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hs.sharepoint.com/sites/msteams_0a04d5-UEC/Shared Documents/OI UEC/Ambulance/Publication/2026-27/E 13 Aug/Web Files/"/>
    </mc:Choice>
  </mc:AlternateContent>
  <xr:revisionPtr revIDLastSave="409" documentId="8_{B5825BF0-AB99-458E-B647-BC31DEEF45AC}" xr6:coauthVersionLast="47" xr6:coauthVersionMax="47" xr10:uidLastSave="{95495478-363D-48AC-A003-5166506CBBFD}"/>
  <bookViews>
    <workbookView xWindow="-120" yWindow="-120" windowWidth="29040" windowHeight="15720" tabRatio="793" xr2:uid="{00000000-000D-0000-FFFF-FFFF00000000}"/>
  </bookViews>
  <sheets>
    <sheet name="Introduction" sheetId="18" r:id="rId1"/>
    <sheet name="Selection Sheet" sheetId="20" r:id="rId2"/>
    <sheet name="Cardiac a. ROSC" sheetId="10" r:id="rId3"/>
    <sheet name="Cardiac a. 30 day" sheetId="36" r:id="rId4"/>
    <sheet name="Cardiac a. STD" sheetId="17" r:id="rId5"/>
    <sheet name="STEMI" sheetId="12" r:id="rId6"/>
    <sheet name="Stroke" sheetId="16" r:id="rId7"/>
    <sheet name="Falls" sheetId="40" r:id="rId8"/>
    <sheet name="Sepsis" sheetId="32" r:id="rId9"/>
    <sheet name="ICB lookup" sheetId="39" r:id="rId10"/>
    <sheet name="Raw" sheetId="19" state="hidden" r:id="rId11"/>
    <sheet name="CCG lookup" sheetId="35" state="hidden" r:id="rId12"/>
  </sheets>
  <definedNames>
    <definedName name="_xlnm._FilterDatabase" localSheetId="11" hidden="1">'CCG lookup'!$B$2:$H$137</definedName>
    <definedName name="_xlnm._FilterDatabase" localSheetId="10" hidden="1">Raw!$F$729:$BA$2433</definedName>
    <definedName name="_xlnm._FilterDatabase" localSheetId="5" hidden="1">STEMI!$B$7:$R$175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N727" i="19" l="1"/>
  <c r="BN546" i="19"/>
  <c r="BN365" i="19"/>
  <c r="BN184" i="19"/>
  <c r="BC2720" i="19"/>
  <c r="BD2720" i="19"/>
  <c r="BE2720" i="19"/>
  <c r="BF2720" i="19"/>
  <c r="BG2720" i="19"/>
  <c r="BH2720" i="19"/>
  <c r="BI2720" i="19"/>
  <c r="BJ2720" i="19"/>
  <c r="BK2720" i="19"/>
  <c r="BL2720" i="19"/>
  <c r="BM2720" i="19"/>
  <c r="BN2720" i="19"/>
  <c r="BO2720" i="19" s="1"/>
  <c r="BC2721" i="19"/>
  <c r="BD2721" i="19"/>
  <c r="BE2721" i="19"/>
  <c r="BF2721" i="19"/>
  <c r="BG2721" i="19"/>
  <c r="BH2721" i="19"/>
  <c r="BI2721" i="19"/>
  <c r="BJ2721" i="19"/>
  <c r="BK2721" i="19"/>
  <c r="BL2721" i="19"/>
  <c r="BM2721" i="19"/>
  <c r="BN2721" i="19"/>
  <c r="BO2721" i="19" s="1"/>
  <c r="BC2722" i="19"/>
  <c r="BD2722" i="19"/>
  <c r="BE2722" i="19"/>
  <c r="BF2722" i="19"/>
  <c r="BG2722" i="19"/>
  <c r="BH2722" i="19"/>
  <c r="BI2722" i="19"/>
  <c r="BJ2722" i="19"/>
  <c r="BK2722" i="19"/>
  <c r="BL2722" i="19"/>
  <c r="BM2722" i="19"/>
  <c r="BN2722" i="19"/>
  <c r="BO2722" i="19" s="1"/>
  <c r="BC2723" i="19"/>
  <c r="BD2723" i="19"/>
  <c r="BE2723" i="19"/>
  <c r="BF2723" i="19"/>
  <c r="BG2723" i="19"/>
  <c r="BH2723" i="19"/>
  <c r="BI2723" i="19"/>
  <c r="BJ2723" i="19"/>
  <c r="BK2723" i="19"/>
  <c r="BL2723" i="19"/>
  <c r="BM2723" i="19"/>
  <c r="BN2723" i="19"/>
  <c r="BO2723" i="19" s="1"/>
  <c r="BC2724" i="19"/>
  <c r="BD2724" i="19"/>
  <c r="BE2724" i="19"/>
  <c r="BF2724" i="19"/>
  <c r="BG2724" i="19"/>
  <c r="BH2724" i="19"/>
  <c r="BI2724" i="19"/>
  <c r="BJ2724" i="19"/>
  <c r="BK2724" i="19"/>
  <c r="BL2724" i="19"/>
  <c r="BM2724" i="19"/>
  <c r="BN2724" i="19"/>
  <c r="BO2724" i="19" s="1"/>
  <c r="BC2725" i="19"/>
  <c r="BD2725" i="19"/>
  <c r="BE2725" i="19"/>
  <c r="BF2725" i="19"/>
  <c r="BG2725" i="19"/>
  <c r="BH2725" i="19"/>
  <c r="BI2725" i="19"/>
  <c r="BJ2725" i="19"/>
  <c r="BK2725" i="19"/>
  <c r="BL2725" i="19"/>
  <c r="BM2725" i="19"/>
  <c r="BN2725" i="19"/>
  <c r="BP2725" i="19" s="1"/>
  <c r="BC2726" i="19"/>
  <c r="BD2726" i="19"/>
  <c r="BE2726" i="19"/>
  <c r="BF2726" i="19"/>
  <c r="BG2726" i="19"/>
  <c r="BH2726" i="19"/>
  <c r="BI2726" i="19"/>
  <c r="BJ2726" i="19"/>
  <c r="BK2726" i="19"/>
  <c r="BL2726" i="19"/>
  <c r="BM2726" i="19"/>
  <c r="BN2726" i="19"/>
  <c r="BP2726" i="19" s="1"/>
  <c r="BC2727" i="19"/>
  <c r="BD2727" i="19"/>
  <c r="BE2727" i="19"/>
  <c r="BF2727" i="19"/>
  <c r="BG2727" i="19"/>
  <c r="BH2727" i="19"/>
  <c r="BI2727" i="19"/>
  <c r="BJ2727" i="19"/>
  <c r="BK2727" i="19"/>
  <c r="BL2727" i="19"/>
  <c r="BM2727" i="19"/>
  <c r="BN2727" i="19"/>
  <c r="BO2727" i="19" s="1"/>
  <c r="BC2728" i="19"/>
  <c r="BD2728" i="19"/>
  <c r="BE2728" i="19"/>
  <c r="BF2728" i="19"/>
  <c r="BG2728" i="19"/>
  <c r="BH2728" i="19"/>
  <c r="BI2728" i="19"/>
  <c r="BJ2728" i="19"/>
  <c r="BK2728" i="19"/>
  <c r="BL2728" i="19"/>
  <c r="BM2728" i="19"/>
  <c r="BN2728" i="19"/>
  <c r="BP2728" i="19" s="1"/>
  <c r="BC2729" i="19"/>
  <c r="BD2729" i="19"/>
  <c r="BE2729" i="19"/>
  <c r="BF2729" i="19"/>
  <c r="BG2729" i="19"/>
  <c r="BH2729" i="19"/>
  <c r="BI2729" i="19"/>
  <c r="BJ2729" i="19"/>
  <c r="BK2729" i="19"/>
  <c r="BL2729" i="19"/>
  <c r="BM2729" i="19"/>
  <c r="BN2729" i="19"/>
  <c r="BP2729" i="19" s="1"/>
  <c r="BC2730" i="19"/>
  <c r="BD2730" i="19"/>
  <c r="BE2730" i="19"/>
  <c r="BF2730" i="19"/>
  <c r="BG2730" i="19"/>
  <c r="BH2730" i="19"/>
  <c r="BI2730" i="19"/>
  <c r="BJ2730" i="19"/>
  <c r="BK2730" i="19"/>
  <c r="BL2730" i="19"/>
  <c r="BM2730" i="19"/>
  <c r="BN2730" i="19"/>
  <c r="BP2730" i="19" s="1"/>
  <c r="E24" i="16"/>
  <c r="E25" i="16"/>
  <c r="E26" i="16"/>
  <c r="E27" i="16"/>
  <c r="E28" i="16"/>
  <c r="E29" i="16"/>
  <c r="E30" i="16"/>
  <c r="E31" i="16"/>
  <c r="E32" i="16"/>
  <c r="E33" i="16"/>
  <c r="E34" i="16"/>
  <c r="E35" i="16"/>
  <c r="E37" i="16"/>
  <c r="E38" i="16"/>
  <c r="E39" i="16"/>
  <c r="E40" i="16"/>
  <c r="E41" i="16"/>
  <c r="E42" i="16"/>
  <c r="E43" i="16"/>
  <c r="E44" i="16"/>
  <c r="E45" i="16"/>
  <c r="E46" i="16"/>
  <c r="E47" i="16"/>
  <c r="E48" i="16"/>
  <c r="E50" i="16"/>
  <c r="E51" i="16"/>
  <c r="E52" i="16"/>
  <c r="E53" i="16"/>
  <c r="E54" i="16"/>
  <c r="E55" i="16"/>
  <c r="E56" i="16"/>
  <c r="E57" i="16"/>
  <c r="E58" i="16"/>
  <c r="E59" i="16"/>
  <c r="E60" i="16"/>
  <c r="E61" i="16"/>
  <c r="E63" i="16"/>
  <c r="E64" i="16"/>
  <c r="E65" i="16"/>
  <c r="E66" i="16"/>
  <c r="E67" i="16"/>
  <c r="E68" i="16"/>
  <c r="E69" i="16"/>
  <c r="E70" i="16"/>
  <c r="E71" i="16"/>
  <c r="E72" i="16"/>
  <c r="E73" i="16"/>
  <c r="E74" i="16"/>
  <c r="E76" i="16"/>
  <c r="E77" i="16"/>
  <c r="E78" i="16"/>
  <c r="E79" i="16"/>
  <c r="E80" i="16"/>
  <c r="E81" i="16"/>
  <c r="E82" i="16"/>
  <c r="E83" i="16"/>
  <c r="E84" i="16"/>
  <c r="E85" i="16"/>
  <c r="E86" i="16"/>
  <c r="E87" i="16"/>
  <c r="E89" i="16"/>
  <c r="E90" i="16"/>
  <c r="E91" i="16"/>
  <c r="E92" i="16"/>
  <c r="E93" i="16"/>
  <c r="E94" i="16"/>
  <c r="E95" i="16"/>
  <c r="E96" i="16"/>
  <c r="E97" i="16"/>
  <c r="E98" i="16"/>
  <c r="E99" i="16"/>
  <c r="E100" i="16"/>
  <c r="E102" i="16"/>
  <c r="E103" i="16"/>
  <c r="E104" i="16"/>
  <c r="E105" i="16"/>
  <c r="E106" i="16"/>
  <c r="E107" i="16"/>
  <c r="E108" i="16"/>
  <c r="E109" i="16"/>
  <c r="E110" i="16"/>
  <c r="E111" i="16"/>
  <c r="E112" i="16"/>
  <c r="E113" i="16"/>
  <c r="E115" i="16"/>
  <c r="E116" i="16"/>
  <c r="E117" i="16"/>
  <c r="E118" i="16"/>
  <c r="E119" i="16"/>
  <c r="E120" i="16"/>
  <c r="E121" i="16"/>
  <c r="E122" i="16"/>
  <c r="E123" i="16"/>
  <c r="E124" i="16"/>
  <c r="E125" i="16"/>
  <c r="E126" i="16"/>
  <c r="E128" i="16"/>
  <c r="E129" i="16"/>
  <c r="E130" i="16"/>
  <c r="E131" i="16"/>
  <c r="E132" i="16"/>
  <c r="E133" i="16"/>
  <c r="E134" i="16"/>
  <c r="E135" i="16"/>
  <c r="E136" i="16"/>
  <c r="E137" i="16"/>
  <c r="E138" i="16"/>
  <c r="E139" i="16"/>
  <c r="E141" i="16"/>
  <c r="E142" i="16"/>
  <c r="E143" i="16"/>
  <c r="E144" i="16"/>
  <c r="E145" i="16"/>
  <c r="E146" i="16"/>
  <c r="E147" i="16"/>
  <c r="E148" i="16"/>
  <c r="E149" i="16"/>
  <c r="E150" i="16"/>
  <c r="E151" i="16"/>
  <c r="E152" i="16"/>
  <c r="E154" i="16"/>
  <c r="E155" i="16"/>
  <c r="E156" i="16"/>
  <c r="E157" i="16"/>
  <c r="E158" i="16"/>
  <c r="E159" i="16"/>
  <c r="E160" i="16"/>
  <c r="E161" i="16"/>
  <c r="E162" i="16"/>
  <c r="E163" i="16"/>
  <c r="E164" i="16"/>
  <c r="E165" i="16"/>
  <c r="E167" i="16"/>
  <c r="E168" i="16"/>
  <c r="E169" i="16"/>
  <c r="E170" i="16"/>
  <c r="E171" i="16"/>
  <c r="E172" i="16"/>
  <c r="E173" i="16"/>
  <c r="E174" i="16"/>
  <c r="E175" i="16"/>
  <c r="E176" i="16"/>
  <c r="E177" i="16"/>
  <c r="E178" i="16"/>
  <c r="E180" i="16"/>
  <c r="E181" i="16"/>
  <c r="E182" i="16"/>
  <c r="E183" i="16"/>
  <c r="E184" i="16"/>
  <c r="E185" i="16"/>
  <c r="E186" i="16"/>
  <c r="E187" i="16"/>
  <c r="E188" i="16"/>
  <c r="E189" i="16"/>
  <c r="E190" i="16"/>
  <c r="E191" i="16"/>
  <c r="E193" i="16"/>
  <c r="E194" i="16"/>
  <c r="E195" i="16"/>
  <c r="E196" i="16"/>
  <c r="E197" i="16"/>
  <c r="E198" i="16"/>
  <c r="E199" i="16"/>
  <c r="E200" i="16"/>
  <c r="E201" i="16"/>
  <c r="E202" i="16"/>
  <c r="E203" i="16"/>
  <c r="E204" i="16"/>
  <c r="E22" i="16"/>
  <c r="E21" i="16"/>
  <c r="E20" i="16"/>
  <c r="E19" i="16"/>
  <c r="E18" i="16"/>
  <c r="E17" i="16"/>
  <c r="E16" i="16"/>
  <c r="E15" i="16"/>
  <c r="E14" i="16"/>
  <c r="E13" i="16"/>
  <c r="E12" i="16"/>
  <c r="E11" i="16"/>
  <c r="BN364" i="19"/>
  <c r="BN545" i="19"/>
  <c r="BN726" i="19"/>
  <c r="BN183" i="19"/>
  <c r="BC2709" i="19"/>
  <c r="BD2709" i="19"/>
  <c r="BE2709" i="19"/>
  <c r="BF2709" i="19"/>
  <c r="BG2709" i="19"/>
  <c r="BH2709" i="19"/>
  <c r="BI2709" i="19"/>
  <c r="BJ2709" i="19"/>
  <c r="BK2709" i="19"/>
  <c r="BL2709" i="19"/>
  <c r="BM2709" i="19"/>
  <c r="BN2709" i="19"/>
  <c r="BO2709" i="19" s="1"/>
  <c r="BC2710" i="19"/>
  <c r="BD2710" i="19"/>
  <c r="BE2710" i="19"/>
  <c r="BF2710" i="19"/>
  <c r="BG2710" i="19"/>
  <c r="BH2710" i="19"/>
  <c r="BI2710" i="19"/>
  <c r="BJ2710" i="19"/>
  <c r="BK2710" i="19"/>
  <c r="BL2710" i="19"/>
  <c r="BM2710" i="19"/>
  <c r="BN2710" i="19"/>
  <c r="BP2710" i="19" s="1"/>
  <c r="BC2711" i="19"/>
  <c r="BD2711" i="19"/>
  <c r="BE2711" i="19"/>
  <c r="BF2711" i="19"/>
  <c r="BG2711" i="19"/>
  <c r="BH2711" i="19"/>
  <c r="BI2711" i="19"/>
  <c r="BJ2711" i="19"/>
  <c r="BK2711" i="19"/>
  <c r="BL2711" i="19"/>
  <c r="BM2711" i="19"/>
  <c r="BN2711" i="19"/>
  <c r="BP2711" i="19" s="1"/>
  <c r="BC2712" i="19"/>
  <c r="BD2712" i="19"/>
  <c r="BE2712" i="19"/>
  <c r="BF2712" i="19"/>
  <c r="BG2712" i="19"/>
  <c r="BH2712" i="19"/>
  <c r="BI2712" i="19"/>
  <c r="BJ2712" i="19"/>
  <c r="BK2712" i="19"/>
  <c r="BL2712" i="19"/>
  <c r="BM2712" i="19"/>
  <c r="BN2712" i="19"/>
  <c r="BP2712" i="19" s="1"/>
  <c r="BC2713" i="19"/>
  <c r="BD2713" i="19"/>
  <c r="BE2713" i="19"/>
  <c r="BF2713" i="19"/>
  <c r="BG2713" i="19"/>
  <c r="BH2713" i="19"/>
  <c r="BI2713" i="19"/>
  <c r="BJ2713" i="19"/>
  <c r="BK2713" i="19"/>
  <c r="BL2713" i="19"/>
  <c r="BM2713" i="19"/>
  <c r="BN2713" i="19"/>
  <c r="BP2713" i="19" s="1"/>
  <c r="BC2714" i="19"/>
  <c r="BD2714" i="19"/>
  <c r="BE2714" i="19"/>
  <c r="BF2714" i="19"/>
  <c r="BG2714" i="19"/>
  <c r="BH2714" i="19"/>
  <c r="BI2714" i="19"/>
  <c r="BJ2714" i="19"/>
  <c r="BK2714" i="19"/>
  <c r="BL2714" i="19"/>
  <c r="BM2714" i="19"/>
  <c r="BN2714" i="19"/>
  <c r="BP2714" i="19" s="1"/>
  <c r="BC2715" i="19"/>
  <c r="BD2715" i="19"/>
  <c r="BE2715" i="19"/>
  <c r="BF2715" i="19"/>
  <c r="BG2715" i="19"/>
  <c r="BH2715" i="19"/>
  <c r="BI2715" i="19"/>
  <c r="BJ2715" i="19"/>
  <c r="BK2715" i="19"/>
  <c r="BL2715" i="19"/>
  <c r="BM2715" i="19"/>
  <c r="BN2715" i="19"/>
  <c r="BP2715" i="19" s="1"/>
  <c r="BC2716" i="19"/>
  <c r="BD2716" i="19"/>
  <c r="BE2716" i="19"/>
  <c r="BF2716" i="19"/>
  <c r="BG2716" i="19"/>
  <c r="BH2716" i="19"/>
  <c r="BI2716" i="19"/>
  <c r="BJ2716" i="19"/>
  <c r="BK2716" i="19"/>
  <c r="BL2716" i="19"/>
  <c r="BM2716" i="19"/>
  <c r="BN2716" i="19"/>
  <c r="BP2716" i="19" s="1"/>
  <c r="BC2717" i="19"/>
  <c r="BD2717" i="19"/>
  <c r="BE2717" i="19"/>
  <c r="BF2717" i="19"/>
  <c r="BG2717" i="19"/>
  <c r="BH2717" i="19"/>
  <c r="BI2717" i="19"/>
  <c r="BJ2717" i="19"/>
  <c r="BK2717" i="19"/>
  <c r="BL2717" i="19"/>
  <c r="BM2717" i="19"/>
  <c r="BN2717" i="19"/>
  <c r="BP2717" i="19" s="1"/>
  <c r="BC2718" i="19"/>
  <c r="BD2718" i="19"/>
  <c r="BE2718" i="19"/>
  <c r="BF2718" i="19"/>
  <c r="BG2718" i="19"/>
  <c r="BH2718" i="19"/>
  <c r="BI2718" i="19"/>
  <c r="BJ2718" i="19"/>
  <c r="BK2718" i="19"/>
  <c r="BL2718" i="19"/>
  <c r="BM2718" i="19"/>
  <c r="BN2718" i="19"/>
  <c r="BO2718" i="19" s="1"/>
  <c r="BC2719" i="19"/>
  <c r="BD2719" i="19"/>
  <c r="BE2719" i="19"/>
  <c r="BF2719" i="19"/>
  <c r="BG2719" i="19"/>
  <c r="BH2719" i="19"/>
  <c r="BI2719" i="19"/>
  <c r="BJ2719" i="19"/>
  <c r="BK2719" i="19"/>
  <c r="BL2719" i="19"/>
  <c r="BM2719" i="19"/>
  <c r="BN2719" i="19"/>
  <c r="BP2719" i="19" s="1"/>
  <c r="BN182" i="19"/>
  <c r="BN363" i="19"/>
  <c r="BN544" i="19"/>
  <c r="BN725" i="19"/>
  <c r="BO2710" i="19" l="1"/>
  <c r="BP2722" i="19"/>
  <c r="BP2724" i="19"/>
  <c r="BO2729" i="19"/>
  <c r="BO2725" i="19"/>
  <c r="BO2711" i="19"/>
  <c r="BO2730" i="19"/>
  <c r="BP2721" i="19"/>
  <c r="BO2726" i="19"/>
  <c r="BO2728" i="19"/>
  <c r="BP2727" i="19"/>
  <c r="BP2723" i="19"/>
  <c r="BP2720" i="19"/>
  <c r="BO2712" i="19"/>
  <c r="BO2717" i="19"/>
  <c r="BO2716" i="19"/>
  <c r="BO2719" i="19"/>
  <c r="BO2714" i="19"/>
  <c r="BO2713" i="19"/>
  <c r="BO2715" i="19"/>
  <c r="BP2709" i="19"/>
  <c r="BP2718" i="19"/>
  <c r="BC2698" i="19"/>
  <c r="BD2698" i="19"/>
  <c r="BE2698" i="19"/>
  <c r="BF2698" i="19"/>
  <c r="BG2698" i="19"/>
  <c r="BH2698" i="19"/>
  <c r="BI2698" i="19"/>
  <c r="BJ2698" i="19"/>
  <c r="BK2698" i="19"/>
  <c r="BL2698" i="19"/>
  <c r="BM2698" i="19"/>
  <c r="BN2698" i="19"/>
  <c r="BO2698" i="19" s="1"/>
  <c r="BC2699" i="19"/>
  <c r="BD2699" i="19"/>
  <c r="BE2699" i="19"/>
  <c r="BF2699" i="19"/>
  <c r="BG2699" i="19"/>
  <c r="BH2699" i="19"/>
  <c r="BI2699" i="19"/>
  <c r="BJ2699" i="19"/>
  <c r="BK2699" i="19"/>
  <c r="BL2699" i="19"/>
  <c r="BM2699" i="19"/>
  <c r="BN2699" i="19"/>
  <c r="BO2699" i="19" s="1"/>
  <c r="BC2700" i="19"/>
  <c r="BD2700" i="19"/>
  <c r="BE2700" i="19"/>
  <c r="BF2700" i="19"/>
  <c r="BG2700" i="19"/>
  <c r="BH2700" i="19"/>
  <c r="BI2700" i="19"/>
  <c r="BJ2700" i="19"/>
  <c r="BK2700" i="19"/>
  <c r="BL2700" i="19"/>
  <c r="BM2700" i="19"/>
  <c r="BN2700" i="19"/>
  <c r="BP2700" i="19" s="1"/>
  <c r="BC2701" i="19"/>
  <c r="BD2701" i="19"/>
  <c r="BE2701" i="19"/>
  <c r="BF2701" i="19"/>
  <c r="BG2701" i="19"/>
  <c r="BH2701" i="19"/>
  <c r="BI2701" i="19"/>
  <c r="BJ2701" i="19"/>
  <c r="BK2701" i="19"/>
  <c r="BL2701" i="19"/>
  <c r="BM2701" i="19"/>
  <c r="BN2701" i="19"/>
  <c r="BO2701" i="19" s="1"/>
  <c r="BC2702" i="19"/>
  <c r="BD2702" i="19"/>
  <c r="BE2702" i="19"/>
  <c r="BF2702" i="19"/>
  <c r="BG2702" i="19"/>
  <c r="BH2702" i="19"/>
  <c r="BI2702" i="19"/>
  <c r="BJ2702" i="19"/>
  <c r="BK2702" i="19"/>
  <c r="BL2702" i="19"/>
  <c r="BM2702" i="19"/>
  <c r="BN2702" i="19"/>
  <c r="BP2702" i="19" s="1"/>
  <c r="BC2703" i="19"/>
  <c r="BD2703" i="19"/>
  <c r="BE2703" i="19"/>
  <c r="BF2703" i="19"/>
  <c r="BG2703" i="19"/>
  <c r="BH2703" i="19"/>
  <c r="BI2703" i="19"/>
  <c r="BJ2703" i="19"/>
  <c r="BK2703" i="19"/>
  <c r="BL2703" i="19"/>
  <c r="BM2703" i="19"/>
  <c r="BN2703" i="19"/>
  <c r="BP2703" i="19" s="1"/>
  <c r="BC2704" i="19"/>
  <c r="BD2704" i="19"/>
  <c r="BE2704" i="19"/>
  <c r="BF2704" i="19"/>
  <c r="BG2704" i="19"/>
  <c r="BH2704" i="19"/>
  <c r="BI2704" i="19"/>
  <c r="BJ2704" i="19"/>
  <c r="BK2704" i="19"/>
  <c r="BL2704" i="19"/>
  <c r="BM2704" i="19"/>
  <c r="BN2704" i="19"/>
  <c r="BP2704" i="19" s="1"/>
  <c r="BC2705" i="19"/>
  <c r="BD2705" i="19"/>
  <c r="BE2705" i="19"/>
  <c r="BF2705" i="19"/>
  <c r="BG2705" i="19"/>
  <c r="BH2705" i="19"/>
  <c r="BI2705" i="19"/>
  <c r="BJ2705" i="19"/>
  <c r="BK2705" i="19"/>
  <c r="BL2705" i="19"/>
  <c r="BM2705" i="19"/>
  <c r="BN2705" i="19"/>
  <c r="BP2705" i="19" s="1"/>
  <c r="BC2706" i="19"/>
  <c r="BD2706" i="19"/>
  <c r="BE2706" i="19"/>
  <c r="BF2706" i="19"/>
  <c r="BG2706" i="19"/>
  <c r="BH2706" i="19"/>
  <c r="BI2706" i="19"/>
  <c r="BJ2706" i="19"/>
  <c r="BK2706" i="19"/>
  <c r="BL2706" i="19"/>
  <c r="BM2706" i="19"/>
  <c r="BN2706" i="19"/>
  <c r="BP2706" i="19" s="1"/>
  <c r="BC2707" i="19"/>
  <c r="BD2707" i="19"/>
  <c r="BE2707" i="19"/>
  <c r="BF2707" i="19"/>
  <c r="BG2707" i="19"/>
  <c r="BH2707" i="19"/>
  <c r="BI2707" i="19"/>
  <c r="BJ2707" i="19"/>
  <c r="BK2707" i="19"/>
  <c r="BL2707" i="19"/>
  <c r="BM2707" i="19"/>
  <c r="BN2707" i="19"/>
  <c r="BP2707" i="19" s="1"/>
  <c r="BC2708" i="19"/>
  <c r="BD2708" i="19"/>
  <c r="BE2708" i="19"/>
  <c r="BF2708" i="19"/>
  <c r="BG2708" i="19"/>
  <c r="BH2708" i="19"/>
  <c r="BI2708" i="19"/>
  <c r="BJ2708" i="19"/>
  <c r="BK2708" i="19"/>
  <c r="BL2708" i="19"/>
  <c r="BM2708" i="19"/>
  <c r="BN2708" i="19"/>
  <c r="BP2708" i="19" s="1"/>
  <c r="BO2707" i="19" l="1"/>
  <c r="BP2701" i="19"/>
  <c r="BO2705" i="19"/>
  <c r="BO2700" i="19"/>
  <c r="BO2704" i="19"/>
  <c r="BO2708" i="19"/>
  <c r="BO2702" i="19"/>
  <c r="BO2706" i="19"/>
  <c r="BO2703" i="19"/>
  <c r="BP2698" i="19"/>
  <c r="BP2699" i="19"/>
  <c r="BN724" i="19"/>
  <c r="BN543" i="19"/>
  <c r="BN362" i="19"/>
  <c r="BN181" i="19"/>
  <c r="BC2687" i="19"/>
  <c r="BD2687" i="19"/>
  <c r="BE2687" i="19"/>
  <c r="BF2687" i="19"/>
  <c r="BG2687" i="19"/>
  <c r="BH2687" i="19"/>
  <c r="BI2687" i="19"/>
  <c r="BJ2687" i="19"/>
  <c r="BK2687" i="19"/>
  <c r="BL2687" i="19"/>
  <c r="BM2687" i="19"/>
  <c r="BN2687" i="19"/>
  <c r="BO2687" i="19" s="1"/>
  <c r="BC2688" i="19"/>
  <c r="BD2688" i="19"/>
  <c r="BE2688" i="19"/>
  <c r="BF2688" i="19"/>
  <c r="BG2688" i="19"/>
  <c r="BH2688" i="19"/>
  <c r="BI2688" i="19"/>
  <c r="BJ2688" i="19"/>
  <c r="BK2688" i="19"/>
  <c r="BL2688" i="19"/>
  <c r="BM2688" i="19"/>
  <c r="BN2688" i="19"/>
  <c r="BO2688" i="19" s="1"/>
  <c r="BC2689" i="19"/>
  <c r="BD2689" i="19"/>
  <c r="BE2689" i="19"/>
  <c r="BF2689" i="19"/>
  <c r="BG2689" i="19"/>
  <c r="BH2689" i="19"/>
  <c r="BI2689" i="19"/>
  <c r="BJ2689" i="19"/>
  <c r="BK2689" i="19"/>
  <c r="BL2689" i="19"/>
  <c r="BM2689" i="19"/>
  <c r="BN2689" i="19"/>
  <c r="BO2689" i="19" s="1"/>
  <c r="BC2690" i="19"/>
  <c r="BD2690" i="19"/>
  <c r="BE2690" i="19"/>
  <c r="BF2690" i="19"/>
  <c r="BG2690" i="19"/>
  <c r="BH2690" i="19"/>
  <c r="BI2690" i="19"/>
  <c r="BJ2690" i="19"/>
  <c r="BK2690" i="19"/>
  <c r="BL2690" i="19"/>
  <c r="BM2690" i="19"/>
  <c r="BN2690" i="19"/>
  <c r="BO2690" i="19" s="1"/>
  <c r="BC2691" i="19"/>
  <c r="BD2691" i="19"/>
  <c r="BE2691" i="19"/>
  <c r="BF2691" i="19"/>
  <c r="BG2691" i="19"/>
  <c r="BH2691" i="19"/>
  <c r="BI2691" i="19"/>
  <c r="BJ2691" i="19"/>
  <c r="BK2691" i="19"/>
  <c r="BL2691" i="19"/>
  <c r="BM2691" i="19"/>
  <c r="BN2691" i="19"/>
  <c r="BO2691" i="19" s="1"/>
  <c r="BC2692" i="19"/>
  <c r="BD2692" i="19"/>
  <c r="BE2692" i="19"/>
  <c r="BF2692" i="19"/>
  <c r="BG2692" i="19"/>
  <c r="BH2692" i="19"/>
  <c r="BI2692" i="19"/>
  <c r="BJ2692" i="19"/>
  <c r="BK2692" i="19"/>
  <c r="BL2692" i="19"/>
  <c r="BM2692" i="19"/>
  <c r="BN2692" i="19"/>
  <c r="BO2692" i="19" s="1"/>
  <c r="BC2693" i="19"/>
  <c r="BD2693" i="19"/>
  <c r="BE2693" i="19"/>
  <c r="BF2693" i="19"/>
  <c r="BG2693" i="19"/>
  <c r="BH2693" i="19"/>
  <c r="BI2693" i="19"/>
  <c r="BJ2693" i="19"/>
  <c r="BK2693" i="19"/>
  <c r="BL2693" i="19"/>
  <c r="BM2693" i="19"/>
  <c r="BN2693" i="19"/>
  <c r="BO2693" i="19" s="1"/>
  <c r="BC2694" i="19"/>
  <c r="BD2694" i="19"/>
  <c r="BE2694" i="19"/>
  <c r="BF2694" i="19"/>
  <c r="BG2694" i="19"/>
  <c r="BH2694" i="19"/>
  <c r="BI2694" i="19"/>
  <c r="BJ2694" i="19"/>
  <c r="BK2694" i="19"/>
  <c r="BL2694" i="19"/>
  <c r="BM2694" i="19"/>
  <c r="BN2694" i="19"/>
  <c r="BO2694" i="19" s="1"/>
  <c r="BC2695" i="19"/>
  <c r="BD2695" i="19"/>
  <c r="BE2695" i="19"/>
  <c r="BF2695" i="19"/>
  <c r="BG2695" i="19"/>
  <c r="BH2695" i="19"/>
  <c r="BI2695" i="19"/>
  <c r="BJ2695" i="19"/>
  <c r="BK2695" i="19"/>
  <c r="BL2695" i="19"/>
  <c r="BM2695" i="19"/>
  <c r="BN2695" i="19"/>
  <c r="BO2695" i="19" s="1"/>
  <c r="BC2696" i="19"/>
  <c r="BD2696" i="19"/>
  <c r="BE2696" i="19"/>
  <c r="BF2696" i="19"/>
  <c r="BG2696" i="19"/>
  <c r="BH2696" i="19"/>
  <c r="BI2696" i="19"/>
  <c r="BJ2696" i="19"/>
  <c r="BK2696" i="19"/>
  <c r="BL2696" i="19"/>
  <c r="BM2696" i="19"/>
  <c r="BN2696" i="19"/>
  <c r="BO2696" i="19" s="1"/>
  <c r="BC2697" i="19"/>
  <c r="BD2697" i="19"/>
  <c r="BE2697" i="19"/>
  <c r="BF2697" i="19"/>
  <c r="BG2697" i="19"/>
  <c r="BH2697" i="19"/>
  <c r="BI2697" i="19"/>
  <c r="BJ2697" i="19"/>
  <c r="BK2697" i="19"/>
  <c r="BL2697" i="19"/>
  <c r="BM2697" i="19"/>
  <c r="BN2697" i="19"/>
  <c r="BO2697" i="19" s="1"/>
  <c r="BN723" i="19"/>
  <c r="BN542" i="19"/>
  <c r="BN361" i="19"/>
  <c r="BN180" i="19"/>
  <c r="BC2676" i="19"/>
  <c r="BD2676" i="19"/>
  <c r="BE2676" i="19"/>
  <c r="BF2676" i="19"/>
  <c r="BG2676" i="19"/>
  <c r="BH2676" i="19"/>
  <c r="BI2676" i="19"/>
  <c r="BJ2676" i="19"/>
  <c r="BK2676" i="19"/>
  <c r="BL2676" i="19"/>
  <c r="BM2676" i="19"/>
  <c r="BN2676" i="19"/>
  <c r="BO2676" i="19" s="1"/>
  <c r="BC2677" i="19"/>
  <c r="BD2677" i="19"/>
  <c r="BE2677" i="19"/>
  <c r="BF2677" i="19"/>
  <c r="BG2677" i="19"/>
  <c r="BH2677" i="19"/>
  <c r="BI2677" i="19"/>
  <c r="BJ2677" i="19"/>
  <c r="BK2677" i="19"/>
  <c r="BL2677" i="19"/>
  <c r="BM2677" i="19"/>
  <c r="BN2677" i="19"/>
  <c r="BO2677" i="19" s="1"/>
  <c r="BC2678" i="19"/>
  <c r="BD2678" i="19"/>
  <c r="BE2678" i="19"/>
  <c r="BF2678" i="19"/>
  <c r="BG2678" i="19"/>
  <c r="BH2678" i="19"/>
  <c r="BI2678" i="19"/>
  <c r="BJ2678" i="19"/>
  <c r="BK2678" i="19"/>
  <c r="BL2678" i="19"/>
  <c r="BM2678" i="19"/>
  <c r="BN2678" i="19"/>
  <c r="BO2678" i="19" s="1"/>
  <c r="BC2679" i="19"/>
  <c r="BD2679" i="19"/>
  <c r="BE2679" i="19"/>
  <c r="BF2679" i="19"/>
  <c r="BG2679" i="19"/>
  <c r="BH2679" i="19"/>
  <c r="BI2679" i="19"/>
  <c r="BJ2679" i="19"/>
  <c r="BK2679" i="19"/>
  <c r="BL2679" i="19"/>
  <c r="BM2679" i="19"/>
  <c r="BN2679" i="19"/>
  <c r="BO2679" i="19" s="1"/>
  <c r="BC2680" i="19"/>
  <c r="BD2680" i="19"/>
  <c r="BE2680" i="19"/>
  <c r="BF2680" i="19"/>
  <c r="BG2680" i="19"/>
  <c r="BH2680" i="19"/>
  <c r="BI2680" i="19"/>
  <c r="BJ2680" i="19"/>
  <c r="BK2680" i="19"/>
  <c r="BL2680" i="19"/>
  <c r="BM2680" i="19"/>
  <c r="BN2680" i="19"/>
  <c r="BO2680" i="19" s="1"/>
  <c r="BC2681" i="19"/>
  <c r="BD2681" i="19"/>
  <c r="BE2681" i="19"/>
  <c r="BF2681" i="19"/>
  <c r="BG2681" i="19"/>
  <c r="BH2681" i="19"/>
  <c r="BI2681" i="19"/>
  <c r="BJ2681" i="19"/>
  <c r="BK2681" i="19"/>
  <c r="BL2681" i="19"/>
  <c r="BM2681" i="19"/>
  <c r="BN2681" i="19"/>
  <c r="BO2681" i="19" s="1"/>
  <c r="BC2682" i="19"/>
  <c r="BD2682" i="19"/>
  <c r="BE2682" i="19"/>
  <c r="BF2682" i="19"/>
  <c r="BG2682" i="19"/>
  <c r="BH2682" i="19"/>
  <c r="BI2682" i="19"/>
  <c r="BJ2682" i="19"/>
  <c r="BK2682" i="19"/>
  <c r="BL2682" i="19"/>
  <c r="BM2682" i="19"/>
  <c r="BN2682" i="19"/>
  <c r="BO2682" i="19" s="1"/>
  <c r="BC2683" i="19"/>
  <c r="BD2683" i="19"/>
  <c r="BE2683" i="19"/>
  <c r="BF2683" i="19"/>
  <c r="BG2683" i="19"/>
  <c r="BH2683" i="19"/>
  <c r="BI2683" i="19"/>
  <c r="BJ2683" i="19"/>
  <c r="BK2683" i="19"/>
  <c r="BL2683" i="19"/>
  <c r="BM2683" i="19"/>
  <c r="BN2683" i="19"/>
  <c r="BP2683" i="19" s="1"/>
  <c r="BC2684" i="19"/>
  <c r="BD2684" i="19"/>
  <c r="BE2684" i="19"/>
  <c r="BF2684" i="19"/>
  <c r="BG2684" i="19"/>
  <c r="BH2684" i="19"/>
  <c r="BI2684" i="19"/>
  <c r="BJ2684" i="19"/>
  <c r="BK2684" i="19"/>
  <c r="BL2684" i="19"/>
  <c r="BM2684" i="19"/>
  <c r="BN2684" i="19"/>
  <c r="BP2684" i="19" s="1"/>
  <c r="BC2685" i="19"/>
  <c r="BD2685" i="19"/>
  <c r="BE2685" i="19"/>
  <c r="BF2685" i="19"/>
  <c r="BG2685" i="19"/>
  <c r="BH2685" i="19"/>
  <c r="BI2685" i="19"/>
  <c r="BJ2685" i="19"/>
  <c r="BK2685" i="19"/>
  <c r="BL2685" i="19"/>
  <c r="BM2685" i="19"/>
  <c r="BN2685" i="19"/>
  <c r="BO2685" i="19" s="1"/>
  <c r="BC2686" i="19"/>
  <c r="BD2686" i="19"/>
  <c r="BE2686" i="19"/>
  <c r="BF2686" i="19"/>
  <c r="BG2686" i="19"/>
  <c r="BH2686" i="19"/>
  <c r="BI2686" i="19"/>
  <c r="BJ2686" i="19"/>
  <c r="BK2686" i="19"/>
  <c r="BL2686" i="19"/>
  <c r="BM2686" i="19"/>
  <c r="BN2686" i="19"/>
  <c r="BO2686" i="19" s="1"/>
  <c r="BP2692" i="19" l="1"/>
  <c r="BP2689" i="19"/>
  <c r="BP2686" i="19"/>
  <c r="BP2693" i="19"/>
  <c r="BP2691" i="19"/>
  <c r="BP2696" i="19"/>
  <c r="BP2695" i="19"/>
  <c r="BP2697" i="19"/>
  <c r="BP2688" i="19"/>
  <c r="BP2694" i="19"/>
  <c r="BP2690" i="19"/>
  <c r="BP2687" i="19"/>
  <c r="BO2684" i="19"/>
  <c r="BP2680" i="19"/>
  <c r="BP2678" i="19"/>
  <c r="BO2683" i="19"/>
  <c r="BP2682" i="19"/>
  <c r="BP2679" i="19"/>
  <c r="BP2676" i="19"/>
  <c r="BP2685" i="19"/>
  <c r="BP2681" i="19"/>
  <c r="BP2677" i="19"/>
  <c r="BN722" i="19" l="1"/>
  <c r="BN541" i="19"/>
  <c r="BN360" i="19"/>
  <c r="BN179" i="19"/>
  <c r="BC2665" i="19"/>
  <c r="BD2665" i="19"/>
  <c r="BE2665" i="19"/>
  <c r="BF2665" i="19"/>
  <c r="BG2665" i="19"/>
  <c r="BH2665" i="19"/>
  <c r="BI2665" i="19"/>
  <c r="BJ2665" i="19"/>
  <c r="BK2665" i="19"/>
  <c r="BL2665" i="19"/>
  <c r="BM2665" i="19"/>
  <c r="BN2665" i="19"/>
  <c r="BO2665" i="19" s="1"/>
  <c r="BC2666" i="19"/>
  <c r="BD2666" i="19"/>
  <c r="BE2666" i="19"/>
  <c r="BF2666" i="19"/>
  <c r="BG2666" i="19"/>
  <c r="BH2666" i="19"/>
  <c r="BI2666" i="19"/>
  <c r="BJ2666" i="19"/>
  <c r="BK2666" i="19"/>
  <c r="BL2666" i="19"/>
  <c r="BM2666" i="19"/>
  <c r="BN2666" i="19"/>
  <c r="BO2666" i="19" s="1"/>
  <c r="BC2667" i="19"/>
  <c r="BD2667" i="19"/>
  <c r="BE2667" i="19"/>
  <c r="BF2667" i="19"/>
  <c r="BG2667" i="19"/>
  <c r="BH2667" i="19"/>
  <c r="BI2667" i="19"/>
  <c r="BJ2667" i="19"/>
  <c r="BK2667" i="19"/>
  <c r="BL2667" i="19"/>
  <c r="BM2667" i="19"/>
  <c r="BN2667" i="19"/>
  <c r="BO2667" i="19" s="1"/>
  <c r="BC2668" i="19"/>
  <c r="BD2668" i="19"/>
  <c r="BE2668" i="19"/>
  <c r="BF2668" i="19"/>
  <c r="BG2668" i="19"/>
  <c r="BH2668" i="19"/>
  <c r="BI2668" i="19"/>
  <c r="BJ2668" i="19"/>
  <c r="BK2668" i="19"/>
  <c r="BL2668" i="19"/>
  <c r="BM2668" i="19"/>
  <c r="BN2668" i="19"/>
  <c r="BP2668" i="19" s="1"/>
  <c r="BC2669" i="19"/>
  <c r="BD2669" i="19"/>
  <c r="BE2669" i="19"/>
  <c r="BF2669" i="19"/>
  <c r="BG2669" i="19"/>
  <c r="BH2669" i="19"/>
  <c r="BI2669" i="19"/>
  <c r="BJ2669" i="19"/>
  <c r="BK2669" i="19"/>
  <c r="BL2669" i="19"/>
  <c r="BM2669" i="19"/>
  <c r="BN2669" i="19"/>
  <c r="BP2669" i="19" s="1"/>
  <c r="BC2670" i="19"/>
  <c r="BD2670" i="19"/>
  <c r="BE2670" i="19"/>
  <c r="BF2670" i="19"/>
  <c r="BG2670" i="19"/>
  <c r="BH2670" i="19"/>
  <c r="BI2670" i="19"/>
  <c r="BJ2670" i="19"/>
  <c r="BK2670" i="19"/>
  <c r="BL2670" i="19"/>
  <c r="BM2670" i="19"/>
  <c r="BN2670" i="19"/>
  <c r="BP2670" i="19" s="1"/>
  <c r="BC2671" i="19"/>
  <c r="BD2671" i="19"/>
  <c r="BE2671" i="19"/>
  <c r="BF2671" i="19"/>
  <c r="BG2671" i="19"/>
  <c r="BH2671" i="19"/>
  <c r="BI2671" i="19"/>
  <c r="BJ2671" i="19"/>
  <c r="BK2671" i="19"/>
  <c r="BL2671" i="19"/>
  <c r="BM2671" i="19"/>
  <c r="BN2671" i="19"/>
  <c r="BP2671" i="19" s="1"/>
  <c r="BC2672" i="19"/>
  <c r="BD2672" i="19"/>
  <c r="BE2672" i="19"/>
  <c r="BF2672" i="19"/>
  <c r="BG2672" i="19"/>
  <c r="BH2672" i="19"/>
  <c r="BI2672" i="19"/>
  <c r="BJ2672" i="19"/>
  <c r="BK2672" i="19"/>
  <c r="BL2672" i="19"/>
  <c r="BM2672" i="19"/>
  <c r="BN2672" i="19"/>
  <c r="BP2672" i="19" s="1"/>
  <c r="BC2673" i="19"/>
  <c r="BD2673" i="19"/>
  <c r="BE2673" i="19"/>
  <c r="BF2673" i="19"/>
  <c r="BG2673" i="19"/>
  <c r="BH2673" i="19"/>
  <c r="BI2673" i="19"/>
  <c r="BJ2673" i="19"/>
  <c r="BK2673" i="19"/>
  <c r="BL2673" i="19"/>
  <c r="BM2673" i="19"/>
  <c r="BN2673" i="19"/>
  <c r="BO2673" i="19" s="1"/>
  <c r="BC2674" i="19"/>
  <c r="BD2674" i="19"/>
  <c r="BE2674" i="19"/>
  <c r="BF2674" i="19"/>
  <c r="BG2674" i="19"/>
  <c r="BH2674" i="19"/>
  <c r="BI2674" i="19"/>
  <c r="BJ2674" i="19"/>
  <c r="BK2674" i="19"/>
  <c r="BL2674" i="19"/>
  <c r="BM2674" i="19"/>
  <c r="BN2674" i="19"/>
  <c r="BP2674" i="19" s="1"/>
  <c r="BC2675" i="19"/>
  <c r="BD2675" i="19"/>
  <c r="BE2675" i="19"/>
  <c r="BF2675" i="19"/>
  <c r="BG2675" i="19"/>
  <c r="BH2675" i="19"/>
  <c r="BI2675" i="19"/>
  <c r="BJ2675" i="19"/>
  <c r="BK2675" i="19"/>
  <c r="BL2675" i="19"/>
  <c r="BM2675" i="19"/>
  <c r="BN2675" i="19"/>
  <c r="BO2672" i="19" l="1"/>
  <c r="BO2668" i="19"/>
  <c r="BO2675" i="19"/>
  <c r="BO2669" i="19"/>
  <c r="BO2674" i="19"/>
  <c r="BO2671" i="19"/>
  <c r="BO2670" i="19"/>
  <c r="BP2675" i="19"/>
  <c r="BP2667" i="19"/>
  <c r="BP2673" i="19"/>
  <c r="BP2665" i="19"/>
  <c r="BP2666" i="19"/>
  <c r="BN721" i="19"/>
  <c r="BN540" i="19"/>
  <c r="BN359" i="19"/>
  <c r="BN178" i="19"/>
  <c r="BC2654" i="19"/>
  <c r="BD2654" i="19"/>
  <c r="BE2654" i="19"/>
  <c r="BF2654" i="19"/>
  <c r="BG2654" i="19"/>
  <c r="BH2654" i="19"/>
  <c r="BI2654" i="19"/>
  <c r="BJ2654" i="19"/>
  <c r="BK2654" i="19"/>
  <c r="BL2654" i="19"/>
  <c r="BM2654" i="19"/>
  <c r="BN2654" i="19"/>
  <c r="BO2654" i="19" s="1"/>
  <c r="BC2655" i="19"/>
  <c r="BD2655" i="19"/>
  <c r="BE2655" i="19"/>
  <c r="BF2655" i="19"/>
  <c r="BG2655" i="19"/>
  <c r="BH2655" i="19"/>
  <c r="BI2655" i="19"/>
  <c r="BJ2655" i="19"/>
  <c r="BK2655" i="19"/>
  <c r="BL2655" i="19"/>
  <c r="BM2655" i="19"/>
  <c r="BN2655" i="19"/>
  <c r="BO2655" i="19" s="1"/>
  <c r="BC2656" i="19"/>
  <c r="BD2656" i="19"/>
  <c r="BE2656" i="19"/>
  <c r="BF2656" i="19"/>
  <c r="BG2656" i="19"/>
  <c r="BH2656" i="19"/>
  <c r="BI2656" i="19"/>
  <c r="BJ2656" i="19"/>
  <c r="BK2656" i="19"/>
  <c r="BL2656" i="19"/>
  <c r="BM2656" i="19"/>
  <c r="BN2656" i="19"/>
  <c r="BO2656" i="19" s="1"/>
  <c r="BC2657" i="19"/>
  <c r="BD2657" i="19"/>
  <c r="BE2657" i="19"/>
  <c r="BF2657" i="19"/>
  <c r="BG2657" i="19"/>
  <c r="BH2657" i="19"/>
  <c r="BI2657" i="19"/>
  <c r="BJ2657" i="19"/>
  <c r="BK2657" i="19"/>
  <c r="BL2657" i="19"/>
  <c r="BM2657" i="19"/>
  <c r="BN2657" i="19"/>
  <c r="BO2657" i="19" s="1"/>
  <c r="BC2658" i="19"/>
  <c r="BD2658" i="19"/>
  <c r="BE2658" i="19"/>
  <c r="BF2658" i="19"/>
  <c r="BG2658" i="19"/>
  <c r="BH2658" i="19"/>
  <c r="BI2658" i="19"/>
  <c r="BJ2658" i="19"/>
  <c r="BK2658" i="19"/>
  <c r="BL2658" i="19"/>
  <c r="BM2658" i="19"/>
  <c r="BN2658" i="19"/>
  <c r="BP2658" i="19" s="1"/>
  <c r="BC2659" i="19"/>
  <c r="BD2659" i="19"/>
  <c r="BE2659" i="19"/>
  <c r="BF2659" i="19"/>
  <c r="BG2659" i="19"/>
  <c r="BH2659" i="19"/>
  <c r="BI2659" i="19"/>
  <c r="BJ2659" i="19"/>
  <c r="BK2659" i="19"/>
  <c r="BL2659" i="19"/>
  <c r="BM2659" i="19"/>
  <c r="BN2659" i="19"/>
  <c r="BO2659" i="19" s="1"/>
  <c r="BC2660" i="19"/>
  <c r="BD2660" i="19"/>
  <c r="BE2660" i="19"/>
  <c r="BF2660" i="19"/>
  <c r="BG2660" i="19"/>
  <c r="BH2660" i="19"/>
  <c r="BI2660" i="19"/>
  <c r="BJ2660" i="19"/>
  <c r="BK2660" i="19"/>
  <c r="BL2660" i="19"/>
  <c r="BM2660" i="19"/>
  <c r="BN2660" i="19"/>
  <c r="BP2660" i="19" s="1"/>
  <c r="BC2661" i="19"/>
  <c r="BD2661" i="19"/>
  <c r="BE2661" i="19"/>
  <c r="BF2661" i="19"/>
  <c r="BG2661" i="19"/>
  <c r="BH2661" i="19"/>
  <c r="BI2661" i="19"/>
  <c r="BJ2661" i="19"/>
  <c r="BK2661" i="19"/>
  <c r="BL2661" i="19"/>
  <c r="BM2661" i="19"/>
  <c r="BN2661" i="19"/>
  <c r="BO2661" i="19" s="1"/>
  <c r="BC2662" i="19"/>
  <c r="BD2662" i="19"/>
  <c r="BE2662" i="19"/>
  <c r="BF2662" i="19"/>
  <c r="BG2662" i="19"/>
  <c r="BH2662" i="19"/>
  <c r="BI2662" i="19"/>
  <c r="BJ2662" i="19"/>
  <c r="BK2662" i="19"/>
  <c r="BL2662" i="19"/>
  <c r="BM2662" i="19"/>
  <c r="BN2662" i="19"/>
  <c r="BP2662" i="19" s="1"/>
  <c r="BC2663" i="19"/>
  <c r="BD2663" i="19"/>
  <c r="BE2663" i="19"/>
  <c r="BF2663" i="19"/>
  <c r="BG2663" i="19"/>
  <c r="BH2663" i="19"/>
  <c r="BI2663" i="19"/>
  <c r="BJ2663" i="19"/>
  <c r="BK2663" i="19"/>
  <c r="BL2663" i="19"/>
  <c r="BM2663" i="19"/>
  <c r="BN2663" i="19"/>
  <c r="BO2663" i="19" s="1"/>
  <c r="BC2664" i="19"/>
  <c r="BD2664" i="19"/>
  <c r="BE2664" i="19"/>
  <c r="BF2664" i="19"/>
  <c r="BG2664" i="19"/>
  <c r="BH2664" i="19"/>
  <c r="BI2664" i="19"/>
  <c r="BJ2664" i="19"/>
  <c r="BK2664" i="19"/>
  <c r="BL2664" i="19"/>
  <c r="BM2664" i="19"/>
  <c r="BN2664" i="19"/>
  <c r="BP2664" i="19" s="1"/>
  <c r="BN720" i="19"/>
  <c r="BN539" i="19"/>
  <c r="BN358" i="19"/>
  <c r="BN177" i="19"/>
  <c r="BC2643" i="19"/>
  <c r="BD2643" i="19"/>
  <c r="BE2643" i="19"/>
  <c r="BF2643" i="19"/>
  <c r="BG2643" i="19"/>
  <c r="BH2643" i="19"/>
  <c r="BI2643" i="19"/>
  <c r="BJ2643" i="19"/>
  <c r="BK2643" i="19"/>
  <c r="BL2643" i="19"/>
  <c r="BM2643" i="19"/>
  <c r="BN2643" i="19"/>
  <c r="BP2643" i="19" s="1"/>
  <c r="BC2644" i="19"/>
  <c r="BD2644" i="19"/>
  <c r="BE2644" i="19"/>
  <c r="BF2644" i="19"/>
  <c r="BG2644" i="19"/>
  <c r="BH2644" i="19"/>
  <c r="BI2644" i="19"/>
  <c r="BJ2644" i="19"/>
  <c r="BK2644" i="19"/>
  <c r="BL2644" i="19"/>
  <c r="BM2644" i="19"/>
  <c r="BN2644" i="19"/>
  <c r="BO2644" i="19" s="1"/>
  <c r="BC2645" i="19"/>
  <c r="BD2645" i="19"/>
  <c r="BE2645" i="19"/>
  <c r="BF2645" i="19"/>
  <c r="BG2645" i="19"/>
  <c r="BH2645" i="19"/>
  <c r="BI2645" i="19"/>
  <c r="BJ2645" i="19"/>
  <c r="BK2645" i="19"/>
  <c r="BL2645" i="19"/>
  <c r="BM2645" i="19"/>
  <c r="BN2645" i="19"/>
  <c r="BP2645" i="19" s="1"/>
  <c r="BC2646" i="19"/>
  <c r="BD2646" i="19"/>
  <c r="BE2646" i="19"/>
  <c r="BF2646" i="19"/>
  <c r="BG2646" i="19"/>
  <c r="BH2646" i="19"/>
  <c r="BI2646" i="19"/>
  <c r="BJ2646" i="19"/>
  <c r="BK2646" i="19"/>
  <c r="BL2646" i="19"/>
  <c r="BM2646" i="19"/>
  <c r="BN2646" i="19"/>
  <c r="BP2646" i="19" s="1"/>
  <c r="BC2647" i="19"/>
  <c r="BD2647" i="19"/>
  <c r="BE2647" i="19"/>
  <c r="BF2647" i="19"/>
  <c r="BG2647" i="19"/>
  <c r="BH2647" i="19"/>
  <c r="BI2647" i="19"/>
  <c r="BJ2647" i="19"/>
  <c r="BK2647" i="19"/>
  <c r="BL2647" i="19"/>
  <c r="BM2647" i="19"/>
  <c r="BN2647" i="19"/>
  <c r="BP2647" i="19" s="1"/>
  <c r="BC2648" i="19"/>
  <c r="BD2648" i="19"/>
  <c r="BE2648" i="19"/>
  <c r="BF2648" i="19"/>
  <c r="BG2648" i="19"/>
  <c r="BH2648" i="19"/>
  <c r="BI2648" i="19"/>
  <c r="BJ2648" i="19"/>
  <c r="BK2648" i="19"/>
  <c r="BL2648" i="19"/>
  <c r="BM2648" i="19"/>
  <c r="BN2648" i="19"/>
  <c r="BP2648" i="19" s="1"/>
  <c r="BC2649" i="19"/>
  <c r="BD2649" i="19"/>
  <c r="BE2649" i="19"/>
  <c r="BF2649" i="19"/>
  <c r="BG2649" i="19"/>
  <c r="BH2649" i="19"/>
  <c r="BI2649" i="19"/>
  <c r="BJ2649" i="19"/>
  <c r="BK2649" i="19"/>
  <c r="BL2649" i="19"/>
  <c r="BM2649" i="19"/>
  <c r="BN2649" i="19"/>
  <c r="BP2649" i="19" s="1"/>
  <c r="BC2650" i="19"/>
  <c r="BD2650" i="19"/>
  <c r="BE2650" i="19"/>
  <c r="BF2650" i="19"/>
  <c r="BG2650" i="19"/>
  <c r="BH2650" i="19"/>
  <c r="BI2650" i="19"/>
  <c r="BJ2650" i="19"/>
  <c r="BK2650" i="19"/>
  <c r="BL2650" i="19"/>
  <c r="BM2650" i="19"/>
  <c r="BN2650" i="19"/>
  <c r="BP2650" i="19" s="1"/>
  <c r="BC2651" i="19"/>
  <c r="BD2651" i="19"/>
  <c r="BE2651" i="19"/>
  <c r="BF2651" i="19"/>
  <c r="BG2651" i="19"/>
  <c r="BH2651" i="19"/>
  <c r="BI2651" i="19"/>
  <c r="BJ2651" i="19"/>
  <c r="BK2651" i="19"/>
  <c r="BL2651" i="19"/>
  <c r="BM2651" i="19"/>
  <c r="BN2651" i="19"/>
  <c r="BP2651" i="19" s="1"/>
  <c r="BC2652" i="19"/>
  <c r="BD2652" i="19"/>
  <c r="BE2652" i="19"/>
  <c r="BF2652" i="19"/>
  <c r="BG2652" i="19"/>
  <c r="BH2652" i="19"/>
  <c r="BI2652" i="19"/>
  <c r="BJ2652" i="19"/>
  <c r="BK2652" i="19"/>
  <c r="BL2652" i="19"/>
  <c r="BM2652" i="19"/>
  <c r="BN2652" i="19"/>
  <c r="BP2652" i="19" s="1"/>
  <c r="BC2653" i="19"/>
  <c r="BD2653" i="19"/>
  <c r="BE2653" i="19"/>
  <c r="BF2653" i="19"/>
  <c r="BG2653" i="19"/>
  <c r="BH2653" i="19"/>
  <c r="BI2653" i="19"/>
  <c r="BJ2653" i="19"/>
  <c r="BK2653" i="19"/>
  <c r="BL2653" i="19"/>
  <c r="BM2653" i="19"/>
  <c r="BN2653" i="19"/>
  <c r="BP2653" i="19" s="1"/>
  <c r="BN719" i="19"/>
  <c r="BN538" i="19"/>
  <c r="BN357" i="19"/>
  <c r="BN176" i="19"/>
  <c r="BC2632" i="19"/>
  <c r="BD2632" i="19"/>
  <c r="BE2632" i="19"/>
  <c r="BF2632" i="19"/>
  <c r="BG2632" i="19"/>
  <c r="BH2632" i="19"/>
  <c r="BI2632" i="19"/>
  <c r="BJ2632" i="19"/>
  <c r="BK2632" i="19"/>
  <c r="BL2632" i="19"/>
  <c r="BM2632" i="19"/>
  <c r="BN2632" i="19"/>
  <c r="BO2632" i="19" s="1"/>
  <c r="BC2633" i="19"/>
  <c r="BD2633" i="19"/>
  <c r="BE2633" i="19"/>
  <c r="BF2633" i="19"/>
  <c r="BG2633" i="19"/>
  <c r="BH2633" i="19"/>
  <c r="BI2633" i="19"/>
  <c r="BJ2633" i="19"/>
  <c r="BK2633" i="19"/>
  <c r="BL2633" i="19"/>
  <c r="BM2633" i="19"/>
  <c r="BN2633" i="19"/>
  <c r="BO2633" i="19" s="1"/>
  <c r="BC2634" i="19"/>
  <c r="BD2634" i="19"/>
  <c r="BE2634" i="19"/>
  <c r="BF2634" i="19"/>
  <c r="BG2634" i="19"/>
  <c r="BH2634" i="19"/>
  <c r="BI2634" i="19"/>
  <c r="BJ2634" i="19"/>
  <c r="BK2634" i="19"/>
  <c r="BL2634" i="19"/>
  <c r="BM2634" i="19"/>
  <c r="BN2634" i="19"/>
  <c r="BO2634" i="19" s="1"/>
  <c r="BC2635" i="19"/>
  <c r="BD2635" i="19"/>
  <c r="BE2635" i="19"/>
  <c r="BF2635" i="19"/>
  <c r="BG2635" i="19"/>
  <c r="BH2635" i="19"/>
  <c r="BI2635" i="19"/>
  <c r="BJ2635" i="19"/>
  <c r="BK2635" i="19"/>
  <c r="BL2635" i="19"/>
  <c r="BM2635" i="19"/>
  <c r="BN2635" i="19"/>
  <c r="BO2635" i="19" s="1"/>
  <c r="BC2636" i="19"/>
  <c r="BD2636" i="19"/>
  <c r="BE2636" i="19"/>
  <c r="BF2636" i="19"/>
  <c r="BG2636" i="19"/>
  <c r="BH2636" i="19"/>
  <c r="BI2636" i="19"/>
  <c r="BJ2636" i="19"/>
  <c r="BK2636" i="19"/>
  <c r="BL2636" i="19"/>
  <c r="BM2636" i="19"/>
  <c r="BN2636" i="19"/>
  <c r="BO2636" i="19" s="1"/>
  <c r="BC2637" i="19"/>
  <c r="BD2637" i="19"/>
  <c r="BE2637" i="19"/>
  <c r="BF2637" i="19"/>
  <c r="BG2637" i="19"/>
  <c r="BH2637" i="19"/>
  <c r="BI2637" i="19"/>
  <c r="BJ2637" i="19"/>
  <c r="BK2637" i="19"/>
  <c r="BL2637" i="19"/>
  <c r="BM2637" i="19"/>
  <c r="BN2637" i="19"/>
  <c r="BO2637" i="19" s="1"/>
  <c r="BC2638" i="19"/>
  <c r="BD2638" i="19"/>
  <c r="BE2638" i="19"/>
  <c r="BF2638" i="19"/>
  <c r="BG2638" i="19"/>
  <c r="BH2638" i="19"/>
  <c r="BI2638" i="19"/>
  <c r="BJ2638" i="19"/>
  <c r="BK2638" i="19"/>
  <c r="BL2638" i="19"/>
  <c r="BM2638" i="19"/>
  <c r="BN2638" i="19"/>
  <c r="BP2638" i="19" s="1"/>
  <c r="BC2639" i="19"/>
  <c r="BD2639" i="19"/>
  <c r="BE2639" i="19"/>
  <c r="BF2639" i="19"/>
  <c r="BG2639" i="19"/>
  <c r="BH2639" i="19"/>
  <c r="BI2639" i="19"/>
  <c r="BJ2639" i="19"/>
  <c r="BK2639" i="19"/>
  <c r="BL2639" i="19"/>
  <c r="BM2639" i="19"/>
  <c r="BN2639" i="19"/>
  <c r="BO2639" i="19" s="1"/>
  <c r="BC2640" i="19"/>
  <c r="BD2640" i="19"/>
  <c r="BE2640" i="19"/>
  <c r="BF2640" i="19"/>
  <c r="BG2640" i="19"/>
  <c r="BH2640" i="19"/>
  <c r="BI2640" i="19"/>
  <c r="BJ2640" i="19"/>
  <c r="BK2640" i="19"/>
  <c r="BL2640" i="19"/>
  <c r="BM2640" i="19"/>
  <c r="BN2640" i="19"/>
  <c r="BO2640" i="19" s="1"/>
  <c r="BC2641" i="19"/>
  <c r="BD2641" i="19"/>
  <c r="BE2641" i="19"/>
  <c r="BF2641" i="19"/>
  <c r="BG2641" i="19"/>
  <c r="BH2641" i="19"/>
  <c r="BI2641" i="19"/>
  <c r="BJ2641" i="19"/>
  <c r="BK2641" i="19"/>
  <c r="BL2641" i="19"/>
  <c r="BM2641" i="19"/>
  <c r="BN2641" i="19"/>
  <c r="BO2641" i="19" s="1"/>
  <c r="BC2642" i="19"/>
  <c r="BD2642" i="19"/>
  <c r="BE2642" i="19"/>
  <c r="BF2642" i="19"/>
  <c r="BG2642" i="19"/>
  <c r="BH2642" i="19"/>
  <c r="BI2642" i="19"/>
  <c r="BJ2642" i="19"/>
  <c r="BK2642" i="19"/>
  <c r="BL2642" i="19"/>
  <c r="BM2642" i="19"/>
  <c r="BN2642" i="19"/>
  <c r="BO2642" i="19" s="1"/>
  <c r="BO2658" i="19" l="1"/>
  <c r="BO2664" i="19"/>
  <c r="BO2662" i="19"/>
  <c r="BP2656" i="19"/>
  <c r="BO2660" i="19"/>
  <c r="BP2661" i="19"/>
  <c r="BP2657" i="19"/>
  <c r="BP2654" i="19"/>
  <c r="BP2663" i="19"/>
  <c r="BP2659" i="19"/>
  <c r="BP2655" i="19"/>
  <c r="BO2647" i="19"/>
  <c r="BO2652" i="19"/>
  <c r="BO2651" i="19"/>
  <c r="BO2638" i="19"/>
  <c r="BO2653" i="19"/>
  <c r="BP2637" i="19"/>
  <c r="BO2650" i="19"/>
  <c r="BO2645" i="19"/>
  <c r="BO2649" i="19"/>
  <c r="BO2646" i="19"/>
  <c r="BP2644" i="19"/>
  <c r="BO2648" i="19"/>
  <c r="BO2643" i="19"/>
  <c r="BP2640" i="19"/>
  <c r="BP2636" i="19"/>
  <c r="BP2639" i="19"/>
  <c r="BP2633" i="19"/>
  <c r="BP2641" i="19"/>
  <c r="BP2634" i="19"/>
  <c r="BP2632" i="19"/>
  <c r="BP2642" i="19"/>
  <c r="BP2635" i="19"/>
  <c r="BN718" i="19" l="1"/>
  <c r="BN537" i="19"/>
  <c r="BN356" i="19"/>
  <c r="BN175" i="19"/>
  <c r="BC2621" i="19"/>
  <c r="BD2621" i="19"/>
  <c r="BE2621" i="19"/>
  <c r="BF2621" i="19"/>
  <c r="BG2621" i="19"/>
  <c r="BH2621" i="19"/>
  <c r="BI2621" i="19"/>
  <c r="BJ2621" i="19"/>
  <c r="BK2621" i="19"/>
  <c r="BL2621" i="19"/>
  <c r="BM2621" i="19"/>
  <c r="BN2621" i="19"/>
  <c r="BO2621" i="19" s="1"/>
  <c r="BC2622" i="19"/>
  <c r="BD2622" i="19"/>
  <c r="BE2622" i="19"/>
  <c r="BF2622" i="19"/>
  <c r="BG2622" i="19"/>
  <c r="BH2622" i="19"/>
  <c r="BI2622" i="19"/>
  <c r="BJ2622" i="19"/>
  <c r="BK2622" i="19"/>
  <c r="BL2622" i="19"/>
  <c r="BM2622" i="19"/>
  <c r="BN2622" i="19"/>
  <c r="BO2622" i="19" s="1"/>
  <c r="BC2623" i="19"/>
  <c r="BD2623" i="19"/>
  <c r="BE2623" i="19"/>
  <c r="BF2623" i="19"/>
  <c r="BG2623" i="19"/>
  <c r="BH2623" i="19"/>
  <c r="BI2623" i="19"/>
  <c r="BJ2623" i="19"/>
  <c r="BK2623" i="19"/>
  <c r="BL2623" i="19"/>
  <c r="BM2623" i="19"/>
  <c r="BN2623" i="19"/>
  <c r="BO2623" i="19" s="1"/>
  <c r="BC2624" i="19"/>
  <c r="BD2624" i="19"/>
  <c r="BE2624" i="19"/>
  <c r="BF2624" i="19"/>
  <c r="BG2624" i="19"/>
  <c r="BH2624" i="19"/>
  <c r="BI2624" i="19"/>
  <c r="BJ2624" i="19"/>
  <c r="BK2624" i="19"/>
  <c r="BL2624" i="19"/>
  <c r="BM2624" i="19"/>
  <c r="BN2624" i="19"/>
  <c r="BP2624" i="19" s="1"/>
  <c r="BC2625" i="19"/>
  <c r="BD2625" i="19"/>
  <c r="BE2625" i="19"/>
  <c r="BF2625" i="19"/>
  <c r="BG2625" i="19"/>
  <c r="BH2625" i="19"/>
  <c r="BI2625" i="19"/>
  <c r="BJ2625" i="19"/>
  <c r="BK2625" i="19"/>
  <c r="BL2625" i="19"/>
  <c r="BM2625" i="19"/>
  <c r="BN2625" i="19"/>
  <c r="BO2625" i="19" s="1"/>
  <c r="BC2626" i="19"/>
  <c r="BD2626" i="19"/>
  <c r="BE2626" i="19"/>
  <c r="BF2626" i="19"/>
  <c r="BG2626" i="19"/>
  <c r="BH2626" i="19"/>
  <c r="BI2626" i="19"/>
  <c r="BJ2626" i="19"/>
  <c r="BK2626" i="19"/>
  <c r="BL2626" i="19"/>
  <c r="BM2626" i="19"/>
  <c r="BN2626" i="19"/>
  <c r="BO2626" i="19" s="1"/>
  <c r="BC2627" i="19"/>
  <c r="BD2627" i="19"/>
  <c r="BE2627" i="19"/>
  <c r="BF2627" i="19"/>
  <c r="BG2627" i="19"/>
  <c r="BH2627" i="19"/>
  <c r="BI2627" i="19"/>
  <c r="BJ2627" i="19"/>
  <c r="BK2627" i="19"/>
  <c r="BL2627" i="19"/>
  <c r="BM2627" i="19"/>
  <c r="BN2627" i="19"/>
  <c r="BO2627" i="19" s="1"/>
  <c r="BC2628" i="19"/>
  <c r="BD2628" i="19"/>
  <c r="BE2628" i="19"/>
  <c r="BF2628" i="19"/>
  <c r="BG2628" i="19"/>
  <c r="BH2628" i="19"/>
  <c r="BI2628" i="19"/>
  <c r="BJ2628" i="19"/>
  <c r="BK2628" i="19"/>
  <c r="BL2628" i="19"/>
  <c r="BM2628" i="19"/>
  <c r="BN2628" i="19"/>
  <c r="BP2628" i="19" s="1"/>
  <c r="BC2629" i="19"/>
  <c r="BD2629" i="19"/>
  <c r="BE2629" i="19"/>
  <c r="BF2629" i="19"/>
  <c r="BG2629" i="19"/>
  <c r="BH2629" i="19"/>
  <c r="BI2629" i="19"/>
  <c r="BJ2629" i="19"/>
  <c r="BK2629" i="19"/>
  <c r="BL2629" i="19"/>
  <c r="BM2629" i="19"/>
  <c r="BN2629" i="19"/>
  <c r="BP2629" i="19" s="1"/>
  <c r="BC2630" i="19"/>
  <c r="BD2630" i="19"/>
  <c r="BE2630" i="19"/>
  <c r="BF2630" i="19"/>
  <c r="BG2630" i="19"/>
  <c r="BH2630" i="19"/>
  <c r="BI2630" i="19"/>
  <c r="BJ2630" i="19"/>
  <c r="BK2630" i="19"/>
  <c r="BL2630" i="19"/>
  <c r="BM2630" i="19"/>
  <c r="BN2630" i="19"/>
  <c r="BO2630" i="19" s="1"/>
  <c r="BC2631" i="19"/>
  <c r="BD2631" i="19"/>
  <c r="BE2631" i="19"/>
  <c r="BF2631" i="19"/>
  <c r="BG2631" i="19"/>
  <c r="BH2631" i="19"/>
  <c r="BI2631" i="19"/>
  <c r="BJ2631" i="19"/>
  <c r="BK2631" i="19"/>
  <c r="BL2631" i="19"/>
  <c r="BM2631" i="19"/>
  <c r="BN2631" i="19"/>
  <c r="BO2631" i="19" s="1"/>
  <c r="BO2624" i="19" l="1"/>
  <c r="BO2628" i="19"/>
  <c r="BP2621" i="19"/>
  <c r="BP2627" i="19"/>
  <c r="BP2626" i="19"/>
  <c r="BP2623" i="19"/>
  <c r="BP2630" i="19"/>
  <c r="BO2629" i="19"/>
  <c r="BP2631" i="19"/>
  <c r="BP2625" i="19"/>
  <c r="BP2622" i="19"/>
  <c r="BN717" i="19" l="1"/>
  <c r="BN536" i="19"/>
  <c r="BN355" i="19"/>
  <c r="BN174" i="19"/>
  <c r="BC2610" i="19"/>
  <c r="BD2610" i="19"/>
  <c r="BE2610" i="19"/>
  <c r="BF2610" i="19"/>
  <c r="BG2610" i="19"/>
  <c r="BH2610" i="19"/>
  <c r="BI2610" i="19"/>
  <c r="BJ2610" i="19"/>
  <c r="BK2610" i="19"/>
  <c r="BL2610" i="19"/>
  <c r="BM2610" i="19"/>
  <c r="BN2610" i="19"/>
  <c r="BO2610" i="19" s="1"/>
  <c r="BC2611" i="19"/>
  <c r="BD2611" i="19"/>
  <c r="BE2611" i="19"/>
  <c r="BF2611" i="19"/>
  <c r="BG2611" i="19"/>
  <c r="BH2611" i="19"/>
  <c r="BI2611" i="19"/>
  <c r="BJ2611" i="19"/>
  <c r="BK2611" i="19"/>
  <c r="BL2611" i="19"/>
  <c r="BM2611" i="19"/>
  <c r="BN2611" i="19"/>
  <c r="BO2611" i="19" s="1"/>
  <c r="BC2612" i="19"/>
  <c r="BD2612" i="19"/>
  <c r="BE2612" i="19"/>
  <c r="BF2612" i="19"/>
  <c r="BG2612" i="19"/>
  <c r="BH2612" i="19"/>
  <c r="BI2612" i="19"/>
  <c r="BJ2612" i="19"/>
  <c r="BK2612" i="19"/>
  <c r="BL2612" i="19"/>
  <c r="BM2612" i="19"/>
  <c r="BN2612" i="19"/>
  <c r="BO2612" i="19" s="1"/>
  <c r="BC2613" i="19"/>
  <c r="BD2613" i="19"/>
  <c r="BE2613" i="19"/>
  <c r="BF2613" i="19"/>
  <c r="BG2613" i="19"/>
  <c r="BH2613" i="19"/>
  <c r="BI2613" i="19"/>
  <c r="BJ2613" i="19"/>
  <c r="BK2613" i="19"/>
  <c r="BL2613" i="19"/>
  <c r="BM2613" i="19"/>
  <c r="BN2613" i="19"/>
  <c r="BP2613" i="19" s="1"/>
  <c r="BC2614" i="19"/>
  <c r="BD2614" i="19"/>
  <c r="BE2614" i="19"/>
  <c r="BF2614" i="19"/>
  <c r="BG2614" i="19"/>
  <c r="BH2614" i="19"/>
  <c r="BI2614" i="19"/>
  <c r="BJ2614" i="19"/>
  <c r="BK2614" i="19"/>
  <c r="BL2614" i="19"/>
  <c r="BM2614" i="19"/>
  <c r="BN2614" i="19"/>
  <c r="BO2614" i="19" s="1"/>
  <c r="BC2615" i="19"/>
  <c r="BD2615" i="19"/>
  <c r="BE2615" i="19"/>
  <c r="BF2615" i="19"/>
  <c r="BG2615" i="19"/>
  <c r="BH2615" i="19"/>
  <c r="BI2615" i="19"/>
  <c r="BJ2615" i="19"/>
  <c r="BK2615" i="19"/>
  <c r="BL2615" i="19"/>
  <c r="BM2615" i="19"/>
  <c r="BN2615" i="19"/>
  <c r="BO2615" i="19" s="1"/>
  <c r="BC2616" i="19"/>
  <c r="BD2616" i="19"/>
  <c r="BE2616" i="19"/>
  <c r="BF2616" i="19"/>
  <c r="BG2616" i="19"/>
  <c r="BH2616" i="19"/>
  <c r="BI2616" i="19"/>
  <c r="BJ2616" i="19"/>
  <c r="BK2616" i="19"/>
  <c r="BL2616" i="19"/>
  <c r="BM2616" i="19"/>
  <c r="BN2616" i="19"/>
  <c r="BO2616" i="19" s="1"/>
  <c r="BC2617" i="19"/>
  <c r="BD2617" i="19"/>
  <c r="BE2617" i="19"/>
  <c r="BF2617" i="19"/>
  <c r="BG2617" i="19"/>
  <c r="BH2617" i="19"/>
  <c r="BI2617" i="19"/>
  <c r="BJ2617" i="19"/>
  <c r="BK2617" i="19"/>
  <c r="BL2617" i="19"/>
  <c r="BM2617" i="19"/>
  <c r="BN2617" i="19"/>
  <c r="BP2617" i="19" s="1"/>
  <c r="BC2618" i="19"/>
  <c r="BD2618" i="19"/>
  <c r="BE2618" i="19"/>
  <c r="BF2618" i="19"/>
  <c r="BG2618" i="19"/>
  <c r="BH2618" i="19"/>
  <c r="BI2618" i="19"/>
  <c r="BJ2618" i="19"/>
  <c r="BK2618" i="19"/>
  <c r="BL2618" i="19"/>
  <c r="BM2618" i="19"/>
  <c r="BN2618" i="19"/>
  <c r="BO2618" i="19" s="1"/>
  <c r="BC2619" i="19"/>
  <c r="BD2619" i="19"/>
  <c r="BE2619" i="19"/>
  <c r="BF2619" i="19"/>
  <c r="BG2619" i="19"/>
  <c r="BH2619" i="19"/>
  <c r="BI2619" i="19"/>
  <c r="BJ2619" i="19"/>
  <c r="BK2619" i="19"/>
  <c r="BL2619" i="19"/>
  <c r="BM2619" i="19"/>
  <c r="BN2619" i="19"/>
  <c r="BO2619" i="19" s="1"/>
  <c r="BC2620" i="19"/>
  <c r="BD2620" i="19"/>
  <c r="BE2620" i="19"/>
  <c r="BF2620" i="19"/>
  <c r="BG2620" i="19"/>
  <c r="BH2620" i="19"/>
  <c r="BI2620" i="19"/>
  <c r="BJ2620" i="19"/>
  <c r="BK2620" i="19"/>
  <c r="BL2620" i="19"/>
  <c r="BM2620" i="19"/>
  <c r="BN2620" i="19"/>
  <c r="BO2620" i="19" s="1"/>
  <c r="BP2618" i="19" l="1"/>
  <c r="BP2612" i="19"/>
  <c r="BP2614" i="19"/>
  <c r="BP2611" i="19"/>
  <c r="BP2619" i="19"/>
  <c r="BP2616" i="19"/>
  <c r="BP2620" i="19"/>
  <c r="BO2613" i="19"/>
  <c r="BO2617" i="19"/>
  <c r="BP2615" i="19"/>
  <c r="BP2610" i="19"/>
  <c r="BN716" i="19" l="1"/>
  <c r="BN535" i="19"/>
  <c r="BN354" i="19"/>
  <c r="BN173" i="19"/>
  <c r="BC2599" i="19"/>
  <c r="BD2599" i="19"/>
  <c r="BE2599" i="19"/>
  <c r="BF2599" i="19"/>
  <c r="BG2599" i="19"/>
  <c r="BH2599" i="19"/>
  <c r="BI2599" i="19"/>
  <c r="BJ2599" i="19"/>
  <c r="BK2599" i="19"/>
  <c r="BL2599" i="19"/>
  <c r="BM2599" i="19"/>
  <c r="BN2599" i="19"/>
  <c r="BO2599" i="19" s="1"/>
  <c r="BC2600" i="19"/>
  <c r="BD2600" i="19"/>
  <c r="BE2600" i="19"/>
  <c r="BF2600" i="19"/>
  <c r="BG2600" i="19"/>
  <c r="BH2600" i="19"/>
  <c r="BI2600" i="19"/>
  <c r="BJ2600" i="19"/>
  <c r="BK2600" i="19"/>
  <c r="BL2600" i="19"/>
  <c r="BM2600" i="19"/>
  <c r="BN2600" i="19"/>
  <c r="BO2600" i="19" s="1"/>
  <c r="BC2601" i="19"/>
  <c r="BD2601" i="19"/>
  <c r="BE2601" i="19"/>
  <c r="BF2601" i="19"/>
  <c r="BG2601" i="19"/>
  <c r="BH2601" i="19"/>
  <c r="BI2601" i="19"/>
  <c r="BJ2601" i="19"/>
  <c r="BK2601" i="19"/>
  <c r="BL2601" i="19"/>
  <c r="BM2601" i="19"/>
  <c r="BN2601" i="19"/>
  <c r="BP2601" i="19" s="1"/>
  <c r="BC2602" i="19"/>
  <c r="BD2602" i="19"/>
  <c r="BE2602" i="19"/>
  <c r="BF2602" i="19"/>
  <c r="BG2602" i="19"/>
  <c r="BH2602" i="19"/>
  <c r="BI2602" i="19"/>
  <c r="BJ2602" i="19"/>
  <c r="BK2602" i="19"/>
  <c r="BL2602" i="19"/>
  <c r="BM2602" i="19"/>
  <c r="BN2602" i="19"/>
  <c r="BO2602" i="19" s="1"/>
  <c r="BC2603" i="19"/>
  <c r="BD2603" i="19"/>
  <c r="BE2603" i="19"/>
  <c r="BF2603" i="19"/>
  <c r="BG2603" i="19"/>
  <c r="BH2603" i="19"/>
  <c r="BI2603" i="19"/>
  <c r="BJ2603" i="19"/>
  <c r="BK2603" i="19"/>
  <c r="BL2603" i="19"/>
  <c r="BM2603" i="19"/>
  <c r="BN2603" i="19"/>
  <c r="BO2603" i="19" s="1"/>
  <c r="BC2604" i="19"/>
  <c r="BD2604" i="19"/>
  <c r="BE2604" i="19"/>
  <c r="BF2604" i="19"/>
  <c r="BG2604" i="19"/>
  <c r="BH2604" i="19"/>
  <c r="BI2604" i="19"/>
  <c r="BJ2604" i="19"/>
  <c r="BK2604" i="19"/>
  <c r="BL2604" i="19"/>
  <c r="BM2604" i="19"/>
  <c r="BN2604" i="19"/>
  <c r="BO2604" i="19" s="1"/>
  <c r="BC2605" i="19"/>
  <c r="BD2605" i="19"/>
  <c r="BE2605" i="19"/>
  <c r="BF2605" i="19"/>
  <c r="BG2605" i="19"/>
  <c r="BH2605" i="19"/>
  <c r="BI2605" i="19"/>
  <c r="BJ2605" i="19"/>
  <c r="BK2605" i="19"/>
  <c r="BL2605" i="19"/>
  <c r="BM2605" i="19"/>
  <c r="BN2605" i="19"/>
  <c r="BO2605" i="19" s="1"/>
  <c r="BC2606" i="19"/>
  <c r="BD2606" i="19"/>
  <c r="BE2606" i="19"/>
  <c r="BF2606" i="19"/>
  <c r="BG2606" i="19"/>
  <c r="BH2606" i="19"/>
  <c r="BI2606" i="19"/>
  <c r="BJ2606" i="19"/>
  <c r="BK2606" i="19"/>
  <c r="BL2606" i="19"/>
  <c r="BM2606" i="19"/>
  <c r="BN2606" i="19"/>
  <c r="BO2606" i="19" s="1"/>
  <c r="BC2607" i="19"/>
  <c r="BD2607" i="19"/>
  <c r="BE2607" i="19"/>
  <c r="BF2607" i="19"/>
  <c r="BG2607" i="19"/>
  <c r="BH2607" i="19"/>
  <c r="BI2607" i="19"/>
  <c r="BJ2607" i="19"/>
  <c r="BK2607" i="19"/>
  <c r="BL2607" i="19"/>
  <c r="BM2607" i="19"/>
  <c r="BN2607" i="19"/>
  <c r="BO2607" i="19" s="1"/>
  <c r="BC2608" i="19"/>
  <c r="BD2608" i="19"/>
  <c r="BE2608" i="19"/>
  <c r="BF2608" i="19"/>
  <c r="BG2608" i="19"/>
  <c r="BH2608" i="19"/>
  <c r="BI2608" i="19"/>
  <c r="BJ2608" i="19"/>
  <c r="BK2608" i="19"/>
  <c r="BL2608" i="19"/>
  <c r="BM2608" i="19"/>
  <c r="BN2608" i="19"/>
  <c r="BO2608" i="19" s="1"/>
  <c r="BC2609" i="19"/>
  <c r="BD2609" i="19"/>
  <c r="BE2609" i="19"/>
  <c r="BF2609" i="19"/>
  <c r="BG2609" i="19"/>
  <c r="BH2609" i="19"/>
  <c r="BI2609" i="19"/>
  <c r="BJ2609" i="19"/>
  <c r="BK2609" i="19"/>
  <c r="BL2609" i="19"/>
  <c r="BM2609" i="19"/>
  <c r="BN2609" i="19"/>
  <c r="BO2609" i="19" s="1"/>
  <c r="E204" i="40"/>
  <c r="E203" i="40"/>
  <c r="E202" i="40"/>
  <c r="E201" i="40"/>
  <c r="E200" i="40"/>
  <c r="E199" i="40"/>
  <c r="E198" i="40"/>
  <c r="E197" i="40"/>
  <c r="E196" i="40"/>
  <c r="E195" i="40"/>
  <c r="E194" i="40"/>
  <c r="E193" i="40"/>
  <c r="D193" i="40"/>
  <c r="D193" i="16"/>
  <c r="E204" i="12"/>
  <c r="E203" i="12"/>
  <c r="E202" i="12"/>
  <c r="E201" i="12"/>
  <c r="E200" i="12"/>
  <c r="E199" i="12"/>
  <c r="E198" i="12"/>
  <c r="E197" i="12"/>
  <c r="E196" i="12"/>
  <c r="E195" i="12"/>
  <c r="E194" i="12"/>
  <c r="E193" i="12"/>
  <c r="D193" i="12"/>
  <c r="E204" i="36"/>
  <c r="E203" i="36"/>
  <c r="E202" i="36"/>
  <c r="E201" i="36"/>
  <c r="E200" i="36"/>
  <c r="E199" i="36"/>
  <c r="E198" i="36"/>
  <c r="E197" i="36"/>
  <c r="E196" i="36"/>
  <c r="E195" i="36"/>
  <c r="E194" i="36"/>
  <c r="E193" i="36"/>
  <c r="D193" i="36"/>
  <c r="A193" i="40" l="1"/>
  <c r="BP2604" i="19"/>
  <c r="BO2601" i="19"/>
  <c r="BP2600" i="19"/>
  <c r="BP2609" i="19"/>
  <c r="BP2605" i="19"/>
  <c r="BP2602" i="19"/>
  <c r="BP2606" i="19"/>
  <c r="BP2608" i="19"/>
  <c r="BP2607" i="19"/>
  <c r="BP2603" i="19"/>
  <c r="BP2599" i="19"/>
  <c r="D194" i="40"/>
  <c r="D195" i="40" s="1"/>
  <c r="D196" i="40" s="1"/>
  <c r="A193" i="16"/>
  <c r="D194" i="16"/>
  <c r="A193" i="12"/>
  <c r="D194" i="12"/>
  <c r="D195" i="12" s="1"/>
  <c r="A195" i="12" s="1"/>
  <c r="D194" i="36"/>
  <c r="A193" i="36"/>
  <c r="E204" i="10"/>
  <c r="E203" i="10"/>
  <c r="E202" i="10"/>
  <c r="E201" i="10"/>
  <c r="E200" i="10"/>
  <c r="E199" i="10"/>
  <c r="E198" i="10"/>
  <c r="E197" i="10"/>
  <c r="E196" i="10"/>
  <c r="E195" i="10"/>
  <c r="E194" i="10"/>
  <c r="E193" i="10"/>
  <c r="D193" i="10"/>
  <c r="BN715" i="19"/>
  <c r="BN534" i="19"/>
  <c r="BN353" i="19"/>
  <c r="BN172" i="19"/>
  <c r="A194" i="40" l="1"/>
  <c r="D196" i="12"/>
  <c r="D197" i="12" s="1"/>
  <c r="A195" i="40"/>
  <c r="A194" i="12"/>
  <c r="D197" i="40"/>
  <c r="A196" i="40"/>
  <c r="A194" i="16"/>
  <c r="D195" i="16"/>
  <c r="A194" i="36"/>
  <c r="D195" i="36"/>
  <c r="A193" i="10"/>
  <c r="D194" i="10"/>
  <c r="A196" i="12" l="1"/>
  <c r="A197" i="40"/>
  <c r="D198" i="40"/>
  <c r="D196" i="16"/>
  <c r="A195" i="16"/>
  <c r="D198" i="12"/>
  <c r="A197" i="12"/>
  <c r="A195" i="36"/>
  <c r="D196" i="36"/>
  <c r="D195" i="10"/>
  <c r="A194" i="10"/>
  <c r="BC2588" i="19"/>
  <c r="BD2588" i="19"/>
  <c r="BE2588" i="19"/>
  <c r="BF2588" i="19"/>
  <c r="BG2588" i="19"/>
  <c r="BH2588" i="19"/>
  <c r="BI2588" i="19"/>
  <c r="BJ2588" i="19"/>
  <c r="BK2588" i="19"/>
  <c r="BL2588" i="19"/>
  <c r="BM2588" i="19"/>
  <c r="BN2588" i="19"/>
  <c r="BO2588" i="19" s="1"/>
  <c r="BC2589" i="19"/>
  <c r="BD2589" i="19"/>
  <c r="BE2589" i="19"/>
  <c r="BF2589" i="19"/>
  <c r="BG2589" i="19"/>
  <c r="BH2589" i="19"/>
  <c r="BI2589" i="19"/>
  <c r="BJ2589" i="19"/>
  <c r="BK2589" i="19"/>
  <c r="BL2589" i="19"/>
  <c r="BM2589" i="19"/>
  <c r="BN2589" i="19"/>
  <c r="BO2589" i="19" s="1"/>
  <c r="BC2590" i="19"/>
  <c r="BD2590" i="19"/>
  <c r="BE2590" i="19"/>
  <c r="BF2590" i="19"/>
  <c r="BG2590" i="19"/>
  <c r="BH2590" i="19"/>
  <c r="BI2590" i="19"/>
  <c r="BJ2590" i="19"/>
  <c r="BK2590" i="19"/>
  <c r="BL2590" i="19"/>
  <c r="BM2590" i="19"/>
  <c r="BN2590" i="19"/>
  <c r="BO2590" i="19" s="1"/>
  <c r="BC2591" i="19"/>
  <c r="BD2591" i="19"/>
  <c r="BE2591" i="19"/>
  <c r="BF2591" i="19"/>
  <c r="BG2591" i="19"/>
  <c r="BH2591" i="19"/>
  <c r="BI2591" i="19"/>
  <c r="BJ2591" i="19"/>
  <c r="BK2591" i="19"/>
  <c r="BL2591" i="19"/>
  <c r="BM2591" i="19"/>
  <c r="BN2591" i="19"/>
  <c r="BO2591" i="19" s="1"/>
  <c r="BC2592" i="19"/>
  <c r="BD2592" i="19"/>
  <c r="BE2592" i="19"/>
  <c r="BF2592" i="19"/>
  <c r="BG2592" i="19"/>
  <c r="BH2592" i="19"/>
  <c r="BI2592" i="19"/>
  <c r="BJ2592" i="19"/>
  <c r="BK2592" i="19"/>
  <c r="BL2592" i="19"/>
  <c r="BM2592" i="19"/>
  <c r="BN2592" i="19"/>
  <c r="BO2592" i="19" s="1"/>
  <c r="BC2593" i="19"/>
  <c r="BD2593" i="19"/>
  <c r="BE2593" i="19"/>
  <c r="BF2593" i="19"/>
  <c r="BG2593" i="19"/>
  <c r="BH2593" i="19"/>
  <c r="BI2593" i="19"/>
  <c r="BJ2593" i="19"/>
  <c r="BK2593" i="19"/>
  <c r="BL2593" i="19"/>
  <c r="BM2593" i="19"/>
  <c r="BN2593" i="19"/>
  <c r="BO2593" i="19" s="1"/>
  <c r="BC2594" i="19"/>
  <c r="BD2594" i="19"/>
  <c r="BE2594" i="19"/>
  <c r="BF2594" i="19"/>
  <c r="BG2594" i="19"/>
  <c r="BH2594" i="19"/>
  <c r="BI2594" i="19"/>
  <c r="BJ2594" i="19"/>
  <c r="BK2594" i="19"/>
  <c r="BL2594" i="19"/>
  <c r="BM2594" i="19"/>
  <c r="BN2594" i="19"/>
  <c r="BO2594" i="19" s="1"/>
  <c r="BC2595" i="19"/>
  <c r="BD2595" i="19"/>
  <c r="BE2595" i="19"/>
  <c r="BF2595" i="19"/>
  <c r="BG2595" i="19"/>
  <c r="BH2595" i="19"/>
  <c r="BI2595" i="19"/>
  <c r="BJ2595" i="19"/>
  <c r="BK2595" i="19"/>
  <c r="BL2595" i="19"/>
  <c r="BM2595" i="19"/>
  <c r="BN2595" i="19"/>
  <c r="BO2595" i="19" s="1"/>
  <c r="BC2596" i="19"/>
  <c r="BD2596" i="19"/>
  <c r="BE2596" i="19"/>
  <c r="BF2596" i="19"/>
  <c r="BG2596" i="19"/>
  <c r="BH2596" i="19"/>
  <c r="BI2596" i="19"/>
  <c r="BJ2596" i="19"/>
  <c r="BK2596" i="19"/>
  <c r="BL2596" i="19"/>
  <c r="BM2596" i="19"/>
  <c r="BN2596" i="19"/>
  <c r="BC2597" i="19"/>
  <c r="BD2597" i="19"/>
  <c r="BE2597" i="19"/>
  <c r="BF2597" i="19"/>
  <c r="BG2597" i="19"/>
  <c r="BH2597" i="19"/>
  <c r="BI2597" i="19"/>
  <c r="BJ2597" i="19"/>
  <c r="BK2597" i="19"/>
  <c r="BL2597" i="19"/>
  <c r="BM2597" i="19"/>
  <c r="BN2597" i="19"/>
  <c r="BO2597" i="19" s="1"/>
  <c r="BC2598" i="19"/>
  <c r="BD2598" i="19"/>
  <c r="BE2598" i="19"/>
  <c r="BF2598" i="19"/>
  <c r="BG2598" i="19"/>
  <c r="BH2598" i="19"/>
  <c r="BI2598" i="19"/>
  <c r="BJ2598" i="19"/>
  <c r="BK2598" i="19"/>
  <c r="BL2598" i="19"/>
  <c r="BM2598" i="19"/>
  <c r="BN2598" i="19"/>
  <c r="BO2598" i="19" s="1"/>
  <c r="D199" i="40" l="1"/>
  <c r="A198" i="40"/>
  <c r="A196" i="16"/>
  <c r="D197" i="16"/>
  <c r="A198" i="12"/>
  <c r="D199" i="12"/>
  <c r="A196" i="36"/>
  <c r="D197" i="36"/>
  <c r="A195" i="10"/>
  <c r="D196" i="10"/>
  <c r="BO2596" i="19"/>
  <c r="BP2593" i="19"/>
  <c r="BP2595" i="19"/>
  <c r="BP2592" i="19"/>
  <c r="BP2597" i="19"/>
  <c r="BP2596" i="19"/>
  <c r="BP2589" i="19"/>
  <c r="BP2591" i="19"/>
  <c r="BP2598" i="19"/>
  <c r="BP2594" i="19"/>
  <c r="BP2590" i="19"/>
  <c r="BP2588" i="19"/>
  <c r="BN714" i="19"/>
  <c r="BN533" i="19"/>
  <c r="BN352" i="19"/>
  <c r="BN171" i="19"/>
  <c r="BC2577" i="19"/>
  <c r="BD2577" i="19"/>
  <c r="BE2577" i="19"/>
  <c r="BF2577" i="19"/>
  <c r="BG2577" i="19"/>
  <c r="BH2577" i="19"/>
  <c r="BI2577" i="19"/>
  <c r="BJ2577" i="19"/>
  <c r="BK2577" i="19"/>
  <c r="BL2577" i="19"/>
  <c r="BM2577" i="19"/>
  <c r="BN2577" i="19"/>
  <c r="BO2577" i="19" s="1"/>
  <c r="BC2578" i="19"/>
  <c r="BD2578" i="19"/>
  <c r="BE2578" i="19"/>
  <c r="BF2578" i="19"/>
  <c r="BG2578" i="19"/>
  <c r="BH2578" i="19"/>
  <c r="BI2578" i="19"/>
  <c r="BJ2578" i="19"/>
  <c r="BK2578" i="19"/>
  <c r="BL2578" i="19"/>
  <c r="BM2578" i="19"/>
  <c r="BN2578" i="19"/>
  <c r="BO2578" i="19" s="1"/>
  <c r="BC2579" i="19"/>
  <c r="BD2579" i="19"/>
  <c r="BE2579" i="19"/>
  <c r="BF2579" i="19"/>
  <c r="BG2579" i="19"/>
  <c r="BH2579" i="19"/>
  <c r="BI2579" i="19"/>
  <c r="BJ2579" i="19"/>
  <c r="BK2579" i="19"/>
  <c r="BL2579" i="19"/>
  <c r="BM2579" i="19"/>
  <c r="BN2579" i="19"/>
  <c r="BO2579" i="19" s="1"/>
  <c r="BC2580" i="19"/>
  <c r="BD2580" i="19"/>
  <c r="BE2580" i="19"/>
  <c r="BF2580" i="19"/>
  <c r="BG2580" i="19"/>
  <c r="BH2580" i="19"/>
  <c r="BI2580" i="19"/>
  <c r="BJ2580" i="19"/>
  <c r="BK2580" i="19"/>
  <c r="BL2580" i="19"/>
  <c r="BM2580" i="19"/>
  <c r="BN2580" i="19"/>
  <c r="BO2580" i="19" s="1"/>
  <c r="BC2581" i="19"/>
  <c r="BD2581" i="19"/>
  <c r="BE2581" i="19"/>
  <c r="BF2581" i="19"/>
  <c r="BG2581" i="19"/>
  <c r="BH2581" i="19"/>
  <c r="BI2581" i="19"/>
  <c r="BJ2581" i="19"/>
  <c r="BK2581" i="19"/>
  <c r="BL2581" i="19"/>
  <c r="BM2581" i="19"/>
  <c r="BN2581" i="19"/>
  <c r="BO2581" i="19" s="1"/>
  <c r="BC2582" i="19"/>
  <c r="BD2582" i="19"/>
  <c r="BE2582" i="19"/>
  <c r="BF2582" i="19"/>
  <c r="BG2582" i="19"/>
  <c r="BH2582" i="19"/>
  <c r="BI2582" i="19"/>
  <c r="BJ2582" i="19"/>
  <c r="BK2582" i="19"/>
  <c r="BL2582" i="19"/>
  <c r="BM2582" i="19"/>
  <c r="BN2582" i="19"/>
  <c r="BO2582" i="19" s="1"/>
  <c r="BC2583" i="19"/>
  <c r="BD2583" i="19"/>
  <c r="BE2583" i="19"/>
  <c r="BF2583" i="19"/>
  <c r="BG2583" i="19"/>
  <c r="BH2583" i="19"/>
  <c r="BI2583" i="19"/>
  <c r="BJ2583" i="19"/>
  <c r="BK2583" i="19"/>
  <c r="BL2583" i="19"/>
  <c r="BM2583" i="19"/>
  <c r="BN2583" i="19"/>
  <c r="BC2584" i="19"/>
  <c r="BD2584" i="19"/>
  <c r="BE2584" i="19"/>
  <c r="BF2584" i="19"/>
  <c r="BG2584" i="19"/>
  <c r="BH2584" i="19"/>
  <c r="BI2584" i="19"/>
  <c r="BJ2584" i="19"/>
  <c r="BK2584" i="19"/>
  <c r="BL2584" i="19"/>
  <c r="BM2584" i="19"/>
  <c r="BN2584" i="19"/>
  <c r="BO2584" i="19" s="1"/>
  <c r="BC2585" i="19"/>
  <c r="BD2585" i="19"/>
  <c r="BE2585" i="19"/>
  <c r="BF2585" i="19"/>
  <c r="BG2585" i="19"/>
  <c r="BH2585" i="19"/>
  <c r="BI2585" i="19"/>
  <c r="BJ2585" i="19"/>
  <c r="BK2585" i="19"/>
  <c r="BL2585" i="19"/>
  <c r="BM2585" i="19"/>
  <c r="BN2585" i="19"/>
  <c r="BO2585" i="19" s="1"/>
  <c r="BC2586" i="19"/>
  <c r="BD2586" i="19"/>
  <c r="BE2586" i="19"/>
  <c r="BF2586" i="19"/>
  <c r="BG2586" i="19"/>
  <c r="BH2586" i="19"/>
  <c r="BI2586" i="19"/>
  <c r="BJ2586" i="19"/>
  <c r="BK2586" i="19"/>
  <c r="BL2586" i="19"/>
  <c r="BM2586" i="19"/>
  <c r="BN2586" i="19"/>
  <c r="BO2586" i="19" s="1"/>
  <c r="BC2587" i="19"/>
  <c r="BD2587" i="19"/>
  <c r="BE2587" i="19"/>
  <c r="BF2587" i="19"/>
  <c r="BG2587" i="19"/>
  <c r="BH2587" i="19"/>
  <c r="BI2587" i="19"/>
  <c r="BJ2587" i="19"/>
  <c r="BK2587" i="19"/>
  <c r="BL2587" i="19"/>
  <c r="BM2587" i="19"/>
  <c r="BN2587" i="19"/>
  <c r="BO2587" i="19" s="1"/>
  <c r="BN713" i="19"/>
  <c r="BN532" i="19"/>
  <c r="BN351" i="19"/>
  <c r="BN170" i="19"/>
  <c r="BC2566" i="19"/>
  <c r="BD2566" i="19"/>
  <c r="BE2566" i="19"/>
  <c r="BF2566" i="19"/>
  <c r="BG2566" i="19"/>
  <c r="BH2566" i="19"/>
  <c r="BI2566" i="19"/>
  <c r="BJ2566" i="19"/>
  <c r="BK2566" i="19"/>
  <c r="BL2566" i="19"/>
  <c r="BM2566" i="19"/>
  <c r="BN2566" i="19"/>
  <c r="BO2566" i="19" s="1"/>
  <c r="BC2567" i="19"/>
  <c r="BD2567" i="19"/>
  <c r="BE2567" i="19"/>
  <c r="BF2567" i="19"/>
  <c r="BG2567" i="19"/>
  <c r="BH2567" i="19"/>
  <c r="BI2567" i="19"/>
  <c r="BJ2567" i="19"/>
  <c r="BK2567" i="19"/>
  <c r="BL2567" i="19"/>
  <c r="BM2567" i="19"/>
  <c r="BN2567" i="19"/>
  <c r="BO2567" i="19" s="1"/>
  <c r="BC2568" i="19"/>
  <c r="BD2568" i="19"/>
  <c r="BE2568" i="19"/>
  <c r="BF2568" i="19"/>
  <c r="BG2568" i="19"/>
  <c r="BH2568" i="19"/>
  <c r="BI2568" i="19"/>
  <c r="BJ2568" i="19"/>
  <c r="BK2568" i="19"/>
  <c r="BL2568" i="19"/>
  <c r="BM2568" i="19"/>
  <c r="BN2568" i="19"/>
  <c r="BP2568" i="19" s="1"/>
  <c r="BC2569" i="19"/>
  <c r="BD2569" i="19"/>
  <c r="BE2569" i="19"/>
  <c r="BF2569" i="19"/>
  <c r="BG2569" i="19"/>
  <c r="BH2569" i="19"/>
  <c r="BI2569" i="19"/>
  <c r="BJ2569" i="19"/>
  <c r="BK2569" i="19"/>
  <c r="BL2569" i="19"/>
  <c r="BM2569" i="19"/>
  <c r="BN2569" i="19"/>
  <c r="BP2569" i="19" s="1"/>
  <c r="BC2570" i="19"/>
  <c r="BD2570" i="19"/>
  <c r="BE2570" i="19"/>
  <c r="BF2570" i="19"/>
  <c r="BG2570" i="19"/>
  <c r="BH2570" i="19"/>
  <c r="BI2570" i="19"/>
  <c r="BJ2570" i="19"/>
  <c r="BK2570" i="19"/>
  <c r="BL2570" i="19"/>
  <c r="BM2570" i="19"/>
  <c r="BN2570" i="19"/>
  <c r="BP2570" i="19" s="1"/>
  <c r="BC2571" i="19"/>
  <c r="BD2571" i="19"/>
  <c r="BE2571" i="19"/>
  <c r="BF2571" i="19"/>
  <c r="BG2571" i="19"/>
  <c r="BH2571" i="19"/>
  <c r="BI2571" i="19"/>
  <c r="BJ2571" i="19"/>
  <c r="BK2571" i="19"/>
  <c r="BL2571" i="19"/>
  <c r="BM2571" i="19"/>
  <c r="BN2571" i="19"/>
  <c r="BO2571" i="19" s="1"/>
  <c r="BC2572" i="19"/>
  <c r="BD2572" i="19"/>
  <c r="BE2572" i="19"/>
  <c r="BF2572" i="19"/>
  <c r="BG2572" i="19"/>
  <c r="BH2572" i="19"/>
  <c r="BI2572" i="19"/>
  <c r="BJ2572" i="19"/>
  <c r="BK2572" i="19"/>
  <c r="BL2572" i="19"/>
  <c r="BM2572" i="19"/>
  <c r="BN2572" i="19"/>
  <c r="BO2572" i="19" s="1"/>
  <c r="BC2573" i="19"/>
  <c r="BD2573" i="19"/>
  <c r="BE2573" i="19"/>
  <c r="BF2573" i="19"/>
  <c r="BG2573" i="19"/>
  <c r="BH2573" i="19"/>
  <c r="BI2573" i="19"/>
  <c r="BJ2573" i="19"/>
  <c r="BK2573" i="19"/>
  <c r="BL2573" i="19"/>
  <c r="BM2573" i="19"/>
  <c r="BN2573" i="19"/>
  <c r="BP2573" i="19" s="1"/>
  <c r="BC2574" i="19"/>
  <c r="BD2574" i="19"/>
  <c r="BE2574" i="19"/>
  <c r="BF2574" i="19"/>
  <c r="BG2574" i="19"/>
  <c r="BH2574" i="19"/>
  <c r="BI2574" i="19"/>
  <c r="BJ2574" i="19"/>
  <c r="BK2574" i="19"/>
  <c r="BL2574" i="19"/>
  <c r="BM2574" i="19"/>
  <c r="BN2574" i="19"/>
  <c r="BO2574" i="19" s="1"/>
  <c r="BC2575" i="19"/>
  <c r="BD2575" i="19"/>
  <c r="BE2575" i="19"/>
  <c r="BF2575" i="19"/>
  <c r="BG2575" i="19"/>
  <c r="BH2575" i="19"/>
  <c r="BI2575" i="19"/>
  <c r="BJ2575" i="19"/>
  <c r="BK2575" i="19"/>
  <c r="BL2575" i="19"/>
  <c r="BM2575" i="19"/>
  <c r="BN2575" i="19"/>
  <c r="BO2575" i="19" s="1"/>
  <c r="BC2576" i="19"/>
  <c r="BD2576" i="19"/>
  <c r="BE2576" i="19"/>
  <c r="BF2576" i="19"/>
  <c r="BG2576" i="19"/>
  <c r="BH2576" i="19"/>
  <c r="BI2576" i="19"/>
  <c r="BJ2576" i="19"/>
  <c r="BK2576" i="19"/>
  <c r="BL2576" i="19"/>
  <c r="BM2576" i="19"/>
  <c r="BN2576" i="19"/>
  <c r="BP2576" i="19" s="1"/>
  <c r="A199" i="40" l="1"/>
  <c r="D200" i="40"/>
  <c r="A197" i="16"/>
  <c r="D198" i="16"/>
  <c r="D200" i="12"/>
  <c r="A199" i="12"/>
  <c r="D198" i="36"/>
  <c r="A197" i="36"/>
  <c r="D197" i="10"/>
  <c r="A196" i="10"/>
  <c r="BP2584" i="19"/>
  <c r="BP2583" i="19"/>
  <c r="BP2581" i="19"/>
  <c r="BP2580" i="19"/>
  <c r="BP2587" i="19"/>
  <c r="BP2585" i="19"/>
  <c r="BP2579" i="19"/>
  <c r="BO2583" i="19"/>
  <c r="BP2577" i="19"/>
  <c r="BP2586" i="19"/>
  <c r="BP2582" i="19"/>
  <c r="BP2578" i="19"/>
  <c r="BO2568" i="19"/>
  <c r="BO2573" i="19"/>
  <c r="BO2576" i="19"/>
  <c r="BO2570" i="19"/>
  <c r="BP2574" i="19"/>
  <c r="BP2572" i="19"/>
  <c r="BO2569" i="19"/>
  <c r="BP2566" i="19"/>
  <c r="BP2571" i="19"/>
  <c r="BP2567" i="19"/>
  <c r="BP2575" i="19"/>
  <c r="BN712" i="19"/>
  <c r="BN531" i="19"/>
  <c r="BN350" i="19"/>
  <c r="BN169" i="19"/>
  <c r="BC2555" i="19"/>
  <c r="BD2555" i="19"/>
  <c r="BE2555" i="19"/>
  <c r="BF2555" i="19"/>
  <c r="BG2555" i="19"/>
  <c r="BH2555" i="19"/>
  <c r="BI2555" i="19"/>
  <c r="BJ2555" i="19"/>
  <c r="BK2555" i="19"/>
  <c r="BL2555" i="19"/>
  <c r="BM2555" i="19"/>
  <c r="BN2555" i="19"/>
  <c r="BO2555" i="19" s="1"/>
  <c r="BC2556" i="19"/>
  <c r="BD2556" i="19"/>
  <c r="BE2556" i="19"/>
  <c r="BF2556" i="19"/>
  <c r="BG2556" i="19"/>
  <c r="BH2556" i="19"/>
  <c r="BI2556" i="19"/>
  <c r="BJ2556" i="19"/>
  <c r="BK2556" i="19"/>
  <c r="BL2556" i="19"/>
  <c r="BM2556" i="19"/>
  <c r="BN2556" i="19"/>
  <c r="BP2556" i="19" s="1"/>
  <c r="BC2557" i="19"/>
  <c r="BD2557" i="19"/>
  <c r="BE2557" i="19"/>
  <c r="BF2557" i="19"/>
  <c r="BG2557" i="19"/>
  <c r="BH2557" i="19"/>
  <c r="BI2557" i="19"/>
  <c r="BJ2557" i="19"/>
  <c r="BK2557" i="19"/>
  <c r="BL2557" i="19"/>
  <c r="BM2557" i="19"/>
  <c r="BN2557" i="19"/>
  <c r="BP2557" i="19" s="1"/>
  <c r="BC2558" i="19"/>
  <c r="BD2558" i="19"/>
  <c r="BE2558" i="19"/>
  <c r="BF2558" i="19"/>
  <c r="BG2558" i="19"/>
  <c r="BH2558" i="19"/>
  <c r="BI2558" i="19"/>
  <c r="BJ2558" i="19"/>
  <c r="BK2558" i="19"/>
  <c r="BL2558" i="19"/>
  <c r="BM2558" i="19"/>
  <c r="BN2558" i="19"/>
  <c r="BO2558" i="19" s="1"/>
  <c r="BC2559" i="19"/>
  <c r="BD2559" i="19"/>
  <c r="BE2559" i="19"/>
  <c r="BF2559" i="19"/>
  <c r="BG2559" i="19"/>
  <c r="BH2559" i="19"/>
  <c r="BI2559" i="19"/>
  <c r="BJ2559" i="19"/>
  <c r="BK2559" i="19"/>
  <c r="BL2559" i="19"/>
  <c r="BM2559" i="19"/>
  <c r="BN2559" i="19"/>
  <c r="BO2559" i="19" s="1"/>
  <c r="BC2560" i="19"/>
  <c r="BD2560" i="19"/>
  <c r="BE2560" i="19"/>
  <c r="BF2560" i="19"/>
  <c r="BG2560" i="19"/>
  <c r="BH2560" i="19"/>
  <c r="BI2560" i="19"/>
  <c r="BJ2560" i="19"/>
  <c r="BK2560" i="19"/>
  <c r="BL2560" i="19"/>
  <c r="BM2560" i="19"/>
  <c r="BN2560" i="19"/>
  <c r="BC2561" i="19"/>
  <c r="BD2561" i="19"/>
  <c r="BE2561" i="19"/>
  <c r="BF2561" i="19"/>
  <c r="BG2561" i="19"/>
  <c r="BH2561" i="19"/>
  <c r="BI2561" i="19"/>
  <c r="BJ2561" i="19"/>
  <c r="BK2561" i="19"/>
  <c r="BL2561" i="19"/>
  <c r="BM2561" i="19"/>
  <c r="BN2561" i="19"/>
  <c r="BP2561" i="19" s="1"/>
  <c r="BC2562" i="19"/>
  <c r="BD2562" i="19"/>
  <c r="BE2562" i="19"/>
  <c r="BF2562" i="19"/>
  <c r="BG2562" i="19"/>
  <c r="BH2562" i="19"/>
  <c r="BI2562" i="19"/>
  <c r="BJ2562" i="19"/>
  <c r="BK2562" i="19"/>
  <c r="BL2562" i="19"/>
  <c r="BM2562" i="19"/>
  <c r="BN2562" i="19"/>
  <c r="BP2562" i="19" s="1"/>
  <c r="BC2563" i="19"/>
  <c r="BD2563" i="19"/>
  <c r="BE2563" i="19"/>
  <c r="BF2563" i="19"/>
  <c r="BG2563" i="19"/>
  <c r="BH2563" i="19"/>
  <c r="BI2563" i="19"/>
  <c r="BJ2563" i="19"/>
  <c r="BK2563" i="19"/>
  <c r="BL2563" i="19"/>
  <c r="BM2563" i="19"/>
  <c r="BN2563" i="19"/>
  <c r="BO2563" i="19" s="1"/>
  <c r="BC2564" i="19"/>
  <c r="BD2564" i="19"/>
  <c r="BE2564" i="19"/>
  <c r="BF2564" i="19"/>
  <c r="BG2564" i="19"/>
  <c r="BH2564" i="19"/>
  <c r="BI2564" i="19"/>
  <c r="BJ2564" i="19"/>
  <c r="BK2564" i="19"/>
  <c r="BL2564" i="19"/>
  <c r="BM2564" i="19"/>
  <c r="BN2564" i="19"/>
  <c r="BP2564" i="19" s="1"/>
  <c r="BC2565" i="19"/>
  <c r="BD2565" i="19"/>
  <c r="BE2565" i="19"/>
  <c r="BF2565" i="19"/>
  <c r="BG2565" i="19"/>
  <c r="BH2565" i="19"/>
  <c r="BI2565" i="19"/>
  <c r="BJ2565" i="19"/>
  <c r="BK2565" i="19"/>
  <c r="BL2565" i="19"/>
  <c r="BM2565" i="19"/>
  <c r="BN2565" i="19"/>
  <c r="BP2565" i="19" s="1"/>
  <c r="BN711" i="19"/>
  <c r="BN530" i="19"/>
  <c r="BN349" i="19"/>
  <c r="BN168" i="19"/>
  <c r="BC2544" i="19"/>
  <c r="BD2544" i="19"/>
  <c r="BE2544" i="19"/>
  <c r="BF2544" i="19"/>
  <c r="BG2544" i="19"/>
  <c r="BH2544" i="19"/>
  <c r="BI2544" i="19"/>
  <c r="BJ2544" i="19"/>
  <c r="BK2544" i="19"/>
  <c r="BL2544" i="19"/>
  <c r="BM2544" i="19"/>
  <c r="BN2544" i="19"/>
  <c r="BO2544" i="19" s="1"/>
  <c r="BC2545" i="19"/>
  <c r="BD2545" i="19"/>
  <c r="BE2545" i="19"/>
  <c r="BF2545" i="19"/>
  <c r="BG2545" i="19"/>
  <c r="BH2545" i="19"/>
  <c r="BI2545" i="19"/>
  <c r="BJ2545" i="19"/>
  <c r="BK2545" i="19"/>
  <c r="BL2545" i="19"/>
  <c r="BM2545" i="19"/>
  <c r="BN2545" i="19"/>
  <c r="BP2545" i="19" s="1"/>
  <c r="BC2546" i="19"/>
  <c r="BD2546" i="19"/>
  <c r="BE2546" i="19"/>
  <c r="BF2546" i="19"/>
  <c r="BG2546" i="19"/>
  <c r="BH2546" i="19"/>
  <c r="BI2546" i="19"/>
  <c r="BJ2546" i="19"/>
  <c r="BK2546" i="19"/>
  <c r="BL2546" i="19"/>
  <c r="BM2546" i="19"/>
  <c r="BN2546" i="19"/>
  <c r="BC2547" i="19"/>
  <c r="BD2547" i="19"/>
  <c r="BE2547" i="19"/>
  <c r="BF2547" i="19"/>
  <c r="BG2547" i="19"/>
  <c r="BH2547" i="19"/>
  <c r="BI2547" i="19"/>
  <c r="BJ2547" i="19"/>
  <c r="BK2547" i="19"/>
  <c r="BL2547" i="19"/>
  <c r="BM2547" i="19"/>
  <c r="BN2547" i="19"/>
  <c r="BO2547" i="19" s="1"/>
  <c r="BC2548" i="19"/>
  <c r="BD2548" i="19"/>
  <c r="BE2548" i="19"/>
  <c r="BF2548" i="19"/>
  <c r="BG2548" i="19"/>
  <c r="BH2548" i="19"/>
  <c r="BI2548" i="19"/>
  <c r="BJ2548" i="19"/>
  <c r="BK2548" i="19"/>
  <c r="BL2548" i="19"/>
  <c r="BM2548" i="19"/>
  <c r="BN2548" i="19"/>
  <c r="BC2549" i="19"/>
  <c r="BD2549" i="19"/>
  <c r="BE2549" i="19"/>
  <c r="BF2549" i="19"/>
  <c r="BG2549" i="19"/>
  <c r="BH2549" i="19"/>
  <c r="BI2549" i="19"/>
  <c r="BJ2549" i="19"/>
  <c r="BK2549" i="19"/>
  <c r="BL2549" i="19"/>
  <c r="BM2549" i="19"/>
  <c r="BN2549" i="19"/>
  <c r="BO2549" i="19" s="1"/>
  <c r="BC2550" i="19"/>
  <c r="BD2550" i="19"/>
  <c r="BE2550" i="19"/>
  <c r="BF2550" i="19"/>
  <c r="BG2550" i="19"/>
  <c r="BH2550" i="19"/>
  <c r="BI2550" i="19"/>
  <c r="BJ2550" i="19"/>
  <c r="BK2550" i="19"/>
  <c r="BL2550" i="19"/>
  <c r="BM2550" i="19"/>
  <c r="BN2550" i="19"/>
  <c r="BC2551" i="19"/>
  <c r="BD2551" i="19"/>
  <c r="BE2551" i="19"/>
  <c r="BF2551" i="19"/>
  <c r="BG2551" i="19"/>
  <c r="BH2551" i="19"/>
  <c r="BI2551" i="19"/>
  <c r="BJ2551" i="19"/>
  <c r="BK2551" i="19"/>
  <c r="BL2551" i="19"/>
  <c r="BM2551" i="19"/>
  <c r="BN2551" i="19"/>
  <c r="BO2551" i="19" s="1"/>
  <c r="BC2552" i="19"/>
  <c r="BD2552" i="19"/>
  <c r="BE2552" i="19"/>
  <c r="BF2552" i="19"/>
  <c r="BG2552" i="19"/>
  <c r="BH2552" i="19"/>
  <c r="BI2552" i="19"/>
  <c r="BJ2552" i="19"/>
  <c r="BK2552" i="19"/>
  <c r="BL2552" i="19"/>
  <c r="BM2552" i="19"/>
  <c r="BN2552" i="19"/>
  <c r="BO2552" i="19" s="1"/>
  <c r="BC2553" i="19"/>
  <c r="BD2553" i="19"/>
  <c r="BE2553" i="19"/>
  <c r="BF2553" i="19"/>
  <c r="BG2553" i="19"/>
  <c r="BH2553" i="19"/>
  <c r="BI2553" i="19"/>
  <c r="BJ2553" i="19"/>
  <c r="BK2553" i="19"/>
  <c r="BL2553" i="19"/>
  <c r="BM2553" i="19"/>
  <c r="BN2553" i="19"/>
  <c r="BP2553" i="19" s="1"/>
  <c r="BC2554" i="19"/>
  <c r="BD2554" i="19"/>
  <c r="BE2554" i="19"/>
  <c r="BF2554" i="19"/>
  <c r="BG2554" i="19"/>
  <c r="BH2554" i="19"/>
  <c r="BI2554" i="19"/>
  <c r="BJ2554" i="19"/>
  <c r="BK2554" i="19"/>
  <c r="BL2554" i="19"/>
  <c r="BM2554" i="19"/>
  <c r="BN2554" i="19"/>
  <c r="BO2554" i="19" s="1"/>
  <c r="D201" i="40" l="1"/>
  <c r="A200" i="40"/>
  <c r="D199" i="16"/>
  <c r="A198" i="16"/>
  <c r="D201" i="12"/>
  <c r="A200" i="12"/>
  <c r="D199" i="36"/>
  <c r="A198" i="36"/>
  <c r="D198" i="10"/>
  <c r="A197" i="10"/>
  <c r="BO2556" i="19"/>
  <c r="BO2545" i="19"/>
  <c r="BO2553" i="19"/>
  <c r="BP2552" i="19"/>
  <c r="BP2549" i="19"/>
  <c r="BP2544" i="19"/>
  <c r="BO2564" i="19"/>
  <c r="BP2560" i="19"/>
  <c r="BO2565" i="19"/>
  <c r="BO2561" i="19"/>
  <c r="BP2558" i="19"/>
  <c r="BO2560" i="19"/>
  <c r="BO2562" i="19"/>
  <c r="BO2557" i="19"/>
  <c r="BP2555" i="19"/>
  <c r="BP2563" i="19"/>
  <c r="BP2559" i="19"/>
  <c r="BP2547" i="19"/>
  <c r="BP2554" i="19"/>
  <c r="BO2546" i="19"/>
  <c r="BP2546" i="19"/>
  <c r="BO2550" i="19"/>
  <c r="BP2550" i="19"/>
  <c r="BO2548" i="19"/>
  <c r="BP2548" i="19"/>
  <c r="BP2551" i="19"/>
  <c r="A201" i="40" l="1"/>
  <c r="D202" i="40"/>
  <c r="D200" i="16"/>
  <c r="A199" i="16"/>
  <c r="A201" i="12"/>
  <c r="D202" i="12"/>
  <c r="D200" i="36"/>
  <c r="A199" i="36"/>
  <c r="A198" i="10"/>
  <c r="D199" i="10"/>
  <c r="BN710" i="19"/>
  <c r="BN529" i="19"/>
  <c r="BN348" i="19"/>
  <c r="BN167" i="19"/>
  <c r="BC2533" i="19"/>
  <c r="BD2533" i="19"/>
  <c r="BE2533" i="19"/>
  <c r="BF2533" i="19"/>
  <c r="BG2533" i="19"/>
  <c r="BH2533" i="19"/>
  <c r="BI2533" i="19"/>
  <c r="BJ2533" i="19"/>
  <c r="BK2533" i="19"/>
  <c r="BL2533" i="19"/>
  <c r="BM2533" i="19"/>
  <c r="BN2533" i="19"/>
  <c r="BO2533" i="19" s="1"/>
  <c r="BC2534" i="19"/>
  <c r="BD2534" i="19"/>
  <c r="BE2534" i="19"/>
  <c r="BF2534" i="19"/>
  <c r="BG2534" i="19"/>
  <c r="BH2534" i="19"/>
  <c r="BI2534" i="19"/>
  <c r="BJ2534" i="19"/>
  <c r="BK2534" i="19"/>
  <c r="BL2534" i="19"/>
  <c r="BM2534" i="19"/>
  <c r="BN2534" i="19"/>
  <c r="BO2534" i="19" s="1"/>
  <c r="BC2535" i="19"/>
  <c r="BD2535" i="19"/>
  <c r="BE2535" i="19"/>
  <c r="BF2535" i="19"/>
  <c r="BG2535" i="19"/>
  <c r="BH2535" i="19"/>
  <c r="BI2535" i="19"/>
  <c r="BJ2535" i="19"/>
  <c r="BK2535" i="19"/>
  <c r="BL2535" i="19"/>
  <c r="BM2535" i="19"/>
  <c r="BN2535" i="19"/>
  <c r="BP2535" i="19" s="1"/>
  <c r="BC2536" i="19"/>
  <c r="BD2536" i="19"/>
  <c r="BE2536" i="19"/>
  <c r="BF2536" i="19"/>
  <c r="BG2536" i="19"/>
  <c r="BH2536" i="19"/>
  <c r="BI2536" i="19"/>
  <c r="BJ2536" i="19"/>
  <c r="BK2536" i="19"/>
  <c r="BL2536" i="19"/>
  <c r="BM2536" i="19"/>
  <c r="BN2536" i="19"/>
  <c r="BC2537" i="19"/>
  <c r="BD2537" i="19"/>
  <c r="BE2537" i="19"/>
  <c r="BF2537" i="19"/>
  <c r="BG2537" i="19"/>
  <c r="BH2537" i="19"/>
  <c r="BI2537" i="19"/>
  <c r="BJ2537" i="19"/>
  <c r="BK2537" i="19"/>
  <c r="BL2537" i="19"/>
  <c r="BM2537" i="19"/>
  <c r="BN2537" i="19"/>
  <c r="BP2537" i="19" s="1"/>
  <c r="BC2538" i="19"/>
  <c r="BD2538" i="19"/>
  <c r="BE2538" i="19"/>
  <c r="BF2538" i="19"/>
  <c r="BG2538" i="19"/>
  <c r="BH2538" i="19"/>
  <c r="BI2538" i="19"/>
  <c r="BJ2538" i="19"/>
  <c r="BK2538" i="19"/>
  <c r="BL2538" i="19"/>
  <c r="BM2538" i="19"/>
  <c r="BN2538" i="19"/>
  <c r="BP2538" i="19" s="1"/>
  <c r="BC2539" i="19"/>
  <c r="BD2539" i="19"/>
  <c r="BE2539" i="19"/>
  <c r="BF2539" i="19"/>
  <c r="BG2539" i="19"/>
  <c r="BH2539" i="19"/>
  <c r="BI2539" i="19"/>
  <c r="BJ2539" i="19"/>
  <c r="BK2539" i="19"/>
  <c r="BL2539" i="19"/>
  <c r="BM2539" i="19"/>
  <c r="BN2539" i="19"/>
  <c r="BO2539" i="19" s="1"/>
  <c r="BC2540" i="19"/>
  <c r="BD2540" i="19"/>
  <c r="BE2540" i="19"/>
  <c r="BF2540" i="19"/>
  <c r="BG2540" i="19"/>
  <c r="BH2540" i="19"/>
  <c r="BI2540" i="19"/>
  <c r="BJ2540" i="19"/>
  <c r="BK2540" i="19"/>
  <c r="BL2540" i="19"/>
  <c r="BM2540" i="19"/>
  <c r="BN2540" i="19"/>
  <c r="BO2540" i="19" s="1"/>
  <c r="BC2541" i="19"/>
  <c r="BD2541" i="19"/>
  <c r="BE2541" i="19"/>
  <c r="BF2541" i="19"/>
  <c r="BG2541" i="19"/>
  <c r="BH2541" i="19"/>
  <c r="BI2541" i="19"/>
  <c r="BJ2541" i="19"/>
  <c r="BK2541" i="19"/>
  <c r="BL2541" i="19"/>
  <c r="BM2541" i="19"/>
  <c r="BN2541" i="19"/>
  <c r="BO2541" i="19" s="1"/>
  <c r="BC2542" i="19"/>
  <c r="BD2542" i="19"/>
  <c r="BE2542" i="19"/>
  <c r="BF2542" i="19"/>
  <c r="BG2542" i="19"/>
  <c r="BH2542" i="19"/>
  <c r="BI2542" i="19"/>
  <c r="BJ2542" i="19"/>
  <c r="BK2542" i="19"/>
  <c r="BL2542" i="19"/>
  <c r="BM2542" i="19"/>
  <c r="BN2542" i="19"/>
  <c r="BO2542" i="19" s="1"/>
  <c r="BC2543" i="19"/>
  <c r="BD2543" i="19"/>
  <c r="BE2543" i="19"/>
  <c r="BF2543" i="19"/>
  <c r="BG2543" i="19"/>
  <c r="BH2543" i="19"/>
  <c r="BI2543" i="19"/>
  <c r="BJ2543" i="19"/>
  <c r="BK2543" i="19"/>
  <c r="BL2543" i="19"/>
  <c r="BM2543" i="19"/>
  <c r="BN2543" i="19"/>
  <c r="BP2543" i="19" s="1"/>
  <c r="BN709" i="19"/>
  <c r="BN528" i="19"/>
  <c r="BN347" i="19"/>
  <c r="BN166" i="19"/>
  <c r="BN2532" i="19"/>
  <c r="BO2532" i="19" s="1"/>
  <c r="BM2532" i="19"/>
  <c r="BL2532" i="19"/>
  <c r="BK2532" i="19"/>
  <c r="BJ2532" i="19"/>
  <c r="BI2532" i="19"/>
  <c r="BH2532" i="19"/>
  <c r="BG2532" i="19"/>
  <c r="BF2532" i="19"/>
  <c r="BE2532" i="19"/>
  <c r="BD2532" i="19"/>
  <c r="BC2532" i="19"/>
  <c r="BN2531" i="19"/>
  <c r="BP2531" i="19" s="1"/>
  <c r="BM2531" i="19"/>
  <c r="BL2531" i="19"/>
  <c r="BK2531" i="19"/>
  <c r="BJ2531" i="19"/>
  <c r="BI2531" i="19"/>
  <c r="BH2531" i="19"/>
  <c r="BG2531" i="19"/>
  <c r="BF2531" i="19"/>
  <c r="BE2531" i="19"/>
  <c r="BD2531" i="19"/>
  <c r="BC2531" i="19"/>
  <c r="BN2530" i="19"/>
  <c r="BP2530" i="19" s="1"/>
  <c r="BM2530" i="19"/>
  <c r="BL2530" i="19"/>
  <c r="BK2530" i="19"/>
  <c r="BJ2530" i="19"/>
  <c r="BI2530" i="19"/>
  <c r="BH2530" i="19"/>
  <c r="BG2530" i="19"/>
  <c r="BF2530" i="19"/>
  <c r="BE2530" i="19"/>
  <c r="BD2530" i="19"/>
  <c r="BC2530" i="19"/>
  <c r="BN2529" i="19"/>
  <c r="BP2529" i="19" s="1"/>
  <c r="BM2529" i="19"/>
  <c r="BL2529" i="19"/>
  <c r="BK2529" i="19"/>
  <c r="BJ2529" i="19"/>
  <c r="BI2529" i="19"/>
  <c r="BH2529" i="19"/>
  <c r="BG2529" i="19"/>
  <c r="BF2529" i="19"/>
  <c r="BE2529" i="19"/>
  <c r="BD2529" i="19"/>
  <c r="BC2529" i="19"/>
  <c r="BN2528" i="19"/>
  <c r="BP2528" i="19" s="1"/>
  <c r="BM2528" i="19"/>
  <c r="BL2528" i="19"/>
  <c r="BK2528" i="19"/>
  <c r="BJ2528" i="19"/>
  <c r="BI2528" i="19"/>
  <c r="BH2528" i="19"/>
  <c r="BG2528" i="19"/>
  <c r="BF2528" i="19"/>
  <c r="BE2528" i="19"/>
  <c r="BD2528" i="19"/>
  <c r="BC2528" i="19"/>
  <c r="BN2527" i="19"/>
  <c r="BP2527" i="19" s="1"/>
  <c r="BM2527" i="19"/>
  <c r="BL2527" i="19"/>
  <c r="BK2527" i="19"/>
  <c r="BJ2527" i="19"/>
  <c r="BI2527" i="19"/>
  <c r="BH2527" i="19"/>
  <c r="BG2527" i="19"/>
  <c r="BF2527" i="19"/>
  <c r="BE2527" i="19"/>
  <c r="BD2527" i="19"/>
  <c r="BC2527" i="19"/>
  <c r="BN2526" i="19"/>
  <c r="BM2526" i="19"/>
  <c r="BL2526" i="19"/>
  <c r="BK2526" i="19"/>
  <c r="BJ2526" i="19"/>
  <c r="BI2526" i="19"/>
  <c r="BH2526" i="19"/>
  <c r="BG2526" i="19"/>
  <c r="BF2526" i="19"/>
  <c r="BE2526" i="19"/>
  <c r="BD2526" i="19"/>
  <c r="BC2526" i="19"/>
  <c r="BN2525" i="19"/>
  <c r="BP2525" i="19" s="1"/>
  <c r="BM2525" i="19"/>
  <c r="BL2525" i="19"/>
  <c r="BK2525" i="19"/>
  <c r="BJ2525" i="19"/>
  <c r="BI2525" i="19"/>
  <c r="BH2525" i="19"/>
  <c r="BG2525" i="19"/>
  <c r="BF2525" i="19"/>
  <c r="BE2525" i="19"/>
  <c r="BD2525" i="19"/>
  <c r="BC2525" i="19"/>
  <c r="BN2524" i="19"/>
  <c r="BO2524" i="19" s="1"/>
  <c r="BM2524" i="19"/>
  <c r="BL2524" i="19"/>
  <c r="BK2524" i="19"/>
  <c r="BJ2524" i="19"/>
  <c r="BI2524" i="19"/>
  <c r="BH2524" i="19"/>
  <c r="BG2524" i="19"/>
  <c r="BF2524" i="19"/>
  <c r="BE2524" i="19"/>
  <c r="BD2524" i="19"/>
  <c r="BC2524" i="19"/>
  <c r="BN2523" i="19"/>
  <c r="BP2523" i="19" s="1"/>
  <c r="BM2523" i="19"/>
  <c r="BL2523" i="19"/>
  <c r="BK2523" i="19"/>
  <c r="BJ2523" i="19"/>
  <c r="BI2523" i="19"/>
  <c r="BH2523" i="19"/>
  <c r="BG2523" i="19"/>
  <c r="BF2523" i="19"/>
  <c r="BE2523" i="19"/>
  <c r="BD2523" i="19"/>
  <c r="BC2523" i="19"/>
  <c r="BN2522" i="19"/>
  <c r="BP2522" i="19" s="1"/>
  <c r="BM2522" i="19"/>
  <c r="BL2522" i="19"/>
  <c r="BK2522" i="19"/>
  <c r="BJ2522" i="19"/>
  <c r="BI2522" i="19"/>
  <c r="BH2522" i="19"/>
  <c r="BG2522" i="19"/>
  <c r="BF2522" i="19"/>
  <c r="BE2522" i="19"/>
  <c r="BD2522" i="19"/>
  <c r="BC2522" i="19"/>
  <c r="D203" i="40" l="1"/>
  <c r="A202" i="40"/>
  <c r="A200" i="16"/>
  <c r="D201" i="16"/>
  <c r="D203" i="12"/>
  <c r="A202" i="12"/>
  <c r="A200" i="36"/>
  <c r="D201" i="36"/>
  <c r="D200" i="10"/>
  <c r="A199" i="10"/>
  <c r="BP2533" i="19"/>
  <c r="BP2541" i="19"/>
  <c r="BO2537" i="19"/>
  <c r="BP2542" i="19"/>
  <c r="BO2535" i="19"/>
  <c r="BP2536" i="19"/>
  <c r="BP2534" i="19"/>
  <c r="BO2543" i="19"/>
  <c r="BP2540" i="19"/>
  <c r="BO2538" i="19"/>
  <c r="BP2539" i="19"/>
  <c r="BO2536" i="19"/>
  <c r="BP2532" i="19"/>
  <c r="BO2531" i="19"/>
  <c r="BO2530" i="19"/>
  <c r="BO2529" i="19"/>
  <c r="BO2528" i="19"/>
  <c r="BO2525" i="19"/>
  <c r="BP2524" i="19"/>
  <c r="BO2526" i="19"/>
  <c r="BP2526" i="19"/>
  <c r="BO2527" i="19"/>
  <c r="BO2522" i="19"/>
  <c r="BO2523" i="19"/>
  <c r="BH2521" i="19"/>
  <c r="BI2521" i="19"/>
  <c r="BG2521" i="19"/>
  <c r="BF2521" i="19"/>
  <c r="BE2521" i="19"/>
  <c r="BI2520" i="19"/>
  <c r="BH2520" i="19"/>
  <c r="BJ2520" i="19"/>
  <c r="BG2520" i="19"/>
  <c r="BF2520" i="19"/>
  <c r="BE2520" i="19"/>
  <c r="BJ2519" i="19"/>
  <c r="BI2519" i="19"/>
  <c r="BH2519" i="19"/>
  <c r="BG2519" i="19"/>
  <c r="BE2519" i="19"/>
  <c r="BJ2518" i="19"/>
  <c r="BI2518" i="19"/>
  <c r="BE2518" i="19"/>
  <c r="BF2518" i="19"/>
  <c r="BF2517" i="19"/>
  <c r="BE2517" i="19"/>
  <c r="BG2517" i="19"/>
  <c r="BG2516" i="19"/>
  <c r="BF2516" i="19"/>
  <c r="BE2516" i="19"/>
  <c r="BH2515" i="19"/>
  <c r="BI2515" i="19"/>
  <c r="BG2515" i="19"/>
  <c r="BF2515" i="19"/>
  <c r="BE2515" i="19"/>
  <c r="BI2514" i="19"/>
  <c r="BH2514" i="19"/>
  <c r="BJ2514" i="19"/>
  <c r="BG2514" i="19"/>
  <c r="BF2514" i="19"/>
  <c r="BE2514" i="19"/>
  <c r="BJ2513" i="19"/>
  <c r="BI2513" i="19"/>
  <c r="BH2513" i="19"/>
  <c r="BG2513" i="19"/>
  <c r="BE2513" i="19"/>
  <c r="BJ2512" i="19"/>
  <c r="BI2512" i="19"/>
  <c r="BF2512" i="19"/>
  <c r="BE2512" i="19"/>
  <c r="BG2512" i="19"/>
  <c r="BI2511" i="19"/>
  <c r="BJ2511" i="19"/>
  <c r="BK2511" i="19"/>
  <c r="BL2511" i="19"/>
  <c r="BM2511" i="19"/>
  <c r="BE2511" i="19"/>
  <c r="BF2511" i="19"/>
  <c r="BH2511" i="19"/>
  <c r="BN708" i="19"/>
  <c r="BN527" i="19"/>
  <c r="BN346" i="19"/>
  <c r="BN165" i="19"/>
  <c r="BC2511" i="19"/>
  <c r="BD2511" i="19"/>
  <c r="BN2511" i="19"/>
  <c r="BC2512" i="19"/>
  <c r="BD2512" i="19"/>
  <c r="BH2512" i="19"/>
  <c r="BK2512" i="19"/>
  <c r="BL2512" i="19"/>
  <c r="BM2512" i="19"/>
  <c r="BN2512" i="19"/>
  <c r="BO2512" i="19" s="1"/>
  <c r="BC2513" i="19"/>
  <c r="BD2513" i="19"/>
  <c r="BF2513" i="19"/>
  <c r="BK2513" i="19"/>
  <c r="BL2513" i="19"/>
  <c r="BM2513" i="19"/>
  <c r="BN2513" i="19"/>
  <c r="BO2513" i="19" s="1"/>
  <c r="BC2514" i="19"/>
  <c r="BD2514" i="19"/>
  <c r="BK2514" i="19"/>
  <c r="BL2514" i="19"/>
  <c r="BM2514" i="19"/>
  <c r="BN2514" i="19"/>
  <c r="BO2514" i="19" s="1"/>
  <c r="BC2515" i="19"/>
  <c r="BD2515" i="19"/>
  <c r="BJ2515" i="19"/>
  <c r="BK2515" i="19"/>
  <c r="BL2515" i="19"/>
  <c r="BM2515" i="19"/>
  <c r="BN2515" i="19"/>
  <c r="BP2515" i="19" s="1"/>
  <c r="BC2516" i="19"/>
  <c r="BD2516" i="19"/>
  <c r="BH2516" i="19"/>
  <c r="BI2516" i="19"/>
  <c r="BJ2516" i="19"/>
  <c r="BK2516" i="19"/>
  <c r="BL2516" i="19"/>
  <c r="BM2516" i="19"/>
  <c r="BN2516" i="19"/>
  <c r="BP2516" i="19" s="1"/>
  <c r="BC2517" i="19"/>
  <c r="BD2517" i="19"/>
  <c r="BH2517" i="19"/>
  <c r="BI2517" i="19"/>
  <c r="BJ2517" i="19"/>
  <c r="BK2517" i="19"/>
  <c r="BL2517" i="19"/>
  <c r="BM2517" i="19"/>
  <c r="BN2517" i="19"/>
  <c r="BO2517" i="19" s="1"/>
  <c r="BC2518" i="19"/>
  <c r="BD2518" i="19"/>
  <c r="BH2518" i="19"/>
  <c r="BK2518" i="19"/>
  <c r="BL2518" i="19"/>
  <c r="BM2518" i="19"/>
  <c r="BN2518" i="19"/>
  <c r="BO2518" i="19" s="1"/>
  <c r="BC2519" i="19"/>
  <c r="BD2519" i="19"/>
  <c r="BF2519" i="19"/>
  <c r="BK2519" i="19"/>
  <c r="BL2519" i="19"/>
  <c r="BM2519" i="19"/>
  <c r="BN2519" i="19"/>
  <c r="BP2519" i="19" s="1"/>
  <c r="BC2520" i="19"/>
  <c r="BD2520" i="19"/>
  <c r="BK2520" i="19"/>
  <c r="BL2520" i="19"/>
  <c r="BM2520" i="19"/>
  <c r="BN2520" i="19"/>
  <c r="BP2520" i="19" s="1"/>
  <c r="BC2521" i="19"/>
  <c r="BD2521" i="19"/>
  <c r="BJ2521" i="19"/>
  <c r="BK2521" i="19"/>
  <c r="BL2521" i="19"/>
  <c r="BM2521" i="19"/>
  <c r="BN2521" i="19"/>
  <c r="BO2521" i="19" s="1"/>
  <c r="D204" i="40" l="1"/>
  <c r="A203" i="40"/>
  <c r="A201" i="16"/>
  <c r="D202" i="16"/>
  <c r="D204" i="12"/>
  <c r="A203" i="12"/>
  <c r="A201" i="36"/>
  <c r="D202" i="36"/>
  <c r="D201" i="10"/>
  <c r="A200" i="10"/>
  <c r="BG2518" i="19"/>
  <c r="BG2511" i="19"/>
  <c r="BP2513" i="19"/>
  <c r="BO2519" i="19"/>
  <c r="BO2515" i="19"/>
  <c r="BO2520" i="19"/>
  <c r="BO2516" i="19"/>
  <c r="BP2521" i="19"/>
  <c r="BP2517" i="19"/>
  <c r="BP2518" i="19"/>
  <c r="BP2514" i="19"/>
  <c r="BP2511" i="19"/>
  <c r="BO2511" i="19"/>
  <c r="BP2512" i="19"/>
  <c r="BN707" i="19"/>
  <c r="BN526" i="19"/>
  <c r="BN345" i="19"/>
  <c r="BN164" i="19"/>
  <c r="A204" i="40" l="1"/>
  <c r="D203" i="16"/>
  <c r="A202" i="16"/>
  <c r="A204" i="12"/>
  <c r="D203" i="36"/>
  <c r="A202" i="36"/>
  <c r="D202" i="10"/>
  <c r="A201" i="10"/>
  <c r="BC2500" i="19"/>
  <c r="BD2500" i="19"/>
  <c r="BE2500" i="19"/>
  <c r="BF2500" i="19"/>
  <c r="BG2500" i="19"/>
  <c r="BH2500" i="19"/>
  <c r="BI2500" i="19"/>
  <c r="BJ2500" i="19"/>
  <c r="BK2500" i="19"/>
  <c r="BL2500" i="19"/>
  <c r="BM2500" i="19"/>
  <c r="BN2500" i="19"/>
  <c r="BO2500" i="19" s="1"/>
  <c r="BC2501" i="19"/>
  <c r="BD2501" i="19"/>
  <c r="BE2501" i="19"/>
  <c r="BF2501" i="19"/>
  <c r="BG2501" i="19"/>
  <c r="BH2501" i="19"/>
  <c r="BI2501" i="19"/>
  <c r="BJ2501" i="19"/>
  <c r="BK2501" i="19"/>
  <c r="BL2501" i="19"/>
  <c r="BM2501" i="19"/>
  <c r="BN2501" i="19"/>
  <c r="BO2501" i="19" s="1"/>
  <c r="BC2502" i="19"/>
  <c r="BD2502" i="19"/>
  <c r="BE2502" i="19"/>
  <c r="BF2502" i="19"/>
  <c r="BG2502" i="19"/>
  <c r="BH2502" i="19"/>
  <c r="BI2502" i="19"/>
  <c r="BJ2502" i="19"/>
  <c r="BK2502" i="19"/>
  <c r="BL2502" i="19"/>
  <c r="BM2502" i="19"/>
  <c r="BN2502" i="19"/>
  <c r="BO2502" i="19" s="1"/>
  <c r="BC2503" i="19"/>
  <c r="BD2503" i="19"/>
  <c r="BE2503" i="19"/>
  <c r="BF2503" i="19"/>
  <c r="BG2503" i="19"/>
  <c r="BH2503" i="19"/>
  <c r="BI2503" i="19"/>
  <c r="BJ2503" i="19"/>
  <c r="BK2503" i="19"/>
  <c r="BL2503" i="19"/>
  <c r="BM2503" i="19"/>
  <c r="BN2503" i="19"/>
  <c r="BO2503" i="19" s="1"/>
  <c r="BC2504" i="19"/>
  <c r="BD2504" i="19"/>
  <c r="BE2504" i="19"/>
  <c r="BF2504" i="19"/>
  <c r="BG2504" i="19"/>
  <c r="BH2504" i="19"/>
  <c r="BI2504" i="19"/>
  <c r="BJ2504" i="19"/>
  <c r="BK2504" i="19"/>
  <c r="BL2504" i="19"/>
  <c r="BM2504" i="19"/>
  <c r="BN2504" i="19"/>
  <c r="BO2504" i="19" s="1"/>
  <c r="BC2505" i="19"/>
  <c r="BD2505" i="19"/>
  <c r="BE2505" i="19"/>
  <c r="BF2505" i="19"/>
  <c r="BG2505" i="19"/>
  <c r="BH2505" i="19"/>
  <c r="BI2505" i="19"/>
  <c r="BJ2505" i="19"/>
  <c r="BK2505" i="19"/>
  <c r="BL2505" i="19"/>
  <c r="BM2505" i="19"/>
  <c r="BN2505" i="19"/>
  <c r="BO2505" i="19" s="1"/>
  <c r="BC2506" i="19"/>
  <c r="BD2506" i="19"/>
  <c r="BE2506" i="19"/>
  <c r="BF2506" i="19"/>
  <c r="BG2506" i="19"/>
  <c r="BH2506" i="19"/>
  <c r="BI2506" i="19"/>
  <c r="BJ2506" i="19"/>
  <c r="BK2506" i="19"/>
  <c r="BL2506" i="19"/>
  <c r="BM2506" i="19"/>
  <c r="BN2506" i="19"/>
  <c r="BO2506" i="19" s="1"/>
  <c r="BC2507" i="19"/>
  <c r="BD2507" i="19"/>
  <c r="BE2507" i="19"/>
  <c r="BF2507" i="19"/>
  <c r="BG2507" i="19"/>
  <c r="BH2507" i="19"/>
  <c r="BI2507" i="19"/>
  <c r="BJ2507" i="19"/>
  <c r="BK2507" i="19"/>
  <c r="BL2507" i="19"/>
  <c r="BM2507" i="19"/>
  <c r="BN2507" i="19"/>
  <c r="BO2507" i="19" s="1"/>
  <c r="BC2508" i="19"/>
  <c r="BD2508" i="19"/>
  <c r="BE2508" i="19"/>
  <c r="BF2508" i="19"/>
  <c r="BG2508" i="19"/>
  <c r="BH2508" i="19"/>
  <c r="BI2508" i="19"/>
  <c r="BJ2508" i="19"/>
  <c r="BK2508" i="19"/>
  <c r="BL2508" i="19"/>
  <c r="BM2508" i="19"/>
  <c r="BN2508" i="19"/>
  <c r="BP2508" i="19" s="1"/>
  <c r="BC2509" i="19"/>
  <c r="BD2509" i="19"/>
  <c r="BE2509" i="19"/>
  <c r="BF2509" i="19"/>
  <c r="BG2509" i="19"/>
  <c r="BH2509" i="19"/>
  <c r="BI2509" i="19"/>
  <c r="BJ2509" i="19"/>
  <c r="BK2509" i="19"/>
  <c r="BL2509" i="19"/>
  <c r="BM2509" i="19"/>
  <c r="BN2509" i="19"/>
  <c r="BP2509" i="19" s="1"/>
  <c r="BC2510" i="19"/>
  <c r="BD2510" i="19"/>
  <c r="BE2510" i="19"/>
  <c r="BF2510" i="19"/>
  <c r="BG2510" i="19"/>
  <c r="BH2510" i="19"/>
  <c r="BI2510" i="19"/>
  <c r="BJ2510" i="19"/>
  <c r="BK2510" i="19"/>
  <c r="BL2510" i="19"/>
  <c r="BM2510" i="19"/>
  <c r="BN2510" i="19"/>
  <c r="BO2510" i="19" s="1"/>
  <c r="B11" i="20"/>
  <c r="F5" i="40" s="1"/>
  <c r="D180" i="40"/>
  <c r="D181" i="40" s="1"/>
  <c r="D182" i="40" s="1"/>
  <c r="D183" i="40" s="1"/>
  <c r="D184" i="40" s="1"/>
  <c r="D185" i="40" s="1"/>
  <c r="D186" i="40" s="1"/>
  <c r="D187" i="40" s="1"/>
  <c r="D188" i="40" s="1"/>
  <c r="D189" i="40" s="1"/>
  <c r="D190" i="40" s="1"/>
  <c r="D191" i="40" s="1"/>
  <c r="A154" i="40"/>
  <c r="B9" i="20"/>
  <c r="F7" i="16" l="1"/>
  <c r="F7" i="12"/>
  <c r="F5" i="36"/>
  <c r="D204" i="16"/>
  <c r="A203" i="16"/>
  <c r="D204" i="36"/>
  <c r="A203" i="36"/>
  <c r="D203" i="10"/>
  <c r="A202" i="10"/>
  <c r="F5" i="10"/>
  <c r="BO2509" i="19"/>
  <c r="BO2508" i="19"/>
  <c r="BP2504" i="19"/>
  <c r="BP2501" i="19"/>
  <c r="BP2505" i="19"/>
  <c r="BP2510" i="19"/>
  <c r="BP2506" i="19"/>
  <c r="BP2502" i="19"/>
  <c r="BP2507" i="19"/>
  <c r="BP2503" i="19"/>
  <c r="BP2500" i="19"/>
  <c r="A155" i="40"/>
  <c r="A156" i="40"/>
  <c r="A128" i="40"/>
  <c r="A129" i="40"/>
  <c r="A141" i="40"/>
  <c r="A142" i="40"/>
  <c r="A167" i="40"/>
  <c r="A103" i="40"/>
  <c r="A102" i="40"/>
  <c r="A116" i="40"/>
  <c r="A115" i="40"/>
  <c r="BJ2499" i="19"/>
  <c r="BI2499" i="19"/>
  <c r="BH2499" i="19"/>
  <c r="BJ2498" i="19"/>
  <c r="BI2498" i="19"/>
  <c r="BH2498" i="19"/>
  <c r="BJ2497" i="19"/>
  <c r="BI2497" i="19"/>
  <c r="BH2497" i="19"/>
  <c r="BJ2496" i="19"/>
  <c r="BI2496" i="19"/>
  <c r="BH2496" i="19"/>
  <c r="BJ2495" i="19"/>
  <c r="BI2495" i="19"/>
  <c r="BH2495" i="19"/>
  <c r="BJ2494" i="19"/>
  <c r="BI2494" i="19"/>
  <c r="BH2494" i="19"/>
  <c r="BJ2493" i="19"/>
  <c r="BI2493" i="19"/>
  <c r="BH2493" i="19"/>
  <c r="BJ2492" i="19"/>
  <c r="BI2492" i="19"/>
  <c r="BH2492" i="19"/>
  <c r="BJ2491" i="19"/>
  <c r="BI2491" i="19"/>
  <c r="BH2491" i="19"/>
  <c r="BJ2490" i="19"/>
  <c r="BI2490" i="19"/>
  <c r="BH2490" i="19"/>
  <c r="BJ2489" i="19"/>
  <c r="BI2489" i="19"/>
  <c r="BH2489" i="19"/>
  <c r="BJ2488" i="19"/>
  <c r="BI2488" i="19"/>
  <c r="BH2488" i="19"/>
  <c r="BJ2487" i="19"/>
  <c r="BI2487" i="19"/>
  <c r="BH2487" i="19"/>
  <c r="BJ2486" i="19"/>
  <c r="BI2486" i="19"/>
  <c r="BH2486" i="19"/>
  <c r="BJ2485" i="19"/>
  <c r="BI2485" i="19"/>
  <c r="BH2485" i="19"/>
  <c r="BJ2484" i="19"/>
  <c r="BI2484" i="19"/>
  <c r="BH2484" i="19"/>
  <c r="BJ2483" i="19"/>
  <c r="BI2483" i="19"/>
  <c r="BH2483" i="19"/>
  <c r="BJ2482" i="19"/>
  <c r="BI2482" i="19"/>
  <c r="BH2482" i="19"/>
  <c r="BJ2481" i="19"/>
  <c r="BI2481" i="19"/>
  <c r="BH2481" i="19"/>
  <c r="BJ2480" i="19"/>
  <c r="BI2480" i="19"/>
  <c r="BH2480" i="19"/>
  <c r="BJ2479" i="19"/>
  <c r="BI2479" i="19"/>
  <c r="BH2479" i="19"/>
  <c r="BJ2478" i="19"/>
  <c r="BI2478" i="19"/>
  <c r="BH2478" i="19"/>
  <c r="BJ2477" i="19"/>
  <c r="BI2477" i="19"/>
  <c r="BH2477" i="19"/>
  <c r="BJ2476" i="19"/>
  <c r="BI2476" i="19"/>
  <c r="BH2476" i="19"/>
  <c r="BJ2475" i="19"/>
  <c r="BI2475" i="19"/>
  <c r="BH2475" i="19"/>
  <c r="BJ2474" i="19"/>
  <c r="BI2474" i="19"/>
  <c r="BH2474" i="19"/>
  <c r="BJ2473" i="19"/>
  <c r="BI2473" i="19"/>
  <c r="BH2473" i="19"/>
  <c r="BJ2472" i="19"/>
  <c r="BI2472" i="19"/>
  <c r="BH2472" i="19"/>
  <c r="BJ2471" i="19"/>
  <c r="BI2471" i="19"/>
  <c r="BH2471" i="19"/>
  <c r="BJ2470" i="19"/>
  <c r="BI2470" i="19"/>
  <c r="BH2470" i="19"/>
  <c r="BJ2469" i="19"/>
  <c r="BI2469" i="19"/>
  <c r="BH2469" i="19"/>
  <c r="BJ2468" i="19"/>
  <c r="BI2468" i="19"/>
  <c r="BH2468" i="19"/>
  <c r="BJ2467" i="19"/>
  <c r="BI2467" i="19"/>
  <c r="BH2467" i="19"/>
  <c r="BJ2466" i="19"/>
  <c r="BI2466" i="19"/>
  <c r="BH2466" i="19"/>
  <c r="BJ2465" i="19"/>
  <c r="BI2465" i="19"/>
  <c r="BH2465" i="19"/>
  <c r="BJ2464" i="19"/>
  <c r="BI2464" i="19"/>
  <c r="BH2464" i="19"/>
  <c r="BJ2463" i="19"/>
  <c r="BI2463" i="19"/>
  <c r="BH2463" i="19"/>
  <c r="BJ2462" i="19"/>
  <c r="BI2462" i="19"/>
  <c r="BH2462" i="19"/>
  <c r="BJ2461" i="19"/>
  <c r="BI2461" i="19"/>
  <c r="BH2461" i="19"/>
  <c r="BJ2460" i="19"/>
  <c r="BI2460" i="19"/>
  <c r="BH2460" i="19"/>
  <c r="BJ2459" i="19"/>
  <c r="BI2459" i="19"/>
  <c r="BH2459" i="19"/>
  <c r="BJ2458" i="19"/>
  <c r="BI2458" i="19"/>
  <c r="BH2458" i="19"/>
  <c r="BJ2457" i="19"/>
  <c r="BI2457" i="19"/>
  <c r="BH2457" i="19"/>
  <c r="BJ2456" i="19"/>
  <c r="BI2456" i="19"/>
  <c r="BH2456" i="19"/>
  <c r="BJ2455" i="19"/>
  <c r="BI2455" i="19"/>
  <c r="BH2455" i="19"/>
  <c r="BJ2454" i="19"/>
  <c r="BI2454" i="19"/>
  <c r="BH2454" i="19"/>
  <c r="BJ2453" i="19"/>
  <c r="BI2453" i="19"/>
  <c r="BH2453" i="19"/>
  <c r="BJ2452" i="19"/>
  <c r="BI2452" i="19"/>
  <c r="BH2452" i="19"/>
  <c r="BJ2451" i="19"/>
  <c r="BI2451" i="19"/>
  <c r="BH2451" i="19"/>
  <c r="BJ2450" i="19"/>
  <c r="BI2450" i="19"/>
  <c r="BH2450" i="19"/>
  <c r="BJ2449" i="19"/>
  <c r="BI2449" i="19"/>
  <c r="BH2449" i="19"/>
  <c r="BJ2448" i="19"/>
  <c r="BI2448" i="19"/>
  <c r="BH2448" i="19"/>
  <c r="BJ2447" i="19"/>
  <c r="BI2447" i="19"/>
  <c r="BH2447" i="19"/>
  <c r="BJ2446" i="19"/>
  <c r="BI2446" i="19"/>
  <c r="BH2446" i="19"/>
  <c r="BJ2445" i="19"/>
  <c r="BI2445" i="19"/>
  <c r="BH2445" i="19"/>
  <c r="BJ2444" i="19"/>
  <c r="BI2444" i="19"/>
  <c r="BH2444" i="19"/>
  <c r="BJ2443" i="19"/>
  <c r="BI2443" i="19"/>
  <c r="BH2443" i="19"/>
  <c r="BJ2442" i="19"/>
  <c r="BI2442" i="19"/>
  <c r="BH2442" i="19"/>
  <c r="BJ2441" i="19"/>
  <c r="BI2441" i="19"/>
  <c r="BH2441" i="19"/>
  <c r="BJ2440" i="19"/>
  <c r="BI2440" i="19"/>
  <c r="BH2440" i="19"/>
  <c r="BJ2439" i="19"/>
  <c r="BI2439" i="19"/>
  <c r="BH2439" i="19"/>
  <c r="BJ2438" i="19"/>
  <c r="BI2438" i="19"/>
  <c r="BH2438" i="19"/>
  <c r="BJ2437" i="19"/>
  <c r="BI2437" i="19"/>
  <c r="BH2437" i="19"/>
  <c r="BJ2436" i="19"/>
  <c r="BI2436" i="19"/>
  <c r="BH2436" i="19"/>
  <c r="BJ2435" i="19"/>
  <c r="BI2435" i="19"/>
  <c r="BH2435" i="19"/>
  <c r="BJ2434" i="19"/>
  <c r="BI2434" i="19"/>
  <c r="BH2434" i="19"/>
  <c r="BJ2433" i="19"/>
  <c r="BI2433" i="19"/>
  <c r="BH2433" i="19"/>
  <c r="BJ2432" i="19"/>
  <c r="BI2432" i="19"/>
  <c r="BH2432" i="19"/>
  <c r="BJ2431" i="19"/>
  <c r="BI2431" i="19"/>
  <c r="BH2431" i="19"/>
  <c r="BJ2430" i="19"/>
  <c r="BI2430" i="19"/>
  <c r="BH2430" i="19"/>
  <c r="BJ2429" i="19"/>
  <c r="BI2429" i="19"/>
  <c r="BH2429" i="19"/>
  <c r="BJ2428" i="19"/>
  <c r="BI2428" i="19"/>
  <c r="BH2428" i="19"/>
  <c r="BJ2427" i="19"/>
  <c r="BI2427" i="19"/>
  <c r="BH2427" i="19"/>
  <c r="BJ2426" i="19"/>
  <c r="BI2426" i="19"/>
  <c r="BH2426" i="19"/>
  <c r="BJ2425" i="19"/>
  <c r="BI2425" i="19"/>
  <c r="BH2425" i="19"/>
  <c r="BJ2424" i="19"/>
  <c r="BI2424" i="19"/>
  <c r="BH2424" i="19"/>
  <c r="BJ2423" i="19"/>
  <c r="BI2423" i="19"/>
  <c r="BH2423" i="19"/>
  <c r="BJ2422" i="19"/>
  <c r="BI2422" i="19"/>
  <c r="BH2422" i="19"/>
  <c r="BJ2421" i="19"/>
  <c r="BI2421" i="19"/>
  <c r="BH2421" i="19"/>
  <c r="BJ2420" i="19"/>
  <c r="BI2420" i="19"/>
  <c r="BH2420" i="19"/>
  <c r="BJ2419" i="19"/>
  <c r="BI2419" i="19"/>
  <c r="BH2419" i="19"/>
  <c r="BJ2418" i="19"/>
  <c r="BI2418" i="19"/>
  <c r="BH2418" i="19"/>
  <c r="BJ2417" i="19"/>
  <c r="BI2417" i="19"/>
  <c r="BH2417" i="19"/>
  <c r="BJ2416" i="19"/>
  <c r="BI2416" i="19"/>
  <c r="BH2416" i="19"/>
  <c r="BJ2415" i="19"/>
  <c r="BI2415" i="19"/>
  <c r="BH2415" i="19"/>
  <c r="BJ2414" i="19"/>
  <c r="BI2414" i="19"/>
  <c r="BH2414" i="19"/>
  <c r="BJ2413" i="19"/>
  <c r="BI2413" i="19"/>
  <c r="BH2413" i="19"/>
  <c r="BJ2412" i="19"/>
  <c r="BI2412" i="19"/>
  <c r="BH2412" i="19"/>
  <c r="BJ2411" i="19"/>
  <c r="BI2411" i="19"/>
  <c r="BH2411" i="19"/>
  <c r="BJ2410" i="19"/>
  <c r="BI2410" i="19"/>
  <c r="BH2410" i="19"/>
  <c r="BJ2409" i="19"/>
  <c r="BI2409" i="19"/>
  <c r="BH2409" i="19"/>
  <c r="BJ2408" i="19"/>
  <c r="BI2408" i="19"/>
  <c r="BH2408" i="19"/>
  <c r="BJ2407" i="19"/>
  <c r="BI2407" i="19"/>
  <c r="BH2407" i="19"/>
  <c r="BJ2406" i="19"/>
  <c r="BI2406" i="19"/>
  <c r="BH2406" i="19"/>
  <c r="BJ2405" i="19"/>
  <c r="BI2405" i="19"/>
  <c r="BH2405" i="19"/>
  <c r="BJ2404" i="19"/>
  <c r="BI2404" i="19"/>
  <c r="BH2404" i="19"/>
  <c r="BJ2403" i="19"/>
  <c r="BI2403" i="19"/>
  <c r="BH2403" i="19"/>
  <c r="BJ2402" i="19"/>
  <c r="BI2402" i="19"/>
  <c r="BH2402" i="19"/>
  <c r="BJ2401" i="19"/>
  <c r="BI2401" i="19"/>
  <c r="BH2401" i="19"/>
  <c r="BJ2400" i="19"/>
  <c r="BI2400" i="19"/>
  <c r="BH2400" i="19"/>
  <c r="BJ2399" i="19"/>
  <c r="BI2399" i="19"/>
  <c r="BH2399" i="19"/>
  <c r="BJ2398" i="19"/>
  <c r="BI2398" i="19"/>
  <c r="BH2398" i="19"/>
  <c r="BJ2397" i="19"/>
  <c r="BI2397" i="19"/>
  <c r="BH2397" i="19"/>
  <c r="BJ2396" i="19"/>
  <c r="BI2396" i="19"/>
  <c r="BH2396" i="19"/>
  <c r="BJ2395" i="19"/>
  <c r="BI2395" i="19"/>
  <c r="BH2395" i="19"/>
  <c r="BJ2394" i="19"/>
  <c r="BI2394" i="19"/>
  <c r="BH2394" i="19"/>
  <c r="BJ2393" i="19"/>
  <c r="BI2393" i="19"/>
  <c r="BH2393" i="19"/>
  <c r="BJ2392" i="19"/>
  <c r="BI2392" i="19"/>
  <c r="BH2392" i="19"/>
  <c r="BJ2391" i="19"/>
  <c r="BI2391" i="19"/>
  <c r="BH2391" i="19"/>
  <c r="BJ2390" i="19"/>
  <c r="BI2390" i="19"/>
  <c r="BH2390" i="19"/>
  <c r="BJ2389" i="19"/>
  <c r="BI2389" i="19"/>
  <c r="BH2389" i="19"/>
  <c r="BJ2388" i="19"/>
  <c r="BI2388" i="19"/>
  <c r="BH2388" i="19"/>
  <c r="BJ2387" i="19"/>
  <c r="BI2387" i="19"/>
  <c r="BH2387" i="19"/>
  <c r="BJ2386" i="19"/>
  <c r="BI2386" i="19"/>
  <c r="BH2386" i="19"/>
  <c r="BJ2385" i="19"/>
  <c r="BI2385" i="19"/>
  <c r="BH2385" i="19"/>
  <c r="BJ2384" i="19"/>
  <c r="BI2384" i="19"/>
  <c r="BH2384" i="19"/>
  <c r="BJ2383" i="19"/>
  <c r="BI2383" i="19"/>
  <c r="BH2383" i="19"/>
  <c r="BJ2382" i="19"/>
  <c r="BI2382" i="19"/>
  <c r="BH2382" i="19"/>
  <c r="BJ2381" i="19"/>
  <c r="BI2381" i="19"/>
  <c r="BH2381" i="19"/>
  <c r="BJ2380" i="19"/>
  <c r="BI2380" i="19"/>
  <c r="BH2380" i="19"/>
  <c r="BJ2379" i="19"/>
  <c r="BI2379" i="19"/>
  <c r="BH2379" i="19"/>
  <c r="BJ2378" i="19"/>
  <c r="BI2378" i="19"/>
  <c r="BH2378" i="19"/>
  <c r="BJ2377" i="19"/>
  <c r="BI2377" i="19"/>
  <c r="BH2377" i="19"/>
  <c r="BJ2376" i="19"/>
  <c r="BI2376" i="19"/>
  <c r="BH2376" i="19"/>
  <c r="BJ2375" i="19"/>
  <c r="BI2375" i="19"/>
  <c r="BH2375" i="19"/>
  <c r="BJ2374" i="19"/>
  <c r="BI2374" i="19"/>
  <c r="BH2374" i="19"/>
  <c r="BJ2373" i="19"/>
  <c r="BI2373" i="19"/>
  <c r="BH2373" i="19"/>
  <c r="BJ2372" i="19"/>
  <c r="BI2372" i="19"/>
  <c r="BH2372" i="19"/>
  <c r="BJ2371" i="19"/>
  <c r="BI2371" i="19"/>
  <c r="BH2371" i="19"/>
  <c r="BJ2370" i="19"/>
  <c r="BI2370" i="19"/>
  <c r="BH2370" i="19"/>
  <c r="BJ2369" i="19"/>
  <c r="BI2369" i="19"/>
  <c r="BH2369" i="19"/>
  <c r="BJ2368" i="19"/>
  <c r="BI2368" i="19"/>
  <c r="BH2368" i="19"/>
  <c r="BJ2367" i="19"/>
  <c r="BI2367" i="19"/>
  <c r="BH2367" i="19"/>
  <c r="BJ2366" i="19"/>
  <c r="BI2366" i="19"/>
  <c r="BH2366" i="19"/>
  <c r="BJ2365" i="19"/>
  <c r="BI2365" i="19"/>
  <c r="BH2365" i="19"/>
  <c r="BJ2364" i="19"/>
  <c r="BI2364" i="19"/>
  <c r="BH2364" i="19"/>
  <c r="BJ2363" i="19"/>
  <c r="BI2363" i="19"/>
  <c r="BH2363" i="19"/>
  <c r="BJ2362" i="19"/>
  <c r="BI2362" i="19"/>
  <c r="BH2362" i="19"/>
  <c r="BJ2361" i="19"/>
  <c r="BI2361" i="19"/>
  <c r="BH2361" i="19"/>
  <c r="BJ2360" i="19"/>
  <c r="BI2360" i="19"/>
  <c r="BH2360" i="19"/>
  <c r="BJ2359" i="19"/>
  <c r="BI2359" i="19"/>
  <c r="BH2359" i="19"/>
  <c r="BJ2358" i="19"/>
  <c r="BI2358" i="19"/>
  <c r="BH2358" i="19"/>
  <c r="BJ2357" i="19"/>
  <c r="BI2357" i="19"/>
  <c r="BH2357" i="19"/>
  <c r="BJ2356" i="19"/>
  <c r="BI2356" i="19"/>
  <c r="BH2356" i="19"/>
  <c r="BJ2355" i="19"/>
  <c r="BI2355" i="19"/>
  <c r="BH2355" i="19"/>
  <c r="BJ2354" i="19"/>
  <c r="BI2354" i="19"/>
  <c r="BH2354" i="19"/>
  <c r="BJ2353" i="19"/>
  <c r="BI2353" i="19"/>
  <c r="BH2353" i="19"/>
  <c r="BJ2352" i="19"/>
  <c r="BI2352" i="19"/>
  <c r="BH2352" i="19"/>
  <c r="BJ2351" i="19"/>
  <c r="BI2351" i="19"/>
  <c r="BH2351" i="19"/>
  <c r="BJ2350" i="19"/>
  <c r="BI2350" i="19"/>
  <c r="BH2350" i="19"/>
  <c r="BJ2349" i="19"/>
  <c r="BI2349" i="19"/>
  <c r="BH2349" i="19"/>
  <c r="BJ2348" i="19"/>
  <c r="BI2348" i="19"/>
  <c r="BH2348" i="19"/>
  <c r="BJ2347" i="19"/>
  <c r="BI2347" i="19"/>
  <c r="BH2347" i="19"/>
  <c r="BJ2346" i="19"/>
  <c r="BI2346" i="19"/>
  <c r="BH2346" i="19"/>
  <c r="BJ2345" i="19"/>
  <c r="BI2345" i="19"/>
  <c r="BH2345" i="19"/>
  <c r="BJ2344" i="19"/>
  <c r="BI2344" i="19"/>
  <c r="BH2344" i="19"/>
  <c r="BJ2343" i="19"/>
  <c r="BI2343" i="19"/>
  <c r="BH2343" i="19"/>
  <c r="BJ2342" i="19"/>
  <c r="BI2342" i="19"/>
  <c r="BH2342" i="19"/>
  <c r="BJ2341" i="19"/>
  <c r="BI2341" i="19"/>
  <c r="BH2341" i="19"/>
  <c r="BJ2340" i="19"/>
  <c r="BI2340" i="19"/>
  <c r="BH2340" i="19"/>
  <c r="BJ2339" i="19"/>
  <c r="BI2339" i="19"/>
  <c r="BH2339" i="19"/>
  <c r="BJ2338" i="19"/>
  <c r="BI2338" i="19"/>
  <c r="BH2338" i="19"/>
  <c r="BJ2337" i="19"/>
  <c r="BI2337" i="19"/>
  <c r="BH2337" i="19"/>
  <c r="BJ2336" i="19"/>
  <c r="BI2336" i="19"/>
  <c r="BH2336" i="19"/>
  <c r="BJ2335" i="19"/>
  <c r="BI2335" i="19"/>
  <c r="BH2335" i="19"/>
  <c r="BJ2334" i="19"/>
  <c r="BI2334" i="19"/>
  <c r="BH2334" i="19"/>
  <c r="BJ2333" i="19"/>
  <c r="BI2333" i="19"/>
  <c r="BH2333" i="19"/>
  <c r="BJ2332" i="19"/>
  <c r="BI2332" i="19"/>
  <c r="BH2332" i="19"/>
  <c r="BJ2331" i="19"/>
  <c r="BI2331" i="19"/>
  <c r="BH2331" i="19"/>
  <c r="BJ2330" i="19"/>
  <c r="BI2330" i="19"/>
  <c r="BH2330" i="19"/>
  <c r="BJ2329" i="19"/>
  <c r="BI2329" i="19"/>
  <c r="BH2329" i="19"/>
  <c r="BJ2328" i="19"/>
  <c r="BI2328" i="19"/>
  <c r="BH2328" i="19"/>
  <c r="BJ2327" i="19"/>
  <c r="BI2327" i="19"/>
  <c r="BH2327" i="19"/>
  <c r="BJ2326" i="19"/>
  <c r="BI2326" i="19"/>
  <c r="BH2326" i="19"/>
  <c r="BJ2325" i="19"/>
  <c r="BI2325" i="19"/>
  <c r="BH2325" i="19"/>
  <c r="BJ2324" i="19"/>
  <c r="BI2324" i="19"/>
  <c r="BH2324" i="19"/>
  <c r="BJ2323" i="19"/>
  <c r="BI2323" i="19"/>
  <c r="BH2323" i="19"/>
  <c r="BJ2322" i="19"/>
  <c r="BI2322" i="19"/>
  <c r="BH2322" i="19"/>
  <c r="BJ2321" i="19"/>
  <c r="BI2321" i="19"/>
  <c r="BH2321" i="19"/>
  <c r="BJ2320" i="19"/>
  <c r="BI2320" i="19"/>
  <c r="BH2320" i="19"/>
  <c r="BJ2319" i="19"/>
  <c r="BI2319" i="19"/>
  <c r="BH2319" i="19"/>
  <c r="BJ2318" i="19"/>
  <c r="BI2318" i="19"/>
  <c r="BH2318" i="19"/>
  <c r="BJ2317" i="19"/>
  <c r="BI2317" i="19"/>
  <c r="BH2317" i="19"/>
  <c r="BJ2316" i="19"/>
  <c r="BI2316" i="19"/>
  <c r="BH2316" i="19"/>
  <c r="BJ2315" i="19"/>
  <c r="BI2315" i="19"/>
  <c r="BH2315" i="19"/>
  <c r="BJ2314" i="19"/>
  <c r="BI2314" i="19"/>
  <c r="BH2314" i="19"/>
  <c r="BJ2313" i="19"/>
  <c r="BI2313" i="19"/>
  <c r="BH2313" i="19"/>
  <c r="BJ2312" i="19"/>
  <c r="BI2312" i="19"/>
  <c r="BH2312" i="19"/>
  <c r="BJ2311" i="19"/>
  <c r="BI2311" i="19"/>
  <c r="BH2311" i="19"/>
  <c r="BJ2310" i="19"/>
  <c r="BI2310" i="19"/>
  <c r="BH2310" i="19"/>
  <c r="BJ2309" i="19"/>
  <c r="BI2309" i="19"/>
  <c r="BH2309" i="19"/>
  <c r="BJ2308" i="19"/>
  <c r="BI2308" i="19"/>
  <c r="BH2308" i="19"/>
  <c r="BJ2307" i="19"/>
  <c r="BI2307" i="19"/>
  <c r="BH2307" i="19"/>
  <c r="BJ2306" i="19"/>
  <c r="BI2306" i="19"/>
  <c r="BH2306" i="19"/>
  <c r="BJ2305" i="19"/>
  <c r="BI2305" i="19"/>
  <c r="BH2305" i="19"/>
  <c r="BJ2304" i="19"/>
  <c r="BI2304" i="19"/>
  <c r="BH2304" i="19"/>
  <c r="BJ2303" i="19"/>
  <c r="BI2303" i="19"/>
  <c r="BH2303" i="19"/>
  <c r="BJ2302" i="19"/>
  <c r="BI2302" i="19"/>
  <c r="BH2302" i="19"/>
  <c r="BJ2301" i="19"/>
  <c r="BI2301" i="19"/>
  <c r="BH2301" i="19"/>
  <c r="BJ2300" i="19"/>
  <c r="BI2300" i="19"/>
  <c r="BH2300" i="19"/>
  <c r="BJ2299" i="19"/>
  <c r="BI2299" i="19"/>
  <c r="BH2299" i="19"/>
  <c r="BJ2298" i="19"/>
  <c r="BI2298" i="19"/>
  <c r="BH2298" i="19"/>
  <c r="BJ2297" i="19"/>
  <c r="BI2297" i="19"/>
  <c r="BH2297" i="19"/>
  <c r="BJ2296" i="19"/>
  <c r="BI2296" i="19"/>
  <c r="BH2296" i="19"/>
  <c r="BJ2295" i="19"/>
  <c r="BI2295" i="19"/>
  <c r="BH2295" i="19"/>
  <c r="BJ2294" i="19"/>
  <c r="BI2294" i="19"/>
  <c r="BH2294" i="19"/>
  <c r="BJ2293" i="19"/>
  <c r="BI2293" i="19"/>
  <c r="BH2293" i="19"/>
  <c r="BJ2292" i="19"/>
  <c r="BI2292" i="19"/>
  <c r="BH2292" i="19"/>
  <c r="BJ2291" i="19"/>
  <c r="BI2291" i="19"/>
  <c r="BH2291" i="19"/>
  <c r="BJ2290" i="19"/>
  <c r="BI2290" i="19"/>
  <c r="BH2290" i="19"/>
  <c r="BJ2289" i="19"/>
  <c r="BI2289" i="19"/>
  <c r="BH2289" i="19"/>
  <c r="BJ2288" i="19"/>
  <c r="BI2288" i="19"/>
  <c r="BH2288" i="19"/>
  <c r="BJ2287" i="19"/>
  <c r="BI2287" i="19"/>
  <c r="BH2287" i="19"/>
  <c r="BJ2286" i="19"/>
  <c r="BI2286" i="19"/>
  <c r="BH2286" i="19"/>
  <c r="BJ2285" i="19"/>
  <c r="BI2285" i="19"/>
  <c r="BH2285" i="19"/>
  <c r="BJ2284" i="19"/>
  <c r="BI2284" i="19"/>
  <c r="BH2284" i="19"/>
  <c r="BJ2283" i="19"/>
  <c r="BI2283" i="19"/>
  <c r="BH2283" i="19"/>
  <c r="BJ2282" i="19"/>
  <c r="BI2282" i="19"/>
  <c r="BH2282" i="19"/>
  <c r="BJ2281" i="19"/>
  <c r="BI2281" i="19"/>
  <c r="BH2281" i="19"/>
  <c r="BJ2280" i="19"/>
  <c r="BI2280" i="19"/>
  <c r="BH2280" i="19"/>
  <c r="BJ2279" i="19"/>
  <c r="BI2279" i="19"/>
  <c r="BH2279" i="19"/>
  <c r="BJ2278" i="19"/>
  <c r="BI2278" i="19"/>
  <c r="BH2278" i="19"/>
  <c r="BJ2277" i="19"/>
  <c r="BI2277" i="19"/>
  <c r="BH2277" i="19"/>
  <c r="BJ2276" i="19"/>
  <c r="BI2276" i="19"/>
  <c r="BH2276" i="19"/>
  <c r="BJ2275" i="19"/>
  <c r="BI2275" i="19"/>
  <c r="BH2275" i="19"/>
  <c r="BJ2274" i="19"/>
  <c r="BI2274" i="19"/>
  <c r="BH2274" i="19"/>
  <c r="BJ2273" i="19"/>
  <c r="BI2273" i="19"/>
  <c r="BH2273" i="19"/>
  <c r="BJ2272" i="19"/>
  <c r="BI2272" i="19"/>
  <c r="BH2272" i="19"/>
  <c r="BJ2271" i="19"/>
  <c r="BI2271" i="19"/>
  <c r="BH2271" i="19"/>
  <c r="BJ2270" i="19"/>
  <c r="BI2270" i="19"/>
  <c r="BH2270" i="19"/>
  <c r="BJ2269" i="19"/>
  <c r="BI2269" i="19"/>
  <c r="BH2269" i="19"/>
  <c r="BJ2268" i="19"/>
  <c r="BI2268" i="19"/>
  <c r="BH2268" i="19"/>
  <c r="BJ2267" i="19"/>
  <c r="BI2267" i="19"/>
  <c r="BH2267" i="19"/>
  <c r="BJ2266" i="19"/>
  <c r="BI2266" i="19"/>
  <c r="BH2266" i="19"/>
  <c r="BJ2265" i="19"/>
  <c r="BI2265" i="19"/>
  <c r="BH2265" i="19"/>
  <c r="BJ2264" i="19"/>
  <c r="BI2264" i="19"/>
  <c r="BH2264" i="19"/>
  <c r="BJ2263" i="19"/>
  <c r="BI2263" i="19"/>
  <c r="BH2263" i="19"/>
  <c r="BJ2262" i="19"/>
  <c r="BI2262" i="19"/>
  <c r="BH2262" i="19"/>
  <c r="BJ2261" i="19"/>
  <c r="BI2261" i="19"/>
  <c r="BH2261" i="19"/>
  <c r="BJ2260" i="19"/>
  <c r="BI2260" i="19"/>
  <c r="BH2260" i="19"/>
  <c r="BJ2259" i="19"/>
  <c r="BI2259" i="19"/>
  <c r="BH2259" i="19"/>
  <c r="BJ2258" i="19"/>
  <c r="BI2258" i="19"/>
  <c r="BH2258" i="19"/>
  <c r="BJ2257" i="19"/>
  <c r="BI2257" i="19"/>
  <c r="BH2257" i="19"/>
  <c r="BJ2256" i="19"/>
  <c r="BI2256" i="19"/>
  <c r="BH2256" i="19"/>
  <c r="BJ2255" i="19"/>
  <c r="BI2255" i="19"/>
  <c r="BH2255" i="19"/>
  <c r="BJ2254" i="19"/>
  <c r="BI2254" i="19"/>
  <c r="BH2254" i="19"/>
  <c r="BJ2253" i="19"/>
  <c r="BI2253" i="19"/>
  <c r="BH2253" i="19"/>
  <c r="BJ2252" i="19"/>
  <c r="BI2252" i="19"/>
  <c r="BH2252" i="19"/>
  <c r="BJ2251" i="19"/>
  <c r="BI2251" i="19"/>
  <c r="BH2251" i="19"/>
  <c r="BJ2250" i="19"/>
  <c r="BI2250" i="19"/>
  <c r="BH2250" i="19"/>
  <c r="BJ2249" i="19"/>
  <c r="BI2249" i="19"/>
  <c r="BH2249" i="19"/>
  <c r="BJ2248" i="19"/>
  <c r="BI2248" i="19"/>
  <c r="BH2248" i="19"/>
  <c r="BJ2247" i="19"/>
  <c r="BI2247" i="19"/>
  <c r="BH2247" i="19"/>
  <c r="BJ2246" i="19"/>
  <c r="BI2246" i="19"/>
  <c r="BH2246" i="19"/>
  <c r="BJ2245" i="19"/>
  <c r="BI2245" i="19"/>
  <c r="BH2245" i="19"/>
  <c r="BJ2244" i="19"/>
  <c r="BI2244" i="19"/>
  <c r="BH2244" i="19"/>
  <c r="BJ2243" i="19"/>
  <c r="BI2243" i="19"/>
  <c r="BH2243" i="19"/>
  <c r="BJ2242" i="19"/>
  <c r="BI2242" i="19"/>
  <c r="BH2242" i="19"/>
  <c r="BJ2241" i="19"/>
  <c r="BI2241" i="19"/>
  <c r="BH2241" i="19"/>
  <c r="BJ2240" i="19"/>
  <c r="BI2240" i="19"/>
  <c r="BH2240" i="19"/>
  <c r="BJ2239" i="19"/>
  <c r="BI2239" i="19"/>
  <c r="BH2239" i="19"/>
  <c r="BJ2238" i="19"/>
  <c r="BI2238" i="19"/>
  <c r="BH2238" i="19"/>
  <c r="BJ2237" i="19"/>
  <c r="BI2237" i="19"/>
  <c r="BH2237" i="19"/>
  <c r="BJ2236" i="19"/>
  <c r="BI2236" i="19"/>
  <c r="BH2236" i="19"/>
  <c r="BJ2235" i="19"/>
  <c r="BI2235" i="19"/>
  <c r="BH2235" i="19"/>
  <c r="BJ2234" i="19"/>
  <c r="BI2234" i="19"/>
  <c r="BH2234" i="19"/>
  <c r="BJ2233" i="19"/>
  <c r="BI2233" i="19"/>
  <c r="BH2233" i="19"/>
  <c r="BJ2232" i="19"/>
  <c r="BI2232" i="19"/>
  <c r="BH2232" i="19"/>
  <c r="BJ2231" i="19"/>
  <c r="BI2231" i="19"/>
  <c r="BH2231" i="19"/>
  <c r="BJ2230" i="19"/>
  <c r="BI2230" i="19"/>
  <c r="BH2230" i="19"/>
  <c r="BJ2229" i="19"/>
  <c r="BI2229" i="19"/>
  <c r="BH2229" i="19"/>
  <c r="BJ2228" i="19"/>
  <c r="BI2228" i="19"/>
  <c r="BH2228" i="19"/>
  <c r="BJ2227" i="19"/>
  <c r="BI2227" i="19"/>
  <c r="BH2227" i="19"/>
  <c r="BJ2226" i="19"/>
  <c r="BI2226" i="19"/>
  <c r="BH2226" i="19"/>
  <c r="BJ2225" i="19"/>
  <c r="BI2225" i="19"/>
  <c r="BH2225" i="19"/>
  <c r="BJ2224" i="19"/>
  <c r="BI2224" i="19"/>
  <c r="BH2224" i="19"/>
  <c r="BJ2223" i="19"/>
  <c r="BI2223" i="19"/>
  <c r="BH2223" i="19"/>
  <c r="BJ2222" i="19"/>
  <c r="BI2222" i="19"/>
  <c r="BH2222" i="19"/>
  <c r="BJ2221" i="19"/>
  <c r="BI2221" i="19"/>
  <c r="BH2221" i="19"/>
  <c r="BJ2220" i="19"/>
  <c r="BI2220" i="19"/>
  <c r="BH2220" i="19"/>
  <c r="BJ2219" i="19"/>
  <c r="BI2219" i="19"/>
  <c r="BH2219" i="19"/>
  <c r="BJ2218" i="19"/>
  <c r="BI2218" i="19"/>
  <c r="BH2218" i="19"/>
  <c r="BJ2217" i="19"/>
  <c r="BI2217" i="19"/>
  <c r="BH2217" i="19"/>
  <c r="BJ2216" i="19"/>
  <c r="BI2216" i="19"/>
  <c r="BH2216" i="19"/>
  <c r="BJ2215" i="19"/>
  <c r="BI2215" i="19"/>
  <c r="BH2215" i="19"/>
  <c r="BJ2214" i="19"/>
  <c r="BI2214" i="19"/>
  <c r="BH2214" i="19"/>
  <c r="BJ2213" i="19"/>
  <c r="BI2213" i="19"/>
  <c r="BH2213" i="19"/>
  <c r="BJ2212" i="19"/>
  <c r="BI2212" i="19"/>
  <c r="BH2212" i="19"/>
  <c r="BJ2211" i="19"/>
  <c r="BI2211" i="19"/>
  <c r="BH2211" i="19"/>
  <c r="BJ2210" i="19"/>
  <c r="BI2210" i="19"/>
  <c r="BH2210" i="19"/>
  <c r="BJ2209" i="19"/>
  <c r="BI2209" i="19"/>
  <c r="BH2209" i="19"/>
  <c r="BJ2208" i="19"/>
  <c r="BI2208" i="19"/>
  <c r="BH2208" i="19"/>
  <c r="BJ2207" i="19"/>
  <c r="BI2207" i="19"/>
  <c r="BH2207" i="19"/>
  <c r="BJ2206" i="19"/>
  <c r="BI2206" i="19"/>
  <c r="BH2206" i="19"/>
  <c r="BJ2205" i="19"/>
  <c r="BI2205" i="19"/>
  <c r="BH2205" i="19"/>
  <c r="BJ2204" i="19"/>
  <c r="BI2204" i="19"/>
  <c r="BH2204" i="19"/>
  <c r="BJ2203" i="19"/>
  <c r="BI2203" i="19"/>
  <c r="BH2203" i="19"/>
  <c r="BJ2202" i="19"/>
  <c r="BI2202" i="19"/>
  <c r="BH2202" i="19"/>
  <c r="BJ2201" i="19"/>
  <c r="BI2201" i="19"/>
  <c r="BH2201" i="19"/>
  <c r="BJ2200" i="19"/>
  <c r="BI2200" i="19"/>
  <c r="BH2200" i="19"/>
  <c r="BJ2199" i="19"/>
  <c r="BI2199" i="19"/>
  <c r="BH2199" i="19"/>
  <c r="BJ2198" i="19"/>
  <c r="BI2198" i="19"/>
  <c r="BH2198" i="19"/>
  <c r="BJ2197" i="19"/>
  <c r="BI2197" i="19"/>
  <c r="BH2197" i="19"/>
  <c r="BJ2196" i="19"/>
  <c r="BI2196" i="19"/>
  <c r="BH2196" i="19"/>
  <c r="BJ2195" i="19"/>
  <c r="BI2195" i="19"/>
  <c r="BH2195" i="19"/>
  <c r="BJ2194" i="19"/>
  <c r="BI2194" i="19"/>
  <c r="BH2194" i="19"/>
  <c r="BJ2193" i="19"/>
  <c r="BI2193" i="19"/>
  <c r="BH2193" i="19"/>
  <c r="BJ2192" i="19"/>
  <c r="BI2192" i="19"/>
  <c r="BH2192" i="19"/>
  <c r="BJ2191" i="19"/>
  <c r="BI2191" i="19"/>
  <c r="BH2191" i="19"/>
  <c r="BJ2190" i="19"/>
  <c r="BI2190" i="19"/>
  <c r="BH2190" i="19"/>
  <c r="BJ2189" i="19"/>
  <c r="BI2189" i="19"/>
  <c r="BH2189" i="19"/>
  <c r="BJ2188" i="19"/>
  <c r="BI2188" i="19"/>
  <c r="BH2188" i="19"/>
  <c r="BJ2187" i="19"/>
  <c r="BI2187" i="19"/>
  <c r="BH2187" i="19"/>
  <c r="BJ2186" i="19"/>
  <c r="BI2186" i="19"/>
  <c r="BH2186" i="19"/>
  <c r="BJ2185" i="19"/>
  <c r="BI2185" i="19"/>
  <c r="BH2185" i="19"/>
  <c r="BJ2184" i="19"/>
  <c r="BI2184" i="19"/>
  <c r="BH2184" i="19"/>
  <c r="BJ2183" i="19"/>
  <c r="BI2183" i="19"/>
  <c r="BH2183" i="19"/>
  <c r="BJ2182" i="19"/>
  <c r="BI2182" i="19"/>
  <c r="BH2182" i="19"/>
  <c r="BJ2181" i="19"/>
  <c r="BI2181" i="19"/>
  <c r="BH2181" i="19"/>
  <c r="BJ2180" i="19"/>
  <c r="BI2180" i="19"/>
  <c r="BH2180" i="19"/>
  <c r="BJ2179" i="19"/>
  <c r="BI2179" i="19"/>
  <c r="BH2179" i="19"/>
  <c r="BJ2178" i="19"/>
  <c r="BI2178" i="19"/>
  <c r="BH2178" i="19"/>
  <c r="BJ2177" i="19"/>
  <c r="BI2177" i="19"/>
  <c r="BH2177" i="19"/>
  <c r="BJ2176" i="19"/>
  <c r="BI2176" i="19"/>
  <c r="BH2176" i="19"/>
  <c r="BJ2175" i="19"/>
  <c r="BI2175" i="19"/>
  <c r="BH2175" i="19"/>
  <c r="BJ2174" i="19"/>
  <c r="BI2174" i="19"/>
  <c r="BH2174" i="19"/>
  <c r="BJ2173" i="19"/>
  <c r="BI2173" i="19"/>
  <c r="BH2173" i="19"/>
  <c r="BJ2172" i="19"/>
  <c r="BI2172" i="19"/>
  <c r="BH2172" i="19"/>
  <c r="BJ2171" i="19"/>
  <c r="BI2171" i="19"/>
  <c r="BH2171" i="19"/>
  <c r="BJ2170" i="19"/>
  <c r="BI2170" i="19"/>
  <c r="BH2170" i="19"/>
  <c r="BJ2169" i="19"/>
  <c r="BI2169" i="19"/>
  <c r="BH2169" i="19"/>
  <c r="BJ2168" i="19"/>
  <c r="BI2168" i="19"/>
  <c r="BH2168" i="19"/>
  <c r="BJ2167" i="19"/>
  <c r="BI2167" i="19"/>
  <c r="BH2167" i="19"/>
  <c r="BJ2166" i="19"/>
  <c r="BI2166" i="19"/>
  <c r="BH2166" i="19"/>
  <c r="BJ2165" i="19"/>
  <c r="BI2165" i="19"/>
  <c r="BH2165" i="19"/>
  <c r="BJ2164" i="19"/>
  <c r="BI2164" i="19"/>
  <c r="BH2164" i="19"/>
  <c r="BJ2163" i="19"/>
  <c r="BI2163" i="19"/>
  <c r="BH2163" i="19"/>
  <c r="BJ2162" i="19"/>
  <c r="BI2162" i="19"/>
  <c r="BH2162" i="19"/>
  <c r="BJ2161" i="19"/>
  <c r="BI2161" i="19"/>
  <c r="BH2161" i="19"/>
  <c r="BJ2160" i="19"/>
  <c r="BI2160" i="19"/>
  <c r="BH2160" i="19"/>
  <c r="BJ2159" i="19"/>
  <c r="BI2159" i="19"/>
  <c r="BH2159" i="19"/>
  <c r="BJ2158" i="19"/>
  <c r="BI2158" i="19"/>
  <c r="BH2158" i="19"/>
  <c r="BJ2157" i="19"/>
  <c r="BI2157" i="19"/>
  <c r="BH2157" i="19"/>
  <c r="BJ2156" i="19"/>
  <c r="BI2156" i="19"/>
  <c r="BH2156" i="19"/>
  <c r="BJ2155" i="19"/>
  <c r="BI2155" i="19"/>
  <c r="BH2155" i="19"/>
  <c r="BJ2154" i="19"/>
  <c r="BI2154" i="19"/>
  <c r="BH2154" i="19"/>
  <c r="BJ2153" i="19"/>
  <c r="BI2153" i="19"/>
  <c r="BH2153" i="19"/>
  <c r="BJ2152" i="19"/>
  <c r="BI2152" i="19"/>
  <c r="BH2152" i="19"/>
  <c r="BJ2151" i="19"/>
  <c r="BI2151" i="19"/>
  <c r="BH2151" i="19"/>
  <c r="BJ2150" i="19"/>
  <c r="BI2150" i="19"/>
  <c r="BH2150" i="19"/>
  <c r="BJ2149" i="19"/>
  <c r="BI2149" i="19"/>
  <c r="BH2149" i="19"/>
  <c r="BJ2148" i="19"/>
  <c r="BI2148" i="19"/>
  <c r="BH2148" i="19"/>
  <c r="BJ2147" i="19"/>
  <c r="BI2147" i="19"/>
  <c r="BH2147" i="19"/>
  <c r="BJ2146" i="19"/>
  <c r="BI2146" i="19"/>
  <c r="BH2146" i="19"/>
  <c r="BJ2145" i="19"/>
  <c r="BI2145" i="19"/>
  <c r="BH2145" i="19"/>
  <c r="BJ2144" i="19"/>
  <c r="BI2144" i="19"/>
  <c r="BH2144" i="19"/>
  <c r="BJ2143" i="19"/>
  <c r="BI2143" i="19"/>
  <c r="BH2143" i="19"/>
  <c r="BJ2142" i="19"/>
  <c r="BI2142" i="19"/>
  <c r="BH2142" i="19"/>
  <c r="BJ2141" i="19"/>
  <c r="BI2141" i="19"/>
  <c r="BH2141" i="19"/>
  <c r="BJ2140" i="19"/>
  <c r="BI2140" i="19"/>
  <c r="BH2140" i="19"/>
  <c r="BJ2139" i="19"/>
  <c r="BI2139" i="19"/>
  <c r="BH2139" i="19"/>
  <c r="BJ2138" i="19"/>
  <c r="BI2138" i="19"/>
  <c r="BH2138" i="19"/>
  <c r="BJ2137" i="19"/>
  <c r="BI2137" i="19"/>
  <c r="BH2137" i="19"/>
  <c r="BJ2136" i="19"/>
  <c r="BI2136" i="19"/>
  <c r="BH2136" i="19"/>
  <c r="BJ2135" i="19"/>
  <c r="BI2135" i="19"/>
  <c r="BH2135" i="19"/>
  <c r="BJ2134" i="19"/>
  <c r="BI2134" i="19"/>
  <c r="BH2134" i="19"/>
  <c r="BJ2133" i="19"/>
  <c r="BI2133" i="19"/>
  <c r="BH2133" i="19"/>
  <c r="BJ2132" i="19"/>
  <c r="BI2132" i="19"/>
  <c r="BH2132" i="19"/>
  <c r="BJ2131" i="19"/>
  <c r="BI2131" i="19"/>
  <c r="BH2131" i="19"/>
  <c r="BJ2130" i="19"/>
  <c r="BI2130" i="19"/>
  <c r="BH2130" i="19"/>
  <c r="BJ2129" i="19"/>
  <c r="BI2129" i="19"/>
  <c r="BH2129" i="19"/>
  <c r="BJ2128" i="19"/>
  <c r="BI2128" i="19"/>
  <c r="BH2128" i="19"/>
  <c r="BJ2127" i="19"/>
  <c r="BI2127" i="19"/>
  <c r="BH2127" i="19"/>
  <c r="BJ2126" i="19"/>
  <c r="BI2126" i="19"/>
  <c r="BH2126" i="19"/>
  <c r="BJ2125" i="19"/>
  <c r="BI2125" i="19"/>
  <c r="BH2125" i="19"/>
  <c r="BJ2124" i="19"/>
  <c r="BI2124" i="19"/>
  <c r="BH2124" i="19"/>
  <c r="BJ2123" i="19"/>
  <c r="BI2123" i="19"/>
  <c r="BH2123" i="19"/>
  <c r="BJ2122" i="19"/>
  <c r="BI2122" i="19"/>
  <c r="BH2122" i="19"/>
  <c r="BJ2121" i="19"/>
  <c r="BI2121" i="19"/>
  <c r="BH2121" i="19"/>
  <c r="BJ2120" i="19"/>
  <c r="BI2120" i="19"/>
  <c r="BH2120" i="19"/>
  <c r="BJ2119" i="19"/>
  <c r="BI2119" i="19"/>
  <c r="BH2119" i="19"/>
  <c r="BJ2118" i="19"/>
  <c r="BI2118" i="19"/>
  <c r="BH2118" i="19"/>
  <c r="BJ2117" i="19"/>
  <c r="BI2117" i="19"/>
  <c r="BH2117" i="19"/>
  <c r="BJ2116" i="19"/>
  <c r="BI2116" i="19"/>
  <c r="BH2116" i="19"/>
  <c r="BJ2115" i="19"/>
  <c r="BI2115" i="19"/>
  <c r="BH2115" i="19"/>
  <c r="BJ2114" i="19"/>
  <c r="BI2114" i="19"/>
  <c r="BH2114" i="19"/>
  <c r="BJ2113" i="19"/>
  <c r="BI2113" i="19"/>
  <c r="BH2113" i="19"/>
  <c r="BJ2112" i="19"/>
  <c r="BI2112" i="19"/>
  <c r="BH2112" i="19"/>
  <c r="BJ2111" i="19"/>
  <c r="BI2111" i="19"/>
  <c r="BH2111" i="19"/>
  <c r="BJ2110" i="19"/>
  <c r="BI2110" i="19"/>
  <c r="BH2110" i="19"/>
  <c r="BJ2109" i="19"/>
  <c r="BI2109" i="19"/>
  <c r="BH2109" i="19"/>
  <c r="BJ2108" i="19"/>
  <c r="BI2108" i="19"/>
  <c r="BH2108" i="19"/>
  <c r="BJ2107" i="19"/>
  <c r="BI2107" i="19"/>
  <c r="BH2107" i="19"/>
  <c r="BJ2106" i="19"/>
  <c r="BI2106" i="19"/>
  <c r="BH2106" i="19"/>
  <c r="BJ2105" i="19"/>
  <c r="BI2105" i="19"/>
  <c r="BH2105" i="19"/>
  <c r="BJ2104" i="19"/>
  <c r="BI2104" i="19"/>
  <c r="BH2104" i="19"/>
  <c r="BJ2103" i="19"/>
  <c r="BI2103" i="19"/>
  <c r="BH2103" i="19"/>
  <c r="BJ2102" i="19"/>
  <c r="BI2102" i="19"/>
  <c r="BH2102" i="19"/>
  <c r="BJ2101" i="19"/>
  <c r="BI2101" i="19"/>
  <c r="BH2101" i="19"/>
  <c r="BJ2100" i="19"/>
  <c r="BI2100" i="19"/>
  <c r="BH2100" i="19"/>
  <c r="BJ2099" i="19"/>
  <c r="BI2099" i="19"/>
  <c r="BH2099" i="19"/>
  <c r="BJ2098" i="19"/>
  <c r="BI2098" i="19"/>
  <c r="BH2098" i="19"/>
  <c r="BJ2097" i="19"/>
  <c r="BI2097" i="19"/>
  <c r="BH2097" i="19"/>
  <c r="BJ2096" i="19"/>
  <c r="BI2096" i="19"/>
  <c r="BH2096" i="19"/>
  <c r="BJ2095" i="19"/>
  <c r="BI2095" i="19"/>
  <c r="BH2095" i="19"/>
  <c r="BJ2094" i="19"/>
  <c r="BI2094" i="19"/>
  <c r="BH2094" i="19"/>
  <c r="BJ2093" i="19"/>
  <c r="BI2093" i="19"/>
  <c r="BH2093" i="19"/>
  <c r="BJ2092" i="19"/>
  <c r="BI2092" i="19"/>
  <c r="BH2092" i="19"/>
  <c r="BJ2091" i="19"/>
  <c r="BI2091" i="19"/>
  <c r="BH2091" i="19"/>
  <c r="BJ2090" i="19"/>
  <c r="BI2090" i="19"/>
  <c r="BH2090" i="19"/>
  <c r="BJ2089" i="19"/>
  <c r="BI2089" i="19"/>
  <c r="BH2089" i="19"/>
  <c r="BJ2088" i="19"/>
  <c r="BI2088" i="19"/>
  <c r="BH2088" i="19"/>
  <c r="BJ2087" i="19"/>
  <c r="BI2087" i="19"/>
  <c r="BH2087" i="19"/>
  <c r="BJ2086" i="19"/>
  <c r="BI2086" i="19"/>
  <c r="BH2086" i="19"/>
  <c r="BJ2085" i="19"/>
  <c r="BI2085" i="19"/>
  <c r="BH2085" i="19"/>
  <c r="BJ2084" i="19"/>
  <c r="BI2084" i="19"/>
  <c r="BH2084" i="19"/>
  <c r="BJ2083" i="19"/>
  <c r="BI2083" i="19"/>
  <c r="BH2083" i="19"/>
  <c r="BJ2082" i="19"/>
  <c r="BI2082" i="19"/>
  <c r="BH2082" i="19"/>
  <c r="BJ2081" i="19"/>
  <c r="BI2081" i="19"/>
  <c r="BH2081" i="19"/>
  <c r="BJ2080" i="19"/>
  <c r="BI2080" i="19"/>
  <c r="BH2080" i="19"/>
  <c r="BJ2079" i="19"/>
  <c r="BI2079" i="19"/>
  <c r="BH2079" i="19"/>
  <c r="BJ2078" i="19"/>
  <c r="BI2078" i="19"/>
  <c r="BH2078" i="19"/>
  <c r="BJ2077" i="19"/>
  <c r="BI2077" i="19"/>
  <c r="BH2077" i="19"/>
  <c r="BJ2076" i="19"/>
  <c r="BI2076" i="19"/>
  <c r="BH2076" i="19"/>
  <c r="BJ2075" i="19"/>
  <c r="BI2075" i="19"/>
  <c r="BH2075" i="19"/>
  <c r="BJ2074" i="19"/>
  <c r="BI2074" i="19"/>
  <c r="BH2074" i="19"/>
  <c r="BJ2073" i="19"/>
  <c r="BI2073" i="19"/>
  <c r="BH2073" i="19"/>
  <c r="BJ2072" i="19"/>
  <c r="BI2072" i="19"/>
  <c r="BH2072" i="19"/>
  <c r="BJ2071" i="19"/>
  <c r="BI2071" i="19"/>
  <c r="BH2071" i="19"/>
  <c r="BJ2070" i="19"/>
  <c r="BI2070" i="19"/>
  <c r="BH2070" i="19"/>
  <c r="BJ2069" i="19"/>
  <c r="BI2069" i="19"/>
  <c r="BH2069" i="19"/>
  <c r="BJ2068" i="19"/>
  <c r="BI2068" i="19"/>
  <c r="BH2068" i="19"/>
  <c r="BJ2067" i="19"/>
  <c r="BI2067" i="19"/>
  <c r="BH2067" i="19"/>
  <c r="BJ2066" i="19"/>
  <c r="BI2066" i="19"/>
  <c r="BH2066" i="19"/>
  <c r="BJ2065" i="19"/>
  <c r="BI2065" i="19"/>
  <c r="BH2065" i="19"/>
  <c r="BJ2064" i="19"/>
  <c r="BI2064" i="19"/>
  <c r="BH2064" i="19"/>
  <c r="BJ2063" i="19"/>
  <c r="BI2063" i="19"/>
  <c r="BH2063" i="19"/>
  <c r="BJ2062" i="19"/>
  <c r="BI2062" i="19"/>
  <c r="BH2062" i="19"/>
  <c r="BJ2061" i="19"/>
  <c r="BI2061" i="19"/>
  <c r="BH2061" i="19"/>
  <c r="BJ2060" i="19"/>
  <c r="BI2060" i="19"/>
  <c r="BH2060" i="19"/>
  <c r="BJ2059" i="19"/>
  <c r="BI2059" i="19"/>
  <c r="BH2059" i="19"/>
  <c r="BJ2058" i="19"/>
  <c r="BI2058" i="19"/>
  <c r="BH2058" i="19"/>
  <c r="BJ2057" i="19"/>
  <c r="BI2057" i="19"/>
  <c r="BH2057" i="19"/>
  <c r="BJ2056" i="19"/>
  <c r="BI2056" i="19"/>
  <c r="BH2056" i="19"/>
  <c r="BJ2055" i="19"/>
  <c r="BI2055" i="19"/>
  <c r="BH2055" i="19"/>
  <c r="BJ2054" i="19"/>
  <c r="BI2054" i="19"/>
  <c r="BH2054" i="19"/>
  <c r="BJ2053" i="19"/>
  <c r="BI2053" i="19"/>
  <c r="BH2053" i="19"/>
  <c r="BJ2052" i="19"/>
  <c r="BI2052" i="19"/>
  <c r="BH2052" i="19"/>
  <c r="BJ2051" i="19"/>
  <c r="BI2051" i="19"/>
  <c r="BH2051" i="19"/>
  <c r="BJ2050" i="19"/>
  <c r="BI2050" i="19"/>
  <c r="BH2050" i="19"/>
  <c r="BJ2049" i="19"/>
  <c r="BI2049" i="19"/>
  <c r="BH2049" i="19"/>
  <c r="BJ2048" i="19"/>
  <c r="BI2048" i="19"/>
  <c r="BH2048" i="19"/>
  <c r="BJ2047" i="19"/>
  <c r="BI2047" i="19"/>
  <c r="BH2047" i="19"/>
  <c r="BJ2046" i="19"/>
  <c r="BI2046" i="19"/>
  <c r="BH2046" i="19"/>
  <c r="BJ2045" i="19"/>
  <c r="BI2045" i="19"/>
  <c r="BH2045" i="19"/>
  <c r="BJ2044" i="19"/>
  <c r="BI2044" i="19"/>
  <c r="BH2044" i="19"/>
  <c r="BJ2043" i="19"/>
  <c r="BI2043" i="19"/>
  <c r="BH2043" i="19"/>
  <c r="BJ2042" i="19"/>
  <c r="BI2042" i="19"/>
  <c r="BH2042" i="19"/>
  <c r="BJ2041" i="19"/>
  <c r="BI2041" i="19"/>
  <c r="BH2041" i="19"/>
  <c r="BJ2040" i="19"/>
  <c r="BI2040" i="19"/>
  <c r="BH2040" i="19"/>
  <c r="BJ2039" i="19"/>
  <c r="BI2039" i="19"/>
  <c r="BH2039" i="19"/>
  <c r="BJ2038" i="19"/>
  <c r="BI2038" i="19"/>
  <c r="BH2038" i="19"/>
  <c r="BJ2037" i="19"/>
  <c r="BI2037" i="19"/>
  <c r="BH2037" i="19"/>
  <c r="BJ2036" i="19"/>
  <c r="BI2036" i="19"/>
  <c r="BH2036" i="19"/>
  <c r="BJ2035" i="19"/>
  <c r="BI2035" i="19"/>
  <c r="BH2035" i="19"/>
  <c r="BJ2034" i="19"/>
  <c r="BI2034" i="19"/>
  <c r="BH2034" i="19"/>
  <c r="BJ2033" i="19"/>
  <c r="BI2033" i="19"/>
  <c r="BH2033" i="19"/>
  <c r="BJ2032" i="19"/>
  <c r="BI2032" i="19"/>
  <c r="BH2032" i="19"/>
  <c r="BJ2031" i="19"/>
  <c r="BI2031" i="19"/>
  <c r="BH2031" i="19"/>
  <c r="BJ2030" i="19"/>
  <c r="BI2030" i="19"/>
  <c r="BH2030" i="19"/>
  <c r="BJ2029" i="19"/>
  <c r="BI2029" i="19"/>
  <c r="BH2029" i="19"/>
  <c r="BJ2028" i="19"/>
  <c r="BI2028" i="19"/>
  <c r="BH2028" i="19"/>
  <c r="BJ2027" i="19"/>
  <c r="BI2027" i="19"/>
  <c r="BH2027" i="19"/>
  <c r="BJ2026" i="19"/>
  <c r="BI2026" i="19"/>
  <c r="BH2026" i="19"/>
  <c r="BJ2025" i="19"/>
  <c r="BI2025" i="19"/>
  <c r="BH2025" i="19"/>
  <c r="BJ2024" i="19"/>
  <c r="BI2024" i="19"/>
  <c r="BH2024" i="19"/>
  <c r="BJ2023" i="19"/>
  <c r="BI2023" i="19"/>
  <c r="BH2023" i="19"/>
  <c r="BJ2022" i="19"/>
  <c r="BI2022" i="19"/>
  <c r="BH2022" i="19"/>
  <c r="BJ2021" i="19"/>
  <c r="BI2021" i="19"/>
  <c r="BH2021" i="19"/>
  <c r="BJ2020" i="19"/>
  <c r="BI2020" i="19"/>
  <c r="BH2020" i="19"/>
  <c r="BJ2019" i="19"/>
  <c r="BI2019" i="19"/>
  <c r="BH2019" i="19"/>
  <c r="BJ2018" i="19"/>
  <c r="BI2018" i="19"/>
  <c r="BH2018" i="19"/>
  <c r="BJ2017" i="19"/>
  <c r="BI2017" i="19"/>
  <c r="BH2017" i="19"/>
  <c r="BJ2016" i="19"/>
  <c r="BI2016" i="19"/>
  <c r="BH2016" i="19"/>
  <c r="BJ2015" i="19"/>
  <c r="BI2015" i="19"/>
  <c r="BH2015" i="19"/>
  <c r="BJ2014" i="19"/>
  <c r="BI2014" i="19"/>
  <c r="BH2014" i="19"/>
  <c r="BJ2013" i="19"/>
  <c r="BI2013" i="19"/>
  <c r="BH2013" i="19"/>
  <c r="BJ2012" i="19"/>
  <c r="BI2012" i="19"/>
  <c r="BH2012" i="19"/>
  <c r="BJ2011" i="19"/>
  <c r="BI2011" i="19"/>
  <c r="BH2011" i="19"/>
  <c r="BJ2010" i="19"/>
  <c r="BI2010" i="19"/>
  <c r="BH2010" i="19"/>
  <c r="BJ2009" i="19"/>
  <c r="BI2009" i="19"/>
  <c r="BH2009" i="19"/>
  <c r="BJ2008" i="19"/>
  <c r="BI2008" i="19"/>
  <c r="BH2008" i="19"/>
  <c r="BJ2007" i="19"/>
  <c r="BI2007" i="19"/>
  <c r="BH2007" i="19"/>
  <c r="BJ2006" i="19"/>
  <c r="BI2006" i="19"/>
  <c r="BH2006" i="19"/>
  <c r="BJ2005" i="19"/>
  <c r="BI2005" i="19"/>
  <c r="BH2005" i="19"/>
  <c r="BJ2004" i="19"/>
  <c r="BI2004" i="19"/>
  <c r="BH2004" i="19"/>
  <c r="BJ2003" i="19"/>
  <c r="BI2003" i="19"/>
  <c r="BH2003" i="19"/>
  <c r="BJ2002" i="19"/>
  <c r="BI2002" i="19"/>
  <c r="BH2002" i="19"/>
  <c r="BJ2001" i="19"/>
  <c r="BI2001" i="19"/>
  <c r="BH2001" i="19"/>
  <c r="BJ2000" i="19"/>
  <c r="BI2000" i="19"/>
  <c r="BH2000" i="19"/>
  <c r="BJ1999" i="19"/>
  <c r="BI1999" i="19"/>
  <c r="BH1999" i="19"/>
  <c r="BJ1998" i="19"/>
  <c r="BI1998" i="19"/>
  <c r="BH1998" i="19"/>
  <c r="BJ1997" i="19"/>
  <c r="BI1997" i="19"/>
  <c r="BH1997" i="19"/>
  <c r="BJ1996" i="19"/>
  <c r="BI1996" i="19"/>
  <c r="BH1996" i="19"/>
  <c r="BJ1995" i="19"/>
  <c r="BI1995" i="19"/>
  <c r="BH1995" i="19"/>
  <c r="BJ1994" i="19"/>
  <c r="BI1994" i="19"/>
  <c r="BH1994" i="19"/>
  <c r="BJ1993" i="19"/>
  <c r="BI1993" i="19"/>
  <c r="BH1993" i="19"/>
  <c r="BJ1992" i="19"/>
  <c r="BI1992" i="19"/>
  <c r="BH1992" i="19"/>
  <c r="BJ1991" i="19"/>
  <c r="BI1991" i="19"/>
  <c r="BH1991" i="19"/>
  <c r="BJ1990" i="19"/>
  <c r="BI1990" i="19"/>
  <c r="BH1990" i="19"/>
  <c r="BJ1989" i="19"/>
  <c r="BI1989" i="19"/>
  <c r="BH1989" i="19"/>
  <c r="BJ1988" i="19"/>
  <c r="BI1988" i="19"/>
  <c r="BH1988" i="19"/>
  <c r="BJ1987" i="19"/>
  <c r="BI1987" i="19"/>
  <c r="BH1987" i="19"/>
  <c r="BJ1986" i="19"/>
  <c r="BI1986" i="19"/>
  <c r="BH1986" i="19"/>
  <c r="BJ1985" i="19"/>
  <c r="BI1985" i="19"/>
  <c r="BH1985" i="19"/>
  <c r="BJ1984" i="19"/>
  <c r="BI1984" i="19"/>
  <c r="BH1984" i="19"/>
  <c r="BJ1983" i="19"/>
  <c r="BI1983" i="19"/>
  <c r="BH1983" i="19"/>
  <c r="BJ1982" i="19"/>
  <c r="BI1982" i="19"/>
  <c r="BH1982" i="19"/>
  <c r="BJ1981" i="19"/>
  <c r="BI1981" i="19"/>
  <c r="BH1981" i="19"/>
  <c r="BJ1980" i="19"/>
  <c r="BI1980" i="19"/>
  <c r="BH1980" i="19"/>
  <c r="BJ1979" i="19"/>
  <c r="BI1979" i="19"/>
  <c r="BH1979" i="19"/>
  <c r="BJ1978" i="19"/>
  <c r="BI1978" i="19"/>
  <c r="BH1978" i="19"/>
  <c r="BJ1977" i="19"/>
  <c r="BI1977" i="19"/>
  <c r="BH1977" i="19"/>
  <c r="BJ1976" i="19"/>
  <c r="BI1976" i="19"/>
  <c r="BH1976" i="19"/>
  <c r="BJ1975" i="19"/>
  <c r="BI1975" i="19"/>
  <c r="BH1975" i="19"/>
  <c r="BJ1974" i="19"/>
  <c r="BI1974" i="19"/>
  <c r="BH1974" i="19"/>
  <c r="BJ1973" i="19"/>
  <c r="BI1973" i="19"/>
  <c r="BH1973" i="19"/>
  <c r="BJ1972" i="19"/>
  <c r="BI1972" i="19"/>
  <c r="BH1972" i="19"/>
  <c r="BJ1971" i="19"/>
  <c r="BI1971" i="19"/>
  <c r="BH1971" i="19"/>
  <c r="BJ1970" i="19"/>
  <c r="BI1970" i="19"/>
  <c r="BH1970" i="19"/>
  <c r="BJ1969" i="19"/>
  <c r="BI1969" i="19"/>
  <c r="BH1969" i="19"/>
  <c r="BJ1968" i="19"/>
  <c r="BI1968" i="19"/>
  <c r="BH1968" i="19"/>
  <c r="BJ1967" i="19"/>
  <c r="BI1967" i="19"/>
  <c r="BH1967" i="19"/>
  <c r="BJ1966" i="19"/>
  <c r="BI1966" i="19"/>
  <c r="BH1966" i="19"/>
  <c r="BJ1965" i="19"/>
  <c r="BI1965" i="19"/>
  <c r="BH1965" i="19"/>
  <c r="BJ1964" i="19"/>
  <c r="BI1964" i="19"/>
  <c r="BH1964" i="19"/>
  <c r="BJ1963" i="19"/>
  <c r="BI1963" i="19"/>
  <c r="BH1963" i="19"/>
  <c r="BJ1962" i="19"/>
  <c r="BI1962" i="19"/>
  <c r="BH1962" i="19"/>
  <c r="BJ1961" i="19"/>
  <c r="BI1961" i="19"/>
  <c r="BH1961" i="19"/>
  <c r="BJ1960" i="19"/>
  <c r="BI1960" i="19"/>
  <c r="BH1960" i="19"/>
  <c r="BJ1959" i="19"/>
  <c r="BI1959" i="19"/>
  <c r="BH1959" i="19"/>
  <c r="BJ1958" i="19"/>
  <c r="BI1958" i="19"/>
  <c r="BH1958" i="19"/>
  <c r="BJ1957" i="19"/>
  <c r="BI1957" i="19"/>
  <c r="BH1957" i="19"/>
  <c r="BJ1956" i="19"/>
  <c r="BI1956" i="19"/>
  <c r="BH1956" i="19"/>
  <c r="BJ1955" i="19"/>
  <c r="BI1955" i="19"/>
  <c r="BH1955" i="19"/>
  <c r="BJ1954" i="19"/>
  <c r="BI1954" i="19"/>
  <c r="BH1954" i="19"/>
  <c r="BJ1953" i="19"/>
  <c r="BI1953" i="19"/>
  <c r="BH1953" i="19"/>
  <c r="BJ1952" i="19"/>
  <c r="BI1952" i="19"/>
  <c r="BH1952" i="19"/>
  <c r="BJ1951" i="19"/>
  <c r="BI1951" i="19"/>
  <c r="BH1951" i="19"/>
  <c r="BJ1950" i="19"/>
  <c r="BI1950" i="19"/>
  <c r="BH1950" i="19"/>
  <c r="BJ1949" i="19"/>
  <c r="BI1949" i="19"/>
  <c r="BH1949" i="19"/>
  <c r="BJ1948" i="19"/>
  <c r="BI1948" i="19"/>
  <c r="BH1948" i="19"/>
  <c r="BJ1947" i="19"/>
  <c r="BI1947" i="19"/>
  <c r="BH1947" i="19"/>
  <c r="BJ1946" i="19"/>
  <c r="BI1946" i="19"/>
  <c r="BH1946" i="19"/>
  <c r="BJ1945" i="19"/>
  <c r="BI1945" i="19"/>
  <c r="BH1945" i="19"/>
  <c r="BJ1944" i="19"/>
  <c r="BI1944" i="19"/>
  <c r="BH1944" i="19"/>
  <c r="BJ1943" i="19"/>
  <c r="BI1943" i="19"/>
  <c r="BH1943" i="19"/>
  <c r="BJ1942" i="19"/>
  <c r="BI1942" i="19"/>
  <c r="BH1942" i="19"/>
  <c r="BJ1941" i="19"/>
  <c r="BI1941" i="19"/>
  <c r="BH1941" i="19"/>
  <c r="BJ1940" i="19"/>
  <c r="BI1940" i="19"/>
  <c r="BH1940" i="19"/>
  <c r="BJ1939" i="19"/>
  <c r="BI1939" i="19"/>
  <c r="BH1939" i="19"/>
  <c r="BJ1938" i="19"/>
  <c r="BI1938" i="19"/>
  <c r="BH1938" i="19"/>
  <c r="BJ1937" i="19"/>
  <c r="BI1937" i="19"/>
  <c r="BH1937" i="19"/>
  <c r="BJ1936" i="19"/>
  <c r="BI1936" i="19"/>
  <c r="BH1936" i="19"/>
  <c r="BJ1935" i="19"/>
  <c r="BI1935" i="19"/>
  <c r="BH1935" i="19"/>
  <c r="BJ1934" i="19"/>
  <c r="BI1934" i="19"/>
  <c r="BH1934" i="19"/>
  <c r="BJ1933" i="19"/>
  <c r="BI1933" i="19"/>
  <c r="BH1933" i="19"/>
  <c r="BJ1932" i="19"/>
  <c r="BI1932" i="19"/>
  <c r="BH1932" i="19"/>
  <c r="BJ1931" i="19"/>
  <c r="BI1931" i="19"/>
  <c r="BH1931" i="19"/>
  <c r="BJ1930" i="19"/>
  <c r="BI1930" i="19"/>
  <c r="BH1930" i="19"/>
  <c r="BJ1929" i="19"/>
  <c r="BI1929" i="19"/>
  <c r="BH1929" i="19"/>
  <c r="BJ1928" i="19"/>
  <c r="BI1928" i="19"/>
  <c r="BH1928" i="19"/>
  <c r="BJ1927" i="19"/>
  <c r="BI1927" i="19"/>
  <c r="BH1927" i="19"/>
  <c r="BJ1926" i="19"/>
  <c r="BI1926" i="19"/>
  <c r="BH1926" i="19"/>
  <c r="BJ1925" i="19"/>
  <c r="BI1925" i="19"/>
  <c r="BH1925" i="19"/>
  <c r="BJ1924" i="19"/>
  <c r="BI1924" i="19"/>
  <c r="BH1924" i="19"/>
  <c r="BJ1923" i="19"/>
  <c r="BI1923" i="19"/>
  <c r="BH1923" i="19"/>
  <c r="BJ1922" i="19"/>
  <c r="BI1922" i="19"/>
  <c r="BH1922" i="19"/>
  <c r="BJ1921" i="19"/>
  <c r="BI1921" i="19"/>
  <c r="BH1921" i="19"/>
  <c r="BJ1920" i="19"/>
  <c r="BI1920" i="19"/>
  <c r="BH1920" i="19"/>
  <c r="BJ1919" i="19"/>
  <c r="BI1919" i="19"/>
  <c r="BH1919" i="19"/>
  <c r="BJ1918" i="19"/>
  <c r="BI1918" i="19"/>
  <c r="BH1918" i="19"/>
  <c r="BJ1917" i="19"/>
  <c r="BI1917" i="19"/>
  <c r="BH1917" i="19"/>
  <c r="BJ1916" i="19"/>
  <c r="BI1916" i="19"/>
  <c r="BH1916" i="19"/>
  <c r="BJ1915" i="19"/>
  <c r="BI1915" i="19"/>
  <c r="BH1915" i="19"/>
  <c r="BJ1914" i="19"/>
  <c r="BI1914" i="19"/>
  <c r="BH1914" i="19"/>
  <c r="BJ1913" i="19"/>
  <c r="BI1913" i="19"/>
  <c r="BH1913" i="19"/>
  <c r="BJ1912" i="19"/>
  <c r="BI1912" i="19"/>
  <c r="BH1912" i="19"/>
  <c r="BJ1911" i="19"/>
  <c r="BI1911" i="19"/>
  <c r="BH1911" i="19"/>
  <c r="BJ1910" i="19"/>
  <c r="BI1910" i="19"/>
  <c r="BH1910" i="19"/>
  <c r="BJ1909" i="19"/>
  <c r="BI1909" i="19"/>
  <c r="BH1909" i="19"/>
  <c r="BJ1908" i="19"/>
  <c r="BI1908" i="19"/>
  <c r="BH1908" i="19"/>
  <c r="BJ1907" i="19"/>
  <c r="BI1907" i="19"/>
  <c r="BH1907" i="19"/>
  <c r="BJ1906" i="19"/>
  <c r="BI1906" i="19"/>
  <c r="BH1906" i="19"/>
  <c r="BJ1905" i="19"/>
  <c r="BI1905" i="19"/>
  <c r="BH1905" i="19"/>
  <c r="BJ1904" i="19"/>
  <c r="BI1904" i="19"/>
  <c r="BH1904" i="19"/>
  <c r="BJ1903" i="19"/>
  <c r="BI1903" i="19"/>
  <c r="BH1903" i="19"/>
  <c r="BJ1902" i="19"/>
  <c r="BI1902" i="19"/>
  <c r="BH1902" i="19"/>
  <c r="BJ1901" i="19"/>
  <c r="BI1901" i="19"/>
  <c r="BH1901" i="19"/>
  <c r="BJ1900" i="19"/>
  <c r="BI1900" i="19"/>
  <c r="BH1900" i="19"/>
  <c r="BJ1899" i="19"/>
  <c r="BI1899" i="19"/>
  <c r="BH1899" i="19"/>
  <c r="BJ1898" i="19"/>
  <c r="BI1898" i="19"/>
  <c r="BH1898" i="19"/>
  <c r="BJ1897" i="19"/>
  <c r="BI1897" i="19"/>
  <c r="BH1897" i="19"/>
  <c r="BJ1896" i="19"/>
  <c r="BI1896" i="19"/>
  <c r="BH1896" i="19"/>
  <c r="BJ1895" i="19"/>
  <c r="BI1895" i="19"/>
  <c r="BH1895" i="19"/>
  <c r="BJ1894" i="19"/>
  <c r="BI1894" i="19"/>
  <c r="BH1894" i="19"/>
  <c r="BJ1893" i="19"/>
  <c r="BI1893" i="19"/>
  <c r="BH1893" i="19"/>
  <c r="BJ1892" i="19"/>
  <c r="BI1892" i="19"/>
  <c r="BH1892" i="19"/>
  <c r="BJ1891" i="19"/>
  <c r="BI1891" i="19"/>
  <c r="BH1891" i="19"/>
  <c r="BJ1890" i="19"/>
  <c r="BI1890" i="19"/>
  <c r="BH1890" i="19"/>
  <c r="BJ1889" i="19"/>
  <c r="BI1889" i="19"/>
  <c r="BH1889" i="19"/>
  <c r="BJ1888" i="19"/>
  <c r="BI1888" i="19"/>
  <c r="BH1888" i="19"/>
  <c r="BJ1887" i="19"/>
  <c r="BI1887" i="19"/>
  <c r="BH1887" i="19"/>
  <c r="BJ1886" i="19"/>
  <c r="BI1886" i="19"/>
  <c r="BH1886" i="19"/>
  <c r="BJ1885" i="19"/>
  <c r="BI1885" i="19"/>
  <c r="BH1885" i="19"/>
  <c r="BJ1884" i="19"/>
  <c r="BI1884" i="19"/>
  <c r="BH1884" i="19"/>
  <c r="BJ1883" i="19"/>
  <c r="BI1883" i="19"/>
  <c r="BH1883" i="19"/>
  <c r="BJ1882" i="19"/>
  <c r="BI1882" i="19"/>
  <c r="BH1882" i="19"/>
  <c r="BJ1881" i="19"/>
  <c r="BI1881" i="19"/>
  <c r="BH1881" i="19"/>
  <c r="BJ1880" i="19"/>
  <c r="BI1880" i="19"/>
  <c r="BH1880" i="19"/>
  <c r="BJ1879" i="19"/>
  <c r="BI1879" i="19"/>
  <c r="BH1879" i="19"/>
  <c r="BJ1878" i="19"/>
  <c r="BI1878" i="19"/>
  <c r="BH1878" i="19"/>
  <c r="BJ1877" i="19"/>
  <c r="BI1877" i="19"/>
  <c r="BH1877" i="19"/>
  <c r="BJ1876" i="19"/>
  <c r="BI1876" i="19"/>
  <c r="BH1876" i="19"/>
  <c r="BJ1875" i="19"/>
  <c r="BI1875" i="19"/>
  <c r="BH1875" i="19"/>
  <c r="BJ1874" i="19"/>
  <c r="BI1874" i="19"/>
  <c r="BH1874" i="19"/>
  <c r="BJ1873" i="19"/>
  <c r="BI1873" i="19"/>
  <c r="BH1873" i="19"/>
  <c r="BJ1872" i="19"/>
  <c r="BI1872" i="19"/>
  <c r="BH1872" i="19"/>
  <c r="BJ1871" i="19"/>
  <c r="BI1871" i="19"/>
  <c r="BH1871" i="19"/>
  <c r="BJ1870" i="19"/>
  <c r="BI1870" i="19"/>
  <c r="BH1870" i="19"/>
  <c r="BJ1869" i="19"/>
  <c r="BI1869" i="19"/>
  <c r="BH1869" i="19"/>
  <c r="BJ1868" i="19"/>
  <c r="BI1868" i="19"/>
  <c r="BH1868" i="19"/>
  <c r="BJ1867" i="19"/>
  <c r="BI1867" i="19"/>
  <c r="BH1867" i="19"/>
  <c r="BJ1866" i="19"/>
  <c r="BI1866" i="19"/>
  <c r="BH1866" i="19"/>
  <c r="BJ1865" i="19"/>
  <c r="BI1865" i="19"/>
  <c r="BH1865" i="19"/>
  <c r="BJ1864" i="19"/>
  <c r="BI1864" i="19"/>
  <c r="BH1864" i="19"/>
  <c r="BJ1863" i="19"/>
  <c r="BI1863" i="19"/>
  <c r="BH1863" i="19"/>
  <c r="BJ1862" i="19"/>
  <c r="BI1862" i="19"/>
  <c r="BH1862" i="19"/>
  <c r="BJ1861" i="19"/>
  <c r="BI1861" i="19"/>
  <c r="BH1861" i="19"/>
  <c r="BJ1860" i="19"/>
  <c r="BI1860" i="19"/>
  <c r="BH1860" i="19"/>
  <c r="BJ1859" i="19"/>
  <c r="BI1859" i="19"/>
  <c r="BH1859" i="19"/>
  <c r="BJ1858" i="19"/>
  <c r="BI1858" i="19"/>
  <c r="BH1858" i="19"/>
  <c r="BJ1857" i="19"/>
  <c r="BI1857" i="19"/>
  <c r="BH1857" i="19"/>
  <c r="BJ1856" i="19"/>
  <c r="BI1856" i="19"/>
  <c r="BH1856" i="19"/>
  <c r="BJ1855" i="19"/>
  <c r="BI1855" i="19"/>
  <c r="BH1855" i="19"/>
  <c r="BJ1854" i="19"/>
  <c r="BI1854" i="19"/>
  <c r="BH1854" i="19"/>
  <c r="BJ1853" i="19"/>
  <c r="BI1853" i="19"/>
  <c r="BH1853" i="19"/>
  <c r="BJ1852" i="19"/>
  <c r="BI1852" i="19"/>
  <c r="BH1852" i="19"/>
  <c r="BJ1851" i="19"/>
  <c r="BI1851" i="19"/>
  <c r="BH1851" i="19"/>
  <c r="BJ1850" i="19"/>
  <c r="BI1850" i="19"/>
  <c r="BH1850" i="19"/>
  <c r="BJ1849" i="19"/>
  <c r="BI1849" i="19"/>
  <c r="BH1849" i="19"/>
  <c r="BJ1848" i="19"/>
  <c r="BI1848" i="19"/>
  <c r="BH1848" i="19"/>
  <c r="BJ1847" i="19"/>
  <c r="BI1847" i="19"/>
  <c r="BH1847" i="19"/>
  <c r="BJ1846" i="19"/>
  <c r="BI1846" i="19"/>
  <c r="BH1846" i="19"/>
  <c r="BJ1845" i="19"/>
  <c r="BI1845" i="19"/>
  <c r="BH1845" i="19"/>
  <c r="BJ1844" i="19"/>
  <c r="BI1844" i="19"/>
  <c r="BH1844" i="19"/>
  <c r="BJ1843" i="19"/>
  <c r="BI1843" i="19"/>
  <c r="BH1843" i="19"/>
  <c r="BJ1842" i="19"/>
  <c r="BI1842" i="19"/>
  <c r="BH1842" i="19"/>
  <c r="BJ1841" i="19"/>
  <c r="BI1841" i="19"/>
  <c r="BH1841" i="19"/>
  <c r="BJ1840" i="19"/>
  <c r="BI1840" i="19"/>
  <c r="BH1840" i="19"/>
  <c r="BJ1839" i="19"/>
  <c r="BI1839" i="19"/>
  <c r="BH1839" i="19"/>
  <c r="BJ1838" i="19"/>
  <c r="BI1838" i="19"/>
  <c r="BH1838" i="19"/>
  <c r="BJ1837" i="19"/>
  <c r="BI1837" i="19"/>
  <c r="BH1837" i="19"/>
  <c r="BJ1836" i="19"/>
  <c r="BI1836" i="19"/>
  <c r="BH1836" i="19"/>
  <c r="BJ1835" i="19"/>
  <c r="BI1835" i="19"/>
  <c r="BH1835" i="19"/>
  <c r="BJ1834" i="19"/>
  <c r="BI1834" i="19"/>
  <c r="BH1834" i="19"/>
  <c r="BJ1833" i="19"/>
  <c r="BI1833" i="19"/>
  <c r="BH1833" i="19"/>
  <c r="BJ1832" i="19"/>
  <c r="BI1832" i="19"/>
  <c r="BH1832" i="19"/>
  <c r="BJ1831" i="19"/>
  <c r="BI1831" i="19"/>
  <c r="BH1831" i="19"/>
  <c r="BJ1830" i="19"/>
  <c r="BI1830" i="19"/>
  <c r="BH1830" i="19"/>
  <c r="BJ1829" i="19"/>
  <c r="BI1829" i="19"/>
  <c r="BH1829" i="19"/>
  <c r="BJ1828" i="19"/>
  <c r="BI1828" i="19"/>
  <c r="BH1828" i="19"/>
  <c r="BJ1827" i="19"/>
  <c r="BI1827" i="19"/>
  <c r="BH1827" i="19"/>
  <c r="BJ1826" i="19"/>
  <c r="BI1826" i="19"/>
  <c r="BH1826" i="19"/>
  <c r="BJ1825" i="19"/>
  <c r="BI1825" i="19"/>
  <c r="BH1825" i="19"/>
  <c r="BJ1824" i="19"/>
  <c r="BI1824" i="19"/>
  <c r="BH1824" i="19"/>
  <c r="BJ1823" i="19"/>
  <c r="BI1823" i="19"/>
  <c r="BH1823" i="19"/>
  <c r="BJ1822" i="19"/>
  <c r="BI1822" i="19"/>
  <c r="BH1822" i="19"/>
  <c r="BJ1821" i="19"/>
  <c r="BI1821" i="19"/>
  <c r="BH1821" i="19"/>
  <c r="BJ1820" i="19"/>
  <c r="BI1820" i="19"/>
  <c r="BH1820" i="19"/>
  <c r="BJ1819" i="19"/>
  <c r="BI1819" i="19"/>
  <c r="BH1819" i="19"/>
  <c r="BJ1818" i="19"/>
  <c r="BI1818" i="19"/>
  <c r="BH1818" i="19"/>
  <c r="BJ1817" i="19"/>
  <c r="BI1817" i="19"/>
  <c r="BH1817" i="19"/>
  <c r="BJ1816" i="19"/>
  <c r="BI1816" i="19"/>
  <c r="BH1816" i="19"/>
  <c r="BJ1815" i="19"/>
  <c r="BI1815" i="19"/>
  <c r="BH1815" i="19"/>
  <c r="BJ1814" i="19"/>
  <c r="BI1814" i="19"/>
  <c r="BH1814" i="19"/>
  <c r="BJ1813" i="19"/>
  <c r="BI1813" i="19"/>
  <c r="BH1813" i="19"/>
  <c r="BJ1812" i="19"/>
  <c r="BI1812" i="19"/>
  <c r="BH1812" i="19"/>
  <c r="BJ1811" i="19"/>
  <c r="BI1811" i="19"/>
  <c r="BH1811" i="19"/>
  <c r="BJ1810" i="19"/>
  <c r="BI1810" i="19"/>
  <c r="BH1810" i="19"/>
  <c r="BJ1809" i="19"/>
  <c r="BI1809" i="19"/>
  <c r="BH1809" i="19"/>
  <c r="BJ1808" i="19"/>
  <c r="BI1808" i="19"/>
  <c r="BH1808" i="19"/>
  <c r="BJ1807" i="19"/>
  <c r="BI1807" i="19"/>
  <c r="BH1807" i="19"/>
  <c r="BJ1806" i="19"/>
  <c r="BI1806" i="19"/>
  <c r="BH1806" i="19"/>
  <c r="BJ1805" i="19"/>
  <c r="BI1805" i="19"/>
  <c r="BH1805" i="19"/>
  <c r="BJ1804" i="19"/>
  <c r="BI1804" i="19"/>
  <c r="BH1804" i="19"/>
  <c r="BJ1803" i="19"/>
  <c r="BI1803" i="19"/>
  <c r="BH1803" i="19"/>
  <c r="BJ1802" i="19"/>
  <c r="BI1802" i="19"/>
  <c r="BH1802" i="19"/>
  <c r="BJ1801" i="19"/>
  <c r="BI1801" i="19"/>
  <c r="BH1801" i="19"/>
  <c r="BJ1800" i="19"/>
  <c r="BI1800" i="19"/>
  <c r="BH1800" i="19"/>
  <c r="BJ1799" i="19"/>
  <c r="BI1799" i="19"/>
  <c r="BH1799" i="19"/>
  <c r="BJ1798" i="19"/>
  <c r="BI1798" i="19"/>
  <c r="BH1798" i="19"/>
  <c r="BJ1797" i="19"/>
  <c r="BI1797" i="19"/>
  <c r="BH1797" i="19"/>
  <c r="BJ1796" i="19"/>
  <c r="BI1796" i="19"/>
  <c r="BH1796" i="19"/>
  <c r="BJ1795" i="19"/>
  <c r="BI1795" i="19"/>
  <c r="BH1795" i="19"/>
  <c r="BJ1794" i="19"/>
  <c r="BI1794" i="19"/>
  <c r="BH1794" i="19"/>
  <c r="BJ1793" i="19"/>
  <c r="BI1793" i="19"/>
  <c r="BH1793" i="19"/>
  <c r="BJ1792" i="19"/>
  <c r="BI1792" i="19"/>
  <c r="BH1792" i="19"/>
  <c r="BJ1791" i="19"/>
  <c r="BI1791" i="19"/>
  <c r="BH1791" i="19"/>
  <c r="BJ1790" i="19"/>
  <c r="BI1790" i="19"/>
  <c r="BH1790" i="19"/>
  <c r="BJ1789" i="19"/>
  <c r="BI1789" i="19"/>
  <c r="BH1789" i="19"/>
  <c r="BJ1788" i="19"/>
  <c r="BI1788" i="19"/>
  <c r="BH1788" i="19"/>
  <c r="BJ1787" i="19"/>
  <c r="BI1787" i="19"/>
  <c r="BH1787" i="19"/>
  <c r="BJ1786" i="19"/>
  <c r="BI1786" i="19"/>
  <c r="BH1786" i="19"/>
  <c r="BJ1785" i="19"/>
  <c r="BI1785" i="19"/>
  <c r="BH1785" i="19"/>
  <c r="BJ1784" i="19"/>
  <c r="BI1784" i="19"/>
  <c r="BH1784" i="19"/>
  <c r="BJ1783" i="19"/>
  <c r="BI1783" i="19"/>
  <c r="BH1783" i="19"/>
  <c r="BJ1782" i="19"/>
  <c r="BI1782" i="19"/>
  <c r="BH1782" i="19"/>
  <c r="BJ1781" i="19"/>
  <c r="BI1781" i="19"/>
  <c r="BH1781" i="19"/>
  <c r="BJ1780" i="19"/>
  <c r="BI1780" i="19"/>
  <c r="BH1780" i="19"/>
  <c r="BJ1779" i="19"/>
  <c r="BI1779" i="19"/>
  <c r="BH1779" i="19"/>
  <c r="BJ1778" i="19"/>
  <c r="BI1778" i="19"/>
  <c r="BH1778" i="19"/>
  <c r="BJ1777" i="19"/>
  <c r="BI1777" i="19"/>
  <c r="BH1777" i="19"/>
  <c r="BJ1776" i="19"/>
  <c r="BI1776" i="19"/>
  <c r="BH1776" i="19"/>
  <c r="BJ1775" i="19"/>
  <c r="BI1775" i="19"/>
  <c r="BH1775" i="19"/>
  <c r="BJ1774" i="19"/>
  <c r="BI1774" i="19"/>
  <c r="BH1774" i="19"/>
  <c r="BJ1773" i="19"/>
  <c r="BI1773" i="19"/>
  <c r="BH1773" i="19"/>
  <c r="BJ1772" i="19"/>
  <c r="BI1772" i="19"/>
  <c r="BH1772" i="19"/>
  <c r="BJ1771" i="19"/>
  <c r="BI1771" i="19"/>
  <c r="BH1771" i="19"/>
  <c r="BJ1770" i="19"/>
  <c r="BI1770" i="19"/>
  <c r="BH1770" i="19"/>
  <c r="BJ1769" i="19"/>
  <c r="BI1769" i="19"/>
  <c r="BH1769" i="19"/>
  <c r="BJ1768" i="19"/>
  <c r="BI1768" i="19"/>
  <c r="BH1768" i="19"/>
  <c r="BJ1767" i="19"/>
  <c r="BI1767" i="19"/>
  <c r="BH1767" i="19"/>
  <c r="BJ1766" i="19"/>
  <c r="BI1766" i="19"/>
  <c r="BH1766" i="19"/>
  <c r="BJ1765" i="19"/>
  <c r="BI1765" i="19"/>
  <c r="BH1765" i="19"/>
  <c r="BJ1764" i="19"/>
  <c r="BI1764" i="19"/>
  <c r="BH1764" i="19"/>
  <c r="BJ1763" i="19"/>
  <c r="BI1763" i="19"/>
  <c r="BH1763" i="19"/>
  <c r="BJ1762" i="19"/>
  <c r="BI1762" i="19"/>
  <c r="BH1762" i="19"/>
  <c r="BJ1761" i="19"/>
  <c r="BI1761" i="19"/>
  <c r="BH1761" i="19"/>
  <c r="BJ1760" i="19"/>
  <c r="BI1760" i="19"/>
  <c r="BH1760" i="19"/>
  <c r="BJ1759" i="19"/>
  <c r="BI1759" i="19"/>
  <c r="BH1759" i="19"/>
  <c r="BJ1758" i="19"/>
  <c r="BI1758" i="19"/>
  <c r="BH1758" i="19"/>
  <c r="BJ1757" i="19"/>
  <c r="BI1757" i="19"/>
  <c r="BH1757" i="19"/>
  <c r="BJ1756" i="19"/>
  <c r="BI1756" i="19"/>
  <c r="BH1756" i="19"/>
  <c r="BJ1755" i="19"/>
  <c r="BI1755" i="19"/>
  <c r="BH1755" i="19"/>
  <c r="BJ1754" i="19"/>
  <c r="BI1754" i="19"/>
  <c r="BH1754" i="19"/>
  <c r="BJ1753" i="19"/>
  <c r="BI1753" i="19"/>
  <c r="BH1753" i="19"/>
  <c r="BJ1752" i="19"/>
  <c r="BI1752" i="19"/>
  <c r="BH1752" i="19"/>
  <c r="BJ1751" i="19"/>
  <c r="BI1751" i="19"/>
  <c r="BH1751" i="19"/>
  <c r="BJ1750" i="19"/>
  <c r="BI1750" i="19"/>
  <c r="BH1750" i="19"/>
  <c r="BJ1749" i="19"/>
  <c r="BI1749" i="19"/>
  <c r="BH1749" i="19"/>
  <c r="BJ1748" i="19"/>
  <c r="BI1748" i="19"/>
  <c r="BH1748" i="19"/>
  <c r="BJ1747" i="19"/>
  <c r="BI1747" i="19"/>
  <c r="BH1747" i="19"/>
  <c r="BJ1746" i="19"/>
  <c r="BI1746" i="19"/>
  <c r="BH1746" i="19"/>
  <c r="BJ1745" i="19"/>
  <c r="BI1745" i="19"/>
  <c r="BH1745" i="19"/>
  <c r="BJ1744" i="19"/>
  <c r="BI1744" i="19"/>
  <c r="BH1744" i="19"/>
  <c r="BJ1743" i="19"/>
  <c r="BI1743" i="19"/>
  <c r="BH1743" i="19"/>
  <c r="BJ1742" i="19"/>
  <c r="BI1742" i="19"/>
  <c r="BH1742" i="19"/>
  <c r="BJ1741" i="19"/>
  <c r="BI1741" i="19"/>
  <c r="BH1741" i="19"/>
  <c r="BJ1740" i="19"/>
  <c r="BI1740" i="19"/>
  <c r="BH1740" i="19"/>
  <c r="BJ1739" i="19"/>
  <c r="BI1739" i="19"/>
  <c r="BH1739" i="19"/>
  <c r="BJ1738" i="19"/>
  <c r="BI1738" i="19"/>
  <c r="BH1738" i="19"/>
  <c r="BJ1737" i="19"/>
  <c r="BI1737" i="19"/>
  <c r="BH1737" i="19"/>
  <c r="BJ1736" i="19"/>
  <c r="BI1736" i="19"/>
  <c r="BH1736" i="19"/>
  <c r="BJ1735" i="19"/>
  <c r="BI1735" i="19"/>
  <c r="BH1735" i="19"/>
  <c r="BJ1734" i="19"/>
  <c r="BI1734" i="19"/>
  <c r="BH1734" i="19"/>
  <c r="BJ1733" i="19"/>
  <c r="BI1733" i="19"/>
  <c r="BH1733" i="19"/>
  <c r="BJ1732" i="19"/>
  <c r="BI1732" i="19"/>
  <c r="BH1732" i="19"/>
  <c r="BJ1731" i="19"/>
  <c r="BI1731" i="19"/>
  <c r="BH1731" i="19"/>
  <c r="BJ1730" i="19"/>
  <c r="BI1730" i="19"/>
  <c r="BH1730" i="19"/>
  <c r="BJ1729" i="19"/>
  <c r="BI1729" i="19"/>
  <c r="BH1729" i="19"/>
  <c r="BJ1728" i="19"/>
  <c r="BI1728" i="19"/>
  <c r="BH1728" i="19"/>
  <c r="BJ1727" i="19"/>
  <c r="BI1727" i="19"/>
  <c r="BH1727" i="19"/>
  <c r="BJ1726" i="19"/>
  <c r="BI1726" i="19"/>
  <c r="BH1726" i="19"/>
  <c r="BJ1725" i="19"/>
  <c r="BI1725" i="19"/>
  <c r="BH1725" i="19"/>
  <c r="BJ1724" i="19"/>
  <c r="BI1724" i="19"/>
  <c r="BH1724" i="19"/>
  <c r="BJ1723" i="19"/>
  <c r="BI1723" i="19"/>
  <c r="BH1723" i="19"/>
  <c r="BJ1722" i="19"/>
  <c r="BI1722" i="19"/>
  <c r="BH1722" i="19"/>
  <c r="BJ1721" i="19"/>
  <c r="BI1721" i="19"/>
  <c r="BH1721" i="19"/>
  <c r="BJ1720" i="19"/>
  <c r="BI1720" i="19"/>
  <c r="BH1720" i="19"/>
  <c r="BJ1719" i="19"/>
  <c r="BI1719" i="19"/>
  <c r="BH1719" i="19"/>
  <c r="BJ1718" i="19"/>
  <c r="BI1718" i="19"/>
  <c r="BH1718" i="19"/>
  <c r="BJ1717" i="19"/>
  <c r="BI1717" i="19"/>
  <c r="BH1717" i="19"/>
  <c r="BJ1716" i="19"/>
  <c r="BI1716" i="19"/>
  <c r="BH1716" i="19"/>
  <c r="BJ1715" i="19"/>
  <c r="BI1715" i="19"/>
  <c r="BH1715" i="19"/>
  <c r="BJ1714" i="19"/>
  <c r="BI1714" i="19"/>
  <c r="BH1714" i="19"/>
  <c r="BJ1713" i="19"/>
  <c r="BI1713" i="19"/>
  <c r="BH1713" i="19"/>
  <c r="BJ1712" i="19"/>
  <c r="BI1712" i="19"/>
  <c r="BH1712" i="19"/>
  <c r="BJ1711" i="19"/>
  <c r="BI1711" i="19"/>
  <c r="BH1711" i="19"/>
  <c r="BJ1710" i="19"/>
  <c r="BI1710" i="19"/>
  <c r="BH1710" i="19"/>
  <c r="BJ1709" i="19"/>
  <c r="BI1709" i="19"/>
  <c r="BH1709" i="19"/>
  <c r="BJ1708" i="19"/>
  <c r="BI1708" i="19"/>
  <c r="BH1708" i="19"/>
  <c r="BJ1707" i="19"/>
  <c r="BI1707" i="19"/>
  <c r="BH1707" i="19"/>
  <c r="BJ1706" i="19"/>
  <c r="BI1706" i="19"/>
  <c r="BH1706" i="19"/>
  <c r="BJ1705" i="19"/>
  <c r="BI1705" i="19"/>
  <c r="BH1705" i="19"/>
  <c r="BJ1704" i="19"/>
  <c r="BI1704" i="19"/>
  <c r="BH1704" i="19"/>
  <c r="BJ1703" i="19"/>
  <c r="BI1703" i="19"/>
  <c r="BH1703" i="19"/>
  <c r="BJ1702" i="19"/>
  <c r="BI1702" i="19"/>
  <c r="BH1702" i="19"/>
  <c r="BJ1701" i="19"/>
  <c r="BI1701" i="19"/>
  <c r="BH1701" i="19"/>
  <c r="BJ1700" i="19"/>
  <c r="BI1700" i="19"/>
  <c r="BH1700" i="19"/>
  <c r="BJ1699" i="19"/>
  <c r="BI1699" i="19"/>
  <c r="BH1699" i="19"/>
  <c r="BJ1698" i="19"/>
  <c r="BI1698" i="19"/>
  <c r="BH1698" i="19"/>
  <c r="BJ1697" i="19"/>
  <c r="BI1697" i="19"/>
  <c r="BH1697" i="19"/>
  <c r="BJ1696" i="19"/>
  <c r="BI1696" i="19"/>
  <c r="BH1696" i="19"/>
  <c r="BJ1695" i="19"/>
  <c r="BI1695" i="19"/>
  <c r="BH1695" i="19"/>
  <c r="BJ1694" i="19"/>
  <c r="BI1694" i="19"/>
  <c r="BH1694" i="19"/>
  <c r="BJ1693" i="19"/>
  <c r="BI1693" i="19"/>
  <c r="BH1693" i="19"/>
  <c r="BJ1692" i="19"/>
  <c r="BI1692" i="19"/>
  <c r="BH1692" i="19"/>
  <c r="BJ1691" i="19"/>
  <c r="BI1691" i="19"/>
  <c r="BH1691" i="19"/>
  <c r="BJ1690" i="19"/>
  <c r="BI1690" i="19"/>
  <c r="BH1690" i="19"/>
  <c r="BJ1689" i="19"/>
  <c r="BI1689" i="19"/>
  <c r="BH1689" i="19"/>
  <c r="BJ1688" i="19"/>
  <c r="BI1688" i="19"/>
  <c r="BH1688" i="19"/>
  <c r="BJ1687" i="19"/>
  <c r="BI1687" i="19"/>
  <c r="BH1687" i="19"/>
  <c r="BJ1686" i="19"/>
  <c r="BI1686" i="19"/>
  <c r="BH1686" i="19"/>
  <c r="BJ1685" i="19"/>
  <c r="BI1685" i="19"/>
  <c r="BH1685" i="19"/>
  <c r="BJ1684" i="19"/>
  <c r="BI1684" i="19"/>
  <c r="BH1684" i="19"/>
  <c r="BJ1683" i="19"/>
  <c r="BI1683" i="19"/>
  <c r="BH1683" i="19"/>
  <c r="BJ1682" i="19"/>
  <c r="BI1682" i="19"/>
  <c r="BH1682" i="19"/>
  <c r="BJ1681" i="19"/>
  <c r="BI1681" i="19"/>
  <c r="BH1681" i="19"/>
  <c r="BJ1680" i="19"/>
  <c r="BI1680" i="19"/>
  <c r="BH1680" i="19"/>
  <c r="BJ1679" i="19"/>
  <c r="BI1679" i="19"/>
  <c r="BH1679" i="19"/>
  <c r="BJ1678" i="19"/>
  <c r="BI1678" i="19"/>
  <c r="BH1678" i="19"/>
  <c r="BJ1677" i="19"/>
  <c r="BI1677" i="19"/>
  <c r="BH1677" i="19"/>
  <c r="BJ1676" i="19"/>
  <c r="BI1676" i="19"/>
  <c r="BH1676" i="19"/>
  <c r="BJ1675" i="19"/>
  <c r="BI1675" i="19"/>
  <c r="BH1675" i="19"/>
  <c r="BJ1674" i="19"/>
  <c r="BI1674" i="19"/>
  <c r="BH1674" i="19"/>
  <c r="BJ1673" i="19"/>
  <c r="BI1673" i="19"/>
  <c r="BH1673" i="19"/>
  <c r="BJ1672" i="19"/>
  <c r="BI1672" i="19"/>
  <c r="BH1672" i="19"/>
  <c r="BJ1671" i="19"/>
  <c r="BI1671" i="19"/>
  <c r="BH1671" i="19"/>
  <c r="BJ1670" i="19"/>
  <c r="BI1670" i="19"/>
  <c r="BH1670" i="19"/>
  <c r="BJ1669" i="19"/>
  <c r="BI1669" i="19"/>
  <c r="BH1669" i="19"/>
  <c r="BJ1668" i="19"/>
  <c r="BI1668" i="19"/>
  <c r="BH1668" i="19"/>
  <c r="BJ1667" i="19"/>
  <c r="BI1667" i="19"/>
  <c r="BH1667" i="19"/>
  <c r="BJ1666" i="19"/>
  <c r="BI1666" i="19"/>
  <c r="BH1666" i="19"/>
  <c r="BJ1665" i="19"/>
  <c r="BI1665" i="19"/>
  <c r="BH1665" i="19"/>
  <c r="BJ1664" i="19"/>
  <c r="BI1664" i="19"/>
  <c r="BH1664" i="19"/>
  <c r="BJ1663" i="19"/>
  <c r="BI1663" i="19"/>
  <c r="BH1663" i="19"/>
  <c r="BJ1662" i="19"/>
  <c r="BI1662" i="19"/>
  <c r="BH1662" i="19"/>
  <c r="BJ1661" i="19"/>
  <c r="BI1661" i="19"/>
  <c r="BH1661" i="19"/>
  <c r="BJ1660" i="19"/>
  <c r="BI1660" i="19"/>
  <c r="BH1660" i="19"/>
  <c r="BJ1659" i="19"/>
  <c r="BI1659" i="19"/>
  <c r="BH1659" i="19"/>
  <c r="BJ1658" i="19"/>
  <c r="BI1658" i="19"/>
  <c r="BH1658" i="19"/>
  <c r="BJ1657" i="19"/>
  <c r="BI1657" i="19"/>
  <c r="BH1657" i="19"/>
  <c r="BJ1656" i="19"/>
  <c r="BI1656" i="19"/>
  <c r="BH1656" i="19"/>
  <c r="BJ1655" i="19"/>
  <c r="BI1655" i="19"/>
  <c r="BH1655" i="19"/>
  <c r="BJ1654" i="19"/>
  <c r="BI1654" i="19"/>
  <c r="BH1654" i="19"/>
  <c r="BJ1653" i="19"/>
  <c r="BI1653" i="19"/>
  <c r="BH1653" i="19"/>
  <c r="BJ1652" i="19"/>
  <c r="BI1652" i="19"/>
  <c r="BH1652" i="19"/>
  <c r="BJ1651" i="19"/>
  <c r="BI1651" i="19"/>
  <c r="BH1651" i="19"/>
  <c r="BJ1650" i="19"/>
  <c r="BI1650" i="19"/>
  <c r="BH1650" i="19"/>
  <c r="BJ1649" i="19"/>
  <c r="BI1649" i="19"/>
  <c r="BH1649" i="19"/>
  <c r="BJ1648" i="19"/>
  <c r="BI1648" i="19"/>
  <c r="BH1648" i="19"/>
  <c r="BJ1647" i="19"/>
  <c r="BI1647" i="19"/>
  <c r="BH1647" i="19"/>
  <c r="BJ1646" i="19"/>
  <c r="BI1646" i="19"/>
  <c r="BH1646" i="19"/>
  <c r="BJ1645" i="19"/>
  <c r="BI1645" i="19"/>
  <c r="BH1645" i="19"/>
  <c r="BJ1644" i="19"/>
  <c r="BI1644" i="19"/>
  <c r="BH1644" i="19"/>
  <c r="BJ1643" i="19"/>
  <c r="BI1643" i="19"/>
  <c r="BH1643" i="19"/>
  <c r="BJ1642" i="19"/>
  <c r="BI1642" i="19"/>
  <c r="BH1642" i="19"/>
  <c r="BJ1641" i="19"/>
  <c r="BI1641" i="19"/>
  <c r="BH1641" i="19"/>
  <c r="BJ1640" i="19"/>
  <c r="BI1640" i="19"/>
  <c r="BH1640" i="19"/>
  <c r="BJ1639" i="19"/>
  <c r="BI1639" i="19"/>
  <c r="BH1639" i="19"/>
  <c r="BJ1638" i="19"/>
  <c r="BI1638" i="19"/>
  <c r="BH1638" i="19"/>
  <c r="BJ1637" i="19"/>
  <c r="BI1637" i="19"/>
  <c r="BH1637" i="19"/>
  <c r="BJ1636" i="19"/>
  <c r="BI1636" i="19"/>
  <c r="BH1636" i="19"/>
  <c r="BJ1635" i="19"/>
  <c r="BI1635" i="19"/>
  <c r="BH1635" i="19"/>
  <c r="BJ1634" i="19"/>
  <c r="BI1634" i="19"/>
  <c r="BH1634" i="19"/>
  <c r="BJ1633" i="19"/>
  <c r="BI1633" i="19"/>
  <c r="BH1633" i="19"/>
  <c r="BJ1632" i="19"/>
  <c r="BI1632" i="19"/>
  <c r="BH1632" i="19"/>
  <c r="BJ1631" i="19"/>
  <c r="BI1631" i="19"/>
  <c r="BH1631" i="19"/>
  <c r="BJ1630" i="19"/>
  <c r="BI1630" i="19"/>
  <c r="BH1630" i="19"/>
  <c r="BJ1629" i="19"/>
  <c r="BI1629" i="19"/>
  <c r="BH1629" i="19"/>
  <c r="BJ1628" i="19"/>
  <c r="BI1628" i="19"/>
  <c r="BH1628" i="19"/>
  <c r="BJ1627" i="19"/>
  <c r="BI1627" i="19"/>
  <c r="BH1627" i="19"/>
  <c r="BJ1626" i="19"/>
  <c r="BI1626" i="19"/>
  <c r="BH1626" i="19"/>
  <c r="BJ1625" i="19"/>
  <c r="BI1625" i="19"/>
  <c r="BH1625" i="19"/>
  <c r="BJ1624" i="19"/>
  <c r="BI1624" i="19"/>
  <c r="BH1624" i="19"/>
  <c r="BJ1623" i="19"/>
  <c r="BI1623" i="19"/>
  <c r="BH1623" i="19"/>
  <c r="BJ1622" i="19"/>
  <c r="BI1622" i="19"/>
  <c r="BH1622" i="19"/>
  <c r="BJ1621" i="19"/>
  <c r="BI1621" i="19"/>
  <c r="BH1621" i="19"/>
  <c r="BJ1620" i="19"/>
  <c r="BI1620" i="19"/>
  <c r="BH1620" i="19"/>
  <c r="BJ1619" i="19"/>
  <c r="BI1619" i="19"/>
  <c r="BH1619" i="19"/>
  <c r="BJ1618" i="19"/>
  <c r="BI1618" i="19"/>
  <c r="BH1618" i="19"/>
  <c r="BJ1617" i="19"/>
  <c r="BI1617" i="19"/>
  <c r="BH1617" i="19"/>
  <c r="BJ1616" i="19"/>
  <c r="BI1616" i="19"/>
  <c r="BH1616" i="19"/>
  <c r="BJ1615" i="19"/>
  <c r="BI1615" i="19"/>
  <c r="BH1615" i="19"/>
  <c r="BJ1614" i="19"/>
  <c r="BI1614" i="19"/>
  <c r="BH1614" i="19"/>
  <c r="BJ1613" i="19"/>
  <c r="BI1613" i="19"/>
  <c r="BH1613" i="19"/>
  <c r="BJ1612" i="19"/>
  <c r="BI1612" i="19"/>
  <c r="BH1612" i="19"/>
  <c r="BJ1611" i="19"/>
  <c r="BI1611" i="19"/>
  <c r="BH1611" i="19"/>
  <c r="BJ1610" i="19"/>
  <c r="BI1610" i="19"/>
  <c r="BH1610" i="19"/>
  <c r="BJ1609" i="19"/>
  <c r="BI1609" i="19"/>
  <c r="BH1609" i="19"/>
  <c r="BJ1608" i="19"/>
  <c r="BI1608" i="19"/>
  <c r="BH1608" i="19"/>
  <c r="BJ1607" i="19"/>
  <c r="BI1607" i="19"/>
  <c r="BH1607" i="19"/>
  <c r="BJ1606" i="19"/>
  <c r="BI1606" i="19"/>
  <c r="BH1606" i="19"/>
  <c r="BJ1605" i="19"/>
  <c r="BI1605" i="19"/>
  <c r="BH1605" i="19"/>
  <c r="BJ1604" i="19"/>
  <c r="BI1604" i="19"/>
  <c r="BH1604" i="19"/>
  <c r="BJ1603" i="19"/>
  <c r="BI1603" i="19"/>
  <c r="BH1603" i="19"/>
  <c r="BJ1602" i="19"/>
  <c r="BI1602" i="19"/>
  <c r="BH1602" i="19"/>
  <c r="BJ1601" i="19"/>
  <c r="BI1601" i="19"/>
  <c r="BH1601" i="19"/>
  <c r="BJ1600" i="19"/>
  <c r="BI1600" i="19"/>
  <c r="BH1600" i="19"/>
  <c r="BJ1599" i="19"/>
  <c r="BI1599" i="19"/>
  <c r="BH1599" i="19"/>
  <c r="BJ1598" i="19"/>
  <c r="BI1598" i="19"/>
  <c r="BH1598" i="19"/>
  <c r="BJ1597" i="19"/>
  <c r="BI1597" i="19"/>
  <c r="BH1597" i="19"/>
  <c r="BJ1596" i="19"/>
  <c r="BI1596" i="19"/>
  <c r="BH1596" i="19"/>
  <c r="BJ1595" i="19"/>
  <c r="BI1595" i="19"/>
  <c r="BH1595" i="19"/>
  <c r="BJ1594" i="19"/>
  <c r="BI1594" i="19"/>
  <c r="BH1594" i="19"/>
  <c r="BJ1593" i="19"/>
  <c r="BI1593" i="19"/>
  <c r="BH1593" i="19"/>
  <c r="BJ1592" i="19"/>
  <c r="BI1592" i="19"/>
  <c r="BH1592" i="19"/>
  <c r="BJ1591" i="19"/>
  <c r="BI1591" i="19"/>
  <c r="BH1591" i="19"/>
  <c r="BJ1590" i="19"/>
  <c r="BI1590" i="19"/>
  <c r="BH1590" i="19"/>
  <c r="BJ1589" i="19"/>
  <c r="BI1589" i="19"/>
  <c r="BH1589" i="19"/>
  <c r="BJ1588" i="19"/>
  <c r="BI1588" i="19"/>
  <c r="BH1588" i="19"/>
  <c r="BJ1587" i="19"/>
  <c r="BI1587" i="19"/>
  <c r="BH1587" i="19"/>
  <c r="BJ1586" i="19"/>
  <c r="BI1586" i="19"/>
  <c r="BH1586" i="19"/>
  <c r="BJ1585" i="19"/>
  <c r="BI1585" i="19"/>
  <c r="BH1585" i="19"/>
  <c r="BJ1584" i="19"/>
  <c r="BI1584" i="19"/>
  <c r="BH1584" i="19"/>
  <c r="BJ1583" i="19"/>
  <c r="BI1583" i="19"/>
  <c r="BH1583" i="19"/>
  <c r="BJ1582" i="19"/>
  <c r="BI1582" i="19"/>
  <c r="BH1582" i="19"/>
  <c r="BJ1581" i="19"/>
  <c r="BI1581" i="19"/>
  <c r="BH1581" i="19"/>
  <c r="BJ1580" i="19"/>
  <c r="BI1580" i="19"/>
  <c r="BH1580" i="19"/>
  <c r="BJ1579" i="19"/>
  <c r="BI1579" i="19"/>
  <c r="BH1579" i="19"/>
  <c r="BJ1578" i="19"/>
  <c r="BI1578" i="19"/>
  <c r="BH1578" i="19"/>
  <c r="BJ1577" i="19"/>
  <c r="BI1577" i="19"/>
  <c r="BH1577" i="19"/>
  <c r="BJ1576" i="19"/>
  <c r="BI1576" i="19"/>
  <c r="BH1576" i="19"/>
  <c r="BJ1575" i="19"/>
  <c r="BI1575" i="19"/>
  <c r="BH1575" i="19"/>
  <c r="BJ1574" i="19"/>
  <c r="BI1574" i="19"/>
  <c r="BH1574" i="19"/>
  <c r="BJ1573" i="19"/>
  <c r="BI1573" i="19"/>
  <c r="BH1573" i="19"/>
  <c r="BJ1572" i="19"/>
  <c r="BI1572" i="19"/>
  <c r="BH1572" i="19"/>
  <c r="BJ1571" i="19"/>
  <c r="BI1571" i="19"/>
  <c r="BH1571" i="19"/>
  <c r="BJ1570" i="19"/>
  <c r="BI1570" i="19"/>
  <c r="BH1570" i="19"/>
  <c r="BJ1569" i="19"/>
  <c r="BI1569" i="19"/>
  <c r="BH1569" i="19"/>
  <c r="BJ1568" i="19"/>
  <c r="BI1568" i="19"/>
  <c r="BH1568" i="19"/>
  <c r="BJ1567" i="19"/>
  <c r="BI1567" i="19"/>
  <c r="BH1567" i="19"/>
  <c r="BJ1566" i="19"/>
  <c r="BI1566" i="19"/>
  <c r="BH1566" i="19"/>
  <c r="BJ1565" i="19"/>
  <c r="BI1565" i="19"/>
  <c r="BH1565" i="19"/>
  <c r="BJ1564" i="19"/>
  <c r="BI1564" i="19"/>
  <c r="BH1564" i="19"/>
  <c r="BJ1563" i="19"/>
  <c r="BI1563" i="19"/>
  <c r="BH1563" i="19"/>
  <c r="BJ1562" i="19"/>
  <c r="BI1562" i="19"/>
  <c r="BH1562" i="19"/>
  <c r="BJ1561" i="19"/>
  <c r="BI1561" i="19"/>
  <c r="BH1561" i="19"/>
  <c r="BJ1560" i="19"/>
  <c r="BI1560" i="19"/>
  <c r="BH1560" i="19"/>
  <c r="BJ1559" i="19"/>
  <c r="BI1559" i="19"/>
  <c r="BH1559" i="19"/>
  <c r="BJ1558" i="19"/>
  <c r="BI1558" i="19"/>
  <c r="BH1558" i="19"/>
  <c r="BJ1557" i="19"/>
  <c r="BI1557" i="19"/>
  <c r="BH1557" i="19"/>
  <c r="BJ1556" i="19"/>
  <c r="BI1556" i="19"/>
  <c r="BH1556" i="19"/>
  <c r="BJ1555" i="19"/>
  <c r="BI1555" i="19"/>
  <c r="BH1555" i="19"/>
  <c r="BJ1554" i="19"/>
  <c r="BI1554" i="19"/>
  <c r="BH1554" i="19"/>
  <c r="BJ1553" i="19"/>
  <c r="BI1553" i="19"/>
  <c r="BH1553" i="19"/>
  <c r="BJ1552" i="19"/>
  <c r="BI1552" i="19"/>
  <c r="BH1552" i="19"/>
  <c r="BJ1551" i="19"/>
  <c r="BI1551" i="19"/>
  <c r="BH1551" i="19"/>
  <c r="BJ1550" i="19"/>
  <c r="BI1550" i="19"/>
  <c r="BH1550" i="19"/>
  <c r="BJ1549" i="19"/>
  <c r="BI1549" i="19"/>
  <c r="BH1549" i="19"/>
  <c r="BJ1548" i="19"/>
  <c r="BI1548" i="19"/>
  <c r="BH1548" i="19"/>
  <c r="BJ1547" i="19"/>
  <c r="BI1547" i="19"/>
  <c r="BH1547" i="19"/>
  <c r="BJ1546" i="19"/>
  <c r="BI1546" i="19"/>
  <c r="BH1546" i="19"/>
  <c r="BJ1545" i="19"/>
  <c r="BI1545" i="19"/>
  <c r="BH1545" i="19"/>
  <c r="BJ1544" i="19"/>
  <c r="BI1544" i="19"/>
  <c r="BH1544" i="19"/>
  <c r="BJ1543" i="19"/>
  <c r="BI1543" i="19"/>
  <c r="BH1543" i="19"/>
  <c r="BJ1542" i="19"/>
  <c r="BI1542" i="19"/>
  <c r="BH1542" i="19"/>
  <c r="BJ1541" i="19"/>
  <c r="BI1541" i="19"/>
  <c r="BH1541" i="19"/>
  <c r="BJ1540" i="19"/>
  <c r="BI1540" i="19"/>
  <c r="BH1540" i="19"/>
  <c r="BJ1539" i="19"/>
  <c r="BI1539" i="19"/>
  <c r="BH1539" i="19"/>
  <c r="BJ1538" i="19"/>
  <c r="BI1538" i="19"/>
  <c r="BH1538" i="19"/>
  <c r="BJ1537" i="19"/>
  <c r="BI1537" i="19"/>
  <c r="BH1537" i="19"/>
  <c r="BJ1536" i="19"/>
  <c r="BI1536" i="19"/>
  <c r="BH1536" i="19"/>
  <c r="BJ1535" i="19"/>
  <c r="BI1535" i="19"/>
  <c r="BH1535" i="19"/>
  <c r="BJ1534" i="19"/>
  <c r="BI1534" i="19"/>
  <c r="BH1534" i="19"/>
  <c r="BJ1533" i="19"/>
  <c r="BI1533" i="19"/>
  <c r="BH1533" i="19"/>
  <c r="BJ1532" i="19"/>
  <c r="BI1532" i="19"/>
  <c r="BH1532" i="19"/>
  <c r="BJ1531" i="19"/>
  <c r="BI1531" i="19"/>
  <c r="BH1531" i="19"/>
  <c r="BJ1530" i="19"/>
  <c r="BI1530" i="19"/>
  <c r="BH1530" i="19"/>
  <c r="BJ1529" i="19"/>
  <c r="BI1529" i="19"/>
  <c r="BH1529" i="19"/>
  <c r="BJ1528" i="19"/>
  <c r="BI1528" i="19"/>
  <c r="BH1528" i="19"/>
  <c r="BJ1527" i="19"/>
  <c r="BI1527" i="19"/>
  <c r="BH1527" i="19"/>
  <c r="BJ1526" i="19"/>
  <c r="BI1526" i="19"/>
  <c r="BH1526" i="19"/>
  <c r="BJ1525" i="19"/>
  <c r="BI1525" i="19"/>
  <c r="BH1525" i="19"/>
  <c r="BJ1524" i="19"/>
  <c r="BI1524" i="19"/>
  <c r="BH1524" i="19"/>
  <c r="BJ1523" i="19"/>
  <c r="BI1523" i="19"/>
  <c r="BH1523" i="19"/>
  <c r="BJ1522" i="19"/>
  <c r="BI1522" i="19"/>
  <c r="BH1522" i="19"/>
  <c r="BJ1521" i="19"/>
  <c r="BI1521" i="19"/>
  <c r="BH1521" i="19"/>
  <c r="BJ1520" i="19"/>
  <c r="BI1520" i="19"/>
  <c r="BH1520" i="19"/>
  <c r="BJ1519" i="19"/>
  <c r="BI1519" i="19"/>
  <c r="BH1519" i="19"/>
  <c r="BJ1518" i="19"/>
  <c r="BI1518" i="19"/>
  <c r="BH1518" i="19"/>
  <c r="BJ1517" i="19"/>
  <c r="BI1517" i="19"/>
  <c r="BH1517" i="19"/>
  <c r="BJ1516" i="19"/>
  <c r="BI1516" i="19"/>
  <c r="BH1516" i="19"/>
  <c r="BJ1515" i="19"/>
  <c r="BI1515" i="19"/>
  <c r="BH1515" i="19"/>
  <c r="BJ1514" i="19"/>
  <c r="BI1514" i="19"/>
  <c r="BH1514" i="19"/>
  <c r="BJ1513" i="19"/>
  <c r="BI1513" i="19"/>
  <c r="BH1513" i="19"/>
  <c r="BJ1512" i="19"/>
  <c r="BI1512" i="19"/>
  <c r="BH1512" i="19"/>
  <c r="BJ1511" i="19"/>
  <c r="BI1511" i="19"/>
  <c r="BH1511" i="19"/>
  <c r="BJ1510" i="19"/>
  <c r="BI1510" i="19"/>
  <c r="BH1510" i="19"/>
  <c r="BJ1509" i="19"/>
  <c r="BI1509" i="19"/>
  <c r="BH1509" i="19"/>
  <c r="BJ1508" i="19"/>
  <c r="BI1508" i="19"/>
  <c r="BH1508" i="19"/>
  <c r="BJ1507" i="19"/>
  <c r="BI1507" i="19"/>
  <c r="BH1507" i="19"/>
  <c r="BJ1506" i="19"/>
  <c r="BI1506" i="19"/>
  <c r="BH1506" i="19"/>
  <c r="BJ1505" i="19"/>
  <c r="BI1505" i="19"/>
  <c r="BH1505" i="19"/>
  <c r="BJ1504" i="19"/>
  <c r="BI1504" i="19"/>
  <c r="BH1504" i="19"/>
  <c r="BJ1503" i="19"/>
  <c r="BI1503" i="19"/>
  <c r="BH1503" i="19"/>
  <c r="BJ1502" i="19"/>
  <c r="BI1502" i="19"/>
  <c r="BH1502" i="19"/>
  <c r="BJ1501" i="19"/>
  <c r="BI1501" i="19"/>
  <c r="BH1501" i="19"/>
  <c r="BJ1500" i="19"/>
  <c r="BI1500" i="19"/>
  <c r="BH1500" i="19"/>
  <c r="BJ1499" i="19"/>
  <c r="BI1499" i="19"/>
  <c r="BH1499" i="19"/>
  <c r="BJ1498" i="19"/>
  <c r="BI1498" i="19"/>
  <c r="BH1498" i="19"/>
  <c r="BJ1497" i="19"/>
  <c r="BI1497" i="19"/>
  <c r="BH1497" i="19"/>
  <c r="BJ1496" i="19"/>
  <c r="BI1496" i="19"/>
  <c r="BH1496" i="19"/>
  <c r="BJ1495" i="19"/>
  <c r="BI1495" i="19"/>
  <c r="BH1495" i="19"/>
  <c r="BJ1494" i="19"/>
  <c r="BI1494" i="19"/>
  <c r="BH1494" i="19"/>
  <c r="BJ1493" i="19"/>
  <c r="BI1493" i="19"/>
  <c r="BH1493" i="19"/>
  <c r="BJ1492" i="19"/>
  <c r="BI1492" i="19"/>
  <c r="BH1492" i="19"/>
  <c r="BJ1491" i="19"/>
  <c r="BI1491" i="19"/>
  <c r="BH1491" i="19"/>
  <c r="BJ1490" i="19"/>
  <c r="BI1490" i="19"/>
  <c r="BH1490" i="19"/>
  <c r="BJ1489" i="19"/>
  <c r="BI1489" i="19"/>
  <c r="BH1489" i="19"/>
  <c r="BJ1488" i="19"/>
  <c r="BI1488" i="19"/>
  <c r="BH1488" i="19"/>
  <c r="BJ1487" i="19"/>
  <c r="BI1487" i="19"/>
  <c r="BH1487" i="19"/>
  <c r="BJ1486" i="19"/>
  <c r="BI1486" i="19"/>
  <c r="BH1486" i="19"/>
  <c r="BJ1485" i="19"/>
  <c r="BI1485" i="19"/>
  <c r="BH1485" i="19"/>
  <c r="BJ1484" i="19"/>
  <c r="BI1484" i="19"/>
  <c r="BH1484" i="19"/>
  <c r="BJ1483" i="19"/>
  <c r="BI1483" i="19"/>
  <c r="BH1483" i="19"/>
  <c r="BJ1482" i="19"/>
  <c r="BI1482" i="19"/>
  <c r="BH1482" i="19"/>
  <c r="BJ1481" i="19"/>
  <c r="BI1481" i="19"/>
  <c r="BH1481" i="19"/>
  <c r="BJ1480" i="19"/>
  <c r="BI1480" i="19"/>
  <c r="BH1480" i="19"/>
  <c r="BJ1479" i="19"/>
  <c r="BI1479" i="19"/>
  <c r="BH1479" i="19"/>
  <c r="BJ1478" i="19"/>
  <c r="BI1478" i="19"/>
  <c r="BH1478" i="19"/>
  <c r="BJ1477" i="19"/>
  <c r="BI1477" i="19"/>
  <c r="BH1477" i="19"/>
  <c r="BJ1476" i="19"/>
  <c r="BI1476" i="19"/>
  <c r="BH1476" i="19"/>
  <c r="BJ1475" i="19"/>
  <c r="BI1475" i="19"/>
  <c r="BH1475" i="19"/>
  <c r="BJ1474" i="19"/>
  <c r="BI1474" i="19"/>
  <c r="BH1474" i="19"/>
  <c r="BJ1473" i="19"/>
  <c r="BI1473" i="19"/>
  <c r="BH1473" i="19"/>
  <c r="BJ1472" i="19"/>
  <c r="BI1472" i="19"/>
  <c r="BH1472" i="19"/>
  <c r="BJ1471" i="19"/>
  <c r="BI1471" i="19"/>
  <c r="BH1471" i="19"/>
  <c r="BJ1470" i="19"/>
  <c r="BI1470" i="19"/>
  <c r="BH1470" i="19"/>
  <c r="BJ1469" i="19"/>
  <c r="BI1469" i="19"/>
  <c r="BH1469" i="19"/>
  <c r="BJ1468" i="19"/>
  <c r="BI1468" i="19"/>
  <c r="BH1468" i="19"/>
  <c r="BJ1467" i="19"/>
  <c r="BI1467" i="19"/>
  <c r="BH1467" i="19"/>
  <c r="BJ1466" i="19"/>
  <c r="BI1466" i="19"/>
  <c r="BH1466" i="19"/>
  <c r="BJ1465" i="19"/>
  <c r="BI1465" i="19"/>
  <c r="BH1465" i="19"/>
  <c r="BJ1464" i="19"/>
  <c r="BI1464" i="19"/>
  <c r="BH1464" i="19"/>
  <c r="BJ1463" i="19"/>
  <c r="BI1463" i="19"/>
  <c r="BH1463" i="19"/>
  <c r="BJ1462" i="19"/>
  <c r="BI1462" i="19"/>
  <c r="BH1462" i="19"/>
  <c r="BJ1461" i="19"/>
  <c r="BI1461" i="19"/>
  <c r="BH1461" i="19"/>
  <c r="BJ1460" i="19"/>
  <c r="BI1460" i="19"/>
  <c r="BH1460" i="19"/>
  <c r="BJ1459" i="19"/>
  <c r="BI1459" i="19"/>
  <c r="BH1459" i="19"/>
  <c r="BJ1458" i="19"/>
  <c r="BI1458" i="19"/>
  <c r="BH1458" i="19"/>
  <c r="BJ1457" i="19"/>
  <c r="BI1457" i="19"/>
  <c r="BH1457" i="19"/>
  <c r="BJ1456" i="19"/>
  <c r="BI1456" i="19"/>
  <c r="BH1456" i="19"/>
  <c r="BJ1455" i="19"/>
  <c r="BI1455" i="19"/>
  <c r="BH1455" i="19"/>
  <c r="BJ1454" i="19"/>
  <c r="BI1454" i="19"/>
  <c r="BH1454" i="19"/>
  <c r="BJ1453" i="19"/>
  <c r="BI1453" i="19"/>
  <c r="BH1453" i="19"/>
  <c r="BJ1452" i="19"/>
  <c r="BI1452" i="19"/>
  <c r="BH1452" i="19"/>
  <c r="BJ1451" i="19"/>
  <c r="BI1451" i="19"/>
  <c r="BH1451" i="19"/>
  <c r="BJ1450" i="19"/>
  <c r="BI1450" i="19"/>
  <c r="BH1450" i="19"/>
  <c r="BJ1449" i="19"/>
  <c r="BI1449" i="19"/>
  <c r="BH1449" i="19"/>
  <c r="BJ1448" i="19"/>
  <c r="BI1448" i="19"/>
  <c r="BH1448" i="19"/>
  <c r="BJ1447" i="19"/>
  <c r="BI1447" i="19"/>
  <c r="BH1447" i="19"/>
  <c r="BJ1446" i="19"/>
  <c r="BI1446" i="19"/>
  <c r="BH1446" i="19"/>
  <c r="BJ1445" i="19"/>
  <c r="BI1445" i="19"/>
  <c r="BH1445" i="19"/>
  <c r="BJ1444" i="19"/>
  <c r="BI1444" i="19"/>
  <c r="BH1444" i="19"/>
  <c r="BJ1443" i="19"/>
  <c r="BI1443" i="19"/>
  <c r="BH1443" i="19"/>
  <c r="BJ1442" i="19"/>
  <c r="BI1442" i="19"/>
  <c r="BH1442" i="19"/>
  <c r="BJ1441" i="19"/>
  <c r="BI1441" i="19"/>
  <c r="BH1441" i="19"/>
  <c r="BJ1440" i="19"/>
  <c r="BI1440" i="19"/>
  <c r="BH1440" i="19"/>
  <c r="BJ1439" i="19"/>
  <c r="BI1439" i="19"/>
  <c r="BH1439" i="19"/>
  <c r="BJ1438" i="19"/>
  <c r="BI1438" i="19"/>
  <c r="BH1438" i="19"/>
  <c r="BJ1437" i="19"/>
  <c r="BI1437" i="19"/>
  <c r="BH1437" i="19"/>
  <c r="BJ1436" i="19"/>
  <c r="BI1436" i="19"/>
  <c r="BH1436" i="19"/>
  <c r="BJ1435" i="19"/>
  <c r="BI1435" i="19"/>
  <c r="BH1435" i="19"/>
  <c r="BJ1434" i="19"/>
  <c r="BI1434" i="19"/>
  <c r="BH1434" i="19"/>
  <c r="BJ1433" i="19"/>
  <c r="BI1433" i="19"/>
  <c r="BH1433" i="19"/>
  <c r="BJ1432" i="19"/>
  <c r="BI1432" i="19"/>
  <c r="BH1432" i="19"/>
  <c r="BJ1431" i="19"/>
  <c r="BI1431" i="19"/>
  <c r="BH1431" i="19"/>
  <c r="BJ1430" i="19"/>
  <c r="BI1430" i="19"/>
  <c r="BH1430" i="19"/>
  <c r="BJ1429" i="19"/>
  <c r="BI1429" i="19"/>
  <c r="BH1429" i="19"/>
  <c r="BJ1428" i="19"/>
  <c r="BI1428" i="19"/>
  <c r="BH1428" i="19"/>
  <c r="BJ1427" i="19"/>
  <c r="BI1427" i="19"/>
  <c r="BH1427" i="19"/>
  <c r="BJ1426" i="19"/>
  <c r="BI1426" i="19"/>
  <c r="BH1426" i="19"/>
  <c r="BJ1425" i="19"/>
  <c r="BI1425" i="19"/>
  <c r="BH1425" i="19"/>
  <c r="BJ1424" i="19"/>
  <c r="BI1424" i="19"/>
  <c r="BH1424" i="19"/>
  <c r="BJ1423" i="19"/>
  <c r="BI1423" i="19"/>
  <c r="BH1423" i="19"/>
  <c r="BJ1422" i="19"/>
  <c r="BI1422" i="19"/>
  <c r="BH1422" i="19"/>
  <c r="BJ1421" i="19"/>
  <c r="BI1421" i="19"/>
  <c r="BH1421" i="19"/>
  <c r="BJ1420" i="19"/>
  <c r="BI1420" i="19"/>
  <c r="BH1420" i="19"/>
  <c r="BJ1419" i="19"/>
  <c r="BI1419" i="19"/>
  <c r="BH1419" i="19"/>
  <c r="BJ1418" i="19"/>
  <c r="BI1418" i="19"/>
  <c r="BH1418" i="19"/>
  <c r="BJ1417" i="19"/>
  <c r="BI1417" i="19"/>
  <c r="BH1417" i="19"/>
  <c r="BJ1416" i="19"/>
  <c r="BI1416" i="19"/>
  <c r="BH1416" i="19"/>
  <c r="BJ1415" i="19"/>
  <c r="BI1415" i="19"/>
  <c r="BH1415" i="19"/>
  <c r="BJ1414" i="19"/>
  <c r="BI1414" i="19"/>
  <c r="BH1414" i="19"/>
  <c r="BJ1413" i="19"/>
  <c r="BI1413" i="19"/>
  <c r="BH1413" i="19"/>
  <c r="BJ1412" i="19"/>
  <c r="BI1412" i="19"/>
  <c r="BH1412" i="19"/>
  <c r="BJ1411" i="19"/>
  <c r="BI1411" i="19"/>
  <c r="BH1411" i="19"/>
  <c r="BJ1410" i="19"/>
  <c r="BI1410" i="19"/>
  <c r="BH1410" i="19"/>
  <c r="BJ1409" i="19"/>
  <c r="BI1409" i="19"/>
  <c r="BH1409" i="19"/>
  <c r="BJ1408" i="19"/>
  <c r="BI1408" i="19"/>
  <c r="BH1408" i="19"/>
  <c r="BJ1407" i="19"/>
  <c r="BI1407" i="19"/>
  <c r="BH1407" i="19"/>
  <c r="BJ1406" i="19"/>
  <c r="BI1406" i="19"/>
  <c r="BH1406" i="19"/>
  <c r="BJ1405" i="19"/>
  <c r="BI1405" i="19"/>
  <c r="BH1405" i="19"/>
  <c r="BJ1404" i="19"/>
  <c r="BI1404" i="19"/>
  <c r="BH1404" i="19"/>
  <c r="BJ1403" i="19"/>
  <c r="BI1403" i="19"/>
  <c r="BH1403" i="19"/>
  <c r="BJ1402" i="19"/>
  <c r="BI1402" i="19"/>
  <c r="BH1402" i="19"/>
  <c r="BJ1401" i="19"/>
  <c r="BI1401" i="19"/>
  <c r="BH1401" i="19"/>
  <c r="BJ1400" i="19"/>
  <c r="BI1400" i="19"/>
  <c r="BH1400" i="19"/>
  <c r="BJ1399" i="19"/>
  <c r="BI1399" i="19"/>
  <c r="BH1399" i="19"/>
  <c r="BJ1398" i="19"/>
  <c r="BI1398" i="19"/>
  <c r="BH1398" i="19"/>
  <c r="BJ1397" i="19"/>
  <c r="BI1397" i="19"/>
  <c r="BH1397" i="19"/>
  <c r="BJ1396" i="19"/>
  <c r="BI1396" i="19"/>
  <c r="BH1396" i="19"/>
  <c r="BJ1395" i="19"/>
  <c r="BI1395" i="19"/>
  <c r="BH1395" i="19"/>
  <c r="BJ1394" i="19"/>
  <c r="BI1394" i="19"/>
  <c r="BH1394" i="19"/>
  <c r="BJ1393" i="19"/>
  <c r="BI1393" i="19"/>
  <c r="BH1393" i="19"/>
  <c r="BJ1392" i="19"/>
  <c r="BI1392" i="19"/>
  <c r="BH1392" i="19"/>
  <c r="BJ1391" i="19"/>
  <c r="BI1391" i="19"/>
  <c r="BH1391" i="19"/>
  <c r="BJ1390" i="19"/>
  <c r="BI1390" i="19"/>
  <c r="BH1390" i="19"/>
  <c r="BJ1389" i="19"/>
  <c r="BI1389" i="19"/>
  <c r="BH1389" i="19"/>
  <c r="BJ1388" i="19"/>
  <c r="BI1388" i="19"/>
  <c r="BH1388" i="19"/>
  <c r="BJ1387" i="19"/>
  <c r="BI1387" i="19"/>
  <c r="BH1387" i="19"/>
  <c r="BJ1386" i="19"/>
  <c r="BI1386" i="19"/>
  <c r="BH1386" i="19"/>
  <c r="BJ1385" i="19"/>
  <c r="BI1385" i="19"/>
  <c r="BH1385" i="19"/>
  <c r="BJ1384" i="19"/>
  <c r="BI1384" i="19"/>
  <c r="BH1384" i="19"/>
  <c r="BJ1383" i="19"/>
  <c r="BI1383" i="19"/>
  <c r="BH1383" i="19"/>
  <c r="BJ1382" i="19"/>
  <c r="BI1382" i="19"/>
  <c r="BH1382" i="19"/>
  <c r="BJ1381" i="19"/>
  <c r="BI1381" i="19"/>
  <c r="BH1381" i="19"/>
  <c r="BJ1380" i="19"/>
  <c r="BI1380" i="19"/>
  <c r="BH1380" i="19"/>
  <c r="BJ1379" i="19"/>
  <c r="BI1379" i="19"/>
  <c r="BH1379" i="19"/>
  <c r="BJ1378" i="19"/>
  <c r="BI1378" i="19"/>
  <c r="BH1378" i="19"/>
  <c r="BJ1377" i="19"/>
  <c r="BI1377" i="19"/>
  <c r="BH1377" i="19"/>
  <c r="BJ1376" i="19"/>
  <c r="BI1376" i="19"/>
  <c r="BH1376" i="19"/>
  <c r="BJ1375" i="19"/>
  <c r="BI1375" i="19"/>
  <c r="BH1375" i="19"/>
  <c r="BJ1374" i="19"/>
  <c r="BI1374" i="19"/>
  <c r="BH1374" i="19"/>
  <c r="BJ1373" i="19"/>
  <c r="BI1373" i="19"/>
  <c r="BH1373" i="19"/>
  <c r="BJ1372" i="19"/>
  <c r="BI1372" i="19"/>
  <c r="BH1372" i="19"/>
  <c r="BJ1371" i="19"/>
  <c r="BI1371" i="19"/>
  <c r="BH1371" i="19"/>
  <c r="BJ1370" i="19"/>
  <c r="BI1370" i="19"/>
  <c r="BH1370" i="19"/>
  <c r="BJ1369" i="19"/>
  <c r="BI1369" i="19"/>
  <c r="BH1369" i="19"/>
  <c r="BJ1368" i="19"/>
  <c r="BI1368" i="19"/>
  <c r="BH1368" i="19"/>
  <c r="BJ1367" i="19"/>
  <c r="BI1367" i="19"/>
  <c r="BH1367" i="19"/>
  <c r="BJ1366" i="19"/>
  <c r="BI1366" i="19"/>
  <c r="BH1366" i="19"/>
  <c r="BJ1365" i="19"/>
  <c r="BI1365" i="19"/>
  <c r="BH1365" i="19"/>
  <c r="BJ1364" i="19"/>
  <c r="BI1364" i="19"/>
  <c r="BH1364" i="19"/>
  <c r="BJ1363" i="19"/>
  <c r="BI1363" i="19"/>
  <c r="BH1363" i="19"/>
  <c r="BJ1362" i="19"/>
  <c r="BI1362" i="19"/>
  <c r="BH1362" i="19"/>
  <c r="BJ1361" i="19"/>
  <c r="BI1361" i="19"/>
  <c r="BH1361" i="19"/>
  <c r="BJ1360" i="19"/>
  <c r="BI1360" i="19"/>
  <c r="BH1360" i="19"/>
  <c r="BJ1359" i="19"/>
  <c r="BI1359" i="19"/>
  <c r="BH1359" i="19"/>
  <c r="BJ1358" i="19"/>
  <c r="BI1358" i="19"/>
  <c r="BH1358" i="19"/>
  <c r="BJ1357" i="19"/>
  <c r="BI1357" i="19"/>
  <c r="BH1357" i="19"/>
  <c r="BJ1356" i="19"/>
  <c r="BI1356" i="19"/>
  <c r="BH1356" i="19"/>
  <c r="BJ1355" i="19"/>
  <c r="BI1355" i="19"/>
  <c r="BH1355" i="19"/>
  <c r="BJ1354" i="19"/>
  <c r="BI1354" i="19"/>
  <c r="BH1354" i="19"/>
  <c r="BJ1353" i="19"/>
  <c r="BI1353" i="19"/>
  <c r="BH1353" i="19"/>
  <c r="BJ1352" i="19"/>
  <c r="BI1352" i="19"/>
  <c r="BH1352" i="19"/>
  <c r="BJ1351" i="19"/>
  <c r="BI1351" i="19"/>
  <c r="BH1351" i="19"/>
  <c r="BJ1350" i="19"/>
  <c r="BI1350" i="19"/>
  <c r="BH1350" i="19"/>
  <c r="BJ1349" i="19"/>
  <c r="BI1349" i="19"/>
  <c r="BH1349" i="19"/>
  <c r="BJ1348" i="19"/>
  <c r="BI1348" i="19"/>
  <c r="BH1348" i="19"/>
  <c r="BJ1347" i="19"/>
  <c r="BI1347" i="19"/>
  <c r="BH1347" i="19"/>
  <c r="BJ1346" i="19"/>
  <c r="BI1346" i="19"/>
  <c r="BH1346" i="19"/>
  <c r="BJ1345" i="19"/>
  <c r="BI1345" i="19"/>
  <c r="BH1345" i="19"/>
  <c r="BJ1344" i="19"/>
  <c r="BI1344" i="19"/>
  <c r="BH1344" i="19"/>
  <c r="BJ1343" i="19"/>
  <c r="BI1343" i="19"/>
  <c r="BH1343" i="19"/>
  <c r="BJ1342" i="19"/>
  <c r="BI1342" i="19"/>
  <c r="BH1342" i="19"/>
  <c r="BJ1341" i="19"/>
  <c r="BI1341" i="19"/>
  <c r="BH1341" i="19"/>
  <c r="BJ1340" i="19"/>
  <c r="BI1340" i="19"/>
  <c r="BH1340" i="19"/>
  <c r="BJ1339" i="19"/>
  <c r="BI1339" i="19"/>
  <c r="BH1339" i="19"/>
  <c r="BJ1338" i="19"/>
  <c r="BI1338" i="19"/>
  <c r="BH1338" i="19"/>
  <c r="BJ1337" i="19"/>
  <c r="BI1337" i="19"/>
  <c r="BH1337" i="19"/>
  <c r="BJ1336" i="19"/>
  <c r="BI1336" i="19"/>
  <c r="BH1336" i="19"/>
  <c r="BJ1335" i="19"/>
  <c r="BI1335" i="19"/>
  <c r="BH1335" i="19"/>
  <c r="BJ1334" i="19"/>
  <c r="BI1334" i="19"/>
  <c r="BH1334" i="19"/>
  <c r="BJ1333" i="19"/>
  <c r="BI1333" i="19"/>
  <c r="BH1333" i="19"/>
  <c r="BJ1332" i="19"/>
  <c r="BI1332" i="19"/>
  <c r="BH1332" i="19"/>
  <c r="BJ1331" i="19"/>
  <c r="BI1331" i="19"/>
  <c r="BH1331" i="19"/>
  <c r="BJ1330" i="19"/>
  <c r="BI1330" i="19"/>
  <c r="BH1330" i="19"/>
  <c r="BJ1329" i="19"/>
  <c r="BI1329" i="19"/>
  <c r="BH1329" i="19"/>
  <c r="BJ1328" i="19"/>
  <c r="BI1328" i="19"/>
  <c r="BH1328" i="19"/>
  <c r="BJ1327" i="19"/>
  <c r="BI1327" i="19"/>
  <c r="BH1327" i="19"/>
  <c r="BJ1326" i="19"/>
  <c r="BI1326" i="19"/>
  <c r="BH1326" i="19"/>
  <c r="BJ1325" i="19"/>
  <c r="BI1325" i="19"/>
  <c r="BH1325" i="19"/>
  <c r="BJ1324" i="19"/>
  <c r="BI1324" i="19"/>
  <c r="BH1324" i="19"/>
  <c r="BJ1323" i="19"/>
  <c r="BI1323" i="19"/>
  <c r="BH1323" i="19"/>
  <c r="BJ1322" i="19"/>
  <c r="BI1322" i="19"/>
  <c r="BH1322" i="19"/>
  <c r="BJ1321" i="19"/>
  <c r="BI1321" i="19"/>
  <c r="BH1321" i="19"/>
  <c r="BJ1320" i="19"/>
  <c r="BI1320" i="19"/>
  <c r="BH1320" i="19"/>
  <c r="BJ1319" i="19"/>
  <c r="BI1319" i="19"/>
  <c r="BH1319" i="19"/>
  <c r="BJ1318" i="19"/>
  <c r="BI1318" i="19"/>
  <c r="BH1318" i="19"/>
  <c r="BJ1317" i="19"/>
  <c r="BI1317" i="19"/>
  <c r="BH1317" i="19"/>
  <c r="BJ1316" i="19"/>
  <c r="BI1316" i="19"/>
  <c r="BH1316" i="19"/>
  <c r="BJ1315" i="19"/>
  <c r="BI1315" i="19"/>
  <c r="BH1315" i="19"/>
  <c r="BJ1314" i="19"/>
  <c r="BI1314" i="19"/>
  <c r="BH1314" i="19"/>
  <c r="BJ1313" i="19"/>
  <c r="BI1313" i="19"/>
  <c r="BH1313" i="19"/>
  <c r="BJ1312" i="19"/>
  <c r="BI1312" i="19"/>
  <c r="BH1312" i="19"/>
  <c r="BJ1311" i="19"/>
  <c r="BI1311" i="19"/>
  <c r="BH1311" i="19"/>
  <c r="BJ1310" i="19"/>
  <c r="BI1310" i="19"/>
  <c r="BH1310" i="19"/>
  <c r="BJ1309" i="19"/>
  <c r="BI1309" i="19"/>
  <c r="BH1309" i="19"/>
  <c r="BJ1308" i="19"/>
  <c r="BI1308" i="19"/>
  <c r="BH1308" i="19"/>
  <c r="BJ1307" i="19"/>
  <c r="BI1307" i="19"/>
  <c r="BH1307" i="19"/>
  <c r="BJ1306" i="19"/>
  <c r="BI1306" i="19"/>
  <c r="BH1306" i="19"/>
  <c r="BJ1305" i="19"/>
  <c r="BI1305" i="19"/>
  <c r="BH1305" i="19"/>
  <c r="BJ1304" i="19"/>
  <c r="BI1304" i="19"/>
  <c r="BH1304" i="19"/>
  <c r="BJ1303" i="19"/>
  <c r="BI1303" i="19"/>
  <c r="BH1303" i="19"/>
  <c r="BJ1302" i="19"/>
  <c r="BI1302" i="19"/>
  <c r="BH1302" i="19"/>
  <c r="BJ1301" i="19"/>
  <c r="BI1301" i="19"/>
  <c r="BH1301" i="19"/>
  <c r="BJ1300" i="19"/>
  <c r="BI1300" i="19"/>
  <c r="BH1300" i="19"/>
  <c r="BJ1299" i="19"/>
  <c r="BI1299" i="19"/>
  <c r="BH1299" i="19"/>
  <c r="BJ1298" i="19"/>
  <c r="BI1298" i="19"/>
  <c r="BH1298" i="19"/>
  <c r="BJ1297" i="19"/>
  <c r="BI1297" i="19"/>
  <c r="BH1297" i="19"/>
  <c r="BJ1296" i="19"/>
  <c r="BI1296" i="19"/>
  <c r="BH1296" i="19"/>
  <c r="BJ1295" i="19"/>
  <c r="BI1295" i="19"/>
  <c r="BH1295" i="19"/>
  <c r="BJ1294" i="19"/>
  <c r="BI1294" i="19"/>
  <c r="BH1294" i="19"/>
  <c r="BJ1293" i="19"/>
  <c r="BI1293" i="19"/>
  <c r="BH1293" i="19"/>
  <c r="BJ1292" i="19"/>
  <c r="BI1292" i="19"/>
  <c r="BH1292" i="19"/>
  <c r="BJ1291" i="19"/>
  <c r="BI1291" i="19"/>
  <c r="BH1291" i="19"/>
  <c r="BJ1290" i="19"/>
  <c r="BI1290" i="19"/>
  <c r="BH1290" i="19"/>
  <c r="BJ1289" i="19"/>
  <c r="BI1289" i="19"/>
  <c r="BH1289" i="19"/>
  <c r="BJ1288" i="19"/>
  <c r="BI1288" i="19"/>
  <c r="BH1288" i="19"/>
  <c r="BJ1287" i="19"/>
  <c r="BI1287" i="19"/>
  <c r="BH1287" i="19"/>
  <c r="BJ1286" i="19"/>
  <c r="BI1286" i="19"/>
  <c r="BH1286" i="19"/>
  <c r="BJ1285" i="19"/>
  <c r="BI1285" i="19"/>
  <c r="BH1285" i="19"/>
  <c r="BJ1284" i="19"/>
  <c r="BI1284" i="19"/>
  <c r="BH1284" i="19"/>
  <c r="BJ1283" i="19"/>
  <c r="BI1283" i="19"/>
  <c r="BH1283" i="19"/>
  <c r="BJ1282" i="19"/>
  <c r="BI1282" i="19"/>
  <c r="BH1282" i="19"/>
  <c r="BJ1281" i="19"/>
  <c r="BI1281" i="19"/>
  <c r="BH1281" i="19"/>
  <c r="BJ1280" i="19"/>
  <c r="BI1280" i="19"/>
  <c r="BH1280" i="19"/>
  <c r="BJ1279" i="19"/>
  <c r="BI1279" i="19"/>
  <c r="BH1279" i="19"/>
  <c r="BJ1278" i="19"/>
  <c r="BI1278" i="19"/>
  <c r="BH1278" i="19"/>
  <c r="BJ1277" i="19"/>
  <c r="BI1277" i="19"/>
  <c r="BH1277" i="19"/>
  <c r="BJ1276" i="19"/>
  <c r="BI1276" i="19"/>
  <c r="BH1276" i="19"/>
  <c r="BJ1275" i="19"/>
  <c r="BI1275" i="19"/>
  <c r="BH1275" i="19"/>
  <c r="BJ1274" i="19"/>
  <c r="BI1274" i="19"/>
  <c r="BH1274" i="19"/>
  <c r="BJ1273" i="19"/>
  <c r="BI1273" i="19"/>
  <c r="BH1273" i="19"/>
  <c r="BJ1272" i="19"/>
  <c r="BI1272" i="19"/>
  <c r="BH1272" i="19"/>
  <c r="BJ1271" i="19"/>
  <c r="BI1271" i="19"/>
  <c r="BH1271" i="19"/>
  <c r="BJ1270" i="19"/>
  <c r="BI1270" i="19"/>
  <c r="BH1270" i="19"/>
  <c r="BJ1269" i="19"/>
  <c r="BI1269" i="19"/>
  <c r="BH1269" i="19"/>
  <c r="BJ1268" i="19"/>
  <c r="BI1268" i="19"/>
  <c r="BH1268" i="19"/>
  <c r="BJ1267" i="19"/>
  <c r="BI1267" i="19"/>
  <c r="BH1267" i="19"/>
  <c r="BJ1266" i="19"/>
  <c r="BI1266" i="19"/>
  <c r="BH1266" i="19"/>
  <c r="BJ1265" i="19"/>
  <c r="BI1265" i="19"/>
  <c r="BH1265" i="19"/>
  <c r="BJ1264" i="19"/>
  <c r="BI1264" i="19"/>
  <c r="BH1264" i="19"/>
  <c r="BJ1263" i="19"/>
  <c r="BI1263" i="19"/>
  <c r="BH1263" i="19"/>
  <c r="BJ1262" i="19"/>
  <c r="BI1262" i="19"/>
  <c r="BH1262" i="19"/>
  <c r="BJ1261" i="19"/>
  <c r="BI1261" i="19"/>
  <c r="BH1261" i="19"/>
  <c r="BJ1260" i="19"/>
  <c r="BI1260" i="19"/>
  <c r="BH1260" i="19"/>
  <c r="BJ1259" i="19"/>
  <c r="BI1259" i="19"/>
  <c r="BH1259" i="19"/>
  <c r="BJ1258" i="19"/>
  <c r="BI1258" i="19"/>
  <c r="BH1258" i="19"/>
  <c r="BJ1257" i="19"/>
  <c r="BI1257" i="19"/>
  <c r="BH1257" i="19"/>
  <c r="BJ1256" i="19"/>
  <c r="BI1256" i="19"/>
  <c r="BH1256" i="19"/>
  <c r="BJ1255" i="19"/>
  <c r="BI1255" i="19"/>
  <c r="BH1255" i="19"/>
  <c r="BJ1254" i="19"/>
  <c r="BI1254" i="19"/>
  <c r="BH1254" i="19"/>
  <c r="BJ1253" i="19"/>
  <c r="BI1253" i="19"/>
  <c r="BH1253" i="19"/>
  <c r="BJ1252" i="19"/>
  <c r="BI1252" i="19"/>
  <c r="BH1252" i="19"/>
  <c r="BJ1251" i="19"/>
  <c r="BI1251" i="19"/>
  <c r="BH1251" i="19"/>
  <c r="BJ1250" i="19"/>
  <c r="BI1250" i="19"/>
  <c r="BH1250" i="19"/>
  <c r="BJ1249" i="19"/>
  <c r="BI1249" i="19"/>
  <c r="BH1249" i="19"/>
  <c r="BJ1248" i="19"/>
  <c r="BI1248" i="19"/>
  <c r="BH1248" i="19"/>
  <c r="BJ1247" i="19"/>
  <c r="BI1247" i="19"/>
  <c r="BH1247" i="19"/>
  <c r="BJ1246" i="19"/>
  <c r="BI1246" i="19"/>
  <c r="BH1246" i="19"/>
  <c r="BJ1245" i="19"/>
  <c r="BI1245" i="19"/>
  <c r="BH1245" i="19"/>
  <c r="BJ1244" i="19"/>
  <c r="BI1244" i="19"/>
  <c r="BH1244" i="19"/>
  <c r="BJ1243" i="19"/>
  <c r="BI1243" i="19"/>
  <c r="BH1243" i="19"/>
  <c r="BJ1242" i="19"/>
  <c r="BI1242" i="19"/>
  <c r="BH1242" i="19"/>
  <c r="BJ1241" i="19"/>
  <c r="BI1241" i="19"/>
  <c r="BH1241" i="19"/>
  <c r="BJ1240" i="19"/>
  <c r="BI1240" i="19"/>
  <c r="BH1240" i="19"/>
  <c r="BJ1239" i="19"/>
  <c r="BI1239" i="19"/>
  <c r="BH1239" i="19"/>
  <c r="BJ1238" i="19"/>
  <c r="BI1238" i="19"/>
  <c r="BH1238" i="19"/>
  <c r="BJ1237" i="19"/>
  <c r="BI1237" i="19"/>
  <c r="BH1237" i="19"/>
  <c r="BJ1236" i="19"/>
  <c r="BI1236" i="19"/>
  <c r="BH1236" i="19"/>
  <c r="BJ1235" i="19"/>
  <c r="BI1235" i="19"/>
  <c r="BH1235" i="19"/>
  <c r="BJ1234" i="19"/>
  <c r="BI1234" i="19"/>
  <c r="BH1234" i="19"/>
  <c r="BJ1233" i="19"/>
  <c r="BI1233" i="19"/>
  <c r="BH1233" i="19"/>
  <c r="BJ1232" i="19"/>
  <c r="BI1232" i="19"/>
  <c r="BH1232" i="19"/>
  <c r="BJ1231" i="19"/>
  <c r="BI1231" i="19"/>
  <c r="BH1231" i="19"/>
  <c r="BJ1230" i="19"/>
  <c r="BI1230" i="19"/>
  <c r="BH1230" i="19"/>
  <c r="BJ1229" i="19"/>
  <c r="BI1229" i="19"/>
  <c r="BH1229" i="19"/>
  <c r="BJ1228" i="19"/>
  <c r="BI1228" i="19"/>
  <c r="BH1228" i="19"/>
  <c r="BJ1227" i="19"/>
  <c r="BI1227" i="19"/>
  <c r="BH1227" i="19"/>
  <c r="BJ1226" i="19"/>
  <c r="BI1226" i="19"/>
  <c r="BH1226" i="19"/>
  <c r="BJ1225" i="19"/>
  <c r="BI1225" i="19"/>
  <c r="BH1225" i="19"/>
  <c r="BJ1224" i="19"/>
  <c r="BI1224" i="19"/>
  <c r="BH1224" i="19"/>
  <c r="BJ1223" i="19"/>
  <c r="BI1223" i="19"/>
  <c r="BH1223" i="19"/>
  <c r="BJ1222" i="19"/>
  <c r="BI1222" i="19"/>
  <c r="BH1222" i="19"/>
  <c r="BJ1221" i="19"/>
  <c r="BI1221" i="19"/>
  <c r="BH1221" i="19"/>
  <c r="BJ1220" i="19"/>
  <c r="BI1220" i="19"/>
  <c r="BH1220" i="19"/>
  <c r="BJ1219" i="19"/>
  <c r="BI1219" i="19"/>
  <c r="BH1219" i="19"/>
  <c r="BJ1218" i="19"/>
  <c r="BI1218" i="19"/>
  <c r="BH1218" i="19"/>
  <c r="BJ1217" i="19"/>
  <c r="BI1217" i="19"/>
  <c r="BH1217" i="19"/>
  <c r="BJ1216" i="19"/>
  <c r="BI1216" i="19"/>
  <c r="BH1216" i="19"/>
  <c r="BJ1215" i="19"/>
  <c r="BI1215" i="19"/>
  <c r="BH1215" i="19"/>
  <c r="BJ1214" i="19"/>
  <c r="BI1214" i="19"/>
  <c r="BH1214" i="19"/>
  <c r="BJ1213" i="19"/>
  <c r="BI1213" i="19"/>
  <c r="BH1213" i="19"/>
  <c r="BJ1212" i="19"/>
  <c r="BI1212" i="19"/>
  <c r="BH1212" i="19"/>
  <c r="BJ1211" i="19"/>
  <c r="BI1211" i="19"/>
  <c r="BH1211" i="19"/>
  <c r="BJ1210" i="19"/>
  <c r="BI1210" i="19"/>
  <c r="BH1210" i="19"/>
  <c r="BJ1209" i="19"/>
  <c r="BI1209" i="19"/>
  <c r="BH1209" i="19"/>
  <c r="BJ1208" i="19"/>
  <c r="BI1208" i="19"/>
  <c r="BH1208" i="19"/>
  <c r="BJ1207" i="19"/>
  <c r="BI1207" i="19"/>
  <c r="BH1207" i="19"/>
  <c r="BJ1206" i="19"/>
  <c r="BI1206" i="19"/>
  <c r="BH1206" i="19"/>
  <c r="BJ1205" i="19"/>
  <c r="BI1205" i="19"/>
  <c r="BH1205" i="19"/>
  <c r="BJ1204" i="19"/>
  <c r="BI1204" i="19"/>
  <c r="BH1204" i="19"/>
  <c r="BJ1203" i="19"/>
  <c r="BI1203" i="19"/>
  <c r="BH1203" i="19"/>
  <c r="BJ1202" i="19"/>
  <c r="BI1202" i="19"/>
  <c r="BH1202" i="19"/>
  <c r="BJ1201" i="19"/>
  <c r="BI1201" i="19"/>
  <c r="BH1201" i="19"/>
  <c r="BJ1200" i="19"/>
  <c r="BI1200" i="19"/>
  <c r="BH1200" i="19"/>
  <c r="BJ1199" i="19"/>
  <c r="BI1199" i="19"/>
  <c r="BH1199" i="19"/>
  <c r="BJ1198" i="19"/>
  <c r="BI1198" i="19"/>
  <c r="BH1198" i="19"/>
  <c r="BJ1197" i="19"/>
  <c r="BI1197" i="19"/>
  <c r="BH1197" i="19"/>
  <c r="BJ1196" i="19"/>
  <c r="BI1196" i="19"/>
  <c r="BH1196" i="19"/>
  <c r="BJ1195" i="19"/>
  <c r="BI1195" i="19"/>
  <c r="BH1195" i="19"/>
  <c r="BJ1194" i="19"/>
  <c r="BI1194" i="19"/>
  <c r="BH1194" i="19"/>
  <c r="BJ1193" i="19"/>
  <c r="BI1193" i="19"/>
  <c r="BH1193" i="19"/>
  <c r="BJ1192" i="19"/>
  <c r="BI1192" i="19"/>
  <c r="BH1192" i="19"/>
  <c r="BJ1191" i="19"/>
  <c r="BI1191" i="19"/>
  <c r="BH1191" i="19"/>
  <c r="BJ1190" i="19"/>
  <c r="BI1190" i="19"/>
  <c r="BH1190" i="19"/>
  <c r="BJ1189" i="19"/>
  <c r="BI1189" i="19"/>
  <c r="BH1189" i="19"/>
  <c r="BJ1188" i="19"/>
  <c r="BI1188" i="19"/>
  <c r="BH1188" i="19"/>
  <c r="BJ1187" i="19"/>
  <c r="BI1187" i="19"/>
  <c r="BH1187" i="19"/>
  <c r="BJ1186" i="19"/>
  <c r="BI1186" i="19"/>
  <c r="BH1186" i="19"/>
  <c r="BJ1185" i="19"/>
  <c r="BI1185" i="19"/>
  <c r="BH1185" i="19"/>
  <c r="BJ1184" i="19"/>
  <c r="BI1184" i="19"/>
  <c r="BH1184" i="19"/>
  <c r="BJ1183" i="19"/>
  <c r="BI1183" i="19"/>
  <c r="BH1183" i="19"/>
  <c r="BJ1182" i="19"/>
  <c r="BI1182" i="19"/>
  <c r="BH1182" i="19"/>
  <c r="BJ1181" i="19"/>
  <c r="BI1181" i="19"/>
  <c r="BH1181" i="19"/>
  <c r="BJ1180" i="19"/>
  <c r="BI1180" i="19"/>
  <c r="BH1180" i="19"/>
  <c r="BJ1179" i="19"/>
  <c r="BI1179" i="19"/>
  <c r="BH1179" i="19"/>
  <c r="BJ1178" i="19"/>
  <c r="BI1178" i="19"/>
  <c r="BH1178" i="19"/>
  <c r="BJ1177" i="19"/>
  <c r="BI1177" i="19"/>
  <c r="BH1177" i="19"/>
  <c r="BJ1176" i="19"/>
  <c r="BI1176" i="19"/>
  <c r="BH1176" i="19"/>
  <c r="BJ1175" i="19"/>
  <c r="BI1175" i="19"/>
  <c r="BH1175" i="19"/>
  <c r="BJ1174" i="19"/>
  <c r="BI1174" i="19"/>
  <c r="BH1174" i="19"/>
  <c r="BJ1173" i="19"/>
  <c r="BI1173" i="19"/>
  <c r="BH1173" i="19"/>
  <c r="BJ1172" i="19"/>
  <c r="BI1172" i="19"/>
  <c r="BH1172" i="19"/>
  <c r="BJ1171" i="19"/>
  <c r="BI1171" i="19"/>
  <c r="BH1171" i="19"/>
  <c r="BJ1170" i="19"/>
  <c r="BI1170" i="19"/>
  <c r="BH1170" i="19"/>
  <c r="BJ1169" i="19"/>
  <c r="BI1169" i="19"/>
  <c r="BH1169" i="19"/>
  <c r="BJ1168" i="19"/>
  <c r="BI1168" i="19"/>
  <c r="BH1168" i="19"/>
  <c r="BJ1167" i="19"/>
  <c r="BI1167" i="19"/>
  <c r="BH1167" i="19"/>
  <c r="BJ1166" i="19"/>
  <c r="BI1166" i="19"/>
  <c r="BH1166" i="19"/>
  <c r="BJ1165" i="19"/>
  <c r="BI1165" i="19"/>
  <c r="BH1165" i="19"/>
  <c r="BJ1164" i="19"/>
  <c r="BI1164" i="19"/>
  <c r="BH1164" i="19"/>
  <c r="BJ1163" i="19"/>
  <c r="BI1163" i="19"/>
  <c r="BH1163" i="19"/>
  <c r="BJ1162" i="19"/>
  <c r="BI1162" i="19"/>
  <c r="BH1162" i="19"/>
  <c r="BJ1161" i="19"/>
  <c r="BI1161" i="19"/>
  <c r="BH1161" i="19"/>
  <c r="BJ1160" i="19"/>
  <c r="BI1160" i="19"/>
  <c r="BH1160" i="19"/>
  <c r="BJ1159" i="19"/>
  <c r="BI1159" i="19"/>
  <c r="BH1159" i="19"/>
  <c r="BJ1158" i="19"/>
  <c r="BI1158" i="19"/>
  <c r="BH1158" i="19"/>
  <c r="BJ1157" i="19"/>
  <c r="BI1157" i="19"/>
  <c r="BH1157" i="19"/>
  <c r="BJ1156" i="19"/>
  <c r="BI1156" i="19"/>
  <c r="BH1156" i="19"/>
  <c r="BJ1155" i="19"/>
  <c r="BI1155" i="19"/>
  <c r="BH1155" i="19"/>
  <c r="BJ1154" i="19"/>
  <c r="BI1154" i="19"/>
  <c r="BH1154" i="19"/>
  <c r="BJ1153" i="19"/>
  <c r="BI1153" i="19"/>
  <c r="BH1153" i="19"/>
  <c r="BJ1152" i="19"/>
  <c r="BI1152" i="19"/>
  <c r="BH1152" i="19"/>
  <c r="BJ1151" i="19"/>
  <c r="BI1151" i="19"/>
  <c r="BH1151" i="19"/>
  <c r="BJ1150" i="19"/>
  <c r="BI1150" i="19"/>
  <c r="BH1150" i="19"/>
  <c r="BJ1149" i="19"/>
  <c r="BI1149" i="19"/>
  <c r="BH1149" i="19"/>
  <c r="BJ1148" i="19"/>
  <c r="BI1148" i="19"/>
  <c r="BH1148" i="19"/>
  <c r="BJ1147" i="19"/>
  <c r="BI1147" i="19"/>
  <c r="BH1147" i="19"/>
  <c r="BJ1146" i="19"/>
  <c r="BI1146" i="19"/>
  <c r="BH1146" i="19"/>
  <c r="BJ1145" i="19"/>
  <c r="BI1145" i="19"/>
  <c r="BH1145" i="19"/>
  <c r="BJ1144" i="19"/>
  <c r="BI1144" i="19"/>
  <c r="BH1144" i="19"/>
  <c r="BJ1143" i="19"/>
  <c r="BI1143" i="19"/>
  <c r="BH1143" i="19"/>
  <c r="BJ1142" i="19"/>
  <c r="BI1142" i="19"/>
  <c r="BH1142" i="19"/>
  <c r="BJ1141" i="19"/>
  <c r="BI1141" i="19"/>
  <c r="BH1141" i="19"/>
  <c r="BJ1140" i="19"/>
  <c r="BI1140" i="19"/>
  <c r="BH1140" i="19"/>
  <c r="BJ1139" i="19"/>
  <c r="BI1139" i="19"/>
  <c r="BH1139" i="19"/>
  <c r="BJ1138" i="19"/>
  <c r="BI1138" i="19"/>
  <c r="BH1138" i="19"/>
  <c r="BJ1137" i="19"/>
  <c r="BI1137" i="19"/>
  <c r="BH1137" i="19"/>
  <c r="BJ1136" i="19"/>
  <c r="BI1136" i="19"/>
  <c r="BH1136" i="19"/>
  <c r="BJ1135" i="19"/>
  <c r="BI1135" i="19"/>
  <c r="BH1135" i="19"/>
  <c r="BJ1134" i="19"/>
  <c r="BI1134" i="19"/>
  <c r="BH1134" i="19"/>
  <c r="BJ1133" i="19"/>
  <c r="BI1133" i="19"/>
  <c r="BH1133" i="19"/>
  <c r="BJ1132" i="19"/>
  <c r="BI1132" i="19"/>
  <c r="BH1132" i="19"/>
  <c r="BJ1131" i="19"/>
  <c r="BI1131" i="19"/>
  <c r="BH1131" i="19"/>
  <c r="BJ1130" i="19"/>
  <c r="BI1130" i="19"/>
  <c r="BH1130" i="19"/>
  <c r="BJ1129" i="19"/>
  <c r="BI1129" i="19"/>
  <c r="BH1129" i="19"/>
  <c r="BJ1128" i="19"/>
  <c r="BI1128" i="19"/>
  <c r="BH1128" i="19"/>
  <c r="BJ1127" i="19"/>
  <c r="BI1127" i="19"/>
  <c r="BH1127" i="19"/>
  <c r="BJ1126" i="19"/>
  <c r="BI1126" i="19"/>
  <c r="BH1126" i="19"/>
  <c r="BJ1125" i="19"/>
  <c r="BI1125" i="19"/>
  <c r="BH1125" i="19"/>
  <c r="BJ1124" i="19"/>
  <c r="BI1124" i="19"/>
  <c r="BH1124" i="19"/>
  <c r="BJ1123" i="19"/>
  <c r="BI1123" i="19"/>
  <c r="BH1123" i="19"/>
  <c r="BJ1122" i="19"/>
  <c r="BI1122" i="19"/>
  <c r="BH1122" i="19"/>
  <c r="BJ1121" i="19"/>
  <c r="BI1121" i="19"/>
  <c r="BH1121" i="19"/>
  <c r="BJ1120" i="19"/>
  <c r="BI1120" i="19"/>
  <c r="BH1120" i="19"/>
  <c r="BJ1119" i="19"/>
  <c r="BI1119" i="19"/>
  <c r="BH1119" i="19"/>
  <c r="BJ1118" i="19"/>
  <c r="BI1118" i="19"/>
  <c r="BH1118" i="19"/>
  <c r="BJ1117" i="19"/>
  <c r="BI1117" i="19"/>
  <c r="BH1117" i="19"/>
  <c r="BJ1116" i="19"/>
  <c r="BI1116" i="19"/>
  <c r="BH1116" i="19"/>
  <c r="BJ1115" i="19"/>
  <c r="BI1115" i="19"/>
  <c r="BH1115" i="19"/>
  <c r="BJ1114" i="19"/>
  <c r="BI1114" i="19"/>
  <c r="BH1114" i="19"/>
  <c r="BJ1113" i="19"/>
  <c r="BI1113" i="19"/>
  <c r="BH1113" i="19"/>
  <c r="BJ1112" i="19"/>
  <c r="BI1112" i="19"/>
  <c r="BH1112" i="19"/>
  <c r="BJ1111" i="19"/>
  <c r="BI1111" i="19"/>
  <c r="BH1111" i="19"/>
  <c r="BJ1110" i="19"/>
  <c r="BI1110" i="19"/>
  <c r="BH1110" i="19"/>
  <c r="BJ1109" i="19"/>
  <c r="BI1109" i="19"/>
  <c r="BH1109" i="19"/>
  <c r="BJ1108" i="19"/>
  <c r="BI1108" i="19"/>
  <c r="BH1108" i="19"/>
  <c r="BJ1107" i="19"/>
  <c r="BI1107" i="19"/>
  <c r="BH1107" i="19"/>
  <c r="BJ1106" i="19"/>
  <c r="BI1106" i="19"/>
  <c r="BH1106" i="19"/>
  <c r="BJ1105" i="19"/>
  <c r="BI1105" i="19"/>
  <c r="BH1105" i="19"/>
  <c r="BJ1104" i="19"/>
  <c r="BI1104" i="19"/>
  <c r="BH1104" i="19"/>
  <c r="BJ1103" i="19"/>
  <c r="BI1103" i="19"/>
  <c r="BH1103" i="19"/>
  <c r="BJ1102" i="19"/>
  <c r="BI1102" i="19"/>
  <c r="BH1102" i="19"/>
  <c r="BJ1101" i="19"/>
  <c r="BI1101" i="19"/>
  <c r="BH1101" i="19"/>
  <c r="BJ1100" i="19"/>
  <c r="BI1100" i="19"/>
  <c r="BH1100" i="19"/>
  <c r="BJ1099" i="19"/>
  <c r="BI1099" i="19"/>
  <c r="BH1099" i="19"/>
  <c r="BJ1098" i="19"/>
  <c r="BI1098" i="19"/>
  <c r="BH1098" i="19"/>
  <c r="BJ1097" i="19"/>
  <c r="BI1097" i="19"/>
  <c r="BH1097" i="19"/>
  <c r="BJ1096" i="19"/>
  <c r="BI1096" i="19"/>
  <c r="BH1096" i="19"/>
  <c r="BJ1095" i="19"/>
  <c r="BI1095" i="19"/>
  <c r="BH1095" i="19"/>
  <c r="BJ1094" i="19"/>
  <c r="BI1094" i="19"/>
  <c r="BH1094" i="19"/>
  <c r="BJ1093" i="19"/>
  <c r="BI1093" i="19"/>
  <c r="BH1093" i="19"/>
  <c r="BJ1092" i="19"/>
  <c r="BI1092" i="19"/>
  <c r="BH1092" i="19"/>
  <c r="BJ1091" i="19"/>
  <c r="BI1091" i="19"/>
  <c r="BH1091" i="19"/>
  <c r="BJ1090" i="19"/>
  <c r="BI1090" i="19"/>
  <c r="BH1090" i="19"/>
  <c r="BJ1089" i="19"/>
  <c r="BI1089" i="19"/>
  <c r="BH1089" i="19"/>
  <c r="BJ1088" i="19"/>
  <c r="BI1088" i="19"/>
  <c r="BH1088" i="19"/>
  <c r="BJ1087" i="19"/>
  <c r="BI1087" i="19"/>
  <c r="BH1087" i="19"/>
  <c r="BJ1086" i="19"/>
  <c r="BI1086" i="19"/>
  <c r="BH1086" i="19"/>
  <c r="BJ1085" i="19"/>
  <c r="BI1085" i="19"/>
  <c r="BH1085" i="19"/>
  <c r="BJ1084" i="19"/>
  <c r="BI1084" i="19"/>
  <c r="BH1084" i="19"/>
  <c r="BJ1083" i="19"/>
  <c r="BI1083" i="19"/>
  <c r="BH1083" i="19"/>
  <c r="BJ1082" i="19"/>
  <c r="BI1082" i="19"/>
  <c r="BH1082" i="19"/>
  <c r="BJ1081" i="19"/>
  <c r="BI1081" i="19"/>
  <c r="BH1081" i="19"/>
  <c r="BJ1080" i="19"/>
  <c r="BI1080" i="19"/>
  <c r="BH1080" i="19"/>
  <c r="BJ1079" i="19"/>
  <c r="BI1079" i="19"/>
  <c r="BH1079" i="19"/>
  <c r="BJ1078" i="19"/>
  <c r="BI1078" i="19"/>
  <c r="BH1078" i="19"/>
  <c r="BJ1077" i="19"/>
  <c r="BI1077" i="19"/>
  <c r="BH1077" i="19"/>
  <c r="BJ1076" i="19"/>
  <c r="BI1076" i="19"/>
  <c r="BH1076" i="19"/>
  <c r="BJ1075" i="19"/>
  <c r="BI1075" i="19"/>
  <c r="BH1075" i="19"/>
  <c r="BJ1074" i="19"/>
  <c r="BI1074" i="19"/>
  <c r="BH1074" i="19"/>
  <c r="BJ1073" i="19"/>
  <c r="BI1073" i="19"/>
  <c r="BH1073" i="19"/>
  <c r="BJ1072" i="19"/>
  <c r="BI1072" i="19"/>
  <c r="BH1072" i="19"/>
  <c r="BJ1071" i="19"/>
  <c r="BI1071" i="19"/>
  <c r="BH1071" i="19"/>
  <c r="BJ1070" i="19"/>
  <c r="BI1070" i="19"/>
  <c r="BH1070" i="19"/>
  <c r="BJ1069" i="19"/>
  <c r="BI1069" i="19"/>
  <c r="BH1069" i="19"/>
  <c r="BJ1068" i="19"/>
  <c r="BI1068" i="19"/>
  <c r="BH1068" i="19"/>
  <c r="BJ1067" i="19"/>
  <c r="BI1067" i="19"/>
  <c r="BH1067" i="19"/>
  <c r="BJ1066" i="19"/>
  <c r="BI1066" i="19"/>
  <c r="BH1066" i="19"/>
  <c r="BJ1065" i="19"/>
  <c r="BI1065" i="19"/>
  <c r="BH1065" i="19"/>
  <c r="BJ1064" i="19"/>
  <c r="BI1064" i="19"/>
  <c r="BH1064" i="19"/>
  <c r="BJ1063" i="19"/>
  <c r="BI1063" i="19"/>
  <c r="BH1063" i="19"/>
  <c r="BJ1062" i="19"/>
  <c r="BI1062" i="19"/>
  <c r="BH1062" i="19"/>
  <c r="BJ1061" i="19"/>
  <c r="BI1061" i="19"/>
  <c r="BH1061" i="19"/>
  <c r="BJ1060" i="19"/>
  <c r="BI1060" i="19"/>
  <c r="BH1060" i="19"/>
  <c r="BJ1059" i="19"/>
  <c r="BI1059" i="19"/>
  <c r="BH1059" i="19"/>
  <c r="BJ1058" i="19"/>
  <c r="BI1058" i="19"/>
  <c r="BH1058" i="19"/>
  <c r="BJ1057" i="19"/>
  <c r="BI1057" i="19"/>
  <c r="BH1057" i="19"/>
  <c r="BJ1056" i="19"/>
  <c r="BI1056" i="19"/>
  <c r="BH1056" i="19"/>
  <c r="BJ1055" i="19"/>
  <c r="BI1055" i="19"/>
  <c r="BH1055" i="19"/>
  <c r="BJ1054" i="19"/>
  <c r="BI1054" i="19"/>
  <c r="BH1054" i="19"/>
  <c r="BJ1053" i="19"/>
  <c r="BI1053" i="19"/>
  <c r="BH1053" i="19"/>
  <c r="BJ1052" i="19"/>
  <c r="BI1052" i="19"/>
  <c r="BH1052" i="19"/>
  <c r="BJ1051" i="19"/>
  <c r="BI1051" i="19"/>
  <c r="BH1051" i="19"/>
  <c r="BJ1050" i="19"/>
  <c r="BI1050" i="19"/>
  <c r="BH1050" i="19"/>
  <c r="BJ1049" i="19"/>
  <c r="BI1049" i="19"/>
  <c r="BH1049" i="19"/>
  <c r="BJ1048" i="19"/>
  <c r="BI1048" i="19"/>
  <c r="BH1048" i="19"/>
  <c r="BJ1047" i="19"/>
  <c r="BI1047" i="19"/>
  <c r="BH1047" i="19"/>
  <c r="BJ1046" i="19"/>
  <c r="BI1046" i="19"/>
  <c r="BH1046" i="19"/>
  <c r="BJ1045" i="19"/>
  <c r="BI1045" i="19"/>
  <c r="BH1045" i="19"/>
  <c r="BJ1044" i="19"/>
  <c r="BI1044" i="19"/>
  <c r="BH1044" i="19"/>
  <c r="BJ1043" i="19"/>
  <c r="BI1043" i="19"/>
  <c r="BH1043" i="19"/>
  <c r="BJ1042" i="19"/>
  <c r="BI1042" i="19"/>
  <c r="BH1042" i="19"/>
  <c r="BJ1041" i="19"/>
  <c r="BI1041" i="19"/>
  <c r="BH1041" i="19"/>
  <c r="BJ1040" i="19"/>
  <c r="BI1040" i="19"/>
  <c r="BH1040" i="19"/>
  <c r="BJ1039" i="19"/>
  <c r="BI1039" i="19"/>
  <c r="BH1039" i="19"/>
  <c r="BJ1038" i="19"/>
  <c r="BI1038" i="19"/>
  <c r="BH1038" i="19"/>
  <c r="BJ1037" i="19"/>
  <c r="BI1037" i="19"/>
  <c r="BH1037" i="19"/>
  <c r="BJ1036" i="19"/>
  <c r="BI1036" i="19"/>
  <c r="BH1036" i="19"/>
  <c r="BJ1035" i="19"/>
  <c r="BI1035" i="19"/>
  <c r="BH1035" i="19"/>
  <c r="BJ1034" i="19"/>
  <c r="BI1034" i="19"/>
  <c r="BH1034" i="19"/>
  <c r="BJ1033" i="19"/>
  <c r="BI1033" i="19"/>
  <c r="BH1033" i="19"/>
  <c r="BJ1032" i="19"/>
  <c r="BI1032" i="19"/>
  <c r="BH1032" i="19"/>
  <c r="BJ1031" i="19"/>
  <c r="BI1031" i="19"/>
  <c r="BH1031" i="19"/>
  <c r="BJ1030" i="19"/>
  <c r="BI1030" i="19"/>
  <c r="BH1030" i="19"/>
  <c r="BJ1029" i="19"/>
  <c r="BI1029" i="19"/>
  <c r="BH1029" i="19"/>
  <c r="BJ1028" i="19"/>
  <c r="BI1028" i="19"/>
  <c r="BH1028" i="19"/>
  <c r="BJ1027" i="19"/>
  <c r="BI1027" i="19"/>
  <c r="BH1027" i="19"/>
  <c r="BJ1026" i="19"/>
  <c r="BI1026" i="19"/>
  <c r="BH1026" i="19"/>
  <c r="BJ1025" i="19"/>
  <c r="BI1025" i="19"/>
  <c r="BH1025" i="19"/>
  <c r="BJ1024" i="19"/>
  <c r="BI1024" i="19"/>
  <c r="BH1024" i="19"/>
  <c r="BJ1023" i="19"/>
  <c r="BI1023" i="19"/>
  <c r="BH1023" i="19"/>
  <c r="BJ1022" i="19"/>
  <c r="BI1022" i="19"/>
  <c r="BH1022" i="19"/>
  <c r="BJ1021" i="19"/>
  <c r="BI1021" i="19"/>
  <c r="BH1021" i="19"/>
  <c r="BJ1020" i="19"/>
  <c r="BI1020" i="19"/>
  <c r="BH1020" i="19"/>
  <c r="BJ1019" i="19"/>
  <c r="BI1019" i="19"/>
  <c r="BH1019" i="19"/>
  <c r="BJ1018" i="19"/>
  <c r="BI1018" i="19"/>
  <c r="BH1018" i="19"/>
  <c r="BJ1017" i="19"/>
  <c r="BI1017" i="19"/>
  <c r="BH1017" i="19"/>
  <c r="BJ1016" i="19"/>
  <c r="BI1016" i="19"/>
  <c r="BH1016" i="19"/>
  <c r="BJ1015" i="19"/>
  <c r="BI1015" i="19"/>
  <c r="BH1015" i="19"/>
  <c r="BJ1014" i="19"/>
  <c r="BI1014" i="19"/>
  <c r="BH1014" i="19"/>
  <c r="BJ1013" i="19"/>
  <c r="BI1013" i="19"/>
  <c r="BH1013" i="19"/>
  <c r="BJ1012" i="19"/>
  <c r="BI1012" i="19"/>
  <c r="BH1012" i="19"/>
  <c r="BJ1011" i="19"/>
  <c r="BI1011" i="19"/>
  <c r="BH1011" i="19"/>
  <c r="BJ1010" i="19"/>
  <c r="BI1010" i="19"/>
  <c r="BH1010" i="19"/>
  <c r="BJ1009" i="19"/>
  <c r="BI1009" i="19"/>
  <c r="BH1009" i="19"/>
  <c r="BJ1008" i="19"/>
  <c r="BI1008" i="19"/>
  <c r="BH1008" i="19"/>
  <c r="BJ1007" i="19"/>
  <c r="BI1007" i="19"/>
  <c r="BH1007" i="19"/>
  <c r="BJ1006" i="19"/>
  <c r="BI1006" i="19"/>
  <c r="BH1006" i="19"/>
  <c r="BJ1005" i="19"/>
  <c r="BI1005" i="19"/>
  <c r="BH1005" i="19"/>
  <c r="BJ1004" i="19"/>
  <c r="BI1004" i="19"/>
  <c r="BH1004" i="19"/>
  <c r="BJ1003" i="19"/>
  <c r="BI1003" i="19"/>
  <c r="BH1003" i="19"/>
  <c r="BJ1002" i="19"/>
  <c r="BI1002" i="19"/>
  <c r="BH1002" i="19"/>
  <c r="BJ1001" i="19"/>
  <c r="BI1001" i="19"/>
  <c r="BH1001" i="19"/>
  <c r="BJ1000" i="19"/>
  <c r="BI1000" i="19"/>
  <c r="BH1000" i="19"/>
  <c r="BJ999" i="19"/>
  <c r="BI999" i="19"/>
  <c r="BH999" i="19"/>
  <c r="BJ998" i="19"/>
  <c r="BI998" i="19"/>
  <c r="BH998" i="19"/>
  <c r="BJ997" i="19"/>
  <c r="BI997" i="19"/>
  <c r="BH997" i="19"/>
  <c r="BJ996" i="19"/>
  <c r="BI996" i="19"/>
  <c r="BH996" i="19"/>
  <c r="BJ995" i="19"/>
  <c r="BI995" i="19"/>
  <c r="BH995" i="19"/>
  <c r="BJ994" i="19"/>
  <c r="BI994" i="19"/>
  <c r="BH994" i="19"/>
  <c r="BJ993" i="19"/>
  <c r="BI993" i="19"/>
  <c r="BH993" i="19"/>
  <c r="BJ992" i="19"/>
  <c r="BI992" i="19"/>
  <c r="BH992" i="19"/>
  <c r="BJ991" i="19"/>
  <c r="BI991" i="19"/>
  <c r="BH991" i="19"/>
  <c r="BJ990" i="19"/>
  <c r="BI990" i="19"/>
  <c r="BH990" i="19"/>
  <c r="BJ989" i="19"/>
  <c r="BI989" i="19"/>
  <c r="BH989" i="19"/>
  <c r="BJ988" i="19"/>
  <c r="BI988" i="19"/>
  <c r="BH988" i="19"/>
  <c r="BJ987" i="19"/>
  <c r="BI987" i="19"/>
  <c r="BH987" i="19"/>
  <c r="BJ986" i="19"/>
  <c r="BI986" i="19"/>
  <c r="BH986" i="19"/>
  <c r="BJ985" i="19"/>
  <c r="BI985" i="19"/>
  <c r="BH985" i="19"/>
  <c r="BJ984" i="19"/>
  <c r="BI984" i="19"/>
  <c r="BH984" i="19"/>
  <c r="BJ983" i="19"/>
  <c r="BI983" i="19"/>
  <c r="BH983" i="19"/>
  <c r="BJ982" i="19"/>
  <c r="BI982" i="19"/>
  <c r="BH982" i="19"/>
  <c r="BJ981" i="19"/>
  <c r="BI981" i="19"/>
  <c r="BH981" i="19"/>
  <c r="BJ980" i="19"/>
  <c r="BI980" i="19"/>
  <c r="BH980" i="19"/>
  <c r="BJ979" i="19"/>
  <c r="BI979" i="19"/>
  <c r="BH979" i="19"/>
  <c r="BJ978" i="19"/>
  <c r="BI978" i="19"/>
  <c r="BH978" i="19"/>
  <c r="BJ977" i="19"/>
  <c r="BI977" i="19"/>
  <c r="BH977" i="19"/>
  <c r="BJ976" i="19"/>
  <c r="BI976" i="19"/>
  <c r="BH976" i="19"/>
  <c r="BJ975" i="19"/>
  <c r="BI975" i="19"/>
  <c r="BH975" i="19"/>
  <c r="BJ974" i="19"/>
  <c r="BI974" i="19"/>
  <c r="BH974" i="19"/>
  <c r="BJ973" i="19"/>
  <c r="BI973" i="19"/>
  <c r="BH973" i="19"/>
  <c r="BJ972" i="19"/>
  <c r="BI972" i="19"/>
  <c r="BH972" i="19"/>
  <c r="BJ971" i="19"/>
  <c r="BI971" i="19"/>
  <c r="BH971" i="19"/>
  <c r="BJ970" i="19"/>
  <c r="BI970" i="19"/>
  <c r="BH970" i="19"/>
  <c r="BJ969" i="19"/>
  <c r="BI969" i="19"/>
  <c r="BH969" i="19"/>
  <c r="BJ968" i="19"/>
  <c r="BI968" i="19"/>
  <c r="BH968" i="19"/>
  <c r="BJ967" i="19"/>
  <c r="BI967" i="19"/>
  <c r="BH967" i="19"/>
  <c r="BJ966" i="19"/>
  <c r="BI966" i="19"/>
  <c r="BH966" i="19"/>
  <c r="BJ965" i="19"/>
  <c r="BI965" i="19"/>
  <c r="BH965" i="19"/>
  <c r="BJ964" i="19"/>
  <c r="BI964" i="19"/>
  <c r="BH964" i="19"/>
  <c r="BJ963" i="19"/>
  <c r="BI963" i="19"/>
  <c r="BH963" i="19"/>
  <c r="BJ962" i="19"/>
  <c r="BI962" i="19"/>
  <c r="BH962" i="19"/>
  <c r="BJ961" i="19"/>
  <c r="BI961" i="19"/>
  <c r="BH961" i="19"/>
  <c r="BJ960" i="19"/>
  <c r="BI960" i="19"/>
  <c r="BH960" i="19"/>
  <c r="BJ959" i="19"/>
  <c r="BI959" i="19"/>
  <c r="BH959" i="19"/>
  <c r="BJ958" i="19"/>
  <c r="BI958" i="19"/>
  <c r="BH958" i="19"/>
  <c r="BJ957" i="19"/>
  <c r="BI957" i="19"/>
  <c r="BH957" i="19"/>
  <c r="BJ956" i="19"/>
  <c r="BI956" i="19"/>
  <c r="BH956" i="19"/>
  <c r="BJ955" i="19"/>
  <c r="BI955" i="19"/>
  <c r="BH955" i="19"/>
  <c r="BJ954" i="19"/>
  <c r="BI954" i="19"/>
  <c r="BH954" i="19"/>
  <c r="BJ953" i="19"/>
  <c r="BI953" i="19"/>
  <c r="BH953" i="19"/>
  <c r="BJ952" i="19"/>
  <c r="BI952" i="19"/>
  <c r="BH952" i="19"/>
  <c r="BJ951" i="19"/>
  <c r="BI951" i="19"/>
  <c r="BH951" i="19"/>
  <c r="BJ950" i="19"/>
  <c r="BI950" i="19"/>
  <c r="BH950" i="19"/>
  <c r="BJ949" i="19"/>
  <c r="BI949" i="19"/>
  <c r="BH949" i="19"/>
  <c r="BJ948" i="19"/>
  <c r="BI948" i="19"/>
  <c r="BH948" i="19"/>
  <c r="BJ947" i="19"/>
  <c r="BI947" i="19"/>
  <c r="BH947" i="19"/>
  <c r="BJ946" i="19"/>
  <c r="BI946" i="19"/>
  <c r="BH946" i="19"/>
  <c r="BJ945" i="19"/>
  <c r="BI945" i="19"/>
  <c r="BH945" i="19"/>
  <c r="BJ944" i="19"/>
  <c r="BI944" i="19"/>
  <c r="BH944" i="19"/>
  <c r="BJ943" i="19"/>
  <c r="BI943" i="19"/>
  <c r="BH943" i="19"/>
  <c r="BJ942" i="19"/>
  <c r="BI942" i="19"/>
  <c r="BH942" i="19"/>
  <c r="BJ941" i="19"/>
  <c r="BI941" i="19"/>
  <c r="BH941" i="19"/>
  <c r="BJ940" i="19"/>
  <c r="BI940" i="19"/>
  <c r="BH940" i="19"/>
  <c r="BJ939" i="19"/>
  <c r="BI939" i="19"/>
  <c r="BH939" i="19"/>
  <c r="BJ938" i="19"/>
  <c r="BI938" i="19"/>
  <c r="BH938" i="19"/>
  <c r="BJ937" i="19"/>
  <c r="BI937" i="19"/>
  <c r="BH937" i="19"/>
  <c r="BJ936" i="19"/>
  <c r="BI936" i="19"/>
  <c r="BH936" i="19"/>
  <c r="BJ935" i="19"/>
  <c r="BI935" i="19"/>
  <c r="BH935" i="19"/>
  <c r="BJ934" i="19"/>
  <c r="BI934" i="19"/>
  <c r="BH934" i="19"/>
  <c r="BJ933" i="19"/>
  <c r="BI933" i="19"/>
  <c r="BH933" i="19"/>
  <c r="BJ932" i="19"/>
  <c r="BI932" i="19"/>
  <c r="BH932" i="19"/>
  <c r="BJ931" i="19"/>
  <c r="BI931" i="19"/>
  <c r="BH931" i="19"/>
  <c r="BJ930" i="19"/>
  <c r="BI930" i="19"/>
  <c r="BH930" i="19"/>
  <c r="BJ929" i="19"/>
  <c r="BI929" i="19"/>
  <c r="BH929" i="19"/>
  <c r="BJ928" i="19"/>
  <c r="BI928" i="19"/>
  <c r="BH928" i="19"/>
  <c r="BJ927" i="19"/>
  <c r="BI927" i="19"/>
  <c r="BH927" i="19"/>
  <c r="BJ926" i="19"/>
  <c r="BI926" i="19"/>
  <c r="BH926" i="19"/>
  <c r="BJ925" i="19"/>
  <c r="BI925" i="19"/>
  <c r="BH925" i="19"/>
  <c r="BJ924" i="19"/>
  <c r="BI924" i="19"/>
  <c r="BH924" i="19"/>
  <c r="BJ923" i="19"/>
  <c r="BI923" i="19"/>
  <c r="BH923" i="19"/>
  <c r="BJ922" i="19"/>
  <c r="BI922" i="19"/>
  <c r="BH922" i="19"/>
  <c r="BJ921" i="19"/>
  <c r="BI921" i="19"/>
  <c r="BH921" i="19"/>
  <c r="BJ920" i="19"/>
  <c r="BI920" i="19"/>
  <c r="BH920" i="19"/>
  <c r="BJ919" i="19"/>
  <c r="BI919" i="19"/>
  <c r="BH919" i="19"/>
  <c r="BJ918" i="19"/>
  <c r="BI918" i="19"/>
  <c r="BH918" i="19"/>
  <c r="BJ917" i="19"/>
  <c r="BI917" i="19"/>
  <c r="BH917" i="19"/>
  <c r="BJ916" i="19"/>
  <c r="BI916" i="19"/>
  <c r="BH916" i="19"/>
  <c r="BJ915" i="19"/>
  <c r="BI915" i="19"/>
  <c r="BH915" i="19"/>
  <c r="BJ914" i="19"/>
  <c r="BI914" i="19"/>
  <c r="BH914" i="19"/>
  <c r="BJ913" i="19"/>
  <c r="BI913" i="19"/>
  <c r="BH913" i="19"/>
  <c r="BJ912" i="19"/>
  <c r="BI912" i="19"/>
  <c r="BH912" i="19"/>
  <c r="BJ911" i="19"/>
  <c r="BI911" i="19"/>
  <c r="BH911" i="19"/>
  <c r="BJ910" i="19"/>
  <c r="BI910" i="19"/>
  <c r="BH910" i="19"/>
  <c r="BJ909" i="19"/>
  <c r="BI909" i="19"/>
  <c r="BH909" i="19"/>
  <c r="BJ908" i="19"/>
  <c r="BI908" i="19"/>
  <c r="BH908" i="19"/>
  <c r="BJ907" i="19"/>
  <c r="BI907" i="19"/>
  <c r="BH907" i="19"/>
  <c r="BJ906" i="19"/>
  <c r="BI906" i="19"/>
  <c r="BH906" i="19"/>
  <c r="BJ905" i="19"/>
  <c r="BI905" i="19"/>
  <c r="BH905" i="19"/>
  <c r="BJ904" i="19"/>
  <c r="BI904" i="19"/>
  <c r="BH904" i="19"/>
  <c r="BJ903" i="19"/>
  <c r="BI903" i="19"/>
  <c r="BH903" i="19"/>
  <c r="BJ902" i="19"/>
  <c r="BI902" i="19"/>
  <c r="BH902" i="19"/>
  <c r="BJ901" i="19"/>
  <c r="BI901" i="19"/>
  <c r="BH901" i="19"/>
  <c r="BJ900" i="19"/>
  <c r="BI900" i="19"/>
  <c r="BH900" i="19"/>
  <c r="BJ899" i="19"/>
  <c r="BI899" i="19"/>
  <c r="BH899" i="19"/>
  <c r="BJ898" i="19"/>
  <c r="BI898" i="19"/>
  <c r="BH898" i="19"/>
  <c r="BJ897" i="19"/>
  <c r="BI897" i="19"/>
  <c r="BH897" i="19"/>
  <c r="BJ896" i="19"/>
  <c r="BI896" i="19"/>
  <c r="BH896" i="19"/>
  <c r="BJ895" i="19"/>
  <c r="BI895" i="19"/>
  <c r="BH895" i="19"/>
  <c r="BJ894" i="19"/>
  <c r="BI894" i="19"/>
  <c r="BH894" i="19"/>
  <c r="BJ893" i="19"/>
  <c r="BI893" i="19"/>
  <c r="BH893" i="19"/>
  <c r="BJ892" i="19"/>
  <c r="BI892" i="19"/>
  <c r="BH892" i="19"/>
  <c r="BJ891" i="19"/>
  <c r="BI891" i="19"/>
  <c r="BH891" i="19"/>
  <c r="BJ890" i="19"/>
  <c r="BI890" i="19"/>
  <c r="BH890" i="19"/>
  <c r="BJ889" i="19"/>
  <c r="BI889" i="19"/>
  <c r="BH889" i="19"/>
  <c r="BJ888" i="19"/>
  <c r="BI888" i="19"/>
  <c r="BH888" i="19"/>
  <c r="BJ887" i="19"/>
  <c r="BI887" i="19"/>
  <c r="BH887" i="19"/>
  <c r="BJ886" i="19"/>
  <c r="BI886" i="19"/>
  <c r="BH886" i="19"/>
  <c r="BJ885" i="19"/>
  <c r="BI885" i="19"/>
  <c r="BH885" i="19"/>
  <c r="BJ884" i="19"/>
  <c r="BI884" i="19"/>
  <c r="BH884" i="19"/>
  <c r="BJ883" i="19"/>
  <c r="BI883" i="19"/>
  <c r="BH883" i="19"/>
  <c r="BJ882" i="19"/>
  <c r="BI882" i="19"/>
  <c r="BH882" i="19"/>
  <c r="BJ881" i="19"/>
  <c r="BI881" i="19"/>
  <c r="BH881" i="19"/>
  <c r="BJ880" i="19"/>
  <c r="BI880" i="19"/>
  <c r="BH880" i="19"/>
  <c r="BJ879" i="19"/>
  <c r="BI879" i="19"/>
  <c r="BH879" i="19"/>
  <c r="BJ878" i="19"/>
  <c r="BI878" i="19"/>
  <c r="BH878" i="19"/>
  <c r="BJ877" i="19"/>
  <c r="BI877" i="19"/>
  <c r="BH877" i="19"/>
  <c r="BJ876" i="19"/>
  <c r="BI876" i="19"/>
  <c r="BH876" i="19"/>
  <c r="BJ875" i="19"/>
  <c r="BI875" i="19"/>
  <c r="BH875" i="19"/>
  <c r="BJ874" i="19"/>
  <c r="BI874" i="19"/>
  <c r="BH874" i="19"/>
  <c r="BJ873" i="19"/>
  <c r="BI873" i="19"/>
  <c r="BH873" i="19"/>
  <c r="BJ872" i="19"/>
  <c r="BI872" i="19"/>
  <c r="BH872" i="19"/>
  <c r="BJ871" i="19"/>
  <c r="BI871" i="19"/>
  <c r="BH871" i="19"/>
  <c r="BJ870" i="19"/>
  <c r="BI870" i="19"/>
  <c r="BH870" i="19"/>
  <c r="BJ869" i="19"/>
  <c r="BI869" i="19"/>
  <c r="BH869" i="19"/>
  <c r="BJ868" i="19"/>
  <c r="BI868" i="19"/>
  <c r="BH868" i="19"/>
  <c r="BJ867" i="19"/>
  <c r="BI867" i="19"/>
  <c r="BH867" i="19"/>
  <c r="BJ866" i="19"/>
  <c r="BI866" i="19"/>
  <c r="BH866" i="19"/>
  <c r="BJ865" i="19"/>
  <c r="BI865" i="19"/>
  <c r="BH865" i="19"/>
  <c r="BJ864" i="19"/>
  <c r="BI864" i="19"/>
  <c r="BH864" i="19"/>
  <c r="BJ863" i="19"/>
  <c r="BI863" i="19"/>
  <c r="BH863" i="19"/>
  <c r="BJ862" i="19"/>
  <c r="BI862" i="19"/>
  <c r="BH862" i="19"/>
  <c r="BJ861" i="19"/>
  <c r="BI861" i="19"/>
  <c r="BH861" i="19"/>
  <c r="BJ860" i="19"/>
  <c r="BI860" i="19"/>
  <c r="BH860" i="19"/>
  <c r="BJ859" i="19"/>
  <c r="BI859" i="19"/>
  <c r="BH859" i="19"/>
  <c r="BJ858" i="19"/>
  <c r="BI858" i="19"/>
  <c r="BH858" i="19"/>
  <c r="BJ857" i="19"/>
  <c r="BI857" i="19"/>
  <c r="BH857" i="19"/>
  <c r="BJ856" i="19"/>
  <c r="BI856" i="19"/>
  <c r="BH856" i="19"/>
  <c r="BJ855" i="19"/>
  <c r="BI855" i="19"/>
  <c r="BH855" i="19"/>
  <c r="BJ854" i="19"/>
  <c r="BI854" i="19"/>
  <c r="BH854" i="19"/>
  <c r="BJ853" i="19"/>
  <c r="BI853" i="19"/>
  <c r="BH853" i="19"/>
  <c r="BJ852" i="19"/>
  <c r="BI852" i="19"/>
  <c r="BH852" i="19"/>
  <c r="BJ851" i="19"/>
  <c r="BI851" i="19"/>
  <c r="BH851" i="19"/>
  <c r="BJ850" i="19"/>
  <c r="BI850" i="19"/>
  <c r="BH850" i="19"/>
  <c r="BJ849" i="19"/>
  <c r="BI849" i="19"/>
  <c r="BH849" i="19"/>
  <c r="BJ848" i="19"/>
  <c r="BI848" i="19"/>
  <c r="BH848" i="19"/>
  <c r="BJ847" i="19"/>
  <c r="BI847" i="19"/>
  <c r="BH847" i="19"/>
  <c r="BJ846" i="19"/>
  <c r="BI846" i="19"/>
  <c r="BH846" i="19"/>
  <c r="BJ845" i="19"/>
  <c r="BI845" i="19"/>
  <c r="BH845" i="19"/>
  <c r="BJ844" i="19"/>
  <c r="BI844" i="19"/>
  <c r="BH844" i="19"/>
  <c r="BJ843" i="19"/>
  <c r="BI843" i="19"/>
  <c r="BH843" i="19"/>
  <c r="BJ842" i="19"/>
  <c r="BI842" i="19"/>
  <c r="BH842" i="19"/>
  <c r="BJ841" i="19"/>
  <c r="BI841" i="19"/>
  <c r="BH841" i="19"/>
  <c r="BJ840" i="19"/>
  <c r="BI840" i="19"/>
  <c r="BH840" i="19"/>
  <c r="BJ839" i="19"/>
  <c r="BI839" i="19"/>
  <c r="BH839" i="19"/>
  <c r="BJ838" i="19"/>
  <c r="BI838" i="19"/>
  <c r="BH838" i="19"/>
  <c r="BJ837" i="19"/>
  <c r="BI837" i="19"/>
  <c r="BH837" i="19"/>
  <c r="BJ836" i="19"/>
  <c r="BI836" i="19"/>
  <c r="BH836" i="19"/>
  <c r="BJ835" i="19"/>
  <c r="BI835" i="19"/>
  <c r="BH835" i="19"/>
  <c r="BJ834" i="19"/>
  <c r="BI834" i="19"/>
  <c r="BH834" i="19"/>
  <c r="BJ833" i="19"/>
  <c r="BI833" i="19"/>
  <c r="BH833" i="19"/>
  <c r="BJ832" i="19"/>
  <c r="BI832" i="19"/>
  <c r="BH832" i="19"/>
  <c r="BJ831" i="19"/>
  <c r="BI831" i="19"/>
  <c r="BH831" i="19"/>
  <c r="BJ830" i="19"/>
  <c r="BI830" i="19"/>
  <c r="BH830" i="19"/>
  <c r="BJ829" i="19"/>
  <c r="BI829" i="19"/>
  <c r="BH829" i="19"/>
  <c r="BJ828" i="19"/>
  <c r="BI828" i="19"/>
  <c r="BH828" i="19"/>
  <c r="BJ827" i="19"/>
  <c r="BI827" i="19"/>
  <c r="BH827" i="19"/>
  <c r="BJ826" i="19"/>
  <c r="BI826" i="19"/>
  <c r="BH826" i="19"/>
  <c r="BJ825" i="19"/>
  <c r="BI825" i="19"/>
  <c r="BH825" i="19"/>
  <c r="BJ824" i="19"/>
  <c r="BI824" i="19"/>
  <c r="BH824" i="19"/>
  <c r="BJ823" i="19"/>
  <c r="BI823" i="19"/>
  <c r="BH823" i="19"/>
  <c r="BJ822" i="19"/>
  <c r="BI822" i="19"/>
  <c r="BH822" i="19"/>
  <c r="BJ821" i="19"/>
  <c r="BI821" i="19"/>
  <c r="BH821" i="19"/>
  <c r="BJ820" i="19"/>
  <c r="BI820" i="19"/>
  <c r="BH820" i="19"/>
  <c r="BJ819" i="19"/>
  <c r="BI819" i="19"/>
  <c r="BH819" i="19"/>
  <c r="BJ818" i="19"/>
  <c r="BI818" i="19"/>
  <c r="BH818" i="19"/>
  <c r="BJ817" i="19"/>
  <c r="BI817" i="19"/>
  <c r="BH817" i="19"/>
  <c r="BJ816" i="19"/>
  <c r="BI816" i="19"/>
  <c r="BH816" i="19"/>
  <c r="BJ815" i="19"/>
  <c r="BI815" i="19"/>
  <c r="BH815" i="19"/>
  <c r="BJ814" i="19"/>
  <c r="BI814" i="19"/>
  <c r="BH814" i="19"/>
  <c r="BJ813" i="19"/>
  <c r="BI813" i="19"/>
  <c r="BH813" i="19"/>
  <c r="BJ812" i="19"/>
  <c r="BI812" i="19"/>
  <c r="BH812" i="19"/>
  <c r="BJ811" i="19"/>
  <c r="BI811" i="19"/>
  <c r="BH811" i="19"/>
  <c r="BJ810" i="19"/>
  <c r="BI810" i="19"/>
  <c r="BH810" i="19"/>
  <c r="BJ809" i="19"/>
  <c r="BI809" i="19"/>
  <c r="BH809" i="19"/>
  <c r="BJ808" i="19"/>
  <c r="BI808" i="19"/>
  <c r="BH808" i="19"/>
  <c r="BJ807" i="19"/>
  <c r="BI807" i="19"/>
  <c r="BH807" i="19"/>
  <c r="BJ806" i="19"/>
  <c r="BI806" i="19"/>
  <c r="BH806" i="19"/>
  <c r="BJ805" i="19"/>
  <c r="BI805" i="19"/>
  <c r="BH805" i="19"/>
  <c r="BJ804" i="19"/>
  <c r="BI804" i="19"/>
  <c r="BH804" i="19"/>
  <c r="BJ803" i="19"/>
  <c r="BI803" i="19"/>
  <c r="BH803" i="19"/>
  <c r="BJ802" i="19"/>
  <c r="BI802" i="19"/>
  <c r="BH802" i="19"/>
  <c r="BJ801" i="19"/>
  <c r="BI801" i="19"/>
  <c r="BH801" i="19"/>
  <c r="BJ800" i="19"/>
  <c r="BI800" i="19"/>
  <c r="BH800" i="19"/>
  <c r="BJ799" i="19"/>
  <c r="BI799" i="19"/>
  <c r="BH799" i="19"/>
  <c r="BJ798" i="19"/>
  <c r="BI798" i="19"/>
  <c r="BH798" i="19"/>
  <c r="BJ797" i="19"/>
  <c r="BI797" i="19"/>
  <c r="BH797" i="19"/>
  <c r="BJ796" i="19"/>
  <c r="BI796" i="19"/>
  <c r="BH796" i="19"/>
  <c r="BJ795" i="19"/>
  <c r="BI795" i="19"/>
  <c r="BH795" i="19"/>
  <c r="BJ794" i="19"/>
  <c r="BI794" i="19"/>
  <c r="BH794" i="19"/>
  <c r="BJ793" i="19"/>
  <c r="BI793" i="19"/>
  <c r="BH793" i="19"/>
  <c r="BJ792" i="19"/>
  <c r="BI792" i="19"/>
  <c r="BH792" i="19"/>
  <c r="BJ791" i="19"/>
  <c r="BI791" i="19"/>
  <c r="BH791" i="19"/>
  <c r="BJ790" i="19"/>
  <c r="BI790" i="19"/>
  <c r="BH790" i="19"/>
  <c r="BJ789" i="19"/>
  <c r="BI789" i="19"/>
  <c r="BH789" i="19"/>
  <c r="BJ788" i="19"/>
  <c r="BI788" i="19"/>
  <c r="BH788" i="19"/>
  <c r="BJ787" i="19"/>
  <c r="BI787" i="19"/>
  <c r="BH787" i="19"/>
  <c r="BJ786" i="19"/>
  <c r="BI786" i="19"/>
  <c r="BH786" i="19"/>
  <c r="BJ785" i="19"/>
  <c r="BI785" i="19"/>
  <c r="BH785" i="19"/>
  <c r="BJ784" i="19"/>
  <c r="BI784" i="19"/>
  <c r="BH784" i="19"/>
  <c r="BJ783" i="19"/>
  <c r="BI783" i="19"/>
  <c r="BH783" i="19"/>
  <c r="BJ782" i="19"/>
  <c r="BI782" i="19"/>
  <c r="BH782" i="19"/>
  <c r="BJ781" i="19"/>
  <c r="BI781" i="19"/>
  <c r="BH781" i="19"/>
  <c r="BJ780" i="19"/>
  <c r="BI780" i="19"/>
  <c r="BH780" i="19"/>
  <c r="BJ779" i="19"/>
  <c r="BI779" i="19"/>
  <c r="BH779" i="19"/>
  <c r="BJ778" i="19"/>
  <c r="BI778" i="19"/>
  <c r="BH778" i="19"/>
  <c r="BJ777" i="19"/>
  <c r="BI777" i="19"/>
  <c r="BH777" i="19"/>
  <c r="BJ776" i="19"/>
  <c r="BI776" i="19"/>
  <c r="BH776" i="19"/>
  <c r="BJ775" i="19"/>
  <c r="BI775" i="19"/>
  <c r="BH775" i="19"/>
  <c r="BJ774" i="19"/>
  <c r="BI774" i="19"/>
  <c r="BH774" i="19"/>
  <c r="BJ773" i="19"/>
  <c r="BI773" i="19"/>
  <c r="BH773" i="19"/>
  <c r="BJ772" i="19"/>
  <c r="BI772" i="19"/>
  <c r="BH772" i="19"/>
  <c r="BJ771" i="19"/>
  <c r="BI771" i="19"/>
  <c r="BH771" i="19"/>
  <c r="BJ770" i="19"/>
  <c r="BI770" i="19"/>
  <c r="BH770" i="19"/>
  <c r="BJ769" i="19"/>
  <c r="BI769" i="19"/>
  <c r="BH769" i="19"/>
  <c r="BJ768" i="19"/>
  <c r="BI768" i="19"/>
  <c r="BH768" i="19"/>
  <c r="BJ767" i="19"/>
  <c r="BI767" i="19"/>
  <c r="BH767" i="19"/>
  <c r="BJ766" i="19"/>
  <c r="BI766" i="19"/>
  <c r="BH766" i="19"/>
  <c r="BJ765" i="19"/>
  <c r="BI765" i="19"/>
  <c r="BH765" i="19"/>
  <c r="BJ764" i="19"/>
  <c r="BI764" i="19"/>
  <c r="BH764" i="19"/>
  <c r="BJ763" i="19"/>
  <c r="BI763" i="19"/>
  <c r="BH763" i="19"/>
  <c r="BJ762" i="19"/>
  <c r="BI762" i="19"/>
  <c r="BH762" i="19"/>
  <c r="BJ761" i="19"/>
  <c r="BI761" i="19"/>
  <c r="BH761" i="19"/>
  <c r="BJ760" i="19"/>
  <c r="BI760" i="19"/>
  <c r="BH760" i="19"/>
  <c r="BJ759" i="19"/>
  <c r="BI759" i="19"/>
  <c r="BH759" i="19"/>
  <c r="BJ758" i="19"/>
  <c r="BI758" i="19"/>
  <c r="BH758" i="19"/>
  <c r="BJ757" i="19"/>
  <c r="BI757" i="19"/>
  <c r="BH757" i="19"/>
  <c r="BJ756" i="19"/>
  <c r="BI756" i="19"/>
  <c r="BH756" i="19"/>
  <c r="BJ755" i="19"/>
  <c r="BI755" i="19"/>
  <c r="BH755" i="19"/>
  <c r="BJ754" i="19"/>
  <c r="BI754" i="19"/>
  <c r="BH754" i="19"/>
  <c r="BJ753" i="19"/>
  <c r="BI753" i="19"/>
  <c r="BH753" i="19"/>
  <c r="BJ752" i="19"/>
  <c r="BI752" i="19"/>
  <c r="BH752" i="19"/>
  <c r="BJ751" i="19"/>
  <c r="BI751" i="19"/>
  <c r="BH751" i="19"/>
  <c r="BJ750" i="19"/>
  <c r="BI750" i="19"/>
  <c r="BH750" i="19"/>
  <c r="BJ749" i="19"/>
  <c r="BI749" i="19"/>
  <c r="BH749" i="19"/>
  <c r="BJ748" i="19"/>
  <c r="BI748" i="19"/>
  <c r="BH748" i="19"/>
  <c r="BJ747" i="19"/>
  <c r="BI747" i="19"/>
  <c r="BH747" i="19"/>
  <c r="BJ746" i="19"/>
  <c r="BI746" i="19"/>
  <c r="BH746" i="19"/>
  <c r="BJ745" i="19"/>
  <c r="BI745" i="19"/>
  <c r="BH745" i="19"/>
  <c r="BJ744" i="19"/>
  <c r="BI744" i="19"/>
  <c r="BH744" i="19"/>
  <c r="BJ743" i="19"/>
  <c r="BI743" i="19"/>
  <c r="BH743" i="19"/>
  <c r="BJ742" i="19"/>
  <c r="BI742" i="19"/>
  <c r="BH742" i="19"/>
  <c r="BJ741" i="19"/>
  <c r="BI741" i="19"/>
  <c r="BH741" i="19"/>
  <c r="BJ740" i="19"/>
  <c r="BI740" i="19"/>
  <c r="BH740" i="19"/>
  <c r="BJ739" i="19"/>
  <c r="BI739" i="19"/>
  <c r="BH739" i="19"/>
  <c r="BJ738" i="19"/>
  <c r="BI738" i="19"/>
  <c r="BH738" i="19"/>
  <c r="BJ737" i="19"/>
  <c r="BI737" i="19"/>
  <c r="BH737" i="19"/>
  <c r="BJ736" i="19"/>
  <c r="BI736" i="19"/>
  <c r="BH736" i="19"/>
  <c r="BJ735" i="19"/>
  <c r="BI735" i="19"/>
  <c r="BH735" i="19"/>
  <c r="BJ734" i="19"/>
  <c r="BI734" i="19"/>
  <c r="BH734" i="19"/>
  <c r="BJ733" i="19"/>
  <c r="BI733" i="19"/>
  <c r="BH733" i="19"/>
  <c r="BJ732" i="19"/>
  <c r="BI732" i="19"/>
  <c r="BH732" i="19"/>
  <c r="BJ731" i="19"/>
  <c r="BI731" i="19"/>
  <c r="BH731" i="19"/>
  <c r="BJ730" i="19"/>
  <c r="BI730" i="19"/>
  <c r="BH730" i="19"/>
  <c r="BJ729" i="19"/>
  <c r="BI729" i="19"/>
  <c r="BH729" i="19"/>
  <c r="BG2499" i="19"/>
  <c r="BF2499" i="19"/>
  <c r="BE2499" i="19"/>
  <c r="BG2498" i="19"/>
  <c r="BF2498" i="19"/>
  <c r="BE2498" i="19"/>
  <c r="BG2497" i="19"/>
  <c r="BF2497" i="19"/>
  <c r="BE2497" i="19"/>
  <c r="BG2496" i="19"/>
  <c r="BF2496" i="19"/>
  <c r="BE2496" i="19"/>
  <c r="BG2495" i="19"/>
  <c r="BF2495" i="19"/>
  <c r="BE2495" i="19"/>
  <c r="BG2494" i="19"/>
  <c r="BF2494" i="19"/>
  <c r="BE2494" i="19"/>
  <c r="BG2493" i="19"/>
  <c r="BF2493" i="19"/>
  <c r="BE2493" i="19"/>
  <c r="BG2492" i="19"/>
  <c r="BF2492" i="19"/>
  <c r="BE2492" i="19"/>
  <c r="BG2491" i="19"/>
  <c r="BF2491" i="19"/>
  <c r="BE2491" i="19"/>
  <c r="BG2490" i="19"/>
  <c r="BF2490" i="19"/>
  <c r="BE2490" i="19"/>
  <c r="BG2489" i="19"/>
  <c r="BF2489" i="19"/>
  <c r="BE2489" i="19"/>
  <c r="BG2488" i="19"/>
  <c r="BF2488" i="19"/>
  <c r="BE2488" i="19"/>
  <c r="BG2487" i="19"/>
  <c r="BF2487" i="19"/>
  <c r="BE2487" i="19"/>
  <c r="BG2486" i="19"/>
  <c r="BF2486" i="19"/>
  <c r="BE2486" i="19"/>
  <c r="BG2485" i="19"/>
  <c r="BF2485" i="19"/>
  <c r="BE2485" i="19"/>
  <c r="BG2484" i="19"/>
  <c r="BF2484" i="19"/>
  <c r="BE2484" i="19"/>
  <c r="BG2483" i="19"/>
  <c r="BF2483" i="19"/>
  <c r="BE2483" i="19"/>
  <c r="BG2482" i="19"/>
  <c r="BF2482" i="19"/>
  <c r="BE2482" i="19"/>
  <c r="BG2481" i="19"/>
  <c r="BF2481" i="19"/>
  <c r="BE2481" i="19"/>
  <c r="BG2480" i="19"/>
  <c r="BF2480" i="19"/>
  <c r="BE2480" i="19"/>
  <c r="BG2479" i="19"/>
  <c r="BF2479" i="19"/>
  <c r="BE2479" i="19"/>
  <c r="BG2478" i="19"/>
  <c r="BF2478" i="19"/>
  <c r="BE2478" i="19"/>
  <c r="BG2477" i="19"/>
  <c r="BF2477" i="19"/>
  <c r="BE2477" i="19"/>
  <c r="BG2476" i="19"/>
  <c r="BF2476" i="19"/>
  <c r="BE2476" i="19"/>
  <c r="BG2475" i="19"/>
  <c r="BF2475" i="19"/>
  <c r="BE2475" i="19"/>
  <c r="BG2474" i="19"/>
  <c r="BF2474" i="19"/>
  <c r="BE2474" i="19"/>
  <c r="BG2473" i="19"/>
  <c r="BF2473" i="19"/>
  <c r="BE2473" i="19"/>
  <c r="BG2472" i="19"/>
  <c r="BF2472" i="19"/>
  <c r="BE2472" i="19"/>
  <c r="BG2471" i="19"/>
  <c r="BF2471" i="19"/>
  <c r="BE2471" i="19"/>
  <c r="BG2470" i="19"/>
  <c r="BF2470" i="19"/>
  <c r="BE2470" i="19"/>
  <c r="BG2469" i="19"/>
  <c r="BF2469" i="19"/>
  <c r="BE2469" i="19"/>
  <c r="BG2468" i="19"/>
  <c r="BF2468" i="19"/>
  <c r="BE2468" i="19"/>
  <c r="BG2467" i="19"/>
  <c r="BF2467" i="19"/>
  <c r="BE2467" i="19"/>
  <c r="BG2466" i="19"/>
  <c r="BF2466" i="19"/>
  <c r="BE2466" i="19"/>
  <c r="BG2465" i="19"/>
  <c r="BF2465" i="19"/>
  <c r="BE2465" i="19"/>
  <c r="BG2464" i="19"/>
  <c r="BF2464" i="19"/>
  <c r="BE2464" i="19"/>
  <c r="BG2463" i="19"/>
  <c r="BF2463" i="19"/>
  <c r="BE2463" i="19"/>
  <c r="BG2462" i="19"/>
  <c r="BF2462" i="19"/>
  <c r="BE2462" i="19"/>
  <c r="BG2461" i="19"/>
  <c r="BF2461" i="19"/>
  <c r="BE2461" i="19"/>
  <c r="BG2460" i="19"/>
  <c r="BF2460" i="19"/>
  <c r="BE2460" i="19"/>
  <c r="BG2459" i="19"/>
  <c r="BF2459" i="19"/>
  <c r="BE2459" i="19"/>
  <c r="BG2458" i="19"/>
  <c r="BF2458" i="19"/>
  <c r="BE2458" i="19"/>
  <c r="BG2457" i="19"/>
  <c r="BF2457" i="19"/>
  <c r="BE2457" i="19"/>
  <c r="BG2456" i="19"/>
  <c r="BF2456" i="19"/>
  <c r="BE2456" i="19"/>
  <c r="BG2455" i="19"/>
  <c r="BF2455" i="19"/>
  <c r="BE2455" i="19"/>
  <c r="BG2454" i="19"/>
  <c r="BF2454" i="19"/>
  <c r="BE2454" i="19"/>
  <c r="BG2453" i="19"/>
  <c r="BF2453" i="19"/>
  <c r="BE2453" i="19"/>
  <c r="BG2452" i="19"/>
  <c r="BF2452" i="19"/>
  <c r="BE2452" i="19"/>
  <c r="BG2451" i="19"/>
  <c r="BF2451" i="19"/>
  <c r="BE2451" i="19"/>
  <c r="BG2450" i="19"/>
  <c r="BF2450" i="19"/>
  <c r="BE2450" i="19"/>
  <c r="BG2449" i="19"/>
  <c r="BF2449" i="19"/>
  <c r="BE2449" i="19"/>
  <c r="BG2448" i="19"/>
  <c r="BF2448" i="19"/>
  <c r="BE2448" i="19"/>
  <c r="BG2447" i="19"/>
  <c r="BF2447" i="19"/>
  <c r="BE2447" i="19"/>
  <c r="BG2446" i="19"/>
  <c r="BF2446" i="19"/>
  <c r="BE2446" i="19"/>
  <c r="BG2445" i="19"/>
  <c r="BF2445" i="19"/>
  <c r="BE2445" i="19"/>
  <c r="BG2444" i="19"/>
  <c r="BF2444" i="19"/>
  <c r="BE2444" i="19"/>
  <c r="BG2443" i="19"/>
  <c r="BF2443" i="19"/>
  <c r="BE2443" i="19"/>
  <c r="BG2442" i="19"/>
  <c r="BF2442" i="19"/>
  <c r="BE2442" i="19"/>
  <c r="BG2441" i="19"/>
  <c r="BF2441" i="19"/>
  <c r="BE2441" i="19"/>
  <c r="BG2440" i="19"/>
  <c r="BF2440" i="19"/>
  <c r="BE2440" i="19"/>
  <c r="BG2439" i="19"/>
  <c r="BF2439" i="19"/>
  <c r="BE2439" i="19"/>
  <c r="BG2438" i="19"/>
  <c r="BF2438" i="19"/>
  <c r="BE2438" i="19"/>
  <c r="BG2437" i="19"/>
  <c r="BF2437" i="19"/>
  <c r="BE2437" i="19"/>
  <c r="BG2436" i="19"/>
  <c r="BF2436" i="19"/>
  <c r="BE2436" i="19"/>
  <c r="BG2435" i="19"/>
  <c r="BF2435" i="19"/>
  <c r="BE2435" i="19"/>
  <c r="BG2434" i="19"/>
  <c r="BF2434" i="19"/>
  <c r="BE2434" i="19"/>
  <c r="BG2433" i="19"/>
  <c r="BF2433" i="19"/>
  <c r="BE2433" i="19"/>
  <c r="BG2432" i="19"/>
  <c r="BF2432" i="19"/>
  <c r="BE2432" i="19"/>
  <c r="BG2431" i="19"/>
  <c r="BF2431" i="19"/>
  <c r="BE2431" i="19"/>
  <c r="BG2430" i="19"/>
  <c r="BF2430" i="19"/>
  <c r="BE2430" i="19"/>
  <c r="BG2429" i="19"/>
  <c r="BF2429" i="19"/>
  <c r="BE2429" i="19"/>
  <c r="BG2428" i="19"/>
  <c r="BF2428" i="19"/>
  <c r="BE2428" i="19"/>
  <c r="BG2427" i="19"/>
  <c r="BF2427" i="19"/>
  <c r="BE2427" i="19"/>
  <c r="BG2426" i="19"/>
  <c r="BF2426" i="19"/>
  <c r="BE2426" i="19"/>
  <c r="BG2425" i="19"/>
  <c r="BF2425" i="19"/>
  <c r="BE2425" i="19"/>
  <c r="BG2424" i="19"/>
  <c r="BF2424" i="19"/>
  <c r="BE2424" i="19"/>
  <c r="BG2423" i="19"/>
  <c r="BF2423" i="19"/>
  <c r="BE2423" i="19"/>
  <c r="BG2422" i="19"/>
  <c r="BF2422" i="19"/>
  <c r="BE2422" i="19"/>
  <c r="BG2421" i="19"/>
  <c r="BF2421" i="19"/>
  <c r="BE2421" i="19"/>
  <c r="BG2420" i="19"/>
  <c r="BF2420" i="19"/>
  <c r="BE2420" i="19"/>
  <c r="BG2419" i="19"/>
  <c r="BF2419" i="19"/>
  <c r="BE2419" i="19"/>
  <c r="BG2418" i="19"/>
  <c r="BF2418" i="19"/>
  <c r="BE2418" i="19"/>
  <c r="BG2417" i="19"/>
  <c r="BF2417" i="19"/>
  <c r="BE2417" i="19"/>
  <c r="BG2416" i="19"/>
  <c r="BF2416" i="19"/>
  <c r="BE2416" i="19"/>
  <c r="BG2415" i="19"/>
  <c r="BF2415" i="19"/>
  <c r="BE2415" i="19"/>
  <c r="BG2414" i="19"/>
  <c r="BF2414" i="19"/>
  <c r="BE2414" i="19"/>
  <c r="BG2413" i="19"/>
  <c r="BF2413" i="19"/>
  <c r="BE2413" i="19"/>
  <c r="BG2412" i="19"/>
  <c r="BF2412" i="19"/>
  <c r="BE2412" i="19"/>
  <c r="BG2411" i="19"/>
  <c r="BF2411" i="19"/>
  <c r="BE2411" i="19"/>
  <c r="BG2410" i="19"/>
  <c r="BF2410" i="19"/>
  <c r="BE2410" i="19"/>
  <c r="BG2409" i="19"/>
  <c r="BF2409" i="19"/>
  <c r="BE2409" i="19"/>
  <c r="BG2408" i="19"/>
  <c r="BF2408" i="19"/>
  <c r="BE2408" i="19"/>
  <c r="BG2407" i="19"/>
  <c r="BF2407" i="19"/>
  <c r="BE2407" i="19"/>
  <c r="BG2406" i="19"/>
  <c r="BF2406" i="19"/>
  <c r="BE2406" i="19"/>
  <c r="BG2405" i="19"/>
  <c r="BF2405" i="19"/>
  <c r="BE2405" i="19"/>
  <c r="BG2404" i="19"/>
  <c r="BF2404" i="19"/>
  <c r="BE2404" i="19"/>
  <c r="BG2403" i="19"/>
  <c r="BF2403" i="19"/>
  <c r="BE2403" i="19"/>
  <c r="BG2402" i="19"/>
  <c r="BF2402" i="19"/>
  <c r="BE2402" i="19"/>
  <c r="BG2401" i="19"/>
  <c r="BF2401" i="19"/>
  <c r="BE2401" i="19"/>
  <c r="BG2400" i="19"/>
  <c r="BF2400" i="19"/>
  <c r="BE2400" i="19"/>
  <c r="BG2399" i="19"/>
  <c r="BF2399" i="19"/>
  <c r="BE2399" i="19"/>
  <c r="BG2398" i="19"/>
  <c r="BF2398" i="19"/>
  <c r="BE2398" i="19"/>
  <c r="BG2397" i="19"/>
  <c r="BF2397" i="19"/>
  <c r="BE2397" i="19"/>
  <c r="BG2396" i="19"/>
  <c r="BF2396" i="19"/>
  <c r="BE2396" i="19"/>
  <c r="BG2395" i="19"/>
  <c r="BF2395" i="19"/>
  <c r="BE2395" i="19"/>
  <c r="BG2394" i="19"/>
  <c r="BF2394" i="19"/>
  <c r="BE2394" i="19"/>
  <c r="BG2393" i="19"/>
  <c r="BF2393" i="19"/>
  <c r="BE2393" i="19"/>
  <c r="BG2392" i="19"/>
  <c r="BF2392" i="19"/>
  <c r="BE2392" i="19"/>
  <c r="BG2391" i="19"/>
  <c r="BF2391" i="19"/>
  <c r="BE2391" i="19"/>
  <c r="BG2390" i="19"/>
  <c r="BF2390" i="19"/>
  <c r="BE2390" i="19"/>
  <c r="BG2389" i="19"/>
  <c r="BF2389" i="19"/>
  <c r="BE2389" i="19"/>
  <c r="BG2388" i="19"/>
  <c r="BF2388" i="19"/>
  <c r="BE2388" i="19"/>
  <c r="BG2387" i="19"/>
  <c r="BF2387" i="19"/>
  <c r="BE2387" i="19"/>
  <c r="BG2386" i="19"/>
  <c r="BF2386" i="19"/>
  <c r="BE2386" i="19"/>
  <c r="BG2385" i="19"/>
  <c r="BF2385" i="19"/>
  <c r="BE2385" i="19"/>
  <c r="BG2384" i="19"/>
  <c r="BF2384" i="19"/>
  <c r="BE2384" i="19"/>
  <c r="BG2383" i="19"/>
  <c r="BF2383" i="19"/>
  <c r="BE2383" i="19"/>
  <c r="BG2382" i="19"/>
  <c r="BF2382" i="19"/>
  <c r="BE2382" i="19"/>
  <c r="BG2381" i="19"/>
  <c r="BF2381" i="19"/>
  <c r="BE2381" i="19"/>
  <c r="BG2380" i="19"/>
  <c r="BF2380" i="19"/>
  <c r="BE2380" i="19"/>
  <c r="BG2379" i="19"/>
  <c r="BF2379" i="19"/>
  <c r="BE2379" i="19"/>
  <c r="BG2378" i="19"/>
  <c r="BF2378" i="19"/>
  <c r="BE2378" i="19"/>
  <c r="BG2377" i="19"/>
  <c r="BF2377" i="19"/>
  <c r="BE2377" i="19"/>
  <c r="BG2376" i="19"/>
  <c r="BF2376" i="19"/>
  <c r="BE2376" i="19"/>
  <c r="BG2375" i="19"/>
  <c r="BF2375" i="19"/>
  <c r="BE2375" i="19"/>
  <c r="BG2374" i="19"/>
  <c r="BF2374" i="19"/>
  <c r="BE2374" i="19"/>
  <c r="BG2373" i="19"/>
  <c r="BF2373" i="19"/>
  <c r="BE2373" i="19"/>
  <c r="BG2372" i="19"/>
  <c r="BF2372" i="19"/>
  <c r="BE2372" i="19"/>
  <c r="BG2371" i="19"/>
  <c r="BF2371" i="19"/>
  <c r="BE2371" i="19"/>
  <c r="BG2370" i="19"/>
  <c r="BF2370" i="19"/>
  <c r="BE2370" i="19"/>
  <c r="BG2369" i="19"/>
  <c r="BF2369" i="19"/>
  <c r="BE2369" i="19"/>
  <c r="BG2368" i="19"/>
  <c r="BF2368" i="19"/>
  <c r="BE2368" i="19"/>
  <c r="BG2367" i="19"/>
  <c r="BF2367" i="19"/>
  <c r="BE2367" i="19"/>
  <c r="BG2366" i="19"/>
  <c r="BF2366" i="19"/>
  <c r="BE2366" i="19"/>
  <c r="BG2365" i="19"/>
  <c r="BF2365" i="19"/>
  <c r="BE2365" i="19"/>
  <c r="BG2364" i="19"/>
  <c r="BF2364" i="19"/>
  <c r="BE2364" i="19"/>
  <c r="BG2363" i="19"/>
  <c r="BF2363" i="19"/>
  <c r="BE2363" i="19"/>
  <c r="BG2362" i="19"/>
  <c r="BF2362" i="19"/>
  <c r="BE2362" i="19"/>
  <c r="BG2361" i="19"/>
  <c r="BF2361" i="19"/>
  <c r="BE2361" i="19"/>
  <c r="BG2360" i="19"/>
  <c r="BF2360" i="19"/>
  <c r="BE2360" i="19"/>
  <c r="BG2359" i="19"/>
  <c r="BF2359" i="19"/>
  <c r="BE2359" i="19"/>
  <c r="BG2358" i="19"/>
  <c r="BF2358" i="19"/>
  <c r="BE2358" i="19"/>
  <c r="BG2357" i="19"/>
  <c r="BF2357" i="19"/>
  <c r="BE2357" i="19"/>
  <c r="BG2356" i="19"/>
  <c r="BF2356" i="19"/>
  <c r="BE2356" i="19"/>
  <c r="BG2355" i="19"/>
  <c r="BF2355" i="19"/>
  <c r="BE2355" i="19"/>
  <c r="BG2354" i="19"/>
  <c r="BF2354" i="19"/>
  <c r="BE2354" i="19"/>
  <c r="BG2353" i="19"/>
  <c r="BF2353" i="19"/>
  <c r="BE2353" i="19"/>
  <c r="BG2352" i="19"/>
  <c r="BF2352" i="19"/>
  <c r="BE2352" i="19"/>
  <c r="BG2351" i="19"/>
  <c r="BF2351" i="19"/>
  <c r="BE2351" i="19"/>
  <c r="BG2350" i="19"/>
  <c r="BF2350" i="19"/>
  <c r="BE2350" i="19"/>
  <c r="BG2349" i="19"/>
  <c r="BF2349" i="19"/>
  <c r="BE2349" i="19"/>
  <c r="BG2348" i="19"/>
  <c r="BF2348" i="19"/>
  <c r="BE2348" i="19"/>
  <c r="BG2347" i="19"/>
  <c r="BF2347" i="19"/>
  <c r="BE2347" i="19"/>
  <c r="BG2346" i="19"/>
  <c r="BF2346" i="19"/>
  <c r="BE2346" i="19"/>
  <c r="BG2345" i="19"/>
  <c r="BF2345" i="19"/>
  <c r="BE2345" i="19"/>
  <c r="BG2344" i="19"/>
  <c r="BF2344" i="19"/>
  <c r="BE2344" i="19"/>
  <c r="BG2343" i="19"/>
  <c r="BF2343" i="19"/>
  <c r="BE2343" i="19"/>
  <c r="BG2342" i="19"/>
  <c r="BF2342" i="19"/>
  <c r="BE2342" i="19"/>
  <c r="BG2341" i="19"/>
  <c r="BF2341" i="19"/>
  <c r="BE2341" i="19"/>
  <c r="BG2340" i="19"/>
  <c r="BF2340" i="19"/>
  <c r="BE2340" i="19"/>
  <c r="BG2339" i="19"/>
  <c r="BF2339" i="19"/>
  <c r="BE2339" i="19"/>
  <c r="BG2338" i="19"/>
  <c r="BF2338" i="19"/>
  <c r="BE2338" i="19"/>
  <c r="BG2337" i="19"/>
  <c r="BF2337" i="19"/>
  <c r="BE2337" i="19"/>
  <c r="BG2336" i="19"/>
  <c r="BF2336" i="19"/>
  <c r="BE2336" i="19"/>
  <c r="BG2335" i="19"/>
  <c r="BF2335" i="19"/>
  <c r="BE2335" i="19"/>
  <c r="BG2334" i="19"/>
  <c r="BF2334" i="19"/>
  <c r="BE2334" i="19"/>
  <c r="BG2333" i="19"/>
  <c r="BF2333" i="19"/>
  <c r="BE2333" i="19"/>
  <c r="BG2332" i="19"/>
  <c r="BF2332" i="19"/>
  <c r="BE2332" i="19"/>
  <c r="BG2331" i="19"/>
  <c r="BF2331" i="19"/>
  <c r="BE2331" i="19"/>
  <c r="BG2330" i="19"/>
  <c r="BF2330" i="19"/>
  <c r="BE2330" i="19"/>
  <c r="BG2329" i="19"/>
  <c r="BF2329" i="19"/>
  <c r="BE2329" i="19"/>
  <c r="BG2328" i="19"/>
  <c r="BF2328" i="19"/>
  <c r="BE2328" i="19"/>
  <c r="BG2327" i="19"/>
  <c r="BF2327" i="19"/>
  <c r="BE2327" i="19"/>
  <c r="BG2326" i="19"/>
  <c r="BF2326" i="19"/>
  <c r="BE2326" i="19"/>
  <c r="BG2325" i="19"/>
  <c r="BF2325" i="19"/>
  <c r="BE2325" i="19"/>
  <c r="BG2324" i="19"/>
  <c r="BF2324" i="19"/>
  <c r="BE2324" i="19"/>
  <c r="BG2323" i="19"/>
  <c r="BF2323" i="19"/>
  <c r="BE2323" i="19"/>
  <c r="BG2322" i="19"/>
  <c r="BF2322" i="19"/>
  <c r="BE2322" i="19"/>
  <c r="BG2321" i="19"/>
  <c r="BF2321" i="19"/>
  <c r="BE2321" i="19"/>
  <c r="BG2320" i="19"/>
  <c r="BF2320" i="19"/>
  <c r="BE2320" i="19"/>
  <c r="BG2319" i="19"/>
  <c r="BF2319" i="19"/>
  <c r="BE2319" i="19"/>
  <c r="BG2318" i="19"/>
  <c r="BF2318" i="19"/>
  <c r="BE2318" i="19"/>
  <c r="BG2317" i="19"/>
  <c r="BF2317" i="19"/>
  <c r="BE2317" i="19"/>
  <c r="BG2316" i="19"/>
  <c r="BF2316" i="19"/>
  <c r="BE2316" i="19"/>
  <c r="BG2315" i="19"/>
  <c r="BF2315" i="19"/>
  <c r="BE2315" i="19"/>
  <c r="BG2314" i="19"/>
  <c r="BF2314" i="19"/>
  <c r="BE2314" i="19"/>
  <c r="BG2313" i="19"/>
  <c r="BF2313" i="19"/>
  <c r="BE2313" i="19"/>
  <c r="BG2312" i="19"/>
  <c r="BF2312" i="19"/>
  <c r="BE2312" i="19"/>
  <c r="BG2311" i="19"/>
  <c r="BF2311" i="19"/>
  <c r="BE2311" i="19"/>
  <c r="BG2310" i="19"/>
  <c r="BF2310" i="19"/>
  <c r="BE2310" i="19"/>
  <c r="BG2309" i="19"/>
  <c r="BF2309" i="19"/>
  <c r="BE2309" i="19"/>
  <c r="BG2308" i="19"/>
  <c r="BF2308" i="19"/>
  <c r="BE2308" i="19"/>
  <c r="BG2307" i="19"/>
  <c r="BF2307" i="19"/>
  <c r="BE2307" i="19"/>
  <c r="BG2306" i="19"/>
  <c r="BF2306" i="19"/>
  <c r="BE2306" i="19"/>
  <c r="BG2305" i="19"/>
  <c r="BF2305" i="19"/>
  <c r="BE2305" i="19"/>
  <c r="BG2304" i="19"/>
  <c r="BF2304" i="19"/>
  <c r="BE2304" i="19"/>
  <c r="BG2303" i="19"/>
  <c r="BF2303" i="19"/>
  <c r="BE2303" i="19"/>
  <c r="BG2302" i="19"/>
  <c r="BF2302" i="19"/>
  <c r="BE2302" i="19"/>
  <c r="BG2301" i="19"/>
  <c r="BF2301" i="19"/>
  <c r="BE2301" i="19"/>
  <c r="BG2300" i="19"/>
  <c r="BF2300" i="19"/>
  <c r="BE2300" i="19"/>
  <c r="BG2299" i="19"/>
  <c r="BF2299" i="19"/>
  <c r="BE2299" i="19"/>
  <c r="BG2298" i="19"/>
  <c r="BF2298" i="19"/>
  <c r="BE2298" i="19"/>
  <c r="BG2297" i="19"/>
  <c r="BF2297" i="19"/>
  <c r="BE2297" i="19"/>
  <c r="BG2296" i="19"/>
  <c r="BF2296" i="19"/>
  <c r="BE2296" i="19"/>
  <c r="BG2295" i="19"/>
  <c r="BF2295" i="19"/>
  <c r="BE2295" i="19"/>
  <c r="BG2294" i="19"/>
  <c r="BF2294" i="19"/>
  <c r="BE2294" i="19"/>
  <c r="BG2293" i="19"/>
  <c r="BF2293" i="19"/>
  <c r="BE2293" i="19"/>
  <c r="BG2292" i="19"/>
  <c r="BF2292" i="19"/>
  <c r="BE2292" i="19"/>
  <c r="BG2291" i="19"/>
  <c r="BF2291" i="19"/>
  <c r="BE2291" i="19"/>
  <c r="BG2290" i="19"/>
  <c r="BF2290" i="19"/>
  <c r="BE2290" i="19"/>
  <c r="BG2289" i="19"/>
  <c r="BF2289" i="19"/>
  <c r="BE2289" i="19"/>
  <c r="BG2288" i="19"/>
  <c r="BF2288" i="19"/>
  <c r="BE2288" i="19"/>
  <c r="BG2287" i="19"/>
  <c r="BF2287" i="19"/>
  <c r="BE2287" i="19"/>
  <c r="BG2286" i="19"/>
  <c r="BF2286" i="19"/>
  <c r="BE2286" i="19"/>
  <c r="BG2285" i="19"/>
  <c r="BF2285" i="19"/>
  <c r="BE2285" i="19"/>
  <c r="BG2284" i="19"/>
  <c r="BF2284" i="19"/>
  <c r="BE2284" i="19"/>
  <c r="BG2283" i="19"/>
  <c r="BF2283" i="19"/>
  <c r="BE2283" i="19"/>
  <c r="BG2282" i="19"/>
  <c r="BF2282" i="19"/>
  <c r="BE2282" i="19"/>
  <c r="BG2281" i="19"/>
  <c r="BF2281" i="19"/>
  <c r="BE2281" i="19"/>
  <c r="BG2280" i="19"/>
  <c r="BF2280" i="19"/>
  <c r="BE2280" i="19"/>
  <c r="BG2279" i="19"/>
  <c r="BF2279" i="19"/>
  <c r="BE2279" i="19"/>
  <c r="BG2278" i="19"/>
  <c r="BF2278" i="19"/>
  <c r="BE2278" i="19"/>
  <c r="BG2277" i="19"/>
  <c r="BF2277" i="19"/>
  <c r="BE2277" i="19"/>
  <c r="BG2276" i="19"/>
  <c r="BF2276" i="19"/>
  <c r="BE2276" i="19"/>
  <c r="BG2275" i="19"/>
  <c r="BF2275" i="19"/>
  <c r="BE2275" i="19"/>
  <c r="BG2274" i="19"/>
  <c r="BF2274" i="19"/>
  <c r="BE2274" i="19"/>
  <c r="BG2273" i="19"/>
  <c r="BF2273" i="19"/>
  <c r="BE2273" i="19"/>
  <c r="BG2272" i="19"/>
  <c r="BF2272" i="19"/>
  <c r="BE2272" i="19"/>
  <c r="BG2271" i="19"/>
  <c r="BF2271" i="19"/>
  <c r="BE2271" i="19"/>
  <c r="BG2270" i="19"/>
  <c r="BF2270" i="19"/>
  <c r="BE2270" i="19"/>
  <c r="BG2269" i="19"/>
  <c r="BF2269" i="19"/>
  <c r="BE2269" i="19"/>
  <c r="BG2268" i="19"/>
  <c r="BF2268" i="19"/>
  <c r="BE2268" i="19"/>
  <c r="BG2267" i="19"/>
  <c r="BF2267" i="19"/>
  <c r="BE2267" i="19"/>
  <c r="BG2266" i="19"/>
  <c r="BF2266" i="19"/>
  <c r="BE2266" i="19"/>
  <c r="BG2265" i="19"/>
  <c r="BF2265" i="19"/>
  <c r="BE2265" i="19"/>
  <c r="BG2264" i="19"/>
  <c r="BF2264" i="19"/>
  <c r="BE2264" i="19"/>
  <c r="BG2263" i="19"/>
  <c r="BF2263" i="19"/>
  <c r="BE2263" i="19"/>
  <c r="BG2262" i="19"/>
  <c r="BF2262" i="19"/>
  <c r="BE2262" i="19"/>
  <c r="BG2261" i="19"/>
  <c r="BF2261" i="19"/>
  <c r="BE2261" i="19"/>
  <c r="BG2260" i="19"/>
  <c r="BF2260" i="19"/>
  <c r="BE2260" i="19"/>
  <c r="BG2259" i="19"/>
  <c r="BF2259" i="19"/>
  <c r="BE2259" i="19"/>
  <c r="BG2258" i="19"/>
  <c r="BF2258" i="19"/>
  <c r="BE2258" i="19"/>
  <c r="BG2257" i="19"/>
  <c r="BF2257" i="19"/>
  <c r="BE2257" i="19"/>
  <c r="BG2256" i="19"/>
  <c r="BF2256" i="19"/>
  <c r="BE2256" i="19"/>
  <c r="BG2255" i="19"/>
  <c r="BF2255" i="19"/>
  <c r="BE2255" i="19"/>
  <c r="BG2254" i="19"/>
  <c r="BF2254" i="19"/>
  <c r="BE2254" i="19"/>
  <c r="BG2253" i="19"/>
  <c r="BF2253" i="19"/>
  <c r="BE2253" i="19"/>
  <c r="BG2252" i="19"/>
  <c r="BF2252" i="19"/>
  <c r="BE2252" i="19"/>
  <c r="BG2251" i="19"/>
  <c r="BF2251" i="19"/>
  <c r="BE2251" i="19"/>
  <c r="BG2250" i="19"/>
  <c r="BF2250" i="19"/>
  <c r="BE2250" i="19"/>
  <c r="BG2249" i="19"/>
  <c r="BF2249" i="19"/>
  <c r="BE2249" i="19"/>
  <c r="BG2248" i="19"/>
  <c r="BF2248" i="19"/>
  <c r="BE2248" i="19"/>
  <c r="BG2247" i="19"/>
  <c r="BF2247" i="19"/>
  <c r="BE2247" i="19"/>
  <c r="BG2246" i="19"/>
  <c r="BF2246" i="19"/>
  <c r="BE2246" i="19"/>
  <c r="BG2245" i="19"/>
  <c r="BF2245" i="19"/>
  <c r="BE2245" i="19"/>
  <c r="BG2244" i="19"/>
  <c r="BF2244" i="19"/>
  <c r="BE2244" i="19"/>
  <c r="BG2243" i="19"/>
  <c r="BF2243" i="19"/>
  <c r="BE2243" i="19"/>
  <c r="BG2242" i="19"/>
  <c r="BF2242" i="19"/>
  <c r="BE2242" i="19"/>
  <c r="BG2241" i="19"/>
  <c r="BF2241" i="19"/>
  <c r="BE2241" i="19"/>
  <c r="BG2240" i="19"/>
  <c r="BF2240" i="19"/>
  <c r="BE2240" i="19"/>
  <c r="BG2239" i="19"/>
  <c r="BF2239" i="19"/>
  <c r="BE2239" i="19"/>
  <c r="BG2238" i="19"/>
  <c r="BF2238" i="19"/>
  <c r="BE2238" i="19"/>
  <c r="BG2237" i="19"/>
  <c r="BF2237" i="19"/>
  <c r="BE2237" i="19"/>
  <c r="BG2236" i="19"/>
  <c r="BF2236" i="19"/>
  <c r="BE2236" i="19"/>
  <c r="BG2235" i="19"/>
  <c r="BF2235" i="19"/>
  <c r="BE2235" i="19"/>
  <c r="BG2234" i="19"/>
  <c r="BF2234" i="19"/>
  <c r="BE2234" i="19"/>
  <c r="BG2233" i="19"/>
  <c r="BF2233" i="19"/>
  <c r="BE2233" i="19"/>
  <c r="BG2232" i="19"/>
  <c r="BF2232" i="19"/>
  <c r="BE2232" i="19"/>
  <c r="BG2231" i="19"/>
  <c r="BF2231" i="19"/>
  <c r="BE2231" i="19"/>
  <c r="BG2230" i="19"/>
  <c r="BF2230" i="19"/>
  <c r="BE2230" i="19"/>
  <c r="BG2229" i="19"/>
  <c r="BF2229" i="19"/>
  <c r="BE2229" i="19"/>
  <c r="BG2228" i="19"/>
  <c r="BF2228" i="19"/>
  <c r="BE2228" i="19"/>
  <c r="BG2227" i="19"/>
  <c r="BF2227" i="19"/>
  <c r="BE2227" i="19"/>
  <c r="BG2226" i="19"/>
  <c r="BF2226" i="19"/>
  <c r="BE2226" i="19"/>
  <c r="BG2225" i="19"/>
  <c r="BF2225" i="19"/>
  <c r="BE2225" i="19"/>
  <c r="BG2224" i="19"/>
  <c r="BF2224" i="19"/>
  <c r="BE2224" i="19"/>
  <c r="BG2223" i="19"/>
  <c r="BF2223" i="19"/>
  <c r="BE2223" i="19"/>
  <c r="BG2222" i="19"/>
  <c r="BF2222" i="19"/>
  <c r="BE2222" i="19"/>
  <c r="BG2221" i="19"/>
  <c r="BF2221" i="19"/>
  <c r="BE2221" i="19"/>
  <c r="BG2220" i="19"/>
  <c r="BF2220" i="19"/>
  <c r="BE2220" i="19"/>
  <c r="BG2219" i="19"/>
  <c r="BF2219" i="19"/>
  <c r="BE2219" i="19"/>
  <c r="BG2218" i="19"/>
  <c r="BF2218" i="19"/>
  <c r="BE2218" i="19"/>
  <c r="BG2217" i="19"/>
  <c r="BF2217" i="19"/>
  <c r="BE2217" i="19"/>
  <c r="BG2216" i="19"/>
  <c r="BF2216" i="19"/>
  <c r="BE2216" i="19"/>
  <c r="BG2215" i="19"/>
  <c r="BF2215" i="19"/>
  <c r="BE2215" i="19"/>
  <c r="BG2214" i="19"/>
  <c r="BF2214" i="19"/>
  <c r="BE2214" i="19"/>
  <c r="BG2213" i="19"/>
  <c r="BF2213" i="19"/>
  <c r="BE2213" i="19"/>
  <c r="BG2212" i="19"/>
  <c r="BF2212" i="19"/>
  <c r="BE2212" i="19"/>
  <c r="BG2211" i="19"/>
  <c r="BF2211" i="19"/>
  <c r="BE2211" i="19"/>
  <c r="BG2210" i="19"/>
  <c r="BF2210" i="19"/>
  <c r="BE2210" i="19"/>
  <c r="BG2209" i="19"/>
  <c r="BF2209" i="19"/>
  <c r="BE2209" i="19"/>
  <c r="BG2208" i="19"/>
  <c r="BF2208" i="19"/>
  <c r="BE2208" i="19"/>
  <c r="BG2207" i="19"/>
  <c r="BF2207" i="19"/>
  <c r="BE2207" i="19"/>
  <c r="BG2206" i="19"/>
  <c r="BF2206" i="19"/>
  <c r="BE2206" i="19"/>
  <c r="BG2205" i="19"/>
  <c r="BF2205" i="19"/>
  <c r="BE2205" i="19"/>
  <c r="BG2204" i="19"/>
  <c r="BF2204" i="19"/>
  <c r="BE2204" i="19"/>
  <c r="BG2203" i="19"/>
  <c r="BF2203" i="19"/>
  <c r="BE2203" i="19"/>
  <c r="BG2202" i="19"/>
  <c r="BF2202" i="19"/>
  <c r="BE2202" i="19"/>
  <c r="BG2201" i="19"/>
  <c r="BF2201" i="19"/>
  <c r="BE2201" i="19"/>
  <c r="BG2200" i="19"/>
  <c r="BF2200" i="19"/>
  <c r="BE2200" i="19"/>
  <c r="BG2199" i="19"/>
  <c r="BF2199" i="19"/>
  <c r="BE2199" i="19"/>
  <c r="BG2198" i="19"/>
  <c r="BF2198" i="19"/>
  <c r="BE2198" i="19"/>
  <c r="BG2197" i="19"/>
  <c r="BF2197" i="19"/>
  <c r="BE2197" i="19"/>
  <c r="BG2196" i="19"/>
  <c r="BF2196" i="19"/>
  <c r="BE2196" i="19"/>
  <c r="BG2195" i="19"/>
  <c r="BF2195" i="19"/>
  <c r="BE2195" i="19"/>
  <c r="BG2194" i="19"/>
  <c r="BF2194" i="19"/>
  <c r="BE2194" i="19"/>
  <c r="BG2193" i="19"/>
  <c r="BF2193" i="19"/>
  <c r="BE2193" i="19"/>
  <c r="BG2192" i="19"/>
  <c r="BF2192" i="19"/>
  <c r="BE2192" i="19"/>
  <c r="BG2191" i="19"/>
  <c r="BF2191" i="19"/>
  <c r="BE2191" i="19"/>
  <c r="BG2190" i="19"/>
  <c r="BF2190" i="19"/>
  <c r="BE2190" i="19"/>
  <c r="BG2189" i="19"/>
  <c r="BF2189" i="19"/>
  <c r="BE2189" i="19"/>
  <c r="BG2188" i="19"/>
  <c r="BF2188" i="19"/>
  <c r="BE2188" i="19"/>
  <c r="BG2187" i="19"/>
  <c r="BF2187" i="19"/>
  <c r="BE2187" i="19"/>
  <c r="BG2186" i="19"/>
  <c r="BF2186" i="19"/>
  <c r="BE2186" i="19"/>
  <c r="BG2185" i="19"/>
  <c r="BF2185" i="19"/>
  <c r="BE2185" i="19"/>
  <c r="BG2184" i="19"/>
  <c r="BF2184" i="19"/>
  <c r="BE2184" i="19"/>
  <c r="BG2183" i="19"/>
  <c r="BF2183" i="19"/>
  <c r="BE2183" i="19"/>
  <c r="BG2182" i="19"/>
  <c r="BF2182" i="19"/>
  <c r="BE2182" i="19"/>
  <c r="BG2181" i="19"/>
  <c r="BF2181" i="19"/>
  <c r="BE2181" i="19"/>
  <c r="BG2180" i="19"/>
  <c r="BF2180" i="19"/>
  <c r="BE2180" i="19"/>
  <c r="BG2179" i="19"/>
  <c r="BF2179" i="19"/>
  <c r="BE2179" i="19"/>
  <c r="BG2178" i="19"/>
  <c r="BF2178" i="19"/>
  <c r="BE2178" i="19"/>
  <c r="BG2177" i="19"/>
  <c r="BF2177" i="19"/>
  <c r="BE2177" i="19"/>
  <c r="BG2176" i="19"/>
  <c r="BF2176" i="19"/>
  <c r="BE2176" i="19"/>
  <c r="BG2175" i="19"/>
  <c r="BF2175" i="19"/>
  <c r="BE2175" i="19"/>
  <c r="BG2174" i="19"/>
  <c r="BF2174" i="19"/>
  <c r="BE2174" i="19"/>
  <c r="BG2173" i="19"/>
  <c r="BF2173" i="19"/>
  <c r="BE2173" i="19"/>
  <c r="BG2172" i="19"/>
  <c r="BF2172" i="19"/>
  <c r="BE2172" i="19"/>
  <c r="BG2171" i="19"/>
  <c r="BF2171" i="19"/>
  <c r="BE2171" i="19"/>
  <c r="BG2170" i="19"/>
  <c r="BF2170" i="19"/>
  <c r="BE2170" i="19"/>
  <c r="BG2169" i="19"/>
  <c r="BF2169" i="19"/>
  <c r="BE2169" i="19"/>
  <c r="BG2168" i="19"/>
  <c r="BF2168" i="19"/>
  <c r="BE2168" i="19"/>
  <c r="BG2167" i="19"/>
  <c r="BF2167" i="19"/>
  <c r="BE2167" i="19"/>
  <c r="BG2166" i="19"/>
  <c r="BF2166" i="19"/>
  <c r="BE2166" i="19"/>
  <c r="BG2165" i="19"/>
  <c r="BF2165" i="19"/>
  <c r="BE2165" i="19"/>
  <c r="BG2164" i="19"/>
  <c r="BF2164" i="19"/>
  <c r="BE2164" i="19"/>
  <c r="BG2163" i="19"/>
  <c r="BF2163" i="19"/>
  <c r="BE2163" i="19"/>
  <c r="BG2162" i="19"/>
  <c r="BF2162" i="19"/>
  <c r="BE2162" i="19"/>
  <c r="BG2161" i="19"/>
  <c r="BF2161" i="19"/>
  <c r="BE2161" i="19"/>
  <c r="BG2160" i="19"/>
  <c r="BF2160" i="19"/>
  <c r="BE2160" i="19"/>
  <c r="BG2159" i="19"/>
  <c r="BF2159" i="19"/>
  <c r="BE2159" i="19"/>
  <c r="BG2158" i="19"/>
  <c r="BF2158" i="19"/>
  <c r="BE2158" i="19"/>
  <c r="BG2157" i="19"/>
  <c r="BF2157" i="19"/>
  <c r="BE2157" i="19"/>
  <c r="BG2156" i="19"/>
  <c r="BF2156" i="19"/>
  <c r="BE2156" i="19"/>
  <c r="BG2155" i="19"/>
  <c r="BF2155" i="19"/>
  <c r="BE2155" i="19"/>
  <c r="BG2154" i="19"/>
  <c r="BF2154" i="19"/>
  <c r="BE2154" i="19"/>
  <c r="BG2153" i="19"/>
  <c r="BF2153" i="19"/>
  <c r="BE2153" i="19"/>
  <c r="BG2152" i="19"/>
  <c r="BF2152" i="19"/>
  <c r="BE2152" i="19"/>
  <c r="BG2151" i="19"/>
  <c r="BF2151" i="19"/>
  <c r="BE2151" i="19"/>
  <c r="BG2150" i="19"/>
  <c r="BF2150" i="19"/>
  <c r="BE2150" i="19"/>
  <c r="BG2149" i="19"/>
  <c r="BF2149" i="19"/>
  <c r="BE2149" i="19"/>
  <c r="BG2148" i="19"/>
  <c r="BF2148" i="19"/>
  <c r="BE2148" i="19"/>
  <c r="BG2147" i="19"/>
  <c r="BF2147" i="19"/>
  <c r="BE2147" i="19"/>
  <c r="BG2146" i="19"/>
  <c r="BF2146" i="19"/>
  <c r="BE2146" i="19"/>
  <c r="BG2145" i="19"/>
  <c r="BF2145" i="19"/>
  <c r="BE2145" i="19"/>
  <c r="BG2144" i="19"/>
  <c r="BF2144" i="19"/>
  <c r="BE2144" i="19"/>
  <c r="BG2143" i="19"/>
  <c r="BF2143" i="19"/>
  <c r="BE2143" i="19"/>
  <c r="BG2142" i="19"/>
  <c r="BF2142" i="19"/>
  <c r="BE2142" i="19"/>
  <c r="BG2141" i="19"/>
  <c r="BF2141" i="19"/>
  <c r="BE2141" i="19"/>
  <c r="BG2140" i="19"/>
  <c r="BF2140" i="19"/>
  <c r="BE2140" i="19"/>
  <c r="BG2139" i="19"/>
  <c r="BF2139" i="19"/>
  <c r="BE2139" i="19"/>
  <c r="BG2138" i="19"/>
  <c r="BF2138" i="19"/>
  <c r="BE2138" i="19"/>
  <c r="BG2137" i="19"/>
  <c r="BF2137" i="19"/>
  <c r="BE2137" i="19"/>
  <c r="BG2136" i="19"/>
  <c r="BF2136" i="19"/>
  <c r="BE2136" i="19"/>
  <c r="BG2135" i="19"/>
  <c r="BF2135" i="19"/>
  <c r="BE2135" i="19"/>
  <c r="BG2134" i="19"/>
  <c r="BF2134" i="19"/>
  <c r="BE2134" i="19"/>
  <c r="BG2133" i="19"/>
  <c r="BF2133" i="19"/>
  <c r="BE2133" i="19"/>
  <c r="BG2132" i="19"/>
  <c r="BF2132" i="19"/>
  <c r="BE2132" i="19"/>
  <c r="BG2131" i="19"/>
  <c r="BF2131" i="19"/>
  <c r="BE2131" i="19"/>
  <c r="BG2130" i="19"/>
  <c r="BF2130" i="19"/>
  <c r="BE2130" i="19"/>
  <c r="BG2129" i="19"/>
  <c r="BF2129" i="19"/>
  <c r="BE2129" i="19"/>
  <c r="BG2128" i="19"/>
  <c r="BF2128" i="19"/>
  <c r="BE2128" i="19"/>
  <c r="BG2127" i="19"/>
  <c r="BF2127" i="19"/>
  <c r="BE2127" i="19"/>
  <c r="BG2126" i="19"/>
  <c r="BF2126" i="19"/>
  <c r="BE2126" i="19"/>
  <c r="BG2125" i="19"/>
  <c r="BF2125" i="19"/>
  <c r="BE2125" i="19"/>
  <c r="BG2124" i="19"/>
  <c r="BF2124" i="19"/>
  <c r="BE2124" i="19"/>
  <c r="BG2123" i="19"/>
  <c r="BF2123" i="19"/>
  <c r="BE2123" i="19"/>
  <c r="BG2122" i="19"/>
  <c r="BF2122" i="19"/>
  <c r="BE2122" i="19"/>
  <c r="BG2121" i="19"/>
  <c r="BF2121" i="19"/>
  <c r="BE2121" i="19"/>
  <c r="BG2120" i="19"/>
  <c r="BF2120" i="19"/>
  <c r="BE2120" i="19"/>
  <c r="BG2119" i="19"/>
  <c r="BF2119" i="19"/>
  <c r="BE2119" i="19"/>
  <c r="BG2118" i="19"/>
  <c r="BF2118" i="19"/>
  <c r="BE2118" i="19"/>
  <c r="BG2117" i="19"/>
  <c r="BF2117" i="19"/>
  <c r="BE2117" i="19"/>
  <c r="BG2116" i="19"/>
  <c r="BF2116" i="19"/>
  <c r="BE2116" i="19"/>
  <c r="BG2115" i="19"/>
  <c r="BF2115" i="19"/>
  <c r="BE2115" i="19"/>
  <c r="BG2114" i="19"/>
  <c r="BF2114" i="19"/>
  <c r="BE2114" i="19"/>
  <c r="BG2113" i="19"/>
  <c r="BF2113" i="19"/>
  <c r="BE2113" i="19"/>
  <c r="BG2112" i="19"/>
  <c r="BF2112" i="19"/>
  <c r="BE2112" i="19"/>
  <c r="BG2111" i="19"/>
  <c r="BF2111" i="19"/>
  <c r="BE2111" i="19"/>
  <c r="BG2110" i="19"/>
  <c r="BF2110" i="19"/>
  <c r="BE2110" i="19"/>
  <c r="BG2109" i="19"/>
  <c r="BF2109" i="19"/>
  <c r="BE2109" i="19"/>
  <c r="BG2108" i="19"/>
  <c r="BF2108" i="19"/>
  <c r="BE2108" i="19"/>
  <c r="BG2107" i="19"/>
  <c r="BF2107" i="19"/>
  <c r="BE2107" i="19"/>
  <c r="BG2106" i="19"/>
  <c r="BF2106" i="19"/>
  <c r="BE2106" i="19"/>
  <c r="BG2105" i="19"/>
  <c r="BF2105" i="19"/>
  <c r="BE2105" i="19"/>
  <c r="BG2104" i="19"/>
  <c r="BF2104" i="19"/>
  <c r="BE2104" i="19"/>
  <c r="BG2103" i="19"/>
  <c r="BF2103" i="19"/>
  <c r="BE2103" i="19"/>
  <c r="BG2102" i="19"/>
  <c r="BF2102" i="19"/>
  <c r="BE2102" i="19"/>
  <c r="BG2101" i="19"/>
  <c r="BF2101" i="19"/>
  <c r="BE2101" i="19"/>
  <c r="BG2100" i="19"/>
  <c r="BF2100" i="19"/>
  <c r="BE2100" i="19"/>
  <c r="BG2099" i="19"/>
  <c r="BF2099" i="19"/>
  <c r="BE2099" i="19"/>
  <c r="BG2098" i="19"/>
  <c r="BF2098" i="19"/>
  <c r="BE2098" i="19"/>
  <c r="BG2097" i="19"/>
  <c r="BF2097" i="19"/>
  <c r="BE2097" i="19"/>
  <c r="BG2096" i="19"/>
  <c r="BF2096" i="19"/>
  <c r="BE2096" i="19"/>
  <c r="BG2095" i="19"/>
  <c r="BF2095" i="19"/>
  <c r="BE2095" i="19"/>
  <c r="BG2094" i="19"/>
  <c r="BF2094" i="19"/>
  <c r="BE2094" i="19"/>
  <c r="BG2093" i="19"/>
  <c r="BF2093" i="19"/>
  <c r="BE2093" i="19"/>
  <c r="BG2092" i="19"/>
  <c r="BF2092" i="19"/>
  <c r="BE2092" i="19"/>
  <c r="BG2091" i="19"/>
  <c r="BF2091" i="19"/>
  <c r="BE2091" i="19"/>
  <c r="BG2090" i="19"/>
  <c r="BF2090" i="19"/>
  <c r="BE2090" i="19"/>
  <c r="BG2089" i="19"/>
  <c r="BF2089" i="19"/>
  <c r="BE2089" i="19"/>
  <c r="BG2088" i="19"/>
  <c r="BF2088" i="19"/>
  <c r="BE2088" i="19"/>
  <c r="BG2087" i="19"/>
  <c r="BF2087" i="19"/>
  <c r="BE2087" i="19"/>
  <c r="BG2086" i="19"/>
  <c r="BF2086" i="19"/>
  <c r="BE2086" i="19"/>
  <c r="BG2085" i="19"/>
  <c r="BF2085" i="19"/>
  <c r="BE2085" i="19"/>
  <c r="BG2084" i="19"/>
  <c r="BF2084" i="19"/>
  <c r="BE2084" i="19"/>
  <c r="BG2083" i="19"/>
  <c r="BF2083" i="19"/>
  <c r="BE2083" i="19"/>
  <c r="BG2082" i="19"/>
  <c r="BF2082" i="19"/>
  <c r="BE2082" i="19"/>
  <c r="BG2081" i="19"/>
  <c r="BF2081" i="19"/>
  <c r="BE2081" i="19"/>
  <c r="BG2080" i="19"/>
  <c r="BF2080" i="19"/>
  <c r="BE2080" i="19"/>
  <c r="BG2079" i="19"/>
  <c r="BF2079" i="19"/>
  <c r="BE2079" i="19"/>
  <c r="BG2078" i="19"/>
  <c r="BF2078" i="19"/>
  <c r="BE2078" i="19"/>
  <c r="BG2077" i="19"/>
  <c r="BF2077" i="19"/>
  <c r="BE2077" i="19"/>
  <c r="BG2076" i="19"/>
  <c r="BF2076" i="19"/>
  <c r="BE2076" i="19"/>
  <c r="BG2075" i="19"/>
  <c r="BF2075" i="19"/>
  <c r="BE2075" i="19"/>
  <c r="BG2074" i="19"/>
  <c r="BF2074" i="19"/>
  <c r="BE2074" i="19"/>
  <c r="BG2073" i="19"/>
  <c r="BF2073" i="19"/>
  <c r="BE2073" i="19"/>
  <c r="BG2072" i="19"/>
  <c r="BF2072" i="19"/>
  <c r="BE2072" i="19"/>
  <c r="BG2071" i="19"/>
  <c r="BF2071" i="19"/>
  <c r="BE2071" i="19"/>
  <c r="BG2070" i="19"/>
  <c r="BF2070" i="19"/>
  <c r="BE2070" i="19"/>
  <c r="BG2069" i="19"/>
  <c r="BF2069" i="19"/>
  <c r="BE2069" i="19"/>
  <c r="BG2068" i="19"/>
  <c r="BF2068" i="19"/>
  <c r="BE2068" i="19"/>
  <c r="BG2067" i="19"/>
  <c r="BF2067" i="19"/>
  <c r="BE2067" i="19"/>
  <c r="BG2066" i="19"/>
  <c r="BF2066" i="19"/>
  <c r="BE2066" i="19"/>
  <c r="BG2065" i="19"/>
  <c r="BF2065" i="19"/>
  <c r="BE2065" i="19"/>
  <c r="BG2064" i="19"/>
  <c r="BF2064" i="19"/>
  <c r="BE2064" i="19"/>
  <c r="BG2063" i="19"/>
  <c r="BF2063" i="19"/>
  <c r="BE2063" i="19"/>
  <c r="BG2062" i="19"/>
  <c r="BF2062" i="19"/>
  <c r="BE2062" i="19"/>
  <c r="BG2061" i="19"/>
  <c r="BF2061" i="19"/>
  <c r="BE2061" i="19"/>
  <c r="BG2060" i="19"/>
  <c r="BF2060" i="19"/>
  <c r="BE2060" i="19"/>
  <c r="BG2059" i="19"/>
  <c r="BF2059" i="19"/>
  <c r="BE2059" i="19"/>
  <c r="BG2058" i="19"/>
  <c r="BF2058" i="19"/>
  <c r="BE2058" i="19"/>
  <c r="BG2057" i="19"/>
  <c r="BF2057" i="19"/>
  <c r="BE2057" i="19"/>
  <c r="BG2056" i="19"/>
  <c r="BF2056" i="19"/>
  <c r="BE2056" i="19"/>
  <c r="BG2055" i="19"/>
  <c r="BF2055" i="19"/>
  <c r="BE2055" i="19"/>
  <c r="BG2054" i="19"/>
  <c r="BF2054" i="19"/>
  <c r="BE2054" i="19"/>
  <c r="BG2053" i="19"/>
  <c r="BF2053" i="19"/>
  <c r="BE2053" i="19"/>
  <c r="BG2052" i="19"/>
  <c r="BF2052" i="19"/>
  <c r="BE2052" i="19"/>
  <c r="BG2051" i="19"/>
  <c r="BF2051" i="19"/>
  <c r="BE2051" i="19"/>
  <c r="BG2050" i="19"/>
  <c r="BF2050" i="19"/>
  <c r="BE2050" i="19"/>
  <c r="BG2049" i="19"/>
  <c r="BF2049" i="19"/>
  <c r="BE2049" i="19"/>
  <c r="BG2048" i="19"/>
  <c r="BF2048" i="19"/>
  <c r="BE2048" i="19"/>
  <c r="BG2047" i="19"/>
  <c r="BF2047" i="19"/>
  <c r="BE2047" i="19"/>
  <c r="BG2046" i="19"/>
  <c r="BF2046" i="19"/>
  <c r="BE2046" i="19"/>
  <c r="BG2045" i="19"/>
  <c r="BF2045" i="19"/>
  <c r="BE2045" i="19"/>
  <c r="BG2044" i="19"/>
  <c r="BF2044" i="19"/>
  <c r="BE2044" i="19"/>
  <c r="BG2043" i="19"/>
  <c r="BF2043" i="19"/>
  <c r="BE2043" i="19"/>
  <c r="BG2042" i="19"/>
  <c r="BF2042" i="19"/>
  <c r="BE2042" i="19"/>
  <c r="BG2041" i="19"/>
  <c r="BF2041" i="19"/>
  <c r="BE2041" i="19"/>
  <c r="BG2040" i="19"/>
  <c r="BF2040" i="19"/>
  <c r="BE2040" i="19"/>
  <c r="BG2039" i="19"/>
  <c r="BF2039" i="19"/>
  <c r="BE2039" i="19"/>
  <c r="BG2038" i="19"/>
  <c r="BF2038" i="19"/>
  <c r="BE2038" i="19"/>
  <c r="BG2037" i="19"/>
  <c r="BF2037" i="19"/>
  <c r="BE2037" i="19"/>
  <c r="BG2036" i="19"/>
  <c r="BF2036" i="19"/>
  <c r="BE2036" i="19"/>
  <c r="BG2035" i="19"/>
  <c r="BF2035" i="19"/>
  <c r="BE2035" i="19"/>
  <c r="BG2034" i="19"/>
  <c r="BF2034" i="19"/>
  <c r="BE2034" i="19"/>
  <c r="BG2033" i="19"/>
  <c r="BF2033" i="19"/>
  <c r="BE2033" i="19"/>
  <c r="BG2032" i="19"/>
  <c r="BF2032" i="19"/>
  <c r="BE2032" i="19"/>
  <c r="BG2031" i="19"/>
  <c r="BF2031" i="19"/>
  <c r="BE2031" i="19"/>
  <c r="BG2030" i="19"/>
  <c r="BF2030" i="19"/>
  <c r="BE2030" i="19"/>
  <c r="BG2029" i="19"/>
  <c r="BF2029" i="19"/>
  <c r="BE2029" i="19"/>
  <c r="BG2028" i="19"/>
  <c r="BF2028" i="19"/>
  <c r="BE2028" i="19"/>
  <c r="BG2027" i="19"/>
  <c r="BF2027" i="19"/>
  <c r="BE2027" i="19"/>
  <c r="BG2026" i="19"/>
  <c r="BF2026" i="19"/>
  <c r="BE2026" i="19"/>
  <c r="BG2025" i="19"/>
  <c r="BF2025" i="19"/>
  <c r="BE2025" i="19"/>
  <c r="BG2024" i="19"/>
  <c r="BF2024" i="19"/>
  <c r="BE2024" i="19"/>
  <c r="BG2023" i="19"/>
  <c r="BF2023" i="19"/>
  <c r="BE2023" i="19"/>
  <c r="BG2022" i="19"/>
  <c r="BF2022" i="19"/>
  <c r="BE2022" i="19"/>
  <c r="BG2021" i="19"/>
  <c r="BF2021" i="19"/>
  <c r="BE2021" i="19"/>
  <c r="BG2020" i="19"/>
  <c r="BF2020" i="19"/>
  <c r="BE2020" i="19"/>
  <c r="BG2019" i="19"/>
  <c r="BF2019" i="19"/>
  <c r="BE2019" i="19"/>
  <c r="BG2018" i="19"/>
  <c r="BF2018" i="19"/>
  <c r="BE2018" i="19"/>
  <c r="BG2017" i="19"/>
  <c r="BF2017" i="19"/>
  <c r="BE2017" i="19"/>
  <c r="BG2016" i="19"/>
  <c r="BF2016" i="19"/>
  <c r="BE2016" i="19"/>
  <c r="BG2015" i="19"/>
  <c r="BF2015" i="19"/>
  <c r="BE2015" i="19"/>
  <c r="BG2014" i="19"/>
  <c r="BF2014" i="19"/>
  <c r="BE2014" i="19"/>
  <c r="BG2013" i="19"/>
  <c r="BF2013" i="19"/>
  <c r="BE2013" i="19"/>
  <c r="BG2012" i="19"/>
  <c r="BF2012" i="19"/>
  <c r="BE2012" i="19"/>
  <c r="BG2011" i="19"/>
  <c r="BF2011" i="19"/>
  <c r="BE2011" i="19"/>
  <c r="BG2010" i="19"/>
  <c r="BF2010" i="19"/>
  <c r="BE2010" i="19"/>
  <c r="BG2009" i="19"/>
  <c r="BF2009" i="19"/>
  <c r="BE2009" i="19"/>
  <c r="BG2008" i="19"/>
  <c r="BF2008" i="19"/>
  <c r="BE2008" i="19"/>
  <c r="BG2007" i="19"/>
  <c r="BF2007" i="19"/>
  <c r="BE2007" i="19"/>
  <c r="BG2006" i="19"/>
  <c r="BF2006" i="19"/>
  <c r="BE2006" i="19"/>
  <c r="BG2005" i="19"/>
  <c r="BF2005" i="19"/>
  <c r="BE2005" i="19"/>
  <c r="BG2004" i="19"/>
  <c r="BF2004" i="19"/>
  <c r="BE2004" i="19"/>
  <c r="BG2003" i="19"/>
  <c r="BF2003" i="19"/>
  <c r="BE2003" i="19"/>
  <c r="BG2002" i="19"/>
  <c r="BF2002" i="19"/>
  <c r="BE2002" i="19"/>
  <c r="BG2001" i="19"/>
  <c r="BF2001" i="19"/>
  <c r="BE2001" i="19"/>
  <c r="BG2000" i="19"/>
  <c r="BF2000" i="19"/>
  <c r="BE2000" i="19"/>
  <c r="BG1999" i="19"/>
  <c r="BF1999" i="19"/>
  <c r="BE1999" i="19"/>
  <c r="BG1998" i="19"/>
  <c r="BF1998" i="19"/>
  <c r="BE1998" i="19"/>
  <c r="BG1997" i="19"/>
  <c r="BF1997" i="19"/>
  <c r="BE1997" i="19"/>
  <c r="BG1996" i="19"/>
  <c r="BF1996" i="19"/>
  <c r="BE1996" i="19"/>
  <c r="BG1995" i="19"/>
  <c r="BF1995" i="19"/>
  <c r="BE1995" i="19"/>
  <c r="BG1994" i="19"/>
  <c r="BF1994" i="19"/>
  <c r="BE1994" i="19"/>
  <c r="BG1993" i="19"/>
  <c r="BF1993" i="19"/>
  <c r="BE1993" i="19"/>
  <c r="BG1992" i="19"/>
  <c r="BF1992" i="19"/>
  <c r="BE1992" i="19"/>
  <c r="BG1991" i="19"/>
  <c r="BF1991" i="19"/>
  <c r="BE1991" i="19"/>
  <c r="BG1990" i="19"/>
  <c r="BF1990" i="19"/>
  <c r="BE1990" i="19"/>
  <c r="BG1989" i="19"/>
  <c r="BF1989" i="19"/>
  <c r="BE1989" i="19"/>
  <c r="BG1988" i="19"/>
  <c r="BF1988" i="19"/>
  <c r="BE1988" i="19"/>
  <c r="BG1987" i="19"/>
  <c r="BF1987" i="19"/>
  <c r="BE1987" i="19"/>
  <c r="BG1986" i="19"/>
  <c r="BF1986" i="19"/>
  <c r="BE1986" i="19"/>
  <c r="BG1985" i="19"/>
  <c r="BF1985" i="19"/>
  <c r="BE1985" i="19"/>
  <c r="BG1984" i="19"/>
  <c r="BF1984" i="19"/>
  <c r="BE1984" i="19"/>
  <c r="BG1983" i="19"/>
  <c r="BF1983" i="19"/>
  <c r="BE1983" i="19"/>
  <c r="BG1982" i="19"/>
  <c r="BF1982" i="19"/>
  <c r="BE1982" i="19"/>
  <c r="BG1981" i="19"/>
  <c r="BF1981" i="19"/>
  <c r="BE1981" i="19"/>
  <c r="BG1980" i="19"/>
  <c r="BF1980" i="19"/>
  <c r="BE1980" i="19"/>
  <c r="BG1979" i="19"/>
  <c r="BF1979" i="19"/>
  <c r="BE1979" i="19"/>
  <c r="BG1978" i="19"/>
  <c r="BF1978" i="19"/>
  <c r="BE1978" i="19"/>
  <c r="BG1977" i="19"/>
  <c r="BF1977" i="19"/>
  <c r="BE1977" i="19"/>
  <c r="BG1976" i="19"/>
  <c r="BF1976" i="19"/>
  <c r="BE1976" i="19"/>
  <c r="BG1975" i="19"/>
  <c r="BF1975" i="19"/>
  <c r="BE1975" i="19"/>
  <c r="BG1974" i="19"/>
  <c r="BF1974" i="19"/>
  <c r="BE1974" i="19"/>
  <c r="BG1973" i="19"/>
  <c r="BF1973" i="19"/>
  <c r="BE1973" i="19"/>
  <c r="BG1972" i="19"/>
  <c r="BF1972" i="19"/>
  <c r="BE1972" i="19"/>
  <c r="BG1971" i="19"/>
  <c r="BF1971" i="19"/>
  <c r="BE1971" i="19"/>
  <c r="BG1970" i="19"/>
  <c r="BF1970" i="19"/>
  <c r="BE1970" i="19"/>
  <c r="BG1969" i="19"/>
  <c r="BF1969" i="19"/>
  <c r="BE1969" i="19"/>
  <c r="BG1968" i="19"/>
  <c r="BF1968" i="19"/>
  <c r="BE1968" i="19"/>
  <c r="BG1967" i="19"/>
  <c r="BF1967" i="19"/>
  <c r="BE1967" i="19"/>
  <c r="BG1966" i="19"/>
  <c r="BF1966" i="19"/>
  <c r="BE1966" i="19"/>
  <c r="BG1965" i="19"/>
  <c r="BF1965" i="19"/>
  <c r="BE1965" i="19"/>
  <c r="BG1964" i="19"/>
  <c r="BF1964" i="19"/>
  <c r="BE1964" i="19"/>
  <c r="BG1963" i="19"/>
  <c r="BF1963" i="19"/>
  <c r="BE1963" i="19"/>
  <c r="BG1962" i="19"/>
  <c r="BF1962" i="19"/>
  <c r="BE1962" i="19"/>
  <c r="BG1961" i="19"/>
  <c r="BF1961" i="19"/>
  <c r="BE1961" i="19"/>
  <c r="BG1960" i="19"/>
  <c r="BF1960" i="19"/>
  <c r="BE1960" i="19"/>
  <c r="BG1959" i="19"/>
  <c r="BF1959" i="19"/>
  <c r="BE1959" i="19"/>
  <c r="BG1958" i="19"/>
  <c r="BF1958" i="19"/>
  <c r="BE1958" i="19"/>
  <c r="BG1957" i="19"/>
  <c r="BF1957" i="19"/>
  <c r="BE1957" i="19"/>
  <c r="BG1956" i="19"/>
  <c r="BF1956" i="19"/>
  <c r="BE1956" i="19"/>
  <c r="BG1955" i="19"/>
  <c r="BF1955" i="19"/>
  <c r="BE1955" i="19"/>
  <c r="BG1954" i="19"/>
  <c r="BF1954" i="19"/>
  <c r="BE1954" i="19"/>
  <c r="BG1953" i="19"/>
  <c r="BF1953" i="19"/>
  <c r="BE1953" i="19"/>
  <c r="BG1952" i="19"/>
  <c r="BF1952" i="19"/>
  <c r="BE1952" i="19"/>
  <c r="BG1951" i="19"/>
  <c r="BF1951" i="19"/>
  <c r="BE1951" i="19"/>
  <c r="BG1950" i="19"/>
  <c r="BF1950" i="19"/>
  <c r="BE1950" i="19"/>
  <c r="BG1949" i="19"/>
  <c r="BF1949" i="19"/>
  <c r="BE1949" i="19"/>
  <c r="BG1948" i="19"/>
  <c r="BF1948" i="19"/>
  <c r="BE1948" i="19"/>
  <c r="BG1947" i="19"/>
  <c r="BF1947" i="19"/>
  <c r="BE1947" i="19"/>
  <c r="BG1946" i="19"/>
  <c r="BF1946" i="19"/>
  <c r="BE1946" i="19"/>
  <c r="BG1945" i="19"/>
  <c r="BF1945" i="19"/>
  <c r="BE1945" i="19"/>
  <c r="BG1944" i="19"/>
  <c r="BF1944" i="19"/>
  <c r="BE1944" i="19"/>
  <c r="BG1943" i="19"/>
  <c r="BF1943" i="19"/>
  <c r="BE1943" i="19"/>
  <c r="BG1942" i="19"/>
  <c r="BF1942" i="19"/>
  <c r="BE1942" i="19"/>
  <c r="BG1941" i="19"/>
  <c r="BF1941" i="19"/>
  <c r="BE1941" i="19"/>
  <c r="BG1940" i="19"/>
  <c r="BF1940" i="19"/>
  <c r="BE1940" i="19"/>
  <c r="BG1939" i="19"/>
  <c r="BF1939" i="19"/>
  <c r="BE1939" i="19"/>
  <c r="BG1938" i="19"/>
  <c r="BF1938" i="19"/>
  <c r="BE1938" i="19"/>
  <c r="BG1937" i="19"/>
  <c r="BF1937" i="19"/>
  <c r="BE1937" i="19"/>
  <c r="BG1936" i="19"/>
  <c r="BF1936" i="19"/>
  <c r="BE1936" i="19"/>
  <c r="BG1935" i="19"/>
  <c r="BF1935" i="19"/>
  <c r="BE1935" i="19"/>
  <c r="BG1934" i="19"/>
  <c r="BF1934" i="19"/>
  <c r="BE1934" i="19"/>
  <c r="BG1933" i="19"/>
  <c r="BF1933" i="19"/>
  <c r="BE1933" i="19"/>
  <c r="BG1932" i="19"/>
  <c r="BF1932" i="19"/>
  <c r="BE1932" i="19"/>
  <c r="BG1931" i="19"/>
  <c r="BF1931" i="19"/>
  <c r="BE1931" i="19"/>
  <c r="BG1930" i="19"/>
  <c r="BF1930" i="19"/>
  <c r="BE1930" i="19"/>
  <c r="BG1929" i="19"/>
  <c r="BF1929" i="19"/>
  <c r="BE1929" i="19"/>
  <c r="BG1928" i="19"/>
  <c r="BF1928" i="19"/>
  <c r="BE1928" i="19"/>
  <c r="BG1927" i="19"/>
  <c r="BF1927" i="19"/>
  <c r="BE1927" i="19"/>
  <c r="BG1926" i="19"/>
  <c r="BF1926" i="19"/>
  <c r="BE1926" i="19"/>
  <c r="BG1925" i="19"/>
  <c r="BF1925" i="19"/>
  <c r="BE1925" i="19"/>
  <c r="BG1924" i="19"/>
  <c r="BF1924" i="19"/>
  <c r="BE1924" i="19"/>
  <c r="BG1923" i="19"/>
  <c r="BF1923" i="19"/>
  <c r="BE1923" i="19"/>
  <c r="BG1922" i="19"/>
  <c r="BF1922" i="19"/>
  <c r="BE1922" i="19"/>
  <c r="BG1921" i="19"/>
  <c r="BF1921" i="19"/>
  <c r="BE1921" i="19"/>
  <c r="BG1920" i="19"/>
  <c r="BF1920" i="19"/>
  <c r="BE1920" i="19"/>
  <c r="BG1919" i="19"/>
  <c r="BF1919" i="19"/>
  <c r="BE1919" i="19"/>
  <c r="BG1918" i="19"/>
  <c r="BF1918" i="19"/>
  <c r="BE1918" i="19"/>
  <c r="BG1917" i="19"/>
  <c r="BF1917" i="19"/>
  <c r="BE1917" i="19"/>
  <c r="BG1916" i="19"/>
  <c r="BF1916" i="19"/>
  <c r="BE1916" i="19"/>
  <c r="BG1915" i="19"/>
  <c r="BF1915" i="19"/>
  <c r="BE1915" i="19"/>
  <c r="BG1914" i="19"/>
  <c r="BF1914" i="19"/>
  <c r="BE1914" i="19"/>
  <c r="BG1913" i="19"/>
  <c r="BF1913" i="19"/>
  <c r="BE1913" i="19"/>
  <c r="BG1912" i="19"/>
  <c r="BF1912" i="19"/>
  <c r="BE1912" i="19"/>
  <c r="BG1911" i="19"/>
  <c r="BF1911" i="19"/>
  <c r="BE1911" i="19"/>
  <c r="BG1910" i="19"/>
  <c r="BF1910" i="19"/>
  <c r="BE1910" i="19"/>
  <c r="BG1909" i="19"/>
  <c r="BF1909" i="19"/>
  <c r="BE1909" i="19"/>
  <c r="BG1908" i="19"/>
  <c r="BF1908" i="19"/>
  <c r="BE1908" i="19"/>
  <c r="BG1907" i="19"/>
  <c r="BF1907" i="19"/>
  <c r="BE1907" i="19"/>
  <c r="BG1906" i="19"/>
  <c r="BF1906" i="19"/>
  <c r="BE1906" i="19"/>
  <c r="BG1905" i="19"/>
  <c r="BF1905" i="19"/>
  <c r="BE1905" i="19"/>
  <c r="BG1904" i="19"/>
  <c r="BF1904" i="19"/>
  <c r="BE1904" i="19"/>
  <c r="BG1903" i="19"/>
  <c r="BF1903" i="19"/>
  <c r="BE1903" i="19"/>
  <c r="BG1902" i="19"/>
  <c r="BF1902" i="19"/>
  <c r="BE1902" i="19"/>
  <c r="BG1901" i="19"/>
  <c r="BF1901" i="19"/>
  <c r="BE1901" i="19"/>
  <c r="BG1900" i="19"/>
  <c r="BF1900" i="19"/>
  <c r="BE1900" i="19"/>
  <c r="BG1899" i="19"/>
  <c r="BF1899" i="19"/>
  <c r="BE1899" i="19"/>
  <c r="BG1898" i="19"/>
  <c r="BF1898" i="19"/>
  <c r="BE1898" i="19"/>
  <c r="BG1897" i="19"/>
  <c r="BF1897" i="19"/>
  <c r="BE1897" i="19"/>
  <c r="BG1896" i="19"/>
  <c r="BF1896" i="19"/>
  <c r="BE1896" i="19"/>
  <c r="BG1895" i="19"/>
  <c r="BF1895" i="19"/>
  <c r="BE1895" i="19"/>
  <c r="BG1894" i="19"/>
  <c r="BF1894" i="19"/>
  <c r="BE1894" i="19"/>
  <c r="BG1893" i="19"/>
  <c r="BF1893" i="19"/>
  <c r="BE1893" i="19"/>
  <c r="BG1892" i="19"/>
  <c r="BF1892" i="19"/>
  <c r="BE1892" i="19"/>
  <c r="BG1891" i="19"/>
  <c r="BF1891" i="19"/>
  <c r="BE1891" i="19"/>
  <c r="BG1890" i="19"/>
  <c r="BF1890" i="19"/>
  <c r="BE1890" i="19"/>
  <c r="BG1889" i="19"/>
  <c r="BF1889" i="19"/>
  <c r="BE1889" i="19"/>
  <c r="BG1888" i="19"/>
  <c r="BF1888" i="19"/>
  <c r="BE1888" i="19"/>
  <c r="BG1887" i="19"/>
  <c r="BF1887" i="19"/>
  <c r="BE1887" i="19"/>
  <c r="BG1886" i="19"/>
  <c r="BF1886" i="19"/>
  <c r="BE1886" i="19"/>
  <c r="BG1885" i="19"/>
  <c r="BF1885" i="19"/>
  <c r="BE1885" i="19"/>
  <c r="BG1884" i="19"/>
  <c r="BF1884" i="19"/>
  <c r="BE1884" i="19"/>
  <c r="BG1883" i="19"/>
  <c r="BF1883" i="19"/>
  <c r="BE1883" i="19"/>
  <c r="BG1882" i="19"/>
  <c r="BF1882" i="19"/>
  <c r="BE1882" i="19"/>
  <c r="BG1881" i="19"/>
  <c r="BF1881" i="19"/>
  <c r="BE1881" i="19"/>
  <c r="BG1880" i="19"/>
  <c r="BF1880" i="19"/>
  <c r="BE1880" i="19"/>
  <c r="BG1879" i="19"/>
  <c r="BF1879" i="19"/>
  <c r="BE1879" i="19"/>
  <c r="BG1878" i="19"/>
  <c r="BF1878" i="19"/>
  <c r="BE1878" i="19"/>
  <c r="BG1877" i="19"/>
  <c r="BF1877" i="19"/>
  <c r="BE1877" i="19"/>
  <c r="BG1876" i="19"/>
  <c r="BF1876" i="19"/>
  <c r="BE1876" i="19"/>
  <c r="BG1875" i="19"/>
  <c r="BF1875" i="19"/>
  <c r="BE1875" i="19"/>
  <c r="BG1874" i="19"/>
  <c r="BF1874" i="19"/>
  <c r="BE1874" i="19"/>
  <c r="BG1873" i="19"/>
  <c r="BF1873" i="19"/>
  <c r="BE1873" i="19"/>
  <c r="BG1872" i="19"/>
  <c r="BF1872" i="19"/>
  <c r="BE1872" i="19"/>
  <c r="BG1871" i="19"/>
  <c r="BF1871" i="19"/>
  <c r="BE1871" i="19"/>
  <c r="BG1870" i="19"/>
  <c r="BF1870" i="19"/>
  <c r="BE1870" i="19"/>
  <c r="BG1869" i="19"/>
  <c r="BF1869" i="19"/>
  <c r="BE1869" i="19"/>
  <c r="BG1868" i="19"/>
  <c r="BF1868" i="19"/>
  <c r="BE1868" i="19"/>
  <c r="BG1867" i="19"/>
  <c r="BF1867" i="19"/>
  <c r="BE1867" i="19"/>
  <c r="BG1866" i="19"/>
  <c r="BF1866" i="19"/>
  <c r="BE1866" i="19"/>
  <c r="BG1865" i="19"/>
  <c r="BF1865" i="19"/>
  <c r="BE1865" i="19"/>
  <c r="BG1864" i="19"/>
  <c r="BF1864" i="19"/>
  <c r="BE1864" i="19"/>
  <c r="BG1863" i="19"/>
  <c r="BF1863" i="19"/>
  <c r="BE1863" i="19"/>
  <c r="BG1862" i="19"/>
  <c r="BF1862" i="19"/>
  <c r="BE1862" i="19"/>
  <c r="BG1861" i="19"/>
  <c r="BF1861" i="19"/>
  <c r="BE1861" i="19"/>
  <c r="BG1860" i="19"/>
  <c r="BF1860" i="19"/>
  <c r="BE1860" i="19"/>
  <c r="BG1859" i="19"/>
  <c r="BF1859" i="19"/>
  <c r="BE1859" i="19"/>
  <c r="BG1858" i="19"/>
  <c r="BF1858" i="19"/>
  <c r="BE1858" i="19"/>
  <c r="BG1857" i="19"/>
  <c r="BF1857" i="19"/>
  <c r="BE1857" i="19"/>
  <c r="BG1856" i="19"/>
  <c r="BF1856" i="19"/>
  <c r="BE1856" i="19"/>
  <c r="BG1855" i="19"/>
  <c r="BF1855" i="19"/>
  <c r="BE1855" i="19"/>
  <c r="BG1854" i="19"/>
  <c r="BF1854" i="19"/>
  <c r="BE1854" i="19"/>
  <c r="BG1853" i="19"/>
  <c r="BF1853" i="19"/>
  <c r="BE1853" i="19"/>
  <c r="BG1852" i="19"/>
  <c r="BF1852" i="19"/>
  <c r="BE1852" i="19"/>
  <c r="BG1851" i="19"/>
  <c r="BF1851" i="19"/>
  <c r="BE1851" i="19"/>
  <c r="BG1850" i="19"/>
  <c r="BF1850" i="19"/>
  <c r="BE1850" i="19"/>
  <c r="BG1849" i="19"/>
  <c r="BF1849" i="19"/>
  <c r="BE1849" i="19"/>
  <c r="BG1848" i="19"/>
  <c r="BF1848" i="19"/>
  <c r="BE1848" i="19"/>
  <c r="BG1847" i="19"/>
  <c r="BF1847" i="19"/>
  <c r="BE1847" i="19"/>
  <c r="BG1846" i="19"/>
  <c r="BF1846" i="19"/>
  <c r="BE1846" i="19"/>
  <c r="BG1845" i="19"/>
  <c r="BF1845" i="19"/>
  <c r="BE1845" i="19"/>
  <c r="BG1844" i="19"/>
  <c r="BF1844" i="19"/>
  <c r="BE1844" i="19"/>
  <c r="BG1843" i="19"/>
  <c r="BF1843" i="19"/>
  <c r="BE1843" i="19"/>
  <c r="BG1842" i="19"/>
  <c r="BF1842" i="19"/>
  <c r="BE1842" i="19"/>
  <c r="BG1841" i="19"/>
  <c r="BF1841" i="19"/>
  <c r="BE1841" i="19"/>
  <c r="BG1840" i="19"/>
  <c r="BF1840" i="19"/>
  <c r="BE1840" i="19"/>
  <c r="BG1839" i="19"/>
  <c r="BF1839" i="19"/>
  <c r="BE1839" i="19"/>
  <c r="BG1838" i="19"/>
  <c r="BF1838" i="19"/>
  <c r="BE1838" i="19"/>
  <c r="BG1837" i="19"/>
  <c r="BF1837" i="19"/>
  <c r="BE1837" i="19"/>
  <c r="BG1836" i="19"/>
  <c r="BF1836" i="19"/>
  <c r="BE1836" i="19"/>
  <c r="BG1835" i="19"/>
  <c r="BF1835" i="19"/>
  <c r="BE1835" i="19"/>
  <c r="BG1834" i="19"/>
  <c r="BF1834" i="19"/>
  <c r="BE1834" i="19"/>
  <c r="BG1833" i="19"/>
  <c r="BF1833" i="19"/>
  <c r="BE1833" i="19"/>
  <c r="BG1832" i="19"/>
  <c r="BF1832" i="19"/>
  <c r="BE1832" i="19"/>
  <c r="BG1831" i="19"/>
  <c r="BF1831" i="19"/>
  <c r="BE1831" i="19"/>
  <c r="BG1830" i="19"/>
  <c r="BF1830" i="19"/>
  <c r="BE1830" i="19"/>
  <c r="BG1829" i="19"/>
  <c r="BF1829" i="19"/>
  <c r="BE1829" i="19"/>
  <c r="BG1828" i="19"/>
  <c r="BF1828" i="19"/>
  <c r="BE1828" i="19"/>
  <c r="BG1827" i="19"/>
  <c r="BF1827" i="19"/>
  <c r="BE1827" i="19"/>
  <c r="BG1826" i="19"/>
  <c r="BF1826" i="19"/>
  <c r="BE1826" i="19"/>
  <c r="BG1825" i="19"/>
  <c r="BF1825" i="19"/>
  <c r="BE1825" i="19"/>
  <c r="BG1824" i="19"/>
  <c r="BF1824" i="19"/>
  <c r="BE1824" i="19"/>
  <c r="BG1823" i="19"/>
  <c r="BF1823" i="19"/>
  <c r="BE1823" i="19"/>
  <c r="BG1822" i="19"/>
  <c r="BF1822" i="19"/>
  <c r="BE1822" i="19"/>
  <c r="BG1821" i="19"/>
  <c r="BF1821" i="19"/>
  <c r="BE1821" i="19"/>
  <c r="BG1820" i="19"/>
  <c r="BF1820" i="19"/>
  <c r="BE1820" i="19"/>
  <c r="BG1819" i="19"/>
  <c r="BF1819" i="19"/>
  <c r="BE1819" i="19"/>
  <c r="BG1818" i="19"/>
  <c r="BF1818" i="19"/>
  <c r="BE1818" i="19"/>
  <c r="BG1817" i="19"/>
  <c r="BF1817" i="19"/>
  <c r="BE1817" i="19"/>
  <c r="BG1816" i="19"/>
  <c r="BF1816" i="19"/>
  <c r="BE1816" i="19"/>
  <c r="BG1815" i="19"/>
  <c r="BF1815" i="19"/>
  <c r="BE1815" i="19"/>
  <c r="BG1814" i="19"/>
  <c r="BF1814" i="19"/>
  <c r="BE1814" i="19"/>
  <c r="BG1813" i="19"/>
  <c r="BF1813" i="19"/>
  <c r="BE1813" i="19"/>
  <c r="BG1812" i="19"/>
  <c r="BF1812" i="19"/>
  <c r="BE1812" i="19"/>
  <c r="BG1811" i="19"/>
  <c r="BF1811" i="19"/>
  <c r="BE1811" i="19"/>
  <c r="BG1810" i="19"/>
  <c r="BF1810" i="19"/>
  <c r="BE1810" i="19"/>
  <c r="BG1809" i="19"/>
  <c r="BF1809" i="19"/>
  <c r="BE1809" i="19"/>
  <c r="BG1808" i="19"/>
  <c r="BF1808" i="19"/>
  <c r="BE1808" i="19"/>
  <c r="BG1807" i="19"/>
  <c r="BF1807" i="19"/>
  <c r="BE1807" i="19"/>
  <c r="BG1806" i="19"/>
  <c r="BF1806" i="19"/>
  <c r="BE1806" i="19"/>
  <c r="BG1805" i="19"/>
  <c r="BF1805" i="19"/>
  <c r="BE1805" i="19"/>
  <c r="BG1804" i="19"/>
  <c r="BF1804" i="19"/>
  <c r="BE1804" i="19"/>
  <c r="BG1803" i="19"/>
  <c r="BF1803" i="19"/>
  <c r="BE1803" i="19"/>
  <c r="BG1802" i="19"/>
  <c r="BF1802" i="19"/>
  <c r="BE1802" i="19"/>
  <c r="BG1801" i="19"/>
  <c r="BF1801" i="19"/>
  <c r="BE1801" i="19"/>
  <c r="BG1800" i="19"/>
  <c r="BF1800" i="19"/>
  <c r="BE1800" i="19"/>
  <c r="BG1799" i="19"/>
  <c r="BF1799" i="19"/>
  <c r="BE1799" i="19"/>
  <c r="BG1798" i="19"/>
  <c r="BF1798" i="19"/>
  <c r="BE1798" i="19"/>
  <c r="BG1797" i="19"/>
  <c r="BF1797" i="19"/>
  <c r="BE1797" i="19"/>
  <c r="BG1796" i="19"/>
  <c r="BF1796" i="19"/>
  <c r="BE1796" i="19"/>
  <c r="BG1795" i="19"/>
  <c r="BF1795" i="19"/>
  <c r="BE1795" i="19"/>
  <c r="BG1794" i="19"/>
  <c r="BF1794" i="19"/>
  <c r="BE1794" i="19"/>
  <c r="BG1793" i="19"/>
  <c r="BF1793" i="19"/>
  <c r="BE1793" i="19"/>
  <c r="BG1792" i="19"/>
  <c r="BF1792" i="19"/>
  <c r="BE1792" i="19"/>
  <c r="BG1791" i="19"/>
  <c r="BF1791" i="19"/>
  <c r="BE1791" i="19"/>
  <c r="BG1790" i="19"/>
  <c r="BF1790" i="19"/>
  <c r="BE1790" i="19"/>
  <c r="BG1789" i="19"/>
  <c r="BF1789" i="19"/>
  <c r="BE1789" i="19"/>
  <c r="BG1788" i="19"/>
  <c r="BF1788" i="19"/>
  <c r="BE1788" i="19"/>
  <c r="BG1787" i="19"/>
  <c r="BF1787" i="19"/>
  <c r="BE1787" i="19"/>
  <c r="BG1786" i="19"/>
  <c r="BF1786" i="19"/>
  <c r="BE1786" i="19"/>
  <c r="BG1785" i="19"/>
  <c r="BF1785" i="19"/>
  <c r="BE1785" i="19"/>
  <c r="BG1784" i="19"/>
  <c r="BF1784" i="19"/>
  <c r="BE1784" i="19"/>
  <c r="BG1783" i="19"/>
  <c r="BF1783" i="19"/>
  <c r="BE1783" i="19"/>
  <c r="BG1782" i="19"/>
  <c r="BF1782" i="19"/>
  <c r="BE1782" i="19"/>
  <c r="BG1781" i="19"/>
  <c r="BF1781" i="19"/>
  <c r="BE1781" i="19"/>
  <c r="BG1780" i="19"/>
  <c r="BF1780" i="19"/>
  <c r="BE1780" i="19"/>
  <c r="BG1779" i="19"/>
  <c r="BF1779" i="19"/>
  <c r="BE1779" i="19"/>
  <c r="BG1778" i="19"/>
  <c r="BF1778" i="19"/>
  <c r="BE1778" i="19"/>
  <c r="BG1777" i="19"/>
  <c r="BF1777" i="19"/>
  <c r="BE1777" i="19"/>
  <c r="BG1776" i="19"/>
  <c r="BF1776" i="19"/>
  <c r="BE1776" i="19"/>
  <c r="BG1775" i="19"/>
  <c r="BF1775" i="19"/>
  <c r="BE1775" i="19"/>
  <c r="BG1774" i="19"/>
  <c r="BF1774" i="19"/>
  <c r="BE1774" i="19"/>
  <c r="BG1773" i="19"/>
  <c r="BF1773" i="19"/>
  <c r="BE1773" i="19"/>
  <c r="BG1772" i="19"/>
  <c r="BF1772" i="19"/>
  <c r="BE1772" i="19"/>
  <c r="BG1771" i="19"/>
  <c r="BF1771" i="19"/>
  <c r="BE1771" i="19"/>
  <c r="BG1770" i="19"/>
  <c r="BF1770" i="19"/>
  <c r="BE1770" i="19"/>
  <c r="BG1769" i="19"/>
  <c r="BF1769" i="19"/>
  <c r="BE1769" i="19"/>
  <c r="BG1768" i="19"/>
  <c r="BF1768" i="19"/>
  <c r="BE1768" i="19"/>
  <c r="BG1767" i="19"/>
  <c r="BF1767" i="19"/>
  <c r="BE1767" i="19"/>
  <c r="BG1766" i="19"/>
  <c r="BF1766" i="19"/>
  <c r="BE1766" i="19"/>
  <c r="BG1765" i="19"/>
  <c r="BF1765" i="19"/>
  <c r="BE1765" i="19"/>
  <c r="BG1764" i="19"/>
  <c r="BF1764" i="19"/>
  <c r="BE1764" i="19"/>
  <c r="BG1763" i="19"/>
  <c r="BF1763" i="19"/>
  <c r="BE1763" i="19"/>
  <c r="BG1762" i="19"/>
  <c r="BF1762" i="19"/>
  <c r="BE1762" i="19"/>
  <c r="BG1761" i="19"/>
  <c r="BF1761" i="19"/>
  <c r="BE1761" i="19"/>
  <c r="BG1760" i="19"/>
  <c r="BF1760" i="19"/>
  <c r="BE1760" i="19"/>
  <c r="BG1759" i="19"/>
  <c r="BF1759" i="19"/>
  <c r="BE1759" i="19"/>
  <c r="BG1758" i="19"/>
  <c r="BF1758" i="19"/>
  <c r="BE1758" i="19"/>
  <c r="BG1757" i="19"/>
  <c r="BF1757" i="19"/>
  <c r="BE1757" i="19"/>
  <c r="BG1756" i="19"/>
  <c r="BF1756" i="19"/>
  <c r="BE1756" i="19"/>
  <c r="BG1755" i="19"/>
  <c r="BF1755" i="19"/>
  <c r="BE1755" i="19"/>
  <c r="BG1754" i="19"/>
  <c r="BF1754" i="19"/>
  <c r="BE1754" i="19"/>
  <c r="BG1753" i="19"/>
  <c r="BF1753" i="19"/>
  <c r="BE1753" i="19"/>
  <c r="BG1752" i="19"/>
  <c r="BF1752" i="19"/>
  <c r="BE1752" i="19"/>
  <c r="BG1751" i="19"/>
  <c r="BF1751" i="19"/>
  <c r="BE1751" i="19"/>
  <c r="BG1750" i="19"/>
  <c r="BF1750" i="19"/>
  <c r="BE1750" i="19"/>
  <c r="BG1749" i="19"/>
  <c r="BF1749" i="19"/>
  <c r="BE1749" i="19"/>
  <c r="BG1748" i="19"/>
  <c r="BF1748" i="19"/>
  <c r="BE1748" i="19"/>
  <c r="BG1747" i="19"/>
  <c r="BF1747" i="19"/>
  <c r="BE1747" i="19"/>
  <c r="BG1746" i="19"/>
  <c r="BF1746" i="19"/>
  <c r="BE1746" i="19"/>
  <c r="BG1745" i="19"/>
  <c r="BF1745" i="19"/>
  <c r="BE1745" i="19"/>
  <c r="BG1744" i="19"/>
  <c r="BF1744" i="19"/>
  <c r="BE1744" i="19"/>
  <c r="BG1743" i="19"/>
  <c r="BF1743" i="19"/>
  <c r="BE1743" i="19"/>
  <c r="BG1742" i="19"/>
  <c r="BF1742" i="19"/>
  <c r="BE1742" i="19"/>
  <c r="BG1741" i="19"/>
  <c r="BF1741" i="19"/>
  <c r="BE1741" i="19"/>
  <c r="BG1740" i="19"/>
  <c r="BF1740" i="19"/>
  <c r="BE1740" i="19"/>
  <c r="BG1739" i="19"/>
  <c r="BF1739" i="19"/>
  <c r="BE1739" i="19"/>
  <c r="BG1738" i="19"/>
  <c r="BF1738" i="19"/>
  <c r="BE1738" i="19"/>
  <c r="BG1737" i="19"/>
  <c r="BF1737" i="19"/>
  <c r="BE1737" i="19"/>
  <c r="BG1736" i="19"/>
  <c r="BF1736" i="19"/>
  <c r="BE1736" i="19"/>
  <c r="BG1735" i="19"/>
  <c r="BF1735" i="19"/>
  <c r="BE1735" i="19"/>
  <c r="BG1734" i="19"/>
  <c r="BF1734" i="19"/>
  <c r="BE1734" i="19"/>
  <c r="BG1733" i="19"/>
  <c r="BF1733" i="19"/>
  <c r="BE1733" i="19"/>
  <c r="BG1732" i="19"/>
  <c r="BF1732" i="19"/>
  <c r="BE1732" i="19"/>
  <c r="BG1731" i="19"/>
  <c r="BF1731" i="19"/>
  <c r="BE1731" i="19"/>
  <c r="BG1730" i="19"/>
  <c r="BF1730" i="19"/>
  <c r="BE1730" i="19"/>
  <c r="BG1729" i="19"/>
  <c r="BF1729" i="19"/>
  <c r="BE1729" i="19"/>
  <c r="BG1728" i="19"/>
  <c r="BF1728" i="19"/>
  <c r="BE1728" i="19"/>
  <c r="BG1727" i="19"/>
  <c r="BF1727" i="19"/>
  <c r="BE1727" i="19"/>
  <c r="BG1726" i="19"/>
  <c r="BF1726" i="19"/>
  <c r="BE1726" i="19"/>
  <c r="BG1725" i="19"/>
  <c r="BF1725" i="19"/>
  <c r="BE1725" i="19"/>
  <c r="BG1724" i="19"/>
  <c r="BF1724" i="19"/>
  <c r="BE1724" i="19"/>
  <c r="BG1723" i="19"/>
  <c r="BF1723" i="19"/>
  <c r="BE1723" i="19"/>
  <c r="BG1722" i="19"/>
  <c r="BF1722" i="19"/>
  <c r="BE1722" i="19"/>
  <c r="BG1721" i="19"/>
  <c r="BF1721" i="19"/>
  <c r="BE1721" i="19"/>
  <c r="BG1720" i="19"/>
  <c r="BF1720" i="19"/>
  <c r="BE1720" i="19"/>
  <c r="BG1719" i="19"/>
  <c r="BF1719" i="19"/>
  <c r="BE1719" i="19"/>
  <c r="BG1718" i="19"/>
  <c r="BF1718" i="19"/>
  <c r="BE1718" i="19"/>
  <c r="BG1717" i="19"/>
  <c r="BF1717" i="19"/>
  <c r="BE1717" i="19"/>
  <c r="BG1716" i="19"/>
  <c r="BF1716" i="19"/>
  <c r="BE1716" i="19"/>
  <c r="BG1715" i="19"/>
  <c r="BF1715" i="19"/>
  <c r="BE1715" i="19"/>
  <c r="BG1714" i="19"/>
  <c r="BF1714" i="19"/>
  <c r="BE1714" i="19"/>
  <c r="BG1713" i="19"/>
  <c r="BF1713" i="19"/>
  <c r="BE1713" i="19"/>
  <c r="BG1712" i="19"/>
  <c r="BF1712" i="19"/>
  <c r="BE1712" i="19"/>
  <c r="BG1711" i="19"/>
  <c r="BF1711" i="19"/>
  <c r="BE1711" i="19"/>
  <c r="BG1710" i="19"/>
  <c r="BF1710" i="19"/>
  <c r="BE1710" i="19"/>
  <c r="BG1709" i="19"/>
  <c r="BF1709" i="19"/>
  <c r="BE1709" i="19"/>
  <c r="BG1708" i="19"/>
  <c r="BF1708" i="19"/>
  <c r="BE1708" i="19"/>
  <c r="BG1707" i="19"/>
  <c r="BF1707" i="19"/>
  <c r="BE1707" i="19"/>
  <c r="BG1706" i="19"/>
  <c r="BF1706" i="19"/>
  <c r="BE1706" i="19"/>
  <c r="BG1705" i="19"/>
  <c r="BF1705" i="19"/>
  <c r="BE1705" i="19"/>
  <c r="BG1704" i="19"/>
  <c r="BF1704" i="19"/>
  <c r="BE1704" i="19"/>
  <c r="BG1703" i="19"/>
  <c r="BF1703" i="19"/>
  <c r="BE1703" i="19"/>
  <c r="BG1702" i="19"/>
  <c r="BF1702" i="19"/>
  <c r="BE1702" i="19"/>
  <c r="BG1701" i="19"/>
  <c r="BF1701" i="19"/>
  <c r="BE1701" i="19"/>
  <c r="BG1700" i="19"/>
  <c r="BF1700" i="19"/>
  <c r="BE1700" i="19"/>
  <c r="BG1699" i="19"/>
  <c r="BF1699" i="19"/>
  <c r="BE1699" i="19"/>
  <c r="BG1698" i="19"/>
  <c r="BF1698" i="19"/>
  <c r="BE1698" i="19"/>
  <c r="BG1697" i="19"/>
  <c r="BF1697" i="19"/>
  <c r="BE1697" i="19"/>
  <c r="BG1696" i="19"/>
  <c r="BF1696" i="19"/>
  <c r="BE1696" i="19"/>
  <c r="BG1695" i="19"/>
  <c r="BF1695" i="19"/>
  <c r="BE1695" i="19"/>
  <c r="BG1694" i="19"/>
  <c r="BF1694" i="19"/>
  <c r="BE1694" i="19"/>
  <c r="BG1693" i="19"/>
  <c r="BF1693" i="19"/>
  <c r="BE1693" i="19"/>
  <c r="BG1692" i="19"/>
  <c r="BF1692" i="19"/>
  <c r="BE1692" i="19"/>
  <c r="BG1691" i="19"/>
  <c r="BF1691" i="19"/>
  <c r="BE1691" i="19"/>
  <c r="BG1690" i="19"/>
  <c r="BF1690" i="19"/>
  <c r="BE1690" i="19"/>
  <c r="BG1689" i="19"/>
  <c r="BF1689" i="19"/>
  <c r="BE1689" i="19"/>
  <c r="BG1688" i="19"/>
  <c r="BF1688" i="19"/>
  <c r="BE1688" i="19"/>
  <c r="BG1687" i="19"/>
  <c r="BF1687" i="19"/>
  <c r="BE1687" i="19"/>
  <c r="BG1686" i="19"/>
  <c r="BF1686" i="19"/>
  <c r="BE1686" i="19"/>
  <c r="BG1685" i="19"/>
  <c r="BF1685" i="19"/>
  <c r="BE1685" i="19"/>
  <c r="BG1684" i="19"/>
  <c r="BF1684" i="19"/>
  <c r="BE1684" i="19"/>
  <c r="BG1683" i="19"/>
  <c r="BF1683" i="19"/>
  <c r="BE1683" i="19"/>
  <c r="BG1682" i="19"/>
  <c r="BF1682" i="19"/>
  <c r="BE1682" i="19"/>
  <c r="BG1681" i="19"/>
  <c r="BF1681" i="19"/>
  <c r="BE1681" i="19"/>
  <c r="BG1680" i="19"/>
  <c r="BF1680" i="19"/>
  <c r="BE1680" i="19"/>
  <c r="BG1679" i="19"/>
  <c r="BF1679" i="19"/>
  <c r="BE1679" i="19"/>
  <c r="BG1678" i="19"/>
  <c r="BF1678" i="19"/>
  <c r="BE1678" i="19"/>
  <c r="BG1677" i="19"/>
  <c r="BF1677" i="19"/>
  <c r="BE1677" i="19"/>
  <c r="BG1676" i="19"/>
  <c r="BF1676" i="19"/>
  <c r="BE1676" i="19"/>
  <c r="BG1675" i="19"/>
  <c r="BF1675" i="19"/>
  <c r="BE1675" i="19"/>
  <c r="BG1674" i="19"/>
  <c r="BF1674" i="19"/>
  <c r="BE1674" i="19"/>
  <c r="BG1673" i="19"/>
  <c r="BF1673" i="19"/>
  <c r="BE1673" i="19"/>
  <c r="BG1672" i="19"/>
  <c r="BF1672" i="19"/>
  <c r="BE1672" i="19"/>
  <c r="BG1671" i="19"/>
  <c r="BF1671" i="19"/>
  <c r="BE1671" i="19"/>
  <c r="BG1670" i="19"/>
  <c r="BF1670" i="19"/>
  <c r="BE1670" i="19"/>
  <c r="BG1669" i="19"/>
  <c r="BF1669" i="19"/>
  <c r="BE1669" i="19"/>
  <c r="BG1668" i="19"/>
  <c r="BF1668" i="19"/>
  <c r="BE1668" i="19"/>
  <c r="BG1667" i="19"/>
  <c r="BF1667" i="19"/>
  <c r="BE1667" i="19"/>
  <c r="BG1666" i="19"/>
  <c r="BF1666" i="19"/>
  <c r="BE1666" i="19"/>
  <c r="BG1665" i="19"/>
  <c r="BF1665" i="19"/>
  <c r="BE1665" i="19"/>
  <c r="BG1664" i="19"/>
  <c r="BF1664" i="19"/>
  <c r="BE1664" i="19"/>
  <c r="BG1663" i="19"/>
  <c r="BF1663" i="19"/>
  <c r="BE1663" i="19"/>
  <c r="BG1662" i="19"/>
  <c r="BF1662" i="19"/>
  <c r="BE1662" i="19"/>
  <c r="BG1661" i="19"/>
  <c r="BF1661" i="19"/>
  <c r="BE1661" i="19"/>
  <c r="BG1660" i="19"/>
  <c r="BF1660" i="19"/>
  <c r="BE1660" i="19"/>
  <c r="BG1659" i="19"/>
  <c r="BF1659" i="19"/>
  <c r="BE1659" i="19"/>
  <c r="BG1658" i="19"/>
  <c r="BF1658" i="19"/>
  <c r="BE1658" i="19"/>
  <c r="BG1657" i="19"/>
  <c r="BF1657" i="19"/>
  <c r="BE1657" i="19"/>
  <c r="BG1656" i="19"/>
  <c r="BF1656" i="19"/>
  <c r="BE1656" i="19"/>
  <c r="BG1655" i="19"/>
  <c r="BF1655" i="19"/>
  <c r="BE1655" i="19"/>
  <c r="BG1654" i="19"/>
  <c r="BF1654" i="19"/>
  <c r="BE1654" i="19"/>
  <c r="BG1653" i="19"/>
  <c r="BF1653" i="19"/>
  <c r="BE1653" i="19"/>
  <c r="BG1652" i="19"/>
  <c r="BF1652" i="19"/>
  <c r="BE1652" i="19"/>
  <c r="BG1651" i="19"/>
  <c r="BF1651" i="19"/>
  <c r="BE1651" i="19"/>
  <c r="BG1650" i="19"/>
  <c r="BF1650" i="19"/>
  <c r="BE1650" i="19"/>
  <c r="BG1649" i="19"/>
  <c r="BF1649" i="19"/>
  <c r="BE1649" i="19"/>
  <c r="BG1648" i="19"/>
  <c r="BF1648" i="19"/>
  <c r="BE1648" i="19"/>
  <c r="BG1647" i="19"/>
  <c r="BF1647" i="19"/>
  <c r="BE1647" i="19"/>
  <c r="BG1646" i="19"/>
  <c r="BF1646" i="19"/>
  <c r="BE1646" i="19"/>
  <c r="BG1645" i="19"/>
  <c r="BF1645" i="19"/>
  <c r="BE1645" i="19"/>
  <c r="BG1644" i="19"/>
  <c r="BF1644" i="19"/>
  <c r="BE1644" i="19"/>
  <c r="BG1643" i="19"/>
  <c r="BF1643" i="19"/>
  <c r="BE1643" i="19"/>
  <c r="BG1642" i="19"/>
  <c r="BF1642" i="19"/>
  <c r="BE1642" i="19"/>
  <c r="BG1641" i="19"/>
  <c r="BF1641" i="19"/>
  <c r="BE1641" i="19"/>
  <c r="BG1640" i="19"/>
  <c r="BF1640" i="19"/>
  <c r="BE1640" i="19"/>
  <c r="BG1639" i="19"/>
  <c r="BF1639" i="19"/>
  <c r="BE1639" i="19"/>
  <c r="BG1638" i="19"/>
  <c r="BF1638" i="19"/>
  <c r="BE1638" i="19"/>
  <c r="BG1637" i="19"/>
  <c r="BF1637" i="19"/>
  <c r="BE1637" i="19"/>
  <c r="BG1636" i="19"/>
  <c r="BF1636" i="19"/>
  <c r="BE1636" i="19"/>
  <c r="BG1635" i="19"/>
  <c r="BF1635" i="19"/>
  <c r="BE1635" i="19"/>
  <c r="BG1634" i="19"/>
  <c r="BF1634" i="19"/>
  <c r="BE1634" i="19"/>
  <c r="BG1633" i="19"/>
  <c r="BF1633" i="19"/>
  <c r="BE1633" i="19"/>
  <c r="BG1632" i="19"/>
  <c r="BF1632" i="19"/>
  <c r="BE1632" i="19"/>
  <c r="BG1631" i="19"/>
  <c r="BF1631" i="19"/>
  <c r="BE1631" i="19"/>
  <c r="BG1630" i="19"/>
  <c r="BF1630" i="19"/>
  <c r="BE1630" i="19"/>
  <c r="BG1629" i="19"/>
  <c r="BF1629" i="19"/>
  <c r="BE1629" i="19"/>
  <c r="BG1628" i="19"/>
  <c r="BF1628" i="19"/>
  <c r="BE1628" i="19"/>
  <c r="BG1627" i="19"/>
  <c r="BF1627" i="19"/>
  <c r="BE1627" i="19"/>
  <c r="BG1626" i="19"/>
  <c r="BF1626" i="19"/>
  <c r="BE1626" i="19"/>
  <c r="BG1625" i="19"/>
  <c r="BF1625" i="19"/>
  <c r="BE1625" i="19"/>
  <c r="BG1624" i="19"/>
  <c r="BF1624" i="19"/>
  <c r="BE1624" i="19"/>
  <c r="BG1623" i="19"/>
  <c r="BF1623" i="19"/>
  <c r="BE1623" i="19"/>
  <c r="BG1622" i="19"/>
  <c r="BF1622" i="19"/>
  <c r="BE1622" i="19"/>
  <c r="BG1621" i="19"/>
  <c r="BF1621" i="19"/>
  <c r="BE1621" i="19"/>
  <c r="BG1620" i="19"/>
  <c r="BF1620" i="19"/>
  <c r="BE1620" i="19"/>
  <c r="BG1619" i="19"/>
  <c r="BF1619" i="19"/>
  <c r="BE1619" i="19"/>
  <c r="BG1618" i="19"/>
  <c r="BF1618" i="19"/>
  <c r="BE1618" i="19"/>
  <c r="BG1617" i="19"/>
  <c r="BF1617" i="19"/>
  <c r="BE1617" i="19"/>
  <c r="BG1616" i="19"/>
  <c r="BF1616" i="19"/>
  <c r="BE1616" i="19"/>
  <c r="BG1615" i="19"/>
  <c r="BF1615" i="19"/>
  <c r="BE1615" i="19"/>
  <c r="BG1614" i="19"/>
  <c r="BF1614" i="19"/>
  <c r="BE1614" i="19"/>
  <c r="BG1613" i="19"/>
  <c r="BF1613" i="19"/>
  <c r="BE1613" i="19"/>
  <c r="BG1612" i="19"/>
  <c r="BF1612" i="19"/>
  <c r="BE1612" i="19"/>
  <c r="BG1611" i="19"/>
  <c r="BF1611" i="19"/>
  <c r="BE1611" i="19"/>
  <c r="BG1610" i="19"/>
  <c r="BF1610" i="19"/>
  <c r="BE1610" i="19"/>
  <c r="BG1609" i="19"/>
  <c r="BF1609" i="19"/>
  <c r="BE1609" i="19"/>
  <c r="BG1608" i="19"/>
  <c r="BF1608" i="19"/>
  <c r="BE1608" i="19"/>
  <c r="BG1607" i="19"/>
  <c r="BF1607" i="19"/>
  <c r="BE1607" i="19"/>
  <c r="BG1606" i="19"/>
  <c r="BF1606" i="19"/>
  <c r="BE1606" i="19"/>
  <c r="BG1605" i="19"/>
  <c r="BF1605" i="19"/>
  <c r="BE1605" i="19"/>
  <c r="BG1604" i="19"/>
  <c r="BF1604" i="19"/>
  <c r="BE1604" i="19"/>
  <c r="BG1603" i="19"/>
  <c r="BF1603" i="19"/>
  <c r="BE1603" i="19"/>
  <c r="BG1602" i="19"/>
  <c r="BF1602" i="19"/>
  <c r="BE1602" i="19"/>
  <c r="BG1601" i="19"/>
  <c r="BF1601" i="19"/>
  <c r="BE1601" i="19"/>
  <c r="BG1600" i="19"/>
  <c r="BF1600" i="19"/>
  <c r="BE1600" i="19"/>
  <c r="BG1599" i="19"/>
  <c r="BF1599" i="19"/>
  <c r="BE1599" i="19"/>
  <c r="BG1598" i="19"/>
  <c r="BF1598" i="19"/>
  <c r="BE1598" i="19"/>
  <c r="BG1597" i="19"/>
  <c r="BF1597" i="19"/>
  <c r="BE1597" i="19"/>
  <c r="BG1596" i="19"/>
  <c r="BF1596" i="19"/>
  <c r="BE1596" i="19"/>
  <c r="BG1595" i="19"/>
  <c r="BF1595" i="19"/>
  <c r="BE1595" i="19"/>
  <c r="BG1594" i="19"/>
  <c r="BF1594" i="19"/>
  <c r="BE1594" i="19"/>
  <c r="BG1593" i="19"/>
  <c r="BF1593" i="19"/>
  <c r="BE1593" i="19"/>
  <c r="BG1592" i="19"/>
  <c r="BF1592" i="19"/>
  <c r="BE1592" i="19"/>
  <c r="BG1591" i="19"/>
  <c r="BF1591" i="19"/>
  <c r="BE1591" i="19"/>
  <c r="BG1590" i="19"/>
  <c r="BF1590" i="19"/>
  <c r="BE1590" i="19"/>
  <c r="BG1589" i="19"/>
  <c r="BF1589" i="19"/>
  <c r="BE1589" i="19"/>
  <c r="BG1588" i="19"/>
  <c r="BF1588" i="19"/>
  <c r="BE1588" i="19"/>
  <c r="BG1587" i="19"/>
  <c r="BF1587" i="19"/>
  <c r="BE1587" i="19"/>
  <c r="BG1586" i="19"/>
  <c r="BF1586" i="19"/>
  <c r="BE1586" i="19"/>
  <c r="BG1585" i="19"/>
  <c r="BF1585" i="19"/>
  <c r="BE1585" i="19"/>
  <c r="BG1584" i="19"/>
  <c r="BF1584" i="19"/>
  <c r="BE1584" i="19"/>
  <c r="BG1583" i="19"/>
  <c r="BF1583" i="19"/>
  <c r="BE1583" i="19"/>
  <c r="BG1582" i="19"/>
  <c r="BF1582" i="19"/>
  <c r="BE1582" i="19"/>
  <c r="BG1581" i="19"/>
  <c r="BF1581" i="19"/>
  <c r="BE1581" i="19"/>
  <c r="BG1580" i="19"/>
  <c r="BF1580" i="19"/>
  <c r="BE1580" i="19"/>
  <c r="BG1579" i="19"/>
  <c r="BF1579" i="19"/>
  <c r="BE1579" i="19"/>
  <c r="BG1578" i="19"/>
  <c r="BF1578" i="19"/>
  <c r="BE1578" i="19"/>
  <c r="BG1577" i="19"/>
  <c r="BF1577" i="19"/>
  <c r="BE1577" i="19"/>
  <c r="BG1576" i="19"/>
  <c r="BF1576" i="19"/>
  <c r="BE1576" i="19"/>
  <c r="BG1575" i="19"/>
  <c r="BF1575" i="19"/>
  <c r="BE1575" i="19"/>
  <c r="BG1574" i="19"/>
  <c r="BF1574" i="19"/>
  <c r="BE1574" i="19"/>
  <c r="BG1573" i="19"/>
  <c r="BF1573" i="19"/>
  <c r="BE1573" i="19"/>
  <c r="BG1572" i="19"/>
  <c r="BF1572" i="19"/>
  <c r="BE1572" i="19"/>
  <c r="BG1571" i="19"/>
  <c r="BF1571" i="19"/>
  <c r="BE1571" i="19"/>
  <c r="BG1570" i="19"/>
  <c r="BF1570" i="19"/>
  <c r="BE1570" i="19"/>
  <c r="BG1569" i="19"/>
  <c r="BF1569" i="19"/>
  <c r="BE1569" i="19"/>
  <c r="BG1568" i="19"/>
  <c r="BF1568" i="19"/>
  <c r="BE1568" i="19"/>
  <c r="BG1567" i="19"/>
  <c r="BF1567" i="19"/>
  <c r="BE1567" i="19"/>
  <c r="BG1566" i="19"/>
  <c r="BF1566" i="19"/>
  <c r="BE1566" i="19"/>
  <c r="BG1565" i="19"/>
  <c r="BF1565" i="19"/>
  <c r="BE1565" i="19"/>
  <c r="BG1564" i="19"/>
  <c r="BF1564" i="19"/>
  <c r="BE1564" i="19"/>
  <c r="BG1563" i="19"/>
  <c r="BF1563" i="19"/>
  <c r="BE1563" i="19"/>
  <c r="BG1562" i="19"/>
  <c r="BF1562" i="19"/>
  <c r="BE1562" i="19"/>
  <c r="BG1561" i="19"/>
  <c r="BF1561" i="19"/>
  <c r="BE1561" i="19"/>
  <c r="BG1560" i="19"/>
  <c r="BF1560" i="19"/>
  <c r="BE1560" i="19"/>
  <c r="BG1559" i="19"/>
  <c r="BF1559" i="19"/>
  <c r="BE1559" i="19"/>
  <c r="BG1558" i="19"/>
  <c r="BF1558" i="19"/>
  <c r="BE1558" i="19"/>
  <c r="BG1557" i="19"/>
  <c r="BF1557" i="19"/>
  <c r="BE1557" i="19"/>
  <c r="BG1556" i="19"/>
  <c r="BF1556" i="19"/>
  <c r="BE1556" i="19"/>
  <c r="BG1555" i="19"/>
  <c r="BF1555" i="19"/>
  <c r="BE1555" i="19"/>
  <c r="BG1554" i="19"/>
  <c r="BF1554" i="19"/>
  <c r="BE1554" i="19"/>
  <c r="BG1553" i="19"/>
  <c r="BF1553" i="19"/>
  <c r="BE1553" i="19"/>
  <c r="BG1552" i="19"/>
  <c r="BF1552" i="19"/>
  <c r="BE1552" i="19"/>
  <c r="BG1551" i="19"/>
  <c r="BF1551" i="19"/>
  <c r="BE1551" i="19"/>
  <c r="BG1550" i="19"/>
  <c r="BF1550" i="19"/>
  <c r="BE1550" i="19"/>
  <c r="BG1549" i="19"/>
  <c r="BF1549" i="19"/>
  <c r="BE1549" i="19"/>
  <c r="BG1548" i="19"/>
  <c r="BF1548" i="19"/>
  <c r="BE1548" i="19"/>
  <c r="BG1547" i="19"/>
  <c r="BF1547" i="19"/>
  <c r="BE1547" i="19"/>
  <c r="BG1546" i="19"/>
  <c r="BF1546" i="19"/>
  <c r="BE1546" i="19"/>
  <c r="BG1545" i="19"/>
  <c r="BF1545" i="19"/>
  <c r="BE1545" i="19"/>
  <c r="BG1544" i="19"/>
  <c r="BF1544" i="19"/>
  <c r="BE1544" i="19"/>
  <c r="BG1543" i="19"/>
  <c r="BF1543" i="19"/>
  <c r="BE1543" i="19"/>
  <c r="BG1542" i="19"/>
  <c r="BF1542" i="19"/>
  <c r="BE1542" i="19"/>
  <c r="BG1541" i="19"/>
  <c r="BF1541" i="19"/>
  <c r="BE1541" i="19"/>
  <c r="BG1540" i="19"/>
  <c r="BF1540" i="19"/>
  <c r="BE1540" i="19"/>
  <c r="BG1539" i="19"/>
  <c r="BF1539" i="19"/>
  <c r="BE1539" i="19"/>
  <c r="BG1538" i="19"/>
  <c r="BF1538" i="19"/>
  <c r="BE1538" i="19"/>
  <c r="BG1537" i="19"/>
  <c r="BF1537" i="19"/>
  <c r="BE1537" i="19"/>
  <c r="BG1536" i="19"/>
  <c r="BF1536" i="19"/>
  <c r="BE1536" i="19"/>
  <c r="BG1535" i="19"/>
  <c r="BF1535" i="19"/>
  <c r="BE1535" i="19"/>
  <c r="BG1534" i="19"/>
  <c r="BF1534" i="19"/>
  <c r="BE1534" i="19"/>
  <c r="BG1533" i="19"/>
  <c r="BF1533" i="19"/>
  <c r="BE1533" i="19"/>
  <c r="BG1532" i="19"/>
  <c r="BF1532" i="19"/>
  <c r="BE1532" i="19"/>
  <c r="BG1531" i="19"/>
  <c r="BF1531" i="19"/>
  <c r="BE1531" i="19"/>
  <c r="BG1530" i="19"/>
  <c r="BF1530" i="19"/>
  <c r="BE1530" i="19"/>
  <c r="BG1529" i="19"/>
  <c r="BF1529" i="19"/>
  <c r="BE1529" i="19"/>
  <c r="BG1528" i="19"/>
  <c r="BF1528" i="19"/>
  <c r="BE1528" i="19"/>
  <c r="BG1527" i="19"/>
  <c r="BF1527" i="19"/>
  <c r="BE1527" i="19"/>
  <c r="BG1526" i="19"/>
  <c r="BF1526" i="19"/>
  <c r="BE1526" i="19"/>
  <c r="BG1525" i="19"/>
  <c r="BF1525" i="19"/>
  <c r="BE1525" i="19"/>
  <c r="BG1524" i="19"/>
  <c r="BF1524" i="19"/>
  <c r="BE1524" i="19"/>
  <c r="BG1523" i="19"/>
  <c r="BF1523" i="19"/>
  <c r="BE1523" i="19"/>
  <c r="BG1522" i="19"/>
  <c r="BF1522" i="19"/>
  <c r="BE1522" i="19"/>
  <c r="BG1521" i="19"/>
  <c r="BF1521" i="19"/>
  <c r="BE1521" i="19"/>
  <c r="BG1520" i="19"/>
  <c r="BF1520" i="19"/>
  <c r="BE1520" i="19"/>
  <c r="BG1519" i="19"/>
  <c r="BF1519" i="19"/>
  <c r="BE1519" i="19"/>
  <c r="BG1518" i="19"/>
  <c r="BF1518" i="19"/>
  <c r="BE1518" i="19"/>
  <c r="BG1517" i="19"/>
  <c r="BF1517" i="19"/>
  <c r="BE1517" i="19"/>
  <c r="BG1516" i="19"/>
  <c r="BF1516" i="19"/>
  <c r="BE1516" i="19"/>
  <c r="BG1515" i="19"/>
  <c r="BF1515" i="19"/>
  <c r="BE1515" i="19"/>
  <c r="BG1514" i="19"/>
  <c r="BF1514" i="19"/>
  <c r="BE1514" i="19"/>
  <c r="BG1513" i="19"/>
  <c r="BF1513" i="19"/>
  <c r="BE1513" i="19"/>
  <c r="BG1512" i="19"/>
  <c r="BF1512" i="19"/>
  <c r="BE1512" i="19"/>
  <c r="BG1511" i="19"/>
  <c r="BF1511" i="19"/>
  <c r="BE1511" i="19"/>
  <c r="BG1510" i="19"/>
  <c r="BF1510" i="19"/>
  <c r="BE1510" i="19"/>
  <c r="BG1509" i="19"/>
  <c r="BF1509" i="19"/>
  <c r="BE1509" i="19"/>
  <c r="BG1508" i="19"/>
  <c r="BF1508" i="19"/>
  <c r="BE1508" i="19"/>
  <c r="BG1507" i="19"/>
  <c r="BF1507" i="19"/>
  <c r="BE1507" i="19"/>
  <c r="BG1506" i="19"/>
  <c r="BF1506" i="19"/>
  <c r="BE1506" i="19"/>
  <c r="BG1505" i="19"/>
  <c r="BF1505" i="19"/>
  <c r="BE1505" i="19"/>
  <c r="BG1504" i="19"/>
  <c r="BF1504" i="19"/>
  <c r="BE1504" i="19"/>
  <c r="BG1503" i="19"/>
  <c r="BF1503" i="19"/>
  <c r="BE1503" i="19"/>
  <c r="BG1502" i="19"/>
  <c r="BF1502" i="19"/>
  <c r="BE1502" i="19"/>
  <c r="BG1501" i="19"/>
  <c r="BF1501" i="19"/>
  <c r="BE1501" i="19"/>
  <c r="BG1500" i="19"/>
  <c r="BF1500" i="19"/>
  <c r="BE1500" i="19"/>
  <c r="BG1499" i="19"/>
  <c r="BF1499" i="19"/>
  <c r="BE1499" i="19"/>
  <c r="BG1498" i="19"/>
  <c r="BF1498" i="19"/>
  <c r="BE1498" i="19"/>
  <c r="BG1497" i="19"/>
  <c r="BF1497" i="19"/>
  <c r="BE1497" i="19"/>
  <c r="BG1496" i="19"/>
  <c r="BF1496" i="19"/>
  <c r="BE1496" i="19"/>
  <c r="BG1495" i="19"/>
  <c r="BF1495" i="19"/>
  <c r="BE1495" i="19"/>
  <c r="BG1494" i="19"/>
  <c r="BF1494" i="19"/>
  <c r="BE1494" i="19"/>
  <c r="BG1493" i="19"/>
  <c r="BF1493" i="19"/>
  <c r="BE1493" i="19"/>
  <c r="BG1492" i="19"/>
  <c r="BF1492" i="19"/>
  <c r="BE1492" i="19"/>
  <c r="BG1491" i="19"/>
  <c r="BF1491" i="19"/>
  <c r="BE1491" i="19"/>
  <c r="BG1490" i="19"/>
  <c r="BF1490" i="19"/>
  <c r="BE1490" i="19"/>
  <c r="BG1489" i="19"/>
  <c r="BF1489" i="19"/>
  <c r="BE1489" i="19"/>
  <c r="BG1488" i="19"/>
  <c r="BF1488" i="19"/>
  <c r="BE1488" i="19"/>
  <c r="BG1487" i="19"/>
  <c r="BF1487" i="19"/>
  <c r="BE1487" i="19"/>
  <c r="BG1486" i="19"/>
  <c r="BF1486" i="19"/>
  <c r="BE1486" i="19"/>
  <c r="BG1485" i="19"/>
  <c r="BF1485" i="19"/>
  <c r="BE1485" i="19"/>
  <c r="BG1484" i="19"/>
  <c r="BF1484" i="19"/>
  <c r="BE1484" i="19"/>
  <c r="BG1483" i="19"/>
  <c r="BF1483" i="19"/>
  <c r="BE1483" i="19"/>
  <c r="BG1482" i="19"/>
  <c r="BF1482" i="19"/>
  <c r="BE1482" i="19"/>
  <c r="BG1481" i="19"/>
  <c r="BF1481" i="19"/>
  <c r="BE1481" i="19"/>
  <c r="BG1480" i="19"/>
  <c r="BF1480" i="19"/>
  <c r="BE1480" i="19"/>
  <c r="BG1479" i="19"/>
  <c r="BF1479" i="19"/>
  <c r="BE1479" i="19"/>
  <c r="BG1478" i="19"/>
  <c r="BF1478" i="19"/>
  <c r="BE1478" i="19"/>
  <c r="BG1477" i="19"/>
  <c r="BF1477" i="19"/>
  <c r="BE1477" i="19"/>
  <c r="BG1476" i="19"/>
  <c r="BF1476" i="19"/>
  <c r="BE1476" i="19"/>
  <c r="BG1475" i="19"/>
  <c r="BF1475" i="19"/>
  <c r="BE1475" i="19"/>
  <c r="BG1474" i="19"/>
  <c r="BF1474" i="19"/>
  <c r="BE1474" i="19"/>
  <c r="BG1473" i="19"/>
  <c r="BF1473" i="19"/>
  <c r="BE1473" i="19"/>
  <c r="BG1472" i="19"/>
  <c r="BF1472" i="19"/>
  <c r="BE1472" i="19"/>
  <c r="BG1471" i="19"/>
  <c r="BF1471" i="19"/>
  <c r="BE1471" i="19"/>
  <c r="BG1470" i="19"/>
  <c r="BF1470" i="19"/>
  <c r="BE1470" i="19"/>
  <c r="BG1469" i="19"/>
  <c r="BF1469" i="19"/>
  <c r="BE1469" i="19"/>
  <c r="BG1468" i="19"/>
  <c r="BF1468" i="19"/>
  <c r="BE1468" i="19"/>
  <c r="BG1467" i="19"/>
  <c r="BF1467" i="19"/>
  <c r="BE1467" i="19"/>
  <c r="BG1466" i="19"/>
  <c r="BF1466" i="19"/>
  <c r="BE1466" i="19"/>
  <c r="BG1465" i="19"/>
  <c r="BF1465" i="19"/>
  <c r="BE1465" i="19"/>
  <c r="BG1464" i="19"/>
  <c r="BF1464" i="19"/>
  <c r="BE1464" i="19"/>
  <c r="BG1463" i="19"/>
  <c r="BF1463" i="19"/>
  <c r="BE1463" i="19"/>
  <c r="BG1462" i="19"/>
  <c r="BF1462" i="19"/>
  <c r="BE1462" i="19"/>
  <c r="BG1461" i="19"/>
  <c r="BF1461" i="19"/>
  <c r="BE1461" i="19"/>
  <c r="BG1460" i="19"/>
  <c r="BF1460" i="19"/>
  <c r="BE1460" i="19"/>
  <c r="BG1459" i="19"/>
  <c r="BF1459" i="19"/>
  <c r="BE1459" i="19"/>
  <c r="BG1458" i="19"/>
  <c r="BF1458" i="19"/>
  <c r="BE1458" i="19"/>
  <c r="BG1457" i="19"/>
  <c r="BF1457" i="19"/>
  <c r="BE1457" i="19"/>
  <c r="BG1456" i="19"/>
  <c r="BF1456" i="19"/>
  <c r="BE1456" i="19"/>
  <c r="BG1455" i="19"/>
  <c r="BF1455" i="19"/>
  <c r="BE1455" i="19"/>
  <c r="BG1454" i="19"/>
  <c r="BF1454" i="19"/>
  <c r="BE1454" i="19"/>
  <c r="BG1453" i="19"/>
  <c r="BF1453" i="19"/>
  <c r="BE1453" i="19"/>
  <c r="BG1452" i="19"/>
  <c r="BF1452" i="19"/>
  <c r="BE1452" i="19"/>
  <c r="BG1451" i="19"/>
  <c r="BF1451" i="19"/>
  <c r="BE1451" i="19"/>
  <c r="BG1450" i="19"/>
  <c r="BF1450" i="19"/>
  <c r="BE1450" i="19"/>
  <c r="BG1449" i="19"/>
  <c r="BF1449" i="19"/>
  <c r="BE1449" i="19"/>
  <c r="BG1448" i="19"/>
  <c r="BF1448" i="19"/>
  <c r="BE1448" i="19"/>
  <c r="BG1447" i="19"/>
  <c r="BF1447" i="19"/>
  <c r="BE1447" i="19"/>
  <c r="BG1446" i="19"/>
  <c r="BF1446" i="19"/>
  <c r="BE1446" i="19"/>
  <c r="BG1445" i="19"/>
  <c r="BF1445" i="19"/>
  <c r="BE1445" i="19"/>
  <c r="BG1444" i="19"/>
  <c r="BF1444" i="19"/>
  <c r="BE1444" i="19"/>
  <c r="BG1443" i="19"/>
  <c r="BF1443" i="19"/>
  <c r="BE1443" i="19"/>
  <c r="BG1442" i="19"/>
  <c r="BF1442" i="19"/>
  <c r="BE1442" i="19"/>
  <c r="BG1441" i="19"/>
  <c r="BF1441" i="19"/>
  <c r="BE1441" i="19"/>
  <c r="BG1440" i="19"/>
  <c r="BF1440" i="19"/>
  <c r="BE1440" i="19"/>
  <c r="BG1439" i="19"/>
  <c r="BF1439" i="19"/>
  <c r="BE1439" i="19"/>
  <c r="BG1438" i="19"/>
  <c r="BF1438" i="19"/>
  <c r="BE1438" i="19"/>
  <c r="BG1437" i="19"/>
  <c r="BF1437" i="19"/>
  <c r="BE1437" i="19"/>
  <c r="BG1436" i="19"/>
  <c r="BF1436" i="19"/>
  <c r="BE1436" i="19"/>
  <c r="BG1435" i="19"/>
  <c r="BF1435" i="19"/>
  <c r="BE1435" i="19"/>
  <c r="BG1434" i="19"/>
  <c r="BF1434" i="19"/>
  <c r="BE1434" i="19"/>
  <c r="BG1433" i="19"/>
  <c r="BF1433" i="19"/>
  <c r="BE1433" i="19"/>
  <c r="BG1432" i="19"/>
  <c r="BF1432" i="19"/>
  <c r="BE1432" i="19"/>
  <c r="BG1431" i="19"/>
  <c r="BF1431" i="19"/>
  <c r="BE1431" i="19"/>
  <c r="BG1430" i="19"/>
  <c r="BF1430" i="19"/>
  <c r="BE1430" i="19"/>
  <c r="BG1429" i="19"/>
  <c r="BF1429" i="19"/>
  <c r="BE1429" i="19"/>
  <c r="BG1428" i="19"/>
  <c r="BF1428" i="19"/>
  <c r="BE1428" i="19"/>
  <c r="BG1427" i="19"/>
  <c r="BF1427" i="19"/>
  <c r="BE1427" i="19"/>
  <c r="BG1426" i="19"/>
  <c r="BF1426" i="19"/>
  <c r="BE1426" i="19"/>
  <c r="BG1425" i="19"/>
  <c r="BF1425" i="19"/>
  <c r="BE1425" i="19"/>
  <c r="BG1424" i="19"/>
  <c r="BF1424" i="19"/>
  <c r="BE1424" i="19"/>
  <c r="BG1423" i="19"/>
  <c r="BF1423" i="19"/>
  <c r="BE1423" i="19"/>
  <c r="BG1422" i="19"/>
  <c r="BF1422" i="19"/>
  <c r="BE1422" i="19"/>
  <c r="BG1421" i="19"/>
  <c r="BF1421" i="19"/>
  <c r="BE1421" i="19"/>
  <c r="BG1420" i="19"/>
  <c r="BF1420" i="19"/>
  <c r="BE1420" i="19"/>
  <c r="BG1419" i="19"/>
  <c r="BF1419" i="19"/>
  <c r="BE1419" i="19"/>
  <c r="BG1418" i="19"/>
  <c r="BF1418" i="19"/>
  <c r="BE1418" i="19"/>
  <c r="BG1417" i="19"/>
  <c r="BF1417" i="19"/>
  <c r="BE1417" i="19"/>
  <c r="BG1416" i="19"/>
  <c r="BF1416" i="19"/>
  <c r="BE1416" i="19"/>
  <c r="BG1415" i="19"/>
  <c r="BF1415" i="19"/>
  <c r="BE1415" i="19"/>
  <c r="BG1414" i="19"/>
  <c r="BF1414" i="19"/>
  <c r="BE1414" i="19"/>
  <c r="BG1413" i="19"/>
  <c r="BF1413" i="19"/>
  <c r="BE1413" i="19"/>
  <c r="BG1412" i="19"/>
  <c r="BF1412" i="19"/>
  <c r="BE1412" i="19"/>
  <c r="BG1411" i="19"/>
  <c r="BF1411" i="19"/>
  <c r="BE1411" i="19"/>
  <c r="BG1410" i="19"/>
  <c r="BF1410" i="19"/>
  <c r="BE1410" i="19"/>
  <c r="BG1409" i="19"/>
  <c r="BF1409" i="19"/>
  <c r="BE1409" i="19"/>
  <c r="BG1408" i="19"/>
  <c r="BF1408" i="19"/>
  <c r="BE1408" i="19"/>
  <c r="BG1407" i="19"/>
  <c r="BF1407" i="19"/>
  <c r="BE1407" i="19"/>
  <c r="BG1406" i="19"/>
  <c r="BF1406" i="19"/>
  <c r="BE1406" i="19"/>
  <c r="BG1405" i="19"/>
  <c r="BF1405" i="19"/>
  <c r="BE1405" i="19"/>
  <c r="BG1404" i="19"/>
  <c r="BF1404" i="19"/>
  <c r="BE1404" i="19"/>
  <c r="BG1403" i="19"/>
  <c r="BF1403" i="19"/>
  <c r="BE1403" i="19"/>
  <c r="BG1402" i="19"/>
  <c r="BF1402" i="19"/>
  <c r="BE1402" i="19"/>
  <c r="BG1401" i="19"/>
  <c r="BF1401" i="19"/>
  <c r="BE1401" i="19"/>
  <c r="BG1400" i="19"/>
  <c r="BF1400" i="19"/>
  <c r="BE1400" i="19"/>
  <c r="BG1399" i="19"/>
  <c r="BF1399" i="19"/>
  <c r="BE1399" i="19"/>
  <c r="BG1398" i="19"/>
  <c r="BF1398" i="19"/>
  <c r="BE1398" i="19"/>
  <c r="BG1397" i="19"/>
  <c r="BF1397" i="19"/>
  <c r="BE1397" i="19"/>
  <c r="BG1396" i="19"/>
  <c r="BF1396" i="19"/>
  <c r="BE1396" i="19"/>
  <c r="BG1395" i="19"/>
  <c r="BF1395" i="19"/>
  <c r="BE1395" i="19"/>
  <c r="BG1394" i="19"/>
  <c r="BF1394" i="19"/>
  <c r="BE1394" i="19"/>
  <c r="BG1393" i="19"/>
  <c r="BF1393" i="19"/>
  <c r="BE1393" i="19"/>
  <c r="BG1392" i="19"/>
  <c r="BF1392" i="19"/>
  <c r="BE1392" i="19"/>
  <c r="BG1391" i="19"/>
  <c r="BF1391" i="19"/>
  <c r="BE1391" i="19"/>
  <c r="BG1390" i="19"/>
  <c r="BF1390" i="19"/>
  <c r="BE1390" i="19"/>
  <c r="BG1389" i="19"/>
  <c r="BF1389" i="19"/>
  <c r="BE1389" i="19"/>
  <c r="BG1388" i="19"/>
  <c r="BF1388" i="19"/>
  <c r="BE1388" i="19"/>
  <c r="BG1387" i="19"/>
  <c r="BF1387" i="19"/>
  <c r="BE1387" i="19"/>
  <c r="BG1386" i="19"/>
  <c r="BF1386" i="19"/>
  <c r="BE1386" i="19"/>
  <c r="BG1385" i="19"/>
  <c r="BF1385" i="19"/>
  <c r="BE1385" i="19"/>
  <c r="BG1384" i="19"/>
  <c r="BF1384" i="19"/>
  <c r="BE1384" i="19"/>
  <c r="BG1383" i="19"/>
  <c r="BF1383" i="19"/>
  <c r="BE1383" i="19"/>
  <c r="BG1382" i="19"/>
  <c r="BF1382" i="19"/>
  <c r="BE1382" i="19"/>
  <c r="BG1381" i="19"/>
  <c r="BF1381" i="19"/>
  <c r="BE1381" i="19"/>
  <c r="BG1380" i="19"/>
  <c r="BF1380" i="19"/>
  <c r="BE1380" i="19"/>
  <c r="BG1379" i="19"/>
  <c r="BF1379" i="19"/>
  <c r="BE1379" i="19"/>
  <c r="BG1378" i="19"/>
  <c r="BF1378" i="19"/>
  <c r="BE1378" i="19"/>
  <c r="BG1377" i="19"/>
  <c r="BF1377" i="19"/>
  <c r="BE1377" i="19"/>
  <c r="BG1376" i="19"/>
  <c r="BF1376" i="19"/>
  <c r="BE1376" i="19"/>
  <c r="BG1375" i="19"/>
  <c r="BF1375" i="19"/>
  <c r="BE1375" i="19"/>
  <c r="BG1374" i="19"/>
  <c r="BF1374" i="19"/>
  <c r="BE1374" i="19"/>
  <c r="BG1373" i="19"/>
  <c r="BF1373" i="19"/>
  <c r="BE1373" i="19"/>
  <c r="BG1372" i="19"/>
  <c r="BF1372" i="19"/>
  <c r="BE1372" i="19"/>
  <c r="BG1371" i="19"/>
  <c r="BF1371" i="19"/>
  <c r="BE1371" i="19"/>
  <c r="BG1370" i="19"/>
  <c r="BF1370" i="19"/>
  <c r="BE1370" i="19"/>
  <c r="BG1369" i="19"/>
  <c r="BF1369" i="19"/>
  <c r="BE1369" i="19"/>
  <c r="BG1368" i="19"/>
  <c r="BF1368" i="19"/>
  <c r="BE1368" i="19"/>
  <c r="BG1367" i="19"/>
  <c r="BF1367" i="19"/>
  <c r="BE1367" i="19"/>
  <c r="BG1366" i="19"/>
  <c r="BF1366" i="19"/>
  <c r="BE1366" i="19"/>
  <c r="BG1365" i="19"/>
  <c r="BF1365" i="19"/>
  <c r="BE1365" i="19"/>
  <c r="BG1364" i="19"/>
  <c r="BF1364" i="19"/>
  <c r="BE1364" i="19"/>
  <c r="BG1363" i="19"/>
  <c r="BF1363" i="19"/>
  <c r="BE1363" i="19"/>
  <c r="BG1362" i="19"/>
  <c r="BF1362" i="19"/>
  <c r="BE1362" i="19"/>
  <c r="BG1361" i="19"/>
  <c r="BF1361" i="19"/>
  <c r="BE1361" i="19"/>
  <c r="BG1360" i="19"/>
  <c r="BF1360" i="19"/>
  <c r="BE1360" i="19"/>
  <c r="BG1359" i="19"/>
  <c r="BF1359" i="19"/>
  <c r="BE1359" i="19"/>
  <c r="BG1358" i="19"/>
  <c r="BF1358" i="19"/>
  <c r="BE1358" i="19"/>
  <c r="BG1357" i="19"/>
  <c r="BF1357" i="19"/>
  <c r="BE1357" i="19"/>
  <c r="BG1356" i="19"/>
  <c r="BF1356" i="19"/>
  <c r="BE1356" i="19"/>
  <c r="BG1355" i="19"/>
  <c r="BF1355" i="19"/>
  <c r="BE1355" i="19"/>
  <c r="BG1354" i="19"/>
  <c r="BF1354" i="19"/>
  <c r="BE1354" i="19"/>
  <c r="BG1353" i="19"/>
  <c r="BF1353" i="19"/>
  <c r="BE1353" i="19"/>
  <c r="BG1352" i="19"/>
  <c r="BF1352" i="19"/>
  <c r="BE1352" i="19"/>
  <c r="BG1351" i="19"/>
  <c r="BF1351" i="19"/>
  <c r="BE1351" i="19"/>
  <c r="BG1350" i="19"/>
  <c r="BF1350" i="19"/>
  <c r="BE1350" i="19"/>
  <c r="BG1349" i="19"/>
  <c r="BF1349" i="19"/>
  <c r="BE1349" i="19"/>
  <c r="BG1348" i="19"/>
  <c r="BF1348" i="19"/>
  <c r="BE1348" i="19"/>
  <c r="BG1347" i="19"/>
  <c r="BF1347" i="19"/>
  <c r="BE1347" i="19"/>
  <c r="BG1346" i="19"/>
  <c r="BF1346" i="19"/>
  <c r="BE1346" i="19"/>
  <c r="BG1345" i="19"/>
  <c r="BF1345" i="19"/>
  <c r="BE1345" i="19"/>
  <c r="BG1344" i="19"/>
  <c r="BF1344" i="19"/>
  <c r="BE1344" i="19"/>
  <c r="BG1343" i="19"/>
  <c r="BF1343" i="19"/>
  <c r="BE1343" i="19"/>
  <c r="BG1342" i="19"/>
  <c r="BF1342" i="19"/>
  <c r="BE1342" i="19"/>
  <c r="BG1341" i="19"/>
  <c r="BF1341" i="19"/>
  <c r="BE1341" i="19"/>
  <c r="BG1340" i="19"/>
  <c r="BF1340" i="19"/>
  <c r="BE1340" i="19"/>
  <c r="BG1339" i="19"/>
  <c r="BF1339" i="19"/>
  <c r="BE1339" i="19"/>
  <c r="BG1338" i="19"/>
  <c r="BF1338" i="19"/>
  <c r="BE1338" i="19"/>
  <c r="BG1337" i="19"/>
  <c r="BF1337" i="19"/>
  <c r="BE1337" i="19"/>
  <c r="BG1336" i="19"/>
  <c r="BF1336" i="19"/>
  <c r="BE1336" i="19"/>
  <c r="BG1335" i="19"/>
  <c r="BF1335" i="19"/>
  <c r="BE1335" i="19"/>
  <c r="BG1334" i="19"/>
  <c r="BF1334" i="19"/>
  <c r="BE1334" i="19"/>
  <c r="BG1333" i="19"/>
  <c r="BF1333" i="19"/>
  <c r="BE1333" i="19"/>
  <c r="BG1332" i="19"/>
  <c r="BF1332" i="19"/>
  <c r="BE1332" i="19"/>
  <c r="BG1331" i="19"/>
  <c r="BF1331" i="19"/>
  <c r="BE1331" i="19"/>
  <c r="BG1330" i="19"/>
  <c r="BF1330" i="19"/>
  <c r="BE1330" i="19"/>
  <c r="BG1329" i="19"/>
  <c r="BF1329" i="19"/>
  <c r="BE1329" i="19"/>
  <c r="BG1328" i="19"/>
  <c r="BF1328" i="19"/>
  <c r="BE1328" i="19"/>
  <c r="BG1327" i="19"/>
  <c r="BF1327" i="19"/>
  <c r="BE1327" i="19"/>
  <c r="BG1326" i="19"/>
  <c r="BF1326" i="19"/>
  <c r="BE1326" i="19"/>
  <c r="BG1325" i="19"/>
  <c r="BF1325" i="19"/>
  <c r="BE1325" i="19"/>
  <c r="BG1324" i="19"/>
  <c r="BF1324" i="19"/>
  <c r="BE1324" i="19"/>
  <c r="BG1323" i="19"/>
  <c r="BF1323" i="19"/>
  <c r="BE1323" i="19"/>
  <c r="BG1322" i="19"/>
  <c r="BF1322" i="19"/>
  <c r="BE1322" i="19"/>
  <c r="BG1321" i="19"/>
  <c r="BF1321" i="19"/>
  <c r="BE1321" i="19"/>
  <c r="BG1320" i="19"/>
  <c r="BF1320" i="19"/>
  <c r="BE1320" i="19"/>
  <c r="BG1319" i="19"/>
  <c r="BF1319" i="19"/>
  <c r="BE1319" i="19"/>
  <c r="BG1318" i="19"/>
  <c r="BF1318" i="19"/>
  <c r="BE1318" i="19"/>
  <c r="BG1317" i="19"/>
  <c r="BF1317" i="19"/>
  <c r="BE1317" i="19"/>
  <c r="BG1316" i="19"/>
  <c r="BF1316" i="19"/>
  <c r="BE1316" i="19"/>
  <c r="BG1315" i="19"/>
  <c r="BF1315" i="19"/>
  <c r="BE1315" i="19"/>
  <c r="BG1314" i="19"/>
  <c r="BF1314" i="19"/>
  <c r="BE1314" i="19"/>
  <c r="BG1313" i="19"/>
  <c r="BF1313" i="19"/>
  <c r="BE1313" i="19"/>
  <c r="BG1312" i="19"/>
  <c r="BF1312" i="19"/>
  <c r="BE1312" i="19"/>
  <c r="BG1311" i="19"/>
  <c r="BF1311" i="19"/>
  <c r="BE1311" i="19"/>
  <c r="BG1310" i="19"/>
  <c r="BF1310" i="19"/>
  <c r="BE1310" i="19"/>
  <c r="BG1309" i="19"/>
  <c r="BF1309" i="19"/>
  <c r="BE1309" i="19"/>
  <c r="BG1308" i="19"/>
  <c r="BF1308" i="19"/>
  <c r="BE1308" i="19"/>
  <c r="BG1307" i="19"/>
  <c r="BF1307" i="19"/>
  <c r="BE1307" i="19"/>
  <c r="BG1306" i="19"/>
  <c r="BF1306" i="19"/>
  <c r="BE1306" i="19"/>
  <c r="BG1305" i="19"/>
  <c r="BF1305" i="19"/>
  <c r="BE1305" i="19"/>
  <c r="BG1304" i="19"/>
  <c r="BF1304" i="19"/>
  <c r="BE1304" i="19"/>
  <c r="BG1303" i="19"/>
  <c r="BF1303" i="19"/>
  <c r="BE1303" i="19"/>
  <c r="BG1302" i="19"/>
  <c r="BF1302" i="19"/>
  <c r="BE1302" i="19"/>
  <c r="BG1301" i="19"/>
  <c r="BF1301" i="19"/>
  <c r="BE1301" i="19"/>
  <c r="BG1300" i="19"/>
  <c r="BF1300" i="19"/>
  <c r="BE1300" i="19"/>
  <c r="BG1299" i="19"/>
  <c r="BF1299" i="19"/>
  <c r="BE1299" i="19"/>
  <c r="BG1298" i="19"/>
  <c r="BF1298" i="19"/>
  <c r="BE1298" i="19"/>
  <c r="BG1297" i="19"/>
  <c r="BF1297" i="19"/>
  <c r="BE1297" i="19"/>
  <c r="BG1296" i="19"/>
  <c r="BF1296" i="19"/>
  <c r="BE1296" i="19"/>
  <c r="BG1295" i="19"/>
  <c r="BF1295" i="19"/>
  <c r="BE1295" i="19"/>
  <c r="BG1294" i="19"/>
  <c r="BF1294" i="19"/>
  <c r="BE1294" i="19"/>
  <c r="BG1293" i="19"/>
  <c r="BF1293" i="19"/>
  <c r="BE1293" i="19"/>
  <c r="BG1292" i="19"/>
  <c r="BF1292" i="19"/>
  <c r="BE1292" i="19"/>
  <c r="BG1291" i="19"/>
  <c r="BF1291" i="19"/>
  <c r="BE1291" i="19"/>
  <c r="BG1290" i="19"/>
  <c r="BF1290" i="19"/>
  <c r="BE1290" i="19"/>
  <c r="BG1289" i="19"/>
  <c r="BF1289" i="19"/>
  <c r="BE1289" i="19"/>
  <c r="BG1288" i="19"/>
  <c r="BF1288" i="19"/>
  <c r="BE1288" i="19"/>
  <c r="BG1287" i="19"/>
  <c r="BF1287" i="19"/>
  <c r="BE1287" i="19"/>
  <c r="BG1286" i="19"/>
  <c r="BF1286" i="19"/>
  <c r="BE1286" i="19"/>
  <c r="BG1285" i="19"/>
  <c r="BF1285" i="19"/>
  <c r="BE1285" i="19"/>
  <c r="BG1284" i="19"/>
  <c r="BF1284" i="19"/>
  <c r="BE1284" i="19"/>
  <c r="BG1283" i="19"/>
  <c r="BF1283" i="19"/>
  <c r="BE1283" i="19"/>
  <c r="BG1282" i="19"/>
  <c r="BF1282" i="19"/>
  <c r="BE1282" i="19"/>
  <c r="BG1281" i="19"/>
  <c r="BF1281" i="19"/>
  <c r="BE1281" i="19"/>
  <c r="BG1280" i="19"/>
  <c r="BF1280" i="19"/>
  <c r="BE1280" i="19"/>
  <c r="BG1279" i="19"/>
  <c r="BF1279" i="19"/>
  <c r="BE1279" i="19"/>
  <c r="BG1278" i="19"/>
  <c r="BF1278" i="19"/>
  <c r="BE1278" i="19"/>
  <c r="BG1277" i="19"/>
  <c r="BF1277" i="19"/>
  <c r="BE1277" i="19"/>
  <c r="BG1276" i="19"/>
  <c r="BF1276" i="19"/>
  <c r="BE1276" i="19"/>
  <c r="BG1275" i="19"/>
  <c r="BF1275" i="19"/>
  <c r="BE1275" i="19"/>
  <c r="BG1274" i="19"/>
  <c r="BF1274" i="19"/>
  <c r="BE1274" i="19"/>
  <c r="BG1273" i="19"/>
  <c r="BF1273" i="19"/>
  <c r="BE1273" i="19"/>
  <c r="BG1272" i="19"/>
  <c r="BF1272" i="19"/>
  <c r="BE1272" i="19"/>
  <c r="BG1271" i="19"/>
  <c r="BF1271" i="19"/>
  <c r="BE1271" i="19"/>
  <c r="BG1270" i="19"/>
  <c r="BF1270" i="19"/>
  <c r="BE1270" i="19"/>
  <c r="BG1269" i="19"/>
  <c r="BF1269" i="19"/>
  <c r="BE1269" i="19"/>
  <c r="BG1268" i="19"/>
  <c r="BF1268" i="19"/>
  <c r="BE1268" i="19"/>
  <c r="BG1267" i="19"/>
  <c r="BF1267" i="19"/>
  <c r="BE1267" i="19"/>
  <c r="BG1266" i="19"/>
  <c r="BF1266" i="19"/>
  <c r="BE1266" i="19"/>
  <c r="BG1265" i="19"/>
  <c r="BF1265" i="19"/>
  <c r="BE1265" i="19"/>
  <c r="BG1264" i="19"/>
  <c r="BF1264" i="19"/>
  <c r="BE1264" i="19"/>
  <c r="BG1263" i="19"/>
  <c r="BF1263" i="19"/>
  <c r="BE1263" i="19"/>
  <c r="BG1262" i="19"/>
  <c r="BF1262" i="19"/>
  <c r="BE1262" i="19"/>
  <c r="BG1261" i="19"/>
  <c r="BF1261" i="19"/>
  <c r="BE1261" i="19"/>
  <c r="BG1260" i="19"/>
  <c r="BF1260" i="19"/>
  <c r="BE1260" i="19"/>
  <c r="BG1259" i="19"/>
  <c r="BF1259" i="19"/>
  <c r="BE1259" i="19"/>
  <c r="BG1258" i="19"/>
  <c r="BF1258" i="19"/>
  <c r="BE1258" i="19"/>
  <c r="BG1257" i="19"/>
  <c r="BF1257" i="19"/>
  <c r="BE1257" i="19"/>
  <c r="BG1256" i="19"/>
  <c r="BF1256" i="19"/>
  <c r="BE1256" i="19"/>
  <c r="BG1255" i="19"/>
  <c r="BF1255" i="19"/>
  <c r="BE1255" i="19"/>
  <c r="BG1254" i="19"/>
  <c r="BF1254" i="19"/>
  <c r="BE1254" i="19"/>
  <c r="BG1253" i="19"/>
  <c r="BF1253" i="19"/>
  <c r="BE1253" i="19"/>
  <c r="BG1252" i="19"/>
  <c r="BF1252" i="19"/>
  <c r="BE1252" i="19"/>
  <c r="BG1251" i="19"/>
  <c r="BF1251" i="19"/>
  <c r="BE1251" i="19"/>
  <c r="BG1250" i="19"/>
  <c r="BF1250" i="19"/>
  <c r="BE1250" i="19"/>
  <c r="BG1249" i="19"/>
  <c r="BF1249" i="19"/>
  <c r="BE1249" i="19"/>
  <c r="BG1248" i="19"/>
  <c r="BF1248" i="19"/>
  <c r="BE1248" i="19"/>
  <c r="BG1247" i="19"/>
  <c r="BF1247" i="19"/>
  <c r="BE1247" i="19"/>
  <c r="BG1246" i="19"/>
  <c r="BF1246" i="19"/>
  <c r="BE1246" i="19"/>
  <c r="BG1245" i="19"/>
  <c r="BF1245" i="19"/>
  <c r="BE1245" i="19"/>
  <c r="BG1244" i="19"/>
  <c r="BF1244" i="19"/>
  <c r="BE1244" i="19"/>
  <c r="BG1243" i="19"/>
  <c r="BF1243" i="19"/>
  <c r="BE1243" i="19"/>
  <c r="BG1242" i="19"/>
  <c r="BF1242" i="19"/>
  <c r="BE1242" i="19"/>
  <c r="BG1241" i="19"/>
  <c r="BF1241" i="19"/>
  <c r="BE1241" i="19"/>
  <c r="BG1240" i="19"/>
  <c r="BF1240" i="19"/>
  <c r="BE1240" i="19"/>
  <c r="BG1239" i="19"/>
  <c r="BF1239" i="19"/>
  <c r="BE1239" i="19"/>
  <c r="BG1238" i="19"/>
  <c r="BF1238" i="19"/>
  <c r="BE1238" i="19"/>
  <c r="BG1237" i="19"/>
  <c r="BF1237" i="19"/>
  <c r="BE1237" i="19"/>
  <c r="BG1236" i="19"/>
  <c r="BF1236" i="19"/>
  <c r="BE1236" i="19"/>
  <c r="BG1235" i="19"/>
  <c r="BF1235" i="19"/>
  <c r="BE1235" i="19"/>
  <c r="BG1234" i="19"/>
  <c r="BF1234" i="19"/>
  <c r="BE1234" i="19"/>
  <c r="BG1233" i="19"/>
  <c r="BF1233" i="19"/>
  <c r="BE1233" i="19"/>
  <c r="BG1232" i="19"/>
  <c r="BF1232" i="19"/>
  <c r="BE1232" i="19"/>
  <c r="BG1231" i="19"/>
  <c r="BF1231" i="19"/>
  <c r="BE1231" i="19"/>
  <c r="BG1230" i="19"/>
  <c r="BF1230" i="19"/>
  <c r="BE1230" i="19"/>
  <c r="BG1229" i="19"/>
  <c r="BF1229" i="19"/>
  <c r="BE1229" i="19"/>
  <c r="BG1228" i="19"/>
  <c r="BF1228" i="19"/>
  <c r="BE1228" i="19"/>
  <c r="BG1227" i="19"/>
  <c r="BF1227" i="19"/>
  <c r="BE1227" i="19"/>
  <c r="BG1226" i="19"/>
  <c r="BF1226" i="19"/>
  <c r="BE1226" i="19"/>
  <c r="BG1225" i="19"/>
  <c r="BF1225" i="19"/>
  <c r="BE1225" i="19"/>
  <c r="BG1224" i="19"/>
  <c r="BF1224" i="19"/>
  <c r="BE1224" i="19"/>
  <c r="BG1223" i="19"/>
  <c r="BF1223" i="19"/>
  <c r="BE1223" i="19"/>
  <c r="BG1222" i="19"/>
  <c r="BF1222" i="19"/>
  <c r="BE1222" i="19"/>
  <c r="BG1221" i="19"/>
  <c r="BF1221" i="19"/>
  <c r="BE1221" i="19"/>
  <c r="BG1220" i="19"/>
  <c r="BF1220" i="19"/>
  <c r="BE1220" i="19"/>
  <c r="BG1219" i="19"/>
  <c r="BF1219" i="19"/>
  <c r="BE1219" i="19"/>
  <c r="BG1218" i="19"/>
  <c r="BF1218" i="19"/>
  <c r="BE1218" i="19"/>
  <c r="BG1217" i="19"/>
  <c r="BF1217" i="19"/>
  <c r="BE1217" i="19"/>
  <c r="BG1216" i="19"/>
  <c r="BF1216" i="19"/>
  <c r="BE1216" i="19"/>
  <c r="BG1215" i="19"/>
  <c r="BF1215" i="19"/>
  <c r="BE1215" i="19"/>
  <c r="BG1214" i="19"/>
  <c r="BF1214" i="19"/>
  <c r="BE1214" i="19"/>
  <c r="BG1213" i="19"/>
  <c r="BF1213" i="19"/>
  <c r="BE1213" i="19"/>
  <c r="BG1212" i="19"/>
  <c r="BF1212" i="19"/>
  <c r="BE1212" i="19"/>
  <c r="BG1211" i="19"/>
  <c r="BF1211" i="19"/>
  <c r="BE1211" i="19"/>
  <c r="BG1210" i="19"/>
  <c r="BF1210" i="19"/>
  <c r="BE1210" i="19"/>
  <c r="BG1209" i="19"/>
  <c r="BF1209" i="19"/>
  <c r="BE1209" i="19"/>
  <c r="BG1208" i="19"/>
  <c r="BF1208" i="19"/>
  <c r="BE1208" i="19"/>
  <c r="BG1207" i="19"/>
  <c r="BF1207" i="19"/>
  <c r="BE1207" i="19"/>
  <c r="BG1206" i="19"/>
  <c r="BF1206" i="19"/>
  <c r="BE1206" i="19"/>
  <c r="BG1205" i="19"/>
  <c r="BF1205" i="19"/>
  <c r="BE1205" i="19"/>
  <c r="BG1204" i="19"/>
  <c r="BF1204" i="19"/>
  <c r="BE1204" i="19"/>
  <c r="BG1203" i="19"/>
  <c r="BF1203" i="19"/>
  <c r="BE1203" i="19"/>
  <c r="BG1202" i="19"/>
  <c r="BF1202" i="19"/>
  <c r="BE1202" i="19"/>
  <c r="BG1201" i="19"/>
  <c r="BF1201" i="19"/>
  <c r="BE1201" i="19"/>
  <c r="BG1200" i="19"/>
  <c r="BF1200" i="19"/>
  <c r="BE1200" i="19"/>
  <c r="BG1199" i="19"/>
  <c r="BF1199" i="19"/>
  <c r="BE1199" i="19"/>
  <c r="BG1198" i="19"/>
  <c r="BF1198" i="19"/>
  <c r="BE1198" i="19"/>
  <c r="BG1197" i="19"/>
  <c r="BF1197" i="19"/>
  <c r="BE1197" i="19"/>
  <c r="BG1196" i="19"/>
  <c r="BF1196" i="19"/>
  <c r="BE1196" i="19"/>
  <c r="BG1195" i="19"/>
  <c r="BF1195" i="19"/>
  <c r="BE1195" i="19"/>
  <c r="BG1194" i="19"/>
  <c r="BF1194" i="19"/>
  <c r="BE1194" i="19"/>
  <c r="BG1193" i="19"/>
  <c r="BF1193" i="19"/>
  <c r="BE1193" i="19"/>
  <c r="BG1192" i="19"/>
  <c r="BF1192" i="19"/>
  <c r="BE1192" i="19"/>
  <c r="BG1191" i="19"/>
  <c r="BF1191" i="19"/>
  <c r="BE1191" i="19"/>
  <c r="BG1190" i="19"/>
  <c r="BF1190" i="19"/>
  <c r="BE1190" i="19"/>
  <c r="BG1189" i="19"/>
  <c r="BF1189" i="19"/>
  <c r="BE1189" i="19"/>
  <c r="BG1188" i="19"/>
  <c r="BF1188" i="19"/>
  <c r="BE1188" i="19"/>
  <c r="BG1187" i="19"/>
  <c r="BF1187" i="19"/>
  <c r="BE1187" i="19"/>
  <c r="BG1186" i="19"/>
  <c r="BF1186" i="19"/>
  <c r="BE1186" i="19"/>
  <c r="BG1185" i="19"/>
  <c r="BF1185" i="19"/>
  <c r="BE1185" i="19"/>
  <c r="BG1184" i="19"/>
  <c r="BF1184" i="19"/>
  <c r="BE1184" i="19"/>
  <c r="BG1183" i="19"/>
  <c r="BF1183" i="19"/>
  <c r="BE1183" i="19"/>
  <c r="BG1182" i="19"/>
  <c r="BF1182" i="19"/>
  <c r="BE1182" i="19"/>
  <c r="BG1181" i="19"/>
  <c r="BF1181" i="19"/>
  <c r="BE1181" i="19"/>
  <c r="BG1180" i="19"/>
  <c r="BF1180" i="19"/>
  <c r="BE1180" i="19"/>
  <c r="BG1179" i="19"/>
  <c r="BF1179" i="19"/>
  <c r="BE1179" i="19"/>
  <c r="BG1178" i="19"/>
  <c r="BF1178" i="19"/>
  <c r="BE1178" i="19"/>
  <c r="BG1177" i="19"/>
  <c r="BF1177" i="19"/>
  <c r="BE1177" i="19"/>
  <c r="BG1176" i="19"/>
  <c r="BF1176" i="19"/>
  <c r="BE1176" i="19"/>
  <c r="BG1175" i="19"/>
  <c r="BF1175" i="19"/>
  <c r="BE1175" i="19"/>
  <c r="BG1174" i="19"/>
  <c r="BF1174" i="19"/>
  <c r="BE1174" i="19"/>
  <c r="BG1173" i="19"/>
  <c r="BF1173" i="19"/>
  <c r="BE1173" i="19"/>
  <c r="BG1172" i="19"/>
  <c r="BF1172" i="19"/>
  <c r="BE1172" i="19"/>
  <c r="BG1171" i="19"/>
  <c r="BF1171" i="19"/>
  <c r="BE1171" i="19"/>
  <c r="BG1170" i="19"/>
  <c r="BF1170" i="19"/>
  <c r="BE1170" i="19"/>
  <c r="BG1169" i="19"/>
  <c r="BF1169" i="19"/>
  <c r="BE1169" i="19"/>
  <c r="BG1168" i="19"/>
  <c r="BF1168" i="19"/>
  <c r="BE1168" i="19"/>
  <c r="BG1167" i="19"/>
  <c r="BF1167" i="19"/>
  <c r="BE1167" i="19"/>
  <c r="BG1166" i="19"/>
  <c r="BF1166" i="19"/>
  <c r="BE1166" i="19"/>
  <c r="BG1165" i="19"/>
  <c r="BF1165" i="19"/>
  <c r="BE1165" i="19"/>
  <c r="BG1164" i="19"/>
  <c r="BF1164" i="19"/>
  <c r="BE1164" i="19"/>
  <c r="BG1163" i="19"/>
  <c r="BF1163" i="19"/>
  <c r="BE1163" i="19"/>
  <c r="BG1162" i="19"/>
  <c r="BF1162" i="19"/>
  <c r="BE1162" i="19"/>
  <c r="BG1161" i="19"/>
  <c r="BF1161" i="19"/>
  <c r="BE1161" i="19"/>
  <c r="BG1160" i="19"/>
  <c r="BF1160" i="19"/>
  <c r="BE1160" i="19"/>
  <c r="BG1159" i="19"/>
  <c r="BF1159" i="19"/>
  <c r="BE1159" i="19"/>
  <c r="BG1158" i="19"/>
  <c r="BF1158" i="19"/>
  <c r="BE1158" i="19"/>
  <c r="BG1157" i="19"/>
  <c r="BF1157" i="19"/>
  <c r="BE1157" i="19"/>
  <c r="BG1156" i="19"/>
  <c r="BF1156" i="19"/>
  <c r="BE1156" i="19"/>
  <c r="BG1155" i="19"/>
  <c r="BF1155" i="19"/>
  <c r="BE1155" i="19"/>
  <c r="BG1154" i="19"/>
  <c r="BF1154" i="19"/>
  <c r="BE1154" i="19"/>
  <c r="BG1153" i="19"/>
  <c r="BF1153" i="19"/>
  <c r="BE1153" i="19"/>
  <c r="BG1152" i="19"/>
  <c r="BF1152" i="19"/>
  <c r="BE1152" i="19"/>
  <c r="BG1151" i="19"/>
  <c r="BF1151" i="19"/>
  <c r="BE1151" i="19"/>
  <c r="BG1150" i="19"/>
  <c r="BF1150" i="19"/>
  <c r="BE1150" i="19"/>
  <c r="BG1149" i="19"/>
  <c r="BF1149" i="19"/>
  <c r="BE1149" i="19"/>
  <c r="BG1148" i="19"/>
  <c r="BF1148" i="19"/>
  <c r="BE1148" i="19"/>
  <c r="BG1147" i="19"/>
  <c r="BF1147" i="19"/>
  <c r="BE1147" i="19"/>
  <c r="BG1146" i="19"/>
  <c r="BF1146" i="19"/>
  <c r="BE1146" i="19"/>
  <c r="BG1145" i="19"/>
  <c r="BF1145" i="19"/>
  <c r="BE1145" i="19"/>
  <c r="BG1144" i="19"/>
  <c r="BF1144" i="19"/>
  <c r="BE1144" i="19"/>
  <c r="BG1143" i="19"/>
  <c r="BF1143" i="19"/>
  <c r="BE1143" i="19"/>
  <c r="BG1142" i="19"/>
  <c r="BF1142" i="19"/>
  <c r="BE1142" i="19"/>
  <c r="BG1141" i="19"/>
  <c r="BF1141" i="19"/>
  <c r="BE1141" i="19"/>
  <c r="BG1140" i="19"/>
  <c r="BF1140" i="19"/>
  <c r="BE1140" i="19"/>
  <c r="BG1139" i="19"/>
  <c r="BF1139" i="19"/>
  <c r="BE1139" i="19"/>
  <c r="BG1138" i="19"/>
  <c r="BF1138" i="19"/>
  <c r="BE1138" i="19"/>
  <c r="BG1137" i="19"/>
  <c r="BF1137" i="19"/>
  <c r="BE1137" i="19"/>
  <c r="BG1136" i="19"/>
  <c r="BF1136" i="19"/>
  <c r="BE1136" i="19"/>
  <c r="BG1135" i="19"/>
  <c r="BF1135" i="19"/>
  <c r="BE1135" i="19"/>
  <c r="BG1134" i="19"/>
  <c r="BF1134" i="19"/>
  <c r="BE1134" i="19"/>
  <c r="BG1133" i="19"/>
  <c r="BF1133" i="19"/>
  <c r="BE1133" i="19"/>
  <c r="BG1132" i="19"/>
  <c r="BF1132" i="19"/>
  <c r="BE1132" i="19"/>
  <c r="BG1131" i="19"/>
  <c r="BF1131" i="19"/>
  <c r="BE1131" i="19"/>
  <c r="BG1130" i="19"/>
  <c r="BF1130" i="19"/>
  <c r="BE1130" i="19"/>
  <c r="BG1129" i="19"/>
  <c r="BF1129" i="19"/>
  <c r="BE1129" i="19"/>
  <c r="BG1128" i="19"/>
  <c r="BF1128" i="19"/>
  <c r="BE1128" i="19"/>
  <c r="BG1127" i="19"/>
  <c r="BF1127" i="19"/>
  <c r="BE1127" i="19"/>
  <c r="BG1126" i="19"/>
  <c r="BF1126" i="19"/>
  <c r="BE1126" i="19"/>
  <c r="BG1125" i="19"/>
  <c r="BF1125" i="19"/>
  <c r="BE1125" i="19"/>
  <c r="BG1124" i="19"/>
  <c r="BF1124" i="19"/>
  <c r="BE1124" i="19"/>
  <c r="BG1123" i="19"/>
  <c r="BF1123" i="19"/>
  <c r="BE1123" i="19"/>
  <c r="BG1122" i="19"/>
  <c r="BF1122" i="19"/>
  <c r="BE1122" i="19"/>
  <c r="BG1121" i="19"/>
  <c r="BF1121" i="19"/>
  <c r="BE1121" i="19"/>
  <c r="BG1120" i="19"/>
  <c r="BF1120" i="19"/>
  <c r="BE1120" i="19"/>
  <c r="BG1119" i="19"/>
  <c r="BF1119" i="19"/>
  <c r="BE1119" i="19"/>
  <c r="BG1118" i="19"/>
  <c r="BF1118" i="19"/>
  <c r="BE1118" i="19"/>
  <c r="BG1117" i="19"/>
  <c r="BF1117" i="19"/>
  <c r="BE1117" i="19"/>
  <c r="BG1116" i="19"/>
  <c r="BF1116" i="19"/>
  <c r="BE1116" i="19"/>
  <c r="BG1115" i="19"/>
  <c r="BF1115" i="19"/>
  <c r="BE1115" i="19"/>
  <c r="BG1114" i="19"/>
  <c r="BF1114" i="19"/>
  <c r="BE1114" i="19"/>
  <c r="BG1113" i="19"/>
  <c r="BF1113" i="19"/>
  <c r="BE1113" i="19"/>
  <c r="BG1112" i="19"/>
  <c r="BF1112" i="19"/>
  <c r="BE1112" i="19"/>
  <c r="BG1111" i="19"/>
  <c r="BF1111" i="19"/>
  <c r="BE1111" i="19"/>
  <c r="BG1110" i="19"/>
  <c r="BF1110" i="19"/>
  <c r="BE1110" i="19"/>
  <c r="BG1109" i="19"/>
  <c r="BF1109" i="19"/>
  <c r="BE1109" i="19"/>
  <c r="BG1108" i="19"/>
  <c r="BF1108" i="19"/>
  <c r="BE1108" i="19"/>
  <c r="BG1107" i="19"/>
  <c r="BF1107" i="19"/>
  <c r="BE1107" i="19"/>
  <c r="BG1106" i="19"/>
  <c r="BF1106" i="19"/>
  <c r="BE1106" i="19"/>
  <c r="BG1105" i="19"/>
  <c r="BF1105" i="19"/>
  <c r="BE1105" i="19"/>
  <c r="BG1104" i="19"/>
  <c r="BF1104" i="19"/>
  <c r="BE1104" i="19"/>
  <c r="BG1103" i="19"/>
  <c r="BF1103" i="19"/>
  <c r="BE1103" i="19"/>
  <c r="BG1102" i="19"/>
  <c r="BF1102" i="19"/>
  <c r="BE1102" i="19"/>
  <c r="BG1101" i="19"/>
  <c r="BF1101" i="19"/>
  <c r="BE1101" i="19"/>
  <c r="BG1100" i="19"/>
  <c r="BF1100" i="19"/>
  <c r="BE1100" i="19"/>
  <c r="BG1099" i="19"/>
  <c r="BF1099" i="19"/>
  <c r="BE1099" i="19"/>
  <c r="BG1098" i="19"/>
  <c r="BF1098" i="19"/>
  <c r="BE1098" i="19"/>
  <c r="BG1097" i="19"/>
  <c r="BF1097" i="19"/>
  <c r="BE1097" i="19"/>
  <c r="BG1096" i="19"/>
  <c r="BF1096" i="19"/>
  <c r="BE1096" i="19"/>
  <c r="BG1095" i="19"/>
  <c r="BF1095" i="19"/>
  <c r="BE1095" i="19"/>
  <c r="BG1094" i="19"/>
  <c r="BF1094" i="19"/>
  <c r="BE1094" i="19"/>
  <c r="BG1093" i="19"/>
  <c r="BF1093" i="19"/>
  <c r="BE1093" i="19"/>
  <c r="BG1092" i="19"/>
  <c r="BF1092" i="19"/>
  <c r="BE1092" i="19"/>
  <c r="BG1091" i="19"/>
  <c r="BF1091" i="19"/>
  <c r="BE1091" i="19"/>
  <c r="BG1090" i="19"/>
  <c r="BF1090" i="19"/>
  <c r="BE1090" i="19"/>
  <c r="BG1089" i="19"/>
  <c r="BF1089" i="19"/>
  <c r="BE1089" i="19"/>
  <c r="BG1088" i="19"/>
  <c r="BF1088" i="19"/>
  <c r="BE1088" i="19"/>
  <c r="BG1087" i="19"/>
  <c r="BF1087" i="19"/>
  <c r="BE1087" i="19"/>
  <c r="BG1086" i="19"/>
  <c r="BF1086" i="19"/>
  <c r="BE1086" i="19"/>
  <c r="BG1085" i="19"/>
  <c r="BF1085" i="19"/>
  <c r="BE1085" i="19"/>
  <c r="BG1084" i="19"/>
  <c r="BF1084" i="19"/>
  <c r="BE1084" i="19"/>
  <c r="BG1083" i="19"/>
  <c r="BF1083" i="19"/>
  <c r="BE1083" i="19"/>
  <c r="BG1082" i="19"/>
  <c r="BF1082" i="19"/>
  <c r="BE1082" i="19"/>
  <c r="BG1081" i="19"/>
  <c r="BF1081" i="19"/>
  <c r="BE1081" i="19"/>
  <c r="BG1080" i="19"/>
  <c r="BF1080" i="19"/>
  <c r="BE1080" i="19"/>
  <c r="BG1079" i="19"/>
  <c r="BF1079" i="19"/>
  <c r="BE1079" i="19"/>
  <c r="BG1078" i="19"/>
  <c r="BF1078" i="19"/>
  <c r="BE1078" i="19"/>
  <c r="BG1077" i="19"/>
  <c r="BF1077" i="19"/>
  <c r="BE1077" i="19"/>
  <c r="BG1076" i="19"/>
  <c r="BF1076" i="19"/>
  <c r="BE1076" i="19"/>
  <c r="BG1075" i="19"/>
  <c r="BF1075" i="19"/>
  <c r="BE1075" i="19"/>
  <c r="BG1074" i="19"/>
  <c r="BF1074" i="19"/>
  <c r="BE1074" i="19"/>
  <c r="BG1073" i="19"/>
  <c r="BF1073" i="19"/>
  <c r="BE1073" i="19"/>
  <c r="BG1072" i="19"/>
  <c r="BF1072" i="19"/>
  <c r="BE1072" i="19"/>
  <c r="BG1071" i="19"/>
  <c r="BF1071" i="19"/>
  <c r="BE1071" i="19"/>
  <c r="BG1070" i="19"/>
  <c r="BF1070" i="19"/>
  <c r="BE1070" i="19"/>
  <c r="BG1069" i="19"/>
  <c r="BF1069" i="19"/>
  <c r="BE1069" i="19"/>
  <c r="BG1068" i="19"/>
  <c r="BF1068" i="19"/>
  <c r="BE1068" i="19"/>
  <c r="BG1067" i="19"/>
  <c r="BF1067" i="19"/>
  <c r="BE1067" i="19"/>
  <c r="BG1066" i="19"/>
  <c r="BF1066" i="19"/>
  <c r="BE1066" i="19"/>
  <c r="BG1065" i="19"/>
  <c r="BF1065" i="19"/>
  <c r="BE1065" i="19"/>
  <c r="BG1064" i="19"/>
  <c r="BF1064" i="19"/>
  <c r="BE1064" i="19"/>
  <c r="BG1063" i="19"/>
  <c r="BF1063" i="19"/>
  <c r="BE1063" i="19"/>
  <c r="BG1062" i="19"/>
  <c r="BF1062" i="19"/>
  <c r="BE1062" i="19"/>
  <c r="BG1061" i="19"/>
  <c r="BF1061" i="19"/>
  <c r="BE1061" i="19"/>
  <c r="BG1060" i="19"/>
  <c r="BF1060" i="19"/>
  <c r="BE1060" i="19"/>
  <c r="BG1059" i="19"/>
  <c r="BF1059" i="19"/>
  <c r="BE1059" i="19"/>
  <c r="BG1058" i="19"/>
  <c r="BF1058" i="19"/>
  <c r="BE1058" i="19"/>
  <c r="BG1057" i="19"/>
  <c r="BF1057" i="19"/>
  <c r="BE1057" i="19"/>
  <c r="BG1056" i="19"/>
  <c r="BF1056" i="19"/>
  <c r="BE1056" i="19"/>
  <c r="BG1055" i="19"/>
  <c r="BF1055" i="19"/>
  <c r="BE1055" i="19"/>
  <c r="BG1054" i="19"/>
  <c r="BF1054" i="19"/>
  <c r="BE1054" i="19"/>
  <c r="BG1053" i="19"/>
  <c r="BF1053" i="19"/>
  <c r="BE1053" i="19"/>
  <c r="BG1052" i="19"/>
  <c r="BF1052" i="19"/>
  <c r="BE1052" i="19"/>
  <c r="BG1051" i="19"/>
  <c r="BF1051" i="19"/>
  <c r="BE1051" i="19"/>
  <c r="BG1050" i="19"/>
  <c r="BF1050" i="19"/>
  <c r="BE1050" i="19"/>
  <c r="BG1049" i="19"/>
  <c r="BF1049" i="19"/>
  <c r="BE1049" i="19"/>
  <c r="BG1048" i="19"/>
  <c r="BF1048" i="19"/>
  <c r="BE1048" i="19"/>
  <c r="BG1047" i="19"/>
  <c r="BF1047" i="19"/>
  <c r="BE1047" i="19"/>
  <c r="BG1046" i="19"/>
  <c r="BF1046" i="19"/>
  <c r="BE1046" i="19"/>
  <c r="BG1045" i="19"/>
  <c r="BF1045" i="19"/>
  <c r="BE1045" i="19"/>
  <c r="BG1044" i="19"/>
  <c r="BF1044" i="19"/>
  <c r="BE1044" i="19"/>
  <c r="BG1043" i="19"/>
  <c r="BF1043" i="19"/>
  <c r="BE1043" i="19"/>
  <c r="BG1042" i="19"/>
  <c r="BF1042" i="19"/>
  <c r="BE1042" i="19"/>
  <c r="BG1041" i="19"/>
  <c r="BF1041" i="19"/>
  <c r="BE1041" i="19"/>
  <c r="BG1040" i="19"/>
  <c r="BF1040" i="19"/>
  <c r="BE1040" i="19"/>
  <c r="BG1039" i="19"/>
  <c r="BF1039" i="19"/>
  <c r="BE1039" i="19"/>
  <c r="BG1038" i="19"/>
  <c r="BF1038" i="19"/>
  <c r="BE1038" i="19"/>
  <c r="BG1037" i="19"/>
  <c r="BF1037" i="19"/>
  <c r="BE1037" i="19"/>
  <c r="BG1036" i="19"/>
  <c r="BF1036" i="19"/>
  <c r="BE1036" i="19"/>
  <c r="BG1035" i="19"/>
  <c r="BF1035" i="19"/>
  <c r="BE1035" i="19"/>
  <c r="BG1034" i="19"/>
  <c r="BF1034" i="19"/>
  <c r="BE1034" i="19"/>
  <c r="BG1033" i="19"/>
  <c r="BF1033" i="19"/>
  <c r="BE1033" i="19"/>
  <c r="BG1032" i="19"/>
  <c r="BF1032" i="19"/>
  <c r="BE1032" i="19"/>
  <c r="BG1031" i="19"/>
  <c r="BF1031" i="19"/>
  <c r="BE1031" i="19"/>
  <c r="BG1030" i="19"/>
  <c r="BF1030" i="19"/>
  <c r="BE1030" i="19"/>
  <c r="BG1029" i="19"/>
  <c r="BF1029" i="19"/>
  <c r="BE1029" i="19"/>
  <c r="BG1028" i="19"/>
  <c r="BF1028" i="19"/>
  <c r="BE1028" i="19"/>
  <c r="BG1027" i="19"/>
  <c r="BF1027" i="19"/>
  <c r="BE1027" i="19"/>
  <c r="BG1026" i="19"/>
  <c r="BF1026" i="19"/>
  <c r="BE1026" i="19"/>
  <c r="BG1025" i="19"/>
  <c r="BF1025" i="19"/>
  <c r="BE1025" i="19"/>
  <c r="BG1024" i="19"/>
  <c r="BF1024" i="19"/>
  <c r="BE1024" i="19"/>
  <c r="BG1023" i="19"/>
  <c r="BF1023" i="19"/>
  <c r="BE1023" i="19"/>
  <c r="BG1022" i="19"/>
  <c r="BF1022" i="19"/>
  <c r="BE1022" i="19"/>
  <c r="BG1021" i="19"/>
  <c r="BF1021" i="19"/>
  <c r="BE1021" i="19"/>
  <c r="BG1020" i="19"/>
  <c r="BF1020" i="19"/>
  <c r="BE1020" i="19"/>
  <c r="BG1019" i="19"/>
  <c r="BF1019" i="19"/>
  <c r="BE1019" i="19"/>
  <c r="BG1018" i="19"/>
  <c r="BF1018" i="19"/>
  <c r="BE1018" i="19"/>
  <c r="BG1017" i="19"/>
  <c r="BF1017" i="19"/>
  <c r="BE1017" i="19"/>
  <c r="BG1016" i="19"/>
  <c r="BF1016" i="19"/>
  <c r="BE1016" i="19"/>
  <c r="BG1015" i="19"/>
  <c r="BF1015" i="19"/>
  <c r="BE1015" i="19"/>
  <c r="BG1014" i="19"/>
  <c r="BF1014" i="19"/>
  <c r="BE1014" i="19"/>
  <c r="BG1013" i="19"/>
  <c r="BF1013" i="19"/>
  <c r="BE1013" i="19"/>
  <c r="BG1012" i="19"/>
  <c r="BF1012" i="19"/>
  <c r="BE1012" i="19"/>
  <c r="BG1011" i="19"/>
  <c r="BF1011" i="19"/>
  <c r="BE1011" i="19"/>
  <c r="BG1010" i="19"/>
  <c r="BF1010" i="19"/>
  <c r="BE1010" i="19"/>
  <c r="BG1009" i="19"/>
  <c r="BF1009" i="19"/>
  <c r="BE1009" i="19"/>
  <c r="BG1008" i="19"/>
  <c r="BF1008" i="19"/>
  <c r="BE1008" i="19"/>
  <c r="BG1007" i="19"/>
  <c r="BF1007" i="19"/>
  <c r="BE1007" i="19"/>
  <c r="BG1006" i="19"/>
  <c r="BF1006" i="19"/>
  <c r="BE1006" i="19"/>
  <c r="BG1005" i="19"/>
  <c r="BF1005" i="19"/>
  <c r="BE1005" i="19"/>
  <c r="BG1004" i="19"/>
  <c r="BF1004" i="19"/>
  <c r="BE1004" i="19"/>
  <c r="BG1003" i="19"/>
  <c r="BF1003" i="19"/>
  <c r="BE1003" i="19"/>
  <c r="BG1002" i="19"/>
  <c r="BF1002" i="19"/>
  <c r="BE1002" i="19"/>
  <c r="BG1001" i="19"/>
  <c r="BF1001" i="19"/>
  <c r="BE1001" i="19"/>
  <c r="BG1000" i="19"/>
  <c r="BF1000" i="19"/>
  <c r="BE1000" i="19"/>
  <c r="BG999" i="19"/>
  <c r="BF999" i="19"/>
  <c r="BE999" i="19"/>
  <c r="BG998" i="19"/>
  <c r="BF998" i="19"/>
  <c r="BE998" i="19"/>
  <c r="BG997" i="19"/>
  <c r="BF997" i="19"/>
  <c r="BE997" i="19"/>
  <c r="BG996" i="19"/>
  <c r="BF996" i="19"/>
  <c r="BE996" i="19"/>
  <c r="BG995" i="19"/>
  <c r="BF995" i="19"/>
  <c r="BE995" i="19"/>
  <c r="BG994" i="19"/>
  <c r="BF994" i="19"/>
  <c r="BE994" i="19"/>
  <c r="BG993" i="19"/>
  <c r="BF993" i="19"/>
  <c r="BE993" i="19"/>
  <c r="BG992" i="19"/>
  <c r="BF992" i="19"/>
  <c r="BE992" i="19"/>
  <c r="BG991" i="19"/>
  <c r="BF991" i="19"/>
  <c r="BE991" i="19"/>
  <c r="BG990" i="19"/>
  <c r="BF990" i="19"/>
  <c r="BE990" i="19"/>
  <c r="BG989" i="19"/>
  <c r="BF989" i="19"/>
  <c r="BE989" i="19"/>
  <c r="BG988" i="19"/>
  <c r="BF988" i="19"/>
  <c r="BE988" i="19"/>
  <c r="BG987" i="19"/>
  <c r="BF987" i="19"/>
  <c r="BE987" i="19"/>
  <c r="BG986" i="19"/>
  <c r="BF986" i="19"/>
  <c r="BE986" i="19"/>
  <c r="BG985" i="19"/>
  <c r="BF985" i="19"/>
  <c r="BE985" i="19"/>
  <c r="BG984" i="19"/>
  <c r="BF984" i="19"/>
  <c r="BE984" i="19"/>
  <c r="BG983" i="19"/>
  <c r="BF983" i="19"/>
  <c r="BE983" i="19"/>
  <c r="BG982" i="19"/>
  <c r="BF982" i="19"/>
  <c r="BE982" i="19"/>
  <c r="BG981" i="19"/>
  <c r="BF981" i="19"/>
  <c r="BE981" i="19"/>
  <c r="BG980" i="19"/>
  <c r="BF980" i="19"/>
  <c r="BE980" i="19"/>
  <c r="BG979" i="19"/>
  <c r="BF979" i="19"/>
  <c r="BE979" i="19"/>
  <c r="BG978" i="19"/>
  <c r="BF978" i="19"/>
  <c r="BE978" i="19"/>
  <c r="BG977" i="19"/>
  <c r="BF977" i="19"/>
  <c r="BE977" i="19"/>
  <c r="BG976" i="19"/>
  <c r="BF976" i="19"/>
  <c r="BE976" i="19"/>
  <c r="BG975" i="19"/>
  <c r="BF975" i="19"/>
  <c r="BE975" i="19"/>
  <c r="BG974" i="19"/>
  <c r="BF974" i="19"/>
  <c r="BE974" i="19"/>
  <c r="BG973" i="19"/>
  <c r="BF973" i="19"/>
  <c r="BE973" i="19"/>
  <c r="BG972" i="19"/>
  <c r="BF972" i="19"/>
  <c r="BE972" i="19"/>
  <c r="BG971" i="19"/>
  <c r="BF971" i="19"/>
  <c r="BE971" i="19"/>
  <c r="BG970" i="19"/>
  <c r="BF970" i="19"/>
  <c r="BE970" i="19"/>
  <c r="BG969" i="19"/>
  <c r="BF969" i="19"/>
  <c r="BE969" i="19"/>
  <c r="BG968" i="19"/>
  <c r="BF968" i="19"/>
  <c r="BE968" i="19"/>
  <c r="BG967" i="19"/>
  <c r="BF967" i="19"/>
  <c r="BE967" i="19"/>
  <c r="BG966" i="19"/>
  <c r="BF966" i="19"/>
  <c r="BE966" i="19"/>
  <c r="BG965" i="19"/>
  <c r="BF965" i="19"/>
  <c r="BE965" i="19"/>
  <c r="BG964" i="19"/>
  <c r="BF964" i="19"/>
  <c r="BE964" i="19"/>
  <c r="BG963" i="19"/>
  <c r="BF963" i="19"/>
  <c r="BE963" i="19"/>
  <c r="BG962" i="19"/>
  <c r="BF962" i="19"/>
  <c r="BE962" i="19"/>
  <c r="BG961" i="19"/>
  <c r="BF961" i="19"/>
  <c r="BE961" i="19"/>
  <c r="BG960" i="19"/>
  <c r="BF960" i="19"/>
  <c r="BE960" i="19"/>
  <c r="BG959" i="19"/>
  <c r="BF959" i="19"/>
  <c r="BE959" i="19"/>
  <c r="BG958" i="19"/>
  <c r="BF958" i="19"/>
  <c r="BE958" i="19"/>
  <c r="BG957" i="19"/>
  <c r="BF957" i="19"/>
  <c r="BE957" i="19"/>
  <c r="BG956" i="19"/>
  <c r="BF956" i="19"/>
  <c r="BE956" i="19"/>
  <c r="BG955" i="19"/>
  <c r="BF955" i="19"/>
  <c r="BE955" i="19"/>
  <c r="BG954" i="19"/>
  <c r="BF954" i="19"/>
  <c r="BE954" i="19"/>
  <c r="BG953" i="19"/>
  <c r="BF953" i="19"/>
  <c r="BE953" i="19"/>
  <c r="BG952" i="19"/>
  <c r="BF952" i="19"/>
  <c r="BE952" i="19"/>
  <c r="BG951" i="19"/>
  <c r="BF951" i="19"/>
  <c r="BE951" i="19"/>
  <c r="BG950" i="19"/>
  <c r="BF950" i="19"/>
  <c r="BE950" i="19"/>
  <c r="BG949" i="19"/>
  <c r="BF949" i="19"/>
  <c r="BE949" i="19"/>
  <c r="BG948" i="19"/>
  <c r="BF948" i="19"/>
  <c r="BE948" i="19"/>
  <c r="BG947" i="19"/>
  <c r="BF947" i="19"/>
  <c r="BE947" i="19"/>
  <c r="BG946" i="19"/>
  <c r="BF946" i="19"/>
  <c r="BE946" i="19"/>
  <c r="BG945" i="19"/>
  <c r="BF945" i="19"/>
  <c r="BE945" i="19"/>
  <c r="BG944" i="19"/>
  <c r="BF944" i="19"/>
  <c r="BE944" i="19"/>
  <c r="BG943" i="19"/>
  <c r="BF943" i="19"/>
  <c r="BE943" i="19"/>
  <c r="BG942" i="19"/>
  <c r="BF942" i="19"/>
  <c r="BE942" i="19"/>
  <c r="BG941" i="19"/>
  <c r="BF941" i="19"/>
  <c r="BE941" i="19"/>
  <c r="BG940" i="19"/>
  <c r="BF940" i="19"/>
  <c r="BE940" i="19"/>
  <c r="BG939" i="19"/>
  <c r="BF939" i="19"/>
  <c r="BE939" i="19"/>
  <c r="BG938" i="19"/>
  <c r="BF938" i="19"/>
  <c r="BE938" i="19"/>
  <c r="BG937" i="19"/>
  <c r="BF937" i="19"/>
  <c r="BE937" i="19"/>
  <c r="BG936" i="19"/>
  <c r="BF936" i="19"/>
  <c r="BE936" i="19"/>
  <c r="BG935" i="19"/>
  <c r="BF935" i="19"/>
  <c r="BE935" i="19"/>
  <c r="BG934" i="19"/>
  <c r="BF934" i="19"/>
  <c r="BE934" i="19"/>
  <c r="BG933" i="19"/>
  <c r="BF933" i="19"/>
  <c r="BE933" i="19"/>
  <c r="BG932" i="19"/>
  <c r="BF932" i="19"/>
  <c r="BE932" i="19"/>
  <c r="BG931" i="19"/>
  <c r="BF931" i="19"/>
  <c r="BE931" i="19"/>
  <c r="BG930" i="19"/>
  <c r="BF930" i="19"/>
  <c r="BE930" i="19"/>
  <c r="BG929" i="19"/>
  <c r="BF929" i="19"/>
  <c r="BE929" i="19"/>
  <c r="BG928" i="19"/>
  <c r="BF928" i="19"/>
  <c r="BE928" i="19"/>
  <c r="BG927" i="19"/>
  <c r="BF927" i="19"/>
  <c r="BE927" i="19"/>
  <c r="BG926" i="19"/>
  <c r="BF926" i="19"/>
  <c r="BE926" i="19"/>
  <c r="BG925" i="19"/>
  <c r="BF925" i="19"/>
  <c r="BE925" i="19"/>
  <c r="BG924" i="19"/>
  <c r="BF924" i="19"/>
  <c r="BE924" i="19"/>
  <c r="BG923" i="19"/>
  <c r="BF923" i="19"/>
  <c r="BE923" i="19"/>
  <c r="BG922" i="19"/>
  <c r="BF922" i="19"/>
  <c r="BE922" i="19"/>
  <c r="BG921" i="19"/>
  <c r="BF921" i="19"/>
  <c r="BE921" i="19"/>
  <c r="BG920" i="19"/>
  <c r="BF920" i="19"/>
  <c r="BE920" i="19"/>
  <c r="BG919" i="19"/>
  <c r="BF919" i="19"/>
  <c r="BE919" i="19"/>
  <c r="BG918" i="19"/>
  <c r="BF918" i="19"/>
  <c r="BE918" i="19"/>
  <c r="BG917" i="19"/>
  <c r="BF917" i="19"/>
  <c r="BE917" i="19"/>
  <c r="BG916" i="19"/>
  <c r="BF916" i="19"/>
  <c r="BE916" i="19"/>
  <c r="BG915" i="19"/>
  <c r="BF915" i="19"/>
  <c r="BE915" i="19"/>
  <c r="BG914" i="19"/>
  <c r="BF914" i="19"/>
  <c r="BE914" i="19"/>
  <c r="BG913" i="19"/>
  <c r="BF913" i="19"/>
  <c r="BE913" i="19"/>
  <c r="BG912" i="19"/>
  <c r="BF912" i="19"/>
  <c r="BE912" i="19"/>
  <c r="BG911" i="19"/>
  <c r="BF911" i="19"/>
  <c r="BE911" i="19"/>
  <c r="BG910" i="19"/>
  <c r="BF910" i="19"/>
  <c r="BE910" i="19"/>
  <c r="BG909" i="19"/>
  <c r="BF909" i="19"/>
  <c r="BE909" i="19"/>
  <c r="BG908" i="19"/>
  <c r="BF908" i="19"/>
  <c r="BE908" i="19"/>
  <c r="BG907" i="19"/>
  <c r="BF907" i="19"/>
  <c r="BE907" i="19"/>
  <c r="BG906" i="19"/>
  <c r="BF906" i="19"/>
  <c r="BE906" i="19"/>
  <c r="BG905" i="19"/>
  <c r="BF905" i="19"/>
  <c r="BE905" i="19"/>
  <c r="BG904" i="19"/>
  <c r="BF904" i="19"/>
  <c r="BE904" i="19"/>
  <c r="BG903" i="19"/>
  <c r="BF903" i="19"/>
  <c r="BE903" i="19"/>
  <c r="BG902" i="19"/>
  <c r="BF902" i="19"/>
  <c r="BE902" i="19"/>
  <c r="BG901" i="19"/>
  <c r="BF901" i="19"/>
  <c r="BE901" i="19"/>
  <c r="BG900" i="19"/>
  <c r="BF900" i="19"/>
  <c r="BE900" i="19"/>
  <c r="BG899" i="19"/>
  <c r="BF899" i="19"/>
  <c r="BE899" i="19"/>
  <c r="BG898" i="19"/>
  <c r="BF898" i="19"/>
  <c r="BE898" i="19"/>
  <c r="BG897" i="19"/>
  <c r="BF897" i="19"/>
  <c r="BE897" i="19"/>
  <c r="BG896" i="19"/>
  <c r="BF896" i="19"/>
  <c r="BE896" i="19"/>
  <c r="BG895" i="19"/>
  <c r="BF895" i="19"/>
  <c r="BE895" i="19"/>
  <c r="BG894" i="19"/>
  <c r="BF894" i="19"/>
  <c r="BE894" i="19"/>
  <c r="BG893" i="19"/>
  <c r="BF893" i="19"/>
  <c r="BE893" i="19"/>
  <c r="BG892" i="19"/>
  <c r="BF892" i="19"/>
  <c r="BE892" i="19"/>
  <c r="BG891" i="19"/>
  <c r="BF891" i="19"/>
  <c r="BE891" i="19"/>
  <c r="BG890" i="19"/>
  <c r="BF890" i="19"/>
  <c r="BE890" i="19"/>
  <c r="BG889" i="19"/>
  <c r="BF889" i="19"/>
  <c r="BE889" i="19"/>
  <c r="BG888" i="19"/>
  <c r="BF888" i="19"/>
  <c r="BE888" i="19"/>
  <c r="BG887" i="19"/>
  <c r="BF887" i="19"/>
  <c r="BE887" i="19"/>
  <c r="BG886" i="19"/>
  <c r="BF886" i="19"/>
  <c r="BE886" i="19"/>
  <c r="BG885" i="19"/>
  <c r="BF885" i="19"/>
  <c r="BE885" i="19"/>
  <c r="BG884" i="19"/>
  <c r="BF884" i="19"/>
  <c r="BE884" i="19"/>
  <c r="BG883" i="19"/>
  <c r="BF883" i="19"/>
  <c r="BE883" i="19"/>
  <c r="BG882" i="19"/>
  <c r="BF882" i="19"/>
  <c r="BE882" i="19"/>
  <c r="BG881" i="19"/>
  <c r="BF881" i="19"/>
  <c r="BE881" i="19"/>
  <c r="BG880" i="19"/>
  <c r="BF880" i="19"/>
  <c r="BE880" i="19"/>
  <c r="BG879" i="19"/>
  <c r="BF879" i="19"/>
  <c r="BE879" i="19"/>
  <c r="BG878" i="19"/>
  <c r="BF878" i="19"/>
  <c r="BE878" i="19"/>
  <c r="BG877" i="19"/>
  <c r="BF877" i="19"/>
  <c r="BE877" i="19"/>
  <c r="BG876" i="19"/>
  <c r="BF876" i="19"/>
  <c r="BE876" i="19"/>
  <c r="BG875" i="19"/>
  <c r="BF875" i="19"/>
  <c r="BE875" i="19"/>
  <c r="BG874" i="19"/>
  <c r="BF874" i="19"/>
  <c r="BE874" i="19"/>
  <c r="BG873" i="19"/>
  <c r="BF873" i="19"/>
  <c r="BE873" i="19"/>
  <c r="BG872" i="19"/>
  <c r="BF872" i="19"/>
  <c r="BE872" i="19"/>
  <c r="BG871" i="19"/>
  <c r="BF871" i="19"/>
  <c r="BE871" i="19"/>
  <c r="BG870" i="19"/>
  <c r="BF870" i="19"/>
  <c r="BE870" i="19"/>
  <c r="BG869" i="19"/>
  <c r="BF869" i="19"/>
  <c r="BE869" i="19"/>
  <c r="BG868" i="19"/>
  <c r="BF868" i="19"/>
  <c r="BE868" i="19"/>
  <c r="BG867" i="19"/>
  <c r="BF867" i="19"/>
  <c r="BE867" i="19"/>
  <c r="BG866" i="19"/>
  <c r="BF866" i="19"/>
  <c r="BE866" i="19"/>
  <c r="BG865" i="19"/>
  <c r="BF865" i="19"/>
  <c r="BE865" i="19"/>
  <c r="BG864" i="19"/>
  <c r="BF864" i="19"/>
  <c r="BE864" i="19"/>
  <c r="BG863" i="19"/>
  <c r="BF863" i="19"/>
  <c r="BE863" i="19"/>
  <c r="BG862" i="19"/>
  <c r="BF862" i="19"/>
  <c r="BE862" i="19"/>
  <c r="BG861" i="19"/>
  <c r="BF861" i="19"/>
  <c r="BE861" i="19"/>
  <c r="BG860" i="19"/>
  <c r="BF860" i="19"/>
  <c r="BE860" i="19"/>
  <c r="BG859" i="19"/>
  <c r="BF859" i="19"/>
  <c r="BE859" i="19"/>
  <c r="BG858" i="19"/>
  <c r="BF858" i="19"/>
  <c r="BE858" i="19"/>
  <c r="BG857" i="19"/>
  <c r="BF857" i="19"/>
  <c r="BE857" i="19"/>
  <c r="BG856" i="19"/>
  <c r="BF856" i="19"/>
  <c r="BE856" i="19"/>
  <c r="BG855" i="19"/>
  <c r="BF855" i="19"/>
  <c r="BE855" i="19"/>
  <c r="BG854" i="19"/>
  <c r="BF854" i="19"/>
  <c r="BE854" i="19"/>
  <c r="BG853" i="19"/>
  <c r="BF853" i="19"/>
  <c r="BE853" i="19"/>
  <c r="BG852" i="19"/>
  <c r="BF852" i="19"/>
  <c r="BE852" i="19"/>
  <c r="BG851" i="19"/>
  <c r="BF851" i="19"/>
  <c r="BE851" i="19"/>
  <c r="BG850" i="19"/>
  <c r="BF850" i="19"/>
  <c r="BE850" i="19"/>
  <c r="BG849" i="19"/>
  <c r="BF849" i="19"/>
  <c r="BE849" i="19"/>
  <c r="BG848" i="19"/>
  <c r="BF848" i="19"/>
  <c r="BE848" i="19"/>
  <c r="BG847" i="19"/>
  <c r="BF847" i="19"/>
  <c r="BE847" i="19"/>
  <c r="BG846" i="19"/>
  <c r="BF846" i="19"/>
  <c r="BE846" i="19"/>
  <c r="BG845" i="19"/>
  <c r="BF845" i="19"/>
  <c r="BE845" i="19"/>
  <c r="BG844" i="19"/>
  <c r="BF844" i="19"/>
  <c r="BE844" i="19"/>
  <c r="BG843" i="19"/>
  <c r="BF843" i="19"/>
  <c r="BE843" i="19"/>
  <c r="BG842" i="19"/>
  <c r="BF842" i="19"/>
  <c r="BE842" i="19"/>
  <c r="BG841" i="19"/>
  <c r="BF841" i="19"/>
  <c r="BE841" i="19"/>
  <c r="BG840" i="19"/>
  <c r="BF840" i="19"/>
  <c r="BE840" i="19"/>
  <c r="BG839" i="19"/>
  <c r="BF839" i="19"/>
  <c r="BE839" i="19"/>
  <c r="BG838" i="19"/>
  <c r="BF838" i="19"/>
  <c r="BE838" i="19"/>
  <c r="BG837" i="19"/>
  <c r="BF837" i="19"/>
  <c r="BE837" i="19"/>
  <c r="BG836" i="19"/>
  <c r="BF836" i="19"/>
  <c r="BE836" i="19"/>
  <c r="BG835" i="19"/>
  <c r="BF835" i="19"/>
  <c r="BE835" i="19"/>
  <c r="BG834" i="19"/>
  <c r="BF834" i="19"/>
  <c r="BE834" i="19"/>
  <c r="BG833" i="19"/>
  <c r="BF833" i="19"/>
  <c r="BE833" i="19"/>
  <c r="BG832" i="19"/>
  <c r="BF832" i="19"/>
  <c r="BE832" i="19"/>
  <c r="BG831" i="19"/>
  <c r="BF831" i="19"/>
  <c r="BE831" i="19"/>
  <c r="BG830" i="19"/>
  <c r="BF830" i="19"/>
  <c r="BE830" i="19"/>
  <c r="BG829" i="19"/>
  <c r="BF829" i="19"/>
  <c r="BE829" i="19"/>
  <c r="BG828" i="19"/>
  <c r="BF828" i="19"/>
  <c r="BE828" i="19"/>
  <c r="BG827" i="19"/>
  <c r="BF827" i="19"/>
  <c r="BE827" i="19"/>
  <c r="BG826" i="19"/>
  <c r="BF826" i="19"/>
  <c r="BE826" i="19"/>
  <c r="BG825" i="19"/>
  <c r="BF825" i="19"/>
  <c r="BE825" i="19"/>
  <c r="BG824" i="19"/>
  <c r="BF824" i="19"/>
  <c r="BE824" i="19"/>
  <c r="BG823" i="19"/>
  <c r="BF823" i="19"/>
  <c r="BE823" i="19"/>
  <c r="BG822" i="19"/>
  <c r="BF822" i="19"/>
  <c r="BE822" i="19"/>
  <c r="BG821" i="19"/>
  <c r="BF821" i="19"/>
  <c r="BE821" i="19"/>
  <c r="BG820" i="19"/>
  <c r="BF820" i="19"/>
  <c r="BE820" i="19"/>
  <c r="BG819" i="19"/>
  <c r="BF819" i="19"/>
  <c r="BE819" i="19"/>
  <c r="BG818" i="19"/>
  <c r="BF818" i="19"/>
  <c r="BE818" i="19"/>
  <c r="BG817" i="19"/>
  <c r="BF817" i="19"/>
  <c r="BE817" i="19"/>
  <c r="BG816" i="19"/>
  <c r="BF816" i="19"/>
  <c r="BE816" i="19"/>
  <c r="BG815" i="19"/>
  <c r="BF815" i="19"/>
  <c r="BE815" i="19"/>
  <c r="BG814" i="19"/>
  <c r="BF814" i="19"/>
  <c r="BE814" i="19"/>
  <c r="BG813" i="19"/>
  <c r="BF813" i="19"/>
  <c r="BE813" i="19"/>
  <c r="BG812" i="19"/>
  <c r="BF812" i="19"/>
  <c r="BE812" i="19"/>
  <c r="BG811" i="19"/>
  <c r="BF811" i="19"/>
  <c r="BE811" i="19"/>
  <c r="BG810" i="19"/>
  <c r="BF810" i="19"/>
  <c r="BE810" i="19"/>
  <c r="BG809" i="19"/>
  <c r="BF809" i="19"/>
  <c r="BE809" i="19"/>
  <c r="BG808" i="19"/>
  <c r="BF808" i="19"/>
  <c r="BE808" i="19"/>
  <c r="BG807" i="19"/>
  <c r="BF807" i="19"/>
  <c r="BE807" i="19"/>
  <c r="BG806" i="19"/>
  <c r="BF806" i="19"/>
  <c r="BE806" i="19"/>
  <c r="BG805" i="19"/>
  <c r="BF805" i="19"/>
  <c r="BE805" i="19"/>
  <c r="BG804" i="19"/>
  <c r="BF804" i="19"/>
  <c r="BE804" i="19"/>
  <c r="BG803" i="19"/>
  <c r="BF803" i="19"/>
  <c r="BE803" i="19"/>
  <c r="BG802" i="19"/>
  <c r="BF802" i="19"/>
  <c r="BE802" i="19"/>
  <c r="BG801" i="19"/>
  <c r="BF801" i="19"/>
  <c r="BE801" i="19"/>
  <c r="BG800" i="19"/>
  <c r="BF800" i="19"/>
  <c r="BE800" i="19"/>
  <c r="BG799" i="19"/>
  <c r="BF799" i="19"/>
  <c r="BE799" i="19"/>
  <c r="BG798" i="19"/>
  <c r="BF798" i="19"/>
  <c r="BE798" i="19"/>
  <c r="BG797" i="19"/>
  <c r="BF797" i="19"/>
  <c r="BE797" i="19"/>
  <c r="BG796" i="19"/>
  <c r="BF796" i="19"/>
  <c r="BE796" i="19"/>
  <c r="BG795" i="19"/>
  <c r="BF795" i="19"/>
  <c r="BE795" i="19"/>
  <c r="BG794" i="19"/>
  <c r="BF794" i="19"/>
  <c r="BE794" i="19"/>
  <c r="BG793" i="19"/>
  <c r="BF793" i="19"/>
  <c r="BE793" i="19"/>
  <c r="BG792" i="19"/>
  <c r="BF792" i="19"/>
  <c r="BE792" i="19"/>
  <c r="BG791" i="19"/>
  <c r="BF791" i="19"/>
  <c r="BE791" i="19"/>
  <c r="BG790" i="19"/>
  <c r="BF790" i="19"/>
  <c r="BE790" i="19"/>
  <c r="BG789" i="19"/>
  <c r="BF789" i="19"/>
  <c r="BE789" i="19"/>
  <c r="BG788" i="19"/>
  <c r="BF788" i="19"/>
  <c r="BE788" i="19"/>
  <c r="BG787" i="19"/>
  <c r="BF787" i="19"/>
  <c r="BE787" i="19"/>
  <c r="BG786" i="19"/>
  <c r="BF786" i="19"/>
  <c r="BE786" i="19"/>
  <c r="BG785" i="19"/>
  <c r="BF785" i="19"/>
  <c r="BE785" i="19"/>
  <c r="BG784" i="19"/>
  <c r="BF784" i="19"/>
  <c r="BE784" i="19"/>
  <c r="BG783" i="19"/>
  <c r="BF783" i="19"/>
  <c r="BE783" i="19"/>
  <c r="BG782" i="19"/>
  <c r="BF782" i="19"/>
  <c r="BE782" i="19"/>
  <c r="BG781" i="19"/>
  <c r="BF781" i="19"/>
  <c r="BE781" i="19"/>
  <c r="BG780" i="19"/>
  <c r="BF780" i="19"/>
  <c r="BE780" i="19"/>
  <c r="BG779" i="19"/>
  <c r="BF779" i="19"/>
  <c r="BE779" i="19"/>
  <c r="BG778" i="19"/>
  <c r="BF778" i="19"/>
  <c r="BE778" i="19"/>
  <c r="BG777" i="19"/>
  <c r="BF777" i="19"/>
  <c r="BE777" i="19"/>
  <c r="BG776" i="19"/>
  <c r="BF776" i="19"/>
  <c r="BE776" i="19"/>
  <c r="BG775" i="19"/>
  <c r="BF775" i="19"/>
  <c r="BE775" i="19"/>
  <c r="BG774" i="19"/>
  <c r="BF774" i="19"/>
  <c r="BE774" i="19"/>
  <c r="BG773" i="19"/>
  <c r="BF773" i="19"/>
  <c r="BE773" i="19"/>
  <c r="BG772" i="19"/>
  <c r="BF772" i="19"/>
  <c r="BE772" i="19"/>
  <c r="BG771" i="19"/>
  <c r="BF771" i="19"/>
  <c r="BE771" i="19"/>
  <c r="BG770" i="19"/>
  <c r="BF770" i="19"/>
  <c r="BE770" i="19"/>
  <c r="BG769" i="19"/>
  <c r="BF769" i="19"/>
  <c r="BE769" i="19"/>
  <c r="BG768" i="19"/>
  <c r="BF768" i="19"/>
  <c r="BE768" i="19"/>
  <c r="BG767" i="19"/>
  <c r="BF767" i="19"/>
  <c r="BE767" i="19"/>
  <c r="BG766" i="19"/>
  <c r="BF766" i="19"/>
  <c r="BE766" i="19"/>
  <c r="BG765" i="19"/>
  <c r="BF765" i="19"/>
  <c r="BE765" i="19"/>
  <c r="BG764" i="19"/>
  <c r="BF764" i="19"/>
  <c r="BE764" i="19"/>
  <c r="BG763" i="19"/>
  <c r="BF763" i="19"/>
  <c r="BE763" i="19"/>
  <c r="BG762" i="19"/>
  <c r="BF762" i="19"/>
  <c r="BE762" i="19"/>
  <c r="BG761" i="19"/>
  <c r="BF761" i="19"/>
  <c r="BE761" i="19"/>
  <c r="BG760" i="19"/>
  <c r="BF760" i="19"/>
  <c r="BE760" i="19"/>
  <c r="BG759" i="19"/>
  <c r="BF759" i="19"/>
  <c r="BE759" i="19"/>
  <c r="BG758" i="19"/>
  <c r="BF758" i="19"/>
  <c r="BE758" i="19"/>
  <c r="BG757" i="19"/>
  <c r="BF757" i="19"/>
  <c r="BE757" i="19"/>
  <c r="BG756" i="19"/>
  <c r="BF756" i="19"/>
  <c r="BE756" i="19"/>
  <c r="BG755" i="19"/>
  <c r="BF755" i="19"/>
  <c r="BE755" i="19"/>
  <c r="BG754" i="19"/>
  <c r="BF754" i="19"/>
  <c r="BE754" i="19"/>
  <c r="BG753" i="19"/>
  <c r="BF753" i="19"/>
  <c r="BE753" i="19"/>
  <c r="BG752" i="19"/>
  <c r="BF752" i="19"/>
  <c r="BE752" i="19"/>
  <c r="BG751" i="19"/>
  <c r="BF751" i="19"/>
  <c r="BE751" i="19"/>
  <c r="BG750" i="19"/>
  <c r="BF750" i="19"/>
  <c r="BE750" i="19"/>
  <c r="BG749" i="19"/>
  <c r="BF749" i="19"/>
  <c r="BE749" i="19"/>
  <c r="BG748" i="19"/>
  <c r="BF748" i="19"/>
  <c r="BE748" i="19"/>
  <c r="BG747" i="19"/>
  <c r="BF747" i="19"/>
  <c r="BE747" i="19"/>
  <c r="BG746" i="19"/>
  <c r="BF746" i="19"/>
  <c r="BE746" i="19"/>
  <c r="BG745" i="19"/>
  <c r="BF745" i="19"/>
  <c r="BE745" i="19"/>
  <c r="BG744" i="19"/>
  <c r="BF744" i="19"/>
  <c r="BE744" i="19"/>
  <c r="BG743" i="19"/>
  <c r="BF743" i="19"/>
  <c r="BE743" i="19"/>
  <c r="BG742" i="19"/>
  <c r="BF742" i="19"/>
  <c r="BE742" i="19"/>
  <c r="BG741" i="19"/>
  <c r="BF741" i="19"/>
  <c r="BE741" i="19"/>
  <c r="BG740" i="19"/>
  <c r="BF740" i="19"/>
  <c r="BE740" i="19"/>
  <c r="BG739" i="19"/>
  <c r="BF739" i="19"/>
  <c r="BE739" i="19"/>
  <c r="BG738" i="19"/>
  <c r="BF738" i="19"/>
  <c r="BE738" i="19"/>
  <c r="BG737" i="19"/>
  <c r="BF737" i="19"/>
  <c r="BE737" i="19"/>
  <c r="BG736" i="19"/>
  <c r="BF736" i="19"/>
  <c r="BE736" i="19"/>
  <c r="BG735" i="19"/>
  <c r="BF735" i="19"/>
  <c r="BE735" i="19"/>
  <c r="BG734" i="19"/>
  <c r="BF734" i="19"/>
  <c r="BE734" i="19"/>
  <c r="BG733" i="19"/>
  <c r="BF733" i="19"/>
  <c r="BE733" i="19"/>
  <c r="BG732" i="19"/>
  <c r="BF732" i="19"/>
  <c r="BE732" i="19"/>
  <c r="BG731" i="19"/>
  <c r="BF731" i="19"/>
  <c r="BE731" i="19"/>
  <c r="BG730" i="19"/>
  <c r="BF730" i="19"/>
  <c r="BE730" i="19"/>
  <c r="BG729" i="19"/>
  <c r="BF729" i="19"/>
  <c r="BE729" i="19"/>
  <c r="BM2499" i="19"/>
  <c r="BL2499" i="19"/>
  <c r="BK2499" i="19"/>
  <c r="BM2498" i="19"/>
  <c r="BL2498" i="19"/>
  <c r="BK2498" i="19"/>
  <c r="BM2497" i="19"/>
  <c r="BL2497" i="19"/>
  <c r="BK2497" i="19"/>
  <c r="BM2496" i="19"/>
  <c r="BL2496" i="19"/>
  <c r="BK2496" i="19"/>
  <c r="BM2495" i="19"/>
  <c r="BL2495" i="19"/>
  <c r="BK2495" i="19"/>
  <c r="BM2494" i="19"/>
  <c r="BL2494" i="19"/>
  <c r="BK2494" i="19"/>
  <c r="BM2493" i="19"/>
  <c r="BL2493" i="19"/>
  <c r="BK2493" i="19"/>
  <c r="BM2492" i="19"/>
  <c r="BL2492" i="19"/>
  <c r="BK2492" i="19"/>
  <c r="BM2491" i="19"/>
  <c r="BL2491" i="19"/>
  <c r="BK2491" i="19"/>
  <c r="BM2490" i="19"/>
  <c r="BL2490" i="19"/>
  <c r="BK2490" i="19"/>
  <c r="BM2489" i="19"/>
  <c r="BL2489" i="19"/>
  <c r="BK2489" i="19"/>
  <c r="BM2488" i="19"/>
  <c r="BL2488" i="19"/>
  <c r="BK2488" i="19"/>
  <c r="BM2487" i="19"/>
  <c r="BL2487" i="19"/>
  <c r="BK2487" i="19"/>
  <c r="BM2486" i="19"/>
  <c r="BL2486" i="19"/>
  <c r="BK2486" i="19"/>
  <c r="BM2485" i="19"/>
  <c r="BL2485" i="19"/>
  <c r="BK2485" i="19"/>
  <c r="BM2484" i="19"/>
  <c r="BL2484" i="19"/>
  <c r="BK2484" i="19"/>
  <c r="BM2483" i="19"/>
  <c r="BL2483" i="19"/>
  <c r="BK2483" i="19"/>
  <c r="BM2482" i="19"/>
  <c r="BL2482" i="19"/>
  <c r="BK2482" i="19"/>
  <c r="BM2481" i="19"/>
  <c r="BL2481" i="19"/>
  <c r="BK2481" i="19"/>
  <c r="BM2480" i="19"/>
  <c r="BL2480" i="19"/>
  <c r="BK2480" i="19"/>
  <c r="BM2479" i="19"/>
  <c r="BL2479" i="19"/>
  <c r="BK2479" i="19"/>
  <c r="BM2478" i="19"/>
  <c r="BL2478" i="19"/>
  <c r="BK2478" i="19"/>
  <c r="BM2477" i="19"/>
  <c r="BL2477" i="19"/>
  <c r="BK2477" i="19"/>
  <c r="BM2476" i="19"/>
  <c r="BL2476" i="19"/>
  <c r="BK2476" i="19"/>
  <c r="BM2475" i="19"/>
  <c r="BL2475" i="19"/>
  <c r="BK2475" i="19"/>
  <c r="BM2474" i="19"/>
  <c r="BL2474" i="19"/>
  <c r="BK2474" i="19"/>
  <c r="BM2473" i="19"/>
  <c r="BL2473" i="19"/>
  <c r="BK2473" i="19"/>
  <c r="BM2472" i="19"/>
  <c r="BL2472" i="19"/>
  <c r="BK2472" i="19"/>
  <c r="BM2471" i="19"/>
  <c r="BL2471" i="19"/>
  <c r="BK2471" i="19"/>
  <c r="BM2470" i="19"/>
  <c r="BL2470" i="19"/>
  <c r="BK2470" i="19"/>
  <c r="BM2469" i="19"/>
  <c r="BL2469" i="19"/>
  <c r="BK2469" i="19"/>
  <c r="BM2468" i="19"/>
  <c r="BL2468" i="19"/>
  <c r="BK2468" i="19"/>
  <c r="BM2467" i="19"/>
  <c r="BL2467" i="19"/>
  <c r="BK2467" i="19"/>
  <c r="BM2466" i="19"/>
  <c r="BL2466" i="19"/>
  <c r="BK2466" i="19"/>
  <c r="BM2465" i="19"/>
  <c r="BL2465" i="19"/>
  <c r="BK2465" i="19"/>
  <c r="BM2464" i="19"/>
  <c r="BL2464" i="19"/>
  <c r="BK2464" i="19"/>
  <c r="BM2463" i="19"/>
  <c r="BL2463" i="19"/>
  <c r="BK2463" i="19"/>
  <c r="BM2462" i="19"/>
  <c r="BL2462" i="19"/>
  <c r="BK2462" i="19"/>
  <c r="BM2461" i="19"/>
  <c r="BL2461" i="19"/>
  <c r="BK2461" i="19"/>
  <c r="BM2460" i="19"/>
  <c r="BL2460" i="19"/>
  <c r="BK2460" i="19"/>
  <c r="BM2459" i="19"/>
  <c r="BL2459" i="19"/>
  <c r="BK2459" i="19"/>
  <c r="BM2458" i="19"/>
  <c r="BL2458" i="19"/>
  <c r="BK2458" i="19"/>
  <c r="BM2457" i="19"/>
  <c r="BL2457" i="19"/>
  <c r="BK2457" i="19"/>
  <c r="BM2456" i="19"/>
  <c r="BL2456" i="19"/>
  <c r="BK2456" i="19"/>
  <c r="BM2455" i="19"/>
  <c r="BL2455" i="19"/>
  <c r="BK2455" i="19"/>
  <c r="BM2454" i="19"/>
  <c r="BL2454" i="19"/>
  <c r="BK2454" i="19"/>
  <c r="BM2453" i="19"/>
  <c r="BL2453" i="19"/>
  <c r="BK2453" i="19"/>
  <c r="BM2452" i="19"/>
  <c r="BL2452" i="19"/>
  <c r="BK2452" i="19"/>
  <c r="BM2451" i="19"/>
  <c r="BL2451" i="19"/>
  <c r="BK2451" i="19"/>
  <c r="BM2450" i="19"/>
  <c r="BL2450" i="19"/>
  <c r="BK2450" i="19"/>
  <c r="BM2449" i="19"/>
  <c r="BL2449" i="19"/>
  <c r="BK2449" i="19"/>
  <c r="BM2448" i="19"/>
  <c r="BL2448" i="19"/>
  <c r="BK2448" i="19"/>
  <c r="BM2447" i="19"/>
  <c r="BL2447" i="19"/>
  <c r="BK2447" i="19"/>
  <c r="BM2446" i="19"/>
  <c r="BL2446" i="19"/>
  <c r="BK2446" i="19"/>
  <c r="BM2445" i="19"/>
  <c r="BL2445" i="19"/>
  <c r="BK2445" i="19"/>
  <c r="BM2444" i="19"/>
  <c r="BL2444" i="19"/>
  <c r="BK2444" i="19"/>
  <c r="BM2443" i="19"/>
  <c r="BL2443" i="19"/>
  <c r="BK2443" i="19"/>
  <c r="BM2442" i="19"/>
  <c r="BL2442" i="19"/>
  <c r="BK2442" i="19"/>
  <c r="BM2441" i="19"/>
  <c r="BL2441" i="19"/>
  <c r="BK2441" i="19"/>
  <c r="BM2440" i="19"/>
  <c r="BL2440" i="19"/>
  <c r="BK2440" i="19"/>
  <c r="BM2439" i="19"/>
  <c r="BL2439" i="19"/>
  <c r="BK2439" i="19"/>
  <c r="BM2438" i="19"/>
  <c r="BL2438" i="19"/>
  <c r="BK2438" i="19"/>
  <c r="BM2437" i="19"/>
  <c r="BL2437" i="19"/>
  <c r="BK2437" i="19"/>
  <c r="BM2436" i="19"/>
  <c r="BL2436" i="19"/>
  <c r="BK2436" i="19"/>
  <c r="BM2435" i="19"/>
  <c r="BL2435" i="19"/>
  <c r="BK2435" i="19"/>
  <c r="BM2434" i="19"/>
  <c r="BL2434" i="19"/>
  <c r="BK2434" i="19"/>
  <c r="BM2433" i="19"/>
  <c r="BL2433" i="19"/>
  <c r="BK2433" i="19"/>
  <c r="BM2432" i="19"/>
  <c r="BL2432" i="19"/>
  <c r="BK2432" i="19"/>
  <c r="BM2431" i="19"/>
  <c r="BL2431" i="19"/>
  <c r="BK2431" i="19"/>
  <c r="BM2430" i="19"/>
  <c r="BL2430" i="19"/>
  <c r="BK2430" i="19"/>
  <c r="BM2429" i="19"/>
  <c r="BL2429" i="19"/>
  <c r="BK2429" i="19"/>
  <c r="BM2428" i="19"/>
  <c r="BL2428" i="19"/>
  <c r="BK2428" i="19"/>
  <c r="BM2427" i="19"/>
  <c r="BL2427" i="19"/>
  <c r="BK2427" i="19"/>
  <c r="BM2426" i="19"/>
  <c r="BL2426" i="19"/>
  <c r="BK2426" i="19"/>
  <c r="BM2425" i="19"/>
  <c r="BL2425" i="19"/>
  <c r="BK2425" i="19"/>
  <c r="BM2424" i="19"/>
  <c r="BL2424" i="19"/>
  <c r="BK2424" i="19"/>
  <c r="BM2423" i="19"/>
  <c r="BL2423" i="19"/>
  <c r="BK2423" i="19"/>
  <c r="BM2422" i="19"/>
  <c r="BL2422" i="19"/>
  <c r="BK2422" i="19"/>
  <c r="BM2421" i="19"/>
  <c r="BL2421" i="19"/>
  <c r="BK2421" i="19"/>
  <c r="BM2420" i="19"/>
  <c r="BL2420" i="19"/>
  <c r="BK2420" i="19"/>
  <c r="BM2419" i="19"/>
  <c r="BL2419" i="19"/>
  <c r="BK2419" i="19"/>
  <c r="BM2418" i="19"/>
  <c r="BL2418" i="19"/>
  <c r="BK2418" i="19"/>
  <c r="BM2417" i="19"/>
  <c r="BL2417" i="19"/>
  <c r="BK2417" i="19"/>
  <c r="BM2416" i="19"/>
  <c r="BL2416" i="19"/>
  <c r="BK2416" i="19"/>
  <c r="BM2415" i="19"/>
  <c r="BL2415" i="19"/>
  <c r="BK2415" i="19"/>
  <c r="BM2414" i="19"/>
  <c r="BL2414" i="19"/>
  <c r="BK2414" i="19"/>
  <c r="BM2413" i="19"/>
  <c r="BL2413" i="19"/>
  <c r="BK2413" i="19"/>
  <c r="BM2412" i="19"/>
  <c r="BL2412" i="19"/>
  <c r="BK2412" i="19"/>
  <c r="BM2411" i="19"/>
  <c r="BL2411" i="19"/>
  <c r="BK2411" i="19"/>
  <c r="BM2410" i="19"/>
  <c r="BL2410" i="19"/>
  <c r="BK2410" i="19"/>
  <c r="BM2409" i="19"/>
  <c r="BL2409" i="19"/>
  <c r="BK2409" i="19"/>
  <c r="BM2408" i="19"/>
  <c r="BL2408" i="19"/>
  <c r="BK2408" i="19"/>
  <c r="BM2407" i="19"/>
  <c r="BL2407" i="19"/>
  <c r="BK2407" i="19"/>
  <c r="BM2406" i="19"/>
  <c r="BL2406" i="19"/>
  <c r="BK2406" i="19"/>
  <c r="BM2405" i="19"/>
  <c r="BL2405" i="19"/>
  <c r="BK2405" i="19"/>
  <c r="BM2404" i="19"/>
  <c r="BL2404" i="19"/>
  <c r="BK2404" i="19"/>
  <c r="BM2403" i="19"/>
  <c r="BL2403" i="19"/>
  <c r="BK2403" i="19"/>
  <c r="BM2402" i="19"/>
  <c r="BL2402" i="19"/>
  <c r="BK2402" i="19"/>
  <c r="BM2401" i="19"/>
  <c r="BL2401" i="19"/>
  <c r="BK2401" i="19"/>
  <c r="BM2400" i="19"/>
  <c r="BL2400" i="19"/>
  <c r="BK2400" i="19"/>
  <c r="BM2399" i="19"/>
  <c r="BL2399" i="19"/>
  <c r="BK2399" i="19"/>
  <c r="BM2398" i="19"/>
  <c r="BL2398" i="19"/>
  <c r="BK2398" i="19"/>
  <c r="BM2397" i="19"/>
  <c r="BL2397" i="19"/>
  <c r="BK2397" i="19"/>
  <c r="BM2396" i="19"/>
  <c r="BL2396" i="19"/>
  <c r="BK2396" i="19"/>
  <c r="BM2395" i="19"/>
  <c r="BL2395" i="19"/>
  <c r="BK2395" i="19"/>
  <c r="BM2394" i="19"/>
  <c r="BL2394" i="19"/>
  <c r="BK2394" i="19"/>
  <c r="BM2393" i="19"/>
  <c r="BL2393" i="19"/>
  <c r="BK2393" i="19"/>
  <c r="BM2392" i="19"/>
  <c r="BL2392" i="19"/>
  <c r="BK2392" i="19"/>
  <c r="BM2391" i="19"/>
  <c r="BL2391" i="19"/>
  <c r="BK2391" i="19"/>
  <c r="BM2390" i="19"/>
  <c r="BL2390" i="19"/>
  <c r="BK2390" i="19"/>
  <c r="BM2389" i="19"/>
  <c r="BL2389" i="19"/>
  <c r="BK2389" i="19"/>
  <c r="BM2388" i="19"/>
  <c r="BL2388" i="19"/>
  <c r="BK2388" i="19"/>
  <c r="BM2387" i="19"/>
  <c r="BL2387" i="19"/>
  <c r="BK2387" i="19"/>
  <c r="BM2386" i="19"/>
  <c r="BL2386" i="19"/>
  <c r="BK2386" i="19"/>
  <c r="BM2385" i="19"/>
  <c r="BL2385" i="19"/>
  <c r="BK2385" i="19"/>
  <c r="BM2384" i="19"/>
  <c r="BL2384" i="19"/>
  <c r="BK2384" i="19"/>
  <c r="BM2383" i="19"/>
  <c r="BL2383" i="19"/>
  <c r="BK2383" i="19"/>
  <c r="BM2382" i="19"/>
  <c r="BL2382" i="19"/>
  <c r="BK2382" i="19"/>
  <c r="BM2381" i="19"/>
  <c r="BL2381" i="19"/>
  <c r="BK2381" i="19"/>
  <c r="BM2380" i="19"/>
  <c r="BL2380" i="19"/>
  <c r="BK2380" i="19"/>
  <c r="BM2379" i="19"/>
  <c r="BL2379" i="19"/>
  <c r="BK2379" i="19"/>
  <c r="BM2378" i="19"/>
  <c r="BL2378" i="19"/>
  <c r="BK2378" i="19"/>
  <c r="BM2377" i="19"/>
  <c r="BL2377" i="19"/>
  <c r="BK2377" i="19"/>
  <c r="BM2376" i="19"/>
  <c r="BL2376" i="19"/>
  <c r="BK2376" i="19"/>
  <c r="BM2375" i="19"/>
  <c r="BL2375" i="19"/>
  <c r="BK2375" i="19"/>
  <c r="BM2374" i="19"/>
  <c r="BL2374" i="19"/>
  <c r="BK2374" i="19"/>
  <c r="BM2373" i="19"/>
  <c r="BL2373" i="19"/>
  <c r="BK2373" i="19"/>
  <c r="BM2372" i="19"/>
  <c r="BL2372" i="19"/>
  <c r="BK2372" i="19"/>
  <c r="BM2371" i="19"/>
  <c r="BL2371" i="19"/>
  <c r="BK2371" i="19"/>
  <c r="BM2370" i="19"/>
  <c r="BL2370" i="19"/>
  <c r="BK2370" i="19"/>
  <c r="BM2369" i="19"/>
  <c r="BL2369" i="19"/>
  <c r="BK2369" i="19"/>
  <c r="BM2368" i="19"/>
  <c r="BL2368" i="19"/>
  <c r="BK2368" i="19"/>
  <c r="BM2367" i="19"/>
  <c r="BL2367" i="19"/>
  <c r="BK2367" i="19"/>
  <c r="BM2366" i="19"/>
  <c r="BL2366" i="19"/>
  <c r="BK2366" i="19"/>
  <c r="BM2365" i="19"/>
  <c r="BL2365" i="19"/>
  <c r="BK2365" i="19"/>
  <c r="BM2364" i="19"/>
  <c r="BL2364" i="19"/>
  <c r="BK2364" i="19"/>
  <c r="BM2363" i="19"/>
  <c r="BL2363" i="19"/>
  <c r="BK2363" i="19"/>
  <c r="BM2362" i="19"/>
  <c r="BL2362" i="19"/>
  <c r="BK2362" i="19"/>
  <c r="BM2361" i="19"/>
  <c r="BL2361" i="19"/>
  <c r="BK2361" i="19"/>
  <c r="BM2360" i="19"/>
  <c r="BL2360" i="19"/>
  <c r="BK2360" i="19"/>
  <c r="BM2359" i="19"/>
  <c r="BL2359" i="19"/>
  <c r="BK2359" i="19"/>
  <c r="BM2358" i="19"/>
  <c r="BL2358" i="19"/>
  <c r="BK2358" i="19"/>
  <c r="BM2357" i="19"/>
  <c r="BL2357" i="19"/>
  <c r="BK2357" i="19"/>
  <c r="BM2356" i="19"/>
  <c r="BL2356" i="19"/>
  <c r="BK2356" i="19"/>
  <c r="BM2355" i="19"/>
  <c r="BL2355" i="19"/>
  <c r="BK2355" i="19"/>
  <c r="BM2354" i="19"/>
  <c r="BL2354" i="19"/>
  <c r="BK2354" i="19"/>
  <c r="BM2353" i="19"/>
  <c r="BL2353" i="19"/>
  <c r="BK2353" i="19"/>
  <c r="BM2352" i="19"/>
  <c r="BL2352" i="19"/>
  <c r="BK2352" i="19"/>
  <c r="BM2351" i="19"/>
  <c r="BL2351" i="19"/>
  <c r="BK2351" i="19"/>
  <c r="BM2350" i="19"/>
  <c r="BL2350" i="19"/>
  <c r="BK2350" i="19"/>
  <c r="BM2349" i="19"/>
  <c r="BL2349" i="19"/>
  <c r="BK2349" i="19"/>
  <c r="BM2348" i="19"/>
  <c r="BL2348" i="19"/>
  <c r="BK2348" i="19"/>
  <c r="BM2347" i="19"/>
  <c r="BL2347" i="19"/>
  <c r="BK2347" i="19"/>
  <c r="BM2346" i="19"/>
  <c r="BL2346" i="19"/>
  <c r="BK2346" i="19"/>
  <c r="BM2345" i="19"/>
  <c r="BL2345" i="19"/>
  <c r="BK2345" i="19"/>
  <c r="BM2344" i="19"/>
  <c r="BL2344" i="19"/>
  <c r="BK2344" i="19"/>
  <c r="BM2343" i="19"/>
  <c r="BL2343" i="19"/>
  <c r="BK2343" i="19"/>
  <c r="BM2342" i="19"/>
  <c r="BL2342" i="19"/>
  <c r="BK2342" i="19"/>
  <c r="BM2341" i="19"/>
  <c r="BL2341" i="19"/>
  <c r="BK2341" i="19"/>
  <c r="BM2340" i="19"/>
  <c r="BL2340" i="19"/>
  <c r="BK2340" i="19"/>
  <c r="BM2339" i="19"/>
  <c r="BL2339" i="19"/>
  <c r="BK2339" i="19"/>
  <c r="BM2338" i="19"/>
  <c r="BL2338" i="19"/>
  <c r="BK2338" i="19"/>
  <c r="BM2337" i="19"/>
  <c r="BL2337" i="19"/>
  <c r="BK2337" i="19"/>
  <c r="BM2336" i="19"/>
  <c r="BL2336" i="19"/>
  <c r="BK2336" i="19"/>
  <c r="BM2335" i="19"/>
  <c r="BL2335" i="19"/>
  <c r="BK2335" i="19"/>
  <c r="BM2334" i="19"/>
  <c r="BL2334" i="19"/>
  <c r="BK2334" i="19"/>
  <c r="BM2333" i="19"/>
  <c r="BL2333" i="19"/>
  <c r="BK2333" i="19"/>
  <c r="BM2332" i="19"/>
  <c r="BL2332" i="19"/>
  <c r="BK2332" i="19"/>
  <c r="BM2331" i="19"/>
  <c r="BL2331" i="19"/>
  <c r="BK2331" i="19"/>
  <c r="BM2330" i="19"/>
  <c r="BL2330" i="19"/>
  <c r="BK2330" i="19"/>
  <c r="BM2329" i="19"/>
  <c r="BL2329" i="19"/>
  <c r="BK2329" i="19"/>
  <c r="BM2328" i="19"/>
  <c r="BL2328" i="19"/>
  <c r="BK2328" i="19"/>
  <c r="BM2327" i="19"/>
  <c r="BL2327" i="19"/>
  <c r="BK2327" i="19"/>
  <c r="BM2326" i="19"/>
  <c r="BL2326" i="19"/>
  <c r="BK2326" i="19"/>
  <c r="BM2325" i="19"/>
  <c r="BL2325" i="19"/>
  <c r="BK2325" i="19"/>
  <c r="BM2324" i="19"/>
  <c r="BL2324" i="19"/>
  <c r="BK2324" i="19"/>
  <c r="BM2323" i="19"/>
  <c r="BL2323" i="19"/>
  <c r="BK2323" i="19"/>
  <c r="BM2322" i="19"/>
  <c r="BL2322" i="19"/>
  <c r="BK2322" i="19"/>
  <c r="BM2321" i="19"/>
  <c r="BL2321" i="19"/>
  <c r="BK2321" i="19"/>
  <c r="BM2320" i="19"/>
  <c r="BL2320" i="19"/>
  <c r="BK2320" i="19"/>
  <c r="BM2319" i="19"/>
  <c r="BL2319" i="19"/>
  <c r="BK2319" i="19"/>
  <c r="BM2318" i="19"/>
  <c r="BL2318" i="19"/>
  <c r="BK2318" i="19"/>
  <c r="BM2317" i="19"/>
  <c r="BL2317" i="19"/>
  <c r="BK2317" i="19"/>
  <c r="BM2316" i="19"/>
  <c r="BL2316" i="19"/>
  <c r="BK2316" i="19"/>
  <c r="BM2315" i="19"/>
  <c r="BL2315" i="19"/>
  <c r="BK2315" i="19"/>
  <c r="BM2314" i="19"/>
  <c r="BL2314" i="19"/>
  <c r="BK2314" i="19"/>
  <c r="BM2313" i="19"/>
  <c r="BL2313" i="19"/>
  <c r="BK2313" i="19"/>
  <c r="BM2312" i="19"/>
  <c r="BL2312" i="19"/>
  <c r="BK2312" i="19"/>
  <c r="BM2311" i="19"/>
  <c r="BL2311" i="19"/>
  <c r="BK2311" i="19"/>
  <c r="BM2310" i="19"/>
  <c r="BL2310" i="19"/>
  <c r="BK2310" i="19"/>
  <c r="BM2309" i="19"/>
  <c r="BL2309" i="19"/>
  <c r="BK2309" i="19"/>
  <c r="BM2308" i="19"/>
  <c r="BL2308" i="19"/>
  <c r="BK2308" i="19"/>
  <c r="BM2307" i="19"/>
  <c r="BL2307" i="19"/>
  <c r="BK2307" i="19"/>
  <c r="BM2306" i="19"/>
  <c r="BL2306" i="19"/>
  <c r="BK2306" i="19"/>
  <c r="BM2305" i="19"/>
  <c r="BL2305" i="19"/>
  <c r="BK2305" i="19"/>
  <c r="BM2304" i="19"/>
  <c r="BL2304" i="19"/>
  <c r="BK2304" i="19"/>
  <c r="BM2303" i="19"/>
  <c r="BL2303" i="19"/>
  <c r="BK2303" i="19"/>
  <c r="BM2302" i="19"/>
  <c r="BL2302" i="19"/>
  <c r="BK2302" i="19"/>
  <c r="BM2301" i="19"/>
  <c r="BL2301" i="19"/>
  <c r="BK2301" i="19"/>
  <c r="BM2300" i="19"/>
  <c r="BL2300" i="19"/>
  <c r="BK2300" i="19"/>
  <c r="BM2299" i="19"/>
  <c r="BL2299" i="19"/>
  <c r="BK2299" i="19"/>
  <c r="BM2298" i="19"/>
  <c r="BL2298" i="19"/>
  <c r="BK2298" i="19"/>
  <c r="BM2297" i="19"/>
  <c r="BL2297" i="19"/>
  <c r="BK2297" i="19"/>
  <c r="BM2296" i="19"/>
  <c r="BL2296" i="19"/>
  <c r="BK2296" i="19"/>
  <c r="BM2295" i="19"/>
  <c r="BL2295" i="19"/>
  <c r="BK2295" i="19"/>
  <c r="BM2294" i="19"/>
  <c r="BL2294" i="19"/>
  <c r="BK2294" i="19"/>
  <c r="BM2293" i="19"/>
  <c r="BL2293" i="19"/>
  <c r="BK2293" i="19"/>
  <c r="BM2292" i="19"/>
  <c r="BL2292" i="19"/>
  <c r="BK2292" i="19"/>
  <c r="BM2291" i="19"/>
  <c r="BL2291" i="19"/>
  <c r="BK2291" i="19"/>
  <c r="BM2290" i="19"/>
  <c r="BL2290" i="19"/>
  <c r="BK2290" i="19"/>
  <c r="BM2289" i="19"/>
  <c r="BL2289" i="19"/>
  <c r="BK2289" i="19"/>
  <c r="BM2288" i="19"/>
  <c r="BL2288" i="19"/>
  <c r="BK2288" i="19"/>
  <c r="BM2287" i="19"/>
  <c r="BL2287" i="19"/>
  <c r="BK2287" i="19"/>
  <c r="BM2286" i="19"/>
  <c r="BL2286" i="19"/>
  <c r="BK2286" i="19"/>
  <c r="BM2285" i="19"/>
  <c r="BL2285" i="19"/>
  <c r="BK2285" i="19"/>
  <c r="BM2284" i="19"/>
  <c r="BL2284" i="19"/>
  <c r="BK2284" i="19"/>
  <c r="BM2283" i="19"/>
  <c r="BL2283" i="19"/>
  <c r="BK2283" i="19"/>
  <c r="BM2282" i="19"/>
  <c r="BL2282" i="19"/>
  <c r="BK2282" i="19"/>
  <c r="BM2281" i="19"/>
  <c r="BL2281" i="19"/>
  <c r="BK2281" i="19"/>
  <c r="BM2280" i="19"/>
  <c r="BL2280" i="19"/>
  <c r="BK2280" i="19"/>
  <c r="BM2279" i="19"/>
  <c r="BL2279" i="19"/>
  <c r="BK2279" i="19"/>
  <c r="BM2278" i="19"/>
  <c r="BL2278" i="19"/>
  <c r="BK2278" i="19"/>
  <c r="BM2277" i="19"/>
  <c r="BL2277" i="19"/>
  <c r="BK2277" i="19"/>
  <c r="BM2276" i="19"/>
  <c r="BL2276" i="19"/>
  <c r="BK2276" i="19"/>
  <c r="BM2275" i="19"/>
  <c r="BL2275" i="19"/>
  <c r="BK2275" i="19"/>
  <c r="BM2274" i="19"/>
  <c r="BL2274" i="19"/>
  <c r="BK2274" i="19"/>
  <c r="BM2273" i="19"/>
  <c r="BL2273" i="19"/>
  <c r="BK2273" i="19"/>
  <c r="BM2272" i="19"/>
  <c r="BL2272" i="19"/>
  <c r="BK2272" i="19"/>
  <c r="BM2271" i="19"/>
  <c r="BL2271" i="19"/>
  <c r="BK2271" i="19"/>
  <c r="BM2270" i="19"/>
  <c r="BL2270" i="19"/>
  <c r="BK2270" i="19"/>
  <c r="BM2269" i="19"/>
  <c r="BL2269" i="19"/>
  <c r="BK2269" i="19"/>
  <c r="BM2268" i="19"/>
  <c r="BL2268" i="19"/>
  <c r="BK2268" i="19"/>
  <c r="BM2267" i="19"/>
  <c r="BL2267" i="19"/>
  <c r="BK2267" i="19"/>
  <c r="BM2266" i="19"/>
  <c r="BL2266" i="19"/>
  <c r="BK2266" i="19"/>
  <c r="BM2265" i="19"/>
  <c r="BL2265" i="19"/>
  <c r="BK2265" i="19"/>
  <c r="BM2264" i="19"/>
  <c r="BL2264" i="19"/>
  <c r="BK2264" i="19"/>
  <c r="BM2263" i="19"/>
  <c r="BL2263" i="19"/>
  <c r="BK2263" i="19"/>
  <c r="BM2262" i="19"/>
  <c r="BL2262" i="19"/>
  <c r="BK2262" i="19"/>
  <c r="BM2261" i="19"/>
  <c r="BL2261" i="19"/>
  <c r="BK2261" i="19"/>
  <c r="BM2260" i="19"/>
  <c r="BL2260" i="19"/>
  <c r="BK2260" i="19"/>
  <c r="BM2259" i="19"/>
  <c r="BL2259" i="19"/>
  <c r="BK2259" i="19"/>
  <c r="BM2258" i="19"/>
  <c r="BL2258" i="19"/>
  <c r="BK2258" i="19"/>
  <c r="BM2257" i="19"/>
  <c r="BL2257" i="19"/>
  <c r="BK2257" i="19"/>
  <c r="BM2256" i="19"/>
  <c r="BL2256" i="19"/>
  <c r="BK2256" i="19"/>
  <c r="BM2255" i="19"/>
  <c r="BL2255" i="19"/>
  <c r="BK2255" i="19"/>
  <c r="BM2254" i="19"/>
  <c r="BL2254" i="19"/>
  <c r="BK2254" i="19"/>
  <c r="BM2253" i="19"/>
  <c r="BL2253" i="19"/>
  <c r="BK2253" i="19"/>
  <c r="BM2252" i="19"/>
  <c r="BL2252" i="19"/>
  <c r="BK2252" i="19"/>
  <c r="BM2251" i="19"/>
  <c r="BL2251" i="19"/>
  <c r="BK2251" i="19"/>
  <c r="BM2250" i="19"/>
  <c r="BL2250" i="19"/>
  <c r="BK2250" i="19"/>
  <c r="BM2249" i="19"/>
  <c r="BL2249" i="19"/>
  <c r="BK2249" i="19"/>
  <c r="BM2248" i="19"/>
  <c r="BL2248" i="19"/>
  <c r="BK2248" i="19"/>
  <c r="BM2247" i="19"/>
  <c r="BL2247" i="19"/>
  <c r="BK2247" i="19"/>
  <c r="BM2246" i="19"/>
  <c r="BL2246" i="19"/>
  <c r="BK2246" i="19"/>
  <c r="BM2245" i="19"/>
  <c r="BL2245" i="19"/>
  <c r="BK2245" i="19"/>
  <c r="BM2244" i="19"/>
  <c r="BL2244" i="19"/>
  <c r="BK2244" i="19"/>
  <c r="BM2243" i="19"/>
  <c r="BL2243" i="19"/>
  <c r="BK2243" i="19"/>
  <c r="BM2242" i="19"/>
  <c r="BL2242" i="19"/>
  <c r="BK2242" i="19"/>
  <c r="BM2241" i="19"/>
  <c r="BL2241" i="19"/>
  <c r="BK2241" i="19"/>
  <c r="BM2240" i="19"/>
  <c r="BL2240" i="19"/>
  <c r="BK2240" i="19"/>
  <c r="BM2239" i="19"/>
  <c r="BL2239" i="19"/>
  <c r="BK2239" i="19"/>
  <c r="BM2238" i="19"/>
  <c r="BL2238" i="19"/>
  <c r="BK2238" i="19"/>
  <c r="BM2237" i="19"/>
  <c r="BL2237" i="19"/>
  <c r="BK2237" i="19"/>
  <c r="BM2236" i="19"/>
  <c r="BL2236" i="19"/>
  <c r="BK2236" i="19"/>
  <c r="BM2235" i="19"/>
  <c r="BL2235" i="19"/>
  <c r="BK2235" i="19"/>
  <c r="BM2234" i="19"/>
  <c r="BL2234" i="19"/>
  <c r="BK2234" i="19"/>
  <c r="BM2233" i="19"/>
  <c r="BL2233" i="19"/>
  <c r="BK2233" i="19"/>
  <c r="BM2232" i="19"/>
  <c r="BL2232" i="19"/>
  <c r="BK2232" i="19"/>
  <c r="BM2231" i="19"/>
  <c r="BL2231" i="19"/>
  <c r="BK2231" i="19"/>
  <c r="BM2230" i="19"/>
  <c r="BL2230" i="19"/>
  <c r="BK2230" i="19"/>
  <c r="BM2229" i="19"/>
  <c r="BL2229" i="19"/>
  <c r="BK2229" i="19"/>
  <c r="BM2228" i="19"/>
  <c r="BL2228" i="19"/>
  <c r="BK2228" i="19"/>
  <c r="BM2227" i="19"/>
  <c r="BL2227" i="19"/>
  <c r="BK2227" i="19"/>
  <c r="BM2226" i="19"/>
  <c r="BL2226" i="19"/>
  <c r="BK2226" i="19"/>
  <c r="BM2225" i="19"/>
  <c r="BL2225" i="19"/>
  <c r="BK2225" i="19"/>
  <c r="BM2224" i="19"/>
  <c r="BL2224" i="19"/>
  <c r="BK2224" i="19"/>
  <c r="BM2223" i="19"/>
  <c r="BL2223" i="19"/>
  <c r="BK2223" i="19"/>
  <c r="BM2222" i="19"/>
  <c r="BL2222" i="19"/>
  <c r="BK2222" i="19"/>
  <c r="BM2221" i="19"/>
  <c r="BL2221" i="19"/>
  <c r="BK2221" i="19"/>
  <c r="BM2220" i="19"/>
  <c r="BL2220" i="19"/>
  <c r="BK2220" i="19"/>
  <c r="BM2219" i="19"/>
  <c r="BL2219" i="19"/>
  <c r="BK2219" i="19"/>
  <c r="BM2218" i="19"/>
  <c r="BL2218" i="19"/>
  <c r="BK2218" i="19"/>
  <c r="BM2217" i="19"/>
  <c r="BL2217" i="19"/>
  <c r="BK2217" i="19"/>
  <c r="BM2216" i="19"/>
  <c r="BL2216" i="19"/>
  <c r="BK2216" i="19"/>
  <c r="BM2215" i="19"/>
  <c r="BL2215" i="19"/>
  <c r="BK2215" i="19"/>
  <c r="BM2214" i="19"/>
  <c r="BL2214" i="19"/>
  <c r="BK2214" i="19"/>
  <c r="BM2213" i="19"/>
  <c r="BL2213" i="19"/>
  <c r="BK2213" i="19"/>
  <c r="BM2212" i="19"/>
  <c r="BL2212" i="19"/>
  <c r="BK2212" i="19"/>
  <c r="BM2211" i="19"/>
  <c r="BL2211" i="19"/>
  <c r="BK2211" i="19"/>
  <c r="BM2210" i="19"/>
  <c r="BL2210" i="19"/>
  <c r="BK2210" i="19"/>
  <c r="BM2209" i="19"/>
  <c r="BL2209" i="19"/>
  <c r="BK2209" i="19"/>
  <c r="BM2208" i="19"/>
  <c r="BL2208" i="19"/>
  <c r="BK2208" i="19"/>
  <c r="BM2207" i="19"/>
  <c r="BL2207" i="19"/>
  <c r="BK2207" i="19"/>
  <c r="BM2206" i="19"/>
  <c r="BL2206" i="19"/>
  <c r="BK2206" i="19"/>
  <c r="BM2205" i="19"/>
  <c r="BL2205" i="19"/>
  <c r="BK2205" i="19"/>
  <c r="BM2204" i="19"/>
  <c r="BL2204" i="19"/>
  <c r="BK2204" i="19"/>
  <c r="BM2203" i="19"/>
  <c r="BL2203" i="19"/>
  <c r="BK2203" i="19"/>
  <c r="BM2202" i="19"/>
  <c r="BL2202" i="19"/>
  <c r="BK2202" i="19"/>
  <c r="BM2201" i="19"/>
  <c r="BL2201" i="19"/>
  <c r="BK2201" i="19"/>
  <c r="BM2200" i="19"/>
  <c r="BL2200" i="19"/>
  <c r="BK2200" i="19"/>
  <c r="BM2199" i="19"/>
  <c r="BL2199" i="19"/>
  <c r="BK2199" i="19"/>
  <c r="BM2198" i="19"/>
  <c r="BL2198" i="19"/>
  <c r="BK2198" i="19"/>
  <c r="BM2197" i="19"/>
  <c r="BL2197" i="19"/>
  <c r="BK2197" i="19"/>
  <c r="BM2196" i="19"/>
  <c r="BL2196" i="19"/>
  <c r="BK2196" i="19"/>
  <c r="BM2195" i="19"/>
  <c r="BL2195" i="19"/>
  <c r="BK2195" i="19"/>
  <c r="BM2194" i="19"/>
  <c r="BL2194" i="19"/>
  <c r="BK2194" i="19"/>
  <c r="BM2193" i="19"/>
  <c r="BL2193" i="19"/>
  <c r="BK2193" i="19"/>
  <c r="BM2192" i="19"/>
  <c r="BL2192" i="19"/>
  <c r="BK2192" i="19"/>
  <c r="BM2191" i="19"/>
  <c r="BL2191" i="19"/>
  <c r="BK2191" i="19"/>
  <c r="BM2190" i="19"/>
  <c r="BL2190" i="19"/>
  <c r="BK2190" i="19"/>
  <c r="BM2189" i="19"/>
  <c r="BL2189" i="19"/>
  <c r="BK2189" i="19"/>
  <c r="BM2188" i="19"/>
  <c r="BL2188" i="19"/>
  <c r="BK2188" i="19"/>
  <c r="BM2187" i="19"/>
  <c r="BL2187" i="19"/>
  <c r="BK2187" i="19"/>
  <c r="BM2186" i="19"/>
  <c r="BL2186" i="19"/>
  <c r="BK2186" i="19"/>
  <c r="BM2185" i="19"/>
  <c r="BL2185" i="19"/>
  <c r="BK2185" i="19"/>
  <c r="BM2184" i="19"/>
  <c r="BL2184" i="19"/>
  <c r="BK2184" i="19"/>
  <c r="BM2183" i="19"/>
  <c r="BL2183" i="19"/>
  <c r="BK2183" i="19"/>
  <c r="BM2182" i="19"/>
  <c r="BL2182" i="19"/>
  <c r="BK2182" i="19"/>
  <c r="BM2181" i="19"/>
  <c r="BL2181" i="19"/>
  <c r="BK2181" i="19"/>
  <c r="BM2180" i="19"/>
  <c r="BL2180" i="19"/>
  <c r="BK2180" i="19"/>
  <c r="BM2179" i="19"/>
  <c r="BL2179" i="19"/>
  <c r="BK2179" i="19"/>
  <c r="BM2178" i="19"/>
  <c r="BL2178" i="19"/>
  <c r="BK2178" i="19"/>
  <c r="BM2177" i="19"/>
  <c r="BL2177" i="19"/>
  <c r="BK2177" i="19"/>
  <c r="BM2176" i="19"/>
  <c r="BL2176" i="19"/>
  <c r="BK2176" i="19"/>
  <c r="BM2175" i="19"/>
  <c r="BL2175" i="19"/>
  <c r="BK2175" i="19"/>
  <c r="BM2174" i="19"/>
  <c r="BL2174" i="19"/>
  <c r="BK2174" i="19"/>
  <c r="BM2173" i="19"/>
  <c r="BL2173" i="19"/>
  <c r="BK2173" i="19"/>
  <c r="BM2172" i="19"/>
  <c r="BL2172" i="19"/>
  <c r="BK2172" i="19"/>
  <c r="BM2171" i="19"/>
  <c r="BL2171" i="19"/>
  <c r="BK2171" i="19"/>
  <c r="BM2170" i="19"/>
  <c r="BL2170" i="19"/>
  <c r="BK2170" i="19"/>
  <c r="BM2169" i="19"/>
  <c r="BL2169" i="19"/>
  <c r="BK2169" i="19"/>
  <c r="BM2168" i="19"/>
  <c r="BL2168" i="19"/>
  <c r="BK2168" i="19"/>
  <c r="BM2167" i="19"/>
  <c r="BL2167" i="19"/>
  <c r="BK2167" i="19"/>
  <c r="BM2166" i="19"/>
  <c r="BL2166" i="19"/>
  <c r="BK2166" i="19"/>
  <c r="BM2165" i="19"/>
  <c r="BL2165" i="19"/>
  <c r="BK2165" i="19"/>
  <c r="BM2164" i="19"/>
  <c r="BL2164" i="19"/>
  <c r="BK2164" i="19"/>
  <c r="BM2163" i="19"/>
  <c r="BL2163" i="19"/>
  <c r="BK2163" i="19"/>
  <c r="BM2162" i="19"/>
  <c r="BL2162" i="19"/>
  <c r="BK2162" i="19"/>
  <c r="BM2161" i="19"/>
  <c r="BL2161" i="19"/>
  <c r="BK2161" i="19"/>
  <c r="BM2160" i="19"/>
  <c r="BL2160" i="19"/>
  <c r="BK2160" i="19"/>
  <c r="BM2159" i="19"/>
  <c r="BL2159" i="19"/>
  <c r="BK2159" i="19"/>
  <c r="BM2158" i="19"/>
  <c r="BL2158" i="19"/>
  <c r="BK2158" i="19"/>
  <c r="BM2157" i="19"/>
  <c r="BL2157" i="19"/>
  <c r="BK2157" i="19"/>
  <c r="BM2156" i="19"/>
  <c r="BL2156" i="19"/>
  <c r="BK2156" i="19"/>
  <c r="BM2155" i="19"/>
  <c r="BL2155" i="19"/>
  <c r="BK2155" i="19"/>
  <c r="BM2154" i="19"/>
  <c r="BL2154" i="19"/>
  <c r="BK2154" i="19"/>
  <c r="BM2153" i="19"/>
  <c r="BL2153" i="19"/>
  <c r="BK2153" i="19"/>
  <c r="BM2152" i="19"/>
  <c r="BL2152" i="19"/>
  <c r="BK2152" i="19"/>
  <c r="BM2151" i="19"/>
  <c r="BL2151" i="19"/>
  <c r="BK2151" i="19"/>
  <c r="BM2150" i="19"/>
  <c r="BL2150" i="19"/>
  <c r="BK2150" i="19"/>
  <c r="BM2149" i="19"/>
  <c r="BL2149" i="19"/>
  <c r="BK2149" i="19"/>
  <c r="BM2148" i="19"/>
  <c r="BL2148" i="19"/>
  <c r="BK2148" i="19"/>
  <c r="BM2147" i="19"/>
  <c r="BL2147" i="19"/>
  <c r="BK2147" i="19"/>
  <c r="BM2146" i="19"/>
  <c r="BL2146" i="19"/>
  <c r="BK2146" i="19"/>
  <c r="BM2145" i="19"/>
  <c r="BL2145" i="19"/>
  <c r="BK2145" i="19"/>
  <c r="BM2144" i="19"/>
  <c r="BL2144" i="19"/>
  <c r="BK2144" i="19"/>
  <c r="BM2143" i="19"/>
  <c r="BL2143" i="19"/>
  <c r="BK2143" i="19"/>
  <c r="BM2142" i="19"/>
  <c r="BL2142" i="19"/>
  <c r="BK2142" i="19"/>
  <c r="BM2141" i="19"/>
  <c r="BL2141" i="19"/>
  <c r="BK2141" i="19"/>
  <c r="BM2140" i="19"/>
  <c r="BL2140" i="19"/>
  <c r="BK2140" i="19"/>
  <c r="BM2139" i="19"/>
  <c r="BL2139" i="19"/>
  <c r="BK2139" i="19"/>
  <c r="BM2138" i="19"/>
  <c r="BL2138" i="19"/>
  <c r="BK2138" i="19"/>
  <c r="BM2137" i="19"/>
  <c r="BL2137" i="19"/>
  <c r="BK2137" i="19"/>
  <c r="BM2136" i="19"/>
  <c r="BL2136" i="19"/>
  <c r="BK2136" i="19"/>
  <c r="BM2135" i="19"/>
  <c r="BL2135" i="19"/>
  <c r="BK2135" i="19"/>
  <c r="BM2134" i="19"/>
  <c r="BL2134" i="19"/>
  <c r="BK2134" i="19"/>
  <c r="BM2133" i="19"/>
  <c r="BL2133" i="19"/>
  <c r="BK2133" i="19"/>
  <c r="BM2132" i="19"/>
  <c r="BL2132" i="19"/>
  <c r="BK2132" i="19"/>
  <c r="BM2131" i="19"/>
  <c r="BL2131" i="19"/>
  <c r="BK2131" i="19"/>
  <c r="BM2130" i="19"/>
  <c r="BL2130" i="19"/>
  <c r="BK2130" i="19"/>
  <c r="BM2129" i="19"/>
  <c r="BL2129" i="19"/>
  <c r="BK2129" i="19"/>
  <c r="BM2128" i="19"/>
  <c r="BL2128" i="19"/>
  <c r="BK2128" i="19"/>
  <c r="BM2127" i="19"/>
  <c r="BL2127" i="19"/>
  <c r="BK2127" i="19"/>
  <c r="BM2126" i="19"/>
  <c r="BL2126" i="19"/>
  <c r="BK2126" i="19"/>
  <c r="BM2125" i="19"/>
  <c r="BL2125" i="19"/>
  <c r="BK2125" i="19"/>
  <c r="BM2124" i="19"/>
  <c r="BL2124" i="19"/>
  <c r="BK2124" i="19"/>
  <c r="BM2123" i="19"/>
  <c r="BL2123" i="19"/>
  <c r="BK2123" i="19"/>
  <c r="BM2122" i="19"/>
  <c r="BL2122" i="19"/>
  <c r="BK2122" i="19"/>
  <c r="BM2121" i="19"/>
  <c r="BL2121" i="19"/>
  <c r="BK2121" i="19"/>
  <c r="BM2120" i="19"/>
  <c r="BL2120" i="19"/>
  <c r="BK2120" i="19"/>
  <c r="BM2119" i="19"/>
  <c r="BL2119" i="19"/>
  <c r="BK2119" i="19"/>
  <c r="BM2118" i="19"/>
  <c r="BL2118" i="19"/>
  <c r="BK2118" i="19"/>
  <c r="BM2117" i="19"/>
  <c r="BL2117" i="19"/>
  <c r="BK2117" i="19"/>
  <c r="BM2116" i="19"/>
  <c r="BL2116" i="19"/>
  <c r="BK2116" i="19"/>
  <c r="BM2115" i="19"/>
  <c r="BL2115" i="19"/>
  <c r="BK2115" i="19"/>
  <c r="BM2114" i="19"/>
  <c r="BL2114" i="19"/>
  <c r="BK2114" i="19"/>
  <c r="BM2113" i="19"/>
  <c r="BL2113" i="19"/>
  <c r="BK2113" i="19"/>
  <c r="BM2112" i="19"/>
  <c r="BL2112" i="19"/>
  <c r="BK2112" i="19"/>
  <c r="BM2111" i="19"/>
  <c r="BL2111" i="19"/>
  <c r="BK2111" i="19"/>
  <c r="BM2110" i="19"/>
  <c r="BL2110" i="19"/>
  <c r="BK2110" i="19"/>
  <c r="BM2109" i="19"/>
  <c r="BL2109" i="19"/>
  <c r="BK2109" i="19"/>
  <c r="BM2108" i="19"/>
  <c r="BL2108" i="19"/>
  <c r="BK2108" i="19"/>
  <c r="BM2107" i="19"/>
  <c r="BL2107" i="19"/>
  <c r="BK2107" i="19"/>
  <c r="BM2106" i="19"/>
  <c r="BL2106" i="19"/>
  <c r="BK2106" i="19"/>
  <c r="BM2105" i="19"/>
  <c r="BL2105" i="19"/>
  <c r="BK2105" i="19"/>
  <c r="BM2104" i="19"/>
  <c r="BL2104" i="19"/>
  <c r="BK2104" i="19"/>
  <c r="BM2103" i="19"/>
  <c r="BL2103" i="19"/>
  <c r="BK2103" i="19"/>
  <c r="BM2102" i="19"/>
  <c r="BL2102" i="19"/>
  <c r="BK2102" i="19"/>
  <c r="BM2101" i="19"/>
  <c r="BL2101" i="19"/>
  <c r="BK2101" i="19"/>
  <c r="BM2100" i="19"/>
  <c r="BL2100" i="19"/>
  <c r="BK2100" i="19"/>
  <c r="BM2099" i="19"/>
  <c r="BL2099" i="19"/>
  <c r="BK2099" i="19"/>
  <c r="BM2098" i="19"/>
  <c r="BL2098" i="19"/>
  <c r="BK2098" i="19"/>
  <c r="BM2097" i="19"/>
  <c r="BL2097" i="19"/>
  <c r="BK2097" i="19"/>
  <c r="BM2096" i="19"/>
  <c r="BL2096" i="19"/>
  <c r="BK2096" i="19"/>
  <c r="BM2095" i="19"/>
  <c r="BL2095" i="19"/>
  <c r="BK2095" i="19"/>
  <c r="BM2094" i="19"/>
  <c r="BL2094" i="19"/>
  <c r="BK2094" i="19"/>
  <c r="BM2093" i="19"/>
  <c r="BL2093" i="19"/>
  <c r="BK2093" i="19"/>
  <c r="BM2092" i="19"/>
  <c r="BL2092" i="19"/>
  <c r="BK2092" i="19"/>
  <c r="BM2091" i="19"/>
  <c r="BL2091" i="19"/>
  <c r="BK2091" i="19"/>
  <c r="BM2090" i="19"/>
  <c r="BL2090" i="19"/>
  <c r="BK2090" i="19"/>
  <c r="BM2089" i="19"/>
  <c r="BL2089" i="19"/>
  <c r="BK2089" i="19"/>
  <c r="BM2088" i="19"/>
  <c r="BL2088" i="19"/>
  <c r="BK2088" i="19"/>
  <c r="BM2087" i="19"/>
  <c r="BL2087" i="19"/>
  <c r="BK2087" i="19"/>
  <c r="BM2086" i="19"/>
  <c r="BL2086" i="19"/>
  <c r="BK2086" i="19"/>
  <c r="BM2085" i="19"/>
  <c r="BL2085" i="19"/>
  <c r="BK2085" i="19"/>
  <c r="BM2084" i="19"/>
  <c r="BL2084" i="19"/>
  <c r="BK2084" i="19"/>
  <c r="BM2083" i="19"/>
  <c r="BL2083" i="19"/>
  <c r="BK2083" i="19"/>
  <c r="BM2082" i="19"/>
  <c r="BL2082" i="19"/>
  <c r="BK2082" i="19"/>
  <c r="BM2081" i="19"/>
  <c r="BL2081" i="19"/>
  <c r="BK2081" i="19"/>
  <c r="BM2080" i="19"/>
  <c r="BL2080" i="19"/>
  <c r="BK2080" i="19"/>
  <c r="BM2079" i="19"/>
  <c r="BL2079" i="19"/>
  <c r="BK2079" i="19"/>
  <c r="BM2078" i="19"/>
  <c r="BL2078" i="19"/>
  <c r="BK2078" i="19"/>
  <c r="BM2077" i="19"/>
  <c r="BL2077" i="19"/>
  <c r="BK2077" i="19"/>
  <c r="BM2076" i="19"/>
  <c r="BL2076" i="19"/>
  <c r="BK2076" i="19"/>
  <c r="BM2075" i="19"/>
  <c r="BL2075" i="19"/>
  <c r="BK2075" i="19"/>
  <c r="BM2074" i="19"/>
  <c r="BL2074" i="19"/>
  <c r="BK2074" i="19"/>
  <c r="BM2073" i="19"/>
  <c r="BL2073" i="19"/>
  <c r="BK2073" i="19"/>
  <c r="BM2072" i="19"/>
  <c r="BL2072" i="19"/>
  <c r="BK2072" i="19"/>
  <c r="BM2071" i="19"/>
  <c r="BL2071" i="19"/>
  <c r="BK2071" i="19"/>
  <c r="BM2070" i="19"/>
  <c r="BL2070" i="19"/>
  <c r="BK2070" i="19"/>
  <c r="BM2069" i="19"/>
  <c r="BL2069" i="19"/>
  <c r="BK2069" i="19"/>
  <c r="BM2068" i="19"/>
  <c r="BL2068" i="19"/>
  <c r="BK2068" i="19"/>
  <c r="BM2067" i="19"/>
  <c r="BL2067" i="19"/>
  <c r="BK2067" i="19"/>
  <c r="BM2066" i="19"/>
  <c r="BL2066" i="19"/>
  <c r="BK2066" i="19"/>
  <c r="BM2065" i="19"/>
  <c r="BL2065" i="19"/>
  <c r="BK2065" i="19"/>
  <c r="BM2064" i="19"/>
  <c r="BL2064" i="19"/>
  <c r="BK2064" i="19"/>
  <c r="BM2063" i="19"/>
  <c r="BL2063" i="19"/>
  <c r="BK2063" i="19"/>
  <c r="BM2062" i="19"/>
  <c r="BL2062" i="19"/>
  <c r="BK2062" i="19"/>
  <c r="BM2061" i="19"/>
  <c r="BL2061" i="19"/>
  <c r="BK2061" i="19"/>
  <c r="BM2060" i="19"/>
  <c r="BL2060" i="19"/>
  <c r="BK2060" i="19"/>
  <c r="BM2059" i="19"/>
  <c r="BL2059" i="19"/>
  <c r="BK2059" i="19"/>
  <c r="BM2058" i="19"/>
  <c r="BL2058" i="19"/>
  <c r="BK2058" i="19"/>
  <c r="BM2057" i="19"/>
  <c r="BL2057" i="19"/>
  <c r="BK2057" i="19"/>
  <c r="BM2056" i="19"/>
  <c r="BL2056" i="19"/>
  <c r="BK2056" i="19"/>
  <c r="BM2055" i="19"/>
  <c r="BL2055" i="19"/>
  <c r="BK2055" i="19"/>
  <c r="BM2054" i="19"/>
  <c r="BL2054" i="19"/>
  <c r="BK2054" i="19"/>
  <c r="BM2053" i="19"/>
  <c r="BL2053" i="19"/>
  <c r="BK2053" i="19"/>
  <c r="BM2052" i="19"/>
  <c r="BL2052" i="19"/>
  <c r="BK2052" i="19"/>
  <c r="BM2051" i="19"/>
  <c r="BL2051" i="19"/>
  <c r="BK2051" i="19"/>
  <c r="BM2050" i="19"/>
  <c r="BL2050" i="19"/>
  <c r="BK2050" i="19"/>
  <c r="BM2049" i="19"/>
  <c r="BL2049" i="19"/>
  <c r="BK2049" i="19"/>
  <c r="BM2048" i="19"/>
  <c r="BL2048" i="19"/>
  <c r="BK2048" i="19"/>
  <c r="BM2047" i="19"/>
  <c r="BL2047" i="19"/>
  <c r="BK2047" i="19"/>
  <c r="BM2046" i="19"/>
  <c r="BL2046" i="19"/>
  <c r="BK2046" i="19"/>
  <c r="BM2045" i="19"/>
  <c r="BL2045" i="19"/>
  <c r="BK2045" i="19"/>
  <c r="BM2044" i="19"/>
  <c r="BL2044" i="19"/>
  <c r="BK2044" i="19"/>
  <c r="BM2043" i="19"/>
  <c r="BL2043" i="19"/>
  <c r="BK2043" i="19"/>
  <c r="BM2042" i="19"/>
  <c r="BL2042" i="19"/>
  <c r="BK2042" i="19"/>
  <c r="BM2041" i="19"/>
  <c r="BL2041" i="19"/>
  <c r="BK2041" i="19"/>
  <c r="BM2040" i="19"/>
  <c r="BL2040" i="19"/>
  <c r="BK2040" i="19"/>
  <c r="BM2039" i="19"/>
  <c r="BL2039" i="19"/>
  <c r="BK2039" i="19"/>
  <c r="BM2038" i="19"/>
  <c r="BL2038" i="19"/>
  <c r="BK2038" i="19"/>
  <c r="BM2037" i="19"/>
  <c r="BL2037" i="19"/>
  <c r="BK2037" i="19"/>
  <c r="BM2036" i="19"/>
  <c r="BL2036" i="19"/>
  <c r="BK2036" i="19"/>
  <c r="BM2035" i="19"/>
  <c r="BL2035" i="19"/>
  <c r="BK2035" i="19"/>
  <c r="BM2034" i="19"/>
  <c r="BL2034" i="19"/>
  <c r="BK2034" i="19"/>
  <c r="BM2033" i="19"/>
  <c r="BL2033" i="19"/>
  <c r="BK2033" i="19"/>
  <c r="BM2032" i="19"/>
  <c r="BL2032" i="19"/>
  <c r="BK2032" i="19"/>
  <c r="BM2031" i="19"/>
  <c r="BL2031" i="19"/>
  <c r="BK2031" i="19"/>
  <c r="BM2030" i="19"/>
  <c r="BL2030" i="19"/>
  <c r="BK2030" i="19"/>
  <c r="BM2029" i="19"/>
  <c r="BL2029" i="19"/>
  <c r="BK2029" i="19"/>
  <c r="BM2028" i="19"/>
  <c r="BL2028" i="19"/>
  <c r="BK2028" i="19"/>
  <c r="BM2027" i="19"/>
  <c r="BL2027" i="19"/>
  <c r="BK2027" i="19"/>
  <c r="BM2026" i="19"/>
  <c r="BL2026" i="19"/>
  <c r="BK2026" i="19"/>
  <c r="BM2025" i="19"/>
  <c r="BL2025" i="19"/>
  <c r="BK2025" i="19"/>
  <c r="BM2024" i="19"/>
  <c r="BL2024" i="19"/>
  <c r="BK2024" i="19"/>
  <c r="BM2023" i="19"/>
  <c r="BL2023" i="19"/>
  <c r="BK2023" i="19"/>
  <c r="BM2022" i="19"/>
  <c r="BL2022" i="19"/>
  <c r="BK2022" i="19"/>
  <c r="BM2021" i="19"/>
  <c r="BL2021" i="19"/>
  <c r="BK2021" i="19"/>
  <c r="BM2020" i="19"/>
  <c r="BL2020" i="19"/>
  <c r="BK2020" i="19"/>
  <c r="BM2019" i="19"/>
  <c r="BL2019" i="19"/>
  <c r="BK2019" i="19"/>
  <c r="BM2018" i="19"/>
  <c r="BL2018" i="19"/>
  <c r="BK2018" i="19"/>
  <c r="BM2017" i="19"/>
  <c r="BL2017" i="19"/>
  <c r="BK2017" i="19"/>
  <c r="BM2016" i="19"/>
  <c r="BL2016" i="19"/>
  <c r="BK2016" i="19"/>
  <c r="BM2015" i="19"/>
  <c r="BL2015" i="19"/>
  <c r="BK2015" i="19"/>
  <c r="BM2014" i="19"/>
  <c r="BL2014" i="19"/>
  <c r="BK2014" i="19"/>
  <c r="BM2013" i="19"/>
  <c r="BL2013" i="19"/>
  <c r="BK2013" i="19"/>
  <c r="BM2012" i="19"/>
  <c r="BL2012" i="19"/>
  <c r="BK2012" i="19"/>
  <c r="BM2011" i="19"/>
  <c r="BL2011" i="19"/>
  <c r="BK2011" i="19"/>
  <c r="BM2010" i="19"/>
  <c r="BL2010" i="19"/>
  <c r="BK2010" i="19"/>
  <c r="BM2009" i="19"/>
  <c r="BL2009" i="19"/>
  <c r="BK2009" i="19"/>
  <c r="BM2008" i="19"/>
  <c r="BL2008" i="19"/>
  <c r="BK2008" i="19"/>
  <c r="BM2007" i="19"/>
  <c r="BL2007" i="19"/>
  <c r="BK2007" i="19"/>
  <c r="BM2006" i="19"/>
  <c r="BL2006" i="19"/>
  <c r="BK2006" i="19"/>
  <c r="BM2005" i="19"/>
  <c r="BL2005" i="19"/>
  <c r="BK2005" i="19"/>
  <c r="BM2004" i="19"/>
  <c r="BL2004" i="19"/>
  <c r="BK2004" i="19"/>
  <c r="BM2003" i="19"/>
  <c r="BL2003" i="19"/>
  <c r="BK2003" i="19"/>
  <c r="BM2002" i="19"/>
  <c r="BL2002" i="19"/>
  <c r="BK2002" i="19"/>
  <c r="BM2001" i="19"/>
  <c r="BL2001" i="19"/>
  <c r="BK2001" i="19"/>
  <c r="BM2000" i="19"/>
  <c r="BL2000" i="19"/>
  <c r="BK2000" i="19"/>
  <c r="BM1999" i="19"/>
  <c r="BL1999" i="19"/>
  <c r="BK1999" i="19"/>
  <c r="BM1998" i="19"/>
  <c r="BL1998" i="19"/>
  <c r="BK1998" i="19"/>
  <c r="BM1997" i="19"/>
  <c r="BL1997" i="19"/>
  <c r="BK1997" i="19"/>
  <c r="BM1996" i="19"/>
  <c r="BL1996" i="19"/>
  <c r="BK1996" i="19"/>
  <c r="BM1995" i="19"/>
  <c r="BL1995" i="19"/>
  <c r="BK1995" i="19"/>
  <c r="BM1994" i="19"/>
  <c r="BL1994" i="19"/>
  <c r="BK1994" i="19"/>
  <c r="BM1993" i="19"/>
  <c r="BL1993" i="19"/>
  <c r="BK1993" i="19"/>
  <c r="BM1992" i="19"/>
  <c r="BL1992" i="19"/>
  <c r="BK1992" i="19"/>
  <c r="BM1991" i="19"/>
  <c r="BL1991" i="19"/>
  <c r="BK1991" i="19"/>
  <c r="BM1990" i="19"/>
  <c r="BL1990" i="19"/>
  <c r="BK1990" i="19"/>
  <c r="BM1989" i="19"/>
  <c r="BL1989" i="19"/>
  <c r="BK1989" i="19"/>
  <c r="BM1988" i="19"/>
  <c r="BL1988" i="19"/>
  <c r="BK1988" i="19"/>
  <c r="BM1987" i="19"/>
  <c r="BL1987" i="19"/>
  <c r="BK1987" i="19"/>
  <c r="BM1986" i="19"/>
  <c r="BL1986" i="19"/>
  <c r="BK1986" i="19"/>
  <c r="BM1985" i="19"/>
  <c r="BL1985" i="19"/>
  <c r="BK1985" i="19"/>
  <c r="BM1984" i="19"/>
  <c r="BL1984" i="19"/>
  <c r="BK1984" i="19"/>
  <c r="BM1983" i="19"/>
  <c r="BL1983" i="19"/>
  <c r="BK1983" i="19"/>
  <c r="BM1982" i="19"/>
  <c r="BL1982" i="19"/>
  <c r="BK1982" i="19"/>
  <c r="BM1981" i="19"/>
  <c r="BL1981" i="19"/>
  <c r="BK1981" i="19"/>
  <c r="BM1980" i="19"/>
  <c r="BL1980" i="19"/>
  <c r="BK1980" i="19"/>
  <c r="BM1979" i="19"/>
  <c r="BL1979" i="19"/>
  <c r="BK1979" i="19"/>
  <c r="BM1978" i="19"/>
  <c r="BL1978" i="19"/>
  <c r="BK1978" i="19"/>
  <c r="BM1977" i="19"/>
  <c r="BL1977" i="19"/>
  <c r="BK1977" i="19"/>
  <c r="BM1976" i="19"/>
  <c r="BL1976" i="19"/>
  <c r="BK1976" i="19"/>
  <c r="BM1975" i="19"/>
  <c r="BL1975" i="19"/>
  <c r="BK1975" i="19"/>
  <c r="BM1974" i="19"/>
  <c r="BL1974" i="19"/>
  <c r="BK1974" i="19"/>
  <c r="BM1973" i="19"/>
  <c r="BL1973" i="19"/>
  <c r="BK1973" i="19"/>
  <c r="BM1972" i="19"/>
  <c r="BL1972" i="19"/>
  <c r="BK1972" i="19"/>
  <c r="BM1971" i="19"/>
  <c r="BL1971" i="19"/>
  <c r="BK1971" i="19"/>
  <c r="BM1970" i="19"/>
  <c r="BL1970" i="19"/>
  <c r="BK1970" i="19"/>
  <c r="BM1969" i="19"/>
  <c r="BL1969" i="19"/>
  <c r="BK1969" i="19"/>
  <c r="BM1968" i="19"/>
  <c r="BL1968" i="19"/>
  <c r="BK1968" i="19"/>
  <c r="BM1967" i="19"/>
  <c r="BL1967" i="19"/>
  <c r="BK1967" i="19"/>
  <c r="BM1966" i="19"/>
  <c r="BL1966" i="19"/>
  <c r="BK1966" i="19"/>
  <c r="BM1965" i="19"/>
  <c r="BL1965" i="19"/>
  <c r="BK1965" i="19"/>
  <c r="BM1964" i="19"/>
  <c r="BL1964" i="19"/>
  <c r="BK1964" i="19"/>
  <c r="BM1963" i="19"/>
  <c r="BL1963" i="19"/>
  <c r="BK1963" i="19"/>
  <c r="BM1962" i="19"/>
  <c r="BL1962" i="19"/>
  <c r="BK1962" i="19"/>
  <c r="BM1961" i="19"/>
  <c r="BL1961" i="19"/>
  <c r="BK1961" i="19"/>
  <c r="BM1960" i="19"/>
  <c r="BL1960" i="19"/>
  <c r="BK1960" i="19"/>
  <c r="BM1959" i="19"/>
  <c r="BL1959" i="19"/>
  <c r="BK1959" i="19"/>
  <c r="BM1958" i="19"/>
  <c r="BL1958" i="19"/>
  <c r="BK1958" i="19"/>
  <c r="BM1957" i="19"/>
  <c r="BL1957" i="19"/>
  <c r="BK1957" i="19"/>
  <c r="BM1956" i="19"/>
  <c r="BL1956" i="19"/>
  <c r="BK1956" i="19"/>
  <c r="BM1955" i="19"/>
  <c r="BL1955" i="19"/>
  <c r="BK1955" i="19"/>
  <c r="BM1954" i="19"/>
  <c r="BL1954" i="19"/>
  <c r="BK1954" i="19"/>
  <c r="BM1953" i="19"/>
  <c r="BL1953" i="19"/>
  <c r="BK1953" i="19"/>
  <c r="BM1952" i="19"/>
  <c r="BL1952" i="19"/>
  <c r="BK1952" i="19"/>
  <c r="BM1951" i="19"/>
  <c r="BL1951" i="19"/>
  <c r="BK1951" i="19"/>
  <c r="BM1950" i="19"/>
  <c r="BL1950" i="19"/>
  <c r="BK1950" i="19"/>
  <c r="BM1949" i="19"/>
  <c r="BL1949" i="19"/>
  <c r="BK1949" i="19"/>
  <c r="BM1948" i="19"/>
  <c r="BL1948" i="19"/>
  <c r="BK1948" i="19"/>
  <c r="BM1947" i="19"/>
  <c r="BL1947" i="19"/>
  <c r="BK1947" i="19"/>
  <c r="BM1946" i="19"/>
  <c r="BL1946" i="19"/>
  <c r="BK1946" i="19"/>
  <c r="BM1945" i="19"/>
  <c r="BL1945" i="19"/>
  <c r="BK1945" i="19"/>
  <c r="BM1944" i="19"/>
  <c r="BL1944" i="19"/>
  <c r="BK1944" i="19"/>
  <c r="BM1943" i="19"/>
  <c r="BL1943" i="19"/>
  <c r="BK1943" i="19"/>
  <c r="BM1942" i="19"/>
  <c r="BL1942" i="19"/>
  <c r="BK1942" i="19"/>
  <c r="BM1941" i="19"/>
  <c r="BL1941" i="19"/>
  <c r="BK1941" i="19"/>
  <c r="BM1940" i="19"/>
  <c r="BL1940" i="19"/>
  <c r="BK1940" i="19"/>
  <c r="BM1939" i="19"/>
  <c r="BL1939" i="19"/>
  <c r="BK1939" i="19"/>
  <c r="BM1938" i="19"/>
  <c r="BL1938" i="19"/>
  <c r="BK1938" i="19"/>
  <c r="BM1937" i="19"/>
  <c r="BL1937" i="19"/>
  <c r="BK1937" i="19"/>
  <c r="BM1936" i="19"/>
  <c r="BL1936" i="19"/>
  <c r="BK1936" i="19"/>
  <c r="BM1935" i="19"/>
  <c r="BL1935" i="19"/>
  <c r="BK1935" i="19"/>
  <c r="BM1934" i="19"/>
  <c r="BL1934" i="19"/>
  <c r="BK1934" i="19"/>
  <c r="BM1933" i="19"/>
  <c r="BL1933" i="19"/>
  <c r="BK1933" i="19"/>
  <c r="BM1932" i="19"/>
  <c r="BL1932" i="19"/>
  <c r="BK1932" i="19"/>
  <c r="BM1931" i="19"/>
  <c r="BL1931" i="19"/>
  <c r="BK1931" i="19"/>
  <c r="BM1930" i="19"/>
  <c r="BL1930" i="19"/>
  <c r="BK1930" i="19"/>
  <c r="BM1929" i="19"/>
  <c r="BL1929" i="19"/>
  <c r="BK1929" i="19"/>
  <c r="BM1928" i="19"/>
  <c r="BL1928" i="19"/>
  <c r="BK1928" i="19"/>
  <c r="BM1927" i="19"/>
  <c r="BL1927" i="19"/>
  <c r="BK1927" i="19"/>
  <c r="BM1926" i="19"/>
  <c r="BL1926" i="19"/>
  <c r="BK1926" i="19"/>
  <c r="BM1925" i="19"/>
  <c r="BL1925" i="19"/>
  <c r="BK1925" i="19"/>
  <c r="BM1924" i="19"/>
  <c r="BL1924" i="19"/>
  <c r="BK1924" i="19"/>
  <c r="BM1923" i="19"/>
  <c r="BL1923" i="19"/>
  <c r="BK1923" i="19"/>
  <c r="BM1922" i="19"/>
  <c r="BL1922" i="19"/>
  <c r="BK1922" i="19"/>
  <c r="BM1921" i="19"/>
  <c r="BL1921" i="19"/>
  <c r="BK1921" i="19"/>
  <c r="BM1920" i="19"/>
  <c r="BL1920" i="19"/>
  <c r="BK1920" i="19"/>
  <c r="BM1919" i="19"/>
  <c r="BL1919" i="19"/>
  <c r="BK1919" i="19"/>
  <c r="BM1918" i="19"/>
  <c r="BL1918" i="19"/>
  <c r="BK1918" i="19"/>
  <c r="BM1917" i="19"/>
  <c r="BL1917" i="19"/>
  <c r="BK1917" i="19"/>
  <c r="BM1916" i="19"/>
  <c r="BL1916" i="19"/>
  <c r="BK1916" i="19"/>
  <c r="BM1915" i="19"/>
  <c r="BL1915" i="19"/>
  <c r="BK1915" i="19"/>
  <c r="BM1914" i="19"/>
  <c r="BL1914" i="19"/>
  <c r="BK1914" i="19"/>
  <c r="BM1913" i="19"/>
  <c r="BL1913" i="19"/>
  <c r="BK1913" i="19"/>
  <c r="BM1912" i="19"/>
  <c r="BL1912" i="19"/>
  <c r="BK1912" i="19"/>
  <c r="BM1911" i="19"/>
  <c r="BL1911" i="19"/>
  <c r="BK1911" i="19"/>
  <c r="BM1910" i="19"/>
  <c r="BL1910" i="19"/>
  <c r="BK1910" i="19"/>
  <c r="BM1909" i="19"/>
  <c r="BL1909" i="19"/>
  <c r="BK1909" i="19"/>
  <c r="BM1908" i="19"/>
  <c r="BL1908" i="19"/>
  <c r="BK1908" i="19"/>
  <c r="BM1907" i="19"/>
  <c r="BL1907" i="19"/>
  <c r="BK1907" i="19"/>
  <c r="BM1906" i="19"/>
  <c r="BL1906" i="19"/>
  <c r="BK1906" i="19"/>
  <c r="BM1905" i="19"/>
  <c r="BL1905" i="19"/>
  <c r="BK1905" i="19"/>
  <c r="BM1904" i="19"/>
  <c r="BL1904" i="19"/>
  <c r="BK1904" i="19"/>
  <c r="BM1903" i="19"/>
  <c r="BL1903" i="19"/>
  <c r="BK1903" i="19"/>
  <c r="BM1902" i="19"/>
  <c r="BL1902" i="19"/>
  <c r="BK1902" i="19"/>
  <c r="BM1901" i="19"/>
  <c r="BL1901" i="19"/>
  <c r="BK1901" i="19"/>
  <c r="BM1900" i="19"/>
  <c r="BL1900" i="19"/>
  <c r="BK1900" i="19"/>
  <c r="BM1899" i="19"/>
  <c r="BL1899" i="19"/>
  <c r="BK1899" i="19"/>
  <c r="BM1898" i="19"/>
  <c r="BL1898" i="19"/>
  <c r="BK1898" i="19"/>
  <c r="BM1897" i="19"/>
  <c r="BL1897" i="19"/>
  <c r="BK1897" i="19"/>
  <c r="BM1896" i="19"/>
  <c r="BL1896" i="19"/>
  <c r="BK1896" i="19"/>
  <c r="BM1895" i="19"/>
  <c r="BL1895" i="19"/>
  <c r="BK1895" i="19"/>
  <c r="BM1894" i="19"/>
  <c r="BL1894" i="19"/>
  <c r="BK1894" i="19"/>
  <c r="BM1893" i="19"/>
  <c r="BL1893" i="19"/>
  <c r="BK1893" i="19"/>
  <c r="BM1892" i="19"/>
  <c r="BL1892" i="19"/>
  <c r="BK1892" i="19"/>
  <c r="BM1891" i="19"/>
  <c r="BL1891" i="19"/>
  <c r="BK1891" i="19"/>
  <c r="BM1890" i="19"/>
  <c r="BL1890" i="19"/>
  <c r="BK1890" i="19"/>
  <c r="BM1889" i="19"/>
  <c r="BL1889" i="19"/>
  <c r="BK1889" i="19"/>
  <c r="BM1888" i="19"/>
  <c r="BL1888" i="19"/>
  <c r="BK1888" i="19"/>
  <c r="BM1887" i="19"/>
  <c r="BL1887" i="19"/>
  <c r="BK1887" i="19"/>
  <c r="BM1886" i="19"/>
  <c r="BL1886" i="19"/>
  <c r="BK1886" i="19"/>
  <c r="BM1885" i="19"/>
  <c r="BL1885" i="19"/>
  <c r="BK1885" i="19"/>
  <c r="BM1884" i="19"/>
  <c r="BL1884" i="19"/>
  <c r="BK1884" i="19"/>
  <c r="BM1883" i="19"/>
  <c r="BL1883" i="19"/>
  <c r="BK1883" i="19"/>
  <c r="BM1882" i="19"/>
  <c r="BL1882" i="19"/>
  <c r="BK1882" i="19"/>
  <c r="BM1881" i="19"/>
  <c r="BL1881" i="19"/>
  <c r="BK1881" i="19"/>
  <c r="BM1880" i="19"/>
  <c r="BL1880" i="19"/>
  <c r="BK1880" i="19"/>
  <c r="BM1879" i="19"/>
  <c r="BL1879" i="19"/>
  <c r="BK1879" i="19"/>
  <c r="BM1878" i="19"/>
  <c r="BL1878" i="19"/>
  <c r="BK1878" i="19"/>
  <c r="BM1877" i="19"/>
  <c r="BL1877" i="19"/>
  <c r="BK1877" i="19"/>
  <c r="BM1876" i="19"/>
  <c r="BL1876" i="19"/>
  <c r="BK1876" i="19"/>
  <c r="BM1875" i="19"/>
  <c r="BL1875" i="19"/>
  <c r="BK1875" i="19"/>
  <c r="BM1874" i="19"/>
  <c r="BL1874" i="19"/>
  <c r="BK1874" i="19"/>
  <c r="BM1873" i="19"/>
  <c r="BL1873" i="19"/>
  <c r="BK1873" i="19"/>
  <c r="BM1872" i="19"/>
  <c r="BL1872" i="19"/>
  <c r="BK1872" i="19"/>
  <c r="BM1871" i="19"/>
  <c r="BL1871" i="19"/>
  <c r="BK1871" i="19"/>
  <c r="BM1870" i="19"/>
  <c r="BL1870" i="19"/>
  <c r="BK1870" i="19"/>
  <c r="BM1869" i="19"/>
  <c r="BL1869" i="19"/>
  <c r="BK1869" i="19"/>
  <c r="BM1868" i="19"/>
  <c r="BL1868" i="19"/>
  <c r="BK1868" i="19"/>
  <c r="BM1867" i="19"/>
  <c r="BL1867" i="19"/>
  <c r="BK1867" i="19"/>
  <c r="BM1866" i="19"/>
  <c r="BL1866" i="19"/>
  <c r="BK1866" i="19"/>
  <c r="BM1865" i="19"/>
  <c r="BL1865" i="19"/>
  <c r="BK1865" i="19"/>
  <c r="BM1864" i="19"/>
  <c r="BL1864" i="19"/>
  <c r="BK1864" i="19"/>
  <c r="BM1863" i="19"/>
  <c r="BL1863" i="19"/>
  <c r="BK1863" i="19"/>
  <c r="BM1862" i="19"/>
  <c r="BL1862" i="19"/>
  <c r="BK1862" i="19"/>
  <c r="BM1861" i="19"/>
  <c r="BL1861" i="19"/>
  <c r="BK1861" i="19"/>
  <c r="BM1860" i="19"/>
  <c r="BL1860" i="19"/>
  <c r="BK1860" i="19"/>
  <c r="BM1859" i="19"/>
  <c r="BL1859" i="19"/>
  <c r="BK1859" i="19"/>
  <c r="BM1858" i="19"/>
  <c r="BL1858" i="19"/>
  <c r="BK1858" i="19"/>
  <c r="BM1857" i="19"/>
  <c r="BL1857" i="19"/>
  <c r="BK1857" i="19"/>
  <c r="BM1856" i="19"/>
  <c r="BL1856" i="19"/>
  <c r="BK1856" i="19"/>
  <c r="BM1855" i="19"/>
  <c r="BL1855" i="19"/>
  <c r="BK1855" i="19"/>
  <c r="BM1854" i="19"/>
  <c r="BL1854" i="19"/>
  <c r="BK1854" i="19"/>
  <c r="BM1853" i="19"/>
  <c r="BL1853" i="19"/>
  <c r="BK1853" i="19"/>
  <c r="BM1852" i="19"/>
  <c r="BL1852" i="19"/>
  <c r="BK1852" i="19"/>
  <c r="BM1851" i="19"/>
  <c r="BL1851" i="19"/>
  <c r="BK1851" i="19"/>
  <c r="BM1850" i="19"/>
  <c r="BL1850" i="19"/>
  <c r="BK1850" i="19"/>
  <c r="BM1849" i="19"/>
  <c r="BL1849" i="19"/>
  <c r="BK1849" i="19"/>
  <c r="BM1848" i="19"/>
  <c r="BL1848" i="19"/>
  <c r="BK1848" i="19"/>
  <c r="BM1847" i="19"/>
  <c r="BL1847" i="19"/>
  <c r="BK1847" i="19"/>
  <c r="BM1846" i="19"/>
  <c r="BL1846" i="19"/>
  <c r="BK1846" i="19"/>
  <c r="BM1845" i="19"/>
  <c r="BL1845" i="19"/>
  <c r="BK1845" i="19"/>
  <c r="BM1844" i="19"/>
  <c r="BL1844" i="19"/>
  <c r="BK1844" i="19"/>
  <c r="BM1843" i="19"/>
  <c r="BL1843" i="19"/>
  <c r="BK1843" i="19"/>
  <c r="BM1842" i="19"/>
  <c r="BL1842" i="19"/>
  <c r="BK1842" i="19"/>
  <c r="BM1841" i="19"/>
  <c r="BL1841" i="19"/>
  <c r="BK1841" i="19"/>
  <c r="BM1840" i="19"/>
  <c r="BL1840" i="19"/>
  <c r="BK1840" i="19"/>
  <c r="BM1839" i="19"/>
  <c r="BL1839" i="19"/>
  <c r="BK1839" i="19"/>
  <c r="BM1838" i="19"/>
  <c r="BL1838" i="19"/>
  <c r="BK1838" i="19"/>
  <c r="BM1837" i="19"/>
  <c r="BL1837" i="19"/>
  <c r="BK1837" i="19"/>
  <c r="BM1836" i="19"/>
  <c r="BL1836" i="19"/>
  <c r="BK1836" i="19"/>
  <c r="BM1835" i="19"/>
  <c r="BL1835" i="19"/>
  <c r="BK1835" i="19"/>
  <c r="BM1834" i="19"/>
  <c r="BL1834" i="19"/>
  <c r="BK1834" i="19"/>
  <c r="BM1833" i="19"/>
  <c r="BL1833" i="19"/>
  <c r="BK1833" i="19"/>
  <c r="BM1832" i="19"/>
  <c r="BL1832" i="19"/>
  <c r="BK1832" i="19"/>
  <c r="BM1831" i="19"/>
  <c r="BL1831" i="19"/>
  <c r="BK1831" i="19"/>
  <c r="BM1830" i="19"/>
  <c r="BL1830" i="19"/>
  <c r="BK1830" i="19"/>
  <c r="BM1829" i="19"/>
  <c r="BL1829" i="19"/>
  <c r="BK1829" i="19"/>
  <c r="BM1828" i="19"/>
  <c r="BL1828" i="19"/>
  <c r="BK1828" i="19"/>
  <c r="BM1827" i="19"/>
  <c r="BL1827" i="19"/>
  <c r="BK1827" i="19"/>
  <c r="BM1826" i="19"/>
  <c r="BL1826" i="19"/>
  <c r="BK1826" i="19"/>
  <c r="BM1825" i="19"/>
  <c r="BL1825" i="19"/>
  <c r="BK1825" i="19"/>
  <c r="BM1824" i="19"/>
  <c r="BL1824" i="19"/>
  <c r="BK1824" i="19"/>
  <c r="BM1823" i="19"/>
  <c r="BL1823" i="19"/>
  <c r="BK1823" i="19"/>
  <c r="BM1822" i="19"/>
  <c r="BL1822" i="19"/>
  <c r="BK1822" i="19"/>
  <c r="BM1821" i="19"/>
  <c r="BL1821" i="19"/>
  <c r="BK1821" i="19"/>
  <c r="BM1820" i="19"/>
  <c r="BL1820" i="19"/>
  <c r="BK1820" i="19"/>
  <c r="BM1819" i="19"/>
  <c r="BL1819" i="19"/>
  <c r="BK1819" i="19"/>
  <c r="BM1818" i="19"/>
  <c r="BL1818" i="19"/>
  <c r="BK1818" i="19"/>
  <c r="BM1817" i="19"/>
  <c r="BL1817" i="19"/>
  <c r="BK1817" i="19"/>
  <c r="BM1816" i="19"/>
  <c r="BL1816" i="19"/>
  <c r="BK1816" i="19"/>
  <c r="BM1815" i="19"/>
  <c r="BL1815" i="19"/>
  <c r="BK1815" i="19"/>
  <c r="BM1814" i="19"/>
  <c r="BL1814" i="19"/>
  <c r="BK1814" i="19"/>
  <c r="BM1813" i="19"/>
  <c r="BL1813" i="19"/>
  <c r="BK1813" i="19"/>
  <c r="BM1812" i="19"/>
  <c r="BL1812" i="19"/>
  <c r="BK1812" i="19"/>
  <c r="BM1811" i="19"/>
  <c r="BL1811" i="19"/>
  <c r="BK1811" i="19"/>
  <c r="BM1810" i="19"/>
  <c r="BL1810" i="19"/>
  <c r="BK1810" i="19"/>
  <c r="BM1809" i="19"/>
  <c r="BL1809" i="19"/>
  <c r="BK1809" i="19"/>
  <c r="BM1808" i="19"/>
  <c r="BL1808" i="19"/>
  <c r="BK1808" i="19"/>
  <c r="BM1807" i="19"/>
  <c r="BL1807" i="19"/>
  <c r="BK1807" i="19"/>
  <c r="BM1806" i="19"/>
  <c r="BL1806" i="19"/>
  <c r="BK1806" i="19"/>
  <c r="BM1805" i="19"/>
  <c r="BL1805" i="19"/>
  <c r="BK1805" i="19"/>
  <c r="BM1804" i="19"/>
  <c r="BL1804" i="19"/>
  <c r="BK1804" i="19"/>
  <c r="BM1803" i="19"/>
  <c r="BL1803" i="19"/>
  <c r="BK1803" i="19"/>
  <c r="BM1802" i="19"/>
  <c r="BL1802" i="19"/>
  <c r="BK1802" i="19"/>
  <c r="BM1801" i="19"/>
  <c r="BL1801" i="19"/>
  <c r="BK1801" i="19"/>
  <c r="BM1800" i="19"/>
  <c r="BL1800" i="19"/>
  <c r="BK1800" i="19"/>
  <c r="BM1799" i="19"/>
  <c r="BL1799" i="19"/>
  <c r="BK1799" i="19"/>
  <c r="BM1798" i="19"/>
  <c r="BL1798" i="19"/>
  <c r="BK1798" i="19"/>
  <c r="BM1797" i="19"/>
  <c r="BL1797" i="19"/>
  <c r="BK1797" i="19"/>
  <c r="BM1796" i="19"/>
  <c r="BL1796" i="19"/>
  <c r="BK1796" i="19"/>
  <c r="BM1795" i="19"/>
  <c r="BL1795" i="19"/>
  <c r="BK1795" i="19"/>
  <c r="BM1794" i="19"/>
  <c r="BL1794" i="19"/>
  <c r="BK1794" i="19"/>
  <c r="BM1793" i="19"/>
  <c r="BL1793" i="19"/>
  <c r="BK1793" i="19"/>
  <c r="BM1792" i="19"/>
  <c r="BL1792" i="19"/>
  <c r="BK1792" i="19"/>
  <c r="BM1791" i="19"/>
  <c r="BL1791" i="19"/>
  <c r="BK1791" i="19"/>
  <c r="BM1790" i="19"/>
  <c r="BL1790" i="19"/>
  <c r="BK1790" i="19"/>
  <c r="BM1789" i="19"/>
  <c r="BL1789" i="19"/>
  <c r="BK1789" i="19"/>
  <c r="BM1788" i="19"/>
  <c r="BL1788" i="19"/>
  <c r="BK1788" i="19"/>
  <c r="BM1787" i="19"/>
  <c r="BL1787" i="19"/>
  <c r="BK1787" i="19"/>
  <c r="BM1786" i="19"/>
  <c r="BL1786" i="19"/>
  <c r="BK1786" i="19"/>
  <c r="BM1785" i="19"/>
  <c r="BL1785" i="19"/>
  <c r="BK1785" i="19"/>
  <c r="BM1784" i="19"/>
  <c r="BL1784" i="19"/>
  <c r="BK1784" i="19"/>
  <c r="BM1783" i="19"/>
  <c r="BL1783" i="19"/>
  <c r="BK1783" i="19"/>
  <c r="BM1782" i="19"/>
  <c r="BL1782" i="19"/>
  <c r="BK1782" i="19"/>
  <c r="BM1781" i="19"/>
  <c r="BL1781" i="19"/>
  <c r="BK1781" i="19"/>
  <c r="BM1780" i="19"/>
  <c r="BL1780" i="19"/>
  <c r="BK1780" i="19"/>
  <c r="BM1779" i="19"/>
  <c r="BL1779" i="19"/>
  <c r="BK1779" i="19"/>
  <c r="BM1778" i="19"/>
  <c r="BL1778" i="19"/>
  <c r="BK1778" i="19"/>
  <c r="BM1777" i="19"/>
  <c r="BL1777" i="19"/>
  <c r="BK1777" i="19"/>
  <c r="BM1776" i="19"/>
  <c r="BL1776" i="19"/>
  <c r="BK1776" i="19"/>
  <c r="BM1775" i="19"/>
  <c r="BL1775" i="19"/>
  <c r="BK1775" i="19"/>
  <c r="BM1774" i="19"/>
  <c r="BL1774" i="19"/>
  <c r="BK1774" i="19"/>
  <c r="BM1773" i="19"/>
  <c r="BL1773" i="19"/>
  <c r="BK1773" i="19"/>
  <c r="BM1772" i="19"/>
  <c r="BL1772" i="19"/>
  <c r="BK1772" i="19"/>
  <c r="BM1771" i="19"/>
  <c r="BL1771" i="19"/>
  <c r="BK1771" i="19"/>
  <c r="BM1770" i="19"/>
  <c r="BL1770" i="19"/>
  <c r="BK1770" i="19"/>
  <c r="BM1769" i="19"/>
  <c r="BL1769" i="19"/>
  <c r="BK1769" i="19"/>
  <c r="BM1768" i="19"/>
  <c r="BL1768" i="19"/>
  <c r="BK1768" i="19"/>
  <c r="BM1767" i="19"/>
  <c r="BL1767" i="19"/>
  <c r="BK1767" i="19"/>
  <c r="BM1766" i="19"/>
  <c r="BL1766" i="19"/>
  <c r="BK1766" i="19"/>
  <c r="BM1765" i="19"/>
  <c r="BL1765" i="19"/>
  <c r="BK1765" i="19"/>
  <c r="BM1764" i="19"/>
  <c r="BL1764" i="19"/>
  <c r="BK1764" i="19"/>
  <c r="BM1763" i="19"/>
  <c r="BL1763" i="19"/>
  <c r="BK1763" i="19"/>
  <c r="BM1762" i="19"/>
  <c r="BL1762" i="19"/>
  <c r="BK1762" i="19"/>
  <c r="BM1761" i="19"/>
  <c r="BL1761" i="19"/>
  <c r="BK1761" i="19"/>
  <c r="BM1760" i="19"/>
  <c r="BL1760" i="19"/>
  <c r="BK1760" i="19"/>
  <c r="BM1759" i="19"/>
  <c r="BL1759" i="19"/>
  <c r="BK1759" i="19"/>
  <c r="BM1758" i="19"/>
  <c r="BL1758" i="19"/>
  <c r="BK1758" i="19"/>
  <c r="BM1757" i="19"/>
  <c r="BL1757" i="19"/>
  <c r="BK1757" i="19"/>
  <c r="BM1756" i="19"/>
  <c r="BL1756" i="19"/>
  <c r="BK1756" i="19"/>
  <c r="BM1755" i="19"/>
  <c r="BL1755" i="19"/>
  <c r="BK1755" i="19"/>
  <c r="BM1754" i="19"/>
  <c r="BL1754" i="19"/>
  <c r="BK1754" i="19"/>
  <c r="BM1753" i="19"/>
  <c r="BL1753" i="19"/>
  <c r="BK1753" i="19"/>
  <c r="BM1752" i="19"/>
  <c r="BL1752" i="19"/>
  <c r="BK1752" i="19"/>
  <c r="BM1751" i="19"/>
  <c r="BL1751" i="19"/>
  <c r="BK1751" i="19"/>
  <c r="BM1750" i="19"/>
  <c r="BL1750" i="19"/>
  <c r="BK1750" i="19"/>
  <c r="BM1749" i="19"/>
  <c r="BL1749" i="19"/>
  <c r="BK1749" i="19"/>
  <c r="BM1748" i="19"/>
  <c r="BL1748" i="19"/>
  <c r="BK1748" i="19"/>
  <c r="BM1747" i="19"/>
  <c r="BL1747" i="19"/>
  <c r="BK1747" i="19"/>
  <c r="BM1746" i="19"/>
  <c r="BL1746" i="19"/>
  <c r="BK1746" i="19"/>
  <c r="BM1745" i="19"/>
  <c r="BL1745" i="19"/>
  <c r="BK1745" i="19"/>
  <c r="BM1744" i="19"/>
  <c r="BL1744" i="19"/>
  <c r="BK1744" i="19"/>
  <c r="BM1743" i="19"/>
  <c r="BL1743" i="19"/>
  <c r="BK1743" i="19"/>
  <c r="BM1742" i="19"/>
  <c r="BL1742" i="19"/>
  <c r="BK1742" i="19"/>
  <c r="BM1741" i="19"/>
  <c r="BL1741" i="19"/>
  <c r="BK1741" i="19"/>
  <c r="BM1740" i="19"/>
  <c r="BL1740" i="19"/>
  <c r="BK1740" i="19"/>
  <c r="BM1739" i="19"/>
  <c r="BL1739" i="19"/>
  <c r="BK1739" i="19"/>
  <c r="BM1738" i="19"/>
  <c r="BL1738" i="19"/>
  <c r="BK1738" i="19"/>
  <c r="BM1737" i="19"/>
  <c r="BL1737" i="19"/>
  <c r="BK1737" i="19"/>
  <c r="BM1736" i="19"/>
  <c r="BL1736" i="19"/>
  <c r="BK1736" i="19"/>
  <c r="BM1735" i="19"/>
  <c r="BL1735" i="19"/>
  <c r="BK1735" i="19"/>
  <c r="BM1734" i="19"/>
  <c r="BL1734" i="19"/>
  <c r="BK1734" i="19"/>
  <c r="BM1733" i="19"/>
  <c r="BL1733" i="19"/>
  <c r="BK1733" i="19"/>
  <c r="BM1732" i="19"/>
  <c r="BL1732" i="19"/>
  <c r="BK1732" i="19"/>
  <c r="BM1731" i="19"/>
  <c r="BL1731" i="19"/>
  <c r="BK1731" i="19"/>
  <c r="BM1730" i="19"/>
  <c r="BL1730" i="19"/>
  <c r="BK1730" i="19"/>
  <c r="BM1729" i="19"/>
  <c r="BL1729" i="19"/>
  <c r="BK1729" i="19"/>
  <c r="BM1728" i="19"/>
  <c r="BL1728" i="19"/>
  <c r="BK1728" i="19"/>
  <c r="BM1727" i="19"/>
  <c r="BL1727" i="19"/>
  <c r="BK1727" i="19"/>
  <c r="BM1726" i="19"/>
  <c r="BL1726" i="19"/>
  <c r="BK1726" i="19"/>
  <c r="BM1725" i="19"/>
  <c r="BL1725" i="19"/>
  <c r="BK1725" i="19"/>
  <c r="BM1724" i="19"/>
  <c r="BL1724" i="19"/>
  <c r="BK1724" i="19"/>
  <c r="BM1723" i="19"/>
  <c r="BL1723" i="19"/>
  <c r="BK1723" i="19"/>
  <c r="BM1722" i="19"/>
  <c r="BL1722" i="19"/>
  <c r="BK1722" i="19"/>
  <c r="BM1721" i="19"/>
  <c r="BL1721" i="19"/>
  <c r="BK1721" i="19"/>
  <c r="BM1720" i="19"/>
  <c r="BL1720" i="19"/>
  <c r="BK1720" i="19"/>
  <c r="BM1719" i="19"/>
  <c r="BL1719" i="19"/>
  <c r="BK1719" i="19"/>
  <c r="BM1718" i="19"/>
  <c r="BL1718" i="19"/>
  <c r="BK1718" i="19"/>
  <c r="BM1717" i="19"/>
  <c r="BL1717" i="19"/>
  <c r="BK1717" i="19"/>
  <c r="BM1716" i="19"/>
  <c r="BL1716" i="19"/>
  <c r="BK1716" i="19"/>
  <c r="BM1715" i="19"/>
  <c r="BL1715" i="19"/>
  <c r="BK1715" i="19"/>
  <c r="BM1714" i="19"/>
  <c r="BL1714" i="19"/>
  <c r="BK1714" i="19"/>
  <c r="BM1713" i="19"/>
  <c r="BL1713" i="19"/>
  <c r="BK1713" i="19"/>
  <c r="BM1712" i="19"/>
  <c r="BL1712" i="19"/>
  <c r="BK1712" i="19"/>
  <c r="BM1711" i="19"/>
  <c r="BL1711" i="19"/>
  <c r="BK1711" i="19"/>
  <c r="BM1710" i="19"/>
  <c r="BL1710" i="19"/>
  <c r="BK1710" i="19"/>
  <c r="BM1709" i="19"/>
  <c r="BL1709" i="19"/>
  <c r="BK1709" i="19"/>
  <c r="BM1708" i="19"/>
  <c r="BL1708" i="19"/>
  <c r="BK1708" i="19"/>
  <c r="BM1707" i="19"/>
  <c r="BL1707" i="19"/>
  <c r="BK1707" i="19"/>
  <c r="BM1706" i="19"/>
  <c r="BL1706" i="19"/>
  <c r="BK1706" i="19"/>
  <c r="BM1705" i="19"/>
  <c r="BL1705" i="19"/>
  <c r="BK1705" i="19"/>
  <c r="BM1704" i="19"/>
  <c r="BL1704" i="19"/>
  <c r="BK1704" i="19"/>
  <c r="BM1703" i="19"/>
  <c r="BL1703" i="19"/>
  <c r="BK1703" i="19"/>
  <c r="BM1702" i="19"/>
  <c r="BL1702" i="19"/>
  <c r="BK1702" i="19"/>
  <c r="BM1701" i="19"/>
  <c r="BL1701" i="19"/>
  <c r="BK1701" i="19"/>
  <c r="BM1700" i="19"/>
  <c r="BL1700" i="19"/>
  <c r="BK1700" i="19"/>
  <c r="BM1699" i="19"/>
  <c r="BL1699" i="19"/>
  <c r="BK1699" i="19"/>
  <c r="BM1698" i="19"/>
  <c r="BL1698" i="19"/>
  <c r="BK1698" i="19"/>
  <c r="BM1697" i="19"/>
  <c r="BL1697" i="19"/>
  <c r="BK1697" i="19"/>
  <c r="BM1696" i="19"/>
  <c r="BL1696" i="19"/>
  <c r="BK1696" i="19"/>
  <c r="BM1695" i="19"/>
  <c r="BL1695" i="19"/>
  <c r="BK1695" i="19"/>
  <c r="BM1694" i="19"/>
  <c r="BL1694" i="19"/>
  <c r="BK1694" i="19"/>
  <c r="BM1693" i="19"/>
  <c r="BL1693" i="19"/>
  <c r="BK1693" i="19"/>
  <c r="BM1692" i="19"/>
  <c r="BL1692" i="19"/>
  <c r="BK1692" i="19"/>
  <c r="BM1691" i="19"/>
  <c r="BL1691" i="19"/>
  <c r="BK1691" i="19"/>
  <c r="BM1690" i="19"/>
  <c r="BL1690" i="19"/>
  <c r="BK1690" i="19"/>
  <c r="BM1689" i="19"/>
  <c r="BL1689" i="19"/>
  <c r="BK1689" i="19"/>
  <c r="BM1688" i="19"/>
  <c r="BL1688" i="19"/>
  <c r="BK1688" i="19"/>
  <c r="BM1687" i="19"/>
  <c r="BL1687" i="19"/>
  <c r="BK1687" i="19"/>
  <c r="BM1686" i="19"/>
  <c r="BL1686" i="19"/>
  <c r="BK1686" i="19"/>
  <c r="BM1685" i="19"/>
  <c r="BL1685" i="19"/>
  <c r="BK1685" i="19"/>
  <c r="BM1684" i="19"/>
  <c r="BL1684" i="19"/>
  <c r="BK1684" i="19"/>
  <c r="BM1683" i="19"/>
  <c r="BL1683" i="19"/>
  <c r="BK1683" i="19"/>
  <c r="BM1682" i="19"/>
  <c r="BL1682" i="19"/>
  <c r="BK1682" i="19"/>
  <c r="BM1681" i="19"/>
  <c r="BL1681" i="19"/>
  <c r="BK1681" i="19"/>
  <c r="BM1680" i="19"/>
  <c r="BL1680" i="19"/>
  <c r="BK1680" i="19"/>
  <c r="BM1679" i="19"/>
  <c r="BL1679" i="19"/>
  <c r="BK1679" i="19"/>
  <c r="BM1678" i="19"/>
  <c r="BL1678" i="19"/>
  <c r="BK1678" i="19"/>
  <c r="BM1677" i="19"/>
  <c r="BL1677" i="19"/>
  <c r="BK1677" i="19"/>
  <c r="BM1676" i="19"/>
  <c r="BL1676" i="19"/>
  <c r="BK1676" i="19"/>
  <c r="BM1675" i="19"/>
  <c r="BL1675" i="19"/>
  <c r="BK1675" i="19"/>
  <c r="BM1674" i="19"/>
  <c r="BL1674" i="19"/>
  <c r="BK1674" i="19"/>
  <c r="BM1673" i="19"/>
  <c r="BL1673" i="19"/>
  <c r="BK1673" i="19"/>
  <c r="BM1672" i="19"/>
  <c r="BL1672" i="19"/>
  <c r="BK1672" i="19"/>
  <c r="BM1671" i="19"/>
  <c r="BL1671" i="19"/>
  <c r="BK1671" i="19"/>
  <c r="BM1670" i="19"/>
  <c r="BL1670" i="19"/>
  <c r="BK1670" i="19"/>
  <c r="BM1669" i="19"/>
  <c r="BL1669" i="19"/>
  <c r="BK1669" i="19"/>
  <c r="BM1668" i="19"/>
  <c r="BL1668" i="19"/>
  <c r="BK1668" i="19"/>
  <c r="BM1667" i="19"/>
  <c r="BL1667" i="19"/>
  <c r="BK1667" i="19"/>
  <c r="BM1666" i="19"/>
  <c r="BL1666" i="19"/>
  <c r="BK1666" i="19"/>
  <c r="BM1665" i="19"/>
  <c r="BL1665" i="19"/>
  <c r="BK1665" i="19"/>
  <c r="BM1664" i="19"/>
  <c r="BL1664" i="19"/>
  <c r="BK1664" i="19"/>
  <c r="BM1663" i="19"/>
  <c r="BL1663" i="19"/>
  <c r="BK1663" i="19"/>
  <c r="BM1662" i="19"/>
  <c r="BL1662" i="19"/>
  <c r="BK1662" i="19"/>
  <c r="BM1661" i="19"/>
  <c r="BL1661" i="19"/>
  <c r="BK1661" i="19"/>
  <c r="BM1660" i="19"/>
  <c r="BL1660" i="19"/>
  <c r="BK1660" i="19"/>
  <c r="BM1659" i="19"/>
  <c r="BL1659" i="19"/>
  <c r="BK1659" i="19"/>
  <c r="BM1658" i="19"/>
  <c r="BL1658" i="19"/>
  <c r="BK1658" i="19"/>
  <c r="BM1657" i="19"/>
  <c r="BL1657" i="19"/>
  <c r="BK1657" i="19"/>
  <c r="BM1656" i="19"/>
  <c r="BL1656" i="19"/>
  <c r="BK1656" i="19"/>
  <c r="BM1655" i="19"/>
  <c r="BL1655" i="19"/>
  <c r="BK1655" i="19"/>
  <c r="BM1654" i="19"/>
  <c r="BL1654" i="19"/>
  <c r="BK1654" i="19"/>
  <c r="BM1653" i="19"/>
  <c r="BL1653" i="19"/>
  <c r="BK1653" i="19"/>
  <c r="BM1652" i="19"/>
  <c r="BL1652" i="19"/>
  <c r="BK1652" i="19"/>
  <c r="BM1651" i="19"/>
  <c r="BL1651" i="19"/>
  <c r="BK1651" i="19"/>
  <c r="BM1650" i="19"/>
  <c r="BL1650" i="19"/>
  <c r="BK1650" i="19"/>
  <c r="BM1649" i="19"/>
  <c r="BL1649" i="19"/>
  <c r="BK1649" i="19"/>
  <c r="BM1648" i="19"/>
  <c r="BL1648" i="19"/>
  <c r="BK1648" i="19"/>
  <c r="BM1647" i="19"/>
  <c r="BL1647" i="19"/>
  <c r="BK1647" i="19"/>
  <c r="BM1646" i="19"/>
  <c r="BL1646" i="19"/>
  <c r="BK1646" i="19"/>
  <c r="BM1645" i="19"/>
  <c r="BL1645" i="19"/>
  <c r="BK1645" i="19"/>
  <c r="BM1644" i="19"/>
  <c r="BL1644" i="19"/>
  <c r="BK1644" i="19"/>
  <c r="BM1643" i="19"/>
  <c r="BL1643" i="19"/>
  <c r="BK1643" i="19"/>
  <c r="BM1642" i="19"/>
  <c r="BL1642" i="19"/>
  <c r="BK1642" i="19"/>
  <c r="BM1641" i="19"/>
  <c r="BL1641" i="19"/>
  <c r="BK1641" i="19"/>
  <c r="BM1640" i="19"/>
  <c r="BL1640" i="19"/>
  <c r="BK1640" i="19"/>
  <c r="BM1639" i="19"/>
  <c r="BL1639" i="19"/>
  <c r="BK1639" i="19"/>
  <c r="BM1638" i="19"/>
  <c r="BL1638" i="19"/>
  <c r="BK1638" i="19"/>
  <c r="BM1637" i="19"/>
  <c r="BL1637" i="19"/>
  <c r="BK1637" i="19"/>
  <c r="BM1636" i="19"/>
  <c r="BL1636" i="19"/>
  <c r="BK1636" i="19"/>
  <c r="BM1635" i="19"/>
  <c r="BL1635" i="19"/>
  <c r="BK1635" i="19"/>
  <c r="BM1634" i="19"/>
  <c r="BL1634" i="19"/>
  <c r="BK1634" i="19"/>
  <c r="BM1633" i="19"/>
  <c r="BL1633" i="19"/>
  <c r="BK1633" i="19"/>
  <c r="BM1632" i="19"/>
  <c r="BL1632" i="19"/>
  <c r="BK1632" i="19"/>
  <c r="BM1631" i="19"/>
  <c r="BL1631" i="19"/>
  <c r="BK1631" i="19"/>
  <c r="BM1630" i="19"/>
  <c r="BL1630" i="19"/>
  <c r="BK1630" i="19"/>
  <c r="BM1629" i="19"/>
  <c r="BL1629" i="19"/>
  <c r="BK1629" i="19"/>
  <c r="BM1628" i="19"/>
  <c r="BL1628" i="19"/>
  <c r="BK1628" i="19"/>
  <c r="BM1627" i="19"/>
  <c r="BL1627" i="19"/>
  <c r="BK1627" i="19"/>
  <c r="BM1626" i="19"/>
  <c r="BL1626" i="19"/>
  <c r="BK1626" i="19"/>
  <c r="BM1625" i="19"/>
  <c r="BL1625" i="19"/>
  <c r="BK1625" i="19"/>
  <c r="BM1624" i="19"/>
  <c r="BL1624" i="19"/>
  <c r="BK1624" i="19"/>
  <c r="BM1623" i="19"/>
  <c r="BL1623" i="19"/>
  <c r="BK1623" i="19"/>
  <c r="BM1622" i="19"/>
  <c r="BL1622" i="19"/>
  <c r="BK1622" i="19"/>
  <c r="BM1621" i="19"/>
  <c r="BL1621" i="19"/>
  <c r="BK1621" i="19"/>
  <c r="BM1620" i="19"/>
  <c r="BL1620" i="19"/>
  <c r="BK1620" i="19"/>
  <c r="BM1619" i="19"/>
  <c r="BL1619" i="19"/>
  <c r="BK1619" i="19"/>
  <c r="BM1618" i="19"/>
  <c r="BL1618" i="19"/>
  <c r="BK1618" i="19"/>
  <c r="BM1617" i="19"/>
  <c r="BL1617" i="19"/>
  <c r="BK1617" i="19"/>
  <c r="BM1616" i="19"/>
  <c r="BL1616" i="19"/>
  <c r="BK1616" i="19"/>
  <c r="BM1615" i="19"/>
  <c r="BL1615" i="19"/>
  <c r="BK1615" i="19"/>
  <c r="BM1614" i="19"/>
  <c r="BL1614" i="19"/>
  <c r="BK1614" i="19"/>
  <c r="BM1613" i="19"/>
  <c r="BL1613" i="19"/>
  <c r="BK1613" i="19"/>
  <c r="BM1612" i="19"/>
  <c r="BL1612" i="19"/>
  <c r="BK1612" i="19"/>
  <c r="BM1611" i="19"/>
  <c r="BL1611" i="19"/>
  <c r="BK1611" i="19"/>
  <c r="BM1610" i="19"/>
  <c r="BL1610" i="19"/>
  <c r="BK1610" i="19"/>
  <c r="BM1609" i="19"/>
  <c r="BL1609" i="19"/>
  <c r="BK1609" i="19"/>
  <c r="BM1608" i="19"/>
  <c r="BL1608" i="19"/>
  <c r="BK1608" i="19"/>
  <c r="BM1607" i="19"/>
  <c r="BL1607" i="19"/>
  <c r="BK1607" i="19"/>
  <c r="BM1606" i="19"/>
  <c r="BL1606" i="19"/>
  <c r="BK1606" i="19"/>
  <c r="BM1605" i="19"/>
  <c r="BL1605" i="19"/>
  <c r="BK1605" i="19"/>
  <c r="BM1604" i="19"/>
  <c r="BL1604" i="19"/>
  <c r="BK1604" i="19"/>
  <c r="BM1603" i="19"/>
  <c r="BL1603" i="19"/>
  <c r="BK1603" i="19"/>
  <c r="BM1602" i="19"/>
  <c r="BL1602" i="19"/>
  <c r="BK1602" i="19"/>
  <c r="BM1601" i="19"/>
  <c r="BL1601" i="19"/>
  <c r="BK1601" i="19"/>
  <c r="BM1600" i="19"/>
  <c r="BL1600" i="19"/>
  <c r="BK1600" i="19"/>
  <c r="BM1599" i="19"/>
  <c r="BL1599" i="19"/>
  <c r="BK1599" i="19"/>
  <c r="BM1598" i="19"/>
  <c r="BL1598" i="19"/>
  <c r="BK1598" i="19"/>
  <c r="BM1597" i="19"/>
  <c r="BL1597" i="19"/>
  <c r="BK1597" i="19"/>
  <c r="BM1596" i="19"/>
  <c r="BL1596" i="19"/>
  <c r="BK1596" i="19"/>
  <c r="BM1595" i="19"/>
  <c r="BL1595" i="19"/>
  <c r="BK1595" i="19"/>
  <c r="BM1594" i="19"/>
  <c r="BL1594" i="19"/>
  <c r="BK1594" i="19"/>
  <c r="BM1593" i="19"/>
  <c r="BL1593" i="19"/>
  <c r="BK1593" i="19"/>
  <c r="BM1592" i="19"/>
  <c r="BL1592" i="19"/>
  <c r="BK1592" i="19"/>
  <c r="BM1591" i="19"/>
  <c r="BL1591" i="19"/>
  <c r="BK1591" i="19"/>
  <c r="BM1590" i="19"/>
  <c r="BL1590" i="19"/>
  <c r="BK1590" i="19"/>
  <c r="BM1589" i="19"/>
  <c r="BL1589" i="19"/>
  <c r="BK1589" i="19"/>
  <c r="BM1588" i="19"/>
  <c r="BL1588" i="19"/>
  <c r="BK1588" i="19"/>
  <c r="BM1587" i="19"/>
  <c r="BL1587" i="19"/>
  <c r="BK1587" i="19"/>
  <c r="BM1586" i="19"/>
  <c r="BL1586" i="19"/>
  <c r="BK1586" i="19"/>
  <c r="BM1585" i="19"/>
  <c r="BL1585" i="19"/>
  <c r="BK1585" i="19"/>
  <c r="BM1584" i="19"/>
  <c r="BL1584" i="19"/>
  <c r="BK1584" i="19"/>
  <c r="BM1583" i="19"/>
  <c r="BL1583" i="19"/>
  <c r="BK1583" i="19"/>
  <c r="BM1582" i="19"/>
  <c r="BL1582" i="19"/>
  <c r="BK1582" i="19"/>
  <c r="BM1581" i="19"/>
  <c r="BL1581" i="19"/>
  <c r="BK1581" i="19"/>
  <c r="BM1580" i="19"/>
  <c r="BL1580" i="19"/>
  <c r="BK1580" i="19"/>
  <c r="BM1579" i="19"/>
  <c r="BL1579" i="19"/>
  <c r="BK1579" i="19"/>
  <c r="BM1578" i="19"/>
  <c r="BL1578" i="19"/>
  <c r="BK1578" i="19"/>
  <c r="BM1577" i="19"/>
  <c r="BL1577" i="19"/>
  <c r="BK1577" i="19"/>
  <c r="BM1576" i="19"/>
  <c r="BL1576" i="19"/>
  <c r="BK1576" i="19"/>
  <c r="BM1575" i="19"/>
  <c r="BL1575" i="19"/>
  <c r="BK1575" i="19"/>
  <c r="BM1574" i="19"/>
  <c r="BL1574" i="19"/>
  <c r="BK1574" i="19"/>
  <c r="BM1573" i="19"/>
  <c r="BL1573" i="19"/>
  <c r="BK1573" i="19"/>
  <c r="BM1572" i="19"/>
  <c r="BL1572" i="19"/>
  <c r="BK1572" i="19"/>
  <c r="BM1571" i="19"/>
  <c r="BL1571" i="19"/>
  <c r="BK1571" i="19"/>
  <c r="BM1570" i="19"/>
  <c r="BL1570" i="19"/>
  <c r="BK1570" i="19"/>
  <c r="BM1569" i="19"/>
  <c r="BL1569" i="19"/>
  <c r="BK1569" i="19"/>
  <c r="BM1568" i="19"/>
  <c r="BL1568" i="19"/>
  <c r="BK1568" i="19"/>
  <c r="BM1567" i="19"/>
  <c r="BL1567" i="19"/>
  <c r="BK1567" i="19"/>
  <c r="BM1566" i="19"/>
  <c r="BL1566" i="19"/>
  <c r="BK1566" i="19"/>
  <c r="BM1565" i="19"/>
  <c r="BL1565" i="19"/>
  <c r="BK1565" i="19"/>
  <c r="BM1564" i="19"/>
  <c r="BL1564" i="19"/>
  <c r="BK1564" i="19"/>
  <c r="BM1563" i="19"/>
  <c r="BL1563" i="19"/>
  <c r="BK1563" i="19"/>
  <c r="BM1562" i="19"/>
  <c r="BL1562" i="19"/>
  <c r="BK1562" i="19"/>
  <c r="BM1561" i="19"/>
  <c r="BL1561" i="19"/>
  <c r="BK1561" i="19"/>
  <c r="BM1560" i="19"/>
  <c r="BL1560" i="19"/>
  <c r="BK1560" i="19"/>
  <c r="BM1559" i="19"/>
  <c r="BL1559" i="19"/>
  <c r="BK1559" i="19"/>
  <c r="BM1558" i="19"/>
  <c r="BL1558" i="19"/>
  <c r="BK1558" i="19"/>
  <c r="BM1557" i="19"/>
  <c r="BL1557" i="19"/>
  <c r="BK1557" i="19"/>
  <c r="BM1556" i="19"/>
  <c r="BL1556" i="19"/>
  <c r="BK1556" i="19"/>
  <c r="BM1555" i="19"/>
  <c r="BL1555" i="19"/>
  <c r="BK1555" i="19"/>
  <c r="BM1554" i="19"/>
  <c r="BL1554" i="19"/>
  <c r="BK1554" i="19"/>
  <c r="BM1553" i="19"/>
  <c r="BL1553" i="19"/>
  <c r="BK1553" i="19"/>
  <c r="BM1552" i="19"/>
  <c r="BL1552" i="19"/>
  <c r="BK1552" i="19"/>
  <c r="BM1551" i="19"/>
  <c r="BL1551" i="19"/>
  <c r="BK1551" i="19"/>
  <c r="BM1550" i="19"/>
  <c r="BL1550" i="19"/>
  <c r="BK1550" i="19"/>
  <c r="BM1549" i="19"/>
  <c r="BL1549" i="19"/>
  <c r="BK1549" i="19"/>
  <c r="BM1548" i="19"/>
  <c r="BL1548" i="19"/>
  <c r="BK1548" i="19"/>
  <c r="BM1547" i="19"/>
  <c r="BL1547" i="19"/>
  <c r="BK1547" i="19"/>
  <c r="BM1546" i="19"/>
  <c r="BL1546" i="19"/>
  <c r="BK1546" i="19"/>
  <c r="BM1545" i="19"/>
  <c r="BL1545" i="19"/>
  <c r="BK1545" i="19"/>
  <c r="BM1544" i="19"/>
  <c r="BL1544" i="19"/>
  <c r="BK1544" i="19"/>
  <c r="BM1543" i="19"/>
  <c r="BL1543" i="19"/>
  <c r="BK1543" i="19"/>
  <c r="BM1542" i="19"/>
  <c r="BL1542" i="19"/>
  <c r="BK1542" i="19"/>
  <c r="BM1541" i="19"/>
  <c r="BL1541" i="19"/>
  <c r="BK1541" i="19"/>
  <c r="BM1540" i="19"/>
  <c r="BL1540" i="19"/>
  <c r="BK1540" i="19"/>
  <c r="BM1539" i="19"/>
  <c r="BL1539" i="19"/>
  <c r="BK1539" i="19"/>
  <c r="BM1538" i="19"/>
  <c r="BL1538" i="19"/>
  <c r="BK1538" i="19"/>
  <c r="BM1537" i="19"/>
  <c r="BL1537" i="19"/>
  <c r="BK1537" i="19"/>
  <c r="BM1536" i="19"/>
  <c r="BL1536" i="19"/>
  <c r="BK1536" i="19"/>
  <c r="BM1535" i="19"/>
  <c r="BL1535" i="19"/>
  <c r="BK1535" i="19"/>
  <c r="BM1534" i="19"/>
  <c r="BL1534" i="19"/>
  <c r="BK1534" i="19"/>
  <c r="BM1533" i="19"/>
  <c r="BL1533" i="19"/>
  <c r="BK1533" i="19"/>
  <c r="BM1532" i="19"/>
  <c r="BL1532" i="19"/>
  <c r="BK1532" i="19"/>
  <c r="BM1531" i="19"/>
  <c r="BL1531" i="19"/>
  <c r="BK1531" i="19"/>
  <c r="BM1530" i="19"/>
  <c r="BL1530" i="19"/>
  <c r="BK1530" i="19"/>
  <c r="BM1529" i="19"/>
  <c r="BL1529" i="19"/>
  <c r="BK1529" i="19"/>
  <c r="BM1528" i="19"/>
  <c r="BL1528" i="19"/>
  <c r="BK1528" i="19"/>
  <c r="BM1527" i="19"/>
  <c r="BL1527" i="19"/>
  <c r="BK1527" i="19"/>
  <c r="BM1526" i="19"/>
  <c r="BL1526" i="19"/>
  <c r="BK1526" i="19"/>
  <c r="BM1525" i="19"/>
  <c r="BL1525" i="19"/>
  <c r="BK1525" i="19"/>
  <c r="BM1524" i="19"/>
  <c r="BL1524" i="19"/>
  <c r="BK1524" i="19"/>
  <c r="BM1523" i="19"/>
  <c r="BL1523" i="19"/>
  <c r="BK1523" i="19"/>
  <c r="BM1522" i="19"/>
  <c r="BL1522" i="19"/>
  <c r="BK1522" i="19"/>
  <c r="BM1521" i="19"/>
  <c r="BL1521" i="19"/>
  <c r="BK1521" i="19"/>
  <c r="BM1520" i="19"/>
  <c r="BL1520" i="19"/>
  <c r="BK1520" i="19"/>
  <c r="BM1519" i="19"/>
  <c r="BL1519" i="19"/>
  <c r="BK1519" i="19"/>
  <c r="BM1518" i="19"/>
  <c r="BL1518" i="19"/>
  <c r="BK1518" i="19"/>
  <c r="BM1517" i="19"/>
  <c r="BL1517" i="19"/>
  <c r="BK1517" i="19"/>
  <c r="BM1516" i="19"/>
  <c r="BL1516" i="19"/>
  <c r="BK1516" i="19"/>
  <c r="BM1515" i="19"/>
  <c r="BL1515" i="19"/>
  <c r="BK1515" i="19"/>
  <c r="BM1514" i="19"/>
  <c r="BL1514" i="19"/>
  <c r="BK1514" i="19"/>
  <c r="BM1513" i="19"/>
  <c r="BL1513" i="19"/>
  <c r="BK1513" i="19"/>
  <c r="BM1512" i="19"/>
  <c r="BL1512" i="19"/>
  <c r="BK1512" i="19"/>
  <c r="BM1511" i="19"/>
  <c r="BL1511" i="19"/>
  <c r="BK1511" i="19"/>
  <c r="BM1510" i="19"/>
  <c r="BL1510" i="19"/>
  <c r="BK1510" i="19"/>
  <c r="BM1509" i="19"/>
  <c r="BL1509" i="19"/>
  <c r="BK1509" i="19"/>
  <c r="BM1508" i="19"/>
  <c r="BL1508" i="19"/>
  <c r="BK1508" i="19"/>
  <c r="BM1507" i="19"/>
  <c r="BL1507" i="19"/>
  <c r="BK1507" i="19"/>
  <c r="BM1506" i="19"/>
  <c r="BL1506" i="19"/>
  <c r="BK1506" i="19"/>
  <c r="BM1505" i="19"/>
  <c r="BL1505" i="19"/>
  <c r="BK1505" i="19"/>
  <c r="BM1504" i="19"/>
  <c r="BL1504" i="19"/>
  <c r="BK1504" i="19"/>
  <c r="BM1503" i="19"/>
  <c r="BL1503" i="19"/>
  <c r="BK1503" i="19"/>
  <c r="BM1502" i="19"/>
  <c r="BL1502" i="19"/>
  <c r="BK1502" i="19"/>
  <c r="BM1501" i="19"/>
  <c r="BL1501" i="19"/>
  <c r="BK1501" i="19"/>
  <c r="BM1500" i="19"/>
  <c r="BL1500" i="19"/>
  <c r="BK1500" i="19"/>
  <c r="BM1499" i="19"/>
  <c r="BL1499" i="19"/>
  <c r="BK1499" i="19"/>
  <c r="BM1498" i="19"/>
  <c r="BL1498" i="19"/>
  <c r="BK1498" i="19"/>
  <c r="BM1497" i="19"/>
  <c r="BL1497" i="19"/>
  <c r="BK1497" i="19"/>
  <c r="BM1496" i="19"/>
  <c r="BL1496" i="19"/>
  <c r="BK1496" i="19"/>
  <c r="BM1495" i="19"/>
  <c r="BL1495" i="19"/>
  <c r="BK1495" i="19"/>
  <c r="BM1494" i="19"/>
  <c r="BL1494" i="19"/>
  <c r="BK1494" i="19"/>
  <c r="BM1493" i="19"/>
  <c r="BL1493" i="19"/>
  <c r="BK1493" i="19"/>
  <c r="BM1492" i="19"/>
  <c r="BL1492" i="19"/>
  <c r="BK1492" i="19"/>
  <c r="BM1491" i="19"/>
  <c r="BL1491" i="19"/>
  <c r="BK1491" i="19"/>
  <c r="BM1490" i="19"/>
  <c r="BL1490" i="19"/>
  <c r="BK1490" i="19"/>
  <c r="BM1489" i="19"/>
  <c r="BL1489" i="19"/>
  <c r="BK1489" i="19"/>
  <c r="BM1488" i="19"/>
  <c r="BL1488" i="19"/>
  <c r="BK1488" i="19"/>
  <c r="BM1487" i="19"/>
  <c r="BL1487" i="19"/>
  <c r="BK1487" i="19"/>
  <c r="BM1486" i="19"/>
  <c r="BL1486" i="19"/>
  <c r="BK1486" i="19"/>
  <c r="BM1485" i="19"/>
  <c r="BL1485" i="19"/>
  <c r="BK1485" i="19"/>
  <c r="BM1484" i="19"/>
  <c r="BL1484" i="19"/>
  <c r="BK1484" i="19"/>
  <c r="BM1483" i="19"/>
  <c r="BL1483" i="19"/>
  <c r="BK1483" i="19"/>
  <c r="BM1482" i="19"/>
  <c r="BL1482" i="19"/>
  <c r="BK1482" i="19"/>
  <c r="BM1481" i="19"/>
  <c r="BL1481" i="19"/>
  <c r="BK1481" i="19"/>
  <c r="BM1480" i="19"/>
  <c r="BL1480" i="19"/>
  <c r="BK1480" i="19"/>
  <c r="BM1479" i="19"/>
  <c r="BL1479" i="19"/>
  <c r="BK1479" i="19"/>
  <c r="BM1478" i="19"/>
  <c r="BL1478" i="19"/>
  <c r="BK1478" i="19"/>
  <c r="BM1477" i="19"/>
  <c r="BL1477" i="19"/>
  <c r="BK1477" i="19"/>
  <c r="BM1476" i="19"/>
  <c r="BL1476" i="19"/>
  <c r="BK1476" i="19"/>
  <c r="BM1475" i="19"/>
  <c r="BL1475" i="19"/>
  <c r="BK1475" i="19"/>
  <c r="BM1474" i="19"/>
  <c r="BL1474" i="19"/>
  <c r="BK1474" i="19"/>
  <c r="BM1473" i="19"/>
  <c r="BL1473" i="19"/>
  <c r="BK1473" i="19"/>
  <c r="BM1472" i="19"/>
  <c r="BL1472" i="19"/>
  <c r="BK1472" i="19"/>
  <c r="BM1471" i="19"/>
  <c r="BL1471" i="19"/>
  <c r="BK1471" i="19"/>
  <c r="BM1470" i="19"/>
  <c r="BL1470" i="19"/>
  <c r="BK1470" i="19"/>
  <c r="BM1469" i="19"/>
  <c r="BL1469" i="19"/>
  <c r="BK1469" i="19"/>
  <c r="BM1468" i="19"/>
  <c r="BL1468" i="19"/>
  <c r="BK1468" i="19"/>
  <c r="BM1467" i="19"/>
  <c r="BL1467" i="19"/>
  <c r="BK1467" i="19"/>
  <c r="BM1466" i="19"/>
  <c r="BL1466" i="19"/>
  <c r="BK1466" i="19"/>
  <c r="BM1465" i="19"/>
  <c r="BL1465" i="19"/>
  <c r="BK1465" i="19"/>
  <c r="BM1464" i="19"/>
  <c r="BL1464" i="19"/>
  <c r="BK1464" i="19"/>
  <c r="BM1463" i="19"/>
  <c r="BL1463" i="19"/>
  <c r="BK1463" i="19"/>
  <c r="BM1462" i="19"/>
  <c r="BL1462" i="19"/>
  <c r="BK1462" i="19"/>
  <c r="BM1461" i="19"/>
  <c r="BL1461" i="19"/>
  <c r="BK1461" i="19"/>
  <c r="BM1460" i="19"/>
  <c r="BL1460" i="19"/>
  <c r="BK1460" i="19"/>
  <c r="BM1459" i="19"/>
  <c r="BL1459" i="19"/>
  <c r="BK1459" i="19"/>
  <c r="BM1458" i="19"/>
  <c r="BL1458" i="19"/>
  <c r="BK1458" i="19"/>
  <c r="BM1457" i="19"/>
  <c r="BL1457" i="19"/>
  <c r="BK1457" i="19"/>
  <c r="BM1456" i="19"/>
  <c r="BL1456" i="19"/>
  <c r="BK1456" i="19"/>
  <c r="BM1455" i="19"/>
  <c r="BL1455" i="19"/>
  <c r="BK1455" i="19"/>
  <c r="BM1454" i="19"/>
  <c r="BL1454" i="19"/>
  <c r="BK1454" i="19"/>
  <c r="BM1453" i="19"/>
  <c r="BL1453" i="19"/>
  <c r="BK1453" i="19"/>
  <c r="BM1452" i="19"/>
  <c r="BL1452" i="19"/>
  <c r="BK1452" i="19"/>
  <c r="BM1451" i="19"/>
  <c r="BL1451" i="19"/>
  <c r="BK1451" i="19"/>
  <c r="BM1450" i="19"/>
  <c r="BL1450" i="19"/>
  <c r="BK1450" i="19"/>
  <c r="BM1449" i="19"/>
  <c r="BL1449" i="19"/>
  <c r="BK1449" i="19"/>
  <c r="BM1448" i="19"/>
  <c r="BL1448" i="19"/>
  <c r="BK1448" i="19"/>
  <c r="BM1447" i="19"/>
  <c r="BL1447" i="19"/>
  <c r="BK1447" i="19"/>
  <c r="BM1446" i="19"/>
  <c r="BL1446" i="19"/>
  <c r="BK1446" i="19"/>
  <c r="BM1445" i="19"/>
  <c r="BL1445" i="19"/>
  <c r="BK1445" i="19"/>
  <c r="BM1444" i="19"/>
  <c r="BL1444" i="19"/>
  <c r="BK1444" i="19"/>
  <c r="BM1443" i="19"/>
  <c r="BL1443" i="19"/>
  <c r="BK1443" i="19"/>
  <c r="BM1442" i="19"/>
  <c r="BL1442" i="19"/>
  <c r="BK1442" i="19"/>
  <c r="BM1441" i="19"/>
  <c r="BL1441" i="19"/>
  <c r="BK1441" i="19"/>
  <c r="BM1440" i="19"/>
  <c r="BL1440" i="19"/>
  <c r="BK1440" i="19"/>
  <c r="BM1439" i="19"/>
  <c r="BL1439" i="19"/>
  <c r="BK1439" i="19"/>
  <c r="BM1438" i="19"/>
  <c r="BL1438" i="19"/>
  <c r="BK1438" i="19"/>
  <c r="BM1437" i="19"/>
  <c r="BL1437" i="19"/>
  <c r="BK1437" i="19"/>
  <c r="BM1436" i="19"/>
  <c r="BL1436" i="19"/>
  <c r="BK1436" i="19"/>
  <c r="BM1435" i="19"/>
  <c r="BL1435" i="19"/>
  <c r="BK1435" i="19"/>
  <c r="BM1434" i="19"/>
  <c r="BL1434" i="19"/>
  <c r="BK1434" i="19"/>
  <c r="BM1433" i="19"/>
  <c r="BL1433" i="19"/>
  <c r="BK1433" i="19"/>
  <c r="BM1432" i="19"/>
  <c r="BL1432" i="19"/>
  <c r="BK1432" i="19"/>
  <c r="BM1431" i="19"/>
  <c r="BL1431" i="19"/>
  <c r="BK1431" i="19"/>
  <c r="BM1430" i="19"/>
  <c r="BL1430" i="19"/>
  <c r="BK1430" i="19"/>
  <c r="BM1429" i="19"/>
  <c r="BL1429" i="19"/>
  <c r="BK1429" i="19"/>
  <c r="BM1428" i="19"/>
  <c r="BL1428" i="19"/>
  <c r="BK1428" i="19"/>
  <c r="BM1427" i="19"/>
  <c r="BL1427" i="19"/>
  <c r="BK1427" i="19"/>
  <c r="BM1426" i="19"/>
  <c r="BL1426" i="19"/>
  <c r="BK1426" i="19"/>
  <c r="BM1425" i="19"/>
  <c r="BL1425" i="19"/>
  <c r="BK1425" i="19"/>
  <c r="BM1424" i="19"/>
  <c r="BL1424" i="19"/>
  <c r="BK1424" i="19"/>
  <c r="BM1423" i="19"/>
  <c r="BL1423" i="19"/>
  <c r="BK1423" i="19"/>
  <c r="BM1422" i="19"/>
  <c r="BL1422" i="19"/>
  <c r="BK1422" i="19"/>
  <c r="BM1421" i="19"/>
  <c r="BL1421" i="19"/>
  <c r="BK1421" i="19"/>
  <c r="BM1420" i="19"/>
  <c r="BL1420" i="19"/>
  <c r="BK1420" i="19"/>
  <c r="BM1419" i="19"/>
  <c r="BL1419" i="19"/>
  <c r="BK1419" i="19"/>
  <c r="BM1418" i="19"/>
  <c r="BL1418" i="19"/>
  <c r="BK1418" i="19"/>
  <c r="BM1417" i="19"/>
  <c r="BL1417" i="19"/>
  <c r="BK1417" i="19"/>
  <c r="BM1416" i="19"/>
  <c r="BL1416" i="19"/>
  <c r="BK1416" i="19"/>
  <c r="BM1415" i="19"/>
  <c r="BL1415" i="19"/>
  <c r="BK1415" i="19"/>
  <c r="BM1414" i="19"/>
  <c r="BL1414" i="19"/>
  <c r="BK1414" i="19"/>
  <c r="BM1413" i="19"/>
  <c r="BL1413" i="19"/>
  <c r="BK1413" i="19"/>
  <c r="BM1412" i="19"/>
  <c r="BL1412" i="19"/>
  <c r="BK1412" i="19"/>
  <c r="BM1411" i="19"/>
  <c r="BL1411" i="19"/>
  <c r="BK1411" i="19"/>
  <c r="BM1410" i="19"/>
  <c r="BL1410" i="19"/>
  <c r="BK1410" i="19"/>
  <c r="BM1409" i="19"/>
  <c r="BL1409" i="19"/>
  <c r="BK1409" i="19"/>
  <c r="BM1408" i="19"/>
  <c r="BL1408" i="19"/>
  <c r="BK1408" i="19"/>
  <c r="BM1407" i="19"/>
  <c r="BL1407" i="19"/>
  <c r="BK1407" i="19"/>
  <c r="BM1406" i="19"/>
  <c r="BL1406" i="19"/>
  <c r="BK1406" i="19"/>
  <c r="BM1405" i="19"/>
  <c r="BL1405" i="19"/>
  <c r="BK1405" i="19"/>
  <c r="BM1404" i="19"/>
  <c r="BL1404" i="19"/>
  <c r="BK1404" i="19"/>
  <c r="BM1403" i="19"/>
  <c r="BL1403" i="19"/>
  <c r="BK1403" i="19"/>
  <c r="BM1402" i="19"/>
  <c r="BL1402" i="19"/>
  <c r="BK1402" i="19"/>
  <c r="BM1401" i="19"/>
  <c r="BL1401" i="19"/>
  <c r="BK1401" i="19"/>
  <c r="BM1400" i="19"/>
  <c r="BL1400" i="19"/>
  <c r="BK1400" i="19"/>
  <c r="BM1399" i="19"/>
  <c r="BL1399" i="19"/>
  <c r="BK1399" i="19"/>
  <c r="BM1398" i="19"/>
  <c r="BL1398" i="19"/>
  <c r="BK1398" i="19"/>
  <c r="BM1397" i="19"/>
  <c r="BL1397" i="19"/>
  <c r="BK1397" i="19"/>
  <c r="BM1396" i="19"/>
  <c r="BL1396" i="19"/>
  <c r="BK1396" i="19"/>
  <c r="BM1395" i="19"/>
  <c r="BL1395" i="19"/>
  <c r="BK1395" i="19"/>
  <c r="BM1394" i="19"/>
  <c r="BL1394" i="19"/>
  <c r="BK1394" i="19"/>
  <c r="BM1393" i="19"/>
  <c r="BL1393" i="19"/>
  <c r="BK1393" i="19"/>
  <c r="BM1392" i="19"/>
  <c r="BL1392" i="19"/>
  <c r="BK1392" i="19"/>
  <c r="BM1391" i="19"/>
  <c r="BL1391" i="19"/>
  <c r="BK1391" i="19"/>
  <c r="BM1390" i="19"/>
  <c r="BL1390" i="19"/>
  <c r="BK1390" i="19"/>
  <c r="BM1389" i="19"/>
  <c r="BL1389" i="19"/>
  <c r="BK1389" i="19"/>
  <c r="BM1388" i="19"/>
  <c r="BL1388" i="19"/>
  <c r="BK1388" i="19"/>
  <c r="BM1387" i="19"/>
  <c r="BL1387" i="19"/>
  <c r="BK1387" i="19"/>
  <c r="BM1386" i="19"/>
  <c r="BL1386" i="19"/>
  <c r="BK1386" i="19"/>
  <c r="BM1385" i="19"/>
  <c r="BL1385" i="19"/>
  <c r="BK1385" i="19"/>
  <c r="BM1384" i="19"/>
  <c r="BL1384" i="19"/>
  <c r="BK1384" i="19"/>
  <c r="BM1383" i="19"/>
  <c r="BL1383" i="19"/>
  <c r="BK1383" i="19"/>
  <c r="BM1382" i="19"/>
  <c r="BL1382" i="19"/>
  <c r="BK1382" i="19"/>
  <c r="BM1381" i="19"/>
  <c r="BL1381" i="19"/>
  <c r="BK1381" i="19"/>
  <c r="BM1380" i="19"/>
  <c r="BL1380" i="19"/>
  <c r="BK1380" i="19"/>
  <c r="BM1379" i="19"/>
  <c r="BL1379" i="19"/>
  <c r="BK1379" i="19"/>
  <c r="BM1378" i="19"/>
  <c r="BL1378" i="19"/>
  <c r="BK1378" i="19"/>
  <c r="BM1377" i="19"/>
  <c r="BL1377" i="19"/>
  <c r="BK1377" i="19"/>
  <c r="BM1376" i="19"/>
  <c r="BL1376" i="19"/>
  <c r="BK1376" i="19"/>
  <c r="BM1375" i="19"/>
  <c r="BL1375" i="19"/>
  <c r="BK1375" i="19"/>
  <c r="BM1374" i="19"/>
  <c r="BL1374" i="19"/>
  <c r="BK1374" i="19"/>
  <c r="BM1373" i="19"/>
  <c r="BL1373" i="19"/>
  <c r="BK1373" i="19"/>
  <c r="BM1372" i="19"/>
  <c r="BL1372" i="19"/>
  <c r="BK1372" i="19"/>
  <c r="BM1371" i="19"/>
  <c r="BL1371" i="19"/>
  <c r="BK1371" i="19"/>
  <c r="BM1370" i="19"/>
  <c r="BL1370" i="19"/>
  <c r="BK1370" i="19"/>
  <c r="BM1369" i="19"/>
  <c r="BL1369" i="19"/>
  <c r="BK1369" i="19"/>
  <c r="BM1368" i="19"/>
  <c r="BL1368" i="19"/>
  <c r="BK1368" i="19"/>
  <c r="BM1367" i="19"/>
  <c r="BL1367" i="19"/>
  <c r="BK1367" i="19"/>
  <c r="BM1366" i="19"/>
  <c r="BL1366" i="19"/>
  <c r="BK1366" i="19"/>
  <c r="BM1365" i="19"/>
  <c r="BL1365" i="19"/>
  <c r="BK1365" i="19"/>
  <c r="BM1364" i="19"/>
  <c r="BL1364" i="19"/>
  <c r="BK1364" i="19"/>
  <c r="BM1363" i="19"/>
  <c r="BL1363" i="19"/>
  <c r="BK1363" i="19"/>
  <c r="BM1362" i="19"/>
  <c r="BL1362" i="19"/>
  <c r="BK1362" i="19"/>
  <c r="BM1361" i="19"/>
  <c r="BL1361" i="19"/>
  <c r="BK1361" i="19"/>
  <c r="BM1360" i="19"/>
  <c r="BL1360" i="19"/>
  <c r="BK1360" i="19"/>
  <c r="BM1359" i="19"/>
  <c r="BL1359" i="19"/>
  <c r="BK1359" i="19"/>
  <c r="BM1358" i="19"/>
  <c r="BL1358" i="19"/>
  <c r="BK1358" i="19"/>
  <c r="BM1357" i="19"/>
  <c r="BL1357" i="19"/>
  <c r="BK1357" i="19"/>
  <c r="BM1356" i="19"/>
  <c r="BL1356" i="19"/>
  <c r="BK1356" i="19"/>
  <c r="BM1355" i="19"/>
  <c r="BL1355" i="19"/>
  <c r="BK1355" i="19"/>
  <c r="BM1354" i="19"/>
  <c r="BL1354" i="19"/>
  <c r="BK1354" i="19"/>
  <c r="BM1353" i="19"/>
  <c r="BL1353" i="19"/>
  <c r="BK1353" i="19"/>
  <c r="BM1352" i="19"/>
  <c r="BL1352" i="19"/>
  <c r="BK1352" i="19"/>
  <c r="BM1351" i="19"/>
  <c r="BL1351" i="19"/>
  <c r="BK1351" i="19"/>
  <c r="BM1350" i="19"/>
  <c r="BL1350" i="19"/>
  <c r="BK1350" i="19"/>
  <c r="BM1349" i="19"/>
  <c r="BL1349" i="19"/>
  <c r="BK1349" i="19"/>
  <c r="BM1348" i="19"/>
  <c r="BL1348" i="19"/>
  <c r="BK1348" i="19"/>
  <c r="BM1347" i="19"/>
  <c r="BL1347" i="19"/>
  <c r="BK1347" i="19"/>
  <c r="BM1346" i="19"/>
  <c r="BL1346" i="19"/>
  <c r="BK1346" i="19"/>
  <c r="BM1345" i="19"/>
  <c r="BL1345" i="19"/>
  <c r="BK1345" i="19"/>
  <c r="BM1344" i="19"/>
  <c r="BL1344" i="19"/>
  <c r="BK1344" i="19"/>
  <c r="BM1343" i="19"/>
  <c r="BL1343" i="19"/>
  <c r="BK1343" i="19"/>
  <c r="BM1342" i="19"/>
  <c r="BL1342" i="19"/>
  <c r="BK1342" i="19"/>
  <c r="BM1341" i="19"/>
  <c r="BL1341" i="19"/>
  <c r="BK1341" i="19"/>
  <c r="BM1340" i="19"/>
  <c r="BL1340" i="19"/>
  <c r="BK1340" i="19"/>
  <c r="BM1339" i="19"/>
  <c r="BL1339" i="19"/>
  <c r="BK1339" i="19"/>
  <c r="BM1338" i="19"/>
  <c r="BL1338" i="19"/>
  <c r="BK1338" i="19"/>
  <c r="BM1337" i="19"/>
  <c r="BL1337" i="19"/>
  <c r="BK1337" i="19"/>
  <c r="BM1336" i="19"/>
  <c r="BL1336" i="19"/>
  <c r="BK1336" i="19"/>
  <c r="BM1335" i="19"/>
  <c r="BL1335" i="19"/>
  <c r="BK1335" i="19"/>
  <c r="BM1334" i="19"/>
  <c r="BL1334" i="19"/>
  <c r="BK1334" i="19"/>
  <c r="BM1333" i="19"/>
  <c r="BL1333" i="19"/>
  <c r="BK1333" i="19"/>
  <c r="BM1332" i="19"/>
  <c r="BL1332" i="19"/>
  <c r="BK1332" i="19"/>
  <c r="BM1331" i="19"/>
  <c r="BL1331" i="19"/>
  <c r="BK1331" i="19"/>
  <c r="BM1330" i="19"/>
  <c r="BL1330" i="19"/>
  <c r="BK1330" i="19"/>
  <c r="BM1329" i="19"/>
  <c r="BL1329" i="19"/>
  <c r="BK1329" i="19"/>
  <c r="BM1328" i="19"/>
  <c r="BL1328" i="19"/>
  <c r="BK1328" i="19"/>
  <c r="BM1327" i="19"/>
  <c r="BL1327" i="19"/>
  <c r="BK1327" i="19"/>
  <c r="BM1326" i="19"/>
  <c r="BL1326" i="19"/>
  <c r="BK1326" i="19"/>
  <c r="BM1325" i="19"/>
  <c r="BL1325" i="19"/>
  <c r="BK1325" i="19"/>
  <c r="BM1324" i="19"/>
  <c r="BL1324" i="19"/>
  <c r="BK1324" i="19"/>
  <c r="BM1323" i="19"/>
  <c r="BL1323" i="19"/>
  <c r="BK1323" i="19"/>
  <c r="BM1322" i="19"/>
  <c r="BL1322" i="19"/>
  <c r="BK1322" i="19"/>
  <c r="BM1321" i="19"/>
  <c r="BL1321" i="19"/>
  <c r="BK1321" i="19"/>
  <c r="BM1320" i="19"/>
  <c r="BL1320" i="19"/>
  <c r="BK1320" i="19"/>
  <c r="BM1319" i="19"/>
  <c r="BL1319" i="19"/>
  <c r="BK1319" i="19"/>
  <c r="BM1318" i="19"/>
  <c r="BL1318" i="19"/>
  <c r="BK1318" i="19"/>
  <c r="BM1317" i="19"/>
  <c r="BL1317" i="19"/>
  <c r="BK1317" i="19"/>
  <c r="BM1316" i="19"/>
  <c r="BL1316" i="19"/>
  <c r="BK1316" i="19"/>
  <c r="BM1315" i="19"/>
  <c r="BL1315" i="19"/>
  <c r="BK1315" i="19"/>
  <c r="BM1314" i="19"/>
  <c r="BL1314" i="19"/>
  <c r="BK1314" i="19"/>
  <c r="BM1313" i="19"/>
  <c r="BL1313" i="19"/>
  <c r="BK1313" i="19"/>
  <c r="BM1312" i="19"/>
  <c r="BL1312" i="19"/>
  <c r="BK1312" i="19"/>
  <c r="BM1311" i="19"/>
  <c r="BL1311" i="19"/>
  <c r="BK1311" i="19"/>
  <c r="BM1310" i="19"/>
  <c r="BL1310" i="19"/>
  <c r="BK1310" i="19"/>
  <c r="BM1309" i="19"/>
  <c r="BL1309" i="19"/>
  <c r="BK1309" i="19"/>
  <c r="BM1308" i="19"/>
  <c r="BL1308" i="19"/>
  <c r="BK1308" i="19"/>
  <c r="BM1307" i="19"/>
  <c r="BL1307" i="19"/>
  <c r="BK1307" i="19"/>
  <c r="BM1306" i="19"/>
  <c r="BL1306" i="19"/>
  <c r="BK1306" i="19"/>
  <c r="BM1305" i="19"/>
  <c r="BL1305" i="19"/>
  <c r="BK1305" i="19"/>
  <c r="BM1304" i="19"/>
  <c r="BL1304" i="19"/>
  <c r="BK1304" i="19"/>
  <c r="BM1303" i="19"/>
  <c r="BL1303" i="19"/>
  <c r="BK1303" i="19"/>
  <c r="BM1302" i="19"/>
  <c r="BL1302" i="19"/>
  <c r="BK1302" i="19"/>
  <c r="BM1301" i="19"/>
  <c r="BL1301" i="19"/>
  <c r="BK1301" i="19"/>
  <c r="BM1300" i="19"/>
  <c r="BL1300" i="19"/>
  <c r="BK1300" i="19"/>
  <c r="BM1299" i="19"/>
  <c r="BL1299" i="19"/>
  <c r="BK1299" i="19"/>
  <c r="BM1298" i="19"/>
  <c r="BL1298" i="19"/>
  <c r="BK1298" i="19"/>
  <c r="BM1297" i="19"/>
  <c r="BL1297" i="19"/>
  <c r="BK1297" i="19"/>
  <c r="BM1296" i="19"/>
  <c r="BL1296" i="19"/>
  <c r="BK1296" i="19"/>
  <c r="BM1295" i="19"/>
  <c r="BL1295" i="19"/>
  <c r="BK1295" i="19"/>
  <c r="BM1294" i="19"/>
  <c r="BL1294" i="19"/>
  <c r="BK1294" i="19"/>
  <c r="BM1293" i="19"/>
  <c r="BL1293" i="19"/>
  <c r="BK1293" i="19"/>
  <c r="BM1292" i="19"/>
  <c r="BL1292" i="19"/>
  <c r="BK1292" i="19"/>
  <c r="BM1291" i="19"/>
  <c r="BL1291" i="19"/>
  <c r="BK1291" i="19"/>
  <c r="BM1290" i="19"/>
  <c r="BL1290" i="19"/>
  <c r="BK1290" i="19"/>
  <c r="BM1289" i="19"/>
  <c r="BL1289" i="19"/>
  <c r="BK1289" i="19"/>
  <c r="BM1288" i="19"/>
  <c r="BL1288" i="19"/>
  <c r="BK1288" i="19"/>
  <c r="BM1287" i="19"/>
  <c r="BL1287" i="19"/>
  <c r="BK1287" i="19"/>
  <c r="BM1286" i="19"/>
  <c r="BL1286" i="19"/>
  <c r="BK1286" i="19"/>
  <c r="BM1285" i="19"/>
  <c r="BL1285" i="19"/>
  <c r="BK1285" i="19"/>
  <c r="BM1284" i="19"/>
  <c r="BL1284" i="19"/>
  <c r="BK1284" i="19"/>
  <c r="BM1283" i="19"/>
  <c r="BL1283" i="19"/>
  <c r="BK1283" i="19"/>
  <c r="BM1282" i="19"/>
  <c r="BL1282" i="19"/>
  <c r="BK1282" i="19"/>
  <c r="BM1281" i="19"/>
  <c r="BL1281" i="19"/>
  <c r="BK1281" i="19"/>
  <c r="BM1280" i="19"/>
  <c r="BL1280" i="19"/>
  <c r="BK1280" i="19"/>
  <c r="BM1279" i="19"/>
  <c r="BL1279" i="19"/>
  <c r="BK1279" i="19"/>
  <c r="BM1278" i="19"/>
  <c r="BL1278" i="19"/>
  <c r="BK1278" i="19"/>
  <c r="BM1277" i="19"/>
  <c r="BL1277" i="19"/>
  <c r="BK1277" i="19"/>
  <c r="BM1276" i="19"/>
  <c r="BL1276" i="19"/>
  <c r="BK1276" i="19"/>
  <c r="BM1275" i="19"/>
  <c r="BL1275" i="19"/>
  <c r="BK1275" i="19"/>
  <c r="BM1274" i="19"/>
  <c r="BL1274" i="19"/>
  <c r="BK1274" i="19"/>
  <c r="BM1273" i="19"/>
  <c r="BL1273" i="19"/>
  <c r="BK1273" i="19"/>
  <c r="BM1272" i="19"/>
  <c r="BL1272" i="19"/>
  <c r="BK1272" i="19"/>
  <c r="BM1271" i="19"/>
  <c r="BL1271" i="19"/>
  <c r="BK1271" i="19"/>
  <c r="BM1270" i="19"/>
  <c r="BL1270" i="19"/>
  <c r="BK1270" i="19"/>
  <c r="BM1269" i="19"/>
  <c r="BL1269" i="19"/>
  <c r="BK1269" i="19"/>
  <c r="BM1268" i="19"/>
  <c r="BL1268" i="19"/>
  <c r="BK1268" i="19"/>
  <c r="BM1267" i="19"/>
  <c r="BL1267" i="19"/>
  <c r="BK1267" i="19"/>
  <c r="BM1266" i="19"/>
  <c r="BL1266" i="19"/>
  <c r="BK1266" i="19"/>
  <c r="BM1265" i="19"/>
  <c r="BL1265" i="19"/>
  <c r="BK1265" i="19"/>
  <c r="BM1264" i="19"/>
  <c r="BL1264" i="19"/>
  <c r="BK1264" i="19"/>
  <c r="BM1263" i="19"/>
  <c r="BL1263" i="19"/>
  <c r="BK1263" i="19"/>
  <c r="BM1262" i="19"/>
  <c r="BL1262" i="19"/>
  <c r="BK1262" i="19"/>
  <c r="BM1261" i="19"/>
  <c r="BL1261" i="19"/>
  <c r="BK1261" i="19"/>
  <c r="BM1260" i="19"/>
  <c r="BL1260" i="19"/>
  <c r="BK1260" i="19"/>
  <c r="BM1259" i="19"/>
  <c r="BL1259" i="19"/>
  <c r="BK1259" i="19"/>
  <c r="BM1258" i="19"/>
  <c r="BL1258" i="19"/>
  <c r="BK1258" i="19"/>
  <c r="BM1257" i="19"/>
  <c r="BL1257" i="19"/>
  <c r="BK1257" i="19"/>
  <c r="BM1256" i="19"/>
  <c r="BL1256" i="19"/>
  <c r="BK1256" i="19"/>
  <c r="BM1255" i="19"/>
  <c r="BL1255" i="19"/>
  <c r="BK1255" i="19"/>
  <c r="BM1254" i="19"/>
  <c r="BL1254" i="19"/>
  <c r="BK1254" i="19"/>
  <c r="BM1253" i="19"/>
  <c r="BL1253" i="19"/>
  <c r="BK1253" i="19"/>
  <c r="BM1252" i="19"/>
  <c r="BL1252" i="19"/>
  <c r="BK1252" i="19"/>
  <c r="BM1251" i="19"/>
  <c r="BL1251" i="19"/>
  <c r="BK1251" i="19"/>
  <c r="BM1250" i="19"/>
  <c r="BL1250" i="19"/>
  <c r="BK1250" i="19"/>
  <c r="BM1249" i="19"/>
  <c r="BL1249" i="19"/>
  <c r="BK1249" i="19"/>
  <c r="BM1248" i="19"/>
  <c r="BL1248" i="19"/>
  <c r="BK1248" i="19"/>
  <c r="BM1247" i="19"/>
  <c r="BL1247" i="19"/>
  <c r="BK1247" i="19"/>
  <c r="BM1246" i="19"/>
  <c r="BL1246" i="19"/>
  <c r="BK1246" i="19"/>
  <c r="BM1245" i="19"/>
  <c r="BL1245" i="19"/>
  <c r="BK1245" i="19"/>
  <c r="BM1244" i="19"/>
  <c r="BL1244" i="19"/>
  <c r="BK1244" i="19"/>
  <c r="BM1243" i="19"/>
  <c r="BL1243" i="19"/>
  <c r="BK1243" i="19"/>
  <c r="BM1242" i="19"/>
  <c r="BL1242" i="19"/>
  <c r="BK1242" i="19"/>
  <c r="BM1241" i="19"/>
  <c r="BL1241" i="19"/>
  <c r="BK1241" i="19"/>
  <c r="BM1240" i="19"/>
  <c r="BL1240" i="19"/>
  <c r="BK1240" i="19"/>
  <c r="BM1239" i="19"/>
  <c r="BL1239" i="19"/>
  <c r="BK1239" i="19"/>
  <c r="BM1238" i="19"/>
  <c r="BL1238" i="19"/>
  <c r="BK1238" i="19"/>
  <c r="BM1237" i="19"/>
  <c r="BL1237" i="19"/>
  <c r="BK1237" i="19"/>
  <c r="BM1236" i="19"/>
  <c r="BL1236" i="19"/>
  <c r="BK1236" i="19"/>
  <c r="BM1235" i="19"/>
  <c r="BL1235" i="19"/>
  <c r="BK1235" i="19"/>
  <c r="BM1234" i="19"/>
  <c r="BL1234" i="19"/>
  <c r="BK1234" i="19"/>
  <c r="BM1233" i="19"/>
  <c r="BL1233" i="19"/>
  <c r="BK1233" i="19"/>
  <c r="BM1232" i="19"/>
  <c r="BL1232" i="19"/>
  <c r="BK1232" i="19"/>
  <c r="BM1231" i="19"/>
  <c r="BL1231" i="19"/>
  <c r="BK1231" i="19"/>
  <c r="BM1230" i="19"/>
  <c r="BL1230" i="19"/>
  <c r="BK1230" i="19"/>
  <c r="BM1229" i="19"/>
  <c r="BL1229" i="19"/>
  <c r="BK1229" i="19"/>
  <c r="BM1228" i="19"/>
  <c r="BL1228" i="19"/>
  <c r="BK1228" i="19"/>
  <c r="BM1227" i="19"/>
  <c r="BL1227" i="19"/>
  <c r="BK1227" i="19"/>
  <c r="BM1226" i="19"/>
  <c r="BL1226" i="19"/>
  <c r="BK1226" i="19"/>
  <c r="BM1225" i="19"/>
  <c r="BL1225" i="19"/>
  <c r="BK1225" i="19"/>
  <c r="BM1224" i="19"/>
  <c r="BL1224" i="19"/>
  <c r="BK1224" i="19"/>
  <c r="BM1223" i="19"/>
  <c r="BL1223" i="19"/>
  <c r="BK1223" i="19"/>
  <c r="BM1222" i="19"/>
  <c r="BL1222" i="19"/>
  <c r="BK1222" i="19"/>
  <c r="BM1221" i="19"/>
  <c r="BL1221" i="19"/>
  <c r="BK1221" i="19"/>
  <c r="BM1220" i="19"/>
  <c r="BL1220" i="19"/>
  <c r="BK1220" i="19"/>
  <c r="BM1219" i="19"/>
  <c r="BL1219" i="19"/>
  <c r="BK1219" i="19"/>
  <c r="BM1218" i="19"/>
  <c r="BL1218" i="19"/>
  <c r="BK1218" i="19"/>
  <c r="BM1217" i="19"/>
  <c r="BL1217" i="19"/>
  <c r="BK1217" i="19"/>
  <c r="BM1216" i="19"/>
  <c r="BL1216" i="19"/>
  <c r="BK1216" i="19"/>
  <c r="BM1215" i="19"/>
  <c r="BL1215" i="19"/>
  <c r="BK1215" i="19"/>
  <c r="BM1214" i="19"/>
  <c r="BL1214" i="19"/>
  <c r="BK1214" i="19"/>
  <c r="BM1213" i="19"/>
  <c r="BL1213" i="19"/>
  <c r="BK1213" i="19"/>
  <c r="BM1212" i="19"/>
  <c r="BL1212" i="19"/>
  <c r="BK1212" i="19"/>
  <c r="BM1211" i="19"/>
  <c r="BL1211" i="19"/>
  <c r="BK1211" i="19"/>
  <c r="BM1210" i="19"/>
  <c r="BL1210" i="19"/>
  <c r="BK1210" i="19"/>
  <c r="BM1209" i="19"/>
  <c r="BL1209" i="19"/>
  <c r="BK1209" i="19"/>
  <c r="BM1208" i="19"/>
  <c r="BL1208" i="19"/>
  <c r="BK1208" i="19"/>
  <c r="BM1207" i="19"/>
  <c r="BL1207" i="19"/>
  <c r="BK1207" i="19"/>
  <c r="BM1206" i="19"/>
  <c r="BL1206" i="19"/>
  <c r="BK1206" i="19"/>
  <c r="BM1205" i="19"/>
  <c r="BL1205" i="19"/>
  <c r="BK1205" i="19"/>
  <c r="BM1204" i="19"/>
  <c r="BL1204" i="19"/>
  <c r="BK1204" i="19"/>
  <c r="BM1203" i="19"/>
  <c r="BL1203" i="19"/>
  <c r="BK1203" i="19"/>
  <c r="BM1202" i="19"/>
  <c r="BL1202" i="19"/>
  <c r="BK1202" i="19"/>
  <c r="BM1201" i="19"/>
  <c r="BL1201" i="19"/>
  <c r="BK1201" i="19"/>
  <c r="BM1200" i="19"/>
  <c r="BL1200" i="19"/>
  <c r="BK1200" i="19"/>
  <c r="BM1199" i="19"/>
  <c r="BL1199" i="19"/>
  <c r="BK1199" i="19"/>
  <c r="BM1198" i="19"/>
  <c r="BL1198" i="19"/>
  <c r="BK1198" i="19"/>
  <c r="BM1197" i="19"/>
  <c r="BL1197" i="19"/>
  <c r="BK1197" i="19"/>
  <c r="BM1196" i="19"/>
  <c r="BL1196" i="19"/>
  <c r="BK1196" i="19"/>
  <c r="BM1195" i="19"/>
  <c r="BL1195" i="19"/>
  <c r="BK1195" i="19"/>
  <c r="BM1194" i="19"/>
  <c r="BL1194" i="19"/>
  <c r="BK1194" i="19"/>
  <c r="BM1193" i="19"/>
  <c r="BL1193" i="19"/>
  <c r="BK1193" i="19"/>
  <c r="BM1192" i="19"/>
  <c r="BL1192" i="19"/>
  <c r="BK1192" i="19"/>
  <c r="BM1191" i="19"/>
  <c r="BL1191" i="19"/>
  <c r="BK1191" i="19"/>
  <c r="BM1190" i="19"/>
  <c r="BL1190" i="19"/>
  <c r="BK1190" i="19"/>
  <c r="BM1189" i="19"/>
  <c r="BL1189" i="19"/>
  <c r="BK1189" i="19"/>
  <c r="BM1188" i="19"/>
  <c r="BL1188" i="19"/>
  <c r="BK1188" i="19"/>
  <c r="BM1187" i="19"/>
  <c r="BL1187" i="19"/>
  <c r="BK1187" i="19"/>
  <c r="BM1186" i="19"/>
  <c r="BL1186" i="19"/>
  <c r="BK1186" i="19"/>
  <c r="BM1185" i="19"/>
  <c r="BL1185" i="19"/>
  <c r="BK1185" i="19"/>
  <c r="BM1184" i="19"/>
  <c r="BL1184" i="19"/>
  <c r="BK1184" i="19"/>
  <c r="BM1183" i="19"/>
  <c r="BL1183" i="19"/>
  <c r="BK1183" i="19"/>
  <c r="BM1182" i="19"/>
  <c r="BL1182" i="19"/>
  <c r="BK1182" i="19"/>
  <c r="BM1181" i="19"/>
  <c r="BL1181" i="19"/>
  <c r="BK1181" i="19"/>
  <c r="BM1180" i="19"/>
  <c r="BL1180" i="19"/>
  <c r="BK1180" i="19"/>
  <c r="BM1179" i="19"/>
  <c r="BL1179" i="19"/>
  <c r="BK1179" i="19"/>
  <c r="BM1178" i="19"/>
  <c r="BL1178" i="19"/>
  <c r="BK1178" i="19"/>
  <c r="BM1177" i="19"/>
  <c r="BL1177" i="19"/>
  <c r="BK1177" i="19"/>
  <c r="BM1176" i="19"/>
  <c r="BL1176" i="19"/>
  <c r="BK1176" i="19"/>
  <c r="BM1175" i="19"/>
  <c r="BL1175" i="19"/>
  <c r="BK1175" i="19"/>
  <c r="BM1174" i="19"/>
  <c r="BL1174" i="19"/>
  <c r="BK1174" i="19"/>
  <c r="BM1173" i="19"/>
  <c r="BL1173" i="19"/>
  <c r="BK1173" i="19"/>
  <c r="BM1172" i="19"/>
  <c r="BL1172" i="19"/>
  <c r="BK1172" i="19"/>
  <c r="BM1171" i="19"/>
  <c r="BL1171" i="19"/>
  <c r="BK1171" i="19"/>
  <c r="BM1170" i="19"/>
  <c r="BL1170" i="19"/>
  <c r="BK1170" i="19"/>
  <c r="BM1169" i="19"/>
  <c r="BL1169" i="19"/>
  <c r="BK1169" i="19"/>
  <c r="BM1168" i="19"/>
  <c r="BL1168" i="19"/>
  <c r="BK1168" i="19"/>
  <c r="BM1167" i="19"/>
  <c r="BL1167" i="19"/>
  <c r="BK1167" i="19"/>
  <c r="BM1166" i="19"/>
  <c r="BL1166" i="19"/>
  <c r="BK1166" i="19"/>
  <c r="BM1165" i="19"/>
  <c r="BL1165" i="19"/>
  <c r="BK1165" i="19"/>
  <c r="BM1164" i="19"/>
  <c r="BL1164" i="19"/>
  <c r="BK1164" i="19"/>
  <c r="BM1163" i="19"/>
  <c r="BL1163" i="19"/>
  <c r="BK1163" i="19"/>
  <c r="BM1162" i="19"/>
  <c r="BL1162" i="19"/>
  <c r="BK1162" i="19"/>
  <c r="BM1161" i="19"/>
  <c r="BL1161" i="19"/>
  <c r="BK1161" i="19"/>
  <c r="BM1160" i="19"/>
  <c r="BL1160" i="19"/>
  <c r="BK1160" i="19"/>
  <c r="BM1159" i="19"/>
  <c r="BL1159" i="19"/>
  <c r="BK1159" i="19"/>
  <c r="BM1158" i="19"/>
  <c r="BL1158" i="19"/>
  <c r="BK1158" i="19"/>
  <c r="BM1157" i="19"/>
  <c r="BL1157" i="19"/>
  <c r="BK1157" i="19"/>
  <c r="BM1156" i="19"/>
  <c r="BL1156" i="19"/>
  <c r="BK1156" i="19"/>
  <c r="BM1155" i="19"/>
  <c r="BL1155" i="19"/>
  <c r="BK1155" i="19"/>
  <c r="BM1154" i="19"/>
  <c r="BL1154" i="19"/>
  <c r="BK1154" i="19"/>
  <c r="BM1153" i="19"/>
  <c r="BL1153" i="19"/>
  <c r="BK1153" i="19"/>
  <c r="BM1152" i="19"/>
  <c r="BL1152" i="19"/>
  <c r="BK1152" i="19"/>
  <c r="BM1151" i="19"/>
  <c r="BL1151" i="19"/>
  <c r="BK1151" i="19"/>
  <c r="BM1150" i="19"/>
  <c r="BL1150" i="19"/>
  <c r="BK1150" i="19"/>
  <c r="BM1149" i="19"/>
  <c r="BL1149" i="19"/>
  <c r="BK1149" i="19"/>
  <c r="BM1148" i="19"/>
  <c r="BL1148" i="19"/>
  <c r="BK1148" i="19"/>
  <c r="BM1147" i="19"/>
  <c r="BL1147" i="19"/>
  <c r="BK1147" i="19"/>
  <c r="BM1146" i="19"/>
  <c r="BL1146" i="19"/>
  <c r="BK1146" i="19"/>
  <c r="BM1145" i="19"/>
  <c r="BL1145" i="19"/>
  <c r="BK1145" i="19"/>
  <c r="BM1144" i="19"/>
  <c r="BL1144" i="19"/>
  <c r="BK1144" i="19"/>
  <c r="BM1143" i="19"/>
  <c r="BL1143" i="19"/>
  <c r="BK1143" i="19"/>
  <c r="BM1142" i="19"/>
  <c r="BL1142" i="19"/>
  <c r="BK1142" i="19"/>
  <c r="BM1141" i="19"/>
  <c r="BL1141" i="19"/>
  <c r="BK1141" i="19"/>
  <c r="BM1140" i="19"/>
  <c r="BL1140" i="19"/>
  <c r="BK1140" i="19"/>
  <c r="BM1139" i="19"/>
  <c r="BL1139" i="19"/>
  <c r="BK1139" i="19"/>
  <c r="BM1138" i="19"/>
  <c r="BL1138" i="19"/>
  <c r="BK1138" i="19"/>
  <c r="BM1137" i="19"/>
  <c r="BL1137" i="19"/>
  <c r="BK1137" i="19"/>
  <c r="BM1136" i="19"/>
  <c r="BL1136" i="19"/>
  <c r="BK1136" i="19"/>
  <c r="BM1135" i="19"/>
  <c r="BL1135" i="19"/>
  <c r="BK1135" i="19"/>
  <c r="BM1134" i="19"/>
  <c r="BL1134" i="19"/>
  <c r="BK1134" i="19"/>
  <c r="BM1133" i="19"/>
  <c r="BL1133" i="19"/>
  <c r="BK1133" i="19"/>
  <c r="BM1132" i="19"/>
  <c r="BL1132" i="19"/>
  <c r="BK1132" i="19"/>
  <c r="BM1131" i="19"/>
  <c r="BL1131" i="19"/>
  <c r="BK1131" i="19"/>
  <c r="BM1130" i="19"/>
  <c r="BL1130" i="19"/>
  <c r="BK1130" i="19"/>
  <c r="BM1129" i="19"/>
  <c r="BL1129" i="19"/>
  <c r="BK1129" i="19"/>
  <c r="BM1128" i="19"/>
  <c r="BL1128" i="19"/>
  <c r="BK1128" i="19"/>
  <c r="BM1127" i="19"/>
  <c r="BL1127" i="19"/>
  <c r="BK1127" i="19"/>
  <c r="BM1126" i="19"/>
  <c r="BL1126" i="19"/>
  <c r="BK1126" i="19"/>
  <c r="BM1125" i="19"/>
  <c r="BL1125" i="19"/>
  <c r="BK1125" i="19"/>
  <c r="BM1124" i="19"/>
  <c r="BL1124" i="19"/>
  <c r="BK1124" i="19"/>
  <c r="BM1123" i="19"/>
  <c r="BL1123" i="19"/>
  <c r="BK1123" i="19"/>
  <c r="BM1122" i="19"/>
  <c r="BL1122" i="19"/>
  <c r="BK1122" i="19"/>
  <c r="BM1121" i="19"/>
  <c r="BL1121" i="19"/>
  <c r="BK1121" i="19"/>
  <c r="BM1120" i="19"/>
  <c r="BL1120" i="19"/>
  <c r="BK1120" i="19"/>
  <c r="BM1119" i="19"/>
  <c r="BL1119" i="19"/>
  <c r="BK1119" i="19"/>
  <c r="BM1118" i="19"/>
  <c r="BL1118" i="19"/>
  <c r="BK1118" i="19"/>
  <c r="BM1117" i="19"/>
  <c r="BL1117" i="19"/>
  <c r="BK1117" i="19"/>
  <c r="BM1116" i="19"/>
  <c r="BL1116" i="19"/>
  <c r="BK1116" i="19"/>
  <c r="BM1115" i="19"/>
  <c r="BL1115" i="19"/>
  <c r="BK1115" i="19"/>
  <c r="BM1114" i="19"/>
  <c r="BL1114" i="19"/>
  <c r="BK1114" i="19"/>
  <c r="BM1113" i="19"/>
  <c r="BL1113" i="19"/>
  <c r="BK1113" i="19"/>
  <c r="BM1112" i="19"/>
  <c r="BL1112" i="19"/>
  <c r="BK1112" i="19"/>
  <c r="BM1111" i="19"/>
  <c r="BL1111" i="19"/>
  <c r="BK1111" i="19"/>
  <c r="BM1110" i="19"/>
  <c r="BL1110" i="19"/>
  <c r="BK1110" i="19"/>
  <c r="BM1109" i="19"/>
  <c r="BL1109" i="19"/>
  <c r="BK1109" i="19"/>
  <c r="BM1108" i="19"/>
  <c r="BL1108" i="19"/>
  <c r="BK1108" i="19"/>
  <c r="BM1107" i="19"/>
  <c r="BL1107" i="19"/>
  <c r="BK1107" i="19"/>
  <c r="BM1106" i="19"/>
  <c r="BL1106" i="19"/>
  <c r="BK1106" i="19"/>
  <c r="BM1105" i="19"/>
  <c r="BL1105" i="19"/>
  <c r="BK1105" i="19"/>
  <c r="BM1104" i="19"/>
  <c r="BL1104" i="19"/>
  <c r="BK1104" i="19"/>
  <c r="BM1103" i="19"/>
  <c r="BL1103" i="19"/>
  <c r="BK1103" i="19"/>
  <c r="BM1102" i="19"/>
  <c r="BL1102" i="19"/>
  <c r="BK1102" i="19"/>
  <c r="BM1101" i="19"/>
  <c r="BL1101" i="19"/>
  <c r="BK1101" i="19"/>
  <c r="BM1100" i="19"/>
  <c r="BL1100" i="19"/>
  <c r="BK1100" i="19"/>
  <c r="BM1099" i="19"/>
  <c r="BL1099" i="19"/>
  <c r="BK1099" i="19"/>
  <c r="BM1098" i="19"/>
  <c r="BL1098" i="19"/>
  <c r="BK1098" i="19"/>
  <c r="BM1097" i="19"/>
  <c r="BL1097" i="19"/>
  <c r="BK1097" i="19"/>
  <c r="BM1096" i="19"/>
  <c r="BL1096" i="19"/>
  <c r="BK1096" i="19"/>
  <c r="BM1095" i="19"/>
  <c r="BL1095" i="19"/>
  <c r="BK1095" i="19"/>
  <c r="BM1094" i="19"/>
  <c r="BL1094" i="19"/>
  <c r="BK1094" i="19"/>
  <c r="BM1093" i="19"/>
  <c r="BL1093" i="19"/>
  <c r="BK1093" i="19"/>
  <c r="BM1092" i="19"/>
  <c r="BL1092" i="19"/>
  <c r="BK1092" i="19"/>
  <c r="BM1091" i="19"/>
  <c r="BL1091" i="19"/>
  <c r="BK1091" i="19"/>
  <c r="BM1090" i="19"/>
  <c r="BL1090" i="19"/>
  <c r="BK1090" i="19"/>
  <c r="BM1089" i="19"/>
  <c r="BL1089" i="19"/>
  <c r="BK1089" i="19"/>
  <c r="BM1088" i="19"/>
  <c r="BL1088" i="19"/>
  <c r="BK1088" i="19"/>
  <c r="BM1087" i="19"/>
  <c r="BL1087" i="19"/>
  <c r="BK1087" i="19"/>
  <c r="BM1086" i="19"/>
  <c r="BL1086" i="19"/>
  <c r="BK1086" i="19"/>
  <c r="BM1085" i="19"/>
  <c r="BL1085" i="19"/>
  <c r="BK1085" i="19"/>
  <c r="BM1084" i="19"/>
  <c r="BL1084" i="19"/>
  <c r="BK1084" i="19"/>
  <c r="BM1083" i="19"/>
  <c r="BL1083" i="19"/>
  <c r="BK1083" i="19"/>
  <c r="BM1082" i="19"/>
  <c r="BL1082" i="19"/>
  <c r="BK1082" i="19"/>
  <c r="BM1081" i="19"/>
  <c r="BL1081" i="19"/>
  <c r="BK1081" i="19"/>
  <c r="BM1080" i="19"/>
  <c r="BL1080" i="19"/>
  <c r="BK1080" i="19"/>
  <c r="BM1079" i="19"/>
  <c r="BL1079" i="19"/>
  <c r="BK1079" i="19"/>
  <c r="BM1078" i="19"/>
  <c r="BL1078" i="19"/>
  <c r="BK1078" i="19"/>
  <c r="BM1077" i="19"/>
  <c r="BL1077" i="19"/>
  <c r="BK1077" i="19"/>
  <c r="BM1076" i="19"/>
  <c r="BL1076" i="19"/>
  <c r="BK1076" i="19"/>
  <c r="BM1075" i="19"/>
  <c r="BL1075" i="19"/>
  <c r="BK1075" i="19"/>
  <c r="BM1074" i="19"/>
  <c r="BL1074" i="19"/>
  <c r="BK1074" i="19"/>
  <c r="BM1073" i="19"/>
  <c r="BL1073" i="19"/>
  <c r="BK1073" i="19"/>
  <c r="BM1072" i="19"/>
  <c r="BL1072" i="19"/>
  <c r="BK1072" i="19"/>
  <c r="BM1071" i="19"/>
  <c r="BL1071" i="19"/>
  <c r="BK1071" i="19"/>
  <c r="BM1070" i="19"/>
  <c r="BL1070" i="19"/>
  <c r="BK1070" i="19"/>
  <c r="BM1069" i="19"/>
  <c r="BL1069" i="19"/>
  <c r="BK1069" i="19"/>
  <c r="BM1068" i="19"/>
  <c r="BL1068" i="19"/>
  <c r="BK1068" i="19"/>
  <c r="BM1067" i="19"/>
  <c r="BL1067" i="19"/>
  <c r="BK1067" i="19"/>
  <c r="BM1066" i="19"/>
  <c r="BL1066" i="19"/>
  <c r="BK1066" i="19"/>
  <c r="BM1065" i="19"/>
  <c r="BL1065" i="19"/>
  <c r="BK1065" i="19"/>
  <c r="BM1064" i="19"/>
  <c r="BL1064" i="19"/>
  <c r="BK1064" i="19"/>
  <c r="BM1063" i="19"/>
  <c r="BL1063" i="19"/>
  <c r="BK1063" i="19"/>
  <c r="BM1062" i="19"/>
  <c r="BL1062" i="19"/>
  <c r="BK1062" i="19"/>
  <c r="BM1061" i="19"/>
  <c r="BL1061" i="19"/>
  <c r="BK1061" i="19"/>
  <c r="BM1060" i="19"/>
  <c r="BL1060" i="19"/>
  <c r="BK1060" i="19"/>
  <c r="BM1059" i="19"/>
  <c r="BL1059" i="19"/>
  <c r="BK1059" i="19"/>
  <c r="BM1058" i="19"/>
  <c r="BL1058" i="19"/>
  <c r="BK1058" i="19"/>
  <c r="BM1057" i="19"/>
  <c r="BL1057" i="19"/>
  <c r="BK1057" i="19"/>
  <c r="BM1056" i="19"/>
  <c r="BL1056" i="19"/>
  <c r="BK1056" i="19"/>
  <c r="BM1055" i="19"/>
  <c r="BL1055" i="19"/>
  <c r="BK1055" i="19"/>
  <c r="BM1054" i="19"/>
  <c r="BL1054" i="19"/>
  <c r="BK1054" i="19"/>
  <c r="BM1053" i="19"/>
  <c r="BL1053" i="19"/>
  <c r="BK1053" i="19"/>
  <c r="BM1052" i="19"/>
  <c r="BL1052" i="19"/>
  <c r="BK1052" i="19"/>
  <c r="BM1051" i="19"/>
  <c r="BL1051" i="19"/>
  <c r="BK1051" i="19"/>
  <c r="BM1050" i="19"/>
  <c r="BL1050" i="19"/>
  <c r="BK1050" i="19"/>
  <c r="BM1049" i="19"/>
  <c r="BL1049" i="19"/>
  <c r="BK1049" i="19"/>
  <c r="BM1048" i="19"/>
  <c r="BL1048" i="19"/>
  <c r="BK1048" i="19"/>
  <c r="BM1047" i="19"/>
  <c r="BL1047" i="19"/>
  <c r="BK1047" i="19"/>
  <c r="BM1046" i="19"/>
  <c r="BL1046" i="19"/>
  <c r="BK1046" i="19"/>
  <c r="BM1045" i="19"/>
  <c r="BL1045" i="19"/>
  <c r="BK1045" i="19"/>
  <c r="BM1044" i="19"/>
  <c r="BL1044" i="19"/>
  <c r="BK1044" i="19"/>
  <c r="BM1043" i="19"/>
  <c r="BL1043" i="19"/>
  <c r="BK1043" i="19"/>
  <c r="BM1042" i="19"/>
  <c r="BL1042" i="19"/>
  <c r="BK1042" i="19"/>
  <c r="BM1041" i="19"/>
  <c r="BL1041" i="19"/>
  <c r="BK1041" i="19"/>
  <c r="BM1040" i="19"/>
  <c r="BL1040" i="19"/>
  <c r="BK1040" i="19"/>
  <c r="BM1039" i="19"/>
  <c r="BL1039" i="19"/>
  <c r="BK1039" i="19"/>
  <c r="BM1038" i="19"/>
  <c r="BL1038" i="19"/>
  <c r="BK1038" i="19"/>
  <c r="BM1037" i="19"/>
  <c r="BL1037" i="19"/>
  <c r="BK1037" i="19"/>
  <c r="BM1036" i="19"/>
  <c r="BL1036" i="19"/>
  <c r="BK1036" i="19"/>
  <c r="BM1035" i="19"/>
  <c r="BL1035" i="19"/>
  <c r="BK1035" i="19"/>
  <c r="BM1034" i="19"/>
  <c r="BL1034" i="19"/>
  <c r="BK1034" i="19"/>
  <c r="BM1033" i="19"/>
  <c r="BL1033" i="19"/>
  <c r="BK1033" i="19"/>
  <c r="BM1032" i="19"/>
  <c r="BL1032" i="19"/>
  <c r="BK1032" i="19"/>
  <c r="BM1031" i="19"/>
  <c r="BL1031" i="19"/>
  <c r="BK1031" i="19"/>
  <c r="BM1030" i="19"/>
  <c r="BL1030" i="19"/>
  <c r="BK1030" i="19"/>
  <c r="BM1029" i="19"/>
  <c r="BL1029" i="19"/>
  <c r="BK1029" i="19"/>
  <c r="BM1028" i="19"/>
  <c r="BL1028" i="19"/>
  <c r="BK1028" i="19"/>
  <c r="BM1027" i="19"/>
  <c r="BL1027" i="19"/>
  <c r="BK1027" i="19"/>
  <c r="BM1026" i="19"/>
  <c r="BL1026" i="19"/>
  <c r="BK1026" i="19"/>
  <c r="BM1025" i="19"/>
  <c r="BL1025" i="19"/>
  <c r="BK1025" i="19"/>
  <c r="BM1024" i="19"/>
  <c r="BL1024" i="19"/>
  <c r="BK1024" i="19"/>
  <c r="BM1023" i="19"/>
  <c r="BL1023" i="19"/>
  <c r="BK1023" i="19"/>
  <c r="BM1022" i="19"/>
  <c r="BL1022" i="19"/>
  <c r="BK1022" i="19"/>
  <c r="BM1021" i="19"/>
  <c r="BL1021" i="19"/>
  <c r="BK1021" i="19"/>
  <c r="BM1020" i="19"/>
  <c r="BL1020" i="19"/>
  <c r="BK1020" i="19"/>
  <c r="BM1019" i="19"/>
  <c r="BL1019" i="19"/>
  <c r="BK1019" i="19"/>
  <c r="BM1018" i="19"/>
  <c r="BL1018" i="19"/>
  <c r="BK1018" i="19"/>
  <c r="BM1017" i="19"/>
  <c r="BL1017" i="19"/>
  <c r="BK1017" i="19"/>
  <c r="BM1016" i="19"/>
  <c r="BL1016" i="19"/>
  <c r="BK1016" i="19"/>
  <c r="BM1015" i="19"/>
  <c r="BL1015" i="19"/>
  <c r="BK1015" i="19"/>
  <c r="BM1014" i="19"/>
  <c r="BL1014" i="19"/>
  <c r="BK1014" i="19"/>
  <c r="BM1013" i="19"/>
  <c r="BL1013" i="19"/>
  <c r="BK1013" i="19"/>
  <c r="BM1012" i="19"/>
  <c r="BL1012" i="19"/>
  <c r="BK1012" i="19"/>
  <c r="BM1011" i="19"/>
  <c r="BL1011" i="19"/>
  <c r="BK1011" i="19"/>
  <c r="BM1010" i="19"/>
  <c r="BL1010" i="19"/>
  <c r="BK1010" i="19"/>
  <c r="BM1009" i="19"/>
  <c r="BL1009" i="19"/>
  <c r="BK1009" i="19"/>
  <c r="BM1008" i="19"/>
  <c r="BL1008" i="19"/>
  <c r="BK1008" i="19"/>
  <c r="BM1007" i="19"/>
  <c r="BL1007" i="19"/>
  <c r="BK1007" i="19"/>
  <c r="BM1006" i="19"/>
  <c r="BL1006" i="19"/>
  <c r="BK1006" i="19"/>
  <c r="BM1005" i="19"/>
  <c r="BL1005" i="19"/>
  <c r="BK1005" i="19"/>
  <c r="BM1004" i="19"/>
  <c r="BL1004" i="19"/>
  <c r="BK1004" i="19"/>
  <c r="BM1003" i="19"/>
  <c r="BL1003" i="19"/>
  <c r="BK1003" i="19"/>
  <c r="BM1002" i="19"/>
  <c r="BL1002" i="19"/>
  <c r="BK1002" i="19"/>
  <c r="BM1001" i="19"/>
  <c r="BL1001" i="19"/>
  <c r="BK1001" i="19"/>
  <c r="BM1000" i="19"/>
  <c r="BL1000" i="19"/>
  <c r="BK1000" i="19"/>
  <c r="BM999" i="19"/>
  <c r="BL999" i="19"/>
  <c r="BK999" i="19"/>
  <c r="BM998" i="19"/>
  <c r="BL998" i="19"/>
  <c r="BK998" i="19"/>
  <c r="BM997" i="19"/>
  <c r="BL997" i="19"/>
  <c r="BK997" i="19"/>
  <c r="BM996" i="19"/>
  <c r="BL996" i="19"/>
  <c r="BK996" i="19"/>
  <c r="BM995" i="19"/>
  <c r="BL995" i="19"/>
  <c r="BK995" i="19"/>
  <c r="BM994" i="19"/>
  <c r="BL994" i="19"/>
  <c r="BK994" i="19"/>
  <c r="BM993" i="19"/>
  <c r="BL993" i="19"/>
  <c r="BK993" i="19"/>
  <c r="BM992" i="19"/>
  <c r="BL992" i="19"/>
  <c r="BK992" i="19"/>
  <c r="BM991" i="19"/>
  <c r="BL991" i="19"/>
  <c r="BK991" i="19"/>
  <c r="BM990" i="19"/>
  <c r="BL990" i="19"/>
  <c r="BK990" i="19"/>
  <c r="BM989" i="19"/>
  <c r="BL989" i="19"/>
  <c r="BK989" i="19"/>
  <c r="BM988" i="19"/>
  <c r="BL988" i="19"/>
  <c r="BK988" i="19"/>
  <c r="BM987" i="19"/>
  <c r="BL987" i="19"/>
  <c r="BK987" i="19"/>
  <c r="BM986" i="19"/>
  <c r="BL986" i="19"/>
  <c r="BK986" i="19"/>
  <c r="BM985" i="19"/>
  <c r="BL985" i="19"/>
  <c r="BK985" i="19"/>
  <c r="BM984" i="19"/>
  <c r="BL984" i="19"/>
  <c r="BK984" i="19"/>
  <c r="BM983" i="19"/>
  <c r="BL983" i="19"/>
  <c r="BK983" i="19"/>
  <c r="BM982" i="19"/>
  <c r="BL982" i="19"/>
  <c r="BK982" i="19"/>
  <c r="BM981" i="19"/>
  <c r="BL981" i="19"/>
  <c r="BK981" i="19"/>
  <c r="BM980" i="19"/>
  <c r="BL980" i="19"/>
  <c r="BK980" i="19"/>
  <c r="BM979" i="19"/>
  <c r="BL979" i="19"/>
  <c r="BK979" i="19"/>
  <c r="BM978" i="19"/>
  <c r="BL978" i="19"/>
  <c r="BK978" i="19"/>
  <c r="BM977" i="19"/>
  <c r="BL977" i="19"/>
  <c r="BK977" i="19"/>
  <c r="BM976" i="19"/>
  <c r="BL976" i="19"/>
  <c r="BK976" i="19"/>
  <c r="BM975" i="19"/>
  <c r="BL975" i="19"/>
  <c r="BK975" i="19"/>
  <c r="BM974" i="19"/>
  <c r="BL974" i="19"/>
  <c r="BK974" i="19"/>
  <c r="BM973" i="19"/>
  <c r="BL973" i="19"/>
  <c r="BK973" i="19"/>
  <c r="BM972" i="19"/>
  <c r="BL972" i="19"/>
  <c r="BK972" i="19"/>
  <c r="BM971" i="19"/>
  <c r="BL971" i="19"/>
  <c r="BK971" i="19"/>
  <c r="BM970" i="19"/>
  <c r="BL970" i="19"/>
  <c r="BK970" i="19"/>
  <c r="BM969" i="19"/>
  <c r="BL969" i="19"/>
  <c r="BK969" i="19"/>
  <c r="BM968" i="19"/>
  <c r="BL968" i="19"/>
  <c r="BK968" i="19"/>
  <c r="BM967" i="19"/>
  <c r="BL967" i="19"/>
  <c r="BK967" i="19"/>
  <c r="BM966" i="19"/>
  <c r="BL966" i="19"/>
  <c r="BK966" i="19"/>
  <c r="BM965" i="19"/>
  <c r="BL965" i="19"/>
  <c r="BK965" i="19"/>
  <c r="BM964" i="19"/>
  <c r="BL964" i="19"/>
  <c r="BK964" i="19"/>
  <c r="BM963" i="19"/>
  <c r="BL963" i="19"/>
  <c r="BK963" i="19"/>
  <c r="BM962" i="19"/>
  <c r="BL962" i="19"/>
  <c r="BK962" i="19"/>
  <c r="BM961" i="19"/>
  <c r="BL961" i="19"/>
  <c r="BK961" i="19"/>
  <c r="BM960" i="19"/>
  <c r="BL960" i="19"/>
  <c r="BK960" i="19"/>
  <c r="BM959" i="19"/>
  <c r="BL959" i="19"/>
  <c r="BK959" i="19"/>
  <c r="BM958" i="19"/>
  <c r="BL958" i="19"/>
  <c r="BK958" i="19"/>
  <c r="BM957" i="19"/>
  <c r="BL957" i="19"/>
  <c r="BK957" i="19"/>
  <c r="BM956" i="19"/>
  <c r="BL956" i="19"/>
  <c r="BK956" i="19"/>
  <c r="BM955" i="19"/>
  <c r="BL955" i="19"/>
  <c r="BK955" i="19"/>
  <c r="BM954" i="19"/>
  <c r="BL954" i="19"/>
  <c r="BK954" i="19"/>
  <c r="BM953" i="19"/>
  <c r="BL953" i="19"/>
  <c r="BK953" i="19"/>
  <c r="BM952" i="19"/>
  <c r="BL952" i="19"/>
  <c r="BK952" i="19"/>
  <c r="BM951" i="19"/>
  <c r="BL951" i="19"/>
  <c r="BK951" i="19"/>
  <c r="BM950" i="19"/>
  <c r="BL950" i="19"/>
  <c r="BK950" i="19"/>
  <c r="BM949" i="19"/>
  <c r="BL949" i="19"/>
  <c r="BK949" i="19"/>
  <c r="BM948" i="19"/>
  <c r="BL948" i="19"/>
  <c r="BK948" i="19"/>
  <c r="BM947" i="19"/>
  <c r="BL947" i="19"/>
  <c r="BK947" i="19"/>
  <c r="BM946" i="19"/>
  <c r="BL946" i="19"/>
  <c r="BK946" i="19"/>
  <c r="BM945" i="19"/>
  <c r="BL945" i="19"/>
  <c r="BK945" i="19"/>
  <c r="BM944" i="19"/>
  <c r="BL944" i="19"/>
  <c r="BK944" i="19"/>
  <c r="BM943" i="19"/>
  <c r="BL943" i="19"/>
  <c r="BK943" i="19"/>
  <c r="BM942" i="19"/>
  <c r="BL942" i="19"/>
  <c r="BK942" i="19"/>
  <c r="BM941" i="19"/>
  <c r="BL941" i="19"/>
  <c r="BK941" i="19"/>
  <c r="BM940" i="19"/>
  <c r="BL940" i="19"/>
  <c r="BK940" i="19"/>
  <c r="BM939" i="19"/>
  <c r="BL939" i="19"/>
  <c r="BK939" i="19"/>
  <c r="BM938" i="19"/>
  <c r="BL938" i="19"/>
  <c r="BK938" i="19"/>
  <c r="BM937" i="19"/>
  <c r="BL937" i="19"/>
  <c r="BK937" i="19"/>
  <c r="BM936" i="19"/>
  <c r="BL936" i="19"/>
  <c r="BK936" i="19"/>
  <c r="BM935" i="19"/>
  <c r="BL935" i="19"/>
  <c r="BK935" i="19"/>
  <c r="BM934" i="19"/>
  <c r="BL934" i="19"/>
  <c r="BK934" i="19"/>
  <c r="BM933" i="19"/>
  <c r="BL933" i="19"/>
  <c r="BK933" i="19"/>
  <c r="BM932" i="19"/>
  <c r="BL932" i="19"/>
  <c r="BK932" i="19"/>
  <c r="BM931" i="19"/>
  <c r="BL931" i="19"/>
  <c r="BK931" i="19"/>
  <c r="BM930" i="19"/>
  <c r="BL930" i="19"/>
  <c r="BK930" i="19"/>
  <c r="BM929" i="19"/>
  <c r="BL929" i="19"/>
  <c r="BK929" i="19"/>
  <c r="BM928" i="19"/>
  <c r="BL928" i="19"/>
  <c r="BK928" i="19"/>
  <c r="BM927" i="19"/>
  <c r="BL927" i="19"/>
  <c r="BK927" i="19"/>
  <c r="BM926" i="19"/>
  <c r="BL926" i="19"/>
  <c r="BK926" i="19"/>
  <c r="BM925" i="19"/>
  <c r="BL925" i="19"/>
  <c r="BK925" i="19"/>
  <c r="BM924" i="19"/>
  <c r="BL924" i="19"/>
  <c r="BK924" i="19"/>
  <c r="BM923" i="19"/>
  <c r="BL923" i="19"/>
  <c r="BK923" i="19"/>
  <c r="BM922" i="19"/>
  <c r="BL922" i="19"/>
  <c r="BK922" i="19"/>
  <c r="BM921" i="19"/>
  <c r="BL921" i="19"/>
  <c r="BK921" i="19"/>
  <c r="BM920" i="19"/>
  <c r="BL920" i="19"/>
  <c r="BK920" i="19"/>
  <c r="BM919" i="19"/>
  <c r="BL919" i="19"/>
  <c r="BK919" i="19"/>
  <c r="BM918" i="19"/>
  <c r="BL918" i="19"/>
  <c r="BK918" i="19"/>
  <c r="BM917" i="19"/>
  <c r="BL917" i="19"/>
  <c r="BK917" i="19"/>
  <c r="BM916" i="19"/>
  <c r="BL916" i="19"/>
  <c r="BK916" i="19"/>
  <c r="BM915" i="19"/>
  <c r="BL915" i="19"/>
  <c r="BK915" i="19"/>
  <c r="BM914" i="19"/>
  <c r="BL914" i="19"/>
  <c r="BK914" i="19"/>
  <c r="BM913" i="19"/>
  <c r="BL913" i="19"/>
  <c r="BK913" i="19"/>
  <c r="BM912" i="19"/>
  <c r="BL912" i="19"/>
  <c r="BK912" i="19"/>
  <c r="BM911" i="19"/>
  <c r="BL911" i="19"/>
  <c r="BK911" i="19"/>
  <c r="BM910" i="19"/>
  <c r="BL910" i="19"/>
  <c r="BK910" i="19"/>
  <c r="BM909" i="19"/>
  <c r="BL909" i="19"/>
  <c r="BK909" i="19"/>
  <c r="BM908" i="19"/>
  <c r="BL908" i="19"/>
  <c r="BK908" i="19"/>
  <c r="BM907" i="19"/>
  <c r="BL907" i="19"/>
  <c r="BK907" i="19"/>
  <c r="BM906" i="19"/>
  <c r="BL906" i="19"/>
  <c r="BK906" i="19"/>
  <c r="BM905" i="19"/>
  <c r="BL905" i="19"/>
  <c r="BK905" i="19"/>
  <c r="BM904" i="19"/>
  <c r="BL904" i="19"/>
  <c r="BK904" i="19"/>
  <c r="BM903" i="19"/>
  <c r="BL903" i="19"/>
  <c r="BK903" i="19"/>
  <c r="BM902" i="19"/>
  <c r="BL902" i="19"/>
  <c r="BK902" i="19"/>
  <c r="BM901" i="19"/>
  <c r="BL901" i="19"/>
  <c r="BK901" i="19"/>
  <c r="BM900" i="19"/>
  <c r="BL900" i="19"/>
  <c r="BK900" i="19"/>
  <c r="BM899" i="19"/>
  <c r="BL899" i="19"/>
  <c r="BK899" i="19"/>
  <c r="BM898" i="19"/>
  <c r="BL898" i="19"/>
  <c r="BK898" i="19"/>
  <c r="BM897" i="19"/>
  <c r="BL897" i="19"/>
  <c r="BK897" i="19"/>
  <c r="BM896" i="19"/>
  <c r="BL896" i="19"/>
  <c r="BK896" i="19"/>
  <c r="BM895" i="19"/>
  <c r="BL895" i="19"/>
  <c r="BK895" i="19"/>
  <c r="BM894" i="19"/>
  <c r="BL894" i="19"/>
  <c r="BK894" i="19"/>
  <c r="BM893" i="19"/>
  <c r="BL893" i="19"/>
  <c r="BK893" i="19"/>
  <c r="BM892" i="19"/>
  <c r="BL892" i="19"/>
  <c r="BK892" i="19"/>
  <c r="BM891" i="19"/>
  <c r="BL891" i="19"/>
  <c r="BK891" i="19"/>
  <c r="BM890" i="19"/>
  <c r="BL890" i="19"/>
  <c r="BK890" i="19"/>
  <c r="BM889" i="19"/>
  <c r="BL889" i="19"/>
  <c r="BK889" i="19"/>
  <c r="BM888" i="19"/>
  <c r="BL888" i="19"/>
  <c r="BK888" i="19"/>
  <c r="BM887" i="19"/>
  <c r="BL887" i="19"/>
  <c r="BK887" i="19"/>
  <c r="BM886" i="19"/>
  <c r="BL886" i="19"/>
  <c r="BK886" i="19"/>
  <c r="BM885" i="19"/>
  <c r="BL885" i="19"/>
  <c r="BK885" i="19"/>
  <c r="BM884" i="19"/>
  <c r="BL884" i="19"/>
  <c r="BK884" i="19"/>
  <c r="BM883" i="19"/>
  <c r="BL883" i="19"/>
  <c r="BK883" i="19"/>
  <c r="BM882" i="19"/>
  <c r="BL882" i="19"/>
  <c r="BK882" i="19"/>
  <c r="BM881" i="19"/>
  <c r="BL881" i="19"/>
  <c r="BK881" i="19"/>
  <c r="BM880" i="19"/>
  <c r="BL880" i="19"/>
  <c r="BK880" i="19"/>
  <c r="BM879" i="19"/>
  <c r="BL879" i="19"/>
  <c r="BK879" i="19"/>
  <c r="BM878" i="19"/>
  <c r="BL878" i="19"/>
  <c r="BK878" i="19"/>
  <c r="BM877" i="19"/>
  <c r="BL877" i="19"/>
  <c r="BK877" i="19"/>
  <c r="BM876" i="19"/>
  <c r="BL876" i="19"/>
  <c r="BK876" i="19"/>
  <c r="BM875" i="19"/>
  <c r="BL875" i="19"/>
  <c r="BK875" i="19"/>
  <c r="BM874" i="19"/>
  <c r="BL874" i="19"/>
  <c r="BK874" i="19"/>
  <c r="BM873" i="19"/>
  <c r="BL873" i="19"/>
  <c r="BK873" i="19"/>
  <c r="BM872" i="19"/>
  <c r="BL872" i="19"/>
  <c r="BK872" i="19"/>
  <c r="BM871" i="19"/>
  <c r="BL871" i="19"/>
  <c r="BK871" i="19"/>
  <c r="BM870" i="19"/>
  <c r="BL870" i="19"/>
  <c r="BK870" i="19"/>
  <c r="BM869" i="19"/>
  <c r="BL869" i="19"/>
  <c r="BK869" i="19"/>
  <c r="BM868" i="19"/>
  <c r="BL868" i="19"/>
  <c r="BK868" i="19"/>
  <c r="BM867" i="19"/>
  <c r="BL867" i="19"/>
  <c r="BK867" i="19"/>
  <c r="BM866" i="19"/>
  <c r="BL866" i="19"/>
  <c r="BK866" i="19"/>
  <c r="BM865" i="19"/>
  <c r="BL865" i="19"/>
  <c r="BK865" i="19"/>
  <c r="BM864" i="19"/>
  <c r="BL864" i="19"/>
  <c r="BK864" i="19"/>
  <c r="BM863" i="19"/>
  <c r="BL863" i="19"/>
  <c r="BK863" i="19"/>
  <c r="BM862" i="19"/>
  <c r="BL862" i="19"/>
  <c r="BK862" i="19"/>
  <c r="BM861" i="19"/>
  <c r="BL861" i="19"/>
  <c r="BK861" i="19"/>
  <c r="BM860" i="19"/>
  <c r="BL860" i="19"/>
  <c r="BK860" i="19"/>
  <c r="BM859" i="19"/>
  <c r="BL859" i="19"/>
  <c r="BK859" i="19"/>
  <c r="BM858" i="19"/>
  <c r="BL858" i="19"/>
  <c r="BK858" i="19"/>
  <c r="BM857" i="19"/>
  <c r="BL857" i="19"/>
  <c r="BK857" i="19"/>
  <c r="BM856" i="19"/>
  <c r="BL856" i="19"/>
  <c r="BK856" i="19"/>
  <c r="BM855" i="19"/>
  <c r="BL855" i="19"/>
  <c r="BK855" i="19"/>
  <c r="BM854" i="19"/>
  <c r="BL854" i="19"/>
  <c r="BK854" i="19"/>
  <c r="BM853" i="19"/>
  <c r="BL853" i="19"/>
  <c r="BK853" i="19"/>
  <c r="BM852" i="19"/>
  <c r="BL852" i="19"/>
  <c r="BK852" i="19"/>
  <c r="BM851" i="19"/>
  <c r="BL851" i="19"/>
  <c r="BK851" i="19"/>
  <c r="BM850" i="19"/>
  <c r="BL850" i="19"/>
  <c r="BK850" i="19"/>
  <c r="BM849" i="19"/>
  <c r="BL849" i="19"/>
  <c r="BK849" i="19"/>
  <c r="BM848" i="19"/>
  <c r="BL848" i="19"/>
  <c r="BK848" i="19"/>
  <c r="BM847" i="19"/>
  <c r="BL847" i="19"/>
  <c r="BK847" i="19"/>
  <c r="BM846" i="19"/>
  <c r="BL846" i="19"/>
  <c r="BK846" i="19"/>
  <c r="BM845" i="19"/>
  <c r="BL845" i="19"/>
  <c r="BK845" i="19"/>
  <c r="BM844" i="19"/>
  <c r="BL844" i="19"/>
  <c r="BK844" i="19"/>
  <c r="BM843" i="19"/>
  <c r="BL843" i="19"/>
  <c r="BK843" i="19"/>
  <c r="BM842" i="19"/>
  <c r="BL842" i="19"/>
  <c r="BK842" i="19"/>
  <c r="BM841" i="19"/>
  <c r="BL841" i="19"/>
  <c r="BK841" i="19"/>
  <c r="BM840" i="19"/>
  <c r="BL840" i="19"/>
  <c r="BK840" i="19"/>
  <c r="BM839" i="19"/>
  <c r="BL839" i="19"/>
  <c r="BK839" i="19"/>
  <c r="BM838" i="19"/>
  <c r="BL838" i="19"/>
  <c r="BK838" i="19"/>
  <c r="BM837" i="19"/>
  <c r="BL837" i="19"/>
  <c r="BK837" i="19"/>
  <c r="BM836" i="19"/>
  <c r="BL836" i="19"/>
  <c r="BK836" i="19"/>
  <c r="BM835" i="19"/>
  <c r="BL835" i="19"/>
  <c r="BK835" i="19"/>
  <c r="BM834" i="19"/>
  <c r="BL834" i="19"/>
  <c r="BK834" i="19"/>
  <c r="BM833" i="19"/>
  <c r="BL833" i="19"/>
  <c r="BK833" i="19"/>
  <c r="BM832" i="19"/>
  <c r="BL832" i="19"/>
  <c r="BK832" i="19"/>
  <c r="BM831" i="19"/>
  <c r="BL831" i="19"/>
  <c r="BK831" i="19"/>
  <c r="BM830" i="19"/>
  <c r="BL830" i="19"/>
  <c r="BK830" i="19"/>
  <c r="BM829" i="19"/>
  <c r="BL829" i="19"/>
  <c r="BK829" i="19"/>
  <c r="BM828" i="19"/>
  <c r="BL828" i="19"/>
  <c r="BK828" i="19"/>
  <c r="BM827" i="19"/>
  <c r="BL827" i="19"/>
  <c r="BK827" i="19"/>
  <c r="BM826" i="19"/>
  <c r="BL826" i="19"/>
  <c r="BK826" i="19"/>
  <c r="BM825" i="19"/>
  <c r="BL825" i="19"/>
  <c r="BK825" i="19"/>
  <c r="BM824" i="19"/>
  <c r="BL824" i="19"/>
  <c r="BK824" i="19"/>
  <c r="BM823" i="19"/>
  <c r="BL823" i="19"/>
  <c r="BK823" i="19"/>
  <c r="BM822" i="19"/>
  <c r="BL822" i="19"/>
  <c r="BK822" i="19"/>
  <c r="BM821" i="19"/>
  <c r="BL821" i="19"/>
  <c r="BK821" i="19"/>
  <c r="BM820" i="19"/>
  <c r="BL820" i="19"/>
  <c r="BK820" i="19"/>
  <c r="BM819" i="19"/>
  <c r="BL819" i="19"/>
  <c r="BK819" i="19"/>
  <c r="BM818" i="19"/>
  <c r="BL818" i="19"/>
  <c r="BK818" i="19"/>
  <c r="BM817" i="19"/>
  <c r="BL817" i="19"/>
  <c r="BK817" i="19"/>
  <c r="BM816" i="19"/>
  <c r="BL816" i="19"/>
  <c r="BK816" i="19"/>
  <c r="BM815" i="19"/>
  <c r="BL815" i="19"/>
  <c r="BK815" i="19"/>
  <c r="BM814" i="19"/>
  <c r="BL814" i="19"/>
  <c r="BK814" i="19"/>
  <c r="BM813" i="19"/>
  <c r="BL813" i="19"/>
  <c r="BK813" i="19"/>
  <c r="BM812" i="19"/>
  <c r="BL812" i="19"/>
  <c r="BK812" i="19"/>
  <c r="BM811" i="19"/>
  <c r="BL811" i="19"/>
  <c r="BK811" i="19"/>
  <c r="BM810" i="19"/>
  <c r="BL810" i="19"/>
  <c r="BK810" i="19"/>
  <c r="BM809" i="19"/>
  <c r="BL809" i="19"/>
  <c r="BK809" i="19"/>
  <c r="BM808" i="19"/>
  <c r="BL808" i="19"/>
  <c r="BK808" i="19"/>
  <c r="BM807" i="19"/>
  <c r="BL807" i="19"/>
  <c r="BK807" i="19"/>
  <c r="BM806" i="19"/>
  <c r="BL806" i="19"/>
  <c r="BK806" i="19"/>
  <c r="BM805" i="19"/>
  <c r="BL805" i="19"/>
  <c r="BK805" i="19"/>
  <c r="BM804" i="19"/>
  <c r="BL804" i="19"/>
  <c r="BK804" i="19"/>
  <c r="BM803" i="19"/>
  <c r="BL803" i="19"/>
  <c r="BK803" i="19"/>
  <c r="BM802" i="19"/>
  <c r="BL802" i="19"/>
  <c r="BK802" i="19"/>
  <c r="BM801" i="19"/>
  <c r="BL801" i="19"/>
  <c r="BK801" i="19"/>
  <c r="BM800" i="19"/>
  <c r="BL800" i="19"/>
  <c r="BK800" i="19"/>
  <c r="BM799" i="19"/>
  <c r="BL799" i="19"/>
  <c r="BK799" i="19"/>
  <c r="BM798" i="19"/>
  <c r="BL798" i="19"/>
  <c r="BK798" i="19"/>
  <c r="BM797" i="19"/>
  <c r="BL797" i="19"/>
  <c r="BK797" i="19"/>
  <c r="BM796" i="19"/>
  <c r="BL796" i="19"/>
  <c r="BK796" i="19"/>
  <c r="BM795" i="19"/>
  <c r="BL795" i="19"/>
  <c r="BK795" i="19"/>
  <c r="BM794" i="19"/>
  <c r="BL794" i="19"/>
  <c r="BK794" i="19"/>
  <c r="BM793" i="19"/>
  <c r="BL793" i="19"/>
  <c r="BK793" i="19"/>
  <c r="BM792" i="19"/>
  <c r="BL792" i="19"/>
  <c r="BK792" i="19"/>
  <c r="BM791" i="19"/>
  <c r="BL791" i="19"/>
  <c r="BK791" i="19"/>
  <c r="BM790" i="19"/>
  <c r="BL790" i="19"/>
  <c r="BK790" i="19"/>
  <c r="BM789" i="19"/>
  <c r="BL789" i="19"/>
  <c r="BK789" i="19"/>
  <c r="BM788" i="19"/>
  <c r="BL788" i="19"/>
  <c r="BK788" i="19"/>
  <c r="BM787" i="19"/>
  <c r="BL787" i="19"/>
  <c r="BK787" i="19"/>
  <c r="BM786" i="19"/>
  <c r="BL786" i="19"/>
  <c r="BK786" i="19"/>
  <c r="BM785" i="19"/>
  <c r="BL785" i="19"/>
  <c r="BK785" i="19"/>
  <c r="BM784" i="19"/>
  <c r="BL784" i="19"/>
  <c r="BK784" i="19"/>
  <c r="BM783" i="19"/>
  <c r="BL783" i="19"/>
  <c r="BK783" i="19"/>
  <c r="BM782" i="19"/>
  <c r="BL782" i="19"/>
  <c r="BK782" i="19"/>
  <c r="BM781" i="19"/>
  <c r="BL781" i="19"/>
  <c r="BK781" i="19"/>
  <c r="BM780" i="19"/>
  <c r="BL780" i="19"/>
  <c r="BK780" i="19"/>
  <c r="BM779" i="19"/>
  <c r="BL779" i="19"/>
  <c r="BK779" i="19"/>
  <c r="BM778" i="19"/>
  <c r="BL778" i="19"/>
  <c r="BK778" i="19"/>
  <c r="BM777" i="19"/>
  <c r="BL777" i="19"/>
  <c r="BK777" i="19"/>
  <c r="BM776" i="19"/>
  <c r="BL776" i="19"/>
  <c r="BK776" i="19"/>
  <c r="BM775" i="19"/>
  <c r="BL775" i="19"/>
  <c r="BK775" i="19"/>
  <c r="BM774" i="19"/>
  <c r="BL774" i="19"/>
  <c r="BK774" i="19"/>
  <c r="BM773" i="19"/>
  <c r="BL773" i="19"/>
  <c r="BK773" i="19"/>
  <c r="BM772" i="19"/>
  <c r="BL772" i="19"/>
  <c r="BK772" i="19"/>
  <c r="BM771" i="19"/>
  <c r="BL771" i="19"/>
  <c r="BK771" i="19"/>
  <c r="BM770" i="19"/>
  <c r="BL770" i="19"/>
  <c r="BK770" i="19"/>
  <c r="BM769" i="19"/>
  <c r="BL769" i="19"/>
  <c r="BK769" i="19"/>
  <c r="BM768" i="19"/>
  <c r="BL768" i="19"/>
  <c r="BK768" i="19"/>
  <c r="BM767" i="19"/>
  <c r="BL767" i="19"/>
  <c r="BK767" i="19"/>
  <c r="BM766" i="19"/>
  <c r="BL766" i="19"/>
  <c r="BK766" i="19"/>
  <c r="BM765" i="19"/>
  <c r="BL765" i="19"/>
  <c r="BK765" i="19"/>
  <c r="BM764" i="19"/>
  <c r="BL764" i="19"/>
  <c r="BK764" i="19"/>
  <c r="BM763" i="19"/>
  <c r="BL763" i="19"/>
  <c r="BK763" i="19"/>
  <c r="BM762" i="19"/>
  <c r="BL762" i="19"/>
  <c r="BK762" i="19"/>
  <c r="BM761" i="19"/>
  <c r="BL761" i="19"/>
  <c r="BK761" i="19"/>
  <c r="BM760" i="19"/>
  <c r="BL760" i="19"/>
  <c r="BK760" i="19"/>
  <c r="BM759" i="19"/>
  <c r="BL759" i="19"/>
  <c r="BK759" i="19"/>
  <c r="BM758" i="19"/>
  <c r="BL758" i="19"/>
  <c r="BK758" i="19"/>
  <c r="BM757" i="19"/>
  <c r="BL757" i="19"/>
  <c r="BK757" i="19"/>
  <c r="BM756" i="19"/>
  <c r="BL756" i="19"/>
  <c r="BK756" i="19"/>
  <c r="BM755" i="19"/>
  <c r="BL755" i="19"/>
  <c r="BK755" i="19"/>
  <c r="BM754" i="19"/>
  <c r="BL754" i="19"/>
  <c r="BK754" i="19"/>
  <c r="BM753" i="19"/>
  <c r="BL753" i="19"/>
  <c r="BK753" i="19"/>
  <c r="BM752" i="19"/>
  <c r="BL752" i="19"/>
  <c r="BK752" i="19"/>
  <c r="BM751" i="19"/>
  <c r="BL751" i="19"/>
  <c r="BK751" i="19"/>
  <c r="BM750" i="19"/>
  <c r="BL750" i="19"/>
  <c r="BK750" i="19"/>
  <c r="BM749" i="19"/>
  <c r="BL749" i="19"/>
  <c r="BK749" i="19"/>
  <c r="BM748" i="19"/>
  <c r="BL748" i="19"/>
  <c r="BK748" i="19"/>
  <c r="BM747" i="19"/>
  <c r="BL747" i="19"/>
  <c r="BK747" i="19"/>
  <c r="BM746" i="19"/>
  <c r="BL746" i="19"/>
  <c r="BK746" i="19"/>
  <c r="BM745" i="19"/>
  <c r="BL745" i="19"/>
  <c r="BK745" i="19"/>
  <c r="BM744" i="19"/>
  <c r="BL744" i="19"/>
  <c r="BK744" i="19"/>
  <c r="BM743" i="19"/>
  <c r="BL743" i="19"/>
  <c r="BK743" i="19"/>
  <c r="BM742" i="19"/>
  <c r="BL742" i="19"/>
  <c r="BK742" i="19"/>
  <c r="BM741" i="19"/>
  <c r="BL741" i="19"/>
  <c r="BK741" i="19"/>
  <c r="BM740" i="19"/>
  <c r="BL740" i="19"/>
  <c r="BK740" i="19"/>
  <c r="BM739" i="19"/>
  <c r="BL739" i="19"/>
  <c r="BK739" i="19"/>
  <c r="BM738" i="19"/>
  <c r="BL738" i="19"/>
  <c r="BK738" i="19"/>
  <c r="BM737" i="19"/>
  <c r="BL737" i="19"/>
  <c r="BK737" i="19"/>
  <c r="BM736" i="19"/>
  <c r="BL736" i="19"/>
  <c r="BK736" i="19"/>
  <c r="BM735" i="19"/>
  <c r="BL735" i="19"/>
  <c r="BK735" i="19"/>
  <c r="BM734" i="19"/>
  <c r="BL734" i="19"/>
  <c r="BK734" i="19"/>
  <c r="BM733" i="19"/>
  <c r="BL733" i="19"/>
  <c r="BK733" i="19"/>
  <c r="BM732" i="19"/>
  <c r="BL732" i="19"/>
  <c r="BK732" i="19"/>
  <c r="BM731" i="19"/>
  <c r="BL731" i="19"/>
  <c r="BK731" i="19"/>
  <c r="BM730" i="19"/>
  <c r="BL730" i="19"/>
  <c r="BK730" i="19"/>
  <c r="BM729" i="19"/>
  <c r="BL729" i="19"/>
  <c r="BK729" i="19"/>
  <c r="BD2499" i="19"/>
  <c r="BC2499" i="19"/>
  <c r="BD2498" i="19"/>
  <c r="BC2498" i="19"/>
  <c r="BD2497" i="19"/>
  <c r="BC2497" i="19"/>
  <c r="BD2496" i="19"/>
  <c r="BC2496" i="19"/>
  <c r="BD2495" i="19"/>
  <c r="BC2495" i="19"/>
  <c r="BD2494" i="19"/>
  <c r="BC2494" i="19"/>
  <c r="BD2493" i="19"/>
  <c r="BC2493" i="19"/>
  <c r="BD2492" i="19"/>
  <c r="BC2492" i="19"/>
  <c r="BD2491" i="19"/>
  <c r="BC2491" i="19"/>
  <c r="BD2490" i="19"/>
  <c r="BC2490" i="19"/>
  <c r="BD2489" i="19"/>
  <c r="BC2489" i="19"/>
  <c r="BD2488" i="19"/>
  <c r="BC2488" i="19"/>
  <c r="BD2487" i="19"/>
  <c r="BC2487" i="19"/>
  <c r="BD2486" i="19"/>
  <c r="BC2486" i="19"/>
  <c r="BD2485" i="19"/>
  <c r="BC2485" i="19"/>
  <c r="BD2484" i="19"/>
  <c r="BC2484" i="19"/>
  <c r="BD2483" i="19"/>
  <c r="BC2483" i="19"/>
  <c r="BD2482" i="19"/>
  <c r="BC2482" i="19"/>
  <c r="BD2481" i="19"/>
  <c r="BC2481" i="19"/>
  <c r="BD2480" i="19"/>
  <c r="BC2480" i="19"/>
  <c r="BD2479" i="19"/>
  <c r="BC2479" i="19"/>
  <c r="BD2478" i="19"/>
  <c r="BC2478" i="19"/>
  <c r="BD2477" i="19"/>
  <c r="BC2477" i="19"/>
  <c r="BD2476" i="19"/>
  <c r="BC2476" i="19"/>
  <c r="BD2475" i="19"/>
  <c r="BC2475" i="19"/>
  <c r="BD2474" i="19"/>
  <c r="BC2474" i="19"/>
  <c r="BD2473" i="19"/>
  <c r="BC2473" i="19"/>
  <c r="BD2472" i="19"/>
  <c r="BC2472" i="19"/>
  <c r="BD2471" i="19"/>
  <c r="BC2471" i="19"/>
  <c r="BD2470" i="19"/>
  <c r="BC2470" i="19"/>
  <c r="BD2469" i="19"/>
  <c r="BC2469" i="19"/>
  <c r="BD2468" i="19"/>
  <c r="BC2468" i="19"/>
  <c r="BD2467" i="19"/>
  <c r="BC2467" i="19"/>
  <c r="BD2466" i="19"/>
  <c r="BC2466" i="19"/>
  <c r="BD2465" i="19"/>
  <c r="BC2465" i="19"/>
  <c r="BD2464" i="19"/>
  <c r="BC2464" i="19"/>
  <c r="BD2463" i="19"/>
  <c r="BC2463" i="19"/>
  <c r="BD2462" i="19"/>
  <c r="BC2462" i="19"/>
  <c r="BD2461" i="19"/>
  <c r="BC2461" i="19"/>
  <c r="BD2460" i="19"/>
  <c r="BC2460" i="19"/>
  <c r="BD2459" i="19"/>
  <c r="BC2459" i="19"/>
  <c r="BD2458" i="19"/>
  <c r="BC2458" i="19"/>
  <c r="BD2457" i="19"/>
  <c r="BC2457" i="19"/>
  <c r="BD2456" i="19"/>
  <c r="BC2456" i="19"/>
  <c r="BD2455" i="19"/>
  <c r="BC2455" i="19"/>
  <c r="BD2454" i="19"/>
  <c r="BC2454" i="19"/>
  <c r="BD2453" i="19"/>
  <c r="BC2453" i="19"/>
  <c r="BD2452" i="19"/>
  <c r="BC2452" i="19"/>
  <c r="BD2451" i="19"/>
  <c r="BC2451" i="19"/>
  <c r="BD2450" i="19"/>
  <c r="BC2450" i="19"/>
  <c r="BD2449" i="19"/>
  <c r="BC2449" i="19"/>
  <c r="BD2448" i="19"/>
  <c r="BC2448" i="19"/>
  <c r="BD2447" i="19"/>
  <c r="BC2447" i="19"/>
  <c r="BD2446" i="19"/>
  <c r="BC2446" i="19"/>
  <c r="BD2445" i="19"/>
  <c r="BC2445" i="19"/>
  <c r="BD2444" i="19"/>
  <c r="BC2444" i="19"/>
  <c r="BD2443" i="19"/>
  <c r="BC2443" i="19"/>
  <c r="BD2442" i="19"/>
  <c r="BC2442" i="19"/>
  <c r="BD2441" i="19"/>
  <c r="BC2441" i="19"/>
  <c r="BD2440" i="19"/>
  <c r="BC2440" i="19"/>
  <c r="BD2439" i="19"/>
  <c r="BC2439" i="19"/>
  <c r="BD2438" i="19"/>
  <c r="BC2438" i="19"/>
  <c r="BD2437" i="19"/>
  <c r="BC2437" i="19"/>
  <c r="BD2436" i="19"/>
  <c r="BC2436" i="19"/>
  <c r="BD2435" i="19"/>
  <c r="BC2435" i="19"/>
  <c r="BD2434" i="19"/>
  <c r="BC2434" i="19"/>
  <c r="BD2433" i="19"/>
  <c r="BC2433" i="19"/>
  <c r="BD2432" i="19"/>
  <c r="BC2432" i="19"/>
  <c r="BD2431" i="19"/>
  <c r="BC2431" i="19"/>
  <c r="BD2430" i="19"/>
  <c r="BC2430" i="19"/>
  <c r="BD2429" i="19"/>
  <c r="BC2429" i="19"/>
  <c r="BD2428" i="19"/>
  <c r="BC2428" i="19"/>
  <c r="BD2427" i="19"/>
  <c r="BC2427" i="19"/>
  <c r="BD2426" i="19"/>
  <c r="BC2426" i="19"/>
  <c r="BD2425" i="19"/>
  <c r="BC2425" i="19"/>
  <c r="BD2424" i="19"/>
  <c r="BC2424" i="19"/>
  <c r="BD2423" i="19"/>
  <c r="BC2423" i="19"/>
  <c r="BD2422" i="19"/>
  <c r="BC2422" i="19"/>
  <c r="BD2421" i="19"/>
  <c r="BC2421" i="19"/>
  <c r="BD2420" i="19"/>
  <c r="BC2420" i="19"/>
  <c r="BD2419" i="19"/>
  <c r="BC2419" i="19"/>
  <c r="BD2418" i="19"/>
  <c r="BC2418" i="19"/>
  <c r="BD2417" i="19"/>
  <c r="BC2417" i="19"/>
  <c r="BD2416" i="19"/>
  <c r="BC2416" i="19"/>
  <c r="BD2415" i="19"/>
  <c r="BC2415" i="19"/>
  <c r="BD2414" i="19"/>
  <c r="BC2414" i="19"/>
  <c r="BD2413" i="19"/>
  <c r="BC2413" i="19"/>
  <c r="BD2412" i="19"/>
  <c r="BC2412" i="19"/>
  <c r="BD2411" i="19"/>
  <c r="BC2411" i="19"/>
  <c r="BD2410" i="19"/>
  <c r="BC2410" i="19"/>
  <c r="BD2409" i="19"/>
  <c r="BC2409" i="19"/>
  <c r="BD2408" i="19"/>
  <c r="BC2408" i="19"/>
  <c r="BD2407" i="19"/>
  <c r="BC2407" i="19"/>
  <c r="BD2406" i="19"/>
  <c r="BC2406" i="19"/>
  <c r="BD2405" i="19"/>
  <c r="BC2405" i="19"/>
  <c r="BD2404" i="19"/>
  <c r="BC2404" i="19"/>
  <c r="BD2403" i="19"/>
  <c r="BC2403" i="19"/>
  <c r="BD2402" i="19"/>
  <c r="BC2402" i="19"/>
  <c r="BD2401" i="19"/>
  <c r="BC2401" i="19"/>
  <c r="BD2400" i="19"/>
  <c r="BC2400" i="19"/>
  <c r="BD2399" i="19"/>
  <c r="BC2399" i="19"/>
  <c r="BD2398" i="19"/>
  <c r="BC2398" i="19"/>
  <c r="BD2397" i="19"/>
  <c r="BC2397" i="19"/>
  <c r="BD2396" i="19"/>
  <c r="BC2396" i="19"/>
  <c r="BD2395" i="19"/>
  <c r="BC2395" i="19"/>
  <c r="BD2394" i="19"/>
  <c r="BC2394" i="19"/>
  <c r="BD2393" i="19"/>
  <c r="BC2393" i="19"/>
  <c r="BD2392" i="19"/>
  <c r="BC2392" i="19"/>
  <c r="BD2391" i="19"/>
  <c r="BC2391" i="19"/>
  <c r="BD2390" i="19"/>
  <c r="BC2390" i="19"/>
  <c r="BD2389" i="19"/>
  <c r="BC2389" i="19"/>
  <c r="BD2388" i="19"/>
  <c r="BC2388" i="19"/>
  <c r="BD2387" i="19"/>
  <c r="BC2387" i="19"/>
  <c r="BD2386" i="19"/>
  <c r="BC2386" i="19"/>
  <c r="BD2385" i="19"/>
  <c r="BC2385" i="19"/>
  <c r="BD2384" i="19"/>
  <c r="BC2384" i="19"/>
  <c r="BD2383" i="19"/>
  <c r="BC2383" i="19"/>
  <c r="BD2382" i="19"/>
  <c r="BC2382" i="19"/>
  <c r="BD2381" i="19"/>
  <c r="BC2381" i="19"/>
  <c r="BD2380" i="19"/>
  <c r="BC2380" i="19"/>
  <c r="BD2379" i="19"/>
  <c r="BC2379" i="19"/>
  <c r="BD2378" i="19"/>
  <c r="BC2378" i="19"/>
  <c r="BD2377" i="19"/>
  <c r="BC2377" i="19"/>
  <c r="BD2376" i="19"/>
  <c r="BC2376" i="19"/>
  <c r="BD2375" i="19"/>
  <c r="BC2375" i="19"/>
  <c r="BD2374" i="19"/>
  <c r="BC2374" i="19"/>
  <c r="BD2373" i="19"/>
  <c r="BC2373" i="19"/>
  <c r="BD2372" i="19"/>
  <c r="BC2372" i="19"/>
  <c r="BD2371" i="19"/>
  <c r="BC2371" i="19"/>
  <c r="BD2370" i="19"/>
  <c r="BC2370" i="19"/>
  <c r="BD2369" i="19"/>
  <c r="BC2369" i="19"/>
  <c r="BD2368" i="19"/>
  <c r="BC2368" i="19"/>
  <c r="BD2367" i="19"/>
  <c r="BC2367" i="19"/>
  <c r="BD2366" i="19"/>
  <c r="BC2366" i="19"/>
  <c r="BD2365" i="19"/>
  <c r="BC2365" i="19"/>
  <c r="BD2364" i="19"/>
  <c r="BC2364" i="19"/>
  <c r="BD2363" i="19"/>
  <c r="BC2363" i="19"/>
  <c r="BD2362" i="19"/>
  <c r="BC2362" i="19"/>
  <c r="BD2361" i="19"/>
  <c r="BC2361" i="19"/>
  <c r="BD2360" i="19"/>
  <c r="BC2360" i="19"/>
  <c r="BD2359" i="19"/>
  <c r="BC2359" i="19"/>
  <c r="BD2358" i="19"/>
  <c r="BC2358" i="19"/>
  <c r="BD2357" i="19"/>
  <c r="BC2357" i="19"/>
  <c r="BD2356" i="19"/>
  <c r="BC2356" i="19"/>
  <c r="BD2355" i="19"/>
  <c r="BC2355" i="19"/>
  <c r="BD2354" i="19"/>
  <c r="BC2354" i="19"/>
  <c r="BD2353" i="19"/>
  <c r="BC2353" i="19"/>
  <c r="BD2352" i="19"/>
  <c r="BC2352" i="19"/>
  <c r="BD2351" i="19"/>
  <c r="BC2351" i="19"/>
  <c r="BD2350" i="19"/>
  <c r="BC2350" i="19"/>
  <c r="BD2349" i="19"/>
  <c r="BC2349" i="19"/>
  <c r="BD2348" i="19"/>
  <c r="BC2348" i="19"/>
  <c r="BD2347" i="19"/>
  <c r="BC2347" i="19"/>
  <c r="BD2346" i="19"/>
  <c r="BC2346" i="19"/>
  <c r="BD2345" i="19"/>
  <c r="BC2345" i="19"/>
  <c r="BD2344" i="19"/>
  <c r="BC2344" i="19"/>
  <c r="BD2343" i="19"/>
  <c r="BC2343" i="19"/>
  <c r="BD2342" i="19"/>
  <c r="BC2342" i="19"/>
  <c r="BD2341" i="19"/>
  <c r="BC2341" i="19"/>
  <c r="BD2340" i="19"/>
  <c r="BC2340" i="19"/>
  <c r="BD2339" i="19"/>
  <c r="BC2339" i="19"/>
  <c r="BD2338" i="19"/>
  <c r="BC2338" i="19"/>
  <c r="BD2337" i="19"/>
  <c r="BC2337" i="19"/>
  <c r="BD2336" i="19"/>
  <c r="BC2336" i="19"/>
  <c r="BD2335" i="19"/>
  <c r="BC2335" i="19"/>
  <c r="BD2334" i="19"/>
  <c r="BC2334" i="19"/>
  <c r="BD2333" i="19"/>
  <c r="BC2333" i="19"/>
  <c r="BD2332" i="19"/>
  <c r="BC2332" i="19"/>
  <c r="BD2331" i="19"/>
  <c r="BC2331" i="19"/>
  <c r="BD2330" i="19"/>
  <c r="BC2330" i="19"/>
  <c r="BD2329" i="19"/>
  <c r="BC2329" i="19"/>
  <c r="BD2328" i="19"/>
  <c r="BC2328" i="19"/>
  <c r="BD2327" i="19"/>
  <c r="BC2327" i="19"/>
  <c r="BD2326" i="19"/>
  <c r="BC2326" i="19"/>
  <c r="BD2325" i="19"/>
  <c r="BC2325" i="19"/>
  <c r="BD2324" i="19"/>
  <c r="BC2324" i="19"/>
  <c r="BD2323" i="19"/>
  <c r="BC2323" i="19"/>
  <c r="BD2322" i="19"/>
  <c r="BC2322" i="19"/>
  <c r="BD2321" i="19"/>
  <c r="BC2321" i="19"/>
  <c r="BD2320" i="19"/>
  <c r="BC2320" i="19"/>
  <c r="BD2319" i="19"/>
  <c r="BC2319" i="19"/>
  <c r="BD2318" i="19"/>
  <c r="BC2318" i="19"/>
  <c r="BD2317" i="19"/>
  <c r="BC2317" i="19"/>
  <c r="BD2316" i="19"/>
  <c r="BC2316" i="19"/>
  <c r="BD2315" i="19"/>
  <c r="BC2315" i="19"/>
  <c r="BD2314" i="19"/>
  <c r="BC2314" i="19"/>
  <c r="BD2313" i="19"/>
  <c r="BC2313" i="19"/>
  <c r="BD2312" i="19"/>
  <c r="BC2312" i="19"/>
  <c r="BD2311" i="19"/>
  <c r="BC2311" i="19"/>
  <c r="BD2310" i="19"/>
  <c r="BC2310" i="19"/>
  <c r="BD2309" i="19"/>
  <c r="BC2309" i="19"/>
  <c r="BD2308" i="19"/>
  <c r="BC2308" i="19"/>
  <c r="BD2307" i="19"/>
  <c r="BC2307" i="19"/>
  <c r="BD2306" i="19"/>
  <c r="BC2306" i="19"/>
  <c r="BD2305" i="19"/>
  <c r="BC2305" i="19"/>
  <c r="BD2304" i="19"/>
  <c r="BC2304" i="19"/>
  <c r="BD2303" i="19"/>
  <c r="BC2303" i="19"/>
  <c r="BD2302" i="19"/>
  <c r="BC2302" i="19"/>
  <c r="BD2301" i="19"/>
  <c r="BC2301" i="19"/>
  <c r="BD2300" i="19"/>
  <c r="BC2300" i="19"/>
  <c r="BD2299" i="19"/>
  <c r="BC2299" i="19"/>
  <c r="BD2298" i="19"/>
  <c r="BC2298" i="19"/>
  <c r="BD2297" i="19"/>
  <c r="BC2297" i="19"/>
  <c r="BD2296" i="19"/>
  <c r="BC2296" i="19"/>
  <c r="BD2295" i="19"/>
  <c r="BC2295" i="19"/>
  <c r="BD2294" i="19"/>
  <c r="BC2294" i="19"/>
  <c r="BD2293" i="19"/>
  <c r="BC2293" i="19"/>
  <c r="BD2292" i="19"/>
  <c r="BC2292" i="19"/>
  <c r="BD2291" i="19"/>
  <c r="BC2291" i="19"/>
  <c r="BD2290" i="19"/>
  <c r="BC2290" i="19"/>
  <c r="BD2289" i="19"/>
  <c r="BC2289" i="19"/>
  <c r="BD2288" i="19"/>
  <c r="BC2288" i="19"/>
  <c r="BD2287" i="19"/>
  <c r="BC2287" i="19"/>
  <c r="BD2286" i="19"/>
  <c r="BC2286" i="19"/>
  <c r="BD2285" i="19"/>
  <c r="BC2285" i="19"/>
  <c r="BD2284" i="19"/>
  <c r="BC2284" i="19"/>
  <c r="BD2283" i="19"/>
  <c r="BC2283" i="19"/>
  <c r="BD2282" i="19"/>
  <c r="BC2282" i="19"/>
  <c r="BD2281" i="19"/>
  <c r="BC2281" i="19"/>
  <c r="BD2280" i="19"/>
  <c r="BC2280" i="19"/>
  <c r="BD2279" i="19"/>
  <c r="BC2279" i="19"/>
  <c r="BD2278" i="19"/>
  <c r="BC2278" i="19"/>
  <c r="BD2277" i="19"/>
  <c r="BC2277" i="19"/>
  <c r="BD2276" i="19"/>
  <c r="BC2276" i="19"/>
  <c r="BD2275" i="19"/>
  <c r="BC2275" i="19"/>
  <c r="BD2274" i="19"/>
  <c r="BC2274" i="19"/>
  <c r="BD2273" i="19"/>
  <c r="BC2273" i="19"/>
  <c r="BD2272" i="19"/>
  <c r="BC2272" i="19"/>
  <c r="BD2271" i="19"/>
  <c r="BC2271" i="19"/>
  <c r="BD2270" i="19"/>
  <c r="BC2270" i="19"/>
  <c r="BD2269" i="19"/>
  <c r="BC2269" i="19"/>
  <c r="BD2268" i="19"/>
  <c r="BC2268" i="19"/>
  <c r="BD2267" i="19"/>
  <c r="BC2267" i="19"/>
  <c r="BD2266" i="19"/>
  <c r="BC2266" i="19"/>
  <c r="BD2265" i="19"/>
  <c r="BC2265" i="19"/>
  <c r="BD2264" i="19"/>
  <c r="BC2264" i="19"/>
  <c r="BD2263" i="19"/>
  <c r="BC2263" i="19"/>
  <c r="BD2262" i="19"/>
  <c r="BC2262" i="19"/>
  <c r="BD2261" i="19"/>
  <c r="BC2261" i="19"/>
  <c r="BD2260" i="19"/>
  <c r="BC2260" i="19"/>
  <c r="BD2259" i="19"/>
  <c r="BC2259" i="19"/>
  <c r="BD2258" i="19"/>
  <c r="BC2258" i="19"/>
  <c r="BD2257" i="19"/>
  <c r="BC2257" i="19"/>
  <c r="BD2256" i="19"/>
  <c r="BC2256" i="19"/>
  <c r="BD2255" i="19"/>
  <c r="BC2255" i="19"/>
  <c r="BD2254" i="19"/>
  <c r="BC2254" i="19"/>
  <c r="BD2253" i="19"/>
  <c r="BC2253" i="19"/>
  <c r="BD2252" i="19"/>
  <c r="BC2252" i="19"/>
  <c r="BD2251" i="19"/>
  <c r="BC2251" i="19"/>
  <c r="BD2250" i="19"/>
  <c r="BC2250" i="19"/>
  <c r="BD2249" i="19"/>
  <c r="BC2249" i="19"/>
  <c r="BD2248" i="19"/>
  <c r="BC2248" i="19"/>
  <c r="BD2247" i="19"/>
  <c r="BC2247" i="19"/>
  <c r="BD2246" i="19"/>
  <c r="BC2246" i="19"/>
  <c r="BD2245" i="19"/>
  <c r="BC2245" i="19"/>
  <c r="BD2244" i="19"/>
  <c r="BC2244" i="19"/>
  <c r="BD2243" i="19"/>
  <c r="BC2243" i="19"/>
  <c r="BD2242" i="19"/>
  <c r="BC2242" i="19"/>
  <c r="BD2241" i="19"/>
  <c r="BC2241" i="19"/>
  <c r="BD2240" i="19"/>
  <c r="BC2240" i="19"/>
  <c r="BD2239" i="19"/>
  <c r="BC2239" i="19"/>
  <c r="BD2238" i="19"/>
  <c r="BC2238" i="19"/>
  <c r="BD2237" i="19"/>
  <c r="BC2237" i="19"/>
  <c r="BD2236" i="19"/>
  <c r="BC2236" i="19"/>
  <c r="BD2235" i="19"/>
  <c r="BC2235" i="19"/>
  <c r="BD2234" i="19"/>
  <c r="BC2234" i="19"/>
  <c r="BD2233" i="19"/>
  <c r="BC2233" i="19"/>
  <c r="BD2232" i="19"/>
  <c r="BC2232" i="19"/>
  <c r="BD2231" i="19"/>
  <c r="BC2231" i="19"/>
  <c r="BD2230" i="19"/>
  <c r="BC2230" i="19"/>
  <c r="BD2229" i="19"/>
  <c r="BC2229" i="19"/>
  <c r="BD2228" i="19"/>
  <c r="BC2228" i="19"/>
  <c r="BD2227" i="19"/>
  <c r="BC2227" i="19"/>
  <c r="BD2226" i="19"/>
  <c r="BC2226" i="19"/>
  <c r="BD2225" i="19"/>
  <c r="BC2225" i="19"/>
  <c r="BD2224" i="19"/>
  <c r="BC2224" i="19"/>
  <c r="BD2223" i="19"/>
  <c r="BC2223" i="19"/>
  <c r="BD2222" i="19"/>
  <c r="BC2222" i="19"/>
  <c r="BD2221" i="19"/>
  <c r="BC2221" i="19"/>
  <c r="BD2220" i="19"/>
  <c r="BC2220" i="19"/>
  <c r="BD2219" i="19"/>
  <c r="BC2219" i="19"/>
  <c r="BD2218" i="19"/>
  <c r="BC2218" i="19"/>
  <c r="BD2217" i="19"/>
  <c r="BC2217" i="19"/>
  <c r="BD2216" i="19"/>
  <c r="BC2216" i="19"/>
  <c r="BD2215" i="19"/>
  <c r="BC2215" i="19"/>
  <c r="BD2214" i="19"/>
  <c r="BC2214" i="19"/>
  <c r="BD2213" i="19"/>
  <c r="BC2213" i="19"/>
  <c r="BD2212" i="19"/>
  <c r="BC2212" i="19"/>
  <c r="BD2211" i="19"/>
  <c r="BC2211" i="19"/>
  <c r="BD2210" i="19"/>
  <c r="BC2210" i="19"/>
  <c r="BD2209" i="19"/>
  <c r="BC2209" i="19"/>
  <c r="BD2208" i="19"/>
  <c r="BC2208" i="19"/>
  <c r="BD2207" i="19"/>
  <c r="BC2207" i="19"/>
  <c r="BD2206" i="19"/>
  <c r="BC2206" i="19"/>
  <c r="BD2205" i="19"/>
  <c r="BC2205" i="19"/>
  <c r="BD2204" i="19"/>
  <c r="BC2204" i="19"/>
  <c r="BD2203" i="19"/>
  <c r="BC2203" i="19"/>
  <c r="BD2202" i="19"/>
  <c r="BC2202" i="19"/>
  <c r="BD2201" i="19"/>
  <c r="BC2201" i="19"/>
  <c r="BD2200" i="19"/>
  <c r="BC2200" i="19"/>
  <c r="BD2199" i="19"/>
  <c r="BC2199" i="19"/>
  <c r="BD2198" i="19"/>
  <c r="BC2198" i="19"/>
  <c r="BD2197" i="19"/>
  <c r="BC2197" i="19"/>
  <c r="BD2196" i="19"/>
  <c r="BC2196" i="19"/>
  <c r="BD2195" i="19"/>
  <c r="BC2195" i="19"/>
  <c r="BD2194" i="19"/>
  <c r="BC2194" i="19"/>
  <c r="BD2193" i="19"/>
  <c r="BC2193" i="19"/>
  <c r="BD2192" i="19"/>
  <c r="BC2192" i="19"/>
  <c r="BD2191" i="19"/>
  <c r="BC2191" i="19"/>
  <c r="BD2190" i="19"/>
  <c r="BC2190" i="19"/>
  <c r="BD2189" i="19"/>
  <c r="BC2189" i="19"/>
  <c r="BD2188" i="19"/>
  <c r="BC2188" i="19"/>
  <c r="BD2187" i="19"/>
  <c r="BC2187" i="19"/>
  <c r="BD2186" i="19"/>
  <c r="BC2186" i="19"/>
  <c r="BD2185" i="19"/>
  <c r="BC2185" i="19"/>
  <c r="BD2184" i="19"/>
  <c r="BC2184" i="19"/>
  <c r="BD2183" i="19"/>
  <c r="BC2183" i="19"/>
  <c r="BD2182" i="19"/>
  <c r="BC2182" i="19"/>
  <c r="BD2181" i="19"/>
  <c r="BC2181" i="19"/>
  <c r="BD2180" i="19"/>
  <c r="BC2180" i="19"/>
  <c r="BD2179" i="19"/>
  <c r="BC2179" i="19"/>
  <c r="BD2178" i="19"/>
  <c r="BC2178" i="19"/>
  <c r="BD2177" i="19"/>
  <c r="BC2177" i="19"/>
  <c r="BD2176" i="19"/>
  <c r="BC2176" i="19"/>
  <c r="BD2175" i="19"/>
  <c r="BC2175" i="19"/>
  <c r="BD2174" i="19"/>
  <c r="BC2174" i="19"/>
  <c r="BD2173" i="19"/>
  <c r="BC2173" i="19"/>
  <c r="BD2172" i="19"/>
  <c r="BC2172" i="19"/>
  <c r="BD2171" i="19"/>
  <c r="BC2171" i="19"/>
  <c r="BD2170" i="19"/>
  <c r="BC2170" i="19"/>
  <c r="BD2169" i="19"/>
  <c r="BC2169" i="19"/>
  <c r="BD2168" i="19"/>
  <c r="BC2168" i="19"/>
  <c r="BD2167" i="19"/>
  <c r="BC2167" i="19"/>
  <c r="BD2166" i="19"/>
  <c r="BC2166" i="19"/>
  <c r="BD2165" i="19"/>
  <c r="BC2165" i="19"/>
  <c r="BD2164" i="19"/>
  <c r="BC2164" i="19"/>
  <c r="BD2163" i="19"/>
  <c r="BC2163" i="19"/>
  <c r="BD2162" i="19"/>
  <c r="BC2162" i="19"/>
  <c r="BD2161" i="19"/>
  <c r="BC2161" i="19"/>
  <c r="BD2160" i="19"/>
  <c r="BC2160" i="19"/>
  <c r="BD2159" i="19"/>
  <c r="BC2159" i="19"/>
  <c r="BD2158" i="19"/>
  <c r="BC2158" i="19"/>
  <c r="BD2157" i="19"/>
  <c r="BC2157" i="19"/>
  <c r="BD2156" i="19"/>
  <c r="BC2156" i="19"/>
  <c r="BD2155" i="19"/>
  <c r="BC2155" i="19"/>
  <c r="BD2154" i="19"/>
  <c r="BC2154" i="19"/>
  <c r="BD2153" i="19"/>
  <c r="BC2153" i="19"/>
  <c r="BD2152" i="19"/>
  <c r="BC2152" i="19"/>
  <c r="BD2151" i="19"/>
  <c r="BC2151" i="19"/>
  <c r="BD2150" i="19"/>
  <c r="BC2150" i="19"/>
  <c r="BD2149" i="19"/>
  <c r="BC2149" i="19"/>
  <c r="BD2148" i="19"/>
  <c r="BC2148" i="19"/>
  <c r="BD2147" i="19"/>
  <c r="BC2147" i="19"/>
  <c r="BD2146" i="19"/>
  <c r="BC2146" i="19"/>
  <c r="BD2145" i="19"/>
  <c r="BC2145" i="19"/>
  <c r="BD2144" i="19"/>
  <c r="BC2144" i="19"/>
  <c r="BD2143" i="19"/>
  <c r="BC2143" i="19"/>
  <c r="BD2142" i="19"/>
  <c r="BC2142" i="19"/>
  <c r="BD2141" i="19"/>
  <c r="BC2141" i="19"/>
  <c r="BD2140" i="19"/>
  <c r="BC2140" i="19"/>
  <c r="BD2139" i="19"/>
  <c r="BC2139" i="19"/>
  <c r="BD2138" i="19"/>
  <c r="BC2138" i="19"/>
  <c r="BD2137" i="19"/>
  <c r="BC2137" i="19"/>
  <c r="BD2136" i="19"/>
  <c r="BC2136" i="19"/>
  <c r="BD2135" i="19"/>
  <c r="BC2135" i="19"/>
  <c r="BD2134" i="19"/>
  <c r="BC2134" i="19"/>
  <c r="BD2133" i="19"/>
  <c r="BC2133" i="19"/>
  <c r="BD2132" i="19"/>
  <c r="BC2132" i="19"/>
  <c r="BD2131" i="19"/>
  <c r="BC2131" i="19"/>
  <c r="BD2130" i="19"/>
  <c r="BC2130" i="19"/>
  <c r="BD2129" i="19"/>
  <c r="BC2129" i="19"/>
  <c r="BD2128" i="19"/>
  <c r="BC2128" i="19"/>
  <c r="BD2127" i="19"/>
  <c r="BC2127" i="19"/>
  <c r="BD2126" i="19"/>
  <c r="BC2126" i="19"/>
  <c r="BD2125" i="19"/>
  <c r="BC2125" i="19"/>
  <c r="BD2124" i="19"/>
  <c r="BC2124" i="19"/>
  <c r="BD2123" i="19"/>
  <c r="BC2123" i="19"/>
  <c r="BD2122" i="19"/>
  <c r="BC2122" i="19"/>
  <c r="BD2121" i="19"/>
  <c r="BC2121" i="19"/>
  <c r="BD2120" i="19"/>
  <c r="BC2120" i="19"/>
  <c r="BD2119" i="19"/>
  <c r="BC2119" i="19"/>
  <c r="BD2118" i="19"/>
  <c r="BC2118" i="19"/>
  <c r="BD2117" i="19"/>
  <c r="BC2117" i="19"/>
  <c r="BD2116" i="19"/>
  <c r="BC2116" i="19"/>
  <c r="BD2115" i="19"/>
  <c r="BC2115" i="19"/>
  <c r="BD2114" i="19"/>
  <c r="BC2114" i="19"/>
  <c r="BD2113" i="19"/>
  <c r="BC2113" i="19"/>
  <c r="BD2112" i="19"/>
  <c r="BC2112" i="19"/>
  <c r="BD2111" i="19"/>
  <c r="BC2111" i="19"/>
  <c r="BD2110" i="19"/>
  <c r="BC2110" i="19"/>
  <c r="BD2109" i="19"/>
  <c r="BC2109" i="19"/>
  <c r="BD2108" i="19"/>
  <c r="BC2108" i="19"/>
  <c r="BD2107" i="19"/>
  <c r="BC2107" i="19"/>
  <c r="BD2106" i="19"/>
  <c r="BC2106" i="19"/>
  <c r="BD2105" i="19"/>
  <c r="BC2105" i="19"/>
  <c r="BD2104" i="19"/>
  <c r="BC2104" i="19"/>
  <c r="BD2103" i="19"/>
  <c r="BC2103" i="19"/>
  <c r="BD2102" i="19"/>
  <c r="BC2102" i="19"/>
  <c r="BD2101" i="19"/>
  <c r="BC2101" i="19"/>
  <c r="BD2100" i="19"/>
  <c r="BC2100" i="19"/>
  <c r="BD2099" i="19"/>
  <c r="BC2099" i="19"/>
  <c r="BD2098" i="19"/>
  <c r="BC2098" i="19"/>
  <c r="BD2097" i="19"/>
  <c r="BC2097" i="19"/>
  <c r="BD2096" i="19"/>
  <c r="BC2096" i="19"/>
  <c r="BD2095" i="19"/>
  <c r="BC2095" i="19"/>
  <c r="BD2094" i="19"/>
  <c r="BC2094" i="19"/>
  <c r="BD2093" i="19"/>
  <c r="BC2093" i="19"/>
  <c r="BD2092" i="19"/>
  <c r="BC2092" i="19"/>
  <c r="BD2091" i="19"/>
  <c r="BC2091" i="19"/>
  <c r="BD2090" i="19"/>
  <c r="BC2090" i="19"/>
  <c r="BD2089" i="19"/>
  <c r="BC2089" i="19"/>
  <c r="BD2088" i="19"/>
  <c r="BC2088" i="19"/>
  <c r="BD2087" i="19"/>
  <c r="BC2087" i="19"/>
  <c r="BD2086" i="19"/>
  <c r="BC2086" i="19"/>
  <c r="BD2085" i="19"/>
  <c r="BC2085" i="19"/>
  <c r="BD2084" i="19"/>
  <c r="BC2084" i="19"/>
  <c r="BD2083" i="19"/>
  <c r="BC2083" i="19"/>
  <c r="BD2082" i="19"/>
  <c r="BC2082" i="19"/>
  <c r="BD2081" i="19"/>
  <c r="BC2081" i="19"/>
  <c r="BD2080" i="19"/>
  <c r="BC2080" i="19"/>
  <c r="BD2079" i="19"/>
  <c r="BC2079" i="19"/>
  <c r="BD2078" i="19"/>
  <c r="BC2078" i="19"/>
  <c r="BD2077" i="19"/>
  <c r="BC2077" i="19"/>
  <c r="BD2076" i="19"/>
  <c r="BC2076" i="19"/>
  <c r="BD2075" i="19"/>
  <c r="BC2075" i="19"/>
  <c r="BD2074" i="19"/>
  <c r="BC2074" i="19"/>
  <c r="BD2073" i="19"/>
  <c r="BC2073" i="19"/>
  <c r="BD2072" i="19"/>
  <c r="BC2072" i="19"/>
  <c r="BD2071" i="19"/>
  <c r="BC2071" i="19"/>
  <c r="BD2070" i="19"/>
  <c r="BC2070" i="19"/>
  <c r="BD2069" i="19"/>
  <c r="BC2069" i="19"/>
  <c r="BD2068" i="19"/>
  <c r="BC2068" i="19"/>
  <c r="BD2067" i="19"/>
  <c r="BC2067" i="19"/>
  <c r="BD2066" i="19"/>
  <c r="BC2066" i="19"/>
  <c r="BD2065" i="19"/>
  <c r="BC2065" i="19"/>
  <c r="BD2064" i="19"/>
  <c r="BC2064" i="19"/>
  <c r="BD2063" i="19"/>
  <c r="BC2063" i="19"/>
  <c r="BD2062" i="19"/>
  <c r="BC2062" i="19"/>
  <c r="BD2061" i="19"/>
  <c r="BC2061" i="19"/>
  <c r="BD2060" i="19"/>
  <c r="BC2060" i="19"/>
  <c r="BD2059" i="19"/>
  <c r="BC2059" i="19"/>
  <c r="BD2058" i="19"/>
  <c r="BC2058" i="19"/>
  <c r="BD2057" i="19"/>
  <c r="BC2057" i="19"/>
  <c r="BD2056" i="19"/>
  <c r="BC2056" i="19"/>
  <c r="BD2055" i="19"/>
  <c r="BC2055" i="19"/>
  <c r="BD2054" i="19"/>
  <c r="BC2054" i="19"/>
  <c r="BD2053" i="19"/>
  <c r="BC2053" i="19"/>
  <c r="BD2052" i="19"/>
  <c r="BC2052" i="19"/>
  <c r="BD2051" i="19"/>
  <c r="BC2051" i="19"/>
  <c r="BD2050" i="19"/>
  <c r="BC2050" i="19"/>
  <c r="BD2049" i="19"/>
  <c r="BC2049" i="19"/>
  <c r="BD2048" i="19"/>
  <c r="BC2048" i="19"/>
  <c r="BD2047" i="19"/>
  <c r="BC2047" i="19"/>
  <c r="BD2046" i="19"/>
  <c r="BC2046" i="19"/>
  <c r="BD2045" i="19"/>
  <c r="BC2045" i="19"/>
  <c r="BD2044" i="19"/>
  <c r="BC2044" i="19"/>
  <c r="BD2043" i="19"/>
  <c r="BC2043" i="19"/>
  <c r="BD2042" i="19"/>
  <c r="BC2042" i="19"/>
  <c r="BD2041" i="19"/>
  <c r="BC2041" i="19"/>
  <c r="BD2040" i="19"/>
  <c r="BC2040" i="19"/>
  <c r="BD2039" i="19"/>
  <c r="BC2039" i="19"/>
  <c r="BD2038" i="19"/>
  <c r="BC2038" i="19"/>
  <c r="BD2037" i="19"/>
  <c r="BC2037" i="19"/>
  <c r="BD2036" i="19"/>
  <c r="BC2036" i="19"/>
  <c r="BD2035" i="19"/>
  <c r="BC2035" i="19"/>
  <c r="BD2034" i="19"/>
  <c r="BC2034" i="19"/>
  <c r="BD2033" i="19"/>
  <c r="BC2033" i="19"/>
  <c r="BD2032" i="19"/>
  <c r="BC2032" i="19"/>
  <c r="BD2031" i="19"/>
  <c r="BC2031" i="19"/>
  <c r="BD2030" i="19"/>
  <c r="BC2030" i="19"/>
  <c r="BD2029" i="19"/>
  <c r="BC2029" i="19"/>
  <c r="BD2028" i="19"/>
  <c r="BC2028" i="19"/>
  <c r="BD2027" i="19"/>
  <c r="BC2027" i="19"/>
  <c r="BD2026" i="19"/>
  <c r="BC2026" i="19"/>
  <c r="BD2025" i="19"/>
  <c r="BC2025" i="19"/>
  <c r="BD2024" i="19"/>
  <c r="BC2024" i="19"/>
  <c r="BD2023" i="19"/>
  <c r="BC2023" i="19"/>
  <c r="BD2022" i="19"/>
  <c r="BC2022" i="19"/>
  <c r="BD2021" i="19"/>
  <c r="BC2021" i="19"/>
  <c r="BD2020" i="19"/>
  <c r="BC2020" i="19"/>
  <c r="BD2019" i="19"/>
  <c r="BC2019" i="19"/>
  <c r="BD2018" i="19"/>
  <c r="BC2018" i="19"/>
  <c r="BD2017" i="19"/>
  <c r="BC2017" i="19"/>
  <c r="BD2016" i="19"/>
  <c r="BC2016" i="19"/>
  <c r="BD2015" i="19"/>
  <c r="BC2015" i="19"/>
  <c r="BD2014" i="19"/>
  <c r="BC2014" i="19"/>
  <c r="BD2013" i="19"/>
  <c r="BC2013" i="19"/>
  <c r="BD2012" i="19"/>
  <c r="BC2012" i="19"/>
  <c r="BD2011" i="19"/>
  <c r="BC2011" i="19"/>
  <c r="BD2010" i="19"/>
  <c r="BC2010" i="19"/>
  <c r="BD2009" i="19"/>
  <c r="BC2009" i="19"/>
  <c r="BD2008" i="19"/>
  <c r="BC2008" i="19"/>
  <c r="BD2007" i="19"/>
  <c r="BC2007" i="19"/>
  <c r="BD2006" i="19"/>
  <c r="BC2006" i="19"/>
  <c r="BD2005" i="19"/>
  <c r="BC2005" i="19"/>
  <c r="BD2004" i="19"/>
  <c r="BC2004" i="19"/>
  <c r="BD2003" i="19"/>
  <c r="BC2003" i="19"/>
  <c r="BD2002" i="19"/>
  <c r="BC2002" i="19"/>
  <c r="BD2001" i="19"/>
  <c r="BC2001" i="19"/>
  <c r="BD2000" i="19"/>
  <c r="BC2000" i="19"/>
  <c r="BD1999" i="19"/>
  <c r="BC1999" i="19"/>
  <c r="BD1998" i="19"/>
  <c r="BC1998" i="19"/>
  <c r="BD1997" i="19"/>
  <c r="BC1997" i="19"/>
  <c r="BD1996" i="19"/>
  <c r="BC1996" i="19"/>
  <c r="BD1995" i="19"/>
  <c r="BC1995" i="19"/>
  <c r="BD1994" i="19"/>
  <c r="BC1994" i="19"/>
  <c r="BD1993" i="19"/>
  <c r="BC1993" i="19"/>
  <c r="BD1992" i="19"/>
  <c r="BC1992" i="19"/>
  <c r="BD1991" i="19"/>
  <c r="BC1991" i="19"/>
  <c r="BD1990" i="19"/>
  <c r="BC1990" i="19"/>
  <c r="BD1989" i="19"/>
  <c r="BC1989" i="19"/>
  <c r="BD1988" i="19"/>
  <c r="BC1988" i="19"/>
  <c r="BD1987" i="19"/>
  <c r="BC1987" i="19"/>
  <c r="BD1986" i="19"/>
  <c r="BC1986" i="19"/>
  <c r="BD1985" i="19"/>
  <c r="BC1985" i="19"/>
  <c r="BD1984" i="19"/>
  <c r="BC1984" i="19"/>
  <c r="BD1983" i="19"/>
  <c r="BC1983" i="19"/>
  <c r="BD1982" i="19"/>
  <c r="BC1982" i="19"/>
  <c r="BD1981" i="19"/>
  <c r="BC1981" i="19"/>
  <c r="BD1980" i="19"/>
  <c r="BC1980" i="19"/>
  <c r="BD1979" i="19"/>
  <c r="BC1979" i="19"/>
  <c r="BD1978" i="19"/>
  <c r="BC1978" i="19"/>
  <c r="BD1977" i="19"/>
  <c r="BC1977" i="19"/>
  <c r="BD1976" i="19"/>
  <c r="BC1976" i="19"/>
  <c r="BD1975" i="19"/>
  <c r="BC1975" i="19"/>
  <c r="BD1974" i="19"/>
  <c r="BC1974" i="19"/>
  <c r="BD1973" i="19"/>
  <c r="BC1973" i="19"/>
  <c r="BD1972" i="19"/>
  <c r="BC1972" i="19"/>
  <c r="BD1971" i="19"/>
  <c r="BC1971" i="19"/>
  <c r="BD1970" i="19"/>
  <c r="BC1970" i="19"/>
  <c r="BD1969" i="19"/>
  <c r="BC1969" i="19"/>
  <c r="BD1968" i="19"/>
  <c r="BC1968" i="19"/>
  <c r="BD1967" i="19"/>
  <c r="BC1967" i="19"/>
  <c r="BD1966" i="19"/>
  <c r="BC1966" i="19"/>
  <c r="BD1965" i="19"/>
  <c r="BC1965" i="19"/>
  <c r="BD1964" i="19"/>
  <c r="BC1964" i="19"/>
  <c r="BD1963" i="19"/>
  <c r="BC1963" i="19"/>
  <c r="BD1962" i="19"/>
  <c r="BC1962" i="19"/>
  <c r="BD1961" i="19"/>
  <c r="BC1961" i="19"/>
  <c r="BD1960" i="19"/>
  <c r="BC1960" i="19"/>
  <c r="BD1959" i="19"/>
  <c r="BC1959" i="19"/>
  <c r="BD1958" i="19"/>
  <c r="BC1958" i="19"/>
  <c r="BD1957" i="19"/>
  <c r="BC1957" i="19"/>
  <c r="BD1956" i="19"/>
  <c r="BC1956" i="19"/>
  <c r="BD1955" i="19"/>
  <c r="BC1955" i="19"/>
  <c r="BD1954" i="19"/>
  <c r="BC1954" i="19"/>
  <c r="BD1953" i="19"/>
  <c r="BC1953" i="19"/>
  <c r="BD1952" i="19"/>
  <c r="BC1952" i="19"/>
  <c r="BD1951" i="19"/>
  <c r="BC1951" i="19"/>
  <c r="BD1950" i="19"/>
  <c r="BC1950" i="19"/>
  <c r="BD1949" i="19"/>
  <c r="BC1949" i="19"/>
  <c r="BD1948" i="19"/>
  <c r="BC1948" i="19"/>
  <c r="BD1947" i="19"/>
  <c r="BC1947" i="19"/>
  <c r="BD1946" i="19"/>
  <c r="BC1946" i="19"/>
  <c r="BD1945" i="19"/>
  <c r="BC1945" i="19"/>
  <c r="BD1944" i="19"/>
  <c r="BC1944" i="19"/>
  <c r="BD1943" i="19"/>
  <c r="BC1943" i="19"/>
  <c r="BD1942" i="19"/>
  <c r="BC1942" i="19"/>
  <c r="BD1941" i="19"/>
  <c r="BC1941" i="19"/>
  <c r="BD1940" i="19"/>
  <c r="BC1940" i="19"/>
  <c r="BD1939" i="19"/>
  <c r="BC1939" i="19"/>
  <c r="BD1938" i="19"/>
  <c r="BC1938" i="19"/>
  <c r="BD1937" i="19"/>
  <c r="BC1937" i="19"/>
  <c r="BD1936" i="19"/>
  <c r="BC1936" i="19"/>
  <c r="BD1935" i="19"/>
  <c r="BC1935" i="19"/>
  <c r="BD1934" i="19"/>
  <c r="BC1934" i="19"/>
  <c r="BD1933" i="19"/>
  <c r="BC1933" i="19"/>
  <c r="BD1932" i="19"/>
  <c r="BC1932" i="19"/>
  <c r="BD1931" i="19"/>
  <c r="BC1931" i="19"/>
  <c r="BD1930" i="19"/>
  <c r="BC1930" i="19"/>
  <c r="BD1929" i="19"/>
  <c r="BC1929" i="19"/>
  <c r="BD1928" i="19"/>
  <c r="BC1928" i="19"/>
  <c r="BD1927" i="19"/>
  <c r="BC1927" i="19"/>
  <c r="BD1926" i="19"/>
  <c r="BC1926" i="19"/>
  <c r="BD1925" i="19"/>
  <c r="BC1925" i="19"/>
  <c r="BD1924" i="19"/>
  <c r="BC1924" i="19"/>
  <c r="BD1923" i="19"/>
  <c r="BC1923" i="19"/>
  <c r="BD1922" i="19"/>
  <c r="BC1922" i="19"/>
  <c r="BD1921" i="19"/>
  <c r="BC1921" i="19"/>
  <c r="BD1920" i="19"/>
  <c r="BC1920" i="19"/>
  <c r="BD1919" i="19"/>
  <c r="BC1919" i="19"/>
  <c r="BD1918" i="19"/>
  <c r="BC1918" i="19"/>
  <c r="BD1917" i="19"/>
  <c r="BC1917" i="19"/>
  <c r="BD1916" i="19"/>
  <c r="BC1916" i="19"/>
  <c r="BD1915" i="19"/>
  <c r="BC1915" i="19"/>
  <c r="BD1914" i="19"/>
  <c r="BC1914" i="19"/>
  <c r="BD1913" i="19"/>
  <c r="BC1913" i="19"/>
  <c r="BD1912" i="19"/>
  <c r="BC1912" i="19"/>
  <c r="BD1911" i="19"/>
  <c r="BC1911" i="19"/>
  <c r="BD1910" i="19"/>
  <c r="BC1910" i="19"/>
  <c r="BD1909" i="19"/>
  <c r="BC1909" i="19"/>
  <c r="BD1908" i="19"/>
  <c r="BC1908" i="19"/>
  <c r="BD1907" i="19"/>
  <c r="BC1907" i="19"/>
  <c r="BD1906" i="19"/>
  <c r="BC1906" i="19"/>
  <c r="BD1905" i="19"/>
  <c r="BC1905" i="19"/>
  <c r="BD1904" i="19"/>
  <c r="BC1904" i="19"/>
  <c r="BD1903" i="19"/>
  <c r="BC1903" i="19"/>
  <c r="BD1902" i="19"/>
  <c r="BC1902" i="19"/>
  <c r="BD1901" i="19"/>
  <c r="BC1901" i="19"/>
  <c r="BD1900" i="19"/>
  <c r="BC1900" i="19"/>
  <c r="BD1899" i="19"/>
  <c r="BC1899" i="19"/>
  <c r="BD1898" i="19"/>
  <c r="BC1898" i="19"/>
  <c r="BD1897" i="19"/>
  <c r="BC1897" i="19"/>
  <c r="BD1896" i="19"/>
  <c r="BC1896" i="19"/>
  <c r="BD1895" i="19"/>
  <c r="BC1895" i="19"/>
  <c r="BD1894" i="19"/>
  <c r="BC1894" i="19"/>
  <c r="BD1893" i="19"/>
  <c r="BC1893" i="19"/>
  <c r="BD1892" i="19"/>
  <c r="BC1892" i="19"/>
  <c r="BD1891" i="19"/>
  <c r="BC1891" i="19"/>
  <c r="BD1890" i="19"/>
  <c r="BC1890" i="19"/>
  <c r="BD1889" i="19"/>
  <c r="BC1889" i="19"/>
  <c r="BD1888" i="19"/>
  <c r="BC1888" i="19"/>
  <c r="BD1887" i="19"/>
  <c r="BC1887" i="19"/>
  <c r="BD1886" i="19"/>
  <c r="BC1886" i="19"/>
  <c r="BD1885" i="19"/>
  <c r="BC1885" i="19"/>
  <c r="BD1884" i="19"/>
  <c r="BC1884" i="19"/>
  <c r="BD1883" i="19"/>
  <c r="BC1883" i="19"/>
  <c r="BD1882" i="19"/>
  <c r="BC1882" i="19"/>
  <c r="BD1881" i="19"/>
  <c r="BC1881" i="19"/>
  <c r="BD1880" i="19"/>
  <c r="BC1880" i="19"/>
  <c r="BD1879" i="19"/>
  <c r="BC1879" i="19"/>
  <c r="BD1878" i="19"/>
  <c r="BC1878" i="19"/>
  <c r="BD1877" i="19"/>
  <c r="BC1877" i="19"/>
  <c r="BD1876" i="19"/>
  <c r="BC1876" i="19"/>
  <c r="BD1875" i="19"/>
  <c r="BC1875" i="19"/>
  <c r="BD1874" i="19"/>
  <c r="BC1874" i="19"/>
  <c r="BD1873" i="19"/>
  <c r="BC1873" i="19"/>
  <c r="BD1872" i="19"/>
  <c r="BC1872" i="19"/>
  <c r="BD1871" i="19"/>
  <c r="BC1871" i="19"/>
  <c r="BD1870" i="19"/>
  <c r="BC1870" i="19"/>
  <c r="BD1869" i="19"/>
  <c r="BC1869" i="19"/>
  <c r="BD1868" i="19"/>
  <c r="BC1868" i="19"/>
  <c r="BD1867" i="19"/>
  <c r="BC1867" i="19"/>
  <c r="BD1866" i="19"/>
  <c r="BC1866" i="19"/>
  <c r="BD1865" i="19"/>
  <c r="BC1865" i="19"/>
  <c r="BD1864" i="19"/>
  <c r="BC1864" i="19"/>
  <c r="BD1863" i="19"/>
  <c r="BC1863" i="19"/>
  <c r="BD1862" i="19"/>
  <c r="BC1862" i="19"/>
  <c r="BD1861" i="19"/>
  <c r="BC1861" i="19"/>
  <c r="BD1860" i="19"/>
  <c r="BC1860" i="19"/>
  <c r="BD1859" i="19"/>
  <c r="BC1859" i="19"/>
  <c r="BD1858" i="19"/>
  <c r="BC1858" i="19"/>
  <c r="BD1857" i="19"/>
  <c r="BC1857" i="19"/>
  <c r="BD1856" i="19"/>
  <c r="BC1856" i="19"/>
  <c r="BD1855" i="19"/>
  <c r="BC1855" i="19"/>
  <c r="BD1854" i="19"/>
  <c r="BC1854" i="19"/>
  <c r="BD1853" i="19"/>
  <c r="BC1853" i="19"/>
  <c r="BD1852" i="19"/>
  <c r="BC1852" i="19"/>
  <c r="BD1851" i="19"/>
  <c r="BC1851" i="19"/>
  <c r="BD1850" i="19"/>
  <c r="BC1850" i="19"/>
  <c r="BD1849" i="19"/>
  <c r="BC1849" i="19"/>
  <c r="BD1848" i="19"/>
  <c r="BC1848" i="19"/>
  <c r="BD1847" i="19"/>
  <c r="BC1847" i="19"/>
  <c r="BD1846" i="19"/>
  <c r="BC1846" i="19"/>
  <c r="BD1845" i="19"/>
  <c r="BC1845" i="19"/>
  <c r="BD1844" i="19"/>
  <c r="BC1844" i="19"/>
  <c r="BD1843" i="19"/>
  <c r="BC1843" i="19"/>
  <c r="BD1842" i="19"/>
  <c r="BC1842" i="19"/>
  <c r="BD1841" i="19"/>
  <c r="BC1841" i="19"/>
  <c r="BD1840" i="19"/>
  <c r="BC1840" i="19"/>
  <c r="BD1839" i="19"/>
  <c r="BC1839" i="19"/>
  <c r="BD1838" i="19"/>
  <c r="BC1838" i="19"/>
  <c r="BD1837" i="19"/>
  <c r="BC1837" i="19"/>
  <c r="BD1836" i="19"/>
  <c r="BC1836" i="19"/>
  <c r="BD1835" i="19"/>
  <c r="BC1835" i="19"/>
  <c r="BD1834" i="19"/>
  <c r="BC1834" i="19"/>
  <c r="BD1833" i="19"/>
  <c r="BC1833" i="19"/>
  <c r="BD1832" i="19"/>
  <c r="BC1832" i="19"/>
  <c r="BD1831" i="19"/>
  <c r="BC1831" i="19"/>
  <c r="BD1830" i="19"/>
  <c r="BC1830" i="19"/>
  <c r="BD1829" i="19"/>
  <c r="BC1829" i="19"/>
  <c r="BD1828" i="19"/>
  <c r="BC1828" i="19"/>
  <c r="BD1827" i="19"/>
  <c r="BC1827" i="19"/>
  <c r="BD1826" i="19"/>
  <c r="BC1826" i="19"/>
  <c r="BD1825" i="19"/>
  <c r="BC1825" i="19"/>
  <c r="BD1824" i="19"/>
  <c r="BC1824" i="19"/>
  <c r="BD1823" i="19"/>
  <c r="BC1823" i="19"/>
  <c r="BD1822" i="19"/>
  <c r="BC1822" i="19"/>
  <c r="BD1821" i="19"/>
  <c r="BC1821" i="19"/>
  <c r="BD1820" i="19"/>
  <c r="BC1820" i="19"/>
  <c r="BD1819" i="19"/>
  <c r="BC1819" i="19"/>
  <c r="BD1818" i="19"/>
  <c r="BC1818" i="19"/>
  <c r="BD1817" i="19"/>
  <c r="BC1817" i="19"/>
  <c r="BD1816" i="19"/>
  <c r="BC1816" i="19"/>
  <c r="BD1815" i="19"/>
  <c r="BC1815" i="19"/>
  <c r="BD1814" i="19"/>
  <c r="BC1814" i="19"/>
  <c r="BD1813" i="19"/>
  <c r="BC1813" i="19"/>
  <c r="BD1812" i="19"/>
  <c r="BC1812" i="19"/>
  <c r="BD1811" i="19"/>
  <c r="BC1811" i="19"/>
  <c r="BD1810" i="19"/>
  <c r="BC1810" i="19"/>
  <c r="BD1809" i="19"/>
  <c r="BC1809" i="19"/>
  <c r="BD1808" i="19"/>
  <c r="BC1808" i="19"/>
  <c r="BD1807" i="19"/>
  <c r="BC1807" i="19"/>
  <c r="BD1806" i="19"/>
  <c r="BC1806" i="19"/>
  <c r="BD1805" i="19"/>
  <c r="BC1805" i="19"/>
  <c r="BD1804" i="19"/>
  <c r="BC1804" i="19"/>
  <c r="BD1803" i="19"/>
  <c r="BC1803" i="19"/>
  <c r="BD1802" i="19"/>
  <c r="BC1802" i="19"/>
  <c r="BD1801" i="19"/>
  <c r="BC1801" i="19"/>
  <c r="BD1800" i="19"/>
  <c r="BC1800" i="19"/>
  <c r="BD1799" i="19"/>
  <c r="BC1799" i="19"/>
  <c r="BD1798" i="19"/>
  <c r="BC1798" i="19"/>
  <c r="BD1797" i="19"/>
  <c r="BC1797" i="19"/>
  <c r="BD1796" i="19"/>
  <c r="BC1796" i="19"/>
  <c r="BD1795" i="19"/>
  <c r="BC1795" i="19"/>
  <c r="BD1794" i="19"/>
  <c r="BC1794" i="19"/>
  <c r="BD1793" i="19"/>
  <c r="BC1793" i="19"/>
  <c r="BD1792" i="19"/>
  <c r="BC1792" i="19"/>
  <c r="BD1791" i="19"/>
  <c r="BC1791" i="19"/>
  <c r="BD1790" i="19"/>
  <c r="BC1790" i="19"/>
  <c r="BD1789" i="19"/>
  <c r="BC1789" i="19"/>
  <c r="BD1788" i="19"/>
  <c r="BC1788" i="19"/>
  <c r="BD1787" i="19"/>
  <c r="BC1787" i="19"/>
  <c r="BD1786" i="19"/>
  <c r="BC1786" i="19"/>
  <c r="BD1785" i="19"/>
  <c r="BC1785" i="19"/>
  <c r="BD1784" i="19"/>
  <c r="BC1784" i="19"/>
  <c r="BD1783" i="19"/>
  <c r="BC1783" i="19"/>
  <c r="BD1782" i="19"/>
  <c r="BC1782" i="19"/>
  <c r="BD1781" i="19"/>
  <c r="BC1781" i="19"/>
  <c r="BD1780" i="19"/>
  <c r="BC1780" i="19"/>
  <c r="BD1779" i="19"/>
  <c r="BC1779" i="19"/>
  <c r="BD1778" i="19"/>
  <c r="BC1778" i="19"/>
  <c r="BD1777" i="19"/>
  <c r="BC1777" i="19"/>
  <c r="BD1776" i="19"/>
  <c r="BC1776" i="19"/>
  <c r="BD1775" i="19"/>
  <c r="BC1775" i="19"/>
  <c r="BD1774" i="19"/>
  <c r="BC1774" i="19"/>
  <c r="BD1773" i="19"/>
  <c r="BC1773" i="19"/>
  <c r="BD1772" i="19"/>
  <c r="BC1772" i="19"/>
  <c r="BD1771" i="19"/>
  <c r="BC1771" i="19"/>
  <c r="BD1770" i="19"/>
  <c r="BC1770" i="19"/>
  <c r="BD1769" i="19"/>
  <c r="BC1769" i="19"/>
  <c r="BD1768" i="19"/>
  <c r="BC1768" i="19"/>
  <c r="BD1767" i="19"/>
  <c r="BC1767" i="19"/>
  <c r="BD1766" i="19"/>
  <c r="BC1766" i="19"/>
  <c r="BD1765" i="19"/>
  <c r="BC1765" i="19"/>
  <c r="BD1764" i="19"/>
  <c r="BC1764" i="19"/>
  <c r="BD1763" i="19"/>
  <c r="BC1763" i="19"/>
  <c r="BD1762" i="19"/>
  <c r="BC1762" i="19"/>
  <c r="BD1761" i="19"/>
  <c r="BC1761" i="19"/>
  <c r="BD1760" i="19"/>
  <c r="BC1760" i="19"/>
  <c r="BD1759" i="19"/>
  <c r="BC1759" i="19"/>
  <c r="BD1758" i="19"/>
  <c r="BC1758" i="19"/>
  <c r="BD1757" i="19"/>
  <c r="BC1757" i="19"/>
  <c r="BD1756" i="19"/>
  <c r="BC1756" i="19"/>
  <c r="BD1755" i="19"/>
  <c r="BC1755" i="19"/>
  <c r="BD1754" i="19"/>
  <c r="BC1754" i="19"/>
  <c r="BD1753" i="19"/>
  <c r="BC1753" i="19"/>
  <c r="BD1752" i="19"/>
  <c r="BC1752" i="19"/>
  <c r="BD1751" i="19"/>
  <c r="BC1751" i="19"/>
  <c r="BD1750" i="19"/>
  <c r="BC1750" i="19"/>
  <c r="BD1749" i="19"/>
  <c r="BC1749" i="19"/>
  <c r="BD1748" i="19"/>
  <c r="BC1748" i="19"/>
  <c r="BD1747" i="19"/>
  <c r="BC1747" i="19"/>
  <c r="BD1746" i="19"/>
  <c r="BC1746" i="19"/>
  <c r="BD1745" i="19"/>
  <c r="BC1745" i="19"/>
  <c r="BD1744" i="19"/>
  <c r="BC1744" i="19"/>
  <c r="BD1743" i="19"/>
  <c r="BC1743" i="19"/>
  <c r="BD1742" i="19"/>
  <c r="BC1742" i="19"/>
  <c r="BD1741" i="19"/>
  <c r="BC1741" i="19"/>
  <c r="BD1740" i="19"/>
  <c r="BC1740" i="19"/>
  <c r="BD1739" i="19"/>
  <c r="BC1739" i="19"/>
  <c r="BD1738" i="19"/>
  <c r="BC1738" i="19"/>
  <c r="BD1737" i="19"/>
  <c r="BC1737" i="19"/>
  <c r="BD1736" i="19"/>
  <c r="BC1736" i="19"/>
  <c r="BD1735" i="19"/>
  <c r="BC1735" i="19"/>
  <c r="BD1734" i="19"/>
  <c r="BC1734" i="19"/>
  <c r="BD1733" i="19"/>
  <c r="BC1733" i="19"/>
  <c r="BD1732" i="19"/>
  <c r="BC1732" i="19"/>
  <c r="BD1731" i="19"/>
  <c r="BC1731" i="19"/>
  <c r="BD1730" i="19"/>
  <c r="BC1730" i="19"/>
  <c r="BD1729" i="19"/>
  <c r="BC1729" i="19"/>
  <c r="BD1728" i="19"/>
  <c r="BC1728" i="19"/>
  <c r="BD1727" i="19"/>
  <c r="BC1727" i="19"/>
  <c r="BD1726" i="19"/>
  <c r="BC1726" i="19"/>
  <c r="BD1725" i="19"/>
  <c r="BC1725" i="19"/>
  <c r="BD1724" i="19"/>
  <c r="BC1724" i="19"/>
  <c r="BD1723" i="19"/>
  <c r="BC1723" i="19"/>
  <c r="BD1722" i="19"/>
  <c r="BC1722" i="19"/>
  <c r="BD1721" i="19"/>
  <c r="BC1721" i="19"/>
  <c r="BD1720" i="19"/>
  <c r="BC1720" i="19"/>
  <c r="BD1719" i="19"/>
  <c r="BC1719" i="19"/>
  <c r="BD1718" i="19"/>
  <c r="BC1718" i="19"/>
  <c r="BD1717" i="19"/>
  <c r="BC1717" i="19"/>
  <c r="BD1716" i="19"/>
  <c r="BC1716" i="19"/>
  <c r="BD1715" i="19"/>
  <c r="BC1715" i="19"/>
  <c r="BD1714" i="19"/>
  <c r="BC1714" i="19"/>
  <c r="BD1713" i="19"/>
  <c r="BC1713" i="19"/>
  <c r="BD1712" i="19"/>
  <c r="BC1712" i="19"/>
  <c r="BD1711" i="19"/>
  <c r="BC1711" i="19"/>
  <c r="BD1710" i="19"/>
  <c r="BC1710" i="19"/>
  <c r="BD1709" i="19"/>
  <c r="BC1709" i="19"/>
  <c r="BD1708" i="19"/>
  <c r="BC1708" i="19"/>
  <c r="BD1707" i="19"/>
  <c r="BC1707" i="19"/>
  <c r="BD1706" i="19"/>
  <c r="BC1706" i="19"/>
  <c r="BD1705" i="19"/>
  <c r="BC1705" i="19"/>
  <c r="BD1704" i="19"/>
  <c r="BC1704" i="19"/>
  <c r="BD1703" i="19"/>
  <c r="BC1703" i="19"/>
  <c r="BD1702" i="19"/>
  <c r="BC1702" i="19"/>
  <c r="BD1701" i="19"/>
  <c r="BC1701" i="19"/>
  <c r="BD1700" i="19"/>
  <c r="BC1700" i="19"/>
  <c r="BD1699" i="19"/>
  <c r="BC1699" i="19"/>
  <c r="BD1698" i="19"/>
  <c r="BC1698" i="19"/>
  <c r="BD1697" i="19"/>
  <c r="BC1697" i="19"/>
  <c r="BD1696" i="19"/>
  <c r="BC1696" i="19"/>
  <c r="BD1695" i="19"/>
  <c r="BC1695" i="19"/>
  <c r="BD1694" i="19"/>
  <c r="BC1694" i="19"/>
  <c r="BD1693" i="19"/>
  <c r="BC1693" i="19"/>
  <c r="BD1692" i="19"/>
  <c r="BC1692" i="19"/>
  <c r="BD1691" i="19"/>
  <c r="BC1691" i="19"/>
  <c r="BD1690" i="19"/>
  <c r="BC1690" i="19"/>
  <c r="BD1689" i="19"/>
  <c r="BC1689" i="19"/>
  <c r="BD1688" i="19"/>
  <c r="BC1688" i="19"/>
  <c r="BD1687" i="19"/>
  <c r="BC1687" i="19"/>
  <c r="BD1686" i="19"/>
  <c r="BC1686" i="19"/>
  <c r="BD1685" i="19"/>
  <c r="BC1685" i="19"/>
  <c r="BD1684" i="19"/>
  <c r="BC1684" i="19"/>
  <c r="BD1683" i="19"/>
  <c r="BC1683" i="19"/>
  <c r="BD1682" i="19"/>
  <c r="BC1682" i="19"/>
  <c r="BD1681" i="19"/>
  <c r="BC1681" i="19"/>
  <c r="BD1680" i="19"/>
  <c r="BC1680" i="19"/>
  <c r="BD1679" i="19"/>
  <c r="BC1679" i="19"/>
  <c r="BD1678" i="19"/>
  <c r="BC1678" i="19"/>
  <c r="BD1677" i="19"/>
  <c r="BC1677" i="19"/>
  <c r="BD1676" i="19"/>
  <c r="BC1676" i="19"/>
  <c r="BD1675" i="19"/>
  <c r="BC1675" i="19"/>
  <c r="BD1674" i="19"/>
  <c r="BC1674" i="19"/>
  <c r="BD1673" i="19"/>
  <c r="BC1673" i="19"/>
  <c r="BD1672" i="19"/>
  <c r="BC1672" i="19"/>
  <c r="BD1671" i="19"/>
  <c r="BC1671" i="19"/>
  <c r="BD1670" i="19"/>
  <c r="BC1670" i="19"/>
  <c r="BD1669" i="19"/>
  <c r="BC1669" i="19"/>
  <c r="BD1668" i="19"/>
  <c r="BC1668" i="19"/>
  <c r="BD1667" i="19"/>
  <c r="BC1667" i="19"/>
  <c r="BD1666" i="19"/>
  <c r="BC1666" i="19"/>
  <c r="BD1665" i="19"/>
  <c r="BC1665" i="19"/>
  <c r="BD1664" i="19"/>
  <c r="BC1664" i="19"/>
  <c r="BD1663" i="19"/>
  <c r="BC1663" i="19"/>
  <c r="BD1662" i="19"/>
  <c r="BC1662" i="19"/>
  <c r="BD1661" i="19"/>
  <c r="BC1661" i="19"/>
  <c r="BD1660" i="19"/>
  <c r="BC1660" i="19"/>
  <c r="BD1659" i="19"/>
  <c r="BC1659" i="19"/>
  <c r="BD1658" i="19"/>
  <c r="BC1658" i="19"/>
  <c r="BD1657" i="19"/>
  <c r="BC1657" i="19"/>
  <c r="BD1656" i="19"/>
  <c r="BC1656" i="19"/>
  <c r="BD1655" i="19"/>
  <c r="BC1655" i="19"/>
  <c r="BD1654" i="19"/>
  <c r="BC1654" i="19"/>
  <c r="BD1653" i="19"/>
  <c r="BC1653" i="19"/>
  <c r="BD1652" i="19"/>
  <c r="BC1652" i="19"/>
  <c r="BD1651" i="19"/>
  <c r="BC1651" i="19"/>
  <c r="BD1650" i="19"/>
  <c r="BC1650" i="19"/>
  <c r="BD1649" i="19"/>
  <c r="BC1649" i="19"/>
  <c r="BD1648" i="19"/>
  <c r="BC1648" i="19"/>
  <c r="BD1647" i="19"/>
  <c r="BC1647" i="19"/>
  <c r="BD1646" i="19"/>
  <c r="BC1646" i="19"/>
  <c r="BD1645" i="19"/>
  <c r="BC1645" i="19"/>
  <c r="BD1644" i="19"/>
  <c r="BC1644" i="19"/>
  <c r="BD1643" i="19"/>
  <c r="BC1643" i="19"/>
  <c r="BD1642" i="19"/>
  <c r="BC1642" i="19"/>
  <c r="BD1641" i="19"/>
  <c r="BC1641" i="19"/>
  <c r="BD1640" i="19"/>
  <c r="BC1640" i="19"/>
  <c r="BD1639" i="19"/>
  <c r="BC1639" i="19"/>
  <c r="BD1638" i="19"/>
  <c r="BC1638" i="19"/>
  <c r="BD1637" i="19"/>
  <c r="BC1637" i="19"/>
  <c r="BD1636" i="19"/>
  <c r="BC1636" i="19"/>
  <c r="BD1635" i="19"/>
  <c r="BC1635" i="19"/>
  <c r="BD1634" i="19"/>
  <c r="BC1634" i="19"/>
  <c r="BD1633" i="19"/>
  <c r="BC1633" i="19"/>
  <c r="BD1632" i="19"/>
  <c r="BC1632" i="19"/>
  <c r="BD1631" i="19"/>
  <c r="BC1631" i="19"/>
  <c r="BD1630" i="19"/>
  <c r="BC1630" i="19"/>
  <c r="BD1629" i="19"/>
  <c r="BC1629" i="19"/>
  <c r="BD1628" i="19"/>
  <c r="BC1628" i="19"/>
  <c r="BD1627" i="19"/>
  <c r="BC1627" i="19"/>
  <c r="BD1626" i="19"/>
  <c r="BC1626" i="19"/>
  <c r="BD1625" i="19"/>
  <c r="BC1625" i="19"/>
  <c r="BD1624" i="19"/>
  <c r="BC1624" i="19"/>
  <c r="BD1623" i="19"/>
  <c r="BC1623" i="19"/>
  <c r="BD1622" i="19"/>
  <c r="BC1622" i="19"/>
  <c r="BD1621" i="19"/>
  <c r="BC1621" i="19"/>
  <c r="BD1620" i="19"/>
  <c r="BC1620" i="19"/>
  <c r="BD1619" i="19"/>
  <c r="BC1619" i="19"/>
  <c r="BD1618" i="19"/>
  <c r="BC1618" i="19"/>
  <c r="BD1617" i="19"/>
  <c r="BC1617" i="19"/>
  <c r="BD1616" i="19"/>
  <c r="BC1616" i="19"/>
  <c r="BD1615" i="19"/>
  <c r="BC1615" i="19"/>
  <c r="BD1614" i="19"/>
  <c r="BC1614" i="19"/>
  <c r="BD1613" i="19"/>
  <c r="BC1613" i="19"/>
  <c r="BD1612" i="19"/>
  <c r="BC1612" i="19"/>
  <c r="BD1611" i="19"/>
  <c r="BC1611" i="19"/>
  <c r="BD1610" i="19"/>
  <c r="BC1610" i="19"/>
  <c r="BD1609" i="19"/>
  <c r="BC1609" i="19"/>
  <c r="BD1608" i="19"/>
  <c r="BC1608" i="19"/>
  <c r="BD1607" i="19"/>
  <c r="BC1607" i="19"/>
  <c r="BD1606" i="19"/>
  <c r="BC1606" i="19"/>
  <c r="BD1605" i="19"/>
  <c r="BC1605" i="19"/>
  <c r="BD1604" i="19"/>
  <c r="BC1604" i="19"/>
  <c r="BD1603" i="19"/>
  <c r="BC1603" i="19"/>
  <c r="BD1602" i="19"/>
  <c r="BC1602" i="19"/>
  <c r="BD1601" i="19"/>
  <c r="BC1601" i="19"/>
  <c r="BD1600" i="19"/>
  <c r="BC1600" i="19"/>
  <c r="BD1599" i="19"/>
  <c r="BC1599" i="19"/>
  <c r="BD1598" i="19"/>
  <c r="BC1598" i="19"/>
  <c r="BD1597" i="19"/>
  <c r="BC1597" i="19"/>
  <c r="BD1596" i="19"/>
  <c r="BC1596" i="19"/>
  <c r="BD1595" i="19"/>
  <c r="BC1595" i="19"/>
  <c r="BD1594" i="19"/>
  <c r="BC1594" i="19"/>
  <c r="BD1593" i="19"/>
  <c r="BC1593" i="19"/>
  <c r="BD1592" i="19"/>
  <c r="BC1592" i="19"/>
  <c r="BD1591" i="19"/>
  <c r="BC1591" i="19"/>
  <c r="BD1590" i="19"/>
  <c r="BC1590" i="19"/>
  <c r="BD1589" i="19"/>
  <c r="BC1589" i="19"/>
  <c r="BD1588" i="19"/>
  <c r="BC1588" i="19"/>
  <c r="BD1587" i="19"/>
  <c r="BC1587" i="19"/>
  <c r="BD1586" i="19"/>
  <c r="BC1586" i="19"/>
  <c r="BD1585" i="19"/>
  <c r="BC1585" i="19"/>
  <c r="BD1584" i="19"/>
  <c r="BC1584" i="19"/>
  <c r="BD1583" i="19"/>
  <c r="BC1583" i="19"/>
  <c r="BD1582" i="19"/>
  <c r="BC1582" i="19"/>
  <c r="BD1581" i="19"/>
  <c r="BC1581" i="19"/>
  <c r="BD1580" i="19"/>
  <c r="BC1580" i="19"/>
  <c r="BD1579" i="19"/>
  <c r="BC1579" i="19"/>
  <c r="BD1578" i="19"/>
  <c r="BC1578" i="19"/>
  <c r="BD1577" i="19"/>
  <c r="BC1577" i="19"/>
  <c r="BD1576" i="19"/>
  <c r="BC1576" i="19"/>
  <c r="BD1575" i="19"/>
  <c r="BC1575" i="19"/>
  <c r="BD1574" i="19"/>
  <c r="BC1574" i="19"/>
  <c r="BD1573" i="19"/>
  <c r="BC1573" i="19"/>
  <c r="BD1572" i="19"/>
  <c r="BC1572" i="19"/>
  <c r="BD1571" i="19"/>
  <c r="BC1571" i="19"/>
  <c r="BD1570" i="19"/>
  <c r="BC1570" i="19"/>
  <c r="BD1569" i="19"/>
  <c r="BC1569" i="19"/>
  <c r="BD1568" i="19"/>
  <c r="BC1568" i="19"/>
  <c r="BD1567" i="19"/>
  <c r="BC1567" i="19"/>
  <c r="BD1566" i="19"/>
  <c r="BC1566" i="19"/>
  <c r="BD1565" i="19"/>
  <c r="BC1565" i="19"/>
  <c r="BD1564" i="19"/>
  <c r="BC1564" i="19"/>
  <c r="BD1563" i="19"/>
  <c r="BC1563" i="19"/>
  <c r="BD1562" i="19"/>
  <c r="BC1562" i="19"/>
  <c r="BD1561" i="19"/>
  <c r="BC1561" i="19"/>
  <c r="BD1560" i="19"/>
  <c r="BC1560" i="19"/>
  <c r="BD1559" i="19"/>
  <c r="BC1559" i="19"/>
  <c r="BD1558" i="19"/>
  <c r="BC1558" i="19"/>
  <c r="BD1557" i="19"/>
  <c r="BC1557" i="19"/>
  <c r="BD1556" i="19"/>
  <c r="BC1556" i="19"/>
  <c r="BD1555" i="19"/>
  <c r="BC1555" i="19"/>
  <c r="BD1554" i="19"/>
  <c r="BC1554" i="19"/>
  <c r="BD1553" i="19"/>
  <c r="BC1553" i="19"/>
  <c r="BD1552" i="19"/>
  <c r="BC1552" i="19"/>
  <c r="BD1551" i="19"/>
  <c r="BC1551" i="19"/>
  <c r="BD1550" i="19"/>
  <c r="BC1550" i="19"/>
  <c r="BD1549" i="19"/>
  <c r="BC1549" i="19"/>
  <c r="BD1548" i="19"/>
  <c r="BC1548" i="19"/>
  <c r="BD1547" i="19"/>
  <c r="BC1547" i="19"/>
  <c r="BD1546" i="19"/>
  <c r="BC1546" i="19"/>
  <c r="BD1545" i="19"/>
  <c r="BC1545" i="19"/>
  <c r="BD1544" i="19"/>
  <c r="BC1544" i="19"/>
  <c r="BD1543" i="19"/>
  <c r="BC1543" i="19"/>
  <c r="BD1542" i="19"/>
  <c r="BC1542" i="19"/>
  <c r="BD1541" i="19"/>
  <c r="BC1541" i="19"/>
  <c r="BD1540" i="19"/>
  <c r="BC1540" i="19"/>
  <c r="BD1539" i="19"/>
  <c r="BC1539" i="19"/>
  <c r="BD1538" i="19"/>
  <c r="BC1538" i="19"/>
  <c r="BD1537" i="19"/>
  <c r="BC1537" i="19"/>
  <c r="BD1536" i="19"/>
  <c r="BC1536" i="19"/>
  <c r="BD1535" i="19"/>
  <c r="BC1535" i="19"/>
  <c r="BD1534" i="19"/>
  <c r="BC1534" i="19"/>
  <c r="BD1533" i="19"/>
  <c r="BC1533" i="19"/>
  <c r="BD1532" i="19"/>
  <c r="BC1532" i="19"/>
  <c r="BD1531" i="19"/>
  <c r="BC1531" i="19"/>
  <c r="BD1530" i="19"/>
  <c r="BC1530" i="19"/>
  <c r="BD1529" i="19"/>
  <c r="BC1529" i="19"/>
  <c r="BD1528" i="19"/>
  <c r="BC1528" i="19"/>
  <c r="BD1527" i="19"/>
  <c r="BC1527" i="19"/>
  <c r="BD1526" i="19"/>
  <c r="BC1526" i="19"/>
  <c r="BD1525" i="19"/>
  <c r="BC1525" i="19"/>
  <c r="BD1524" i="19"/>
  <c r="BC1524" i="19"/>
  <c r="BD1523" i="19"/>
  <c r="BC1523" i="19"/>
  <c r="BD1522" i="19"/>
  <c r="BC1522" i="19"/>
  <c r="BD1521" i="19"/>
  <c r="BC1521" i="19"/>
  <c r="BD1520" i="19"/>
  <c r="BC1520" i="19"/>
  <c r="BD1519" i="19"/>
  <c r="BC1519" i="19"/>
  <c r="BD1518" i="19"/>
  <c r="BC1518" i="19"/>
  <c r="BD1517" i="19"/>
  <c r="BC1517" i="19"/>
  <c r="BD1516" i="19"/>
  <c r="BC1516" i="19"/>
  <c r="BD1515" i="19"/>
  <c r="BC1515" i="19"/>
  <c r="BD1514" i="19"/>
  <c r="BC1514" i="19"/>
  <c r="BD1513" i="19"/>
  <c r="BC1513" i="19"/>
  <c r="BD1512" i="19"/>
  <c r="BC1512" i="19"/>
  <c r="BD1511" i="19"/>
  <c r="BC1511" i="19"/>
  <c r="BD1510" i="19"/>
  <c r="BC1510" i="19"/>
  <c r="BD1509" i="19"/>
  <c r="BC1509" i="19"/>
  <c r="BD1508" i="19"/>
  <c r="BC1508" i="19"/>
  <c r="BD1507" i="19"/>
  <c r="BC1507" i="19"/>
  <c r="BD1506" i="19"/>
  <c r="BC1506" i="19"/>
  <c r="BD1505" i="19"/>
  <c r="BC1505" i="19"/>
  <c r="BD1504" i="19"/>
  <c r="BC1504" i="19"/>
  <c r="BD1503" i="19"/>
  <c r="BC1503" i="19"/>
  <c r="BD1502" i="19"/>
  <c r="BC1502" i="19"/>
  <c r="BD1501" i="19"/>
  <c r="BC1501" i="19"/>
  <c r="BD1500" i="19"/>
  <c r="BC1500" i="19"/>
  <c r="BD1499" i="19"/>
  <c r="BC1499" i="19"/>
  <c r="BD1498" i="19"/>
  <c r="BC1498" i="19"/>
  <c r="BD1497" i="19"/>
  <c r="BC1497" i="19"/>
  <c r="BD1496" i="19"/>
  <c r="BC1496" i="19"/>
  <c r="BD1495" i="19"/>
  <c r="BC1495" i="19"/>
  <c r="BD1494" i="19"/>
  <c r="BC1494" i="19"/>
  <c r="BD1493" i="19"/>
  <c r="BC1493" i="19"/>
  <c r="BD1492" i="19"/>
  <c r="BC1492" i="19"/>
  <c r="BD1491" i="19"/>
  <c r="BC1491" i="19"/>
  <c r="BD1490" i="19"/>
  <c r="BC1490" i="19"/>
  <c r="BD1489" i="19"/>
  <c r="BC1489" i="19"/>
  <c r="BD1488" i="19"/>
  <c r="BC1488" i="19"/>
  <c r="BD1487" i="19"/>
  <c r="BC1487" i="19"/>
  <c r="BD1486" i="19"/>
  <c r="BC1486" i="19"/>
  <c r="BD1485" i="19"/>
  <c r="BC1485" i="19"/>
  <c r="BD1484" i="19"/>
  <c r="BC1484" i="19"/>
  <c r="BD1483" i="19"/>
  <c r="BC1483" i="19"/>
  <c r="BD1482" i="19"/>
  <c r="BC1482" i="19"/>
  <c r="BD1481" i="19"/>
  <c r="BC1481" i="19"/>
  <c r="BD1480" i="19"/>
  <c r="BC1480" i="19"/>
  <c r="BD1479" i="19"/>
  <c r="BC1479" i="19"/>
  <c r="BD1478" i="19"/>
  <c r="BC1478" i="19"/>
  <c r="BD1477" i="19"/>
  <c r="BC1477" i="19"/>
  <c r="BD1476" i="19"/>
  <c r="BC1476" i="19"/>
  <c r="BD1475" i="19"/>
  <c r="BC1475" i="19"/>
  <c r="BD1474" i="19"/>
  <c r="BC1474" i="19"/>
  <c r="BD1473" i="19"/>
  <c r="BC1473" i="19"/>
  <c r="BD1472" i="19"/>
  <c r="BC1472" i="19"/>
  <c r="BD1471" i="19"/>
  <c r="BC1471" i="19"/>
  <c r="BD1470" i="19"/>
  <c r="BC1470" i="19"/>
  <c r="BD1469" i="19"/>
  <c r="BC1469" i="19"/>
  <c r="BD1468" i="19"/>
  <c r="BC1468" i="19"/>
  <c r="BD1467" i="19"/>
  <c r="BC1467" i="19"/>
  <c r="BD1466" i="19"/>
  <c r="BC1466" i="19"/>
  <c r="BD1465" i="19"/>
  <c r="BC1465" i="19"/>
  <c r="BD1464" i="19"/>
  <c r="BC1464" i="19"/>
  <c r="BD1463" i="19"/>
  <c r="BC1463" i="19"/>
  <c r="BD1462" i="19"/>
  <c r="BC1462" i="19"/>
  <c r="BD1461" i="19"/>
  <c r="BC1461" i="19"/>
  <c r="BD1460" i="19"/>
  <c r="BC1460" i="19"/>
  <c r="BD1459" i="19"/>
  <c r="BC1459" i="19"/>
  <c r="BD1458" i="19"/>
  <c r="BC1458" i="19"/>
  <c r="BD1457" i="19"/>
  <c r="BC1457" i="19"/>
  <c r="BD1456" i="19"/>
  <c r="BC1456" i="19"/>
  <c r="BD1455" i="19"/>
  <c r="BC1455" i="19"/>
  <c r="BD1454" i="19"/>
  <c r="BC1454" i="19"/>
  <c r="BD1453" i="19"/>
  <c r="BC1453" i="19"/>
  <c r="BD1452" i="19"/>
  <c r="BC1452" i="19"/>
  <c r="BD1451" i="19"/>
  <c r="BC1451" i="19"/>
  <c r="BD1450" i="19"/>
  <c r="BC1450" i="19"/>
  <c r="BD1449" i="19"/>
  <c r="BC1449" i="19"/>
  <c r="BD1448" i="19"/>
  <c r="BC1448" i="19"/>
  <c r="BD1447" i="19"/>
  <c r="BC1447" i="19"/>
  <c r="BD1446" i="19"/>
  <c r="BC1446" i="19"/>
  <c r="BD1445" i="19"/>
  <c r="BC1445" i="19"/>
  <c r="BD1444" i="19"/>
  <c r="BC1444" i="19"/>
  <c r="BD1443" i="19"/>
  <c r="BC1443" i="19"/>
  <c r="BD1442" i="19"/>
  <c r="BC1442" i="19"/>
  <c r="BD1441" i="19"/>
  <c r="BC1441" i="19"/>
  <c r="BD1440" i="19"/>
  <c r="BC1440" i="19"/>
  <c r="BD1439" i="19"/>
  <c r="BC1439" i="19"/>
  <c r="BD1438" i="19"/>
  <c r="BC1438" i="19"/>
  <c r="BD1437" i="19"/>
  <c r="BC1437" i="19"/>
  <c r="BD1436" i="19"/>
  <c r="BC1436" i="19"/>
  <c r="BD1435" i="19"/>
  <c r="BC1435" i="19"/>
  <c r="BD1434" i="19"/>
  <c r="BC1434" i="19"/>
  <c r="BD1433" i="19"/>
  <c r="BC1433" i="19"/>
  <c r="BD1432" i="19"/>
  <c r="BC1432" i="19"/>
  <c r="BD1431" i="19"/>
  <c r="BC1431" i="19"/>
  <c r="BD1430" i="19"/>
  <c r="BC1430" i="19"/>
  <c r="BD1429" i="19"/>
  <c r="BC1429" i="19"/>
  <c r="BD1428" i="19"/>
  <c r="BC1428" i="19"/>
  <c r="BD1427" i="19"/>
  <c r="BC1427" i="19"/>
  <c r="BD1426" i="19"/>
  <c r="BC1426" i="19"/>
  <c r="BD1425" i="19"/>
  <c r="BC1425" i="19"/>
  <c r="BD1424" i="19"/>
  <c r="BC1424" i="19"/>
  <c r="BD1423" i="19"/>
  <c r="BC1423" i="19"/>
  <c r="BD1422" i="19"/>
  <c r="BC1422" i="19"/>
  <c r="BD1421" i="19"/>
  <c r="BC1421" i="19"/>
  <c r="BD1420" i="19"/>
  <c r="BC1420" i="19"/>
  <c r="BD1419" i="19"/>
  <c r="BC1419" i="19"/>
  <c r="BD1418" i="19"/>
  <c r="BC1418" i="19"/>
  <c r="BD1417" i="19"/>
  <c r="BC1417" i="19"/>
  <c r="BD1416" i="19"/>
  <c r="BC1416" i="19"/>
  <c r="BD1415" i="19"/>
  <c r="BC1415" i="19"/>
  <c r="BD1414" i="19"/>
  <c r="BC1414" i="19"/>
  <c r="BD1413" i="19"/>
  <c r="BC1413" i="19"/>
  <c r="BD1412" i="19"/>
  <c r="BC1412" i="19"/>
  <c r="BD1411" i="19"/>
  <c r="BC1411" i="19"/>
  <c r="BD1410" i="19"/>
  <c r="BC1410" i="19"/>
  <c r="BD1409" i="19"/>
  <c r="BC1409" i="19"/>
  <c r="BD1408" i="19"/>
  <c r="BC1408" i="19"/>
  <c r="BD1407" i="19"/>
  <c r="BC1407" i="19"/>
  <c r="BD1406" i="19"/>
  <c r="BC1406" i="19"/>
  <c r="BD1405" i="19"/>
  <c r="BC1405" i="19"/>
  <c r="BD1404" i="19"/>
  <c r="BC1404" i="19"/>
  <c r="BD1403" i="19"/>
  <c r="BC1403" i="19"/>
  <c r="BD1402" i="19"/>
  <c r="BC1402" i="19"/>
  <c r="BD1401" i="19"/>
  <c r="BC1401" i="19"/>
  <c r="BD1400" i="19"/>
  <c r="BC1400" i="19"/>
  <c r="BD1399" i="19"/>
  <c r="BC1399" i="19"/>
  <c r="BD1398" i="19"/>
  <c r="BC1398" i="19"/>
  <c r="BD1397" i="19"/>
  <c r="BC1397" i="19"/>
  <c r="BD1396" i="19"/>
  <c r="BC1396" i="19"/>
  <c r="BD1395" i="19"/>
  <c r="BC1395" i="19"/>
  <c r="BD1394" i="19"/>
  <c r="BC1394" i="19"/>
  <c r="BD1393" i="19"/>
  <c r="BC1393" i="19"/>
  <c r="BD1392" i="19"/>
  <c r="BC1392" i="19"/>
  <c r="BD1391" i="19"/>
  <c r="BC1391" i="19"/>
  <c r="BD1390" i="19"/>
  <c r="BC1390" i="19"/>
  <c r="BD1389" i="19"/>
  <c r="BC1389" i="19"/>
  <c r="BD1388" i="19"/>
  <c r="BC1388" i="19"/>
  <c r="BD1387" i="19"/>
  <c r="BC1387" i="19"/>
  <c r="BD1386" i="19"/>
  <c r="BC1386" i="19"/>
  <c r="BD1385" i="19"/>
  <c r="BC1385" i="19"/>
  <c r="BD1384" i="19"/>
  <c r="BC1384" i="19"/>
  <c r="BD1383" i="19"/>
  <c r="BC1383" i="19"/>
  <c r="BD1382" i="19"/>
  <c r="BC1382" i="19"/>
  <c r="BD1381" i="19"/>
  <c r="BC1381" i="19"/>
  <c r="BD1380" i="19"/>
  <c r="BC1380" i="19"/>
  <c r="BD1379" i="19"/>
  <c r="BC1379" i="19"/>
  <c r="BD1378" i="19"/>
  <c r="BC1378" i="19"/>
  <c r="BD1377" i="19"/>
  <c r="BC1377" i="19"/>
  <c r="BD1376" i="19"/>
  <c r="BC1376" i="19"/>
  <c r="BD1375" i="19"/>
  <c r="BC1375" i="19"/>
  <c r="BD1374" i="19"/>
  <c r="BC1374" i="19"/>
  <c r="BD1373" i="19"/>
  <c r="BC1373" i="19"/>
  <c r="BD1372" i="19"/>
  <c r="BC1372" i="19"/>
  <c r="BD1371" i="19"/>
  <c r="BC1371" i="19"/>
  <c r="BD1370" i="19"/>
  <c r="BC1370" i="19"/>
  <c r="BD1369" i="19"/>
  <c r="BC1369" i="19"/>
  <c r="BD1368" i="19"/>
  <c r="BC1368" i="19"/>
  <c r="BD1367" i="19"/>
  <c r="BC1367" i="19"/>
  <c r="BD1366" i="19"/>
  <c r="BC1366" i="19"/>
  <c r="BD1365" i="19"/>
  <c r="BC1365" i="19"/>
  <c r="BD1364" i="19"/>
  <c r="BC1364" i="19"/>
  <c r="BD1363" i="19"/>
  <c r="BC1363" i="19"/>
  <c r="BD1362" i="19"/>
  <c r="BC1362" i="19"/>
  <c r="BD1361" i="19"/>
  <c r="BC1361" i="19"/>
  <c r="BD1360" i="19"/>
  <c r="BC1360" i="19"/>
  <c r="BD1359" i="19"/>
  <c r="BC1359" i="19"/>
  <c r="BD1358" i="19"/>
  <c r="BC1358" i="19"/>
  <c r="BD1357" i="19"/>
  <c r="BC1357" i="19"/>
  <c r="BD1356" i="19"/>
  <c r="BC1356" i="19"/>
  <c r="BD1355" i="19"/>
  <c r="BC1355" i="19"/>
  <c r="BD1354" i="19"/>
  <c r="BC1354" i="19"/>
  <c r="BD1353" i="19"/>
  <c r="BC1353" i="19"/>
  <c r="BD1352" i="19"/>
  <c r="BC1352" i="19"/>
  <c r="BD1351" i="19"/>
  <c r="BC1351" i="19"/>
  <c r="BD1350" i="19"/>
  <c r="BC1350" i="19"/>
  <c r="BD1349" i="19"/>
  <c r="BC1349" i="19"/>
  <c r="BD1348" i="19"/>
  <c r="BC1348" i="19"/>
  <c r="BD1347" i="19"/>
  <c r="BC1347" i="19"/>
  <c r="BD1346" i="19"/>
  <c r="BC1346" i="19"/>
  <c r="BD1345" i="19"/>
  <c r="BC1345" i="19"/>
  <c r="BD1344" i="19"/>
  <c r="BC1344" i="19"/>
  <c r="BD1343" i="19"/>
  <c r="BC1343" i="19"/>
  <c r="BD1342" i="19"/>
  <c r="BC1342" i="19"/>
  <c r="BD1341" i="19"/>
  <c r="BC1341" i="19"/>
  <c r="BD1340" i="19"/>
  <c r="BC1340" i="19"/>
  <c r="BD1339" i="19"/>
  <c r="BC1339" i="19"/>
  <c r="BD1338" i="19"/>
  <c r="BC1338" i="19"/>
  <c r="BD1337" i="19"/>
  <c r="BC1337" i="19"/>
  <c r="BD1336" i="19"/>
  <c r="BC1336" i="19"/>
  <c r="BD1335" i="19"/>
  <c r="BC1335" i="19"/>
  <c r="BD1334" i="19"/>
  <c r="BC1334" i="19"/>
  <c r="BD1333" i="19"/>
  <c r="BC1333" i="19"/>
  <c r="BD1332" i="19"/>
  <c r="BC1332" i="19"/>
  <c r="BD1331" i="19"/>
  <c r="BC1331" i="19"/>
  <c r="BD1330" i="19"/>
  <c r="BC1330" i="19"/>
  <c r="BD1329" i="19"/>
  <c r="BC1329" i="19"/>
  <c r="BD1328" i="19"/>
  <c r="BC1328" i="19"/>
  <c r="BD1327" i="19"/>
  <c r="BC1327" i="19"/>
  <c r="BD1326" i="19"/>
  <c r="BC1326" i="19"/>
  <c r="BD1325" i="19"/>
  <c r="BC1325" i="19"/>
  <c r="BD1324" i="19"/>
  <c r="BC1324" i="19"/>
  <c r="BD1323" i="19"/>
  <c r="BC1323" i="19"/>
  <c r="BD1322" i="19"/>
  <c r="BC1322" i="19"/>
  <c r="BD1321" i="19"/>
  <c r="BC1321" i="19"/>
  <c r="BD1320" i="19"/>
  <c r="BC1320" i="19"/>
  <c r="BD1319" i="19"/>
  <c r="BC1319" i="19"/>
  <c r="BD1318" i="19"/>
  <c r="BC1318" i="19"/>
  <c r="BD1317" i="19"/>
  <c r="BC1317" i="19"/>
  <c r="BD1316" i="19"/>
  <c r="BC1316" i="19"/>
  <c r="BD1315" i="19"/>
  <c r="BC1315" i="19"/>
  <c r="BD1314" i="19"/>
  <c r="BC1314" i="19"/>
  <c r="BD1313" i="19"/>
  <c r="BC1313" i="19"/>
  <c r="BD1312" i="19"/>
  <c r="BC1312" i="19"/>
  <c r="BD1311" i="19"/>
  <c r="BC1311" i="19"/>
  <c r="BD1310" i="19"/>
  <c r="BC1310" i="19"/>
  <c r="BD1309" i="19"/>
  <c r="BC1309" i="19"/>
  <c r="BD1308" i="19"/>
  <c r="BC1308" i="19"/>
  <c r="BD1307" i="19"/>
  <c r="BC1307" i="19"/>
  <c r="BD1306" i="19"/>
  <c r="BC1306" i="19"/>
  <c r="BD1305" i="19"/>
  <c r="BC1305" i="19"/>
  <c r="BD1304" i="19"/>
  <c r="BC1304" i="19"/>
  <c r="BD1303" i="19"/>
  <c r="BC1303" i="19"/>
  <c r="BD1302" i="19"/>
  <c r="BC1302" i="19"/>
  <c r="BD1301" i="19"/>
  <c r="BC1301" i="19"/>
  <c r="BD1300" i="19"/>
  <c r="BC1300" i="19"/>
  <c r="BD1299" i="19"/>
  <c r="BC1299" i="19"/>
  <c r="BD1298" i="19"/>
  <c r="BC1298" i="19"/>
  <c r="BD1297" i="19"/>
  <c r="BC1297" i="19"/>
  <c r="BD1296" i="19"/>
  <c r="BC1296" i="19"/>
  <c r="BD1295" i="19"/>
  <c r="BC1295" i="19"/>
  <c r="BD1294" i="19"/>
  <c r="BC1294" i="19"/>
  <c r="BD1293" i="19"/>
  <c r="BC1293" i="19"/>
  <c r="BD1292" i="19"/>
  <c r="BC1292" i="19"/>
  <c r="BD1291" i="19"/>
  <c r="BC1291" i="19"/>
  <c r="BD1290" i="19"/>
  <c r="BC1290" i="19"/>
  <c r="BD1289" i="19"/>
  <c r="BC1289" i="19"/>
  <c r="BD1288" i="19"/>
  <c r="BC1288" i="19"/>
  <c r="BD1287" i="19"/>
  <c r="BC1287" i="19"/>
  <c r="BD1286" i="19"/>
  <c r="BC1286" i="19"/>
  <c r="BD1285" i="19"/>
  <c r="BC1285" i="19"/>
  <c r="BD1284" i="19"/>
  <c r="BC1284" i="19"/>
  <c r="BD1283" i="19"/>
  <c r="BC1283" i="19"/>
  <c r="BD1282" i="19"/>
  <c r="BC1282" i="19"/>
  <c r="BD1281" i="19"/>
  <c r="BC1281" i="19"/>
  <c r="BD1280" i="19"/>
  <c r="BC1280" i="19"/>
  <c r="BD1279" i="19"/>
  <c r="BC1279" i="19"/>
  <c r="BD1278" i="19"/>
  <c r="BC1278" i="19"/>
  <c r="BD1277" i="19"/>
  <c r="BC1277" i="19"/>
  <c r="BD1276" i="19"/>
  <c r="BC1276" i="19"/>
  <c r="BD1275" i="19"/>
  <c r="BC1275" i="19"/>
  <c r="BD1274" i="19"/>
  <c r="BC1274" i="19"/>
  <c r="BD1273" i="19"/>
  <c r="BC1273" i="19"/>
  <c r="BD1272" i="19"/>
  <c r="BC1272" i="19"/>
  <c r="BD1271" i="19"/>
  <c r="BC1271" i="19"/>
  <c r="BD1270" i="19"/>
  <c r="BC1270" i="19"/>
  <c r="BD1269" i="19"/>
  <c r="BC1269" i="19"/>
  <c r="BD1268" i="19"/>
  <c r="BC1268" i="19"/>
  <c r="BD1267" i="19"/>
  <c r="BC1267" i="19"/>
  <c r="BD1266" i="19"/>
  <c r="BC1266" i="19"/>
  <c r="BD1265" i="19"/>
  <c r="BC1265" i="19"/>
  <c r="BD1264" i="19"/>
  <c r="BC1264" i="19"/>
  <c r="BD1263" i="19"/>
  <c r="BC1263" i="19"/>
  <c r="BD1262" i="19"/>
  <c r="BC1262" i="19"/>
  <c r="BD1261" i="19"/>
  <c r="BC1261" i="19"/>
  <c r="BD1260" i="19"/>
  <c r="BC1260" i="19"/>
  <c r="BD1259" i="19"/>
  <c r="BC1259" i="19"/>
  <c r="BD1258" i="19"/>
  <c r="BC1258" i="19"/>
  <c r="BD1257" i="19"/>
  <c r="BC1257" i="19"/>
  <c r="BD1256" i="19"/>
  <c r="BC1256" i="19"/>
  <c r="BD1255" i="19"/>
  <c r="BC1255" i="19"/>
  <c r="BD1254" i="19"/>
  <c r="BC1254" i="19"/>
  <c r="BD1253" i="19"/>
  <c r="BC1253" i="19"/>
  <c r="BD1252" i="19"/>
  <c r="BC1252" i="19"/>
  <c r="BD1251" i="19"/>
  <c r="BC1251" i="19"/>
  <c r="BD1250" i="19"/>
  <c r="BC1250" i="19"/>
  <c r="BD1249" i="19"/>
  <c r="BC1249" i="19"/>
  <c r="BD1248" i="19"/>
  <c r="BC1248" i="19"/>
  <c r="BD1247" i="19"/>
  <c r="BC1247" i="19"/>
  <c r="BD1246" i="19"/>
  <c r="BC1246" i="19"/>
  <c r="BD1245" i="19"/>
  <c r="BC1245" i="19"/>
  <c r="BD1244" i="19"/>
  <c r="BC1244" i="19"/>
  <c r="BD1243" i="19"/>
  <c r="BC1243" i="19"/>
  <c r="BD1242" i="19"/>
  <c r="BC1242" i="19"/>
  <c r="BD1241" i="19"/>
  <c r="BC1241" i="19"/>
  <c r="BD1240" i="19"/>
  <c r="BC1240" i="19"/>
  <c r="BD1239" i="19"/>
  <c r="BC1239" i="19"/>
  <c r="BD1238" i="19"/>
  <c r="BC1238" i="19"/>
  <c r="BD1237" i="19"/>
  <c r="BC1237" i="19"/>
  <c r="BD1236" i="19"/>
  <c r="BC1236" i="19"/>
  <c r="BD1235" i="19"/>
  <c r="BC1235" i="19"/>
  <c r="BD1234" i="19"/>
  <c r="BC1234" i="19"/>
  <c r="BD1233" i="19"/>
  <c r="BC1233" i="19"/>
  <c r="BD1232" i="19"/>
  <c r="BC1232" i="19"/>
  <c r="BD1231" i="19"/>
  <c r="BC1231" i="19"/>
  <c r="BD1230" i="19"/>
  <c r="BC1230" i="19"/>
  <c r="BD1229" i="19"/>
  <c r="BC1229" i="19"/>
  <c r="BD1228" i="19"/>
  <c r="BC1228" i="19"/>
  <c r="BD1227" i="19"/>
  <c r="BC1227" i="19"/>
  <c r="BD1226" i="19"/>
  <c r="BC1226" i="19"/>
  <c r="BD1225" i="19"/>
  <c r="BC1225" i="19"/>
  <c r="BD1224" i="19"/>
  <c r="BC1224" i="19"/>
  <c r="BD1223" i="19"/>
  <c r="BC1223" i="19"/>
  <c r="BD1222" i="19"/>
  <c r="BC1222" i="19"/>
  <c r="BD1221" i="19"/>
  <c r="BC1221" i="19"/>
  <c r="BD1220" i="19"/>
  <c r="BC1220" i="19"/>
  <c r="BD1219" i="19"/>
  <c r="BC1219" i="19"/>
  <c r="BD1218" i="19"/>
  <c r="BC1218" i="19"/>
  <c r="BD1217" i="19"/>
  <c r="BC1217" i="19"/>
  <c r="BD1216" i="19"/>
  <c r="BC1216" i="19"/>
  <c r="BD1215" i="19"/>
  <c r="BC1215" i="19"/>
  <c r="BD1214" i="19"/>
  <c r="BC1214" i="19"/>
  <c r="BD1213" i="19"/>
  <c r="BC1213" i="19"/>
  <c r="BD1212" i="19"/>
  <c r="BC1212" i="19"/>
  <c r="BD1211" i="19"/>
  <c r="BC1211" i="19"/>
  <c r="BD1210" i="19"/>
  <c r="BC1210" i="19"/>
  <c r="BD1209" i="19"/>
  <c r="BC1209" i="19"/>
  <c r="BD1208" i="19"/>
  <c r="BC1208" i="19"/>
  <c r="BD1207" i="19"/>
  <c r="BC1207" i="19"/>
  <c r="BD1206" i="19"/>
  <c r="BC1206" i="19"/>
  <c r="BD1205" i="19"/>
  <c r="BC1205" i="19"/>
  <c r="BD1204" i="19"/>
  <c r="BC1204" i="19"/>
  <c r="BD1203" i="19"/>
  <c r="BC1203" i="19"/>
  <c r="BD1202" i="19"/>
  <c r="BC1202" i="19"/>
  <c r="BD1201" i="19"/>
  <c r="BC1201" i="19"/>
  <c r="BD1200" i="19"/>
  <c r="BC1200" i="19"/>
  <c r="BD1199" i="19"/>
  <c r="BC1199" i="19"/>
  <c r="BD1198" i="19"/>
  <c r="BC1198" i="19"/>
  <c r="BD1197" i="19"/>
  <c r="BC1197" i="19"/>
  <c r="BD1196" i="19"/>
  <c r="BC1196" i="19"/>
  <c r="BD1195" i="19"/>
  <c r="BC1195" i="19"/>
  <c r="BD1194" i="19"/>
  <c r="BC1194" i="19"/>
  <c r="BD1193" i="19"/>
  <c r="BC1193" i="19"/>
  <c r="BD1192" i="19"/>
  <c r="BC1192" i="19"/>
  <c r="BD1191" i="19"/>
  <c r="BC1191" i="19"/>
  <c r="BD1190" i="19"/>
  <c r="BC1190" i="19"/>
  <c r="BD1189" i="19"/>
  <c r="BC1189" i="19"/>
  <c r="BD1188" i="19"/>
  <c r="BC1188" i="19"/>
  <c r="BD1187" i="19"/>
  <c r="BC1187" i="19"/>
  <c r="BD1186" i="19"/>
  <c r="BC1186" i="19"/>
  <c r="BD1185" i="19"/>
  <c r="BC1185" i="19"/>
  <c r="BD1184" i="19"/>
  <c r="BC1184" i="19"/>
  <c r="BD1183" i="19"/>
  <c r="BC1183" i="19"/>
  <c r="BD1182" i="19"/>
  <c r="BC1182" i="19"/>
  <c r="BD1181" i="19"/>
  <c r="BC1181" i="19"/>
  <c r="BD1180" i="19"/>
  <c r="BC1180" i="19"/>
  <c r="BD1179" i="19"/>
  <c r="BC1179" i="19"/>
  <c r="BD1178" i="19"/>
  <c r="BC1178" i="19"/>
  <c r="BD1177" i="19"/>
  <c r="BC1177" i="19"/>
  <c r="BD1176" i="19"/>
  <c r="BC1176" i="19"/>
  <c r="BD1175" i="19"/>
  <c r="BC1175" i="19"/>
  <c r="BD1174" i="19"/>
  <c r="BC1174" i="19"/>
  <c r="BD1173" i="19"/>
  <c r="BC1173" i="19"/>
  <c r="BD1172" i="19"/>
  <c r="BC1172" i="19"/>
  <c r="BD1171" i="19"/>
  <c r="BC1171" i="19"/>
  <c r="BD1170" i="19"/>
  <c r="BC1170" i="19"/>
  <c r="BD1169" i="19"/>
  <c r="BC1169" i="19"/>
  <c r="BD1168" i="19"/>
  <c r="BC1168" i="19"/>
  <c r="BD1167" i="19"/>
  <c r="BC1167" i="19"/>
  <c r="BD1166" i="19"/>
  <c r="BC1166" i="19"/>
  <c r="BD1165" i="19"/>
  <c r="BC1165" i="19"/>
  <c r="BD1164" i="19"/>
  <c r="BC1164" i="19"/>
  <c r="BD1163" i="19"/>
  <c r="BC1163" i="19"/>
  <c r="BD1162" i="19"/>
  <c r="BC1162" i="19"/>
  <c r="BD1161" i="19"/>
  <c r="BC1161" i="19"/>
  <c r="BD1160" i="19"/>
  <c r="BC1160" i="19"/>
  <c r="BD1159" i="19"/>
  <c r="BC1159" i="19"/>
  <c r="BD1158" i="19"/>
  <c r="BC1158" i="19"/>
  <c r="BD1157" i="19"/>
  <c r="BC1157" i="19"/>
  <c r="BD1156" i="19"/>
  <c r="BC1156" i="19"/>
  <c r="BD1155" i="19"/>
  <c r="BC1155" i="19"/>
  <c r="BD1154" i="19"/>
  <c r="BC1154" i="19"/>
  <c r="BD1153" i="19"/>
  <c r="BC1153" i="19"/>
  <c r="BD1152" i="19"/>
  <c r="BC1152" i="19"/>
  <c r="BD1151" i="19"/>
  <c r="BC1151" i="19"/>
  <c r="BD1150" i="19"/>
  <c r="BC1150" i="19"/>
  <c r="BD1149" i="19"/>
  <c r="BC1149" i="19"/>
  <c r="BD1148" i="19"/>
  <c r="BC1148" i="19"/>
  <c r="BD1147" i="19"/>
  <c r="BC1147" i="19"/>
  <c r="BD1146" i="19"/>
  <c r="BC1146" i="19"/>
  <c r="BD1145" i="19"/>
  <c r="BC1145" i="19"/>
  <c r="BD1144" i="19"/>
  <c r="BC1144" i="19"/>
  <c r="BD1143" i="19"/>
  <c r="BC1143" i="19"/>
  <c r="BD1142" i="19"/>
  <c r="BC1142" i="19"/>
  <c r="BD1141" i="19"/>
  <c r="BC1141" i="19"/>
  <c r="BD1140" i="19"/>
  <c r="BC1140" i="19"/>
  <c r="BD1139" i="19"/>
  <c r="BC1139" i="19"/>
  <c r="BD1138" i="19"/>
  <c r="BC1138" i="19"/>
  <c r="BD1137" i="19"/>
  <c r="BC1137" i="19"/>
  <c r="BD1136" i="19"/>
  <c r="BC1136" i="19"/>
  <c r="BD1135" i="19"/>
  <c r="BC1135" i="19"/>
  <c r="BD1134" i="19"/>
  <c r="BC1134" i="19"/>
  <c r="BD1133" i="19"/>
  <c r="BC1133" i="19"/>
  <c r="BD1132" i="19"/>
  <c r="BC1132" i="19"/>
  <c r="BD1131" i="19"/>
  <c r="BC1131" i="19"/>
  <c r="BD1130" i="19"/>
  <c r="BC1130" i="19"/>
  <c r="BD1129" i="19"/>
  <c r="BC1129" i="19"/>
  <c r="BD1128" i="19"/>
  <c r="BC1128" i="19"/>
  <c r="BD1127" i="19"/>
  <c r="BC1127" i="19"/>
  <c r="BD1126" i="19"/>
  <c r="BC1126" i="19"/>
  <c r="BD1125" i="19"/>
  <c r="BC1125" i="19"/>
  <c r="BD1124" i="19"/>
  <c r="BC1124" i="19"/>
  <c r="BD1123" i="19"/>
  <c r="BC1123" i="19"/>
  <c r="BD1122" i="19"/>
  <c r="BC1122" i="19"/>
  <c r="BD1121" i="19"/>
  <c r="BC1121" i="19"/>
  <c r="BD1120" i="19"/>
  <c r="BC1120" i="19"/>
  <c r="BD1119" i="19"/>
  <c r="BC1119" i="19"/>
  <c r="BD1118" i="19"/>
  <c r="BC1118" i="19"/>
  <c r="BD1117" i="19"/>
  <c r="BC1117" i="19"/>
  <c r="BD1116" i="19"/>
  <c r="BC1116" i="19"/>
  <c r="BD1115" i="19"/>
  <c r="BC1115" i="19"/>
  <c r="BD1114" i="19"/>
  <c r="BC1114" i="19"/>
  <c r="BD1113" i="19"/>
  <c r="BC1113" i="19"/>
  <c r="BD1112" i="19"/>
  <c r="BC1112" i="19"/>
  <c r="BD1111" i="19"/>
  <c r="BC1111" i="19"/>
  <c r="BD1110" i="19"/>
  <c r="BC1110" i="19"/>
  <c r="BD1109" i="19"/>
  <c r="BC1109" i="19"/>
  <c r="BD1108" i="19"/>
  <c r="BC1108" i="19"/>
  <c r="BD1107" i="19"/>
  <c r="BC1107" i="19"/>
  <c r="BD1106" i="19"/>
  <c r="BC1106" i="19"/>
  <c r="BD1105" i="19"/>
  <c r="BC1105" i="19"/>
  <c r="BD1104" i="19"/>
  <c r="BC1104" i="19"/>
  <c r="BD1103" i="19"/>
  <c r="BC1103" i="19"/>
  <c r="BD1102" i="19"/>
  <c r="BC1102" i="19"/>
  <c r="BD1101" i="19"/>
  <c r="BC1101" i="19"/>
  <c r="BD1100" i="19"/>
  <c r="BC1100" i="19"/>
  <c r="BD1099" i="19"/>
  <c r="BC1099" i="19"/>
  <c r="BD1098" i="19"/>
  <c r="BC1098" i="19"/>
  <c r="BD1097" i="19"/>
  <c r="BC1097" i="19"/>
  <c r="BD1096" i="19"/>
  <c r="BC1096" i="19"/>
  <c r="BD1095" i="19"/>
  <c r="BC1095" i="19"/>
  <c r="BD1094" i="19"/>
  <c r="BC1094" i="19"/>
  <c r="BD1093" i="19"/>
  <c r="BC1093" i="19"/>
  <c r="BD1092" i="19"/>
  <c r="BC1092" i="19"/>
  <c r="BD1091" i="19"/>
  <c r="BC1091" i="19"/>
  <c r="BD1090" i="19"/>
  <c r="BC1090" i="19"/>
  <c r="BD1089" i="19"/>
  <c r="BC1089" i="19"/>
  <c r="BD1088" i="19"/>
  <c r="BC1088" i="19"/>
  <c r="BD1087" i="19"/>
  <c r="BC1087" i="19"/>
  <c r="BD1086" i="19"/>
  <c r="BC1086" i="19"/>
  <c r="BD1085" i="19"/>
  <c r="BC1085" i="19"/>
  <c r="BD1084" i="19"/>
  <c r="BC1084" i="19"/>
  <c r="BD1083" i="19"/>
  <c r="BC1083" i="19"/>
  <c r="BD1082" i="19"/>
  <c r="BC1082" i="19"/>
  <c r="BD1081" i="19"/>
  <c r="BC1081" i="19"/>
  <c r="BD1080" i="19"/>
  <c r="BC1080" i="19"/>
  <c r="BD1079" i="19"/>
  <c r="BC1079" i="19"/>
  <c r="BD1078" i="19"/>
  <c r="BC1078" i="19"/>
  <c r="BD1077" i="19"/>
  <c r="BC1077" i="19"/>
  <c r="BD1076" i="19"/>
  <c r="BC1076" i="19"/>
  <c r="BD1075" i="19"/>
  <c r="BC1075" i="19"/>
  <c r="BD1074" i="19"/>
  <c r="BC1074" i="19"/>
  <c r="BD1073" i="19"/>
  <c r="BC1073" i="19"/>
  <c r="BD1072" i="19"/>
  <c r="BC1072" i="19"/>
  <c r="BD1071" i="19"/>
  <c r="BC1071" i="19"/>
  <c r="BD1070" i="19"/>
  <c r="BC1070" i="19"/>
  <c r="BD1069" i="19"/>
  <c r="BC1069" i="19"/>
  <c r="BD1068" i="19"/>
  <c r="BC1068" i="19"/>
  <c r="BD1067" i="19"/>
  <c r="BC1067" i="19"/>
  <c r="BD1066" i="19"/>
  <c r="BC1066" i="19"/>
  <c r="BD1065" i="19"/>
  <c r="BC1065" i="19"/>
  <c r="BD1064" i="19"/>
  <c r="BC1064" i="19"/>
  <c r="BD1063" i="19"/>
  <c r="BC1063" i="19"/>
  <c r="BD1062" i="19"/>
  <c r="BC1062" i="19"/>
  <c r="BD1061" i="19"/>
  <c r="BC1061" i="19"/>
  <c r="BD1060" i="19"/>
  <c r="BC1060" i="19"/>
  <c r="BD1059" i="19"/>
  <c r="BC1059" i="19"/>
  <c r="BD1058" i="19"/>
  <c r="BC1058" i="19"/>
  <c r="BD1057" i="19"/>
  <c r="BC1057" i="19"/>
  <c r="BD1056" i="19"/>
  <c r="BC1056" i="19"/>
  <c r="BD1055" i="19"/>
  <c r="BC1055" i="19"/>
  <c r="BD1054" i="19"/>
  <c r="BC1054" i="19"/>
  <c r="BD1053" i="19"/>
  <c r="BC1053" i="19"/>
  <c r="BD1052" i="19"/>
  <c r="BC1052" i="19"/>
  <c r="BD1051" i="19"/>
  <c r="BC1051" i="19"/>
  <c r="BD1050" i="19"/>
  <c r="BC1050" i="19"/>
  <c r="BD1049" i="19"/>
  <c r="BC1049" i="19"/>
  <c r="BD1048" i="19"/>
  <c r="BC1048" i="19"/>
  <c r="BD1047" i="19"/>
  <c r="BC1047" i="19"/>
  <c r="BD1046" i="19"/>
  <c r="BC1046" i="19"/>
  <c r="BD1045" i="19"/>
  <c r="BC1045" i="19"/>
  <c r="BD1044" i="19"/>
  <c r="BC1044" i="19"/>
  <c r="BD1043" i="19"/>
  <c r="BC1043" i="19"/>
  <c r="BD1042" i="19"/>
  <c r="BC1042" i="19"/>
  <c r="BD1041" i="19"/>
  <c r="BC1041" i="19"/>
  <c r="BD1040" i="19"/>
  <c r="BC1040" i="19"/>
  <c r="BD1039" i="19"/>
  <c r="BC1039" i="19"/>
  <c r="BD1038" i="19"/>
  <c r="BC1038" i="19"/>
  <c r="BD1037" i="19"/>
  <c r="BC1037" i="19"/>
  <c r="BD1036" i="19"/>
  <c r="BC1036" i="19"/>
  <c r="BD1035" i="19"/>
  <c r="BC1035" i="19"/>
  <c r="BD1034" i="19"/>
  <c r="BC1034" i="19"/>
  <c r="BD1033" i="19"/>
  <c r="BC1033" i="19"/>
  <c r="BD1032" i="19"/>
  <c r="BC1032" i="19"/>
  <c r="BD1031" i="19"/>
  <c r="BC1031" i="19"/>
  <c r="BD1030" i="19"/>
  <c r="BC1030" i="19"/>
  <c r="BD1029" i="19"/>
  <c r="BC1029" i="19"/>
  <c r="BD1028" i="19"/>
  <c r="BC1028" i="19"/>
  <c r="BD1027" i="19"/>
  <c r="BC1027" i="19"/>
  <c r="BD1026" i="19"/>
  <c r="BC1026" i="19"/>
  <c r="BD1025" i="19"/>
  <c r="BC1025" i="19"/>
  <c r="BD1024" i="19"/>
  <c r="BC1024" i="19"/>
  <c r="BD1023" i="19"/>
  <c r="BC1023" i="19"/>
  <c r="BD1022" i="19"/>
  <c r="BC1022" i="19"/>
  <c r="BD1021" i="19"/>
  <c r="BC1021" i="19"/>
  <c r="BD1020" i="19"/>
  <c r="BC1020" i="19"/>
  <c r="BD1019" i="19"/>
  <c r="BC1019" i="19"/>
  <c r="BD1018" i="19"/>
  <c r="BC1018" i="19"/>
  <c r="BD1017" i="19"/>
  <c r="BC1017" i="19"/>
  <c r="BD1016" i="19"/>
  <c r="BC1016" i="19"/>
  <c r="BD1015" i="19"/>
  <c r="BC1015" i="19"/>
  <c r="BD1014" i="19"/>
  <c r="BC1014" i="19"/>
  <c r="BD1013" i="19"/>
  <c r="BC1013" i="19"/>
  <c r="BD1012" i="19"/>
  <c r="BC1012" i="19"/>
  <c r="BD1011" i="19"/>
  <c r="BC1011" i="19"/>
  <c r="BD1010" i="19"/>
  <c r="BC1010" i="19"/>
  <c r="BD1009" i="19"/>
  <c r="BC1009" i="19"/>
  <c r="BD1008" i="19"/>
  <c r="BC1008" i="19"/>
  <c r="BD1007" i="19"/>
  <c r="BC1007" i="19"/>
  <c r="BD1006" i="19"/>
  <c r="BC1006" i="19"/>
  <c r="BD1005" i="19"/>
  <c r="BC1005" i="19"/>
  <c r="BD1004" i="19"/>
  <c r="BC1004" i="19"/>
  <c r="BD1003" i="19"/>
  <c r="BC1003" i="19"/>
  <c r="BD1002" i="19"/>
  <c r="BC1002" i="19"/>
  <c r="BD1001" i="19"/>
  <c r="BC1001" i="19"/>
  <c r="BD1000" i="19"/>
  <c r="BC1000" i="19"/>
  <c r="BD999" i="19"/>
  <c r="BC999" i="19"/>
  <c r="BD998" i="19"/>
  <c r="BC998" i="19"/>
  <c r="BD997" i="19"/>
  <c r="BC997" i="19"/>
  <c r="BD996" i="19"/>
  <c r="BC996" i="19"/>
  <c r="BD995" i="19"/>
  <c r="BC995" i="19"/>
  <c r="BD994" i="19"/>
  <c r="BC994" i="19"/>
  <c r="BD993" i="19"/>
  <c r="BC993" i="19"/>
  <c r="BD992" i="19"/>
  <c r="BC992" i="19"/>
  <c r="BD991" i="19"/>
  <c r="BC991" i="19"/>
  <c r="BD990" i="19"/>
  <c r="BC990" i="19"/>
  <c r="BD989" i="19"/>
  <c r="BC989" i="19"/>
  <c r="BD988" i="19"/>
  <c r="BC988" i="19"/>
  <c r="BD987" i="19"/>
  <c r="BC987" i="19"/>
  <c r="BD986" i="19"/>
  <c r="BC986" i="19"/>
  <c r="BD985" i="19"/>
  <c r="BC985" i="19"/>
  <c r="BD984" i="19"/>
  <c r="BC984" i="19"/>
  <c r="BD983" i="19"/>
  <c r="BC983" i="19"/>
  <c r="BD982" i="19"/>
  <c r="BC982" i="19"/>
  <c r="BD981" i="19"/>
  <c r="BC981" i="19"/>
  <c r="BD980" i="19"/>
  <c r="BC980" i="19"/>
  <c r="BD979" i="19"/>
  <c r="BC979" i="19"/>
  <c r="BD978" i="19"/>
  <c r="BC978" i="19"/>
  <c r="BD977" i="19"/>
  <c r="BC977" i="19"/>
  <c r="BD976" i="19"/>
  <c r="BC976" i="19"/>
  <c r="BD975" i="19"/>
  <c r="BC975" i="19"/>
  <c r="BD974" i="19"/>
  <c r="BC974" i="19"/>
  <c r="BD973" i="19"/>
  <c r="BC973" i="19"/>
  <c r="BD972" i="19"/>
  <c r="BC972" i="19"/>
  <c r="BD971" i="19"/>
  <c r="BC971" i="19"/>
  <c r="BD970" i="19"/>
  <c r="BC970" i="19"/>
  <c r="BD969" i="19"/>
  <c r="BC969" i="19"/>
  <c r="BD968" i="19"/>
  <c r="BC968" i="19"/>
  <c r="BD967" i="19"/>
  <c r="BC967" i="19"/>
  <c r="BD966" i="19"/>
  <c r="BC966" i="19"/>
  <c r="BD965" i="19"/>
  <c r="BC965" i="19"/>
  <c r="BD964" i="19"/>
  <c r="BC964" i="19"/>
  <c r="BD963" i="19"/>
  <c r="BC963" i="19"/>
  <c r="BD962" i="19"/>
  <c r="BC962" i="19"/>
  <c r="BD961" i="19"/>
  <c r="BC961" i="19"/>
  <c r="BD960" i="19"/>
  <c r="BC960" i="19"/>
  <c r="BD959" i="19"/>
  <c r="BC959" i="19"/>
  <c r="BD958" i="19"/>
  <c r="BC958" i="19"/>
  <c r="BD957" i="19"/>
  <c r="BC957" i="19"/>
  <c r="BD956" i="19"/>
  <c r="BC956" i="19"/>
  <c r="BD955" i="19"/>
  <c r="BC955" i="19"/>
  <c r="BD954" i="19"/>
  <c r="BC954" i="19"/>
  <c r="BD953" i="19"/>
  <c r="BC953" i="19"/>
  <c r="BD952" i="19"/>
  <c r="BC952" i="19"/>
  <c r="BD951" i="19"/>
  <c r="BC951" i="19"/>
  <c r="BD950" i="19"/>
  <c r="BC950" i="19"/>
  <c r="BD949" i="19"/>
  <c r="BC949" i="19"/>
  <c r="BD948" i="19"/>
  <c r="BC948" i="19"/>
  <c r="BD947" i="19"/>
  <c r="BC947" i="19"/>
  <c r="BD946" i="19"/>
  <c r="BC946" i="19"/>
  <c r="BD945" i="19"/>
  <c r="BC945" i="19"/>
  <c r="BD944" i="19"/>
  <c r="BC944" i="19"/>
  <c r="BD943" i="19"/>
  <c r="BC943" i="19"/>
  <c r="BD942" i="19"/>
  <c r="BC942" i="19"/>
  <c r="BD941" i="19"/>
  <c r="BC941" i="19"/>
  <c r="BD940" i="19"/>
  <c r="BC940" i="19"/>
  <c r="BD939" i="19"/>
  <c r="BC939" i="19"/>
  <c r="BD938" i="19"/>
  <c r="BC938" i="19"/>
  <c r="BD937" i="19"/>
  <c r="BC937" i="19"/>
  <c r="BD936" i="19"/>
  <c r="BC936" i="19"/>
  <c r="BD935" i="19"/>
  <c r="BC935" i="19"/>
  <c r="BD934" i="19"/>
  <c r="BC934" i="19"/>
  <c r="BD933" i="19"/>
  <c r="BC933" i="19"/>
  <c r="BD932" i="19"/>
  <c r="BC932" i="19"/>
  <c r="BD931" i="19"/>
  <c r="BC931" i="19"/>
  <c r="BD930" i="19"/>
  <c r="BC930" i="19"/>
  <c r="BD929" i="19"/>
  <c r="BC929" i="19"/>
  <c r="BD928" i="19"/>
  <c r="BC928" i="19"/>
  <c r="BD927" i="19"/>
  <c r="BC927" i="19"/>
  <c r="BD926" i="19"/>
  <c r="BC926" i="19"/>
  <c r="BD925" i="19"/>
  <c r="BC925" i="19"/>
  <c r="BD924" i="19"/>
  <c r="BC924" i="19"/>
  <c r="BD923" i="19"/>
  <c r="BC923" i="19"/>
  <c r="BD922" i="19"/>
  <c r="BC922" i="19"/>
  <c r="BD921" i="19"/>
  <c r="BC921" i="19"/>
  <c r="BD920" i="19"/>
  <c r="BC920" i="19"/>
  <c r="BD919" i="19"/>
  <c r="BC919" i="19"/>
  <c r="BD918" i="19"/>
  <c r="BC918" i="19"/>
  <c r="BD917" i="19"/>
  <c r="BC917" i="19"/>
  <c r="BD916" i="19"/>
  <c r="BC916" i="19"/>
  <c r="BD915" i="19"/>
  <c r="BC915" i="19"/>
  <c r="BD914" i="19"/>
  <c r="BC914" i="19"/>
  <c r="BD913" i="19"/>
  <c r="BC913" i="19"/>
  <c r="BD912" i="19"/>
  <c r="BC912" i="19"/>
  <c r="BD911" i="19"/>
  <c r="BC911" i="19"/>
  <c r="BD910" i="19"/>
  <c r="BC910" i="19"/>
  <c r="BD909" i="19"/>
  <c r="BC909" i="19"/>
  <c r="BD908" i="19"/>
  <c r="BC908" i="19"/>
  <c r="BD907" i="19"/>
  <c r="BC907" i="19"/>
  <c r="BD906" i="19"/>
  <c r="BC906" i="19"/>
  <c r="BD905" i="19"/>
  <c r="BC905" i="19"/>
  <c r="BD904" i="19"/>
  <c r="BC904" i="19"/>
  <c r="BD903" i="19"/>
  <c r="BC903" i="19"/>
  <c r="BD902" i="19"/>
  <c r="BC902" i="19"/>
  <c r="BD901" i="19"/>
  <c r="BC901" i="19"/>
  <c r="BD900" i="19"/>
  <c r="BC900" i="19"/>
  <c r="BD899" i="19"/>
  <c r="BC899" i="19"/>
  <c r="BD898" i="19"/>
  <c r="BC898" i="19"/>
  <c r="BD897" i="19"/>
  <c r="BC897" i="19"/>
  <c r="BD896" i="19"/>
  <c r="BC896" i="19"/>
  <c r="BD895" i="19"/>
  <c r="BC895" i="19"/>
  <c r="BD894" i="19"/>
  <c r="BC894" i="19"/>
  <c r="BD893" i="19"/>
  <c r="BC893" i="19"/>
  <c r="BD892" i="19"/>
  <c r="BC892" i="19"/>
  <c r="BD891" i="19"/>
  <c r="BC891" i="19"/>
  <c r="BD890" i="19"/>
  <c r="BC890" i="19"/>
  <c r="BD889" i="19"/>
  <c r="BC889" i="19"/>
  <c r="BD888" i="19"/>
  <c r="BC888" i="19"/>
  <c r="BD887" i="19"/>
  <c r="BC887" i="19"/>
  <c r="BD886" i="19"/>
  <c r="BC886" i="19"/>
  <c r="BD885" i="19"/>
  <c r="BC885" i="19"/>
  <c r="BD884" i="19"/>
  <c r="BC884" i="19"/>
  <c r="BD883" i="19"/>
  <c r="BC883" i="19"/>
  <c r="BD882" i="19"/>
  <c r="BC882" i="19"/>
  <c r="BD881" i="19"/>
  <c r="BC881" i="19"/>
  <c r="BD880" i="19"/>
  <c r="BC880" i="19"/>
  <c r="BD879" i="19"/>
  <c r="BC879" i="19"/>
  <c r="BD878" i="19"/>
  <c r="BC878" i="19"/>
  <c r="BD877" i="19"/>
  <c r="BC877" i="19"/>
  <c r="BD876" i="19"/>
  <c r="BC876" i="19"/>
  <c r="BD875" i="19"/>
  <c r="BC875" i="19"/>
  <c r="BD874" i="19"/>
  <c r="BC874" i="19"/>
  <c r="BD873" i="19"/>
  <c r="BC873" i="19"/>
  <c r="BD872" i="19"/>
  <c r="BC872" i="19"/>
  <c r="BD871" i="19"/>
  <c r="BC871" i="19"/>
  <c r="BD870" i="19"/>
  <c r="BC870" i="19"/>
  <c r="BD869" i="19"/>
  <c r="BC869" i="19"/>
  <c r="BD868" i="19"/>
  <c r="BC868" i="19"/>
  <c r="BD867" i="19"/>
  <c r="BC867" i="19"/>
  <c r="BD866" i="19"/>
  <c r="BC866" i="19"/>
  <c r="BD865" i="19"/>
  <c r="BC865" i="19"/>
  <c r="BD864" i="19"/>
  <c r="BC864" i="19"/>
  <c r="BD863" i="19"/>
  <c r="BC863" i="19"/>
  <c r="BD862" i="19"/>
  <c r="BC862" i="19"/>
  <c r="BD861" i="19"/>
  <c r="BC861" i="19"/>
  <c r="BD860" i="19"/>
  <c r="BC860" i="19"/>
  <c r="BD859" i="19"/>
  <c r="BC859" i="19"/>
  <c r="BD858" i="19"/>
  <c r="BC858" i="19"/>
  <c r="BD857" i="19"/>
  <c r="BC857" i="19"/>
  <c r="BD856" i="19"/>
  <c r="BC856" i="19"/>
  <c r="BD855" i="19"/>
  <c r="BC855" i="19"/>
  <c r="BD854" i="19"/>
  <c r="BC854" i="19"/>
  <c r="BD853" i="19"/>
  <c r="BC853" i="19"/>
  <c r="BD852" i="19"/>
  <c r="BC852" i="19"/>
  <c r="BD851" i="19"/>
  <c r="BC851" i="19"/>
  <c r="BD850" i="19"/>
  <c r="BC850" i="19"/>
  <c r="BD849" i="19"/>
  <c r="BC849" i="19"/>
  <c r="BD848" i="19"/>
  <c r="BC848" i="19"/>
  <c r="BD847" i="19"/>
  <c r="BC847" i="19"/>
  <c r="BD846" i="19"/>
  <c r="BC846" i="19"/>
  <c r="BD845" i="19"/>
  <c r="BC845" i="19"/>
  <c r="BD844" i="19"/>
  <c r="BC844" i="19"/>
  <c r="BD843" i="19"/>
  <c r="BC843" i="19"/>
  <c r="BD842" i="19"/>
  <c r="BC842" i="19"/>
  <c r="BD841" i="19"/>
  <c r="BC841" i="19"/>
  <c r="BD840" i="19"/>
  <c r="BC840" i="19"/>
  <c r="BD839" i="19"/>
  <c r="BC839" i="19"/>
  <c r="BD838" i="19"/>
  <c r="BC838" i="19"/>
  <c r="BD837" i="19"/>
  <c r="BC837" i="19"/>
  <c r="BD836" i="19"/>
  <c r="BC836" i="19"/>
  <c r="BD835" i="19"/>
  <c r="BC835" i="19"/>
  <c r="BD834" i="19"/>
  <c r="BC834" i="19"/>
  <c r="BD833" i="19"/>
  <c r="BC833" i="19"/>
  <c r="BD832" i="19"/>
  <c r="BC832" i="19"/>
  <c r="BD831" i="19"/>
  <c r="BC831" i="19"/>
  <c r="BD830" i="19"/>
  <c r="BC830" i="19"/>
  <c r="BD829" i="19"/>
  <c r="BC829" i="19"/>
  <c r="BD828" i="19"/>
  <c r="BC828" i="19"/>
  <c r="BD827" i="19"/>
  <c r="BC827" i="19"/>
  <c r="BD826" i="19"/>
  <c r="BC826" i="19"/>
  <c r="BD825" i="19"/>
  <c r="BC825" i="19"/>
  <c r="BD824" i="19"/>
  <c r="BC824" i="19"/>
  <c r="BD823" i="19"/>
  <c r="BC823" i="19"/>
  <c r="BD822" i="19"/>
  <c r="BC822" i="19"/>
  <c r="BD821" i="19"/>
  <c r="BC821" i="19"/>
  <c r="BD820" i="19"/>
  <c r="BC820" i="19"/>
  <c r="BD819" i="19"/>
  <c r="BC819" i="19"/>
  <c r="BD818" i="19"/>
  <c r="BC818" i="19"/>
  <c r="BD817" i="19"/>
  <c r="BC817" i="19"/>
  <c r="BD816" i="19"/>
  <c r="BC816" i="19"/>
  <c r="BD815" i="19"/>
  <c r="BC815" i="19"/>
  <c r="BD814" i="19"/>
  <c r="BC814" i="19"/>
  <c r="BD813" i="19"/>
  <c r="BC813" i="19"/>
  <c r="BD812" i="19"/>
  <c r="BC812" i="19"/>
  <c r="BD811" i="19"/>
  <c r="BC811" i="19"/>
  <c r="BD810" i="19"/>
  <c r="BC810" i="19"/>
  <c r="BD809" i="19"/>
  <c r="BC809" i="19"/>
  <c r="BD808" i="19"/>
  <c r="BC808" i="19"/>
  <c r="BD807" i="19"/>
  <c r="BC807" i="19"/>
  <c r="BD806" i="19"/>
  <c r="BC806" i="19"/>
  <c r="BD805" i="19"/>
  <c r="BC805" i="19"/>
  <c r="BD804" i="19"/>
  <c r="BC804" i="19"/>
  <c r="BD803" i="19"/>
  <c r="BC803" i="19"/>
  <c r="BD802" i="19"/>
  <c r="BC802" i="19"/>
  <c r="BD801" i="19"/>
  <c r="BC801" i="19"/>
  <c r="BD800" i="19"/>
  <c r="BC800" i="19"/>
  <c r="BD799" i="19"/>
  <c r="BC799" i="19"/>
  <c r="BD798" i="19"/>
  <c r="BC798" i="19"/>
  <c r="BD797" i="19"/>
  <c r="BC797" i="19"/>
  <c r="BD796" i="19"/>
  <c r="BC796" i="19"/>
  <c r="BD795" i="19"/>
  <c r="BC795" i="19"/>
  <c r="BD794" i="19"/>
  <c r="BC794" i="19"/>
  <c r="BD793" i="19"/>
  <c r="BC793" i="19"/>
  <c r="BD792" i="19"/>
  <c r="BC792" i="19"/>
  <c r="BD791" i="19"/>
  <c r="BC791" i="19"/>
  <c r="BD790" i="19"/>
  <c r="BC790" i="19"/>
  <c r="BD789" i="19"/>
  <c r="BC789" i="19"/>
  <c r="BD788" i="19"/>
  <c r="BC788" i="19"/>
  <c r="BD787" i="19"/>
  <c r="BC787" i="19"/>
  <c r="BD786" i="19"/>
  <c r="BC786" i="19"/>
  <c r="BD785" i="19"/>
  <c r="BC785" i="19"/>
  <c r="BD784" i="19"/>
  <c r="BC784" i="19"/>
  <c r="BD783" i="19"/>
  <c r="BC783" i="19"/>
  <c r="BD782" i="19"/>
  <c r="BC782" i="19"/>
  <c r="BD781" i="19"/>
  <c r="BC781" i="19"/>
  <c r="BD780" i="19"/>
  <c r="BC780" i="19"/>
  <c r="BD779" i="19"/>
  <c r="BC779" i="19"/>
  <c r="BD778" i="19"/>
  <c r="BC778" i="19"/>
  <c r="BD777" i="19"/>
  <c r="BC777" i="19"/>
  <c r="BD776" i="19"/>
  <c r="BC776" i="19"/>
  <c r="BD775" i="19"/>
  <c r="BC775" i="19"/>
  <c r="BD774" i="19"/>
  <c r="BC774" i="19"/>
  <c r="BD773" i="19"/>
  <c r="BC773" i="19"/>
  <c r="BD772" i="19"/>
  <c r="BC772" i="19"/>
  <c r="BD771" i="19"/>
  <c r="BC771" i="19"/>
  <c r="BD770" i="19"/>
  <c r="BC770" i="19"/>
  <c r="BD769" i="19"/>
  <c r="BC769" i="19"/>
  <c r="BD768" i="19"/>
  <c r="BC768" i="19"/>
  <c r="BD767" i="19"/>
  <c r="BC767" i="19"/>
  <c r="BD766" i="19"/>
  <c r="BC766" i="19"/>
  <c r="BD765" i="19"/>
  <c r="BC765" i="19"/>
  <c r="BD764" i="19"/>
  <c r="BC764" i="19"/>
  <c r="BD763" i="19"/>
  <c r="BC763" i="19"/>
  <c r="BD762" i="19"/>
  <c r="BC762" i="19"/>
  <c r="BD761" i="19"/>
  <c r="BC761" i="19"/>
  <c r="BD760" i="19"/>
  <c r="BC760" i="19"/>
  <c r="BD759" i="19"/>
  <c r="BC759" i="19"/>
  <c r="BD758" i="19"/>
  <c r="BC758" i="19"/>
  <c r="BD757" i="19"/>
  <c r="BC757" i="19"/>
  <c r="BD756" i="19"/>
  <c r="BC756" i="19"/>
  <c r="BD755" i="19"/>
  <c r="BC755" i="19"/>
  <c r="BD754" i="19"/>
  <c r="BC754" i="19"/>
  <c r="BD753" i="19"/>
  <c r="BC753" i="19"/>
  <c r="BD752" i="19"/>
  <c r="BC752" i="19"/>
  <c r="BD751" i="19"/>
  <c r="BC751" i="19"/>
  <c r="BD750" i="19"/>
  <c r="BC750" i="19"/>
  <c r="BD749" i="19"/>
  <c r="BC749" i="19"/>
  <c r="BD748" i="19"/>
  <c r="BC748" i="19"/>
  <c r="BD747" i="19"/>
  <c r="BC747" i="19"/>
  <c r="BD746" i="19"/>
  <c r="BC746" i="19"/>
  <c r="BD745" i="19"/>
  <c r="BC745" i="19"/>
  <c r="BD744" i="19"/>
  <c r="BC744" i="19"/>
  <c r="BD743" i="19"/>
  <c r="BC743" i="19"/>
  <c r="BD742" i="19"/>
  <c r="BC742" i="19"/>
  <c r="BD741" i="19"/>
  <c r="BC741" i="19"/>
  <c r="BD740" i="19"/>
  <c r="BC740" i="19"/>
  <c r="BD739" i="19"/>
  <c r="BC739" i="19"/>
  <c r="BD738" i="19"/>
  <c r="BC738" i="19"/>
  <c r="BD737" i="19"/>
  <c r="BC737" i="19"/>
  <c r="BD736" i="19"/>
  <c r="BC736" i="19"/>
  <c r="BD735" i="19"/>
  <c r="BC735" i="19"/>
  <c r="BD734" i="19"/>
  <c r="BC734" i="19"/>
  <c r="BD733" i="19"/>
  <c r="BC733" i="19"/>
  <c r="BD732" i="19"/>
  <c r="BC732" i="19"/>
  <c r="BD731" i="19"/>
  <c r="BC731" i="19"/>
  <c r="BD730" i="19"/>
  <c r="BC730" i="19"/>
  <c r="BD729" i="19"/>
  <c r="BC729" i="19"/>
  <c r="A204" i="16" l="1"/>
  <c r="A204" i="36"/>
  <c r="D204" i="10"/>
  <c r="A203" i="10"/>
  <c r="A157" i="40"/>
  <c r="A130" i="40"/>
  <c r="A143" i="40"/>
  <c r="A168" i="40"/>
  <c r="A104" i="40"/>
  <c r="A117" i="40"/>
  <c r="A204" i="10" l="1"/>
  <c r="A158" i="40"/>
  <c r="A131" i="40"/>
  <c r="A144" i="40"/>
  <c r="A169" i="40"/>
  <c r="A105" i="40"/>
  <c r="A118" i="40"/>
  <c r="BN706" i="19"/>
  <c r="BN525" i="19"/>
  <c r="BN344" i="19"/>
  <c r="BN163" i="19"/>
  <c r="A159" i="40" l="1"/>
  <c r="A132" i="40"/>
  <c r="A145" i="40"/>
  <c r="A170" i="40"/>
  <c r="A106" i="40"/>
  <c r="A119" i="40"/>
  <c r="BN2489" i="19"/>
  <c r="BO2489" i="19" s="1"/>
  <c r="BN2490" i="19"/>
  <c r="BO2490" i="19" s="1"/>
  <c r="BN2491" i="19"/>
  <c r="BO2491" i="19" s="1"/>
  <c r="BN2492" i="19"/>
  <c r="BO2492" i="19" s="1"/>
  <c r="BN2493" i="19"/>
  <c r="BO2493" i="19" s="1"/>
  <c r="BN2494" i="19"/>
  <c r="BO2494" i="19" s="1"/>
  <c r="BN2495" i="19"/>
  <c r="BO2495" i="19" s="1"/>
  <c r="BN2496" i="19"/>
  <c r="BO2496" i="19" s="1"/>
  <c r="BN2497" i="19"/>
  <c r="BO2497" i="19" s="1"/>
  <c r="BN2498" i="19"/>
  <c r="BO2498" i="19" s="1"/>
  <c r="BN2499" i="19"/>
  <c r="BO2499" i="19" s="1"/>
  <c r="E191" i="40"/>
  <c r="E190" i="40"/>
  <c r="E189" i="40"/>
  <c r="E188" i="40"/>
  <c r="E187" i="40"/>
  <c r="E186" i="40"/>
  <c r="E185" i="40"/>
  <c r="E184" i="40"/>
  <c r="E183" i="40"/>
  <c r="E182" i="40"/>
  <c r="E181" i="40"/>
  <c r="E180" i="40"/>
  <c r="F4" i="40"/>
  <c r="BN162" i="19"/>
  <c r="BN343" i="19"/>
  <c r="BN524" i="19"/>
  <c r="BN705" i="19"/>
  <c r="BN2478" i="19"/>
  <c r="BO2478" i="19" s="1"/>
  <c r="BN2479" i="19"/>
  <c r="BO2479" i="19" s="1"/>
  <c r="BN2480" i="19"/>
  <c r="BN2481" i="19"/>
  <c r="BO2481" i="19" s="1"/>
  <c r="BN2482" i="19"/>
  <c r="BP2482" i="19" s="1"/>
  <c r="BN2483" i="19"/>
  <c r="BP2483" i="19" s="1"/>
  <c r="BN2484" i="19"/>
  <c r="BO2484" i="19" s="1"/>
  <c r="BN2485" i="19"/>
  <c r="BO2485" i="19" s="1"/>
  <c r="BN2486" i="19"/>
  <c r="BP2486" i="19" s="1"/>
  <c r="BN2487" i="19"/>
  <c r="BO2487" i="19" s="1"/>
  <c r="BN2488" i="19"/>
  <c r="BO2488" i="19" s="1"/>
  <c r="A160" i="40" l="1"/>
  <c r="A133" i="40"/>
  <c r="A146" i="40"/>
  <c r="A171" i="40"/>
  <c r="A11" i="40"/>
  <c r="A107" i="40"/>
  <c r="A120" i="40"/>
  <c r="A76" i="40"/>
  <c r="BP2492" i="19"/>
  <c r="BP2496" i="19"/>
  <c r="BP2498" i="19"/>
  <c r="BP2494" i="19"/>
  <c r="BP2490" i="19"/>
  <c r="BP2499" i="19"/>
  <c r="BP2497" i="19"/>
  <c r="BP2495" i="19"/>
  <c r="BP2493" i="19"/>
  <c r="BP2491" i="19"/>
  <c r="BP2489" i="19"/>
  <c r="A50" i="40"/>
  <c r="A180" i="40"/>
  <c r="A63" i="40"/>
  <c r="A77" i="40"/>
  <c r="A24" i="40"/>
  <c r="A25" i="40"/>
  <c r="A38" i="40"/>
  <c r="A90" i="40"/>
  <c r="A181" i="40"/>
  <c r="A37" i="40"/>
  <c r="A89" i="40"/>
  <c r="BO2483" i="19"/>
  <c r="BP2479" i="19"/>
  <c r="BP2487" i="19"/>
  <c r="BO2482" i="19"/>
  <c r="BO2486" i="19"/>
  <c r="BP2478" i="19"/>
  <c r="BP2488" i="19"/>
  <c r="BP2484" i="19"/>
  <c r="BP2480" i="19"/>
  <c r="BO2480" i="19"/>
  <c r="BP2485" i="19"/>
  <c r="BP2481" i="19"/>
  <c r="A161" i="40" l="1"/>
  <c r="A134" i="40"/>
  <c r="A147" i="40"/>
  <c r="A172" i="40"/>
  <c r="A108" i="40"/>
  <c r="A121" i="40"/>
  <c r="A39" i="40"/>
  <c r="A64" i="40"/>
  <c r="A26" i="40"/>
  <c r="A12" i="40"/>
  <c r="A182" i="40"/>
  <c r="A51" i="40"/>
  <c r="A91" i="40"/>
  <c r="BN186" i="19"/>
  <c r="A186" i="19" s="1"/>
  <c r="B187" i="19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304" i="19" s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316" i="19" s="1"/>
  <c r="B317" i="19" s="1"/>
  <c r="B318" i="19" s="1"/>
  <c r="C187" i="19"/>
  <c r="C188" i="19" s="1"/>
  <c r="C189" i="19" s="1"/>
  <c r="C190" i="19" s="1"/>
  <c r="F187" i="19"/>
  <c r="F188" i="19" s="1"/>
  <c r="F189" i="19" s="1"/>
  <c r="F190" i="19" s="1"/>
  <c r="F191" i="19" s="1"/>
  <c r="F192" i="19" s="1"/>
  <c r="F193" i="19" s="1"/>
  <c r="F194" i="19" s="1"/>
  <c r="F195" i="19" s="1"/>
  <c r="F196" i="19" s="1"/>
  <c r="F197" i="19" s="1"/>
  <c r="F198" i="19" s="1"/>
  <c r="F199" i="19" s="1"/>
  <c r="F200" i="19" s="1"/>
  <c r="F201" i="19" s="1"/>
  <c r="F202" i="19" s="1"/>
  <c r="F203" i="19" s="1"/>
  <c r="F204" i="19" s="1"/>
  <c r="F205" i="19" s="1"/>
  <c r="F206" i="19" s="1"/>
  <c r="F207" i="19" s="1"/>
  <c r="F208" i="19" s="1"/>
  <c r="F209" i="19" s="1"/>
  <c r="F210" i="19" s="1"/>
  <c r="F211" i="19" s="1"/>
  <c r="F212" i="19" s="1"/>
  <c r="F213" i="19" s="1"/>
  <c r="F214" i="19" s="1"/>
  <c r="F215" i="19" s="1"/>
  <c r="F216" i="19" s="1"/>
  <c r="F217" i="19" s="1"/>
  <c r="F218" i="19" s="1"/>
  <c r="F219" i="19" s="1"/>
  <c r="F220" i="19" s="1"/>
  <c r="F221" i="19" s="1"/>
  <c r="F222" i="19" s="1"/>
  <c r="F223" i="19" s="1"/>
  <c r="F224" i="19" s="1"/>
  <c r="F225" i="19" s="1"/>
  <c r="F226" i="19" s="1"/>
  <c r="F227" i="19" s="1"/>
  <c r="F228" i="19" s="1"/>
  <c r="F229" i="19" s="1"/>
  <c r="F230" i="19" s="1"/>
  <c r="F231" i="19" s="1"/>
  <c r="F232" i="19" s="1"/>
  <c r="F233" i="19" s="1"/>
  <c r="F234" i="19" s="1"/>
  <c r="F235" i="19" s="1"/>
  <c r="F236" i="19" s="1"/>
  <c r="F237" i="19" s="1"/>
  <c r="F238" i="19" s="1"/>
  <c r="F239" i="19" s="1"/>
  <c r="F240" i="19" s="1"/>
  <c r="F241" i="19" s="1"/>
  <c r="F242" i="19" s="1"/>
  <c r="F243" i="19" s="1"/>
  <c r="F244" i="19" s="1"/>
  <c r="F245" i="19" s="1"/>
  <c r="F246" i="19" s="1"/>
  <c r="F247" i="19" s="1"/>
  <c r="F248" i="19" s="1"/>
  <c r="F249" i="19" s="1"/>
  <c r="F250" i="19" s="1"/>
  <c r="F251" i="19" s="1"/>
  <c r="F252" i="19" s="1"/>
  <c r="F253" i="19" s="1"/>
  <c r="F254" i="19" s="1"/>
  <c r="F255" i="19" s="1"/>
  <c r="F256" i="19" s="1"/>
  <c r="F257" i="19" s="1"/>
  <c r="F258" i="19" s="1"/>
  <c r="F259" i="19" s="1"/>
  <c r="F260" i="19" s="1"/>
  <c r="F261" i="19" s="1"/>
  <c r="F262" i="19" s="1"/>
  <c r="F263" i="19" s="1"/>
  <c r="F264" i="19" s="1"/>
  <c r="F265" i="19" s="1"/>
  <c r="F266" i="19" s="1"/>
  <c r="F267" i="19" s="1"/>
  <c r="F268" i="19" s="1"/>
  <c r="F269" i="19" s="1"/>
  <c r="F270" i="19" s="1"/>
  <c r="F271" i="19" s="1"/>
  <c r="F272" i="19" s="1"/>
  <c r="F273" i="19" s="1"/>
  <c r="F274" i="19" s="1"/>
  <c r="F275" i="19" s="1"/>
  <c r="F276" i="19" s="1"/>
  <c r="F277" i="19" s="1"/>
  <c r="F278" i="19" s="1"/>
  <c r="F279" i="19" s="1"/>
  <c r="F280" i="19" s="1"/>
  <c r="F281" i="19" s="1"/>
  <c r="F282" i="19" s="1"/>
  <c r="F283" i="19" s="1"/>
  <c r="F284" i="19" s="1"/>
  <c r="F285" i="19" s="1"/>
  <c r="F286" i="19" s="1"/>
  <c r="F287" i="19" s="1"/>
  <c r="F288" i="19" s="1"/>
  <c r="F289" i="19" s="1"/>
  <c r="F290" i="19" s="1"/>
  <c r="F291" i="19" s="1"/>
  <c r="F292" i="19" s="1"/>
  <c r="F293" i="19" s="1"/>
  <c r="F294" i="19" s="1"/>
  <c r="F295" i="19" s="1"/>
  <c r="F296" i="19" s="1"/>
  <c r="F297" i="19" s="1"/>
  <c r="F298" i="19" s="1"/>
  <c r="F299" i="19" s="1"/>
  <c r="F300" i="19" s="1"/>
  <c r="F301" i="19" s="1"/>
  <c r="F302" i="19" s="1"/>
  <c r="F303" i="19" s="1"/>
  <c r="F304" i="19" s="1"/>
  <c r="F305" i="19" s="1"/>
  <c r="F306" i="19" s="1"/>
  <c r="F307" i="19" s="1"/>
  <c r="F308" i="19" s="1"/>
  <c r="F309" i="19" s="1"/>
  <c r="F310" i="19" s="1"/>
  <c r="F311" i="19" s="1"/>
  <c r="F312" i="19" s="1"/>
  <c r="F313" i="19" s="1"/>
  <c r="F314" i="19" s="1"/>
  <c r="F315" i="19" s="1"/>
  <c r="F316" i="19" s="1"/>
  <c r="F317" i="19" s="1"/>
  <c r="F318" i="19" s="1"/>
  <c r="G187" i="19"/>
  <c r="G188" i="19" s="1"/>
  <c r="G189" i="19" s="1"/>
  <c r="G190" i="19" s="1"/>
  <c r="G191" i="19" s="1"/>
  <c r="G192" i="19" s="1"/>
  <c r="G193" i="19" s="1"/>
  <c r="G194" i="19" s="1"/>
  <c r="G195" i="19" s="1"/>
  <c r="G196" i="19" s="1"/>
  <c r="G197" i="19" s="1"/>
  <c r="G198" i="19" s="1"/>
  <c r="G199" i="19" s="1"/>
  <c r="G200" i="19" s="1"/>
  <c r="G201" i="19" s="1"/>
  <c r="G202" i="19" s="1"/>
  <c r="G203" i="19" s="1"/>
  <c r="G204" i="19" s="1"/>
  <c r="G205" i="19" s="1"/>
  <c r="G206" i="19" s="1"/>
  <c r="G207" i="19" s="1"/>
  <c r="G208" i="19" s="1"/>
  <c r="G209" i="19" s="1"/>
  <c r="G210" i="19" s="1"/>
  <c r="G211" i="19" s="1"/>
  <c r="G212" i="19" s="1"/>
  <c r="G213" i="19" s="1"/>
  <c r="G214" i="19" s="1"/>
  <c r="G215" i="19" s="1"/>
  <c r="G216" i="19" s="1"/>
  <c r="G217" i="19" s="1"/>
  <c r="G218" i="19" s="1"/>
  <c r="G219" i="19" s="1"/>
  <c r="G220" i="19" s="1"/>
  <c r="G221" i="19" s="1"/>
  <c r="G222" i="19" s="1"/>
  <c r="G223" i="19" s="1"/>
  <c r="G224" i="19" s="1"/>
  <c r="G225" i="19" s="1"/>
  <c r="G226" i="19" s="1"/>
  <c r="G227" i="19" s="1"/>
  <c r="G228" i="19" s="1"/>
  <c r="G229" i="19" s="1"/>
  <c r="G230" i="19" s="1"/>
  <c r="G231" i="19" s="1"/>
  <c r="G232" i="19" s="1"/>
  <c r="G233" i="19" s="1"/>
  <c r="G234" i="19" s="1"/>
  <c r="G235" i="19" s="1"/>
  <c r="G236" i="19" s="1"/>
  <c r="G237" i="19" s="1"/>
  <c r="G238" i="19" s="1"/>
  <c r="G239" i="19" s="1"/>
  <c r="G240" i="19" s="1"/>
  <c r="G241" i="19" s="1"/>
  <c r="G242" i="19" s="1"/>
  <c r="G243" i="19" s="1"/>
  <c r="G244" i="19" s="1"/>
  <c r="G245" i="19" s="1"/>
  <c r="G246" i="19" s="1"/>
  <c r="G247" i="19" s="1"/>
  <c r="G248" i="19" s="1"/>
  <c r="G249" i="19" s="1"/>
  <c r="G250" i="19" s="1"/>
  <c r="G251" i="19" s="1"/>
  <c r="G252" i="19" s="1"/>
  <c r="G253" i="19" s="1"/>
  <c r="G254" i="19" s="1"/>
  <c r="G255" i="19" s="1"/>
  <c r="G256" i="19" s="1"/>
  <c r="G257" i="19" s="1"/>
  <c r="G258" i="19" s="1"/>
  <c r="G259" i="19" s="1"/>
  <c r="G260" i="19" s="1"/>
  <c r="G261" i="19" s="1"/>
  <c r="G262" i="19" s="1"/>
  <c r="G263" i="19" s="1"/>
  <c r="G264" i="19" s="1"/>
  <c r="G265" i="19" s="1"/>
  <c r="G266" i="19" s="1"/>
  <c r="G267" i="19" s="1"/>
  <c r="G268" i="19" s="1"/>
  <c r="G269" i="19" s="1"/>
  <c r="G270" i="19" s="1"/>
  <c r="G271" i="19" s="1"/>
  <c r="G272" i="19" s="1"/>
  <c r="G273" i="19" s="1"/>
  <c r="G274" i="19" s="1"/>
  <c r="G275" i="19" s="1"/>
  <c r="G276" i="19" s="1"/>
  <c r="G277" i="19" s="1"/>
  <c r="G278" i="19" s="1"/>
  <c r="G279" i="19" s="1"/>
  <c r="G280" i="19" s="1"/>
  <c r="G281" i="19" s="1"/>
  <c r="G282" i="19" s="1"/>
  <c r="G283" i="19" s="1"/>
  <c r="G284" i="19" s="1"/>
  <c r="G285" i="19" s="1"/>
  <c r="G286" i="19" s="1"/>
  <c r="G287" i="19" s="1"/>
  <c r="G288" i="19" s="1"/>
  <c r="G289" i="19" s="1"/>
  <c r="G290" i="19" s="1"/>
  <c r="G291" i="19" s="1"/>
  <c r="G292" i="19" s="1"/>
  <c r="G293" i="19" s="1"/>
  <c r="G294" i="19" s="1"/>
  <c r="G295" i="19" s="1"/>
  <c r="G296" i="19" s="1"/>
  <c r="G297" i="19" s="1"/>
  <c r="G298" i="19" s="1"/>
  <c r="G299" i="19" s="1"/>
  <c r="G300" i="19" s="1"/>
  <c r="G301" i="19" s="1"/>
  <c r="G302" i="19" s="1"/>
  <c r="G303" i="19" s="1"/>
  <c r="G304" i="19" s="1"/>
  <c r="G305" i="19" s="1"/>
  <c r="G306" i="19" s="1"/>
  <c r="G307" i="19" s="1"/>
  <c r="G308" i="19" s="1"/>
  <c r="G309" i="19" s="1"/>
  <c r="G310" i="19" s="1"/>
  <c r="G311" i="19" s="1"/>
  <c r="G312" i="19" s="1"/>
  <c r="G313" i="19" s="1"/>
  <c r="G314" i="19" s="1"/>
  <c r="G315" i="19" s="1"/>
  <c r="G316" i="19" s="1"/>
  <c r="G317" i="19" s="1"/>
  <c r="G318" i="19" s="1"/>
  <c r="H187" i="19"/>
  <c r="H188" i="19" s="1"/>
  <c r="H189" i="19" s="1"/>
  <c r="H190" i="19" s="1"/>
  <c r="H191" i="19" s="1"/>
  <c r="H192" i="19" s="1"/>
  <c r="H193" i="19" s="1"/>
  <c r="H194" i="19" s="1"/>
  <c r="H195" i="19" s="1"/>
  <c r="H196" i="19" s="1"/>
  <c r="H197" i="19" s="1"/>
  <c r="H198" i="19" s="1"/>
  <c r="H199" i="19" s="1"/>
  <c r="H200" i="19" s="1"/>
  <c r="H201" i="19" s="1"/>
  <c r="H202" i="19" s="1"/>
  <c r="H203" i="19" s="1"/>
  <c r="H204" i="19" s="1"/>
  <c r="H205" i="19" s="1"/>
  <c r="H206" i="19" s="1"/>
  <c r="H207" i="19" s="1"/>
  <c r="H208" i="19" s="1"/>
  <c r="H209" i="19" s="1"/>
  <c r="H210" i="19" s="1"/>
  <c r="H211" i="19" s="1"/>
  <c r="H212" i="19" s="1"/>
  <c r="H213" i="19" s="1"/>
  <c r="H214" i="19" s="1"/>
  <c r="H215" i="19" s="1"/>
  <c r="H216" i="19" s="1"/>
  <c r="H217" i="19" s="1"/>
  <c r="H218" i="19" s="1"/>
  <c r="H219" i="19" s="1"/>
  <c r="H220" i="19" s="1"/>
  <c r="H221" i="19" s="1"/>
  <c r="H222" i="19" s="1"/>
  <c r="H223" i="19" s="1"/>
  <c r="H224" i="19" s="1"/>
  <c r="H225" i="19" s="1"/>
  <c r="H226" i="19" s="1"/>
  <c r="H227" i="19" s="1"/>
  <c r="H228" i="19" s="1"/>
  <c r="H229" i="19" s="1"/>
  <c r="H230" i="19" s="1"/>
  <c r="H231" i="19" s="1"/>
  <c r="H232" i="19" s="1"/>
  <c r="H233" i="19" s="1"/>
  <c r="H234" i="19" s="1"/>
  <c r="H235" i="19" s="1"/>
  <c r="H236" i="19" s="1"/>
  <c r="H237" i="19" s="1"/>
  <c r="H238" i="19" s="1"/>
  <c r="H239" i="19" s="1"/>
  <c r="H240" i="19" s="1"/>
  <c r="H241" i="19" s="1"/>
  <c r="H242" i="19" s="1"/>
  <c r="H243" i="19" s="1"/>
  <c r="H244" i="19" s="1"/>
  <c r="H245" i="19" s="1"/>
  <c r="H246" i="19" s="1"/>
  <c r="H247" i="19" s="1"/>
  <c r="H248" i="19" s="1"/>
  <c r="H249" i="19" s="1"/>
  <c r="H250" i="19" s="1"/>
  <c r="H251" i="19" s="1"/>
  <c r="H252" i="19" s="1"/>
  <c r="H253" i="19" s="1"/>
  <c r="H254" i="19" s="1"/>
  <c r="H255" i="19" s="1"/>
  <c r="H256" i="19" s="1"/>
  <c r="H257" i="19" s="1"/>
  <c r="H258" i="19" s="1"/>
  <c r="H259" i="19" s="1"/>
  <c r="H260" i="19" s="1"/>
  <c r="H261" i="19" s="1"/>
  <c r="H262" i="19" s="1"/>
  <c r="H263" i="19" s="1"/>
  <c r="H264" i="19" s="1"/>
  <c r="H265" i="19" s="1"/>
  <c r="H266" i="19" s="1"/>
  <c r="H267" i="19" s="1"/>
  <c r="H268" i="19" s="1"/>
  <c r="H269" i="19" s="1"/>
  <c r="H270" i="19" s="1"/>
  <c r="H271" i="19" s="1"/>
  <c r="H272" i="19" s="1"/>
  <c r="H273" i="19" s="1"/>
  <c r="H274" i="19" s="1"/>
  <c r="H275" i="19" s="1"/>
  <c r="H276" i="19" s="1"/>
  <c r="H277" i="19" s="1"/>
  <c r="H278" i="19" s="1"/>
  <c r="H279" i="19" s="1"/>
  <c r="H280" i="19" s="1"/>
  <c r="H281" i="19" s="1"/>
  <c r="H282" i="19" s="1"/>
  <c r="H283" i="19" s="1"/>
  <c r="H284" i="19" s="1"/>
  <c r="H285" i="19" s="1"/>
  <c r="H286" i="19" s="1"/>
  <c r="H287" i="19" s="1"/>
  <c r="H288" i="19" s="1"/>
  <c r="H289" i="19" s="1"/>
  <c r="H290" i="19" s="1"/>
  <c r="H291" i="19" s="1"/>
  <c r="H292" i="19" s="1"/>
  <c r="H293" i="19" s="1"/>
  <c r="H294" i="19" s="1"/>
  <c r="H295" i="19" s="1"/>
  <c r="H296" i="19" s="1"/>
  <c r="H297" i="19" s="1"/>
  <c r="H298" i="19" s="1"/>
  <c r="H299" i="19" s="1"/>
  <c r="H300" i="19" s="1"/>
  <c r="H301" i="19" s="1"/>
  <c r="H302" i="19" s="1"/>
  <c r="H303" i="19" s="1"/>
  <c r="H304" i="19" s="1"/>
  <c r="H305" i="19" s="1"/>
  <c r="H306" i="19" s="1"/>
  <c r="H307" i="19" s="1"/>
  <c r="H308" i="19" s="1"/>
  <c r="H309" i="19" s="1"/>
  <c r="H310" i="19" s="1"/>
  <c r="H311" i="19" s="1"/>
  <c r="H312" i="19" s="1"/>
  <c r="H313" i="19" s="1"/>
  <c r="H314" i="19" s="1"/>
  <c r="H315" i="19" s="1"/>
  <c r="H316" i="19" s="1"/>
  <c r="H317" i="19" s="1"/>
  <c r="H318" i="19" s="1"/>
  <c r="BN187" i="19"/>
  <c r="BN188" i="19"/>
  <c r="BN189" i="19"/>
  <c r="BN190" i="19"/>
  <c r="BN191" i="19"/>
  <c r="BN192" i="19"/>
  <c r="BN193" i="19"/>
  <c r="BN194" i="19"/>
  <c r="BN195" i="19"/>
  <c r="BN196" i="19"/>
  <c r="BN197" i="19"/>
  <c r="BN198" i="19"/>
  <c r="BN199" i="19"/>
  <c r="BN200" i="19"/>
  <c r="BN201" i="19"/>
  <c r="BN202" i="19"/>
  <c r="BN203" i="19"/>
  <c r="BN204" i="19"/>
  <c r="BN205" i="19"/>
  <c r="BN206" i="19"/>
  <c r="BN207" i="19"/>
  <c r="BN208" i="19"/>
  <c r="BN209" i="19"/>
  <c r="BN210" i="19"/>
  <c r="BN211" i="19"/>
  <c r="BN212" i="19"/>
  <c r="BN213" i="19"/>
  <c r="BN214" i="19"/>
  <c r="BN215" i="19"/>
  <c r="BN216" i="19"/>
  <c r="BN217" i="19"/>
  <c r="BN218" i="19"/>
  <c r="BN219" i="19"/>
  <c r="BN220" i="19"/>
  <c r="BN221" i="19"/>
  <c r="BN222" i="19"/>
  <c r="BN223" i="19"/>
  <c r="BN224" i="19"/>
  <c r="BN225" i="19"/>
  <c r="BN226" i="19"/>
  <c r="BN227" i="19"/>
  <c r="BN228" i="19"/>
  <c r="BN229" i="19"/>
  <c r="BN230" i="19"/>
  <c r="BN231" i="19"/>
  <c r="BN232" i="19"/>
  <c r="BN233" i="19"/>
  <c r="BN234" i="19"/>
  <c r="BN235" i="19"/>
  <c r="BN236" i="19"/>
  <c r="BN237" i="19"/>
  <c r="BN238" i="19"/>
  <c r="BN239" i="19"/>
  <c r="BN240" i="19"/>
  <c r="BN241" i="19"/>
  <c r="BN242" i="19"/>
  <c r="BN243" i="19"/>
  <c r="BN244" i="19"/>
  <c r="BN245" i="19"/>
  <c r="BN246" i="19"/>
  <c r="BN247" i="19"/>
  <c r="BN248" i="19"/>
  <c r="BN249" i="19"/>
  <c r="BN250" i="19"/>
  <c r="BN251" i="19"/>
  <c r="BN252" i="19"/>
  <c r="BN253" i="19"/>
  <c r="BN254" i="19"/>
  <c r="BN255" i="19"/>
  <c r="BN256" i="19"/>
  <c r="BN257" i="19"/>
  <c r="BN258" i="19"/>
  <c r="BN259" i="19"/>
  <c r="BN260" i="19"/>
  <c r="BN261" i="19"/>
  <c r="BN262" i="19"/>
  <c r="BN263" i="19"/>
  <c r="BN264" i="19"/>
  <c r="BN265" i="19"/>
  <c r="BN266" i="19"/>
  <c r="BN267" i="19"/>
  <c r="BN268" i="19"/>
  <c r="BN269" i="19"/>
  <c r="BN270" i="19"/>
  <c r="BN271" i="19"/>
  <c r="BN272" i="19"/>
  <c r="BN273" i="19"/>
  <c r="BN274" i="19"/>
  <c r="BN275" i="19"/>
  <c r="BN276" i="19"/>
  <c r="BN277" i="19"/>
  <c r="BN278" i="19"/>
  <c r="BN279" i="19"/>
  <c r="BN280" i="19"/>
  <c r="BN281" i="19"/>
  <c r="BN282" i="19"/>
  <c r="BN283" i="19"/>
  <c r="BN284" i="19"/>
  <c r="BN285" i="19"/>
  <c r="BN286" i="19"/>
  <c r="BN287" i="19"/>
  <c r="BN288" i="19"/>
  <c r="BN289" i="19"/>
  <c r="BN290" i="19"/>
  <c r="BN291" i="19"/>
  <c r="BN292" i="19"/>
  <c r="BN293" i="19"/>
  <c r="BN294" i="19"/>
  <c r="BN295" i="19"/>
  <c r="BN296" i="19"/>
  <c r="BN297" i="19"/>
  <c r="BN298" i="19"/>
  <c r="BN299" i="19"/>
  <c r="BN300" i="19"/>
  <c r="BN301" i="19"/>
  <c r="BN302" i="19"/>
  <c r="BN303" i="19"/>
  <c r="BN304" i="19"/>
  <c r="BN305" i="19"/>
  <c r="BN306" i="19"/>
  <c r="BN307" i="19"/>
  <c r="BN308" i="19"/>
  <c r="BN309" i="19"/>
  <c r="BN310" i="19"/>
  <c r="BN311" i="19"/>
  <c r="BN312" i="19"/>
  <c r="BN313" i="19"/>
  <c r="BN314" i="19"/>
  <c r="BN315" i="19"/>
  <c r="BN316" i="19"/>
  <c r="BN317" i="19"/>
  <c r="BN318" i="19"/>
  <c r="BN319" i="19"/>
  <c r="BN320" i="19"/>
  <c r="BN321" i="19"/>
  <c r="BN322" i="19"/>
  <c r="BN323" i="19"/>
  <c r="BN324" i="19"/>
  <c r="BN325" i="19"/>
  <c r="BN326" i="19"/>
  <c r="BN327" i="19"/>
  <c r="BN328" i="19"/>
  <c r="BN329" i="19"/>
  <c r="BN330" i="19"/>
  <c r="BN331" i="19"/>
  <c r="BN332" i="19"/>
  <c r="BN333" i="19"/>
  <c r="BN334" i="19"/>
  <c r="BN335" i="19"/>
  <c r="BN336" i="19"/>
  <c r="BN337" i="19"/>
  <c r="BN338" i="19"/>
  <c r="BN339" i="19"/>
  <c r="BN340" i="19"/>
  <c r="BN341" i="19"/>
  <c r="BN342" i="19"/>
  <c r="BN367" i="19"/>
  <c r="A367" i="19" s="1"/>
  <c r="B368" i="19"/>
  <c r="C368" i="19"/>
  <c r="C369" i="19" s="1"/>
  <c r="C370" i="19" s="1"/>
  <c r="C371" i="19" s="1"/>
  <c r="F368" i="19"/>
  <c r="F369" i="19" s="1"/>
  <c r="F370" i="19" s="1"/>
  <c r="F371" i="19" s="1"/>
  <c r="F372" i="19" s="1"/>
  <c r="F373" i="19" s="1"/>
  <c r="F374" i="19" s="1"/>
  <c r="F375" i="19" s="1"/>
  <c r="F376" i="19" s="1"/>
  <c r="F377" i="19" s="1"/>
  <c r="F378" i="19" s="1"/>
  <c r="F379" i="19" s="1"/>
  <c r="F380" i="19" s="1"/>
  <c r="F381" i="19" s="1"/>
  <c r="F382" i="19" s="1"/>
  <c r="F383" i="19" s="1"/>
  <c r="F384" i="19" s="1"/>
  <c r="F385" i="19" s="1"/>
  <c r="F386" i="19" s="1"/>
  <c r="F387" i="19" s="1"/>
  <c r="F388" i="19" s="1"/>
  <c r="F389" i="19" s="1"/>
  <c r="F390" i="19" s="1"/>
  <c r="F391" i="19" s="1"/>
  <c r="F392" i="19" s="1"/>
  <c r="F393" i="19" s="1"/>
  <c r="F394" i="19" s="1"/>
  <c r="F395" i="19" s="1"/>
  <c r="F396" i="19" s="1"/>
  <c r="F397" i="19" s="1"/>
  <c r="F398" i="19" s="1"/>
  <c r="F399" i="19" s="1"/>
  <c r="F400" i="19" s="1"/>
  <c r="F401" i="19" s="1"/>
  <c r="F402" i="19" s="1"/>
  <c r="F403" i="19" s="1"/>
  <c r="F404" i="19" s="1"/>
  <c r="F405" i="19" s="1"/>
  <c r="F406" i="19" s="1"/>
  <c r="F407" i="19" s="1"/>
  <c r="F408" i="19" s="1"/>
  <c r="F409" i="19" s="1"/>
  <c r="F410" i="19" s="1"/>
  <c r="F411" i="19" s="1"/>
  <c r="F412" i="19" s="1"/>
  <c r="F413" i="19" s="1"/>
  <c r="F414" i="19" s="1"/>
  <c r="F415" i="19" s="1"/>
  <c r="F416" i="19" s="1"/>
  <c r="F417" i="19" s="1"/>
  <c r="F418" i="19" s="1"/>
  <c r="F419" i="19" s="1"/>
  <c r="F420" i="19" s="1"/>
  <c r="F421" i="19" s="1"/>
  <c r="F422" i="19" s="1"/>
  <c r="F423" i="19" s="1"/>
  <c r="F424" i="19" s="1"/>
  <c r="F425" i="19" s="1"/>
  <c r="F426" i="19" s="1"/>
  <c r="F427" i="19" s="1"/>
  <c r="F428" i="19" s="1"/>
  <c r="F429" i="19" s="1"/>
  <c r="F430" i="19" s="1"/>
  <c r="F431" i="19" s="1"/>
  <c r="F432" i="19" s="1"/>
  <c r="F433" i="19" s="1"/>
  <c r="F434" i="19" s="1"/>
  <c r="F435" i="19" s="1"/>
  <c r="F436" i="19" s="1"/>
  <c r="F437" i="19" s="1"/>
  <c r="F438" i="19" s="1"/>
  <c r="F439" i="19" s="1"/>
  <c r="F440" i="19" s="1"/>
  <c r="F441" i="19" s="1"/>
  <c r="F442" i="19" s="1"/>
  <c r="F443" i="19" s="1"/>
  <c r="F444" i="19" s="1"/>
  <c r="F445" i="19" s="1"/>
  <c r="F446" i="19" s="1"/>
  <c r="F447" i="19" s="1"/>
  <c r="F448" i="19" s="1"/>
  <c r="F449" i="19" s="1"/>
  <c r="F450" i="19" s="1"/>
  <c r="F451" i="19" s="1"/>
  <c r="F452" i="19" s="1"/>
  <c r="F453" i="19" s="1"/>
  <c r="F454" i="19" s="1"/>
  <c r="F455" i="19" s="1"/>
  <c r="F456" i="19" s="1"/>
  <c r="F457" i="19" s="1"/>
  <c r="F458" i="19" s="1"/>
  <c r="F459" i="19" s="1"/>
  <c r="F460" i="19" s="1"/>
  <c r="F461" i="19" s="1"/>
  <c r="F462" i="19" s="1"/>
  <c r="F463" i="19" s="1"/>
  <c r="F464" i="19" s="1"/>
  <c r="F465" i="19" s="1"/>
  <c r="F466" i="19" s="1"/>
  <c r="F467" i="19" s="1"/>
  <c r="F468" i="19" s="1"/>
  <c r="F469" i="19" s="1"/>
  <c r="F470" i="19" s="1"/>
  <c r="F471" i="19" s="1"/>
  <c r="F472" i="19" s="1"/>
  <c r="F473" i="19" s="1"/>
  <c r="F474" i="19" s="1"/>
  <c r="F475" i="19" s="1"/>
  <c r="F476" i="19" s="1"/>
  <c r="F477" i="19" s="1"/>
  <c r="F478" i="19" s="1"/>
  <c r="F479" i="19" s="1"/>
  <c r="F480" i="19" s="1"/>
  <c r="F481" i="19" s="1"/>
  <c r="F482" i="19" s="1"/>
  <c r="F483" i="19" s="1"/>
  <c r="F484" i="19" s="1"/>
  <c r="F485" i="19" s="1"/>
  <c r="F486" i="19" s="1"/>
  <c r="F487" i="19" s="1"/>
  <c r="F488" i="19" s="1"/>
  <c r="F489" i="19" s="1"/>
  <c r="F490" i="19" s="1"/>
  <c r="F491" i="19" s="1"/>
  <c r="F492" i="19" s="1"/>
  <c r="F493" i="19" s="1"/>
  <c r="F494" i="19" s="1"/>
  <c r="F495" i="19" s="1"/>
  <c r="F496" i="19" s="1"/>
  <c r="F497" i="19" s="1"/>
  <c r="F498" i="19" s="1"/>
  <c r="F499" i="19" s="1"/>
  <c r="G368" i="19"/>
  <c r="H368" i="19"/>
  <c r="H369" i="19" s="1"/>
  <c r="H370" i="19" s="1"/>
  <c r="H371" i="19" s="1"/>
  <c r="H372" i="19" s="1"/>
  <c r="H373" i="19" s="1"/>
  <c r="H374" i="19" s="1"/>
  <c r="H375" i="19" s="1"/>
  <c r="H376" i="19" s="1"/>
  <c r="H377" i="19" s="1"/>
  <c r="H378" i="19" s="1"/>
  <c r="H379" i="19" s="1"/>
  <c r="H380" i="19" s="1"/>
  <c r="H381" i="19" s="1"/>
  <c r="H382" i="19" s="1"/>
  <c r="H383" i="19" s="1"/>
  <c r="H384" i="19" s="1"/>
  <c r="H385" i="19" s="1"/>
  <c r="H386" i="19" s="1"/>
  <c r="H387" i="19" s="1"/>
  <c r="H388" i="19" s="1"/>
  <c r="H389" i="19" s="1"/>
  <c r="H390" i="19" s="1"/>
  <c r="H391" i="19" s="1"/>
  <c r="H392" i="19" s="1"/>
  <c r="H393" i="19" s="1"/>
  <c r="H394" i="19" s="1"/>
  <c r="H395" i="19" s="1"/>
  <c r="H396" i="19" s="1"/>
  <c r="H397" i="19" s="1"/>
  <c r="H398" i="19" s="1"/>
  <c r="H399" i="19" s="1"/>
  <c r="H400" i="19" s="1"/>
  <c r="H401" i="19" s="1"/>
  <c r="H402" i="19" s="1"/>
  <c r="H403" i="19" s="1"/>
  <c r="H404" i="19" s="1"/>
  <c r="H405" i="19" s="1"/>
  <c r="H406" i="19" s="1"/>
  <c r="H407" i="19" s="1"/>
  <c r="H408" i="19" s="1"/>
  <c r="H409" i="19" s="1"/>
  <c r="H410" i="19" s="1"/>
  <c r="H411" i="19" s="1"/>
  <c r="H412" i="19" s="1"/>
  <c r="H413" i="19" s="1"/>
  <c r="H414" i="19" s="1"/>
  <c r="H415" i="19" s="1"/>
  <c r="H416" i="19" s="1"/>
  <c r="H417" i="19" s="1"/>
  <c r="H418" i="19" s="1"/>
  <c r="H419" i="19" s="1"/>
  <c r="H420" i="19" s="1"/>
  <c r="H421" i="19" s="1"/>
  <c r="H422" i="19" s="1"/>
  <c r="H423" i="19" s="1"/>
  <c r="H424" i="19" s="1"/>
  <c r="H425" i="19" s="1"/>
  <c r="H426" i="19" s="1"/>
  <c r="H427" i="19" s="1"/>
  <c r="H428" i="19" s="1"/>
  <c r="H429" i="19" s="1"/>
  <c r="H430" i="19" s="1"/>
  <c r="H431" i="19" s="1"/>
  <c r="H432" i="19" s="1"/>
  <c r="H433" i="19" s="1"/>
  <c r="H434" i="19" s="1"/>
  <c r="H435" i="19" s="1"/>
  <c r="H436" i="19" s="1"/>
  <c r="H437" i="19" s="1"/>
  <c r="H438" i="19" s="1"/>
  <c r="H439" i="19" s="1"/>
  <c r="H440" i="19" s="1"/>
  <c r="H441" i="19" s="1"/>
  <c r="H442" i="19" s="1"/>
  <c r="H443" i="19" s="1"/>
  <c r="H444" i="19" s="1"/>
  <c r="H445" i="19" s="1"/>
  <c r="H446" i="19" s="1"/>
  <c r="H447" i="19" s="1"/>
  <c r="H448" i="19" s="1"/>
  <c r="H449" i="19" s="1"/>
  <c r="H450" i="19" s="1"/>
  <c r="H451" i="19" s="1"/>
  <c r="H452" i="19" s="1"/>
  <c r="H453" i="19" s="1"/>
  <c r="H454" i="19" s="1"/>
  <c r="H455" i="19" s="1"/>
  <c r="H456" i="19" s="1"/>
  <c r="H457" i="19" s="1"/>
  <c r="H458" i="19" s="1"/>
  <c r="H459" i="19" s="1"/>
  <c r="H460" i="19" s="1"/>
  <c r="H461" i="19" s="1"/>
  <c r="H462" i="19" s="1"/>
  <c r="H463" i="19" s="1"/>
  <c r="H464" i="19" s="1"/>
  <c r="H465" i="19" s="1"/>
  <c r="H466" i="19" s="1"/>
  <c r="H467" i="19" s="1"/>
  <c r="H468" i="19" s="1"/>
  <c r="H469" i="19" s="1"/>
  <c r="H470" i="19" s="1"/>
  <c r="H471" i="19" s="1"/>
  <c r="H472" i="19" s="1"/>
  <c r="H473" i="19" s="1"/>
  <c r="H474" i="19" s="1"/>
  <c r="H475" i="19" s="1"/>
  <c r="H476" i="19" s="1"/>
  <c r="H477" i="19" s="1"/>
  <c r="H478" i="19" s="1"/>
  <c r="H479" i="19" s="1"/>
  <c r="H480" i="19" s="1"/>
  <c r="H481" i="19" s="1"/>
  <c r="H482" i="19" s="1"/>
  <c r="H483" i="19" s="1"/>
  <c r="H484" i="19" s="1"/>
  <c r="H485" i="19" s="1"/>
  <c r="H486" i="19" s="1"/>
  <c r="H487" i="19" s="1"/>
  <c r="H488" i="19" s="1"/>
  <c r="H489" i="19" s="1"/>
  <c r="H490" i="19" s="1"/>
  <c r="H491" i="19" s="1"/>
  <c r="H492" i="19" s="1"/>
  <c r="H493" i="19" s="1"/>
  <c r="H494" i="19" s="1"/>
  <c r="H495" i="19" s="1"/>
  <c r="H496" i="19" s="1"/>
  <c r="H497" i="19" s="1"/>
  <c r="H498" i="19" s="1"/>
  <c r="H499" i="19" s="1"/>
  <c r="BN368" i="19"/>
  <c r="BN369" i="19"/>
  <c r="BN370" i="19"/>
  <c r="BN371" i="19"/>
  <c r="BN372" i="19"/>
  <c r="BN373" i="19"/>
  <c r="BN374" i="19"/>
  <c r="BN375" i="19"/>
  <c r="BN376" i="19"/>
  <c r="BN377" i="19"/>
  <c r="BN378" i="19"/>
  <c r="BN379" i="19"/>
  <c r="BN380" i="19"/>
  <c r="BN381" i="19"/>
  <c r="BN382" i="19"/>
  <c r="BN383" i="19"/>
  <c r="BN384" i="19"/>
  <c r="BN385" i="19"/>
  <c r="BN386" i="19"/>
  <c r="BN387" i="19"/>
  <c r="BN388" i="19"/>
  <c r="BN389" i="19"/>
  <c r="BN390" i="19"/>
  <c r="BN391" i="19"/>
  <c r="BN392" i="19"/>
  <c r="BN393" i="19"/>
  <c r="BN394" i="19"/>
  <c r="BN395" i="19"/>
  <c r="BN396" i="19"/>
  <c r="BN397" i="19"/>
  <c r="BN398" i="19"/>
  <c r="BN399" i="19"/>
  <c r="BN400" i="19"/>
  <c r="BN401" i="19"/>
  <c r="BN402" i="19"/>
  <c r="BN403" i="19"/>
  <c r="BN404" i="19"/>
  <c r="BN405" i="19"/>
  <c r="BN406" i="19"/>
  <c r="BN407" i="19"/>
  <c r="BN408" i="19"/>
  <c r="BN409" i="19"/>
  <c r="BN410" i="19"/>
  <c r="BN411" i="19"/>
  <c r="BN412" i="19"/>
  <c r="BN413" i="19"/>
  <c r="BN414" i="19"/>
  <c r="BN415" i="19"/>
  <c r="BN416" i="19"/>
  <c r="BN417" i="19"/>
  <c r="BN418" i="19"/>
  <c r="BN419" i="19"/>
  <c r="BN420" i="19"/>
  <c r="BN421" i="19"/>
  <c r="BN422" i="19"/>
  <c r="BN423" i="19"/>
  <c r="BN424" i="19"/>
  <c r="BN425" i="19"/>
  <c r="BN426" i="19"/>
  <c r="BN427" i="19"/>
  <c r="BN428" i="19"/>
  <c r="BN429" i="19"/>
  <c r="BN430" i="19"/>
  <c r="BN431" i="19"/>
  <c r="BN432" i="19"/>
  <c r="BN433" i="19"/>
  <c r="BN434" i="19"/>
  <c r="BN435" i="19"/>
  <c r="BN436" i="19"/>
  <c r="BN437" i="19"/>
  <c r="BN438" i="19"/>
  <c r="BN439" i="19"/>
  <c r="BN440" i="19"/>
  <c r="BN441" i="19"/>
  <c r="BN442" i="19"/>
  <c r="BN443" i="19"/>
  <c r="BN444" i="19"/>
  <c r="BN445" i="19"/>
  <c r="BN446" i="19"/>
  <c r="BN447" i="19"/>
  <c r="BN448" i="19"/>
  <c r="BN449" i="19"/>
  <c r="BN450" i="19"/>
  <c r="BN451" i="19"/>
  <c r="BN452" i="19"/>
  <c r="BN453" i="19"/>
  <c r="BN454" i="19"/>
  <c r="BN455" i="19"/>
  <c r="BN456" i="19"/>
  <c r="BN457" i="19"/>
  <c r="BN458" i="19"/>
  <c r="BN459" i="19"/>
  <c r="BN460" i="19"/>
  <c r="BN461" i="19"/>
  <c r="BN462" i="19"/>
  <c r="BN463" i="19"/>
  <c r="BN464" i="19"/>
  <c r="BN465" i="19"/>
  <c r="BN466" i="19"/>
  <c r="BN467" i="19"/>
  <c r="BN468" i="19"/>
  <c r="BN469" i="19"/>
  <c r="BN470" i="19"/>
  <c r="BN471" i="19"/>
  <c r="BN472" i="19"/>
  <c r="BN473" i="19"/>
  <c r="BN474" i="19"/>
  <c r="BN475" i="19"/>
  <c r="BN476" i="19"/>
  <c r="BN477" i="19"/>
  <c r="BN478" i="19"/>
  <c r="BN479" i="19"/>
  <c r="BN480" i="19"/>
  <c r="BN481" i="19"/>
  <c r="BN482" i="19"/>
  <c r="BN483" i="19"/>
  <c r="BN484" i="19"/>
  <c r="BN485" i="19"/>
  <c r="BN486" i="19"/>
  <c r="BN487" i="19"/>
  <c r="BN488" i="19"/>
  <c r="BN489" i="19"/>
  <c r="BN490" i="19"/>
  <c r="BN491" i="19"/>
  <c r="BN492" i="19"/>
  <c r="BN493" i="19"/>
  <c r="BN494" i="19"/>
  <c r="BN495" i="19"/>
  <c r="BN496" i="19"/>
  <c r="BN497" i="19"/>
  <c r="BN498" i="19"/>
  <c r="BN499" i="19"/>
  <c r="BN500" i="19"/>
  <c r="BN501" i="19"/>
  <c r="BN502" i="19"/>
  <c r="BN503" i="19"/>
  <c r="BN504" i="19"/>
  <c r="BN505" i="19"/>
  <c r="BN506" i="19"/>
  <c r="BN507" i="19"/>
  <c r="BN508" i="19"/>
  <c r="BN509" i="19"/>
  <c r="BN510" i="19"/>
  <c r="BN511" i="19"/>
  <c r="BN512" i="19"/>
  <c r="BN513" i="19"/>
  <c r="BN514" i="19"/>
  <c r="BN515" i="19"/>
  <c r="BN516" i="19"/>
  <c r="BN517" i="19"/>
  <c r="BN518" i="19"/>
  <c r="BN519" i="19"/>
  <c r="BN520" i="19"/>
  <c r="BN521" i="19"/>
  <c r="BN522" i="19"/>
  <c r="BN523" i="19"/>
  <c r="BN548" i="19"/>
  <c r="BO548" i="19" s="1"/>
  <c r="B549" i="19"/>
  <c r="B550" i="19" s="1"/>
  <c r="B551" i="19" s="1"/>
  <c r="B552" i="19" s="1"/>
  <c r="B553" i="19" s="1"/>
  <c r="B554" i="19" s="1"/>
  <c r="B555" i="19" s="1"/>
  <c r="B556" i="19" s="1"/>
  <c r="B557" i="19" s="1"/>
  <c r="B558" i="19" s="1"/>
  <c r="B559" i="19" s="1"/>
  <c r="B560" i="19" s="1"/>
  <c r="B561" i="19" s="1"/>
  <c r="B562" i="19" s="1"/>
  <c r="B563" i="19" s="1"/>
  <c r="B564" i="19" s="1"/>
  <c r="B565" i="19" s="1"/>
  <c r="B566" i="19" s="1"/>
  <c r="B567" i="19" s="1"/>
  <c r="B568" i="19" s="1"/>
  <c r="B569" i="19" s="1"/>
  <c r="B570" i="19" s="1"/>
  <c r="B571" i="19" s="1"/>
  <c r="B572" i="19" s="1"/>
  <c r="B573" i="19" s="1"/>
  <c r="B574" i="19" s="1"/>
  <c r="B575" i="19" s="1"/>
  <c r="B576" i="19" s="1"/>
  <c r="B577" i="19" s="1"/>
  <c r="B578" i="19" s="1"/>
  <c r="B579" i="19" s="1"/>
  <c r="B580" i="19" s="1"/>
  <c r="B581" i="19" s="1"/>
  <c r="B582" i="19" s="1"/>
  <c r="B583" i="19" s="1"/>
  <c r="B584" i="19" s="1"/>
  <c r="B585" i="19" s="1"/>
  <c r="B586" i="19" s="1"/>
  <c r="B587" i="19" s="1"/>
  <c r="B588" i="19" s="1"/>
  <c r="B589" i="19" s="1"/>
  <c r="B590" i="19" s="1"/>
  <c r="B591" i="19" s="1"/>
  <c r="B592" i="19" s="1"/>
  <c r="B593" i="19" s="1"/>
  <c r="B594" i="19" s="1"/>
  <c r="B595" i="19" s="1"/>
  <c r="B596" i="19" s="1"/>
  <c r="B597" i="19" s="1"/>
  <c r="B598" i="19" s="1"/>
  <c r="B599" i="19" s="1"/>
  <c r="B600" i="19" s="1"/>
  <c r="B601" i="19" s="1"/>
  <c r="B602" i="19" s="1"/>
  <c r="B603" i="19" s="1"/>
  <c r="B604" i="19" s="1"/>
  <c r="B605" i="19" s="1"/>
  <c r="B606" i="19" s="1"/>
  <c r="B607" i="19" s="1"/>
  <c r="B608" i="19" s="1"/>
  <c r="B609" i="19" s="1"/>
  <c r="B610" i="19" s="1"/>
  <c r="B611" i="19" s="1"/>
  <c r="B612" i="19" s="1"/>
  <c r="B613" i="19" s="1"/>
  <c r="B614" i="19" s="1"/>
  <c r="B615" i="19" s="1"/>
  <c r="B616" i="19" s="1"/>
  <c r="B617" i="19" s="1"/>
  <c r="B618" i="19" s="1"/>
  <c r="B619" i="19" s="1"/>
  <c r="B620" i="19" s="1"/>
  <c r="B621" i="19" s="1"/>
  <c r="B622" i="19" s="1"/>
  <c r="B623" i="19" s="1"/>
  <c r="B624" i="19" s="1"/>
  <c r="B625" i="19" s="1"/>
  <c r="B626" i="19" s="1"/>
  <c r="B627" i="19" s="1"/>
  <c r="B628" i="19" s="1"/>
  <c r="B629" i="19" s="1"/>
  <c r="B630" i="19" s="1"/>
  <c r="B631" i="19" s="1"/>
  <c r="B632" i="19" s="1"/>
  <c r="B633" i="19" s="1"/>
  <c r="B634" i="19" s="1"/>
  <c r="B635" i="19" s="1"/>
  <c r="B636" i="19" s="1"/>
  <c r="B637" i="19" s="1"/>
  <c r="B638" i="19" s="1"/>
  <c r="B639" i="19" s="1"/>
  <c r="B640" i="19" s="1"/>
  <c r="B641" i="19" s="1"/>
  <c r="B642" i="19" s="1"/>
  <c r="B643" i="19" s="1"/>
  <c r="B644" i="19" s="1"/>
  <c r="B645" i="19" s="1"/>
  <c r="B646" i="19" s="1"/>
  <c r="B647" i="19" s="1"/>
  <c r="B648" i="19" s="1"/>
  <c r="B649" i="19" s="1"/>
  <c r="B650" i="19" s="1"/>
  <c r="B651" i="19" s="1"/>
  <c r="B652" i="19" s="1"/>
  <c r="B653" i="19" s="1"/>
  <c r="B654" i="19" s="1"/>
  <c r="B655" i="19" s="1"/>
  <c r="B656" i="19" s="1"/>
  <c r="B657" i="19" s="1"/>
  <c r="B658" i="19" s="1"/>
  <c r="B659" i="19" s="1"/>
  <c r="B660" i="19" s="1"/>
  <c r="B661" i="19" s="1"/>
  <c r="B662" i="19" s="1"/>
  <c r="B663" i="19" s="1"/>
  <c r="B664" i="19" s="1"/>
  <c r="B665" i="19" s="1"/>
  <c r="B666" i="19" s="1"/>
  <c r="B667" i="19" s="1"/>
  <c r="B668" i="19" s="1"/>
  <c r="B669" i="19" s="1"/>
  <c r="B670" i="19" s="1"/>
  <c r="B671" i="19" s="1"/>
  <c r="B672" i="19" s="1"/>
  <c r="B673" i="19" s="1"/>
  <c r="B674" i="19" s="1"/>
  <c r="B675" i="19" s="1"/>
  <c r="B676" i="19" s="1"/>
  <c r="B677" i="19" s="1"/>
  <c r="B678" i="19" s="1"/>
  <c r="B679" i="19" s="1"/>
  <c r="B680" i="19" s="1"/>
  <c r="C549" i="19"/>
  <c r="C550" i="19" s="1"/>
  <c r="F549" i="19"/>
  <c r="F550" i="19" s="1"/>
  <c r="F551" i="19" s="1"/>
  <c r="F552" i="19" s="1"/>
  <c r="F553" i="19" s="1"/>
  <c r="F554" i="19" s="1"/>
  <c r="F555" i="19" s="1"/>
  <c r="F556" i="19" s="1"/>
  <c r="F557" i="19" s="1"/>
  <c r="F558" i="19" s="1"/>
  <c r="F559" i="19" s="1"/>
  <c r="F560" i="19" s="1"/>
  <c r="F561" i="19" s="1"/>
  <c r="F562" i="19" s="1"/>
  <c r="F563" i="19" s="1"/>
  <c r="F564" i="19" s="1"/>
  <c r="F565" i="19" s="1"/>
  <c r="F566" i="19" s="1"/>
  <c r="F567" i="19" s="1"/>
  <c r="F568" i="19" s="1"/>
  <c r="F569" i="19" s="1"/>
  <c r="F570" i="19" s="1"/>
  <c r="F571" i="19" s="1"/>
  <c r="F572" i="19" s="1"/>
  <c r="F573" i="19" s="1"/>
  <c r="F574" i="19" s="1"/>
  <c r="F575" i="19" s="1"/>
  <c r="F576" i="19" s="1"/>
  <c r="F577" i="19" s="1"/>
  <c r="F578" i="19" s="1"/>
  <c r="F579" i="19" s="1"/>
  <c r="F580" i="19" s="1"/>
  <c r="F581" i="19" s="1"/>
  <c r="F582" i="19" s="1"/>
  <c r="F583" i="19" s="1"/>
  <c r="F584" i="19" s="1"/>
  <c r="F585" i="19" s="1"/>
  <c r="F586" i="19" s="1"/>
  <c r="F587" i="19" s="1"/>
  <c r="F588" i="19" s="1"/>
  <c r="F589" i="19" s="1"/>
  <c r="F590" i="19" s="1"/>
  <c r="F591" i="19" s="1"/>
  <c r="F592" i="19" s="1"/>
  <c r="F593" i="19" s="1"/>
  <c r="F594" i="19" s="1"/>
  <c r="F595" i="19" s="1"/>
  <c r="F596" i="19" s="1"/>
  <c r="F597" i="19" s="1"/>
  <c r="F598" i="19" s="1"/>
  <c r="F599" i="19" s="1"/>
  <c r="F600" i="19" s="1"/>
  <c r="F601" i="19" s="1"/>
  <c r="F602" i="19" s="1"/>
  <c r="F603" i="19" s="1"/>
  <c r="F604" i="19" s="1"/>
  <c r="F605" i="19" s="1"/>
  <c r="F606" i="19" s="1"/>
  <c r="F607" i="19" s="1"/>
  <c r="F608" i="19" s="1"/>
  <c r="F609" i="19" s="1"/>
  <c r="F610" i="19" s="1"/>
  <c r="F611" i="19" s="1"/>
  <c r="F612" i="19" s="1"/>
  <c r="F613" i="19" s="1"/>
  <c r="F614" i="19" s="1"/>
  <c r="F615" i="19" s="1"/>
  <c r="F616" i="19" s="1"/>
  <c r="F617" i="19" s="1"/>
  <c r="F618" i="19" s="1"/>
  <c r="F619" i="19" s="1"/>
  <c r="F620" i="19" s="1"/>
  <c r="F621" i="19" s="1"/>
  <c r="F622" i="19" s="1"/>
  <c r="F623" i="19" s="1"/>
  <c r="F624" i="19" s="1"/>
  <c r="F625" i="19" s="1"/>
  <c r="F626" i="19" s="1"/>
  <c r="F627" i="19" s="1"/>
  <c r="F628" i="19" s="1"/>
  <c r="F629" i="19" s="1"/>
  <c r="F630" i="19" s="1"/>
  <c r="F631" i="19" s="1"/>
  <c r="F632" i="19" s="1"/>
  <c r="F633" i="19" s="1"/>
  <c r="F634" i="19" s="1"/>
  <c r="F635" i="19" s="1"/>
  <c r="F636" i="19" s="1"/>
  <c r="F637" i="19" s="1"/>
  <c r="F638" i="19" s="1"/>
  <c r="F639" i="19" s="1"/>
  <c r="F640" i="19" s="1"/>
  <c r="F641" i="19" s="1"/>
  <c r="F642" i="19" s="1"/>
  <c r="F643" i="19" s="1"/>
  <c r="F644" i="19" s="1"/>
  <c r="F645" i="19" s="1"/>
  <c r="F646" i="19" s="1"/>
  <c r="F647" i="19" s="1"/>
  <c r="F648" i="19" s="1"/>
  <c r="F649" i="19" s="1"/>
  <c r="F650" i="19" s="1"/>
  <c r="F651" i="19" s="1"/>
  <c r="F652" i="19" s="1"/>
  <c r="F653" i="19" s="1"/>
  <c r="F654" i="19" s="1"/>
  <c r="F655" i="19" s="1"/>
  <c r="F656" i="19" s="1"/>
  <c r="F657" i="19" s="1"/>
  <c r="F658" i="19" s="1"/>
  <c r="F659" i="19" s="1"/>
  <c r="F660" i="19" s="1"/>
  <c r="F661" i="19" s="1"/>
  <c r="F662" i="19" s="1"/>
  <c r="F663" i="19" s="1"/>
  <c r="F664" i="19" s="1"/>
  <c r="F665" i="19" s="1"/>
  <c r="F666" i="19" s="1"/>
  <c r="F667" i="19" s="1"/>
  <c r="F668" i="19" s="1"/>
  <c r="F669" i="19" s="1"/>
  <c r="F670" i="19" s="1"/>
  <c r="F671" i="19" s="1"/>
  <c r="F672" i="19" s="1"/>
  <c r="F673" i="19" s="1"/>
  <c r="F674" i="19" s="1"/>
  <c r="F675" i="19" s="1"/>
  <c r="F676" i="19" s="1"/>
  <c r="F677" i="19" s="1"/>
  <c r="F678" i="19" s="1"/>
  <c r="F679" i="19" s="1"/>
  <c r="F680" i="19" s="1"/>
  <c r="G549" i="19"/>
  <c r="H549" i="19"/>
  <c r="H550" i="19" s="1"/>
  <c r="H551" i="19" s="1"/>
  <c r="H552" i="19" s="1"/>
  <c r="H553" i="19" s="1"/>
  <c r="H554" i="19" s="1"/>
  <c r="H555" i="19" s="1"/>
  <c r="H556" i="19" s="1"/>
  <c r="H557" i="19" s="1"/>
  <c r="H558" i="19" s="1"/>
  <c r="H559" i="19" s="1"/>
  <c r="H560" i="19" s="1"/>
  <c r="H561" i="19" s="1"/>
  <c r="H562" i="19" s="1"/>
  <c r="H563" i="19" s="1"/>
  <c r="H564" i="19" s="1"/>
  <c r="H565" i="19" s="1"/>
  <c r="H566" i="19" s="1"/>
  <c r="H567" i="19" s="1"/>
  <c r="H568" i="19" s="1"/>
  <c r="H569" i="19" s="1"/>
  <c r="H570" i="19" s="1"/>
  <c r="H571" i="19" s="1"/>
  <c r="H572" i="19" s="1"/>
  <c r="H573" i="19" s="1"/>
  <c r="H574" i="19" s="1"/>
  <c r="H575" i="19" s="1"/>
  <c r="H576" i="19" s="1"/>
  <c r="H577" i="19" s="1"/>
  <c r="H578" i="19" s="1"/>
  <c r="H579" i="19" s="1"/>
  <c r="H580" i="19" s="1"/>
  <c r="H581" i="19" s="1"/>
  <c r="H582" i="19" s="1"/>
  <c r="H583" i="19" s="1"/>
  <c r="H584" i="19" s="1"/>
  <c r="H585" i="19" s="1"/>
  <c r="H586" i="19" s="1"/>
  <c r="H587" i="19" s="1"/>
  <c r="H588" i="19" s="1"/>
  <c r="H589" i="19" s="1"/>
  <c r="H590" i="19" s="1"/>
  <c r="H591" i="19" s="1"/>
  <c r="H592" i="19" s="1"/>
  <c r="H593" i="19" s="1"/>
  <c r="H594" i="19" s="1"/>
  <c r="H595" i="19" s="1"/>
  <c r="H596" i="19" s="1"/>
  <c r="H597" i="19" s="1"/>
  <c r="H598" i="19" s="1"/>
  <c r="H599" i="19" s="1"/>
  <c r="H600" i="19" s="1"/>
  <c r="H601" i="19" s="1"/>
  <c r="H602" i="19" s="1"/>
  <c r="H603" i="19" s="1"/>
  <c r="H604" i="19" s="1"/>
  <c r="H605" i="19" s="1"/>
  <c r="H606" i="19" s="1"/>
  <c r="H607" i="19" s="1"/>
  <c r="H608" i="19" s="1"/>
  <c r="H609" i="19" s="1"/>
  <c r="H610" i="19" s="1"/>
  <c r="H611" i="19" s="1"/>
  <c r="H612" i="19" s="1"/>
  <c r="H613" i="19" s="1"/>
  <c r="H614" i="19" s="1"/>
  <c r="H615" i="19" s="1"/>
  <c r="H616" i="19" s="1"/>
  <c r="H617" i="19" s="1"/>
  <c r="H618" i="19" s="1"/>
  <c r="H619" i="19" s="1"/>
  <c r="H620" i="19" s="1"/>
  <c r="H621" i="19" s="1"/>
  <c r="H622" i="19" s="1"/>
  <c r="H623" i="19" s="1"/>
  <c r="H624" i="19" s="1"/>
  <c r="H625" i="19" s="1"/>
  <c r="H626" i="19" s="1"/>
  <c r="H627" i="19" s="1"/>
  <c r="H628" i="19" s="1"/>
  <c r="H629" i="19" s="1"/>
  <c r="H630" i="19" s="1"/>
  <c r="H631" i="19" s="1"/>
  <c r="H632" i="19" s="1"/>
  <c r="H633" i="19" s="1"/>
  <c r="H634" i="19" s="1"/>
  <c r="H635" i="19" s="1"/>
  <c r="H636" i="19" s="1"/>
  <c r="H637" i="19" s="1"/>
  <c r="H638" i="19" s="1"/>
  <c r="H639" i="19" s="1"/>
  <c r="H640" i="19" s="1"/>
  <c r="H641" i="19" s="1"/>
  <c r="H642" i="19" s="1"/>
  <c r="H643" i="19" s="1"/>
  <c r="H644" i="19" s="1"/>
  <c r="H645" i="19" s="1"/>
  <c r="H646" i="19" s="1"/>
  <c r="H647" i="19" s="1"/>
  <c r="H648" i="19" s="1"/>
  <c r="H649" i="19" s="1"/>
  <c r="H650" i="19" s="1"/>
  <c r="H651" i="19" s="1"/>
  <c r="H652" i="19" s="1"/>
  <c r="H653" i="19" s="1"/>
  <c r="H654" i="19" s="1"/>
  <c r="H655" i="19" s="1"/>
  <c r="H656" i="19" s="1"/>
  <c r="H657" i="19" s="1"/>
  <c r="H658" i="19" s="1"/>
  <c r="H659" i="19" s="1"/>
  <c r="H660" i="19" s="1"/>
  <c r="H661" i="19" s="1"/>
  <c r="H662" i="19" s="1"/>
  <c r="H663" i="19" s="1"/>
  <c r="H664" i="19" s="1"/>
  <c r="H665" i="19" s="1"/>
  <c r="H666" i="19" s="1"/>
  <c r="H667" i="19" s="1"/>
  <c r="H668" i="19" s="1"/>
  <c r="H669" i="19" s="1"/>
  <c r="H670" i="19" s="1"/>
  <c r="H671" i="19" s="1"/>
  <c r="H672" i="19" s="1"/>
  <c r="H673" i="19" s="1"/>
  <c r="H674" i="19" s="1"/>
  <c r="H675" i="19" s="1"/>
  <c r="H676" i="19" s="1"/>
  <c r="H677" i="19" s="1"/>
  <c r="H678" i="19" s="1"/>
  <c r="H679" i="19" s="1"/>
  <c r="H680" i="19" s="1"/>
  <c r="BN549" i="19"/>
  <c r="BN550" i="19"/>
  <c r="BN551" i="19"/>
  <c r="BN552" i="19"/>
  <c r="BN553" i="19"/>
  <c r="BN554" i="19"/>
  <c r="BN555" i="19"/>
  <c r="BN556" i="19"/>
  <c r="BN557" i="19"/>
  <c r="BN558" i="19"/>
  <c r="BN559" i="19"/>
  <c r="BN560" i="19"/>
  <c r="BN561" i="19"/>
  <c r="BN562" i="19"/>
  <c r="BN563" i="19"/>
  <c r="BN564" i="19"/>
  <c r="BN565" i="19"/>
  <c r="BN566" i="19"/>
  <c r="BN567" i="19"/>
  <c r="BN568" i="19"/>
  <c r="BN569" i="19"/>
  <c r="BN570" i="19"/>
  <c r="BN571" i="19"/>
  <c r="BN572" i="19"/>
  <c r="BN573" i="19"/>
  <c r="BN574" i="19"/>
  <c r="BN575" i="19"/>
  <c r="BN576" i="19"/>
  <c r="BN577" i="19"/>
  <c r="BN578" i="19"/>
  <c r="BN579" i="19"/>
  <c r="BN580" i="19"/>
  <c r="BN581" i="19"/>
  <c r="BN582" i="19"/>
  <c r="BN583" i="19"/>
  <c r="BN584" i="19"/>
  <c r="BN585" i="19"/>
  <c r="BN586" i="19"/>
  <c r="BN587" i="19"/>
  <c r="BN588" i="19"/>
  <c r="BN589" i="19"/>
  <c r="BN590" i="19"/>
  <c r="BN591" i="19"/>
  <c r="BN592" i="19"/>
  <c r="BN593" i="19"/>
  <c r="BN594" i="19"/>
  <c r="BN595" i="19"/>
  <c r="BN596" i="19"/>
  <c r="BN597" i="19"/>
  <c r="BN598" i="19"/>
  <c r="BN599" i="19"/>
  <c r="BN600" i="19"/>
  <c r="BN601" i="19"/>
  <c r="BN602" i="19"/>
  <c r="BN603" i="19"/>
  <c r="BN604" i="19"/>
  <c r="BN605" i="19"/>
  <c r="BN606" i="19"/>
  <c r="BN607" i="19"/>
  <c r="BN608" i="19"/>
  <c r="BN609" i="19"/>
  <c r="BN610" i="19"/>
  <c r="BN611" i="19"/>
  <c r="BN612" i="19"/>
  <c r="BN613" i="19"/>
  <c r="BN614" i="19"/>
  <c r="BN615" i="19"/>
  <c r="BN616" i="19"/>
  <c r="BN617" i="19"/>
  <c r="BN618" i="19"/>
  <c r="BN619" i="19"/>
  <c r="BN620" i="19"/>
  <c r="BN621" i="19"/>
  <c r="BN622" i="19"/>
  <c r="BN623" i="19"/>
  <c r="BN624" i="19"/>
  <c r="BN625" i="19"/>
  <c r="BN626" i="19"/>
  <c r="BN627" i="19"/>
  <c r="BN628" i="19"/>
  <c r="BN629" i="19"/>
  <c r="BN630" i="19"/>
  <c r="BN631" i="19"/>
  <c r="BN632" i="19"/>
  <c r="BN633" i="19"/>
  <c r="BN634" i="19"/>
  <c r="BN635" i="19"/>
  <c r="BN636" i="19"/>
  <c r="BN637" i="19"/>
  <c r="BN638" i="19"/>
  <c r="BN639" i="19"/>
  <c r="BN640" i="19"/>
  <c r="BN641" i="19"/>
  <c r="BN642" i="19"/>
  <c r="BN643" i="19"/>
  <c r="BN644" i="19"/>
  <c r="BN645" i="19"/>
  <c r="BN646" i="19"/>
  <c r="BN647" i="19"/>
  <c r="BN648" i="19"/>
  <c r="BN649" i="19"/>
  <c r="BN650" i="19"/>
  <c r="BN651" i="19"/>
  <c r="BN652" i="19"/>
  <c r="BN653" i="19"/>
  <c r="BN654" i="19"/>
  <c r="BN655" i="19"/>
  <c r="BN656" i="19"/>
  <c r="BN657" i="19"/>
  <c r="BN658" i="19"/>
  <c r="BN659" i="19"/>
  <c r="BN660" i="19"/>
  <c r="BN661" i="19"/>
  <c r="BN662" i="19"/>
  <c r="BN663" i="19"/>
  <c r="BN664" i="19"/>
  <c r="BN665" i="19"/>
  <c r="BN666" i="19"/>
  <c r="BN667" i="19"/>
  <c r="BN668" i="19"/>
  <c r="BN669" i="19"/>
  <c r="BN670" i="19"/>
  <c r="BN671" i="19"/>
  <c r="BN672" i="19"/>
  <c r="BN673" i="19"/>
  <c r="BN674" i="19"/>
  <c r="BN675" i="19"/>
  <c r="BN676" i="19"/>
  <c r="BN677" i="19"/>
  <c r="BN678" i="19"/>
  <c r="BN679" i="19"/>
  <c r="BN680" i="19"/>
  <c r="BN681" i="19"/>
  <c r="BN682" i="19"/>
  <c r="BN683" i="19"/>
  <c r="BN684" i="19"/>
  <c r="BN685" i="19"/>
  <c r="BN686" i="19"/>
  <c r="BN687" i="19"/>
  <c r="BN688" i="19"/>
  <c r="BN689" i="19"/>
  <c r="BN690" i="19"/>
  <c r="BN691" i="19"/>
  <c r="BN692" i="19"/>
  <c r="BN693" i="19"/>
  <c r="BN694" i="19"/>
  <c r="BN695" i="19"/>
  <c r="BN696" i="19"/>
  <c r="BN697" i="19"/>
  <c r="BN698" i="19"/>
  <c r="BN699" i="19"/>
  <c r="BN700" i="19"/>
  <c r="BN701" i="19"/>
  <c r="BN702" i="19"/>
  <c r="BN703" i="19"/>
  <c r="BN704" i="19"/>
  <c r="A162" i="40" l="1"/>
  <c r="A135" i="40"/>
  <c r="A148" i="40"/>
  <c r="A173" i="40"/>
  <c r="A109" i="40"/>
  <c r="A78" i="40"/>
  <c r="A122" i="40"/>
  <c r="BO190" i="19"/>
  <c r="A92" i="40"/>
  <c r="A13" i="40"/>
  <c r="A40" i="40"/>
  <c r="A79" i="40"/>
  <c r="A52" i="40"/>
  <c r="A65" i="40"/>
  <c r="A183" i="40"/>
  <c r="A27" i="40"/>
  <c r="BO549" i="19"/>
  <c r="BO368" i="19"/>
  <c r="BO188" i="19"/>
  <c r="A548" i="19"/>
  <c r="BO187" i="19"/>
  <c r="BO367" i="19"/>
  <c r="F681" i="19"/>
  <c r="F683" i="19" s="1"/>
  <c r="F685" i="19" s="1"/>
  <c r="F687" i="19" s="1"/>
  <c r="F689" i="19" s="1"/>
  <c r="F691" i="19" s="1"/>
  <c r="F693" i="19" s="1"/>
  <c r="F695" i="19" s="1"/>
  <c r="F697" i="19" s="1"/>
  <c r="F699" i="19" s="1"/>
  <c r="F701" i="19" s="1"/>
  <c r="F703" i="19" s="1"/>
  <c r="F705" i="19" s="1"/>
  <c r="F707" i="19" s="1"/>
  <c r="F709" i="19" s="1"/>
  <c r="F711" i="19" s="1"/>
  <c r="F713" i="19" s="1"/>
  <c r="F715" i="19" s="1"/>
  <c r="F717" i="19" s="1"/>
  <c r="F719" i="19" s="1"/>
  <c r="F721" i="19" s="1"/>
  <c r="F723" i="19" s="1"/>
  <c r="F725" i="19" s="1"/>
  <c r="F727" i="19" s="1"/>
  <c r="F682" i="19"/>
  <c r="F684" i="19" s="1"/>
  <c r="F686" i="19" s="1"/>
  <c r="F688" i="19" s="1"/>
  <c r="F690" i="19" s="1"/>
  <c r="F692" i="19" s="1"/>
  <c r="F694" i="19" s="1"/>
  <c r="F696" i="19" s="1"/>
  <c r="F698" i="19" s="1"/>
  <c r="F700" i="19" s="1"/>
  <c r="F702" i="19" s="1"/>
  <c r="F704" i="19" s="1"/>
  <c r="F706" i="19" s="1"/>
  <c r="F708" i="19" s="1"/>
  <c r="F710" i="19" s="1"/>
  <c r="F712" i="19" s="1"/>
  <c r="F714" i="19" s="1"/>
  <c r="F716" i="19" s="1"/>
  <c r="F718" i="19" s="1"/>
  <c r="F720" i="19" s="1"/>
  <c r="F722" i="19" s="1"/>
  <c r="F724" i="19" s="1"/>
  <c r="F726" i="19" s="1"/>
  <c r="B682" i="19"/>
  <c r="B684" i="19" s="1"/>
  <c r="B686" i="19" s="1"/>
  <c r="B688" i="19" s="1"/>
  <c r="B690" i="19" s="1"/>
  <c r="B692" i="19" s="1"/>
  <c r="B694" i="19" s="1"/>
  <c r="B696" i="19" s="1"/>
  <c r="B698" i="19" s="1"/>
  <c r="B700" i="19" s="1"/>
  <c r="B702" i="19" s="1"/>
  <c r="B704" i="19" s="1"/>
  <c r="B706" i="19" s="1"/>
  <c r="B708" i="19" s="1"/>
  <c r="B710" i="19" s="1"/>
  <c r="B712" i="19" s="1"/>
  <c r="B714" i="19" s="1"/>
  <c r="B716" i="19" s="1"/>
  <c r="B718" i="19" s="1"/>
  <c r="B720" i="19" s="1"/>
  <c r="B722" i="19" s="1"/>
  <c r="B724" i="19" s="1"/>
  <c r="B726" i="19" s="1"/>
  <c r="B681" i="19"/>
  <c r="B683" i="19" s="1"/>
  <c r="B685" i="19" s="1"/>
  <c r="B687" i="19" s="1"/>
  <c r="B689" i="19" s="1"/>
  <c r="B691" i="19" s="1"/>
  <c r="B693" i="19" s="1"/>
  <c r="B695" i="19" s="1"/>
  <c r="B697" i="19" s="1"/>
  <c r="B699" i="19" s="1"/>
  <c r="B701" i="19" s="1"/>
  <c r="B703" i="19" s="1"/>
  <c r="B705" i="19" s="1"/>
  <c r="B707" i="19" s="1"/>
  <c r="B709" i="19" s="1"/>
  <c r="B711" i="19" s="1"/>
  <c r="B713" i="19" s="1"/>
  <c r="B715" i="19" s="1"/>
  <c r="B717" i="19" s="1"/>
  <c r="B719" i="19" s="1"/>
  <c r="B721" i="19" s="1"/>
  <c r="B723" i="19" s="1"/>
  <c r="B725" i="19" s="1"/>
  <c r="B727" i="19" s="1"/>
  <c r="H681" i="19"/>
  <c r="H683" i="19" s="1"/>
  <c r="H685" i="19" s="1"/>
  <c r="H687" i="19" s="1"/>
  <c r="H689" i="19" s="1"/>
  <c r="H691" i="19" s="1"/>
  <c r="H693" i="19" s="1"/>
  <c r="H695" i="19" s="1"/>
  <c r="H697" i="19" s="1"/>
  <c r="H699" i="19" s="1"/>
  <c r="H701" i="19" s="1"/>
  <c r="H703" i="19" s="1"/>
  <c r="H705" i="19" s="1"/>
  <c r="H707" i="19" s="1"/>
  <c r="H709" i="19" s="1"/>
  <c r="H711" i="19" s="1"/>
  <c r="H713" i="19" s="1"/>
  <c r="H715" i="19" s="1"/>
  <c r="H717" i="19" s="1"/>
  <c r="H719" i="19" s="1"/>
  <c r="H721" i="19" s="1"/>
  <c r="H723" i="19" s="1"/>
  <c r="H725" i="19" s="1"/>
  <c r="H727" i="19" s="1"/>
  <c r="H682" i="19"/>
  <c r="H684" i="19" s="1"/>
  <c r="H686" i="19" s="1"/>
  <c r="H688" i="19" s="1"/>
  <c r="H690" i="19" s="1"/>
  <c r="H692" i="19" s="1"/>
  <c r="H694" i="19" s="1"/>
  <c r="H696" i="19" s="1"/>
  <c r="H698" i="19" s="1"/>
  <c r="H700" i="19" s="1"/>
  <c r="H702" i="19" s="1"/>
  <c r="H704" i="19" s="1"/>
  <c r="H706" i="19" s="1"/>
  <c r="H708" i="19" s="1"/>
  <c r="H710" i="19" s="1"/>
  <c r="H712" i="19" s="1"/>
  <c r="H714" i="19" s="1"/>
  <c r="H716" i="19" s="1"/>
  <c r="H718" i="19" s="1"/>
  <c r="H720" i="19" s="1"/>
  <c r="H722" i="19" s="1"/>
  <c r="H724" i="19" s="1"/>
  <c r="H726" i="19" s="1"/>
  <c r="F500" i="19"/>
  <c r="F502" i="19" s="1"/>
  <c r="F504" i="19" s="1"/>
  <c r="F506" i="19" s="1"/>
  <c r="F508" i="19" s="1"/>
  <c r="F510" i="19" s="1"/>
  <c r="F512" i="19" s="1"/>
  <c r="F514" i="19" s="1"/>
  <c r="F516" i="19" s="1"/>
  <c r="F518" i="19" s="1"/>
  <c r="F520" i="19" s="1"/>
  <c r="F522" i="19" s="1"/>
  <c r="F524" i="19" s="1"/>
  <c r="F526" i="19" s="1"/>
  <c r="F528" i="19" s="1"/>
  <c r="F530" i="19" s="1"/>
  <c r="F532" i="19" s="1"/>
  <c r="F534" i="19" s="1"/>
  <c r="F536" i="19" s="1"/>
  <c r="F538" i="19" s="1"/>
  <c r="F540" i="19" s="1"/>
  <c r="F542" i="19" s="1"/>
  <c r="F544" i="19" s="1"/>
  <c r="F546" i="19" s="1"/>
  <c r="F501" i="19"/>
  <c r="F503" i="19" s="1"/>
  <c r="F505" i="19" s="1"/>
  <c r="F507" i="19" s="1"/>
  <c r="F509" i="19" s="1"/>
  <c r="F511" i="19" s="1"/>
  <c r="F513" i="19" s="1"/>
  <c r="F515" i="19" s="1"/>
  <c r="F517" i="19" s="1"/>
  <c r="F519" i="19" s="1"/>
  <c r="F521" i="19" s="1"/>
  <c r="F523" i="19" s="1"/>
  <c r="F525" i="19" s="1"/>
  <c r="F527" i="19" s="1"/>
  <c r="F529" i="19" s="1"/>
  <c r="F531" i="19" s="1"/>
  <c r="F533" i="19" s="1"/>
  <c r="F535" i="19" s="1"/>
  <c r="F537" i="19" s="1"/>
  <c r="F539" i="19" s="1"/>
  <c r="F541" i="19" s="1"/>
  <c r="F543" i="19" s="1"/>
  <c r="F545" i="19" s="1"/>
  <c r="H320" i="19"/>
  <c r="H322" i="19" s="1"/>
  <c r="H324" i="19" s="1"/>
  <c r="H326" i="19" s="1"/>
  <c r="H328" i="19" s="1"/>
  <c r="H330" i="19" s="1"/>
  <c r="H332" i="19" s="1"/>
  <c r="H334" i="19" s="1"/>
  <c r="H336" i="19" s="1"/>
  <c r="H338" i="19" s="1"/>
  <c r="H340" i="19" s="1"/>
  <c r="H342" i="19" s="1"/>
  <c r="H344" i="19" s="1"/>
  <c r="H346" i="19" s="1"/>
  <c r="H348" i="19" s="1"/>
  <c r="H350" i="19" s="1"/>
  <c r="H352" i="19" s="1"/>
  <c r="H354" i="19" s="1"/>
  <c r="H356" i="19" s="1"/>
  <c r="H358" i="19" s="1"/>
  <c r="H360" i="19" s="1"/>
  <c r="H362" i="19" s="1"/>
  <c r="H364" i="19" s="1"/>
  <c r="H319" i="19"/>
  <c r="H321" i="19" s="1"/>
  <c r="H323" i="19" s="1"/>
  <c r="H325" i="19" s="1"/>
  <c r="H327" i="19" s="1"/>
  <c r="H329" i="19" s="1"/>
  <c r="H331" i="19" s="1"/>
  <c r="H333" i="19" s="1"/>
  <c r="H335" i="19" s="1"/>
  <c r="H337" i="19" s="1"/>
  <c r="H339" i="19" s="1"/>
  <c r="H341" i="19" s="1"/>
  <c r="H343" i="19" s="1"/>
  <c r="H345" i="19" s="1"/>
  <c r="H347" i="19" s="1"/>
  <c r="H349" i="19" s="1"/>
  <c r="H351" i="19" s="1"/>
  <c r="H353" i="19" s="1"/>
  <c r="H355" i="19" s="1"/>
  <c r="H357" i="19" s="1"/>
  <c r="H359" i="19" s="1"/>
  <c r="H361" i="19" s="1"/>
  <c r="H363" i="19" s="1"/>
  <c r="H365" i="19" s="1"/>
  <c r="H500" i="19"/>
  <c r="H502" i="19" s="1"/>
  <c r="H504" i="19" s="1"/>
  <c r="H506" i="19" s="1"/>
  <c r="H508" i="19" s="1"/>
  <c r="H510" i="19" s="1"/>
  <c r="H512" i="19" s="1"/>
  <c r="H514" i="19" s="1"/>
  <c r="H516" i="19" s="1"/>
  <c r="H518" i="19" s="1"/>
  <c r="H520" i="19" s="1"/>
  <c r="H522" i="19" s="1"/>
  <c r="H524" i="19" s="1"/>
  <c r="H526" i="19" s="1"/>
  <c r="H528" i="19" s="1"/>
  <c r="H530" i="19" s="1"/>
  <c r="H532" i="19" s="1"/>
  <c r="H534" i="19" s="1"/>
  <c r="H536" i="19" s="1"/>
  <c r="H538" i="19" s="1"/>
  <c r="H540" i="19" s="1"/>
  <c r="H542" i="19" s="1"/>
  <c r="H544" i="19" s="1"/>
  <c r="H546" i="19" s="1"/>
  <c r="H501" i="19"/>
  <c r="H503" i="19" s="1"/>
  <c r="H505" i="19" s="1"/>
  <c r="H507" i="19" s="1"/>
  <c r="H509" i="19" s="1"/>
  <c r="H511" i="19" s="1"/>
  <c r="H513" i="19" s="1"/>
  <c r="H515" i="19" s="1"/>
  <c r="H517" i="19" s="1"/>
  <c r="H519" i="19" s="1"/>
  <c r="H521" i="19" s="1"/>
  <c r="H523" i="19" s="1"/>
  <c r="H525" i="19" s="1"/>
  <c r="H527" i="19" s="1"/>
  <c r="H529" i="19" s="1"/>
  <c r="H531" i="19" s="1"/>
  <c r="H533" i="19" s="1"/>
  <c r="H535" i="19" s="1"/>
  <c r="H537" i="19" s="1"/>
  <c r="H539" i="19" s="1"/>
  <c r="H541" i="19" s="1"/>
  <c r="H543" i="19" s="1"/>
  <c r="H545" i="19" s="1"/>
  <c r="F319" i="19"/>
  <c r="F321" i="19" s="1"/>
  <c r="F323" i="19" s="1"/>
  <c r="F325" i="19" s="1"/>
  <c r="F327" i="19" s="1"/>
  <c r="F329" i="19" s="1"/>
  <c r="F331" i="19" s="1"/>
  <c r="F333" i="19" s="1"/>
  <c r="F335" i="19" s="1"/>
  <c r="F337" i="19" s="1"/>
  <c r="F339" i="19" s="1"/>
  <c r="F341" i="19" s="1"/>
  <c r="F343" i="19" s="1"/>
  <c r="F345" i="19" s="1"/>
  <c r="F347" i="19" s="1"/>
  <c r="F349" i="19" s="1"/>
  <c r="F351" i="19" s="1"/>
  <c r="F353" i="19" s="1"/>
  <c r="F355" i="19" s="1"/>
  <c r="F357" i="19" s="1"/>
  <c r="F359" i="19" s="1"/>
  <c r="F361" i="19" s="1"/>
  <c r="F363" i="19" s="1"/>
  <c r="F365" i="19" s="1"/>
  <c r="F320" i="19"/>
  <c r="F322" i="19" s="1"/>
  <c r="F324" i="19" s="1"/>
  <c r="F326" i="19" s="1"/>
  <c r="F328" i="19" s="1"/>
  <c r="F330" i="19" s="1"/>
  <c r="F332" i="19" s="1"/>
  <c r="F334" i="19" s="1"/>
  <c r="F336" i="19" s="1"/>
  <c r="F338" i="19" s="1"/>
  <c r="F340" i="19" s="1"/>
  <c r="F342" i="19" s="1"/>
  <c r="F344" i="19" s="1"/>
  <c r="F346" i="19" s="1"/>
  <c r="F348" i="19" s="1"/>
  <c r="F350" i="19" s="1"/>
  <c r="F352" i="19" s="1"/>
  <c r="F354" i="19" s="1"/>
  <c r="F356" i="19" s="1"/>
  <c r="F358" i="19" s="1"/>
  <c r="F360" i="19" s="1"/>
  <c r="F362" i="19" s="1"/>
  <c r="F364" i="19" s="1"/>
  <c r="B320" i="19"/>
  <c r="B322" i="19" s="1"/>
  <c r="B324" i="19" s="1"/>
  <c r="B326" i="19" s="1"/>
  <c r="B328" i="19" s="1"/>
  <c r="B330" i="19" s="1"/>
  <c r="B332" i="19" s="1"/>
  <c r="B334" i="19" s="1"/>
  <c r="B336" i="19" s="1"/>
  <c r="B338" i="19" s="1"/>
  <c r="B340" i="19" s="1"/>
  <c r="B342" i="19" s="1"/>
  <c r="B344" i="19" s="1"/>
  <c r="B346" i="19" s="1"/>
  <c r="B348" i="19" s="1"/>
  <c r="B350" i="19" s="1"/>
  <c r="B352" i="19" s="1"/>
  <c r="B354" i="19" s="1"/>
  <c r="B356" i="19" s="1"/>
  <c r="B358" i="19" s="1"/>
  <c r="B360" i="19" s="1"/>
  <c r="B362" i="19" s="1"/>
  <c r="B364" i="19" s="1"/>
  <c r="B319" i="19"/>
  <c r="B321" i="19" s="1"/>
  <c r="B323" i="19" s="1"/>
  <c r="B325" i="19" s="1"/>
  <c r="B327" i="19" s="1"/>
  <c r="B329" i="19" s="1"/>
  <c r="B331" i="19" s="1"/>
  <c r="B333" i="19" s="1"/>
  <c r="B335" i="19" s="1"/>
  <c r="B337" i="19" s="1"/>
  <c r="B339" i="19" s="1"/>
  <c r="B341" i="19" s="1"/>
  <c r="B343" i="19" s="1"/>
  <c r="B345" i="19" s="1"/>
  <c r="B347" i="19" s="1"/>
  <c r="B349" i="19" s="1"/>
  <c r="B351" i="19" s="1"/>
  <c r="B353" i="19" s="1"/>
  <c r="B355" i="19" s="1"/>
  <c r="B357" i="19" s="1"/>
  <c r="B359" i="19" s="1"/>
  <c r="B361" i="19" s="1"/>
  <c r="B363" i="19" s="1"/>
  <c r="B365" i="19" s="1"/>
  <c r="G320" i="19"/>
  <c r="G322" i="19" s="1"/>
  <c r="G324" i="19" s="1"/>
  <c r="G326" i="19" s="1"/>
  <c r="G328" i="19" s="1"/>
  <c r="G330" i="19" s="1"/>
  <c r="G332" i="19" s="1"/>
  <c r="G334" i="19" s="1"/>
  <c r="G336" i="19" s="1"/>
  <c r="G338" i="19" s="1"/>
  <c r="G340" i="19" s="1"/>
  <c r="G342" i="19" s="1"/>
  <c r="G344" i="19" s="1"/>
  <c r="G346" i="19" s="1"/>
  <c r="G348" i="19" s="1"/>
  <c r="G350" i="19" s="1"/>
  <c r="G352" i="19" s="1"/>
  <c r="G354" i="19" s="1"/>
  <c r="G356" i="19" s="1"/>
  <c r="G358" i="19" s="1"/>
  <c r="G360" i="19" s="1"/>
  <c r="G362" i="19" s="1"/>
  <c r="G364" i="19" s="1"/>
  <c r="G319" i="19"/>
  <c r="G321" i="19" s="1"/>
  <c r="G323" i="19" s="1"/>
  <c r="G325" i="19" s="1"/>
  <c r="G327" i="19" s="1"/>
  <c r="G329" i="19" s="1"/>
  <c r="G331" i="19" s="1"/>
  <c r="G333" i="19" s="1"/>
  <c r="G335" i="19" s="1"/>
  <c r="G337" i="19" s="1"/>
  <c r="G339" i="19" s="1"/>
  <c r="G341" i="19" s="1"/>
  <c r="G343" i="19" s="1"/>
  <c r="G345" i="19" s="1"/>
  <c r="G347" i="19" s="1"/>
  <c r="G349" i="19" s="1"/>
  <c r="G351" i="19" s="1"/>
  <c r="G353" i="19" s="1"/>
  <c r="G355" i="19" s="1"/>
  <c r="G357" i="19" s="1"/>
  <c r="G359" i="19" s="1"/>
  <c r="G361" i="19" s="1"/>
  <c r="G363" i="19" s="1"/>
  <c r="G365" i="19" s="1"/>
  <c r="G550" i="19"/>
  <c r="G551" i="19" s="1"/>
  <c r="G552" i="19" s="1"/>
  <c r="G553" i="19" s="1"/>
  <c r="G554" i="19" s="1"/>
  <c r="G555" i="19" s="1"/>
  <c r="G556" i="19" s="1"/>
  <c r="G557" i="19" s="1"/>
  <c r="G558" i="19" s="1"/>
  <c r="G559" i="19" s="1"/>
  <c r="G560" i="19" s="1"/>
  <c r="G561" i="19" s="1"/>
  <c r="G562" i="19" s="1"/>
  <c r="G563" i="19" s="1"/>
  <c r="G564" i="19" s="1"/>
  <c r="G565" i="19" s="1"/>
  <c r="G566" i="19" s="1"/>
  <c r="G567" i="19" s="1"/>
  <c r="G568" i="19" s="1"/>
  <c r="G569" i="19" s="1"/>
  <c r="G570" i="19" s="1"/>
  <c r="G571" i="19" s="1"/>
  <c r="G572" i="19" s="1"/>
  <c r="G573" i="19" s="1"/>
  <c r="G574" i="19" s="1"/>
  <c r="G575" i="19" s="1"/>
  <c r="G576" i="19" s="1"/>
  <c r="G577" i="19" s="1"/>
  <c r="G578" i="19" s="1"/>
  <c r="G579" i="19" s="1"/>
  <c r="G580" i="19" s="1"/>
  <c r="G581" i="19" s="1"/>
  <c r="G582" i="19" s="1"/>
  <c r="G583" i="19" s="1"/>
  <c r="G584" i="19" s="1"/>
  <c r="G585" i="19" s="1"/>
  <c r="G586" i="19" s="1"/>
  <c r="G587" i="19" s="1"/>
  <c r="G588" i="19" s="1"/>
  <c r="G589" i="19" s="1"/>
  <c r="G590" i="19" s="1"/>
  <c r="G591" i="19" s="1"/>
  <c r="G592" i="19" s="1"/>
  <c r="G593" i="19" s="1"/>
  <c r="G594" i="19" s="1"/>
  <c r="G595" i="19" s="1"/>
  <c r="G596" i="19" s="1"/>
  <c r="G597" i="19" s="1"/>
  <c r="G598" i="19" s="1"/>
  <c r="G599" i="19" s="1"/>
  <c r="G600" i="19" s="1"/>
  <c r="G601" i="19" s="1"/>
  <c r="G602" i="19" s="1"/>
  <c r="G603" i="19" s="1"/>
  <c r="G604" i="19" s="1"/>
  <c r="G605" i="19" s="1"/>
  <c r="G606" i="19" s="1"/>
  <c r="G607" i="19" s="1"/>
  <c r="G608" i="19" s="1"/>
  <c r="G609" i="19" s="1"/>
  <c r="G610" i="19" s="1"/>
  <c r="G611" i="19" s="1"/>
  <c r="G612" i="19" s="1"/>
  <c r="G613" i="19" s="1"/>
  <c r="G614" i="19" s="1"/>
  <c r="G615" i="19" s="1"/>
  <c r="G616" i="19" s="1"/>
  <c r="G617" i="19" s="1"/>
  <c r="G618" i="19" s="1"/>
  <c r="G619" i="19" s="1"/>
  <c r="G620" i="19" s="1"/>
  <c r="G621" i="19" s="1"/>
  <c r="G622" i="19" s="1"/>
  <c r="G623" i="19" s="1"/>
  <c r="G624" i="19" s="1"/>
  <c r="G625" i="19" s="1"/>
  <c r="G626" i="19" s="1"/>
  <c r="G627" i="19" s="1"/>
  <c r="G628" i="19" s="1"/>
  <c r="G629" i="19" s="1"/>
  <c r="G630" i="19" s="1"/>
  <c r="G631" i="19" s="1"/>
  <c r="G632" i="19" s="1"/>
  <c r="G633" i="19" s="1"/>
  <c r="G634" i="19" s="1"/>
  <c r="G635" i="19" s="1"/>
  <c r="G636" i="19" s="1"/>
  <c r="G637" i="19" s="1"/>
  <c r="G638" i="19" s="1"/>
  <c r="G639" i="19" s="1"/>
  <c r="G640" i="19" s="1"/>
  <c r="G641" i="19" s="1"/>
  <c r="G642" i="19" s="1"/>
  <c r="G643" i="19" s="1"/>
  <c r="G644" i="19" s="1"/>
  <c r="G645" i="19" s="1"/>
  <c r="G646" i="19" s="1"/>
  <c r="G647" i="19" s="1"/>
  <c r="G648" i="19" s="1"/>
  <c r="G649" i="19" s="1"/>
  <c r="G650" i="19" s="1"/>
  <c r="G651" i="19" s="1"/>
  <c r="G652" i="19" s="1"/>
  <c r="G653" i="19" s="1"/>
  <c r="G654" i="19" s="1"/>
  <c r="G655" i="19" s="1"/>
  <c r="G656" i="19" s="1"/>
  <c r="G657" i="19" s="1"/>
  <c r="G658" i="19" s="1"/>
  <c r="G659" i="19" s="1"/>
  <c r="G660" i="19" s="1"/>
  <c r="G661" i="19" s="1"/>
  <c r="G662" i="19" s="1"/>
  <c r="G663" i="19" s="1"/>
  <c r="G664" i="19" s="1"/>
  <c r="G665" i="19" s="1"/>
  <c r="G666" i="19" s="1"/>
  <c r="G667" i="19" s="1"/>
  <c r="G668" i="19" s="1"/>
  <c r="G669" i="19" s="1"/>
  <c r="G670" i="19" s="1"/>
  <c r="G671" i="19" s="1"/>
  <c r="G672" i="19" s="1"/>
  <c r="G673" i="19" s="1"/>
  <c r="G674" i="19" s="1"/>
  <c r="G675" i="19" s="1"/>
  <c r="G676" i="19" s="1"/>
  <c r="G677" i="19" s="1"/>
  <c r="G678" i="19" s="1"/>
  <c r="G679" i="19" s="1"/>
  <c r="G680" i="19" s="1"/>
  <c r="A549" i="19"/>
  <c r="BO550" i="19"/>
  <c r="C551" i="19"/>
  <c r="BO369" i="19"/>
  <c r="B369" i="19"/>
  <c r="B370" i="19" s="1"/>
  <c r="B371" i="19" s="1"/>
  <c r="B372" i="19" s="1"/>
  <c r="B373" i="19" s="1"/>
  <c r="B374" i="19" s="1"/>
  <c r="B375" i="19" s="1"/>
  <c r="B376" i="19" s="1"/>
  <c r="B377" i="19" s="1"/>
  <c r="B378" i="19" s="1"/>
  <c r="B379" i="19" s="1"/>
  <c r="B380" i="19" s="1"/>
  <c r="B381" i="19" s="1"/>
  <c r="B382" i="19" s="1"/>
  <c r="B383" i="19" s="1"/>
  <c r="B384" i="19" s="1"/>
  <c r="B385" i="19" s="1"/>
  <c r="B386" i="19" s="1"/>
  <c r="B387" i="19" s="1"/>
  <c r="B388" i="19" s="1"/>
  <c r="B389" i="19" s="1"/>
  <c r="B390" i="19" s="1"/>
  <c r="B391" i="19" s="1"/>
  <c r="B392" i="19" s="1"/>
  <c r="B393" i="19" s="1"/>
  <c r="B394" i="19" s="1"/>
  <c r="B395" i="19" s="1"/>
  <c r="B396" i="19" s="1"/>
  <c r="B397" i="19" s="1"/>
  <c r="B398" i="19" s="1"/>
  <c r="B399" i="19" s="1"/>
  <c r="B400" i="19" s="1"/>
  <c r="B401" i="19" s="1"/>
  <c r="B402" i="19" s="1"/>
  <c r="B403" i="19" s="1"/>
  <c r="B404" i="19" s="1"/>
  <c r="B405" i="19" s="1"/>
  <c r="B406" i="19" s="1"/>
  <c r="B407" i="19" s="1"/>
  <c r="B408" i="19" s="1"/>
  <c r="B409" i="19" s="1"/>
  <c r="B410" i="19" s="1"/>
  <c r="B411" i="19" s="1"/>
  <c r="B412" i="19" s="1"/>
  <c r="B413" i="19" s="1"/>
  <c r="B414" i="19" s="1"/>
  <c r="B415" i="19" s="1"/>
  <c r="B416" i="19" s="1"/>
  <c r="B417" i="19" s="1"/>
  <c r="B418" i="19" s="1"/>
  <c r="B419" i="19" s="1"/>
  <c r="B420" i="19" s="1"/>
  <c r="B421" i="19" s="1"/>
  <c r="B422" i="19" s="1"/>
  <c r="B423" i="19" s="1"/>
  <c r="B424" i="19" s="1"/>
  <c r="B425" i="19" s="1"/>
  <c r="B426" i="19" s="1"/>
  <c r="B427" i="19" s="1"/>
  <c r="B428" i="19" s="1"/>
  <c r="B429" i="19" s="1"/>
  <c r="B430" i="19" s="1"/>
  <c r="B431" i="19" s="1"/>
  <c r="B432" i="19" s="1"/>
  <c r="B433" i="19" s="1"/>
  <c r="B434" i="19" s="1"/>
  <c r="B435" i="19" s="1"/>
  <c r="B436" i="19" s="1"/>
  <c r="B437" i="19" s="1"/>
  <c r="B438" i="19" s="1"/>
  <c r="B439" i="19" s="1"/>
  <c r="B440" i="19" s="1"/>
  <c r="B441" i="19" s="1"/>
  <c r="B442" i="19" s="1"/>
  <c r="B443" i="19" s="1"/>
  <c r="B444" i="19" s="1"/>
  <c r="B445" i="19" s="1"/>
  <c r="B446" i="19" s="1"/>
  <c r="B447" i="19" s="1"/>
  <c r="B448" i="19" s="1"/>
  <c r="B449" i="19" s="1"/>
  <c r="B450" i="19" s="1"/>
  <c r="B451" i="19" s="1"/>
  <c r="B452" i="19" s="1"/>
  <c r="B453" i="19" s="1"/>
  <c r="B454" i="19" s="1"/>
  <c r="B455" i="19" s="1"/>
  <c r="B456" i="19" s="1"/>
  <c r="B457" i="19" s="1"/>
  <c r="B458" i="19" s="1"/>
  <c r="B459" i="19" s="1"/>
  <c r="B460" i="19" s="1"/>
  <c r="B461" i="19" s="1"/>
  <c r="B462" i="19" s="1"/>
  <c r="B463" i="19" s="1"/>
  <c r="B464" i="19" s="1"/>
  <c r="B465" i="19" s="1"/>
  <c r="B466" i="19" s="1"/>
  <c r="B467" i="19" s="1"/>
  <c r="B468" i="19" s="1"/>
  <c r="B469" i="19" s="1"/>
  <c r="B470" i="19" s="1"/>
  <c r="B471" i="19" s="1"/>
  <c r="B472" i="19" s="1"/>
  <c r="B473" i="19" s="1"/>
  <c r="B474" i="19" s="1"/>
  <c r="B475" i="19" s="1"/>
  <c r="B476" i="19" s="1"/>
  <c r="B477" i="19" s="1"/>
  <c r="B478" i="19" s="1"/>
  <c r="B479" i="19" s="1"/>
  <c r="B480" i="19" s="1"/>
  <c r="B481" i="19" s="1"/>
  <c r="B482" i="19" s="1"/>
  <c r="B483" i="19" s="1"/>
  <c r="B484" i="19" s="1"/>
  <c r="B485" i="19" s="1"/>
  <c r="B486" i="19" s="1"/>
  <c r="B487" i="19" s="1"/>
  <c r="B488" i="19" s="1"/>
  <c r="B489" i="19" s="1"/>
  <c r="B490" i="19" s="1"/>
  <c r="B491" i="19" s="1"/>
  <c r="B492" i="19" s="1"/>
  <c r="B493" i="19" s="1"/>
  <c r="B494" i="19" s="1"/>
  <c r="B495" i="19" s="1"/>
  <c r="B496" i="19" s="1"/>
  <c r="B497" i="19" s="1"/>
  <c r="B498" i="19" s="1"/>
  <c r="B499" i="19" s="1"/>
  <c r="C372" i="19"/>
  <c r="BO371" i="19"/>
  <c r="BO370" i="19"/>
  <c r="A368" i="19"/>
  <c r="G369" i="19"/>
  <c r="C191" i="19"/>
  <c r="A190" i="19"/>
  <c r="BO189" i="19"/>
  <c r="A189" i="19"/>
  <c r="A188" i="19"/>
  <c r="BO186" i="19"/>
  <c r="A187" i="19"/>
  <c r="E191" i="10"/>
  <c r="E190" i="10"/>
  <c r="E189" i="10"/>
  <c r="E188" i="10"/>
  <c r="E187" i="10"/>
  <c r="E186" i="10"/>
  <c r="E185" i="10"/>
  <c r="E184" i="10"/>
  <c r="E183" i="10"/>
  <c r="E182" i="10"/>
  <c r="E181" i="10"/>
  <c r="E180" i="10"/>
  <c r="D180" i="10"/>
  <c r="E191" i="36"/>
  <c r="E190" i="36"/>
  <c r="E189" i="36"/>
  <c r="E188" i="36"/>
  <c r="E187" i="36"/>
  <c r="E186" i="36"/>
  <c r="E185" i="36"/>
  <c r="E184" i="36"/>
  <c r="E183" i="36"/>
  <c r="E182" i="36"/>
  <c r="E181" i="36"/>
  <c r="E180" i="36"/>
  <c r="D180" i="36"/>
  <c r="D180" i="16"/>
  <c r="D181" i="16" s="1"/>
  <c r="D180" i="12"/>
  <c r="D181" i="12" s="1"/>
  <c r="E180" i="12"/>
  <c r="E181" i="12"/>
  <c r="E182" i="12"/>
  <c r="E183" i="12"/>
  <c r="E184" i="12"/>
  <c r="E185" i="12"/>
  <c r="E186" i="12"/>
  <c r="E187" i="12"/>
  <c r="E188" i="12"/>
  <c r="E189" i="12"/>
  <c r="E190" i="12"/>
  <c r="E191" i="12"/>
  <c r="BN161" i="19"/>
  <c r="BN2467" i="19"/>
  <c r="BN2468" i="19"/>
  <c r="BO2468" i="19" s="1"/>
  <c r="BN2469" i="19"/>
  <c r="BP2469" i="19" s="1"/>
  <c r="BN2470" i="19"/>
  <c r="BO2470" i="19" s="1"/>
  <c r="BN2471" i="19"/>
  <c r="BO2471" i="19" s="1"/>
  <c r="BN2472" i="19"/>
  <c r="BN2473" i="19"/>
  <c r="BO2473" i="19" s="1"/>
  <c r="BN2474" i="19"/>
  <c r="BO2474" i="19" s="1"/>
  <c r="BN2475" i="19"/>
  <c r="BP2475" i="19" s="1"/>
  <c r="BN2476" i="19"/>
  <c r="BO2476" i="19" s="1"/>
  <c r="BN2477" i="19"/>
  <c r="BO2477" i="19" s="1"/>
  <c r="BN160" i="19"/>
  <c r="BN2456" i="19"/>
  <c r="BP2456" i="19" s="1"/>
  <c r="BN2457" i="19"/>
  <c r="BO2457" i="19" s="1"/>
  <c r="BN2458" i="19"/>
  <c r="BP2458" i="19" s="1"/>
  <c r="BN2459" i="19"/>
  <c r="BN2460" i="19"/>
  <c r="BO2460" i="19" s="1"/>
  <c r="BN2461" i="19"/>
  <c r="BN2462" i="19"/>
  <c r="BO2462" i="19" s="1"/>
  <c r="BN2463" i="19"/>
  <c r="BO2463" i="19" s="1"/>
  <c r="BN2464" i="19"/>
  <c r="BP2464" i="19" s="1"/>
  <c r="BN2465" i="19"/>
  <c r="BO2465" i="19" s="1"/>
  <c r="BN2466" i="19"/>
  <c r="BP2466" i="19" s="1"/>
  <c r="A2302" i="19"/>
  <c r="A2303" i="19"/>
  <c r="A2304" i="19"/>
  <c r="A2305" i="19"/>
  <c r="A2306" i="19"/>
  <c r="A2307" i="19"/>
  <c r="A2308" i="19"/>
  <c r="A2309" i="19"/>
  <c r="A2310" i="19"/>
  <c r="A2311" i="19"/>
  <c r="A2312" i="19"/>
  <c r="A181" i="16" l="1"/>
  <c r="A163" i="40"/>
  <c r="A136" i="40"/>
  <c r="A149" i="40"/>
  <c r="A174" i="40"/>
  <c r="A110" i="40"/>
  <c r="A123" i="40"/>
  <c r="A28" i="40"/>
  <c r="A80" i="40"/>
  <c r="A66" i="40"/>
  <c r="A14" i="40"/>
  <c r="A41" i="40"/>
  <c r="A184" i="40"/>
  <c r="A93" i="40"/>
  <c r="A53" i="40"/>
  <c r="A550" i="19"/>
  <c r="BP2467" i="19"/>
  <c r="C373" i="19"/>
  <c r="BO372" i="19"/>
  <c r="C192" i="19"/>
  <c r="A191" i="19"/>
  <c r="BO191" i="19"/>
  <c r="A369" i="19"/>
  <c r="G370" i="19"/>
  <c r="B501" i="19"/>
  <c r="B503" i="19" s="1"/>
  <c r="B505" i="19" s="1"/>
  <c r="B507" i="19" s="1"/>
  <c r="B509" i="19" s="1"/>
  <c r="B511" i="19" s="1"/>
  <c r="B513" i="19" s="1"/>
  <c r="B515" i="19" s="1"/>
  <c r="B517" i="19" s="1"/>
  <c r="B519" i="19" s="1"/>
  <c r="B521" i="19" s="1"/>
  <c r="B523" i="19" s="1"/>
  <c r="B525" i="19" s="1"/>
  <c r="B527" i="19" s="1"/>
  <c r="B529" i="19" s="1"/>
  <c r="B531" i="19" s="1"/>
  <c r="B533" i="19" s="1"/>
  <c r="B535" i="19" s="1"/>
  <c r="B537" i="19" s="1"/>
  <c r="B539" i="19" s="1"/>
  <c r="B541" i="19" s="1"/>
  <c r="B543" i="19" s="1"/>
  <c r="B545" i="19" s="1"/>
  <c r="B500" i="19"/>
  <c r="B502" i="19" s="1"/>
  <c r="B504" i="19" s="1"/>
  <c r="B506" i="19" s="1"/>
  <c r="B508" i="19" s="1"/>
  <c r="B510" i="19" s="1"/>
  <c r="B512" i="19" s="1"/>
  <c r="B514" i="19" s="1"/>
  <c r="B516" i="19" s="1"/>
  <c r="B518" i="19" s="1"/>
  <c r="B520" i="19" s="1"/>
  <c r="B522" i="19" s="1"/>
  <c r="B524" i="19" s="1"/>
  <c r="B526" i="19" s="1"/>
  <c r="B528" i="19" s="1"/>
  <c r="B530" i="19" s="1"/>
  <c r="B532" i="19" s="1"/>
  <c r="B534" i="19" s="1"/>
  <c r="B536" i="19" s="1"/>
  <c r="B538" i="19" s="1"/>
  <c r="B540" i="19" s="1"/>
  <c r="B542" i="19" s="1"/>
  <c r="B544" i="19" s="1"/>
  <c r="B546" i="19" s="1"/>
  <c r="A551" i="19"/>
  <c r="BO551" i="19"/>
  <c r="C552" i="19"/>
  <c r="G682" i="19"/>
  <c r="G684" i="19" s="1"/>
  <c r="G686" i="19" s="1"/>
  <c r="G688" i="19" s="1"/>
  <c r="G690" i="19" s="1"/>
  <c r="G692" i="19" s="1"/>
  <c r="G694" i="19" s="1"/>
  <c r="G696" i="19" s="1"/>
  <c r="G698" i="19" s="1"/>
  <c r="G700" i="19" s="1"/>
  <c r="G702" i="19" s="1"/>
  <c r="G704" i="19" s="1"/>
  <c r="G706" i="19" s="1"/>
  <c r="G708" i="19" s="1"/>
  <c r="G710" i="19" s="1"/>
  <c r="G712" i="19" s="1"/>
  <c r="G714" i="19" s="1"/>
  <c r="G716" i="19" s="1"/>
  <c r="G718" i="19" s="1"/>
  <c r="G720" i="19" s="1"/>
  <c r="G722" i="19" s="1"/>
  <c r="G724" i="19" s="1"/>
  <c r="G726" i="19" s="1"/>
  <c r="G681" i="19"/>
  <c r="G683" i="19" s="1"/>
  <c r="G685" i="19" s="1"/>
  <c r="G687" i="19" s="1"/>
  <c r="G689" i="19" s="1"/>
  <c r="G691" i="19" s="1"/>
  <c r="G693" i="19" s="1"/>
  <c r="G695" i="19" s="1"/>
  <c r="G697" i="19" s="1"/>
  <c r="G699" i="19" s="1"/>
  <c r="G701" i="19" s="1"/>
  <c r="G703" i="19" s="1"/>
  <c r="G705" i="19" s="1"/>
  <c r="G707" i="19" s="1"/>
  <c r="G709" i="19" s="1"/>
  <c r="G711" i="19" s="1"/>
  <c r="G713" i="19" s="1"/>
  <c r="G715" i="19" s="1"/>
  <c r="G717" i="19" s="1"/>
  <c r="G719" i="19" s="1"/>
  <c r="G721" i="19" s="1"/>
  <c r="G723" i="19" s="1"/>
  <c r="G725" i="19" s="1"/>
  <c r="G727" i="19" s="1"/>
  <c r="BO2469" i="19"/>
  <c r="BP2477" i="19"/>
  <c r="A180" i="12"/>
  <c r="A180" i="10"/>
  <c r="D181" i="36"/>
  <c r="D181" i="10"/>
  <c r="A180" i="36"/>
  <c r="A180" i="16"/>
  <c r="D182" i="16"/>
  <c r="A181" i="12"/>
  <c r="D182" i="12"/>
  <c r="BP2470" i="19"/>
  <c r="BP2476" i="19"/>
  <c r="BP2474" i="19"/>
  <c r="BO2466" i="19"/>
  <c r="BO2475" i="19"/>
  <c r="BP2473" i="19"/>
  <c r="BP2471" i="19"/>
  <c r="BP2468" i="19"/>
  <c r="BO2467" i="19"/>
  <c r="BO2472" i="19"/>
  <c r="BP2472" i="19"/>
  <c r="BP2465" i="19"/>
  <c r="BP2462" i="19"/>
  <c r="BP2461" i="19"/>
  <c r="BO2461" i="19"/>
  <c r="BP2459" i="19"/>
  <c r="BO2459" i="19"/>
  <c r="BO2458" i="19"/>
  <c r="BO2464" i="19"/>
  <c r="BP2463" i="19"/>
  <c r="BO2456" i="19"/>
  <c r="BP2460" i="19"/>
  <c r="BP2457" i="19"/>
  <c r="BN159" i="19"/>
  <c r="BN2445" i="19"/>
  <c r="BP2445" i="19" s="1"/>
  <c r="BN2446" i="19"/>
  <c r="BO2446" i="19" s="1"/>
  <c r="BN2447" i="19"/>
  <c r="BN2448" i="19"/>
  <c r="BO2448" i="19" s="1"/>
  <c r="BN2449" i="19"/>
  <c r="BO2449" i="19" s="1"/>
  <c r="BN2450" i="19"/>
  <c r="BO2450" i="19" s="1"/>
  <c r="BN2451" i="19"/>
  <c r="BO2451" i="19" s="1"/>
  <c r="BN2452" i="19"/>
  <c r="BO2452" i="19" s="1"/>
  <c r="BN2453" i="19"/>
  <c r="BO2453" i="19" s="1"/>
  <c r="BN2454" i="19"/>
  <c r="BN2455" i="19"/>
  <c r="A165" i="40" l="1"/>
  <c r="A164" i="40"/>
  <c r="A137" i="40"/>
  <c r="A150" i="40"/>
  <c r="A175" i="40"/>
  <c r="A111" i="40"/>
  <c r="A124" i="40"/>
  <c r="A185" i="40"/>
  <c r="A29" i="40"/>
  <c r="A42" i="40"/>
  <c r="A54" i="40"/>
  <c r="A94" i="40"/>
  <c r="A15" i="40"/>
  <c r="A67" i="40"/>
  <c r="A81" i="40"/>
  <c r="BO552" i="19"/>
  <c r="C553" i="19"/>
  <c r="A552" i="19"/>
  <c r="C374" i="19"/>
  <c r="BO373" i="19"/>
  <c r="BO192" i="19"/>
  <c r="C193" i="19"/>
  <c r="A192" i="19"/>
  <c r="G371" i="19"/>
  <c r="A370" i="19"/>
  <c r="A181" i="36"/>
  <c r="D182" i="36"/>
  <c r="A181" i="10"/>
  <c r="D182" i="10"/>
  <c r="A182" i="16"/>
  <c r="D183" i="16"/>
  <c r="D183" i="12"/>
  <c r="A182" i="12"/>
  <c r="BO2455" i="19"/>
  <c r="BP2454" i="19"/>
  <c r="BO2454" i="19"/>
  <c r="BP2455" i="19"/>
  <c r="BO2445" i="19"/>
  <c r="BO2447" i="19"/>
  <c r="BP2449" i="19"/>
  <c r="BP2452" i="19"/>
  <c r="BP2451" i="19"/>
  <c r="BP2446" i="19"/>
  <c r="BP2447" i="19"/>
  <c r="BP2453" i="19"/>
  <c r="BP2448" i="19"/>
  <c r="BP2450" i="19"/>
  <c r="A139" i="40" l="1"/>
  <c r="A138" i="40"/>
  <c r="A152" i="40"/>
  <c r="A151" i="40"/>
  <c r="A176" i="40"/>
  <c r="A113" i="40"/>
  <c r="A112" i="40"/>
  <c r="A126" i="40"/>
  <c r="A125" i="40"/>
  <c r="A95" i="40"/>
  <c r="A82" i="40"/>
  <c r="A43" i="40"/>
  <c r="A68" i="40"/>
  <c r="A30" i="40"/>
  <c r="A16" i="40"/>
  <c r="A55" i="40"/>
  <c r="A186" i="40"/>
  <c r="A553" i="19"/>
  <c r="BO553" i="19"/>
  <c r="C554" i="19"/>
  <c r="G372" i="19"/>
  <c r="A371" i="19"/>
  <c r="BO193" i="19"/>
  <c r="A193" i="19"/>
  <c r="C194" i="19"/>
  <c r="BO374" i="19"/>
  <c r="C375" i="19"/>
  <c r="A182" i="36"/>
  <c r="D183" i="36"/>
  <c r="A182" i="10"/>
  <c r="D183" i="10"/>
  <c r="D184" i="16"/>
  <c r="A183" i="16"/>
  <c r="A183" i="12"/>
  <c r="D184" i="12"/>
  <c r="A178" i="40" l="1"/>
  <c r="A177" i="40"/>
  <c r="A69" i="40"/>
  <c r="A56" i="40"/>
  <c r="A17" i="40"/>
  <c r="A187" i="40"/>
  <c r="A31" i="40"/>
  <c r="A44" i="40"/>
  <c r="A83" i="40"/>
  <c r="A96" i="40"/>
  <c r="G373" i="19"/>
  <c r="A372" i="19"/>
  <c r="C376" i="19"/>
  <c r="BO375" i="19"/>
  <c r="C195" i="19"/>
  <c r="A194" i="19"/>
  <c r="BO194" i="19"/>
  <c r="A554" i="19"/>
  <c r="C555" i="19"/>
  <c r="BO554" i="19"/>
  <c r="A183" i="36"/>
  <c r="D184" i="36"/>
  <c r="A183" i="10"/>
  <c r="D184" i="10"/>
  <c r="A184" i="16"/>
  <c r="D185" i="16"/>
  <c r="D185" i="12"/>
  <c r="A184" i="12"/>
  <c r="A84" i="40" l="1"/>
  <c r="A188" i="40"/>
  <c r="A70" i="40"/>
  <c r="A57" i="40"/>
  <c r="A45" i="40"/>
  <c r="A32" i="40"/>
  <c r="A97" i="40"/>
  <c r="A18" i="40"/>
  <c r="C196" i="19"/>
  <c r="A195" i="19"/>
  <c r="BO195" i="19"/>
  <c r="G374" i="19"/>
  <c r="A373" i="19"/>
  <c r="A555" i="19"/>
  <c r="BO555" i="19"/>
  <c r="C556" i="19"/>
  <c r="C377" i="19"/>
  <c r="BO376" i="19"/>
  <c r="A184" i="36"/>
  <c r="D185" i="36"/>
  <c r="A184" i="10"/>
  <c r="D185" i="10"/>
  <c r="D186" i="16"/>
  <c r="A185" i="16"/>
  <c r="D186" i="12"/>
  <c r="A185" i="12"/>
  <c r="BN158" i="19"/>
  <c r="G2345" i="19"/>
  <c r="G2344" i="19"/>
  <c r="G2343" i="19"/>
  <c r="G2342" i="19"/>
  <c r="G2341" i="19"/>
  <c r="G2340" i="19"/>
  <c r="G2339" i="19"/>
  <c r="G2338" i="19"/>
  <c r="G2337" i="19"/>
  <c r="G2336" i="19"/>
  <c r="G2335" i="19"/>
  <c r="BN2434" i="19"/>
  <c r="BN2435" i="19"/>
  <c r="BN2436" i="19"/>
  <c r="BN2437" i="19"/>
  <c r="BN2438" i="19"/>
  <c r="BN2439" i="19"/>
  <c r="BN2440" i="19"/>
  <c r="BN2441" i="19"/>
  <c r="BN2442" i="19"/>
  <c r="BN2443" i="19"/>
  <c r="BN2444" i="19"/>
  <c r="BN157" i="19"/>
  <c r="BN2423" i="19"/>
  <c r="BN2424" i="19"/>
  <c r="BN2425" i="19"/>
  <c r="BN2426" i="19"/>
  <c r="BN2427" i="19"/>
  <c r="BN2428" i="19"/>
  <c r="BN2429" i="19"/>
  <c r="BN2430" i="19"/>
  <c r="BN2431" i="19"/>
  <c r="BN2432" i="19"/>
  <c r="BN2433" i="19"/>
  <c r="A46" i="40" l="1"/>
  <c r="A85" i="40"/>
  <c r="A19" i="40"/>
  <c r="A71" i="40"/>
  <c r="A98" i="40"/>
  <c r="A58" i="40"/>
  <c r="A33" i="40"/>
  <c r="A189" i="40"/>
  <c r="BO377" i="19"/>
  <c r="C378" i="19"/>
  <c r="C557" i="19"/>
  <c r="A556" i="19"/>
  <c r="BO556" i="19"/>
  <c r="G375" i="19"/>
  <c r="A374" i="19"/>
  <c r="BO196" i="19"/>
  <c r="A196" i="19"/>
  <c r="C197" i="19"/>
  <c r="D186" i="36"/>
  <c r="A185" i="36"/>
  <c r="A185" i="10"/>
  <c r="D186" i="10"/>
  <c r="A186" i="16"/>
  <c r="D187" i="16"/>
  <c r="A186" i="12"/>
  <c r="D187" i="12"/>
  <c r="G2356" i="19"/>
  <c r="G2349" i="19"/>
  <c r="G2350" i="19"/>
  <c r="G2354" i="19"/>
  <c r="G2355" i="19"/>
  <c r="G2353" i="19"/>
  <c r="G2346" i="19"/>
  <c r="G2348" i="19"/>
  <c r="G2351" i="19"/>
  <c r="G2352" i="19"/>
  <c r="G2347" i="19"/>
  <c r="BP2434" i="19"/>
  <c r="BP2444" i="19"/>
  <c r="BP2443" i="19"/>
  <c r="BP2442" i="19"/>
  <c r="BP2441" i="19"/>
  <c r="BP2440" i="19"/>
  <c r="BP2439" i="19"/>
  <c r="BP2438" i="19"/>
  <c r="BP2437" i="19"/>
  <c r="BP2436" i="19"/>
  <c r="BP2435" i="19"/>
  <c r="BO2444" i="19"/>
  <c r="BO2443" i="19"/>
  <c r="BO2442" i="19"/>
  <c r="BO2441" i="19"/>
  <c r="BO2440" i="19"/>
  <c r="BO2439" i="19"/>
  <c r="BO2438" i="19"/>
  <c r="BO2437" i="19"/>
  <c r="BO2436" i="19"/>
  <c r="BO2435" i="19"/>
  <c r="BO2434" i="19"/>
  <c r="BP2428" i="19"/>
  <c r="BP2433" i="19"/>
  <c r="BP2430" i="19"/>
  <c r="BP2429" i="19"/>
  <c r="BP2432" i="19"/>
  <c r="BP2431" i="19"/>
  <c r="BP2427" i="19"/>
  <c r="BP2426" i="19"/>
  <c r="BP2425" i="19"/>
  <c r="BP2424" i="19"/>
  <c r="BP2423" i="19"/>
  <c r="BO2433" i="19"/>
  <c r="BO2432" i="19"/>
  <c r="BO2431" i="19"/>
  <c r="BO2430" i="19"/>
  <c r="BO2429" i="19"/>
  <c r="BO2428" i="19"/>
  <c r="BO2427" i="19"/>
  <c r="BO2426" i="19"/>
  <c r="BO2425" i="19"/>
  <c r="BO2424" i="19"/>
  <c r="BO2423" i="19"/>
  <c r="A100" i="40" l="1"/>
  <c r="A99" i="40"/>
  <c r="A20" i="40"/>
  <c r="A72" i="40"/>
  <c r="A87" i="40"/>
  <c r="A86" i="40"/>
  <c r="A48" i="40"/>
  <c r="A47" i="40"/>
  <c r="A59" i="40"/>
  <c r="A35" i="40"/>
  <c r="A34" i="40"/>
  <c r="A190" i="40"/>
  <c r="G376" i="19"/>
  <c r="A375" i="19"/>
  <c r="BO197" i="19"/>
  <c r="A197" i="19"/>
  <c r="C198" i="19"/>
  <c r="A557" i="19"/>
  <c r="BO557" i="19"/>
  <c r="C558" i="19"/>
  <c r="BO378" i="19"/>
  <c r="C379" i="19"/>
  <c r="D187" i="36"/>
  <c r="A186" i="36"/>
  <c r="D187" i="10"/>
  <c r="A186" i="10"/>
  <c r="D188" i="16"/>
  <c r="A187" i="16"/>
  <c r="D188" i="12"/>
  <c r="A187" i="12"/>
  <c r="G2358" i="19"/>
  <c r="G2363" i="19"/>
  <c r="G2364" i="19"/>
  <c r="G2362" i="19"/>
  <c r="G2361" i="19"/>
  <c r="G2359" i="19"/>
  <c r="G2360" i="19"/>
  <c r="G2366" i="19"/>
  <c r="G2365" i="19"/>
  <c r="G2357" i="19"/>
  <c r="G2367" i="19"/>
  <c r="A22" i="40" l="1"/>
  <c r="A21" i="40"/>
  <c r="A74" i="40"/>
  <c r="A73" i="40"/>
  <c r="A61" i="40"/>
  <c r="A60" i="40"/>
  <c r="A191" i="40"/>
  <c r="A558" i="19"/>
  <c r="C559" i="19"/>
  <c r="BO558" i="19"/>
  <c r="C199" i="19"/>
  <c r="A198" i="19"/>
  <c r="BO198" i="19"/>
  <c r="C380" i="19"/>
  <c r="BO379" i="19"/>
  <c r="G377" i="19"/>
  <c r="A376" i="19"/>
  <c r="D188" i="36"/>
  <c r="A187" i="36"/>
  <c r="A187" i="10"/>
  <c r="D188" i="10"/>
  <c r="A188" i="16"/>
  <c r="D189" i="16"/>
  <c r="D189" i="12"/>
  <c r="A188" i="12"/>
  <c r="G2370" i="19"/>
  <c r="G2378" i="19"/>
  <c r="G2372" i="19"/>
  <c r="G2376" i="19"/>
  <c r="G2377" i="19"/>
  <c r="G2374" i="19"/>
  <c r="G2368" i="19"/>
  <c r="G2373" i="19"/>
  <c r="G2375" i="19"/>
  <c r="G2371" i="19"/>
  <c r="G2369" i="19"/>
  <c r="C200" i="19" l="1"/>
  <c r="A199" i="19"/>
  <c r="BO199" i="19"/>
  <c r="BO559" i="19"/>
  <c r="C560" i="19"/>
  <c r="A559" i="19"/>
  <c r="C381" i="19"/>
  <c r="BO380" i="19"/>
  <c r="G378" i="19"/>
  <c r="A377" i="19"/>
  <c r="A188" i="36"/>
  <c r="D189" i="36"/>
  <c r="A188" i="10"/>
  <c r="D189" i="10"/>
  <c r="A189" i="16"/>
  <c r="D190" i="16"/>
  <c r="A189" i="12"/>
  <c r="D190" i="12"/>
  <c r="G2380" i="19"/>
  <c r="G2382" i="19"/>
  <c r="G2387" i="19"/>
  <c r="G2386" i="19"/>
  <c r="G2385" i="19"/>
  <c r="G2383" i="19"/>
  <c r="G2384" i="19"/>
  <c r="G2389" i="19"/>
  <c r="G2388" i="19"/>
  <c r="G2379" i="19"/>
  <c r="G2381" i="19"/>
  <c r="G379" i="19" l="1"/>
  <c r="A378" i="19"/>
  <c r="C382" i="19"/>
  <c r="BO381" i="19"/>
  <c r="BO200" i="19"/>
  <c r="C201" i="19"/>
  <c r="A200" i="19"/>
  <c r="C561" i="19"/>
  <c r="A560" i="19"/>
  <c r="BO560" i="19"/>
  <c r="A189" i="36"/>
  <c r="D190" i="36"/>
  <c r="A189" i="10"/>
  <c r="D190" i="10"/>
  <c r="A190" i="16"/>
  <c r="D191" i="16"/>
  <c r="D191" i="12"/>
  <c r="A190" i="12"/>
  <c r="G2394" i="19"/>
  <c r="G2396" i="19"/>
  <c r="G2397" i="19"/>
  <c r="G2398" i="19"/>
  <c r="G2392" i="19"/>
  <c r="G2400" i="19"/>
  <c r="G2393" i="19"/>
  <c r="G2399" i="19"/>
  <c r="G2390" i="19"/>
  <c r="G2395" i="19"/>
  <c r="G2391" i="19"/>
  <c r="BN156" i="19"/>
  <c r="BN2412" i="19"/>
  <c r="BN2413" i="19"/>
  <c r="BP2413" i="19" s="1"/>
  <c r="BN2414" i="19"/>
  <c r="BO2414" i="19" s="1"/>
  <c r="BN2415" i="19"/>
  <c r="BO2415" i="19" s="1"/>
  <c r="BN2416" i="19"/>
  <c r="BO2416" i="19" s="1"/>
  <c r="BN2417" i="19"/>
  <c r="BN2418" i="19"/>
  <c r="BN2419" i="19"/>
  <c r="BO2419" i="19" s="1"/>
  <c r="BN2420" i="19"/>
  <c r="BO2420" i="19" s="1"/>
  <c r="BN2421" i="19"/>
  <c r="BO2421" i="19" s="1"/>
  <c r="BN2422" i="19"/>
  <c r="BO2422" i="19" s="1"/>
  <c r="BN155" i="19"/>
  <c r="BN2401" i="19"/>
  <c r="BN2402" i="19"/>
  <c r="BO2402" i="19" s="1"/>
  <c r="BN2403" i="19"/>
  <c r="BP2403" i="19" s="1"/>
  <c r="BN2404" i="19"/>
  <c r="BN2405" i="19"/>
  <c r="BN2406" i="19"/>
  <c r="BO2406" i="19" s="1"/>
  <c r="BN2407" i="19"/>
  <c r="BO2407" i="19" s="1"/>
  <c r="BN2408" i="19"/>
  <c r="BO2408" i="19" s="1"/>
  <c r="BN2409" i="19"/>
  <c r="BP2409" i="19" s="1"/>
  <c r="BN2410" i="19"/>
  <c r="BN2411" i="19"/>
  <c r="BO2411" i="19" s="1"/>
  <c r="BO561" i="19" l="1"/>
  <c r="C562" i="19"/>
  <c r="A561" i="19"/>
  <c r="BO382" i="19"/>
  <c r="C383" i="19"/>
  <c r="BO201" i="19"/>
  <c r="A201" i="19"/>
  <c r="C202" i="19"/>
  <c r="G380" i="19"/>
  <c r="A379" i="19"/>
  <c r="A190" i="36"/>
  <c r="D191" i="36"/>
  <c r="A190" i="10"/>
  <c r="D191" i="10"/>
  <c r="A191" i="16"/>
  <c r="A191" i="12"/>
  <c r="G2411" i="19"/>
  <c r="G2401" i="19"/>
  <c r="G2408" i="19"/>
  <c r="G2403" i="19"/>
  <c r="G2410" i="19"/>
  <c r="G2407" i="19"/>
  <c r="G2402" i="19"/>
  <c r="G2406" i="19"/>
  <c r="G2409" i="19"/>
  <c r="G2404" i="19"/>
  <c r="G2405" i="19"/>
  <c r="BO2418" i="19"/>
  <c r="BP2419" i="19"/>
  <c r="BP2422" i="19"/>
  <c r="BP2417" i="19"/>
  <c r="BP2416" i="19"/>
  <c r="BP2414" i="19"/>
  <c r="BO2413" i="19"/>
  <c r="BP2418" i="19"/>
  <c r="BO2417" i="19"/>
  <c r="BP2420" i="19"/>
  <c r="BP2412" i="19"/>
  <c r="BO2412" i="19"/>
  <c r="BP2421" i="19"/>
  <c r="BP2415" i="19"/>
  <c r="BP2411" i="19"/>
  <c r="BO2409" i="19"/>
  <c r="BO2410" i="19"/>
  <c r="BP2410" i="19"/>
  <c r="BP2408" i="19"/>
  <c r="BP2406" i="19"/>
  <c r="BO2405" i="19"/>
  <c r="BP2404" i="19"/>
  <c r="BO2403" i="19"/>
  <c r="BP2405" i="19"/>
  <c r="BO2404" i="19"/>
  <c r="BP2407" i="19"/>
  <c r="BP2401" i="19"/>
  <c r="BP2402" i="19"/>
  <c r="BO2401" i="19"/>
  <c r="BN154" i="19"/>
  <c r="F2390" i="19"/>
  <c r="B2390" i="19" s="1"/>
  <c r="BN2390" i="19"/>
  <c r="A2390" i="19" s="1"/>
  <c r="F2391" i="19"/>
  <c r="B2391" i="19" s="1"/>
  <c r="BN2391" i="19"/>
  <c r="BP2391" i="19" s="1"/>
  <c r="F2392" i="19"/>
  <c r="B2392" i="19" s="1"/>
  <c r="BN2392" i="19"/>
  <c r="A2392" i="19" s="1"/>
  <c r="F2393" i="19"/>
  <c r="B2393" i="19" s="1"/>
  <c r="BN2393" i="19"/>
  <c r="A2393" i="19" s="1"/>
  <c r="F2394" i="19"/>
  <c r="B2394" i="19" s="1"/>
  <c r="BN2394" i="19"/>
  <c r="BO2394" i="19" s="1"/>
  <c r="F2395" i="19"/>
  <c r="B2395" i="19" s="1"/>
  <c r="BN2395" i="19"/>
  <c r="BO2395" i="19" s="1"/>
  <c r="F2396" i="19"/>
  <c r="B2396" i="19" s="1"/>
  <c r="BN2396" i="19"/>
  <c r="A2396" i="19" s="1"/>
  <c r="F2397" i="19"/>
  <c r="B2397" i="19" s="1"/>
  <c r="BN2397" i="19"/>
  <c r="BO2397" i="19" s="1"/>
  <c r="F2398" i="19"/>
  <c r="B2398" i="19" s="1"/>
  <c r="BN2398" i="19"/>
  <c r="BP2398" i="19" s="1"/>
  <c r="F2399" i="19"/>
  <c r="B2399" i="19" s="1"/>
  <c r="BN2399" i="19"/>
  <c r="BP2399" i="19" s="1"/>
  <c r="F2400" i="19"/>
  <c r="B2400" i="19" s="1"/>
  <c r="BN2400" i="19"/>
  <c r="BO2400" i="19" s="1"/>
  <c r="A562" i="19" l="1"/>
  <c r="BO562" i="19"/>
  <c r="C563" i="19"/>
  <c r="G381" i="19"/>
  <c r="A380" i="19"/>
  <c r="C203" i="19"/>
  <c r="A202" i="19"/>
  <c r="BO202" i="19"/>
  <c r="C384" i="19"/>
  <c r="BO383" i="19"/>
  <c r="A191" i="36"/>
  <c r="A191" i="10"/>
  <c r="A2398" i="19"/>
  <c r="A2394" i="19"/>
  <c r="G2418" i="19"/>
  <c r="A2407" i="19"/>
  <c r="F2407" i="19"/>
  <c r="B2407" i="19" s="1"/>
  <c r="G2420" i="19"/>
  <c r="A2409" i="19"/>
  <c r="F2409" i="19"/>
  <c r="B2409" i="19" s="1"/>
  <c r="A2395" i="19"/>
  <c r="G2421" i="19"/>
  <c r="A2410" i="19"/>
  <c r="F2410" i="19"/>
  <c r="B2410" i="19" s="1"/>
  <c r="G2415" i="19"/>
  <c r="A2404" i="19"/>
  <c r="F2404" i="19"/>
  <c r="B2404" i="19" s="1"/>
  <c r="G2419" i="19"/>
  <c r="A2408" i="19"/>
  <c r="F2408" i="19"/>
  <c r="B2408" i="19" s="1"/>
  <c r="G2417" i="19"/>
  <c r="A2406" i="19"/>
  <c r="F2406" i="19"/>
  <c r="B2406" i="19" s="1"/>
  <c r="G2412" i="19"/>
  <c r="A2401" i="19"/>
  <c r="F2401" i="19"/>
  <c r="B2401" i="19" s="1"/>
  <c r="G2416" i="19"/>
  <c r="A2405" i="19"/>
  <c r="F2405" i="19"/>
  <c r="B2405" i="19" s="1"/>
  <c r="G2414" i="19"/>
  <c r="A2403" i="19"/>
  <c r="F2403" i="19"/>
  <c r="B2403" i="19" s="1"/>
  <c r="A2397" i="19"/>
  <c r="A2391" i="19"/>
  <c r="A2400" i="19"/>
  <c r="A2399" i="19"/>
  <c r="G2413" i="19"/>
  <c r="A2402" i="19"/>
  <c r="F2402" i="19"/>
  <c r="B2402" i="19" s="1"/>
  <c r="G2422" i="19"/>
  <c r="A2411" i="19"/>
  <c r="F2411" i="19"/>
  <c r="B2411" i="19" s="1"/>
  <c r="BP2395" i="19"/>
  <c r="BP2400" i="19"/>
  <c r="BO2399" i="19"/>
  <c r="BP2397" i="19"/>
  <c r="BP2393" i="19"/>
  <c r="BP2396" i="19"/>
  <c r="BP2392" i="19"/>
  <c r="BO2396" i="19"/>
  <c r="BO2392" i="19"/>
  <c r="BO2398" i="19"/>
  <c r="BO2391" i="19"/>
  <c r="BP2394" i="19"/>
  <c r="BO2393" i="19"/>
  <c r="BP2390" i="19"/>
  <c r="BO2390" i="19"/>
  <c r="BN153" i="19"/>
  <c r="F2379" i="19"/>
  <c r="B2379" i="19" s="1"/>
  <c r="BN2379" i="19"/>
  <c r="A2379" i="19" s="1"/>
  <c r="F2380" i="19"/>
  <c r="B2380" i="19" s="1"/>
  <c r="BN2380" i="19"/>
  <c r="F2381" i="19"/>
  <c r="B2381" i="19" s="1"/>
  <c r="BN2381" i="19"/>
  <c r="F2382" i="19"/>
  <c r="B2382" i="19" s="1"/>
  <c r="BN2382" i="19"/>
  <c r="F2383" i="19"/>
  <c r="B2383" i="19" s="1"/>
  <c r="BN2383" i="19"/>
  <c r="F2384" i="19"/>
  <c r="B2384" i="19" s="1"/>
  <c r="BN2384" i="19"/>
  <c r="F2385" i="19"/>
  <c r="B2385" i="19" s="1"/>
  <c r="BN2385" i="19"/>
  <c r="A2385" i="19" s="1"/>
  <c r="F2386" i="19"/>
  <c r="B2386" i="19" s="1"/>
  <c r="BN2386" i="19"/>
  <c r="F2387" i="19"/>
  <c r="B2387" i="19" s="1"/>
  <c r="BN2387" i="19"/>
  <c r="F2388" i="19"/>
  <c r="B2388" i="19" s="1"/>
  <c r="BN2388" i="19"/>
  <c r="F2389" i="19"/>
  <c r="B2389" i="19" s="1"/>
  <c r="BN2389" i="19"/>
  <c r="C204" i="19" l="1"/>
  <c r="A203" i="19"/>
  <c r="BO203" i="19"/>
  <c r="C385" i="19"/>
  <c r="BO384" i="19"/>
  <c r="BO563" i="19"/>
  <c r="C564" i="19"/>
  <c r="A563" i="19"/>
  <c r="G382" i="19"/>
  <c r="A381" i="19"/>
  <c r="G2424" i="19"/>
  <c r="A2413" i="19"/>
  <c r="F2413" i="19"/>
  <c r="B2413" i="19" s="1"/>
  <c r="BP2382" i="19"/>
  <c r="A2382" i="19"/>
  <c r="G2423" i="19"/>
  <c r="A2412" i="19"/>
  <c r="F2412" i="19"/>
  <c r="B2412" i="19" s="1"/>
  <c r="G2432" i="19"/>
  <c r="A2421" i="19"/>
  <c r="F2421" i="19"/>
  <c r="B2421" i="19" s="1"/>
  <c r="BO2384" i="19"/>
  <c r="A2384" i="19"/>
  <c r="G2427" i="19"/>
  <c r="A2416" i="19"/>
  <c r="F2416" i="19"/>
  <c r="B2416" i="19" s="1"/>
  <c r="BO2389" i="19"/>
  <c r="A2389" i="19"/>
  <c r="G2428" i="19"/>
  <c r="A2417" i="19"/>
  <c r="F2417" i="19"/>
  <c r="B2417" i="19" s="1"/>
  <c r="G2426" i="19"/>
  <c r="A2415" i="19"/>
  <c r="F2415" i="19"/>
  <c r="B2415" i="19" s="1"/>
  <c r="BP2388" i="19"/>
  <c r="A2388" i="19"/>
  <c r="BO2383" i="19"/>
  <c r="A2383" i="19"/>
  <c r="G2431" i="19"/>
  <c r="A2420" i="19"/>
  <c r="F2420" i="19"/>
  <c r="B2420" i="19" s="1"/>
  <c r="G2433" i="19"/>
  <c r="A2422" i="19"/>
  <c r="F2422" i="19"/>
  <c r="B2422" i="19" s="1"/>
  <c r="BO2386" i="19"/>
  <c r="A2386" i="19"/>
  <c r="G2425" i="19"/>
  <c r="A2414" i="19"/>
  <c r="F2414" i="19"/>
  <c r="B2414" i="19" s="1"/>
  <c r="G2430" i="19"/>
  <c r="A2419" i="19"/>
  <c r="F2419" i="19"/>
  <c r="B2419" i="19" s="1"/>
  <c r="BO2387" i="19"/>
  <c r="A2387" i="19"/>
  <c r="BO2381" i="19"/>
  <c r="A2381" i="19"/>
  <c r="BP2380" i="19"/>
  <c r="A2380" i="19"/>
  <c r="G2429" i="19"/>
  <c r="A2418" i="19"/>
  <c r="F2418" i="19"/>
  <c r="B2418" i="19" s="1"/>
  <c r="BP2386" i="19"/>
  <c r="BO2385" i="19"/>
  <c r="BO2380" i="19"/>
  <c r="BP2385" i="19"/>
  <c r="BP2389" i="19"/>
  <c r="BP2381" i="19"/>
  <c r="BO2388" i="19"/>
  <c r="BP2383" i="19"/>
  <c r="BO2382" i="19"/>
  <c r="BP2387" i="19"/>
  <c r="BP2379" i="19"/>
  <c r="BO2379" i="19"/>
  <c r="BP2384" i="19"/>
  <c r="BN152" i="19"/>
  <c r="F2359" i="19"/>
  <c r="B2359" i="19" s="1"/>
  <c r="F2370" i="19"/>
  <c r="B2370" i="19" s="1"/>
  <c r="F2368" i="19"/>
  <c r="B2368" i="19" s="1"/>
  <c r="BN2368" i="19"/>
  <c r="A2368" i="19" s="1"/>
  <c r="F2369" i="19"/>
  <c r="B2369" i="19" s="1"/>
  <c r="BN2369" i="19"/>
  <c r="BN2370" i="19"/>
  <c r="F2371" i="19"/>
  <c r="B2371" i="19" s="1"/>
  <c r="BN2371" i="19"/>
  <c r="F2372" i="19"/>
  <c r="B2372" i="19" s="1"/>
  <c r="BN2372" i="19"/>
  <c r="F2373" i="19"/>
  <c r="B2373" i="19" s="1"/>
  <c r="BN2373" i="19"/>
  <c r="A2373" i="19" s="1"/>
  <c r="F2374" i="19"/>
  <c r="B2374" i="19" s="1"/>
  <c r="BN2374" i="19"/>
  <c r="A2374" i="19" s="1"/>
  <c r="F2375" i="19"/>
  <c r="B2375" i="19" s="1"/>
  <c r="BN2375" i="19"/>
  <c r="F2376" i="19"/>
  <c r="B2376" i="19" s="1"/>
  <c r="BN2376" i="19"/>
  <c r="F2377" i="19"/>
  <c r="B2377" i="19" s="1"/>
  <c r="BN2377" i="19"/>
  <c r="F2378" i="19"/>
  <c r="B2378" i="19" s="1"/>
  <c r="BN2378" i="19"/>
  <c r="F2346" i="19"/>
  <c r="B2346" i="19" s="1"/>
  <c r="F2347" i="19"/>
  <c r="B2347" i="19" s="1"/>
  <c r="F2348" i="19"/>
  <c r="B2348" i="19" s="1"/>
  <c r="F2349" i="19"/>
  <c r="B2349" i="19" s="1"/>
  <c r="F2350" i="19"/>
  <c r="B2350" i="19" s="1"/>
  <c r="F2351" i="19"/>
  <c r="B2351" i="19" s="1"/>
  <c r="F2352" i="19"/>
  <c r="B2352" i="19" s="1"/>
  <c r="F2353" i="19"/>
  <c r="B2353" i="19" s="1"/>
  <c r="F2354" i="19"/>
  <c r="B2354" i="19" s="1"/>
  <c r="F2355" i="19"/>
  <c r="B2355" i="19" s="1"/>
  <c r="F2356" i="19"/>
  <c r="B2356" i="19" s="1"/>
  <c r="F2357" i="19"/>
  <c r="B2357" i="19" s="1"/>
  <c r="F2358" i="19"/>
  <c r="B2358" i="19" s="1"/>
  <c r="F2360" i="19"/>
  <c r="B2360" i="19" s="1"/>
  <c r="F2361" i="19"/>
  <c r="B2361" i="19" s="1"/>
  <c r="F2362" i="19"/>
  <c r="B2362" i="19" s="1"/>
  <c r="F2363" i="19"/>
  <c r="B2363" i="19" s="1"/>
  <c r="F2364" i="19"/>
  <c r="B2364" i="19" s="1"/>
  <c r="F2365" i="19"/>
  <c r="B2365" i="19" s="1"/>
  <c r="F2366" i="19"/>
  <c r="B2366" i="19" s="1"/>
  <c r="F2367" i="19"/>
  <c r="B2367" i="19" s="1"/>
  <c r="BN151" i="19"/>
  <c r="BN2356" i="19"/>
  <c r="A2356" i="19" s="1"/>
  <c r="BN2355" i="19"/>
  <c r="A2355" i="19" s="1"/>
  <c r="BN2354" i="19"/>
  <c r="BN2353" i="19"/>
  <c r="BN2352" i="19"/>
  <c r="BN2351" i="19"/>
  <c r="BN2350" i="19"/>
  <c r="A2350" i="19" s="1"/>
  <c r="BN2349" i="19"/>
  <c r="BN2348" i="19"/>
  <c r="A2348" i="19" s="1"/>
  <c r="BN2347" i="19"/>
  <c r="BN2346" i="19"/>
  <c r="A2346" i="19" s="1"/>
  <c r="BO204" i="19" l="1"/>
  <c r="C205" i="19"/>
  <c r="A204" i="19"/>
  <c r="BO385" i="19"/>
  <c r="C386" i="19"/>
  <c r="G383" i="19"/>
  <c r="A382" i="19"/>
  <c r="A564" i="19"/>
  <c r="BO564" i="19"/>
  <c r="C565" i="19"/>
  <c r="BP2351" i="19"/>
  <c r="A2351" i="19"/>
  <c r="A2432" i="19"/>
  <c r="F2432" i="19"/>
  <c r="B2432" i="19" s="1"/>
  <c r="G2443" i="19"/>
  <c r="BP2347" i="19"/>
  <c r="A2347" i="19"/>
  <c r="A2433" i="19"/>
  <c r="F2433" i="19"/>
  <c r="B2433" i="19" s="1"/>
  <c r="G2444" i="19"/>
  <c r="BP2349" i="19"/>
  <c r="A2349" i="19"/>
  <c r="A2423" i="19"/>
  <c r="G2434" i="19"/>
  <c r="F2423" i="19"/>
  <c r="B2423" i="19" s="1"/>
  <c r="BO2375" i="19"/>
  <c r="A2375" i="19"/>
  <c r="A2431" i="19"/>
  <c r="G2442" i="19"/>
  <c r="F2431" i="19"/>
  <c r="B2431" i="19" s="1"/>
  <c r="BP2369" i="19"/>
  <c r="A2369" i="19"/>
  <c r="A2426" i="19"/>
  <c r="G2437" i="19"/>
  <c r="F2426" i="19"/>
  <c r="B2426" i="19" s="1"/>
  <c r="A2430" i="19"/>
  <c r="F2430" i="19"/>
  <c r="B2430" i="19" s="1"/>
  <c r="G2441" i="19"/>
  <c r="BO2370" i="19"/>
  <c r="A2370" i="19"/>
  <c r="BO2377" i="19"/>
  <c r="A2377" i="19"/>
  <c r="BO2371" i="19"/>
  <c r="A2371" i="19"/>
  <c r="BO2376" i="19"/>
  <c r="A2376" i="19"/>
  <c r="BP2372" i="19"/>
  <c r="A2372" i="19"/>
  <c r="BP2353" i="19"/>
  <c r="A2353" i="19"/>
  <c r="BP2352" i="19"/>
  <c r="A2352" i="19"/>
  <c r="A2427" i="19"/>
  <c r="G2438" i="19"/>
  <c r="F2427" i="19"/>
  <c r="B2427" i="19" s="1"/>
  <c r="BO2354" i="19"/>
  <c r="A2354" i="19"/>
  <c r="A2428" i="19"/>
  <c r="G2439" i="19"/>
  <c r="F2428" i="19"/>
  <c r="B2428" i="19" s="1"/>
  <c r="BO2378" i="19"/>
  <c r="A2378" i="19"/>
  <c r="A2429" i="19"/>
  <c r="G2440" i="19"/>
  <c r="F2429" i="19"/>
  <c r="B2429" i="19" s="1"/>
  <c r="A2425" i="19"/>
  <c r="G2436" i="19"/>
  <c r="F2425" i="19"/>
  <c r="B2425" i="19" s="1"/>
  <c r="A2424" i="19"/>
  <c r="G2435" i="19"/>
  <c r="F2424" i="19"/>
  <c r="B2424" i="19" s="1"/>
  <c r="BO2373" i="19"/>
  <c r="BO2369" i="19"/>
  <c r="BO2374" i="19"/>
  <c r="BP2378" i="19"/>
  <c r="BP2374" i="19"/>
  <c r="BO2372" i="19"/>
  <c r="BP2377" i="19"/>
  <c r="BP2375" i="19"/>
  <c r="BP2373" i="19"/>
  <c r="BP2376" i="19"/>
  <c r="BP2368" i="19"/>
  <c r="BO2368" i="19"/>
  <c r="BP2370" i="19"/>
  <c r="BP2371" i="19"/>
  <c r="BP2355" i="19"/>
  <c r="BP2354" i="19"/>
  <c r="BP2350" i="19"/>
  <c r="BP2346" i="19"/>
  <c r="BP2348" i="19"/>
  <c r="BO2346" i="19"/>
  <c r="BO2350" i="19"/>
  <c r="BO2347" i="19"/>
  <c r="BO2351" i="19"/>
  <c r="BO2355" i="19"/>
  <c r="BO2348" i="19"/>
  <c r="BO2352" i="19"/>
  <c r="BO2356" i="19"/>
  <c r="BP2356" i="19"/>
  <c r="BO2349" i="19"/>
  <c r="BO2353" i="19"/>
  <c r="BO386" i="19" l="1"/>
  <c r="C387" i="19"/>
  <c r="BO205" i="19"/>
  <c r="A205" i="19"/>
  <c r="C206" i="19"/>
  <c r="BO565" i="19"/>
  <c r="C566" i="19"/>
  <c r="A565" i="19"/>
  <c r="G384" i="19"/>
  <c r="A383" i="19"/>
  <c r="A2435" i="19"/>
  <c r="G2446" i="19"/>
  <c r="F2435" i="19"/>
  <c r="B2435" i="19" s="1"/>
  <c r="G2455" i="19"/>
  <c r="A2444" i="19"/>
  <c r="F2444" i="19"/>
  <c r="B2444" i="19" s="1"/>
  <c r="A2442" i="19"/>
  <c r="F2442" i="19"/>
  <c r="B2442" i="19" s="1"/>
  <c r="G2453" i="19"/>
  <c r="G2449" i="19"/>
  <c r="A2438" i="19"/>
  <c r="F2438" i="19"/>
  <c r="B2438" i="19" s="1"/>
  <c r="A2441" i="19"/>
  <c r="F2441" i="19"/>
  <c r="B2441" i="19" s="1"/>
  <c r="G2452" i="19"/>
  <c r="G2447" i="19"/>
  <c r="A2436" i="19"/>
  <c r="F2436" i="19"/>
  <c r="B2436" i="19" s="1"/>
  <c r="G2448" i="19"/>
  <c r="A2437" i="19"/>
  <c r="F2437" i="19"/>
  <c r="B2437" i="19" s="1"/>
  <c r="A2434" i="19"/>
  <c r="G2445" i="19"/>
  <c r="F2434" i="19"/>
  <c r="B2434" i="19" s="1"/>
  <c r="G2451" i="19"/>
  <c r="A2440" i="19"/>
  <c r="F2440" i="19"/>
  <c r="B2440" i="19" s="1"/>
  <c r="A2443" i="19"/>
  <c r="F2443" i="19"/>
  <c r="B2443" i="19" s="1"/>
  <c r="G2454" i="19"/>
  <c r="G2450" i="19"/>
  <c r="A2439" i="19"/>
  <c r="F2439" i="19"/>
  <c r="B2439" i="19" s="1"/>
  <c r="G385" i="19" l="1"/>
  <c r="A384" i="19"/>
  <c r="C207" i="19"/>
  <c r="A206" i="19"/>
  <c r="BO206" i="19"/>
  <c r="C388" i="19"/>
  <c r="BO387" i="19"/>
  <c r="A566" i="19"/>
  <c r="BO566" i="19"/>
  <c r="C567" i="19"/>
  <c r="A2449" i="19"/>
  <c r="G2460" i="19"/>
  <c r="G2471" i="19" s="1"/>
  <c r="G2482" i="19" s="1"/>
  <c r="G2493" i="19" s="1"/>
  <c r="G2504" i="19" s="1"/>
  <c r="G2515" i="19" s="1"/>
  <c r="G2526" i="19" s="1"/>
  <c r="G2537" i="19" s="1"/>
  <c r="G2548" i="19" s="1"/>
  <c r="G2559" i="19" s="1"/>
  <c r="G2570" i="19" s="1"/>
  <c r="G2581" i="19" s="1"/>
  <c r="G2592" i="19" s="1"/>
  <c r="G2603" i="19" s="1"/>
  <c r="G2614" i="19" s="1"/>
  <c r="G2625" i="19" s="1"/>
  <c r="G2636" i="19" s="1"/>
  <c r="G2647" i="19" s="1"/>
  <c r="G2658" i="19" s="1"/>
  <c r="G2669" i="19" s="1"/>
  <c r="G2680" i="19" s="1"/>
  <c r="G2691" i="19" s="1"/>
  <c r="G2702" i="19" s="1"/>
  <c r="G2713" i="19" s="1"/>
  <c r="G2724" i="19" s="1"/>
  <c r="F2449" i="19"/>
  <c r="B2449" i="19" s="1"/>
  <c r="G2461" i="19"/>
  <c r="G2472" i="19" s="1"/>
  <c r="G2483" i="19" s="1"/>
  <c r="G2494" i="19" s="1"/>
  <c r="G2505" i="19" s="1"/>
  <c r="G2516" i="19" s="1"/>
  <c r="G2527" i="19" s="1"/>
  <c r="G2538" i="19" s="1"/>
  <c r="G2549" i="19" s="1"/>
  <c r="G2560" i="19" s="1"/>
  <c r="G2571" i="19" s="1"/>
  <c r="G2582" i="19" s="1"/>
  <c r="G2593" i="19" s="1"/>
  <c r="G2604" i="19" s="1"/>
  <c r="G2615" i="19" s="1"/>
  <c r="G2626" i="19" s="1"/>
  <c r="G2637" i="19" s="1"/>
  <c r="G2648" i="19" s="1"/>
  <c r="G2659" i="19" s="1"/>
  <c r="G2670" i="19" s="1"/>
  <c r="G2681" i="19" s="1"/>
  <c r="G2692" i="19" s="1"/>
  <c r="G2703" i="19" s="1"/>
  <c r="G2714" i="19" s="1"/>
  <c r="G2725" i="19" s="1"/>
  <c r="A2450" i="19"/>
  <c r="F2450" i="19"/>
  <c r="B2450" i="19" s="1"/>
  <c r="A2448" i="19"/>
  <c r="G2459" i="19"/>
  <c r="G2470" i="19" s="1"/>
  <c r="G2481" i="19" s="1"/>
  <c r="G2492" i="19" s="1"/>
  <c r="G2503" i="19" s="1"/>
  <c r="G2514" i="19" s="1"/>
  <c r="G2525" i="19" s="1"/>
  <c r="G2536" i="19" s="1"/>
  <c r="G2547" i="19" s="1"/>
  <c r="G2558" i="19" s="1"/>
  <c r="G2569" i="19" s="1"/>
  <c r="G2580" i="19" s="1"/>
  <c r="G2591" i="19" s="1"/>
  <c r="G2602" i="19" s="1"/>
  <c r="G2613" i="19" s="1"/>
  <c r="G2624" i="19" s="1"/>
  <c r="G2635" i="19" s="1"/>
  <c r="G2646" i="19" s="1"/>
  <c r="G2657" i="19" s="1"/>
  <c r="G2668" i="19" s="1"/>
  <c r="G2679" i="19" s="1"/>
  <c r="G2690" i="19" s="1"/>
  <c r="G2701" i="19" s="1"/>
  <c r="G2712" i="19" s="1"/>
  <c r="G2723" i="19" s="1"/>
  <c r="F2448" i="19"/>
  <c r="B2448" i="19" s="1"/>
  <c r="G2458" i="19"/>
  <c r="G2469" i="19" s="1"/>
  <c r="G2480" i="19" s="1"/>
  <c r="G2491" i="19" s="1"/>
  <c r="G2502" i="19" s="1"/>
  <c r="G2513" i="19" s="1"/>
  <c r="G2524" i="19" s="1"/>
  <c r="G2535" i="19" s="1"/>
  <c r="G2546" i="19" s="1"/>
  <c r="G2557" i="19" s="1"/>
  <c r="G2568" i="19" s="1"/>
  <c r="G2579" i="19" s="1"/>
  <c r="G2590" i="19" s="1"/>
  <c r="G2601" i="19" s="1"/>
  <c r="G2612" i="19" s="1"/>
  <c r="G2623" i="19" s="1"/>
  <c r="G2634" i="19" s="1"/>
  <c r="G2645" i="19" s="1"/>
  <c r="G2656" i="19" s="1"/>
  <c r="G2667" i="19" s="1"/>
  <c r="G2678" i="19" s="1"/>
  <c r="G2689" i="19" s="1"/>
  <c r="G2700" i="19" s="1"/>
  <c r="G2711" i="19" s="1"/>
  <c r="G2722" i="19" s="1"/>
  <c r="A2447" i="19"/>
  <c r="F2447" i="19"/>
  <c r="B2447" i="19" s="1"/>
  <c r="G2466" i="19"/>
  <c r="G2477" i="19" s="1"/>
  <c r="G2488" i="19" s="1"/>
  <c r="G2499" i="19" s="1"/>
  <c r="G2510" i="19" s="1"/>
  <c r="G2521" i="19" s="1"/>
  <c r="G2532" i="19" s="1"/>
  <c r="G2543" i="19" s="1"/>
  <c r="G2554" i="19" s="1"/>
  <c r="G2565" i="19" s="1"/>
  <c r="G2576" i="19" s="1"/>
  <c r="G2587" i="19" s="1"/>
  <c r="G2598" i="19" s="1"/>
  <c r="G2609" i="19" s="1"/>
  <c r="G2620" i="19" s="1"/>
  <c r="G2631" i="19" s="1"/>
  <c r="G2642" i="19" s="1"/>
  <c r="G2653" i="19" s="1"/>
  <c r="G2664" i="19" s="1"/>
  <c r="G2675" i="19" s="1"/>
  <c r="G2686" i="19" s="1"/>
  <c r="G2697" i="19" s="1"/>
  <c r="G2708" i="19" s="1"/>
  <c r="G2719" i="19" s="1"/>
  <c r="G2730" i="19" s="1"/>
  <c r="A2455" i="19"/>
  <c r="F2455" i="19"/>
  <c r="B2455" i="19" s="1"/>
  <c r="G2464" i="19"/>
  <c r="G2475" i="19" s="1"/>
  <c r="G2486" i="19" s="1"/>
  <c r="G2497" i="19" s="1"/>
  <c r="G2508" i="19" s="1"/>
  <c r="G2519" i="19" s="1"/>
  <c r="G2530" i="19" s="1"/>
  <c r="G2541" i="19" s="1"/>
  <c r="G2552" i="19" s="1"/>
  <c r="G2563" i="19" s="1"/>
  <c r="G2574" i="19" s="1"/>
  <c r="G2585" i="19" s="1"/>
  <c r="G2596" i="19" s="1"/>
  <c r="G2607" i="19" s="1"/>
  <c r="G2618" i="19" s="1"/>
  <c r="G2629" i="19" s="1"/>
  <c r="G2640" i="19" s="1"/>
  <c r="G2651" i="19" s="1"/>
  <c r="G2662" i="19" s="1"/>
  <c r="G2673" i="19" s="1"/>
  <c r="G2684" i="19" s="1"/>
  <c r="G2695" i="19" s="1"/>
  <c r="G2706" i="19" s="1"/>
  <c r="G2717" i="19" s="1"/>
  <c r="G2728" i="19" s="1"/>
  <c r="A2453" i="19"/>
  <c r="F2453" i="19"/>
  <c r="B2453" i="19" s="1"/>
  <c r="G2463" i="19"/>
  <c r="G2474" i="19" s="1"/>
  <c r="G2485" i="19" s="1"/>
  <c r="G2496" i="19" s="1"/>
  <c r="G2507" i="19" s="1"/>
  <c r="G2518" i="19" s="1"/>
  <c r="G2529" i="19" s="1"/>
  <c r="G2540" i="19" s="1"/>
  <c r="G2551" i="19" s="1"/>
  <c r="G2562" i="19" s="1"/>
  <c r="G2573" i="19" s="1"/>
  <c r="G2584" i="19" s="1"/>
  <c r="G2595" i="19" s="1"/>
  <c r="G2606" i="19" s="1"/>
  <c r="G2617" i="19" s="1"/>
  <c r="G2628" i="19" s="1"/>
  <c r="G2639" i="19" s="1"/>
  <c r="G2650" i="19" s="1"/>
  <c r="G2661" i="19" s="1"/>
  <c r="G2672" i="19" s="1"/>
  <c r="G2683" i="19" s="1"/>
  <c r="G2694" i="19" s="1"/>
  <c r="G2705" i="19" s="1"/>
  <c r="G2716" i="19" s="1"/>
  <c r="G2727" i="19" s="1"/>
  <c r="A2452" i="19"/>
  <c r="F2452" i="19"/>
  <c r="B2452" i="19" s="1"/>
  <c r="G2457" i="19"/>
  <c r="G2468" i="19" s="1"/>
  <c r="G2479" i="19" s="1"/>
  <c r="G2490" i="19" s="1"/>
  <c r="G2501" i="19" s="1"/>
  <c r="G2512" i="19" s="1"/>
  <c r="G2523" i="19" s="1"/>
  <c r="G2534" i="19" s="1"/>
  <c r="G2545" i="19" s="1"/>
  <c r="G2556" i="19" s="1"/>
  <c r="G2567" i="19" s="1"/>
  <c r="G2578" i="19" s="1"/>
  <c r="G2589" i="19" s="1"/>
  <c r="G2600" i="19" s="1"/>
  <c r="G2611" i="19" s="1"/>
  <c r="G2622" i="19" s="1"/>
  <c r="G2633" i="19" s="1"/>
  <c r="G2644" i="19" s="1"/>
  <c r="G2655" i="19" s="1"/>
  <c r="G2666" i="19" s="1"/>
  <c r="G2677" i="19" s="1"/>
  <c r="G2688" i="19" s="1"/>
  <c r="G2699" i="19" s="1"/>
  <c r="G2710" i="19" s="1"/>
  <c r="G2721" i="19" s="1"/>
  <c r="A2446" i="19"/>
  <c r="F2446" i="19"/>
  <c r="B2446" i="19" s="1"/>
  <c r="G2456" i="19"/>
  <c r="G2467" i="19" s="1"/>
  <c r="G2478" i="19" s="1"/>
  <c r="G2489" i="19" s="1"/>
  <c r="G2500" i="19" s="1"/>
  <c r="G2511" i="19" s="1"/>
  <c r="G2522" i="19" s="1"/>
  <c r="G2533" i="19" s="1"/>
  <c r="G2544" i="19" s="1"/>
  <c r="G2555" i="19" s="1"/>
  <c r="G2566" i="19" s="1"/>
  <c r="G2577" i="19" s="1"/>
  <c r="G2588" i="19" s="1"/>
  <c r="G2599" i="19" s="1"/>
  <c r="G2610" i="19" s="1"/>
  <c r="G2621" i="19" s="1"/>
  <c r="G2632" i="19" s="1"/>
  <c r="G2643" i="19" s="1"/>
  <c r="G2654" i="19" s="1"/>
  <c r="G2665" i="19" s="1"/>
  <c r="G2676" i="19" s="1"/>
  <c r="G2687" i="19" s="1"/>
  <c r="G2698" i="19" s="1"/>
  <c r="G2709" i="19" s="1"/>
  <c r="G2720" i="19" s="1"/>
  <c r="A2445" i="19"/>
  <c r="F2445" i="19"/>
  <c r="B2445" i="19" s="1"/>
  <c r="G2465" i="19"/>
  <c r="G2476" i="19" s="1"/>
  <c r="G2487" i="19" s="1"/>
  <c r="G2498" i="19" s="1"/>
  <c r="G2509" i="19" s="1"/>
  <c r="G2520" i="19" s="1"/>
  <c r="G2531" i="19" s="1"/>
  <c r="G2542" i="19" s="1"/>
  <c r="G2553" i="19" s="1"/>
  <c r="G2564" i="19" s="1"/>
  <c r="G2575" i="19" s="1"/>
  <c r="G2586" i="19" s="1"/>
  <c r="G2597" i="19" s="1"/>
  <c r="G2608" i="19" s="1"/>
  <c r="G2619" i="19" s="1"/>
  <c r="G2630" i="19" s="1"/>
  <c r="G2641" i="19" s="1"/>
  <c r="G2652" i="19" s="1"/>
  <c r="G2663" i="19" s="1"/>
  <c r="G2674" i="19" s="1"/>
  <c r="G2685" i="19" s="1"/>
  <c r="G2696" i="19" s="1"/>
  <c r="G2707" i="19" s="1"/>
  <c r="G2718" i="19" s="1"/>
  <c r="G2729" i="19" s="1"/>
  <c r="A2454" i="19"/>
  <c r="F2454" i="19"/>
  <c r="B2454" i="19" s="1"/>
  <c r="A2451" i="19"/>
  <c r="G2462" i="19"/>
  <c r="G2473" i="19" s="1"/>
  <c r="G2484" i="19" s="1"/>
  <c r="G2495" i="19" s="1"/>
  <c r="G2506" i="19" s="1"/>
  <c r="G2517" i="19" s="1"/>
  <c r="G2528" i="19" s="1"/>
  <c r="G2539" i="19" s="1"/>
  <c r="G2550" i="19" s="1"/>
  <c r="G2561" i="19" s="1"/>
  <c r="G2572" i="19" s="1"/>
  <c r="G2583" i="19" s="1"/>
  <c r="G2594" i="19" s="1"/>
  <c r="G2605" i="19" s="1"/>
  <c r="G2616" i="19" s="1"/>
  <c r="G2627" i="19" s="1"/>
  <c r="G2638" i="19" s="1"/>
  <c r="G2649" i="19" s="1"/>
  <c r="G2660" i="19" s="1"/>
  <c r="G2671" i="19" s="1"/>
  <c r="G2682" i="19" s="1"/>
  <c r="G2693" i="19" s="1"/>
  <c r="G2704" i="19" s="1"/>
  <c r="G2715" i="19" s="1"/>
  <c r="G2726" i="19" s="1"/>
  <c r="F2451" i="19"/>
  <c r="B2451" i="19" s="1"/>
  <c r="F2721" i="19" l="1"/>
  <c r="B2721" i="19" s="1"/>
  <c r="A2721" i="19"/>
  <c r="F2723" i="19"/>
  <c r="B2723" i="19" s="1"/>
  <c r="A2723" i="19"/>
  <c r="F2722" i="19"/>
  <c r="B2722" i="19" s="1"/>
  <c r="A2722" i="19"/>
  <c r="F2730" i="19"/>
  <c r="B2730" i="19" s="1"/>
  <c r="A2730" i="19"/>
  <c r="F2727" i="19"/>
  <c r="B2727" i="19" s="1"/>
  <c r="A2727" i="19"/>
  <c r="F2724" i="19"/>
  <c r="B2724" i="19" s="1"/>
  <c r="A2724" i="19"/>
  <c r="F2726" i="19"/>
  <c r="B2726" i="19" s="1"/>
  <c r="A2726" i="19"/>
  <c r="F2729" i="19"/>
  <c r="B2729" i="19" s="1"/>
  <c r="A2729" i="19"/>
  <c r="A2725" i="19"/>
  <c r="F2725" i="19"/>
  <c r="B2725" i="19" s="1"/>
  <c r="A2720" i="19"/>
  <c r="F2720" i="19"/>
  <c r="B2720" i="19" s="1"/>
  <c r="F2728" i="19"/>
  <c r="B2728" i="19" s="1"/>
  <c r="A2728" i="19"/>
  <c r="F2713" i="19"/>
  <c r="B2713" i="19" s="1"/>
  <c r="A2713" i="19"/>
  <c r="F2719" i="19"/>
  <c r="B2719" i="19" s="1"/>
  <c r="A2719" i="19"/>
  <c r="A2711" i="19"/>
  <c r="F2711" i="19"/>
  <c r="B2711" i="19" s="1"/>
  <c r="F2716" i="19"/>
  <c r="B2716" i="19" s="1"/>
  <c r="A2716" i="19"/>
  <c r="A2712" i="19"/>
  <c r="F2712" i="19"/>
  <c r="B2712" i="19" s="1"/>
  <c r="A2709" i="19"/>
  <c r="F2709" i="19"/>
  <c r="B2709" i="19" s="1"/>
  <c r="F2715" i="19"/>
  <c r="B2715" i="19" s="1"/>
  <c r="A2715" i="19"/>
  <c r="F2718" i="19"/>
  <c r="B2718" i="19" s="1"/>
  <c r="A2718" i="19"/>
  <c r="F2714" i="19"/>
  <c r="B2714" i="19" s="1"/>
  <c r="A2714" i="19"/>
  <c r="F2710" i="19"/>
  <c r="B2710" i="19" s="1"/>
  <c r="A2710" i="19"/>
  <c r="F2717" i="19"/>
  <c r="B2717" i="19" s="1"/>
  <c r="A2717" i="19"/>
  <c r="F2702" i="19"/>
  <c r="B2702" i="19" s="1"/>
  <c r="A2702" i="19"/>
  <c r="A2701" i="19"/>
  <c r="F2701" i="19"/>
  <c r="B2701" i="19" s="1"/>
  <c r="A2698" i="19"/>
  <c r="F2698" i="19"/>
  <c r="B2698" i="19" s="1"/>
  <c r="F2704" i="19"/>
  <c r="B2704" i="19" s="1"/>
  <c r="A2704" i="19"/>
  <c r="F2708" i="19"/>
  <c r="B2708" i="19" s="1"/>
  <c r="A2708" i="19"/>
  <c r="F2705" i="19"/>
  <c r="B2705" i="19" s="1"/>
  <c r="A2705" i="19"/>
  <c r="A2699" i="19"/>
  <c r="F2699" i="19"/>
  <c r="B2699" i="19" s="1"/>
  <c r="A2707" i="19"/>
  <c r="F2707" i="19"/>
  <c r="B2707" i="19" s="1"/>
  <c r="A2703" i="19"/>
  <c r="F2703" i="19"/>
  <c r="B2703" i="19" s="1"/>
  <c r="F2700" i="19"/>
  <c r="B2700" i="19" s="1"/>
  <c r="A2700" i="19"/>
  <c r="F2706" i="19"/>
  <c r="B2706" i="19" s="1"/>
  <c r="A2706" i="19"/>
  <c r="F2688" i="19"/>
  <c r="B2688" i="19" s="1"/>
  <c r="A2688" i="19"/>
  <c r="F2689" i="19"/>
  <c r="B2689" i="19" s="1"/>
  <c r="A2689" i="19"/>
  <c r="F2697" i="19"/>
  <c r="B2697" i="19" s="1"/>
  <c r="A2697" i="19"/>
  <c r="F2690" i="19"/>
  <c r="B2690" i="19" s="1"/>
  <c r="A2690" i="19"/>
  <c r="A2691" i="19"/>
  <c r="F2691" i="19"/>
  <c r="B2691" i="19" s="1"/>
  <c r="F2694" i="19"/>
  <c r="B2694" i="19" s="1"/>
  <c r="A2694" i="19"/>
  <c r="F2693" i="19"/>
  <c r="B2693" i="19" s="1"/>
  <c r="A2693" i="19"/>
  <c r="F2692" i="19"/>
  <c r="B2692" i="19" s="1"/>
  <c r="A2692" i="19"/>
  <c r="F2687" i="19"/>
  <c r="B2687" i="19" s="1"/>
  <c r="A2687" i="19"/>
  <c r="A2696" i="19"/>
  <c r="F2696" i="19"/>
  <c r="B2696" i="19" s="1"/>
  <c r="F2695" i="19"/>
  <c r="B2695" i="19" s="1"/>
  <c r="A2695" i="19"/>
  <c r="A2683" i="19"/>
  <c r="F2683" i="19"/>
  <c r="B2683" i="19" s="1"/>
  <c r="A2684" i="19"/>
  <c r="F2684" i="19"/>
  <c r="B2684" i="19" s="1"/>
  <c r="A2679" i="19"/>
  <c r="F2679" i="19"/>
  <c r="B2679" i="19" s="1"/>
  <c r="F2680" i="19"/>
  <c r="B2680" i="19" s="1"/>
  <c r="A2680" i="19"/>
  <c r="A2685" i="19"/>
  <c r="F2685" i="19"/>
  <c r="B2685" i="19" s="1"/>
  <c r="A2686" i="19"/>
  <c r="F2686" i="19"/>
  <c r="B2686" i="19" s="1"/>
  <c r="A2676" i="19"/>
  <c r="F2676" i="19"/>
  <c r="B2676" i="19" s="1"/>
  <c r="F2682" i="19"/>
  <c r="B2682" i="19" s="1"/>
  <c r="A2682" i="19"/>
  <c r="F2681" i="19"/>
  <c r="B2681" i="19" s="1"/>
  <c r="A2681" i="19"/>
  <c r="F2677" i="19"/>
  <c r="B2677" i="19" s="1"/>
  <c r="A2677" i="19"/>
  <c r="F2678" i="19"/>
  <c r="B2678" i="19" s="1"/>
  <c r="A2678" i="19"/>
  <c r="F2665" i="19"/>
  <c r="B2665" i="19" s="1"/>
  <c r="A2665" i="19"/>
  <c r="F2675" i="19"/>
  <c r="B2675" i="19" s="1"/>
  <c r="A2675" i="19"/>
  <c r="A2667" i="19"/>
  <c r="F2667" i="19"/>
  <c r="B2667" i="19" s="1"/>
  <c r="F2669" i="19"/>
  <c r="B2669" i="19" s="1"/>
  <c r="A2669" i="19"/>
  <c r="F2668" i="19"/>
  <c r="B2668" i="19" s="1"/>
  <c r="A2668" i="19"/>
  <c r="F2672" i="19"/>
  <c r="B2672" i="19" s="1"/>
  <c r="A2672" i="19"/>
  <c r="A2671" i="19"/>
  <c r="F2671" i="19"/>
  <c r="B2671" i="19" s="1"/>
  <c r="A2674" i="19"/>
  <c r="F2674" i="19"/>
  <c r="B2674" i="19" s="1"/>
  <c r="A2670" i="19"/>
  <c r="F2670" i="19"/>
  <c r="B2670" i="19" s="1"/>
  <c r="A2666" i="19"/>
  <c r="F2666" i="19"/>
  <c r="B2666" i="19" s="1"/>
  <c r="F2673" i="19"/>
  <c r="B2673" i="19" s="1"/>
  <c r="A2673" i="19"/>
  <c r="F2656" i="19"/>
  <c r="B2656" i="19" s="1"/>
  <c r="A2656" i="19"/>
  <c r="F2654" i="19"/>
  <c r="B2654" i="19" s="1"/>
  <c r="A2654" i="19"/>
  <c r="F2664" i="19"/>
  <c r="B2664" i="19" s="1"/>
  <c r="A2664" i="19"/>
  <c r="F2661" i="19"/>
  <c r="B2661" i="19" s="1"/>
  <c r="A2661" i="19"/>
  <c r="F2657" i="19"/>
  <c r="B2657" i="19" s="1"/>
  <c r="A2657" i="19"/>
  <c r="F2658" i="19"/>
  <c r="B2658" i="19" s="1"/>
  <c r="A2658" i="19"/>
  <c r="F2660" i="19"/>
  <c r="B2660" i="19" s="1"/>
  <c r="A2660" i="19"/>
  <c r="F2663" i="19"/>
  <c r="B2663" i="19" s="1"/>
  <c r="A2663" i="19"/>
  <c r="A2659" i="19"/>
  <c r="F2659" i="19"/>
  <c r="B2659" i="19" s="1"/>
  <c r="A2655" i="19"/>
  <c r="F2655" i="19"/>
  <c r="B2655" i="19" s="1"/>
  <c r="F2662" i="19"/>
  <c r="B2662" i="19" s="1"/>
  <c r="A2662" i="19"/>
  <c r="F2653" i="19"/>
  <c r="B2653" i="19" s="1"/>
  <c r="A2653" i="19"/>
  <c r="A2646" i="19"/>
  <c r="F2646" i="19"/>
  <c r="B2646" i="19" s="1"/>
  <c r="A2644" i="19"/>
  <c r="F2644" i="19"/>
  <c r="B2644" i="19" s="1"/>
  <c r="F2649" i="19"/>
  <c r="B2649" i="19" s="1"/>
  <c r="A2649" i="19"/>
  <c r="F2645" i="19"/>
  <c r="B2645" i="19" s="1"/>
  <c r="A2645" i="19"/>
  <c r="A2650" i="19"/>
  <c r="F2650" i="19"/>
  <c r="B2650" i="19" s="1"/>
  <c r="F2647" i="19"/>
  <c r="B2647" i="19" s="1"/>
  <c r="A2647" i="19"/>
  <c r="F2652" i="19"/>
  <c r="B2652" i="19" s="1"/>
  <c r="A2652" i="19"/>
  <c r="A2648" i="19"/>
  <c r="F2648" i="19"/>
  <c r="B2648" i="19" s="1"/>
  <c r="A2643" i="19"/>
  <c r="F2643" i="19"/>
  <c r="B2643" i="19" s="1"/>
  <c r="F2651" i="19"/>
  <c r="B2651" i="19" s="1"/>
  <c r="A2651" i="19"/>
  <c r="A2634" i="19"/>
  <c r="F2634" i="19"/>
  <c r="B2634" i="19" s="1"/>
  <c r="A2642" i="19"/>
  <c r="F2642" i="19"/>
  <c r="B2642" i="19" s="1"/>
  <c r="F2635" i="19"/>
  <c r="B2635" i="19" s="1"/>
  <c r="A2635" i="19"/>
  <c r="A2636" i="19"/>
  <c r="F2636" i="19"/>
  <c r="B2636" i="19" s="1"/>
  <c r="A2638" i="19"/>
  <c r="F2638" i="19"/>
  <c r="B2638" i="19" s="1"/>
  <c r="A2632" i="19"/>
  <c r="F2632" i="19"/>
  <c r="B2632" i="19" s="1"/>
  <c r="F2641" i="19"/>
  <c r="B2641" i="19" s="1"/>
  <c r="A2641" i="19"/>
  <c r="A2637" i="19"/>
  <c r="F2637" i="19"/>
  <c r="B2637" i="19" s="1"/>
  <c r="F2633" i="19"/>
  <c r="B2633" i="19" s="1"/>
  <c r="A2633" i="19"/>
  <c r="F2639" i="19"/>
  <c r="B2639" i="19" s="1"/>
  <c r="A2639" i="19"/>
  <c r="A2640" i="19"/>
  <c r="F2640" i="19"/>
  <c r="B2640" i="19" s="1"/>
  <c r="A2627" i="19"/>
  <c r="F2627" i="19"/>
  <c r="B2627" i="19" s="1"/>
  <c r="A2630" i="19"/>
  <c r="F2630" i="19"/>
  <c r="B2630" i="19" s="1"/>
  <c r="A2621" i="19"/>
  <c r="F2621" i="19"/>
  <c r="B2621" i="19" s="1"/>
  <c r="A2622" i="19"/>
  <c r="F2622" i="19"/>
  <c r="B2622" i="19" s="1"/>
  <c r="A2628" i="19"/>
  <c r="F2628" i="19"/>
  <c r="B2628" i="19" s="1"/>
  <c r="A2629" i="19"/>
  <c r="F2629" i="19"/>
  <c r="B2629" i="19" s="1"/>
  <c r="A2631" i="19"/>
  <c r="F2631" i="19"/>
  <c r="B2631" i="19" s="1"/>
  <c r="A2623" i="19"/>
  <c r="F2623" i="19"/>
  <c r="B2623" i="19" s="1"/>
  <c r="A2624" i="19"/>
  <c r="F2624" i="19"/>
  <c r="B2624" i="19" s="1"/>
  <c r="A2626" i="19"/>
  <c r="F2626" i="19"/>
  <c r="B2626" i="19" s="1"/>
  <c r="A2625" i="19"/>
  <c r="F2625" i="19"/>
  <c r="B2625" i="19" s="1"/>
  <c r="F2620" i="19"/>
  <c r="B2620" i="19" s="1"/>
  <c r="A2620" i="19"/>
  <c r="A2610" i="19"/>
  <c r="F2610" i="19"/>
  <c r="B2610" i="19" s="1"/>
  <c r="A2612" i="19"/>
  <c r="F2612" i="19"/>
  <c r="B2612" i="19" s="1"/>
  <c r="F2611" i="19"/>
  <c r="B2611" i="19" s="1"/>
  <c r="A2611" i="19"/>
  <c r="F2613" i="19"/>
  <c r="B2613" i="19" s="1"/>
  <c r="A2613" i="19"/>
  <c r="F2616" i="19"/>
  <c r="B2616" i="19" s="1"/>
  <c r="A2616" i="19"/>
  <c r="F2614" i="19"/>
  <c r="B2614" i="19" s="1"/>
  <c r="A2614" i="19"/>
  <c r="A2617" i="19"/>
  <c r="F2617" i="19"/>
  <c r="B2617" i="19" s="1"/>
  <c r="A2619" i="19"/>
  <c r="F2619" i="19"/>
  <c r="B2619" i="19" s="1"/>
  <c r="F2615" i="19"/>
  <c r="B2615" i="19" s="1"/>
  <c r="A2615" i="19"/>
  <c r="A2618" i="19"/>
  <c r="F2618" i="19"/>
  <c r="B2618" i="19" s="1"/>
  <c r="A2606" i="19"/>
  <c r="F2606" i="19"/>
  <c r="B2606" i="19" s="1"/>
  <c r="A2605" i="19"/>
  <c r="F2605" i="19"/>
  <c r="B2605" i="19" s="1"/>
  <c r="A2608" i="19"/>
  <c r="F2608" i="19"/>
  <c r="B2608" i="19" s="1"/>
  <c r="F2604" i="19"/>
  <c r="B2604" i="19" s="1"/>
  <c r="A2604" i="19"/>
  <c r="F2607" i="19"/>
  <c r="B2607" i="19" s="1"/>
  <c r="A2607" i="19"/>
  <c r="F2600" i="19"/>
  <c r="B2600" i="19" s="1"/>
  <c r="A2600" i="19"/>
  <c r="F2603" i="19"/>
  <c r="B2603" i="19" s="1"/>
  <c r="A2603" i="19"/>
  <c r="A2602" i="19"/>
  <c r="F2602" i="19"/>
  <c r="B2602" i="19" s="1"/>
  <c r="F2599" i="19"/>
  <c r="B2599" i="19" s="1"/>
  <c r="A2599" i="19"/>
  <c r="F2609" i="19"/>
  <c r="B2609" i="19" s="1"/>
  <c r="A2609" i="19"/>
  <c r="F2601" i="19"/>
  <c r="B2601" i="19" s="1"/>
  <c r="A2601" i="19"/>
  <c r="A2589" i="19"/>
  <c r="F2589" i="19"/>
  <c r="B2589" i="19" s="1"/>
  <c r="F2590" i="19"/>
  <c r="B2590" i="19" s="1"/>
  <c r="A2590" i="19"/>
  <c r="A2593" i="19"/>
  <c r="F2593" i="19"/>
  <c r="B2593" i="19" s="1"/>
  <c r="F2594" i="19"/>
  <c r="B2594" i="19" s="1"/>
  <c r="A2594" i="19"/>
  <c r="A2597" i="19"/>
  <c r="F2597" i="19"/>
  <c r="B2597" i="19" s="1"/>
  <c r="F2591" i="19"/>
  <c r="B2591" i="19" s="1"/>
  <c r="A2591" i="19"/>
  <c r="F2596" i="19"/>
  <c r="B2596" i="19" s="1"/>
  <c r="A2596" i="19"/>
  <c r="F2592" i="19"/>
  <c r="B2592" i="19" s="1"/>
  <c r="A2592" i="19"/>
  <c r="F2595" i="19"/>
  <c r="B2595" i="19" s="1"/>
  <c r="A2595" i="19"/>
  <c r="F2598" i="19"/>
  <c r="B2598" i="19" s="1"/>
  <c r="A2598" i="19"/>
  <c r="A2588" i="19"/>
  <c r="F2588" i="19"/>
  <c r="B2588" i="19" s="1"/>
  <c r="F2579" i="19"/>
  <c r="B2579" i="19" s="1"/>
  <c r="A2579" i="19"/>
  <c r="A2580" i="19"/>
  <c r="F2580" i="19"/>
  <c r="B2580" i="19" s="1"/>
  <c r="F2583" i="19"/>
  <c r="B2583" i="19" s="1"/>
  <c r="A2583" i="19"/>
  <c r="F2585" i="19"/>
  <c r="B2585" i="19" s="1"/>
  <c r="A2585" i="19"/>
  <c r="F2582" i="19"/>
  <c r="B2582" i="19" s="1"/>
  <c r="A2582" i="19"/>
  <c r="A2584" i="19"/>
  <c r="F2584" i="19"/>
  <c r="B2584" i="19" s="1"/>
  <c r="F2578" i="19"/>
  <c r="B2578" i="19" s="1"/>
  <c r="A2578" i="19"/>
  <c r="F2581" i="19"/>
  <c r="B2581" i="19" s="1"/>
  <c r="A2581" i="19"/>
  <c r="F2577" i="19"/>
  <c r="B2577" i="19" s="1"/>
  <c r="A2577" i="19"/>
  <c r="F2587" i="19"/>
  <c r="B2587" i="19" s="1"/>
  <c r="A2587" i="19"/>
  <c r="A2586" i="19"/>
  <c r="F2586" i="19"/>
  <c r="B2586" i="19" s="1"/>
  <c r="F2569" i="19"/>
  <c r="B2569" i="19" s="1"/>
  <c r="A2569" i="19"/>
  <c r="A2567" i="19"/>
  <c r="F2567" i="19"/>
  <c r="B2567" i="19" s="1"/>
  <c r="A2571" i="19"/>
  <c r="F2571" i="19"/>
  <c r="B2571" i="19" s="1"/>
  <c r="F2572" i="19"/>
  <c r="B2572" i="19" s="1"/>
  <c r="A2572" i="19"/>
  <c r="F2575" i="19"/>
  <c r="B2575" i="19" s="1"/>
  <c r="A2575" i="19"/>
  <c r="F2570" i="19"/>
  <c r="B2570" i="19" s="1"/>
  <c r="A2570" i="19"/>
  <c r="A2568" i="19"/>
  <c r="F2568" i="19"/>
  <c r="B2568" i="19" s="1"/>
  <c r="A2566" i="19"/>
  <c r="F2566" i="19"/>
  <c r="B2566" i="19" s="1"/>
  <c r="A2576" i="19"/>
  <c r="F2576" i="19"/>
  <c r="B2576" i="19" s="1"/>
  <c r="A2573" i="19"/>
  <c r="F2573" i="19"/>
  <c r="B2573" i="19" s="1"/>
  <c r="F2574" i="19"/>
  <c r="B2574" i="19" s="1"/>
  <c r="A2574" i="19"/>
  <c r="F2558" i="19"/>
  <c r="B2558" i="19" s="1"/>
  <c r="A2558" i="19"/>
  <c r="F2557" i="19"/>
  <c r="B2557" i="19" s="1"/>
  <c r="A2557" i="19"/>
  <c r="F2562" i="19"/>
  <c r="B2562" i="19" s="1"/>
  <c r="A2562" i="19"/>
  <c r="F2559" i="19"/>
  <c r="B2559" i="19" s="1"/>
  <c r="A2559" i="19"/>
  <c r="A2561" i="19"/>
  <c r="F2561" i="19"/>
  <c r="B2561" i="19" s="1"/>
  <c r="A2565" i="19"/>
  <c r="F2565" i="19"/>
  <c r="B2565" i="19" s="1"/>
  <c r="F2556" i="19"/>
  <c r="B2556" i="19" s="1"/>
  <c r="A2556" i="19"/>
  <c r="F2564" i="19"/>
  <c r="B2564" i="19" s="1"/>
  <c r="A2564" i="19"/>
  <c r="F2560" i="19"/>
  <c r="B2560" i="19" s="1"/>
  <c r="A2560" i="19"/>
  <c r="A2555" i="19"/>
  <c r="F2555" i="19"/>
  <c r="B2555" i="19" s="1"/>
  <c r="F2563" i="19"/>
  <c r="B2563" i="19" s="1"/>
  <c r="A2563" i="19"/>
  <c r="F2546" i="19"/>
  <c r="B2546" i="19" s="1"/>
  <c r="A2546" i="19"/>
  <c r="A2548" i="19"/>
  <c r="F2548" i="19"/>
  <c r="B2548" i="19" s="1"/>
  <c r="F2553" i="19"/>
  <c r="B2553" i="19" s="1"/>
  <c r="A2553" i="19"/>
  <c r="A2551" i="19"/>
  <c r="F2551" i="19"/>
  <c r="B2551" i="19" s="1"/>
  <c r="A2544" i="19"/>
  <c r="F2544" i="19"/>
  <c r="B2544" i="19" s="1"/>
  <c r="A2550" i="19"/>
  <c r="F2550" i="19"/>
  <c r="B2550" i="19" s="1"/>
  <c r="A2552" i="19"/>
  <c r="F2552" i="19"/>
  <c r="B2552" i="19" s="1"/>
  <c r="A2545" i="19"/>
  <c r="F2545" i="19"/>
  <c r="B2545" i="19" s="1"/>
  <c r="F2547" i="19"/>
  <c r="B2547" i="19" s="1"/>
  <c r="A2547" i="19"/>
  <c r="F2554" i="19"/>
  <c r="B2554" i="19" s="1"/>
  <c r="A2554" i="19"/>
  <c r="A2549" i="19"/>
  <c r="F2549" i="19"/>
  <c r="B2549" i="19" s="1"/>
  <c r="A2533" i="19"/>
  <c r="F2533" i="19"/>
  <c r="B2533" i="19" s="1"/>
  <c r="F2539" i="19"/>
  <c r="B2539" i="19" s="1"/>
  <c r="A2539" i="19"/>
  <c r="A2541" i="19"/>
  <c r="F2541" i="19"/>
  <c r="B2541" i="19" s="1"/>
  <c r="F2536" i="19"/>
  <c r="B2536" i="19" s="1"/>
  <c r="A2536" i="19"/>
  <c r="F2540" i="19"/>
  <c r="B2540" i="19" s="1"/>
  <c r="A2540" i="19"/>
  <c r="A2534" i="19"/>
  <c r="F2534" i="19"/>
  <c r="B2534" i="19" s="1"/>
  <c r="F2537" i="19"/>
  <c r="B2537" i="19" s="1"/>
  <c r="A2537" i="19"/>
  <c r="A2543" i="19"/>
  <c r="F2543" i="19"/>
  <c r="B2543" i="19" s="1"/>
  <c r="A2535" i="19"/>
  <c r="F2535" i="19"/>
  <c r="B2535" i="19" s="1"/>
  <c r="F2542" i="19"/>
  <c r="B2542" i="19" s="1"/>
  <c r="A2542" i="19"/>
  <c r="F2538" i="19"/>
  <c r="B2538" i="19" s="1"/>
  <c r="A2538" i="19"/>
  <c r="F2527" i="19"/>
  <c r="B2527" i="19" s="1"/>
  <c r="A2527" i="19"/>
  <c r="F2524" i="19"/>
  <c r="B2524" i="19" s="1"/>
  <c r="A2524" i="19"/>
  <c r="F2522" i="19"/>
  <c r="B2522" i="19" s="1"/>
  <c r="A2522" i="19"/>
  <c r="F2531" i="19"/>
  <c r="B2531" i="19" s="1"/>
  <c r="A2531" i="19"/>
  <c r="F2526" i="19"/>
  <c r="B2526" i="19" s="1"/>
  <c r="A2526" i="19"/>
  <c r="F2528" i="19"/>
  <c r="B2528" i="19" s="1"/>
  <c r="A2528" i="19"/>
  <c r="F2530" i="19"/>
  <c r="B2530" i="19" s="1"/>
  <c r="A2530" i="19"/>
  <c r="F2525" i="19"/>
  <c r="B2525" i="19" s="1"/>
  <c r="A2525" i="19"/>
  <c r="F2529" i="19"/>
  <c r="B2529" i="19" s="1"/>
  <c r="A2529" i="19"/>
  <c r="F2523" i="19"/>
  <c r="B2523" i="19" s="1"/>
  <c r="A2523" i="19"/>
  <c r="F2532" i="19"/>
  <c r="B2532" i="19" s="1"/>
  <c r="A2532" i="19"/>
  <c r="F2512" i="19"/>
  <c r="B2512" i="19" s="1"/>
  <c r="A2512" i="19"/>
  <c r="A2514" i="19"/>
  <c r="F2514" i="19"/>
  <c r="B2514" i="19" s="1"/>
  <c r="A2518" i="19"/>
  <c r="F2518" i="19"/>
  <c r="B2518" i="19" s="1"/>
  <c r="F2516" i="19"/>
  <c r="B2516" i="19" s="1"/>
  <c r="A2516" i="19"/>
  <c r="F2520" i="19"/>
  <c r="B2520" i="19" s="1"/>
  <c r="A2520" i="19"/>
  <c r="F2515" i="19"/>
  <c r="B2515" i="19" s="1"/>
  <c r="A2515" i="19"/>
  <c r="A2517" i="19"/>
  <c r="F2517" i="19"/>
  <c r="B2517" i="19" s="1"/>
  <c r="F2519" i="19"/>
  <c r="B2519" i="19" s="1"/>
  <c r="A2519" i="19"/>
  <c r="F2521" i="19"/>
  <c r="B2521" i="19" s="1"/>
  <c r="A2521" i="19"/>
  <c r="F2513" i="19"/>
  <c r="B2513" i="19" s="1"/>
  <c r="A2513" i="19"/>
  <c r="F2511" i="19"/>
  <c r="B2511" i="19" s="1"/>
  <c r="A2511" i="19"/>
  <c r="F2503" i="19"/>
  <c r="B2503" i="19" s="1"/>
  <c r="A2503" i="19"/>
  <c r="A2508" i="19"/>
  <c r="F2508" i="19"/>
  <c r="B2508" i="19" s="1"/>
  <c r="A2505" i="19"/>
  <c r="F2505" i="19"/>
  <c r="B2505" i="19" s="1"/>
  <c r="A2506" i="19"/>
  <c r="F2506" i="19"/>
  <c r="B2506" i="19" s="1"/>
  <c r="A2507" i="19"/>
  <c r="F2507" i="19"/>
  <c r="B2507" i="19" s="1"/>
  <c r="A2504" i="19"/>
  <c r="F2504" i="19"/>
  <c r="B2504" i="19" s="1"/>
  <c r="F2509" i="19"/>
  <c r="B2509" i="19" s="1"/>
  <c r="A2509" i="19"/>
  <c r="F2500" i="19"/>
  <c r="B2500" i="19" s="1"/>
  <c r="A2500" i="19"/>
  <c r="A2510" i="19"/>
  <c r="F2510" i="19"/>
  <c r="B2510" i="19" s="1"/>
  <c r="A2501" i="19"/>
  <c r="F2501" i="19"/>
  <c r="B2501" i="19" s="1"/>
  <c r="F2502" i="19"/>
  <c r="B2502" i="19" s="1"/>
  <c r="A2502" i="19"/>
  <c r="F2490" i="19"/>
  <c r="B2490" i="19" s="1"/>
  <c r="A2490" i="19"/>
  <c r="A2496" i="19"/>
  <c r="F2496" i="19"/>
  <c r="B2496" i="19" s="1"/>
  <c r="A2492" i="19"/>
  <c r="F2492" i="19"/>
  <c r="B2492" i="19" s="1"/>
  <c r="F2497" i="19"/>
  <c r="B2497" i="19" s="1"/>
  <c r="A2497" i="19"/>
  <c r="F2494" i="19"/>
  <c r="B2494" i="19" s="1"/>
  <c r="A2494" i="19"/>
  <c r="F2493" i="19"/>
  <c r="B2493" i="19" s="1"/>
  <c r="A2493" i="19"/>
  <c r="F2498" i="19"/>
  <c r="B2498" i="19" s="1"/>
  <c r="A2498" i="19"/>
  <c r="F2499" i="19"/>
  <c r="B2499" i="19" s="1"/>
  <c r="A2499" i="19"/>
  <c r="F2491" i="19"/>
  <c r="B2491" i="19" s="1"/>
  <c r="A2491" i="19"/>
  <c r="F2495" i="19"/>
  <c r="B2495" i="19" s="1"/>
  <c r="A2495" i="19"/>
  <c r="A2489" i="19"/>
  <c r="F2489" i="19"/>
  <c r="B2489" i="19" s="1"/>
  <c r="F2485" i="19"/>
  <c r="B2485" i="19" s="1"/>
  <c r="A2485" i="19"/>
  <c r="A2479" i="19"/>
  <c r="F2479" i="19"/>
  <c r="B2479" i="19" s="1"/>
  <c r="F2486" i="19"/>
  <c r="B2486" i="19" s="1"/>
  <c r="A2486" i="19"/>
  <c r="F2480" i="19"/>
  <c r="B2480" i="19" s="1"/>
  <c r="A2480" i="19"/>
  <c r="F2487" i="19"/>
  <c r="B2487" i="19" s="1"/>
  <c r="A2487" i="19"/>
  <c r="F2482" i="19"/>
  <c r="B2482" i="19" s="1"/>
  <c r="A2482" i="19"/>
  <c r="F2484" i="19"/>
  <c r="B2484" i="19" s="1"/>
  <c r="A2484" i="19"/>
  <c r="F2488" i="19"/>
  <c r="B2488" i="19" s="1"/>
  <c r="A2488" i="19"/>
  <c r="F2481" i="19"/>
  <c r="B2481" i="19" s="1"/>
  <c r="A2481" i="19"/>
  <c r="A2483" i="19"/>
  <c r="F2483" i="19"/>
  <c r="B2483" i="19" s="1"/>
  <c r="A2478" i="19"/>
  <c r="F2478" i="19"/>
  <c r="B2478" i="19" s="1"/>
  <c r="C208" i="19"/>
  <c r="A207" i="19"/>
  <c r="BO207" i="19"/>
  <c r="G386" i="19"/>
  <c r="A385" i="19"/>
  <c r="C568" i="19"/>
  <c r="A567" i="19"/>
  <c r="BO567" i="19"/>
  <c r="BO388" i="19"/>
  <c r="C389" i="19"/>
  <c r="F2476" i="19"/>
  <c r="B2476" i="19" s="1"/>
  <c r="A2476" i="19"/>
  <c r="F2475" i="19"/>
  <c r="B2475" i="19" s="1"/>
  <c r="A2475" i="19"/>
  <c r="F2472" i="19"/>
  <c r="B2472" i="19" s="1"/>
  <c r="A2472" i="19"/>
  <c r="A2468" i="19"/>
  <c r="F2468" i="19"/>
  <c r="B2468" i="19" s="1"/>
  <c r="F2469" i="19"/>
  <c r="B2469" i="19" s="1"/>
  <c r="A2469" i="19"/>
  <c r="F2474" i="19"/>
  <c r="B2474" i="19" s="1"/>
  <c r="A2474" i="19"/>
  <c r="F2471" i="19"/>
  <c r="B2471" i="19" s="1"/>
  <c r="A2471" i="19"/>
  <c r="F2473" i="19"/>
  <c r="B2473" i="19" s="1"/>
  <c r="A2473" i="19"/>
  <c r="A2470" i="19"/>
  <c r="F2470" i="19"/>
  <c r="B2470" i="19" s="1"/>
  <c r="F2467" i="19"/>
  <c r="B2467" i="19" s="1"/>
  <c r="A2467" i="19"/>
  <c r="A2477" i="19"/>
  <c r="F2477" i="19"/>
  <c r="B2477" i="19" s="1"/>
  <c r="F2458" i="19"/>
  <c r="B2458" i="19" s="1"/>
  <c r="A2458" i="19"/>
  <c r="F2462" i="19"/>
  <c r="B2462" i="19" s="1"/>
  <c r="A2462" i="19"/>
  <c r="A2465" i="19"/>
  <c r="F2465" i="19"/>
  <c r="B2465" i="19" s="1"/>
  <c r="F2464" i="19"/>
  <c r="B2464" i="19" s="1"/>
  <c r="A2464" i="19"/>
  <c r="F2461" i="19"/>
  <c r="B2461" i="19" s="1"/>
  <c r="A2461" i="19"/>
  <c r="F2457" i="19"/>
  <c r="B2457" i="19" s="1"/>
  <c r="A2457" i="19"/>
  <c r="F2459" i="19"/>
  <c r="B2459" i="19" s="1"/>
  <c r="A2459" i="19"/>
  <c r="F2463" i="19"/>
  <c r="B2463" i="19" s="1"/>
  <c r="A2463" i="19"/>
  <c r="F2460" i="19"/>
  <c r="B2460" i="19" s="1"/>
  <c r="A2460" i="19"/>
  <c r="F2456" i="19"/>
  <c r="B2456" i="19" s="1"/>
  <c r="A2456" i="19"/>
  <c r="F2466" i="19"/>
  <c r="B2466" i="19" s="1"/>
  <c r="A2466" i="19"/>
  <c r="BN2357" i="19"/>
  <c r="A2357" i="19" s="1"/>
  <c r="BN2358" i="19"/>
  <c r="BN2359" i="19"/>
  <c r="BN2360" i="19"/>
  <c r="A2360" i="19" s="1"/>
  <c r="BN2361" i="19"/>
  <c r="A2361" i="19" s="1"/>
  <c r="BN2362" i="19"/>
  <c r="BN2363" i="19"/>
  <c r="BN2364" i="19"/>
  <c r="A2364" i="19" s="1"/>
  <c r="BN2365" i="19"/>
  <c r="A2365" i="19" s="1"/>
  <c r="BN2366" i="19"/>
  <c r="BN2367" i="19"/>
  <c r="C390" i="19" l="1"/>
  <c r="BO389" i="19"/>
  <c r="BO208" i="19"/>
  <c r="C209" i="19"/>
  <c r="A208" i="19"/>
  <c r="A568" i="19"/>
  <c r="BO568" i="19"/>
  <c r="C569" i="19"/>
  <c r="G387" i="19"/>
  <c r="A386" i="19"/>
  <c r="BO2363" i="19"/>
  <c r="A2363" i="19"/>
  <c r="BO2359" i="19"/>
  <c r="A2359" i="19"/>
  <c r="BO2358" i="19"/>
  <c r="A2358" i="19"/>
  <c r="BO2362" i="19"/>
  <c r="A2362" i="19"/>
  <c r="BO2366" i="19"/>
  <c r="A2366" i="19"/>
  <c r="BO2367" i="19"/>
  <c r="A2367" i="19"/>
  <c r="BO2357" i="19"/>
  <c r="BO2365" i="19"/>
  <c r="BP2365" i="19"/>
  <c r="BP2364" i="19"/>
  <c r="BP2361" i="19"/>
  <c r="BO2361" i="19"/>
  <c r="BP2367" i="19"/>
  <c r="BO2364" i="19"/>
  <c r="BP2363" i="19"/>
  <c r="BP2360" i="19"/>
  <c r="BO2360" i="19"/>
  <c r="BP2359" i="19"/>
  <c r="BP2357" i="19"/>
  <c r="BP2366" i="19"/>
  <c r="BP2362" i="19"/>
  <c r="BP2358" i="19"/>
  <c r="BN150" i="19"/>
  <c r="BO209" i="19" l="1"/>
  <c r="A209" i="19"/>
  <c r="C210" i="19"/>
  <c r="C570" i="19"/>
  <c r="A569" i="19"/>
  <c r="BO569" i="19"/>
  <c r="BO390" i="19"/>
  <c r="C391" i="19"/>
  <c r="G388" i="19"/>
  <c r="A387" i="19"/>
  <c r="G389" i="19" l="1"/>
  <c r="A388" i="19"/>
  <c r="A570" i="19"/>
  <c r="BO570" i="19"/>
  <c r="C571" i="19"/>
  <c r="C211" i="19"/>
  <c r="A210" i="19"/>
  <c r="BO210" i="19"/>
  <c r="C392" i="19"/>
  <c r="BO391" i="19"/>
  <c r="C212" i="19" l="1"/>
  <c r="A211" i="19"/>
  <c r="BO211" i="19"/>
  <c r="C572" i="19"/>
  <c r="A571" i="19"/>
  <c r="BO571" i="19"/>
  <c r="G390" i="19"/>
  <c r="A389" i="19"/>
  <c r="BO392" i="19"/>
  <c r="C393" i="19"/>
  <c r="BO393" i="19" l="1"/>
  <c r="C394" i="19"/>
  <c r="BO572" i="19"/>
  <c r="C573" i="19"/>
  <c r="A572" i="19"/>
  <c r="G391" i="19"/>
  <c r="A390" i="19"/>
  <c r="BO212" i="19"/>
  <c r="C213" i="19"/>
  <c r="A212" i="19"/>
  <c r="BN149" i="19"/>
  <c r="D167" i="16"/>
  <c r="E178" i="12"/>
  <c r="E177" i="12"/>
  <c r="E176" i="12"/>
  <c r="E175" i="12"/>
  <c r="E174" i="12"/>
  <c r="E173" i="12"/>
  <c r="E172" i="12"/>
  <c r="E171" i="12"/>
  <c r="E170" i="12"/>
  <c r="E169" i="12"/>
  <c r="E168" i="12"/>
  <c r="E167" i="12"/>
  <c r="D167" i="12"/>
  <c r="D168" i="12" s="1"/>
  <c r="D169" i="12" s="1"/>
  <c r="D170" i="12" s="1"/>
  <c r="D171" i="12" s="1"/>
  <c r="D172" i="12" s="1"/>
  <c r="D173" i="12" s="1"/>
  <c r="D174" i="12" s="1"/>
  <c r="D175" i="12" s="1"/>
  <c r="D176" i="12" s="1"/>
  <c r="D177" i="12" s="1"/>
  <c r="D178" i="12" s="1"/>
  <c r="E178" i="36"/>
  <c r="E177" i="36"/>
  <c r="E176" i="36"/>
  <c r="E175" i="36"/>
  <c r="E174" i="36"/>
  <c r="E173" i="36"/>
  <c r="E172" i="36"/>
  <c r="E171" i="36"/>
  <c r="E170" i="36"/>
  <c r="E169" i="36"/>
  <c r="E168" i="36"/>
  <c r="E167" i="36"/>
  <c r="D167" i="36"/>
  <c r="D167" i="10"/>
  <c r="D168" i="10" s="1"/>
  <c r="D169" i="10" s="1"/>
  <c r="D170" i="10" s="1"/>
  <c r="D171" i="10" s="1"/>
  <c r="D172" i="10" s="1"/>
  <c r="D173" i="10" s="1"/>
  <c r="D174" i="10" s="1"/>
  <c r="D175" i="10" s="1"/>
  <c r="D176" i="10" s="1"/>
  <c r="D177" i="10" s="1"/>
  <c r="E167" i="10"/>
  <c r="E168" i="10"/>
  <c r="E169" i="10"/>
  <c r="E170" i="10"/>
  <c r="E171" i="10"/>
  <c r="E172" i="10"/>
  <c r="E173" i="10"/>
  <c r="E174" i="10"/>
  <c r="E175" i="10"/>
  <c r="E176" i="10"/>
  <c r="E177" i="10"/>
  <c r="E178" i="10"/>
  <c r="BN2334" i="19"/>
  <c r="BN2333" i="19"/>
  <c r="BN2332" i="19"/>
  <c r="BN2331" i="19"/>
  <c r="BN2330" i="19"/>
  <c r="BN2329" i="19"/>
  <c r="BN2328" i="19"/>
  <c r="BN2327" i="19"/>
  <c r="BN2326" i="19"/>
  <c r="BN2325" i="19"/>
  <c r="BN2324" i="19"/>
  <c r="BN2345" i="19"/>
  <c r="F2345" i="19"/>
  <c r="B2345" i="19" s="1"/>
  <c r="BN2344" i="19"/>
  <c r="F2344" i="19"/>
  <c r="B2344" i="19" s="1"/>
  <c r="BN2343" i="19"/>
  <c r="F2343" i="19"/>
  <c r="B2343" i="19" s="1"/>
  <c r="BN2342" i="19"/>
  <c r="A2342" i="19" s="1"/>
  <c r="F2342" i="19"/>
  <c r="B2342" i="19" s="1"/>
  <c r="BN2341" i="19"/>
  <c r="A2341" i="19" s="1"/>
  <c r="F2341" i="19"/>
  <c r="B2341" i="19" s="1"/>
  <c r="BN2340" i="19"/>
  <c r="F2340" i="19"/>
  <c r="B2340" i="19" s="1"/>
  <c r="BN2339" i="19"/>
  <c r="F2339" i="19"/>
  <c r="B2339" i="19" s="1"/>
  <c r="BN2338" i="19"/>
  <c r="F2338" i="19"/>
  <c r="B2338" i="19" s="1"/>
  <c r="BN2337" i="19"/>
  <c r="F2337" i="19"/>
  <c r="B2337" i="19" s="1"/>
  <c r="BN2336" i="19"/>
  <c r="F2336" i="19"/>
  <c r="B2336" i="19" s="1"/>
  <c r="BN2335" i="19"/>
  <c r="F2335" i="19"/>
  <c r="B2335" i="19" s="1"/>
  <c r="BO394" i="19" l="1"/>
  <c r="C395" i="19"/>
  <c r="BO213" i="19"/>
  <c r="A213" i="19"/>
  <c r="C214" i="19"/>
  <c r="A573" i="19"/>
  <c r="C574" i="19"/>
  <c r="BO573" i="19"/>
  <c r="G392" i="19"/>
  <c r="A391" i="19"/>
  <c r="BO2330" i="19"/>
  <c r="A2330" i="19"/>
  <c r="BP2331" i="19"/>
  <c r="A2331" i="19"/>
  <c r="BP2332" i="19"/>
  <c r="A2332" i="19"/>
  <c r="BO2334" i="19"/>
  <c r="A2334" i="19"/>
  <c r="BP2327" i="19"/>
  <c r="A2327" i="19"/>
  <c r="BP2345" i="19"/>
  <c r="A2345" i="19"/>
  <c r="BP2337" i="19"/>
  <c r="A2337" i="19"/>
  <c r="BP2333" i="19"/>
  <c r="A2333" i="19"/>
  <c r="BO2339" i="19"/>
  <c r="A2339" i="19"/>
  <c r="BO2344" i="19"/>
  <c r="A2344" i="19"/>
  <c r="BP2340" i="19"/>
  <c r="A2340" i="19"/>
  <c r="BO2335" i="19"/>
  <c r="A2335" i="19"/>
  <c r="BP2324" i="19"/>
  <c r="A2324" i="19"/>
  <c r="BP2325" i="19"/>
  <c r="A2325" i="19"/>
  <c r="BO2343" i="19"/>
  <c r="A2343" i="19"/>
  <c r="BO2338" i="19"/>
  <c r="A2338" i="19"/>
  <c r="BO2328" i="19"/>
  <c r="A2328" i="19"/>
  <c r="BP2329" i="19"/>
  <c r="A2329" i="19"/>
  <c r="BP2336" i="19"/>
  <c r="A2336" i="19"/>
  <c r="BO2326" i="19"/>
  <c r="A2326" i="19"/>
  <c r="A167" i="16"/>
  <c r="D178" i="10"/>
  <c r="A178" i="10" s="1"/>
  <c r="A167" i="36"/>
  <c r="A167" i="10"/>
  <c r="A175" i="10"/>
  <c r="A174" i="10"/>
  <c r="A173" i="10"/>
  <c r="A172" i="10"/>
  <c r="A171" i="10"/>
  <c r="A170" i="10"/>
  <c r="A177" i="10"/>
  <c r="A169" i="10"/>
  <c r="A176" i="10"/>
  <c r="A168" i="10"/>
  <c r="BO2324" i="19"/>
  <c r="A172" i="12"/>
  <c r="BP2335" i="19"/>
  <c r="BO2336" i="19"/>
  <c r="BP2328" i="19"/>
  <c r="BP2326" i="19"/>
  <c r="BP2334" i="19"/>
  <c r="A169" i="12"/>
  <c r="BP2330" i="19"/>
  <c r="A167" i="12"/>
  <c r="BO2332" i="19"/>
  <c r="A177" i="12"/>
  <c r="A175" i="12"/>
  <c r="A174" i="12"/>
  <c r="A173" i="12"/>
  <c r="A171" i="12"/>
  <c r="A178" i="12"/>
  <c r="A170" i="12"/>
  <c r="A176" i="12"/>
  <c r="A168" i="12"/>
  <c r="D168" i="16"/>
  <c r="A168" i="16" s="1"/>
  <c r="D168" i="36"/>
  <c r="A168" i="36" s="1"/>
  <c r="BO2325" i="19"/>
  <c r="BO2329" i="19"/>
  <c r="BO2333" i="19"/>
  <c r="BO2327" i="19"/>
  <c r="BO2331" i="19"/>
  <c r="BP2338" i="19"/>
  <c r="BP2343" i="19"/>
  <c r="BP2339" i="19"/>
  <c r="BP2344" i="19"/>
  <c r="BP2342" i="19"/>
  <c r="BO2342" i="19"/>
  <c r="BP2341" i="19"/>
  <c r="BO2341" i="19"/>
  <c r="BO2340" i="19"/>
  <c r="BO2337" i="19"/>
  <c r="BO2345" i="19"/>
  <c r="BN148" i="19"/>
  <c r="F2324" i="19"/>
  <c r="B2324" i="19" s="1"/>
  <c r="F2325" i="19"/>
  <c r="B2325" i="19" s="1"/>
  <c r="F2326" i="19"/>
  <c r="B2326" i="19" s="1"/>
  <c r="F2327" i="19"/>
  <c r="B2327" i="19" s="1"/>
  <c r="F2328" i="19"/>
  <c r="B2328" i="19" s="1"/>
  <c r="F2329" i="19"/>
  <c r="B2329" i="19" s="1"/>
  <c r="F2330" i="19"/>
  <c r="B2330" i="19" s="1"/>
  <c r="F2331" i="19"/>
  <c r="B2331" i="19" s="1"/>
  <c r="F2332" i="19"/>
  <c r="B2332" i="19" s="1"/>
  <c r="F2333" i="19"/>
  <c r="B2333" i="19" s="1"/>
  <c r="F2334" i="19"/>
  <c r="B2334" i="19" s="1"/>
  <c r="G393" i="19" l="1"/>
  <c r="A392" i="19"/>
  <c r="C215" i="19"/>
  <c r="A214" i="19"/>
  <c r="BO214" i="19"/>
  <c r="BO395" i="19"/>
  <c r="C396" i="19"/>
  <c r="A574" i="19"/>
  <c r="BO574" i="19"/>
  <c r="C575" i="19"/>
  <c r="D169" i="16"/>
  <c r="D169" i="36"/>
  <c r="A169" i="36" s="1"/>
  <c r="F2322" i="19"/>
  <c r="B2322" i="19" s="1"/>
  <c r="F2321" i="19"/>
  <c r="B2321" i="19" s="1"/>
  <c r="F2320" i="19"/>
  <c r="B2320" i="19" s="1"/>
  <c r="F2319" i="19"/>
  <c r="B2319" i="19" s="1"/>
  <c r="F2318" i="19"/>
  <c r="B2318" i="19" s="1"/>
  <c r="F2317" i="19"/>
  <c r="B2317" i="19" s="1"/>
  <c r="F2316" i="19"/>
  <c r="B2316" i="19" s="1"/>
  <c r="F2315" i="19"/>
  <c r="B2315" i="19" s="1"/>
  <c r="F2314" i="19"/>
  <c r="B2314" i="19" s="1"/>
  <c r="F2313" i="19"/>
  <c r="B2313" i="19" s="1"/>
  <c r="F2312" i="19"/>
  <c r="B2312" i="19" s="1"/>
  <c r="F2311" i="19"/>
  <c r="B2311" i="19" s="1"/>
  <c r="F2310" i="19"/>
  <c r="B2310" i="19" s="1"/>
  <c r="F2309" i="19"/>
  <c r="B2309" i="19" s="1"/>
  <c r="F2308" i="19"/>
  <c r="B2308" i="19" s="1"/>
  <c r="F2307" i="19"/>
  <c r="B2307" i="19" s="1"/>
  <c r="F2306" i="19"/>
  <c r="B2306" i="19" s="1"/>
  <c r="F2305" i="19"/>
  <c r="B2305" i="19" s="1"/>
  <c r="F2304" i="19"/>
  <c r="B2304" i="19" s="1"/>
  <c r="F2303" i="19"/>
  <c r="B2303" i="19" s="1"/>
  <c r="F2302" i="19"/>
  <c r="B2302" i="19" s="1"/>
  <c r="F2301" i="19"/>
  <c r="B2301" i="19" s="1"/>
  <c r="F2300" i="19"/>
  <c r="B2300" i="19" s="1"/>
  <c r="F2299" i="19"/>
  <c r="B2299" i="19" s="1"/>
  <c r="F2298" i="19"/>
  <c r="B2298" i="19" s="1"/>
  <c r="F2297" i="19"/>
  <c r="B2297" i="19" s="1"/>
  <c r="F2296" i="19"/>
  <c r="B2296" i="19" s="1"/>
  <c r="F2295" i="19"/>
  <c r="B2295" i="19" s="1"/>
  <c r="F2294" i="19"/>
  <c r="B2294" i="19" s="1"/>
  <c r="F2293" i="19"/>
  <c r="B2293" i="19" s="1"/>
  <c r="F2292" i="19"/>
  <c r="B2292" i="19" s="1"/>
  <c r="F2291" i="19"/>
  <c r="B2291" i="19" s="1"/>
  <c r="F2290" i="19"/>
  <c r="B2290" i="19" s="1"/>
  <c r="F2289" i="19"/>
  <c r="B2289" i="19" s="1"/>
  <c r="F2288" i="19"/>
  <c r="B2288" i="19" s="1"/>
  <c r="F2287" i="19"/>
  <c r="B2287" i="19" s="1"/>
  <c r="F2286" i="19"/>
  <c r="B2286" i="19" s="1"/>
  <c r="F2285" i="19"/>
  <c r="B2285" i="19" s="1"/>
  <c r="F2284" i="19"/>
  <c r="B2284" i="19" s="1"/>
  <c r="F2283" i="19"/>
  <c r="B2283" i="19" s="1"/>
  <c r="F2282" i="19"/>
  <c r="B2282" i="19" s="1"/>
  <c r="F2281" i="19"/>
  <c r="B2281" i="19" s="1"/>
  <c r="F2280" i="19"/>
  <c r="B2280" i="19" s="1"/>
  <c r="F2279" i="19"/>
  <c r="B2279" i="19" s="1"/>
  <c r="F2278" i="19"/>
  <c r="B2278" i="19" s="1"/>
  <c r="F2277" i="19"/>
  <c r="B2277" i="19" s="1"/>
  <c r="F2276" i="19"/>
  <c r="B2276" i="19" s="1"/>
  <c r="F2275" i="19"/>
  <c r="B2275" i="19" s="1"/>
  <c r="F2274" i="19"/>
  <c r="B2274" i="19" s="1"/>
  <c r="F2273" i="19"/>
  <c r="B2273" i="19" s="1"/>
  <c r="F2272" i="19"/>
  <c r="B2272" i="19" s="1"/>
  <c r="F2271" i="19"/>
  <c r="B2271" i="19" s="1"/>
  <c r="F2270" i="19"/>
  <c r="B2270" i="19" s="1"/>
  <c r="F2269" i="19"/>
  <c r="B2269" i="19" s="1"/>
  <c r="F2268" i="19"/>
  <c r="B2268" i="19" s="1"/>
  <c r="F2267" i="19"/>
  <c r="B2267" i="19" s="1"/>
  <c r="F2266" i="19"/>
  <c r="B2266" i="19" s="1"/>
  <c r="F2265" i="19"/>
  <c r="B2265" i="19" s="1"/>
  <c r="F2264" i="19"/>
  <c r="B2264" i="19" s="1"/>
  <c r="F2263" i="19"/>
  <c r="B2263" i="19" s="1"/>
  <c r="F2262" i="19"/>
  <c r="B2262" i="19" s="1"/>
  <c r="F2261" i="19"/>
  <c r="B2261" i="19" s="1"/>
  <c r="F2260" i="19"/>
  <c r="B2260" i="19" s="1"/>
  <c r="F2259" i="19"/>
  <c r="B2259" i="19" s="1"/>
  <c r="F2258" i="19"/>
  <c r="B2258" i="19" s="1"/>
  <c r="F2257" i="19"/>
  <c r="B2257" i="19" s="1"/>
  <c r="F2256" i="19"/>
  <c r="B2256" i="19" s="1"/>
  <c r="F2255" i="19"/>
  <c r="B2255" i="19" s="1"/>
  <c r="F2254" i="19"/>
  <c r="B2254" i="19" s="1"/>
  <c r="F2253" i="19"/>
  <c r="B2253" i="19" s="1"/>
  <c r="F2252" i="19"/>
  <c r="B2252" i="19" s="1"/>
  <c r="F2251" i="19"/>
  <c r="B2251" i="19" s="1"/>
  <c r="F2250" i="19"/>
  <c r="B2250" i="19" s="1"/>
  <c r="F2249" i="19"/>
  <c r="B2249" i="19" s="1"/>
  <c r="F2248" i="19"/>
  <c r="B2248" i="19" s="1"/>
  <c r="F2247" i="19"/>
  <c r="B2247" i="19" s="1"/>
  <c r="F2246" i="19"/>
  <c r="B2246" i="19" s="1"/>
  <c r="F2245" i="19"/>
  <c r="B2245" i="19" s="1"/>
  <c r="F2244" i="19"/>
  <c r="B2244" i="19" s="1"/>
  <c r="F2243" i="19"/>
  <c r="B2243" i="19" s="1"/>
  <c r="F2242" i="19"/>
  <c r="B2242" i="19" s="1"/>
  <c r="F2241" i="19"/>
  <c r="B2241" i="19" s="1"/>
  <c r="F2240" i="19"/>
  <c r="B2240" i="19" s="1"/>
  <c r="F2239" i="19"/>
  <c r="B2239" i="19" s="1"/>
  <c r="F2238" i="19"/>
  <c r="B2238" i="19" s="1"/>
  <c r="F2237" i="19"/>
  <c r="B2237" i="19" s="1"/>
  <c r="F2236" i="19"/>
  <c r="B2236" i="19" s="1"/>
  <c r="F2235" i="19"/>
  <c r="B2235" i="19" s="1"/>
  <c r="F2234" i="19"/>
  <c r="B2234" i="19" s="1"/>
  <c r="F2233" i="19"/>
  <c r="B2233" i="19" s="1"/>
  <c r="F2232" i="19"/>
  <c r="B2232" i="19" s="1"/>
  <c r="F2231" i="19"/>
  <c r="B2231" i="19" s="1"/>
  <c r="F2230" i="19"/>
  <c r="B2230" i="19" s="1"/>
  <c r="F2229" i="19"/>
  <c r="B2229" i="19" s="1"/>
  <c r="F2228" i="19"/>
  <c r="B2228" i="19" s="1"/>
  <c r="F2227" i="19"/>
  <c r="B2227" i="19" s="1"/>
  <c r="F2226" i="19"/>
  <c r="B2226" i="19" s="1"/>
  <c r="F2225" i="19"/>
  <c r="B2225" i="19" s="1"/>
  <c r="F2224" i="19"/>
  <c r="B2224" i="19" s="1"/>
  <c r="F2223" i="19"/>
  <c r="B2223" i="19" s="1"/>
  <c r="F2222" i="19"/>
  <c r="B2222" i="19" s="1"/>
  <c r="F2221" i="19"/>
  <c r="B2221" i="19" s="1"/>
  <c r="F2220" i="19"/>
  <c r="B2220" i="19" s="1"/>
  <c r="F2219" i="19"/>
  <c r="B2219" i="19" s="1"/>
  <c r="F2218" i="19"/>
  <c r="B2218" i="19" s="1"/>
  <c r="F2217" i="19"/>
  <c r="B2217" i="19" s="1"/>
  <c r="F2216" i="19"/>
  <c r="B2216" i="19" s="1"/>
  <c r="F2215" i="19"/>
  <c r="B2215" i="19" s="1"/>
  <c r="F2214" i="19"/>
  <c r="B2214" i="19" s="1"/>
  <c r="F2213" i="19"/>
  <c r="B2213" i="19" s="1"/>
  <c r="F2212" i="19"/>
  <c r="B2212" i="19" s="1"/>
  <c r="F2211" i="19"/>
  <c r="B2211" i="19" s="1"/>
  <c r="F2210" i="19"/>
  <c r="B2210" i="19" s="1"/>
  <c r="F2209" i="19"/>
  <c r="B2209" i="19" s="1"/>
  <c r="F2208" i="19"/>
  <c r="B2208" i="19" s="1"/>
  <c r="F2207" i="19"/>
  <c r="B2207" i="19" s="1"/>
  <c r="F2206" i="19"/>
  <c r="B2206" i="19" s="1"/>
  <c r="F2205" i="19"/>
  <c r="B2205" i="19" s="1"/>
  <c r="F2204" i="19"/>
  <c r="B2204" i="19" s="1"/>
  <c r="F2203" i="19"/>
  <c r="B2203" i="19" s="1"/>
  <c r="F2202" i="19"/>
  <c r="B2202" i="19" s="1"/>
  <c r="F2201" i="19"/>
  <c r="B2201" i="19" s="1"/>
  <c r="F2200" i="19"/>
  <c r="B2200" i="19" s="1"/>
  <c r="F2199" i="19"/>
  <c r="B2199" i="19" s="1"/>
  <c r="F2198" i="19"/>
  <c r="B2198" i="19" s="1"/>
  <c r="F2197" i="19"/>
  <c r="B2197" i="19" s="1"/>
  <c r="F2196" i="19"/>
  <c r="B2196" i="19" s="1"/>
  <c r="F2195" i="19"/>
  <c r="B2195" i="19" s="1"/>
  <c r="F2194" i="19"/>
  <c r="B2194" i="19" s="1"/>
  <c r="F2193" i="19"/>
  <c r="B2193" i="19" s="1"/>
  <c r="F2192" i="19"/>
  <c r="B2192" i="19" s="1"/>
  <c r="F2191" i="19"/>
  <c r="B2191" i="19" s="1"/>
  <c r="F2190" i="19"/>
  <c r="B2190" i="19" s="1"/>
  <c r="F2189" i="19"/>
  <c r="B2189" i="19" s="1"/>
  <c r="F2188" i="19"/>
  <c r="B2188" i="19" s="1"/>
  <c r="F2187" i="19"/>
  <c r="B2187" i="19" s="1"/>
  <c r="F2186" i="19"/>
  <c r="B2186" i="19" s="1"/>
  <c r="F2185" i="19"/>
  <c r="B2185" i="19" s="1"/>
  <c r="F2184" i="19"/>
  <c r="B2184" i="19" s="1"/>
  <c r="F2183" i="19"/>
  <c r="B2183" i="19" s="1"/>
  <c r="F2182" i="19"/>
  <c r="B2182" i="19" s="1"/>
  <c r="F2181" i="19"/>
  <c r="B2181" i="19" s="1"/>
  <c r="F2180" i="19"/>
  <c r="B2180" i="19" s="1"/>
  <c r="F2179" i="19"/>
  <c r="B2179" i="19" s="1"/>
  <c r="F2178" i="19"/>
  <c r="B2178" i="19" s="1"/>
  <c r="F2177" i="19"/>
  <c r="B2177" i="19" s="1"/>
  <c r="F2176" i="19"/>
  <c r="B2176" i="19" s="1"/>
  <c r="F2175" i="19"/>
  <c r="B2175" i="19" s="1"/>
  <c r="F2174" i="19"/>
  <c r="B2174" i="19" s="1"/>
  <c r="F2173" i="19"/>
  <c r="B2173" i="19" s="1"/>
  <c r="F2172" i="19"/>
  <c r="B2172" i="19" s="1"/>
  <c r="F2171" i="19"/>
  <c r="B2171" i="19" s="1"/>
  <c r="F2170" i="19"/>
  <c r="B2170" i="19" s="1"/>
  <c r="F2169" i="19"/>
  <c r="B2169" i="19" s="1"/>
  <c r="F2168" i="19"/>
  <c r="B2168" i="19" s="1"/>
  <c r="F2167" i="19"/>
  <c r="B2167" i="19" s="1"/>
  <c r="F2166" i="19"/>
  <c r="B2166" i="19" s="1"/>
  <c r="F2165" i="19"/>
  <c r="B2165" i="19" s="1"/>
  <c r="F2164" i="19"/>
  <c r="B2164" i="19" s="1"/>
  <c r="F2163" i="19"/>
  <c r="B2163" i="19" s="1"/>
  <c r="F2162" i="19"/>
  <c r="B2162" i="19" s="1"/>
  <c r="F2161" i="19"/>
  <c r="B2161" i="19" s="1"/>
  <c r="F2160" i="19"/>
  <c r="B2160" i="19" s="1"/>
  <c r="F2159" i="19"/>
  <c r="B2159" i="19" s="1"/>
  <c r="F2158" i="19"/>
  <c r="B2158" i="19" s="1"/>
  <c r="F2157" i="19"/>
  <c r="B2157" i="19" s="1"/>
  <c r="F2156" i="19"/>
  <c r="B2156" i="19" s="1"/>
  <c r="F2155" i="19"/>
  <c r="B2155" i="19" s="1"/>
  <c r="F2154" i="19"/>
  <c r="B2154" i="19" s="1"/>
  <c r="F2153" i="19"/>
  <c r="B2153" i="19" s="1"/>
  <c r="F2152" i="19"/>
  <c r="B2152" i="19" s="1"/>
  <c r="F2151" i="19"/>
  <c r="B2151" i="19" s="1"/>
  <c r="F2150" i="19"/>
  <c r="B2150" i="19" s="1"/>
  <c r="F2149" i="19"/>
  <c r="B2149" i="19" s="1"/>
  <c r="F2148" i="19"/>
  <c r="B2148" i="19" s="1"/>
  <c r="F2147" i="19"/>
  <c r="B2147" i="19" s="1"/>
  <c r="F2146" i="19"/>
  <c r="B2146" i="19" s="1"/>
  <c r="F2145" i="19"/>
  <c r="B2145" i="19" s="1"/>
  <c r="F2144" i="19"/>
  <c r="B2144" i="19" s="1"/>
  <c r="F2143" i="19"/>
  <c r="B2143" i="19" s="1"/>
  <c r="F2142" i="19"/>
  <c r="B2142" i="19" s="1"/>
  <c r="F2141" i="19"/>
  <c r="B2141" i="19" s="1"/>
  <c r="F2140" i="19"/>
  <c r="B2140" i="19" s="1"/>
  <c r="F2139" i="19"/>
  <c r="B2139" i="19" s="1"/>
  <c r="F2138" i="19"/>
  <c r="B2138" i="19" s="1"/>
  <c r="F2137" i="19"/>
  <c r="B2137" i="19" s="1"/>
  <c r="F2136" i="19"/>
  <c r="B2136" i="19" s="1"/>
  <c r="F2135" i="19"/>
  <c r="B2135" i="19" s="1"/>
  <c r="F2134" i="19"/>
  <c r="B2134" i="19" s="1"/>
  <c r="F2133" i="19"/>
  <c r="B2133" i="19" s="1"/>
  <c r="F2132" i="19"/>
  <c r="B2132" i="19" s="1"/>
  <c r="F2131" i="19"/>
  <c r="B2131" i="19" s="1"/>
  <c r="F2130" i="19"/>
  <c r="B2130" i="19" s="1"/>
  <c r="F2129" i="19"/>
  <c r="B2129" i="19" s="1"/>
  <c r="F2128" i="19"/>
  <c r="B2128" i="19" s="1"/>
  <c r="F2127" i="19"/>
  <c r="B2127" i="19" s="1"/>
  <c r="F2126" i="19"/>
  <c r="B2126" i="19" s="1"/>
  <c r="F2125" i="19"/>
  <c r="B2125" i="19" s="1"/>
  <c r="F2124" i="19"/>
  <c r="B2124" i="19" s="1"/>
  <c r="F2123" i="19"/>
  <c r="B2123" i="19" s="1"/>
  <c r="F2122" i="19"/>
  <c r="B2122" i="19" s="1"/>
  <c r="F2121" i="19"/>
  <c r="B2121" i="19" s="1"/>
  <c r="F2120" i="19"/>
  <c r="B2120" i="19" s="1"/>
  <c r="F2119" i="19"/>
  <c r="B2119" i="19" s="1"/>
  <c r="F2118" i="19"/>
  <c r="B2118" i="19" s="1"/>
  <c r="F2117" i="19"/>
  <c r="B2117" i="19" s="1"/>
  <c r="F2116" i="19"/>
  <c r="B2116" i="19" s="1"/>
  <c r="F2115" i="19"/>
  <c r="B2115" i="19" s="1"/>
  <c r="F2114" i="19"/>
  <c r="B2114" i="19" s="1"/>
  <c r="F2113" i="19"/>
  <c r="B2113" i="19" s="1"/>
  <c r="F2112" i="19"/>
  <c r="B2112" i="19" s="1"/>
  <c r="F2111" i="19"/>
  <c r="B2111" i="19" s="1"/>
  <c r="F2110" i="19"/>
  <c r="B2110" i="19" s="1"/>
  <c r="F2109" i="19"/>
  <c r="B2109" i="19" s="1"/>
  <c r="F2108" i="19"/>
  <c r="B2108" i="19" s="1"/>
  <c r="F2107" i="19"/>
  <c r="B2107" i="19" s="1"/>
  <c r="F2106" i="19"/>
  <c r="B2106" i="19" s="1"/>
  <c r="F2105" i="19"/>
  <c r="B2105" i="19" s="1"/>
  <c r="F2104" i="19"/>
  <c r="B2104" i="19" s="1"/>
  <c r="F2103" i="19"/>
  <c r="B2103" i="19" s="1"/>
  <c r="F2102" i="19"/>
  <c r="B2102" i="19" s="1"/>
  <c r="F2101" i="19"/>
  <c r="B2101" i="19" s="1"/>
  <c r="F2100" i="19"/>
  <c r="B2100" i="19" s="1"/>
  <c r="F2099" i="19"/>
  <c r="B2099" i="19" s="1"/>
  <c r="F2098" i="19"/>
  <c r="B2098" i="19" s="1"/>
  <c r="F2097" i="19"/>
  <c r="B2097" i="19" s="1"/>
  <c r="F2096" i="19"/>
  <c r="B2096" i="19" s="1"/>
  <c r="F2095" i="19"/>
  <c r="B2095" i="19" s="1"/>
  <c r="F2094" i="19"/>
  <c r="B2094" i="19" s="1"/>
  <c r="F2093" i="19"/>
  <c r="B2093" i="19" s="1"/>
  <c r="F2092" i="19"/>
  <c r="B2092" i="19" s="1"/>
  <c r="F2091" i="19"/>
  <c r="B2091" i="19" s="1"/>
  <c r="F2090" i="19"/>
  <c r="B2090" i="19" s="1"/>
  <c r="F2089" i="19"/>
  <c r="B2089" i="19" s="1"/>
  <c r="F2088" i="19"/>
  <c r="B2088" i="19" s="1"/>
  <c r="F2087" i="19"/>
  <c r="B2087" i="19" s="1"/>
  <c r="F2086" i="19"/>
  <c r="B2086" i="19" s="1"/>
  <c r="F2085" i="19"/>
  <c r="B2085" i="19" s="1"/>
  <c r="F2084" i="19"/>
  <c r="B2084" i="19" s="1"/>
  <c r="F2083" i="19"/>
  <c r="B2083" i="19" s="1"/>
  <c r="F2082" i="19"/>
  <c r="B2082" i="19" s="1"/>
  <c r="F2081" i="19"/>
  <c r="B2081" i="19" s="1"/>
  <c r="F2080" i="19"/>
  <c r="B2080" i="19" s="1"/>
  <c r="F2079" i="19"/>
  <c r="B2079" i="19" s="1"/>
  <c r="F2078" i="19"/>
  <c r="B2078" i="19" s="1"/>
  <c r="F2077" i="19"/>
  <c r="B2077" i="19" s="1"/>
  <c r="F2076" i="19"/>
  <c r="B2076" i="19" s="1"/>
  <c r="F2075" i="19"/>
  <c r="B2075" i="19" s="1"/>
  <c r="F2074" i="19"/>
  <c r="B2074" i="19" s="1"/>
  <c r="F2073" i="19"/>
  <c r="B2073" i="19" s="1"/>
  <c r="F2072" i="19"/>
  <c r="B2072" i="19" s="1"/>
  <c r="F2071" i="19"/>
  <c r="B2071" i="19" s="1"/>
  <c r="F2070" i="19"/>
  <c r="B2070" i="19" s="1"/>
  <c r="F2069" i="19"/>
  <c r="B2069" i="19" s="1"/>
  <c r="F2068" i="19"/>
  <c r="B2068" i="19" s="1"/>
  <c r="F2067" i="19"/>
  <c r="B2067" i="19" s="1"/>
  <c r="F2066" i="19"/>
  <c r="B2066" i="19" s="1"/>
  <c r="F2065" i="19"/>
  <c r="B2065" i="19" s="1"/>
  <c r="F2064" i="19"/>
  <c r="B2064" i="19" s="1"/>
  <c r="F2063" i="19"/>
  <c r="B2063" i="19" s="1"/>
  <c r="F2062" i="19"/>
  <c r="B2062" i="19" s="1"/>
  <c r="F2061" i="19"/>
  <c r="B2061" i="19" s="1"/>
  <c r="F2060" i="19"/>
  <c r="B2060" i="19" s="1"/>
  <c r="F2059" i="19"/>
  <c r="B2059" i="19" s="1"/>
  <c r="F2058" i="19"/>
  <c r="B2058" i="19" s="1"/>
  <c r="F2057" i="19"/>
  <c r="B2057" i="19" s="1"/>
  <c r="F2056" i="19"/>
  <c r="B2056" i="19" s="1"/>
  <c r="F2055" i="19"/>
  <c r="B2055" i="19" s="1"/>
  <c r="F2054" i="19"/>
  <c r="B2054" i="19" s="1"/>
  <c r="F2053" i="19"/>
  <c r="B2053" i="19" s="1"/>
  <c r="F2052" i="19"/>
  <c r="B2052" i="19" s="1"/>
  <c r="F2051" i="19"/>
  <c r="B2051" i="19" s="1"/>
  <c r="F2050" i="19"/>
  <c r="B2050" i="19" s="1"/>
  <c r="F2049" i="19"/>
  <c r="B2049" i="19" s="1"/>
  <c r="F2048" i="19"/>
  <c r="B2048" i="19" s="1"/>
  <c r="F2047" i="19"/>
  <c r="B2047" i="19" s="1"/>
  <c r="F2046" i="19"/>
  <c r="B2046" i="19" s="1"/>
  <c r="F2045" i="19"/>
  <c r="B2045" i="19" s="1"/>
  <c r="F2044" i="19"/>
  <c r="B2044" i="19" s="1"/>
  <c r="F2043" i="19"/>
  <c r="B2043" i="19" s="1"/>
  <c r="F2042" i="19"/>
  <c r="B2042" i="19" s="1"/>
  <c r="F2041" i="19"/>
  <c r="B2041" i="19" s="1"/>
  <c r="F2040" i="19"/>
  <c r="B2040" i="19" s="1"/>
  <c r="F2039" i="19"/>
  <c r="B2039" i="19" s="1"/>
  <c r="F2038" i="19"/>
  <c r="B2038" i="19" s="1"/>
  <c r="F2037" i="19"/>
  <c r="B2037" i="19" s="1"/>
  <c r="F2036" i="19"/>
  <c r="B2036" i="19" s="1"/>
  <c r="F2035" i="19"/>
  <c r="B2035" i="19" s="1"/>
  <c r="F2034" i="19"/>
  <c r="B2034" i="19" s="1"/>
  <c r="F2033" i="19"/>
  <c r="B2033" i="19" s="1"/>
  <c r="F2032" i="19"/>
  <c r="B2032" i="19" s="1"/>
  <c r="F2031" i="19"/>
  <c r="B2031" i="19" s="1"/>
  <c r="F2030" i="19"/>
  <c r="B2030" i="19" s="1"/>
  <c r="F2029" i="19"/>
  <c r="B2029" i="19" s="1"/>
  <c r="F2028" i="19"/>
  <c r="B2028" i="19" s="1"/>
  <c r="F2027" i="19"/>
  <c r="B2027" i="19" s="1"/>
  <c r="F2026" i="19"/>
  <c r="B2026" i="19" s="1"/>
  <c r="F2025" i="19"/>
  <c r="B2025" i="19" s="1"/>
  <c r="F2024" i="19"/>
  <c r="B2024" i="19" s="1"/>
  <c r="F2023" i="19"/>
  <c r="B2023" i="19" s="1"/>
  <c r="F2022" i="19"/>
  <c r="B2022" i="19" s="1"/>
  <c r="F2021" i="19"/>
  <c r="B2021" i="19" s="1"/>
  <c r="F2020" i="19"/>
  <c r="B2020" i="19" s="1"/>
  <c r="F2019" i="19"/>
  <c r="B2019" i="19" s="1"/>
  <c r="F2018" i="19"/>
  <c r="B2018" i="19" s="1"/>
  <c r="F2017" i="19"/>
  <c r="B2017" i="19" s="1"/>
  <c r="F2016" i="19"/>
  <c r="B2016" i="19" s="1"/>
  <c r="F2015" i="19"/>
  <c r="B2015" i="19" s="1"/>
  <c r="F2014" i="19"/>
  <c r="B2014" i="19" s="1"/>
  <c r="F2013" i="19"/>
  <c r="B2013" i="19" s="1"/>
  <c r="F2012" i="19"/>
  <c r="B2012" i="19" s="1"/>
  <c r="F2011" i="19"/>
  <c r="B2011" i="19" s="1"/>
  <c r="F2010" i="19"/>
  <c r="B2010" i="19" s="1"/>
  <c r="F2009" i="19"/>
  <c r="B2009" i="19" s="1"/>
  <c r="F2008" i="19"/>
  <c r="B2008" i="19" s="1"/>
  <c r="F2007" i="19"/>
  <c r="B2007" i="19" s="1"/>
  <c r="F2006" i="19"/>
  <c r="B2006" i="19" s="1"/>
  <c r="F2005" i="19"/>
  <c r="B2005" i="19" s="1"/>
  <c r="F2004" i="19"/>
  <c r="B2004" i="19" s="1"/>
  <c r="F2003" i="19"/>
  <c r="B2003" i="19" s="1"/>
  <c r="F2002" i="19"/>
  <c r="B2002" i="19" s="1"/>
  <c r="F2001" i="19"/>
  <c r="B2001" i="19" s="1"/>
  <c r="F2000" i="19"/>
  <c r="B2000" i="19" s="1"/>
  <c r="F1999" i="19"/>
  <c r="B1999" i="19" s="1"/>
  <c r="F1998" i="19"/>
  <c r="B1998" i="19" s="1"/>
  <c r="F1997" i="19"/>
  <c r="B1997" i="19" s="1"/>
  <c r="F1996" i="19"/>
  <c r="B1996" i="19" s="1"/>
  <c r="F1995" i="19"/>
  <c r="B1995" i="19" s="1"/>
  <c r="F1994" i="19"/>
  <c r="B1994" i="19" s="1"/>
  <c r="F1993" i="19"/>
  <c r="B1993" i="19" s="1"/>
  <c r="F1992" i="19"/>
  <c r="B1992" i="19" s="1"/>
  <c r="F1991" i="19"/>
  <c r="B1991" i="19" s="1"/>
  <c r="F1990" i="19"/>
  <c r="B1990" i="19" s="1"/>
  <c r="F1989" i="19"/>
  <c r="B1989" i="19" s="1"/>
  <c r="F1988" i="19"/>
  <c r="B1988" i="19" s="1"/>
  <c r="F1987" i="19"/>
  <c r="B1987" i="19" s="1"/>
  <c r="F1986" i="19"/>
  <c r="B1986" i="19" s="1"/>
  <c r="F1985" i="19"/>
  <c r="B1985" i="19" s="1"/>
  <c r="F1984" i="19"/>
  <c r="B1984" i="19" s="1"/>
  <c r="F1983" i="19"/>
  <c r="B1983" i="19" s="1"/>
  <c r="F1982" i="19"/>
  <c r="B1982" i="19" s="1"/>
  <c r="F1981" i="19"/>
  <c r="B1981" i="19" s="1"/>
  <c r="F1980" i="19"/>
  <c r="B1980" i="19" s="1"/>
  <c r="F1979" i="19"/>
  <c r="B1979" i="19" s="1"/>
  <c r="F1978" i="19"/>
  <c r="B1978" i="19" s="1"/>
  <c r="F1977" i="19"/>
  <c r="B1977" i="19" s="1"/>
  <c r="F1976" i="19"/>
  <c r="B1976" i="19" s="1"/>
  <c r="F1975" i="19"/>
  <c r="B1975" i="19" s="1"/>
  <c r="F1974" i="19"/>
  <c r="B1974" i="19" s="1"/>
  <c r="F1973" i="19"/>
  <c r="B1973" i="19" s="1"/>
  <c r="F1972" i="19"/>
  <c r="B1972" i="19" s="1"/>
  <c r="F1971" i="19"/>
  <c r="B1971" i="19" s="1"/>
  <c r="F1970" i="19"/>
  <c r="B1970" i="19" s="1"/>
  <c r="F1969" i="19"/>
  <c r="B1969" i="19" s="1"/>
  <c r="F1968" i="19"/>
  <c r="B1968" i="19" s="1"/>
  <c r="F1967" i="19"/>
  <c r="B1967" i="19" s="1"/>
  <c r="F1966" i="19"/>
  <c r="B1966" i="19" s="1"/>
  <c r="F1965" i="19"/>
  <c r="B1965" i="19" s="1"/>
  <c r="F1964" i="19"/>
  <c r="B1964" i="19" s="1"/>
  <c r="F1963" i="19"/>
  <c r="B1963" i="19" s="1"/>
  <c r="F1962" i="19"/>
  <c r="B1962" i="19" s="1"/>
  <c r="F1961" i="19"/>
  <c r="B1961" i="19" s="1"/>
  <c r="F1960" i="19"/>
  <c r="B1960" i="19" s="1"/>
  <c r="F1959" i="19"/>
  <c r="B1959" i="19" s="1"/>
  <c r="F1958" i="19"/>
  <c r="B1958" i="19" s="1"/>
  <c r="F1957" i="19"/>
  <c r="B1957" i="19" s="1"/>
  <c r="F1956" i="19"/>
  <c r="B1956" i="19" s="1"/>
  <c r="F1955" i="19"/>
  <c r="B1955" i="19" s="1"/>
  <c r="F1954" i="19"/>
  <c r="B1954" i="19" s="1"/>
  <c r="F1953" i="19"/>
  <c r="B1953" i="19" s="1"/>
  <c r="F1952" i="19"/>
  <c r="B1952" i="19" s="1"/>
  <c r="F1951" i="19"/>
  <c r="B1951" i="19" s="1"/>
  <c r="F1950" i="19"/>
  <c r="B1950" i="19" s="1"/>
  <c r="F1949" i="19"/>
  <c r="B1949" i="19" s="1"/>
  <c r="F1948" i="19"/>
  <c r="B1948" i="19" s="1"/>
  <c r="F1947" i="19"/>
  <c r="B1947" i="19" s="1"/>
  <c r="F1946" i="19"/>
  <c r="B1946" i="19" s="1"/>
  <c r="F1945" i="19"/>
  <c r="B1945" i="19" s="1"/>
  <c r="F1944" i="19"/>
  <c r="B1944" i="19" s="1"/>
  <c r="F1943" i="19"/>
  <c r="B1943" i="19" s="1"/>
  <c r="F1942" i="19"/>
  <c r="B1942" i="19" s="1"/>
  <c r="F1941" i="19"/>
  <c r="B1941" i="19" s="1"/>
  <c r="F1940" i="19"/>
  <c r="B1940" i="19" s="1"/>
  <c r="F1939" i="19"/>
  <c r="B1939" i="19" s="1"/>
  <c r="F1938" i="19"/>
  <c r="B1938" i="19" s="1"/>
  <c r="F1937" i="19"/>
  <c r="B1937" i="19" s="1"/>
  <c r="F1936" i="19"/>
  <c r="B1936" i="19" s="1"/>
  <c r="F1935" i="19"/>
  <c r="B1935" i="19" s="1"/>
  <c r="F1934" i="19"/>
  <c r="B1934" i="19" s="1"/>
  <c r="F1933" i="19"/>
  <c r="B1933" i="19" s="1"/>
  <c r="F1932" i="19"/>
  <c r="B1932" i="19" s="1"/>
  <c r="F1931" i="19"/>
  <c r="B1931" i="19" s="1"/>
  <c r="F1930" i="19"/>
  <c r="B1930" i="19" s="1"/>
  <c r="F1929" i="19"/>
  <c r="B1929" i="19" s="1"/>
  <c r="F1928" i="19"/>
  <c r="B1928" i="19" s="1"/>
  <c r="F1927" i="19"/>
  <c r="B1927" i="19" s="1"/>
  <c r="F1926" i="19"/>
  <c r="B1926" i="19" s="1"/>
  <c r="F1925" i="19"/>
  <c r="B1925" i="19" s="1"/>
  <c r="F1924" i="19"/>
  <c r="B1924" i="19" s="1"/>
  <c r="F1923" i="19"/>
  <c r="B1923" i="19" s="1"/>
  <c r="F1922" i="19"/>
  <c r="B1922" i="19" s="1"/>
  <c r="F1921" i="19"/>
  <c r="B1921" i="19" s="1"/>
  <c r="F1920" i="19"/>
  <c r="B1920" i="19" s="1"/>
  <c r="F1919" i="19"/>
  <c r="B1919" i="19" s="1"/>
  <c r="F1918" i="19"/>
  <c r="B1918" i="19" s="1"/>
  <c r="F1917" i="19"/>
  <c r="B1917" i="19" s="1"/>
  <c r="F1916" i="19"/>
  <c r="B1916" i="19" s="1"/>
  <c r="F1915" i="19"/>
  <c r="B1915" i="19" s="1"/>
  <c r="F1914" i="19"/>
  <c r="B1914" i="19" s="1"/>
  <c r="F1913" i="19"/>
  <c r="B1913" i="19" s="1"/>
  <c r="F1912" i="19"/>
  <c r="B1912" i="19" s="1"/>
  <c r="F1911" i="19"/>
  <c r="B1911" i="19" s="1"/>
  <c r="F1910" i="19"/>
  <c r="B1910" i="19" s="1"/>
  <c r="F1909" i="19"/>
  <c r="B1909" i="19" s="1"/>
  <c r="F1908" i="19"/>
  <c r="B1908" i="19" s="1"/>
  <c r="F1907" i="19"/>
  <c r="B1907" i="19" s="1"/>
  <c r="F1906" i="19"/>
  <c r="B1906" i="19" s="1"/>
  <c r="F1905" i="19"/>
  <c r="B1905" i="19" s="1"/>
  <c r="F1904" i="19"/>
  <c r="B1904" i="19" s="1"/>
  <c r="F1903" i="19"/>
  <c r="B1903" i="19" s="1"/>
  <c r="F1902" i="19"/>
  <c r="B1902" i="19" s="1"/>
  <c r="F1901" i="19"/>
  <c r="B1901" i="19" s="1"/>
  <c r="F1900" i="19"/>
  <c r="B1900" i="19" s="1"/>
  <c r="F1899" i="19"/>
  <c r="B1899" i="19" s="1"/>
  <c r="F1898" i="19"/>
  <c r="B1898" i="19" s="1"/>
  <c r="F1897" i="19"/>
  <c r="B1897" i="19" s="1"/>
  <c r="F1896" i="19"/>
  <c r="B1896" i="19" s="1"/>
  <c r="F1895" i="19"/>
  <c r="B1895" i="19" s="1"/>
  <c r="F1894" i="19"/>
  <c r="B1894" i="19" s="1"/>
  <c r="F1893" i="19"/>
  <c r="B1893" i="19" s="1"/>
  <c r="F1892" i="19"/>
  <c r="B1892" i="19" s="1"/>
  <c r="F1891" i="19"/>
  <c r="B1891" i="19" s="1"/>
  <c r="F1890" i="19"/>
  <c r="B1890" i="19" s="1"/>
  <c r="F1889" i="19"/>
  <c r="B1889" i="19" s="1"/>
  <c r="F1888" i="19"/>
  <c r="B1888" i="19" s="1"/>
  <c r="F1887" i="19"/>
  <c r="B1887" i="19" s="1"/>
  <c r="F1886" i="19"/>
  <c r="B1886" i="19" s="1"/>
  <c r="F1885" i="19"/>
  <c r="B1885" i="19" s="1"/>
  <c r="F1884" i="19"/>
  <c r="B1884" i="19" s="1"/>
  <c r="F1883" i="19"/>
  <c r="B1883" i="19" s="1"/>
  <c r="F1882" i="19"/>
  <c r="B1882" i="19" s="1"/>
  <c r="F1881" i="19"/>
  <c r="B1881" i="19" s="1"/>
  <c r="F1880" i="19"/>
  <c r="B1880" i="19" s="1"/>
  <c r="F1879" i="19"/>
  <c r="B1879" i="19" s="1"/>
  <c r="F1878" i="19"/>
  <c r="B1878" i="19" s="1"/>
  <c r="F1877" i="19"/>
  <c r="B1877" i="19" s="1"/>
  <c r="F1876" i="19"/>
  <c r="B1876" i="19" s="1"/>
  <c r="F1875" i="19"/>
  <c r="B1875" i="19" s="1"/>
  <c r="F1874" i="19"/>
  <c r="B1874" i="19" s="1"/>
  <c r="F1873" i="19"/>
  <c r="B1873" i="19" s="1"/>
  <c r="F1872" i="19"/>
  <c r="B1872" i="19" s="1"/>
  <c r="F1871" i="19"/>
  <c r="B1871" i="19" s="1"/>
  <c r="F1870" i="19"/>
  <c r="B1870" i="19" s="1"/>
  <c r="F1869" i="19"/>
  <c r="B1869" i="19" s="1"/>
  <c r="F1868" i="19"/>
  <c r="B1868" i="19" s="1"/>
  <c r="F1867" i="19"/>
  <c r="B1867" i="19" s="1"/>
  <c r="F1866" i="19"/>
  <c r="B1866" i="19" s="1"/>
  <c r="F1865" i="19"/>
  <c r="B1865" i="19" s="1"/>
  <c r="F1864" i="19"/>
  <c r="B1864" i="19" s="1"/>
  <c r="F1863" i="19"/>
  <c r="B1863" i="19" s="1"/>
  <c r="F1862" i="19"/>
  <c r="B1862" i="19" s="1"/>
  <c r="F1861" i="19"/>
  <c r="B1861" i="19" s="1"/>
  <c r="F1860" i="19"/>
  <c r="B1860" i="19" s="1"/>
  <c r="F1859" i="19"/>
  <c r="B1859" i="19" s="1"/>
  <c r="F1858" i="19"/>
  <c r="B1858" i="19" s="1"/>
  <c r="F1857" i="19"/>
  <c r="B1857" i="19" s="1"/>
  <c r="F1856" i="19"/>
  <c r="B1856" i="19" s="1"/>
  <c r="F1855" i="19"/>
  <c r="B1855" i="19" s="1"/>
  <c r="F1854" i="19"/>
  <c r="B1854" i="19" s="1"/>
  <c r="F1853" i="19"/>
  <c r="B1853" i="19" s="1"/>
  <c r="F1852" i="19"/>
  <c r="B1852" i="19" s="1"/>
  <c r="F1851" i="19"/>
  <c r="B1851" i="19" s="1"/>
  <c r="F1850" i="19"/>
  <c r="B1850" i="19" s="1"/>
  <c r="F1849" i="19"/>
  <c r="B1849" i="19" s="1"/>
  <c r="F1848" i="19"/>
  <c r="B1848" i="19" s="1"/>
  <c r="F1847" i="19"/>
  <c r="B1847" i="19" s="1"/>
  <c r="F1846" i="19"/>
  <c r="B1846" i="19" s="1"/>
  <c r="F1845" i="19"/>
  <c r="B1845" i="19" s="1"/>
  <c r="F1844" i="19"/>
  <c r="B1844" i="19" s="1"/>
  <c r="F1843" i="19"/>
  <c r="B1843" i="19" s="1"/>
  <c r="F1842" i="19"/>
  <c r="B1842" i="19" s="1"/>
  <c r="F1841" i="19"/>
  <c r="B1841" i="19" s="1"/>
  <c r="F1840" i="19"/>
  <c r="B1840" i="19" s="1"/>
  <c r="F1839" i="19"/>
  <c r="B1839" i="19" s="1"/>
  <c r="F1838" i="19"/>
  <c r="B1838" i="19" s="1"/>
  <c r="F1837" i="19"/>
  <c r="B1837" i="19" s="1"/>
  <c r="F1836" i="19"/>
  <c r="B1836" i="19" s="1"/>
  <c r="F1835" i="19"/>
  <c r="B1835" i="19" s="1"/>
  <c r="F1834" i="19"/>
  <c r="B1834" i="19" s="1"/>
  <c r="F1833" i="19"/>
  <c r="B1833" i="19" s="1"/>
  <c r="F1832" i="19"/>
  <c r="B1832" i="19" s="1"/>
  <c r="F1831" i="19"/>
  <c r="B1831" i="19" s="1"/>
  <c r="F1830" i="19"/>
  <c r="B1830" i="19" s="1"/>
  <c r="F1829" i="19"/>
  <c r="B1829" i="19" s="1"/>
  <c r="F1828" i="19"/>
  <c r="B1828" i="19" s="1"/>
  <c r="F1827" i="19"/>
  <c r="B1827" i="19" s="1"/>
  <c r="F1826" i="19"/>
  <c r="B1826" i="19" s="1"/>
  <c r="F1825" i="19"/>
  <c r="B1825" i="19" s="1"/>
  <c r="F1824" i="19"/>
  <c r="B1824" i="19" s="1"/>
  <c r="F1823" i="19"/>
  <c r="B1823" i="19" s="1"/>
  <c r="F1822" i="19"/>
  <c r="B1822" i="19" s="1"/>
  <c r="F1821" i="19"/>
  <c r="B1821" i="19" s="1"/>
  <c r="F1820" i="19"/>
  <c r="B1820" i="19" s="1"/>
  <c r="F1819" i="19"/>
  <c r="B1819" i="19" s="1"/>
  <c r="F1818" i="19"/>
  <c r="B1818" i="19" s="1"/>
  <c r="F1817" i="19"/>
  <c r="B1817" i="19" s="1"/>
  <c r="F1816" i="19"/>
  <c r="B1816" i="19" s="1"/>
  <c r="F1815" i="19"/>
  <c r="B1815" i="19" s="1"/>
  <c r="F1814" i="19"/>
  <c r="B1814" i="19" s="1"/>
  <c r="F1813" i="19"/>
  <c r="B1813" i="19" s="1"/>
  <c r="F1812" i="19"/>
  <c r="B1812" i="19" s="1"/>
  <c r="F1811" i="19"/>
  <c r="B1811" i="19" s="1"/>
  <c r="F1810" i="19"/>
  <c r="B1810" i="19" s="1"/>
  <c r="F1809" i="19"/>
  <c r="B1809" i="19" s="1"/>
  <c r="F1808" i="19"/>
  <c r="B1808" i="19" s="1"/>
  <c r="F1807" i="19"/>
  <c r="B1807" i="19" s="1"/>
  <c r="F1806" i="19"/>
  <c r="B1806" i="19" s="1"/>
  <c r="F1805" i="19"/>
  <c r="B1805" i="19" s="1"/>
  <c r="F1804" i="19"/>
  <c r="B1804" i="19" s="1"/>
  <c r="F1803" i="19"/>
  <c r="B1803" i="19" s="1"/>
  <c r="F1802" i="19"/>
  <c r="B1802" i="19" s="1"/>
  <c r="F1801" i="19"/>
  <c r="B1801" i="19" s="1"/>
  <c r="F1800" i="19"/>
  <c r="B1800" i="19" s="1"/>
  <c r="F1799" i="19"/>
  <c r="B1799" i="19" s="1"/>
  <c r="F1798" i="19"/>
  <c r="B1798" i="19" s="1"/>
  <c r="F1797" i="19"/>
  <c r="B1797" i="19" s="1"/>
  <c r="F1796" i="19"/>
  <c r="B1796" i="19" s="1"/>
  <c r="F1795" i="19"/>
  <c r="B1795" i="19" s="1"/>
  <c r="F1794" i="19"/>
  <c r="B1794" i="19" s="1"/>
  <c r="F1793" i="19"/>
  <c r="B1793" i="19" s="1"/>
  <c r="F1792" i="19"/>
  <c r="B1792" i="19" s="1"/>
  <c r="F1791" i="19"/>
  <c r="B1791" i="19" s="1"/>
  <c r="F1790" i="19"/>
  <c r="B1790" i="19" s="1"/>
  <c r="F1789" i="19"/>
  <c r="B1789" i="19" s="1"/>
  <c r="F1788" i="19"/>
  <c r="B1788" i="19" s="1"/>
  <c r="F1787" i="19"/>
  <c r="B1787" i="19" s="1"/>
  <c r="F1786" i="19"/>
  <c r="B1786" i="19" s="1"/>
  <c r="F1785" i="19"/>
  <c r="B1785" i="19" s="1"/>
  <c r="F1784" i="19"/>
  <c r="B1784" i="19" s="1"/>
  <c r="F1783" i="19"/>
  <c r="B1783" i="19" s="1"/>
  <c r="F1782" i="19"/>
  <c r="B1782" i="19" s="1"/>
  <c r="F1781" i="19"/>
  <c r="B1781" i="19" s="1"/>
  <c r="F1780" i="19"/>
  <c r="B1780" i="19" s="1"/>
  <c r="F1779" i="19"/>
  <c r="B1779" i="19" s="1"/>
  <c r="F1778" i="19"/>
  <c r="B1778" i="19" s="1"/>
  <c r="F1777" i="19"/>
  <c r="B1777" i="19" s="1"/>
  <c r="F1776" i="19"/>
  <c r="B1776" i="19" s="1"/>
  <c r="F1775" i="19"/>
  <c r="B1775" i="19" s="1"/>
  <c r="F1774" i="19"/>
  <c r="B1774" i="19" s="1"/>
  <c r="F1773" i="19"/>
  <c r="B1773" i="19" s="1"/>
  <c r="F1772" i="19"/>
  <c r="B1772" i="19" s="1"/>
  <c r="F1771" i="19"/>
  <c r="B1771" i="19" s="1"/>
  <c r="F1770" i="19"/>
  <c r="B1770" i="19" s="1"/>
  <c r="F1769" i="19"/>
  <c r="B1769" i="19" s="1"/>
  <c r="F1768" i="19"/>
  <c r="B1768" i="19" s="1"/>
  <c r="F1767" i="19"/>
  <c r="B1767" i="19" s="1"/>
  <c r="F1766" i="19"/>
  <c r="B1766" i="19" s="1"/>
  <c r="F1765" i="19"/>
  <c r="B1765" i="19" s="1"/>
  <c r="F1764" i="19"/>
  <c r="B1764" i="19" s="1"/>
  <c r="F1763" i="19"/>
  <c r="B1763" i="19" s="1"/>
  <c r="F1762" i="19"/>
  <c r="B1762" i="19" s="1"/>
  <c r="F1761" i="19"/>
  <c r="B1761" i="19" s="1"/>
  <c r="F1760" i="19"/>
  <c r="B1760" i="19" s="1"/>
  <c r="F1759" i="19"/>
  <c r="B1759" i="19" s="1"/>
  <c r="F1758" i="19"/>
  <c r="B1758" i="19" s="1"/>
  <c r="F1757" i="19"/>
  <c r="B1757" i="19" s="1"/>
  <c r="F1756" i="19"/>
  <c r="B1756" i="19" s="1"/>
  <c r="F1755" i="19"/>
  <c r="B1755" i="19" s="1"/>
  <c r="F1754" i="19"/>
  <c r="B1754" i="19" s="1"/>
  <c r="F1753" i="19"/>
  <c r="B1753" i="19" s="1"/>
  <c r="F1752" i="19"/>
  <c r="B1752" i="19" s="1"/>
  <c r="F1751" i="19"/>
  <c r="B1751" i="19" s="1"/>
  <c r="F1750" i="19"/>
  <c r="B1750" i="19" s="1"/>
  <c r="F1749" i="19"/>
  <c r="B1749" i="19" s="1"/>
  <c r="F1748" i="19"/>
  <c r="B1748" i="19" s="1"/>
  <c r="F1747" i="19"/>
  <c r="B1747" i="19" s="1"/>
  <c r="F1746" i="19"/>
  <c r="B1746" i="19" s="1"/>
  <c r="F1745" i="19"/>
  <c r="B1745" i="19" s="1"/>
  <c r="F1744" i="19"/>
  <c r="B1744" i="19" s="1"/>
  <c r="F1743" i="19"/>
  <c r="B1743" i="19" s="1"/>
  <c r="F1742" i="19"/>
  <c r="B1742" i="19" s="1"/>
  <c r="F1741" i="19"/>
  <c r="B1741" i="19" s="1"/>
  <c r="F1740" i="19"/>
  <c r="B1740" i="19" s="1"/>
  <c r="F1739" i="19"/>
  <c r="B1739" i="19" s="1"/>
  <c r="F1738" i="19"/>
  <c r="B1738" i="19" s="1"/>
  <c r="F1737" i="19"/>
  <c r="B1737" i="19" s="1"/>
  <c r="F1736" i="19"/>
  <c r="B1736" i="19" s="1"/>
  <c r="F1735" i="19"/>
  <c r="B1735" i="19" s="1"/>
  <c r="F1734" i="19"/>
  <c r="B1734" i="19" s="1"/>
  <c r="F1733" i="19"/>
  <c r="B1733" i="19" s="1"/>
  <c r="F1732" i="19"/>
  <c r="B1732" i="19" s="1"/>
  <c r="F1731" i="19"/>
  <c r="B1731" i="19" s="1"/>
  <c r="F1730" i="19"/>
  <c r="B1730" i="19" s="1"/>
  <c r="F1729" i="19"/>
  <c r="B1729" i="19" s="1"/>
  <c r="F1728" i="19"/>
  <c r="B1728" i="19" s="1"/>
  <c r="F1727" i="19"/>
  <c r="B1727" i="19" s="1"/>
  <c r="F1726" i="19"/>
  <c r="B1726" i="19" s="1"/>
  <c r="F1725" i="19"/>
  <c r="B1725" i="19" s="1"/>
  <c r="F1724" i="19"/>
  <c r="B1724" i="19" s="1"/>
  <c r="F1723" i="19"/>
  <c r="B1723" i="19" s="1"/>
  <c r="F1722" i="19"/>
  <c r="B1722" i="19" s="1"/>
  <c r="F1721" i="19"/>
  <c r="B1721" i="19" s="1"/>
  <c r="F1720" i="19"/>
  <c r="B1720" i="19" s="1"/>
  <c r="F1719" i="19"/>
  <c r="B1719" i="19" s="1"/>
  <c r="F1718" i="19"/>
  <c r="B1718" i="19" s="1"/>
  <c r="F1717" i="19"/>
  <c r="B1717" i="19" s="1"/>
  <c r="F1716" i="19"/>
  <c r="B1716" i="19" s="1"/>
  <c r="F1715" i="19"/>
  <c r="B1715" i="19" s="1"/>
  <c r="F1714" i="19"/>
  <c r="B1714" i="19" s="1"/>
  <c r="F1713" i="19"/>
  <c r="B1713" i="19" s="1"/>
  <c r="F1712" i="19"/>
  <c r="B1712" i="19" s="1"/>
  <c r="F1711" i="19"/>
  <c r="B1711" i="19" s="1"/>
  <c r="F1710" i="19"/>
  <c r="B1710" i="19" s="1"/>
  <c r="F1709" i="19"/>
  <c r="B1709" i="19" s="1"/>
  <c r="F1708" i="19"/>
  <c r="B1708" i="19" s="1"/>
  <c r="F1707" i="19"/>
  <c r="B1707" i="19" s="1"/>
  <c r="F1706" i="19"/>
  <c r="B1706" i="19" s="1"/>
  <c r="F1705" i="19"/>
  <c r="B1705" i="19" s="1"/>
  <c r="F1704" i="19"/>
  <c r="B1704" i="19" s="1"/>
  <c r="F1703" i="19"/>
  <c r="B1703" i="19" s="1"/>
  <c r="F1702" i="19"/>
  <c r="B1702" i="19" s="1"/>
  <c r="F1701" i="19"/>
  <c r="B1701" i="19" s="1"/>
  <c r="F1700" i="19"/>
  <c r="B1700" i="19" s="1"/>
  <c r="F1699" i="19"/>
  <c r="B1699" i="19" s="1"/>
  <c r="F1698" i="19"/>
  <c r="B1698" i="19" s="1"/>
  <c r="F1697" i="19"/>
  <c r="B1697" i="19" s="1"/>
  <c r="F1696" i="19"/>
  <c r="B1696" i="19" s="1"/>
  <c r="F1695" i="19"/>
  <c r="B1695" i="19" s="1"/>
  <c r="F1694" i="19"/>
  <c r="B1694" i="19" s="1"/>
  <c r="F1693" i="19"/>
  <c r="B1693" i="19" s="1"/>
  <c r="F1692" i="19"/>
  <c r="B1692" i="19" s="1"/>
  <c r="F1691" i="19"/>
  <c r="B1691" i="19" s="1"/>
  <c r="F1690" i="19"/>
  <c r="B1690" i="19" s="1"/>
  <c r="F1689" i="19"/>
  <c r="B1689" i="19" s="1"/>
  <c r="F1688" i="19"/>
  <c r="B1688" i="19" s="1"/>
  <c r="F1687" i="19"/>
  <c r="B1687" i="19" s="1"/>
  <c r="F1686" i="19"/>
  <c r="B1686" i="19" s="1"/>
  <c r="F1685" i="19"/>
  <c r="B1685" i="19" s="1"/>
  <c r="F1684" i="19"/>
  <c r="B1684" i="19" s="1"/>
  <c r="F1683" i="19"/>
  <c r="B1683" i="19" s="1"/>
  <c r="F1682" i="19"/>
  <c r="B1682" i="19" s="1"/>
  <c r="F1681" i="19"/>
  <c r="B1681" i="19" s="1"/>
  <c r="F1680" i="19"/>
  <c r="B1680" i="19" s="1"/>
  <c r="F1679" i="19"/>
  <c r="B1679" i="19" s="1"/>
  <c r="F1678" i="19"/>
  <c r="B1678" i="19" s="1"/>
  <c r="F1677" i="19"/>
  <c r="B1677" i="19" s="1"/>
  <c r="F1676" i="19"/>
  <c r="B1676" i="19" s="1"/>
  <c r="F1675" i="19"/>
  <c r="B1675" i="19" s="1"/>
  <c r="F1674" i="19"/>
  <c r="B1674" i="19" s="1"/>
  <c r="F1673" i="19"/>
  <c r="B1673" i="19" s="1"/>
  <c r="F1672" i="19"/>
  <c r="B1672" i="19" s="1"/>
  <c r="F1671" i="19"/>
  <c r="B1671" i="19" s="1"/>
  <c r="F1670" i="19"/>
  <c r="B1670" i="19" s="1"/>
  <c r="F1669" i="19"/>
  <c r="B1669" i="19" s="1"/>
  <c r="F1668" i="19"/>
  <c r="B1668" i="19" s="1"/>
  <c r="F1667" i="19"/>
  <c r="B1667" i="19" s="1"/>
  <c r="F1666" i="19"/>
  <c r="B1666" i="19" s="1"/>
  <c r="F1665" i="19"/>
  <c r="B1665" i="19" s="1"/>
  <c r="F1664" i="19"/>
  <c r="B1664" i="19" s="1"/>
  <c r="F1663" i="19"/>
  <c r="B1663" i="19" s="1"/>
  <c r="F1662" i="19"/>
  <c r="B1662" i="19" s="1"/>
  <c r="F1661" i="19"/>
  <c r="B1661" i="19" s="1"/>
  <c r="F1660" i="19"/>
  <c r="B1660" i="19" s="1"/>
  <c r="F1659" i="19"/>
  <c r="B1659" i="19" s="1"/>
  <c r="F1658" i="19"/>
  <c r="B1658" i="19" s="1"/>
  <c r="F1657" i="19"/>
  <c r="B1657" i="19" s="1"/>
  <c r="F1656" i="19"/>
  <c r="B1656" i="19" s="1"/>
  <c r="F1655" i="19"/>
  <c r="B1655" i="19" s="1"/>
  <c r="F1654" i="19"/>
  <c r="B1654" i="19" s="1"/>
  <c r="F1653" i="19"/>
  <c r="B1653" i="19" s="1"/>
  <c r="F1652" i="19"/>
  <c r="B1652" i="19" s="1"/>
  <c r="F1651" i="19"/>
  <c r="B1651" i="19" s="1"/>
  <c r="F1650" i="19"/>
  <c r="B1650" i="19" s="1"/>
  <c r="F1649" i="19"/>
  <c r="B1649" i="19" s="1"/>
  <c r="F1648" i="19"/>
  <c r="B1648" i="19" s="1"/>
  <c r="F1647" i="19"/>
  <c r="B1647" i="19" s="1"/>
  <c r="F1646" i="19"/>
  <c r="B1646" i="19" s="1"/>
  <c r="F1645" i="19"/>
  <c r="B1645" i="19" s="1"/>
  <c r="F1644" i="19"/>
  <c r="B1644" i="19" s="1"/>
  <c r="F1643" i="19"/>
  <c r="B1643" i="19" s="1"/>
  <c r="F1642" i="19"/>
  <c r="B1642" i="19" s="1"/>
  <c r="F1641" i="19"/>
  <c r="B1641" i="19" s="1"/>
  <c r="F1640" i="19"/>
  <c r="B1640" i="19" s="1"/>
  <c r="F1639" i="19"/>
  <c r="B1639" i="19" s="1"/>
  <c r="F1638" i="19"/>
  <c r="B1638" i="19" s="1"/>
  <c r="F1637" i="19"/>
  <c r="B1637" i="19" s="1"/>
  <c r="F1636" i="19"/>
  <c r="B1636" i="19" s="1"/>
  <c r="F1635" i="19"/>
  <c r="B1635" i="19" s="1"/>
  <c r="F1634" i="19"/>
  <c r="B1634" i="19" s="1"/>
  <c r="F1633" i="19"/>
  <c r="B1633" i="19" s="1"/>
  <c r="F1632" i="19"/>
  <c r="B1632" i="19" s="1"/>
  <c r="F1631" i="19"/>
  <c r="B1631" i="19" s="1"/>
  <c r="F1630" i="19"/>
  <c r="B1630" i="19" s="1"/>
  <c r="F1629" i="19"/>
  <c r="B1629" i="19" s="1"/>
  <c r="F1628" i="19"/>
  <c r="B1628" i="19" s="1"/>
  <c r="F1627" i="19"/>
  <c r="B1627" i="19" s="1"/>
  <c r="F1626" i="19"/>
  <c r="B1626" i="19" s="1"/>
  <c r="F1625" i="19"/>
  <c r="B1625" i="19" s="1"/>
  <c r="F1624" i="19"/>
  <c r="B1624" i="19" s="1"/>
  <c r="F1623" i="19"/>
  <c r="B1623" i="19" s="1"/>
  <c r="F1622" i="19"/>
  <c r="B1622" i="19" s="1"/>
  <c r="F1621" i="19"/>
  <c r="B1621" i="19" s="1"/>
  <c r="F1620" i="19"/>
  <c r="B1620" i="19" s="1"/>
  <c r="F1619" i="19"/>
  <c r="B1619" i="19" s="1"/>
  <c r="F1618" i="19"/>
  <c r="B1618" i="19" s="1"/>
  <c r="F1617" i="19"/>
  <c r="B1617" i="19" s="1"/>
  <c r="F1616" i="19"/>
  <c r="B1616" i="19" s="1"/>
  <c r="F1615" i="19"/>
  <c r="B1615" i="19" s="1"/>
  <c r="F1614" i="19"/>
  <c r="B1614" i="19" s="1"/>
  <c r="F1613" i="19"/>
  <c r="B1613" i="19" s="1"/>
  <c r="F1612" i="19"/>
  <c r="B1612" i="19" s="1"/>
  <c r="F1611" i="19"/>
  <c r="B1611" i="19" s="1"/>
  <c r="F1610" i="19"/>
  <c r="B1610" i="19" s="1"/>
  <c r="F1609" i="19"/>
  <c r="B1609" i="19" s="1"/>
  <c r="F1608" i="19"/>
  <c r="B1608" i="19" s="1"/>
  <c r="F1607" i="19"/>
  <c r="B1607" i="19" s="1"/>
  <c r="F1606" i="19"/>
  <c r="B1606" i="19" s="1"/>
  <c r="F1605" i="19"/>
  <c r="B1605" i="19" s="1"/>
  <c r="F1604" i="19"/>
  <c r="B1604" i="19" s="1"/>
  <c r="F1603" i="19"/>
  <c r="B1603" i="19" s="1"/>
  <c r="F1602" i="19"/>
  <c r="B1602" i="19" s="1"/>
  <c r="F1601" i="19"/>
  <c r="B1601" i="19" s="1"/>
  <c r="F1600" i="19"/>
  <c r="B1600" i="19" s="1"/>
  <c r="F1599" i="19"/>
  <c r="B1599" i="19" s="1"/>
  <c r="F1598" i="19"/>
  <c r="B1598" i="19" s="1"/>
  <c r="F1597" i="19"/>
  <c r="B1597" i="19" s="1"/>
  <c r="F1596" i="19"/>
  <c r="B1596" i="19" s="1"/>
  <c r="F1595" i="19"/>
  <c r="B1595" i="19" s="1"/>
  <c r="F1594" i="19"/>
  <c r="B1594" i="19" s="1"/>
  <c r="F1593" i="19"/>
  <c r="B1593" i="19" s="1"/>
  <c r="F1592" i="19"/>
  <c r="B1592" i="19" s="1"/>
  <c r="F1591" i="19"/>
  <c r="B1591" i="19" s="1"/>
  <c r="F1590" i="19"/>
  <c r="B1590" i="19" s="1"/>
  <c r="F1589" i="19"/>
  <c r="B1589" i="19" s="1"/>
  <c r="F1588" i="19"/>
  <c r="B1588" i="19" s="1"/>
  <c r="F1587" i="19"/>
  <c r="B1587" i="19" s="1"/>
  <c r="F1586" i="19"/>
  <c r="B1586" i="19" s="1"/>
  <c r="F1585" i="19"/>
  <c r="B1585" i="19" s="1"/>
  <c r="F1584" i="19"/>
  <c r="B1584" i="19" s="1"/>
  <c r="F1583" i="19"/>
  <c r="B1583" i="19" s="1"/>
  <c r="F1582" i="19"/>
  <c r="B1582" i="19" s="1"/>
  <c r="F1581" i="19"/>
  <c r="B1581" i="19" s="1"/>
  <c r="F1580" i="19"/>
  <c r="B1580" i="19" s="1"/>
  <c r="F1579" i="19"/>
  <c r="B1579" i="19" s="1"/>
  <c r="F1578" i="19"/>
  <c r="B1578" i="19" s="1"/>
  <c r="F1577" i="19"/>
  <c r="B1577" i="19" s="1"/>
  <c r="F1576" i="19"/>
  <c r="B1576" i="19" s="1"/>
  <c r="F1575" i="19"/>
  <c r="B1575" i="19" s="1"/>
  <c r="F1574" i="19"/>
  <c r="B1574" i="19" s="1"/>
  <c r="F1573" i="19"/>
  <c r="B1573" i="19" s="1"/>
  <c r="F1572" i="19"/>
  <c r="B1572" i="19" s="1"/>
  <c r="F1571" i="19"/>
  <c r="B1571" i="19" s="1"/>
  <c r="F1570" i="19"/>
  <c r="B1570" i="19" s="1"/>
  <c r="F1569" i="19"/>
  <c r="B1569" i="19" s="1"/>
  <c r="F1568" i="19"/>
  <c r="B1568" i="19" s="1"/>
  <c r="F1567" i="19"/>
  <c r="B1567" i="19" s="1"/>
  <c r="F1566" i="19"/>
  <c r="B1566" i="19" s="1"/>
  <c r="F1565" i="19"/>
  <c r="B1565" i="19" s="1"/>
  <c r="F1564" i="19"/>
  <c r="B1564" i="19" s="1"/>
  <c r="F1563" i="19"/>
  <c r="B1563" i="19" s="1"/>
  <c r="F1562" i="19"/>
  <c r="B1562" i="19" s="1"/>
  <c r="F1561" i="19"/>
  <c r="B1561" i="19" s="1"/>
  <c r="F1560" i="19"/>
  <c r="B1560" i="19" s="1"/>
  <c r="F1559" i="19"/>
  <c r="B1559" i="19" s="1"/>
  <c r="F1558" i="19"/>
  <c r="B1558" i="19" s="1"/>
  <c r="F1557" i="19"/>
  <c r="B1557" i="19" s="1"/>
  <c r="F1556" i="19"/>
  <c r="B1556" i="19" s="1"/>
  <c r="F1555" i="19"/>
  <c r="B1555" i="19" s="1"/>
  <c r="F1554" i="19"/>
  <c r="B1554" i="19" s="1"/>
  <c r="F1553" i="19"/>
  <c r="B1553" i="19" s="1"/>
  <c r="F1552" i="19"/>
  <c r="B1552" i="19" s="1"/>
  <c r="F1551" i="19"/>
  <c r="B1551" i="19" s="1"/>
  <c r="F1550" i="19"/>
  <c r="B1550" i="19" s="1"/>
  <c r="F1549" i="19"/>
  <c r="B1549" i="19" s="1"/>
  <c r="F1548" i="19"/>
  <c r="B1548" i="19" s="1"/>
  <c r="F1547" i="19"/>
  <c r="B1547" i="19" s="1"/>
  <c r="F1546" i="19"/>
  <c r="B1546" i="19" s="1"/>
  <c r="F1545" i="19"/>
  <c r="B1545" i="19" s="1"/>
  <c r="F1544" i="19"/>
  <c r="B1544" i="19" s="1"/>
  <c r="F1543" i="19"/>
  <c r="B1543" i="19" s="1"/>
  <c r="F1542" i="19"/>
  <c r="B1542" i="19" s="1"/>
  <c r="F1541" i="19"/>
  <c r="B1541" i="19" s="1"/>
  <c r="F1540" i="19"/>
  <c r="B1540" i="19" s="1"/>
  <c r="F1539" i="19"/>
  <c r="B1539" i="19" s="1"/>
  <c r="F1538" i="19"/>
  <c r="B1538" i="19" s="1"/>
  <c r="F1537" i="19"/>
  <c r="B1537" i="19" s="1"/>
  <c r="F1536" i="19"/>
  <c r="B1536" i="19" s="1"/>
  <c r="F1535" i="19"/>
  <c r="B1535" i="19" s="1"/>
  <c r="F1534" i="19"/>
  <c r="B1534" i="19" s="1"/>
  <c r="F1533" i="19"/>
  <c r="B1533" i="19" s="1"/>
  <c r="F1532" i="19"/>
  <c r="B1532" i="19" s="1"/>
  <c r="F1531" i="19"/>
  <c r="B1531" i="19" s="1"/>
  <c r="F1530" i="19"/>
  <c r="B1530" i="19" s="1"/>
  <c r="F1529" i="19"/>
  <c r="B1529" i="19" s="1"/>
  <c r="F1528" i="19"/>
  <c r="B1528" i="19" s="1"/>
  <c r="F1527" i="19"/>
  <c r="B1527" i="19" s="1"/>
  <c r="F1526" i="19"/>
  <c r="B1526" i="19" s="1"/>
  <c r="F1525" i="19"/>
  <c r="B1525" i="19" s="1"/>
  <c r="F1524" i="19"/>
  <c r="B1524" i="19" s="1"/>
  <c r="F1523" i="19"/>
  <c r="B1523" i="19" s="1"/>
  <c r="F1522" i="19"/>
  <c r="B1522" i="19" s="1"/>
  <c r="F1521" i="19"/>
  <c r="B1521" i="19" s="1"/>
  <c r="F1520" i="19"/>
  <c r="B1520" i="19" s="1"/>
  <c r="F1519" i="19"/>
  <c r="B1519" i="19" s="1"/>
  <c r="F1518" i="19"/>
  <c r="B1518" i="19" s="1"/>
  <c r="F1517" i="19"/>
  <c r="B1517" i="19" s="1"/>
  <c r="F1516" i="19"/>
  <c r="B1516" i="19" s="1"/>
  <c r="F1515" i="19"/>
  <c r="B1515" i="19" s="1"/>
  <c r="F1514" i="19"/>
  <c r="B1514" i="19" s="1"/>
  <c r="F1513" i="19"/>
  <c r="B1513" i="19" s="1"/>
  <c r="F1512" i="19"/>
  <c r="B1512" i="19" s="1"/>
  <c r="F1511" i="19"/>
  <c r="B1511" i="19" s="1"/>
  <c r="F1510" i="19"/>
  <c r="B1510" i="19" s="1"/>
  <c r="F1509" i="19"/>
  <c r="B1509" i="19" s="1"/>
  <c r="F1508" i="19"/>
  <c r="B1508" i="19" s="1"/>
  <c r="F1507" i="19"/>
  <c r="B1507" i="19" s="1"/>
  <c r="F1506" i="19"/>
  <c r="B1506" i="19" s="1"/>
  <c r="F1505" i="19"/>
  <c r="B1505" i="19" s="1"/>
  <c r="F1504" i="19"/>
  <c r="B1504" i="19" s="1"/>
  <c r="F1503" i="19"/>
  <c r="B1503" i="19" s="1"/>
  <c r="F1502" i="19"/>
  <c r="B1502" i="19" s="1"/>
  <c r="F1501" i="19"/>
  <c r="B1501" i="19" s="1"/>
  <c r="F1500" i="19"/>
  <c r="B1500" i="19" s="1"/>
  <c r="F1499" i="19"/>
  <c r="B1499" i="19" s="1"/>
  <c r="F1498" i="19"/>
  <c r="B1498" i="19" s="1"/>
  <c r="F1497" i="19"/>
  <c r="B1497" i="19" s="1"/>
  <c r="F1496" i="19"/>
  <c r="B1496" i="19" s="1"/>
  <c r="F1495" i="19"/>
  <c r="B1495" i="19" s="1"/>
  <c r="F1494" i="19"/>
  <c r="B1494" i="19" s="1"/>
  <c r="F1493" i="19"/>
  <c r="B1493" i="19" s="1"/>
  <c r="F1492" i="19"/>
  <c r="B1492" i="19" s="1"/>
  <c r="F1491" i="19"/>
  <c r="B1491" i="19" s="1"/>
  <c r="F1490" i="19"/>
  <c r="B1490" i="19" s="1"/>
  <c r="F1489" i="19"/>
  <c r="B1489" i="19" s="1"/>
  <c r="F1488" i="19"/>
  <c r="B1488" i="19" s="1"/>
  <c r="F1487" i="19"/>
  <c r="B1487" i="19" s="1"/>
  <c r="F1486" i="19"/>
  <c r="B1486" i="19" s="1"/>
  <c r="F1485" i="19"/>
  <c r="B1485" i="19" s="1"/>
  <c r="F1484" i="19"/>
  <c r="B1484" i="19" s="1"/>
  <c r="F1483" i="19"/>
  <c r="B1483" i="19" s="1"/>
  <c r="F1482" i="19"/>
  <c r="B1482" i="19" s="1"/>
  <c r="F1481" i="19"/>
  <c r="B1481" i="19" s="1"/>
  <c r="F1480" i="19"/>
  <c r="B1480" i="19" s="1"/>
  <c r="F1479" i="19"/>
  <c r="B1479" i="19" s="1"/>
  <c r="F1478" i="19"/>
  <c r="B1478" i="19" s="1"/>
  <c r="F1477" i="19"/>
  <c r="B1477" i="19" s="1"/>
  <c r="F1476" i="19"/>
  <c r="B1476" i="19" s="1"/>
  <c r="F1475" i="19"/>
  <c r="B1475" i="19" s="1"/>
  <c r="F1474" i="19"/>
  <c r="B1474" i="19" s="1"/>
  <c r="F1473" i="19"/>
  <c r="B1473" i="19" s="1"/>
  <c r="F1472" i="19"/>
  <c r="B1472" i="19" s="1"/>
  <c r="F1471" i="19"/>
  <c r="B1471" i="19" s="1"/>
  <c r="F1470" i="19"/>
  <c r="B1470" i="19" s="1"/>
  <c r="F1469" i="19"/>
  <c r="B1469" i="19" s="1"/>
  <c r="F1468" i="19"/>
  <c r="B1468" i="19" s="1"/>
  <c r="F1467" i="19"/>
  <c r="B1467" i="19" s="1"/>
  <c r="F1466" i="19"/>
  <c r="B1466" i="19" s="1"/>
  <c r="F1465" i="19"/>
  <c r="B1465" i="19" s="1"/>
  <c r="F1464" i="19"/>
  <c r="B1464" i="19" s="1"/>
  <c r="F1463" i="19"/>
  <c r="B1463" i="19" s="1"/>
  <c r="F1462" i="19"/>
  <c r="B1462" i="19" s="1"/>
  <c r="F1461" i="19"/>
  <c r="B1461" i="19" s="1"/>
  <c r="F1460" i="19"/>
  <c r="B1460" i="19" s="1"/>
  <c r="F1459" i="19"/>
  <c r="B1459" i="19" s="1"/>
  <c r="F1458" i="19"/>
  <c r="B1458" i="19" s="1"/>
  <c r="F1457" i="19"/>
  <c r="B1457" i="19" s="1"/>
  <c r="F1456" i="19"/>
  <c r="B1456" i="19" s="1"/>
  <c r="F1455" i="19"/>
  <c r="B1455" i="19" s="1"/>
  <c r="F1454" i="19"/>
  <c r="B1454" i="19" s="1"/>
  <c r="F1453" i="19"/>
  <c r="B1453" i="19" s="1"/>
  <c r="F1452" i="19"/>
  <c r="B1452" i="19" s="1"/>
  <c r="F1451" i="19"/>
  <c r="B1451" i="19" s="1"/>
  <c r="F1450" i="19"/>
  <c r="B1450" i="19" s="1"/>
  <c r="F1449" i="19"/>
  <c r="B1449" i="19" s="1"/>
  <c r="F1448" i="19"/>
  <c r="B1448" i="19" s="1"/>
  <c r="F1447" i="19"/>
  <c r="B1447" i="19" s="1"/>
  <c r="F1446" i="19"/>
  <c r="B1446" i="19" s="1"/>
  <c r="F1445" i="19"/>
  <c r="B1445" i="19" s="1"/>
  <c r="F1444" i="19"/>
  <c r="B1444" i="19" s="1"/>
  <c r="F1443" i="19"/>
  <c r="B1443" i="19" s="1"/>
  <c r="F1442" i="19"/>
  <c r="B1442" i="19" s="1"/>
  <c r="F1441" i="19"/>
  <c r="B1441" i="19" s="1"/>
  <c r="F1440" i="19"/>
  <c r="B1440" i="19" s="1"/>
  <c r="F1439" i="19"/>
  <c r="B1439" i="19" s="1"/>
  <c r="F1438" i="19"/>
  <c r="B1438" i="19" s="1"/>
  <c r="F1437" i="19"/>
  <c r="B1437" i="19" s="1"/>
  <c r="F1436" i="19"/>
  <c r="B1436" i="19" s="1"/>
  <c r="F1435" i="19"/>
  <c r="B1435" i="19" s="1"/>
  <c r="F1434" i="19"/>
  <c r="B1434" i="19" s="1"/>
  <c r="F1433" i="19"/>
  <c r="B1433" i="19" s="1"/>
  <c r="F1432" i="19"/>
  <c r="B1432" i="19" s="1"/>
  <c r="F1431" i="19"/>
  <c r="B1431" i="19" s="1"/>
  <c r="F1430" i="19"/>
  <c r="B1430" i="19" s="1"/>
  <c r="F1429" i="19"/>
  <c r="B1429" i="19" s="1"/>
  <c r="F1428" i="19"/>
  <c r="B1428" i="19" s="1"/>
  <c r="F1427" i="19"/>
  <c r="B1427" i="19" s="1"/>
  <c r="F1426" i="19"/>
  <c r="B1426" i="19" s="1"/>
  <c r="F1425" i="19"/>
  <c r="B1425" i="19" s="1"/>
  <c r="F1424" i="19"/>
  <c r="B1424" i="19" s="1"/>
  <c r="F1423" i="19"/>
  <c r="B1423" i="19" s="1"/>
  <c r="F1422" i="19"/>
  <c r="B1422" i="19" s="1"/>
  <c r="F1421" i="19"/>
  <c r="B1421" i="19" s="1"/>
  <c r="F1420" i="19"/>
  <c r="B1420" i="19" s="1"/>
  <c r="F1419" i="19"/>
  <c r="B1419" i="19" s="1"/>
  <c r="F1418" i="19"/>
  <c r="B1418" i="19" s="1"/>
  <c r="F1417" i="19"/>
  <c r="B1417" i="19" s="1"/>
  <c r="F1416" i="19"/>
  <c r="B1416" i="19" s="1"/>
  <c r="F1415" i="19"/>
  <c r="B1415" i="19" s="1"/>
  <c r="F1414" i="19"/>
  <c r="B1414" i="19" s="1"/>
  <c r="F1413" i="19"/>
  <c r="B1413" i="19" s="1"/>
  <c r="F1412" i="19"/>
  <c r="B1412" i="19" s="1"/>
  <c r="F1411" i="19"/>
  <c r="B1411" i="19" s="1"/>
  <c r="F1410" i="19"/>
  <c r="B1410" i="19" s="1"/>
  <c r="F1409" i="19"/>
  <c r="B1409" i="19" s="1"/>
  <c r="F1408" i="19"/>
  <c r="B1408" i="19" s="1"/>
  <c r="F1407" i="19"/>
  <c r="B1407" i="19" s="1"/>
  <c r="F1406" i="19"/>
  <c r="B1406" i="19" s="1"/>
  <c r="F1405" i="19"/>
  <c r="B1405" i="19" s="1"/>
  <c r="F1404" i="19"/>
  <c r="B1404" i="19" s="1"/>
  <c r="F1403" i="19"/>
  <c r="B1403" i="19" s="1"/>
  <c r="F1402" i="19"/>
  <c r="B1402" i="19" s="1"/>
  <c r="F1401" i="19"/>
  <c r="B1401" i="19" s="1"/>
  <c r="F1400" i="19"/>
  <c r="B1400" i="19" s="1"/>
  <c r="F1399" i="19"/>
  <c r="B1399" i="19" s="1"/>
  <c r="F1398" i="19"/>
  <c r="B1398" i="19" s="1"/>
  <c r="F1397" i="19"/>
  <c r="B1397" i="19" s="1"/>
  <c r="F1396" i="19"/>
  <c r="B1396" i="19" s="1"/>
  <c r="F1395" i="19"/>
  <c r="B1395" i="19" s="1"/>
  <c r="F1394" i="19"/>
  <c r="B1394" i="19" s="1"/>
  <c r="F1393" i="19"/>
  <c r="B1393" i="19" s="1"/>
  <c r="F1392" i="19"/>
  <c r="B1392" i="19" s="1"/>
  <c r="F1391" i="19"/>
  <c r="B1391" i="19" s="1"/>
  <c r="F1390" i="19"/>
  <c r="B1390" i="19" s="1"/>
  <c r="F1389" i="19"/>
  <c r="B1389" i="19" s="1"/>
  <c r="F1388" i="19"/>
  <c r="B1388" i="19" s="1"/>
  <c r="F1387" i="19"/>
  <c r="B1387" i="19" s="1"/>
  <c r="F1386" i="19"/>
  <c r="B1386" i="19" s="1"/>
  <c r="F1385" i="19"/>
  <c r="B1385" i="19" s="1"/>
  <c r="F1384" i="19"/>
  <c r="B1384" i="19" s="1"/>
  <c r="F1383" i="19"/>
  <c r="B1383" i="19" s="1"/>
  <c r="F1382" i="19"/>
  <c r="B1382" i="19" s="1"/>
  <c r="F1381" i="19"/>
  <c r="B1381" i="19" s="1"/>
  <c r="F1380" i="19"/>
  <c r="B1380" i="19" s="1"/>
  <c r="F1379" i="19"/>
  <c r="B1379" i="19" s="1"/>
  <c r="F1378" i="19"/>
  <c r="B1378" i="19" s="1"/>
  <c r="F1377" i="19"/>
  <c r="B1377" i="19" s="1"/>
  <c r="F1376" i="19"/>
  <c r="B1376" i="19" s="1"/>
  <c r="F1375" i="19"/>
  <c r="B1375" i="19" s="1"/>
  <c r="F1374" i="19"/>
  <c r="B1374" i="19" s="1"/>
  <c r="F1373" i="19"/>
  <c r="B1373" i="19" s="1"/>
  <c r="F1372" i="19"/>
  <c r="B1372" i="19" s="1"/>
  <c r="F1371" i="19"/>
  <c r="B1371" i="19" s="1"/>
  <c r="F1370" i="19"/>
  <c r="B1370" i="19" s="1"/>
  <c r="F1369" i="19"/>
  <c r="B1369" i="19" s="1"/>
  <c r="F1368" i="19"/>
  <c r="B1368" i="19" s="1"/>
  <c r="F1367" i="19"/>
  <c r="B1367" i="19" s="1"/>
  <c r="F1366" i="19"/>
  <c r="B1366" i="19" s="1"/>
  <c r="F1365" i="19"/>
  <c r="B1365" i="19" s="1"/>
  <c r="F1364" i="19"/>
  <c r="B1364" i="19" s="1"/>
  <c r="F1363" i="19"/>
  <c r="B1363" i="19" s="1"/>
  <c r="F1362" i="19"/>
  <c r="B1362" i="19" s="1"/>
  <c r="F1361" i="19"/>
  <c r="B1361" i="19" s="1"/>
  <c r="F1360" i="19"/>
  <c r="B1360" i="19" s="1"/>
  <c r="F1359" i="19"/>
  <c r="B1359" i="19" s="1"/>
  <c r="F1358" i="19"/>
  <c r="B1358" i="19" s="1"/>
  <c r="F1357" i="19"/>
  <c r="B1357" i="19" s="1"/>
  <c r="F1356" i="19"/>
  <c r="B1356" i="19" s="1"/>
  <c r="F1355" i="19"/>
  <c r="B1355" i="19" s="1"/>
  <c r="F1354" i="19"/>
  <c r="B1354" i="19" s="1"/>
  <c r="F1353" i="19"/>
  <c r="B1353" i="19" s="1"/>
  <c r="F1352" i="19"/>
  <c r="B1352" i="19" s="1"/>
  <c r="F1351" i="19"/>
  <c r="B1351" i="19" s="1"/>
  <c r="F1350" i="19"/>
  <c r="B1350" i="19" s="1"/>
  <c r="F1349" i="19"/>
  <c r="B1349" i="19" s="1"/>
  <c r="F1348" i="19"/>
  <c r="B1348" i="19" s="1"/>
  <c r="F1347" i="19"/>
  <c r="B1347" i="19" s="1"/>
  <c r="F1346" i="19"/>
  <c r="B1346" i="19" s="1"/>
  <c r="F1345" i="19"/>
  <c r="B1345" i="19" s="1"/>
  <c r="F1344" i="19"/>
  <c r="B1344" i="19" s="1"/>
  <c r="F1343" i="19"/>
  <c r="B1343" i="19" s="1"/>
  <c r="F1342" i="19"/>
  <c r="B1342" i="19" s="1"/>
  <c r="F1341" i="19"/>
  <c r="B1341" i="19" s="1"/>
  <c r="F1340" i="19"/>
  <c r="B1340" i="19" s="1"/>
  <c r="F1339" i="19"/>
  <c r="B1339" i="19" s="1"/>
  <c r="F1338" i="19"/>
  <c r="B1338" i="19" s="1"/>
  <c r="F1337" i="19"/>
  <c r="B1337" i="19" s="1"/>
  <c r="F1336" i="19"/>
  <c r="B1336" i="19" s="1"/>
  <c r="F1335" i="19"/>
  <c r="B1335" i="19" s="1"/>
  <c r="F1334" i="19"/>
  <c r="B1334" i="19" s="1"/>
  <c r="F1333" i="19"/>
  <c r="B1333" i="19" s="1"/>
  <c r="F1332" i="19"/>
  <c r="B1332" i="19" s="1"/>
  <c r="F1331" i="19"/>
  <c r="B1331" i="19" s="1"/>
  <c r="F1330" i="19"/>
  <c r="B1330" i="19" s="1"/>
  <c r="F1329" i="19"/>
  <c r="B1329" i="19" s="1"/>
  <c r="F1328" i="19"/>
  <c r="B1328" i="19" s="1"/>
  <c r="F1327" i="19"/>
  <c r="B1327" i="19" s="1"/>
  <c r="F1326" i="19"/>
  <c r="B1326" i="19" s="1"/>
  <c r="F1325" i="19"/>
  <c r="B1325" i="19" s="1"/>
  <c r="F1324" i="19"/>
  <c r="B1324" i="19" s="1"/>
  <c r="F1323" i="19"/>
  <c r="B1323" i="19" s="1"/>
  <c r="F1322" i="19"/>
  <c r="B1322" i="19" s="1"/>
  <c r="F1321" i="19"/>
  <c r="B1321" i="19" s="1"/>
  <c r="F1320" i="19"/>
  <c r="B1320" i="19" s="1"/>
  <c r="F1319" i="19"/>
  <c r="B1319" i="19" s="1"/>
  <c r="F1318" i="19"/>
  <c r="B1318" i="19" s="1"/>
  <c r="F1317" i="19"/>
  <c r="B1317" i="19" s="1"/>
  <c r="F1316" i="19"/>
  <c r="B1316" i="19" s="1"/>
  <c r="F1315" i="19"/>
  <c r="B1315" i="19" s="1"/>
  <c r="F1314" i="19"/>
  <c r="B1314" i="19" s="1"/>
  <c r="F1313" i="19"/>
  <c r="B1313" i="19" s="1"/>
  <c r="F1312" i="19"/>
  <c r="B1312" i="19" s="1"/>
  <c r="F1311" i="19"/>
  <c r="B1311" i="19" s="1"/>
  <c r="F1310" i="19"/>
  <c r="B1310" i="19" s="1"/>
  <c r="F1309" i="19"/>
  <c r="B1309" i="19" s="1"/>
  <c r="F1308" i="19"/>
  <c r="B1308" i="19" s="1"/>
  <c r="F1307" i="19"/>
  <c r="B1307" i="19" s="1"/>
  <c r="F1306" i="19"/>
  <c r="B1306" i="19" s="1"/>
  <c r="F1305" i="19"/>
  <c r="B1305" i="19" s="1"/>
  <c r="F1304" i="19"/>
  <c r="B1304" i="19" s="1"/>
  <c r="F1303" i="19"/>
  <c r="B1303" i="19" s="1"/>
  <c r="F1302" i="19"/>
  <c r="B1302" i="19" s="1"/>
  <c r="F1301" i="19"/>
  <c r="B1301" i="19" s="1"/>
  <c r="F1300" i="19"/>
  <c r="B1300" i="19" s="1"/>
  <c r="F1299" i="19"/>
  <c r="B1299" i="19" s="1"/>
  <c r="F1298" i="19"/>
  <c r="B1298" i="19" s="1"/>
  <c r="F1297" i="19"/>
  <c r="B1297" i="19" s="1"/>
  <c r="F1296" i="19"/>
  <c r="B1296" i="19" s="1"/>
  <c r="F1295" i="19"/>
  <c r="B1295" i="19" s="1"/>
  <c r="F1294" i="19"/>
  <c r="B1294" i="19" s="1"/>
  <c r="F1293" i="19"/>
  <c r="B1293" i="19" s="1"/>
  <c r="F1292" i="19"/>
  <c r="B1292" i="19" s="1"/>
  <c r="F1291" i="19"/>
  <c r="B1291" i="19" s="1"/>
  <c r="F1290" i="19"/>
  <c r="B1290" i="19" s="1"/>
  <c r="F1289" i="19"/>
  <c r="B1289" i="19" s="1"/>
  <c r="F1288" i="19"/>
  <c r="B1288" i="19" s="1"/>
  <c r="F1287" i="19"/>
  <c r="B1287" i="19" s="1"/>
  <c r="F1286" i="19"/>
  <c r="B1286" i="19" s="1"/>
  <c r="F1285" i="19"/>
  <c r="B1285" i="19" s="1"/>
  <c r="F1284" i="19"/>
  <c r="B1284" i="19" s="1"/>
  <c r="F1283" i="19"/>
  <c r="B1283" i="19" s="1"/>
  <c r="F1282" i="19"/>
  <c r="B1282" i="19" s="1"/>
  <c r="F1281" i="19"/>
  <c r="B1281" i="19" s="1"/>
  <c r="F1280" i="19"/>
  <c r="B1280" i="19" s="1"/>
  <c r="F1279" i="19"/>
  <c r="B1279" i="19" s="1"/>
  <c r="F1278" i="19"/>
  <c r="B1278" i="19" s="1"/>
  <c r="F1277" i="19"/>
  <c r="B1277" i="19" s="1"/>
  <c r="F1276" i="19"/>
  <c r="B1276" i="19" s="1"/>
  <c r="F1275" i="19"/>
  <c r="B1275" i="19" s="1"/>
  <c r="F1274" i="19"/>
  <c r="B1274" i="19" s="1"/>
  <c r="F1273" i="19"/>
  <c r="B1273" i="19" s="1"/>
  <c r="F1272" i="19"/>
  <c r="B1272" i="19" s="1"/>
  <c r="F1271" i="19"/>
  <c r="B1271" i="19" s="1"/>
  <c r="F1270" i="19"/>
  <c r="B1270" i="19" s="1"/>
  <c r="F1269" i="19"/>
  <c r="B1269" i="19" s="1"/>
  <c r="F1268" i="19"/>
  <c r="B1268" i="19" s="1"/>
  <c r="F1267" i="19"/>
  <c r="B1267" i="19" s="1"/>
  <c r="F1266" i="19"/>
  <c r="B1266" i="19" s="1"/>
  <c r="F1265" i="19"/>
  <c r="B1265" i="19" s="1"/>
  <c r="F1264" i="19"/>
  <c r="B1264" i="19" s="1"/>
  <c r="F1263" i="19"/>
  <c r="B1263" i="19" s="1"/>
  <c r="F1262" i="19"/>
  <c r="B1262" i="19" s="1"/>
  <c r="F1261" i="19"/>
  <c r="B1261" i="19" s="1"/>
  <c r="F1260" i="19"/>
  <c r="B1260" i="19" s="1"/>
  <c r="F1259" i="19"/>
  <c r="B1259" i="19" s="1"/>
  <c r="F1258" i="19"/>
  <c r="B1258" i="19" s="1"/>
  <c r="F1257" i="19"/>
  <c r="B1257" i="19" s="1"/>
  <c r="F1256" i="19"/>
  <c r="B1256" i="19" s="1"/>
  <c r="F1255" i="19"/>
  <c r="B1255" i="19" s="1"/>
  <c r="F1254" i="19"/>
  <c r="B1254" i="19" s="1"/>
  <c r="F1253" i="19"/>
  <c r="B1253" i="19" s="1"/>
  <c r="F1252" i="19"/>
  <c r="B1252" i="19" s="1"/>
  <c r="F1251" i="19"/>
  <c r="B1251" i="19" s="1"/>
  <c r="F1250" i="19"/>
  <c r="B1250" i="19" s="1"/>
  <c r="F1249" i="19"/>
  <c r="B1249" i="19" s="1"/>
  <c r="F1248" i="19"/>
  <c r="B1248" i="19" s="1"/>
  <c r="F1247" i="19"/>
  <c r="B1247" i="19" s="1"/>
  <c r="F1246" i="19"/>
  <c r="B1246" i="19" s="1"/>
  <c r="F1245" i="19"/>
  <c r="B1245" i="19" s="1"/>
  <c r="F1244" i="19"/>
  <c r="B1244" i="19" s="1"/>
  <c r="F1243" i="19"/>
  <c r="B1243" i="19" s="1"/>
  <c r="F1242" i="19"/>
  <c r="B1242" i="19" s="1"/>
  <c r="F1241" i="19"/>
  <c r="B1241" i="19" s="1"/>
  <c r="F1240" i="19"/>
  <c r="B1240" i="19" s="1"/>
  <c r="F1239" i="19"/>
  <c r="B1239" i="19" s="1"/>
  <c r="F1238" i="19"/>
  <c r="B1238" i="19" s="1"/>
  <c r="F1237" i="19"/>
  <c r="B1237" i="19" s="1"/>
  <c r="F1236" i="19"/>
  <c r="B1236" i="19" s="1"/>
  <c r="F1235" i="19"/>
  <c r="B1235" i="19" s="1"/>
  <c r="F1234" i="19"/>
  <c r="B1234" i="19" s="1"/>
  <c r="F1233" i="19"/>
  <c r="B1233" i="19" s="1"/>
  <c r="F1232" i="19"/>
  <c r="B1232" i="19" s="1"/>
  <c r="F1231" i="19"/>
  <c r="B1231" i="19" s="1"/>
  <c r="F1230" i="19"/>
  <c r="B1230" i="19" s="1"/>
  <c r="F1229" i="19"/>
  <c r="B1229" i="19" s="1"/>
  <c r="F1228" i="19"/>
  <c r="B1228" i="19" s="1"/>
  <c r="F1227" i="19"/>
  <c r="B1227" i="19" s="1"/>
  <c r="F1226" i="19"/>
  <c r="B1226" i="19" s="1"/>
  <c r="F1225" i="19"/>
  <c r="B1225" i="19" s="1"/>
  <c r="F1224" i="19"/>
  <c r="B1224" i="19" s="1"/>
  <c r="F1223" i="19"/>
  <c r="B1223" i="19" s="1"/>
  <c r="F1222" i="19"/>
  <c r="B1222" i="19" s="1"/>
  <c r="F1221" i="19"/>
  <c r="B1221" i="19" s="1"/>
  <c r="F1220" i="19"/>
  <c r="B1220" i="19" s="1"/>
  <c r="F1219" i="19"/>
  <c r="B1219" i="19" s="1"/>
  <c r="F1218" i="19"/>
  <c r="B1218" i="19" s="1"/>
  <c r="F1217" i="19"/>
  <c r="B1217" i="19" s="1"/>
  <c r="F1216" i="19"/>
  <c r="B1216" i="19" s="1"/>
  <c r="F1215" i="19"/>
  <c r="B1215" i="19" s="1"/>
  <c r="F1214" i="19"/>
  <c r="B1214" i="19" s="1"/>
  <c r="F1213" i="19"/>
  <c r="B1213" i="19" s="1"/>
  <c r="F1212" i="19"/>
  <c r="B1212" i="19" s="1"/>
  <c r="F1211" i="19"/>
  <c r="B1211" i="19" s="1"/>
  <c r="F1210" i="19"/>
  <c r="B1210" i="19" s="1"/>
  <c r="F1209" i="19"/>
  <c r="B1209" i="19" s="1"/>
  <c r="F1208" i="19"/>
  <c r="B1208" i="19" s="1"/>
  <c r="F1207" i="19"/>
  <c r="B1207" i="19" s="1"/>
  <c r="F1206" i="19"/>
  <c r="B1206" i="19" s="1"/>
  <c r="F1205" i="19"/>
  <c r="B1205" i="19" s="1"/>
  <c r="F1204" i="19"/>
  <c r="B1204" i="19" s="1"/>
  <c r="F1203" i="19"/>
  <c r="B1203" i="19" s="1"/>
  <c r="F1202" i="19"/>
  <c r="B1202" i="19" s="1"/>
  <c r="F1201" i="19"/>
  <c r="B1201" i="19" s="1"/>
  <c r="F1200" i="19"/>
  <c r="B1200" i="19" s="1"/>
  <c r="F1199" i="19"/>
  <c r="B1199" i="19" s="1"/>
  <c r="F1198" i="19"/>
  <c r="B1198" i="19" s="1"/>
  <c r="F1197" i="19"/>
  <c r="B1197" i="19" s="1"/>
  <c r="F1196" i="19"/>
  <c r="B1196" i="19" s="1"/>
  <c r="F1195" i="19"/>
  <c r="B1195" i="19" s="1"/>
  <c r="F1194" i="19"/>
  <c r="B1194" i="19" s="1"/>
  <c r="F1193" i="19"/>
  <c r="B1193" i="19" s="1"/>
  <c r="F1192" i="19"/>
  <c r="B1192" i="19" s="1"/>
  <c r="F1191" i="19"/>
  <c r="B1191" i="19" s="1"/>
  <c r="F1190" i="19"/>
  <c r="B1190" i="19" s="1"/>
  <c r="F1189" i="19"/>
  <c r="B1189" i="19" s="1"/>
  <c r="F1188" i="19"/>
  <c r="B1188" i="19" s="1"/>
  <c r="F1187" i="19"/>
  <c r="B1187" i="19" s="1"/>
  <c r="F1186" i="19"/>
  <c r="B1186" i="19" s="1"/>
  <c r="F1185" i="19"/>
  <c r="B1185" i="19" s="1"/>
  <c r="F1184" i="19"/>
  <c r="B1184" i="19" s="1"/>
  <c r="F1183" i="19"/>
  <c r="B1183" i="19" s="1"/>
  <c r="F1182" i="19"/>
  <c r="B1182" i="19" s="1"/>
  <c r="F1181" i="19"/>
  <c r="B1181" i="19" s="1"/>
  <c r="F1180" i="19"/>
  <c r="B1180" i="19" s="1"/>
  <c r="F1179" i="19"/>
  <c r="B1179" i="19" s="1"/>
  <c r="F1178" i="19"/>
  <c r="B1178" i="19" s="1"/>
  <c r="F1177" i="19"/>
  <c r="B1177" i="19" s="1"/>
  <c r="F1176" i="19"/>
  <c r="B1176" i="19" s="1"/>
  <c r="F1175" i="19"/>
  <c r="B1175" i="19" s="1"/>
  <c r="F1174" i="19"/>
  <c r="B1174" i="19" s="1"/>
  <c r="F1173" i="19"/>
  <c r="B1173" i="19" s="1"/>
  <c r="F1172" i="19"/>
  <c r="B1172" i="19" s="1"/>
  <c r="F1171" i="19"/>
  <c r="B1171" i="19" s="1"/>
  <c r="F1170" i="19"/>
  <c r="B1170" i="19" s="1"/>
  <c r="F1169" i="19"/>
  <c r="B1169" i="19" s="1"/>
  <c r="F1168" i="19"/>
  <c r="B1168" i="19" s="1"/>
  <c r="F1167" i="19"/>
  <c r="B1167" i="19" s="1"/>
  <c r="F1166" i="19"/>
  <c r="B1166" i="19" s="1"/>
  <c r="F1165" i="19"/>
  <c r="B1165" i="19" s="1"/>
  <c r="F1164" i="19"/>
  <c r="B1164" i="19" s="1"/>
  <c r="F1163" i="19"/>
  <c r="B1163" i="19" s="1"/>
  <c r="F1162" i="19"/>
  <c r="B1162" i="19" s="1"/>
  <c r="F1161" i="19"/>
  <c r="B1161" i="19" s="1"/>
  <c r="F1160" i="19"/>
  <c r="B1160" i="19" s="1"/>
  <c r="F1159" i="19"/>
  <c r="B1159" i="19" s="1"/>
  <c r="F1158" i="19"/>
  <c r="B1158" i="19" s="1"/>
  <c r="F1157" i="19"/>
  <c r="B1157" i="19" s="1"/>
  <c r="F1156" i="19"/>
  <c r="B1156" i="19" s="1"/>
  <c r="F1155" i="19"/>
  <c r="B1155" i="19" s="1"/>
  <c r="F1154" i="19"/>
  <c r="B1154" i="19" s="1"/>
  <c r="F1153" i="19"/>
  <c r="B1153" i="19" s="1"/>
  <c r="F1152" i="19"/>
  <c r="B1152" i="19" s="1"/>
  <c r="F1151" i="19"/>
  <c r="B1151" i="19" s="1"/>
  <c r="F1150" i="19"/>
  <c r="B1150" i="19" s="1"/>
  <c r="F1149" i="19"/>
  <c r="B1149" i="19" s="1"/>
  <c r="F1148" i="19"/>
  <c r="B1148" i="19" s="1"/>
  <c r="F1147" i="19"/>
  <c r="B1147" i="19" s="1"/>
  <c r="F1146" i="19"/>
  <c r="B1146" i="19" s="1"/>
  <c r="F1145" i="19"/>
  <c r="B1145" i="19" s="1"/>
  <c r="F1144" i="19"/>
  <c r="B1144" i="19" s="1"/>
  <c r="F1143" i="19"/>
  <c r="B1143" i="19" s="1"/>
  <c r="F1142" i="19"/>
  <c r="B1142" i="19" s="1"/>
  <c r="F1141" i="19"/>
  <c r="B1141" i="19" s="1"/>
  <c r="F1140" i="19"/>
  <c r="B1140" i="19" s="1"/>
  <c r="F1139" i="19"/>
  <c r="B1139" i="19" s="1"/>
  <c r="F1138" i="19"/>
  <c r="B1138" i="19" s="1"/>
  <c r="F1137" i="19"/>
  <c r="B1137" i="19" s="1"/>
  <c r="F1136" i="19"/>
  <c r="B1136" i="19" s="1"/>
  <c r="F1135" i="19"/>
  <c r="B1135" i="19" s="1"/>
  <c r="F1134" i="19"/>
  <c r="B1134" i="19" s="1"/>
  <c r="F1133" i="19"/>
  <c r="B1133" i="19" s="1"/>
  <c r="F1132" i="19"/>
  <c r="B1132" i="19" s="1"/>
  <c r="F1131" i="19"/>
  <c r="B1131" i="19" s="1"/>
  <c r="F1130" i="19"/>
  <c r="B1130" i="19" s="1"/>
  <c r="F1129" i="19"/>
  <c r="B1129" i="19" s="1"/>
  <c r="F1128" i="19"/>
  <c r="B1128" i="19" s="1"/>
  <c r="F1127" i="19"/>
  <c r="B1127" i="19" s="1"/>
  <c r="F1126" i="19"/>
  <c r="B1126" i="19" s="1"/>
  <c r="F1125" i="19"/>
  <c r="B1125" i="19" s="1"/>
  <c r="F1124" i="19"/>
  <c r="B1124" i="19" s="1"/>
  <c r="F1123" i="19"/>
  <c r="B1123" i="19" s="1"/>
  <c r="F1122" i="19"/>
  <c r="B1122" i="19" s="1"/>
  <c r="F1121" i="19"/>
  <c r="B1121" i="19" s="1"/>
  <c r="F1120" i="19"/>
  <c r="B1120" i="19" s="1"/>
  <c r="F1119" i="19"/>
  <c r="B1119" i="19" s="1"/>
  <c r="F1118" i="19"/>
  <c r="B1118" i="19" s="1"/>
  <c r="F1117" i="19"/>
  <c r="B1117" i="19" s="1"/>
  <c r="F1116" i="19"/>
  <c r="B1116" i="19" s="1"/>
  <c r="F1115" i="19"/>
  <c r="B1115" i="19" s="1"/>
  <c r="F1114" i="19"/>
  <c r="B1114" i="19" s="1"/>
  <c r="F1113" i="19"/>
  <c r="B1113" i="19" s="1"/>
  <c r="F1112" i="19"/>
  <c r="B1112" i="19" s="1"/>
  <c r="F1111" i="19"/>
  <c r="B1111" i="19" s="1"/>
  <c r="F1110" i="19"/>
  <c r="B1110" i="19" s="1"/>
  <c r="F1109" i="19"/>
  <c r="B1109" i="19" s="1"/>
  <c r="F1108" i="19"/>
  <c r="B1108" i="19" s="1"/>
  <c r="F1107" i="19"/>
  <c r="B1107" i="19" s="1"/>
  <c r="F1106" i="19"/>
  <c r="B1106" i="19" s="1"/>
  <c r="F1105" i="19"/>
  <c r="B1105" i="19" s="1"/>
  <c r="F1104" i="19"/>
  <c r="B1104" i="19" s="1"/>
  <c r="F1103" i="19"/>
  <c r="B1103" i="19" s="1"/>
  <c r="F1102" i="19"/>
  <c r="B1102" i="19" s="1"/>
  <c r="F1101" i="19"/>
  <c r="B1101" i="19" s="1"/>
  <c r="F1100" i="19"/>
  <c r="B1100" i="19" s="1"/>
  <c r="F1099" i="19"/>
  <c r="B1099" i="19" s="1"/>
  <c r="F1098" i="19"/>
  <c r="B1098" i="19" s="1"/>
  <c r="F1097" i="19"/>
  <c r="B1097" i="19" s="1"/>
  <c r="F1096" i="19"/>
  <c r="B1096" i="19" s="1"/>
  <c r="F1095" i="19"/>
  <c r="B1095" i="19" s="1"/>
  <c r="F1094" i="19"/>
  <c r="B1094" i="19" s="1"/>
  <c r="F1093" i="19"/>
  <c r="B1093" i="19" s="1"/>
  <c r="F1092" i="19"/>
  <c r="B1092" i="19" s="1"/>
  <c r="F1091" i="19"/>
  <c r="B1091" i="19" s="1"/>
  <c r="F1090" i="19"/>
  <c r="B1090" i="19" s="1"/>
  <c r="F1089" i="19"/>
  <c r="B1089" i="19" s="1"/>
  <c r="F1088" i="19"/>
  <c r="B1088" i="19" s="1"/>
  <c r="F1087" i="19"/>
  <c r="B1087" i="19" s="1"/>
  <c r="F1086" i="19"/>
  <c r="B1086" i="19" s="1"/>
  <c r="F1085" i="19"/>
  <c r="B1085" i="19" s="1"/>
  <c r="F1084" i="19"/>
  <c r="B1084" i="19" s="1"/>
  <c r="F1083" i="19"/>
  <c r="B1083" i="19" s="1"/>
  <c r="F1082" i="19"/>
  <c r="B1082" i="19" s="1"/>
  <c r="F1081" i="19"/>
  <c r="B1081" i="19" s="1"/>
  <c r="F1080" i="19"/>
  <c r="B1080" i="19" s="1"/>
  <c r="F1079" i="19"/>
  <c r="B1079" i="19" s="1"/>
  <c r="F1078" i="19"/>
  <c r="B1078" i="19" s="1"/>
  <c r="F1077" i="19"/>
  <c r="B1077" i="19" s="1"/>
  <c r="F1076" i="19"/>
  <c r="B1076" i="19" s="1"/>
  <c r="F1075" i="19"/>
  <c r="B1075" i="19" s="1"/>
  <c r="F1074" i="19"/>
  <c r="B1074" i="19" s="1"/>
  <c r="F1073" i="19"/>
  <c r="B1073" i="19" s="1"/>
  <c r="F1072" i="19"/>
  <c r="B1072" i="19" s="1"/>
  <c r="F1071" i="19"/>
  <c r="B1071" i="19" s="1"/>
  <c r="F1070" i="19"/>
  <c r="B1070" i="19" s="1"/>
  <c r="F1069" i="19"/>
  <c r="B1069" i="19" s="1"/>
  <c r="F1068" i="19"/>
  <c r="B1068" i="19" s="1"/>
  <c r="F1067" i="19"/>
  <c r="B1067" i="19" s="1"/>
  <c r="F1066" i="19"/>
  <c r="B1066" i="19" s="1"/>
  <c r="F1065" i="19"/>
  <c r="B1065" i="19" s="1"/>
  <c r="F1064" i="19"/>
  <c r="B1064" i="19" s="1"/>
  <c r="F1063" i="19"/>
  <c r="B1063" i="19" s="1"/>
  <c r="F1062" i="19"/>
  <c r="B1062" i="19" s="1"/>
  <c r="F1061" i="19"/>
  <c r="B1061" i="19" s="1"/>
  <c r="F1060" i="19"/>
  <c r="B1060" i="19" s="1"/>
  <c r="F1059" i="19"/>
  <c r="B1059" i="19" s="1"/>
  <c r="F1058" i="19"/>
  <c r="B1058" i="19" s="1"/>
  <c r="F1057" i="19"/>
  <c r="B1057" i="19" s="1"/>
  <c r="F1056" i="19"/>
  <c r="B1056" i="19" s="1"/>
  <c r="F1055" i="19"/>
  <c r="B1055" i="19" s="1"/>
  <c r="F1054" i="19"/>
  <c r="B1054" i="19" s="1"/>
  <c r="F1053" i="19"/>
  <c r="B1053" i="19" s="1"/>
  <c r="F1052" i="19"/>
  <c r="B1052" i="19" s="1"/>
  <c r="F1051" i="19"/>
  <c r="B1051" i="19" s="1"/>
  <c r="F1050" i="19"/>
  <c r="B1050" i="19" s="1"/>
  <c r="F1049" i="19"/>
  <c r="B1049" i="19" s="1"/>
  <c r="F1048" i="19"/>
  <c r="B1048" i="19" s="1"/>
  <c r="F1047" i="19"/>
  <c r="B1047" i="19" s="1"/>
  <c r="F1046" i="19"/>
  <c r="B1046" i="19" s="1"/>
  <c r="F1045" i="19"/>
  <c r="B1045" i="19" s="1"/>
  <c r="F1044" i="19"/>
  <c r="B1044" i="19" s="1"/>
  <c r="F1043" i="19"/>
  <c r="B1043" i="19" s="1"/>
  <c r="F1042" i="19"/>
  <c r="B1042" i="19" s="1"/>
  <c r="F1041" i="19"/>
  <c r="B1041" i="19" s="1"/>
  <c r="F1040" i="19"/>
  <c r="B1040" i="19" s="1"/>
  <c r="F1039" i="19"/>
  <c r="B1039" i="19" s="1"/>
  <c r="F1038" i="19"/>
  <c r="B1038" i="19" s="1"/>
  <c r="F1037" i="19"/>
  <c r="B1037" i="19" s="1"/>
  <c r="F1036" i="19"/>
  <c r="B1036" i="19" s="1"/>
  <c r="F1035" i="19"/>
  <c r="B1035" i="19" s="1"/>
  <c r="F1034" i="19"/>
  <c r="B1034" i="19" s="1"/>
  <c r="F1033" i="19"/>
  <c r="B1033" i="19" s="1"/>
  <c r="F1032" i="19"/>
  <c r="B1032" i="19" s="1"/>
  <c r="F1031" i="19"/>
  <c r="B1031" i="19" s="1"/>
  <c r="F1030" i="19"/>
  <c r="B1030" i="19" s="1"/>
  <c r="F1029" i="19"/>
  <c r="B1029" i="19" s="1"/>
  <c r="F1028" i="19"/>
  <c r="B1028" i="19" s="1"/>
  <c r="F1027" i="19"/>
  <c r="B1027" i="19" s="1"/>
  <c r="F1026" i="19"/>
  <c r="B1026" i="19" s="1"/>
  <c r="F1025" i="19"/>
  <c r="B1025" i="19" s="1"/>
  <c r="F1024" i="19"/>
  <c r="B1024" i="19" s="1"/>
  <c r="F1023" i="19"/>
  <c r="B1023" i="19" s="1"/>
  <c r="F1022" i="19"/>
  <c r="B1022" i="19" s="1"/>
  <c r="F1021" i="19"/>
  <c r="B1021" i="19" s="1"/>
  <c r="F1020" i="19"/>
  <c r="B1020" i="19" s="1"/>
  <c r="F1019" i="19"/>
  <c r="B1019" i="19" s="1"/>
  <c r="F1018" i="19"/>
  <c r="B1018" i="19" s="1"/>
  <c r="F1017" i="19"/>
  <c r="B1017" i="19" s="1"/>
  <c r="F1016" i="19"/>
  <c r="B1016" i="19" s="1"/>
  <c r="F1015" i="19"/>
  <c r="B1015" i="19" s="1"/>
  <c r="F1014" i="19"/>
  <c r="B1014" i="19" s="1"/>
  <c r="F1013" i="19"/>
  <c r="B1013" i="19" s="1"/>
  <c r="F1012" i="19"/>
  <c r="B1012" i="19" s="1"/>
  <c r="F1011" i="19"/>
  <c r="B1011" i="19" s="1"/>
  <c r="F1010" i="19"/>
  <c r="B1010" i="19" s="1"/>
  <c r="F1009" i="19"/>
  <c r="B1009" i="19" s="1"/>
  <c r="F1008" i="19"/>
  <c r="B1008" i="19" s="1"/>
  <c r="F1007" i="19"/>
  <c r="B1007" i="19" s="1"/>
  <c r="F1006" i="19"/>
  <c r="B1006" i="19" s="1"/>
  <c r="F1005" i="19"/>
  <c r="B1005" i="19" s="1"/>
  <c r="F1004" i="19"/>
  <c r="B1004" i="19" s="1"/>
  <c r="F1003" i="19"/>
  <c r="B1003" i="19" s="1"/>
  <c r="F1002" i="19"/>
  <c r="B1002" i="19" s="1"/>
  <c r="F1001" i="19"/>
  <c r="B1001" i="19" s="1"/>
  <c r="F1000" i="19"/>
  <c r="B1000" i="19" s="1"/>
  <c r="F999" i="19"/>
  <c r="B999" i="19" s="1"/>
  <c r="F998" i="19"/>
  <c r="B998" i="19" s="1"/>
  <c r="F997" i="19"/>
  <c r="B997" i="19" s="1"/>
  <c r="F996" i="19"/>
  <c r="B996" i="19" s="1"/>
  <c r="F995" i="19"/>
  <c r="B995" i="19" s="1"/>
  <c r="F994" i="19"/>
  <c r="B994" i="19" s="1"/>
  <c r="F993" i="19"/>
  <c r="B993" i="19" s="1"/>
  <c r="F992" i="19"/>
  <c r="B992" i="19" s="1"/>
  <c r="F991" i="19"/>
  <c r="B991" i="19" s="1"/>
  <c r="F990" i="19"/>
  <c r="B990" i="19" s="1"/>
  <c r="F989" i="19"/>
  <c r="B989" i="19" s="1"/>
  <c r="F988" i="19"/>
  <c r="B988" i="19" s="1"/>
  <c r="F987" i="19"/>
  <c r="B987" i="19" s="1"/>
  <c r="F986" i="19"/>
  <c r="B986" i="19" s="1"/>
  <c r="F985" i="19"/>
  <c r="B985" i="19" s="1"/>
  <c r="F984" i="19"/>
  <c r="B984" i="19" s="1"/>
  <c r="F983" i="19"/>
  <c r="B983" i="19" s="1"/>
  <c r="F982" i="19"/>
  <c r="B982" i="19" s="1"/>
  <c r="F981" i="19"/>
  <c r="B981" i="19" s="1"/>
  <c r="F980" i="19"/>
  <c r="B980" i="19" s="1"/>
  <c r="F979" i="19"/>
  <c r="B979" i="19" s="1"/>
  <c r="F978" i="19"/>
  <c r="B978" i="19" s="1"/>
  <c r="F977" i="19"/>
  <c r="B977" i="19" s="1"/>
  <c r="F976" i="19"/>
  <c r="B976" i="19" s="1"/>
  <c r="F975" i="19"/>
  <c r="B975" i="19" s="1"/>
  <c r="F974" i="19"/>
  <c r="B974" i="19" s="1"/>
  <c r="F973" i="19"/>
  <c r="B973" i="19" s="1"/>
  <c r="F972" i="19"/>
  <c r="B972" i="19" s="1"/>
  <c r="F971" i="19"/>
  <c r="B971" i="19" s="1"/>
  <c r="F970" i="19"/>
  <c r="B970" i="19" s="1"/>
  <c r="F969" i="19"/>
  <c r="B969" i="19" s="1"/>
  <c r="F968" i="19"/>
  <c r="B968" i="19" s="1"/>
  <c r="F967" i="19"/>
  <c r="B967" i="19" s="1"/>
  <c r="F966" i="19"/>
  <c r="B966" i="19" s="1"/>
  <c r="F965" i="19"/>
  <c r="B965" i="19" s="1"/>
  <c r="F964" i="19"/>
  <c r="B964" i="19" s="1"/>
  <c r="F963" i="19"/>
  <c r="B963" i="19" s="1"/>
  <c r="F962" i="19"/>
  <c r="B962" i="19" s="1"/>
  <c r="F961" i="19"/>
  <c r="B961" i="19" s="1"/>
  <c r="F960" i="19"/>
  <c r="B960" i="19" s="1"/>
  <c r="F959" i="19"/>
  <c r="B959" i="19" s="1"/>
  <c r="F958" i="19"/>
  <c r="B958" i="19" s="1"/>
  <c r="F957" i="19"/>
  <c r="B957" i="19" s="1"/>
  <c r="F956" i="19"/>
  <c r="B956" i="19" s="1"/>
  <c r="F955" i="19"/>
  <c r="B955" i="19" s="1"/>
  <c r="F954" i="19"/>
  <c r="B954" i="19" s="1"/>
  <c r="F953" i="19"/>
  <c r="B953" i="19" s="1"/>
  <c r="F952" i="19"/>
  <c r="B952" i="19" s="1"/>
  <c r="F951" i="19"/>
  <c r="B951" i="19" s="1"/>
  <c r="F950" i="19"/>
  <c r="B950" i="19" s="1"/>
  <c r="F949" i="19"/>
  <c r="B949" i="19" s="1"/>
  <c r="F948" i="19"/>
  <c r="B948" i="19" s="1"/>
  <c r="F947" i="19"/>
  <c r="B947" i="19" s="1"/>
  <c r="F946" i="19"/>
  <c r="B946" i="19" s="1"/>
  <c r="F945" i="19"/>
  <c r="B945" i="19" s="1"/>
  <c r="F944" i="19"/>
  <c r="B944" i="19" s="1"/>
  <c r="F943" i="19"/>
  <c r="B943" i="19" s="1"/>
  <c r="F942" i="19"/>
  <c r="B942" i="19" s="1"/>
  <c r="F941" i="19"/>
  <c r="B941" i="19" s="1"/>
  <c r="F940" i="19"/>
  <c r="B940" i="19" s="1"/>
  <c r="F939" i="19"/>
  <c r="B939" i="19" s="1"/>
  <c r="F938" i="19"/>
  <c r="B938" i="19" s="1"/>
  <c r="F937" i="19"/>
  <c r="B937" i="19" s="1"/>
  <c r="F936" i="19"/>
  <c r="B936" i="19" s="1"/>
  <c r="F935" i="19"/>
  <c r="B935" i="19" s="1"/>
  <c r="F934" i="19"/>
  <c r="B934" i="19" s="1"/>
  <c r="F933" i="19"/>
  <c r="B933" i="19" s="1"/>
  <c r="F932" i="19"/>
  <c r="B932" i="19" s="1"/>
  <c r="F931" i="19"/>
  <c r="B931" i="19" s="1"/>
  <c r="F930" i="19"/>
  <c r="B930" i="19" s="1"/>
  <c r="F929" i="19"/>
  <c r="B929" i="19" s="1"/>
  <c r="F928" i="19"/>
  <c r="B928" i="19" s="1"/>
  <c r="F927" i="19"/>
  <c r="B927" i="19" s="1"/>
  <c r="F926" i="19"/>
  <c r="B926" i="19" s="1"/>
  <c r="F925" i="19"/>
  <c r="B925" i="19" s="1"/>
  <c r="F924" i="19"/>
  <c r="B924" i="19" s="1"/>
  <c r="F923" i="19"/>
  <c r="B923" i="19" s="1"/>
  <c r="F922" i="19"/>
  <c r="B922" i="19" s="1"/>
  <c r="F921" i="19"/>
  <c r="B921" i="19" s="1"/>
  <c r="F920" i="19"/>
  <c r="B920" i="19" s="1"/>
  <c r="F919" i="19"/>
  <c r="B919" i="19" s="1"/>
  <c r="F918" i="19"/>
  <c r="B918" i="19" s="1"/>
  <c r="F917" i="19"/>
  <c r="B917" i="19" s="1"/>
  <c r="F916" i="19"/>
  <c r="B916" i="19" s="1"/>
  <c r="F915" i="19"/>
  <c r="B915" i="19" s="1"/>
  <c r="F914" i="19"/>
  <c r="B914" i="19" s="1"/>
  <c r="F913" i="19"/>
  <c r="B913" i="19" s="1"/>
  <c r="F912" i="19"/>
  <c r="B912" i="19" s="1"/>
  <c r="F911" i="19"/>
  <c r="B911" i="19" s="1"/>
  <c r="F910" i="19"/>
  <c r="B910" i="19" s="1"/>
  <c r="F909" i="19"/>
  <c r="B909" i="19" s="1"/>
  <c r="F908" i="19"/>
  <c r="B908" i="19" s="1"/>
  <c r="F907" i="19"/>
  <c r="B907" i="19" s="1"/>
  <c r="F906" i="19"/>
  <c r="B906" i="19" s="1"/>
  <c r="F905" i="19"/>
  <c r="B905" i="19" s="1"/>
  <c r="F904" i="19"/>
  <c r="B904" i="19" s="1"/>
  <c r="F903" i="19"/>
  <c r="B903" i="19" s="1"/>
  <c r="F902" i="19"/>
  <c r="B902" i="19" s="1"/>
  <c r="F901" i="19"/>
  <c r="B901" i="19" s="1"/>
  <c r="F900" i="19"/>
  <c r="B900" i="19" s="1"/>
  <c r="F899" i="19"/>
  <c r="B899" i="19" s="1"/>
  <c r="F898" i="19"/>
  <c r="B898" i="19" s="1"/>
  <c r="F897" i="19"/>
  <c r="B897" i="19" s="1"/>
  <c r="F896" i="19"/>
  <c r="B896" i="19" s="1"/>
  <c r="F895" i="19"/>
  <c r="B895" i="19" s="1"/>
  <c r="F894" i="19"/>
  <c r="B894" i="19" s="1"/>
  <c r="F893" i="19"/>
  <c r="B893" i="19" s="1"/>
  <c r="F892" i="19"/>
  <c r="B892" i="19" s="1"/>
  <c r="F891" i="19"/>
  <c r="B891" i="19" s="1"/>
  <c r="F890" i="19"/>
  <c r="B890" i="19" s="1"/>
  <c r="F889" i="19"/>
  <c r="B889" i="19" s="1"/>
  <c r="F888" i="19"/>
  <c r="B888" i="19" s="1"/>
  <c r="F887" i="19"/>
  <c r="B887" i="19" s="1"/>
  <c r="F886" i="19"/>
  <c r="B886" i="19" s="1"/>
  <c r="F885" i="19"/>
  <c r="B885" i="19" s="1"/>
  <c r="F884" i="19"/>
  <c r="B884" i="19" s="1"/>
  <c r="F883" i="19"/>
  <c r="B883" i="19" s="1"/>
  <c r="F882" i="19"/>
  <c r="B882" i="19" s="1"/>
  <c r="F881" i="19"/>
  <c r="B881" i="19" s="1"/>
  <c r="F880" i="19"/>
  <c r="B880" i="19" s="1"/>
  <c r="F879" i="19"/>
  <c r="B879" i="19" s="1"/>
  <c r="F878" i="19"/>
  <c r="B878" i="19" s="1"/>
  <c r="F877" i="19"/>
  <c r="B877" i="19" s="1"/>
  <c r="F876" i="19"/>
  <c r="B876" i="19" s="1"/>
  <c r="F875" i="19"/>
  <c r="B875" i="19" s="1"/>
  <c r="F874" i="19"/>
  <c r="B874" i="19" s="1"/>
  <c r="F873" i="19"/>
  <c r="B873" i="19" s="1"/>
  <c r="F872" i="19"/>
  <c r="B872" i="19" s="1"/>
  <c r="F871" i="19"/>
  <c r="B871" i="19" s="1"/>
  <c r="F870" i="19"/>
  <c r="B870" i="19" s="1"/>
  <c r="F869" i="19"/>
  <c r="B869" i="19" s="1"/>
  <c r="F868" i="19"/>
  <c r="B868" i="19" s="1"/>
  <c r="F867" i="19"/>
  <c r="B867" i="19" s="1"/>
  <c r="F866" i="19"/>
  <c r="B866" i="19" s="1"/>
  <c r="F865" i="19"/>
  <c r="B865" i="19" s="1"/>
  <c r="F864" i="19"/>
  <c r="B864" i="19" s="1"/>
  <c r="F863" i="19"/>
  <c r="B863" i="19" s="1"/>
  <c r="F862" i="19"/>
  <c r="B862" i="19" s="1"/>
  <c r="F861" i="19"/>
  <c r="B861" i="19" s="1"/>
  <c r="F860" i="19"/>
  <c r="B860" i="19" s="1"/>
  <c r="F859" i="19"/>
  <c r="B859" i="19" s="1"/>
  <c r="F858" i="19"/>
  <c r="B858" i="19" s="1"/>
  <c r="F857" i="19"/>
  <c r="B857" i="19" s="1"/>
  <c r="F856" i="19"/>
  <c r="B856" i="19" s="1"/>
  <c r="F855" i="19"/>
  <c r="B855" i="19" s="1"/>
  <c r="F854" i="19"/>
  <c r="B854" i="19" s="1"/>
  <c r="F853" i="19"/>
  <c r="B853" i="19" s="1"/>
  <c r="F852" i="19"/>
  <c r="B852" i="19" s="1"/>
  <c r="F851" i="19"/>
  <c r="B851" i="19" s="1"/>
  <c r="F850" i="19"/>
  <c r="B850" i="19" s="1"/>
  <c r="F849" i="19"/>
  <c r="B849" i="19" s="1"/>
  <c r="F848" i="19"/>
  <c r="B848" i="19" s="1"/>
  <c r="F847" i="19"/>
  <c r="B847" i="19" s="1"/>
  <c r="F846" i="19"/>
  <c r="B846" i="19" s="1"/>
  <c r="F845" i="19"/>
  <c r="B845" i="19" s="1"/>
  <c r="F844" i="19"/>
  <c r="B844" i="19" s="1"/>
  <c r="F843" i="19"/>
  <c r="B843" i="19" s="1"/>
  <c r="F842" i="19"/>
  <c r="B842" i="19" s="1"/>
  <c r="F841" i="19"/>
  <c r="B841" i="19" s="1"/>
  <c r="F840" i="19"/>
  <c r="B840" i="19" s="1"/>
  <c r="F839" i="19"/>
  <c r="B839" i="19" s="1"/>
  <c r="F838" i="19"/>
  <c r="B838" i="19" s="1"/>
  <c r="F837" i="19"/>
  <c r="B837" i="19" s="1"/>
  <c r="F836" i="19"/>
  <c r="B836" i="19" s="1"/>
  <c r="F835" i="19"/>
  <c r="B835" i="19" s="1"/>
  <c r="F834" i="19"/>
  <c r="B834" i="19" s="1"/>
  <c r="F833" i="19"/>
  <c r="B833" i="19" s="1"/>
  <c r="F832" i="19"/>
  <c r="B832" i="19" s="1"/>
  <c r="F831" i="19"/>
  <c r="B831" i="19" s="1"/>
  <c r="F830" i="19"/>
  <c r="B830" i="19" s="1"/>
  <c r="F829" i="19"/>
  <c r="B829" i="19" s="1"/>
  <c r="F828" i="19"/>
  <c r="B828" i="19" s="1"/>
  <c r="F827" i="19"/>
  <c r="B827" i="19" s="1"/>
  <c r="F826" i="19"/>
  <c r="B826" i="19" s="1"/>
  <c r="F825" i="19"/>
  <c r="B825" i="19" s="1"/>
  <c r="F824" i="19"/>
  <c r="B824" i="19" s="1"/>
  <c r="F823" i="19"/>
  <c r="B823" i="19" s="1"/>
  <c r="F822" i="19"/>
  <c r="B822" i="19" s="1"/>
  <c r="F821" i="19"/>
  <c r="B821" i="19" s="1"/>
  <c r="F820" i="19"/>
  <c r="B820" i="19" s="1"/>
  <c r="F819" i="19"/>
  <c r="B819" i="19" s="1"/>
  <c r="F818" i="19"/>
  <c r="B818" i="19" s="1"/>
  <c r="F817" i="19"/>
  <c r="B817" i="19" s="1"/>
  <c r="F816" i="19"/>
  <c r="B816" i="19" s="1"/>
  <c r="F815" i="19"/>
  <c r="B815" i="19" s="1"/>
  <c r="F814" i="19"/>
  <c r="B814" i="19" s="1"/>
  <c r="F813" i="19"/>
  <c r="B813" i="19" s="1"/>
  <c r="F812" i="19"/>
  <c r="B812" i="19" s="1"/>
  <c r="F811" i="19"/>
  <c r="B811" i="19" s="1"/>
  <c r="F810" i="19"/>
  <c r="B810" i="19" s="1"/>
  <c r="F809" i="19"/>
  <c r="B809" i="19" s="1"/>
  <c r="F808" i="19"/>
  <c r="B808" i="19" s="1"/>
  <c r="F807" i="19"/>
  <c r="B807" i="19" s="1"/>
  <c r="F806" i="19"/>
  <c r="B806" i="19" s="1"/>
  <c r="F805" i="19"/>
  <c r="B805" i="19" s="1"/>
  <c r="F804" i="19"/>
  <c r="B804" i="19" s="1"/>
  <c r="F803" i="19"/>
  <c r="B803" i="19" s="1"/>
  <c r="F802" i="19"/>
  <c r="B802" i="19" s="1"/>
  <c r="F801" i="19"/>
  <c r="B801" i="19" s="1"/>
  <c r="F800" i="19"/>
  <c r="B800" i="19" s="1"/>
  <c r="F799" i="19"/>
  <c r="B799" i="19" s="1"/>
  <c r="F798" i="19"/>
  <c r="B798" i="19" s="1"/>
  <c r="F797" i="19"/>
  <c r="B797" i="19" s="1"/>
  <c r="F796" i="19"/>
  <c r="B796" i="19" s="1"/>
  <c r="F795" i="19"/>
  <c r="B795" i="19" s="1"/>
  <c r="F794" i="19"/>
  <c r="B794" i="19" s="1"/>
  <c r="F793" i="19"/>
  <c r="B793" i="19" s="1"/>
  <c r="F792" i="19"/>
  <c r="B792" i="19" s="1"/>
  <c r="F791" i="19"/>
  <c r="B791" i="19" s="1"/>
  <c r="F790" i="19"/>
  <c r="B790" i="19" s="1"/>
  <c r="F789" i="19"/>
  <c r="B789" i="19" s="1"/>
  <c r="F788" i="19"/>
  <c r="B788" i="19" s="1"/>
  <c r="F787" i="19"/>
  <c r="B787" i="19" s="1"/>
  <c r="F786" i="19"/>
  <c r="B786" i="19" s="1"/>
  <c r="F785" i="19"/>
  <c r="B785" i="19" s="1"/>
  <c r="F784" i="19"/>
  <c r="B784" i="19" s="1"/>
  <c r="F783" i="19"/>
  <c r="B783" i="19" s="1"/>
  <c r="F782" i="19"/>
  <c r="B782" i="19" s="1"/>
  <c r="F781" i="19"/>
  <c r="B781" i="19" s="1"/>
  <c r="F780" i="19"/>
  <c r="B780" i="19" s="1"/>
  <c r="F779" i="19"/>
  <c r="B779" i="19" s="1"/>
  <c r="F778" i="19"/>
  <c r="B778" i="19" s="1"/>
  <c r="F777" i="19"/>
  <c r="B777" i="19" s="1"/>
  <c r="F776" i="19"/>
  <c r="B776" i="19" s="1"/>
  <c r="F775" i="19"/>
  <c r="B775" i="19" s="1"/>
  <c r="F774" i="19"/>
  <c r="B774" i="19" s="1"/>
  <c r="F773" i="19"/>
  <c r="B773" i="19" s="1"/>
  <c r="F772" i="19"/>
  <c r="B772" i="19" s="1"/>
  <c r="F771" i="19"/>
  <c r="B771" i="19" s="1"/>
  <c r="F770" i="19"/>
  <c r="B770" i="19" s="1"/>
  <c r="F769" i="19"/>
  <c r="B769" i="19" s="1"/>
  <c r="F768" i="19"/>
  <c r="B768" i="19" s="1"/>
  <c r="F767" i="19"/>
  <c r="B767" i="19" s="1"/>
  <c r="F766" i="19"/>
  <c r="B766" i="19" s="1"/>
  <c r="F765" i="19"/>
  <c r="B765" i="19" s="1"/>
  <c r="F764" i="19"/>
  <c r="B764" i="19" s="1"/>
  <c r="F763" i="19"/>
  <c r="B763" i="19" s="1"/>
  <c r="F762" i="19"/>
  <c r="B762" i="19" s="1"/>
  <c r="F761" i="19"/>
  <c r="B761" i="19" s="1"/>
  <c r="F760" i="19"/>
  <c r="B760" i="19" s="1"/>
  <c r="F759" i="19"/>
  <c r="B759" i="19" s="1"/>
  <c r="F758" i="19"/>
  <c r="B758" i="19" s="1"/>
  <c r="F757" i="19"/>
  <c r="B757" i="19" s="1"/>
  <c r="F756" i="19"/>
  <c r="B756" i="19" s="1"/>
  <c r="F755" i="19"/>
  <c r="B755" i="19" s="1"/>
  <c r="F754" i="19"/>
  <c r="B754" i="19" s="1"/>
  <c r="F753" i="19"/>
  <c r="B753" i="19" s="1"/>
  <c r="F752" i="19"/>
  <c r="B752" i="19" s="1"/>
  <c r="F751" i="19"/>
  <c r="B751" i="19" s="1"/>
  <c r="F750" i="19"/>
  <c r="B750" i="19" s="1"/>
  <c r="F749" i="19"/>
  <c r="B749" i="19" s="1"/>
  <c r="F748" i="19"/>
  <c r="B748" i="19" s="1"/>
  <c r="F747" i="19"/>
  <c r="B747" i="19" s="1"/>
  <c r="F746" i="19"/>
  <c r="B746" i="19" s="1"/>
  <c r="F745" i="19"/>
  <c r="B745" i="19" s="1"/>
  <c r="F744" i="19"/>
  <c r="B744" i="19" s="1"/>
  <c r="F743" i="19"/>
  <c r="B743" i="19" s="1"/>
  <c r="F742" i="19"/>
  <c r="B742" i="19" s="1"/>
  <c r="F741" i="19"/>
  <c r="B741" i="19" s="1"/>
  <c r="F740" i="19"/>
  <c r="B740" i="19" s="1"/>
  <c r="F739" i="19"/>
  <c r="B739" i="19" s="1"/>
  <c r="F738" i="19"/>
  <c r="B738" i="19" s="1"/>
  <c r="F737" i="19"/>
  <c r="B737" i="19" s="1"/>
  <c r="F736" i="19"/>
  <c r="B736" i="19" s="1"/>
  <c r="F735" i="19"/>
  <c r="B735" i="19" s="1"/>
  <c r="F734" i="19"/>
  <c r="B734" i="19" s="1"/>
  <c r="F733" i="19"/>
  <c r="B733" i="19" s="1"/>
  <c r="F732" i="19"/>
  <c r="B732" i="19" s="1"/>
  <c r="F731" i="19"/>
  <c r="B731" i="19" s="1"/>
  <c r="F730" i="19"/>
  <c r="B730" i="19" s="1"/>
  <c r="F729" i="19"/>
  <c r="B729" i="19" s="1"/>
  <c r="F2323" i="19"/>
  <c r="B2323" i="19" s="1"/>
  <c r="BN147" i="19"/>
  <c r="BN2323" i="19"/>
  <c r="A2323" i="19" s="1"/>
  <c r="BN2313" i="19"/>
  <c r="A2313" i="19" s="1"/>
  <c r="BN2314" i="19"/>
  <c r="BN2315" i="19"/>
  <c r="BN2316" i="19"/>
  <c r="BN2317" i="19"/>
  <c r="BN2318" i="19"/>
  <c r="A2318" i="19" s="1"/>
  <c r="BN2319" i="19"/>
  <c r="A2319" i="19" s="1"/>
  <c r="BN2320" i="19"/>
  <c r="A2320" i="19" s="1"/>
  <c r="BN2321" i="19"/>
  <c r="A2321" i="19" s="1"/>
  <c r="BN2322" i="19"/>
  <c r="BN146" i="19"/>
  <c r="BN145" i="19"/>
  <c r="BN2270" i="19"/>
  <c r="BN2271" i="19"/>
  <c r="BN2272" i="19"/>
  <c r="BN2273" i="19"/>
  <c r="BN2274" i="19"/>
  <c r="BN2275" i="19"/>
  <c r="BN2276" i="19"/>
  <c r="BN2277" i="19"/>
  <c r="BN2278" i="19"/>
  <c r="BN2279" i="19"/>
  <c r="BN2280" i="19"/>
  <c r="BN2281" i="19"/>
  <c r="BN2282" i="19"/>
  <c r="BN2283" i="19"/>
  <c r="BN2284" i="19"/>
  <c r="BN2285" i="19"/>
  <c r="BN2286" i="19"/>
  <c r="BN2287" i="19"/>
  <c r="BN2288" i="19"/>
  <c r="BN2289" i="19"/>
  <c r="BN2290" i="19"/>
  <c r="BN2291" i="19"/>
  <c r="BN2292" i="19"/>
  <c r="BN2293" i="19"/>
  <c r="BN2294" i="19"/>
  <c r="BN2295" i="19"/>
  <c r="BN2296" i="19"/>
  <c r="BN2297" i="19"/>
  <c r="BN2298" i="19"/>
  <c r="BN2299" i="19"/>
  <c r="BN2300" i="19"/>
  <c r="BN2301" i="19"/>
  <c r="A169" i="16" l="1"/>
  <c r="A575" i="19"/>
  <c r="BO575" i="19"/>
  <c r="C576" i="19"/>
  <c r="G394" i="19"/>
  <c r="A393" i="19"/>
  <c r="BO396" i="19"/>
  <c r="C397" i="19"/>
  <c r="C216" i="19"/>
  <c r="BO215" i="19"/>
  <c r="A215" i="19"/>
  <c r="BO2274" i="19"/>
  <c r="A2274" i="19"/>
  <c r="BO2285" i="19"/>
  <c r="A2285" i="19"/>
  <c r="BO2272" i="19"/>
  <c r="A2272" i="19"/>
  <c r="BO2317" i="19"/>
  <c r="A2317" i="19"/>
  <c r="BO2291" i="19"/>
  <c r="A2291" i="19"/>
  <c r="BO2277" i="19"/>
  <c r="A2277" i="19"/>
  <c r="BO2288" i="19"/>
  <c r="A2288" i="19"/>
  <c r="BO2286" i="19"/>
  <c r="A2286" i="19"/>
  <c r="BO2273" i="19"/>
  <c r="A2273" i="19"/>
  <c r="BO2284" i="19"/>
  <c r="A2284" i="19"/>
  <c r="BO2295" i="19"/>
  <c r="A2295" i="19"/>
  <c r="BO2283" i="19"/>
  <c r="A2283" i="19"/>
  <c r="BO2271" i="19"/>
  <c r="A2271" i="19"/>
  <c r="BO2279" i="19"/>
  <c r="A2279" i="19"/>
  <c r="BO2314" i="19"/>
  <c r="A2314" i="19"/>
  <c r="BP2290" i="19"/>
  <c r="A2290" i="19"/>
  <c r="BO2301" i="19"/>
  <c r="A2301" i="19"/>
  <c r="BO2276" i="19"/>
  <c r="A2276" i="19"/>
  <c r="BO2275" i="19"/>
  <c r="A2275" i="19"/>
  <c r="BO2297" i="19"/>
  <c r="A2297" i="19"/>
  <c r="BO2296" i="19"/>
  <c r="A2296" i="19"/>
  <c r="BO2294" i="19"/>
  <c r="A2294" i="19"/>
  <c r="BO2282" i="19"/>
  <c r="A2282" i="19"/>
  <c r="BO2270" i="19"/>
  <c r="A2270" i="19"/>
  <c r="BO2278" i="19"/>
  <c r="A2278" i="19"/>
  <c r="BO2300" i="19"/>
  <c r="A2300" i="19"/>
  <c r="BO2287" i="19"/>
  <c r="A2287" i="19"/>
  <c r="BO2298" i="19"/>
  <c r="A2298" i="19"/>
  <c r="BO2315" i="19"/>
  <c r="A2315" i="19"/>
  <c r="BO2293" i="19"/>
  <c r="A2293" i="19"/>
  <c r="BO2281" i="19"/>
  <c r="A2281" i="19"/>
  <c r="BO2322" i="19"/>
  <c r="A2322" i="19"/>
  <c r="BO2316" i="19"/>
  <c r="A2316" i="19"/>
  <c r="BO2289" i="19"/>
  <c r="A2289" i="19"/>
  <c r="BO2299" i="19"/>
  <c r="A2299" i="19"/>
  <c r="BO2292" i="19"/>
  <c r="A2292" i="19"/>
  <c r="BO2280" i="19"/>
  <c r="A2280" i="19"/>
  <c r="D170" i="16"/>
  <c r="D170" i="36"/>
  <c r="A170" i="36" s="1"/>
  <c r="BP2323" i="19"/>
  <c r="BP2321" i="19"/>
  <c r="BP2275" i="19"/>
  <c r="BP2318" i="19"/>
  <c r="BO2318" i="19"/>
  <c r="BP2270" i="19"/>
  <c r="BO2313" i="19"/>
  <c r="BO2323" i="19"/>
  <c r="BO2321" i="19"/>
  <c r="BP2322" i="19"/>
  <c r="BP2319" i="19"/>
  <c r="BP2314" i="19"/>
  <c r="BP2313" i="19"/>
  <c r="BP2320" i="19"/>
  <c r="BO2319" i="19"/>
  <c r="BO2320" i="19"/>
  <c r="BP2315" i="19"/>
  <c r="BP2316" i="19"/>
  <c r="BP2317" i="19"/>
  <c r="BO2290" i="19"/>
  <c r="BP2282" i="19"/>
  <c r="BP2287" i="19"/>
  <c r="BP2283" i="19"/>
  <c r="BP2278" i="19"/>
  <c r="BP2274" i="19"/>
  <c r="BP2286" i="19"/>
  <c r="BP2279" i="19"/>
  <c r="BP2289" i="19"/>
  <c r="BP2281" i="19"/>
  <c r="BP2273" i="19"/>
  <c r="BP2271" i="19"/>
  <c r="BP2285" i="19"/>
  <c r="BP2277" i="19"/>
  <c r="BP2288" i="19"/>
  <c r="BP2284" i="19"/>
  <c r="BP2280" i="19"/>
  <c r="BP2276" i="19"/>
  <c r="BP2272" i="19"/>
  <c r="A170" i="16" l="1"/>
  <c r="BO397" i="19"/>
  <c r="C398" i="19"/>
  <c r="BO576" i="19"/>
  <c r="C577" i="19"/>
  <c r="A576" i="19"/>
  <c r="G395" i="19"/>
  <c r="A394" i="19"/>
  <c r="BO216" i="19"/>
  <c r="A216" i="19"/>
  <c r="C217" i="19"/>
  <c r="D171" i="16"/>
  <c r="D171" i="36"/>
  <c r="A171" i="36" s="1"/>
  <c r="BP2292" i="19"/>
  <c r="A171" i="16" l="1"/>
  <c r="A577" i="19"/>
  <c r="BO577" i="19"/>
  <c r="C578" i="19"/>
  <c r="BO217" i="19"/>
  <c r="C218" i="19"/>
  <c r="A217" i="19"/>
  <c r="C399" i="19"/>
  <c r="BO398" i="19"/>
  <c r="G396" i="19"/>
  <c r="A395" i="19"/>
  <c r="D172" i="16"/>
  <c r="D172" i="36"/>
  <c r="A172" i="36" s="1"/>
  <c r="BP2301" i="19"/>
  <c r="BP2293" i="19"/>
  <c r="BP2300" i="19"/>
  <c r="BP2297" i="19"/>
  <c r="BP2298" i="19"/>
  <c r="BP2299" i="19"/>
  <c r="BP2291" i="19"/>
  <c r="BP2294" i="19"/>
  <c r="BP2295" i="19"/>
  <c r="BP2296" i="19"/>
  <c r="BN144" i="19"/>
  <c r="A172" i="16" l="1"/>
  <c r="C219" i="19"/>
  <c r="A218" i="19"/>
  <c r="BO218" i="19"/>
  <c r="BO399" i="19"/>
  <c r="C400" i="19"/>
  <c r="A578" i="19"/>
  <c r="C579" i="19"/>
  <c r="BO578" i="19"/>
  <c r="G397" i="19"/>
  <c r="A396" i="19"/>
  <c r="D173" i="16"/>
  <c r="D173" i="36"/>
  <c r="A173" i="36" s="1"/>
  <c r="A173" i="16" l="1"/>
  <c r="G398" i="19"/>
  <c r="A397" i="19"/>
  <c r="A579" i="19"/>
  <c r="BO579" i="19"/>
  <c r="C580" i="19"/>
  <c r="C401" i="19"/>
  <c r="BO400" i="19"/>
  <c r="C220" i="19"/>
  <c r="A219" i="19"/>
  <c r="BO219" i="19"/>
  <c r="D174" i="16"/>
  <c r="D174" i="36"/>
  <c r="A174" i="36" s="1"/>
  <c r="BN143" i="19"/>
  <c r="BN2269" i="19"/>
  <c r="BN2268" i="19"/>
  <c r="BN2267" i="19"/>
  <c r="A2267" i="19" s="1"/>
  <c r="BN2266" i="19"/>
  <c r="BN2265" i="19"/>
  <c r="BN2264" i="19"/>
  <c r="BN2263" i="19"/>
  <c r="A2263" i="19" s="1"/>
  <c r="BN2262" i="19"/>
  <c r="BN2261" i="19"/>
  <c r="BN2260" i="19"/>
  <c r="BN2259" i="19"/>
  <c r="BN2258" i="19"/>
  <c r="BN2257" i="19"/>
  <c r="BN2256" i="19"/>
  <c r="BN2255" i="19"/>
  <c r="BN2254" i="19"/>
  <c r="BN2253" i="19"/>
  <c r="BN2252" i="19"/>
  <c r="BN2251" i="19"/>
  <c r="A2251" i="19" s="1"/>
  <c r="BN2250" i="19"/>
  <c r="BN2249" i="19"/>
  <c r="BN2248" i="19"/>
  <c r="BN2247" i="19"/>
  <c r="BN2246" i="19"/>
  <c r="BN2245" i="19"/>
  <c r="A2245" i="19" s="1"/>
  <c r="BN2244" i="19"/>
  <c r="BN2243" i="19"/>
  <c r="BN2242" i="19"/>
  <c r="BN2241" i="19"/>
  <c r="BN2240" i="19"/>
  <c r="BN2239" i="19"/>
  <c r="BN2238" i="19"/>
  <c r="BN2237" i="19"/>
  <c r="BN2236" i="19"/>
  <c r="BN2235" i="19"/>
  <c r="A2235" i="19" s="1"/>
  <c r="BN2234" i="19"/>
  <c r="BN2233" i="19"/>
  <c r="BN2232" i="19"/>
  <c r="BN2231" i="19"/>
  <c r="BN2230" i="19"/>
  <c r="BN2229" i="19"/>
  <c r="BN2228" i="19"/>
  <c r="BN2227" i="19"/>
  <c r="BN2226" i="19"/>
  <c r="BN2225" i="19"/>
  <c r="BN2224" i="19"/>
  <c r="BN2223" i="19"/>
  <c r="BN2222" i="19"/>
  <c r="BN2221" i="19"/>
  <c r="A2221" i="19" s="1"/>
  <c r="BN2220" i="19"/>
  <c r="BN2219" i="19"/>
  <c r="BN2218" i="19"/>
  <c r="BN2217" i="19"/>
  <c r="A2217" i="19" s="1"/>
  <c r="BN2216" i="19"/>
  <c r="BN2215" i="19"/>
  <c r="BN2214" i="19"/>
  <c r="BN2213" i="19"/>
  <c r="A2213" i="19" s="1"/>
  <c r="BN2212" i="19"/>
  <c r="BN2211" i="19"/>
  <c r="BN2210" i="19"/>
  <c r="BN2209" i="19"/>
  <c r="BN2208" i="19"/>
  <c r="BN2207" i="19"/>
  <c r="BN2206" i="19"/>
  <c r="BN2205" i="19"/>
  <c r="BN2204" i="19"/>
  <c r="BN2203" i="19"/>
  <c r="BN2202" i="19"/>
  <c r="BN2201" i="19"/>
  <c r="BN2200" i="19"/>
  <c r="BN2199" i="19"/>
  <c r="BN2198" i="19"/>
  <c r="BN2197" i="19"/>
  <c r="BN2196" i="19"/>
  <c r="BN2195" i="19"/>
  <c r="BN2194" i="19"/>
  <c r="BN2193" i="19"/>
  <c r="A2193" i="19" s="1"/>
  <c r="BN2192" i="19"/>
  <c r="A2192" i="19" s="1"/>
  <c r="BN2191" i="19"/>
  <c r="BN2190" i="19"/>
  <c r="BN2189" i="19"/>
  <c r="A2189" i="19" s="1"/>
  <c r="BN2188" i="19"/>
  <c r="A2188" i="19" s="1"/>
  <c r="BN2187" i="19"/>
  <c r="A2187" i="19" s="1"/>
  <c r="BN2186" i="19"/>
  <c r="BN2185" i="19"/>
  <c r="BN2184" i="19"/>
  <c r="A2184" i="19" s="1"/>
  <c r="BN2183" i="19"/>
  <c r="BN2182" i="19"/>
  <c r="BN2181" i="19"/>
  <c r="BN2180" i="19"/>
  <c r="A2180" i="19" s="1"/>
  <c r="BN2179" i="19"/>
  <c r="BN2178" i="19"/>
  <c r="BN2177" i="19"/>
  <c r="BN2176" i="19"/>
  <c r="A2176" i="19" s="1"/>
  <c r="BN2175" i="19"/>
  <c r="BN2174" i="19"/>
  <c r="BN2173" i="19"/>
  <c r="BN2172" i="19"/>
  <c r="A2172" i="19" s="1"/>
  <c r="BN2171" i="19"/>
  <c r="BN2170" i="19"/>
  <c r="BN2169" i="19"/>
  <c r="BN2168" i="19"/>
  <c r="A2168" i="19" s="1"/>
  <c r="BN2167" i="19"/>
  <c r="BN2166" i="19"/>
  <c r="BN2165" i="19"/>
  <c r="BN2164" i="19"/>
  <c r="A2164" i="19" s="1"/>
  <c r="BN2163" i="19"/>
  <c r="BN2162" i="19"/>
  <c r="A2162" i="19" s="1"/>
  <c r="BN2161" i="19"/>
  <c r="A2161" i="19" s="1"/>
  <c r="BN2160" i="19"/>
  <c r="A2160" i="19" s="1"/>
  <c r="BN2159" i="19"/>
  <c r="BN2158" i="19"/>
  <c r="A2158" i="19" s="1"/>
  <c r="BN2157" i="19"/>
  <c r="A2157" i="19" s="1"/>
  <c r="BN2156" i="19"/>
  <c r="A2156" i="19" s="1"/>
  <c r="BN2155" i="19"/>
  <c r="BN2154" i="19"/>
  <c r="A2154" i="19" s="1"/>
  <c r="BN2153" i="19"/>
  <c r="BN2152" i="19"/>
  <c r="A2152" i="19" s="1"/>
  <c r="BN2151" i="19"/>
  <c r="BN2150" i="19"/>
  <c r="A2150" i="19" s="1"/>
  <c r="BN2149" i="19"/>
  <c r="BN2148" i="19"/>
  <c r="A2148" i="19" s="1"/>
  <c r="BN2147" i="19"/>
  <c r="BN2146" i="19"/>
  <c r="A2146" i="19" s="1"/>
  <c r="BN2145" i="19"/>
  <c r="BN2144" i="19"/>
  <c r="A2144" i="19" s="1"/>
  <c r="BN2143" i="19"/>
  <c r="BN2142" i="19"/>
  <c r="A2142" i="19" s="1"/>
  <c r="BN2141" i="19"/>
  <c r="BN2140" i="19"/>
  <c r="A2140" i="19" s="1"/>
  <c r="BN2139" i="19"/>
  <c r="BN2138" i="19"/>
  <c r="A2138" i="19" s="1"/>
  <c r="BN2137" i="19"/>
  <c r="BN2136" i="19"/>
  <c r="A2136" i="19" s="1"/>
  <c r="BN2135" i="19"/>
  <c r="BN2134" i="19"/>
  <c r="A2134" i="19" s="1"/>
  <c r="BN2133" i="19"/>
  <c r="BN2132" i="19"/>
  <c r="A2132" i="19" s="1"/>
  <c r="BN2131" i="19"/>
  <c r="BN2130" i="19"/>
  <c r="A2130" i="19" s="1"/>
  <c r="BN2129" i="19"/>
  <c r="A2129" i="19" s="1"/>
  <c r="BN2128" i="19"/>
  <c r="A2128" i="19" s="1"/>
  <c r="BN2127" i="19"/>
  <c r="BN2126" i="19"/>
  <c r="A2126" i="19" s="1"/>
  <c r="BN2125" i="19"/>
  <c r="A2125" i="19" s="1"/>
  <c r="BN2124" i="19"/>
  <c r="A2124" i="19" s="1"/>
  <c r="BN2123" i="19"/>
  <c r="BN2122" i="19"/>
  <c r="A2122" i="19" s="1"/>
  <c r="BN2121" i="19"/>
  <c r="BN2120" i="19"/>
  <c r="A2120" i="19" s="1"/>
  <c r="BN2119" i="19"/>
  <c r="BN2118" i="19"/>
  <c r="A2118" i="19" s="1"/>
  <c r="BN2117" i="19"/>
  <c r="BN2116" i="19"/>
  <c r="A2116" i="19" s="1"/>
  <c r="BN2115" i="19"/>
  <c r="A2115" i="19" s="1"/>
  <c r="BN2114" i="19"/>
  <c r="A2114" i="19" s="1"/>
  <c r="BN2113" i="19"/>
  <c r="BN2112" i="19"/>
  <c r="A2112" i="19" s="1"/>
  <c r="BN2111" i="19"/>
  <c r="BN2110" i="19"/>
  <c r="A2110" i="19" s="1"/>
  <c r="BN2109" i="19"/>
  <c r="BN2108" i="19"/>
  <c r="A2108" i="19" s="1"/>
  <c r="BN2107" i="19"/>
  <c r="BN2106" i="19"/>
  <c r="A2106" i="19" s="1"/>
  <c r="BN2105" i="19"/>
  <c r="BN2104" i="19"/>
  <c r="A2104" i="19" s="1"/>
  <c r="BN2103" i="19"/>
  <c r="BN2102" i="19"/>
  <c r="A2102" i="19" s="1"/>
  <c r="BN2101" i="19"/>
  <c r="A2101" i="19" s="1"/>
  <c r="BN2100" i="19"/>
  <c r="A2100" i="19" s="1"/>
  <c r="BN2099" i="19"/>
  <c r="BN2098" i="19"/>
  <c r="A2098" i="19" s="1"/>
  <c r="BN2097" i="19"/>
  <c r="A2097" i="19" s="1"/>
  <c r="BN2096" i="19"/>
  <c r="A2096" i="19" s="1"/>
  <c r="BN2095" i="19"/>
  <c r="BN2094" i="19"/>
  <c r="A2094" i="19" s="1"/>
  <c r="BN2093" i="19"/>
  <c r="A2093" i="19" s="1"/>
  <c r="BN2092" i="19"/>
  <c r="A2092" i="19" s="1"/>
  <c r="BN2091" i="19"/>
  <c r="BN2090" i="19"/>
  <c r="A2090" i="19" s="1"/>
  <c r="BN2089" i="19"/>
  <c r="BN2088" i="19"/>
  <c r="A2088" i="19" s="1"/>
  <c r="BN2087" i="19"/>
  <c r="A2087" i="19" s="1"/>
  <c r="BN2086" i="19"/>
  <c r="A2086" i="19" s="1"/>
  <c r="BN2085" i="19"/>
  <c r="BN2084" i="19"/>
  <c r="A2084" i="19" s="1"/>
  <c r="BN2083" i="19"/>
  <c r="BN2082" i="19"/>
  <c r="A2082" i="19" s="1"/>
  <c r="BN2081" i="19"/>
  <c r="BN2080" i="19"/>
  <c r="A2080" i="19" s="1"/>
  <c r="BN2079" i="19"/>
  <c r="BN2078" i="19"/>
  <c r="A2078" i="19" s="1"/>
  <c r="BN2077" i="19"/>
  <c r="BN2076" i="19"/>
  <c r="A2076" i="19" s="1"/>
  <c r="BN2075" i="19"/>
  <c r="A2075" i="19" s="1"/>
  <c r="BN2074" i="19"/>
  <c r="BN2073" i="19"/>
  <c r="BN2072" i="19"/>
  <c r="BN2071" i="19"/>
  <c r="BN2070" i="19"/>
  <c r="BN2069" i="19"/>
  <c r="A2069" i="19" s="1"/>
  <c r="BN2068" i="19"/>
  <c r="A2068" i="19" s="1"/>
  <c r="BN2067" i="19"/>
  <c r="BN2066" i="19"/>
  <c r="BN2065" i="19"/>
  <c r="BN2064" i="19"/>
  <c r="A2064" i="19" s="1"/>
  <c r="BN2063" i="19"/>
  <c r="BN2062" i="19"/>
  <c r="BN2061" i="19"/>
  <c r="A2061" i="19" s="1"/>
  <c r="BN2060" i="19"/>
  <c r="BN2059" i="19"/>
  <c r="BN2058" i="19"/>
  <c r="BN2057" i="19"/>
  <c r="BN2056" i="19"/>
  <c r="A2056" i="19" s="1"/>
  <c r="BN2055" i="19"/>
  <c r="BN2054" i="19"/>
  <c r="BN2053" i="19"/>
  <c r="A2053" i="19" s="1"/>
  <c r="BN2052" i="19"/>
  <c r="BN2051" i="19"/>
  <c r="BN2050" i="19"/>
  <c r="A2050" i="19" s="1"/>
  <c r="BN2049" i="19"/>
  <c r="BN2048" i="19"/>
  <c r="BN2047" i="19"/>
  <c r="A2047" i="19" s="1"/>
  <c r="BN2046" i="19"/>
  <c r="BN2045" i="19"/>
  <c r="BN2044" i="19"/>
  <c r="BN2043" i="19"/>
  <c r="BN2042" i="19"/>
  <c r="BN2041" i="19"/>
  <c r="A2041" i="19" s="1"/>
  <c r="BN2040" i="19"/>
  <c r="BN2039" i="19"/>
  <c r="BN2038" i="19"/>
  <c r="BN2037" i="19"/>
  <c r="A2037" i="19" s="1"/>
  <c r="BN2036" i="19"/>
  <c r="BN2035" i="19"/>
  <c r="BN2034" i="19"/>
  <c r="BN2033" i="19"/>
  <c r="A2033" i="19" s="1"/>
  <c r="BN2032" i="19"/>
  <c r="A2032" i="19" s="1"/>
  <c r="BN2031" i="19"/>
  <c r="A2031" i="19" s="1"/>
  <c r="BN2030" i="19"/>
  <c r="BN2029" i="19"/>
  <c r="BN2028" i="19"/>
  <c r="BN2027" i="19"/>
  <c r="BN2026" i="19"/>
  <c r="BN2025" i="19"/>
  <c r="A2025" i="19" s="1"/>
  <c r="BN2024" i="19"/>
  <c r="BN2023" i="19"/>
  <c r="BN2022" i="19"/>
  <c r="BN2021" i="19"/>
  <c r="BN2020" i="19"/>
  <c r="BN2019" i="19"/>
  <c r="BN2018" i="19"/>
  <c r="BN2017" i="19"/>
  <c r="BN2016" i="19"/>
  <c r="BN2015" i="19"/>
  <c r="BN2014" i="19"/>
  <c r="BN2013" i="19"/>
  <c r="BN2012" i="19"/>
  <c r="BN2011" i="19"/>
  <c r="A2011" i="19" s="1"/>
  <c r="BN2010" i="19"/>
  <c r="BN2009" i="19"/>
  <c r="A2009" i="19" s="1"/>
  <c r="BN2008" i="19"/>
  <c r="BN2007" i="19"/>
  <c r="BN2006" i="19"/>
  <c r="A2006" i="19" s="1"/>
  <c r="BN2005" i="19"/>
  <c r="BN2004" i="19"/>
  <c r="BN2003" i="19"/>
  <c r="BN2002" i="19"/>
  <c r="A2002" i="19" s="1"/>
  <c r="BN2001" i="19"/>
  <c r="A2001" i="19" s="1"/>
  <c r="BN2000" i="19"/>
  <c r="BN1999" i="19"/>
  <c r="BN1998" i="19"/>
  <c r="BN1997" i="19"/>
  <c r="A1997" i="19" s="1"/>
  <c r="BN1996" i="19"/>
  <c r="BN1995" i="19"/>
  <c r="BN1994" i="19"/>
  <c r="BN1993" i="19"/>
  <c r="A1993" i="19" s="1"/>
  <c r="BN1992" i="19"/>
  <c r="BN1991" i="19"/>
  <c r="BN1990" i="19"/>
  <c r="BN1989" i="19"/>
  <c r="BN1988" i="19"/>
  <c r="BN1987" i="19"/>
  <c r="BN1986" i="19"/>
  <c r="A1986" i="19" s="1"/>
  <c r="BN1985" i="19"/>
  <c r="A1985" i="19" s="1"/>
  <c r="BN1984" i="19"/>
  <c r="BN1983" i="19"/>
  <c r="BN1982" i="19"/>
  <c r="A1982" i="19" s="1"/>
  <c r="BN1981" i="19"/>
  <c r="BN1980" i="19"/>
  <c r="A1980" i="19" s="1"/>
  <c r="BN1979" i="19"/>
  <c r="BN1978" i="19"/>
  <c r="A1978" i="19" s="1"/>
  <c r="BN1977" i="19"/>
  <c r="BN1976" i="19"/>
  <c r="BN1975" i="19"/>
  <c r="A1975" i="19" s="1"/>
  <c r="BN1974" i="19"/>
  <c r="A1974" i="19" s="1"/>
  <c r="BN1973" i="19"/>
  <c r="BN1972" i="19"/>
  <c r="BN1971" i="19"/>
  <c r="A1971" i="19" s="1"/>
  <c r="BN1970" i="19"/>
  <c r="A1970" i="19" s="1"/>
  <c r="BN1969" i="19"/>
  <c r="BN1968" i="19"/>
  <c r="BN1967" i="19"/>
  <c r="BN1966" i="19"/>
  <c r="A1966" i="19" s="1"/>
  <c r="BN1965" i="19"/>
  <c r="BN1964" i="19"/>
  <c r="BN1963" i="19"/>
  <c r="BN1962" i="19"/>
  <c r="A1962" i="19" s="1"/>
  <c r="BN1961" i="19"/>
  <c r="BN1960" i="19"/>
  <c r="BN1959" i="19"/>
  <c r="BN1958" i="19"/>
  <c r="A1958" i="19" s="1"/>
  <c r="BN1957" i="19"/>
  <c r="BN1956" i="19"/>
  <c r="BN1955" i="19"/>
  <c r="BN1954" i="19"/>
  <c r="A1954" i="19" s="1"/>
  <c r="BN1953" i="19"/>
  <c r="BN1952" i="19"/>
  <c r="BN1951" i="19"/>
  <c r="A1951" i="19" s="1"/>
  <c r="BN1950" i="19"/>
  <c r="A1950" i="19" s="1"/>
  <c r="BN1949" i="19"/>
  <c r="BN1948" i="19"/>
  <c r="BN1947" i="19"/>
  <c r="BN1946" i="19"/>
  <c r="A1946" i="19" s="1"/>
  <c r="BN1945" i="19"/>
  <c r="BN1944" i="19"/>
  <c r="BN1943" i="19"/>
  <c r="BN1942" i="19"/>
  <c r="A1942" i="19" s="1"/>
  <c r="BN1941" i="19"/>
  <c r="BN1940" i="19"/>
  <c r="BN1939" i="19"/>
  <c r="BN1938" i="19"/>
  <c r="A1938" i="19" s="1"/>
  <c r="BN1937" i="19"/>
  <c r="A1937" i="19" s="1"/>
  <c r="BN1936" i="19"/>
  <c r="BN1935" i="19"/>
  <c r="BN1934" i="19"/>
  <c r="A1934" i="19" s="1"/>
  <c r="BN1933" i="19"/>
  <c r="BN1932" i="19"/>
  <c r="BN1931" i="19"/>
  <c r="A1931" i="19" s="1"/>
  <c r="BN1930" i="19"/>
  <c r="A1930" i="19" s="1"/>
  <c r="BN1929" i="19"/>
  <c r="BN1928" i="19"/>
  <c r="A1928" i="19" s="1"/>
  <c r="BN1927" i="19"/>
  <c r="BN1926" i="19"/>
  <c r="A1926" i="19" s="1"/>
  <c r="BN1925" i="19"/>
  <c r="BN1924" i="19"/>
  <c r="BN1923" i="19"/>
  <c r="BN1922" i="19"/>
  <c r="A1922" i="19" s="1"/>
  <c r="BN1921" i="19"/>
  <c r="BN1920" i="19"/>
  <c r="BN1919" i="19"/>
  <c r="BN1918" i="19"/>
  <c r="A1918" i="19" s="1"/>
  <c r="BN1917" i="19"/>
  <c r="BN1916" i="19"/>
  <c r="BN1915" i="19"/>
  <c r="BN1914" i="19"/>
  <c r="A1914" i="19" s="1"/>
  <c r="BN1913" i="19"/>
  <c r="BN1912" i="19"/>
  <c r="BN1911" i="19"/>
  <c r="BN1910" i="19"/>
  <c r="A1910" i="19" s="1"/>
  <c r="BN1909" i="19"/>
  <c r="BN1908" i="19"/>
  <c r="BN1907" i="19"/>
  <c r="BN1906" i="19"/>
  <c r="A1906" i="19" s="1"/>
  <c r="BN1905" i="19"/>
  <c r="A1905" i="19" s="1"/>
  <c r="BN1904" i="19"/>
  <c r="BN1903" i="19"/>
  <c r="BN1902" i="19"/>
  <c r="A1902" i="19" s="1"/>
  <c r="BN1901" i="19"/>
  <c r="BN1900" i="19"/>
  <c r="BN1899" i="19"/>
  <c r="A1899" i="19" s="1"/>
  <c r="BN1898" i="19"/>
  <c r="A1898" i="19" s="1"/>
  <c r="BN1897" i="19"/>
  <c r="BN1896" i="19"/>
  <c r="A1896" i="19" s="1"/>
  <c r="BN1895" i="19"/>
  <c r="BN1894" i="19"/>
  <c r="A1894" i="19" s="1"/>
  <c r="BN1893" i="19"/>
  <c r="BN1892" i="19"/>
  <c r="BN1891" i="19"/>
  <c r="BN1890" i="19"/>
  <c r="A1890" i="19" s="1"/>
  <c r="BN1889" i="19"/>
  <c r="BN1888" i="19"/>
  <c r="BN1887" i="19"/>
  <c r="BN1886" i="19"/>
  <c r="A1886" i="19" s="1"/>
  <c r="BN1885" i="19"/>
  <c r="BN1884" i="19"/>
  <c r="BN1883" i="19"/>
  <c r="BN1882" i="19"/>
  <c r="A1882" i="19" s="1"/>
  <c r="BN1881" i="19"/>
  <c r="BN1880" i="19"/>
  <c r="BN1879" i="19"/>
  <c r="BN1878" i="19"/>
  <c r="A1878" i="19" s="1"/>
  <c r="BN1877" i="19"/>
  <c r="BN1876" i="19"/>
  <c r="BN1875" i="19"/>
  <c r="BN1874" i="19"/>
  <c r="A1874" i="19" s="1"/>
  <c r="BN1873" i="19"/>
  <c r="BN1872" i="19"/>
  <c r="BN1871" i="19"/>
  <c r="BN1870" i="19"/>
  <c r="A1870" i="19" s="1"/>
  <c r="BN1869" i="19"/>
  <c r="BN1868" i="19"/>
  <c r="BN1867" i="19"/>
  <c r="BN1866" i="19"/>
  <c r="A1866" i="19" s="1"/>
  <c r="BN1865" i="19"/>
  <c r="BN1864" i="19"/>
  <c r="BN1863" i="19"/>
  <c r="BN1862" i="19"/>
  <c r="A1862" i="19" s="1"/>
  <c r="BN1861" i="19"/>
  <c r="BN1860" i="19"/>
  <c r="BN1859" i="19"/>
  <c r="BN1858" i="19"/>
  <c r="A1858" i="19" s="1"/>
  <c r="BN1857" i="19"/>
  <c r="A1857" i="19" s="1"/>
  <c r="BN1856" i="19"/>
  <c r="BN1855" i="19"/>
  <c r="BN1854" i="19"/>
  <c r="A1854" i="19" s="1"/>
  <c r="BN1853" i="19"/>
  <c r="BN1852" i="19"/>
  <c r="BN1851" i="19"/>
  <c r="A1851" i="19" s="1"/>
  <c r="BN1850" i="19"/>
  <c r="A1850" i="19" s="1"/>
  <c r="BN1849" i="19"/>
  <c r="BN1848" i="19"/>
  <c r="BN1847" i="19"/>
  <c r="BN1846" i="19"/>
  <c r="A1846" i="19" s="1"/>
  <c r="BN1845" i="19"/>
  <c r="BN1844" i="19"/>
  <c r="BN1843" i="19"/>
  <c r="BN1842" i="19"/>
  <c r="A1842" i="19" s="1"/>
  <c r="BN1841" i="19"/>
  <c r="A1841" i="19" s="1"/>
  <c r="BN1840" i="19"/>
  <c r="BN1839" i="19"/>
  <c r="BN1838" i="19"/>
  <c r="A1838" i="19" s="1"/>
  <c r="BN1837" i="19"/>
  <c r="BN1836" i="19"/>
  <c r="BN1835" i="19"/>
  <c r="BN1834" i="19"/>
  <c r="A1834" i="19" s="1"/>
  <c r="BN1833" i="19"/>
  <c r="BN1832" i="19"/>
  <c r="BN1831" i="19"/>
  <c r="BN1830" i="19"/>
  <c r="A1830" i="19" s="1"/>
  <c r="BN1829" i="19"/>
  <c r="BN1828" i="19"/>
  <c r="BN1827" i="19"/>
  <c r="BN1826" i="19"/>
  <c r="A1826" i="19" s="1"/>
  <c r="BN1825" i="19"/>
  <c r="BN1824" i="19"/>
  <c r="BN1823" i="19"/>
  <c r="BN1822" i="19"/>
  <c r="A1822" i="19" s="1"/>
  <c r="BN1821" i="19"/>
  <c r="BN1820" i="19"/>
  <c r="BN1819" i="19"/>
  <c r="BN1818" i="19"/>
  <c r="A1818" i="19" s="1"/>
  <c r="BN1817" i="19"/>
  <c r="A1817" i="19" s="1"/>
  <c r="BN1816" i="19"/>
  <c r="BN1815" i="19"/>
  <c r="BN1814" i="19"/>
  <c r="A1814" i="19" s="1"/>
  <c r="BN1813" i="19"/>
  <c r="BN1812" i="19"/>
  <c r="BN1811" i="19"/>
  <c r="BN1810" i="19"/>
  <c r="A1810" i="19" s="1"/>
  <c r="BN1809" i="19"/>
  <c r="BN1808" i="19"/>
  <c r="BN1807" i="19"/>
  <c r="BN1806" i="19"/>
  <c r="A1806" i="19" s="1"/>
  <c r="BN1805" i="19"/>
  <c r="BN1804" i="19"/>
  <c r="BN1803" i="19"/>
  <c r="BN1802" i="19"/>
  <c r="A1802" i="19" s="1"/>
  <c r="BN1801" i="19"/>
  <c r="A1801" i="19" s="1"/>
  <c r="BN1800" i="19"/>
  <c r="BN1799" i="19"/>
  <c r="BN1798" i="19"/>
  <c r="A1798" i="19" s="1"/>
  <c r="BN1797" i="19"/>
  <c r="BN1796" i="19"/>
  <c r="BN1795" i="19"/>
  <c r="BN1794" i="19"/>
  <c r="A1794" i="19" s="1"/>
  <c r="BN1793" i="19"/>
  <c r="BN1792" i="19"/>
  <c r="BN1791" i="19"/>
  <c r="A1791" i="19" s="1"/>
  <c r="BN1790" i="19"/>
  <c r="BN1789" i="19"/>
  <c r="BN1788" i="19"/>
  <c r="BN1787" i="19"/>
  <c r="BN1786" i="19"/>
  <c r="A1786" i="19" s="1"/>
  <c r="BN1785" i="19"/>
  <c r="BN1784" i="19"/>
  <c r="BN1783" i="19"/>
  <c r="A1783" i="19" s="1"/>
  <c r="BN1782" i="19"/>
  <c r="BN1781" i="19"/>
  <c r="BN1780" i="19"/>
  <c r="BN1779" i="19"/>
  <c r="A1779" i="19" s="1"/>
  <c r="BN1778" i="19"/>
  <c r="BN1777" i="19"/>
  <c r="BN1776" i="19"/>
  <c r="A1776" i="19" s="1"/>
  <c r="BN1775" i="19"/>
  <c r="BN1774" i="19"/>
  <c r="A1774" i="19" s="1"/>
  <c r="BN1773" i="19"/>
  <c r="A1773" i="19" s="1"/>
  <c r="BN1772" i="19"/>
  <c r="BN1771" i="19"/>
  <c r="BN1770" i="19"/>
  <c r="BN1769" i="19"/>
  <c r="BN1768" i="19"/>
  <c r="A1768" i="19" s="1"/>
  <c r="BN1767" i="19"/>
  <c r="BN1766" i="19"/>
  <c r="BN1765" i="19"/>
  <c r="BN1764" i="19"/>
  <c r="BN1763" i="19"/>
  <c r="BN1762" i="19"/>
  <c r="A1762" i="19" s="1"/>
  <c r="BN1761" i="19"/>
  <c r="BN1760" i="19"/>
  <c r="BN1759" i="19"/>
  <c r="BN1758" i="19"/>
  <c r="BN1757" i="19"/>
  <c r="BN1756" i="19"/>
  <c r="BN1755" i="19"/>
  <c r="BN1754" i="19"/>
  <c r="A1754" i="19" s="1"/>
  <c r="BN1753" i="19"/>
  <c r="BN1752" i="19"/>
  <c r="BN1751" i="19"/>
  <c r="A1751" i="19" s="1"/>
  <c r="BN1750" i="19"/>
  <c r="BN1749" i="19"/>
  <c r="BN1748" i="19"/>
  <c r="BN1747" i="19"/>
  <c r="BN1746" i="19"/>
  <c r="BN1745" i="19"/>
  <c r="BN1744" i="19"/>
  <c r="BN1743" i="19"/>
  <c r="A1743" i="19" s="1"/>
  <c r="BN1742" i="19"/>
  <c r="BN1741" i="19"/>
  <c r="BN1740" i="19"/>
  <c r="BN1739" i="19"/>
  <c r="BN1738" i="19"/>
  <c r="A1738" i="19" s="1"/>
  <c r="BN1737" i="19"/>
  <c r="A1737" i="19" s="1"/>
  <c r="BN1736" i="19"/>
  <c r="BN1735" i="19"/>
  <c r="BN1734" i="19"/>
  <c r="BN1733" i="19"/>
  <c r="A1733" i="19" s="1"/>
  <c r="BN1732" i="19"/>
  <c r="BN1731" i="19"/>
  <c r="BN1730" i="19"/>
  <c r="BN1729" i="19"/>
  <c r="BN1728" i="19"/>
  <c r="BN1727" i="19"/>
  <c r="A1727" i="19" s="1"/>
  <c r="BN1726" i="19"/>
  <c r="BN1725" i="19"/>
  <c r="BN1724" i="19"/>
  <c r="BN1723" i="19"/>
  <c r="BN1722" i="19"/>
  <c r="A1722" i="19" s="1"/>
  <c r="BN1721" i="19"/>
  <c r="BN1720" i="19"/>
  <c r="BN1719" i="19"/>
  <c r="BN1718" i="19"/>
  <c r="BN1717" i="19"/>
  <c r="BN1716" i="19"/>
  <c r="BN1715" i="19"/>
  <c r="BN1714" i="19"/>
  <c r="A1714" i="19" s="1"/>
  <c r="BN1713" i="19"/>
  <c r="BN1712" i="19"/>
  <c r="A1712" i="19" s="1"/>
  <c r="BN1711" i="19"/>
  <c r="BN1710" i="19"/>
  <c r="BN1709" i="19"/>
  <c r="BN1708" i="19"/>
  <c r="BN1707" i="19"/>
  <c r="BN1706" i="19"/>
  <c r="A1706" i="19" s="1"/>
  <c r="BN1705" i="19"/>
  <c r="BN1704" i="19"/>
  <c r="BN1703" i="19"/>
  <c r="BN1702" i="19"/>
  <c r="BN1701" i="19"/>
  <c r="BN1700" i="19"/>
  <c r="BN1699" i="19"/>
  <c r="BN1698" i="19"/>
  <c r="A1698" i="19" s="1"/>
  <c r="BN1697" i="19"/>
  <c r="BN1696" i="19"/>
  <c r="BN1695" i="19"/>
  <c r="BN1694" i="19"/>
  <c r="A1694" i="19" s="1"/>
  <c r="BN1693" i="19"/>
  <c r="BN1692" i="19"/>
  <c r="BN1691" i="19"/>
  <c r="BN1690" i="19"/>
  <c r="A1690" i="19" s="1"/>
  <c r="BN1689" i="19"/>
  <c r="BN1688" i="19"/>
  <c r="BN1687" i="19"/>
  <c r="BN1686" i="19"/>
  <c r="A1686" i="19" s="1"/>
  <c r="BN1685" i="19"/>
  <c r="BN1684" i="19"/>
  <c r="BN1683" i="19"/>
  <c r="BN1682" i="19"/>
  <c r="A1682" i="19" s="1"/>
  <c r="BN1681" i="19"/>
  <c r="BN1680" i="19"/>
  <c r="BN1679" i="19"/>
  <c r="BN1678" i="19"/>
  <c r="A1678" i="19" s="1"/>
  <c r="BN1677" i="19"/>
  <c r="BN1676" i="19"/>
  <c r="BN1675" i="19"/>
  <c r="BN1674" i="19"/>
  <c r="A1674" i="19" s="1"/>
  <c r="BN1673" i="19"/>
  <c r="BN1672" i="19"/>
  <c r="BN1671" i="19"/>
  <c r="BN1670" i="19"/>
  <c r="A1670" i="19" s="1"/>
  <c r="BN1669" i="19"/>
  <c r="BN1668" i="19"/>
  <c r="BN1667" i="19"/>
  <c r="BN1666" i="19"/>
  <c r="A1666" i="19" s="1"/>
  <c r="BN1665" i="19"/>
  <c r="BN1664" i="19"/>
  <c r="BN1663" i="19"/>
  <c r="BN1662" i="19"/>
  <c r="A1662" i="19" s="1"/>
  <c r="BN1661" i="19"/>
  <c r="BN1660" i="19"/>
  <c r="BN1659" i="19"/>
  <c r="BN1658" i="19"/>
  <c r="A1658" i="19" s="1"/>
  <c r="BN1657" i="19"/>
  <c r="BN1656" i="19"/>
  <c r="BN1655" i="19"/>
  <c r="BN1654" i="19"/>
  <c r="A1654" i="19" s="1"/>
  <c r="BN1653" i="19"/>
  <c r="BN1652" i="19"/>
  <c r="BN1651" i="19"/>
  <c r="BN1650" i="19"/>
  <c r="A1650" i="19" s="1"/>
  <c r="BN1649" i="19"/>
  <c r="BN1648" i="19"/>
  <c r="A1648" i="19" s="1"/>
  <c r="BN1647" i="19"/>
  <c r="BN1646" i="19"/>
  <c r="A1646" i="19" s="1"/>
  <c r="BN1645" i="19"/>
  <c r="BN1644" i="19"/>
  <c r="BN1643" i="19"/>
  <c r="A1643" i="19" s="1"/>
  <c r="BN1642" i="19"/>
  <c r="BN1641" i="19"/>
  <c r="BN1640" i="19"/>
  <c r="BN1639" i="19"/>
  <c r="BN1638" i="19"/>
  <c r="A1638" i="19" s="1"/>
  <c r="BN1637" i="19"/>
  <c r="BN1636" i="19"/>
  <c r="BN1635" i="19"/>
  <c r="BN1634" i="19"/>
  <c r="BN1633" i="19"/>
  <c r="BN1632" i="19"/>
  <c r="BN1631" i="19"/>
  <c r="BN1630" i="19"/>
  <c r="A1630" i="19" s="1"/>
  <c r="BN1629" i="19"/>
  <c r="A1629" i="19" s="1"/>
  <c r="BN1628" i="19"/>
  <c r="BN1627" i="19"/>
  <c r="BN1626" i="19"/>
  <c r="BN1625" i="19"/>
  <c r="A1625" i="19" s="1"/>
  <c r="BN1624" i="19"/>
  <c r="BN1623" i="19"/>
  <c r="BN1622" i="19"/>
  <c r="A1622" i="19" s="1"/>
  <c r="BN1621" i="19"/>
  <c r="A1621" i="19" s="1"/>
  <c r="BN1620" i="19"/>
  <c r="BN1619" i="19"/>
  <c r="BN1618" i="19"/>
  <c r="BN1617" i="19"/>
  <c r="A1617" i="19" s="1"/>
  <c r="BN1616" i="19"/>
  <c r="BN1615" i="19"/>
  <c r="BN1614" i="19"/>
  <c r="A1614" i="19" s="1"/>
  <c r="BN1613" i="19"/>
  <c r="A1613" i="19" s="1"/>
  <c r="BN1612" i="19"/>
  <c r="BN1611" i="19"/>
  <c r="BN1610" i="19"/>
  <c r="BN1609" i="19"/>
  <c r="A1609" i="19" s="1"/>
  <c r="BN1608" i="19"/>
  <c r="BN1607" i="19"/>
  <c r="BN1606" i="19"/>
  <c r="A1606" i="19" s="1"/>
  <c r="BN1605" i="19"/>
  <c r="A1605" i="19" s="1"/>
  <c r="BN1604" i="19"/>
  <c r="BN1603" i="19"/>
  <c r="BN1602" i="19"/>
  <c r="BN1601" i="19"/>
  <c r="A1601" i="19" s="1"/>
  <c r="BN1600" i="19"/>
  <c r="BN1599" i="19"/>
  <c r="BN1598" i="19"/>
  <c r="A1598" i="19" s="1"/>
  <c r="BN1597" i="19"/>
  <c r="A1597" i="19" s="1"/>
  <c r="BN1596" i="19"/>
  <c r="BN1595" i="19"/>
  <c r="BN1594" i="19"/>
  <c r="BN1593" i="19"/>
  <c r="A1593" i="19" s="1"/>
  <c r="BN1592" i="19"/>
  <c r="BN1591" i="19"/>
  <c r="BN1590" i="19"/>
  <c r="A1590" i="19" s="1"/>
  <c r="BN1589" i="19"/>
  <c r="A1589" i="19" s="1"/>
  <c r="BN1588" i="19"/>
  <c r="BN1587" i="19"/>
  <c r="BN1586" i="19"/>
  <c r="BN1585" i="19"/>
  <c r="A1585" i="19" s="1"/>
  <c r="BN1584" i="19"/>
  <c r="BN1583" i="19"/>
  <c r="BN1582" i="19"/>
  <c r="A1582" i="19" s="1"/>
  <c r="BN1581" i="19"/>
  <c r="A1581" i="19" s="1"/>
  <c r="BN1580" i="19"/>
  <c r="BN1579" i="19"/>
  <c r="BN1578" i="19"/>
  <c r="BN1577" i="19"/>
  <c r="A1577" i="19" s="1"/>
  <c r="BN1576" i="19"/>
  <c r="BN1575" i="19"/>
  <c r="BN1574" i="19"/>
  <c r="A1574" i="19" s="1"/>
  <c r="BN1573" i="19"/>
  <c r="A1573" i="19" s="1"/>
  <c r="BN1572" i="19"/>
  <c r="BN1571" i="19"/>
  <c r="BN1570" i="19"/>
  <c r="BN1569" i="19"/>
  <c r="A1569" i="19" s="1"/>
  <c r="BN1568" i="19"/>
  <c r="BN1567" i="19"/>
  <c r="BN1566" i="19"/>
  <c r="A1566" i="19" s="1"/>
  <c r="BN1565" i="19"/>
  <c r="A1565" i="19" s="1"/>
  <c r="BN1564" i="19"/>
  <c r="BN1563" i="19"/>
  <c r="BN1562" i="19"/>
  <c r="BN1561" i="19"/>
  <c r="A1561" i="19" s="1"/>
  <c r="BN1560" i="19"/>
  <c r="BN1559" i="19"/>
  <c r="BN1558" i="19"/>
  <c r="BN1557" i="19"/>
  <c r="A1557" i="19" s="1"/>
  <c r="BN1556" i="19"/>
  <c r="BN1555" i="19"/>
  <c r="BN1554" i="19"/>
  <c r="BN1553" i="19"/>
  <c r="A1553" i="19" s="1"/>
  <c r="BN1552" i="19"/>
  <c r="BN1551" i="19"/>
  <c r="BN1550" i="19"/>
  <c r="BN1549" i="19"/>
  <c r="A1549" i="19" s="1"/>
  <c r="BN1548" i="19"/>
  <c r="BN1547" i="19"/>
  <c r="BN1546" i="19"/>
  <c r="BN1545" i="19"/>
  <c r="A1545" i="19" s="1"/>
  <c r="BN1544" i="19"/>
  <c r="BN1543" i="19"/>
  <c r="BN1542" i="19"/>
  <c r="BN1541" i="19"/>
  <c r="A1541" i="19" s="1"/>
  <c r="BN1540" i="19"/>
  <c r="BN1539" i="19"/>
  <c r="BN1538" i="19"/>
  <c r="BN1537" i="19"/>
  <c r="A1537" i="19" s="1"/>
  <c r="BN1536" i="19"/>
  <c r="BN1535" i="19"/>
  <c r="BN1534" i="19"/>
  <c r="BN1533" i="19"/>
  <c r="A1533" i="19" s="1"/>
  <c r="BN1532" i="19"/>
  <c r="BN1531" i="19"/>
  <c r="BN1530" i="19"/>
  <c r="BN1529" i="19"/>
  <c r="A1529" i="19" s="1"/>
  <c r="BN1528" i="19"/>
  <c r="BN1527" i="19"/>
  <c r="BN1526" i="19"/>
  <c r="BN1525" i="19"/>
  <c r="A1525" i="19" s="1"/>
  <c r="BN1524" i="19"/>
  <c r="BN1523" i="19"/>
  <c r="BN1522" i="19"/>
  <c r="BN1521" i="19"/>
  <c r="A1521" i="19" s="1"/>
  <c r="BN1520" i="19"/>
  <c r="BN1519" i="19"/>
  <c r="BN1518" i="19"/>
  <c r="BN1517" i="19"/>
  <c r="A1517" i="19" s="1"/>
  <c r="BN1516" i="19"/>
  <c r="BN1515" i="19"/>
  <c r="BN1514" i="19"/>
  <c r="BN1513" i="19"/>
  <c r="A1513" i="19" s="1"/>
  <c r="BN1512" i="19"/>
  <c r="BN1511" i="19"/>
  <c r="BN1510" i="19"/>
  <c r="BN1509" i="19"/>
  <c r="A1509" i="19" s="1"/>
  <c r="BN1508" i="19"/>
  <c r="BN1507" i="19"/>
  <c r="BN1506" i="19"/>
  <c r="BN1505" i="19"/>
  <c r="A1505" i="19" s="1"/>
  <c r="BN1504" i="19"/>
  <c r="BN1503" i="19"/>
  <c r="A1503" i="19" s="1"/>
  <c r="BN1502" i="19"/>
  <c r="BN1501" i="19"/>
  <c r="BN1500" i="19"/>
  <c r="BN1499" i="19"/>
  <c r="BN1498" i="19"/>
  <c r="A1498" i="19" s="1"/>
  <c r="BN1497" i="19"/>
  <c r="BN1496" i="19"/>
  <c r="BN1495" i="19"/>
  <c r="BN1494" i="19"/>
  <c r="BN1493" i="19"/>
  <c r="BN1492" i="19"/>
  <c r="BN1491" i="19"/>
  <c r="BN1490" i="19"/>
  <c r="BN1489" i="19"/>
  <c r="BN1488" i="19"/>
  <c r="BN1487" i="19"/>
  <c r="BN1486" i="19"/>
  <c r="BN1485" i="19"/>
  <c r="BN1484" i="19"/>
  <c r="BN1483" i="19"/>
  <c r="BN1482" i="19"/>
  <c r="BN1481" i="19"/>
  <c r="BN1480" i="19"/>
  <c r="BN1479" i="19"/>
  <c r="BN1478" i="19"/>
  <c r="BN1477" i="19"/>
  <c r="BN1476" i="19"/>
  <c r="BN1475" i="19"/>
  <c r="BN1474" i="19"/>
  <c r="A1474" i="19" s="1"/>
  <c r="BN1473" i="19"/>
  <c r="BN1472" i="19"/>
  <c r="BN1471" i="19"/>
  <c r="A1471" i="19" s="1"/>
  <c r="BN1470" i="19"/>
  <c r="BN1469" i="19"/>
  <c r="BN1468" i="19"/>
  <c r="BN1467" i="19"/>
  <c r="BN1466" i="19"/>
  <c r="BN1465" i="19"/>
  <c r="A1465" i="19" s="1"/>
  <c r="BN1464" i="19"/>
  <c r="BN1463" i="19"/>
  <c r="BN1462" i="19"/>
  <c r="BN1461" i="19"/>
  <c r="BN1460" i="19"/>
  <c r="BN1459" i="19"/>
  <c r="BN1458" i="19"/>
  <c r="BN1457" i="19"/>
  <c r="BN1456" i="19"/>
  <c r="BN1455" i="19"/>
  <c r="BN1454" i="19"/>
  <c r="BN1453" i="19"/>
  <c r="BN1452" i="19"/>
  <c r="BN1451" i="19"/>
  <c r="BN1450" i="19"/>
  <c r="BN1449" i="19"/>
  <c r="BN1448" i="19"/>
  <c r="BN1447" i="19"/>
  <c r="BN1446" i="19"/>
  <c r="BN1445" i="19"/>
  <c r="BN1444" i="19"/>
  <c r="BN1443" i="19"/>
  <c r="BN1442" i="19"/>
  <c r="A1442" i="19" s="1"/>
  <c r="BN1441" i="19"/>
  <c r="BN1440" i="19"/>
  <c r="BN1439" i="19"/>
  <c r="A1439" i="19" s="1"/>
  <c r="BN1438" i="19"/>
  <c r="BN1437" i="19"/>
  <c r="BN1436" i="19"/>
  <c r="BN1435" i="19"/>
  <c r="BN1434" i="19"/>
  <c r="BN1433" i="19"/>
  <c r="A1433" i="19" s="1"/>
  <c r="BN1432" i="19"/>
  <c r="BN1431" i="19"/>
  <c r="BN1430" i="19"/>
  <c r="BN1429" i="19"/>
  <c r="BN1428" i="19"/>
  <c r="BN1427" i="19"/>
  <c r="BN1426" i="19"/>
  <c r="BN1425" i="19"/>
  <c r="BN1424" i="19"/>
  <c r="BN1423" i="19"/>
  <c r="BN1422" i="19"/>
  <c r="BN1421" i="19"/>
  <c r="BN1420" i="19"/>
  <c r="BN1419" i="19"/>
  <c r="BN1418" i="19"/>
  <c r="BN1417" i="19"/>
  <c r="BN1416" i="19"/>
  <c r="BN1415" i="19"/>
  <c r="BN1414" i="19"/>
  <c r="BN1413" i="19"/>
  <c r="BN1412" i="19"/>
  <c r="BN1411" i="19"/>
  <c r="BN1410" i="19"/>
  <c r="A1410" i="19" s="1"/>
  <c r="BN1409" i="19"/>
  <c r="BN1408" i="19"/>
  <c r="BN1407" i="19"/>
  <c r="A1407" i="19" s="1"/>
  <c r="BN1406" i="19"/>
  <c r="BN1405" i="19"/>
  <c r="BN1404" i="19"/>
  <c r="BN1403" i="19"/>
  <c r="BN1402" i="19"/>
  <c r="BN1401" i="19"/>
  <c r="A1401" i="19" s="1"/>
  <c r="BN1400" i="19"/>
  <c r="BN1399" i="19"/>
  <c r="BN1398" i="19"/>
  <c r="BN1397" i="19"/>
  <c r="BN1396" i="19"/>
  <c r="BN1395" i="19"/>
  <c r="BN1394" i="19"/>
  <c r="BN1393" i="19"/>
  <c r="BN1392" i="19"/>
  <c r="BN1391" i="19"/>
  <c r="BN1390" i="19"/>
  <c r="BN1389" i="19"/>
  <c r="BN1388" i="19"/>
  <c r="BN1387" i="19"/>
  <c r="BN1386" i="19"/>
  <c r="BN1385" i="19"/>
  <c r="BN1384" i="19"/>
  <c r="BN1383" i="19"/>
  <c r="BN1382" i="19"/>
  <c r="BN1381" i="19"/>
  <c r="BN1380" i="19"/>
  <c r="BN1379" i="19"/>
  <c r="BN1378" i="19"/>
  <c r="A1378" i="19" s="1"/>
  <c r="BN1377" i="19"/>
  <c r="BN1376" i="19"/>
  <c r="BN1375" i="19"/>
  <c r="A1375" i="19" s="1"/>
  <c r="BN1374" i="19"/>
  <c r="BN1373" i="19"/>
  <c r="BN1372" i="19"/>
  <c r="BN1371" i="19"/>
  <c r="BN1370" i="19"/>
  <c r="BN1369" i="19"/>
  <c r="A1369" i="19" s="1"/>
  <c r="BN1368" i="19"/>
  <c r="BN1367" i="19"/>
  <c r="BN1366" i="19"/>
  <c r="BN1365" i="19"/>
  <c r="BN1364" i="19"/>
  <c r="BN1363" i="19"/>
  <c r="BN1362" i="19"/>
  <c r="BN1361" i="19"/>
  <c r="BN1360" i="19"/>
  <c r="BN1359" i="19"/>
  <c r="BN1358" i="19"/>
  <c r="BN1357" i="19"/>
  <c r="BN1356" i="19"/>
  <c r="BN1355" i="19"/>
  <c r="BN1354" i="19"/>
  <c r="BN1353" i="19"/>
  <c r="BN1352" i="19"/>
  <c r="BN1351" i="19"/>
  <c r="BN1350" i="19"/>
  <c r="BN1349" i="19"/>
  <c r="BN1348" i="19"/>
  <c r="BN1347" i="19"/>
  <c r="BN1346" i="19"/>
  <c r="A1346" i="19" s="1"/>
  <c r="BN1345" i="19"/>
  <c r="BN1344" i="19"/>
  <c r="BN1343" i="19"/>
  <c r="A1343" i="19" s="1"/>
  <c r="BN1342" i="19"/>
  <c r="BN1341" i="19"/>
  <c r="BN1340" i="19"/>
  <c r="BN1339" i="19"/>
  <c r="BN1338" i="19"/>
  <c r="BN1337" i="19"/>
  <c r="A1337" i="19" s="1"/>
  <c r="BN1336" i="19"/>
  <c r="BN1335" i="19"/>
  <c r="BN1334" i="19"/>
  <c r="BN1333" i="19"/>
  <c r="BN1332" i="19"/>
  <c r="BN1331" i="19"/>
  <c r="BN1330" i="19"/>
  <c r="BN1329" i="19"/>
  <c r="BN1328" i="19"/>
  <c r="BN1327" i="19"/>
  <c r="BN1326" i="19"/>
  <c r="BN1325" i="19"/>
  <c r="BN1324" i="19"/>
  <c r="BN1323" i="19"/>
  <c r="BN1322" i="19"/>
  <c r="BN1321" i="19"/>
  <c r="BN1320" i="19"/>
  <c r="BN1319" i="19"/>
  <c r="BN1318" i="19"/>
  <c r="BN1317" i="19"/>
  <c r="BN1316" i="19"/>
  <c r="BN1315" i="19"/>
  <c r="BN1314" i="19"/>
  <c r="A1314" i="19" s="1"/>
  <c r="BN1313" i="19"/>
  <c r="BN1312" i="19"/>
  <c r="BN1311" i="19"/>
  <c r="A1311" i="19" s="1"/>
  <c r="BN1310" i="19"/>
  <c r="BN1309" i="19"/>
  <c r="BN1308" i="19"/>
  <c r="BN1307" i="19"/>
  <c r="BN1306" i="19"/>
  <c r="BN1305" i="19"/>
  <c r="A1305" i="19" s="1"/>
  <c r="BN1304" i="19"/>
  <c r="BN1303" i="19"/>
  <c r="BN1302" i="19"/>
  <c r="BN1301" i="19"/>
  <c r="BN1300" i="19"/>
  <c r="BN1299" i="19"/>
  <c r="BN1298" i="19"/>
  <c r="BN1297" i="19"/>
  <c r="BN1296" i="19"/>
  <c r="BN1295" i="19"/>
  <c r="BN1294" i="19"/>
  <c r="BN1293" i="19"/>
  <c r="BN1292" i="19"/>
  <c r="BN1291" i="19"/>
  <c r="BN1290" i="19"/>
  <c r="BN1289" i="19"/>
  <c r="BN1288" i="19"/>
  <c r="BN1287" i="19"/>
  <c r="BN1286" i="19"/>
  <c r="BN1285" i="19"/>
  <c r="BN1284" i="19"/>
  <c r="BN1283" i="19"/>
  <c r="BN1282" i="19"/>
  <c r="BN1281" i="19"/>
  <c r="BN1280" i="19"/>
  <c r="BN1279" i="19"/>
  <c r="BN1278" i="19"/>
  <c r="BN1277" i="19"/>
  <c r="BN1276" i="19"/>
  <c r="BN1275" i="19"/>
  <c r="BN1274" i="19"/>
  <c r="BN1273" i="19"/>
  <c r="BN1272" i="19"/>
  <c r="BN1271" i="19"/>
  <c r="BN1270" i="19"/>
  <c r="BN1269" i="19"/>
  <c r="BN1268" i="19"/>
  <c r="BN1267" i="19"/>
  <c r="BN1266" i="19"/>
  <c r="BN1265" i="19"/>
  <c r="BN1264" i="19"/>
  <c r="BN1263" i="19"/>
  <c r="BN1262" i="19"/>
  <c r="BN1261" i="19"/>
  <c r="BN1260" i="19"/>
  <c r="BN1259" i="19"/>
  <c r="BN1258" i="19"/>
  <c r="BN1257" i="19"/>
  <c r="BN1256" i="19"/>
  <c r="BN1255" i="19"/>
  <c r="BN1254" i="19"/>
  <c r="BN1253" i="19"/>
  <c r="BN1252" i="19"/>
  <c r="BN1251" i="19"/>
  <c r="BN1250" i="19"/>
  <c r="BN1249" i="19"/>
  <c r="BN1248" i="19"/>
  <c r="BN1247" i="19"/>
  <c r="BN1246" i="19"/>
  <c r="BN1245" i="19"/>
  <c r="BN1244" i="19"/>
  <c r="BN1243" i="19"/>
  <c r="BN1242" i="19"/>
  <c r="BN1241" i="19"/>
  <c r="BN1240" i="19"/>
  <c r="BN1239" i="19"/>
  <c r="BN1238" i="19"/>
  <c r="BN1237" i="19"/>
  <c r="BN1236" i="19"/>
  <c r="BN1235" i="19"/>
  <c r="BN1234" i="19"/>
  <c r="BN1233" i="19"/>
  <c r="BN1232" i="19"/>
  <c r="BN1231" i="19"/>
  <c r="BN1230" i="19"/>
  <c r="BN1229" i="19"/>
  <c r="BN1228" i="19"/>
  <c r="A1228" i="19" s="1"/>
  <c r="BN1227" i="19"/>
  <c r="BN1226" i="19"/>
  <c r="BN1225" i="19"/>
  <c r="BN1224" i="19"/>
  <c r="A1224" i="19" s="1"/>
  <c r="BN1223" i="19"/>
  <c r="BN1222" i="19"/>
  <c r="BN1221" i="19"/>
  <c r="BN1220" i="19"/>
  <c r="A1220" i="19" s="1"/>
  <c r="BN1219" i="19"/>
  <c r="BN1218" i="19"/>
  <c r="BN1217" i="19"/>
  <c r="BN1216" i="19"/>
  <c r="A1216" i="19" s="1"/>
  <c r="BN1215" i="19"/>
  <c r="BN1214" i="19"/>
  <c r="BN1213" i="19"/>
  <c r="BN1212" i="19"/>
  <c r="A1212" i="19" s="1"/>
  <c r="BN1211" i="19"/>
  <c r="BN1210" i="19"/>
  <c r="BN1209" i="19"/>
  <c r="BN1208" i="19"/>
  <c r="A1208" i="19" s="1"/>
  <c r="BN1207" i="19"/>
  <c r="BN1206" i="19"/>
  <c r="BN1205" i="19"/>
  <c r="BN1204" i="19"/>
  <c r="A1204" i="19" s="1"/>
  <c r="BN1203" i="19"/>
  <c r="BN1202" i="19"/>
  <c r="BN1201" i="19"/>
  <c r="BN1200" i="19"/>
  <c r="A1200" i="19" s="1"/>
  <c r="BN1199" i="19"/>
  <c r="BN1198" i="19"/>
  <c r="BN1197" i="19"/>
  <c r="BN1196" i="19"/>
  <c r="A1196" i="19" s="1"/>
  <c r="BN1195" i="19"/>
  <c r="BN1194" i="19"/>
  <c r="BN1193" i="19"/>
  <c r="BN1192" i="19"/>
  <c r="A1192" i="19" s="1"/>
  <c r="BN1191" i="19"/>
  <c r="BN1190" i="19"/>
  <c r="BN1189" i="19"/>
  <c r="BN1188" i="19"/>
  <c r="A1188" i="19" s="1"/>
  <c r="BN1187" i="19"/>
  <c r="BN1186" i="19"/>
  <c r="BN1185" i="19"/>
  <c r="BN1184" i="19"/>
  <c r="A1184" i="19" s="1"/>
  <c r="BN1183" i="19"/>
  <c r="BN1182" i="19"/>
  <c r="A1182" i="19" s="1"/>
  <c r="BN1181" i="19"/>
  <c r="BN1180" i="19"/>
  <c r="A1180" i="19" s="1"/>
  <c r="BN1179" i="19"/>
  <c r="A1179" i="19" s="1"/>
  <c r="BN1178" i="19"/>
  <c r="BN1177" i="19"/>
  <c r="BN1176" i="19"/>
  <c r="A1176" i="19" s="1"/>
  <c r="BN1175" i="19"/>
  <c r="BN1174" i="19"/>
  <c r="BN1173" i="19"/>
  <c r="BN1172" i="19"/>
  <c r="A1172" i="19" s="1"/>
  <c r="BN1171" i="19"/>
  <c r="A1171" i="19" s="1"/>
  <c r="BN1170" i="19"/>
  <c r="BN1169" i="19"/>
  <c r="BN1168" i="19"/>
  <c r="A1168" i="19" s="1"/>
  <c r="BN1167" i="19"/>
  <c r="BN1166" i="19"/>
  <c r="BN1165" i="19"/>
  <c r="A1165" i="19" s="1"/>
  <c r="BN1164" i="19"/>
  <c r="A1164" i="19" s="1"/>
  <c r="BN1163" i="19"/>
  <c r="A1163" i="19" s="1"/>
  <c r="BN1162" i="19"/>
  <c r="BN1161" i="19"/>
  <c r="BN1160" i="19"/>
  <c r="A1160" i="19" s="1"/>
  <c r="BN1159" i="19"/>
  <c r="BN1158" i="19"/>
  <c r="A1158" i="19" s="1"/>
  <c r="BN1157" i="19"/>
  <c r="A1157" i="19" s="1"/>
  <c r="BN1156" i="19"/>
  <c r="A1156" i="19" s="1"/>
  <c r="BN1155" i="19"/>
  <c r="BN1154" i="19"/>
  <c r="BN1153" i="19"/>
  <c r="BN1152" i="19"/>
  <c r="A1152" i="19" s="1"/>
  <c r="BN1151" i="19"/>
  <c r="BN1150" i="19"/>
  <c r="BN1149" i="19"/>
  <c r="BN1148" i="19"/>
  <c r="A1148" i="19" s="1"/>
  <c r="BN1147" i="19"/>
  <c r="BN1146" i="19"/>
  <c r="BN1145" i="19"/>
  <c r="A1145" i="19" s="1"/>
  <c r="BN1144" i="19"/>
  <c r="A1144" i="19" s="1"/>
  <c r="BN1143" i="19"/>
  <c r="BN1142" i="19"/>
  <c r="BN1141" i="19"/>
  <c r="A1141" i="19" s="1"/>
  <c r="BN1140" i="19"/>
  <c r="BN1139" i="19"/>
  <c r="BN1138" i="19"/>
  <c r="BN1137" i="19"/>
  <c r="BN1136" i="19"/>
  <c r="A1136" i="19" s="1"/>
  <c r="BN1135" i="19"/>
  <c r="BN1134" i="19"/>
  <c r="BN1133" i="19"/>
  <c r="BN1132" i="19"/>
  <c r="BN1131" i="19"/>
  <c r="BN1130" i="19"/>
  <c r="BN1129" i="19"/>
  <c r="BN1128" i="19"/>
  <c r="BN1127" i="19"/>
  <c r="BN1126" i="19"/>
  <c r="BN1125" i="19"/>
  <c r="A1125" i="19" s="1"/>
  <c r="BN1124" i="19"/>
  <c r="BN1123" i="19"/>
  <c r="BN1122" i="19"/>
  <c r="A1122" i="19" s="1"/>
  <c r="BN1121" i="19"/>
  <c r="BN1120" i="19"/>
  <c r="BN1119" i="19"/>
  <c r="A1119" i="19" s="1"/>
  <c r="BN1118" i="19"/>
  <c r="BN1117" i="19"/>
  <c r="BN1116" i="19"/>
  <c r="BN1115" i="19"/>
  <c r="A1115" i="19" s="1"/>
  <c r="BN1114" i="19"/>
  <c r="BN1113" i="19"/>
  <c r="BN1112" i="19"/>
  <c r="BN1111" i="19"/>
  <c r="BN1110" i="19"/>
  <c r="BN1109" i="19"/>
  <c r="BN1108" i="19"/>
  <c r="BN1107" i="19"/>
  <c r="BN1106" i="19"/>
  <c r="BN1105" i="19"/>
  <c r="BN1104" i="19"/>
  <c r="BN1103" i="19"/>
  <c r="BN1102" i="19"/>
  <c r="A1102" i="19" s="1"/>
  <c r="BN1101" i="19"/>
  <c r="A1101" i="19" s="1"/>
  <c r="BN1100" i="19"/>
  <c r="BN1099" i="19"/>
  <c r="A1099" i="19" s="1"/>
  <c r="BN1098" i="19"/>
  <c r="BN1097" i="19"/>
  <c r="BN1096" i="19"/>
  <c r="BN1095" i="19"/>
  <c r="BN1094" i="19"/>
  <c r="BN1093" i="19"/>
  <c r="BN1092" i="19"/>
  <c r="BN1091" i="19"/>
  <c r="BN1090" i="19"/>
  <c r="BN1089" i="19"/>
  <c r="BN1088" i="19"/>
  <c r="BN1087" i="19"/>
  <c r="A1087" i="19" s="1"/>
  <c r="BN1086" i="19"/>
  <c r="A1086" i="19" s="1"/>
  <c r="BN1085" i="19"/>
  <c r="BN1084" i="19"/>
  <c r="BN1083" i="19"/>
  <c r="A1083" i="19" s="1"/>
  <c r="BN1082" i="19"/>
  <c r="BN1081" i="19"/>
  <c r="BN1080" i="19"/>
  <c r="BN1079" i="19"/>
  <c r="BN1078" i="19"/>
  <c r="BN1077" i="19"/>
  <c r="BN1076" i="19"/>
  <c r="BN1075" i="19"/>
  <c r="BN1074" i="19"/>
  <c r="BN1073" i="19"/>
  <c r="BN1072" i="19"/>
  <c r="BN1071" i="19"/>
  <c r="BN1070" i="19"/>
  <c r="BN1069" i="19"/>
  <c r="BN1068" i="19"/>
  <c r="BN1067" i="19"/>
  <c r="BN1066" i="19"/>
  <c r="BN1065" i="19"/>
  <c r="A1065" i="19" s="1"/>
  <c r="BN1064" i="19"/>
  <c r="BN1063" i="19"/>
  <c r="BN1062" i="19"/>
  <c r="BN1061" i="19"/>
  <c r="BN1060" i="19"/>
  <c r="BN1059" i="19"/>
  <c r="BN1058" i="19"/>
  <c r="BN1057" i="19"/>
  <c r="BN1056" i="19"/>
  <c r="BN1055" i="19"/>
  <c r="BN1054" i="19"/>
  <c r="BN1053" i="19"/>
  <c r="BN1052" i="19"/>
  <c r="BN1051" i="19"/>
  <c r="BN1050" i="19"/>
  <c r="A1050" i="19" s="1"/>
  <c r="BN1049" i="19"/>
  <c r="BN1048" i="19"/>
  <c r="BN1047" i="19"/>
  <c r="BN1046" i="19"/>
  <c r="BN1045" i="19"/>
  <c r="BN1044" i="19"/>
  <c r="BN1043" i="19"/>
  <c r="A1043" i="19" s="1"/>
  <c r="BN1042" i="19"/>
  <c r="BN1041" i="19"/>
  <c r="BN1040" i="19"/>
  <c r="BN1039" i="19"/>
  <c r="BN1038" i="19"/>
  <c r="BN1037" i="19"/>
  <c r="BN1036" i="19"/>
  <c r="BN1035" i="19"/>
  <c r="BN1034" i="19"/>
  <c r="BN1033" i="19"/>
  <c r="BN1032" i="19"/>
  <c r="BN1031" i="19"/>
  <c r="BN1030" i="19"/>
  <c r="BN1029" i="19"/>
  <c r="BN1028" i="19"/>
  <c r="BN1027" i="19"/>
  <c r="A1027" i="19" s="1"/>
  <c r="BN1026" i="19"/>
  <c r="BN1025" i="19"/>
  <c r="BN1024" i="19"/>
  <c r="BN1023" i="19"/>
  <c r="BN1022" i="19"/>
  <c r="BN1021" i="19"/>
  <c r="BN1020" i="19"/>
  <c r="BN1019" i="19"/>
  <c r="BN1018" i="19"/>
  <c r="BN1017" i="19"/>
  <c r="BN1016" i="19"/>
  <c r="BN1015" i="19"/>
  <c r="BN1014" i="19"/>
  <c r="BN1013" i="19"/>
  <c r="BN1012" i="19"/>
  <c r="BN1011" i="19"/>
  <c r="A1011" i="19" s="1"/>
  <c r="BN1010" i="19"/>
  <c r="BN1009" i="19"/>
  <c r="BN1008" i="19"/>
  <c r="BN1007" i="19"/>
  <c r="BN1006" i="19"/>
  <c r="BN1005" i="19"/>
  <c r="BN1004" i="19"/>
  <c r="BN1003" i="19"/>
  <c r="A1003" i="19" s="1"/>
  <c r="BN1002" i="19"/>
  <c r="BN1001" i="19"/>
  <c r="BN1000" i="19"/>
  <c r="BN999" i="19"/>
  <c r="BN998" i="19"/>
  <c r="BN997" i="19"/>
  <c r="BN996" i="19"/>
  <c r="BN995" i="19"/>
  <c r="A995" i="19" s="1"/>
  <c r="BN994" i="19"/>
  <c r="BN993" i="19"/>
  <c r="BN992" i="19"/>
  <c r="BN991" i="19"/>
  <c r="BN990" i="19"/>
  <c r="BN989" i="19"/>
  <c r="BN988" i="19"/>
  <c r="BN987" i="19"/>
  <c r="A987" i="19" s="1"/>
  <c r="BN986" i="19"/>
  <c r="BN985" i="19"/>
  <c r="BN984" i="19"/>
  <c r="BN983" i="19"/>
  <c r="BN982" i="19"/>
  <c r="BN981" i="19"/>
  <c r="BN980" i="19"/>
  <c r="BN979" i="19"/>
  <c r="A979" i="19" s="1"/>
  <c r="BN978" i="19"/>
  <c r="BN977" i="19"/>
  <c r="BN976" i="19"/>
  <c r="BN975" i="19"/>
  <c r="BN974" i="19"/>
  <c r="BN973" i="19"/>
  <c r="BN972" i="19"/>
  <c r="BN971" i="19"/>
  <c r="A971" i="19" s="1"/>
  <c r="BN970" i="19"/>
  <c r="BN969" i="19"/>
  <c r="BN968" i="19"/>
  <c r="BN967" i="19"/>
  <c r="BN966" i="19"/>
  <c r="BN965" i="19"/>
  <c r="BN964" i="19"/>
  <c r="BN963" i="19"/>
  <c r="A963" i="19" s="1"/>
  <c r="BN962" i="19"/>
  <c r="BN961" i="19"/>
  <c r="BN960" i="19"/>
  <c r="BN959" i="19"/>
  <c r="BN958" i="19"/>
  <c r="BN957" i="19"/>
  <c r="BN956" i="19"/>
  <c r="BN955" i="19"/>
  <c r="A955" i="19" s="1"/>
  <c r="BN954" i="19"/>
  <c r="BN953" i="19"/>
  <c r="BN952" i="19"/>
  <c r="BN951" i="19"/>
  <c r="BN950" i="19"/>
  <c r="BN949" i="19"/>
  <c r="BN948" i="19"/>
  <c r="BN947" i="19"/>
  <c r="A947" i="19" s="1"/>
  <c r="BN946" i="19"/>
  <c r="BN945" i="19"/>
  <c r="BN944" i="19"/>
  <c r="BN943" i="19"/>
  <c r="BN942" i="19"/>
  <c r="BN941" i="19"/>
  <c r="BN940" i="19"/>
  <c r="BN939" i="19"/>
  <c r="BN938" i="19"/>
  <c r="BN937" i="19"/>
  <c r="BN936" i="19"/>
  <c r="BN935" i="19"/>
  <c r="BN934" i="19"/>
  <c r="BN933" i="19"/>
  <c r="BN932" i="19"/>
  <c r="A932" i="19" s="1"/>
  <c r="BN931" i="19"/>
  <c r="A931" i="19" s="1"/>
  <c r="BN930" i="19"/>
  <c r="BN929" i="19"/>
  <c r="BN928" i="19"/>
  <c r="BN927" i="19"/>
  <c r="BN926" i="19"/>
  <c r="BN925" i="19"/>
  <c r="BN924" i="19"/>
  <c r="BN923" i="19"/>
  <c r="BN922" i="19"/>
  <c r="BN921" i="19"/>
  <c r="BN920" i="19"/>
  <c r="BN919" i="19"/>
  <c r="BN918" i="19"/>
  <c r="BN917" i="19"/>
  <c r="BN916" i="19"/>
  <c r="BN915" i="19"/>
  <c r="A915" i="19" s="1"/>
  <c r="BN914" i="19"/>
  <c r="BN913" i="19"/>
  <c r="BN912" i="19"/>
  <c r="BN911" i="19"/>
  <c r="BN910" i="19"/>
  <c r="BN909" i="19"/>
  <c r="BN908" i="19"/>
  <c r="BN907" i="19"/>
  <c r="BN906" i="19"/>
  <c r="BN905" i="19"/>
  <c r="BN904" i="19"/>
  <c r="BN903" i="19"/>
  <c r="BN902" i="19"/>
  <c r="BN901" i="19"/>
  <c r="BN900" i="19"/>
  <c r="BN899" i="19"/>
  <c r="A899" i="19" s="1"/>
  <c r="BN898" i="19"/>
  <c r="BN897" i="19"/>
  <c r="BN896" i="19"/>
  <c r="BN895" i="19"/>
  <c r="BN894" i="19"/>
  <c r="A894" i="19" s="1"/>
  <c r="BN893" i="19"/>
  <c r="BN892" i="19"/>
  <c r="BN891" i="19"/>
  <c r="BN890" i="19"/>
  <c r="A890" i="19" s="1"/>
  <c r="BN889" i="19"/>
  <c r="BN888" i="19"/>
  <c r="BN887" i="19"/>
  <c r="BN886" i="19"/>
  <c r="A886" i="19" s="1"/>
  <c r="BN885" i="19"/>
  <c r="BN884" i="19"/>
  <c r="BN883" i="19"/>
  <c r="BN882" i="19"/>
  <c r="A882" i="19" s="1"/>
  <c r="BN881" i="19"/>
  <c r="BN880" i="19"/>
  <c r="BN879" i="19"/>
  <c r="BN878" i="19"/>
  <c r="A878" i="19" s="1"/>
  <c r="BN877" i="19"/>
  <c r="BN876" i="19"/>
  <c r="BN875" i="19"/>
  <c r="BN874" i="19"/>
  <c r="A874" i="19" s="1"/>
  <c r="BN873" i="19"/>
  <c r="BN872" i="19"/>
  <c r="BN871" i="19"/>
  <c r="BN870" i="19"/>
  <c r="A870" i="19" s="1"/>
  <c r="BN869" i="19"/>
  <c r="BN868" i="19"/>
  <c r="BN867" i="19"/>
  <c r="BN866" i="19"/>
  <c r="A866" i="19" s="1"/>
  <c r="BN865" i="19"/>
  <c r="BN864" i="19"/>
  <c r="BN863" i="19"/>
  <c r="BN862" i="19"/>
  <c r="A862" i="19" s="1"/>
  <c r="BN861" i="19"/>
  <c r="BN860" i="19"/>
  <c r="BN859" i="19"/>
  <c r="BN858" i="19"/>
  <c r="A858" i="19" s="1"/>
  <c r="BN857" i="19"/>
  <c r="BN856" i="19"/>
  <c r="BN855" i="19"/>
  <c r="BN854" i="19"/>
  <c r="A854" i="19" s="1"/>
  <c r="BN853" i="19"/>
  <c r="BN852" i="19"/>
  <c r="BN851" i="19"/>
  <c r="BN850" i="19"/>
  <c r="BN849" i="19"/>
  <c r="BN848" i="19"/>
  <c r="BN847" i="19"/>
  <c r="BN846" i="19"/>
  <c r="BN845" i="19"/>
  <c r="BN844" i="19"/>
  <c r="BN843" i="19"/>
  <c r="BN842" i="19"/>
  <c r="BN841" i="19"/>
  <c r="BN840" i="19"/>
  <c r="BN839" i="19"/>
  <c r="BN838" i="19"/>
  <c r="BN837" i="19"/>
  <c r="BN836" i="19"/>
  <c r="BN835" i="19"/>
  <c r="BN834" i="19"/>
  <c r="BN833" i="19"/>
  <c r="BN832" i="19"/>
  <c r="BN831" i="19"/>
  <c r="BN830" i="19"/>
  <c r="BN829" i="19"/>
  <c r="BN828" i="19"/>
  <c r="BN827" i="19"/>
  <c r="BN826" i="19"/>
  <c r="BN825" i="19"/>
  <c r="BN824" i="19"/>
  <c r="BN823" i="19"/>
  <c r="BN822" i="19"/>
  <c r="BN821" i="19"/>
  <c r="BN820" i="19"/>
  <c r="BN819" i="19"/>
  <c r="BN818" i="19"/>
  <c r="BN817" i="19"/>
  <c r="BN816" i="19"/>
  <c r="BN815" i="19"/>
  <c r="BN814" i="19"/>
  <c r="BN813" i="19"/>
  <c r="BN812" i="19"/>
  <c r="BN811" i="19"/>
  <c r="BN810" i="19"/>
  <c r="BN809" i="19"/>
  <c r="BN808" i="19"/>
  <c r="BN807" i="19"/>
  <c r="BN806" i="19"/>
  <c r="BN805" i="19"/>
  <c r="BN804" i="19"/>
  <c r="BN803" i="19"/>
  <c r="BN802" i="19"/>
  <c r="BN801" i="19"/>
  <c r="BN800" i="19"/>
  <c r="BN799" i="19"/>
  <c r="BN798" i="19"/>
  <c r="BN797" i="19"/>
  <c r="BN796" i="19"/>
  <c r="BN795" i="19"/>
  <c r="BN794" i="19"/>
  <c r="BN793" i="19"/>
  <c r="BN792" i="19"/>
  <c r="BN791" i="19"/>
  <c r="BN790" i="19"/>
  <c r="BN789" i="19"/>
  <c r="BN788" i="19"/>
  <c r="BN787" i="19"/>
  <c r="BN786" i="19"/>
  <c r="BN785" i="19"/>
  <c r="BN784" i="19"/>
  <c r="BN783" i="19"/>
  <c r="BN782" i="19"/>
  <c r="BN781" i="19"/>
  <c r="BN780" i="19"/>
  <c r="BN779" i="19"/>
  <c r="BN778" i="19"/>
  <c r="BN777" i="19"/>
  <c r="BN776" i="19"/>
  <c r="BN775" i="19"/>
  <c r="BN774" i="19"/>
  <c r="BN773" i="19"/>
  <c r="BN772" i="19"/>
  <c r="BN771" i="19"/>
  <c r="BN770" i="19"/>
  <c r="BN769" i="19"/>
  <c r="BN768" i="19"/>
  <c r="BN767" i="19"/>
  <c r="BN766" i="19"/>
  <c r="BN765" i="19"/>
  <c r="BN764" i="19"/>
  <c r="BN763" i="19"/>
  <c r="BN762" i="19"/>
  <c r="BN761" i="19"/>
  <c r="BN760" i="19"/>
  <c r="BN759" i="19"/>
  <c r="BN758" i="19"/>
  <c r="BN757" i="19"/>
  <c r="BN756" i="19"/>
  <c r="BN755" i="19"/>
  <c r="BN754" i="19"/>
  <c r="BN753" i="19"/>
  <c r="BN752" i="19"/>
  <c r="BN751" i="19"/>
  <c r="BN750" i="19"/>
  <c r="BN749" i="19"/>
  <c r="BN748" i="19"/>
  <c r="BN747" i="19"/>
  <c r="BN746" i="19"/>
  <c r="BN745" i="19"/>
  <c r="BN744" i="19"/>
  <c r="BN743" i="19"/>
  <c r="BN742" i="19"/>
  <c r="BN741" i="19"/>
  <c r="BN740" i="19"/>
  <c r="BN739" i="19"/>
  <c r="BN738" i="19"/>
  <c r="BN737" i="19"/>
  <c r="BN736" i="19"/>
  <c r="BN735" i="19"/>
  <c r="BN734" i="19"/>
  <c r="BN733" i="19"/>
  <c r="BN732" i="19"/>
  <c r="BN731" i="19"/>
  <c r="BN730" i="19"/>
  <c r="BN729" i="19"/>
  <c r="A730" i="19" l="1"/>
  <c r="A174" i="16"/>
  <c r="C581" i="19"/>
  <c r="A580" i="19"/>
  <c r="BO580" i="19"/>
  <c r="C402" i="19"/>
  <c r="BO401" i="19"/>
  <c r="BO220" i="19"/>
  <c r="A220" i="19"/>
  <c r="C221" i="19"/>
  <c r="G399" i="19"/>
  <c r="A398" i="19"/>
  <c r="BO2225" i="19"/>
  <c r="A2225" i="19"/>
  <c r="BO2237" i="19"/>
  <c r="A2237" i="19"/>
  <c r="BO2249" i="19"/>
  <c r="A2249" i="19"/>
  <c r="BO2261" i="19"/>
  <c r="A2261" i="19"/>
  <c r="BP747" i="19"/>
  <c r="A747" i="19"/>
  <c r="BO831" i="19"/>
  <c r="A831" i="19"/>
  <c r="BO903" i="19"/>
  <c r="A903" i="19"/>
  <c r="BO975" i="19"/>
  <c r="A975" i="19"/>
  <c r="BP1059" i="19"/>
  <c r="A1059" i="19"/>
  <c r="BO1143" i="19"/>
  <c r="A1143" i="19"/>
  <c r="BP1227" i="19"/>
  <c r="A1227" i="19"/>
  <c r="BP1323" i="19"/>
  <c r="A1323" i="19"/>
  <c r="BP1419" i="19"/>
  <c r="A1419" i="19"/>
  <c r="BP1491" i="19"/>
  <c r="A1491" i="19"/>
  <c r="BO1575" i="19"/>
  <c r="A1575" i="19"/>
  <c r="BO1683" i="19"/>
  <c r="A1683" i="19"/>
  <c r="BP1767" i="19"/>
  <c r="A1767" i="19"/>
  <c r="BO1839" i="19"/>
  <c r="A1839" i="19"/>
  <c r="BO1911" i="19"/>
  <c r="A1911" i="19"/>
  <c r="BP2007" i="19"/>
  <c r="A2007" i="19"/>
  <c r="BP2223" i="19"/>
  <c r="A2223" i="19"/>
  <c r="BP736" i="19"/>
  <c r="A736" i="19"/>
  <c r="BP832" i="19"/>
  <c r="A832" i="19"/>
  <c r="BP928" i="19"/>
  <c r="A928" i="19"/>
  <c r="BP1000" i="19"/>
  <c r="A1000" i="19"/>
  <c r="BO1108" i="19"/>
  <c r="A1108" i="19"/>
  <c r="BP1276" i="19"/>
  <c r="A1276" i="19"/>
  <c r="BP1372" i="19"/>
  <c r="A1372" i="19"/>
  <c r="BP1456" i="19"/>
  <c r="A1456" i="19"/>
  <c r="BP1528" i="19"/>
  <c r="A1528" i="19"/>
  <c r="BO1612" i="19"/>
  <c r="A1612" i="19"/>
  <c r="BO1696" i="19"/>
  <c r="A1696" i="19"/>
  <c r="BO1780" i="19"/>
  <c r="A1780" i="19"/>
  <c r="BP1864" i="19"/>
  <c r="A1864" i="19"/>
  <c r="BP1948" i="19"/>
  <c r="A1948" i="19"/>
  <c r="BO2020" i="19"/>
  <c r="A2020" i="19"/>
  <c r="BP2236" i="19"/>
  <c r="A2236" i="19"/>
  <c r="BP737" i="19"/>
  <c r="A737" i="19"/>
  <c r="BP821" i="19"/>
  <c r="A821" i="19"/>
  <c r="BO941" i="19"/>
  <c r="A941" i="19"/>
  <c r="BO1061" i="19"/>
  <c r="A1061" i="19"/>
  <c r="BO1133" i="19"/>
  <c r="A1133" i="19"/>
  <c r="BP1205" i="19"/>
  <c r="A1205" i="19"/>
  <c r="BP1277" i="19"/>
  <c r="A1277" i="19"/>
  <c r="BP1301" i="19"/>
  <c r="A1301" i="19"/>
  <c r="BP1349" i="19"/>
  <c r="A1349" i="19"/>
  <c r="BP1397" i="19"/>
  <c r="A1397" i="19"/>
  <c r="BP1409" i="19"/>
  <c r="A1409" i="19"/>
  <c r="BO1421" i="19"/>
  <c r="A1421" i="19"/>
  <c r="BP1445" i="19"/>
  <c r="A1445" i="19"/>
  <c r="BO1457" i="19"/>
  <c r="A1457" i="19"/>
  <c r="BP1469" i="19"/>
  <c r="A1469" i="19"/>
  <c r="BO1481" i="19"/>
  <c r="A1481" i="19"/>
  <c r="BP1493" i="19"/>
  <c r="A1493" i="19"/>
  <c r="BP1637" i="19"/>
  <c r="A1637" i="19"/>
  <c r="BP1649" i="19"/>
  <c r="A1649" i="19"/>
  <c r="BP1661" i="19"/>
  <c r="A1661" i="19"/>
  <c r="BP1673" i="19"/>
  <c r="A1673" i="19"/>
  <c r="BP1685" i="19"/>
  <c r="A1685" i="19"/>
  <c r="BP1697" i="19"/>
  <c r="A1697" i="19"/>
  <c r="BP1709" i="19"/>
  <c r="A1709" i="19"/>
  <c r="BP1721" i="19"/>
  <c r="A1721" i="19"/>
  <c r="BO1745" i="19"/>
  <c r="A1745" i="19"/>
  <c r="BP1757" i="19"/>
  <c r="A1757" i="19"/>
  <c r="BP1769" i="19"/>
  <c r="A1769" i="19"/>
  <c r="BO1781" i="19"/>
  <c r="A1781" i="19"/>
  <c r="BP1793" i="19"/>
  <c r="A1793" i="19"/>
  <c r="BP1805" i="19"/>
  <c r="A1805" i="19"/>
  <c r="BO1829" i="19"/>
  <c r="A1829" i="19"/>
  <c r="BP1853" i="19"/>
  <c r="A1853" i="19"/>
  <c r="BP1865" i="19"/>
  <c r="A1865" i="19"/>
  <c r="BP1877" i="19"/>
  <c r="A1877" i="19"/>
  <c r="BP1889" i="19"/>
  <c r="A1889" i="19"/>
  <c r="BP1901" i="19"/>
  <c r="A1901" i="19"/>
  <c r="BP1913" i="19"/>
  <c r="A1913" i="19"/>
  <c r="BO1925" i="19"/>
  <c r="A1925" i="19"/>
  <c r="BO1949" i="19"/>
  <c r="A1949" i="19"/>
  <c r="BP1961" i="19"/>
  <c r="A1961" i="19"/>
  <c r="BO1973" i="19"/>
  <c r="A1973" i="19"/>
  <c r="BO2021" i="19"/>
  <c r="A2021" i="19"/>
  <c r="BO2045" i="19"/>
  <c r="A2045" i="19"/>
  <c r="BO2057" i="19"/>
  <c r="A2057" i="19"/>
  <c r="BO2081" i="19"/>
  <c r="A2081" i="19"/>
  <c r="BO2105" i="19"/>
  <c r="A2105" i="19"/>
  <c r="BO2117" i="19"/>
  <c r="A2117" i="19"/>
  <c r="BO2141" i="19"/>
  <c r="A2141" i="19"/>
  <c r="BO2153" i="19"/>
  <c r="A2153" i="19"/>
  <c r="BO2165" i="19"/>
  <c r="A2165" i="19"/>
  <c r="BO2177" i="19"/>
  <c r="A2177" i="19"/>
  <c r="BO2201" i="19"/>
  <c r="A2201" i="19"/>
  <c r="BO738" i="19"/>
  <c r="A738" i="19"/>
  <c r="BP750" i="19"/>
  <c r="A750" i="19"/>
  <c r="BP762" i="19"/>
  <c r="A762" i="19"/>
  <c r="BO774" i="19"/>
  <c r="A774" i="19"/>
  <c r="BO786" i="19"/>
  <c r="A786" i="19"/>
  <c r="BO798" i="19"/>
  <c r="A798" i="19"/>
  <c r="BO810" i="19"/>
  <c r="A810" i="19"/>
  <c r="BO822" i="19"/>
  <c r="A822" i="19"/>
  <c r="BO834" i="19"/>
  <c r="A834" i="19"/>
  <c r="BO846" i="19"/>
  <c r="A846" i="19"/>
  <c r="BP906" i="19"/>
  <c r="A906" i="19"/>
  <c r="BP918" i="19"/>
  <c r="A918" i="19"/>
  <c r="BP930" i="19"/>
  <c r="A930" i="19"/>
  <c r="BP942" i="19"/>
  <c r="A942" i="19"/>
  <c r="BP954" i="19"/>
  <c r="A954" i="19"/>
  <c r="BP966" i="19"/>
  <c r="A966" i="19"/>
  <c r="BP978" i="19"/>
  <c r="A978" i="19"/>
  <c r="BP990" i="19"/>
  <c r="A990" i="19"/>
  <c r="BP1002" i="19"/>
  <c r="A1002" i="19"/>
  <c r="BP1014" i="19"/>
  <c r="A1014" i="19"/>
  <c r="BP1026" i="19"/>
  <c r="A1026" i="19"/>
  <c r="BP1038" i="19"/>
  <c r="A1038" i="19"/>
  <c r="BP1062" i="19"/>
  <c r="A1062" i="19"/>
  <c r="BP1074" i="19"/>
  <c r="A1074" i="19"/>
  <c r="BP1098" i="19"/>
  <c r="A1098" i="19"/>
  <c r="BP1110" i="19"/>
  <c r="A1110" i="19"/>
  <c r="BP1134" i="19"/>
  <c r="A1134" i="19"/>
  <c r="BP1146" i="19"/>
  <c r="A1146" i="19"/>
  <c r="BP1170" i="19"/>
  <c r="A1170" i="19"/>
  <c r="BO1194" i="19"/>
  <c r="A1194" i="19"/>
  <c r="BO1206" i="19"/>
  <c r="A1206" i="19"/>
  <c r="BO1218" i="19"/>
  <c r="A1218" i="19"/>
  <c r="BO1230" i="19"/>
  <c r="A1230" i="19"/>
  <c r="BO1242" i="19"/>
  <c r="A1242" i="19"/>
  <c r="BO1254" i="19"/>
  <c r="A1254" i="19"/>
  <c r="BO1266" i="19"/>
  <c r="A1266" i="19"/>
  <c r="BO1278" i="19"/>
  <c r="A1278" i="19"/>
  <c r="BP1290" i="19"/>
  <c r="A1290" i="19"/>
  <c r="BP1302" i="19"/>
  <c r="A1302" i="19"/>
  <c r="BP1326" i="19"/>
  <c r="A1326" i="19"/>
  <c r="BP1338" i="19"/>
  <c r="A1338" i="19"/>
  <c r="BP1350" i="19"/>
  <c r="A1350" i="19"/>
  <c r="BP1362" i="19"/>
  <c r="A1362" i="19"/>
  <c r="BP1374" i="19"/>
  <c r="A1374" i="19"/>
  <c r="BP1386" i="19"/>
  <c r="A1386" i="19"/>
  <c r="BP1398" i="19"/>
  <c r="A1398" i="19"/>
  <c r="BP1422" i="19"/>
  <c r="A1422" i="19"/>
  <c r="BP1434" i="19"/>
  <c r="A1434" i="19"/>
  <c r="BP1446" i="19"/>
  <c r="A1446" i="19"/>
  <c r="BP1458" i="19"/>
  <c r="A1458" i="19"/>
  <c r="BP1470" i="19"/>
  <c r="A1470" i="19"/>
  <c r="BO1482" i="19"/>
  <c r="A1482" i="19"/>
  <c r="BO1494" i="19"/>
  <c r="A1494" i="19"/>
  <c r="BO1506" i="19"/>
  <c r="A1506" i="19"/>
  <c r="BO1518" i="19"/>
  <c r="A1518" i="19"/>
  <c r="BO1530" i="19"/>
  <c r="A1530" i="19"/>
  <c r="BO1542" i="19"/>
  <c r="A1542" i="19"/>
  <c r="BO1554" i="19"/>
  <c r="A1554" i="19"/>
  <c r="BO1578" i="19"/>
  <c r="A1578" i="19"/>
  <c r="BO1602" i="19"/>
  <c r="A1602" i="19"/>
  <c r="BO1626" i="19"/>
  <c r="A1626" i="19"/>
  <c r="BO1710" i="19"/>
  <c r="A1710" i="19"/>
  <c r="BO1734" i="19"/>
  <c r="A1734" i="19"/>
  <c r="BO1746" i="19"/>
  <c r="A1746" i="19"/>
  <c r="BO1758" i="19"/>
  <c r="A1758" i="19"/>
  <c r="BO1770" i="19"/>
  <c r="A1770" i="19"/>
  <c r="BO1782" i="19"/>
  <c r="A1782" i="19"/>
  <c r="BO1998" i="19"/>
  <c r="A1998" i="19"/>
  <c r="BP2010" i="19"/>
  <c r="A2010" i="19"/>
  <c r="BP2022" i="19"/>
  <c r="A2022" i="19"/>
  <c r="BO2034" i="19"/>
  <c r="A2034" i="19"/>
  <c r="BO2046" i="19"/>
  <c r="A2046" i="19"/>
  <c r="BO2058" i="19"/>
  <c r="A2058" i="19"/>
  <c r="BO2070" i="19"/>
  <c r="A2070" i="19"/>
  <c r="BP2166" i="19"/>
  <c r="A2166" i="19"/>
  <c r="BP2178" i="19"/>
  <c r="A2178" i="19"/>
  <c r="BP2190" i="19"/>
  <c r="A2190" i="19"/>
  <c r="BP2202" i="19"/>
  <c r="A2202" i="19"/>
  <c r="BP2214" i="19"/>
  <c r="A2214" i="19"/>
  <c r="BP2226" i="19"/>
  <c r="A2226" i="19"/>
  <c r="BP2238" i="19"/>
  <c r="A2238" i="19"/>
  <c r="BP2250" i="19"/>
  <c r="A2250" i="19"/>
  <c r="BP2262" i="19"/>
  <c r="A2262" i="19"/>
  <c r="BO807" i="19"/>
  <c r="A807" i="19"/>
  <c r="BO891" i="19"/>
  <c r="A891" i="19"/>
  <c r="BO1167" i="19"/>
  <c r="A1167" i="19"/>
  <c r="BP1263" i="19"/>
  <c r="A1263" i="19"/>
  <c r="BP1347" i="19"/>
  <c r="A1347" i="19"/>
  <c r="BO1431" i="19"/>
  <c r="A1431" i="19"/>
  <c r="BO1515" i="19"/>
  <c r="A1515" i="19"/>
  <c r="BO1599" i="19"/>
  <c r="A1599" i="19"/>
  <c r="BO1695" i="19"/>
  <c r="A1695" i="19"/>
  <c r="BO1863" i="19"/>
  <c r="A1863" i="19"/>
  <c r="BO1923" i="19"/>
  <c r="A1923" i="19"/>
  <c r="BP1983" i="19"/>
  <c r="A1983" i="19"/>
  <c r="BO2067" i="19"/>
  <c r="A2067" i="19"/>
  <c r="BP2139" i="19"/>
  <c r="A2139" i="19"/>
  <c r="BP2199" i="19"/>
  <c r="A2199" i="19"/>
  <c r="BO2247" i="19"/>
  <c r="A2247" i="19"/>
  <c r="BP796" i="19"/>
  <c r="A796" i="19"/>
  <c r="BP880" i="19"/>
  <c r="A880" i="19"/>
  <c r="BP964" i="19"/>
  <c r="A964" i="19"/>
  <c r="BO1060" i="19"/>
  <c r="A1060" i="19"/>
  <c r="BP1240" i="19"/>
  <c r="A1240" i="19"/>
  <c r="BP1336" i="19"/>
  <c r="A1336" i="19"/>
  <c r="BP1408" i="19"/>
  <c r="A1408" i="19"/>
  <c r="BP1492" i="19"/>
  <c r="A1492" i="19"/>
  <c r="BO1588" i="19"/>
  <c r="A1588" i="19"/>
  <c r="BO1684" i="19"/>
  <c r="A1684" i="19"/>
  <c r="BP1756" i="19"/>
  <c r="A1756" i="19"/>
  <c r="BP1840" i="19"/>
  <c r="A1840" i="19"/>
  <c r="BP1924" i="19"/>
  <c r="A1924" i="19"/>
  <c r="BP2224" i="19"/>
  <c r="A2224" i="19"/>
  <c r="BP2260" i="19"/>
  <c r="A2260" i="19"/>
  <c r="BO785" i="19"/>
  <c r="A785" i="19"/>
  <c r="BP869" i="19"/>
  <c r="A869" i="19"/>
  <c r="BP953" i="19"/>
  <c r="A953" i="19"/>
  <c r="BP1025" i="19"/>
  <c r="A1025" i="19"/>
  <c r="BO1097" i="19"/>
  <c r="A1097" i="19"/>
  <c r="BP1181" i="19"/>
  <c r="A1181" i="19"/>
  <c r="BO1265" i="19"/>
  <c r="A1265" i="19"/>
  <c r="BP1385" i="19"/>
  <c r="A1385" i="19"/>
  <c r="BO763" i="19"/>
  <c r="A763" i="19"/>
  <c r="BO835" i="19"/>
  <c r="A835" i="19"/>
  <c r="BO907" i="19"/>
  <c r="A907" i="19"/>
  <c r="BO1039" i="19"/>
  <c r="A1039" i="19"/>
  <c r="BO1111" i="19"/>
  <c r="A1111" i="19"/>
  <c r="BP1219" i="19"/>
  <c r="A1219" i="19"/>
  <c r="BP1279" i="19"/>
  <c r="A1279" i="19"/>
  <c r="BO1327" i="19"/>
  <c r="A1327" i="19"/>
  <c r="BO1399" i="19"/>
  <c r="A1399" i="19"/>
  <c r="BP1459" i="19"/>
  <c r="A1459" i="19"/>
  <c r="BO1519" i="19"/>
  <c r="A1519" i="19"/>
  <c r="BO1603" i="19"/>
  <c r="A1603" i="19"/>
  <c r="BO1687" i="19"/>
  <c r="A1687" i="19"/>
  <c r="BO1855" i="19"/>
  <c r="A1855" i="19"/>
  <c r="BP2023" i="19"/>
  <c r="A2023" i="19"/>
  <c r="BP2095" i="19"/>
  <c r="A2095" i="19"/>
  <c r="BP2191" i="19"/>
  <c r="A2191" i="19"/>
  <c r="BP764" i="19"/>
  <c r="A764" i="19"/>
  <c r="BP824" i="19"/>
  <c r="A824" i="19"/>
  <c r="BP884" i="19"/>
  <c r="A884" i="19"/>
  <c r="BP956" i="19"/>
  <c r="A956" i="19"/>
  <c r="BP1028" i="19"/>
  <c r="A1028" i="19"/>
  <c r="BO1100" i="19"/>
  <c r="A1100" i="19"/>
  <c r="BP1244" i="19"/>
  <c r="A1244" i="19"/>
  <c r="BP1316" i="19"/>
  <c r="A1316" i="19"/>
  <c r="BP1400" i="19"/>
  <c r="A1400" i="19"/>
  <c r="BP1484" i="19"/>
  <c r="A1484" i="19"/>
  <c r="BP1556" i="19"/>
  <c r="A1556" i="19"/>
  <c r="BO1628" i="19"/>
  <c r="A1628" i="19"/>
  <c r="BP1700" i="19"/>
  <c r="A1700" i="19"/>
  <c r="BP1772" i="19"/>
  <c r="A1772" i="19"/>
  <c r="BP1844" i="19"/>
  <c r="A1844" i="19"/>
  <c r="BP1916" i="19"/>
  <c r="A1916" i="19"/>
  <c r="BP1988" i="19"/>
  <c r="A1988" i="19"/>
  <c r="BP753" i="19"/>
  <c r="A753" i="19"/>
  <c r="BP825" i="19"/>
  <c r="A825" i="19"/>
  <c r="BO909" i="19"/>
  <c r="A909" i="19"/>
  <c r="BP993" i="19"/>
  <c r="A993" i="19"/>
  <c r="BP1053" i="19"/>
  <c r="A1053" i="19"/>
  <c r="BO1137" i="19"/>
  <c r="A1137" i="19"/>
  <c r="BO1149" i="19"/>
  <c r="A1149" i="19"/>
  <c r="BO1161" i="19"/>
  <c r="A1161" i="19"/>
  <c r="BP1185" i="19"/>
  <c r="A1185" i="19"/>
  <c r="BP1245" i="19"/>
  <c r="A1245" i="19"/>
  <c r="BP1257" i="19"/>
  <c r="A1257" i="19"/>
  <c r="BP1269" i="19"/>
  <c r="A1269" i="19"/>
  <c r="BO1281" i="19"/>
  <c r="A1281" i="19"/>
  <c r="BP1293" i="19"/>
  <c r="A1293" i="19"/>
  <c r="BP1317" i="19"/>
  <c r="A1317" i="19"/>
  <c r="BO1329" i="19"/>
  <c r="A1329" i="19"/>
  <c r="BP1341" i="19"/>
  <c r="A1341" i="19"/>
  <c r="BP1353" i="19"/>
  <c r="A1353" i="19"/>
  <c r="BP1365" i="19"/>
  <c r="A1365" i="19"/>
  <c r="BP1377" i="19"/>
  <c r="A1377" i="19"/>
  <c r="BP1389" i="19"/>
  <c r="A1389" i="19"/>
  <c r="BP1413" i="19"/>
  <c r="A1413" i="19"/>
  <c r="BO1425" i="19"/>
  <c r="A1425" i="19"/>
  <c r="BP1437" i="19"/>
  <c r="A1437" i="19"/>
  <c r="BP1449" i="19"/>
  <c r="A1449" i="19"/>
  <c r="BO1461" i="19"/>
  <c r="A1461" i="19"/>
  <c r="BP1473" i="19"/>
  <c r="A1473" i="19"/>
  <c r="BP1485" i="19"/>
  <c r="A1485" i="19"/>
  <c r="BP1497" i="19"/>
  <c r="A1497" i="19"/>
  <c r="BP1641" i="19"/>
  <c r="A1641" i="19"/>
  <c r="BP1653" i="19"/>
  <c r="A1653" i="19"/>
  <c r="BP1665" i="19"/>
  <c r="A1665" i="19"/>
  <c r="BP1677" i="19"/>
  <c r="A1677" i="19"/>
  <c r="BP1689" i="19"/>
  <c r="A1689" i="19"/>
  <c r="BP1701" i="19"/>
  <c r="A1701" i="19"/>
  <c r="BP1713" i="19"/>
  <c r="A1713" i="19"/>
  <c r="BP1725" i="19"/>
  <c r="A1725" i="19"/>
  <c r="BO1749" i="19"/>
  <c r="A1749" i="19"/>
  <c r="BP1761" i="19"/>
  <c r="A1761" i="19"/>
  <c r="BP1785" i="19"/>
  <c r="A1785" i="19"/>
  <c r="BO1797" i="19"/>
  <c r="A1797" i="19"/>
  <c r="BO1809" i="19"/>
  <c r="A1809" i="19"/>
  <c r="BP1821" i="19"/>
  <c r="A1821" i="19"/>
  <c r="BP1833" i="19"/>
  <c r="A1833" i="19"/>
  <c r="BP1845" i="19"/>
  <c r="A1845" i="19"/>
  <c r="BP1869" i="19"/>
  <c r="A1869" i="19"/>
  <c r="BO1881" i="19"/>
  <c r="A1881" i="19"/>
  <c r="BO1893" i="19"/>
  <c r="A1893" i="19"/>
  <c r="BP1917" i="19"/>
  <c r="A1917" i="19"/>
  <c r="BO1929" i="19"/>
  <c r="A1929" i="19"/>
  <c r="BP1941" i="19"/>
  <c r="A1941" i="19"/>
  <c r="BP1953" i="19"/>
  <c r="A1953" i="19"/>
  <c r="BP1965" i="19"/>
  <c r="A1965" i="19"/>
  <c r="BO1977" i="19"/>
  <c r="A1977" i="19"/>
  <c r="BO1989" i="19"/>
  <c r="A1989" i="19"/>
  <c r="BO2013" i="19"/>
  <c r="A2013" i="19"/>
  <c r="BO2049" i="19"/>
  <c r="A2049" i="19"/>
  <c r="BO2073" i="19"/>
  <c r="A2073" i="19"/>
  <c r="BO2085" i="19"/>
  <c r="A2085" i="19"/>
  <c r="BO2109" i="19"/>
  <c r="A2109" i="19"/>
  <c r="BO2121" i="19"/>
  <c r="A2121" i="19"/>
  <c r="BO2133" i="19"/>
  <c r="A2133" i="19"/>
  <c r="BO2145" i="19"/>
  <c r="A2145" i="19"/>
  <c r="BO2169" i="19"/>
  <c r="A2169" i="19"/>
  <c r="BO2181" i="19"/>
  <c r="A2181" i="19"/>
  <c r="BO2205" i="19"/>
  <c r="A2205" i="19"/>
  <c r="BO2229" i="19"/>
  <c r="A2229" i="19"/>
  <c r="BO2241" i="19"/>
  <c r="A2241" i="19"/>
  <c r="BO2253" i="19"/>
  <c r="A2253" i="19"/>
  <c r="BO2265" i="19"/>
  <c r="A2265" i="19"/>
  <c r="BO795" i="19"/>
  <c r="A795" i="19"/>
  <c r="BP1191" i="19"/>
  <c r="A1191" i="19"/>
  <c r="BP1275" i="19"/>
  <c r="A1275" i="19"/>
  <c r="BP1359" i="19"/>
  <c r="A1359" i="19"/>
  <c r="BP1443" i="19"/>
  <c r="A1443" i="19"/>
  <c r="BO1527" i="19"/>
  <c r="A1527" i="19"/>
  <c r="BO1623" i="19"/>
  <c r="A1623" i="19"/>
  <c r="BO1707" i="19"/>
  <c r="A1707" i="19"/>
  <c r="BO1995" i="19"/>
  <c r="A1995" i="19"/>
  <c r="BP2127" i="19"/>
  <c r="A2127" i="19"/>
  <c r="BO760" i="19"/>
  <c r="A760" i="19"/>
  <c r="BP844" i="19"/>
  <c r="A844" i="19"/>
  <c r="BP904" i="19"/>
  <c r="A904" i="19"/>
  <c r="BP988" i="19"/>
  <c r="A988" i="19"/>
  <c r="BO1048" i="19"/>
  <c r="A1048" i="19"/>
  <c r="BO1132" i="19"/>
  <c r="A1132" i="19"/>
  <c r="BP1324" i="19"/>
  <c r="A1324" i="19"/>
  <c r="BP1420" i="19"/>
  <c r="A1420" i="19"/>
  <c r="BP1504" i="19"/>
  <c r="A1504" i="19"/>
  <c r="BO1576" i="19"/>
  <c r="A1576" i="19"/>
  <c r="BO1660" i="19"/>
  <c r="A1660" i="19"/>
  <c r="BP1744" i="19"/>
  <c r="A1744" i="19"/>
  <c r="BP1816" i="19"/>
  <c r="A1816" i="19"/>
  <c r="BP1900" i="19"/>
  <c r="A1900" i="19"/>
  <c r="BO1984" i="19"/>
  <c r="A1984" i="19"/>
  <c r="BP809" i="19"/>
  <c r="A809" i="19"/>
  <c r="BO893" i="19"/>
  <c r="A893" i="19"/>
  <c r="BO965" i="19"/>
  <c r="A965" i="19"/>
  <c r="BO1037" i="19"/>
  <c r="A1037" i="19"/>
  <c r="BO1109" i="19"/>
  <c r="A1109" i="19"/>
  <c r="BO1193" i="19"/>
  <c r="A1193" i="19"/>
  <c r="BP1253" i="19"/>
  <c r="A1253" i="19"/>
  <c r="BP1325" i="19"/>
  <c r="A1325" i="19"/>
  <c r="BO787" i="19"/>
  <c r="A787" i="19"/>
  <c r="BO859" i="19"/>
  <c r="A859" i="19"/>
  <c r="BO919" i="19"/>
  <c r="A919" i="19"/>
  <c r="BO1075" i="19"/>
  <c r="A1075" i="19"/>
  <c r="BP1135" i="19"/>
  <c r="A1135" i="19"/>
  <c r="BP1207" i="19"/>
  <c r="A1207" i="19"/>
  <c r="BP1291" i="19"/>
  <c r="A1291" i="19"/>
  <c r="BO1555" i="19"/>
  <c r="A1555" i="19"/>
  <c r="BO1615" i="19"/>
  <c r="A1615" i="19"/>
  <c r="BO1675" i="19"/>
  <c r="A1675" i="19"/>
  <c r="BP1747" i="19"/>
  <c r="A1747" i="19"/>
  <c r="BO1819" i="19"/>
  <c r="A1819" i="19"/>
  <c r="BO1891" i="19"/>
  <c r="A1891" i="19"/>
  <c r="BO1963" i="19"/>
  <c r="A1963" i="19"/>
  <c r="BP2107" i="19"/>
  <c r="A2107" i="19"/>
  <c r="BP2143" i="19"/>
  <c r="A2143" i="19"/>
  <c r="BP2203" i="19"/>
  <c r="A2203" i="19"/>
  <c r="BO776" i="19"/>
  <c r="A776" i="19"/>
  <c r="BP848" i="19"/>
  <c r="A848" i="19"/>
  <c r="BP920" i="19"/>
  <c r="A920" i="19"/>
  <c r="BP980" i="19"/>
  <c r="A980" i="19"/>
  <c r="BO1052" i="19"/>
  <c r="A1052" i="19"/>
  <c r="BO1124" i="19"/>
  <c r="A1124" i="19"/>
  <c r="BP1232" i="19"/>
  <c r="A1232" i="19"/>
  <c r="BP1304" i="19"/>
  <c r="A1304" i="19"/>
  <c r="BP1388" i="19"/>
  <c r="A1388" i="19"/>
  <c r="BP1460" i="19"/>
  <c r="A1460" i="19"/>
  <c r="BO1544" i="19"/>
  <c r="A1544" i="19"/>
  <c r="BO1616" i="19"/>
  <c r="A1616" i="19"/>
  <c r="BO1688" i="19"/>
  <c r="A1688" i="19"/>
  <c r="BP1760" i="19"/>
  <c r="A1760" i="19"/>
  <c r="BP1820" i="19"/>
  <c r="A1820" i="19"/>
  <c r="BO1892" i="19"/>
  <c r="A1892" i="19"/>
  <c r="BP1964" i="19"/>
  <c r="A1964" i="19"/>
  <c r="BO2036" i="19"/>
  <c r="A2036" i="19"/>
  <c r="BP2240" i="19"/>
  <c r="A2240" i="19"/>
  <c r="BP2264" i="19"/>
  <c r="A2264" i="19"/>
  <c r="BP741" i="19"/>
  <c r="A741" i="19"/>
  <c r="BP813" i="19"/>
  <c r="A813" i="19"/>
  <c r="BO885" i="19"/>
  <c r="A885" i="19"/>
  <c r="BO957" i="19"/>
  <c r="A957" i="19"/>
  <c r="BO1029" i="19"/>
  <c r="A1029" i="19"/>
  <c r="BO1089" i="19"/>
  <c r="A1089" i="19"/>
  <c r="BO1173" i="19"/>
  <c r="A1173" i="19"/>
  <c r="BP742" i="19"/>
  <c r="A742" i="19"/>
  <c r="BP754" i="19"/>
  <c r="A754" i="19"/>
  <c r="BO766" i="19"/>
  <c r="A766" i="19"/>
  <c r="BO778" i="19"/>
  <c r="A778" i="19"/>
  <c r="BO790" i="19"/>
  <c r="A790" i="19"/>
  <c r="BO802" i="19"/>
  <c r="A802" i="19"/>
  <c r="BO814" i="19"/>
  <c r="A814" i="19"/>
  <c r="BO826" i="19"/>
  <c r="A826" i="19"/>
  <c r="BO838" i="19"/>
  <c r="A838" i="19"/>
  <c r="BO850" i="19"/>
  <c r="A850" i="19"/>
  <c r="BP898" i="19"/>
  <c r="A898" i="19"/>
  <c r="BP910" i="19"/>
  <c r="A910" i="19"/>
  <c r="BP922" i="19"/>
  <c r="A922" i="19"/>
  <c r="BP934" i="19"/>
  <c r="A934" i="19"/>
  <c r="BP946" i="19"/>
  <c r="A946" i="19"/>
  <c r="BP958" i="19"/>
  <c r="A958" i="19"/>
  <c r="BP970" i="19"/>
  <c r="A970" i="19"/>
  <c r="BP982" i="19"/>
  <c r="A982" i="19"/>
  <c r="BP994" i="19"/>
  <c r="A994" i="19"/>
  <c r="BP1006" i="19"/>
  <c r="A1006" i="19"/>
  <c r="BP1018" i="19"/>
  <c r="A1018" i="19"/>
  <c r="BP1030" i="19"/>
  <c r="A1030" i="19"/>
  <c r="BP1042" i="19"/>
  <c r="A1042" i="19"/>
  <c r="BO1054" i="19"/>
  <c r="A1054" i="19"/>
  <c r="BP1066" i="19"/>
  <c r="A1066" i="19"/>
  <c r="BP1078" i="19"/>
  <c r="A1078" i="19"/>
  <c r="BP1090" i="19"/>
  <c r="A1090" i="19"/>
  <c r="BP1114" i="19"/>
  <c r="A1114" i="19"/>
  <c r="BP1126" i="19"/>
  <c r="A1126" i="19"/>
  <c r="BP1138" i="19"/>
  <c r="A1138" i="19"/>
  <c r="BP1150" i="19"/>
  <c r="A1150" i="19"/>
  <c r="BP1162" i="19"/>
  <c r="A1162" i="19"/>
  <c r="BP1174" i="19"/>
  <c r="A1174" i="19"/>
  <c r="BP1186" i="19"/>
  <c r="A1186" i="19"/>
  <c r="BO1198" i="19"/>
  <c r="A1198" i="19"/>
  <c r="BO1210" i="19"/>
  <c r="A1210" i="19"/>
  <c r="BO1222" i="19"/>
  <c r="A1222" i="19"/>
  <c r="BO1234" i="19"/>
  <c r="A1234" i="19"/>
  <c r="BO1246" i="19"/>
  <c r="A1246" i="19"/>
  <c r="BO1258" i="19"/>
  <c r="A1258" i="19"/>
  <c r="BO1270" i="19"/>
  <c r="A1270" i="19"/>
  <c r="BO1282" i="19"/>
  <c r="A1282" i="19"/>
  <c r="BP1294" i="19"/>
  <c r="A1294" i="19"/>
  <c r="BP1306" i="19"/>
  <c r="A1306" i="19"/>
  <c r="BP1318" i="19"/>
  <c r="A1318" i="19"/>
  <c r="BP1330" i="19"/>
  <c r="A1330" i="19"/>
  <c r="BP1342" i="19"/>
  <c r="A1342" i="19"/>
  <c r="BP1354" i="19"/>
  <c r="A1354" i="19"/>
  <c r="BP1366" i="19"/>
  <c r="A1366" i="19"/>
  <c r="BP1390" i="19"/>
  <c r="A1390" i="19"/>
  <c r="BP1402" i="19"/>
  <c r="A1402" i="19"/>
  <c r="BP1414" i="19"/>
  <c r="A1414" i="19"/>
  <c r="BP1426" i="19"/>
  <c r="A1426" i="19"/>
  <c r="BP1438" i="19"/>
  <c r="A1438" i="19"/>
  <c r="BP1450" i="19"/>
  <c r="A1450" i="19"/>
  <c r="BP1462" i="19"/>
  <c r="A1462" i="19"/>
  <c r="BO1486" i="19"/>
  <c r="A1486" i="19"/>
  <c r="BO1510" i="19"/>
  <c r="A1510" i="19"/>
  <c r="BO1522" i="19"/>
  <c r="A1522" i="19"/>
  <c r="BO1534" i="19"/>
  <c r="A1534" i="19"/>
  <c r="BO1546" i="19"/>
  <c r="A1546" i="19"/>
  <c r="BO1558" i="19"/>
  <c r="A1558" i="19"/>
  <c r="BO1570" i="19"/>
  <c r="A1570" i="19"/>
  <c r="BO1594" i="19"/>
  <c r="A1594" i="19"/>
  <c r="BO1618" i="19"/>
  <c r="A1618" i="19"/>
  <c r="BO1642" i="19"/>
  <c r="A1642" i="19"/>
  <c r="BO1702" i="19"/>
  <c r="A1702" i="19"/>
  <c r="BO1726" i="19"/>
  <c r="A1726" i="19"/>
  <c r="BO1750" i="19"/>
  <c r="A1750" i="19"/>
  <c r="BP1990" i="19"/>
  <c r="A1990" i="19"/>
  <c r="BO2014" i="19"/>
  <c r="A2014" i="19"/>
  <c r="BP2026" i="19"/>
  <c r="A2026" i="19"/>
  <c r="BP2038" i="19"/>
  <c r="A2038" i="19"/>
  <c r="BO2062" i="19"/>
  <c r="A2062" i="19"/>
  <c r="BO2074" i="19"/>
  <c r="A2074" i="19"/>
  <c r="BP2170" i="19"/>
  <c r="A2170" i="19"/>
  <c r="BP2182" i="19"/>
  <c r="A2182" i="19"/>
  <c r="BP2194" i="19"/>
  <c r="A2194" i="19"/>
  <c r="BP2206" i="19"/>
  <c r="A2206" i="19"/>
  <c r="BP2218" i="19"/>
  <c r="A2218" i="19"/>
  <c r="BP2230" i="19"/>
  <c r="A2230" i="19"/>
  <c r="BP2242" i="19"/>
  <c r="A2242" i="19"/>
  <c r="BP2254" i="19"/>
  <c r="A2254" i="19"/>
  <c r="BP2266" i="19"/>
  <c r="A2266" i="19"/>
  <c r="BO771" i="19"/>
  <c r="A771" i="19"/>
  <c r="BO855" i="19"/>
  <c r="A855" i="19"/>
  <c r="BO939" i="19"/>
  <c r="A939" i="19"/>
  <c r="BO1023" i="19"/>
  <c r="A1023" i="19"/>
  <c r="BP1107" i="19"/>
  <c r="A1107" i="19"/>
  <c r="BP1203" i="19"/>
  <c r="A1203" i="19"/>
  <c r="BP1383" i="19"/>
  <c r="A1383" i="19"/>
  <c r="BO1467" i="19"/>
  <c r="A1467" i="19"/>
  <c r="BO1551" i="19"/>
  <c r="A1551" i="19"/>
  <c r="BO1635" i="19"/>
  <c r="A1635" i="19"/>
  <c r="BO1827" i="19"/>
  <c r="A1827" i="19"/>
  <c r="BO1947" i="19"/>
  <c r="A1947" i="19"/>
  <c r="BO2043" i="19"/>
  <c r="A2043" i="19"/>
  <c r="BO2151" i="19"/>
  <c r="A2151" i="19"/>
  <c r="BO820" i="19"/>
  <c r="A820" i="19"/>
  <c r="BP916" i="19"/>
  <c r="A916" i="19"/>
  <c r="BP1012" i="19"/>
  <c r="A1012" i="19"/>
  <c r="BO1096" i="19"/>
  <c r="A1096" i="19"/>
  <c r="BP1264" i="19"/>
  <c r="A1264" i="19"/>
  <c r="BP1348" i="19"/>
  <c r="A1348" i="19"/>
  <c r="BP1444" i="19"/>
  <c r="A1444" i="19"/>
  <c r="BO1540" i="19"/>
  <c r="A1540" i="19"/>
  <c r="BO1636" i="19"/>
  <c r="A1636" i="19"/>
  <c r="BP1852" i="19"/>
  <c r="A1852" i="19"/>
  <c r="BO1960" i="19"/>
  <c r="A1960" i="19"/>
  <c r="BO2044" i="19"/>
  <c r="A2044" i="19"/>
  <c r="BP2248" i="19"/>
  <c r="A2248" i="19"/>
  <c r="BP749" i="19"/>
  <c r="A749" i="19"/>
  <c r="BP845" i="19"/>
  <c r="A845" i="19"/>
  <c r="BO917" i="19"/>
  <c r="A917" i="19"/>
  <c r="BO1013" i="19"/>
  <c r="A1013" i="19"/>
  <c r="BO1121" i="19"/>
  <c r="A1121" i="19"/>
  <c r="BP1313" i="19"/>
  <c r="A1313" i="19"/>
  <c r="BO811" i="19"/>
  <c r="A811" i="19"/>
  <c r="BO895" i="19"/>
  <c r="A895" i="19"/>
  <c r="BO967" i="19"/>
  <c r="A967" i="19"/>
  <c r="BP1159" i="19"/>
  <c r="A1159" i="19"/>
  <c r="BP1231" i="19"/>
  <c r="A1231" i="19"/>
  <c r="BP1315" i="19"/>
  <c r="A1315" i="19"/>
  <c r="BP1387" i="19"/>
  <c r="A1387" i="19"/>
  <c r="BP1447" i="19"/>
  <c r="A1447" i="19"/>
  <c r="BO1543" i="19"/>
  <c r="A1543" i="19"/>
  <c r="BO1627" i="19"/>
  <c r="A1627" i="19"/>
  <c r="BO1723" i="19"/>
  <c r="A1723" i="19"/>
  <c r="BO1807" i="19"/>
  <c r="A1807" i="19"/>
  <c r="BO1879" i="19"/>
  <c r="A1879" i="19"/>
  <c r="BO1939" i="19"/>
  <c r="A1939" i="19"/>
  <c r="BP2035" i="19"/>
  <c r="A2035" i="19"/>
  <c r="BP2131" i="19"/>
  <c r="A2131" i="19"/>
  <c r="BP752" i="19"/>
  <c r="A752" i="19"/>
  <c r="BO836" i="19"/>
  <c r="A836" i="19"/>
  <c r="BP908" i="19"/>
  <c r="A908" i="19"/>
  <c r="BP992" i="19"/>
  <c r="A992" i="19"/>
  <c r="BO1076" i="19"/>
  <c r="A1076" i="19"/>
  <c r="BP1256" i="19"/>
  <c r="A1256" i="19"/>
  <c r="BP1352" i="19"/>
  <c r="A1352" i="19"/>
  <c r="BP1424" i="19"/>
  <c r="A1424" i="19"/>
  <c r="BP1508" i="19"/>
  <c r="A1508" i="19"/>
  <c r="BO1592" i="19"/>
  <c r="A1592" i="19"/>
  <c r="BO1784" i="19"/>
  <c r="A1784" i="19"/>
  <c r="BP1880" i="19"/>
  <c r="A1880" i="19"/>
  <c r="BP1976" i="19"/>
  <c r="A1976" i="19"/>
  <c r="BO2060" i="19"/>
  <c r="A2060" i="19"/>
  <c r="BP2204" i="19"/>
  <c r="A2204" i="19"/>
  <c r="BP729" i="19"/>
  <c r="A729" i="19"/>
  <c r="BO789" i="19"/>
  <c r="A789" i="19"/>
  <c r="BO849" i="19"/>
  <c r="A849" i="19"/>
  <c r="BP921" i="19"/>
  <c r="A921" i="19"/>
  <c r="BO981" i="19"/>
  <c r="A981" i="19"/>
  <c r="BP1041" i="19"/>
  <c r="A1041" i="19"/>
  <c r="BO1113" i="19"/>
  <c r="A1113" i="19"/>
  <c r="BO1209" i="19"/>
  <c r="A1209" i="19"/>
  <c r="BP731" i="19"/>
  <c r="A731" i="19"/>
  <c r="BP743" i="19"/>
  <c r="A743" i="19"/>
  <c r="BP755" i="19"/>
  <c r="A755" i="19"/>
  <c r="BO767" i="19"/>
  <c r="A767" i="19"/>
  <c r="BO779" i="19"/>
  <c r="A779" i="19"/>
  <c r="BO791" i="19"/>
  <c r="A791" i="19"/>
  <c r="BO803" i="19"/>
  <c r="A803" i="19"/>
  <c r="BO815" i="19"/>
  <c r="A815" i="19"/>
  <c r="BO827" i="19"/>
  <c r="A827" i="19"/>
  <c r="BO839" i="19"/>
  <c r="A839" i="19"/>
  <c r="BO851" i="19"/>
  <c r="A851" i="19"/>
  <c r="BO863" i="19"/>
  <c r="A863" i="19"/>
  <c r="BO875" i="19"/>
  <c r="A875" i="19"/>
  <c r="BO887" i="19"/>
  <c r="A887" i="19"/>
  <c r="BO911" i="19"/>
  <c r="A911" i="19"/>
  <c r="BO923" i="19"/>
  <c r="A923" i="19"/>
  <c r="BO935" i="19"/>
  <c r="A935" i="19"/>
  <c r="BO959" i="19"/>
  <c r="A959" i="19"/>
  <c r="BO983" i="19"/>
  <c r="A983" i="19"/>
  <c r="BO1007" i="19"/>
  <c r="A1007" i="19"/>
  <c r="BO1019" i="19"/>
  <c r="A1019" i="19"/>
  <c r="BO1031" i="19"/>
  <c r="A1031" i="19"/>
  <c r="BP1055" i="19"/>
  <c r="A1055" i="19"/>
  <c r="BP1067" i="19"/>
  <c r="A1067" i="19"/>
  <c r="BO1079" i="19"/>
  <c r="A1079" i="19"/>
  <c r="BP1091" i="19"/>
  <c r="A1091" i="19"/>
  <c r="BP1103" i="19"/>
  <c r="A1103" i="19"/>
  <c r="BO1127" i="19"/>
  <c r="A1127" i="19"/>
  <c r="BP1139" i="19"/>
  <c r="A1139" i="19"/>
  <c r="BO1151" i="19"/>
  <c r="A1151" i="19"/>
  <c r="BO1175" i="19"/>
  <c r="A1175" i="19"/>
  <c r="BO1187" i="19"/>
  <c r="A1187" i="19"/>
  <c r="BP1199" i="19"/>
  <c r="A1199" i="19"/>
  <c r="BP1211" i="19"/>
  <c r="A1211" i="19"/>
  <c r="BP1223" i="19"/>
  <c r="A1223" i="19"/>
  <c r="BP1235" i="19"/>
  <c r="A1235" i="19"/>
  <c r="BP1247" i="19"/>
  <c r="A1247" i="19"/>
  <c r="BP1259" i="19"/>
  <c r="A1259" i="19"/>
  <c r="BP1271" i="19"/>
  <c r="A1271" i="19"/>
  <c r="BP1283" i="19"/>
  <c r="A1283" i="19"/>
  <c r="BO1295" i="19"/>
  <c r="A1295" i="19"/>
  <c r="BP1307" i="19"/>
  <c r="A1307" i="19"/>
  <c r="BP1319" i="19"/>
  <c r="A1319" i="19"/>
  <c r="BO1331" i="19"/>
  <c r="A1331" i="19"/>
  <c r="BP1355" i="19"/>
  <c r="A1355" i="19"/>
  <c r="BO1367" i="19"/>
  <c r="A1367" i="19"/>
  <c r="BP1379" i="19"/>
  <c r="A1379" i="19"/>
  <c r="BO1391" i="19"/>
  <c r="A1391" i="19"/>
  <c r="BP1403" i="19"/>
  <c r="A1403" i="19"/>
  <c r="BP1415" i="19"/>
  <c r="A1415" i="19"/>
  <c r="BP1427" i="19"/>
  <c r="A1427" i="19"/>
  <c r="BP1451" i="19"/>
  <c r="A1451" i="19"/>
  <c r="BO1463" i="19"/>
  <c r="A1463" i="19"/>
  <c r="BP1475" i="19"/>
  <c r="A1475" i="19"/>
  <c r="BP1487" i="19"/>
  <c r="A1487" i="19"/>
  <c r="BO1499" i="19"/>
  <c r="A1499" i="19"/>
  <c r="BO1511" i="19"/>
  <c r="A1511" i="19"/>
  <c r="BO1523" i="19"/>
  <c r="A1523" i="19"/>
  <c r="BO1535" i="19"/>
  <c r="A1535" i="19"/>
  <c r="BO1547" i="19"/>
  <c r="A1547" i="19"/>
  <c r="BO1559" i="19"/>
  <c r="A1559" i="19"/>
  <c r="BO1571" i="19"/>
  <c r="A1571" i="19"/>
  <c r="BO1583" i="19"/>
  <c r="A1583" i="19"/>
  <c r="BO1595" i="19"/>
  <c r="A1595" i="19"/>
  <c r="BO1607" i="19"/>
  <c r="A1607" i="19"/>
  <c r="BO1619" i="19"/>
  <c r="A1619" i="19"/>
  <c r="BO1631" i="19"/>
  <c r="A1631" i="19"/>
  <c r="BO1655" i="19"/>
  <c r="A1655" i="19"/>
  <c r="BO1667" i="19"/>
  <c r="A1667" i="19"/>
  <c r="BO1679" i="19"/>
  <c r="A1679" i="19"/>
  <c r="BO1691" i="19"/>
  <c r="A1691" i="19"/>
  <c r="BO1703" i="19"/>
  <c r="A1703" i="19"/>
  <c r="BO1715" i="19"/>
  <c r="A1715" i="19"/>
  <c r="BP1739" i="19"/>
  <c r="A1739" i="19"/>
  <c r="BP1763" i="19"/>
  <c r="A1763" i="19"/>
  <c r="BP1775" i="19"/>
  <c r="A1775" i="19"/>
  <c r="BO1787" i="19"/>
  <c r="A1787" i="19"/>
  <c r="BO1799" i="19"/>
  <c r="A1799" i="19"/>
  <c r="BO1811" i="19"/>
  <c r="A1811" i="19"/>
  <c r="BO1823" i="19"/>
  <c r="A1823" i="19"/>
  <c r="BO1835" i="19"/>
  <c r="A1835" i="19"/>
  <c r="BO1847" i="19"/>
  <c r="A1847" i="19"/>
  <c r="BO1859" i="19"/>
  <c r="A1859" i="19"/>
  <c r="BO1871" i="19"/>
  <c r="A1871" i="19"/>
  <c r="BO1883" i="19"/>
  <c r="A1883" i="19"/>
  <c r="BO1895" i="19"/>
  <c r="A1895" i="19"/>
  <c r="BO1907" i="19"/>
  <c r="A1907" i="19"/>
  <c r="BO1919" i="19"/>
  <c r="A1919" i="19"/>
  <c r="BO1943" i="19"/>
  <c r="A1943" i="19"/>
  <c r="BO1955" i="19"/>
  <c r="A1955" i="19"/>
  <c r="BO1967" i="19"/>
  <c r="A1967" i="19"/>
  <c r="BO1979" i="19"/>
  <c r="A1979" i="19"/>
  <c r="BP1991" i="19"/>
  <c r="A1991" i="19"/>
  <c r="BP2003" i="19"/>
  <c r="A2003" i="19"/>
  <c r="BO2015" i="19"/>
  <c r="A2015" i="19"/>
  <c r="BO2027" i="19"/>
  <c r="A2027" i="19"/>
  <c r="BP2039" i="19"/>
  <c r="A2039" i="19"/>
  <c r="BP2051" i="19"/>
  <c r="A2051" i="19"/>
  <c r="BO2063" i="19"/>
  <c r="A2063" i="19"/>
  <c r="BO2099" i="19"/>
  <c r="A2099" i="19"/>
  <c r="BP2111" i="19"/>
  <c r="A2111" i="19"/>
  <c r="BP2123" i="19"/>
  <c r="A2123" i="19"/>
  <c r="BP2135" i="19"/>
  <c r="A2135" i="19"/>
  <c r="BO2147" i="19"/>
  <c r="A2147" i="19"/>
  <c r="BP2159" i="19"/>
  <c r="A2159" i="19"/>
  <c r="BP2171" i="19"/>
  <c r="A2171" i="19"/>
  <c r="BO2183" i="19"/>
  <c r="A2183" i="19"/>
  <c r="BP2195" i="19"/>
  <c r="A2195" i="19"/>
  <c r="BP2207" i="19"/>
  <c r="A2207" i="19"/>
  <c r="BO2219" i="19"/>
  <c r="A2219" i="19"/>
  <c r="BP2231" i="19"/>
  <c r="A2231" i="19"/>
  <c r="BO2243" i="19"/>
  <c r="A2243" i="19"/>
  <c r="BP2255" i="19"/>
  <c r="A2255" i="19"/>
  <c r="BO783" i="19"/>
  <c r="A783" i="19"/>
  <c r="BO867" i="19"/>
  <c r="A867" i="19"/>
  <c r="BO1035" i="19"/>
  <c r="A1035" i="19"/>
  <c r="BO1095" i="19"/>
  <c r="A1095" i="19"/>
  <c r="BO1155" i="19"/>
  <c r="A1155" i="19"/>
  <c r="BP1239" i="19"/>
  <c r="A1239" i="19"/>
  <c r="BP1299" i="19"/>
  <c r="A1299" i="19"/>
  <c r="BP1371" i="19"/>
  <c r="A1371" i="19"/>
  <c r="BP1455" i="19"/>
  <c r="A1455" i="19"/>
  <c r="BO1539" i="19"/>
  <c r="A1539" i="19"/>
  <c r="BO1611" i="19"/>
  <c r="A1611" i="19"/>
  <c r="BO1671" i="19"/>
  <c r="A1671" i="19"/>
  <c r="BO1731" i="19"/>
  <c r="A1731" i="19"/>
  <c r="BO1815" i="19"/>
  <c r="A1815" i="19"/>
  <c r="BO1887" i="19"/>
  <c r="A1887" i="19"/>
  <c r="BO2055" i="19"/>
  <c r="A2055" i="19"/>
  <c r="BP2091" i="19"/>
  <c r="A2091" i="19"/>
  <c r="BO2163" i="19"/>
  <c r="A2163" i="19"/>
  <c r="BO2211" i="19"/>
  <c r="A2211" i="19"/>
  <c r="BO2259" i="19"/>
  <c r="A2259" i="19"/>
  <c r="BP748" i="19"/>
  <c r="A748" i="19"/>
  <c r="BO808" i="19"/>
  <c r="A808" i="19"/>
  <c r="BP868" i="19"/>
  <c r="A868" i="19"/>
  <c r="BP940" i="19"/>
  <c r="A940" i="19"/>
  <c r="BP1024" i="19"/>
  <c r="A1024" i="19"/>
  <c r="BO1084" i="19"/>
  <c r="A1084" i="19"/>
  <c r="BO1120" i="19"/>
  <c r="A1120" i="19"/>
  <c r="BP1288" i="19"/>
  <c r="A1288" i="19"/>
  <c r="BP1360" i="19"/>
  <c r="A1360" i="19"/>
  <c r="BP1432" i="19"/>
  <c r="A1432" i="19"/>
  <c r="BP1516" i="19"/>
  <c r="A1516" i="19"/>
  <c r="BO1600" i="19"/>
  <c r="A1600" i="19"/>
  <c r="BO1672" i="19"/>
  <c r="A1672" i="19"/>
  <c r="BO1720" i="19"/>
  <c r="A1720" i="19"/>
  <c r="BO1804" i="19"/>
  <c r="A1804" i="19"/>
  <c r="BP1876" i="19"/>
  <c r="A1876" i="19"/>
  <c r="BP1936" i="19"/>
  <c r="A1936" i="19"/>
  <c r="BO2008" i="19"/>
  <c r="A2008" i="19"/>
  <c r="BP2200" i="19"/>
  <c r="A2200" i="19"/>
  <c r="BP761" i="19"/>
  <c r="A761" i="19"/>
  <c r="BO833" i="19"/>
  <c r="A833" i="19"/>
  <c r="BP905" i="19"/>
  <c r="A905" i="19"/>
  <c r="BO989" i="19"/>
  <c r="A989" i="19"/>
  <c r="BO1073" i="19"/>
  <c r="A1073" i="19"/>
  <c r="BP1217" i="19"/>
  <c r="A1217" i="19"/>
  <c r="BO1289" i="19"/>
  <c r="A1289" i="19"/>
  <c r="BP1373" i="19"/>
  <c r="A1373" i="19"/>
  <c r="BP751" i="19"/>
  <c r="A751" i="19"/>
  <c r="BO823" i="19"/>
  <c r="A823" i="19"/>
  <c r="BO883" i="19"/>
  <c r="A883" i="19"/>
  <c r="BP1243" i="19"/>
  <c r="A1243" i="19"/>
  <c r="BO1303" i="19"/>
  <c r="A1303" i="19"/>
  <c r="BO1363" i="19"/>
  <c r="A1363" i="19"/>
  <c r="BP1435" i="19"/>
  <c r="A1435" i="19"/>
  <c r="BO1495" i="19"/>
  <c r="A1495" i="19"/>
  <c r="BO1531" i="19"/>
  <c r="A1531" i="19"/>
  <c r="BO1591" i="19"/>
  <c r="A1591" i="19"/>
  <c r="BO1663" i="19"/>
  <c r="A1663" i="19"/>
  <c r="BP1735" i="19"/>
  <c r="A1735" i="19"/>
  <c r="BP1771" i="19"/>
  <c r="A1771" i="19"/>
  <c r="BO1831" i="19"/>
  <c r="A1831" i="19"/>
  <c r="BO1903" i="19"/>
  <c r="A1903" i="19"/>
  <c r="BO1927" i="19"/>
  <c r="A1927" i="19"/>
  <c r="BO1987" i="19"/>
  <c r="A1987" i="19"/>
  <c r="BP2059" i="19"/>
  <c r="A2059" i="19"/>
  <c r="BO2119" i="19"/>
  <c r="A2119" i="19"/>
  <c r="BP2167" i="19"/>
  <c r="A2167" i="19"/>
  <c r="BO2215" i="19"/>
  <c r="A2215" i="19"/>
  <c r="BO2239" i="19"/>
  <c r="A2239" i="19"/>
  <c r="BO788" i="19"/>
  <c r="A788" i="19"/>
  <c r="BP860" i="19"/>
  <c r="A860" i="19"/>
  <c r="BP896" i="19"/>
  <c r="A896" i="19"/>
  <c r="BP968" i="19"/>
  <c r="A968" i="19"/>
  <c r="BP1016" i="19"/>
  <c r="A1016" i="19"/>
  <c r="BO1088" i="19"/>
  <c r="A1088" i="19"/>
  <c r="BP1280" i="19"/>
  <c r="A1280" i="19"/>
  <c r="BP1340" i="19"/>
  <c r="A1340" i="19"/>
  <c r="BP1376" i="19"/>
  <c r="A1376" i="19"/>
  <c r="BP1436" i="19"/>
  <c r="A1436" i="19"/>
  <c r="BO1496" i="19"/>
  <c r="A1496" i="19"/>
  <c r="BO1568" i="19"/>
  <c r="A1568" i="19"/>
  <c r="BO1640" i="19"/>
  <c r="A1640" i="19"/>
  <c r="BP1676" i="19"/>
  <c r="A1676" i="19"/>
  <c r="BP1736" i="19"/>
  <c r="A1736" i="19"/>
  <c r="BO1796" i="19"/>
  <c r="A1796" i="19"/>
  <c r="BP1856" i="19"/>
  <c r="A1856" i="19"/>
  <c r="BO2000" i="19"/>
  <c r="A2000" i="19"/>
  <c r="BO2048" i="19"/>
  <c r="A2048" i="19"/>
  <c r="BP2216" i="19"/>
  <c r="A2216" i="19"/>
  <c r="BP765" i="19"/>
  <c r="A765" i="19"/>
  <c r="BP837" i="19"/>
  <c r="A837" i="19"/>
  <c r="BP897" i="19"/>
  <c r="A897" i="19"/>
  <c r="BP945" i="19"/>
  <c r="A945" i="19"/>
  <c r="BP1017" i="19"/>
  <c r="A1017" i="19"/>
  <c r="BP1197" i="19"/>
  <c r="A1197" i="19"/>
  <c r="BO732" i="19"/>
  <c r="A732" i="19"/>
  <c r="BP744" i="19"/>
  <c r="A744" i="19"/>
  <c r="BP756" i="19"/>
  <c r="A756" i="19"/>
  <c r="BO768" i="19"/>
  <c r="A768" i="19"/>
  <c r="BP780" i="19"/>
  <c r="A780" i="19"/>
  <c r="BP792" i="19"/>
  <c r="A792" i="19"/>
  <c r="BO804" i="19"/>
  <c r="A804" i="19"/>
  <c r="BO816" i="19"/>
  <c r="A816" i="19"/>
  <c r="BP828" i="19"/>
  <c r="A828" i="19"/>
  <c r="BO840" i="19"/>
  <c r="A840" i="19"/>
  <c r="BP852" i="19"/>
  <c r="A852" i="19"/>
  <c r="BP864" i="19"/>
  <c r="A864" i="19"/>
  <c r="BP876" i="19"/>
  <c r="A876" i="19"/>
  <c r="BP888" i="19"/>
  <c r="A888" i="19"/>
  <c r="BP900" i="19"/>
  <c r="A900" i="19"/>
  <c r="BP912" i="19"/>
  <c r="A912" i="19"/>
  <c r="BP924" i="19"/>
  <c r="A924" i="19"/>
  <c r="BP936" i="19"/>
  <c r="A936" i="19"/>
  <c r="BP948" i="19"/>
  <c r="A948" i="19"/>
  <c r="BP960" i="19"/>
  <c r="A960" i="19"/>
  <c r="BP972" i="19"/>
  <c r="A972" i="19"/>
  <c r="BP984" i="19"/>
  <c r="A984" i="19"/>
  <c r="BP996" i="19"/>
  <c r="A996" i="19"/>
  <c r="BP1008" i="19"/>
  <c r="A1008" i="19"/>
  <c r="BP1020" i="19"/>
  <c r="A1020" i="19"/>
  <c r="BP1032" i="19"/>
  <c r="A1032" i="19"/>
  <c r="BO1044" i="19"/>
  <c r="A1044" i="19"/>
  <c r="BO1056" i="19"/>
  <c r="A1056" i="19"/>
  <c r="BO1068" i="19"/>
  <c r="A1068" i="19"/>
  <c r="BO1080" i="19"/>
  <c r="A1080" i="19"/>
  <c r="BO1092" i="19"/>
  <c r="A1092" i="19"/>
  <c r="BO1104" i="19"/>
  <c r="A1104" i="19"/>
  <c r="BO1116" i="19"/>
  <c r="A1116" i="19"/>
  <c r="BO1128" i="19"/>
  <c r="A1128" i="19"/>
  <c r="BO1140" i="19"/>
  <c r="A1140" i="19"/>
  <c r="BP1236" i="19"/>
  <c r="A1236" i="19"/>
  <c r="BP1248" i="19"/>
  <c r="A1248" i="19"/>
  <c r="BP1260" i="19"/>
  <c r="A1260" i="19"/>
  <c r="BP1272" i="19"/>
  <c r="A1272" i="19"/>
  <c r="BP1284" i="19"/>
  <c r="A1284" i="19"/>
  <c r="BP1296" i="19"/>
  <c r="A1296" i="19"/>
  <c r="BP1308" i="19"/>
  <c r="A1308" i="19"/>
  <c r="BP1320" i="19"/>
  <c r="A1320" i="19"/>
  <c r="BP1332" i="19"/>
  <c r="A1332" i="19"/>
  <c r="BP1344" i="19"/>
  <c r="A1344" i="19"/>
  <c r="BP1356" i="19"/>
  <c r="A1356" i="19"/>
  <c r="BP1368" i="19"/>
  <c r="A1368" i="19"/>
  <c r="BP1380" i="19"/>
  <c r="A1380" i="19"/>
  <c r="BP1392" i="19"/>
  <c r="A1392" i="19"/>
  <c r="BP1404" i="19"/>
  <c r="A1404" i="19"/>
  <c r="BP1416" i="19"/>
  <c r="A1416" i="19"/>
  <c r="BP1428" i="19"/>
  <c r="A1428" i="19"/>
  <c r="BP1440" i="19"/>
  <c r="A1440" i="19"/>
  <c r="BP1452" i="19"/>
  <c r="A1452" i="19"/>
  <c r="BP1464" i="19"/>
  <c r="A1464" i="19"/>
  <c r="BP1476" i="19"/>
  <c r="A1476" i="19"/>
  <c r="BP1488" i="19"/>
  <c r="A1488" i="19"/>
  <c r="BP1500" i="19"/>
  <c r="A1500" i="19"/>
  <c r="BP1512" i="19"/>
  <c r="A1512" i="19"/>
  <c r="BP1524" i="19"/>
  <c r="A1524" i="19"/>
  <c r="BP1536" i="19"/>
  <c r="A1536" i="19"/>
  <c r="BP1548" i="19"/>
  <c r="A1548" i="19"/>
  <c r="BP1560" i="19"/>
  <c r="A1560" i="19"/>
  <c r="BO1572" i="19"/>
  <c r="A1572" i="19"/>
  <c r="BO1584" i="19"/>
  <c r="A1584" i="19"/>
  <c r="BO1596" i="19"/>
  <c r="A1596" i="19"/>
  <c r="BO1608" i="19"/>
  <c r="A1608" i="19"/>
  <c r="BO1620" i="19"/>
  <c r="A1620" i="19"/>
  <c r="BO1632" i="19"/>
  <c r="A1632" i="19"/>
  <c r="BP1644" i="19"/>
  <c r="A1644" i="19"/>
  <c r="BO1656" i="19"/>
  <c r="A1656" i="19"/>
  <c r="BP1668" i="19"/>
  <c r="A1668" i="19"/>
  <c r="BO1680" i="19"/>
  <c r="A1680" i="19"/>
  <c r="BP1692" i="19"/>
  <c r="A1692" i="19"/>
  <c r="BO1704" i="19"/>
  <c r="A1704" i="19"/>
  <c r="BP1716" i="19"/>
  <c r="A1716" i="19"/>
  <c r="BP1728" i="19"/>
  <c r="A1728" i="19"/>
  <c r="BO1740" i="19"/>
  <c r="A1740" i="19"/>
  <c r="BO1752" i="19"/>
  <c r="A1752" i="19"/>
  <c r="BP1764" i="19"/>
  <c r="A1764" i="19"/>
  <c r="BP1788" i="19"/>
  <c r="A1788" i="19"/>
  <c r="BP1800" i="19"/>
  <c r="A1800" i="19"/>
  <c r="BP1812" i="19"/>
  <c r="A1812" i="19"/>
  <c r="BP1824" i="19"/>
  <c r="A1824" i="19"/>
  <c r="BP1836" i="19"/>
  <c r="A1836" i="19"/>
  <c r="BO1848" i="19"/>
  <c r="A1848" i="19"/>
  <c r="BP1860" i="19"/>
  <c r="A1860" i="19"/>
  <c r="BO1872" i="19"/>
  <c r="A1872" i="19"/>
  <c r="BP1884" i="19"/>
  <c r="A1884" i="19"/>
  <c r="BP1908" i="19"/>
  <c r="A1908" i="19"/>
  <c r="BO1920" i="19"/>
  <c r="A1920" i="19"/>
  <c r="BO1932" i="19"/>
  <c r="A1932" i="19"/>
  <c r="BP1944" i="19"/>
  <c r="A1944" i="19"/>
  <c r="BP1956" i="19"/>
  <c r="A1956" i="19"/>
  <c r="BO1968" i="19"/>
  <c r="A1968" i="19"/>
  <c r="BO1992" i="19"/>
  <c r="A1992" i="19"/>
  <c r="BO2004" i="19"/>
  <c r="A2004" i="19"/>
  <c r="BO2016" i="19"/>
  <c r="A2016" i="19"/>
  <c r="BO2028" i="19"/>
  <c r="A2028" i="19"/>
  <c r="BO2040" i="19"/>
  <c r="A2040" i="19"/>
  <c r="BO2052" i="19"/>
  <c r="A2052" i="19"/>
  <c r="BP2196" i="19"/>
  <c r="A2196" i="19"/>
  <c r="BP2208" i="19"/>
  <c r="A2208" i="19"/>
  <c r="BP2220" i="19"/>
  <c r="A2220" i="19"/>
  <c r="BP2232" i="19"/>
  <c r="A2232" i="19"/>
  <c r="BP2244" i="19"/>
  <c r="A2244" i="19"/>
  <c r="BP2256" i="19"/>
  <c r="A2256" i="19"/>
  <c r="BP2268" i="19"/>
  <c r="A2268" i="19"/>
  <c r="BO759" i="19"/>
  <c r="A759" i="19"/>
  <c r="BO843" i="19"/>
  <c r="A843" i="19"/>
  <c r="BO927" i="19"/>
  <c r="A927" i="19"/>
  <c r="BO999" i="19"/>
  <c r="A999" i="19"/>
  <c r="BP1071" i="19"/>
  <c r="A1071" i="19"/>
  <c r="BP1251" i="19"/>
  <c r="A1251" i="19"/>
  <c r="BO1335" i="19"/>
  <c r="A1335" i="19"/>
  <c r="BP1395" i="19"/>
  <c r="A1395" i="19"/>
  <c r="BP1479" i="19"/>
  <c r="A1479" i="19"/>
  <c r="BO1563" i="19"/>
  <c r="A1563" i="19"/>
  <c r="BO1647" i="19"/>
  <c r="A1647" i="19"/>
  <c r="BO1719" i="19"/>
  <c r="A1719" i="19"/>
  <c r="BO1803" i="19"/>
  <c r="A1803" i="19"/>
  <c r="BO1875" i="19"/>
  <c r="A1875" i="19"/>
  <c r="BO1959" i="19"/>
  <c r="A1959" i="19"/>
  <c r="BP2019" i="19"/>
  <c r="A2019" i="19"/>
  <c r="BO2079" i="19"/>
  <c r="A2079" i="19"/>
  <c r="BO784" i="19"/>
  <c r="A784" i="19"/>
  <c r="BP892" i="19"/>
  <c r="A892" i="19"/>
  <c r="BP976" i="19"/>
  <c r="A976" i="19"/>
  <c r="BO1072" i="19"/>
  <c r="A1072" i="19"/>
  <c r="BP1252" i="19"/>
  <c r="A1252" i="19"/>
  <c r="BP1312" i="19"/>
  <c r="A1312" i="19"/>
  <c r="BP1396" i="19"/>
  <c r="A1396" i="19"/>
  <c r="BP1480" i="19"/>
  <c r="A1480" i="19"/>
  <c r="BO1564" i="19"/>
  <c r="A1564" i="19"/>
  <c r="BO1624" i="19"/>
  <c r="A1624" i="19"/>
  <c r="BP1708" i="19"/>
  <c r="A1708" i="19"/>
  <c r="BP1792" i="19"/>
  <c r="A1792" i="19"/>
  <c r="BO1888" i="19"/>
  <c r="A1888" i="19"/>
  <c r="BO1972" i="19"/>
  <c r="A1972" i="19"/>
  <c r="BP797" i="19"/>
  <c r="A797" i="19"/>
  <c r="BP881" i="19"/>
  <c r="A881" i="19"/>
  <c r="BP977" i="19"/>
  <c r="A977" i="19"/>
  <c r="BP1049" i="19"/>
  <c r="A1049" i="19"/>
  <c r="BP1229" i="19"/>
  <c r="A1229" i="19"/>
  <c r="BP739" i="19"/>
  <c r="A739" i="19"/>
  <c r="BO799" i="19"/>
  <c r="A799" i="19"/>
  <c r="BO871" i="19"/>
  <c r="A871" i="19"/>
  <c r="BO943" i="19"/>
  <c r="A943" i="19"/>
  <c r="BO1015" i="19"/>
  <c r="A1015" i="19"/>
  <c r="BP1063" i="19"/>
  <c r="A1063" i="19"/>
  <c r="BP1123" i="19"/>
  <c r="A1123" i="19"/>
  <c r="BP1183" i="19"/>
  <c r="A1183" i="19"/>
  <c r="BP1255" i="19"/>
  <c r="A1255" i="19"/>
  <c r="BP1339" i="19"/>
  <c r="A1339" i="19"/>
  <c r="BP1423" i="19"/>
  <c r="A1423" i="19"/>
  <c r="BO1507" i="19"/>
  <c r="A1507" i="19"/>
  <c r="BO1579" i="19"/>
  <c r="A1579" i="19"/>
  <c r="BO1651" i="19"/>
  <c r="A1651" i="19"/>
  <c r="BO1699" i="19"/>
  <c r="A1699" i="19"/>
  <c r="BO1759" i="19"/>
  <c r="A1759" i="19"/>
  <c r="BO1843" i="19"/>
  <c r="A1843" i="19"/>
  <c r="BO1915" i="19"/>
  <c r="A1915" i="19"/>
  <c r="BO2083" i="19"/>
  <c r="A2083" i="19"/>
  <c r="BO2155" i="19"/>
  <c r="A2155" i="19"/>
  <c r="BP2227" i="19"/>
  <c r="A2227" i="19"/>
  <c r="BP812" i="19"/>
  <c r="A812" i="19"/>
  <c r="BP1004" i="19"/>
  <c r="A1004" i="19"/>
  <c r="BO1064" i="19"/>
  <c r="A1064" i="19"/>
  <c r="BP1292" i="19"/>
  <c r="A1292" i="19"/>
  <c r="BP1364" i="19"/>
  <c r="A1364" i="19"/>
  <c r="BP1448" i="19"/>
  <c r="A1448" i="19"/>
  <c r="BP1520" i="19"/>
  <c r="A1520" i="19"/>
  <c r="BO1580" i="19"/>
  <c r="A1580" i="19"/>
  <c r="BP1652" i="19"/>
  <c r="A1652" i="19"/>
  <c r="BO1724" i="19"/>
  <c r="A1724" i="19"/>
  <c r="BO1808" i="19"/>
  <c r="A1808" i="19"/>
  <c r="BP1868" i="19"/>
  <c r="A1868" i="19"/>
  <c r="BP1940" i="19"/>
  <c r="A1940" i="19"/>
  <c r="BO2012" i="19"/>
  <c r="A2012" i="19"/>
  <c r="BO2072" i="19"/>
  <c r="A2072" i="19"/>
  <c r="BO801" i="19"/>
  <c r="A801" i="19"/>
  <c r="BO873" i="19"/>
  <c r="A873" i="19"/>
  <c r="BP969" i="19"/>
  <c r="A969" i="19"/>
  <c r="BP1221" i="19"/>
  <c r="A1221" i="19"/>
  <c r="BP733" i="19"/>
  <c r="A733" i="19"/>
  <c r="BP745" i="19"/>
  <c r="A745" i="19"/>
  <c r="BP757" i="19"/>
  <c r="A757" i="19"/>
  <c r="BP769" i="19"/>
  <c r="A769" i="19"/>
  <c r="BP781" i="19"/>
  <c r="A781" i="19"/>
  <c r="BP793" i="19"/>
  <c r="A793" i="19"/>
  <c r="BP805" i="19"/>
  <c r="A805" i="19"/>
  <c r="BO817" i="19"/>
  <c r="A817" i="19"/>
  <c r="BP829" i="19"/>
  <c r="A829" i="19"/>
  <c r="BP841" i="19"/>
  <c r="A841" i="19"/>
  <c r="BO853" i="19"/>
  <c r="A853" i="19"/>
  <c r="BP865" i="19"/>
  <c r="A865" i="19"/>
  <c r="BO877" i="19"/>
  <c r="A877" i="19"/>
  <c r="BP889" i="19"/>
  <c r="A889" i="19"/>
  <c r="BO901" i="19"/>
  <c r="A901" i="19"/>
  <c r="BP913" i="19"/>
  <c r="A913" i="19"/>
  <c r="BO925" i="19"/>
  <c r="A925" i="19"/>
  <c r="BP937" i="19"/>
  <c r="A937" i="19"/>
  <c r="BO949" i="19"/>
  <c r="A949" i="19"/>
  <c r="BP961" i="19"/>
  <c r="A961" i="19"/>
  <c r="BO973" i="19"/>
  <c r="A973" i="19"/>
  <c r="BP985" i="19"/>
  <c r="A985" i="19"/>
  <c r="BO997" i="19"/>
  <c r="A997" i="19"/>
  <c r="BP1009" i="19"/>
  <c r="A1009" i="19"/>
  <c r="BO1021" i="19"/>
  <c r="A1021" i="19"/>
  <c r="BP1033" i="19"/>
  <c r="A1033" i="19"/>
  <c r="BO1045" i="19"/>
  <c r="A1045" i="19"/>
  <c r="BO1057" i="19"/>
  <c r="A1057" i="19"/>
  <c r="BP1069" i="19"/>
  <c r="A1069" i="19"/>
  <c r="BP1081" i="19"/>
  <c r="A1081" i="19"/>
  <c r="BO1093" i="19"/>
  <c r="A1093" i="19"/>
  <c r="BO1105" i="19"/>
  <c r="A1105" i="19"/>
  <c r="BO1117" i="19"/>
  <c r="A1117" i="19"/>
  <c r="BO1129" i="19"/>
  <c r="A1129" i="19"/>
  <c r="BP1153" i="19"/>
  <c r="A1153" i="19"/>
  <c r="BO1177" i="19"/>
  <c r="A1177" i="19"/>
  <c r="BO1189" i="19"/>
  <c r="A1189" i="19"/>
  <c r="BO1201" i="19"/>
  <c r="A1201" i="19"/>
  <c r="BP1213" i="19"/>
  <c r="A1213" i="19"/>
  <c r="BP1225" i="19"/>
  <c r="A1225" i="19"/>
  <c r="BP1237" i="19"/>
  <c r="A1237" i="19"/>
  <c r="BO1249" i="19"/>
  <c r="A1249" i="19"/>
  <c r="BP1261" i="19"/>
  <c r="A1261" i="19"/>
  <c r="BP1273" i="19"/>
  <c r="A1273" i="19"/>
  <c r="BP1285" i="19"/>
  <c r="A1285" i="19"/>
  <c r="BO1297" i="19"/>
  <c r="A1297" i="19"/>
  <c r="BP1309" i="19"/>
  <c r="A1309" i="19"/>
  <c r="BP1321" i="19"/>
  <c r="A1321" i="19"/>
  <c r="BP1333" i="19"/>
  <c r="A1333" i="19"/>
  <c r="BP1345" i="19"/>
  <c r="A1345" i="19"/>
  <c r="BO1357" i="19"/>
  <c r="A1357" i="19"/>
  <c r="BP1381" i="19"/>
  <c r="A1381" i="19"/>
  <c r="BO1393" i="19"/>
  <c r="A1393" i="19"/>
  <c r="BP1405" i="19"/>
  <c r="A1405" i="19"/>
  <c r="BP1417" i="19"/>
  <c r="A1417" i="19"/>
  <c r="BP1429" i="19"/>
  <c r="A1429" i="19"/>
  <c r="BP1441" i="19"/>
  <c r="A1441" i="19"/>
  <c r="BP1453" i="19"/>
  <c r="A1453" i="19"/>
  <c r="BP1477" i="19"/>
  <c r="A1477" i="19"/>
  <c r="BP1489" i="19"/>
  <c r="A1489" i="19"/>
  <c r="BP1501" i="19"/>
  <c r="A1501" i="19"/>
  <c r="BP1633" i="19"/>
  <c r="A1633" i="19"/>
  <c r="BP1645" i="19"/>
  <c r="A1645" i="19"/>
  <c r="BP1657" i="19"/>
  <c r="A1657" i="19"/>
  <c r="BP1669" i="19"/>
  <c r="A1669" i="19"/>
  <c r="BP1681" i="19"/>
  <c r="A1681" i="19"/>
  <c r="BP1693" i="19"/>
  <c r="A1693" i="19"/>
  <c r="BP1705" i="19"/>
  <c r="A1705" i="19"/>
  <c r="BP1717" i="19"/>
  <c r="A1717" i="19"/>
  <c r="BP1729" i="19"/>
  <c r="A1729" i="19"/>
  <c r="BO1741" i="19"/>
  <c r="A1741" i="19"/>
  <c r="BP1753" i="19"/>
  <c r="A1753" i="19"/>
  <c r="BP1765" i="19"/>
  <c r="A1765" i="19"/>
  <c r="BO1777" i="19"/>
  <c r="A1777" i="19"/>
  <c r="BP1789" i="19"/>
  <c r="A1789" i="19"/>
  <c r="BP1813" i="19"/>
  <c r="A1813" i="19"/>
  <c r="BP1825" i="19"/>
  <c r="A1825" i="19"/>
  <c r="BO1837" i="19"/>
  <c r="A1837" i="19"/>
  <c r="BO1849" i="19"/>
  <c r="A1849" i="19"/>
  <c r="BP1861" i="19"/>
  <c r="A1861" i="19"/>
  <c r="BP1873" i="19"/>
  <c r="A1873" i="19"/>
  <c r="BP1885" i="19"/>
  <c r="A1885" i="19"/>
  <c r="BO1897" i="19"/>
  <c r="A1897" i="19"/>
  <c r="BP1909" i="19"/>
  <c r="A1909" i="19"/>
  <c r="BP1921" i="19"/>
  <c r="A1921" i="19"/>
  <c r="BP1933" i="19"/>
  <c r="A1933" i="19"/>
  <c r="BP1945" i="19"/>
  <c r="A1945" i="19"/>
  <c r="BP1957" i="19"/>
  <c r="A1957" i="19"/>
  <c r="BP1969" i="19"/>
  <c r="A1969" i="19"/>
  <c r="BO1981" i="19"/>
  <c r="A1981" i="19"/>
  <c r="BO2005" i="19"/>
  <c r="A2005" i="19"/>
  <c r="BO2017" i="19"/>
  <c r="A2017" i="19"/>
  <c r="BO2029" i="19"/>
  <c r="A2029" i="19"/>
  <c r="BO2065" i="19"/>
  <c r="A2065" i="19"/>
  <c r="BO2077" i="19"/>
  <c r="A2077" i="19"/>
  <c r="BO2089" i="19"/>
  <c r="A2089" i="19"/>
  <c r="BO2113" i="19"/>
  <c r="A2113" i="19"/>
  <c r="BO2137" i="19"/>
  <c r="A2137" i="19"/>
  <c r="BO2149" i="19"/>
  <c r="A2149" i="19"/>
  <c r="BO2173" i="19"/>
  <c r="A2173" i="19"/>
  <c r="BO2185" i="19"/>
  <c r="A2185" i="19"/>
  <c r="BO2197" i="19"/>
  <c r="A2197" i="19"/>
  <c r="BO2209" i="19"/>
  <c r="A2209" i="19"/>
  <c r="BO2233" i="19"/>
  <c r="A2233" i="19"/>
  <c r="BO2257" i="19"/>
  <c r="A2257" i="19"/>
  <c r="BO2269" i="19"/>
  <c r="A2269" i="19"/>
  <c r="BP735" i="19"/>
  <c r="A735" i="19"/>
  <c r="BO819" i="19"/>
  <c r="A819" i="19"/>
  <c r="BO879" i="19"/>
  <c r="A879" i="19"/>
  <c r="BO951" i="19"/>
  <c r="A951" i="19"/>
  <c r="BO1047" i="19"/>
  <c r="A1047" i="19"/>
  <c r="BO1131" i="19"/>
  <c r="A1131" i="19"/>
  <c r="BP1215" i="19"/>
  <c r="A1215" i="19"/>
  <c r="BP1287" i="19"/>
  <c r="A1287" i="19"/>
  <c r="BO1587" i="19"/>
  <c r="A1587" i="19"/>
  <c r="BO1659" i="19"/>
  <c r="A1659" i="19"/>
  <c r="BO1755" i="19"/>
  <c r="A1755" i="19"/>
  <c r="BO1935" i="19"/>
  <c r="A1935" i="19"/>
  <c r="BP2103" i="19"/>
  <c r="A2103" i="19"/>
  <c r="BP2175" i="19"/>
  <c r="A2175" i="19"/>
  <c r="BP772" i="19"/>
  <c r="A772" i="19"/>
  <c r="BP856" i="19"/>
  <c r="A856" i="19"/>
  <c r="BP952" i="19"/>
  <c r="A952" i="19"/>
  <c r="BP1036" i="19"/>
  <c r="A1036" i="19"/>
  <c r="BP1300" i="19"/>
  <c r="A1300" i="19"/>
  <c r="BP1384" i="19"/>
  <c r="A1384" i="19"/>
  <c r="BP1468" i="19"/>
  <c r="A1468" i="19"/>
  <c r="BP1552" i="19"/>
  <c r="A1552" i="19"/>
  <c r="BP1732" i="19"/>
  <c r="A1732" i="19"/>
  <c r="BP1828" i="19"/>
  <c r="A1828" i="19"/>
  <c r="BP1912" i="19"/>
  <c r="A1912" i="19"/>
  <c r="BO1996" i="19"/>
  <c r="A1996" i="19"/>
  <c r="BP2212" i="19"/>
  <c r="A2212" i="19"/>
  <c r="BP773" i="19"/>
  <c r="A773" i="19"/>
  <c r="BO857" i="19"/>
  <c r="A857" i="19"/>
  <c r="BP929" i="19"/>
  <c r="A929" i="19"/>
  <c r="BP1001" i="19"/>
  <c r="A1001" i="19"/>
  <c r="BO1085" i="19"/>
  <c r="A1085" i="19"/>
  <c r="BO1169" i="19"/>
  <c r="A1169" i="19"/>
  <c r="BP1241" i="19"/>
  <c r="A1241" i="19"/>
  <c r="BO1361" i="19"/>
  <c r="A1361" i="19"/>
  <c r="BO775" i="19"/>
  <c r="A775" i="19"/>
  <c r="BO847" i="19"/>
  <c r="A847" i="19"/>
  <c r="BO991" i="19"/>
  <c r="A991" i="19"/>
  <c r="BP1051" i="19"/>
  <c r="A1051" i="19"/>
  <c r="BO1147" i="19"/>
  <c r="A1147" i="19"/>
  <c r="BP1195" i="19"/>
  <c r="A1195" i="19"/>
  <c r="BP1267" i="19"/>
  <c r="A1267" i="19"/>
  <c r="BP1351" i="19"/>
  <c r="A1351" i="19"/>
  <c r="BP1411" i="19"/>
  <c r="A1411" i="19"/>
  <c r="BP1483" i="19"/>
  <c r="A1483" i="19"/>
  <c r="BO1567" i="19"/>
  <c r="A1567" i="19"/>
  <c r="BO1639" i="19"/>
  <c r="A1639" i="19"/>
  <c r="BO1711" i="19"/>
  <c r="A1711" i="19"/>
  <c r="BO1795" i="19"/>
  <c r="A1795" i="19"/>
  <c r="BO1867" i="19"/>
  <c r="A1867" i="19"/>
  <c r="BO1999" i="19"/>
  <c r="A1999" i="19"/>
  <c r="BO2071" i="19"/>
  <c r="A2071" i="19"/>
  <c r="BO2179" i="19"/>
  <c r="A2179" i="19"/>
  <c r="BO740" i="19"/>
  <c r="A740" i="19"/>
  <c r="BP800" i="19"/>
  <c r="A800" i="19"/>
  <c r="BP872" i="19"/>
  <c r="A872" i="19"/>
  <c r="BP944" i="19"/>
  <c r="A944" i="19"/>
  <c r="BP1040" i="19"/>
  <c r="A1040" i="19"/>
  <c r="BO1112" i="19"/>
  <c r="A1112" i="19"/>
  <c r="BP1268" i="19"/>
  <c r="A1268" i="19"/>
  <c r="BP1328" i="19"/>
  <c r="A1328" i="19"/>
  <c r="BP1412" i="19"/>
  <c r="A1412" i="19"/>
  <c r="BP1472" i="19"/>
  <c r="A1472" i="19"/>
  <c r="BO1532" i="19"/>
  <c r="A1532" i="19"/>
  <c r="BO1604" i="19"/>
  <c r="A1604" i="19"/>
  <c r="BO1664" i="19"/>
  <c r="A1664" i="19"/>
  <c r="BO1748" i="19"/>
  <c r="A1748" i="19"/>
  <c r="BP1832" i="19"/>
  <c r="A1832" i="19"/>
  <c r="BP1904" i="19"/>
  <c r="A1904" i="19"/>
  <c r="BP1952" i="19"/>
  <c r="A1952" i="19"/>
  <c r="BO2024" i="19"/>
  <c r="A2024" i="19"/>
  <c r="BP2228" i="19"/>
  <c r="A2228" i="19"/>
  <c r="BP2252" i="19"/>
  <c r="A2252" i="19"/>
  <c r="BP777" i="19"/>
  <c r="A777" i="19"/>
  <c r="BP861" i="19"/>
  <c r="A861" i="19"/>
  <c r="BO933" i="19"/>
  <c r="A933" i="19"/>
  <c r="BO1005" i="19"/>
  <c r="A1005" i="19"/>
  <c r="BP1077" i="19"/>
  <c r="A1077" i="19"/>
  <c r="BO1233" i="19"/>
  <c r="A1233" i="19"/>
  <c r="BO734" i="19"/>
  <c r="A734" i="19"/>
  <c r="BP746" i="19"/>
  <c r="A746" i="19"/>
  <c r="BO758" i="19"/>
  <c r="A758" i="19"/>
  <c r="BP770" i="19"/>
  <c r="A770" i="19"/>
  <c r="BO782" i="19"/>
  <c r="A782" i="19"/>
  <c r="BO794" i="19"/>
  <c r="A794" i="19"/>
  <c r="BO806" i="19"/>
  <c r="A806" i="19"/>
  <c r="BO818" i="19"/>
  <c r="A818" i="19"/>
  <c r="BO830" i="19"/>
  <c r="A830" i="19"/>
  <c r="BO842" i="19"/>
  <c r="A842" i="19"/>
  <c r="BP902" i="19"/>
  <c r="A902" i="19"/>
  <c r="BP914" i="19"/>
  <c r="A914" i="19"/>
  <c r="BP926" i="19"/>
  <c r="A926" i="19"/>
  <c r="BP938" i="19"/>
  <c r="A938" i="19"/>
  <c r="BP950" i="19"/>
  <c r="A950" i="19"/>
  <c r="BP962" i="19"/>
  <c r="A962" i="19"/>
  <c r="BP974" i="19"/>
  <c r="A974" i="19"/>
  <c r="BP986" i="19"/>
  <c r="A986" i="19"/>
  <c r="BP998" i="19"/>
  <c r="A998" i="19"/>
  <c r="BP1010" i="19"/>
  <c r="A1010" i="19"/>
  <c r="BP1022" i="19"/>
  <c r="A1022" i="19"/>
  <c r="BP1034" i="19"/>
  <c r="A1034" i="19"/>
  <c r="BP1046" i="19"/>
  <c r="A1046" i="19"/>
  <c r="BP1058" i="19"/>
  <c r="A1058" i="19"/>
  <c r="BO1070" i="19"/>
  <c r="A1070" i="19"/>
  <c r="BP1082" i="19"/>
  <c r="A1082" i="19"/>
  <c r="BP1094" i="19"/>
  <c r="A1094" i="19"/>
  <c r="BP1106" i="19"/>
  <c r="A1106" i="19"/>
  <c r="BP1118" i="19"/>
  <c r="A1118" i="19"/>
  <c r="BP1130" i="19"/>
  <c r="A1130" i="19"/>
  <c r="BP1142" i="19"/>
  <c r="A1142" i="19"/>
  <c r="BP1154" i="19"/>
  <c r="A1154" i="19"/>
  <c r="BP1166" i="19"/>
  <c r="A1166" i="19"/>
  <c r="BP1178" i="19"/>
  <c r="A1178" i="19"/>
  <c r="BP1190" i="19"/>
  <c r="A1190" i="19"/>
  <c r="BO1202" i="19"/>
  <c r="A1202" i="19"/>
  <c r="BO1214" i="19"/>
  <c r="A1214" i="19"/>
  <c r="BO1226" i="19"/>
  <c r="A1226" i="19"/>
  <c r="BO1238" i="19"/>
  <c r="A1238" i="19"/>
  <c r="BO1250" i="19"/>
  <c r="A1250" i="19"/>
  <c r="BO1262" i="19"/>
  <c r="A1262" i="19"/>
  <c r="BO1274" i="19"/>
  <c r="A1274" i="19"/>
  <c r="BP1286" i="19"/>
  <c r="A1286" i="19"/>
  <c r="BP1298" i="19"/>
  <c r="A1298" i="19"/>
  <c r="BP1310" i="19"/>
  <c r="A1310" i="19"/>
  <c r="BP1322" i="19"/>
  <c r="A1322" i="19"/>
  <c r="BP1334" i="19"/>
  <c r="A1334" i="19"/>
  <c r="BP1358" i="19"/>
  <c r="A1358" i="19"/>
  <c r="BP1370" i="19"/>
  <c r="A1370" i="19"/>
  <c r="BP1382" i="19"/>
  <c r="A1382" i="19"/>
  <c r="BP1394" i="19"/>
  <c r="A1394" i="19"/>
  <c r="BP1406" i="19"/>
  <c r="A1406" i="19"/>
  <c r="BP1418" i="19"/>
  <c r="A1418" i="19"/>
  <c r="BP1430" i="19"/>
  <c r="A1430" i="19"/>
  <c r="BP1454" i="19"/>
  <c r="A1454" i="19"/>
  <c r="BP1466" i="19"/>
  <c r="A1466" i="19"/>
  <c r="BO1478" i="19"/>
  <c r="A1478" i="19"/>
  <c r="BO1490" i="19"/>
  <c r="A1490" i="19"/>
  <c r="BO1502" i="19"/>
  <c r="A1502" i="19"/>
  <c r="BO1514" i="19"/>
  <c r="A1514" i="19"/>
  <c r="BO1526" i="19"/>
  <c r="A1526" i="19"/>
  <c r="BO1538" i="19"/>
  <c r="A1538" i="19"/>
  <c r="BO1550" i="19"/>
  <c r="A1550" i="19"/>
  <c r="BO1562" i="19"/>
  <c r="A1562" i="19"/>
  <c r="BO1586" i="19"/>
  <c r="A1586" i="19"/>
  <c r="BO1610" i="19"/>
  <c r="A1610" i="19"/>
  <c r="BO1634" i="19"/>
  <c r="A1634" i="19"/>
  <c r="BO1718" i="19"/>
  <c r="A1718" i="19"/>
  <c r="BO1730" i="19"/>
  <c r="A1730" i="19"/>
  <c r="BO1742" i="19"/>
  <c r="A1742" i="19"/>
  <c r="BO1766" i="19"/>
  <c r="A1766" i="19"/>
  <c r="BO1778" i="19"/>
  <c r="A1778" i="19"/>
  <c r="BO1790" i="19"/>
  <c r="A1790" i="19"/>
  <c r="BP1994" i="19"/>
  <c r="A1994" i="19"/>
  <c r="BO2018" i="19"/>
  <c r="A2018" i="19"/>
  <c r="BO2030" i="19"/>
  <c r="A2030" i="19"/>
  <c r="BP2042" i="19"/>
  <c r="A2042" i="19"/>
  <c r="BO2054" i="19"/>
  <c r="A2054" i="19"/>
  <c r="BO2066" i="19"/>
  <c r="A2066" i="19"/>
  <c r="BP2174" i="19"/>
  <c r="A2174" i="19"/>
  <c r="BP2186" i="19"/>
  <c r="A2186" i="19"/>
  <c r="BP2198" i="19"/>
  <c r="A2198" i="19"/>
  <c r="BP2210" i="19"/>
  <c r="A2210" i="19"/>
  <c r="BP2222" i="19"/>
  <c r="A2222" i="19"/>
  <c r="BP2234" i="19"/>
  <c r="A2234" i="19"/>
  <c r="BP2246" i="19"/>
  <c r="A2246" i="19"/>
  <c r="BP2258" i="19"/>
  <c r="A2258" i="19"/>
  <c r="BP730" i="19"/>
  <c r="D175" i="16"/>
  <c r="D175" i="36"/>
  <c r="A175" i="36" s="1"/>
  <c r="BO1729" i="19"/>
  <c r="BO2127" i="19"/>
  <c r="BO1205" i="19"/>
  <c r="BP1809" i="19"/>
  <c r="BP738" i="19"/>
  <c r="BO992" i="19"/>
  <c r="BP1620" i="19"/>
  <c r="BP2055" i="19"/>
  <c r="BP1129" i="19"/>
  <c r="BP776" i="19"/>
  <c r="BO736" i="19"/>
  <c r="BP1249" i="19"/>
  <c r="BO1853" i="19"/>
  <c r="BO1924" i="19"/>
  <c r="BP774" i="19"/>
  <c r="BO730" i="19"/>
  <c r="BO1387" i="19"/>
  <c r="BP1849" i="19"/>
  <c r="BO1933" i="19"/>
  <c r="BP1327" i="19"/>
  <c r="BO1334" i="19"/>
  <c r="BP1357" i="19"/>
  <c r="BP1591" i="19"/>
  <c r="BP1927" i="19"/>
  <c r="BP1766" i="19"/>
  <c r="BO1423" i="19"/>
  <c r="BO1445" i="19"/>
  <c r="BP1532" i="19"/>
  <c r="BP787" i="19"/>
  <c r="BP1113" i="19"/>
  <c r="BP857" i="19"/>
  <c r="BP1161" i="19"/>
  <c r="BP1281" i="19"/>
  <c r="BP1303" i="19"/>
  <c r="BO1310" i="19"/>
  <c r="BO1317" i="19"/>
  <c r="BP1655" i="19"/>
  <c r="BO1700" i="19"/>
  <c r="BP1742" i="19"/>
  <c r="BP1881" i="19"/>
  <c r="BP1887" i="19"/>
  <c r="BP1893" i="19"/>
  <c r="BP2141" i="19"/>
  <c r="BP2163" i="19"/>
  <c r="BO865" i="19"/>
  <c r="BP1005" i="19"/>
  <c r="BO1183" i="19"/>
  <c r="BP2067" i="19"/>
  <c r="BO2195" i="19"/>
  <c r="BP2201" i="19"/>
  <c r="BO2231" i="19"/>
  <c r="BO976" i="19"/>
  <c r="BP1177" i="19"/>
  <c r="BO1291" i="19"/>
  <c r="BP1363" i="19"/>
  <c r="BP1511" i="19"/>
  <c r="BP1572" i="19"/>
  <c r="BP1607" i="19"/>
  <c r="BP1636" i="19"/>
  <c r="BP1790" i="19"/>
  <c r="BP1797" i="19"/>
  <c r="BP1804" i="19"/>
  <c r="BP1911" i="19"/>
  <c r="BP2000" i="19"/>
  <c r="BP2015" i="19"/>
  <c r="BO2143" i="19"/>
  <c r="BP1070" i="19"/>
  <c r="BP1116" i="19"/>
  <c r="BO1394" i="19"/>
  <c r="BP1467" i="19"/>
  <c r="BP1551" i="19"/>
  <c r="BP1588" i="19"/>
  <c r="BP1623" i="19"/>
  <c r="BP1704" i="19"/>
  <c r="BP1711" i="19"/>
  <c r="BP1740" i="19"/>
  <c r="BO1864" i="19"/>
  <c r="BO1885" i="19"/>
  <c r="BP2063" i="19"/>
  <c r="BO2203" i="19"/>
  <c r="BO924" i="19"/>
  <c r="BO1024" i="19"/>
  <c r="BP1173" i="19"/>
  <c r="BP1193" i="19"/>
  <c r="BO1213" i="19"/>
  <c r="BP1265" i="19"/>
  <c r="BP1431" i="19"/>
  <c r="BO1438" i="19"/>
  <c r="BP1684" i="19"/>
  <c r="BP1691" i="19"/>
  <c r="BP1770" i="19"/>
  <c r="BP1829" i="19"/>
  <c r="BO1880" i="19"/>
  <c r="BO1941" i="19"/>
  <c r="BO1948" i="19"/>
  <c r="BP2109" i="19"/>
  <c r="BP863" i="19"/>
  <c r="BO1139" i="19"/>
  <c r="BO1154" i="19"/>
  <c r="BP1167" i="19"/>
  <c r="BP1201" i="19"/>
  <c r="BO1207" i="19"/>
  <c r="BO1389" i="19"/>
  <c r="BO1419" i="19"/>
  <c r="BO1508" i="19"/>
  <c r="BP1575" i="19"/>
  <c r="BP1604" i="19"/>
  <c r="BP1639" i="19"/>
  <c r="BP1720" i="19"/>
  <c r="BP1837" i="19"/>
  <c r="BO2103" i="19"/>
  <c r="BP2177" i="19"/>
  <c r="BP2259" i="19"/>
  <c r="BP740" i="19"/>
  <c r="BO752" i="19"/>
  <c r="BP815" i="19"/>
  <c r="BP883" i="19"/>
  <c r="BO936" i="19"/>
  <c r="BO956" i="19"/>
  <c r="BP989" i="19"/>
  <c r="BO1008" i="19"/>
  <c r="BP1021" i="19"/>
  <c r="BP1121" i="19"/>
  <c r="BP1151" i="19"/>
  <c r="BP1187" i="19"/>
  <c r="BP1233" i="19"/>
  <c r="BP1295" i="19"/>
  <c r="BP1331" i="19"/>
  <c r="BO1366" i="19"/>
  <c r="BP1391" i="19"/>
  <c r="BP1421" i="19"/>
  <c r="BO1451" i="19"/>
  <c r="BP1461" i="19"/>
  <c r="BO1500" i="19"/>
  <c r="BO1548" i="19"/>
  <c r="BP1671" i="19"/>
  <c r="BP1707" i="19"/>
  <c r="BP1745" i="19"/>
  <c r="BO1763" i="19"/>
  <c r="BP1872" i="19"/>
  <c r="BO1908" i="19"/>
  <c r="BO1983" i="19"/>
  <c r="BO1990" i="19"/>
  <c r="BP2018" i="19"/>
  <c r="BP2079" i="19"/>
  <c r="BP2099" i="19"/>
  <c r="BP2173" i="19"/>
  <c r="BO747" i="19"/>
  <c r="BP760" i="19"/>
  <c r="BP816" i="19"/>
  <c r="BO884" i="19"/>
  <c r="BP957" i="19"/>
  <c r="BO1004" i="19"/>
  <c r="BP1029" i="19"/>
  <c r="BP1056" i="19"/>
  <c r="BO1090" i="19"/>
  <c r="BP1097" i="19"/>
  <c r="BO1135" i="19"/>
  <c r="BP1147" i="19"/>
  <c r="BO1217" i="19"/>
  <c r="BO1223" i="19"/>
  <c r="BO1241" i="19"/>
  <c r="BO1273" i="19"/>
  <c r="BO1302" i="19"/>
  <c r="BP1367" i="19"/>
  <c r="BO1374" i="19"/>
  <c r="BO1381" i="19"/>
  <c r="BO1422" i="19"/>
  <c r="BO1427" i="19"/>
  <c r="BP1457" i="19"/>
  <c r="BO1489" i="19"/>
  <c r="BP1543" i="19"/>
  <c r="BO1556" i="19"/>
  <c r="BP1647" i="19"/>
  <c r="BP1703" i="19"/>
  <c r="BP1715" i="19"/>
  <c r="BP1892" i="19"/>
  <c r="BP1897" i="19"/>
  <c r="BP1903" i="19"/>
  <c r="BO1916" i="19"/>
  <c r="BO1940" i="19"/>
  <c r="BO1965" i="19"/>
  <c r="BP1999" i="19"/>
  <c r="BO2095" i="19"/>
  <c r="BP2121" i="19"/>
  <c r="BO2135" i="19"/>
  <c r="BP2155" i="19"/>
  <c r="BP2181" i="19"/>
  <c r="BP2243" i="19"/>
  <c r="BO731" i="19"/>
  <c r="BP803" i="19"/>
  <c r="BO892" i="19"/>
  <c r="BO912" i="19"/>
  <c r="BP925" i="19"/>
  <c r="BO944" i="19"/>
  <c r="BO972" i="19"/>
  <c r="BP1037" i="19"/>
  <c r="BO1078" i="19"/>
  <c r="BP1085" i="19"/>
  <c r="BP1104" i="19"/>
  <c r="BP1189" i="19"/>
  <c r="BO1323" i="19"/>
  <c r="BO1358" i="19"/>
  <c r="BO1398" i="19"/>
  <c r="BO1453" i="19"/>
  <c r="BP1463" i="19"/>
  <c r="BO1484" i="19"/>
  <c r="BP1496" i="19"/>
  <c r="BO1524" i="19"/>
  <c r="BP1564" i="19"/>
  <c r="BP1583" i="19"/>
  <c r="BP1596" i="19"/>
  <c r="BP1615" i="19"/>
  <c r="BP1628" i="19"/>
  <c r="BP1660" i="19"/>
  <c r="BO1692" i="19"/>
  <c r="BP1699" i="19"/>
  <c r="BO1747" i="19"/>
  <c r="BP1759" i="19"/>
  <c r="BO1824" i="19"/>
  <c r="BP1960" i="19"/>
  <c r="BP1972" i="19"/>
  <c r="BP2027" i="19"/>
  <c r="BP2089" i="19"/>
  <c r="BP2149" i="19"/>
  <c r="BP2209" i="19"/>
  <c r="BO2223" i="19"/>
  <c r="BO744" i="19"/>
  <c r="BP784" i="19"/>
  <c r="BP826" i="19"/>
  <c r="BP840" i="19"/>
  <c r="BP901" i="19"/>
  <c r="BO908" i="19"/>
  <c r="BO940" i="19"/>
  <c r="BP973" i="19"/>
  <c r="BO1000" i="19"/>
  <c r="BP1045" i="19"/>
  <c r="BP1073" i="19"/>
  <c r="BO1185" i="19"/>
  <c r="BO1225" i="19"/>
  <c r="BO1294" i="19"/>
  <c r="BO1299" i="19"/>
  <c r="BO1355" i="19"/>
  <c r="BO1359" i="19"/>
  <c r="BP1399" i="19"/>
  <c r="BO1406" i="19"/>
  <c r="BO1413" i="19"/>
  <c r="BO1485" i="19"/>
  <c r="BP1755" i="19"/>
  <c r="BP1780" i="19"/>
  <c r="BP1787" i="19"/>
  <c r="BO1825" i="19"/>
  <c r="BO1961" i="19"/>
  <c r="BP1981" i="19"/>
  <c r="BO2022" i="19"/>
  <c r="BP2058" i="19"/>
  <c r="BO2171" i="19"/>
  <c r="BP799" i="19"/>
  <c r="BO848" i="19"/>
  <c r="BO960" i="19"/>
  <c r="BO988" i="19"/>
  <c r="BP1013" i="19"/>
  <c r="BO1020" i="19"/>
  <c r="BO1053" i="19"/>
  <c r="BP1100" i="19"/>
  <c r="BP1120" i="19"/>
  <c r="BO1181" i="19"/>
  <c r="BO1191" i="19"/>
  <c r="BO1197" i="19"/>
  <c r="BO1257" i="19"/>
  <c r="BP1289" i="19"/>
  <c r="BO1325" i="19"/>
  <c r="BP1335" i="19"/>
  <c r="BO1342" i="19"/>
  <c r="BO1349" i="19"/>
  <c r="BO1395" i="19"/>
  <c r="BO1455" i="19"/>
  <c r="BO1492" i="19"/>
  <c r="BP1540" i="19"/>
  <c r="BP1656" i="19"/>
  <c r="BO1676" i="19"/>
  <c r="BP1724" i="19"/>
  <c r="BP1749" i="19"/>
  <c r="BP1808" i="19"/>
  <c r="BO1813" i="19"/>
  <c r="BO1845" i="19"/>
  <c r="BP1871" i="19"/>
  <c r="BO1900" i="19"/>
  <c r="BP1925" i="19"/>
  <c r="BP1949" i="19"/>
  <c r="BP2071" i="19"/>
  <c r="BP2219" i="19"/>
  <c r="BP758" i="19"/>
  <c r="BP835" i="19"/>
  <c r="BP875" i="19"/>
  <c r="BP909" i="19"/>
  <c r="BP923" i="19"/>
  <c r="BO928" i="19"/>
  <c r="BP941" i="19"/>
  <c r="BO1040" i="19"/>
  <c r="BP1088" i="19"/>
  <c r="BP1133" i="19"/>
  <c r="BO1138" i="19"/>
  <c r="BP1209" i="19"/>
  <c r="BO1239" i="19"/>
  <c r="BO1430" i="19"/>
  <c r="BP1527" i="19"/>
  <c r="BP1567" i="19"/>
  <c r="BP1580" i="19"/>
  <c r="BP1599" i="19"/>
  <c r="BP1612" i="19"/>
  <c r="BP1631" i="19"/>
  <c r="BP1651" i="19"/>
  <c r="BP1663" i="19"/>
  <c r="BP1719" i="19"/>
  <c r="BP1731" i="19"/>
  <c r="BO1756" i="19"/>
  <c r="BO1775" i="19"/>
  <c r="BP1920" i="19"/>
  <c r="BP1932" i="19"/>
  <c r="BO1957" i="19"/>
  <c r="BP2030" i="19"/>
  <c r="BO2111" i="19"/>
  <c r="BP2233" i="19"/>
  <c r="BO2255" i="19"/>
  <c r="BP853" i="19"/>
  <c r="BP873" i="19"/>
  <c r="BP891" i="19"/>
  <c r="BO900" i="19"/>
  <c r="BO920" i="19"/>
  <c r="BO931" i="19"/>
  <c r="BP931" i="19"/>
  <c r="BO1032" i="19"/>
  <c r="BO1136" i="19"/>
  <c r="BP1136" i="19"/>
  <c r="BO963" i="19"/>
  <c r="BP963" i="19"/>
  <c r="BO995" i="19"/>
  <c r="BP995" i="19"/>
  <c r="BO754" i="19"/>
  <c r="BP789" i="19"/>
  <c r="BP808" i="19"/>
  <c r="BP819" i="19"/>
  <c r="BO845" i="19"/>
  <c r="BP877" i="19"/>
  <c r="BP893" i="19"/>
  <c r="BO904" i="19"/>
  <c r="BO915" i="19"/>
  <c r="BP915" i="19"/>
  <c r="BP939" i="19"/>
  <c r="BO952" i="19"/>
  <c r="BO971" i="19"/>
  <c r="BP971" i="19"/>
  <c r="BO984" i="19"/>
  <c r="BO1003" i="19"/>
  <c r="BP1003" i="19"/>
  <c r="BO1027" i="19"/>
  <c r="BP1027" i="19"/>
  <c r="BP1065" i="19"/>
  <c r="BO1065" i="19"/>
  <c r="BO1101" i="19"/>
  <c r="BP1101" i="19"/>
  <c r="BO797" i="19"/>
  <c r="BO821" i="19"/>
  <c r="BP847" i="19"/>
  <c r="BP859" i="19"/>
  <c r="BO888" i="19"/>
  <c r="BO899" i="19"/>
  <c r="BP899" i="19"/>
  <c r="BO1016" i="19"/>
  <c r="BP1122" i="19"/>
  <c r="BO1122" i="19"/>
  <c r="BP932" i="19"/>
  <c r="BO932" i="19"/>
  <c r="BO1046" i="19"/>
  <c r="BO1050" i="19"/>
  <c r="BP1050" i="19"/>
  <c r="BP1165" i="19"/>
  <c r="BO1165" i="19"/>
  <c r="BO947" i="19"/>
  <c r="BP947" i="19"/>
  <c r="BO979" i="19"/>
  <c r="BP979" i="19"/>
  <c r="BO1011" i="19"/>
  <c r="BP1011" i="19"/>
  <c r="BP1119" i="19"/>
  <c r="BO1119" i="19"/>
  <c r="BP732" i="19"/>
  <c r="BP766" i="19"/>
  <c r="BO781" i="19"/>
  <c r="BO829" i="19"/>
  <c r="BP851" i="19"/>
  <c r="BP867" i="19"/>
  <c r="BP885" i="19"/>
  <c r="BO955" i="19"/>
  <c r="BP955" i="19"/>
  <c r="BO968" i="19"/>
  <c r="BO987" i="19"/>
  <c r="BP987" i="19"/>
  <c r="BO1043" i="19"/>
  <c r="BP1043" i="19"/>
  <c r="BP1087" i="19"/>
  <c r="BO1087" i="19"/>
  <c r="BP1145" i="19"/>
  <c r="BO1145" i="19"/>
  <c r="BP734" i="19"/>
  <c r="BO739" i="19"/>
  <c r="BO746" i="19"/>
  <c r="BO755" i="19"/>
  <c r="BP768" i="19"/>
  <c r="BP783" i="19"/>
  <c r="BO813" i="19"/>
  <c r="BP831" i="19"/>
  <c r="BO880" i="19"/>
  <c r="BO896" i="19"/>
  <c r="BP907" i="19"/>
  <c r="BO916" i="19"/>
  <c r="BP2247" i="19"/>
  <c r="BO1186" i="19"/>
  <c r="BO1221" i="19"/>
  <c r="BO1237" i="19"/>
  <c r="BO1253" i="19"/>
  <c r="BO1269" i="19"/>
  <c r="BO1285" i="19"/>
  <c r="BP1297" i="19"/>
  <c r="BO1307" i="19"/>
  <c r="BO1333" i="19"/>
  <c r="BO1353" i="19"/>
  <c r="BP1361" i="19"/>
  <c r="BO1371" i="19"/>
  <c r="BO1397" i="19"/>
  <c r="BO1417" i="19"/>
  <c r="BP1425" i="19"/>
  <c r="BO1435" i="19"/>
  <c r="BO1458" i="19"/>
  <c r="BO1470" i="19"/>
  <c r="BO1487" i="19"/>
  <c r="BO1501" i="19"/>
  <c r="BO1520" i="19"/>
  <c r="BP1544" i="19"/>
  <c r="BP1559" i="19"/>
  <c r="BP1568" i="19"/>
  <c r="BP1584" i="19"/>
  <c r="BP1600" i="19"/>
  <c r="BP1616" i="19"/>
  <c r="BP1632" i="19"/>
  <c r="BO1652" i="19"/>
  <c r="BP1659" i="19"/>
  <c r="BP1687" i="19"/>
  <c r="BO1708" i="19"/>
  <c r="BO1744" i="19"/>
  <c r="BO1765" i="19"/>
  <c r="BO1772" i="19"/>
  <c r="BP1781" i="19"/>
  <c r="BO1805" i="19"/>
  <c r="BO1833" i="19"/>
  <c r="BO1901" i="19"/>
  <c r="BO1917" i="19"/>
  <c r="BP1929" i="19"/>
  <c r="BO1952" i="19"/>
  <c r="BP1959" i="19"/>
  <c r="BP1967" i="19"/>
  <c r="BP2005" i="19"/>
  <c r="BP2065" i="19"/>
  <c r="BP2072" i="19"/>
  <c r="BP2081" i="19"/>
  <c r="BP2105" i="19"/>
  <c r="BP2145" i="19"/>
  <c r="BO2167" i="19"/>
  <c r="BP2185" i="19"/>
  <c r="BP2205" i="19"/>
  <c r="BO2227" i="19"/>
  <c r="BP2249" i="19"/>
  <c r="BO1036" i="19"/>
  <c r="BP1052" i="19"/>
  <c r="BO1103" i="19"/>
  <c r="BO1255" i="19"/>
  <c r="BO1271" i="19"/>
  <c r="BO1330" i="19"/>
  <c r="BP1563" i="19"/>
  <c r="BP1579" i="19"/>
  <c r="BP1595" i="19"/>
  <c r="BP1611" i="19"/>
  <c r="BP1627" i="19"/>
  <c r="BO1668" i="19"/>
  <c r="BP1675" i="19"/>
  <c r="BP1796" i="19"/>
  <c r="BP1823" i="19"/>
  <c r="BP1848" i="19"/>
  <c r="BO1868" i="19"/>
  <c r="BO1877" i="19"/>
  <c r="BO1884" i="19"/>
  <c r="BP1919" i="19"/>
  <c r="BP1943" i="19"/>
  <c r="BO1956" i="19"/>
  <c r="BO1964" i="19"/>
  <c r="BO1969" i="19"/>
  <c r="BP1998" i="19"/>
  <c r="BP2062" i="19"/>
  <c r="BP2085" i="19"/>
  <c r="BO2107" i="19"/>
  <c r="BO2131" i="19"/>
  <c r="BP2169" i="19"/>
  <c r="BO2191" i="19"/>
  <c r="BO2207" i="19"/>
  <c r="BP917" i="19"/>
  <c r="BP933" i="19"/>
  <c r="BP949" i="19"/>
  <c r="BP965" i="19"/>
  <c r="BP981" i="19"/>
  <c r="BP997" i="19"/>
  <c r="BP1989" i="19"/>
  <c r="BP2017" i="19"/>
  <c r="BP2153" i="19"/>
  <c r="BP2269" i="19"/>
  <c r="BP1019" i="19"/>
  <c r="BP1035" i="19"/>
  <c r="BP1075" i="19"/>
  <c r="BO1091" i="19"/>
  <c r="BO1107" i="19"/>
  <c r="BP1132" i="19"/>
  <c r="BO1190" i="19"/>
  <c r="BO1229" i="19"/>
  <c r="BO1245" i="19"/>
  <c r="BO1261" i="19"/>
  <c r="BO1277" i="19"/>
  <c r="BO1293" i="19"/>
  <c r="BO1301" i="19"/>
  <c r="BO1321" i="19"/>
  <c r="BP1329" i="19"/>
  <c r="BO1339" i="19"/>
  <c r="BO1365" i="19"/>
  <c r="BO1385" i="19"/>
  <c r="BP1393" i="19"/>
  <c r="BO1403" i="19"/>
  <c r="BO1429" i="19"/>
  <c r="BO1449" i="19"/>
  <c r="BO1454" i="19"/>
  <c r="BO1462" i="19"/>
  <c r="BO1536" i="19"/>
  <c r="BP1576" i="19"/>
  <c r="BP1592" i="19"/>
  <c r="BP1608" i="19"/>
  <c r="BP1624" i="19"/>
  <c r="BP1642" i="19"/>
  <c r="BP1667" i="19"/>
  <c r="BP1672" i="19"/>
  <c r="BP1679" i="19"/>
  <c r="BO1716" i="19"/>
  <c r="BP1723" i="19"/>
  <c r="BP1730" i="19"/>
  <c r="BP1748" i="19"/>
  <c r="BP1795" i="19"/>
  <c r="BO1820" i="19"/>
  <c r="BO1865" i="19"/>
  <c r="BO1876" i="19"/>
  <c r="BP1888" i="19"/>
  <c r="BO1909" i="19"/>
  <c r="BP1963" i="19"/>
  <c r="BP1973" i="19"/>
  <c r="BP1984" i="19"/>
  <c r="BP1995" i="19"/>
  <c r="BO2019" i="19"/>
  <c r="BP2034" i="19"/>
  <c r="BO2059" i="19"/>
  <c r="BP2113" i="19"/>
  <c r="BP2137" i="19"/>
  <c r="BO2159" i="19"/>
  <c r="BO2175" i="19"/>
  <c r="BP2215" i="19"/>
  <c r="BP2237" i="19"/>
  <c r="BP2265" i="19"/>
  <c r="BO948" i="19"/>
  <c r="BO964" i="19"/>
  <c r="BO980" i="19"/>
  <c r="BO996" i="19"/>
  <c r="BO1012" i="19"/>
  <c r="BO1028" i="19"/>
  <c r="BP1044" i="19"/>
  <c r="BO1077" i="19"/>
  <c r="BO1123" i="19"/>
  <c r="BP1137" i="19"/>
  <c r="BP1175" i="19"/>
  <c r="BO1199" i="19"/>
  <c r="BO1215" i="19"/>
  <c r="BO1231" i="19"/>
  <c r="BO1247" i="19"/>
  <c r="BO1263" i="19"/>
  <c r="BO1279" i="19"/>
  <c r="BO1298" i="19"/>
  <c r="BO1326" i="19"/>
  <c r="BO1362" i="19"/>
  <c r="BO1390" i="19"/>
  <c r="BO1426" i="19"/>
  <c r="BO1459" i="19"/>
  <c r="BO1477" i="19"/>
  <c r="BO1488" i="19"/>
  <c r="BP1495" i="19"/>
  <c r="BO1504" i="19"/>
  <c r="BP1571" i="19"/>
  <c r="BP1587" i="19"/>
  <c r="BP1603" i="19"/>
  <c r="BP1619" i="19"/>
  <c r="BP1635" i="19"/>
  <c r="BO1644" i="19"/>
  <c r="BP1683" i="19"/>
  <c r="BP1688" i="19"/>
  <c r="BP1695" i="19"/>
  <c r="BP1784" i="19"/>
  <c r="BP1811" i="19"/>
  <c r="BP1827" i="19"/>
  <c r="BO1860" i="19"/>
  <c r="BP1895" i="19"/>
  <c r="BP1935" i="19"/>
  <c r="BP1979" i="19"/>
  <c r="BO1988" i="19"/>
  <c r="BO2038" i="19"/>
  <c r="BP2066" i="19"/>
  <c r="BP2077" i="19"/>
  <c r="BP2117" i="19"/>
  <c r="BO2139" i="19"/>
  <c r="BO2199" i="19"/>
  <c r="BP2239" i="19"/>
  <c r="BO1733" i="19"/>
  <c r="BP1733" i="19"/>
  <c r="BP1737" i="19"/>
  <c r="BO1737" i="19"/>
  <c r="BP1751" i="19"/>
  <c r="BO1751" i="19"/>
  <c r="BO742" i="19"/>
  <c r="BO748" i="19"/>
  <c r="BO751" i="19"/>
  <c r="BO762" i="19"/>
  <c r="BO770" i="19"/>
  <c r="BP778" i="19"/>
  <c r="BO800" i="19"/>
  <c r="BO805" i="19"/>
  <c r="BP810" i="19"/>
  <c r="BO832" i="19"/>
  <c r="BO837" i="19"/>
  <c r="BP842" i="19"/>
  <c r="BO869" i="19"/>
  <c r="BP879" i="19"/>
  <c r="BP887" i="19"/>
  <c r="BP895" i="19"/>
  <c r="BP903" i="19"/>
  <c r="BP911" i="19"/>
  <c r="BP919" i="19"/>
  <c r="BP927" i="19"/>
  <c r="BP935" i="19"/>
  <c r="BP943" i="19"/>
  <c r="BP951" i="19"/>
  <c r="BP959" i="19"/>
  <c r="BP967" i="19"/>
  <c r="BP975" i="19"/>
  <c r="BP983" i="19"/>
  <c r="BP991" i="19"/>
  <c r="BP999" i="19"/>
  <c r="BP1007" i="19"/>
  <c r="BP1015" i="19"/>
  <c r="BP1023" i="19"/>
  <c r="BP1031" i="19"/>
  <c r="BP1039" i="19"/>
  <c r="BO1059" i="19"/>
  <c r="BP1064" i="19"/>
  <c r="BP1086" i="19"/>
  <c r="BO1086" i="19"/>
  <c r="BP1089" i="19"/>
  <c r="BO1106" i="19"/>
  <c r="BO1115" i="19"/>
  <c r="BP1115" i="19"/>
  <c r="BP1125" i="19"/>
  <c r="BO1125" i="19"/>
  <c r="BP1169" i="19"/>
  <c r="BP1171" i="19"/>
  <c r="BO1171" i="19"/>
  <c r="BP1311" i="19"/>
  <c r="BO1311" i="19"/>
  <c r="BP1346" i="19"/>
  <c r="BO1346" i="19"/>
  <c r="BP1375" i="19"/>
  <c r="BO1375" i="19"/>
  <c r="BP1410" i="19"/>
  <c r="BO1410" i="19"/>
  <c r="BP1439" i="19"/>
  <c r="BO1439" i="19"/>
  <c r="BO1498" i="19"/>
  <c r="BP1498" i="19"/>
  <c r="BO1574" i="19"/>
  <c r="BP1574" i="19"/>
  <c r="BO1590" i="19"/>
  <c r="BP1590" i="19"/>
  <c r="BO1606" i="19"/>
  <c r="BP1606" i="19"/>
  <c r="BO1622" i="19"/>
  <c r="BP1622" i="19"/>
  <c r="BO1638" i="19"/>
  <c r="BP1638" i="19"/>
  <c r="BO1712" i="19"/>
  <c r="BP1712" i="19"/>
  <c r="BO1083" i="19"/>
  <c r="BP1083" i="19"/>
  <c r="BP1337" i="19"/>
  <c r="BO1337" i="19"/>
  <c r="BP1401" i="19"/>
  <c r="BO1401" i="19"/>
  <c r="BO1686" i="19"/>
  <c r="BP1686" i="19"/>
  <c r="BO750" i="19"/>
  <c r="BO756" i="19"/>
  <c r="BO764" i="19"/>
  <c r="BO772" i="19"/>
  <c r="BO792" i="19"/>
  <c r="BP802" i="19"/>
  <c r="BO824" i="19"/>
  <c r="BP834" i="19"/>
  <c r="BO861" i="19"/>
  <c r="BP871" i="19"/>
  <c r="BO881" i="19"/>
  <c r="BO889" i="19"/>
  <c r="BO897" i="19"/>
  <c r="BO905" i="19"/>
  <c r="BO913" i="19"/>
  <c r="BO921" i="19"/>
  <c r="BO929" i="19"/>
  <c r="BO937" i="19"/>
  <c r="BO945" i="19"/>
  <c r="BO953" i="19"/>
  <c r="BO961" i="19"/>
  <c r="BO969" i="19"/>
  <c r="BO977" i="19"/>
  <c r="BO985" i="19"/>
  <c r="BO993" i="19"/>
  <c r="BO1001" i="19"/>
  <c r="BO1009" i="19"/>
  <c r="BO1017" i="19"/>
  <c r="BO1025" i="19"/>
  <c r="BO1033" i="19"/>
  <c r="BO1041" i="19"/>
  <c r="BO1051" i="19"/>
  <c r="BO1063" i="19"/>
  <c r="BO1066" i="19"/>
  <c r="BO1071" i="19"/>
  <c r="BP1076" i="19"/>
  <c r="BP1117" i="19"/>
  <c r="BP1141" i="19"/>
  <c r="BO1141" i="19"/>
  <c r="BP1155" i="19"/>
  <c r="BP1157" i="19"/>
  <c r="BO1157" i="19"/>
  <c r="BP1182" i="19"/>
  <c r="BO1182" i="19"/>
  <c r="BP1471" i="19"/>
  <c r="BO1471" i="19"/>
  <c r="BO1674" i="19"/>
  <c r="BP1674" i="19"/>
  <c r="BO1058" i="19"/>
  <c r="BP1093" i="19"/>
  <c r="BP1102" i="19"/>
  <c r="BO1102" i="19"/>
  <c r="BP1105" i="19"/>
  <c r="BO735" i="19"/>
  <c r="BP794" i="19"/>
  <c r="BP1163" i="19"/>
  <c r="BO1163" i="19"/>
  <c r="BP1179" i="19"/>
  <c r="BO1179" i="19"/>
  <c r="BP1314" i="19"/>
  <c r="BO1314" i="19"/>
  <c r="BP1343" i="19"/>
  <c r="BO1343" i="19"/>
  <c r="BP1378" i="19"/>
  <c r="BO1378" i="19"/>
  <c r="BP1407" i="19"/>
  <c r="BO1407" i="19"/>
  <c r="BP1442" i="19"/>
  <c r="BO1442" i="19"/>
  <c r="BO1566" i="19"/>
  <c r="BP1566" i="19"/>
  <c r="BO1582" i="19"/>
  <c r="BP1582" i="19"/>
  <c r="BO1598" i="19"/>
  <c r="BP1598" i="19"/>
  <c r="BO1614" i="19"/>
  <c r="BP1614" i="19"/>
  <c r="BO1630" i="19"/>
  <c r="BP1630" i="19"/>
  <c r="BO1648" i="19"/>
  <c r="BP1648" i="19"/>
  <c r="BP1465" i="19"/>
  <c r="BO1465" i="19"/>
  <c r="BO1099" i="19"/>
  <c r="BP1099" i="19"/>
  <c r="BP1305" i="19"/>
  <c r="BO1305" i="19"/>
  <c r="BP1369" i="19"/>
  <c r="BO1369" i="19"/>
  <c r="BP1433" i="19"/>
  <c r="BO1433" i="19"/>
  <c r="BP1817" i="19"/>
  <c r="BO1817" i="19"/>
  <c r="BO2031" i="19"/>
  <c r="BP2031" i="19"/>
  <c r="BO2033" i="19"/>
  <c r="BP2033" i="19"/>
  <c r="BO743" i="19"/>
  <c r="BP786" i="19"/>
  <c r="BP818" i="19"/>
  <c r="BP850" i="19"/>
  <c r="BP855" i="19"/>
  <c r="BP1057" i="19"/>
  <c r="BP1084" i="19"/>
  <c r="BP1109" i="19"/>
  <c r="BP1149" i="19"/>
  <c r="BP1158" i="19"/>
  <c r="BO1158" i="19"/>
  <c r="BP1474" i="19"/>
  <c r="BO1474" i="19"/>
  <c r="BO1503" i="19"/>
  <c r="BP1503" i="19"/>
  <c r="BO1643" i="19"/>
  <c r="BP1643" i="19"/>
  <c r="BO1650" i="19"/>
  <c r="BP1650" i="19"/>
  <c r="BO1662" i="19"/>
  <c r="BP1662" i="19"/>
  <c r="BO1714" i="19"/>
  <c r="BP1714" i="19"/>
  <c r="BO1774" i="19"/>
  <c r="BP1774" i="19"/>
  <c r="BP1783" i="19"/>
  <c r="BO1783" i="19"/>
  <c r="BP1857" i="19"/>
  <c r="BO1857" i="19"/>
  <c r="BO1931" i="19"/>
  <c r="BP1931" i="19"/>
  <c r="BP1985" i="19"/>
  <c r="BO1985" i="19"/>
  <c r="BO2129" i="19"/>
  <c r="BP2129" i="19"/>
  <c r="BP2187" i="19"/>
  <c r="BO2187" i="19"/>
  <c r="BP2251" i="19"/>
  <c r="BO2251" i="19"/>
  <c r="BO1690" i="19"/>
  <c r="BP1690" i="19"/>
  <c r="BP1743" i="19"/>
  <c r="BO1743" i="19"/>
  <c r="BO1762" i="19"/>
  <c r="BP1762" i="19"/>
  <c r="BP1776" i="19"/>
  <c r="BO1776" i="19"/>
  <c r="BP1896" i="19"/>
  <c r="BO1896" i="19"/>
  <c r="BP1980" i="19"/>
  <c r="BO1980" i="19"/>
  <c r="BO2087" i="19"/>
  <c r="BP2087" i="19"/>
  <c r="BO1287" i="19"/>
  <c r="BO1290" i="19"/>
  <c r="BO1313" i="19"/>
  <c r="BO1319" i="19"/>
  <c r="BO1322" i="19"/>
  <c r="BO1345" i="19"/>
  <c r="BO1351" i="19"/>
  <c r="BO1354" i="19"/>
  <c r="BO1377" i="19"/>
  <c r="BO1383" i="19"/>
  <c r="BO1386" i="19"/>
  <c r="BO1409" i="19"/>
  <c r="BO1415" i="19"/>
  <c r="BO1418" i="19"/>
  <c r="BO1441" i="19"/>
  <c r="BO1447" i="19"/>
  <c r="BO1450" i="19"/>
  <c r="BO1473" i="19"/>
  <c r="BO1479" i="19"/>
  <c r="BO1512" i="19"/>
  <c r="BP1519" i="19"/>
  <c r="BP1555" i="19"/>
  <c r="BO1560" i="19"/>
  <c r="BP1640" i="19"/>
  <c r="BP1664" i="19"/>
  <c r="BO1666" i="19"/>
  <c r="BP1666" i="19"/>
  <c r="BO1678" i="19"/>
  <c r="BP1678" i="19"/>
  <c r="BP1841" i="19"/>
  <c r="BO1841" i="19"/>
  <c r="BP1905" i="19"/>
  <c r="BO1905" i="19"/>
  <c r="BO2069" i="19"/>
  <c r="BP2069" i="19"/>
  <c r="BO1654" i="19"/>
  <c r="BP1654" i="19"/>
  <c r="BO1706" i="19"/>
  <c r="BP1706" i="19"/>
  <c r="BO1738" i="19"/>
  <c r="BP1738" i="19"/>
  <c r="BO1791" i="19"/>
  <c r="BP1791" i="19"/>
  <c r="BP1928" i="19"/>
  <c r="BO1928" i="19"/>
  <c r="BO1951" i="19"/>
  <c r="BP1951" i="19"/>
  <c r="BO2002" i="19"/>
  <c r="BP2002" i="19"/>
  <c r="BO2064" i="19"/>
  <c r="BP2064" i="19"/>
  <c r="BO2157" i="19"/>
  <c r="BP2157" i="19"/>
  <c r="BP1481" i="19"/>
  <c r="BP1486" i="19"/>
  <c r="BO1516" i="19"/>
  <c r="BO1528" i="19"/>
  <c r="BP1535" i="19"/>
  <c r="BP1547" i="19"/>
  <c r="BO1552" i="19"/>
  <c r="BP1562" i="19"/>
  <c r="BP1570" i="19"/>
  <c r="BP1578" i="19"/>
  <c r="BP1586" i="19"/>
  <c r="BP1594" i="19"/>
  <c r="BP1602" i="19"/>
  <c r="BP1610" i="19"/>
  <c r="BP1618" i="19"/>
  <c r="BP1626" i="19"/>
  <c r="BP1634" i="19"/>
  <c r="BP1680" i="19"/>
  <c r="BO1682" i="19"/>
  <c r="BP1682" i="19"/>
  <c r="BO1694" i="19"/>
  <c r="BP1694" i="19"/>
  <c r="BP1727" i="19"/>
  <c r="BO1727" i="19"/>
  <c r="BP1752" i="19"/>
  <c r="BO1754" i="19"/>
  <c r="BP1754" i="19"/>
  <c r="BP1773" i="19"/>
  <c r="BO1773" i="19"/>
  <c r="BO1975" i="19"/>
  <c r="BP1975" i="19"/>
  <c r="BO1997" i="19"/>
  <c r="BP1997" i="19"/>
  <c r="BO2061" i="19"/>
  <c r="BP2061" i="19"/>
  <c r="BO2115" i="19"/>
  <c r="BP2115" i="19"/>
  <c r="BO2217" i="19"/>
  <c r="BP2217" i="19"/>
  <c r="BO1153" i="19"/>
  <c r="BO1159" i="19"/>
  <c r="BO1162" i="19"/>
  <c r="BO1195" i="19"/>
  <c r="BO1203" i="19"/>
  <c r="BO1211" i="19"/>
  <c r="BO1219" i="19"/>
  <c r="BO1227" i="19"/>
  <c r="BO1235" i="19"/>
  <c r="BO1243" i="19"/>
  <c r="BO1251" i="19"/>
  <c r="BO1259" i="19"/>
  <c r="BO1267" i="19"/>
  <c r="BO1275" i="19"/>
  <c r="BO1283" i="19"/>
  <c r="BO1286" i="19"/>
  <c r="BO1309" i="19"/>
  <c r="BO1315" i="19"/>
  <c r="BO1318" i="19"/>
  <c r="BO1341" i="19"/>
  <c r="BO1347" i="19"/>
  <c r="BO1350" i="19"/>
  <c r="BO1373" i="19"/>
  <c r="BO1379" i="19"/>
  <c r="BO1382" i="19"/>
  <c r="BO1405" i="19"/>
  <c r="BO1411" i="19"/>
  <c r="BO1414" i="19"/>
  <c r="BO1437" i="19"/>
  <c r="BO1443" i="19"/>
  <c r="BO1446" i="19"/>
  <c r="BO1469" i="19"/>
  <c r="BO1475" i="19"/>
  <c r="BP1478" i="19"/>
  <c r="BO1658" i="19"/>
  <c r="BP1658" i="19"/>
  <c r="BO1670" i="19"/>
  <c r="BP1670" i="19"/>
  <c r="BO1722" i="19"/>
  <c r="BP1722" i="19"/>
  <c r="BP1768" i="19"/>
  <c r="BO1768" i="19"/>
  <c r="BO1786" i="19"/>
  <c r="BP1786" i="19"/>
  <c r="BP1937" i="19"/>
  <c r="BO1937" i="19"/>
  <c r="BO1118" i="19"/>
  <c r="BP1131" i="19"/>
  <c r="BO1134" i="19"/>
  <c r="BO1150" i="19"/>
  <c r="BO1306" i="19"/>
  <c r="BO1338" i="19"/>
  <c r="BO1370" i="19"/>
  <c r="BO1402" i="19"/>
  <c r="BO1434" i="19"/>
  <c r="BO1466" i="19"/>
  <c r="BO1491" i="19"/>
  <c r="BO1646" i="19"/>
  <c r="BP1646" i="19"/>
  <c r="BP1696" i="19"/>
  <c r="BO1698" i="19"/>
  <c r="BP1698" i="19"/>
  <c r="BP1777" i="19"/>
  <c r="BP1779" i="19"/>
  <c r="BO1779" i="19"/>
  <c r="BP1801" i="19"/>
  <c r="BO1801" i="19"/>
  <c r="BO1851" i="19"/>
  <c r="BP1851" i="19"/>
  <c r="BO1899" i="19"/>
  <c r="BP1899" i="19"/>
  <c r="BO2101" i="19"/>
  <c r="BP2101" i="19"/>
  <c r="BP2235" i="19"/>
  <c r="BO2235" i="19"/>
  <c r="BP2006" i="19"/>
  <c r="BO2006" i="19"/>
  <c r="BO2075" i="19"/>
  <c r="BP2075" i="19"/>
  <c r="BO2161" i="19"/>
  <c r="BP2161" i="19"/>
  <c r="BO2189" i="19"/>
  <c r="BP2189" i="19"/>
  <c r="BO1793" i="19"/>
  <c r="BO1816" i="19"/>
  <c r="BP1819" i="19"/>
  <c r="BO1840" i="19"/>
  <c r="BP1843" i="19"/>
  <c r="BO1856" i="19"/>
  <c r="BP1859" i="19"/>
  <c r="BO1873" i="19"/>
  <c r="BO1904" i="19"/>
  <c r="BP1907" i="19"/>
  <c r="BO1913" i="19"/>
  <c r="BO1936" i="19"/>
  <c r="BP1939" i="19"/>
  <c r="BO1945" i="19"/>
  <c r="BO1953" i="19"/>
  <c r="BP1977" i="19"/>
  <c r="BP1987" i="19"/>
  <c r="BP2014" i="19"/>
  <c r="BO2035" i="19"/>
  <c r="BO2037" i="19"/>
  <c r="BP2037" i="19"/>
  <c r="BO2091" i="19"/>
  <c r="BP2119" i="19"/>
  <c r="BP2133" i="19"/>
  <c r="BP2147" i="19"/>
  <c r="BO2221" i="19"/>
  <c r="BP2221" i="19"/>
  <c r="BO2001" i="19"/>
  <c r="BP2001" i="19"/>
  <c r="BO2032" i="19"/>
  <c r="BP2032" i="19"/>
  <c r="BO2068" i="19"/>
  <c r="BP2068" i="19"/>
  <c r="BO2093" i="19"/>
  <c r="BP2093" i="19"/>
  <c r="BO2193" i="19"/>
  <c r="BP2193" i="19"/>
  <c r="BP1875" i="19"/>
  <c r="BO1889" i="19"/>
  <c r="BO1912" i="19"/>
  <c r="BP1915" i="19"/>
  <c r="BO1921" i="19"/>
  <c r="BO1944" i="19"/>
  <c r="BP1947" i="19"/>
  <c r="BP1955" i="19"/>
  <c r="BO1971" i="19"/>
  <c r="BP1971" i="19"/>
  <c r="BO1976" i="19"/>
  <c r="BO2003" i="19"/>
  <c r="BP2016" i="19"/>
  <c r="BP2021" i="19"/>
  <c r="BP2043" i="19"/>
  <c r="BO2123" i="19"/>
  <c r="BP2151" i="19"/>
  <c r="BP2165" i="19"/>
  <c r="BP2179" i="19"/>
  <c r="BP2241" i="19"/>
  <c r="BP2261" i="19"/>
  <c r="BP2263" i="19"/>
  <c r="BO2263" i="19"/>
  <c r="BO1736" i="19"/>
  <c r="BO1761" i="19"/>
  <c r="BO1769" i="19"/>
  <c r="BO1792" i="19"/>
  <c r="BO1821" i="19"/>
  <c r="BO1836" i="19"/>
  <c r="BP1839" i="19"/>
  <c r="BO1852" i="19"/>
  <c r="BP1855" i="19"/>
  <c r="BO1861" i="19"/>
  <c r="BO1869" i="19"/>
  <c r="BO2011" i="19"/>
  <c r="BP2011" i="19"/>
  <c r="BO2097" i="19"/>
  <c r="BP2097" i="19"/>
  <c r="BO2125" i="19"/>
  <c r="BP2125" i="19"/>
  <c r="BO2245" i="19"/>
  <c r="BP2245" i="19"/>
  <c r="BP2267" i="19"/>
  <c r="BO2267" i="19"/>
  <c r="BP1702" i="19"/>
  <c r="BP1710" i="19"/>
  <c r="BP1718" i="19"/>
  <c r="BP1741" i="19"/>
  <c r="BP1758" i="19"/>
  <c r="BO1789" i="19"/>
  <c r="BP1807" i="19"/>
  <c r="BP1831" i="19"/>
  <c r="BP1891" i="19"/>
  <c r="BP1923" i="19"/>
  <c r="BP1968" i="19"/>
  <c r="BP2083" i="19"/>
  <c r="BP2183" i="19"/>
  <c r="BP2197" i="19"/>
  <c r="BP2211" i="19"/>
  <c r="BO2213" i="19"/>
  <c r="BP2213" i="19"/>
  <c r="BP2229" i="19"/>
  <c r="BP2253" i="19"/>
  <c r="BP2225" i="19"/>
  <c r="BP2257" i="19"/>
  <c r="BP759" i="19"/>
  <c r="BP763" i="19"/>
  <c r="BP767" i="19"/>
  <c r="BP771" i="19"/>
  <c r="BP775" i="19"/>
  <c r="BP785" i="19"/>
  <c r="BP788" i="19"/>
  <c r="BP791" i="19"/>
  <c r="BP801" i="19"/>
  <c r="BP804" i="19"/>
  <c r="BP807" i="19"/>
  <c r="BP817" i="19"/>
  <c r="BP820" i="19"/>
  <c r="BP823" i="19"/>
  <c r="BP833" i="19"/>
  <c r="BP836" i="19"/>
  <c r="BP839" i="19"/>
  <c r="BP849" i="19"/>
  <c r="BP854" i="19"/>
  <c r="BO854" i="19"/>
  <c r="BP862" i="19"/>
  <c r="BO862" i="19"/>
  <c r="BP870" i="19"/>
  <c r="BO870" i="19"/>
  <c r="BP878" i="19"/>
  <c r="BO878" i="19"/>
  <c r="BP886" i="19"/>
  <c r="BO886" i="19"/>
  <c r="BP894" i="19"/>
  <c r="BO894" i="19"/>
  <c r="BO729" i="19"/>
  <c r="BO733" i="19"/>
  <c r="BO737" i="19"/>
  <c r="BO741" i="19"/>
  <c r="BO745" i="19"/>
  <c r="BO749" i="19"/>
  <c r="BO753" i="19"/>
  <c r="BO757" i="19"/>
  <c r="BO761" i="19"/>
  <c r="BO765" i="19"/>
  <c r="BO769" i="19"/>
  <c r="BO773" i="19"/>
  <c r="BO777" i="19"/>
  <c r="BO780" i="19"/>
  <c r="BP790" i="19"/>
  <c r="BO793" i="19"/>
  <c r="BO796" i="19"/>
  <c r="BP806" i="19"/>
  <c r="BO809" i="19"/>
  <c r="BO812" i="19"/>
  <c r="BP822" i="19"/>
  <c r="BO825" i="19"/>
  <c r="BO828" i="19"/>
  <c r="BP838" i="19"/>
  <c r="BO841" i="19"/>
  <c r="BO844" i="19"/>
  <c r="BO856" i="19"/>
  <c r="BO864" i="19"/>
  <c r="BO872" i="19"/>
  <c r="BP858" i="19"/>
  <c r="BO858" i="19"/>
  <c r="BP866" i="19"/>
  <c r="BO866" i="19"/>
  <c r="BP874" i="19"/>
  <c r="BO874" i="19"/>
  <c r="BP882" i="19"/>
  <c r="BO882" i="19"/>
  <c r="BP890" i="19"/>
  <c r="BO890" i="19"/>
  <c r="BP779" i="19"/>
  <c r="BP795" i="19"/>
  <c r="BP811" i="19"/>
  <c r="BP827" i="19"/>
  <c r="BP843" i="19"/>
  <c r="BP782" i="19"/>
  <c r="BP798" i="19"/>
  <c r="BP814" i="19"/>
  <c r="BP830" i="19"/>
  <c r="BP846" i="19"/>
  <c r="BO852" i="19"/>
  <c r="BO860" i="19"/>
  <c r="BO868" i="19"/>
  <c r="BO876" i="19"/>
  <c r="BP1047" i="19"/>
  <c r="BP1054" i="19"/>
  <c r="BP1061" i="19"/>
  <c r="BP1068" i="19"/>
  <c r="BP1079" i="19"/>
  <c r="BO1082" i="19"/>
  <c r="BP1095" i="19"/>
  <c r="BO1098" i="19"/>
  <c r="BP1111" i="19"/>
  <c r="BO1114" i="19"/>
  <c r="BP1127" i="19"/>
  <c r="BO1130" i="19"/>
  <c r="BP1143" i="19"/>
  <c r="BP1160" i="19"/>
  <c r="BO1160" i="19"/>
  <c r="BO1166" i="19"/>
  <c r="BP1192" i="19"/>
  <c r="BO1192" i="19"/>
  <c r="BP1200" i="19"/>
  <c r="BO1200" i="19"/>
  <c r="BP1208" i="19"/>
  <c r="BO1208" i="19"/>
  <c r="BP1216" i="19"/>
  <c r="BO1216" i="19"/>
  <c r="BP1224" i="19"/>
  <c r="BO1224" i="19"/>
  <c r="BP1148" i="19"/>
  <c r="BO1148" i="19"/>
  <c r="BP1180" i="19"/>
  <c r="BO1180" i="19"/>
  <c r="BO898" i="19"/>
  <c r="BO902" i="19"/>
  <c r="BO906" i="19"/>
  <c r="BO910" i="19"/>
  <c r="BO914" i="19"/>
  <c r="BO918" i="19"/>
  <c r="BO922" i="19"/>
  <c r="BO926" i="19"/>
  <c r="BO930" i="19"/>
  <c r="BO934" i="19"/>
  <c r="BO938" i="19"/>
  <c r="BO942" i="19"/>
  <c r="BO946" i="19"/>
  <c r="BO950" i="19"/>
  <c r="BO954" i="19"/>
  <c r="BO958" i="19"/>
  <c r="BO962" i="19"/>
  <c r="BO966" i="19"/>
  <c r="BO970" i="19"/>
  <c r="BO974" i="19"/>
  <c r="BO978" i="19"/>
  <c r="BO982" i="19"/>
  <c r="BO986" i="19"/>
  <c r="BO990" i="19"/>
  <c r="BO994" i="19"/>
  <c r="BO998" i="19"/>
  <c r="BO1002" i="19"/>
  <c r="BO1006" i="19"/>
  <c r="BO1010" i="19"/>
  <c r="BO1014" i="19"/>
  <c r="BO1018" i="19"/>
  <c r="BO1022" i="19"/>
  <c r="BO1026" i="19"/>
  <c r="BO1030" i="19"/>
  <c r="BO1034" i="19"/>
  <c r="BO1038" i="19"/>
  <c r="BO1042" i="19"/>
  <c r="BO1049" i="19"/>
  <c r="BP1060" i="19"/>
  <c r="BO1067" i="19"/>
  <c r="BO1074" i="19"/>
  <c r="BO1081" i="19"/>
  <c r="BO1094" i="19"/>
  <c r="BO1110" i="19"/>
  <c r="BO1126" i="19"/>
  <c r="BO1142" i="19"/>
  <c r="BP1168" i="19"/>
  <c r="BO1168" i="19"/>
  <c r="BO1174" i="19"/>
  <c r="BP1156" i="19"/>
  <c r="BO1156" i="19"/>
  <c r="BP1188" i="19"/>
  <c r="BO1188" i="19"/>
  <c r="BP1144" i="19"/>
  <c r="BO1144" i="19"/>
  <c r="BP1176" i="19"/>
  <c r="BO1176" i="19"/>
  <c r="BP1196" i="19"/>
  <c r="BO1196" i="19"/>
  <c r="BP1204" i="19"/>
  <c r="BO1204" i="19"/>
  <c r="BP1212" i="19"/>
  <c r="BO1212" i="19"/>
  <c r="BP1220" i="19"/>
  <c r="BO1220" i="19"/>
  <c r="BP1228" i="19"/>
  <c r="BO1228" i="19"/>
  <c r="BP1048" i="19"/>
  <c r="BO1055" i="19"/>
  <c r="BO1062" i="19"/>
  <c r="BO1069" i="19"/>
  <c r="BP1080" i="19"/>
  <c r="BP1096" i="19"/>
  <c r="BP1112" i="19"/>
  <c r="BP1128" i="19"/>
  <c r="BP1164" i="19"/>
  <c r="BO1164" i="19"/>
  <c r="BO1170" i="19"/>
  <c r="BP1152" i="19"/>
  <c r="BO1152" i="19"/>
  <c r="BP1184" i="19"/>
  <c r="BO1184" i="19"/>
  <c r="BP1072" i="19"/>
  <c r="BP1092" i="19"/>
  <c r="BP1108" i="19"/>
  <c r="BP1124" i="19"/>
  <c r="BP1140" i="19"/>
  <c r="BO1146" i="19"/>
  <c r="BP1172" i="19"/>
  <c r="BO1172" i="19"/>
  <c r="BO1178" i="19"/>
  <c r="BP1194" i="19"/>
  <c r="BP1198" i="19"/>
  <c r="BP1202" i="19"/>
  <c r="BP1206" i="19"/>
  <c r="BP1210" i="19"/>
  <c r="BP1214" i="19"/>
  <c r="BP1218" i="19"/>
  <c r="BP1222" i="19"/>
  <c r="BP1226" i="19"/>
  <c r="BP1230" i="19"/>
  <c r="BP1234" i="19"/>
  <c r="BP1238" i="19"/>
  <c r="BP1242" i="19"/>
  <c r="BP1246" i="19"/>
  <c r="BP1250" i="19"/>
  <c r="BP1254" i="19"/>
  <c r="BP1258" i="19"/>
  <c r="BP1262" i="19"/>
  <c r="BP1266" i="19"/>
  <c r="BP1270" i="19"/>
  <c r="BP1274" i="19"/>
  <c r="BP1278" i="19"/>
  <c r="BP1282" i="19"/>
  <c r="BP1494" i="19"/>
  <c r="BO1497" i="19"/>
  <c r="BP1505" i="19"/>
  <c r="BO1505" i="19"/>
  <c r="BP1513" i="19"/>
  <c r="BO1513" i="19"/>
  <c r="BP1521" i="19"/>
  <c r="BO1521" i="19"/>
  <c r="BP1529" i="19"/>
  <c r="BO1529" i="19"/>
  <c r="BP1537" i="19"/>
  <c r="BO1537" i="19"/>
  <c r="BP1545" i="19"/>
  <c r="BO1545" i="19"/>
  <c r="BP1553" i="19"/>
  <c r="BO1553" i="19"/>
  <c r="BP1561" i="19"/>
  <c r="BO1561" i="19"/>
  <c r="BP1569" i="19"/>
  <c r="BO1569" i="19"/>
  <c r="BP1577" i="19"/>
  <c r="BO1577" i="19"/>
  <c r="BP1585" i="19"/>
  <c r="BO1585" i="19"/>
  <c r="BP1593" i="19"/>
  <c r="BO1593" i="19"/>
  <c r="BP1601" i="19"/>
  <c r="BO1601" i="19"/>
  <c r="BP1609" i="19"/>
  <c r="BO1609" i="19"/>
  <c r="BP1617" i="19"/>
  <c r="BO1617" i="19"/>
  <c r="BP1625" i="19"/>
  <c r="BO1625" i="19"/>
  <c r="BO1480" i="19"/>
  <c r="BP1490" i="19"/>
  <c r="BP1499" i="19"/>
  <c r="BP1502" i="19"/>
  <c r="BP1510" i="19"/>
  <c r="BP1518" i="19"/>
  <c r="BP1526" i="19"/>
  <c r="BP1534" i="19"/>
  <c r="BP1542" i="19"/>
  <c r="BP1550" i="19"/>
  <c r="BP1558" i="19"/>
  <c r="BO1232" i="19"/>
  <c r="BO1236" i="19"/>
  <c r="BO1240" i="19"/>
  <c r="BO1244" i="19"/>
  <c r="BO1248" i="19"/>
  <c r="BO1252" i="19"/>
  <c r="BO1256" i="19"/>
  <c r="BO1260" i="19"/>
  <c r="BO1264" i="19"/>
  <c r="BO1268" i="19"/>
  <c r="BO1272" i="19"/>
  <c r="BO1276" i="19"/>
  <c r="BO1280" i="19"/>
  <c r="BO1284" i="19"/>
  <c r="BO1288" i="19"/>
  <c r="BO1292" i="19"/>
  <c r="BO1296" i="19"/>
  <c r="BO1300" i="19"/>
  <c r="BO1304" i="19"/>
  <c r="BO1308" i="19"/>
  <c r="BO1312" i="19"/>
  <c r="BO1316" i="19"/>
  <c r="BO1320" i="19"/>
  <c r="BO1324" i="19"/>
  <c r="BO1328" i="19"/>
  <c r="BO1332" i="19"/>
  <c r="BO1336" i="19"/>
  <c r="BO1340" i="19"/>
  <c r="BO1344" i="19"/>
  <c r="BO1348" i="19"/>
  <c r="BO1352" i="19"/>
  <c r="BO1356" i="19"/>
  <c r="BO1360" i="19"/>
  <c r="BO1364" i="19"/>
  <c r="BO1368" i="19"/>
  <c r="BO1372" i="19"/>
  <c r="BO1376" i="19"/>
  <c r="BO1380" i="19"/>
  <c r="BO1384" i="19"/>
  <c r="BO1388" i="19"/>
  <c r="BO1392" i="19"/>
  <c r="BO1396" i="19"/>
  <c r="BO1400" i="19"/>
  <c r="BO1404" i="19"/>
  <c r="BO1408" i="19"/>
  <c r="BO1412" i="19"/>
  <c r="BO1416" i="19"/>
  <c r="BO1420" i="19"/>
  <c r="BO1424" i="19"/>
  <c r="BO1428" i="19"/>
  <c r="BO1432" i="19"/>
  <c r="BO1436" i="19"/>
  <c r="BO1440" i="19"/>
  <c r="BO1444" i="19"/>
  <c r="BO1448" i="19"/>
  <c r="BO1452" i="19"/>
  <c r="BO1456" i="19"/>
  <c r="BO1460" i="19"/>
  <c r="BO1464" i="19"/>
  <c r="BO1468" i="19"/>
  <c r="BO1472" i="19"/>
  <c r="BO1476" i="19"/>
  <c r="BO1483" i="19"/>
  <c r="BO1493" i="19"/>
  <c r="BP1507" i="19"/>
  <c r="BP1515" i="19"/>
  <c r="BP1523" i="19"/>
  <c r="BP1531" i="19"/>
  <c r="BP1539" i="19"/>
  <c r="BP1509" i="19"/>
  <c r="BO1509" i="19"/>
  <c r="BP1517" i="19"/>
  <c r="BO1517" i="19"/>
  <c r="BP1525" i="19"/>
  <c r="BO1525" i="19"/>
  <c r="BP1533" i="19"/>
  <c r="BO1533" i="19"/>
  <c r="BP1541" i="19"/>
  <c r="BO1541" i="19"/>
  <c r="BP1549" i="19"/>
  <c r="BO1549" i="19"/>
  <c r="BP1557" i="19"/>
  <c r="BO1557" i="19"/>
  <c r="BP1565" i="19"/>
  <c r="BO1565" i="19"/>
  <c r="BP1573" i="19"/>
  <c r="BO1573" i="19"/>
  <c r="BP1581" i="19"/>
  <c r="BO1581" i="19"/>
  <c r="BP1589" i="19"/>
  <c r="BO1589" i="19"/>
  <c r="BP1597" i="19"/>
  <c r="BO1597" i="19"/>
  <c r="BP1605" i="19"/>
  <c r="BO1605" i="19"/>
  <c r="BP1613" i="19"/>
  <c r="BO1613" i="19"/>
  <c r="BP1621" i="19"/>
  <c r="BO1621" i="19"/>
  <c r="BP1629" i="19"/>
  <c r="BO1629" i="19"/>
  <c r="BP1482" i="19"/>
  <c r="BP1506" i="19"/>
  <c r="BP1514" i="19"/>
  <c r="BP1522" i="19"/>
  <c r="BP1530" i="19"/>
  <c r="BP1538" i="19"/>
  <c r="BP1546" i="19"/>
  <c r="BP1554" i="19"/>
  <c r="BP1726" i="19"/>
  <c r="BP1810" i="19"/>
  <c r="BO1810" i="19"/>
  <c r="BP1842" i="19"/>
  <c r="BO1842" i="19"/>
  <c r="BP1874" i="19"/>
  <c r="BO1874" i="19"/>
  <c r="BP1906" i="19"/>
  <c r="BO1906" i="19"/>
  <c r="BP1938" i="19"/>
  <c r="BO1938" i="19"/>
  <c r="BP1970" i="19"/>
  <c r="BO1970" i="19"/>
  <c r="BO2050" i="19"/>
  <c r="BP2050" i="19"/>
  <c r="BP2086" i="19"/>
  <c r="BO2086" i="19"/>
  <c r="BP2096" i="19"/>
  <c r="BO2096" i="19"/>
  <c r="BP2118" i="19"/>
  <c r="BO2118" i="19"/>
  <c r="BP2128" i="19"/>
  <c r="BO2128" i="19"/>
  <c r="BP2150" i="19"/>
  <c r="BO2150" i="19"/>
  <c r="BP2160" i="19"/>
  <c r="BO2160" i="19"/>
  <c r="BP2192" i="19"/>
  <c r="BO2192" i="19"/>
  <c r="BP1798" i="19"/>
  <c r="BO1798" i="19"/>
  <c r="BP1830" i="19"/>
  <c r="BO1830" i="19"/>
  <c r="BP1862" i="19"/>
  <c r="BO1862" i="19"/>
  <c r="BP1894" i="19"/>
  <c r="BO1894" i="19"/>
  <c r="BP1926" i="19"/>
  <c r="BO1926" i="19"/>
  <c r="BP1958" i="19"/>
  <c r="BO1958" i="19"/>
  <c r="BO2009" i="19"/>
  <c r="BP2009" i="19"/>
  <c r="BO1633" i="19"/>
  <c r="BO1637" i="19"/>
  <c r="BO1641" i="19"/>
  <c r="BO1645" i="19"/>
  <c r="BO1649" i="19"/>
  <c r="BO1653" i="19"/>
  <c r="BO1657" i="19"/>
  <c r="BO1661" i="19"/>
  <c r="BO1665" i="19"/>
  <c r="BO1669" i="19"/>
  <c r="BO1673" i="19"/>
  <c r="BO1677" i="19"/>
  <c r="BO1681" i="19"/>
  <c r="BO1685" i="19"/>
  <c r="BO1689" i="19"/>
  <c r="BO1693" i="19"/>
  <c r="BO1697" i="19"/>
  <c r="BO1701" i="19"/>
  <c r="BO1705" i="19"/>
  <c r="BO1709" i="19"/>
  <c r="BO1713" i="19"/>
  <c r="BO1717" i="19"/>
  <c r="BO1721" i="19"/>
  <c r="BO1725" i="19"/>
  <c r="BO1732" i="19"/>
  <c r="BO1739" i="19"/>
  <c r="BP1750" i="19"/>
  <c r="BO1757" i="19"/>
  <c r="BO1764" i="19"/>
  <c r="BO1771" i="19"/>
  <c r="BP1782" i="19"/>
  <c r="BO1812" i="19"/>
  <c r="BP1815" i="19"/>
  <c r="BP1818" i="19"/>
  <c r="BO1818" i="19"/>
  <c r="BO1844" i="19"/>
  <c r="BP1847" i="19"/>
  <c r="BP1850" i="19"/>
  <c r="BO1850" i="19"/>
  <c r="BP1879" i="19"/>
  <c r="BP1882" i="19"/>
  <c r="BO1882" i="19"/>
  <c r="BP1914" i="19"/>
  <c r="BO1914" i="19"/>
  <c r="BP1946" i="19"/>
  <c r="BO1946" i="19"/>
  <c r="BP1978" i="19"/>
  <c r="BO1978" i="19"/>
  <c r="BO2025" i="19"/>
  <c r="BP2025" i="19"/>
  <c r="BO2056" i="19"/>
  <c r="BP2056" i="19"/>
  <c r="BO1728" i="19"/>
  <c r="BO1735" i="19"/>
  <c r="BP1746" i="19"/>
  <c r="BO1753" i="19"/>
  <c r="BO1760" i="19"/>
  <c r="BO1767" i="19"/>
  <c r="BP1778" i="19"/>
  <c r="BO1785" i="19"/>
  <c r="BO1788" i="19"/>
  <c r="BO1800" i="19"/>
  <c r="BP1803" i="19"/>
  <c r="BP1806" i="19"/>
  <c r="BO1806" i="19"/>
  <c r="BO1832" i="19"/>
  <c r="BP1835" i="19"/>
  <c r="BP1838" i="19"/>
  <c r="BO1838" i="19"/>
  <c r="BP1867" i="19"/>
  <c r="BP1870" i="19"/>
  <c r="BO1870" i="19"/>
  <c r="BP1902" i="19"/>
  <c r="BO1902" i="19"/>
  <c r="BP1934" i="19"/>
  <c r="BO1934" i="19"/>
  <c r="BP1966" i="19"/>
  <c r="BO1966" i="19"/>
  <c r="BO2041" i="19"/>
  <c r="BP2041" i="19"/>
  <c r="BP1794" i="19"/>
  <c r="BO1794" i="19"/>
  <c r="BP1826" i="19"/>
  <c r="BO1826" i="19"/>
  <c r="BP1858" i="19"/>
  <c r="BO1858" i="19"/>
  <c r="BP1890" i="19"/>
  <c r="BO1890" i="19"/>
  <c r="BP1922" i="19"/>
  <c r="BO1922" i="19"/>
  <c r="BP1954" i="19"/>
  <c r="BO1954" i="19"/>
  <c r="BP2047" i="19"/>
  <c r="BO2047" i="19"/>
  <c r="BO2053" i="19"/>
  <c r="BP2053" i="19"/>
  <c r="BP1814" i="19"/>
  <c r="BO1814" i="19"/>
  <c r="BP1846" i="19"/>
  <c r="BO1846" i="19"/>
  <c r="BP1878" i="19"/>
  <c r="BO1878" i="19"/>
  <c r="BP1910" i="19"/>
  <c r="BO1910" i="19"/>
  <c r="BP1942" i="19"/>
  <c r="BO1942" i="19"/>
  <c r="BP1974" i="19"/>
  <c r="BO1974" i="19"/>
  <c r="BP1986" i="19"/>
  <c r="BO1986" i="19"/>
  <c r="BP1734" i="19"/>
  <c r="BP1799" i="19"/>
  <c r="BP1802" i="19"/>
  <c r="BO1802" i="19"/>
  <c r="BO1828" i="19"/>
  <c r="BP1834" i="19"/>
  <c r="BO1834" i="19"/>
  <c r="BP1863" i="19"/>
  <c r="BP1866" i="19"/>
  <c r="BO1866" i="19"/>
  <c r="BP1898" i="19"/>
  <c r="BO1898" i="19"/>
  <c r="BP1930" i="19"/>
  <c r="BO1930" i="19"/>
  <c r="BP1962" i="19"/>
  <c r="BO1962" i="19"/>
  <c r="BP1822" i="19"/>
  <c r="BO1822" i="19"/>
  <c r="BP1854" i="19"/>
  <c r="BO1854" i="19"/>
  <c r="BP1883" i="19"/>
  <c r="BP1886" i="19"/>
  <c r="BO1886" i="19"/>
  <c r="BP1918" i="19"/>
  <c r="BO1918" i="19"/>
  <c r="BP1950" i="19"/>
  <c r="BO1950" i="19"/>
  <c r="BP1982" i="19"/>
  <c r="BO1982" i="19"/>
  <c r="BO1993" i="19"/>
  <c r="BP1993" i="19"/>
  <c r="BP2076" i="19"/>
  <c r="BO2076" i="19"/>
  <c r="BP2098" i="19"/>
  <c r="BO2098" i="19"/>
  <c r="BP2108" i="19"/>
  <c r="BO2108" i="19"/>
  <c r="BP2130" i="19"/>
  <c r="BO2130" i="19"/>
  <c r="BP2140" i="19"/>
  <c r="BO2140" i="19"/>
  <c r="BP2162" i="19"/>
  <c r="BO2162" i="19"/>
  <c r="BP2172" i="19"/>
  <c r="BO2172" i="19"/>
  <c r="BP1996" i="19"/>
  <c r="BP2012" i="19"/>
  <c r="BP2028" i="19"/>
  <c r="BP2044" i="19"/>
  <c r="BP2070" i="19"/>
  <c r="BP2073" i="19"/>
  <c r="BP2078" i="19"/>
  <c r="BO2078" i="19"/>
  <c r="BP2088" i="19"/>
  <c r="BO2088" i="19"/>
  <c r="BP2110" i="19"/>
  <c r="BO2110" i="19"/>
  <c r="BP2120" i="19"/>
  <c r="BO2120" i="19"/>
  <c r="BP2142" i="19"/>
  <c r="BO2142" i="19"/>
  <c r="BP2152" i="19"/>
  <c r="BO2152" i="19"/>
  <c r="BP2184" i="19"/>
  <c r="BO2184" i="19"/>
  <c r="BP2090" i="19"/>
  <c r="BO2090" i="19"/>
  <c r="BP2100" i="19"/>
  <c r="BO2100" i="19"/>
  <c r="BP2122" i="19"/>
  <c r="BO2122" i="19"/>
  <c r="BP2132" i="19"/>
  <c r="BO2132" i="19"/>
  <c r="BP2154" i="19"/>
  <c r="BO2154" i="19"/>
  <c r="BP2164" i="19"/>
  <c r="BO2164" i="19"/>
  <c r="BP1992" i="19"/>
  <c r="BP2008" i="19"/>
  <c r="BP2024" i="19"/>
  <c r="BP2040" i="19"/>
  <c r="BP2046" i="19"/>
  <c r="BP2049" i="19"/>
  <c r="BP2052" i="19"/>
  <c r="BP2080" i="19"/>
  <c r="BO2080" i="19"/>
  <c r="BP2102" i="19"/>
  <c r="BO2102" i="19"/>
  <c r="BP2112" i="19"/>
  <c r="BO2112" i="19"/>
  <c r="BP2134" i="19"/>
  <c r="BO2134" i="19"/>
  <c r="BP2144" i="19"/>
  <c r="BO2144" i="19"/>
  <c r="BP2176" i="19"/>
  <c r="BO2176" i="19"/>
  <c r="BP2082" i="19"/>
  <c r="BO2082" i="19"/>
  <c r="BP2092" i="19"/>
  <c r="BO2092" i="19"/>
  <c r="BP2114" i="19"/>
  <c r="BO2114" i="19"/>
  <c r="BP2124" i="19"/>
  <c r="BO2124" i="19"/>
  <c r="BP2146" i="19"/>
  <c r="BO2146" i="19"/>
  <c r="BP2156" i="19"/>
  <c r="BO2156" i="19"/>
  <c r="BP2188" i="19"/>
  <c r="BO2188" i="19"/>
  <c r="BO1991" i="19"/>
  <c r="BO1994" i="19"/>
  <c r="BP2004" i="19"/>
  <c r="BO2007" i="19"/>
  <c r="BO2010" i="19"/>
  <c r="BP2020" i="19"/>
  <c r="BO2023" i="19"/>
  <c r="BO2026" i="19"/>
  <c r="BP2036" i="19"/>
  <c r="BO2039" i="19"/>
  <c r="BO2042" i="19"/>
  <c r="BO2051" i="19"/>
  <c r="BP2054" i="19"/>
  <c r="BP2057" i="19"/>
  <c r="BP2060" i="19"/>
  <c r="BP2094" i="19"/>
  <c r="BO2094" i="19"/>
  <c r="BP2104" i="19"/>
  <c r="BO2104" i="19"/>
  <c r="BP2126" i="19"/>
  <c r="BO2126" i="19"/>
  <c r="BP2136" i="19"/>
  <c r="BO2136" i="19"/>
  <c r="BP2158" i="19"/>
  <c r="BO2158" i="19"/>
  <c r="BP2168" i="19"/>
  <c r="BO2168" i="19"/>
  <c r="BP2013" i="19"/>
  <c r="BP2029" i="19"/>
  <c r="BP2045" i="19"/>
  <c r="BP2048" i="19"/>
  <c r="BP2074" i="19"/>
  <c r="BP2084" i="19"/>
  <c r="BO2084" i="19"/>
  <c r="BP2106" i="19"/>
  <c r="BO2106" i="19"/>
  <c r="BP2116" i="19"/>
  <c r="BO2116" i="19"/>
  <c r="BP2138" i="19"/>
  <c r="BO2138" i="19"/>
  <c r="BP2148" i="19"/>
  <c r="BO2148" i="19"/>
  <c r="BP2180" i="19"/>
  <c r="BO2180" i="19"/>
  <c r="BO2196" i="19"/>
  <c r="BO2200" i="19"/>
  <c r="BO2204" i="19"/>
  <c r="BO2208" i="19"/>
  <c r="BO2212" i="19"/>
  <c r="BO2216" i="19"/>
  <c r="BO2220" i="19"/>
  <c r="BO2224" i="19"/>
  <c r="BO2228" i="19"/>
  <c r="BO2232" i="19"/>
  <c r="BO2236" i="19"/>
  <c r="BO2240" i="19"/>
  <c r="BO2244" i="19"/>
  <c r="BO2248" i="19"/>
  <c r="BO2252" i="19"/>
  <c r="BO2256" i="19"/>
  <c r="BO2260" i="19"/>
  <c r="BO2264" i="19"/>
  <c r="BO2268" i="19"/>
  <c r="BO2166" i="19"/>
  <c r="BO2170" i="19"/>
  <c r="BO2174" i="19"/>
  <c r="BO2178" i="19"/>
  <c r="BO2182" i="19"/>
  <c r="BO2186" i="19"/>
  <c r="BO2190" i="19"/>
  <c r="BO2194" i="19"/>
  <c r="BO2198" i="19"/>
  <c r="BO2202" i="19"/>
  <c r="BO2206" i="19"/>
  <c r="BO2210" i="19"/>
  <c r="BO2214" i="19"/>
  <c r="BO2218" i="19"/>
  <c r="BO2222" i="19"/>
  <c r="BO2226" i="19"/>
  <c r="BO2230" i="19"/>
  <c r="BO2234" i="19"/>
  <c r="BO2238" i="19"/>
  <c r="BO2242" i="19"/>
  <c r="BO2246" i="19"/>
  <c r="BO2250" i="19"/>
  <c r="BO2254" i="19"/>
  <c r="BO2258" i="19"/>
  <c r="BO2262" i="19"/>
  <c r="BO2266" i="19"/>
  <c r="BD557" i="19" l="1"/>
  <c r="BD555" i="19"/>
  <c r="BC552" i="19"/>
  <c r="BD572" i="19"/>
  <c r="BC570" i="19"/>
  <c r="BD571" i="19"/>
  <c r="BC557" i="19"/>
  <c r="BC564" i="19"/>
  <c r="BD577" i="19"/>
  <c r="BD567" i="19"/>
  <c r="BD565" i="19"/>
  <c r="BD570" i="19"/>
  <c r="BD550" i="19"/>
  <c r="BD552" i="19"/>
  <c r="BD556" i="19"/>
  <c r="BD554" i="19"/>
  <c r="BD564" i="19"/>
  <c r="BD551" i="19"/>
  <c r="BC571" i="19"/>
  <c r="BC562" i="19"/>
  <c r="BC549" i="19"/>
  <c r="BD574" i="19"/>
  <c r="BC556" i="19"/>
  <c r="BC550" i="19"/>
  <c r="BC580" i="19"/>
  <c r="BD580" i="19"/>
  <c r="BC569" i="19"/>
  <c r="BC558" i="19"/>
  <c r="BC576" i="19"/>
  <c r="BD562" i="19"/>
  <c r="BC573" i="19"/>
  <c r="BD549" i="19"/>
  <c r="BD559" i="19"/>
  <c r="BC577" i="19"/>
  <c r="BD576" i="19"/>
  <c r="BC575" i="19"/>
  <c r="BC568" i="19"/>
  <c r="BD566" i="19"/>
  <c r="BC548" i="19"/>
  <c r="BD553" i="19"/>
  <c r="BC574" i="19"/>
  <c r="BD568" i="19"/>
  <c r="BD569" i="19"/>
  <c r="BC560" i="19"/>
  <c r="BD561" i="19"/>
  <c r="BC572" i="19"/>
  <c r="BD560" i="19"/>
  <c r="BC567" i="19"/>
  <c r="BC563" i="19"/>
  <c r="BD578" i="19"/>
  <c r="BD548" i="19"/>
  <c r="BD558" i="19"/>
  <c r="BC561" i="19"/>
  <c r="BD563" i="19"/>
  <c r="BC559" i="19"/>
  <c r="BC578" i="19"/>
  <c r="BC555" i="19"/>
  <c r="BD573" i="19"/>
  <c r="BC554" i="19"/>
  <c r="BC553" i="19"/>
  <c r="BC565" i="19"/>
  <c r="BD575" i="19"/>
  <c r="BD579" i="19"/>
  <c r="BC551" i="19"/>
  <c r="BC579" i="19"/>
  <c r="BC566" i="19"/>
  <c r="A175" i="16"/>
  <c r="BE211" i="19"/>
  <c r="BK213" i="19"/>
  <c r="AY400" i="19"/>
  <c r="L217" i="19"/>
  <c r="AB215" i="19"/>
  <c r="Q214" i="19"/>
  <c r="T206" i="19"/>
  <c r="I213" i="19"/>
  <c r="AB216" i="19"/>
  <c r="AF209" i="19"/>
  <c r="BA205" i="19"/>
  <c r="AU212" i="19"/>
  <c r="BH207" i="19"/>
  <c r="AF208" i="19"/>
  <c r="AX211" i="19"/>
  <c r="AY215" i="19"/>
  <c r="BD219" i="19"/>
  <c r="L214" i="19"/>
  <c r="AU209" i="19"/>
  <c r="AS219" i="19"/>
  <c r="AZ400" i="19"/>
  <c r="AS578" i="19"/>
  <c r="AW214" i="19"/>
  <c r="AN209" i="19"/>
  <c r="T205" i="19"/>
  <c r="AS400" i="19"/>
  <c r="AY213" i="19"/>
  <c r="AR211" i="19"/>
  <c r="AR219" i="19"/>
  <c r="L400" i="19"/>
  <c r="BE217" i="19"/>
  <c r="AF213" i="19"/>
  <c r="L208" i="19"/>
  <c r="AU208" i="19"/>
  <c r="BH579" i="19"/>
  <c r="AB217" i="19"/>
  <c r="AO208" i="19"/>
  <c r="BE579" i="19"/>
  <c r="J216" i="19"/>
  <c r="BK212" i="19"/>
  <c r="BC207" i="19"/>
  <c r="AY207" i="19"/>
  <c r="BI206" i="19"/>
  <c r="AJ579" i="19"/>
  <c r="BA204" i="19"/>
  <c r="BL216" i="19"/>
  <c r="BA212" i="19"/>
  <c r="AR207" i="19"/>
  <c r="BG578" i="19"/>
  <c r="J214" i="19"/>
  <c r="AY579" i="19"/>
  <c r="AT206" i="19"/>
  <c r="Q215" i="19"/>
  <c r="AU399" i="19"/>
  <c r="L210" i="19"/>
  <c r="BC215" i="19"/>
  <c r="BD211" i="19"/>
  <c r="R206" i="19"/>
  <c r="T212" i="19"/>
  <c r="AW209" i="19"/>
  <c r="AO382" i="19"/>
  <c r="AY382" i="19"/>
  <c r="AK382" i="19"/>
  <c r="AT394" i="19"/>
  <c r="AI370" i="19"/>
  <c r="BL370" i="19"/>
  <c r="L370" i="19"/>
  <c r="AZ382" i="19"/>
  <c r="AU382" i="19"/>
  <c r="BJ382" i="19"/>
  <c r="AB394" i="19"/>
  <c r="AV394" i="19"/>
  <c r="Q370" i="19"/>
  <c r="AX382" i="19"/>
  <c r="I382" i="19"/>
  <c r="L382" i="19"/>
  <c r="AR394" i="19"/>
  <c r="AK394" i="19"/>
  <c r="AZ394" i="19"/>
  <c r="R370" i="19"/>
  <c r="X370" i="19"/>
  <c r="AK370" i="19"/>
  <c r="AW370" i="19"/>
  <c r="AZ370" i="19"/>
  <c r="BH370" i="19"/>
  <c r="K382" i="19"/>
  <c r="BA382" i="19"/>
  <c r="BI382" i="19"/>
  <c r="R394" i="19"/>
  <c r="AN370" i="19"/>
  <c r="AV370" i="19"/>
  <c r="BD370" i="19"/>
  <c r="AN382" i="19"/>
  <c r="BD382" i="19"/>
  <c r="AI382" i="19"/>
  <c r="T394" i="19"/>
  <c r="AU370" i="19"/>
  <c r="BK370" i="19"/>
  <c r="AS370" i="19"/>
  <c r="BK382" i="19"/>
  <c r="R382" i="19"/>
  <c r="X382" i="19"/>
  <c r="AT370" i="19"/>
  <c r="AR370" i="19"/>
  <c r="T382" i="19"/>
  <c r="BL382" i="19"/>
  <c r="AR382" i="19"/>
  <c r="AF394" i="19"/>
  <c r="BH394" i="19"/>
  <c r="AY394" i="19"/>
  <c r="BM370" i="19"/>
  <c r="K370" i="19"/>
  <c r="BF370" i="19"/>
  <c r="BE382" i="19"/>
  <c r="AJ382" i="19"/>
  <c r="AF382" i="19"/>
  <c r="BE370" i="19"/>
  <c r="AS382" i="19"/>
  <c r="AB382" i="19"/>
  <c r="AT382" i="19"/>
  <c r="BJ394" i="19"/>
  <c r="Q394" i="19"/>
  <c r="AO370" i="19"/>
  <c r="T370" i="19"/>
  <c r="BA370" i="19"/>
  <c r="AJ370" i="19"/>
  <c r="AB370" i="19"/>
  <c r="BF382" i="19"/>
  <c r="BC382" i="19"/>
  <c r="AW382" i="19"/>
  <c r="I370" i="19"/>
  <c r="AF370" i="19"/>
  <c r="BG370" i="19"/>
  <c r="BI370" i="19"/>
  <c r="BG382" i="19"/>
  <c r="J382" i="19"/>
  <c r="AV382" i="19"/>
  <c r="J370" i="19"/>
  <c r="AX370" i="19"/>
  <c r="AY370" i="19"/>
  <c r="BJ370" i="19"/>
  <c r="BH382" i="19"/>
  <c r="Q382" i="19"/>
  <c r="BM382" i="19"/>
  <c r="I394" i="19"/>
  <c r="BG394" i="19"/>
  <c r="AW394" i="19"/>
  <c r="BA394" i="19"/>
  <c r="L394" i="19"/>
  <c r="K394" i="19"/>
  <c r="BI394" i="19"/>
  <c r="J394" i="19"/>
  <c r="AU394" i="19"/>
  <c r="BC370" i="19"/>
  <c r="X394" i="19"/>
  <c r="BC394" i="19"/>
  <c r="BD394" i="19"/>
  <c r="AS394" i="19"/>
  <c r="BK394" i="19"/>
  <c r="BE394" i="19"/>
  <c r="AO394" i="19"/>
  <c r="AX394" i="19"/>
  <c r="BM394" i="19"/>
  <c r="AI394" i="19"/>
  <c r="AJ394" i="19"/>
  <c r="AN394" i="19"/>
  <c r="BL394" i="19"/>
  <c r="BF394" i="19"/>
  <c r="AR210" i="19"/>
  <c r="L373" i="19"/>
  <c r="AJ373" i="19"/>
  <c r="AR373" i="19"/>
  <c r="K385" i="19"/>
  <c r="Q385" i="19"/>
  <c r="AK385" i="19"/>
  <c r="AB373" i="19"/>
  <c r="BL373" i="19"/>
  <c r="AZ373" i="19"/>
  <c r="R385" i="19"/>
  <c r="BD385" i="19"/>
  <c r="BK385" i="19"/>
  <c r="BF373" i="19"/>
  <c r="Q373" i="19"/>
  <c r="T373" i="19"/>
  <c r="X385" i="19"/>
  <c r="BH385" i="19"/>
  <c r="BM385" i="19"/>
  <c r="BI373" i="19"/>
  <c r="BK373" i="19"/>
  <c r="I373" i="19"/>
  <c r="AX385" i="19"/>
  <c r="AR385" i="19"/>
  <c r="J385" i="19"/>
  <c r="AO373" i="19"/>
  <c r="BG373" i="19"/>
  <c r="AW373" i="19"/>
  <c r="BA385" i="19"/>
  <c r="I385" i="19"/>
  <c r="AU385" i="19"/>
  <c r="BM373" i="19"/>
  <c r="AI373" i="19"/>
  <c r="AK373" i="19"/>
  <c r="AI385" i="19"/>
  <c r="AJ385" i="19"/>
  <c r="BF385" i="19"/>
  <c r="AU373" i="19"/>
  <c r="BE373" i="19"/>
  <c r="AS373" i="19"/>
  <c r="AO385" i="19"/>
  <c r="BJ385" i="19"/>
  <c r="AF385" i="19"/>
  <c r="AX373" i="19"/>
  <c r="J373" i="19"/>
  <c r="R373" i="19"/>
  <c r="AV385" i="19"/>
  <c r="BI385" i="19"/>
  <c r="AZ385" i="19"/>
  <c r="K373" i="19"/>
  <c r="AY373" i="19"/>
  <c r="AT373" i="19"/>
  <c r="AW385" i="19"/>
  <c r="BC385" i="19"/>
  <c r="BE385" i="19"/>
  <c r="X373" i="19"/>
  <c r="BD373" i="19"/>
  <c r="AN373" i="19"/>
  <c r="L385" i="19"/>
  <c r="BL385" i="19"/>
  <c r="BG385" i="19"/>
  <c r="BC373" i="19"/>
  <c r="AF373" i="19"/>
  <c r="BJ373" i="19"/>
  <c r="AT385" i="19"/>
  <c r="AB385" i="19"/>
  <c r="AS385" i="19"/>
  <c r="BH373" i="19"/>
  <c r="AV373" i="19"/>
  <c r="BA373" i="19"/>
  <c r="AY385" i="19"/>
  <c r="AN385" i="19"/>
  <c r="T385" i="19"/>
  <c r="AX397" i="19"/>
  <c r="AW397" i="19"/>
  <c r="AT397" i="19"/>
  <c r="AB397" i="19"/>
  <c r="BA397" i="19"/>
  <c r="I397" i="19"/>
  <c r="BJ397" i="19"/>
  <c r="AS397" i="19"/>
  <c r="AO397" i="19"/>
  <c r="AF397" i="19"/>
  <c r="K397" i="19"/>
  <c r="BF397" i="19"/>
  <c r="L397" i="19"/>
  <c r="AZ397" i="19"/>
  <c r="T397" i="19"/>
  <c r="BE397" i="19"/>
  <c r="AN397" i="19"/>
  <c r="BH397" i="19"/>
  <c r="AU397" i="19"/>
  <c r="BD397" i="19"/>
  <c r="BI397" i="19"/>
  <c r="BC397" i="19"/>
  <c r="BM397" i="19"/>
  <c r="AJ397" i="19"/>
  <c r="AK397" i="19"/>
  <c r="AV397" i="19"/>
  <c r="AR397" i="19"/>
  <c r="AY397" i="19"/>
  <c r="BK397" i="19"/>
  <c r="J397" i="19"/>
  <c r="BG397" i="19"/>
  <c r="Q397" i="19"/>
  <c r="R397" i="19"/>
  <c r="X397" i="19"/>
  <c r="BL397" i="19"/>
  <c r="AI397" i="19"/>
  <c r="AF186" i="19"/>
  <c r="BJ186" i="19"/>
  <c r="AR198" i="19"/>
  <c r="AJ198" i="19"/>
  <c r="AS198" i="19"/>
  <c r="AB186" i="19"/>
  <c r="AV186" i="19"/>
  <c r="AS186" i="19"/>
  <c r="I186" i="19"/>
  <c r="AZ186" i="19"/>
  <c r="AX186" i="19"/>
  <c r="AR186" i="19"/>
  <c r="AB198" i="19"/>
  <c r="J198" i="19"/>
  <c r="AI198" i="19"/>
  <c r="BD186" i="19"/>
  <c r="AW186" i="19"/>
  <c r="BM186" i="19"/>
  <c r="AU198" i="19"/>
  <c r="BG198" i="19"/>
  <c r="T198" i="19"/>
  <c r="AY186" i="19"/>
  <c r="AO186" i="19"/>
  <c r="BL186" i="19"/>
  <c r="AW198" i="19"/>
  <c r="BE198" i="19"/>
  <c r="BA198" i="19"/>
  <c r="R186" i="19"/>
  <c r="AT186" i="19"/>
  <c r="BM198" i="19"/>
  <c r="AO198" i="19"/>
  <c r="BD198" i="19"/>
  <c r="AK186" i="19"/>
  <c r="AI186" i="19"/>
  <c r="AU186" i="19"/>
  <c r="BC186" i="19"/>
  <c r="AT198" i="19"/>
  <c r="BH198" i="19"/>
  <c r="BJ198" i="19"/>
  <c r="J186" i="19"/>
  <c r="K186" i="19"/>
  <c r="L186" i="19"/>
  <c r="BF198" i="19"/>
  <c r="AY198" i="19"/>
  <c r="AV198" i="19"/>
  <c r="BG186" i="19"/>
  <c r="BF186" i="19"/>
  <c r="R198" i="19"/>
  <c r="AZ198" i="19"/>
  <c r="Q198" i="19"/>
  <c r="Q186" i="19"/>
  <c r="AJ186" i="19"/>
  <c r="BE186" i="19"/>
  <c r="BK186" i="19"/>
  <c r="BL198" i="19"/>
  <c r="AN198" i="19"/>
  <c r="AX198" i="19"/>
  <c r="T186" i="19"/>
  <c r="BA186" i="19"/>
  <c r="X186" i="19"/>
  <c r="AF198" i="19"/>
  <c r="BK198" i="19"/>
  <c r="BI198" i="19"/>
  <c r="BI186" i="19"/>
  <c r="BH186" i="19"/>
  <c r="X198" i="19"/>
  <c r="L198" i="19"/>
  <c r="I198" i="19"/>
  <c r="AN186" i="19"/>
  <c r="AK198" i="19"/>
  <c r="BC198" i="19"/>
  <c r="K198" i="19"/>
  <c r="AY219" i="19"/>
  <c r="BI219" i="19"/>
  <c r="AX219" i="19"/>
  <c r="T579" i="19"/>
  <c r="BF579" i="19"/>
  <c r="AN579" i="19"/>
  <c r="X579" i="19"/>
  <c r="AI400" i="19"/>
  <c r="AV400" i="19"/>
  <c r="AO400" i="19"/>
  <c r="AB218" i="19"/>
  <c r="AO578" i="19"/>
  <c r="BJ217" i="19"/>
  <c r="BH217" i="19"/>
  <c r="AO217" i="19"/>
  <c r="BD216" i="19"/>
  <c r="Q216" i="19"/>
  <c r="AK216" i="19"/>
  <c r="BM215" i="19"/>
  <c r="K215" i="19"/>
  <c r="AK215" i="19"/>
  <c r="AN214" i="19"/>
  <c r="I214" i="19"/>
  <c r="BG214" i="19"/>
  <c r="BF213" i="19"/>
  <c r="AU213" i="19"/>
  <c r="BJ213" i="19"/>
  <c r="BJ212" i="19"/>
  <c r="I212" i="19"/>
  <c r="K212" i="19"/>
  <c r="BH211" i="19"/>
  <c r="J211" i="19"/>
  <c r="AY210" i="19"/>
  <c r="AJ210" i="19"/>
  <c r="Q210" i="19"/>
  <c r="X209" i="19"/>
  <c r="AS209" i="19"/>
  <c r="BI209" i="19"/>
  <c r="BF208" i="19"/>
  <c r="BL208" i="19"/>
  <c r="AW208" i="19"/>
  <c r="AZ207" i="19"/>
  <c r="AW207" i="19"/>
  <c r="BM207" i="19"/>
  <c r="AX206" i="19"/>
  <c r="AY206" i="19"/>
  <c r="BC206" i="19"/>
  <c r="AB205" i="19"/>
  <c r="L205" i="19"/>
  <c r="AW205" i="19"/>
  <c r="BD204" i="19"/>
  <c r="AZ559" i="19"/>
  <c r="AY559" i="19"/>
  <c r="I559" i="19"/>
  <c r="L559" i="19"/>
  <c r="AF559" i="19"/>
  <c r="AU559" i="19"/>
  <c r="AN559" i="19"/>
  <c r="T559" i="19"/>
  <c r="AR559" i="19"/>
  <c r="BJ559" i="19"/>
  <c r="R559" i="19"/>
  <c r="BM559" i="19"/>
  <c r="AJ559" i="19"/>
  <c r="AV559" i="19"/>
  <c r="AB559" i="19"/>
  <c r="BK559" i="19"/>
  <c r="X559" i="19"/>
  <c r="J559" i="19"/>
  <c r="AK559" i="19"/>
  <c r="BF559" i="19"/>
  <c r="AI559" i="19"/>
  <c r="BI559" i="19"/>
  <c r="BA559" i="19"/>
  <c r="Q559" i="19"/>
  <c r="BG559" i="19"/>
  <c r="AX559" i="19"/>
  <c r="BE559" i="19"/>
  <c r="AS559" i="19"/>
  <c r="AT559" i="19"/>
  <c r="BH559" i="19"/>
  <c r="BL559" i="19"/>
  <c r="AO559" i="19"/>
  <c r="K559" i="19"/>
  <c r="AW559" i="19"/>
  <c r="AI571" i="19"/>
  <c r="BF571" i="19"/>
  <c r="BK571" i="19"/>
  <c r="AT571" i="19"/>
  <c r="BH571" i="19"/>
  <c r="AF571" i="19"/>
  <c r="BI571" i="19"/>
  <c r="L571" i="19"/>
  <c r="BE571" i="19"/>
  <c r="AN571" i="19"/>
  <c r="AS571" i="19"/>
  <c r="BM571" i="19"/>
  <c r="AB571" i="19"/>
  <c r="BA571" i="19"/>
  <c r="AV571" i="19"/>
  <c r="AR571" i="19"/>
  <c r="X571" i="19"/>
  <c r="BG571" i="19"/>
  <c r="I571" i="19"/>
  <c r="AO571" i="19"/>
  <c r="AX571" i="19"/>
  <c r="AZ571" i="19"/>
  <c r="J571" i="19"/>
  <c r="AU571" i="19"/>
  <c r="Q571" i="19"/>
  <c r="BL571" i="19"/>
  <c r="AY571" i="19"/>
  <c r="BJ571" i="19"/>
  <c r="T571" i="19"/>
  <c r="K571" i="19"/>
  <c r="AK571" i="19"/>
  <c r="R571" i="19"/>
  <c r="AJ571" i="19"/>
  <c r="AW571" i="19"/>
  <c r="BA210" i="19"/>
  <c r="AW377" i="19"/>
  <c r="BK377" i="19"/>
  <c r="AF377" i="19"/>
  <c r="BA389" i="19"/>
  <c r="AV389" i="19"/>
  <c r="AT389" i="19"/>
  <c r="BJ377" i="19"/>
  <c r="BH377" i="19"/>
  <c r="AS377" i="19"/>
  <c r="AK389" i="19"/>
  <c r="L389" i="19"/>
  <c r="AY389" i="19"/>
  <c r="BM377" i="19"/>
  <c r="AT377" i="19"/>
  <c r="BD377" i="19"/>
  <c r="BM389" i="19"/>
  <c r="J389" i="19"/>
  <c r="K389" i="19"/>
  <c r="Q377" i="19"/>
  <c r="L377" i="19"/>
  <c r="AJ377" i="19"/>
  <c r="BJ389" i="19"/>
  <c r="T389" i="19"/>
  <c r="BH389" i="19"/>
  <c r="AY377" i="19"/>
  <c r="AO377" i="19"/>
  <c r="BI377" i="19"/>
  <c r="AJ389" i="19"/>
  <c r="AS389" i="19"/>
  <c r="AX389" i="19"/>
  <c r="I377" i="19"/>
  <c r="AZ377" i="19"/>
  <c r="BF377" i="19"/>
  <c r="BE389" i="19"/>
  <c r="AN389" i="19"/>
  <c r="AO389" i="19"/>
  <c r="T377" i="19"/>
  <c r="AN377" i="19"/>
  <c r="BE377" i="19"/>
  <c r="BL389" i="19"/>
  <c r="X389" i="19"/>
  <c r="AR389" i="19"/>
  <c r="BL377" i="19"/>
  <c r="J377" i="19"/>
  <c r="BA377" i="19"/>
  <c r="R389" i="19"/>
  <c r="AU389" i="19"/>
  <c r="BI389" i="19"/>
  <c r="AU377" i="19"/>
  <c r="AX377" i="19"/>
  <c r="BC377" i="19"/>
  <c r="BG389" i="19"/>
  <c r="AW389" i="19"/>
  <c r="Q389" i="19"/>
  <c r="AI377" i="19"/>
  <c r="AB377" i="19"/>
  <c r="AR377" i="19"/>
  <c r="BD389" i="19"/>
  <c r="BC389" i="19"/>
  <c r="BF389" i="19"/>
  <c r="X377" i="19"/>
  <c r="AK377" i="19"/>
  <c r="R377" i="19"/>
  <c r="AB389" i="19"/>
  <c r="AZ389" i="19"/>
  <c r="BK389" i="19"/>
  <c r="AV377" i="19"/>
  <c r="BG377" i="19"/>
  <c r="K377" i="19"/>
  <c r="I389" i="19"/>
  <c r="AI389" i="19"/>
  <c r="AF389" i="19"/>
  <c r="BM187" i="19"/>
  <c r="AY187" i="19"/>
  <c r="AV187" i="19"/>
  <c r="BL187" i="19"/>
  <c r="Q187" i="19"/>
  <c r="AJ199" i="19"/>
  <c r="AI199" i="19"/>
  <c r="AN199" i="19"/>
  <c r="AU187" i="19"/>
  <c r="L187" i="19"/>
  <c r="AY199" i="19"/>
  <c r="J199" i="19"/>
  <c r="AK199" i="19"/>
  <c r="AJ187" i="19"/>
  <c r="AX187" i="19"/>
  <c r="BC187" i="19"/>
  <c r="BF187" i="19"/>
  <c r="AK187" i="19"/>
  <c r="AO187" i="19"/>
  <c r="BH199" i="19"/>
  <c r="AO199" i="19"/>
  <c r="AF199" i="19"/>
  <c r="AN187" i="19"/>
  <c r="BI187" i="19"/>
  <c r="BK187" i="19"/>
  <c r="X199" i="19"/>
  <c r="AB199" i="19"/>
  <c r="BL199" i="19"/>
  <c r="AT187" i="19"/>
  <c r="AB187" i="19"/>
  <c r="X187" i="19"/>
  <c r="AT199" i="19"/>
  <c r="BI199" i="19"/>
  <c r="AS199" i="19"/>
  <c r="AI187" i="19"/>
  <c r="BF199" i="19"/>
  <c r="BE199" i="19"/>
  <c r="AU199" i="19"/>
  <c r="AS187" i="19"/>
  <c r="AF187" i="19"/>
  <c r="AW199" i="19"/>
  <c r="AR199" i="19"/>
  <c r="BC199" i="19"/>
  <c r="I187" i="19"/>
  <c r="AR187" i="19"/>
  <c r="AZ187" i="19"/>
  <c r="K199" i="19"/>
  <c r="T199" i="19"/>
  <c r="BM199" i="19"/>
  <c r="BJ187" i="19"/>
  <c r="R187" i="19"/>
  <c r="I199" i="19"/>
  <c r="BG199" i="19"/>
  <c r="L199" i="19"/>
  <c r="BG187" i="19"/>
  <c r="BE187" i="19"/>
  <c r="BD187" i="19"/>
  <c r="AX199" i="19"/>
  <c r="BK199" i="19"/>
  <c r="AZ199" i="19"/>
  <c r="J187" i="19"/>
  <c r="BH187" i="19"/>
  <c r="T187" i="19"/>
  <c r="K187" i="19"/>
  <c r="AW187" i="19"/>
  <c r="R199" i="19"/>
  <c r="BD199" i="19"/>
  <c r="AV199" i="19"/>
  <c r="BA187" i="19"/>
  <c r="BJ199" i="19"/>
  <c r="Q199" i="19"/>
  <c r="BA199" i="19"/>
  <c r="T219" i="19"/>
  <c r="BA219" i="19"/>
  <c r="BH219" i="19"/>
  <c r="AV579" i="19"/>
  <c r="AT579" i="19"/>
  <c r="I579" i="19"/>
  <c r="BE400" i="19"/>
  <c r="AB400" i="19"/>
  <c r="AR400" i="19"/>
  <c r="AZ218" i="19"/>
  <c r="BF578" i="19"/>
  <c r="AV217" i="19"/>
  <c r="AS217" i="19"/>
  <c r="AJ217" i="19"/>
  <c r="AF216" i="19"/>
  <c r="K216" i="19"/>
  <c r="BG216" i="19"/>
  <c r="BL215" i="19"/>
  <c r="AO215" i="19"/>
  <c r="AT215" i="19"/>
  <c r="AO214" i="19"/>
  <c r="K214" i="19"/>
  <c r="AX214" i="19"/>
  <c r="BD213" i="19"/>
  <c r="AN213" i="19"/>
  <c r="AT213" i="19"/>
  <c r="BD212" i="19"/>
  <c r="BH212" i="19"/>
  <c r="AX212" i="19"/>
  <c r="AV211" i="19"/>
  <c r="AO211" i="19"/>
  <c r="AN211" i="19"/>
  <c r="AZ210" i="19"/>
  <c r="AF210" i="19"/>
  <c r="BH210" i="19"/>
  <c r="BH209" i="19"/>
  <c r="AB209" i="19"/>
  <c r="BJ209" i="19"/>
  <c r="BD208" i="19"/>
  <c r="BE208" i="19"/>
  <c r="I208" i="19"/>
  <c r="AB207" i="19"/>
  <c r="AO207" i="19"/>
  <c r="BD207" i="19"/>
  <c r="BF206" i="19"/>
  <c r="AU206" i="19"/>
  <c r="I206" i="19"/>
  <c r="BD205" i="19"/>
  <c r="BG205" i="19"/>
  <c r="AX205" i="19"/>
  <c r="BH204" i="19"/>
  <c r="AW553" i="19"/>
  <c r="AS553" i="19"/>
  <c r="J553" i="19"/>
  <c r="AN565" i="19"/>
  <c r="BI565" i="19"/>
  <c r="AF565" i="19"/>
  <c r="BF553" i="19"/>
  <c r="BA553" i="19"/>
  <c r="AI553" i="19"/>
  <c r="AJ565" i="19"/>
  <c r="AY565" i="19"/>
  <c r="AF553" i="19"/>
  <c r="AU553" i="19"/>
  <c r="AK553" i="19"/>
  <c r="BH565" i="19"/>
  <c r="AO565" i="19"/>
  <c r="I565" i="19"/>
  <c r="I553" i="19"/>
  <c r="T553" i="19"/>
  <c r="K553" i="19"/>
  <c r="L565" i="19"/>
  <c r="K565" i="19"/>
  <c r="BM565" i="19"/>
  <c r="AN553" i="19"/>
  <c r="AT553" i="19"/>
  <c r="R553" i="19"/>
  <c r="AI565" i="19"/>
  <c r="Q565" i="19"/>
  <c r="AV565" i="19"/>
  <c r="AJ553" i="19"/>
  <c r="AR553" i="19"/>
  <c r="BM553" i="19"/>
  <c r="AU565" i="19"/>
  <c r="X565" i="19"/>
  <c r="BK565" i="19"/>
  <c r="X553" i="19"/>
  <c r="BI553" i="19"/>
  <c r="AZ565" i="19"/>
  <c r="BF565" i="19"/>
  <c r="BA565" i="19"/>
  <c r="Q553" i="19"/>
  <c r="AO553" i="19"/>
  <c r="BJ553" i="19"/>
  <c r="R565" i="19"/>
  <c r="BE565" i="19"/>
  <c r="BJ565" i="19"/>
  <c r="BK553" i="19"/>
  <c r="L553" i="19"/>
  <c r="AV553" i="19"/>
  <c r="AR565" i="19"/>
  <c r="J565" i="19"/>
  <c r="AT565" i="19"/>
  <c r="AZ553" i="19"/>
  <c r="AB553" i="19"/>
  <c r="BG565" i="19"/>
  <c r="BL565" i="19"/>
  <c r="AX565" i="19"/>
  <c r="BL553" i="19"/>
  <c r="BH553" i="19"/>
  <c r="BE553" i="19"/>
  <c r="AB565" i="19"/>
  <c r="AS565" i="19"/>
  <c r="AK565" i="19"/>
  <c r="BG553" i="19"/>
  <c r="AX553" i="19"/>
  <c r="AY553" i="19"/>
  <c r="AW565" i="19"/>
  <c r="T565" i="19"/>
  <c r="AK577" i="19"/>
  <c r="AO577" i="19"/>
  <c r="BJ577" i="19"/>
  <c r="K577" i="19"/>
  <c r="L577" i="19"/>
  <c r="BF577" i="19"/>
  <c r="BK577" i="19"/>
  <c r="BI577" i="19"/>
  <c r="BL577" i="19"/>
  <c r="AS577" i="19"/>
  <c r="AF577" i="19"/>
  <c r="Q577" i="19"/>
  <c r="AR577" i="19"/>
  <c r="BH577" i="19"/>
  <c r="AW577" i="19"/>
  <c r="AU577" i="19"/>
  <c r="BA577" i="19"/>
  <c r="AY577" i="19"/>
  <c r="BG577" i="19"/>
  <c r="T577" i="19"/>
  <c r="J577" i="19"/>
  <c r="X577" i="19"/>
  <c r="AT577" i="19"/>
  <c r="AI577" i="19"/>
  <c r="AB577" i="19"/>
  <c r="BE577" i="19"/>
  <c r="BM577" i="19"/>
  <c r="AN577" i="19"/>
  <c r="AV577" i="19"/>
  <c r="I577" i="19"/>
  <c r="AJ577" i="19"/>
  <c r="AX577" i="19"/>
  <c r="R577" i="19"/>
  <c r="AZ577" i="19"/>
  <c r="Q371" i="19"/>
  <c r="AB371" i="19"/>
  <c r="AO371" i="19"/>
  <c r="AF371" i="19"/>
  <c r="AF383" i="19"/>
  <c r="BC383" i="19"/>
  <c r="BE383" i="19"/>
  <c r="I371" i="19"/>
  <c r="BE371" i="19"/>
  <c r="AZ371" i="19"/>
  <c r="BI383" i="19"/>
  <c r="BH383" i="19"/>
  <c r="BD383" i="19"/>
  <c r="AS371" i="19"/>
  <c r="AN383" i="19"/>
  <c r="BF383" i="19"/>
  <c r="T383" i="19"/>
  <c r="BK371" i="19"/>
  <c r="AV371" i="19"/>
  <c r="AK383" i="19"/>
  <c r="AZ383" i="19"/>
  <c r="AO383" i="19"/>
  <c r="T371" i="19"/>
  <c r="AI371" i="19"/>
  <c r="R371" i="19"/>
  <c r="AS383" i="19"/>
  <c r="X383" i="19"/>
  <c r="BG383" i="19"/>
  <c r="X371" i="19"/>
  <c r="AK371" i="19"/>
  <c r="BM371" i="19"/>
  <c r="BG371" i="19"/>
  <c r="AT371" i="19"/>
  <c r="BL383" i="19"/>
  <c r="BK383" i="19"/>
  <c r="AU383" i="19"/>
  <c r="AJ371" i="19"/>
  <c r="AY371" i="19"/>
  <c r="BI371" i="19"/>
  <c r="BD371" i="19"/>
  <c r="AX383" i="19"/>
  <c r="AJ383" i="19"/>
  <c r="J383" i="19"/>
  <c r="AN371" i="19"/>
  <c r="K371" i="19"/>
  <c r="AI383" i="19"/>
  <c r="AB383" i="19"/>
  <c r="AT383" i="19"/>
  <c r="BF371" i="19"/>
  <c r="AU371" i="19"/>
  <c r="BH371" i="19"/>
  <c r="AY383" i="19"/>
  <c r="I383" i="19"/>
  <c r="AW383" i="19"/>
  <c r="AX371" i="19"/>
  <c r="BM383" i="19"/>
  <c r="K383" i="19"/>
  <c r="Q383" i="19"/>
  <c r="AR371" i="19"/>
  <c r="AW371" i="19"/>
  <c r="BC371" i="19"/>
  <c r="BL371" i="19"/>
  <c r="R383" i="19"/>
  <c r="AR383" i="19"/>
  <c r="AV383" i="19"/>
  <c r="L371" i="19"/>
  <c r="BJ371" i="19"/>
  <c r="BA371" i="19"/>
  <c r="BA383" i="19"/>
  <c r="L383" i="19"/>
  <c r="BJ383" i="19"/>
  <c r="BI395" i="19"/>
  <c r="AB395" i="19"/>
  <c r="BE395" i="19"/>
  <c r="AT395" i="19"/>
  <c r="AZ395" i="19"/>
  <c r="BK395" i="19"/>
  <c r="I395" i="19"/>
  <c r="BM395" i="19"/>
  <c r="AK395" i="19"/>
  <c r="AY395" i="19"/>
  <c r="BJ395" i="19"/>
  <c r="L395" i="19"/>
  <c r="BC395" i="19"/>
  <c r="BA395" i="19"/>
  <c r="AF395" i="19"/>
  <c r="T395" i="19"/>
  <c r="AN395" i="19"/>
  <c r="AS395" i="19"/>
  <c r="R395" i="19"/>
  <c r="Q395" i="19"/>
  <c r="AW395" i="19"/>
  <c r="K395" i="19"/>
  <c r="BL395" i="19"/>
  <c r="BD395" i="19"/>
  <c r="AI395" i="19"/>
  <c r="BG395" i="19"/>
  <c r="AV395" i="19"/>
  <c r="BH395" i="19"/>
  <c r="J395" i="19"/>
  <c r="AR395" i="19"/>
  <c r="X395" i="19"/>
  <c r="AJ395" i="19"/>
  <c r="AX395" i="19"/>
  <c r="AU395" i="19"/>
  <c r="AO395" i="19"/>
  <c r="BF395" i="19"/>
  <c r="J371" i="19"/>
  <c r="AS369" i="19"/>
  <c r="BF369" i="19"/>
  <c r="AW369" i="19"/>
  <c r="AO369" i="19"/>
  <c r="BL381" i="19"/>
  <c r="BJ381" i="19"/>
  <c r="BF381" i="19"/>
  <c r="AZ393" i="19"/>
  <c r="L393" i="19"/>
  <c r="AX393" i="19"/>
  <c r="BA369" i="19"/>
  <c r="AY369" i="19"/>
  <c r="Q369" i="19"/>
  <c r="AU381" i="19"/>
  <c r="AW381" i="19"/>
  <c r="BM381" i="19"/>
  <c r="AV393" i="19"/>
  <c r="AJ393" i="19"/>
  <c r="AW393" i="19"/>
  <c r="AT369" i="19"/>
  <c r="AX369" i="19"/>
  <c r="AU369" i="19"/>
  <c r="AB369" i="19"/>
  <c r="BG369" i="19"/>
  <c r="BK381" i="19"/>
  <c r="K381" i="19"/>
  <c r="AS381" i="19"/>
  <c r="BJ393" i="19"/>
  <c r="AO393" i="19"/>
  <c r="BF393" i="19"/>
  <c r="AF369" i="19"/>
  <c r="AR369" i="19"/>
  <c r="Q381" i="19"/>
  <c r="BE381" i="19"/>
  <c r="AV381" i="19"/>
  <c r="BG393" i="19"/>
  <c r="BC393" i="19"/>
  <c r="BD393" i="19"/>
  <c r="K369" i="19"/>
  <c r="BL369" i="19"/>
  <c r="BI369" i="19"/>
  <c r="AI381" i="19"/>
  <c r="AB381" i="19"/>
  <c r="R381" i="19"/>
  <c r="BK393" i="19"/>
  <c r="BI393" i="19"/>
  <c r="AK393" i="19"/>
  <c r="BE369" i="19"/>
  <c r="AY381" i="19"/>
  <c r="AO381" i="19"/>
  <c r="X381" i="19"/>
  <c r="AF393" i="19"/>
  <c r="AT393" i="19"/>
  <c r="K393" i="19"/>
  <c r="J369" i="19"/>
  <c r="AJ369" i="19"/>
  <c r="AT381" i="19"/>
  <c r="T381" i="19"/>
  <c r="BA381" i="19"/>
  <c r="BL393" i="19"/>
  <c r="BM393" i="19"/>
  <c r="AS393" i="19"/>
  <c r="BC369" i="19"/>
  <c r="T369" i="19"/>
  <c r="AK369" i="19"/>
  <c r="BI381" i="19"/>
  <c r="L381" i="19"/>
  <c r="AZ381" i="19"/>
  <c r="L369" i="19"/>
  <c r="AV369" i="19"/>
  <c r="AZ369" i="19"/>
  <c r="BJ369" i="19"/>
  <c r="BK369" i="19"/>
  <c r="BC381" i="19"/>
  <c r="J381" i="19"/>
  <c r="BG381" i="19"/>
  <c r="AI393" i="19"/>
  <c r="AY393" i="19"/>
  <c r="AB393" i="19"/>
  <c r="BM369" i="19"/>
  <c r="R369" i="19"/>
  <c r="AI369" i="19"/>
  <c r="AJ381" i="19"/>
  <c r="AX381" i="19"/>
  <c r="BH381" i="19"/>
  <c r="I393" i="19"/>
  <c r="AR393" i="19"/>
  <c r="X369" i="19"/>
  <c r="I381" i="19"/>
  <c r="AR381" i="19"/>
  <c r="BD381" i="19"/>
  <c r="AN369" i="19"/>
  <c r="BH369" i="19"/>
  <c r="BD369" i="19"/>
  <c r="I369" i="19"/>
  <c r="AN381" i="19"/>
  <c r="AF381" i="19"/>
  <c r="AK381" i="19"/>
  <c r="AN393" i="19"/>
  <c r="BE393" i="19"/>
  <c r="T393" i="19"/>
  <c r="AU393" i="19"/>
  <c r="BH393" i="19"/>
  <c r="J393" i="19"/>
  <c r="R393" i="19"/>
  <c r="X393" i="19"/>
  <c r="Q393" i="19"/>
  <c r="BA393" i="19"/>
  <c r="BA378" i="19"/>
  <c r="AX378" i="19"/>
  <c r="BL378" i="19"/>
  <c r="AZ390" i="19"/>
  <c r="T390" i="19"/>
  <c r="AR390" i="19"/>
  <c r="AI378" i="19"/>
  <c r="BH378" i="19"/>
  <c r="L378" i="19"/>
  <c r="AY390" i="19"/>
  <c r="BG390" i="19"/>
  <c r="BI390" i="19"/>
  <c r="BF378" i="19"/>
  <c r="AJ378" i="19"/>
  <c r="AB378" i="19"/>
  <c r="L390" i="19"/>
  <c r="AB390" i="19"/>
  <c r="BH390" i="19"/>
  <c r="AO378" i="19"/>
  <c r="AR378" i="19"/>
  <c r="I378" i="19"/>
  <c r="BL390" i="19"/>
  <c r="AS390" i="19"/>
  <c r="AJ390" i="19"/>
  <c r="Q378" i="19"/>
  <c r="R378" i="19"/>
  <c r="AV378" i="19"/>
  <c r="AI390" i="19"/>
  <c r="BF390" i="19"/>
  <c r="Q390" i="19"/>
  <c r="BG378" i="19"/>
  <c r="AN378" i="19"/>
  <c r="K378" i="19"/>
  <c r="AK390" i="19"/>
  <c r="BC390" i="19"/>
  <c r="AT390" i="19"/>
  <c r="BI378" i="19"/>
  <c r="BM378" i="19"/>
  <c r="AK378" i="19"/>
  <c r="AW390" i="19"/>
  <c r="AX390" i="19"/>
  <c r="AF390" i="19"/>
  <c r="BC378" i="19"/>
  <c r="BK378" i="19"/>
  <c r="AZ378" i="19"/>
  <c r="BA390" i="19"/>
  <c r="AN390" i="19"/>
  <c r="BM390" i="19"/>
  <c r="AU378" i="19"/>
  <c r="X378" i="19"/>
  <c r="AW378" i="19"/>
  <c r="BJ390" i="19"/>
  <c r="BK390" i="19"/>
  <c r="BD390" i="19"/>
  <c r="BE378" i="19"/>
  <c r="T378" i="19"/>
  <c r="AT378" i="19"/>
  <c r="X390" i="19"/>
  <c r="BE390" i="19"/>
  <c r="AV390" i="19"/>
  <c r="AF378" i="19"/>
  <c r="J378" i="19"/>
  <c r="BJ378" i="19"/>
  <c r="K390" i="19"/>
  <c r="AO390" i="19"/>
  <c r="R390" i="19"/>
  <c r="BD378" i="19"/>
  <c r="AS378" i="19"/>
  <c r="AY378" i="19"/>
  <c r="AU390" i="19"/>
  <c r="I390" i="19"/>
  <c r="J390" i="19"/>
  <c r="Q374" i="19"/>
  <c r="BI374" i="19"/>
  <c r="AI374" i="19"/>
  <c r="R386" i="19"/>
  <c r="AF386" i="19"/>
  <c r="BF386" i="19"/>
  <c r="AB374" i="19"/>
  <c r="AU374" i="19"/>
  <c r="BJ374" i="19"/>
  <c r="AW386" i="19"/>
  <c r="BA386" i="19"/>
  <c r="AS386" i="19"/>
  <c r="J374" i="19"/>
  <c r="AV374" i="19"/>
  <c r="AK374" i="19"/>
  <c r="BE386" i="19"/>
  <c r="BK386" i="19"/>
  <c r="K386" i="19"/>
  <c r="BF374" i="19"/>
  <c r="BL374" i="19"/>
  <c r="AW374" i="19"/>
  <c r="T386" i="19"/>
  <c r="BH386" i="19"/>
  <c r="AK386" i="19"/>
  <c r="BA374" i="19"/>
  <c r="BG374" i="19"/>
  <c r="R374" i="19"/>
  <c r="AY386" i="19"/>
  <c r="BG386" i="19"/>
  <c r="AU386" i="19"/>
  <c r="AF374" i="19"/>
  <c r="BM374" i="19"/>
  <c r="K374" i="19"/>
  <c r="AX386" i="19"/>
  <c r="AV386" i="19"/>
  <c r="AN386" i="19"/>
  <c r="AR374" i="19"/>
  <c r="BE374" i="19"/>
  <c r="AY374" i="19"/>
  <c r="AB386" i="19"/>
  <c r="BM386" i="19"/>
  <c r="X386" i="19"/>
  <c r="BD374" i="19"/>
  <c r="AX374" i="19"/>
  <c r="AN374" i="19"/>
  <c r="BD386" i="19"/>
  <c r="BL386" i="19"/>
  <c r="AO386" i="19"/>
  <c r="AS374" i="19"/>
  <c r="AZ374" i="19"/>
  <c r="L374" i="19"/>
  <c r="BI386" i="19"/>
  <c r="L386" i="19"/>
  <c r="AR386" i="19"/>
  <c r="AJ374" i="19"/>
  <c r="BC374" i="19"/>
  <c r="I374" i="19"/>
  <c r="AJ386" i="19"/>
  <c r="AZ386" i="19"/>
  <c r="BJ386" i="19"/>
  <c r="T374" i="19"/>
  <c r="BH374" i="19"/>
  <c r="BK374" i="19"/>
  <c r="J386" i="19"/>
  <c r="I386" i="19"/>
  <c r="BC386" i="19"/>
  <c r="AT374" i="19"/>
  <c r="X374" i="19"/>
  <c r="AO374" i="19"/>
  <c r="AI386" i="19"/>
  <c r="Q386" i="19"/>
  <c r="AT386" i="19"/>
  <c r="L398" i="19"/>
  <c r="AB398" i="19"/>
  <c r="AV398" i="19"/>
  <c r="T398" i="19"/>
  <c r="BL398" i="19"/>
  <c r="BA398" i="19"/>
  <c r="BE398" i="19"/>
  <c r="BF398" i="19"/>
  <c r="BJ398" i="19"/>
  <c r="AW398" i="19"/>
  <c r="BM398" i="19"/>
  <c r="AN398" i="19"/>
  <c r="I398" i="19"/>
  <c r="AI398" i="19"/>
  <c r="AY398" i="19"/>
  <c r="X398" i="19"/>
  <c r="AJ398" i="19"/>
  <c r="AS398" i="19"/>
  <c r="J398" i="19"/>
  <c r="Q398" i="19"/>
  <c r="AX398" i="19"/>
  <c r="BH398" i="19"/>
  <c r="BD398" i="19"/>
  <c r="K398" i="19"/>
  <c r="BC398" i="19"/>
  <c r="BG398" i="19"/>
  <c r="BK398" i="19"/>
  <c r="BI398" i="19"/>
  <c r="R398" i="19"/>
  <c r="AT398" i="19"/>
  <c r="AU398" i="19"/>
  <c r="AO398" i="19"/>
  <c r="AK398" i="19"/>
  <c r="AF398" i="19"/>
  <c r="AR398" i="19"/>
  <c r="AZ398" i="19"/>
  <c r="K219" i="19"/>
  <c r="AV219" i="19"/>
  <c r="AN219" i="19"/>
  <c r="BJ579" i="19"/>
  <c r="AR579" i="19"/>
  <c r="Q400" i="19"/>
  <c r="I400" i="19"/>
  <c r="AK400" i="19"/>
  <c r="BI218" i="19"/>
  <c r="AF578" i="19"/>
  <c r="AR217" i="19"/>
  <c r="BD217" i="19"/>
  <c r="I217" i="19"/>
  <c r="AZ216" i="19"/>
  <c r="BJ216" i="19"/>
  <c r="BC216" i="19"/>
  <c r="BF215" i="19"/>
  <c r="BJ215" i="19"/>
  <c r="BI215" i="19"/>
  <c r="R214" i="19"/>
  <c r="AK214" i="19"/>
  <c r="BK214" i="19"/>
  <c r="BL213" i="19"/>
  <c r="AW213" i="19"/>
  <c r="X213" i="19"/>
  <c r="X212" i="19"/>
  <c r="AN212" i="19"/>
  <c r="AZ212" i="19"/>
  <c r="AK211" i="19"/>
  <c r="L211" i="19"/>
  <c r="T211" i="19"/>
  <c r="BI210" i="19"/>
  <c r="AV210" i="19"/>
  <c r="AT210" i="19"/>
  <c r="BK209" i="19"/>
  <c r="K209" i="19"/>
  <c r="AI209" i="19"/>
  <c r="BM208" i="19"/>
  <c r="AR208" i="19"/>
  <c r="AK208" i="19"/>
  <c r="J207" i="19"/>
  <c r="Q207" i="19"/>
  <c r="BJ207" i="19"/>
  <c r="AO206" i="19"/>
  <c r="AF206" i="19"/>
  <c r="BA206" i="19"/>
  <c r="AR205" i="19"/>
  <c r="AF205" i="19"/>
  <c r="Q205" i="19"/>
  <c r="BC204" i="19"/>
  <c r="AU550" i="19"/>
  <c r="J550" i="19"/>
  <c r="AS562" i="19"/>
  <c r="T562" i="19"/>
  <c r="AZ562" i="19"/>
  <c r="BL550" i="19"/>
  <c r="K550" i="19"/>
  <c r="BF550" i="19"/>
  <c r="L562" i="19"/>
  <c r="BJ562" i="19"/>
  <c r="BF562" i="19"/>
  <c r="I550" i="19"/>
  <c r="X550" i="19"/>
  <c r="AF550" i="19"/>
  <c r="AY562" i="19"/>
  <c r="Q562" i="19"/>
  <c r="AB562" i="19"/>
  <c r="L550" i="19"/>
  <c r="BE550" i="19"/>
  <c r="AK550" i="19"/>
  <c r="K562" i="19"/>
  <c r="AU562" i="19"/>
  <c r="BE562" i="19"/>
  <c r="BI550" i="19"/>
  <c r="AN550" i="19"/>
  <c r="R550" i="19"/>
  <c r="Q550" i="19"/>
  <c r="X562" i="19"/>
  <c r="AI562" i="19"/>
  <c r="AX550" i="19"/>
  <c r="AZ550" i="19"/>
  <c r="AV550" i="19"/>
  <c r="BA550" i="19"/>
  <c r="BJ550" i="19"/>
  <c r="J562" i="19"/>
  <c r="AR562" i="19"/>
  <c r="AX562" i="19"/>
  <c r="AT550" i="19"/>
  <c r="BL562" i="19"/>
  <c r="BA562" i="19"/>
  <c r="AV562" i="19"/>
  <c r="BG550" i="19"/>
  <c r="BH550" i="19"/>
  <c r="AR550" i="19"/>
  <c r="AI550" i="19"/>
  <c r="I562" i="19"/>
  <c r="AJ562" i="19"/>
  <c r="BK562" i="19"/>
  <c r="BK550" i="19"/>
  <c r="AO550" i="19"/>
  <c r="AB550" i="19"/>
  <c r="AW562" i="19"/>
  <c r="AK562" i="19"/>
  <c r="AT562" i="19"/>
  <c r="BM550" i="19"/>
  <c r="AJ550" i="19"/>
  <c r="AF562" i="19"/>
  <c r="R562" i="19"/>
  <c r="BH562" i="19"/>
  <c r="T550" i="19"/>
  <c r="AW550" i="19"/>
  <c r="AS550" i="19"/>
  <c r="BG562" i="19"/>
  <c r="AN562" i="19"/>
  <c r="BI562" i="19"/>
  <c r="AY550" i="19"/>
  <c r="BM562" i="19"/>
  <c r="AO562" i="19"/>
  <c r="AW574" i="19"/>
  <c r="AF574" i="19"/>
  <c r="AT574" i="19"/>
  <c r="BE574" i="19"/>
  <c r="AI574" i="19"/>
  <c r="AX574" i="19"/>
  <c r="R574" i="19"/>
  <c r="AJ574" i="19"/>
  <c r="BI574" i="19"/>
  <c r="AU574" i="19"/>
  <c r="AS574" i="19"/>
  <c r="BJ574" i="19"/>
  <c r="K574" i="19"/>
  <c r="AY574" i="19"/>
  <c r="AN574" i="19"/>
  <c r="X574" i="19"/>
  <c r="BA574" i="19"/>
  <c r="J574" i="19"/>
  <c r="BH574" i="19"/>
  <c r="BG574" i="19"/>
  <c r="BL574" i="19"/>
  <c r="L574" i="19"/>
  <c r="BK574" i="19"/>
  <c r="I574" i="19"/>
  <c r="AR574" i="19"/>
  <c r="AK574" i="19"/>
  <c r="AO574" i="19"/>
  <c r="AB574" i="19"/>
  <c r="Q574" i="19"/>
  <c r="BM574" i="19"/>
  <c r="AZ574" i="19"/>
  <c r="AV574" i="19"/>
  <c r="T574" i="19"/>
  <c r="BF574" i="19"/>
  <c r="AO552" i="19"/>
  <c r="AV552" i="19"/>
  <c r="AS552" i="19"/>
  <c r="AZ564" i="19"/>
  <c r="AO564" i="19"/>
  <c r="AU552" i="19"/>
  <c r="AF552" i="19"/>
  <c r="BF564" i="19"/>
  <c r="BL564" i="19"/>
  <c r="AR564" i="19"/>
  <c r="X552" i="19"/>
  <c r="AX552" i="19"/>
  <c r="AV564" i="19"/>
  <c r="L564" i="19"/>
  <c r="BJ564" i="19"/>
  <c r="AY552" i="19"/>
  <c r="AZ552" i="19"/>
  <c r="AT552" i="19"/>
  <c r="AB564" i="19"/>
  <c r="AK564" i="19"/>
  <c r="T564" i="19"/>
  <c r="BE552" i="19"/>
  <c r="BF552" i="19"/>
  <c r="BK552" i="19"/>
  <c r="BH564" i="19"/>
  <c r="BM564" i="19"/>
  <c r="AI564" i="19"/>
  <c r="BI552" i="19"/>
  <c r="BJ552" i="19"/>
  <c r="AN552" i="19"/>
  <c r="BA564" i="19"/>
  <c r="BG564" i="19"/>
  <c r="AS564" i="19"/>
  <c r="BH552" i="19"/>
  <c r="AI552" i="19"/>
  <c r="I552" i="19"/>
  <c r="X564" i="19"/>
  <c r="I564" i="19"/>
  <c r="R564" i="19"/>
  <c r="BL552" i="19"/>
  <c r="K552" i="19"/>
  <c r="BA552" i="19"/>
  <c r="BE564" i="19"/>
  <c r="AF564" i="19"/>
  <c r="J552" i="19"/>
  <c r="T552" i="19"/>
  <c r="Q552" i="19"/>
  <c r="J564" i="19"/>
  <c r="AT564" i="19"/>
  <c r="Q564" i="19"/>
  <c r="R552" i="19"/>
  <c r="BM552" i="19"/>
  <c r="L552" i="19"/>
  <c r="AW564" i="19"/>
  <c r="AX564" i="19"/>
  <c r="AJ564" i="19"/>
  <c r="AB552" i="19"/>
  <c r="AJ552" i="19"/>
  <c r="AW552" i="19"/>
  <c r="AN564" i="19"/>
  <c r="K564" i="19"/>
  <c r="AU564" i="19"/>
  <c r="BG552" i="19"/>
  <c r="AR552" i="19"/>
  <c r="AK552" i="19"/>
  <c r="BK564" i="19"/>
  <c r="BI564" i="19"/>
  <c r="AY564" i="19"/>
  <c r="BI576" i="19"/>
  <c r="AW576" i="19"/>
  <c r="AT576" i="19"/>
  <c r="AI576" i="19"/>
  <c r="AK576" i="19"/>
  <c r="BK576" i="19"/>
  <c r="K576" i="19"/>
  <c r="AJ576" i="19"/>
  <c r="BH576" i="19"/>
  <c r="T576" i="19"/>
  <c r="AS576" i="19"/>
  <c r="BL576" i="19"/>
  <c r="X576" i="19"/>
  <c r="AX576" i="19"/>
  <c r="J576" i="19"/>
  <c r="AR576" i="19"/>
  <c r="BA576" i="19"/>
  <c r="R576" i="19"/>
  <c r="AV576" i="19"/>
  <c r="BG576" i="19"/>
  <c r="AB576" i="19"/>
  <c r="BM576" i="19"/>
  <c r="AY576" i="19"/>
  <c r="AO576" i="19"/>
  <c r="BF576" i="19"/>
  <c r="AN576" i="19"/>
  <c r="AU576" i="19"/>
  <c r="BJ576" i="19"/>
  <c r="Q576" i="19"/>
  <c r="AF576" i="19"/>
  <c r="I576" i="19"/>
  <c r="AZ576" i="19"/>
  <c r="BE576" i="19"/>
  <c r="L576" i="19"/>
  <c r="AW219" i="19"/>
  <c r="BL219" i="19"/>
  <c r="AF219" i="19"/>
  <c r="BK579" i="19"/>
  <c r="R579" i="19"/>
  <c r="BG400" i="19"/>
  <c r="R400" i="19"/>
  <c r="J400" i="19"/>
  <c r="AW218" i="19"/>
  <c r="BL578" i="19"/>
  <c r="BF217" i="19"/>
  <c r="AY217" i="19"/>
  <c r="AX217" i="19"/>
  <c r="AR216" i="19"/>
  <c r="BK216" i="19"/>
  <c r="BA216" i="19"/>
  <c r="AS215" i="19"/>
  <c r="BA215" i="19"/>
  <c r="AJ215" i="19"/>
  <c r="BD214" i="19"/>
  <c r="AY214" i="19"/>
  <c r="BH214" i="19"/>
  <c r="AO213" i="19"/>
  <c r="J213" i="19"/>
  <c r="BH213" i="19"/>
  <c r="BI212" i="19"/>
  <c r="AB212" i="19"/>
  <c r="BG212" i="19"/>
  <c r="AF211" i="19"/>
  <c r="BA211" i="19"/>
  <c r="BF211" i="19"/>
  <c r="BK210" i="19"/>
  <c r="BG210" i="19"/>
  <c r="AB210" i="19"/>
  <c r="Q209" i="19"/>
  <c r="BE209" i="19"/>
  <c r="BD209" i="19"/>
  <c r="BA208" i="19"/>
  <c r="AY208" i="19"/>
  <c r="BE207" i="19"/>
  <c r="K207" i="19"/>
  <c r="AK206" i="19"/>
  <c r="AZ206" i="19"/>
  <c r="AN205" i="19"/>
  <c r="AS205" i="19"/>
  <c r="AK205" i="19"/>
  <c r="BJ204" i="19"/>
  <c r="AF399" i="19"/>
  <c r="AS399" i="19"/>
  <c r="AI399" i="19"/>
  <c r="BL399" i="19"/>
  <c r="BC375" i="19"/>
  <c r="Q375" i="19"/>
  <c r="BE375" i="19"/>
  <c r="AK387" i="19"/>
  <c r="BD387" i="19"/>
  <c r="AS387" i="19"/>
  <c r="BG375" i="19"/>
  <c r="AN375" i="19"/>
  <c r="BD375" i="19"/>
  <c r="BH387" i="19"/>
  <c r="AU387" i="19"/>
  <c r="AW387" i="19"/>
  <c r="BJ375" i="19"/>
  <c r="R375" i="19"/>
  <c r="J375" i="19"/>
  <c r="AX387" i="19"/>
  <c r="AV387" i="19"/>
  <c r="AY387" i="19"/>
  <c r="R399" i="19"/>
  <c r="AT375" i="19"/>
  <c r="BL375" i="19"/>
  <c r="AX375" i="19"/>
  <c r="AF387" i="19"/>
  <c r="BG387" i="19"/>
  <c r="Q387" i="19"/>
  <c r="BD399" i="19"/>
  <c r="BM375" i="19"/>
  <c r="AK375" i="19"/>
  <c r="BK375" i="19"/>
  <c r="AT387" i="19"/>
  <c r="R387" i="19"/>
  <c r="BL387" i="19"/>
  <c r="AR375" i="19"/>
  <c r="AY375" i="19"/>
  <c r="AU375" i="19"/>
  <c r="BC387" i="19"/>
  <c r="BI387" i="19"/>
  <c r="BJ387" i="19"/>
  <c r="AF375" i="19"/>
  <c r="L375" i="19"/>
  <c r="AV375" i="19"/>
  <c r="AI387" i="19"/>
  <c r="AN387" i="19"/>
  <c r="K387" i="19"/>
  <c r="K375" i="19"/>
  <c r="BA375" i="19"/>
  <c r="AS375" i="19"/>
  <c r="BK387" i="19"/>
  <c r="AJ387" i="19"/>
  <c r="BM387" i="19"/>
  <c r="I375" i="19"/>
  <c r="X375" i="19"/>
  <c r="AI375" i="19"/>
  <c r="BE387" i="19"/>
  <c r="BF387" i="19"/>
  <c r="T387" i="19"/>
  <c r="T375" i="19"/>
  <c r="AZ375" i="19"/>
  <c r="AJ375" i="19"/>
  <c r="I387" i="19"/>
  <c r="X387" i="19"/>
  <c r="AR387" i="19"/>
  <c r="AW375" i="19"/>
  <c r="AB375" i="19"/>
  <c r="BI375" i="19"/>
  <c r="BA387" i="19"/>
  <c r="AO387" i="19"/>
  <c r="AB387" i="19"/>
  <c r="AR399" i="19"/>
  <c r="BH375" i="19"/>
  <c r="AO375" i="19"/>
  <c r="BF375" i="19"/>
  <c r="L387" i="19"/>
  <c r="J387" i="19"/>
  <c r="AZ387" i="19"/>
  <c r="X399" i="19"/>
  <c r="BM399" i="19"/>
  <c r="BC399" i="19"/>
  <c r="BE399" i="19"/>
  <c r="AB399" i="19"/>
  <c r="AN399" i="19"/>
  <c r="T399" i="19"/>
  <c r="AV399" i="19"/>
  <c r="BI399" i="19"/>
  <c r="AZ399" i="19"/>
  <c r="AK399" i="19"/>
  <c r="J399" i="19"/>
  <c r="BA399" i="19"/>
  <c r="BF399" i="19"/>
  <c r="I399" i="19"/>
  <c r="K399" i="19"/>
  <c r="L399" i="19"/>
  <c r="AX399" i="19"/>
  <c r="BJ399" i="19"/>
  <c r="AY399" i="19"/>
  <c r="AR551" i="19"/>
  <c r="K563" i="19"/>
  <c r="I563" i="19"/>
  <c r="BE551" i="19"/>
  <c r="BG551" i="19"/>
  <c r="AB551" i="19"/>
  <c r="Q551" i="19"/>
  <c r="J563" i="19"/>
  <c r="AT563" i="19"/>
  <c r="BL563" i="19"/>
  <c r="AJ551" i="19"/>
  <c r="AI551" i="19"/>
  <c r="BM551" i="19"/>
  <c r="BI551" i="19"/>
  <c r="AS551" i="19"/>
  <c r="AI563" i="19"/>
  <c r="BG563" i="19"/>
  <c r="T563" i="19"/>
  <c r="T551" i="19"/>
  <c r="AX551" i="19"/>
  <c r="K551" i="19"/>
  <c r="AW551" i="19"/>
  <c r="AV551" i="19"/>
  <c r="BM563" i="19"/>
  <c r="BI563" i="19"/>
  <c r="AF563" i="19"/>
  <c r="AZ551" i="19"/>
  <c r="AF551" i="19"/>
  <c r="BH551" i="19"/>
  <c r="BJ563" i="19"/>
  <c r="AV563" i="19"/>
  <c r="BA563" i="19"/>
  <c r="X551" i="19"/>
  <c r="AU563" i="19"/>
  <c r="AN563" i="19"/>
  <c r="AZ563" i="19"/>
  <c r="AT551" i="19"/>
  <c r="AS563" i="19"/>
  <c r="BK563" i="19"/>
  <c r="BE563" i="19"/>
  <c r="AU551" i="19"/>
  <c r="L551" i="19"/>
  <c r="AK551" i="19"/>
  <c r="AX563" i="19"/>
  <c r="R563" i="19"/>
  <c r="AJ563" i="19"/>
  <c r="BF551" i="19"/>
  <c r="J551" i="19"/>
  <c r="AO551" i="19"/>
  <c r="AY563" i="19"/>
  <c r="BH563" i="19"/>
  <c r="R551" i="19"/>
  <c r="BK551" i="19"/>
  <c r="BL551" i="19"/>
  <c r="AW563" i="19"/>
  <c r="AB563" i="19"/>
  <c r="AK563" i="19"/>
  <c r="I551" i="19"/>
  <c r="AN551" i="19"/>
  <c r="AR563" i="19"/>
  <c r="AO563" i="19"/>
  <c r="X563" i="19"/>
  <c r="BA551" i="19"/>
  <c r="BJ551" i="19"/>
  <c r="AY551" i="19"/>
  <c r="Q563" i="19"/>
  <c r="BF563" i="19"/>
  <c r="L563" i="19"/>
  <c r="BG575" i="19"/>
  <c r="AB575" i="19"/>
  <c r="BL575" i="19"/>
  <c r="AJ575" i="19"/>
  <c r="AN575" i="19"/>
  <c r="X575" i="19"/>
  <c r="Q575" i="19"/>
  <c r="AS575" i="19"/>
  <c r="R575" i="19"/>
  <c r="AF575" i="19"/>
  <c r="I575" i="19"/>
  <c r="AY575" i="19"/>
  <c r="T575" i="19"/>
  <c r="BK575" i="19"/>
  <c r="AR575" i="19"/>
  <c r="BH575" i="19"/>
  <c r="BE575" i="19"/>
  <c r="AU575" i="19"/>
  <c r="BJ575" i="19"/>
  <c r="AZ575" i="19"/>
  <c r="J575" i="19"/>
  <c r="BM575" i="19"/>
  <c r="AX575" i="19"/>
  <c r="AT575" i="19"/>
  <c r="L575" i="19"/>
  <c r="BF575" i="19"/>
  <c r="BI575" i="19"/>
  <c r="AV575" i="19"/>
  <c r="AI575" i="19"/>
  <c r="K575" i="19"/>
  <c r="AK575" i="19"/>
  <c r="AW575" i="19"/>
  <c r="BA575" i="19"/>
  <c r="AO575" i="19"/>
  <c r="BE195" i="19"/>
  <c r="X195" i="19"/>
  <c r="K195" i="19"/>
  <c r="AK195" i="19"/>
  <c r="BJ195" i="19"/>
  <c r="AU195" i="19"/>
  <c r="AY195" i="19"/>
  <c r="BI195" i="19"/>
  <c r="AB195" i="19"/>
  <c r="BD195" i="19"/>
  <c r="BC195" i="19"/>
  <c r="BA195" i="19"/>
  <c r="AV195" i="19"/>
  <c r="AT195" i="19"/>
  <c r="AR195" i="19"/>
  <c r="BL195" i="19"/>
  <c r="I195" i="19"/>
  <c r="AX195" i="19"/>
  <c r="BF195" i="19"/>
  <c r="BK195" i="19"/>
  <c r="Q195" i="19"/>
  <c r="AO195" i="19"/>
  <c r="AN195" i="19"/>
  <c r="AI195" i="19"/>
  <c r="AZ195" i="19"/>
  <c r="L195" i="19"/>
  <c r="J195" i="19"/>
  <c r="T195" i="19"/>
  <c r="BG195" i="19"/>
  <c r="R195" i="19"/>
  <c r="BH195" i="19"/>
  <c r="AF195" i="19"/>
  <c r="AW195" i="19"/>
  <c r="AS195" i="19"/>
  <c r="BM195" i="19"/>
  <c r="AJ195" i="19"/>
  <c r="Q367" i="19"/>
  <c r="BC367" i="19"/>
  <c r="AW367" i="19"/>
  <c r="AR367" i="19"/>
  <c r="BM379" i="19"/>
  <c r="BC379" i="19"/>
  <c r="AK379" i="19"/>
  <c r="BD391" i="19"/>
  <c r="X391" i="19"/>
  <c r="AR391" i="19"/>
  <c r="AZ367" i="19"/>
  <c r="BD367" i="19"/>
  <c r="X379" i="19"/>
  <c r="AJ379" i="19"/>
  <c r="AS379" i="19"/>
  <c r="AS391" i="19"/>
  <c r="R391" i="19"/>
  <c r="BJ391" i="19"/>
  <c r="AY367" i="19"/>
  <c r="AV379" i="19"/>
  <c r="BK379" i="19"/>
  <c r="R379" i="19"/>
  <c r="AU391" i="19"/>
  <c r="BF391" i="19"/>
  <c r="J391" i="19"/>
  <c r="AT367" i="19"/>
  <c r="BM367" i="19"/>
  <c r="AN379" i="19"/>
  <c r="AW379" i="19"/>
  <c r="Q379" i="19"/>
  <c r="BA391" i="19"/>
  <c r="T391" i="19"/>
  <c r="BG391" i="19"/>
  <c r="J367" i="19"/>
  <c r="T367" i="19"/>
  <c r="L379" i="19"/>
  <c r="AB379" i="19"/>
  <c r="BG379" i="19"/>
  <c r="AV391" i="19"/>
  <c r="BM391" i="19"/>
  <c r="AF391" i="19"/>
  <c r="X367" i="19"/>
  <c r="AI367" i="19"/>
  <c r="K367" i="19"/>
  <c r="AO367" i="19"/>
  <c r="BG367" i="19"/>
  <c r="BJ379" i="19"/>
  <c r="BD379" i="19"/>
  <c r="K379" i="19"/>
  <c r="AB391" i="19"/>
  <c r="BI391" i="19"/>
  <c r="AT391" i="19"/>
  <c r="AX367" i="19"/>
  <c r="BL367" i="19"/>
  <c r="AK367" i="19"/>
  <c r="T379" i="19"/>
  <c r="J379" i="19"/>
  <c r="AX379" i="19"/>
  <c r="AX391" i="19"/>
  <c r="L391" i="19"/>
  <c r="AO391" i="19"/>
  <c r="AF367" i="19"/>
  <c r="AU367" i="19"/>
  <c r="AV367" i="19"/>
  <c r="R367" i="19"/>
  <c r="AU379" i="19"/>
  <c r="BH379" i="19"/>
  <c r="AZ379" i="19"/>
  <c r="BL391" i="19"/>
  <c r="Q391" i="19"/>
  <c r="AI391" i="19"/>
  <c r="BA367" i="19"/>
  <c r="BE367" i="19"/>
  <c r="BH367" i="19"/>
  <c r="BF367" i="19"/>
  <c r="BI379" i="19"/>
  <c r="AY379" i="19"/>
  <c r="BA379" i="19"/>
  <c r="AW391" i="19"/>
  <c r="I391" i="19"/>
  <c r="AK391" i="19"/>
  <c r="I367" i="19"/>
  <c r="BJ367" i="19"/>
  <c r="BI367" i="19"/>
  <c r="L367" i="19"/>
  <c r="BL379" i="19"/>
  <c r="AI379" i="19"/>
  <c r="AT379" i="19"/>
  <c r="BC391" i="19"/>
  <c r="BE391" i="19"/>
  <c r="AJ391" i="19"/>
  <c r="AJ367" i="19"/>
  <c r="AB367" i="19"/>
  <c r="BK367" i="19"/>
  <c r="AO379" i="19"/>
  <c r="AF379" i="19"/>
  <c r="AR379" i="19"/>
  <c r="BH391" i="19"/>
  <c r="AS367" i="19"/>
  <c r="AN367" i="19"/>
  <c r="BF379" i="19"/>
  <c r="I379" i="19"/>
  <c r="BE379" i="19"/>
  <c r="K391" i="19"/>
  <c r="AY391" i="19"/>
  <c r="BK391" i="19"/>
  <c r="AN391" i="19"/>
  <c r="AZ391" i="19"/>
  <c r="I218" i="19"/>
  <c r="T218" i="19"/>
  <c r="AV218" i="19"/>
  <c r="AN218" i="19"/>
  <c r="R218" i="19"/>
  <c r="BK218" i="19"/>
  <c r="AX218" i="19"/>
  <c r="BF218" i="19"/>
  <c r="K218" i="19"/>
  <c r="L218" i="19"/>
  <c r="AF218" i="19"/>
  <c r="X218" i="19"/>
  <c r="AI218" i="19"/>
  <c r="AT218" i="19"/>
  <c r="AO218" i="19"/>
  <c r="AK218" i="19"/>
  <c r="BE218" i="19"/>
  <c r="AK194" i="19"/>
  <c r="BG194" i="19"/>
  <c r="AN194" i="19"/>
  <c r="BH218" i="19"/>
  <c r="AO194" i="19"/>
  <c r="BK194" i="19"/>
  <c r="BE194" i="19"/>
  <c r="J218" i="19"/>
  <c r="Q218" i="19"/>
  <c r="AS194" i="19"/>
  <c r="AT194" i="19"/>
  <c r="BH194" i="19"/>
  <c r="BJ218" i="19"/>
  <c r="L194" i="19"/>
  <c r="AV194" i="19"/>
  <c r="J194" i="19"/>
  <c r="BM194" i="19"/>
  <c r="AI194" i="19"/>
  <c r="BI194" i="19"/>
  <c r="AR218" i="19"/>
  <c r="AX194" i="19"/>
  <c r="AJ194" i="19"/>
  <c r="X194" i="19"/>
  <c r="BM218" i="19"/>
  <c r="AY194" i="19"/>
  <c r="R194" i="19"/>
  <c r="AU194" i="19"/>
  <c r="AY218" i="19"/>
  <c r="Q194" i="19"/>
  <c r="AB194" i="19"/>
  <c r="T194" i="19"/>
  <c r="BD194" i="19"/>
  <c r="BF194" i="19"/>
  <c r="K194" i="19"/>
  <c r="AS218" i="19"/>
  <c r="I194" i="19"/>
  <c r="AR194" i="19"/>
  <c r="AZ194" i="19"/>
  <c r="AU218" i="19"/>
  <c r="BL194" i="19"/>
  <c r="AW194" i="19"/>
  <c r="BJ194" i="19"/>
  <c r="BL218" i="19"/>
  <c r="AF194" i="19"/>
  <c r="BC194" i="19"/>
  <c r="BA194" i="19"/>
  <c r="BJ372" i="19"/>
  <c r="Q372" i="19"/>
  <c r="X372" i="19"/>
  <c r="BE384" i="19"/>
  <c r="AK384" i="19"/>
  <c r="I384" i="19"/>
  <c r="BA372" i="19"/>
  <c r="AO372" i="19"/>
  <c r="AV372" i="19"/>
  <c r="AK372" i="19"/>
  <c r="BD384" i="19"/>
  <c r="AJ384" i="19"/>
  <c r="BA384" i="19"/>
  <c r="AJ372" i="19"/>
  <c r="AB372" i="19"/>
  <c r="T372" i="19"/>
  <c r="AZ372" i="19"/>
  <c r="BC384" i="19"/>
  <c r="BL384" i="19"/>
  <c r="AO384" i="19"/>
  <c r="BF372" i="19"/>
  <c r="K372" i="19"/>
  <c r="AY372" i="19"/>
  <c r="AX384" i="19"/>
  <c r="BM384" i="19"/>
  <c r="BK384" i="19"/>
  <c r="BK372" i="19"/>
  <c r="AX372" i="19"/>
  <c r="BG372" i="19"/>
  <c r="BJ384" i="19"/>
  <c r="AW384" i="19"/>
  <c r="L384" i="19"/>
  <c r="AI384" i="19"/>
  <c r="AF384" i="19"/>
  <c r="R384" i="19"/>
  <c r="AN372" i="19"/>
  <c r="BI372" i="19"/>
  <c r="AT384" i="19"/>
  <c r="BI384" i="19"/>
  <c r="AN384" i="19"/>
  <c r="L372" i="19"/>
  <c r="AR372" i="19"/>
  <c r="AU384" i="19"/>
  <c r="AV384" i="19"/>
  <c r="X384" i="19"/>
  <c r="AW372" i="19"/>
  <c r="AU372" i="19"/>
  <c r="BD372" i="19"/>
  <c r="T384" i="19"/>
  <c r="AS384" i="19"/>
  <c r="BG384" i="19"/>
  <c r="BL372" i="19"/>
  <c r="R372" i="19"/>
  <c r="AI372" i="19"/>
  <c r="BH372" i="19"/>
  <c r="AZ384" i="19"/>
  <c r="BH384" i="19"/>
  <c r="AR384" i="19"/>
  <c r="J372" i="19"/>
  <c r="I372" i="19"/>
  <c r="AF372" i="19"/>
  <c r="BE372" i="19"/>
  <c r="AY384" i="19"/>
  <c r="J384" i="19"/>
  <c r="BF384" i="19"/>
  <c r="AT372" i="19"/>
  <c r="BM372" i="19"/>
  <c r="BC372" i="19"/>
  <c r="AS372" i="19"/>
  <c r="K384" i="19"/>
  <c r="Q384" i="19"/>
  <c r="AB384" i="19"/>
  <c r="L396" i="19"/>
  <c r="BF396" i="19"/>
  <c r="AY396" i="19"/>
  <c r="I396" i="19"/>
  <c r="BM396" i="19"/>
  <c r="BH396" i="19"/>
  <c r="BD396" i="19"/>
  <c r="BI396" i="19"/>
  <c r="AV396" i="19"/>
  <c r="BE396" i="19"/>
  <c r="R396" i="19"/>
  <c r="BA396" i="19"/>
  <c r="AB396" i="19"/>
  <c r="AW396" i="19"/>
  <c r="AZ396" i="19"/>
  <c r="AJ396" i="19"/>
  <c r="AR396" i="19"/>
  <c r="AX396" i="19"/>
  <c r="K396" i="19"/>
  <c r="X396" i="19"/>
  <c r="BJ396" i="19"/>
  <c r="AK396" i="19"/>
  <c r="AU396" i="19"/>
  <c r="BC396" i="19"/>
  <c r="BG396" i="19"/>
  <c r="BL396" i="19"/>
  <c r="AO396" i="19"/>
  <c r="BK396" i="19"/>
  <c r="T396" i="19"/>
  <c r="AS396" i="19"/>
  <c r="Q396" i="19"/>
  <c r="AT396" i="19"/>
  <c r="AF396" i="19"/>
  <c r="AN396" i="19"/>
  <c r="AI396" i="19"/>
  <c r="J396" i="19"/>
  <c r="I196" i="19"/>
  <c r="AT196" i="19"/>
  <c r="AU196" i="19"/>
  <c r="BM196" i="19"/>
  <c r="BA196" i="19"/>
  <c r="AZ196" i="19"/>
  <c r="BF196" i="19"/>
  <c r="AF196" i="19"/>
  <c r="J196" i="19"/>
  <c r="AW196" i="19"/>
  <c r="AY196" i="19"/>
  <c r="AN196" i="19"/>
  <c r="AR196" i="19"/>
  <c r="BD196" i="19"/>
  <c r="BI196" i="19"/>
  <c r="X196" i="19"/>
  <c r="BH196" i="19"/>
  <c r="AK196" i="19"/>
  <c r="T196" i="19"/>
  <c r="AS196" i="19"/>
  <c r="BK196" i="19"/>
  <c r="BC196" i="19"/>
  <c r="BJ196" i="19"/>
  <c r="BL196" i="19"/>
  <c r="AX196" i="19"/>
  <c r="BE196" i="19"/>
  <c r="K196" i="19"/>
  <c r="AB196" i="19"/>
  <c r="AO196" i="19"/>
  <c r="R196" i="19"/>
  <c r="L196" i="19"/>
  <c r="AI196" i="19"/>
  <c r="AJ196" i="19"/>
  <c r="Q196" i="19"/>
  <c r="AV196" i="19"/>
  <c r="BG196" i="19"/>
  <c r="AU219" i="19"/>
  <c r="BG219" i="19"/>
  <c r="AJ219" i="19"/>
  <c r="AX579" i="19"/>
  <c r="Q579" i="19"/>
  <c r="AK579" i="19"/>
  <c r="AJ400" i="19"/>
  <c r="BF400" i="19"/>
  <c r="X400" i="19"/>
  <c r="BD218" i="19"/>
  <c r="AU578" i="19"/>
  <c r="Q399" i="19"/>
  <c r="AF217" i="19"/>
  <c r="AZ217" i="19"/>
  <c r="BA217" i="19"/>
  <c r="BE216" i="19"/>
  <c r="AW216" i="19"/>
  <c r="BF216" i="19"/>
  <c r="AI215" i="19"/>
  <c r="X215" i="19"/>
  <c r="AU215" i="19"/>
  <c r="BL214" i="19"/>
  <c r="AI214" i="19"/>
  <c r="AF214" i="19"/>
  <c r="AI213" i="19"/>
  <c r="T213" i="19"/>
  <c r="BE213" i="19"/>
  <c r="AW212" i="19"/>
  <c r="BE212" i="19"/>
  <c r="L212" i="19"/>
  <c r="K211" i="19"/>
  <c r="AS211" i="19"/>
  <c r="AJ211" i="19"/>
  <c r="AO210" i="19"/>
  <c r="BE210" i="19"/>
  <c r="BC210" i="19"/>
  <c r="AO209" i="19"/>
  <c r="T209" i="19"/>
  <c r="BM209" i="19"/>
  <c r="AX208" i="19"/>
  <c r="AV208" i="19"/>
  <c r="X208" i="19"/>
  <c r="AT207" i="19"/>
  <c r="X207" i="19"/>
  <c r="BF207" i="19"/>
  <c r="BG206" i="19"/>
  <c r="AS206" i="19"/>
  <c r="AW206" i="19"/>
  <c r="R205" i="19"/>
  <c r="BF205" i="19"/>
  <c r="AY205" i="19"/>
  <c r="BI192" i="19"/>
  <c r="BJ192" i="19"/>
  <c r="BD192" i="19"/>
  <c r="AK192" i="19"/>
  <c r="BE192" i="19"/>
  <c r="BA192" i="19"/>
  <c r="AB204" i="19"/>
  <c r="AJ192" i="19"/>
  <c r="R192" i="19"/>
  <c r="J192" i="19"/>
  <c r="J204" i="19"/>
  <c r="AU204" i="19"/>
  <c r="K204" i="19"/>
  <c r="AB192" i="19"/>
  <c r="AI192" i="19"/>
  <c r="BG192" i="19"/>
  <c r="AO204" i="19"/>
  <c r="L192" i="19"/>
  <c r="T192" i="19"/>
  <c r="I192" i="19"/>
  <c r="AK204" i="19"/>
  <c r="AF204" i="19"/>
  <c r="BF204" i="19"/>
  <c r="Q192" i="19"/>
  <c r="AT192" i="19"/>
  <c r="BH192" i="19"/>
  <c r="Q204" i="19"/>
  <c r="AS204" i="19"/>
  <c r="BK192" i="19"/>
  <c r="AF192" i="19"/>
  <c r="AV192" i="19"/>
  <c r="BI204" i="19"/>
  <c r="AN192" i="19"/>
  <c r="AS192" i="19"/>
  <c r="AY192" i="19"/>
  <c r="AZ204" i="19"/>
  <c r="AW204" i="19"/>
  <c r="AX204" i="19"/>
  <c r="BF192" i="19"/>
  <c r="K192" i="19"/>
  <c r="X192" i="19"/>
  <c r="L204" i="19"/>
  <c r="AN204" i="19"/>
  <c r="AT204" i="19"/>
  <c r="AX192" i="19"/>
  <c r="AW192" i="19"/>
  <c r="AU192" i="19"/>
  <c r="I204" i="19"/>
  <c r="AR204" i="19"/>
  <c r="BG204" i="19"/>
  <c r="BM192" i="19"/>
  <c r="AR192" i="19"/>
  <c r="AZ192" i="19"/>
  <c r="BM204" i="19"/>
  <c r="R204" i="19"/>
  <c r="BC192" i="19"/>
  <c r="AO192" i="19"/>
  <c r="BL192" i="19"/>
  <c r="T204" i="19"/>
  <c r="X204" i="19"/>
  <c r="BL204" i="19"/>
  <c r="AB219" i="19"/>
  <c r="I219" i="19"/>
  <c r="AO219" i="19"/>
  <c r="AF579" i="19"/>
  <c r="L579" i="19"/>
  <c r="BA579" i="19"/>
  <c r="BD400" i="19"/>
  <c r="BA400" i="19"/>
  <c r="BK400" i="19"/>
  <c r="BG218" i="19"/>
  <c r="BK399" i="19"/>
  <c r="AW217" i="19"/>
  <c r="BK217" i="19"/>
  <c r="BG217" i="19"/>
  <c r="AJ216" i="19"/>
  <c r="AI216" i="19"/>
  <c r="AN216" i="19"/>
  <c r="AX215" i="19"/>
  <c r="AW215" i="19"/>
  <c r="T215" i="19"/>
  <c r="BC214" i="19"/>
  <c r="T214" i="19"/>
  <c r="K213" i="19"/>
  <c r="AX213" i="19"/>
  <c r="AK213" i="19"/>
  <c r="AT212" i="19"/>
  <c r="BF212" i="19"/>
  <c r="AJ212" i="19"/>
  <c r="X211" i="19"/>
  <c r="AY211" i="19"/>
  <c r="AI211" i="19"/>
  <c r="R210" i="19"/>
  <c r="K210" i="19"/>
  <c r="J210" i="19"/>
  <c r="AK209" i="19"/>
  <c r="AY209" i="19"/>
  <c r="AX209" i="19"/>
  <c r="Q208" i="19"/>
  <c r="BH208" i="19"/>
  <c r="AB208" i="19"/>
  <c r="BI207" i="19"/>
  <c r="L207" i="19"/>
  <c r="AN207" i="19"/>
  <c r="BH206" i="19"/>
  <c r="AB206" i="19"/>
  <c r="BL206" i="19"/>
  <c r="K205" i="19"/>
  <c r="BJ205" i="19"/>
  <c r="AV205" i="19"/>
  <c r="AB203" i="19"/>
  <c r="BM548" i="19"/>
  <c r="AY548" i="19"/>
  <c r="AB548" i="19"/>
  <c r="AX548" i="19"/>
  <c r="BF560" i="19"/>
  <c r="AK560" i="19"/>
  <c r="BL560" i="19"/>
  <c r="AO548" i="19"/>
  <c r="AN560" i="19"/>
  <c r="AO560" i="19"/>
  <c r="BL548" i="19"/>
  <c r="AV560" i="19"/>
  <c r="AS560" i="19"/>
  <c r="R560" i="19"/>
  <c r="AF548" i="19"/>
  <c r="BG548" i="19"/>
  <c r="AZ560" i="19"/>
  <c r="AW560" i="19"/>
  <c r="AU560" i="19"/>
  <c r="K548" i="19"/>
  <c r="Q548" i="19"/>
  <c r="T548" i="19"/>
  <c r="I560" i="19"/>
  <c r="K560" i="19"/>
  <c r="AY560" i="19"/>
  <c r="AT548" i="19"/>
  <c r="X548" i="19"/>
  <c r="BK548" i="19"/>
  <c r="AJ548" i="19"/>
  <c r="AR560" i="19"/>
  <c r="AJ560" i="19"/>
  <c r="AK548" i="19"/>
  <c r="AW548" i="19"/>
  <c r="J548" i="19"/>
  <c r="BJ548" i="19"/>
  <c r="BI560" i="19"/>
  <c r="BJ560" i="19"/>
  <c r="Q560" i="19"/>
  <c r="R548" i="19"/>
  <c r="AS548" i="19"/>
  <c r="AV548" i="19"/>
  <c r="BM560" i="19"/>
  <c r="J560" i="19"/>
  <c r="AT560" i="19"/>
  <c r="AU548" i="19"/>
  <c r="BF548" i="19"/>
  <c r="I548" i="19"/>
  <c r="BE560" i="19"/>
  <c r="BA560" i="19"/>
  <c r="AF560" i="19"/>
  <c r="BA548" i="19"/>
  <c r="AR548" i="19"/>
  <c r="AX560" i="19"/>
  <c r="AB560" i="19"/>
  <c r="BG560" i="19"/>
  <c r="AN548" i="19"/>
  <c r="AZ548" i="19"/>
  <c r="BE548" i="19"/>
  <c r="AI548" i="19"/>
  <c r="T560" i="19"/>
  <c r="L560" i="19"/>
  <c r="BK560" i="19"/>
  <c r="L548" i="19"/>
  <c r="BH548" i="19"/>
  <c r="BI548" i="19"/>
  <c r="AI560" i="19"/>
  <c r="X560" i="19"/>
  <c r="BH560" i="19"/>
  <c r="AV572" i="19"/>
  <c r="AR572" i="19"/>
  <c r="AK572" i="19"/>
  <c r="BI572" i="19"/>
  <c r="BG572" i="19"/>
  <c r="AT572" i="19"/>
  <c r="AI572" i="19"/>
  <c r="BK572" i="19"/>
  <c r="AF572" i="19"/>
  <c r="BF572" i="19"/>
  <c r="X572" i="19"/>
  <c r="BE572" i="19"/>
  <c r="BJ572" i="19"/>
  <c r="AN572" i="19"/>
  <c r="AW572" i="19"/>
  <c r="AZ572" i="19"/>
  <c r="Q572" i="19"/>
  <c r="BH572" i="19"/>
  <c r="I572" i="19"/>
  <c r="L572" i="19"/>
  <c r="AB572" i="19"/>
  <c r="BL572" i="19"/>
  <c r="J572" i="19"/>
  <c r="AY572" i="19"/>
  <c r="AJ572" i="19"/>
  <c r="AU572" i="19"/>
  <c r="K572" i="19"/>
  <c r="AS572" i="19"/>
  <c r="BA572" i="19"/>
  <c r="AX572" i="19"/>
  <c r="T572" i="19"/>
  <c r="AO572" i="19"/>
  <c r="BM572" i="19"/>
  <c r="R572" i="19"/>
  <c r="AX578" i="19"/>
  <c r="AK578" i="19"/>
  <c r="T578" i="19"/>
  <c r="AZ578" i="19"/>
  <c r="AR578" i="19"/>
  <c r="J578" i="19"/>
  <c r="BM578" i="19"/>
  <c r="BK554" i="19"/>
  <c r="BA554" i="19"/>
  <c r="L554" i="19"/>
  <c r="AX566" i="19"/>
  <c r="K566" i="19"/>
  <c r="AY566" i="19"/>
  <c r="AN554" i="19"/>
  <c r="AW554" i="19"/>
  <c r="AT554" i="19"/>
  <c r="AO566" i="19"/>
  <c r="AI566" i="19"/>
  <c r="I566" i="19"/>
  <c r="Q578" i="19"/>
  <c r="T554" i="19"/>
  <c r="AI554" i="19"/>
  <c r="BE554" i="19"/>
  <c r="AU566" i="19"/>
  <c r="AT566" i="19"/>
  <c r="K578" i="19"/>
  <c r="BL554" i="19"/>
  <c r="AK554" i="19"/>
  <c r="BI566" i="19"/>
  <c r="AW566" i="19"/>
  <c r="BE566" i="19"/>
  <c r="J554" i="19"/>
  <c r="AU554" i="19"/>
  <c r="AZ566" i="19"/>
  <c r="Q566" i="19"/>
  <c r="AJ566" i="19"/>
  <c r="AJ578" i="19"/>
  <c r="AJ554" i="19"/>
  <c r="I554" i="19"/>
  <c r="AV554" i="19"/>
  <c r="AB566" i="19"/>
  <c r="BA566" i="19"/>
  <c r="BL566" i="19"/>
  <c r="X578" i="19"/>
  <c r="AS554" i="19"/>
  <c r="AO554" i="19"/>
  <c r="K554" i="19"/>
  <c r="BF566" i="19"/>
  <c r="AS566" i="19"/>
  <c r="BK566" i="19"/>
  <c r="BI578" i="19"/>
  <c r="BI554" i="19"/>
  <c r="AR554" i="19"/>
  <c r="AX554" i="19"/>
  <c r="T566" i="19"/>
  <c r="J566" i="19"/>
  <c r="AR566" i="19"/>
  <c r="BJ554" i="19"/>
  <c r="BG554" i="19"/>
  <c r="BF554" i="19"/>
  <c r="R566" i="19"/>
  <c r="AK566" i="19"/>
  <c r="BM566" i="19"/>
  <c r="AY554" i="19"/>
  <c r="R554" i="19"/>
  <c r="Q554" i="19"/>
  <c r="AN566" i="19"/>
  <c r="BH566" i="19"/>
  <c r="AF566" i="19"/>
  <c r="AF554" i="19"/>
  <c r="BM554" i="19"/>
  <c r="X554" i="19"/>
  <c r="BG566" i="19"/>
  <c r="BJ566" i="19"/>
  <c r="AV566" i="19"/>
  <c r="I578" i="19"/>
  <c r="AZ554" i="19"/>
  <c r="BH554" i="19"/>
  <c r="AB554" i="19"/>
  <c r="X566" i="19"/>
  <c r="BK578" i="19"/>
  <c r="L566" i="19"/>
  <c r="AV578" i="19"/>
  <c r="BH578" i="19"/>
  <c r="BA578" i="19"/>
  <c r="AY578" i="19"/>
  <c r="L578" i="19"/>
  <c r="BE578" i="19"/>
  <c r="AN578" i="19"/>
  <c r="AB578" i="19"/>
  <c r="BJ578" i="19"/>
  <c r="AT578" i="19"/>
  <c r="AI578" i="19"/>
  <c r="BK190" i="19"/>
  <c r="BF190" i="19"/>
  <c r="J190" i="19"/>
  <c r="AT190" i="19"/>
  <c r="AX190" i="19"/>
  <c r="BI190" i="19"/>
  <c r="BM190" i="19"/>
  <c r="AS202" i="19"/>
  <c r="BK202" i="19"/>
  <c r="AW202" i="19"/>
  <c r="AW190" i="19"/>
  <c r="BE190" i="19"/>
  <c r="BJ202" i="19"/>
  <c r="BL202" i="19"/>
  <c r="AO202" i="19"/>
  <c r="AR190" i="19"/>
  <c r="AI190" i="19"/>
  <c r="BG190" i="19"/>
  <c r="BI202" i="19"/>
  <c r="AJ202" i="19"/>
  <c r="X202" i="19"/>
  <c r="L190" i="19"/>
  <c r="BF202" i="19"/>
  <c r="BD202" i="19"/>
  <c r="AN202" i="19"/>
  <c r="BC190" i="19"/>
  <c r="AV190" i="19"/>
  <c r="BD190" i="19"/>
  <c r="AK202" i="19"/>
  <c r="R202" i="19"/>
  <c r="AF202" i="19"/>
  <c r="AU190" i="19"/>
  <c r="AS190" i="19"/>
  <c r="AK190" i="19"/>
  <c r="I202" i="19"/>
  <c r="AY202" i="19"/>
  <c r="AR202" i="19"/>
  <c r="AN190" i="19"/>
  <c r="AZ202" i="19"/>
  <c r="AX202" i="19"/>
  <c r="BH202" i="19"/>
  <c r="BH190" i="19"/>
  <c r="AY190" i="19"/>
  <c r="I190" i="19"/>
  <c r="AV202" i="19"/>
  <c r="BG202" i="19"/>
  <c r="BM202" i="19"/>
  <c r="BJ190" i="19"/>
  <c r="Q190" i="19"/>
  <c r="AB190" i="19"/>
  <c r="X190" i="19"/>
  <c r="AZ190" i="19"/>
  <c r="AU202" i="19"/>
  <c r="AB202" i="19"/>
  <c r="J202" i="19"/>
  <c r="BA190" i="19"/>
  <c r="T190" i="19"/>
  <c r="R190" i="19"/>
  <c r="BA202" i="19"/>
  <c r="Q202" i="19"/>
  <c r="L202" i="19"/>
  <c r="AO190" i="19"/>
  <c r="AF190" i="19"/>
  <c r="K190" i="19"/>
  <c r="AJ190" i="19"/>
  <c r="BL190" i="19"/>
  <c r="BE202" i="19"/>
  <c r="T202" i="19"/>
  <c r="AT202" i="19"/>
  <c r="X219" i="19"/>
  <c r="AI219" i="19"/>
  <c r="Q219" i="19"/>
  <c r="AI579" i="19"/>
  <c r="K579" i="19"/>
  <c r="BM400" i="19"/>
  <c r="T400" i="19"/>
  <c r="BI400" i="19"/>
  <c r="R578" i="19"/>
  <c r="AO399" i="19"/>
  <c r="AI217" i="19"/>
  <c r="BC217" i="19"/>
  <c r="AU217" i="19"/>
  <c r="AU216" i="19"/>
  <c r="AO216" i="19"/>
  <c r="L216" i="19"/>
  <c r="BK215" i="19"/>
  <c r="BH215" i="19"/>
  <c r="AR215" i="19"/>
  <c r="AJ214" i="19"/>
  <c r="BM214" i="19"/>
  <c r="AZ214" i="19"/>
  <c r="Q213" i="19"/>
  <c r="BI213" i="19"/>
  <c r="AS213" i="19"/>
  <c r="AY212" i="19"/>
  <c r="BL212" i="19"/>
  <c r="J212" i="19"/>
  <c r="BM211" i="19"/>
  <c r="AU211" i="19"/>
  <c r="BG211" i="19"/>
  <c r="BL210" i="19"/>
  <c r="AN210" i="19"/>
  <c r="T210" i="19"/>
  <c r="BC209" i="19"/>
  <c r="AR209" i="19"/>
  <c r="AT209" i="19"/>
  <c r="BC208" i="19"/>
  <c r="AZ208" i="19"/>
  <c r="AI208" i="19"/>
  <c r="BK207" i="19"/>
  <c r="AU207" i="19"/>
  <c r="AJ207" i="19"/>
  <c r="AV206" i="19"/>
  <c r="AN206" i="19"/>
  <c r="J206" i="19"/>
  <c r="AO205" i="19"/>
  <c r="BL205" i="19"/>
  <c r="BE205" i="19"/>
  <c r="AJ204" i="19"/>
  <c r="AU203" i="19"/>
  <c r="AZ557" i="19"/>
  <c r="BH557" i="19"/>
  <c r="BL557" i="19"/>
  <c r="AN569" i="19"/>
  <c r="Q557" i="19"/>
  <c r="AW557" i="19"/>
  <c r="J557" i="19"/>
  <c r="AJ557" i="19"/>
  <c r="AN557" i="19"/>
  <c r="AT557" i="19"/>
  <c r="AV557" i="19"/>
  <c r="AF557" i="19"/>
  <c r="AU569" i="19"/>
  <c r="K569" i="19"/>
  <c r="AX569" i="19"/>
  <c r="AI557" i="19"/>
  <c r="BI557" i="19"/>
  <c r="AO557" i="19"/>
  <c r="BF569" i="19"/>
  <c r="Q569" i="19"/>
  <c r="T569" i="19"/>
  <c r="L557" i="19"/>
  <c r="X557" i="19"/>
  <c r="K557" i="19"/>
  <c r="AY557" i="19"/>
  <c r="BA557" i="19"/>
  <c r="BJ557" i="19"/>
  <c r="R569" i="19"/>
  <c r="BA569" i="19"/>
  <c r="X569" i="19"/>
  <c r="BF557" i="19"/>
  <c r="BG557" i="19"/>
  <c r="BE557" i="19"/>
  <c r="AO569" i="19"/>
  <c r="AI569" i="19"/>
  <c r="AT569" i="19"/>
  <c r="R557" i="19"/>
  <c r="BK557" i="19"/>
  <c r="T557" i="19"/>
  <c r="BK569" i="19"/>
  <c r="BJ569" i="19"/>
  <c r="AB557" i="19"/>
  <c r="I557" i="19"/>
  <c r="AX557" i="19"/>
  <c r="AF569" i="19"/>
  <c r="L569" i="19"/>
  <c r="BM557" i="19"/>
  <c r="AR557" i="19"/>
  <c r="AV569" i="19"/>
  <c r="AU557" i="19"/>
  <c r="AK557" i="19"/>
  <c r="AS557" i="19"/>
  <c r="AJ569" i="19"/>
  <c r="BE569" i="19"/>
  <c r="AS569" i="19"/>
  <c r="AZ569" i="19"/>
  <c r="AB569" i="19"/>
  <c r="BH569" i="19"/>
  <c r="J569" i="19"/>
  <c r="BL569" i="19"/>
  <c r="AW569" i="19"/>
  <c r="I569" i="19"/>
  <c r="BG569" i="19"/>
  <c r="AY569" i="19"/>
  <c r="AR569" i="19"/>
  <c r="BI569" i="19"/>
  <c r="BM569" i="19"/>
  <c r="AK569" i="19"/>
  <c r="AU555" i="19"/>
  <c r="BI555" i="19"/>
  <c r="X555" i="19"/>
  <c r="AX567" i="19"/>
  <c r="BK567" i="19"/>
  <c r="AO567" i="19"/>
  <c r="BK555" i="19"/>
  <c r="AZ555" i="19"/>
  <c r="AN555" i="19"/>
  <c r="AZ567" i="19"/>
  <c r="AK567" i="19"/>
  <c r="BJ567" i="19"/>
  <c r="AB555" i="19"/>
  <c r="AF555" i="19"/>
  <c r="BF555" i="19"/>
  <c r="BM567" i="19"/>
  <c r="AI567" i="19"/>
  <c r="BH567" i="19"/>
  <c r="AO555" i="19"/>
  <c r="AT555" i="19"/>
  <c r="T555" i="19"/>
  <c r="AS567" i="19"/>
  <c r="AY567" i="19"/>
  <c r="AF567" i="19"/>
  <c r="BG555" i="19"/>
  <c r="AJ555" i="19"/>
  <c r="BA555" i="19"/>
  <c r="Q567" i="19"/>
  <c r="AJ567" i="19"/>
  <c r="AU567" i="19"/>
  <c r="Q555" i="19"/>
  <c r="K555" i="19"/>
  <c r="I555" i="19"/>
  <c r="AT567" i="19"/>
  <c r="AB567" i="19"/>
  <c r="L567" i="19"/>
  <c r="AW555" i="19"/>
  <c r="AY555" i="19"/>
  <c r="AI555" i="19"/>
  <c r="BE567" i="19"/>
  <c r="AV567" i="19"/>
  <c r="BG567" i="19"/>
  <c r="BE555" i="19"/>
  <c r="L555" i="19"/>
  <c r="X567" i="19"/>
  <c r="R567" i="19"/>
  <c r="AS555" i="19"/>
  <c r="BH555" i="19"/>
  <c r="AK555" i="19"/>
  <c r="I567" i="19"/>
  <c r="K567" i="19"/>
  <c r="J567" i="19"/>
  <c r="R555" i="19"/>
  <c r="AX555" i="19"/>
  <c r="AN567" i="19"/>
  <c r="AW567" i="19"/>
  <c r="AR567" i="19"/>
  <c r="BL555" i="19"/>
  <c r="AV555" i="19"/>
  <c r="AR555" i="19"/>
  <c r="BF567" i="19"/>
  <c r="BL567" i="19"/>
  <c r="J555" i="19"/>
  <c r="BM555" i="19"/>
  <c r="BJ555" i="19"/>
  <c r="BI567" i="19"/>
  <c r="T567" i="19"/>
  <c r="BA567" i="19"/>
  <c r="AT219" i="19"/>
  <c r="R219" i="19"/>
  <c r="AZ219" i="19"/>
  <c r="AZ579" i="19"/>
  <c r="BI579" i="19"/>
  <c r="BM579" i="19"/>
  <c r="AX400" i="19"/>
  <c r="AT400" i="19"/>
  <c r="AW578" i="19"/>
  <c r="AW399" i="19"/>
  <c r="BI217" i="19"/>
  <c r="J217" i="19"/>
  <c r="X217" i="19"/>
  <c r="AX216" i="19"/>
  <c r="R216" i="19"/>
  <c r="AT216" i="19"/>
  <c r="AV215" i="19"/>
  <c r="BG215" i="19"/>
  <c r="J215" i="19"/>
  <c r="AT214" i="19"/>
  <c r="AU214" i="19"/>
  <c r="AR214" i="19"/>
  <c r="AR213" i="19"/>
  <c r="AJ213" i="19"/>
  <c r="AV213" i="19"/>
  <c r="AS212" i="19"/>
  <c r="R212" i="19"/>
  <c r="AK212" i="19"/>
  <c r="BJ211" i="19"/>
  <c r="Q211" i="19"/>
  <c r="AB211" i="19"/>
  <c r="AK210" i="19"/>
  <c r="I210" i="19"/>
  <c r="AW210" i="19"/>
  <c r="AZ209" i="19"/>
  <c r="AJ209" i="19"/>
  <c r="R209" i="19"/>
  <c r="BI208" i="19"/>
  <c r="R208" i="19"/>
  <c r="AT208" i="19"/>
  <c r="AI207" i="19"/>
  <c r="T207" i="19"/>
  <c r="BL207" i="19"/>
  <c r="BD206" i="19"/>
  <c r="X206" i="19"/>
  <c r="AR206" i="19"/>
  <c r="AZ205" i="19"/>
  <c r="BC205" i="19"/>
  <c r="BI205" i="19"/>
  <c r="BE204" i="19"/>
  <c r="BG203" i="19"/>
  <c r="AJ205" i="19"/>
  <c r="AY204" i="19"/>
  <c r="K202" i="19"/>
  <c r="BI193" i="19"/>
  <c r="L193" i="19"/>
  <c r="J193" i="19"/>
  <c r="X193" i="19"/>
  <c r="R193" i="19"/>
  <c r="BF193" i="19"/>
  <c r="BD193" i="19"/>
  <c r="I193" i="19"/>
  <c r="BL193" i="19"/>
  <c r="AW193" i="19"/>
  <c r="BK193" i="19"/>
  <c r="AN193" i="19"/>
  <c r="AK193" i="19"/>
  <c r="AR193" i="19"/>
  <c r="BC193" i="19"/>
  <c r="Q193" i="19"/>
  <c r="BJ193" i="19"/>
  <c r="AU193" i="19"/>
  <c r="BM193" i="19"/>
  <c r="AJ193" i="19"/>
  <c r="AT193" i="19"/>
  <c r="K193" i="19"/>
  <c r="T193" i="19"/>
  <c r="BE193" i="19"/>
  <c r="BH193" i="19"/>
  <c r="AY193" i="19"/>
  <c r="AF193" i="19"/>
  <c r="AX193" i="19"/>
  <c r="AI193" i="19"/>
  <c r="BG193" i="19"/>
  <c r="AO193" i="19"/>
  <c r="BA193" i="19"/>
  <c r="AS193" i="19"/>
  <c r="AV193" i="19"/>
  <c r="AZ193" i="19"/>
  <c r="AB193" i="19"/>
  <c r="AU368" i="19"/>
  <c r="AV368" i="19"/>
  <c r="AR368" i="19"/>
  <c r="Q380" i="19"/>
  <c r="AF380" i="19"/>
  <c r="AK380" i="19"/>
  <c r="AZ392" i="19"/>
  <c r="J392" i="19"/>
  <c r="BC392" i="19"/>
  <c r="BG368" i="19"/>
  <c r="BI368" i="19"/>
  <c r="K368" i="19"/>
  <c r="K380" i="19"/>
  <c r="AB380" i="19"/>
  <c r="BI380" i="19"/>
  <c r="AO392" i="19"/>
  <c r="AY392" i="19"/>
  <c r="BI392" i="19"/>
  <c r="I368" i="19"/>
  <c r="Q368" i="19"/>
  <c r="AT368" i="19"/>
  <c r="BM368" i="19"/>
  <c r="AI368" i="19"/>
  <c r="AJ380" i="19"/>
  <c r="I380" i="19"/>
  <c r="AN380" i="19"/>
  <c r="L392" i="19"/>
  <c r="I392" i="19"/>
  <c r="BD392" i="19"/>
  <c r="BA368" i="19"/>
  <c r="AS368" i="19"/>
  <c r="L380" i="19"/>
  <c r="BK380" i="19"/>
  <c r="AT380" i="19"/>
  <c r="AJ392" i="19"/>
  <c r="AW392" i="19"/>
  <c r="AU392" i="19"/>
  <c r="BF368" i="19"/>
  <c r="AJ368" i="19"/>
  <c r="AY368" i="19"/>
  <c r="AS380" i="19"/>
  <c r="AU380" i="19"/>
  <c r="AZ380" i="19"/>
  <c r="BJ392" i="19"/>
  <c r="AS392" i="19"/>
  <c r="AV392" i="19"/>
  <c r="X368" i="19"/>
  <c r="AN368" i="19"/>
  <c r="R368" i="19"/>
  <c r="BG380" i="19"/>
  <c r="T380" i="19"/>
  <c r="AI380" i="19"/>
  <c r="T392" i="19"/>
  <c r="AI392" i="19"/>
  <c r="R392" i="19"/>
  <c r="AW368" i="19"/>
  <c r="BL368" i="19"/>
  <c r="L368" i="19"/>
  <c r="AX368" i="19"/>
  <c r="AO380" i="19"/>
  <c r="X380" i="19"/>
  <c r="BF380" i="19"/>
  <c r="K392" i="19"/>
  <c r="AT392" i="19"/>
  <c r="AK392" i="19"/>
  <c r="AK368" i="19"/>
  <c r="BJ368" i="19"/>
  <c r="T368" i="19"/>
  <c r="BH368" i="19"/>
  <c r="BL380" i="19"/>
  <c r="AV380" i="19"/>
  <c r="BJ380" i="19"/>
  <c r="X392" i="19"/>
  <c r="AF368" i="19"/>
  <c r="BE368" i="19"/>
  <c r="BM380" i="19"/>
  <c r="AX380" i="19"/>
  <c r="BE380" i="19"/>
  <c r="BA392" i="19"/>
  <c r="AN392" i="19"/>
  <c r="BK392" i="19"/>
  <c r="AZ368" i="19"/>
  <c r="AY380" i="19"/>
  <c r="R380" i="19"/>
  <c r="AW380" i="19"/>
  <c r="AB392" i="19"/>
  <c r="BH392" i="19"/>
  <c r="BM392" i="19"/>
  <c r="BD368" i="19"/>
  <c r="BK368" i="19"/>
  <c r="BA380" i="19"/>
  <c r="BC380" i="19"/>
  <c r="BD380" i="19"/>
  <c r="J368" i="19"/>
  <c r="AR380" i="19"/>
  <c r="J380" i="19"/>
  <c r="BH380" i="19"/>
  <c r="BE392" i="19"/>
  <c r="BG392" i="19"/>
  <c r="BL392" i="19"/>
  <c r="AR392" i="19"/>
  <c r="BC368" i="19"/>
  <c r="AF392" i="19"/>
  <c r="AX392" i="19"/>
  <c r="BF392" i="19"/>
  <c r="AB368" i="19"/>
  <c r="AO368" i="19"/>
  <c r="Q392" i="19"/>
  <c r="AB376" i="19"/>
  <c r="X376" i="19"/>
  <c r="AK376" i="19"/>
  <c r="AO388" i="19"/>
  <c r="BF388" i="19"/>
  <c r="AU388" i="19"/>
  <c r="AU376" i="19"/>
  <c r="BK376" i="19"/>
  <c r="I376" i="19"/>
  <c r="T388" i="19"/>
  <c r="AV388" i="19"/>
  <c r="K388" i="19"/>
  <c r="AJ376" i="19"/>
  <c r="BF376" i="19"/>
  <c r="BC376" i="19"/>
  <c r="AX388" i="19"/>
  <c r="BG388" i="19"/>
  <c r="R388" i="19"/>
  <c r="AR376" i="19"/>
  <c r="BJ376" i="19"/>
  <c r="BM376" i="19"/>
  <c r="AT388" i="19"/>
  <c r="BH388" i="19"/>
  <c r="BA388" i="19"/>
  <c r="AW376" i="19"/>
  <c r="R376" i="19"/>
  <c r="AT376" i="19"/>
  <c r="BD388" i="19"/>
  <c r="BI388" i="19"/>
  <c r="AK388" i="19"/>
  <c r="BL376" i="19"/>
  <c r="L376" i="19"/>
  <c r="BD376" i="19"/>
  <c r="BL388" i="19"/>
  <c r="BE388" i="19"/>
  <c r="AY388" i="19"/>
  <c r="BI376" i="19"/>
  <c r="AZ376" i="19"/>
  <c r="T376" i="19"/>
  <c r="Q388" i="19"/>
  <c r="AJ388" i="19"/>
  <c r="AB388" i="19"/>
  <c r="AI376" i="19"/>
  <c r="AO376" i="19"/>
  <c r="BG376" i="19"/>
  <c r="BM388" i="19"/>
  <c r="AW388" i="19"/>
  <c r="AN388" i="19"/>
  <c r="AY376" i="19"/>
  <c r="Q376" i="19"/>
  <c r="AF376" i="19"/>
  <c r="AZ388" i="19"/>
  <c r="X388" i="19"/>
  <c r="BC388" i="19"/>
  <c r="J376" i="19"/>
  <c r="K376" i="19"/>
  <c r="AN376" i="19"/>
  <c r="J388" i="19"/>
  <c r="AF388" i="19"/>
  <c r="AI388" i="19"/>
  <c r="AS376" i="19"/>
  <c r="AX376" i="19"/>
  <c r="AV376" i="19"/>
  <c r="L388" i="19"/>
  <c r="AR388" i="19"/>
  <c r="BK388" i="19"/>
  <c r="BA376" i="19"/>
  <c r="BE376" i="19"/>
  <c r="BH376" i="19"/>
  <c r="AS388" i="19"/>
  <c r="BJ388" i="19"/>
  <c r="I388" i="19"/>
  <c r="BE219" i="19"/>
  <c r="BK219" i="19"/>
  <c r="AK219" i="19"/>
  <c r="BG579" i="19"/>
  <c r="AO579" i="19"/>
  <c r="AB579" i="19"/>
  <c r="AN400" i="19"/>
  <c r="BL400" i="19"/>
  <c r="K400" i="19"/>
  <c r="AJ399" i="19"/>
  <c r="BC218" i="19"/>
  <c r="K217" i="19"/>
  <c r="BM217" i="19"/>
  <c r="AT217" i="19"/>
  <c r="T216" i="19"/>
  <c r="X216" i="19"/>
  <c r="I216" i="19"/>
  <c r="AZ215" i="19"/>
  <c r="BE215" i="19"/>
  <c r="AN215" i="19"/>
  <c r="AV214" i="19"/>
  <c r="AB214" i="19"/>
  <c r="BE214" i="19"/>
  <c r="L213" i="19"/>
  <c r="AB213" i="19"/>
  <c r="AZ213" i="19"/>
  <c r="AI212" i="19"/>
  <c r="Q212" i="19"/>
  <c r="R211" i="19"/>
  <c r="BL211" i="19"/>
  <c r="AT211" i="19"/>
  <c r="BD210" i="19"/>
  <c r="AU210" i="19"/>
  <c r="AX210" i="19"/>
  <c r="BL209" i="19"/>
  <c r="BG209" i="19"/>
  <c r="J208" i="19"/>
  <c r="AJ208" i="19"/>
  <c r="BJ208" i="19"/>
  <c r="AX207" i="19"/>
  <c r="AV207" i="19"/>
  <c r="AS207" i="19"/>
  <c r="L206" i="19"/>
  <c r="K206" i="19"/>
  <c r="BM206" i="19"/>
  <c r="AT205" i="19"/>
  <c r="BK205" i="19"/>
  <c r="AI205" i="19"/>
  <c r="AV204" i="19"/>
  <c r="AI202" i="19"/>
  <c r="BG399" i="19"/>
  <c r="AJ556" i="19"/>
  <c r="AU556" i="19"/>
  <c r="AV556" i="19"/>
  <c r="BJ568" i="19"/>
  <c r="AS568" i="19"/>
  <c r="AV568" i="19"/>
  <c r="AT556" i="19"/>
  <c r="AN556" i="19"/>
  <c r="AI568" i="19"/>
  <c r="BA568" i="19"/>
  <c r="AX556" i="19"/>
  <c r="BE556" i="19"/>
  <c r="AW556" i="19"/>
  <c r="BF568" i="19"/>
  <c r="BL568" i="19"/>
  <c r="AK556" i="19"/>
  <c r="BI556" i="19"/>
  <c r="BG556" i="19"/>
  <c r="Q568" i="19"/>
  <c r="BE568" i="19"/>
  <c r="AX568" i="19"/>
  <c r="BH556" i="19"/>
  <c r="BM556" i="19"/>
  <c r="BK556" i="19"/>
  <c r="AB568" i="19"/>
  <c r="X568" i="19"/>
  <c r="J568" i="19"/>
  <c r="BL556" i="19"/>
  <c r="K556" i="19"/>
  <c r="AY556" i="19"/>
  <c r="Q556" i="19"/>
  <c r="BA556" i="19"/>
  <c r="T556" i="19"/>
  <c r="AY568" i="19"/>
  <c r="AZ568" i="19"/>
  <c r="AT568" i="19"/>
  <c r="AB556" i="19"/>
  <c r="J556" i="19"/>
  <c r="AI556" i="19"/>
  <c r="K568" i="19"/>
  <c r="T568" i="19"/>
  <c r="AW568" i="19"/>
  <c r="AZ556" i="19"/>
  <c r="R556" i="19"/>
  <c r="BF556" i="19"/>
  <c r="BH568" i="19"/>
  <c r="I568" i="19"/>
  <c r="AN568" i="19"/>
  <c r="I556" i="19"/>
  <c r="L556" i="19"/>
  <c r="AF568" i="19"/>
  <c r="AK568" i="19"/>
  <c r="AU568" i="19"/>
  <c r="BJ556" i="19"/>
  <c r="AF556" i="19"/>
  <c r="AS556" i="19"/>
  <c r="BM568" i="19"/>
  <c r="L568" i="19"/>
  <c r="BK568" i="19"/>
  <c r="X556" i="19"/>
  <c r="AO556" i="19"/>
  <c r="AR556" i="19"/>
  <c r="BI568" i="19"/>
  <c r="AR568" i="19"/>
  <c r="AO568" i="19"/>
  <c r="AJ568" i="19"/>
  <c r="BG568" i="19"/>
  <c r="R568" i="19"/>
  <c r="BG188" i="19"/>
  <c r="J188" i="19"/>
  <c r="AN188" i="19"/>
  <c r="T188" i="19"/>
  <c r="Q188" i="19"/>
  <c r="X188" i="19"/>
  <c r="K188" i="19"/>
  <c r="I200" i="19"/>
  <c r="BD200" i="19"/>
  <c r="AS200" i="19"/>
  <c r="BJ188" i="19"/>
  <c r="AU188" i="19"/>
  <c r="AK188" i="19"/>
  <c r="BK188" i="19"/>
  <c r="AY200" i="19"/>
  <c r="R200" i="19"/>
  <c r="BL200" i="19"/>
  <c r="AW188" i="19"/>
  <c r="BM200" i="19"/>
  <c r="BJ200" i="19"/>
  <c r="AR200" i="19"/>
  <c r="AY188" i="19"/>
  <c r="AT188" i="19"/>
  <c r="K200" i="19"/>
  <c r="BC200" i="19"/>
  <c r="BF200" i="19"/>
  <c r="AB188" i="19"/>
  <c r="AF188" i="19"/>
  <c r="AR188" i="19"/>
  <c r="BF188" i="19"/>
  <c r="AV188" i="19"/>
  <c r="BA200" i="19"/>
  <c r="BG200" i="19"/>
  <c r="AO200" i="19"/>
  <c r="AO188" i="19"/>
  <c r="I188" i="19"/>
  <c r="AS188" i="19"/>
  <c r="AZ188" i="19"/>
  <c r="AX200" i="19"/>
  <c r="AF200" i="19"/>
  <c r="BH200" i="19"/>
  <c r="BI188" i="19"/>
  <c r="AB200" i="19"/>
  <c r="L200" i="19"/>
  <c r="BI200" i="19"/>
  <c r="BE188" i="19"/>
  <c r="R188" i="19"/>
  <c r="AI188" i="19"/>
  <c r="BA188" i="19"/>
  <c r="AJ200" i="19"/>
  <c r="J200" i="19"/>
  <c r="Q200" i="19"/>
  <c r="BH188" i="19"/>
  <c r="BL188" i="19"/>
  <c r="AJ188" i="19"/>
  <c r="AT200" i="19"/>
  <c r="BE200" i="19"/>
  <c r="BK200" i="19"/>
  <c r="L188" i="19"/>
  <c r="T200" i="19"/>
  <c r="AK200" i="19"/>
  <c r="AV200" i="19"/>
  <c r="AX188" i="19"/>
  <c r="BM188" i="19"/>
  <c r="AZ200" i="19"/>
  <c r="AW200" i="19"/>
  <c r="AI200" i="19"/>
  <c r="BD188" i="19"/>
  <c r="BC188" i="19"/>
  <c r="AU200" i="19"/>
  <c r="AN200" i="19"/>
  <c r="X200" i="19"/>
  <c r="R197" i="19"/>
  <c r="X197" i="19"/>
  <c r="BF197" i="19"/>
  <c r="AI197" i="19"/>
  <c r="AW197" i="19"/>
  <c r="BI197" i="19"/>
  <c r="AY197" i="19"/>
  <c r="AO197" i="19"/>
  <c r="BA197" i="19"/>
  <c r="AR197" i="19"/>
  <c r="BK197" i="19"/>
  <c r="T197" i="19"/>
  <c r="BL197" i="19"/>
  <c r="L197" i="19"/>
  <c r="AU197" i="19"/>
  <c r="BM197" i="19"/>
  <c r="BD197" i="19"/>
  <c r="AB197" i="19"/>
  <c r="BJ197" i="19"/>
  <c r="AF197" i="19"/>
  <c r="BC197" i="19"/>
  <c r="AJ197" i="19"/>
  <c r="AT197" i="19"/>
  <c r="AK197" i="19"/>
  <c r="BH197" i="19"/>
  <c r="I197" i="19"/>
  <c r="Q197" i="19"/>
  <c r="BG197" i="19"/>
  <c r="AX197" i="19"/>
  <c r="AS197" i="19"/>
  <c r="J197" i="19"/>
  <c r="BE197" i="19"/>
  <c r="AV197" i="19"/>
  <c r="AZ197" i="19"/>
  <c r="K197" i="19"/>
  <c r="AN197" i="19"/>
  <c r="BK558" i="19"/>
  <c r="BF558" i="19"/>
  <c r="AJ558" i="19"/>
  <c r="I558" i="19"/>
  <c r="L558" i="19"/>
  <c r="AT558" i="19"/>
  <c r="BH558" i="19"/>
  <c r="J558" i="19"/>
  <c r="AN558" i="19"/>
  <c r="AY558" i="19"/>
  <c r="K558" i="19"/>
  <c r="BG558" i="19"/>
  <c r="AV558" i="19"/>
  <c r="BL558" i="19"/>
  <c r="BE558" i="19"/>
  <c r="BJ558" i="19"/>
  <c r="T558" i="19"/>
  <c r="AZ558" i="19"/>
  <c r="AI558" i="19"/>
  <c r="AB558" i="19"/>
  <c r="Q558" i="19"/>
  <c r="BI558" i="19"/>
  <c r="R558" i="19"/>
  <c r="X558" i="19"/>
  <c r="AU558" i="19"/>
  <c r="AR558" i="19"/>
  <c r="AX558" i="19"/>
  <c r="AK558" i="19"/>
  <c r="AW558" i="19"/>
  <c r="BA558" i="19"/>
  <c r="AS558" i="19"/>
  <c r="AF558" i="19"/>
  <c r="BM558" i="19"/>
  <c r="AO558" i="19"/>
  <c r="BK570" i="19"/>
  <c r="BA570" i="19"/>
  <c r="Q570" i="19"/>
  <c r="X570" i="19"/>
  <c r="BM570" i="19"/>
  <c r="BL570" i="19"/>
  <c r="BE570" i="19"/>
  <c r="BF570" i="19"/>
  <c r="AN570" i="19"/>
  <c r="BG570" i="19"/>
  <c r="AV570" i="19"/>
  <c r="AU570" i="19"/>
  <c r="AZ570" i="19"/>
  <c r="AK570" i="19"/>
  <c r="AX570" i="19"/>
  <c r="AF570" i="19"/>
  <c r="BJ570" i="19"/>
  <c r="J570" i="19"/>
  <c r="K570" i="19"/>
  <c r="AJ570" i="19"/>
  <c r="AT570" i="19"/>
  <c r="BI570" i="19"/>
  <c r="BH570" i="19"/>
  <c r="AI570" i="19"/>
  <c r="L570" i="19"/>
  <c r="AO570" i="19"/>
  <c r="AY570" i="19"/>
  <c r="T570" i="19"/>
  <c r="AW570" i="19"/>
  <c r="AR570" i="19"/>
  <c r="R570" i="19"/>
  <c r="AB570" i="19"/>
  <c r="AS570" i="19"/>
  <c r="I570" i="19"/>
  <c r="BJ219" i="19"/>
  <c r="BF219" i="19"/>
  <c r="J219" i="19"/>
  <c r="AU579" i="19"/>
  <c r="J579" i="19"/>
  <c r="BL579" i="19"/>
  <c r="AF400" i="19"/>
  <c r="AW400" i="19"/>
  <c r="AU400" i="19"/>
  <c r="BH399" i="19"/>
  <c r="BA218" i="19"/>
  <c r="AN217" i="19"/>
  <c r="AK217" i="19"/>
  <c r="Q217" i="19"/>
  <c r="BH216" i="19"/>
  <c r="AV216" i="19"/>
  <c r="BI216" i="19"/>
  <c r="L215" i="19"/>
  <c r="R215" i="19"/>
  <c r="BA214" i="19"/>
  <c r="BJ214" i="19"/>
  <c r="AS214" i="19"/>
  <c r="R213" i="19"/>
  <c r="BC213" i="19"/>
  <c r="AF212" i="19"/>
  <c r="BC212" i="19"/>
  <c r="BM212" i="19"/>
  <c r="I211" i="19"/>
  <c r="AW211" i="19"/>
  <c r="AZ211" i="19"/>
  <c r="BJ210" i="19"/>
  <c r="AS210" i="19"/>
  <c r="BM210" i="19"/>
  <c r="J209" i="19"/>
  <c r="BA209" i="19"/>
  <c r="L209" i="19"/>
  <c r="T208" i="19"/>
  <c r="K208" i="19"/>
  <c r="AS208" i="19"/>
  <c r="AF207" i="19"/>
  <c r="AK207" i="19"/>
  <c r="BG207" i="19"/>
  <c r="BJ206" i="19"/>
  <c r="AI206" i="19"/>
  <c r="AJ206" i="19"/>
  <c r="AU205" i="19"/>
  <c r="X205" i="19"/>
  <c r="BH205" i="19"/>
  <c r="BK204" i="19"/>
  <c r="BC202" i="19"/>
  <c r="T189" i="19"/>
  <c r="I189" i="19"/>
  <c r="AF201" i="19"/>
  <c r="AR201" i="19"/>
  <c r="AT189" i="19"/>
  <c r="AB189" i="19"/>
  <c r="AJ189" i="19"/>
  <c r="AU201" i="19"/>
  <c r="Q201" i="19"/>
  <c r="AS201" i="19"/>
  <c r="BD189" i="19"/>
  <c r="BE189" i="19"/>
  <c r="I201" i="19"/>
  <c r="K201" i="19"/>
  <c r="BH201" i="19"/>
  <c r="AR189" i="19"/>
  <c r="BJ189" i="19"/>
  <c r="AV189" i="19"/>
  <c r="AV201" i="19"/>
  <c r="AW201" i="19"/>
  <c r="L201" i="19"/>
  <c r="AZ189" i="19"/>
  <c r="J189" i="19"/>
  <c r="BG189" i="19"/>
  <c r="BA201" i="19"/>
  <c r="AX201" i="19"/>
  <c r="BF201" i="19"/>
  <c r="BC189" i="19"/>
  <c r="K189" i="19"/>
  <c r="X189" i="19"/>
  <c r="BA189" i="19"/>
  <c r="AZ201" i="19"/>
  <c r="AO201" i="19"/>
  <c r="BI201" i="19"/>
  <c r="BF189" i="19"/>
  <c r="AU189" i="19"/>
  <c r="BH189" i="19"/>
  <c r="BL189" i="19"/>
  <c r="L189" i="19"/>
  <c r="AY189" i="19"/>
  <c r="BK201" i="19"/>
  <c r="R201" i="19"/>
  <c r="J201" i="19"/>
  <c r="AI189" i="19"/>
  <c r="AW189" i="19"/>
  <c r="BK189" i="19"/>
  <c r="BM189" i="19"/>
  <c r="BJ201" i="19"/>
  <c r="X201" i="19"/>
  <c r="BE201" i="19"/>
  <c r="AO189" i="19"/>
  <c r="AS189" i="19"/>
  <c r="T201" i="19"/>
  <c r="BL201" i="19"/>
  <c r="AN201" i="19"/>
  <c r="AF189" i="19"/>
  <c r="R189" i="19"/>
  <c r="BI189" i="19"/>
  <c r="AK201" i="19"/>
  <c r="BM201" i="19"/>
  <c r="BD201" i="19"/>
  <c r="AX189" i="19"/>
  <c r="AB201" i="19"/>
  <c r="AT201" i="19"/>
  <c r="BG201" i="19"/>
  <c r="AN189" i="19"/>
  <c r="Q189" i="19"/>
  <c r="AK189" i="19"/>
  <c r="AJ201" i="19"/>
  <c r="AI201" i="19"/>
  <c r="BC201" i="19"/>
  <c r="AF549" i="19"/>
  <c r="K549" i="19"/>
  <c r="BG549" i="19"/>
  <c r="AW549" i="19"/>
  <c r="AY561" i="19"/>
  <c r="AF561" i="19"/>
  <c r="AB549" i="19"/>
  <c r="AJ549" i="19"/>
  <c r="AR549" i="19"/>
  <c r="T561" i="19"/>
  <c r="AX561" i="19"/>
  <c r="R561" i="19"/>
  <c r="BK549" i="19"/>
  <c r="AU549" i="19"/>
  <c r="AK561" i="19"/>
  <c r="AJ561" i="19"/>
  <c r="AT561" i="19"/>
  <c r="AN549" i="19"/>
  <c r="I549" i="19"/>
  <c r="AI561" i="19"/>
  <c r="BG561" i="19"/>
  <c r="AR561" i="19"/>
  <c r="X549" i="19"/>
  <c r="AO549" i="19"/>
  <c r="J549" i="19"/>
  <c r="K561" i="19"/>
  <c r="BA561" i="19"/>
  <c r="X561" i="19"/>
  <c r="BI549" i="19"/>
  <c r="AB561" i="19"/>
  <c r="BI561" i="19"/>
  <c r="BE561" i="19"/>
  <c r="Q549" i="19"/>
  <c r="AV549" i="19"/>
  <c r="BL549" i="19"/>
  <c r="AK549" i="19"/>
  <c r="AU561" i="19"/>
  <c r="AN561" i="19"/>
  <c r="AS561" i="19"/>
  <c r="R549" i="19"/>
  <c r="AS549" i="19"/>
  <c r="Q561" i="19"/>
  <c r="BM561" i="19"/>
  <c r="AO561" i="19"/>
  <c r="AZ549" i="19"/>
  <c r="AY549" i="19"/>
  <c r="BM549" i="19"/>
  <c r="AZ561" i="19"/>
  <c r="AV561" i="19"/>
  <c r="J561" i="19"/>
  <c r="AX549" i="19"/>
  <c r="BA549" i="19"/>
  <c r="AI549" i="19"/>
  <c r="AT549" i="19"/>
  <c r="BK561" i="19"/>
  <c r="I561" i="19"/>
  <c r="BL561" i="19"/>
  <c r="BJ549" i="19"/>
  <c r="L549" i="19"/>
  <c r="AW561" i="19"/>
  <c r="BF561" i="19"/>
  <c r="BH561" i="19"/>
  <c r="BE549" i="19"/>
  <c r="BH549" i="19"/>
  <c r="BF549" i="19"/>
  <c r="T549" i="19"/>
  <c r="BJ561" i="19"/>
  <c r="L561" i="19"/>
  <c r="R573" i="19"/>
  <c r="AX573" i="19"/>
  <c r="AR573" i="19"/>
  <c r="AT573" i="19"/>
  <c r="AI573" i="19"/>
  <c r="AU573" i="19"/>
  <c r="AV573" i="19"/>
  <c r="BK573" i="19"/>
  <c r="BJ573" i="19"/>
  <c r="L573" i="19"/>
  <c r="AK573" i="19"/>
  <c r="BH573" i="19"/>
  <c r="AB573" i="19"/>
  <c r="I573" i="19"/>
  <c r="AF573" i="19"/>
  <c r="BI573" i="19"/>
  <c r="BE573" i="19"/>
  <c r="AZ573" i="19"/>
  <c r="AS573" i="19"/>
  <c r="AW573" i="19"/>
  <c r="X573" i="19"/>
  <c r="AN573" i="19"/>
  <c r="K573" i="19"/>
  <c r="J573" i="19"/>
  <c r="T573" i="19"/>
  <c r="Q573" i="19"/>
  <c r="BL573" i="19"/>
  <c r="BG573" i="19"/>
  <c r="BF573" i="19"/>
  <c r="BM573" i="19"/>
  <c r="AO573" i="19"/>
  <c r="AY573" i="19"/>
  <c r="AJ573" i="19"/>
  <c r="BA573" i="19"/>
  <c r="AY191" i="19"/>
  <c r="BK191" i="19"/>
  <c r="I191" i="19"/>
  <c r="AI191" i="19"/>
  <c r="J203" i="19"/>
  <c r="BI203" i="19"/>
  <c r="AX203" i="19"/>
  <c r="BM191" i="19"/>
  <c r="X191" i="19"/>
  <c r="BE191" i="19"/>
  <c r="T203" i="19"/>
  <c r="L203" i="19"/>
  <c r="BC203" i="19"/>
  <c r="AF191" i="19"/>
  <c r="BD191" i="19"/>
  <c r="AZ191" i="19"/>
  <c r="AV203" i="19"/>
  <c r="BH203" i="19"/>
  <c r="X203" i="19"/>
  <c r="AX191" i="19"/>
  <c r="BI191" i="19"/>
  <c r="K191" i="19"/>
  <c r="BJ191" i="19"/>
  <c r="BK203" i="19"/>
  <c r="K203" i="19"/>
  <c r="BL203" i="19"/>
  <c r="AU191" i="19"/>
  <c r="AT191" i="19"/>
  <c r="AI203" i="19"/>
  <c r="BE203" i="19"/>
  <c r="AW203" i="19"/>
  <c r="BC191" i="19"/>
  <c r="BH191" i="19"/>
  <c r="BF191" i="19"/>
  <c r="AO203" i="19"/>
  <c r="AY203" i="19"/>
  <c r="AF203" i="19"/>
  <c r="AV191" i="19"/>
  <c r="BA191" i="19"/>
  <c r="J191" i="19"/>
  <c r="I203" i="19"/>
  <c r="AK203" i="19"/>
  <c r="AS203" i="19"/>
  <c r="AW191" i="19"/>
  <c r="AK191" i="19"/>
  <c r="AR191" i="19"/>
  <c r="AN203" i="19"/>
  <c r="AR203" i="19"/>
  <c r="AT203" i="19"/>
  <c r="AN191" i="19"/>
  <c r="BL191" i="19"/>
  <c r="Q203" i="19"/>
  <c r="BM203" i="19"/>
  <c r="R203" i="19"/>
  <c r="T191" i="19"/>
  <c r="AS191" i="19"/>
  <c r="AJ191" i="19"/>
  <c r="Q191" i="19"/>
  <c r="AJ203" i="19"/>
  <c r="BF203" i="19"/>
  <c r="BA203" i="19"/>
  <c r="AB191" i="19"/>
  <c r="BG191" i="19"/>
  <c r="AO191" i="19"/>
  <c r="R191" i="19"/>
  <c r="L191" i="19"/>
  <c r="BD203" i="19"/>
  <c r="BJ203" i="19"/>
  <c r="AZ203" i="19"/>
  <c r="BC219" i="19"/>
  <c r="L219" i="19"/>
  <c r="BM219" i="19"/>
  <c r="AS579" i="19"/>
  <c r="AW579" i="19"/>
  <c r="BJ400" i="19"/>
  <c r="BC400" i="19"/>
  <c r="BH400" i="19"/>
  <c r="AT399" i="19"/>
  <c r="AJ218" i="19"/>
  <c r="T217" i="19"/>
  <c r="BL217" i="19"/>
  <c r="R217" i="19"/>
  <c r="BM216" i="19"/>
  <c r="AY216" i="19"/>
  <c r="AS216" i="19"/>
  <c r="BD215" i="19"/>
  <c r="AF215" i="19"/>
  <c r="I215" i="19"/>
  <c r="BI214" i="19"/>
  <c r="BF214" i="19"/>
  <c r="X214" i="19"/>
  <c r="BM213" i="19"/>
  <c r="BA213" i="19"/>
  <c r="BG213" i="19"/>
  <c r="AR212" i="19"/>
  <c r="AO212" i="19"/>
  <c r="AV212" i="19"/>
  <c r="BK211" i="19"/>
  <c r="BC211" i="19"/>
  <c r="BI211" i="19"/>
  <c r="AI210" i="19"/>
  <c r="X210" i="19"/>
  <c r="BF210" i="19"/>
  <c r="I209" i="19"/>
  <c r="AV209" i="19"/>
  <c r="BF209" i="19"/>
  <c r="AN208" i="19"/>
  <c r="BK208" i="19"/>
  <c r="BG208" i="19"/>
  <c r="R207" i="19"/>
  <c r="BA207" i="19"/>
  <c r="I207" i="19"/>
  <c r="BE206" i="19"/>
  <c r="BK206" i="19"/>
  <c r="Q206" i="19"/>
  <c r="J205" i="19"/>
  <c r="BM205" i="19"/>
  <c r="I205" i="19"/>
  <c r="AI204" i="19"/>
  <c r="AY201" i="19"/>
  <c r="AB220" i="19"/>
  <c r="AW220" i="19"/>
  <c r="BJ220" i="19"/>
  <c r="AJ220" i="19"/>
  <c r="AZ220" i="19"/>
  <c r="BM220" i="19"/>
  <c r="J220" i="19"/>
  <c r="AN220" i="19"/>
  <c r="BC220" i="19"/>
  <c r="AU220" i="19"/>
  <c r="K220" i="19"/>
  <c r="AV220" i="19"/>
  <c r="Q220" i="19"/>
  <c r="BD220" i="19"/>
  <c r="X220" i="19"/>
  <c r="BG220" i="19"/>
  <c r="AR220" i="19"/>
  <c r="BK220" i="19"/>
  <c r="AF220" i="19"/>
  <c r="AS220" i="19"/>
  <c r="AT220" i="19"/>
  <c r="AX220" i="19"/>
  <c r="BE220" i="19"/>
  <c r="BF220" i="19"/>
  <c r="BI220" i="19"/>
  <c r="L220" i="19"/>
  <c r="R220" i="19"/>
  <c r="BH220" i="19"/>
  <c r="T220" i="19"/>
  <c r="AO220" i="19"/>
  <c r="AI220" i="19"/>
  <c r="AK220" i="19"/>
  <c r="I220" i="19"/>
  <c r="BL220" i="19"/>
  <c r="BA220" i="19"/>
  <c r="AY220" i="19"/>
  <c r="AI401" i="19"/>
  <c r="BM401" i="19"/>
  <c r="Q401" i="19"/>
  <c r="BH401" i="19"/>
  <c r="AK401" i="19"/>
  <c r="AZ401" i="19"/>
  <c r="BK401" i="19"/>
  <c r="AF401" i="19"/>
  <c r="BD401" i="19"/>
  <c r="AW401" i="19"/>
  <c r="AN401" i="19"/>
  <c r="I401" i="19"/>
  <c r="AX401" i="19"/>
  <c r="AS401" i="19"/>
  <c r="AO401" i="19"/>
  <c r="AY401" i="19"/>
  <c r="BF401" i="19"/>
  <c r="BA401" i="19"/>
  <c r="J401" i="19"/>
  <c r="K401" i="19"/>
  <c r="AR401" i="19"/>
  <c r="BC401" i="19"/>
  <c r="BG401" i="19"/>
  <c r="R401" i="19"/>
  <c r="X401" i="19"/>
  <c r="L401" i="19"/>
  <c r="BE401" i="19"/>
  <c r="AU401" i="19"/>
  <c r="T401" i="19"/>
  <c r="AB401" i="19"/>
  <c r="BL401" i="19"/>
  <c r="AV401" i="19"/>
  <c r="BI401" i="19"/>
  <c r="BJ401" i="19"/>
  <c r="AT401" i="19"/>
  <c r="AJ401" i="19"/>
  <c r="C403" i="19"/>
  <c r="BO402" i="19"/>
  <c r="J580" i="19"/>
  <c r="AO580" i="19"/>
  <c r="BE580" i="19"/>
  <c r="K580" i="19"/>
  <c r="AR580" i="19"/>
  <c r="BF580" i="19"/>
  <c r="L580" i="19"/>
  <c r="AS580" i="19"/>
  <c r="BG580" i="19"/>
  <c r="Q580" i="19"/>
  <c r="AT580" i="19"/>
  <c r="BH580" i="19"/>
  <c r="R580" i="19"/>
  <c r="AU580" i="19"/>
  <c r="BI580" i="19"/>
  <c r="T580" i="19"/>
  <c r="AV580" i="19"/>
  <c r="BJ580" i="19"/>
  <c r="X580" i="19"/>
  <c r="AW580" i="19"/>
  <c r="BK580" i="19"/>
  <c r="AB580" i="19"/>
  <c r="AX580" i="19"/>
  <c r="BL580" i="19"/>
  <c r="BM580" i="19"/>
  <c r="AI580" i="19"/>
  <c r="AN580" i="19"/>
  <c r="AF580" i="19"/>
  <c r="AJ580" i="19"/>
  <c r="AY580" i="19"/>
  <c r="AZ580" i="19"/>
  <c r="I580" i="19"/>
  <c r="BA580" i="19"/>
  <c r="AK580" i="19"/>
  <c r="A581" i="19"/>
  <c r="BO581" i="19"/>
  <c r="C582" i="19"/>
  <c r="G400" i="19"/>
  <c r="A399" i="19"/>
  <c r="BO221" i="19"/>
  <c r="A221" i="19"/>
  <c r="C222" i="19"/>
  <c r="D176" i="16"/>
  <c r="D176" i="36"/>
  <c r="A176" i="36" s="1"/>
  <c r="BD581" i="19" l="1"/>
  <c r="BC581" i="19"/>
  <c r="A176" i="16"/>
  <c r="BA221" i="19"/>
  <c r="BD221" i="19"/>
  <c r="R221" i="19"/>
  <c r="AW221" i="19"/>
  <c r="L221" i="19"/>
  <c r="AY221" i="19"/>
  <c r="BG221" i="19"/>
  <c r="AR221" i="19"/>
  <c r="AB221" i="19"/>
  <c r="BI221" i="19"/>
  <c r="BE221" i="19"/>
  <c r="BH221" i="19"/>
  <c r="AJ221" i="19"/>
  <c r="Q221" i="19"/>
  <c r="BJ221" i="19"/>
  <c r="AZ221" i="19"/>
  <c r="AS221" i="19"/>
  <c r="T221" i="19"/>
  <c r="BM221" i="19"/>
  <c r="BF221" i="19"/>
  <c r="X221" i="19"/>
  <c r="J221" i="19"/>
  <c r="AK221" i="19"/>
  <c r="AF221" i="19"/>
  <c r="AN221" i="19"/>
  <c r="BK221" i="19"/>
  <c r="AI221" i="19"/>
  <c r="AO221" i="19"/>
  <c r="AV221" i="19"/>
  <c r="I221" i="19"/>
  <c r="BC221" i="19"/>
  <c r="K221" i="19"/>
  <c r="AT221" i="19"/>
  <c r="BL221" i="19"/>
  <c r="AU221" i="19"/>
  <c r="AX221" i="19"/>
  <c r="G401" i="19"/>
  <c r="A400" i="19"/>
  <c r="AR402" i="19"/>
  <c r="AU402" i="19"/>
  <c r="AV402" i="19"/>
  <c r="AW402" i="19"/>
  <c r="AN402" i="19"/>
  <c r="BF402" i="19"/>
  <c r="T402" i="19"/>
  <c r="AI402" i="19"/>
  <c r="J402" i="19"/>
  <c r="AY402" i="19"/>
  <c r="AS402" i="19"/>
  <c r="BL402" i="19"/>
  <c r="BH402" i="19"/>
  <c r="K402" i="19"/>
  <c r="L402" i="19"/>
  <c r="AO402" i="19"/>
  <c r="AT402" i="19"/>
  <c r="BD402" i="19"/>
  <c r="BI402" i="19"/>
  <c r="BM402" i="19"/>
  <c r="AF402" i="19"/>
  <c r="AJ402" i="19"/>
  <c r="AB402" i="19"/>
  <c r="BE402" i="19"/>
  <c r="X402" i="19"/>
  <c r="AK402" i="19"/>
  <c r="BC402" i="19"/>
  <c r="Q402" i="19"/>
  <c r="BK402" i="19"/>
  <c r="BJ402" i="19"/>
  <c r="AZ402" i="19"/>
  <c r="BG402" i="19"/>
  <c r="I402" i="19"/>
  <c r="AX402" i="19"/>
  <c r="BA402" i="19"/>
  <c r="R402" i="19"/>
  <c r="C223" i="19"/>
  <c r="A222" i="19"/>
  <c r="BO222" i="19"/>
  <c r="A582" i="19"/>
  <c r="C583" i="19"/>
  <c r="BO582" i="19"/>
  <c r="AB581" i="19"/>
  <c r="AX581" i="19"/>
  <c r="BL581" i="19"/>
  <c r="AF581" i="19"/>
  <c r="AY581" i="19"/>
  <c r="BM581" i="19"/>
  <c r="AJ581" i="19"/>
  <c r="BA581" i="19"/>
  <c r="AK581" i="19"/>
  <c r="I581" i="19"/>
  <c r="AN581" i="19"/>
  <c r="J581" i="19"/>
  <c r="AO581" i="19"/>
  <c r="BF581" i="19"/>
  <c r="AU581" i="19"/>
  <c r="AV581" i="19"/>
  <c r="BG581" i="19"/>
  <c r="BH581" i="19"/>
  <c r="BI581" i="19"/>
  <c r="BJ581" i="19"/>
  <c r="Q581" i="19"/>
  <c r="T581" i="19"/>
  <c r="AS581" i="19"/>
  <c r="AT581" i="19"/>
  <c r="K581" i="19"/>
  <c r="R581" i="19"/>
  <c r="AZ581" i="19"/>
  <c r="AI581" i="19"/>
  <c r="BK581" i="19"/>
  <c r="AW581" i="19"/>
  <c r="X581" i="19"/>
  <c r="BE581" i="19"/>
  <c r="AR581" i="19"/>
  <c r="L581" i="19"/>
  <c r="BO403" i="19"/>
  <c r="C404" i="19"/>
  <c r="D177" i="16"/>
  <c r="D177" i="36"/>
  <c r="A177" i="36" s="1"/>
  <c r="BD582" i="19" l="1"/>
  <c r="BC582" i="19"/>
  <c r="A177" i="16"/>
  <c r="G402" i="19"/>
  <c r="A401" i="19"/>
  <c r="AZ582" i="19"/>
  <c r="BA582" i="19"/>
  <c r="I582" i="19"/>
  <c r="AI582" i="19"/>
  <c r="AU582" i="19"/>
  <c r="AT582" i="19"/>
  <c r="AY582" i="19"/>
  <c r="BH582" i="19"/>
  <c r="BI582" i="19"/>
  <c r="BM582" i="19"/>
  <c r="J582" i="19"/>
  <c r="R582" i="19"/>
  <c r="AO582" i="19"/>
  <c r="AV582" i="19"/>
  <c r="K582" i="19"/>
  <c r="X582" i="19"/>
  <c r="AR582" i="19"/>
  <c r="AW582" i="19"/>
  <c r="BF582" i="19"/>
  <c r="BK582" i="19"/>
  <c r="L582" i="19"/>
  <c r="AB582" i="19"/>
  <c r="BE582" i="19"/>
  <c r="AS582" i="19"/>
  <c r="Q582" i="19"/>
  <c r="BJ582" i="19"/>
  <c r="AX582" i="19"/>
  <c r="AN582" i="19"/>
  <c r="BL582" i="19"/>
  <c r="AF582" i="19"/>
  <c r="T582" i="19"/>
  <c r="BG582" i="19"/>
  <c r="AJ582" i="19"/>
  <c r="AK582" i="19"/>
  <c r="BO583" i="19"/>
  <c r="C584" i="19"/>
  <c r="A583" i="19"/>
  <c r="J222" i="19"/>
  <c r="AB222" i="19"/>
  <c r="BC222" i="19"/>
  <c r="AF222" i="19"/>
  <c r="AR222" i="19"/>
  <c r="AW222" i="19"/>
  <c r="AY222" i="19"/>
  <c r="AO222" i="19"/>
  <c r="AV222" i="19"/>
  <c r="BL222" i="19"/>
  <c r="BD222" i="19"/>
  <c r="BI222" i="19"/>
  <c r="Q222" i="19"/>
  <c r="AI222" i="19"/>
  <c r="AS222" i="19"/>
  <c r="BJ222" i="19"/>
  <c r="R222" i="19"/>
  <c r="BK222" i="19"/>
  <c r="AK222" i="19"/>
  <c r="BG222" i="19"/>
  <c r="BM222" i="19"/>
  <c r="K222" i="19"/>
  <c r="X222" i="19"/>
  <c r="I222" i="19"/>
  <c r="BE222" i="19"/>
  <c r="BF222" i="19"/>
  <c r="AT222" i="19"/>
  <c r="T222" i="19"/>
  <c r="AU222" i="19"/>
  <c r="AZ222" i="19"/>
  <c r="BH222" i="19"/>
  <c r="AJ222" i="19"/>
  <c r="AX222" i="19"/>
  <c r="BA222" i="19"/>
  <c r="AN222" i="19"/>
  <c r="L222" i="19"/>
  <c r="L403" i="19"/>
  <c r="BE403" i="19"/>
  <c r="Q403" i="19"/>
  <c r="BI403" i="19"/>
  <c r="T403" i="19"/>
  <c r="BJ403" i="19"/>
  <c r="X403" i="19"/>
  <c r="BK403" i="19"/>
  <c r="AF403" i="19"/>
  <c r="BL403" i="19"/>
  <c r="AK403" i="19"/>
  <c r="BM403" i="19"/>
  <c r="AS403" i="19"/>
  <c r="AU403" i="19"/>
  <c r="AV403" i="19"/>
  <c r="AW403" i="19"/>
  <c r="AX403" i="19"/>
  <c r="AZ403" i="19"/>
  <c r="K403" i="19"/>
  <c r="AI403" i="19"/>
  <c r="BH403" i="19"/>
  <c r="AJ403" i="19"/>
  <c r="AR403" i="19"/>
  <c r="I403" i="19"/>
  <c r="BA403" i="19"/>
  <c r="J403" i="19"/>
  <c r="AN403" i="19"/>
  <c r="BC403" i="19"/>
  <c r="AT403" i="19"/>
  <c r="BF403" i="19"/>
  <c r="BG403" i="19"/>
  <c r="BD403" i="19"/>
  <c r="R403" i="19"/>
  <c r="AO403" i="19"/>
  <c r="AY403" i="19"/>
  <c r="AB403" i="19"/>
  <c r="C224" i="19"/>
  <c r="A223" i="19"/>
  <c r="BO223" i="19"/>
  <c r="BO404" i="19"/>
  <c r="C405" i="19"/>
  <c r="D178" i="16"/>
  <c r="D178" i="36"/>
  <c r="A178" i="36" s="1"/>
  <c r="BC583" i="19" l="1"/>
  <c r="BD583" i="19"/>
  <c r="A178" i="16"/>
  <c r="AV223" i="19"/>
  <c r="BD223" i="19"/>
  <c r="BF223" i="19"/>
  <c r="AJ223" i="19"/>
  <c r="BI223" i="19"/>
  <c r="T223" i="19"/>
  <c r="BM223" i="19"/>
  <c r="AB223" i="19"/>
  <c r="BE223" i="19"/>
  <c r="K223" i="19"/>
  <c r="AW223" i="19"/>
  <c r="AK223" i="19"/>
  <c r="I223" i="19"/>
  <c r="AF223" i="19"/>
  <c r="AR223" i="19"/>
  <c r="AN223" i="19"/>
  <c r="AX223" i="19"/>
  <c r="J223" i="19"/>
  <c r="AS223" i="19"/>
  <c r="BK223" i="19"/>
  <c r="AZ223" i="19"/>
  <c r="R223" i="19"/>
  <c r="AI223" i="19"/>
  <c r="AO223" i="19"/>
  <c r="BJ223" i="19"/>
  <c r="AU223" i="19"/>
  <c r="BA223" i="19"/>
  <c r="BC223" i="19"/>
  <c r="L223" i="19"/>
  <c r="X223" i="19"/>
  <c r="AT223" i="19"/>
  <c r="BG223" i="19"/>
  <c r="AY223" i="19"/>
  <c r="BL223" i="19"/>
  <c r="Q223" i="19"/>
  <c r="BH223" i="19"/>
  <c r="G403" i="19"/>
  <c r="A402" i="19"/>
  <c r="BO224" i="19"/>
  <c r="C225" i="19"/>
  <c r="A224" i="19"/>
  <c r="C585" i="19"/>
  <c r="A584" i="19"/>
  <c r="BO584" i="19"/>
  <c r="BO405" i="19"/>
  <c r="C406" i="19"/>
  <c r="R583" i="19"/>
  <c r="T583" i="19"/>
  <c r="X583" i="19"/>
  <c r="AT583" i="19"/>
  <c r="AU583" i="19"/>
  <c r="AV583" i="19"/>
  <c r="BH583" i="19"/>
  <c r="BJ583" i="19"/>
  <c r="BI583" i="19"/>
  <c r="BL583" i="19"/>
  <c r="Q583" i="19"/>
  <c r="AW583" i="19"/>
  <c r="AJ583" i="19"/>
  <c r="BE583" i="19"/>
  <c r="AO583" i="19"/>
  <c r="BG583" i="19"/>
  <c r="J583" i="19"/>
  <c r="AS583" i="19"/>
  <c r="L583" i="19"/>
  <c r="BF583" i="19"/>
  <c r="AN583" i="19"/>
  <c r="AR583" i="19"/>
  <c r="I583" i="19"/>
  <c r="K583" i="19"/>
  <c r="AK583" i="19"/>
  <c r="BA583" i="19"/>
  <c r="AX583" i="19"/>
  <c r="AY583" i="19"/>
  <c r="BK583" i="19"/>
  <c r="AB583" i="19"/>
  <c r="AZ583" i="19"/>
  <c r="AI583" i="19"/>
  <c r="AF583" i="19"/>
  <c r="BM583" i="19"/>
  <c r="R404" i="19"/>
  <c r="BI404" i="19"/>
  <c r="AU404" i="19"/>
  <c r="BG404" i="19"/>
  <c r="J404" i="19"/>
  <c r="AV404" i="19"/>
  <c r="AY404" i="19"/>
  <c r="K404" i="19"/>
  <c r="BC404" i="19"/>
  <c r="I404" i="19"/>
  <c r="AX404" i="19"/>
  <c r="AR404" i="19"/>
  <c r="AT404" i="19"/>
  <c r="AI404" i="19"/>
  <c r="Q404" i="19"/>
  <c r="BA404" i="19"/>
  <c r="AS404" i="19"/>
  <c r="AK404" i="19"/>
  <c r="BF404" i="19"/>
  <c r="BD404" i="19"/>
  <c r="BM404" i="19"/>
  <c r="X404" i="19"/>
  <c r="AF404" i="19"/>
  <c r="AZ404" i="19"/>
  <c r="AN404" i="19"/>
  <c r="BE404" i="19"/>
  <c r="AO404" i="19"/>
  <c r="BL404" i="19"/>
  <c r="BH404" i="19"/>
  <c r="AJ404" i="19"/>
  <c r="L404" i="19"/>
  <c r="AB404" i="19"/>
  <c r="T404" i="19"/>
  <c r="BK404" i="19"/>
  <c r="AW404" i="19"/>
  <c r="BJ404" i="19"/>
  <c r="BN142" i="19"/>
  <c r="BD584" i="19" l="1"/>
  <c r="BC584" i="19"/>
  <c r="BO406" i="19"/>
  <c r="C407" i="19"/>
  <c r="G404" i="19"/>
  <c r="A403" i="19"/>
  <c r="Q405" i="19"/>
  <c r="AU405" i="19"/>
  <c r="BK405" i="19"/>
  <c r="AI405" i="19"/>
  <c r="BC405" i="19"/>
  <c r="AK405" i="19"/>
  <c r="BD405" i="19"/>
  <c r="AF405" i="19"/>
  <c r="BJ405" i="19"/>
  <c r="AN405" i="19"/>
  <c r="BL405" i="19"/>
  <c r="AO405" i="19"/>
  <c r="AR405" i="19"/>
  <c r="AS405" i="19"/>
  <c r="AT405" i="19"/>
  <c r="AW405" i="19"/>
  <c r="I405" i="19"/>
  <c r="BA405" i="19"/>
  <c r="J405" i="19"/>
  <c r="K405" i="19"/>
  <c r="L405" i="19"/>
  <c r="R405" i="19"/>
  <c r="BF405" i="19"/>
  <c r="BH405" i="19"/>
  <c r="BE405" i="19"/>
  <c r="BG405" i="19"/>
  <c r="BM405" i="19"/>
  <c r="AX405" i="19"/>
  <c r="T405" i="19"/>
  <c r="X405" i="19"/>
  <c r="AV405" i="19"/>
  <c r="AZ405" i="19"/>
  <c r="BI405" i="19"/>
  <c r="AB405" i="19"/>
  <c r="AY405" i="19"/>
  <c r="AJ405" i="19"/>
  <c r="L584" i="19"/>
  <c r="AS584" i="19"/>
  <c r="BG584" i="19"/>
  <c r="Q584" i="19"/>
  <c r="AT584" i="19"/>
  <c r="BH584" i="19"/>
  <c r="R584" i="19"/>
  <c r="AU584" i="19"/>
  <c r="BI584" i="19"/>
  <c r="T584" i="19"/>
  <c r="AV584" i="19"/>
  <c r="BJ584" i="19"/>
  <c r="X584" i="19"/>
  <c r="AW584" i="19"/>
  <c r="BK584" i="19"/>
  <c r="AB584" i="19"/>
  <c r="AX584" i="19"/>
  <c r="BL584" i="19"/>
  <c r="AF584" i="19"/>
  <c r="AY584" i="19"/>
  <c r="BM584" i="19"/>
  <c r="AI584" i="19"/>
  <c r="AZ584" i="19"/>
  <c r="J584" i="19"/>
  <c r="K584" i="19"/>
  <c r="AJ584" i="19"/>
  <c r="AN584" i="19"/>
  <c r="AR584" i="19"/>
  <c r="AO584" i="19"/>
  <c r="BE584" i="19"/>
  <c r="BF584" i="19"/>
  <c r="I584" i="19"/>
  <c r="BA584" i="19"/>
  <c r="AK584" i="19"/>
  <c r="BO585" i="19"/>
  <c r="C586" i="19"/>
  <c r="A585" i="19"/>
  <c r="BO225" i="19"/>
  <c r="C226" i="19"/>
  <c r="A225" i="19"/>
  <c r="AB224" i="19"/>
  <c r="AW224" i="19"/>
  <c r="BJ224" i="19"/>
  <c r="AJ224" i="19"/>
  <c r="AZ224" i="19"/>
  <c r="BM224" i="19"/>
  <c r="J224" i="19"/>
  <c r="AN224" i="19"/>
  <c r="BC224" i="19"/>
  <c r="L224" i="19"/>
  <c r="AX224" i="19"/>
  <c r="Q224" i="19"/>
  <c r="BD224" i="19"/>
  <c r="T224" i="19"/>
  <c r="BF224" i="19"/>
  <c r="AO224" i="19"/>
  <c r="BI224" i="19"/>
  <c r="AT224" i="19"/>
  <c r="R224" i="19"/>
  <c r="AF224" i="19"/>
  <c r="AR224" i="19"/>
  <c r="AS224" i="19"/>
  <c r="AU224" i="19"/>
  <c r="AV224" i="19"/>
  <c r="BG224" i="19"/>
  <c r="BE224" i="19"/>
  <c r="BK224" i="19"/>
  <c r="K224" i="19"/>
  <c r="X224" i="19"/>
  <c r="BH224" i="19"/>
  <c r="AI224" i="19"/>
  <c r="BL224" i="19"/>
  <c r="AK224" i="19"/>
  <c r="AY224" i="19"/>
  <c r="BA224" i="19"/>
  <c r="I224" i="19"/>
  <c r="BN141" i="19"/>
  <c r="BD585" i="19" l="1"/>
  <c r="BC585" i="19"/>
  <c r="A586" i="19"/>
  <c r="BO586" i="19"/>
  <c r="C587" i="19"/>
  <c r="AX585" i="19"/>
  <c r="BI585" i="19"/>
  <c r="BJ585" i="19"/>
  <c r="BK585" i="19"/>
  <c r="BL585" i="19"/>
  <c r="R585" i="19"/>
  <c r="X585" i="19"/>
  <c r="AU585" i="19"/>
  <c r="AB585" i="19"/>
  <c r="AV585" i="19"/>
  <c r="T585" i="19"/>
  <c r="AW585" i="19"/>
  <c r="AJ585" i="19"/>
  <c r="AT585" i="19"/>
  <c r="J585" i="19"/>
  <c r="Q585" i="19"/>
  <c r="BG585" i="19"/>
  <c r="AS585" i="19"/>
  <c r="K585" i="19"/>
  <c r="AK585" i="19"/>
  <c r="BH585" i="19"/>
  <c r="AO585" i="19"/>
  <c r="BF585" i="19"/>
  <c r="AN585" i="19"/>
  <c r="L585" i="19"/>
  <c r="I585" i="19"/>
  <c r="AR585" i="19"/>
  <c r="BE585" i="19"/>
  <c r="BM585" i="19"/>
  <c r="BA585" i="19"/>
  <c r="AI585" i="19"/>
  <c r="AZ585" i="19"/>
  <c r="AF585" i="19"/>
  <c r="AY585" i="19"/>
  <c r="C227" i="19"/>
  <c r="A226" i="19"/>
  <c r="BO226" i="19"/>
  <c r="AI225" i="19"/>
  <c r="BJ225" i="19"/>
  <c r="BH225" i="19"/>
  <c r="BK225" i="19"/>
  <c r="R225" i="19"/>
  <c r="BL225" i="19"/>
  <c r="T225" i="19"/>
  <c r="AB225" i="19"/>
  <c r="AF225" i="19"/>
  <c r="AT225" i="19"/>
  <c r="AK225" i="19"/>
  <c r="AW225" i="19"/>
  <c r="AY225" i="19"/>
  <c r="BA225" i="19"/>
  <c r="BI225" i="19"/>
  <c r="BG225" i="19"/>
  <c r="BC225" i="19"/>
  <c r="AV225" i="19"/>
  <c r="X225" i="19"/>
  <c r="AX225" i="19"/>
  <c r="K225" i="19"/>
  <c r="I225" i="19"/>
  <c r="AO225" i="19"/>
  <c r="BD225" i="19"/>
  <c r="L225" i="19"/>
  <c r="AR225" i="19"/>
  <c r="BE225" i="19"/>
  <c r="AJ225" i="19"/>
  <c r="Q225" i="19"/>
  <c r="BM225" i="19"/>
  <c r="BF225" i="19"/>
  <c r="AN225" i="19"/>
  <c r="J225" i="19"/>
  <c r="AS225" i="19"/>
  <c r="AU225" i="19"/>
  <c r="AZ225" i="19"/>
  <c r="G405" i="19"/>
  <c r="A404" i="19"/>
  <c r="BO407" i="19"/>
  <c r="C408" i="19"/>
  <c r="AN406" i="19"/>
  <c r="AR406" i="19"/>
  <c r="AU406" i="19"/>
  <c r="AX406" i="19"/>
  <c r="BC406" i="19"/>
  <c r="I406" i="19"/>
  <c r="BE406" i="19"/>
  <c r="Q406" i="19"/>
  <c r="X406" i="19"/>
  <c r="AJ406" i="19"/>
  <c r="BF406" i="19"/>
  <c r="BG406" i="19"/>
  <c r="BH406" i="19"/>
  <c r="J406" i="19"/>
  <c r="BJ406" i="19"/>
  <c r="AS406" i="19"/>
  <c r="BL406" i="19"/>
  <c r="BM406" i="19"/>
  <c r="K406" i="19"/>
  <c r="AB406" i="19"/>
  <c r="AO406" i="19"/>
  <c r="AZ406" i="19"/>
  <c r="BD406" i="19"/>
  <c r="AF406" i="19"/>
  <c r="L406" i="19"/>
  <c r="BA406" i="19"/>
  <c r="AT406" i="19"/>
  <c r="AK406" i="19"/>
  <c r="BI406" i="19"/>
  <c r="R406" i="19"/>
  <c r="AV406" i="19"/>
  <c r="AY406" i="19"/>
  <c r="AW406" i="19"/>
  <c r="AI406" i="19"/>
  <c r="T406" i="19"/>
  <c r="BK406" i="19"/>
  <c r="BC586" i="19" l="1"/>
  <c r="BD586" i="19"/>
  <c r="I226" i="19"/>
  <c r="AI226" i="19"/>
  <c r="BH226" i="19"/>
  <c r="BE226" i="19"/>
  <c r="K226" i="19"/>
  <c r="X226" i="19"/>
  <c r="AR226" i="19"/>
  <c r="AO226" i="19"/>
  <c r="AV226" i="19"/>
  <c r="AY226" i="19"/>
  <c r="BD226" i="19"/>
  <c r="BI226" i="19"/>
  <c r="BA226" i="19"/>
  <c r="Q226" i="19"/>
  <c r="AK226" i="19"/>
  <c r="BC226" i="19"/>
  <c r="AS226" i="19"/>
  <c r="BL226" i="19"/>
  <c r="BJ226" i="19"/>
  <c r="BF226" i="19"/>
  <c r="AN226" i="19"/>
  <c r="BK226" i="19"/>
  <c r="R226" i="19"/>
  <c r="BM226" i="19"/>
  <c r="L226" i="19"/>
  <c r="AT226" i="19"/>
  <c r="AW226" i="19"/>
  <c r="AB226" i="19"/>
  <c r="AU226" i="19"/>
  <c r="AF226" i="19"/>
  <c r="BG226" i="19"/>
  <c r="T226" i="19"/>
  <c r="J226" i="19"/>
  <c r="AZ226" i="19"/>
  <c r="AJ226" i="19"/>
  <c r="AX226" i="19"/>
  <c r="BO587" i="19"/>
  <c r="C588" i="19"/>
  <c r="A587" i="19"/>
  <c r="C228" i="19"/>
  <c r="A227" i="19"/>
  <c r="BO227" i="19"/>
  <c r="Q586" i="19"/>
  <c r="AT586" i="19"/>
  <c r="BI586" i="19"/>
  <c r="AB586" i="19"/>
  <c r="AX586" i="19"/>
  <c r="BL586" i="19"/>
  <c r="AF586" i="19"/>
  <c r="AY586" i="19"/>
  <c r="BM586" i="19"/>
  <c r="AJ586" i="19"/>
  <c r="BA586" i="19"/>
  <c r="AO586" i="19"/>
  <c r="AR586" i="19"/>
  <c r="BE586" i="19"/>
  <c r="BF586" i="19"/>
  <c r="I586" i="19"/>
  <c r="K586" i="19"/>
  <c r="J586" i="19"/>
  <c r="AK586" i="19"/>
  <c r="AN586" i="19"/>
  <c r="AZ586" i="19"/>
  <c r="AI586" i="19"/>
  <c r="BH586" i="19"/>
  <c r="AU586" i="19"/>
  <c r="BG586" i="19"/>
  <c r="BK586" i="19"/>
  <c r="AS586" i="19"/>
  <c r="AW586" i="19"/>
  <c r="L586" i="19"/>
  <c r="X586" i="19"/>
  <c r="BJ586" i="19"/>
  <c r="T586" i="19"/>
  <c r="AV586" i="19"/>
  <c r="R586" i="19"/>
  <c r="C409" i="19"/>
  <c r="BO408" i="19"/>
  <c r="I407" i="19"/>
  <c r="AR407" i="19"/>
  <c r="BH407" i="19"/>
  <c r="X407" i="19"/>
  <c r="AX407" i="19"/>
  <c r="BM407" i="19"/>
  <c r="AO407" i="19"/>
  <c r="AS407" i="19"/>
  <c r="AW407" i="19"/>
  <c r="AZ407" i="19"/>
  <c r="BA407" i="19"/>
  <c r="BD407" i="19"/>
  <c r="K407" i="19"/>
  <c r="BE407" i="19"/>
  <c r="T407" i="19"/>
  <c r="BF407" i="19"/>
  <c r="BI407" i="19"/>
  <c r="BL407" i="19"/>
  <c r="AI407" i="19"/>
  <c r="AJ407" i="19"/>
  <c r="AF407" i="19"/>
  <c r="AK407" i="19"/>
  <c r="J407" i="19"/>
  <c r="BJ407" i="19"/>
  <c r="AN407" i="19"/>
  <c r="AU407" i="19"/>
  <c r="BC407" i="19"/>
  <c r="L407" i="19"/>
  <c r="R407" i="19"/>
  <c r="BK407" i="19"/>
  <c r="AT407" i="19"/>
  <c r="AV407" i="19"/>
  <c r="AB407" i="19"/>
  <c r="Q407" i="19"/>
  <c r="BG407" i="19"/>
  <c r="AY407" i="19"/>
  <c r="G406" i="19"/>
  <c r="A405" i="19"/>
  <c r="BD587" i="19" l="1"/>
  <c r="BC587" i="19"/>
  <c r="BO228" i="19"/>
  <c r="A228" i="19"/>
  <c r="C229" i="19"/>
  <c r="A588" i="19"/>
  <c r="BO588" i="19"/>
  <c r="C589" i="19"/>
  <c r="T587" i="19"/>
  <c r="AO587" i="19"/>
  <c r="AU587" i="19"/>
  <c r="AF587" i="19"/>
  <c r="BE587" i="19"/>
  <c r="BI587" i="19"/>
  <c r="AX587" i="19"/>
  <c r="K587" i="19"/>
  <c r="X587" i="19"/>
  <c r="BK587" i="19"/>
  <c r="AR587" i="19"/>
  <c r="AB587" i="19"/>
  <c r="AJ587" i="19"/>
  <c r="BF587" i="19"/>
  <c r="AI587" i="19"/>
  <c r="BA587" i="19"/>
  <c r="L587" i="19"/>
  <c r="AV587" i="19"/>
  <c r="AK587" i="19"/>
  <c r="AS587" i="19"/>
  <c r="AW587" i="19"/>
  <c r="BG587" i="19"/>
  <c r="AY587" i="19"/>
  <c r="I587" i="19"/>
  <c r="Q587" i="19"/>
  <c r="BJ587" i="19"/>
  <c r="J587" i="19"/>
  <c r="R587" i="19"/>
  <c r="BL587" i="19"/>
  <c r="AN587" i="19"/>
  <c r="AT587" i="19"/>
  <c r="BH587" i="19"/>
  <c r="BM587" i="19"/>
  <c r="AZ587" i="19"/>
  <c r="AS408" i="19"/>
  <c r="BI408" i="19"/>
  <c r="BC408" i="19"/>
  <c r="BF408" i="19"/>
  <c r="R408" i="19"/>
  <c r="L408" i="19"/>
  <c r="AB408" i="19"/>
  <c r="AV408" i="19"/>
  <c r="BD408" i="19"/>
  <c r="AW408" i="19"/>
  <c r="BL408" i="19"/>
  <c r="X408" i="19"/>
  <c r="BJ408" i="19"/>
  <c r="T408" i="19"/>
  <c r="BG408" i="19"/>
  <c r="AN408" i="19"/>
  <c r="AX408" i="19"/>
  <c r="AF408" i="19"/>
  <c r="BE408" i="19"/>
  <c r="BM408" i="19"/>
  <c r="BK408" i="19"/>
  <c r="AK408" i="19"/>
  <c r="J408" i="19"/>
  <c r="AU408" i="19"/>
  <c r="AI408" i="19"/>
  <c r="AR408" i="19"/>
  <c r="AY408" i="19"/>
  <c r="AJ408" i="19"/>
  <c r="Q408" i="19"/>
  <c r="AT408" i="19"/>
  <c r="I408" i="19"/>
  <c r="BH408" i="19"/>
  <c r="K408" i="19"/>
  <c r="AZ408" i="19"/>
  <c r="BA408" i="19"/>
  <c r="AO408" i="19"/>
  <c r="BO409" i="19"/>
  <c r="C410" i="19"/>
  <c r="G407" i="19"/>
  <c r="A406" i="19"/>
  <c r="AJ227" i="19"/>
  <c r="BF227" i="19"/>
  <c r="L227" i="19"/>
  <c r="BC227" i="19"/>
  <c r="Q227" i="19"/>
  <c r="AN227" i="19"/>
  <c r="AR227" i="19"/>
  <c r="AS227" i="19"/>
  <c r="AZ227" i="19"/>
  <c r="BA227" i="19"/>
  <c r="BE227" i="19"/>
  <c r="J227" i="19"/>
  <c r="K227" i="19"/>
  <c r="T227" i="19"/>
  <c r="BD227" i="19"/>
  <c r="BM227" i="19"/>
  <c r="I227" i="19"/>
  <c r="X227" i="19"/>
  <c r="AO227" i="19"/>
  <c r="AV227" i="19"/>
  <c r="BI227" i="19"/>
  <c r="AB227" i="19"/>
  <c r="AW227" i="19"/>
  <c r="BH227" i="19"/>
  <c r="BJ227" i="19"/>
  <c r="AK227" i="19"/>
  <c r="AF227" i="19"/>
  <c r="AX227" i="19"/>
  <c r="R227" i="19"/>
  <c r="AI227" i="19"/>
  <c r="AU227" i="19"/>
  <c r="BG227" i="19"/>
  <c r="BL227" i="19"/>
  <c r="BK227" i="19"/>
  <c r="AY227" i="19"/>
  <c r="AT227" i="19"/>
  <c r="BC588" i="19" l="1"/>
  <c r="BD588" i="19"/>
  <c r="C411" i="19"/>
  <c r="BO410" i="19"/>
  <c r="BO229" i="19"/>
  <c r="A229" i="19"/>
  <c r="C230" i="19"/>
  <c r="BA409" i="19"/>
  <c r="T409" i="19"/>
  <c r="BH409" i="19"/>
  <c r="AB409" i="19"/>
  <c r="BL409" i="19"/>
  <c r="AI409" i="19"/>
  <c r="AN409" i="19"/>
  <c r="AS409" i="19"/>
  <c r="AW409" i="19"/>
  <c r="AX409" i="19"/>
  <c r="AZ409" i="19"/>
  <c r="BJ409" i="19"/>
  <c r="BM409" i="19"/>
  <c r="Q409" i="19"/>
  <c r="AK409" i="19"/>
  <c r="AU409" i="19"/>
  <c r="BD409" i="19"/>
  <c r="BK409" i="19"/>
  <c r="I409" i="19"/>
  <c r="AF409" i="19"/>
  <c r="AO409" i="19"/>
  <c r="BF409" i="19"/>
  <c r="J409" i="19"/>
  <c r="X409" i="19"/>
  <c r="AR409" i="19"/>
  <c r="AJ409" i="19"/>
  <c r="AT409" i="19"/>
  <c r="BI409" i="19"/>
  <c r="BG409" i="19"/>
  <c r="L409" i="19"/>
  <c r="BE409" i="19"/>
  <c r="R409" i="19"/>
  <c r="BC409" i="19"/>
  <c r="AV409" i="19"/>
  <c r="K409" i="19"/>
  <c r="AY409" i="19"/>
  <c r="AB228" i="19"/>
  <c r="AW228" i="19"/>
  <c r="BJ228" i="19"/>
  <c r="AJ228" i="19"/>
  <c r="AZ228" i="19"/>
  <c r="BM228" i="19"/>
  <c r="J228" i="19"/>
  <c r="AN228" i="19"/>
  <c r="BC228" i="19"/>
  <c r="R228" i="19"/>
  <c r="BE228" i="19"/>
  <c r="T228" i="19"/>
  <c r="BF228" i="19"/>
  <c r="AF228" i="19"/>
  <c r="BH228" i="19"/>
  <c r="AS228" i="19"/>
  <c r="K228" i="19"/>
  <c r="AV228" i="19"/>
  <c r="BG228" i="19"/>
  <c r="BK228" i="19"/>
  <c r="L228" i="19"/>
  <c r="Q228" i="19"/>
  <c r="X228" i="19"/>
  <c r="AO228" i="19"/>
  <c r="AT228" i="19"/>
  <c r="AR228" i="19"/>
  <c r="AU228" i="19"/>
  <c r="BD228" i="19"/>
  <c r="BI228" i="19"/>
  <c r="AX228" i="19"/>
  <c r="BA228" i="19"/>
  <c r="BL228" i="19"/>
  <c r="AK228" i="19"/>
  <c r="AY228" i="19"/>
  <c r="I228" i="19"/>
  <c r="AI228" i="19"/>
  <c r="BO589" i="19"/>
  <c r="C590" i="19"/>
  <c r="A589" i="19"/>
  <c r="G408" i="19"/>
  <c r="A407" i="19"/>
  <c r="R588" i="19"/>
  <c r="AU588" i="19"/>
  <c r="BI588" i="19"/>
  <c r="T588" i="19"/>
  <c r="AV588" i="19"/>
  <c r="BJ588" i="19"/>
  <c r="X588" i="19"/>
  <c r="AW588" i="19"/>
  <c r="BK588" i="19"/>
  <c r="AB588" i="19"/>
  <c r="AX588" i="19"/>
  <c r="BL588" i="19"/>
  <c r="AF588" i="19"/>
  <c r="AY588" i="19"/>
  <c r="BM588" i="19"/>
  <c r="AI588" i="19"/>
  <c r="AZ588" i="19"/>
  <c r="AJ588" i="19"/>
  <c r="AN588" i="19"/>
  <c r="K588" i="19"/>
  <c r="L588" i="19"/>
  <c r="Q588" i="19"/>
  <c r="AO588" i="19"/>
  <c r="AR588" i="19"/>
  <c r="AS588" i="19"/>
  <c r="BE588" i="19"/>
  <c r="BG588" i="19"/>
  <c r="J588" i="19"/>
  <c r="AT588" i="19"/>
  <c r="BF588" i="19"/>
  <c r="BH588" i="19"/>
  <c r="I588" i="19"/>
  <c r="BA588" i="19"/>
  <c r="AK588" i="19"/>
  <c r="BD589" i="19" l="1"/>
  <c r="BC589" i="19"/>
  <c r="BO411" i="19"/>
  <c r="C412" i="19"/>
  <c r="G409" i="19"/>
  <c r="A408" i="19"/>
  <c r="A590" i="19"/>
  <c r="BO590" i="19"/>
  <c r="C591" i="19"/>
  <c r="C231" i="19"/>
  <c r="A230" i="19"/>
  <c r="BO230" i="19"/>
  <c r="X589" i="19"/>
  <c r="AB589" i="19"/>
  <c r="AX589" i="19"/>
  <c r="AF589" i="19"/>
  <c r="AW589" i="19"/>
  <c r="AY589" i="19"/>
  <c r="AZ589" i="19"/>
  <c r="AI589" i="19"/>
  <c r="AK589" i="19"/>
  <c r="AT589" i="19"/>
  <c r="BH589" i="19"/>
  <c r="I589" i="19"/>
  <c r="R589" i="19"/>
  <c r="AN589" i="19"/>
  <c r="AU589" i="19"/>
  <c r="J589" i="19"/>
  <c r="T589" i="19"/>
  <c r="AO589" i="19"/>
  <c r="AV589" i="19"/>
  <c r="AR589" i="19"/>
  <c r="K589" i="19"/>
  <c r="BI589" i="19"/>
  <c r="BJ589" i="19"/>
  <c r="L589" i="19"/>
  <c r="BA589" i="19"/>
  <c r="AJ589" i="19"/>
  <c r="BF589" i="19"/>
  <c r="BM589" i="19"/>
  <c r="BK589" i="19"/>
  <c r="AS589" i="19"/>
  <c r="BG589" i="19"/>
  <c r="Q589" i="19"/>
  <c r="BL589" i="19"/>
  <c r="BE589" i="19"/>
  <c r="BG229" i="19"/>
  <c r="BH229" i="19"/>
  <c r="BJ229" i="19"/>
  <c r="AU229" i="19"/>
  <c r="BK229" i="19"/>
  <c r="X229" i="19"/>
  <c r="AB229" i="19"/>
  <c r="AI229" i="19"/>
  <c r="J229" i="19"/>
  <c r="AW229" i="19"/>
  <c r="AN229" i="19"/>
  <c r="I229" i="19"/>
  <c r="BC229" i="19"/>
  <c r="AX229" i="19"/>
  <c r="K229" i="19"/>
  <c r="T229" i="19"/>
  <c r="AO229" i="19"/>
  <c r="BA229" i="19"/>
  <c r="BD229" i="19"/>
  <c r="AF229" i="19"/>
  <c r="AR229" i="19"/>
  <c r="AT229" i="19"/>
  <c r="BE229" i="19"/>
  <c r="BL229" i="19"/>
  <c r="BM229" i="19"/>
  <c r="BF229" i="19"/>
  <c r="AY229" i="19"/>
  <c r="AJ229" i="19"/>
  <c r="AK229" i="19"/>
  <c r="AZ229" i="19"/>
  <c r="L229" i="19"/>
  <c r="Q229" i="19"/>
  <c r="BI229" i="19"/>
  <c r="AV229" i="19"/>
  <c r="R229" i="19"/>
  <c r="AS229" i="19"/>
  <c r="R410" i="19"/>
  <c r="BG410" i="19"/>
  <c r="AB410" i="19"/>
  <c r="BM410" i="19"/>
  <c r="AU410" i="19"/>
  <c r="AZ410" i="19"/>
  <c r="AV410" i="19"/>
  <c r="AW410" i="19"/>
  <c r="I410" i="19"/>
  <c r="AX410" i="19"/>
  <c r="BE410" i="19"/>
  <c r="AR410" i="19"/>
  <c r="AN410" i="19"/>
  <c r="AY410" i="19"/>
  <c r="AS410" i="19"/>
  <c r="BL410" i="19"/>
  <c r="BH410" i="19"/>
  <c r="K410" i="19"/>
  <c r="L410" i="19"/>
  <c r="AO410" i="19"/>
  <c r="AT410" i="19"/>
  <c r="BD410" i="19"/>
  <c r="BI410" i="19"/>
  <c r="AK410" i="19"/>
  <c r="BA410" i="19"/>
  <c r="BF410" i="19"/>
  <c r="J410" i="19"/>
  <c r="BK410" i="19"/>
  <c r="AJ410" i="19"/>
  <c r="X410" i="19"/>
  <c r="BJ410" i="19"/>
  <c r="T410" i="19"/>
  <c r="BC410" i="19"/>
  <c r="Q410" i="19"/>
  <c r="AF410" i="19"/>
  <c r="AI410" i="19"/>
  <c r="BN139" i="19"/>
  <c r="BD590" i="19" l="1"/>
  <c r="BC590" i="19"/>
  <c r="AJ230" i="19"/>
  <c r="BK230" i="19"/>
  <c r="L230" i="19"/>
  <c r="AI230" i="19"/>
  <c r="AK230" i="19"/>
  <c r="AN230" i="19"/>
  <c r="AX230" i="19"/>
  <c r="AZ230" i="19"/>
  <c r="BE230" i="19"/>
  <c r="J230" i="19"/>
  <c r="AF230" i="19"/>
  <c r="BA230" i="19"/>
  <c r="BJ230" i="19"/>
  <c r="BL230" i="19"/>
  <c r="BM230" i="19"/>
  <c r="T230" i="19"/>
  <c r="AU230" i="19"/>
  <c r="BH230" i="19"/>
  <c r="AW230" i="19"/>
  <c r="K230" i="19"/>
  <c r="X230" i="19"/>
  <c r="AO230" i="19"/>
  <c r="AV230" i="19"/>
  <c r="BD230" i="19"/>
  <c r="BI230" i="19"/>
  <c r="Q230" i="19"/>
  <c r="AR230" i="19"/>
  <c r="AY230" i="19"/>
  <c r="AS230" i="19"/>
  <c r="AB230" i="19"/>
  <c r="R230" i="19"/>
  <c r="BG230" i="19"/>
  <c r="BC230" i="19"/>
  <c r="I230" i="19"/>
  <c r="BF230" i="19"/>
  <c r="AT230" i="19"/>
  <c r="C232" i="19"/>
  <c r="BO231" i="19"/>
  <c r="A231" i="19"/>
  <c r="C592" i="19"/>
  <c r="A591" i="19"/>
  <c r="BO591" i="19"/>
  <c r="X590" i="19"/>
  <c r="AW590" i="19"/>
  <c r="BK590" i="19"/>
  <c r="I590" i="19"/>
  <c r="AN590" i="19"/>
  <c r="BE590" i="19"/>
  <c r="BF590" i="19"/>
  <c r="BG590" i="19"/>
  <c r="BI590" i="19"/>
  <c r="J590" i="19"/>
  <c r="K590" i="19"/>
  <c r="Q590" i="19"/>
  <c r="AR590" i="19"/>
  <c r="AS590" i="19"/>
  <c r="AT590" i="19"/>
  <c r="L590" i="19"/>
  <c r="AO590" i="19"/>
  <c r="AJ590" i="19"/>
  <c r="AI590" i="19"/>
  <c r="AK590" i="19"/>
  <c r="BA590" i="19"/>
  <c r="T590" i="19"/>
  <c r="AZ590" i="19"/>
  <c r="BJ590" i="19"/>
  <c r="BM590" i="19"/>
  <c r="AV590" i="19"/>
  <c r="AU590" i="19"/>
  <c r="AY590" i="19"/>
  <c r="R590" i="19"/>
  <c r="BH590" i="19"/>
  <c r="AF590" i="19"/>
  <c r="BL590" i="19"/>
  <c r="AX590" i="19"/>
  <c r="AB590" i="19"/>
  <c r="G410" i="19"/>
  <c r="A409" i="19"/>
  <c r="BO412" i="19"/>
  <c r="C413" i="19"/>
  <c r="T411" i="19"/>
  <c r="BJ411" i="19"/>
  <c r="X411" i="19"/>
  <c r="BK411" i="19"/>
  <c r="AF411" i="19"/>
  <c r="BL411" i="19"/>
  <c r="AK411" i="19"/>
  <c r="BM411" i="19"/>
  <c r="AS411" i="19"/>
  <c r="AU411" i="19"/>
  <c r="AV411" i="19"/>
  <c r="AW411" i="19"/>
  <c r="K411" i="19"/>
  <c r="L411" i="19"/>
  <c r="Q411" i="19"/>
  <c r="AZ411" i="19"/>
  <c r="BI411" i="19"/>
  <c r="AX411" i="19"/>
  <c r="BE411" i="19"/>
  <c r="AI411" i="19"/>
  <c r="BG411" i="19"/>
  <c r="BH411" i="19"/>
  <c r="AY411" i="19"/>
  <c r="AR411" i="19"/>
  <c r="AB411" i="19"/>
  <c r="I411" i="19"/>
  <c r="BA411" i="19"/>
  <c r="BD411" i="19"/>
  <c r="BF411" i="19"/>
  <c r="AJ411" i="19"/>
  <c r="AO411" i="19"/>
  <c r="J411" i="19"/>
  <c r="AN411" i="19"/>
  <c r="AT411" i="19"/>
  <c r="R411" i="19"/>
  <c r="BC411" i="19"/>
  <c r="BD591" i="19" l="1"/>
  <c r="BC591" i="19"/>
  <c r="BO413" i="19"/>
  <c r="C414" i="19"/>
  <c r="G411" i="19"/>
  <c r="A410" i="19"/>
  <c r="AN231" i="19"/>
  <c r="BM231" i="19"/>
  <c r="AS231" i="19"/>
  <c r="K231" i="19"/>
  <c r="BA231" i="19"/>
  <c r="T231" i="19"/>
  <c r="BE231" i="19"/>
  <c r="BD231" i="19"/>
  <c r="I231" i="19"/>
  <c r="BH231" i="19"/>
  <c r="J231" i="19"/>
  <c r="L231" i="19"/>
  <c r="Q231" i="19"/>
  <c r="AJ231" i="19"/>
  <c r="AR231" i="19"/>
  <c r="AU231" i="19"/>
  <c r="AZ231" i="19"/>
  <c r="BF231" i="19"/>
  <c r="AK231" i="19"/>
  <c r="BC231" i="19"/>
  <c r="R231" i="19"/>
  <c r="AI231" i="19"/>
  <c r="AT231" i="19"/>
  <c r="AY231" i="19"/>
  <c r="BG231" i="19"/>
  <c r="BL231" i="19"/>
  <c r="X231" i="19"/>
  <c r="AO231" i="19"/>
  <c r="AV231" i="19"/>
  <c r="BI231" i="19"/>
  <c r="AB231" i="19"/>
  <c r="AW231" i="19"/>
  <c r="AF231" i="19"/>
  <c r="BK231" i="19"/>
  <c r="BJ231" i="19"/>
  <c r="AX231" i="19"/>
  <c r="AJ412" i="19"/>
  <c r="BL412" i="19"/>
  <c r="AT412" i="19"/>
  <c r="AU412" i="19"/>
  <c r="AV412" i="19"/>
  <c r="I412" i="19"/>
  <c r="AY412" i="19"/>
  <c r="K412" i="19"/>
  <c r="L412" i="19"/>
  <c r="R412" i="19"/>
  <c r="BC412" i="19"/>
  <c r="BG412" i="19"/>
  <c r="BH412" i="19"/>
  <c r="BI412" i="19"/>
  <c r="J412" i="19"/>
  <c r="AR412" i="19"/>
  <c r="Q412" i="19"/>
  <c r="BA412" i="19"/>
  <c r="AS412" i="19"/>
  <c r="AK412" i="19"/>
  <c r="BF412" i="19"/>
  <c r="BD412" i="19"/>
  <c r="AB412" i="19"/>
  <c r="AN412" i="19"/>
  <c r="AW412" i="19"/>
  <c r="BE412" i="19"/>
  <c r="BJ412" i="19"/>
  <c r="AO412" i="19"/>
  <c r="BK412" i="19"/>
  <c r="T412" i="19"/>
  <c r="X412" i="19"/>
  <c r="AX412" i="19"/>
  <c r="BM412" i="19"/>
  <c r="AI412" i="19"/>
  <c r="AZ412" i="19"/>
  <c r="AF412" i="19"/>
  <c r="BO232" i="19"/>
  <c r="C233" i="19"/>
  <c r="A232" i="19"/>
  <c r="AJ591" i="19"/>
  <c r="I591" i="19"/>
  <c r="Q591" i="19"/>
  <c r="AK591" i="19"/>
  <c r="AN591" i="19"/>
  <c r="AT591" i="19"/>
  <c r="AY591" i="19"/>
  <c r="AI591" i="19"/>
  <c r="BH591" i="19"/>
  <c r="AZ591" i="19"/>
  <c r="J591" i="19"/>
  <c r="R591" i="19"/>
  <c r="BA591" i="19"/>
  <c r="AO591" i="19"/>
  <c r="AU591" i="19"/>
  <c r="BE591" i="19"/>
  <c r="BI591" i="19"/>
  <c r="BM591" i="19"/>
  <c r="K591" i="19"/>
  <c r="T591" i="19"/>
  <c r="AB591" i="19"/>
  <c r="AR591" i="19"/>
  <c r="AV591" i="19"/>
  <c r="BF591" i="19"/>
  <c r="BJ591" i="19"/>
  <c r="BK591" i="19"/>
  <c r="BG591" i="19"/>
  <c r="BL591" i="19"/>
  <c r="AW591" i="19"/>
  <c r="AF591" i="19"/>
  <c r="AX591" i="19"/>
  <c r="L591" i="19"/>
  <c r="AS591" i="19"/>
  <c r="X591" i="19"/>
  <c r="A592" i="19"/>
  <c r="BO592" i="19"/>
  <c r="C593" i="19"/>
  <c r="BD592" i="19" l="1"/>
  <c r="BC592" i="19"/>
  <c r="C594" i="19"/>
  <c r="A593" i="19"/>
  <c r="BO593" i="19"/>
  <c r="X592" i="19"/>
  <c r="AW592" i="19"/>
  <c r="BK592" i="19"/>
  <c r="AB592" i="19"/>
  <c r="AX592" i="19"/>
  <c r="BL592" i="19"/>
  <c r="AF592" i="19"/>
  <c r="AY592" i="19"/>
  <c r="BM592" i="19"/>
  <c r="AI592" i="19"/>
  <c r="AZ592" i="19"/>
  <c r="AJ592" i="19"/>
  <c r="AN592" i="19"/>
  <c r="J592" i="19"/>
  <c r="AO592" i="19"/>
  <c r="BE592" i="19"/>
  <c r="K592" i="19"/>
  <c r="AR592" i="19"/>
  <c r="BF592" i="19"/>
  <c r="T592" i="19"/>
  <c r="AS592" i="19"/>
  <c r="AT592" i="19"/>
  <c r="AU592" i="19"/>
  <c r="AV592" i="19"/>
  <c r="BG592" i="19"/>
  <c r="BI592" i="19"/>
  <c r="L592" i="19"/>
  <c r="BJ592" i="19"/>
  <c r="Q592" i="19"/>
  <c r="R592" i="19"/>
  <c r="BH592" i="19"/>
  <c r="I592" i="19"/>
  <c r="BA592" i="19"/>
  <c r="AK592" i="19"/>
  <c r="BO233" i="19"/>
  <c r="C234" i="19"/>
  <c r="A233" i="19"/>
  <c r="AB232" i="19"/>
  <c r="AW232" i="19"/>
  <c r="BJ232" i="19"/>
  <c r="AJ232" i="19"/>
  <c r="J232" i="19"/>
  <c r="AN232" i="19"/>
  <c r="BC232" i="19"/>
  <c r="X232" i="19"/>
  <c r="BF232" i="19"/>
  <c r="AF232" i="19"/>
  <c r="BG232" i="19"/>
  <c r="AR232" i="19"/>
  <c r="BI232" i="19"/>
  <c r="AU232" i="19"/>
  <c r="Q232" i="19"/>
  <c r="AZ232" i="19"/>
  <c r="AS232" i="19"/>
  <c r="AV232" i="19"/>
  <c r="AX232" i="19"/>
  <c r="BD232" i="19"/>
  <c r="BE232" i="19"/>
  <c r="BH232" i="19"/>
  <c r="L232" i="19"/>
  <c r="BM232" i="19"/>
  <c r="BK232" i="19"/>
  <c r="R232" i="19"/>
  <c r="T232" i="19"/>
  <c r="AO232" i="19"/>
  <c r="AT232" i="19"/>
  <c r="K232" i="19"/>
  <c r="BA232" i="19"/>
  <c r="AK232" i="19"/>
  <c r="BL232" i="19"/>
  <c r="I232" i="19"/>
  <c r="AY232" i="19"/>
  <c r="AI232" i="19"/>
  <c r="G412" i="19"/>
  <c r="A411" i="19"/>
  <c r="BO414" i="19"/>
  <c r="C415" i="19"/>
  <c r="Q413" i="19"/>
  <c r="AU413" i="19"/>
  <c r="BK413" i="19"/>
  <c r="AI413" i="19"/>
  <c r="BC413" i="19"/>
  <c r="AK413" i="19"/>
  <c r="BD413" i="19"/>
  <c r="AO413" i="19"/>
  <c r="AR413" i="19"/>
  <c r="AS413" i="19"/>
  <c r="AT413" i="19"/>
  <c r="AW413" i="19"/>
  <c r="I413" i="19"/>
  <c r="BA413" i="19"/>
  <c r="J413" i="19"/>
  <c r="BE413" i="19"/>
  <c r="K413" i="19"/>
  <c r="BF413" i="19"/>
  <c r="BG413" i="19"/>
  <c r="BH413" i="19"/>
  <c r="BJ413" i="19"/>
  <c r="BL413" i="19"/>
  <c r="R413" i="19"/>
  <c r="AF413" i="19"/>
  <c r="AN413" i="19"/>
  <c r="L413" i="19"/>
  <c r="BM413" i="19"/>
  <c r="AX413" i="19"/>
  <c r="T413" i="19"/>
  <c r="AB413" i="19"/>
  <c r="AY413" i="19"/>
  <c r="X413" i="19"/>
  <c r="AV413" i="19"/>
  <c r="AZ413" i="19"/>
  <c r="AJ413" i="19"/>
  <c r="BI413" i="19"/>
  <c r="BC593" i="19" l="1"/>
  <c r="BD593" i="19"/>
  <c r="BO415" i="19"/>
  <c r="C416" i="19"/>
  <c r="G413" i="19"/>
  <c r="A412" i="19"/>
  <c r="AJ414" i="19"/>
  <c r="AN414" i="19"/>
  <c r="BI414" i="19"/>
  <c r="AS414" i="19"/>
  <c r="BH414" i="19"/>
  <c r="R414" i="19"/>
  <c r="AU414" i="19"/>
  <c r="BJ414" i="19"/>
  <c r="AV414" i="19"/>
  <c r="AX414" i="19"/>
  <c r="BK414" i="19"/>
  <c r="BC414" i="19"/>
  <c r="AI414" i="19"/>
  <c r="T414" i="19"/>
  <c r="I414" i="19"/>
  <c r="AY414" i="19"/>
  <c r="AW414" i="19"/>
  <c r="BE414" i="19"/>
  <c r="BL414" i="19"/>
  <c r="BM414" i="19"/>
  <c r="J414" i="19"/>
  <c r="K414" i="19"/>
  <c r="AB414" i="19"/>
  <c r="BF414" i="19"/>
  <c r="AO414" i="19"/>
  <c r="AZ414" i="19"/>
  <c r="Q414" i="19"/>
  <c r="AT414" i="19"/>
  <c r="AR414" i="19"/>
  <c r="AK414" i="19"/>
  <c r="BD414" i="19"/>
  <c r="L414" i="19"/>
  <c r="AF414" i="19"/>
  <c r="BA414" i="19"/>
  <c r="BG414" i="19"/>
  <c r="X414" i="19"/>
  <c r="A234" i="19"/>
  <c r="BO234" i="19"/>
  <c r="C235" i="19"/>
  <c r="AF233" i="19"/>
  <c r="AI233" i="19"/>
  <c r="AO233" i="19"/>
  <c r="AW233" i="19"/>
  <c r="AY233" i="19"/>
  <c r="BA233" i="19"/>
  <c r="BG233" i="19"/>
  <c r="AT233" i="19"/>
  <c r="AZ233" i="19"/>
  <c r="I233" i="19"/>
  <c r="BM233" i="19"/>
  <c r="AV233" i="19"/>
  <c r="J233" i="19"/>
  <c r="BL233" i="19"/>
  <c r="AN233" i="19"/>
  <c r="R233" i="19"/>
  <c r="L233" i="19"/>
  <c r="AB233" i="19"/>
  <c r="BE233" i="19"/>
  <c r="AK233" i="19"/>
  <c r="Q233" i="19"/>
  <c r="AJ233" i="19"/>
  <c r="BK233" i="19"/>
  <c r="X233" i="19"/>
  <c r="BJ233" i="19"/>
  <c r="T233" i="19"/>
  <c r="BF233" i="19"/>
  <c r="BC233" i="19"/>
  <c r="AR233" i="19"/>
  <c r="AS233" i="19"/>
  <c r="AX233" i="19"/>
  <c r="BI233" i="19"/>
  <c r="BH233" i="19"/>
  <c r="AU233" i="19"/>
  <c r="BD233" i="19"/>
  <c r="K233" i="19"/>
  <c r="AY593" i="19"/>
  <c r="BM593" i="19"/>
  <c r="L593" i="19"/>
  <c r="Q593" i="19"/>
  <c r="AB593" i="19"/>
  <c r="BA593" i="19"/>
  <c r="AR593" i="19"/>
  <c r="AT593" i="19"/>
  <c r="AX593" i="19"/>
  <c r="BE593" i="19"/>
  <c r="BH593" i="19"/>
  <c r="BL593" i="19"/>
  <c r="I593" i="19"/>
  <c r="R593" i="19"/>
  <c r="AF593" i="19"/>
  <c r="AN593" i="19"/>
  <c r="AU593" i="19"/>
  <c r="AI593" i="19"/>
  <c r="BI593" i="19"/>
  <c r="AJ593" i="19"/>
  <c r="J593" i="19"/>
  <c r="T593" i="19"/>
  <c r="AK593" i="19"/>
  <c r="AO593" i="19"/>
  <c r="AV593" i="19"/>
  <c r="AZ593" i="19"/>
  <c r="BF593" i="19"/>
  <c r="BJ593" i="19"/>
  <c r="BG593" i="19"/>
  <c r="BK593" i="19"/>
  <c r="K593" i="19"/>
  <c r="AS593" i="19"/>
  <c r="X593" i="19"/>
  <c r="AW593" i="19"/>
  <c r="A594" i="19"/>
  <c r="BO594" i="19"/>
  <c r="C595" i="19"/>
  <c r="BN140" i="19"/>
  <c r="BC594" i="19" l="1"/>
  <c r="BD594" i="19"/>
  <c r="C596" i="19"/>
  <c r="A595" i="19"/>
  <c r="BO595" i="19"/>
  <c r="C236" i="19"/>
  <c r="A235" i="19"/>
  <c r="BO235" i="19"/>
  <c r="G414" i="19"/>
  <c r="A413" i="19"/>
  <c r="AF594" i="19"/>
  <c r="AY594" i="19"/>
  <c r="BM594" i="19"/>
  <c r="AK594" i="19"/>
  <c r="I594" i="19"/>
  <c r="AN594" i="19"/>
  <c r="J594" i="19"/>
  <c r="AO594" i="19"/>
  <c r="BE594" i="19"/>
  <c r="K594" i="19"/>
  <c r="AR594" i="19"/>
  <c r="BF594" i="19"/>
  <c r="BJ594" i="19"/>
  <c r="BK594" i="19"/>
  <c r="L594" i="19"/>
  <c r="Q594" i="19"/>
  <c r="R594" i="19"/>
  <c r="X594" i="19"/>
  <c r="AT594" i="19"/>
  <c r="AW594" i="19"/>
  <c r="AV594" i="19"/>
  <c r="BG594" i="19"/>
  <c r="AS594" i="19"/>
  <c r="BI594" i="19"/>
  <c r="AJ594" i="19"/>
  <c r="T594" i="19"/>
  <c r="AX594" i="19"/>
  <c r="BA594" i="19"/>
  <c r="AU594" i="19"/>
  <c r="AB594" i="19"/>
  <c r="BH594" i="19"/>
  <c r="AZ594" i="19"/>
  <c r="AI594" i="19"/>
  <c r="BL594" i="19"/>
  <c r="AI234" i="19"/>
  <c r="BM234" i="19"/>
  <c r="AN234" i="19"/>
  <c r="AR234" i="19"/>
  <c r="AV234" i="19"/>
  <c r="AW234" i="19"/>
  <c r="AZ234" i="19"/>
  <c r="BE234" i="19"/>
  <c r="J234" i="19"/>
  <c r="AB234" i="19"/>
  <c r="AJ234" i="19"/>
  <c r="BI234" i="19"/>
  <c r="BJ234" i="19"/>
  <c r="BC234" i="19"/>
  <c r="BL234" i="19"/>
  <c r="L234" i="19"/>
  <c r="X234" i="19"/>
  <c r="BH234" i="19"/>
  <c r="AX234" i="19"/>
  <c r="R234" i="19"/>
  <c r="K234" i="19"/>
  <c r="BK234" i="19"/>
  <c r="BG234" i="19"/>
  <c r="BA234" i="19"/>
  <c r="AO234" i="19"/>
  <c r="AT234" i="19"/>
  <c r="AK234" i="19"/>
  <c r="AF234" i="19"/>
  <c r="BD234" i="19"/>
  <c r="I234" i="19"/>
  <c r="Q234" i="19"/>
  <c r="BF234" i="19"/>
  <c r="AY234" i="19"/>
  <c r="AU234" i="19"/>
  <c r="AS234" i="19"/>
  <c r="T234" i="19"/>
  <c r="BO416" i="19"/>
  <c r="C417" i="19"/>
  <c r="I415" i="19"/>
  <c r="AR415" i="19"/>
  <c r="BH415" i="19"/>
  <c r="X415" i="19"/>
  <c r="AX415" i="19"/>
  <c r="BM415" i="19"/>
  <c r="AW415" i="19"/>
  <c r="AZ415" i="19"/>
  <c r="BA415" i="19"/>
  <c r="BD415" i="19"/>
  <c r="K415" i="19"/>
  <c r="BE415" i="19"/>
  <c r="T415" i="19"/>
  <c r="BF415" i="19"/>
  <c r="AF415" i="19"/>
  <c r="BI415" i="19"/>
  <c r="AI415" i="19"/>
  <c r="BL415" i="19"/>
  <c r="AJ415" i="19"/>
  <c r="AK415" i="19"/>
  <c r="AO415" i="19"/>
  <c r="AS415" i="19"/>
  <c r="AB415" i="19"/>
  <c r="BK415" i="19"/>
  <c r="AV415" i="19"/>
  <c r="Q415" i="19"/>
  <c r="BJ415" i="19"/>
  <c r="J415" i="19"/>
  <c r="AU415" i="19"/>
  <c r="AN415" i="19"/>
  <c r="L415" i="19"/>
  <c r="BC415" i="19"/>
  <c r="R415" i="19"/>
  <c r="AY415" i="19"/>
  <c r="AT415" i="19"/>
  <c r="BG415" i="19"/>
  <c r="BC595" i="19" l="1"/>
  <c r="BD595" i="19"/>
  <c r="A236" i="19"/>
  <c r="BO236" i="19"/>
  <c r="C237" i="19"/>
  <c r="BO417" i="19"/>
  <c r="C418" i="19"/>
  <c r="BA416" i="19"/>
  <c r="X416" i="19"/>
  <c r="BG416" i="19"/>
  <c r="AF416" i="19"/>
  <c r="BK416" i="19"/>
  <c r="AJ416" i="19"/>
  <c r="AY416" i="19"/>
  <c r="AK416" i="19"/>
  <c r="AO416" i="19"/>
  <c r="AU416" i="19"/>
  <c r="AS416" i="19"/>
  <c r="BI416" i="19"/>
  <c r="BF416" i="19"/>
  <c r="R416" i="19"/>
  <c r="AB416" i="19"/>
  <c r="AV416" i="19"/>
  <c r="AW416" i="19"/>
  <c r="BL416" i="19"/>
  <c r="BJ416" i="19"/>
  <c r="T416" i="19"/>
  <c r="AN416" i="19"/>
  <c r="AX416" i="19"/>
  <c r="BE416" i="19"/>
  <c r="BM416" i="19"/>
  <c r="J416" i="19"/>
  <c r="AI416" i="19"/>
  <c r="AR416" i="19"/>
  <c r="Q416" i="19"/>
  <c r="AT416" i="19"/>
  <c r="BD416" i="19"/>
  <c r="L416" i="19"/>
  <c r="AZ416" i="19"/>
  <c r="I416" i="19"/>
  <c r="BH416" i="19"/>
  <c r="K416" i="19"/>
  <c r="BC416" i="19"/>
  <c r="L595" i="19"/>
  <c r="AS595" i="19"/>
  <c r="BG595" i="19"/>
  <c r="BE595" i="19"/>
  <c r="I595" i="19"/>
  <c r="AJ595" i="19"/>
  <c r="AN595" i="19"/>
  <c r="J595" i="19"/>
  <c r="AK595" i="19"/>
  <c r="AO595" i="19"/>
  <c r="BA595" i="19"/>
  <c r="BM595" i="19"/>
  <c r="AY595" i="19"/>
  <c r="BL595" i="19"/>
  <c r="BJ595" i="19"/>
  <c r="AF595" i="19"/>
  <c r="AB595" i="19"/>
  <c r="AW595" i="19"/>
  <c r="AV595" i="19"/>
  <c r="BI595" i="19"/>
  <c r="AX595" i="19"/>
  <c r="X595" i="19"/>
  <c r="T595" i="19"/>
  <c r="AU595" i="19"/>
  <c r="BK595" i="19"/>
  <c r="R595" i="19"/>
  <c r="AZ595" i="19"/>
  <c r="AI595" i="19"/>
  <c r="BF595" i="19"/>
  <c r="Q595" i="19"/>
  <c r="BH595" i="19"/>
  <c r="AT595" i="19"/>
  <c r="K595" i="19"/>
  <c r="AR595" i="19"/>
  <c r="BO596" i="19"/>
  <c r="C597" i="19"/>
  <c r="A596" i="19"/>
  <c r="G415" i="19"/>
  <c r="A414" i="19"/>
  <c r="AS235" i="19"/>
  <c r="AY235" i="19"/>
  <c r="AZ235" i="19"/>
  <c r="BD235" i="19"/>
  <c r="J235" i="19"/>
  <c r="BF235" i="19"/>
  <c r="K235" i="19"/>
  <c r="BH235" i="19"/>
  <c r="T235" i="19"/>
  <c r="BM235" i="19"/>
  <c r="AO235" i="19"/>
  <c r="BL235" i="19"/>
  <c r="Q235" i="19"/>
  <c r="AJ235" i="19"/>
  <c r="AN235" i="19"/>
  <c r="AU235" i="19"/>
  <c r="AF235" i="19"/>
  <c r="AX235" i="19"/>
  <c r="BK235" i="19"/>
  <c r="BJ235" i="19"/>
  <c r="BA235" i="19"/>
  <c r="AW235" i="19"/>
  <c r="AR235" i="19"/>
  <c r="BE235" i="19"/>
  <c r="AB235" i="19"/>
  <c r="L235" i="19"/>
  <c r="I235" i="19"/>
  <c r="AK235" i="19"/>
  <c r="R235" i="19"/>
  <c r="AT235" i="19"/>
  <c r="X235" i="19"/>
  <c r="BC235" i="19"/>
  <c r="BI235" i="19"/>
  <c r="AV235" i="19"/>
  <c r="AI235" i="19"/>
  <c r="BG235" i="19"/>
  <c r="BC596" i="19" l="1"/>
  <c r="BD596" i="19"/>
  <c r="A597" i="19"/>
  <c r="C598" i="19"/>
  <c r="BO597" i="19"/>
  <c r="C419" i="19"/>
  <c r="BO418" i="19"/>
  <c r="G416" i="19"/>
  <c r="A415" i="19"/>
  <c r="AF596" i="19"/>
  <c r="AY596" i="19"/>
  <c r="BM596" i="19"/>
  <c r="AI596" i="19"/>
  <c r="AZ596" i="19"/>
  <c r="AJ596" i="19"/>
  <c r="AN596" i="19"/>
  <c r="J596" i="19"/>
  <c r="AO596" i="19"/>
  <c r="BE596" i="19"/>
  <c r="K596" i="19"/>
  <c r="AR596" i="19"/>
  <c r="BF596" i="19"/>
  <c r="L596" i="19"/>
  <c r="AS596" i="19"/>
  <c r="BG596" i="19"/>
  <c r="Q596" i="19"/>
  <c r="AT596" i="19"/>
  <c r="BH596" i="19"/>
  <c r="AU596" i="19"/>
  <c r="AV596" i="19"/>
  <c r="AW596" i="19"/>
  <c r="AX596" i="19"/>
  <c r="BI596" i="19"/>
  <c r="BJ596" i="19"/>
  <c r="BL596" i="19"/>
  <c r="T596" i="19"/>
  <c r="R596" i="19"/>
  <c r="AB596" i="19"/>
  <c r="BK596" i="19"/>
  <c r="X596" i="19"/>
  <c r="BA596" i="19"/>
  <c r="AK596" i="19"/>
  <c r="I596" i="19"/>
  <c r="R417" i="19"/>
  <c r="BE417" i="19"/>
  <c r="AS417" i="19"/>
  <c r="AX417" i="19"/>
  <c r="BA417" i="19"/>
  <c r="AW417" i="19"/>
  <c r="AY417" i="19"/>
  <c r="BM417" i="19"/>
  <c r="Q417" i="19"/>
  <c r="AO417" i="19"/>
  <c r="BF417" i="19"/>
  <c r="J417" i="19"/>
  <c r="X417" i="19"/>
  <c r="AR417" i="19"/>
  <c r="AI417" i="19"/>
  <c r="I417" i="19"/>
  <c r="BG417" i="19"/>
  <c r="BC417" i="19"/>
  <c r="L417" i="19"/>
  <c r="K417" i="19"/>
  <c r="AT417" i="19"/>
  <c r="BJ417" i="19"/>
  <c r="AU417" i="19"/>
  <c r="AV417" i="19"/>
  <c r="BK417" i="19"/>
  <c r="BI417" i="19"/>
  <c r="AF417" i="19"/>
  <c r="AN417" i="19"/>
  <c r="AJ417" i="19"/>
  <c r="BH417" i="19"/>
  <c r="BD417" i="19"/>
  <c r="AB417" i="19"/>
  <c r="BL417" i="19"/>
  <c r="AZ417" i="19"/>
  <c r="AK417" i="19"/>
  <c r="T417" i="19"/>
  <c r="BO237" i="19"/>
  <c r="C238" i="19"/>
  <c r="A237" i="19"/>
  <c r="AB236" i="19"/>
  <c r="AZ236" i="19"/>
  <c r="AF236" i="19"/>
  <c r="BC236" i="19"/>
  <c r="AN236" i="19"/>
  <c r="BE236" i="19"/>
  <c r="K236" i="19"/>
  <c r="AS236" i="19"/>
  <c r="BH236" i="19"/>
  <c r="R236" i="19"/>
  <c r="AV236" i="19"/>
  <c r="BK236" i="19"/>
  <c r="AW236" i="19"/>
  <c r="J236" i="19"/>
  <c r="BD236" i="19"/>
  <c r="L236" i="19"/>
  <c r="BF236" i="19"/>
  <c r="Q236" i="19"/>
  <c r="BG236" i="19"/>
  <c r="T236" i="19"/>
  <c r="BI236" i="19"/>
  <c r="X236" i="19"/>
  <c r="BJ236" i="19"/>
  <c r="AO236" i="19"/>
  <c r="BM236" i="19"/>
  <c r="AU236" i="19"/>
  <c r="AX236" i="19"/>
  <c r="AJ236" i="19"/>
  <c r="AR236" i="19"/>
  <c r="AT236" i="19"/>
  <c r="AI236" i="19"/>
  <c r="AK236" i="19"/>
  <c r="I236" i="19"/>
  <c r="BL236" i="19"/>
  <c r="AY236" i="19"/>
  <c r="BA236" i="19"/>
  <c r="BC597" i="19" l="1"/>
  <c r="BD597" i="19"/>
  <c r="A238" i="19"/>
  <c r="BO238" i="19"/>
  <c r="C239" i="19"/>
  <c r="X418" i="19"/>
  <c r="BK418" i="19"/>
  <c r="AB418" i="19"/>
  <c r="BM418" i="19"/>
  <c r="AR418" i="19"/>
  <c r="AU418" i="19"/>
  <c r="AV418" i="19"/>
  <c r="AW418" i="19"/>
  <c r="I418" i="19"/>
  <c r="Q418" i="19"/>
  <c r="R418" i="19"/>
  <c r="AX418" i="19"/>
  <c r="AZ418" i="19"/>
  <c r="BC418" i="19"/>
  <c r="BG418" i="19"/>
  <c r="BE418" i="19"/>
  <c r="T418" i="19"/>
  <c r="AN418" i="19"/>
  <c r="BF418" i="19"/>
  <c r="AI418" i="19"/>
  <c r="J418" i="19"/>
  <c r="AY418" i="19"/>
  <c r="AS418" i="19"/>
  <c r="BL418" i="19"/>
  <c r="BH418" i="19"/>
  <c r="K418" i="19"/>
  <c r="L418" i="19"/>
  <c r="AO418" i="19"/>
  <c r="AT418" i="19"/>
  <c r="BD418" i="19"/>
  <c r="BI418" i="19"/>
  <c r="AK418" i="19"/>
  <c r="BJ418" i="19"/>
  <c r="AJ418" i="19"/>
  <c r="BA418" i="19"/>
  <c r="AF418" i="19"/>
  <c r="Q597" i="19"/>
  <c r="AT597" i="19"/>
  <c r="BH597" i="19"/>
  <c r="J597" i="19"/>
  <c r="AJ597" i="19"/>
  <c r="AK597" i="19"/>
  <c r="AN597" i="19"/>
  <c r="AO597" i="19"/>
  <c r="BA597" i="19"/>
  <c r="I597" i="19"/>
  <c r="BF597" i="19"/>
  <c r="L597" i="19"/>
  <c r="BM597" i="19"/>
  <c r="AR597" i="19"/>
  <c r="AY597" i="19"/>
  <c r="BL597" i="19"/>
  <c r="BE597" i="19"/>
  <c r="AF597" i="19"/>
  <c r="AX597" i="19"/>
  <c r="AZ597" i="19"/>
  <c r="AB597" i="19"/>
  <c r="X597" i="19"/>
  <c r="AI597" i="19"/>
  <c r="T597" i="19"/>
  <c r="AV597" i="19"/>
  <c r="BK597" i="19"/>
  <c r="AW597" i="19"/>
  <c r="BG597" i="19"/>
  <c r="BI597" i="19"/>
  <c r="AS597" i="19"/>
  <c r="AU597" i="19"/>
  <c r="K597" i="19"/>
  <c r="R597" i="19"/>
  <c r="BJ597" i="19"/>
  <c r="BO419" i="19"/>
  <c r="C420" i="19"/>
  <c r="A598" i="19"/>
  <c r="C599" i="19"/>
  <c r="BO598" i="19"/>
  <c r="I237" i="19"/>
  <c r="AO237" i="19"/>
  <c r="AU237" i="19"/>
  <c r="AV237" i="19"/>
  <c r="AY237" i="19"/>
  <c r="BD237" i="19"/>
  <c r="AS237" i="19"/>
  <c r="AW237" i="19"/>
  <c r="AJ237" i="19"/>
  <c r="BL237" i="19"/>
  <c r="BK237" i="19"/>
  <c r="X237" i="19"/>
  <c r="AI237" i="19"/>
  <c r="AX237" i="19"/>
  <c r="J237" i="19"/>
  <c r="AF237" i="19"/>
  <c r="BC237" i="19"/>
  <c r="AK237" i="19"/>
  <c r="L237" i="19"/>
  <c r="BF237" i="19"/>
  <c r="T237" i="19"/>
  <c r="BI237" i="19"/>
  <c r="R237" i="19"/>
  <c r="AN237" i="19"/>
  <c r="BA237" i="19"/>
  <c r="AR237" i="19"/>
  <c r="BE237" i="19"/>
  <c r="BJ237" i="19"/>
  <c r="BM237" i="19"/>
  <c r="AB237" i="19"/>
  <c r="AZ237" i="19"/>
  <c r="K237" i="19"/>
  <c r="AT237" i="19"/>
  <c r="BG237" i="19"/>
  <c r="BH237" i="19"/>
  <c r="Q237" i="19"/>
  <c r="G417" i="19"/>
  <c r="A416" i="19"/>
  <c r="BN138" i="19"/>
  <c r="BD598" i="19" l="1"/>
  <c r="BC598" i="19"/>
  <c r="G418" i="19"/>
  <c r="A417" i="19"/>
  <c r="BO420" i="19"/>
  <c r="C421" i="19"/>
  <c r="AF419" i="19"/>
  <c r="BL419" i="19"/>
  <c r="AK419" i="19"/>
  <c r="BM419" i="19"/>
  <c r="AS419" i="19"/>
  <c r="AU419" i="19"/>
  <c r="AV419" i="19"/>
  <c r="AW419" i="19"/>
  <c r="AX419" i="19"/>
  <c r="K419" i="19"/>
  <c r="AZ419" i="19"/>
  <c r="BE419" i="19"/>
  <c r="BI419" i="19"/>
  <c r="BJ419" i="19"/>
  <c r="BK419" i="19"/>
  <c r="Q419" i="19"/>
  <c r="T419" i="19"/>
  <c r="L419" i="19"/>
  <c r="X419" i="19"/>
  <c r="AJ419" i="19"/>
  <c r="AN419" i="19"/>
  <c r="BC419" i="19"/>
  <c r="BH419" i="19"/>
  <c r="R419" i="19"/>
  <c r="AR419" i="19"/>
  <c r="BA419" i="19"/>
  <c r="AT419" i="19"/>
  <c r="I419" i="19"/>
  <c r="BF419" i="19"/>
  <c r="BG419" i="19"/>
  <c r="AO419" i="19"/>
  <c r="AY419" i="19"/>
  <c r="AI419" i="19"/>
  <c r="BD419" i="19"/>
  <c r="J419" i="19"/>
  <c r="AB419" i="19"/>
  <c r="A239" i="19"/>
  <c r="C240" i="19"/>
  <c r="BO239" i="19"/>
  <c r="AK598" i="19"/>
  <c r="J598" i="19"/>
  <c r="AO598" i="19"/>
  <c r="BE598" i="19"/>
  <c r="K598" i="19"/>
  <c r="AR598" i="19"/>
  <c r="BF598" i="19"/>
  <c r="L598" i="19"/>
  <c r="AS598" i="19"/>
  <c r="BG598" i="19"/>
  <c r="Q598" i="19"/>
  <c r="AT598" i="19"/>
  <c r="BI598" i="19"/>
  <c r="BJ598" i="19"/>
  <c r="BK598" i="19"/>
  <c r="R598" i="19"/>
  <c r="BL598" i="19"/>
  <c r="X598" i="19"/>
  <c r="BM598" i="19"/>
  <c r="AB598" i="19"/>
  <c r="AF598" i="19"/>
  <c r="AV598" i="19"/>
  <c r="AX598" i="19"/>
  <c r="AJ598" i="19"/>
  <c r="AY598" i="19"/>
  <c r="BA598" i="19"/>
  <c r="AW598" i="19"/>
  <c r="I598" i="19"/>
  <c r="T598" i="19"/>
  <c r="AU598" i="19"/>
  <c r="BH598" i="19"/>
  <c r="AZ598" i="19"/>
  <c r="AI598" i="19"/>
  <c r="AN598" i="19"/>
  <c r="L238" i="19"/>
  <c r="AV238" i="19"/>
  <c r="BK238" i="19"/>
  <c r="I238" i="19"/>
  <c r="AO238" i="19"/>
  <c r="BG238" i="19"/>
  <c r="K238" i="19"/>
  <c r="BE238" i="19"/>
  <c r="AF238" i="19"/>
  <c r="BJ238" i="19"/>
  <c r="AI238" i="19"/>
  <c r="BM238" i="19"/>
  <c r="AK238" i="19"/>
  <c r="AN238" i="19"/>
  <c r="AR238" i="19"/>
  <c r="AX238" i="19"/>
  <c r="J238" i="19"/>
  <c r="AT238" i="19"/>
  <c r="AZ238" i="19"/>
  <c r="BD238" i="19"/>
  <c r="BI238" i="19"/>
  <c r="X238" i="19"/>
  <c r="BA238" i="19"/>
  <c r="AJ238" i="19"/>
  <c r="BH238" i="19"/>
  <c r="BC238" i="19"/>
  <c r="AY238" i="19"/>
  <c r="AB238" i="19"/>
  <c r="BL238" i="19"/>
  <c r="Q238" i="19"/>
  <c r="AW238" i="19"/>
  <c r="BF238" i="19"/>
  <c r="AU238" i="19"/>
  <c r="R238" i="19"/>
  <c r="AS238" i="19"/>
  <c r="T238" i="19"/>
  <c r="A599" i="19"/>
  <c r="BO599" i="19"/>
  <c r="C600" i="19"/>
  <c r="BD599" i="19" l="1"/>
  <c r="BC599" i="19"/>
  <c r="AO239" i="19"/>
  <c r="AR239" i="19"/>
  <c r="AU239" i="19"/>
  <c r="I239" i="19"/>
  <c r="Q239" i="19"/>
  <c r="AB239" i="19"/>
  <c r="BC239" i="19"/>
  <c r="BD239" i="19"/>
  <c r="J239" i="19"/>
  <c r="AY239" i="19"/>
  <c r="BF239" i="19"/>
  <c r="BL239" i="19"/>
  <c r="AK239" i="19"/>
  <c r="AZ239" i="19"/>
  <c r="AV239" i="19"/>
  <c r="AW239" i="19"/>
  <c r="T239" i="19"/>
  <c r="BI239" i="19"/>
  <c r="BM239" i="19"/>
  <c r="AF239" i="19"/>
  <c r="AI239" i="19"/>
  <c r="AX239" i="19"/>
  <c r="BA239" i="19"/>
  <c r="BK239" i="19"/>
  <c r="AN239" i="19"/>
  <c r="K239" i="19"/>
  <c r="BE239" i="19"/>
  <c r="AS239" i="19"/>
  <c r="AJ239" i="19"/>
  <c r="BH239" i="19"/>
  <c r="AT239" i="19"/>
  <c r="X239" i="19"/>
  <c r="R239" i="19"/>
  <c r="BG239" i="19"/>
  <c r="L239" i="19"/>
  <c r="BJ239" i="19"/>
  <c r="BO240" i="19"/>
  <c r="A240" i="19"/>
  <c r="C241" i="19"/>
  <c r="G419" i="19"/>
  <c r="A418" i="19"/>
  <c r="BO600" i="19"/>
  <c r="C601" i="19"/>
  <c r="A600" i="19"/>
  <c r="AB599" i="19"/>
  <c r="AY599" i="19"/>
  <c r="BM599" i="19"/>
  <c r="AK599" i="19"/>
  <c r="AO599" i="19"/>
  <c r="AR599" i="19"/>
  <c r="AS599" i="19"/>
  <c r="AU599" i="19"/>
  <c r="BE599" i="19"/>
  <c r="J599" i="19"/>
  <c r="BG599" i="19"/>
  <c r="L599" i="19"/>
  <c r="I599" i="19"/>
  <c r="K599" i="19"/>
  <c r="R599" i="19"/>
  <c r="AN599" i="19"/>
  <c r="BF599" i="19"/>
  <c r="BI599" i="19"/>
  <c r="AJ599" i="19"/>
  <c r="BA599" i="19"/>
  <c r="AZ599" i="19"/>
  <c r="AI599" i="19"/>
  <c r="BK599" i="19"/>
  <c r="AF599" i="19"/>
  <c r="AX599" i="19"/>
  <c r="BJ599" i="19"/>
  <c r="AV599" i="19"/>
  <c r="T599" i="19"/>
  <c r="BL599" i="19"/>
  <c r="AW599" i="19"/>
  <c r="X599" i="19"/>
  <c r="Q599" i="19"/>
  <c r="BH599" i="19"/>
  <c r="AT599" i="19"/>
  <c r="BO421" i="19"/>
  <c r="C422" i="19"/>
  <c r="AR420" i="19"/>
  <c r="AT420" i="19"/>
  <c r="AV420" i="19"/>
  <c r="I420" i="19"/>
  <c r="AY420" i="19"/>
  <c r="J420" i="19"/>
  <c r="BC420" i="19"/>
  <c r="K420" i="19"/>
  <c r="BG420" i="19"/>
  <c r="BL420" i="19"/>
  <c r="L420" i="19"/>
  <c r="X420" i="19"/>
  <c r="BH420" i="19"/>
  <c r="BI420" i="19"/>
  <c r="R420" i="19"/>
  <c r="BK420" i="19"/>
  <c r="AJ420" i="19"/>
  <c r="AU420" i="19"/>
  <c r="AX420" i="19"/>
  <c r="BM420" i="19"/>
  <c r="AF420" i="19"/>
  <c r="AZ420" i="19"/>
  <c r="AI420" i="19"/>
  <c r="Q420" i="19"/>
  <c r="BA420" i="19"/>
  <c r="AS420" i="19"/>
  <c r="AK420" i="19"/>
  <c r="BF420" i="19"/>
  <c r="BD420" i="19"/>
  <c r="AB420" i="19"/>
  <c r="AN420" i="19"/>
  <c r="T420" i="19"/>
  <c r="AW420" i="19"/>
  <c r="BJ420" i="19"/>
  <c r="BE420" i="19"/>
  <c r="AO420" i="19"/>
  <c r="BC600" i="19" l="1"/>
  <c r="BD600" i="19"/>
  <c r="Q421" i="19"/>
  <c r="AU421" i="19"/>
  <c r="BK421" i="19"/>
  <c r="AI421" i="19"/>
  <c r="BC421" i="19"/>
  <c r="AK421" i="19"/>
  <c r="BD421" i="19"/>
  <c r="AS421" i="19"/>
  <c r="AT421" i="19"/>
  <c r="AW421" i="19"/>
  <c r="I421" i="19"/>
  <c r="BA421" i="19"/>
  <c r="J421" i="19"/>
  <c r="BE421" i="19"/>
  <c r="K421" i="19"/>
  <c r="BF421" i="19"/>
  <c r="L421" i="19"/>
  <c r="BG421" i="19"/>
  <c r="R421" i="19"/>
  <c r="BH421" i="19"/>
  <c r="AF421" i="19"/>
  <c r="AN421" i="19"/>
  <c r="AO421" i="19"/>
  <c r="AR421" i="19"/>
  <c r="BL421" i="19"/>
  <c r="BJ421" i="19"/>
  <c r="AB421" i="19"/>
  <c r="BM421" i="19"/>
  <c r="AX421" i="19"/>
  <c r="T421" i="19"/>
  <c r="X421" i="19"/>
  <c r="AV421" i="19"/>
  <c r="AZ421" i="19"/>
  <c r="AJ421" i="19"/>
  <c r="AY421" i="19"/>
  <c r="BI421" i="19"/>
  <c r="A601" i="19"/>
  <c r="BO601" i="19"/>
  <c r="C602" i="19"/>
  <c r="AJ600" i="19"/>
  <c r="J600" i="19"/>
  <c r="AO600" i="19"/>
  <c r="BE600" i="19"/>
  <c r="K600" i="19"/>
  <c r="AR600" i="19"/>
  <c r="BF600" i="19"/>
  <c r="L600" i="19"/>
  <c r="AS600" i="19"/>
  <c r="BG600" i="19"/>
  <c r="Q600" i="19"/>
  <c r="AT600" i="19"/>
  <c r="BH600" i="19"/>
  <c r="R600" i="19"/>
  <c r="AU600" i="19"/>
  <c r="BI600" i="19"/>
  <c r="T600" i="19"/>
  <c r="AV600" i="19"/>
  <c r="BJ600" i="19"/>
  <c r="BK600" i="19"/>
  <c r="BL600" i="19"/>
  <c r="X600" i="19"/>
  <c r="BM600" i="19"/>
  <c r="AB600" i="19"/>
  <c r="AF600" i="19"/>
  <c r="AN600" i="19"/>
  <c r="AX600" i="19"/>
  <c r="AZ600" i="19"/>
  <c r="AI600" i="19"/>
  <c r="AW600" i="19"/>
  <c r="AY600" i="19"/>
  <c r="I600" i="19"/>
  <c r="AK600" i="19"/>
  <c r="BA600" i="19"/>
  <c r="G420" i="19"/>
  <c r="A419" i="19"/>
  <c r="BO241" i="19"/>
  <c r="C242" i="19"/>
  <c r="A241" i="19"/>
  <c r="BO422" i="19"/>
  <c r="C423" i="19"/>
  <c r="J240" i="19"/>
  <c r="AR240" i="19"/>
  <c r="BG240" i="19"/>
  <c r="K240" i="19"/>
  <c r="AS240" i="19"/>
  <c r="BH240" i="19"/>
  <c r="Q240" i="19"/>
  <c r="AU240" i="19"/>
  <c r="BJ240" i="19"/>
  <c r="X240" i="19"/>
  <c r="AX240" i="19"/>
  <c r="AJ240" i="19"/>
  <c r="BD240" i="19"/>
  <c r="AF240" i="19"/>
  <c r="BM240" i="19"/>
  <c r="AO240" i="19"/>
  <c r="AT240" i="19"/>
  <c r="AV240" i="19"/>
  <c r="AW240" i="19"/>
  <c r="AZ240" i="19"/>
  <c r="L240" i="19"/>
  <c r="BE240" i="19"/>
  <c r="T240" i="19"/>
  <c r="AN240" i="19"/>
  <c r="BC240" i="19"/>
  <c r="BI240" i="19"/>
  <c r="BK240" i="19"/>
  <c r="BF240" i="19"/>
  <c r="AB240" i="19"/>
  <c r="R240" i="19"/>
  <c r="AI240" i="19"/>
  <c r="AY240" i="19"/>
  <c r="AK240" i="19"/>
  <c r="BL240" i="19"/>
  <c r="BA240" i="19"/>
  <c r="I240" i="19"/>
  <c r="E139" i="17"/>
  <c r="E138" i="17"/>
  <c r="E137" i="17"/>
  <c r="E136" i="17"/>
  <c r="E135" i="17"/>
  <c r="E134" i="17"/>
  <c r="E133" i="17"/>
  <c r="E132" i="17"/>
  <c r="E131" i="17"/>
  <c r="E130" i="17"/>
  <c r="E129" i="17"/>
  <c r="E128" i="17"/>
  <c r="D128" i="17"/>
  <c r="D129" i="17" s="1"/>
  <c r="D130" i="17" s="1"/>
  <c r="D131" i="17" s="1"/>
  <c r="D132" i="17" s="1"/>
  <c r="D133" i="17" s="1"/>
  <c r="D134" i="17" s="1"/>
  <c r="D135" i="17" s="1"/>
  <c r="D136" i="17" s="1"/>
  <c r="D137" i="17" s="1"/>
  <c r="D138" i="17" s="1"/>
  <c r="D139" i="17" s="1"/>
  <c r="E126" i="17"/>
  <c r="E125" i="17"/>
  <c r="E124" i="17"/>
  <c r="E123" i="17"/>
  <c r="E122" i="17"/>
  <c r="E121" i="17"/>
  <c r="E120" i="17"/>
  <c r="E119" i="17"/>
  <c r="E118" i="17"/>
  <c r="E117" i="17"/>
  <c r="E116" i="17"/>
  <c r="E115" i="17"/>
  <c r="D115" i="17"/>
  <c r="D116" i="17" s="1"/>
  <c r="D117" i="17" s="1"/>
  <c r="D118" i="17" s="1"/>
  <c r="D119" i="17" s="1"/>
  <c r="D120" i="17" s="1"/>
  <c r="D121" i="17" s="1"/>
  <c r="D122" i="17" s="1"/>
  <c r="D123" i="17" s="1"/>
  <c r="D124" i="17" s="1"/>
  <c r="D125" i="17" s="1"/>
  <c r="D126" i="17" s="1"/>
  <c r="E113" i="17"/>
  <c r="E112" i="17"/>
  <c r="E111" i="17"/>
  <c r="E110" i="17"/>
  <c r="E109" i="17"/>
  <c r="E108" i="17"/>
  <c r="E107" i="17"/>
  <c r="E106" i="17"/>
  <c r="E105" i="17"/>
  <c r="E104" i="17"/>
  <c r="E103" i="17"/>
  <c r="E102" i="17"/>
  <c r="D102" i="17"/>
  <c r="D103" i="17" s="1"/>
  <c r="D104" i="17" s="1"/>
  <c r="D105" i="17" s="1"/>
  <c r="D106" i="17" s="1"/>
  <c r="D107" i="17" s="1"/>
  <c r="D108" i="17" s="1"/>
  <c r="D109" i="17" s="1"/>
  <c r="D110" i="17" s="1"/>
  <c r="D111" i="17" s="1"/>
  <c r="D112" i="17" s="1"/>
  <c r="D113" i="17" s="1"/>
  <c r="E100" i="17"/>
  <c r="E99" i="17"/>
  <c r="E98" i="17"/>
  <c r="E97" i="17"/>
  <c r="E96" i="17"/>
  <c r="E95" i="17"/>
  <c r="E94" i="17"/>
  <c r="E93" i="17"/>
  <c r="E92" i="17"/>
  <c r="E91" i="17"/>
  <c r="E90" i="17"/>
  <c r="E89" i="17"/>
  <c r="D89" i="17"/>
  <c r="D90" i="17" s="1"/>
  <c r="D91" i="17" s="1"/>
  <c r="D92" i="17" s="1"/>
  <c r="D93" i="17" s="1"/>
  <c r="D94" i="17" s="1"/>
  <c r="D95" i="17" s="1"/>
  <c r="D96" i="17" s="1"/>
  <c r="D97" i="17" s="1"/>
  <c r="D98" i="17" s="1"/>
  <c r="D99" i="17" s="1"/>
  <c r="D100" i="17" s="1"/>
  <c r="E87" i="17"/>
  <c r="E86" i="17"/>
  <c r="E85" i="17"/>
  <c r="E84" i="17"/>
  <c r="E83" i="17"/>
  <c r="E82" i="17"/>
  <c r="E81" i="17"/>
  <c r="E80" i="17"/>
  <c r="E79" i="17"/>
  <c r="E78" i="17"/>
  <c r="E77" i="17"/>
  <c r="E76" i="17"/>
  <c r="D76" i="17"/>
  <c r="D77" i="17" s="1"/>
  <c r="D78" i="17" s="1"/>
  <c r="D79" i="17" s="1"/>
  <c r="D80" i="17" s="1"/>
  <c r="D81" i="17" s="1"/>
  <c r="D82" i="17" s="1"/>
  <c r="D83" i="17" s="1"/>
  <c r="D84" i="17" s="1"/>
  <c r="D85" i="17" s="1"/>
  <c r="D86" i="17" s="1"/>
  <c r="D87" i="17" s="1"/>
  <c r="E74" i="17"/>
  <c r="E73" i="17"/>
  <c r="E72" i="17"/>
  <c r="E71" i="17"/>
  <c r="E70" i="17"/>
  <c r="E69" i="17"/>
  <c r="E68" i="17"/>
  <c r="E67" i="17"/>
  <c r="E66" i="17"/>
  <c r="E65" i="17"/>
  <c r="E64" i="17"/>
  <c r="E63" i="17"/>
  <c r="D63" i="17"/>
  <c r="D64" i="17" s="1"/>
  <c r="D65" i="17" s="1"/>
  <c r="D66" i="17" s="1"/>
  <c r="D67" i="17" s="1"/>
  <c r="D68" i="17" s="1"/>
  <c r="D69" i="17" s="1"/>
  <c r="D70" i="17" s="1"/>
  <c r="D71" i="17" s="1"/>
  <c r="D72" i="17" s="1"/>
  <c r="D73" i="17" s="1"/>
  <c r="D74" i="17" s="1"/>
  <c r="E61" i="17"/>
  <c r="E60" i="17"/>
  <c r="E59" i="17"/>
  <c r="E58" i="17"/>
  <c r="E57" i="17"/>
  <c r="E56" i="17"/>
  <c r="E55" i="17"/>
  <c r="E54" i="17"/>
  <c r="E53" i="17"/>
  <c r="E52" i="17"/>
  <c r="E51" i="17"/>
  <c r="E50" i="17"/>
  <c r="D50" i="17"/>
  <c r="D51" i="17" s="1"/>
  <c r="D52" i="17" s="1"/>
  <c r="D53" i="17" s="1"/>
  <c r="D54" i="17" s="1"/>
  <c r="D55" i="17" s="1"/>
  <c r="D56" i="17" s="1"/>
  <c r="D57" i="17" s="1"/>
  <c r="D58" i="17" s="1"/>
  <c r="D59" i="17" s="1"/>
  <c r="D60" i="17" s="1"/>
  <c r="D61" i="17" s="1"/>
  <c r="E48" i="17"/>
  <c r="E47" i="17"/>
  <c r="E46" i="17"/>
  <c r="E45" i="17"/>
  <c r="E44" i="17"/>
  <c r="E43" i="17"/>
  <c r="E42" i="17"/>
  <c r="E41" i="17"/>
  <c r="E40" i="17"/>
  <c r="E39" i="17"/>
  <c r="E38" i="17"/>
  <c r="E37" i="17"/>
  <c r="D37" i="17"/>
  <c r="D38" i="17" s="1"/>
  <c r="D39" i="17" s="1"/>
  <c r="D40" i="17" s="1"/>
  <c r="D41" i="17" s="1"/>
  <c r="D42" i="17" s="1"/>
  <c r="D43" i="17" s="1"/>
  <c r="D44" i="17" s="1"/>
  <c r="D45" i="17" s="1"/>
  <c r="D46" i="17" s="1"/>
  <c r="D47" i="17" s="1"/>
  <c r="D48" i="17" s="1"/>
  <c r="E35" i="17"/>
  <c r="E34" i="17"/>
  <c r="E33" i="17"/>
  <c r="E32" i="17"/>
  <c r="E31" i="17"/>
  <c r="E30" i="17"/>
  <c r="E29" i="17"/>
  <c r="E28" i="17"/>
  <c r="E27" i="17"/>
  <c r="E26" i="17"/>
  <c r="E25" i="17"/>
  <c r="E24" i="17"/>
  <c r="D24" i="17"/>
  <c r="D25" i="17" s="1"/>
  <c r="D26" i="17" s="1"/>
  <c r="D27" i="17" s="1"/>
  <c r="D28" i="17" s="1"/>
  <c r="D29" i="17" s="1"/>
  <c r="D30" i="17" s="1"/>
  <c r="D31" i="17" s="1"/>
  <c r="D32" i="17" s="1"/>
  <c r="D33" i="17" s="1"/>
  <c r="D34" i="17" s="1"/>
  <c r="D35" i="17" s="1"/>
  <c r="E22" i="17"/>
  <c r="E21" i="17"/>
  <c r="E20" i="17"/>
  <c r="E19" i="17"/>
  <c r="E18" i="17"/>
  <c r="E17" i="17"/>
  <c r="E16" i="17"/>
  <c r="E15" i="17"/>
  <c r="E14" i="17"/>
  <c r="E13" i="17"/>
  <c r="E12" i="17"/>
  <c r="E11" i="17"/>
  <c r="D11" i="17"/>
  <c r="D12" i="17" s="1"/>
  <c r="D13" i="17" s="1"/>
  <c r="D14" i="17" s="1"/>
  <c r="D15" i="17" s="1"/>
  <c r="D16" i="17" s="1"/>
  <c r="D17" i="17" s="1"/>
  <c r="D18" i="17" s="1"/>
  <c r="D19" i="17" s="1"/>
  <c r="D20" i="17" s="1"/>
  <c r="D21" i="17" s="1"/>
  <c r="D22" i="17" s="1"/>
  <c r="D154" i="32"/>
  <c r="D155" i="32" s="1"/>
  <c r="D156" i="32" s="1"/>
  <c r="D141" i="32"/>
  <c r="D142" i="32" s="1"/>
  <c r="D143" i="32" s="1"/>
  <c r="D144" i="32" s="1"/>
  <c r="D145" i="32" s="1"/>
  <c r="D146" i="32" s="1"/>
  <c r="D128" i="32"/>
  <c r="D129" i="32" s="1"/>
  <c r="D130" i="32" s="1"/>
  <c r="D115" i="32"/>
  <c r="D116" i="32" s="1"/>
  <c r="D117" i="32" s="1"/>
  <c r="D102" i="32"/>
  <c r="D103" i="32" s="1"/>
  <c r="D104" i="32" s="1"/>
  <c r="D89" i="32"/>
  <c r="D90" i="32" s="1"/>
  <c r="D91" i="32" s="1"/>
  <c r="D92" i="32" s="1"/>
  <c r="D93" i="32" s="1"/>
  <c r="D94" i="32" s="1"/>
  <c r="D95" i="32" s="1"/>
  <c r="D96" i="32" s="1"/>
  <c r="D97" i="32" s="1"/>
  <c r="D98" i="32" s="1"/>
  <c r="D99" i="32" s="1"/>
  <c r="D100" i="32" s="1"/>
  <c r="D76" i="32"/>
  <c r="D77" i="32" s="1"/>
  <c r="D78" i="32" s="1"/>
  <c r="D79" i="32" s="1"/>
  <c r="D80" i="32" s="1"/>
  <c r="D81" i="32" s="1"/>
  <c r="D82" i="32" s="1"/>
  <c r="D83" i="32" s="1"/>
  <c r="D84" i="32" s="1"/>
  <c r="D85" i="32" s="1"/>
  <c r="D86" i="32" s="1"/>
  <c r="D87" i="32" s="1"/>
  <c r="D63" i="32"/>
  <c r="D64" i="32" s="1"/>
  <c r="D65" i="32" s="1"/>
  <c r="D66" i="32" s="1"/>
  <c r="D67" i="32" s="1"/>
  <c r="D68" i="32" s="1"/>
  <c r="D69" i="32" s="1"/>
  <c r="D70" i="32" s="1"/>
  <c r="D71" i="32" s="1"/>
  <c r="D72" i="32" s="1"/>
  <c r="D73" i="32" s="1"/>
  <c r="D74" i="32" s="1"/>
  <c r="D50" i="32"/>
  <c r="D51" i="32" s="1"/>
  <c r="D52" i="32" s="1"/>
  <c r="D53" i="32" s="1"/>
  <c r="D54" i="32" s="1"/>
  <c r="D55" i="32" s="1"/>
  <c r="D56" i="32" s="1"/>
  <c r="D57" i="32" s="1"/>
  <c r="D58" i="32" s="1"/>
  <c r="D59" i="32" s="1"/>
  <c r="D60" i="32" s="1"/>
  <c r="D61" i="32" s="1"/>
  <c r="D37" i="32"/>
  <c r="D38" i="32" s="1"/>
  <c r="D39" i="32" s="1"/>
  <c r="D40" i="32" s="1"/>
  <c r="D41" i="32" s="1"/>
  <c r="D42" i="32" s="1"/>
  <c r="D43" i="32" s="1"/>
  <c r="D44" i="32" s="1"/>
  <c r="D45" i="32" s="1"/>
  <c r="D46" i="32" s="1"/>
  <c r="D47" i="32" s="1"/>
  <c r="D48" i="32" s="1"/>
  <c r="D24" i="32"/>
  <c r="D25" i="32" s="1"/>
  <c r="D26" i="32" s="1"/>
  <c r="D27" i="32" s="1"/>
  <c r="D28" i="32" s="1"/>
  <c r="D29" i="32" s="1"/>
  <c r="D30" i="32" s="1"/>
  <c r="D31" i="32" s="1"/>
  <c r="D32" i="32" s="1"/>
  <c r="D33" i="32" s="1"/>
  <c r="D34" i="32" s="1"/>
  <c r="D35" i="32" s="1"/>
  <c r="D11" i="32"/>
  <c r="D12" i="32" s="1"/>
  <c r="D13" i="32" s="1"/>
  <c r="D14" i="32" s="1"/>
  <c r="D15" i="32" s="1"/>
  <c r="D16" i="32" s="1"/>
  <c r="D17" i="32" s="1"/>
  <c r="D18" i="32" s="1"/>
  <c r="D19" i="32" s="1"/>
  <c r="D20" i="32" s="1"/>
  <c r="D21" i="32" s="1"/>
  <c r="D22" i="32" s="1"/>
  <c r="D154" i="16"/>
  <c r="D155" i="16" s="1"/>
  <c r="D141" i="16"/>
  <c r="D128" i="16"/>
  <c r="D129" i="16" s="1"/>
  <c r="D115" i="16"/>
  <c r="D116" i="16" s="1"/>
  <c r="D102" i="16"/>
  <c r="D103" i="16" s="1"/>
  <c r="D104" i="16" s="1"/>
  <c r="D105" i="16" s="1"/>
  <c r="D106" i="16" s="1"/>
  <c r="D89" i="16"/>
  <c r="D90" i="16" s="1"/>
  <c r="D91" i="16" s="1"/>
  <c r="D92" i="16" s="1"/>
  <c r="D93" i="16" s="1"/>
  <c r="D94" i="16" s="1"/>
  <c r="D95" i="16" s="1"/>
  <c r="D96" i="16" s="1"/>
  <c r="D97" i="16" s="1"/>
  <c r="D98" i="16" s="1"/>
  <c r="D99" i="16" s="1"/>
  <c r="D100" i="16" s="1"/>
  <c r="D76" i="16"/>
  <c r="D77" i="16" s="1"/>
  <c r="D78" i="16" s="1"/>
  <c r="D79" i="16" s="1"/>
  <c r="D80" i="16" s="1"/>
  <c r="D81" i="16" s="1"/>
  <c r="D82" i="16" s="1"/>
  <c r="D83" i="16" s="1"/>
  <c r="D84" i="16" s="1"/>
  <c r="D85" i="16" s="1"/>
  <c r="D86" i="16" s="1"/>
  <c r="D87" i="16" s="1"/>
  <c r="D63" i="16"/>
  <c r="D64" i="16" s="1"/>
  <c r="D65" i="16" s="1"/>
  <c r="D66" i="16" s="1"/>
  <c r="D67" i="16" s="1"/>
  <c r="D68" i="16" s="1"/>
  <c r="D69" i="16" s="1"/>
  <c r="D70" i="16" s="1"/>
  <c r="D71" i="16" s="1"/>
  <c r="D72" i="16" s="1"/>
  <c r="D73" i="16" s="1"/>
  <c r="D74" i="16" s="1"/>
  <c r="D50" i="16"/>
  <c r="D51" i="16" s="1"/>
  <c r="D52" i="16" s="1"/>
  <c r="D53" i="16" s="1"/>
  <c r="D54" i="16" s="1"/>
  <c r="D55" i="16" s="1"/>
  <c r="D56" i="16" s="1"/>
  <c r="D57" i="16" s="1"/>
  <c r="D58" i="16" s="1"/>
  <c r="D59" i="16" s="1"/>
  <c r="D60" i="16" s="1"/>
  <c r="D61" i="16" s="1"/>
  <c r="D37" i="16"/>
  <c r="D38" i="16" s="1"/>
  <c r="D39" i="16" s="1"/>
  <c r="D40" i="16" s="1"/>
  <c r="D41" i="16" s="1"/>
  <c r="D42" i="16" s="1"/>
  <c r="D43" i="16" s="1"/>
  <c r="D44" i="16" s="1"/>
  <c r="D45" i="16" s="1"/>
  <c r="D46" i="16" s="1"/>
  <c r="D47" i="16" s="1"/>
  <c r="D48" i="16" s="1"/>
  <c r="D24" i="16"/>
  <c r="D25" i="16" s="1"/>
  <c r="D26" i="16" s="1"/>
  <c r="D27" i="16" s="1"/>
  <c r="D28" i="16" s="1"/>
  <c r="D29" i="16" s="1"/>
  <c r="D30" i="16" s="1"/>
  <c r="D31" i="16" s="1"/>
  <c r="D32" i="16" s="1"/>
  <c r="D33" i="16" s="1"/>
  <c r="D34" i="16" s="1"/>
  <c r="D35" i="16" s="1"/>
  <c r="D11" i="16"/>
  <c r="D12" i="16" s="1"/>
  <c r="D13" i="16" s="1"/>
  <c r="D14" i="16" s="1"/>
  <c r="D15" i="16" s="1"/>
  <c r="D16" i="16" s="1"/>
  <c r="D17" i="16" s="1"/>
  <c r="D18" i="16" s="1"/>
  <c r="D19" i="16" s="1"/>
  <c r="D20" i="16" s="1"/>
  <c r="D21" i="16" s="1"/>
  <c r="D22" i="16" s="1"/>
  <c r="D154" i="12"/>
  <c r="D155" i="12" s="1"/>
  <c r="D156" i="12" s="1"/>
  <c r="D157" i="12" s="1"/>
  <c r="D141" i="12"/>
  <c r="D142" i="12" s="1"/>
  <c r="D143" i="12" s="1"/>
  <c r="D144" i="12" s="1"/>
  <c r="D128" i="12"/>
  <c r="D129" i="12" s="1"/>
  <c r="D130" i="12" s="1"/>
  <c r="D131" i="12" s="1"/>
  <c r="D115" i="12"/>
  <c r="D116" i="12" s="1"/>
  <c r="D117" i="12" s="1"/>
  <c r="D118" i="12" s="1"/>
  <c r="D119" i="12" s="1"/>
  <c r="D120" i="12" s="1"/>
  <c r="D121" i="12" s="1"/>
  <c r="D102" i="12"/>
  <c r="D103" i="12" s="1"/>
  <c r="D104" i="12" s="1"/>
  <c r="D105" i="12" s="1"/>
  <c r="D106" i="12" s="1"/>
  <c r="D107" i="12" s="1"/>
  <c r="D108" i="12" s="1"/>
  <c r="D89" i="12"/>
  <c r="D90" i="12" s="1"/>
  <c r="D91" i="12" s="1"/>
  <c r="D92" i="12" s="1"/>
  <c r="D93" i="12" s="1"/>
  <c r="D94" i="12" s="1"/>
  <c r="D95" i="12" s="1"/>
  <c r="D96" i="12" s="1"/>
  <c r="D97" i="12" s="1"/>
  <c r="D98" i="12" s="1"/>
  <c r="D99" i="12" s="1"/>
  <c r="D100" i="12" s="1"/>
  <c r="D76" i="12"/>
  <c r="D77" i="12" s="1"/>
  <c r="D78" i="12" s="1"/>
  <c r="D79" i="12" s="1"/>
  <c r="D80" i="12" s="1"/>
  <c r="D81" i="12" s="1"/>
  <c r="D82" i="12" s="1"/>
  <c r="D83" i="12" s="1"/>
  <c r="D84" i="12" s="1"/>
  <c r="D85" i="12" s="1"/>
  <c r="D86" i="12" s="1"/>
  <c r="D87" i="12" s="1"/>
  <c r="D63" i="12"/>
  <c r="D64" i="12" s="1"/>
  <c r="D65" i="12" s="1"/>
  <c r="D66" i="12" s="1"/>
  <c r="D67" i="12" s="1"/>
  <c r="D68" i="12" s="1"/>
  <c r="D69" i="12" s="1"/>
  <c r="D70" i="12" s="1"/>
  <c r="D71" i="12" s="1"/>
  <c r="D72" i="12" s="1"/>
  <c r="D73" i="12" s="1"/>
  <c r="D74" i="12" s="1"/>
  <c r="D50" i="12"/>
  <c r="D51" i="12" s="1"/>
  <c r="D52" i="12" s="1"/>
  <c r="D53" i="12" s="1"/>
  <c r="D54" i="12" s="1"/>
  <c r="D55" i="12" s="1"/>
  <c r="D56" i="12" s="1"/>
  <c r="D57" i="12" s="1"/>
  <c r="D58" i="12" s="1"/>
  <c r="D59" i="12" s="1"/>
  <c r="D60" i="12" s="1"/>
  <c r="D61" i="12" s="1"/>
  <c r="D37" i="12"/>
  <c r="D38" i="12" s="1"/>
  <c r="D39" i="12" s="1"/>
  <c r="D40" i="12" s="1"/>
  <c r="D41" i="12" s="1"/>
  <c r="D42" i="12" s="1"/>
  <c r="D43" i="12" s="1"/>
  <c r="D44" i="12" s="1"/>
  <c r="D45" i="12" s="1"/>
  <c r="D46" i="12" s="1"/>
  <c r="D47" i="12" s="1"/>
  <c r="D48" i="12" s="1"/>
  <c r="D24" i="12"/>
  <c r="D25" i="12" s="1"/>
  <c r="D26" i="12" s="1"/>
  <c r="D27" i="12" s="1"/>
  <c r="D28" i="12" s="1"/>
  <c r="D29" i="12" s="1"/>
  <c r="D30" i="12" s="1"/>
  <c r="D31" i="12" s="1"/>
  <c r="D32" i="12" s="1"/>
  <c r="D33" i="12" s="1"/>
  <c r="D34" i="12" s="1"/>
  <c r="D35" i="12" s="1"/>
  <c r="D11" i="12"/>
  <c r="D12" i="12" s="1"/>
  <c r="D13" i="12" s="1"/>
  <c r="D14" i="12" s="1"/>
  <c r="D15" i="12" s="1"/>
  <c r="D16" i="12" s="1"/>
  <c r="D17" i="12" s="1"/>
  <c r="D18" i="12" s="1"/>
  <c r="D19" i="12" s="1"/>
  <c r="D20" i="12" s="1"/>
  <c r="D21" i="12" s="1"/>
  <c r="D22" i="12" s="1"/>
  <c r="D154" i="36"/>
  <c r="D155" i="36" s="1"/>
  <c r="D156" i="36" s="1"/>
  <c r="D157" i="36" s="1"/>
  <c r="D158" i="36" s="1"/>
  <c r="D159" i="36" s="1"/>
  <c r="D160" i="36" s="1"/>
  <c r="D161" i="36" s="1"/>
  <c r="D162" i="36" s="1"/>
  <c r="D163" i="36" s="1"/>
  <c r="D141" i="36"/>
  <c r="D142" i="36" s="1"/>
  <c r="D143" i="36" s="1"/>
  <c r="D144" i="36" s="1"/>
  <c r="D145" i="36" s="1"/>
  <c r="D146" i="36" s="1"/>
  <c r="D147" i="36" s="1"/>
  <c r="D148" i="36" s="1"/>
  <c r="D149" i="36" s="1"/>
  <c r="D150" i="36" s="1"/>
  <c r="D151" i="36" s="1"/>
  <c r="D152" i="36" s="1"/>
  <c r="D128" i="36"/>
  <c r="D129" i="36" s="1"/>
  <c r="D130" i="36" s="1"/>
  <c r="D131" i="36" s="1"/>
  <c r="D132" i="36" s="1"/>
  <c r="D133" i="36" s="1"/>
  <c r="D134" i="36" s="1"/>
  <c r="D135" i="36" s="1"/>
  <c r="D136" i="36" s="1"/>
  <c r="D137" i="36" s="1"/>
  <c r="D138" i="36" s="1"/>
  <c r="D139" i="36" s="1"/>
  <c r="D115" i="36"/>
  <c r="D116" i="36" s="1"/>
  <c r="D117" i="36" s="1"/>
  <c r="D118" i="36" s="1"/>
  <c r="D119" i="36" s="1"/>
  <c r="D120" i="36" s="1"/>
  <c r="D121" i="36" s="1"/>
  <c r="D122" i="36" s="1"/>
  <c r="D123" i="36" s="1"/>
  <c r="D124" i="36" s="1"/>
  <c r="D125" i="36" s="1"/>
  <c r="D126" i="36" s="1"/>
  <c r="D102" i="36"/>
  <c r="D103" i="36" s="1"/>
  <c r="D104" i="36" s="1"/>
  <c r="D105" i="36" s="1"/>
  <c r="D106" i="36" s="1"/>
  <c r="D107" i="36" s="1"/>
  <c r="D108" i="36" s="1"/>
  <c r="D109" i="36" s="1"/>
  <c r="D110" i="36" s="1"/>
  <c r="D111" i="36" s="1"/>
  <c r="D112" i="36" s="1"/>
  <c r="D113" i="36" s="1"/>
  <c r="D89" i="36"/>
  <c r="D90" i="36" s="1"/>
  <c r="D91" i="36" s="1"/>
  <c r="D92" i="36" s="1"/>
  <c r="D93" i="36" s="1"/>
  <c r="D94" i="36" s="1"/>
  <c r="D95" i="36" s="1"/>
  <c r="D96" i="36" s="1"/>
  <c r="D97" i="36" s="1"/>
  <c r="D98" i="36" s="1"/>
  <c r="D99" i="36" s="1"/>
  <c r="D100" i="36" s="1"/>
  <c r="D76" i="36"/>
  <c r="D77" i="36" s="1"/>
  <c r="D78" i="36" s="1"/>
  <c r="D79" i="36" s="1"/>
  <c r="D80" i="36" s="1"/>
  <c r="D81" i="36" s="1"/>
  <c r="D82" i="36" s="1"/>
  <c r="D83" i="36" s="1"/>
  <c r="D84" i="36" s="1"/>
  <c r="D85" i="36" s="1"/>
  <c r="D86" i="36" s="1"/>
  <c r="D87" i="36" s="1"/>
  <c r="D63" i="36"/>
  <c r="D64" i="36" s="1"/>
  <c r="D65" i="36" s="1"/>
  <c r="D66" i="36" s="1"/>
  <c r="D67" i="36" s="1"/>
  <c r="D68" i="36" s="1"/>
  <c r="D69" i="36" s="1"/>
  <c r="D70" i="36" s="1"/>
  <c r="D71" i="36" s="1"/>
  <c r="D72" i="36" s="1"/>
  <c r="D73" i="36" s="1"/>
  <c r="D74" i="36" s="1"/>
  <c r="D50" i="36"/>
  <c r="D51" i="36" s="1"/>
  <c r="D52" i="36" s="1"/>
  <c r="D53" i="36" s="1"/>
  <c r="D54" i="36" s="1"/>
  <c r="D55" i="36" s="1"/>
  <c r="D56" i="36" s="1"/>
  <c r="D57" i="36" s="1"/>
  <c r="D58" i="36" s="1"/>
  <c r="D59" i="36" s="1"/>
  <c r="D60" i="36" s="1"/>
  <c r="D61" i="36" s="1"/>
  <c r="D37" i="36"/>
  <c r="D38" i="36" s="1"/>
  <c r="D39" i="36" s="1"/>
  <c r="D40" i="36" s="1"/>
  <c r="D41" i="36" s="1"/>
  <c r="D42" i="36" s="1"/>
  <c r="D43" i="36" s="1"/>
  <c r="D44" i="36" s="1"/>
  <c r="D45" i="36" s="1"/>
  <c r="D46" i="36" s="1"/>
  <c r="D47" i="36" s="1"/>
  <c r="D48" i="36" s="1"/>
  <c r="D24" i="36"/>
  <c r="D25" i="36" s="1"/>
  <c r="D26" i="36" s="1"/>
  <c r="D27" i="36" s="1"/>
  <c r="D28" i="36" s="1"/>
  <c r="D29" i="36" s="1"/>
  <c r="D30" i="36" s="1"/>
  <c r="D31" i="36" s="1"/>
  <c r="D32" i="36" s="1"/>
  <c r="D33" i="36" s="1"/>
  <c r="D34" i="36" s="1"/>
  <c r="D35" i="36" s="1"/>
  <c r="D11" i="36"/>
  <c r="D12" i="36" s="1"/>
  <c r="D13" i="36" s="1"/>
  <c r="D14" i="36" s="1"/>
  <c r="D15" i="36" s="1"/>
  <c r="D16" i="36" s="1"/>
  <c r="D17" i="36" s="1"/>
  <c r="D18" i="36" s="1"/>
  <c r="D19" i="36" s="1"/>
  <c r="D20" i="36" s="1"/>
  <c r="D21" i="36" s="1"/>
  <c r="D22" i="36" s="1"/>
  <c r="D154" i="10"/>
  <c r="D155" i="10" s="1"/>
  <c r="D156" i="10" s="1"/>
  <c r="D157" i="10" s="1"/>
  <c r="D141" i="10"/>
  <c r="D142" i="10" s="1"/>
  <c r="D143" i="10" s="1"/>
  <c r="D144" i="10" s="1"/>
  <c r="D128" i="10"/>
  <c r="D129" i="10" s="1"/>
  <c r="D130" i="10" s="1"/>
  <c r="D131" i="10" s="1"/>
  <c r="D115" i="10"/>
  <c r="D116" i="10" s="1"/>
  <c r="D117" i="10" s="1"/>
  <c r="D118" i="10" s="1"/>
  <c r="D102" i="10"/>
  <c r="D103" i="10" s="1"/>
  <c r="D104" i="10" s="1"/>
  <c r="D105" i="10" s="1"/>
  <c r="D106" i="10" s="1"/>
  <c r="D107" i="10" s="1"/>
  <c r="D108" i="10" s="1"/>
  <c r="D89" i="10"/>
  <c r="D90" i="10" s="1"/>
  <c r="D91" i="10" s="1"/>
  <c r="D92" i="10" s="1"/>
  <c r="D93" i="10" s="1"/>
  <c r="D94" i="10" s="1"/>
  <c r="D95" i="10" s="1"/>
  <c r="D96" i="10" s="1"/>
  <c r="D97" i="10" s="1"/>
  <c r="D98" i="10" s="1"/>
  <c r="D99" i="10" s="1"/>
  <c r="D100" i="10" s="1"/>
  <c r="D76" i="10"/>
  <c r="D77" i="10" s="1"/>
  <c r="D78" i="10" s="1"/>
  <c r="D79" i="10" s="1"/>
  <c r="D80" i="10" s="1"/>
  <c r="D81" i="10" s="1"/>
  <c r="D82" i="10" s="1"/>
  <c r="D83" i="10" s="1"/>
  <c r="D84" i="10" s="1"/>
  <c r="D85" i="10" s="1"/>
  <c r="D86" i="10" s="1"/>
  <c r="D87" i="10" s="1"/>
  <c r="D63" i="10"/>
  <c r="D64" i="10" s="1"/>
  <c r="D65" i="10" s="1"/>
  <c r="D66" i="10" s="1"/>
  <c r="D67" i="10" s="1"/>
  <c r="D68" i="10" s="1"/>
  <c r="D69" i="10" s="1"/>
  <c r="D70" i="10" s="1"/>
  <c r="D71" i="10" s="1"/>
  <c r="D72" i="10" s="1"/>
  <c r="D73" i="10" s="1"/>
  <c r="D74" i="10" s="1"/>
  <c r="D50" i="10"/>
  <c r="D51" i="10" s="1"/>
  <c r="D52" i="10" s="1"/>
  <c r="D53" i="10" s="1"/>
  <c r="D54" i="10" s="1"/>
  <c r="D55" i="10" s="1"/>
  <c r="D56" i="10" s="1"/>
  <c r="D57" i="10" s="1"/>
  <c r="D58" i="10" s="1"/>
  <c r="D59" i="10" s="1"/>
  <c r="D60" i="10" s="1"/>
  <c r="D61" i="10" s="1"/>
  <c r="D37" i="10"/>
  <c r="D38" i="10" s="1"/>
  <c r="D39" i="10" s="1"/>
  <c r="D40" i="10" s="1"/>
  <c r="D41" i="10" s="1"/>
  <c r="D42" i="10" s="1"/>
  <c r="D43" i="10" s="1"/>
  <c r="D44" i="10" s="1"/>
  <c r="D45" i="10" s="1"/>
  <c r="D46" i="10" s="1"/>
  <c r="D47" i="10" s="1"/>
  <c r="D48" i="10" s="1"/>
  <c r="D24" i="10"/>
  <c r="D25" i="10" s="1"/>
  <c r="D26" i="10" s="1"/>
  <c r="D27" i="10" s="1"/>
  <c r="D28" i="10" s="1"/>
  <c r="D29" i="10" s="1"/>
  <c r="D30" i="10" s="1"/>
  <c r="D31" i="10" s="1"/>
  <c r="D32" i="10" s="1"/>
  <c r="D33" i="10" s="1"/>
  <c r="D34" i="10" s="1"/>
  <c r="D35" i="10" s="1"/>
  <c r="D11" i="10"/>
  <c r="D12" i="10" s="1"/>
  <c r="D13" i="10" s="1"/>
  <c r="D14" i="10" s="1"/>
  <c r="D15" i="10" s="1"/>
  <c r="D16" i="10" s="1"/>
  <c r="D17" i="10" s="1"/>
  <c r="D18" i="10" s="1"/>
  <c r="D19" i="10" s="1"/>
  <c r="D20" i="10" s="1"/>
  <c r="D21" i="10" s="1"/>
  <c r="D22" i="10" s="1"/>
  <c r="BD601" i="19" l="1"/>
  <c r="BC601" i="19"/>
  <c r="BO423" i="19"/>
  <c r="C424" i="19"/>
  <c r="AK422" i="19"/>
  <c r="AN422" i="19"/>
  <c r="K422" i="19"/>
  <c r="AB422" i="19"/>
  <c r="BG422" i="19"/>
  <c r="BI422" i="19"/>
  <c r="AX422" i="19"/>
  <c r="BL422" i="19"/>
  <c r="BM422" i="19"/>
  <c r="Q422" i="19"/>
  <c r="AY422" i="19"/>
  <c r="BA422" i="19"/>
  <c r="AO422" i="19"/>
  <c r="AU422" i="19"/>
  <c r="BD422" i="19"/>
  <c r="BC422" i="19"/>
  <c r="L422" i="19"/>
  <c r="I422" i="19"/>
  <c r="AT422" i="19"/>
  <c r="BE422" i="19"/>
  <c r="R422" i="19"/>
  <c r="J422" i="19"/>
  <c r="AV422" i="19"/>
  <c r="BF422" i="19"/>
  <c r="AR422" i="19"/>
  <c r="BK422" i="19"/>
  <c r="X422" i="19"/>
  <c r="T422" i="19"/>
  <c r="BH422" i="19"/>
  <c r="AI422" i="19"/>
  <c r="AF422" i="19"/>
  <c r="AS422" i="19"/>
  <c r="AW422" i="19"/>
  <c r="BJ422" i="19"/>
  <c r="AZ422" i="19"/>
  <c r="AJ422" i="19"/>
  <c r="A602" i="19"/>
  <c r="C603" i="19"/>
  <c r="BO602" i="19"/>
  <c r="AF601" i="19"/>
  <c r="AY601" i="19"/>
  <c r="BM601" i="19"/>
  <c r="AK601" i="19"/>
  <c r="AO601" i="19"/>
  <c r="AS601" i="19"/>
  <c r="AT601" i="19"/>
  <c r="AV601" i="19"/>
  <c r="BF601" i="19"/>
  <c r="J601" i="19"/>
  <c r="BH601" i="19"/>
  <c r="Q601" i="19"/>
  <c r="I601" i="19"/>
  <c r="K601" i="19"/>
  <c r="T601" i="19"/>
  <c r="AN601" i="19"/>
  <c r="BG601" i="19"/>
  <c r="BJ601" i="19"/>
  <c r="AJ601" i="19"/>
  <c r="L601" i="19"/>
  <c r="AR601" i="19"/>
  <c r="BE601" i="19"/>
  <c r="AZ601" i="19"/>
  <c r="BL601" i="19"/>
  <c r="AI601" i="19"/>
  <c r="AX601" i="19"/>
  <c r="BA601" i="19"/>
  <c r="BK601" i="19"/>
  <c r="AW601" i="19"/>
  <c r="X601" i="19"/>
  <c r="AB601" i="19"/>
  <c r="BI601" i="19"/>
  <c r="AU601" i="19"/>
  <c r="R601" i="19"/>
  <c r="A242" i="19"/>
  <c r="BO242" i="19"/>
  <c r="C243" i="19"/>
  <c r="AI241" i="19"/>
  <c r="BM241" i="19"/>
  <c r="AT241" i="19"/>
  <c r="AU241" i="19"/>
  <c r="AW241" i="19"/>
  <c r="AX241" i="19"/>
  <c r="AZ241" i="19"/>
  <c r="Q241" i="19"/>
  <c r="BG241" i="19"/>
  <c r="AO241" i="19"/>
  <c r="BI241" i="19"/>
  <c r="BJ241" i="19"/>
  <c r="K241" i="19"/>
  <c r="T241" i="19"/>
  <c r="X241" i="19"/>
  <c r="AF241" i="19"/>
  <c r="BA241" i="19"/>
  <c r="BL241" i="19"/>
  <c r="BC241" i="19"/>
  <c r="BD241" i="19"/>
  <c r="L241" i="19"/>
  <c r="AJ241" i="19"/>
  <c r="AR241" i="19"/>
  <c r="BE241" i="19"/>
  <c r="AY241" i="19"/>
  <c r="BH241" i="19"/>
  <c r="BF241" i="19"/>
  <c r="AB241" i="19"/>
  <c r="AS241" i="19"/>
  <c r="AK241" i="19"/>
  <c r="I241" i="19"/>
  <c r="BK241" i="19"/>
  <c r="AN241" i="19"/>
  <c r="R241" i="19"/>
  <c r="AV241" i="19"/>
  <c r="J241" i="19"/>
  <c r="G421" i="19"/>
  <c r="A420" i="19"/>
  <c r="D164" i="36"/>
  <c r="D118" i="32"/>
  <c r="D119" i="32" s="1"/>
  <c r="D120" i="32" s="1"/>
  <c r="D131" i="32"/>
  <c r="D132" i="32" s="1"/>
  <c r="D133" i="32" s="1"/>
  <c r="D105" i="32"/>
  <c r="D106" i="32" s="1"/>
  <c r="D107" i="32" s="1"/>
  <c r="D147" i="32"/>
  <c r="D148" i="32" s="1"/>
  <c r="D149" i="32" s="1"/>
  <c r="D130" i="16"/>
  <c r="D131" i="16" s="1"/>
  <c r="D132" i="16" s="1"/>
  <c r="D156" i="16"/>
  <c r="D157" i="16" s="1"/>
  <c r="D158" i="16" s="1"/>
  <c r="D117" i="16"/>
  <c r="D118" i="16" s="1"/>
  <c r="D119" i="16" s="1"/>
  <c r="D107" i="16"/>
  <c r="D108" i="16" s="1"/>
  <c r="D109" i="16" s="1"/>
  <c r="D122" i="12"/>
  <c r="D123" i="12" s="1"/>
  <c r="D124" i="12" s="1"/>
  <c r="D109" i="12"/>
  <c r="D110" i="12" s="1"/>
  <c r="D111" i="12" s="1"/>
  <c r="D132" i="12"/>
  <c r="D133" i="12" s="1"/>
  <c r="D134" i="12" s="1"/>
  <c r="D145" i="12"/>
  <c r="D146" i="12" s="1"/>
  <c r="D147" i="12" s="1"/>
  <c r="D158" i="12"/>
  <c r="D159" i="12" s="1"/>
  <c r="D160" i="12" s="1"/>
  <c r="D158" i="10"/>
  <c r="D159" i="10" s="1"/>
  <c r="D160" i="10" s="1"/>
  <c r="D109" i="10"/>
  <c r="D110" i="10" s="1"/>
  <c r="D111" i="10" s="1"/>
  <c r="D119" i="10"/>
  <c r="D120" i="10" s="1"/>
  <c r="D121" i="10" s="1"/>
  <c r="D132" i="10"/>
  <c r="D133" i="10" s="1"/>
  <c r="D134" i="10" s="1"/>
  <c r="D145" i="10"/>
  <c r="D146" i="10" s="1"/>
  <c r="D147" i="10" s="1"/>
  <c r="BD602" i="19" l="1"/>
  <c r="BC602" i="19"/>
  <c r="BO243" i="19"/>
  <c r="A243" i="19"/>
  <c r="C244" i="19"/>
  <c r="BK242" i="19"/>
  <c r="L242" i="19"/>
  <c r="AR242" i="19"/>
  <c r="BG242" i="19"/>
  <c r="BL242" i="19"/>
  <c r="AB242" i="19"/>
  <c r="AF242" i="19"/>
  <c r="AK242" i="19"/>
  <c r="Q242" i="19"/>
  <c r="K242" i="19"/>
  <c r="J242" i="19"/>
  <c r="AS242" i="19"/>
  <c r="AT242" i="19"/>
  <c r="BD242" i="19"/>
  <c r="BF242" i="19"/>
  <c r="BJ242" i="19"/>
  <c r="R242" i="19"/>
  <c r="T242" i="19"/>
  <c r="X242" i="19"/>
  <c r="BI242" i="19"/>
  <c r="AU242" i="19"/>
  <c r="AX242" i="19"/>
  <c r="BH242" i="19"/>
  <c r="BM242" i="19"/>
  <c r="BA242" i="19"/>
  <c r="AV242" i="19"/>
  <c r="AJ242" i="19"/>
  <c r="AW242" i="19"/>
  <c r="BE242" i="19"/>
  <c r="AZ242" i="19"/>
  <c r="AI242" i="19"/>
  <c r="BC242" i="19"/>
  <c r="AN242" i="19"/>
  <c r="AO242" i="19"/>
  <c r="AY242" i="19"/>
  <c r="I242" i="19"/>
  <c r="AF602" i="19"/>
  <c r="AI602" i="19"/>
  <c r="AY602" i="19"/>
  <c r="AX602" i="19"/>
  <c r="AZ602" i="19"/>
  <c r="BA602" i="19"/>
  <c r="AJ602" i="19"/>
  <c r="AN602" i="19"/>
  <c r="J602" i="19"/>
  <c r="R602" i="19"/>
  <c r="AO602" i="19"/>
  <c r="AV602" i="19"/>
  <c r="BE602" i="19"/>
  <c r="BJ602" i="19"/>
  <c r="K602" i="19"/>
  <c r="X602" i="19"/>
  <c r="BF602" i="19"/>
  <c r="BK602" i="19"/>
  <c r="L602" i="19"/>
  <c r="AB602" i="19"/>
  <c r="AU602" i="19"/>
  <c r="BG602" i="19"/>
  <c r="AK602" i="19"/>
  <c r="AT602" i="19"/>
  <c r="BI602" i="19"/>
  <c r="AW602" i="19"/>
  <c r="BH602" i="19"/>
  <c r="BL602" i="19"/>
  <c r="T602" i="19"/>
  <c r="AR602" i="19"/>
  <c r="I602" i="19"/>
  <c r="AS602" i="19"/>
  <c r="Q602" i="19"/>
  <c r="BM602" i="19"/>
  <c r="BO603" i="19"/>
  <c r="C604" i="19"/>
  <c r="A603" i="19"/>
  <c r="G422" i="19"/>
  <c r="A421" i="19"/>
  <c r="BO424" i="19"/>
  <c r="C425" i="19"/>
  <c r="I423" i="19"/>
  <c r="AR423" i="19"/>
  <c r="BH423" i="19"/>
  <c r="X423" i="19"/>
  <c r="AX423" i="19"/>
  <c r="BM423" i="19"/>
  <c r="BA423" i="19"/>
  <c r="BD423" i="19"/>
  <c r="K423" i="19"/>
  <c r="BE423" i="19"/>
  <c r="T423" i="19"/>
  <c r="BF423" i="19"/>
  <c r="AF423" i="19"/>
  <c r="BI423" i="19"/>
  <c r="AI423" i="19"/>
  <c r="BL423" i="19"/>
  <c r="AJ423" i="19"/>
  <c r="AK423" i="19"/>
  <c r="AS423" i="19"/>
  <c r="AZ423" i="19"/>
  <c r="AO423" i="19"/>
  <c r="AW423" i="19"/>
  <c r="AY423" i="19"/>
  <c r="AB423" i="19"/>
  <c r="BJ423" i="19"/>
  <c r="AU423" i="19"/>
  <c r="J423" i="19"/>
  <c r="L423" i="19"/>
  <c r="AN423" i="19"/>
  <c r="BK423" i="19"/>
  <c r="BC423" i="19"/>
  <c r="AV423" i="19"/>
  <c r="BG423" i="19"/>
  <c r="R423" i="19"/>
  <c r="AT423" i="19"/>
  <c r="Q423" i="19"/>
  <c r="D165" i="36"/>
  <c r="D134" i="32"/>
  <c r="D135" i="32" s="1"/>
  <c r="D136" i="32" s="1"/>
  <c r="D121" i="32"/>
  <c r="D122" i="32" s="1"/>
  <c r="D123" i="32" s="1"/>
  <c r="D108" i="32"/>
  <c r="D109" i="32" s="1"/>
  <c r="D110" i="32" s="1"/>
  <c r="D150" i="32"/>
  <c r="D151" i="32" s="1"/>
  <c r="D152" i="32" s="1"/>
  <c r="D159" i="16"/>
  <c r="D160" i="16" s="1"/>
  <c r="D161" i="16" s="1"/>
  <c r="D110" i="16"/>
  <c r="D111" i="16" s="1"/>
  <c r="D112" i="16" s="1"/>
  <c r="D120" i="16"/>
  <c r="D121" i="16" s="1"/>
  <c r="D122" i="16" s="1"/>
  <c r="D133" i="16"/>
  <c r="D134" i="16" s="1"/>
  <c r="D135" i="16" s="1"/>
  <c r="D161" i="12"/>
  <c r="D162" i="12" s="1"/>
  <c r="D163" i="12" s="1"/>
  <c r="D112" i="12"/>
  <c r="D113" i="12" s="1"/>
  <c r="D135" i="12"/>
  <c r="D136" i="12" s="1"/>
  <c r="D137" i="12" s="1"/>
  <c r="D148" i="12"/>
  <c r="D149" i="12" s="1"/>
  <c r="D150" i="12" s="1"/>
  <c r="D125" i="12"/>
  <c r="D126" i="12" s="1"/>
  <c r="D122" i="10"/>
  <c r="D123" i="10" s="1"/>
  <c r="D124" i="10" s="1"/>
  <c r="D148" i="10"/>
  <c r="D149" i="10" s="1"/>
  <c r="D150" i="10" s="1"/>
  <c r="D112" i="10"/>
  <c r="D113" i="10" s="1"/>
  <c r="D135" i="10"/>
  <c r="D136" i="10" s="1"/>
  <c r="D137" i="10" s="1"/>
  <c r="D161" i="10"/>
  <c r="BC603" i="19" l="1"/>
  <c r="BD603" i="19"/>
  <c r="C245" i="19"/>
  <c r="BO244" i="19"/>
  <c r="A244" i="19"/>
  <c r="X243" i="19"/>
  <c r="J243" i="19"/>
  <c r="L243" i="19"/>
  <c r="AV243" i="19"/>
  <c r="AR243" i="19"/>
  <c r="BF243" i="19"/>
  <c r="BI243" i="19"/>
  <c r="BG243" i="19"/>
  <c r="R243" i="19"/>
  <c r="AF243" i="19"/>
  <c r="Q243" i="19"/>
  <c r="BH243" i="19"/>
  <c r="BK243" i="19"/>
  <c r="BL243" i="19"/>
  <c r="BM243" i="19"/>
  <c r="AB243" i="19"/>
  <c r="AT243" i="19"/>
  <c r="AN243" i="19"/>
  <c r="AZ243" i="19"/>
  <c r="AY243" i="19"/>
  <c r="AO243" i="19"/>
  <c r="AI243" i="19"/>
  <c r="I243" i="19"/>
  <c r="T243" i="19"/>
  <c r="AJ243" i="19"/>
  <c r="BA243" i="19"/>
  <c r="AK243" i="19"/>
  <c r="BD243" i="19"/>
  <c r="AU243" i="19"/>
  <c r="BE243" i="19"/>
  <c r="K243" i="19"/>
  <c r="AS243" i="19"/>
  <c r="AW243" i="19"/>
  <c r="BJ243" i="19"/>
  <c r="BC243" i="19"/>
  <c r="AX243" i="19"/>
  <c r="C605" i="19"/>
  <c r="A604" i="19"/>
  <c r="BO604" i="19"/>
  <c r="AB603" i="19"/>
  <c r="AY603" i="19"/>
  <c r="BM603" i="19"/>
  <c r="AJ603" i="19"/>
  <c r="BA603" i="19"/>
  <c r="AK603" i="19"/>
  <c r="I603" i="19"/>
  <c r="AN603" i="19"/>
  <c r="AO603" i="19"/>
  <c r="AR603" i="19"/>
  <c r="AS603" i="19"/>
  <c r="AT603" i="19"/>
  <c r="AU603" i="19"/>
  <c r="AW603" i="19"/>
  <c r="K603" i="19"/>
  <c r="BF603" i="19"/>
  <c r="Q603" i="19"/>
  <c r="BH603" i="19"/>
  <c r="J603" i="19"/>
  <c r="L603" i="19"/>
  <c r="R603" i="19"/>
  <c r="X603" i="19"/>
  <c r="BG603" i="19"/>
  <c r="BI603" i="19"/>
  <c r="BE603" i="19"/>
  <c r="BL603" i="19"/>
  <c r="AZ603" i="19"/>
  <c r="AI603" i="19"/>
  <c r="AF603" i="19"/>
  <c r="AX603" i="19"/>
  <c r="BJ603" i="19"/>
  <c r="BK603" i="19"/>
  <c r="AV603" i="19"/>
  <c r="T603" i="19"/>
  <c r="G423" i="19"/>
  <c r="A422" i="19"/>
  <c r="BO425" i="19"/>
  <c r="C426" i="19"/>
  <c r="L424" i="19"/>
  <c r="BD424" i="19"/>
  <c r="AO424" i="19"/>
  <c r="AU424" i="19"/>
  <c r="AY424" i="19"/>
  <c r="AZ424" i="19"/>
  <c r="BA424" i="19"/>
  <c r="AJ424" i="19"/>
  <c r="BF424" i="19"/>
  <c r="R424" i="19"/>
  <c r="BJ424" i="19"/>
  <c r="T424" i="19"/>
  <c r="AN424" i="19"/>
  <c r="AX424" i="19"/>
  <c r="BE424" i="19"/>
  <c r="BM424" i="19"/>
  <c r="J424" i="19"/>
  <c r="AI424" i="19"/>
  <c r="AR424" i="19"/>
  <c r="BH424" i="19"/>
  <c r="K424" i="19"/>
  <c r="BK424" i="19"/>
  <c r="AT424" i="19"/>
  <c r="AF424" i="19"/>
  <c r="BI424" i="19"/>
  <c r="BC424" i="19"/>
  <c r="AV424" i="19"/>
  <c r="I424" i="19"/>
  <c r="BL424" i="19"/>
  <c r="BG424" i="19"/>
  <c r="X424" i="19"/>
  <c r="AK424" i="19"/>
  <c r="Q424" i="19"/>
  <c r="AW424" i="19"/>
  <c r="AS424" i="19"/>
  <c r="AB424" i="19"/>
  <c r="D162" i="10"/>
  <c r="D124" i="32"/>
  <c r="D125" i="32" s="1"/>
  <c r="D126" i="32" s="1"/>
  <c r="D137" i="32"/>
  <c r="D138" i="32" s="1"/>
  <c r="D139" i="32" s="1"/>
  <c r="D111" i="32"/>
  <c r="D112" i="32" s="1"/>
  <c r="D113" i="32" s="1"/>
  <c r="D136" i="16"/>
  <c r="D137" i="16" s="1"/>
  <c r="D138" i="16" s="1"/>
  <c r="D113" i="16"/>
  <c r="D123" i="16"/>
  <c r="D124" i="16" s="1"/>
  <c r="D125" i="16" s="1"/>
  <c r="D162" i="16"/>
  <c r="D163" i="16" s="1"/>
  <c r="D138" i="12"/>
  <c r="D139" i="12" s="1"/>
  <c r="D151" i="12"/>
  <c r="D152" i="12" s="1"/>
  <c r="D164" i="12"/>
  <c r="D165" i="12" s="1"/>
  <c r="D151" i="10"/>
  <c r="D152" i="10" s="1"/>
  <c r="D138" i="10"/>
  <c r="D139" i="10" s="1"/>
  <c r="D125" i="10"/>
  <c r="D126" i="10" s="1"/>
  <c r="E11" i="10"/>
  <c r="E12" i="10"/>
  <c r="E13" i="10"/>
  <c r="E14" i="10"/>
  <c r="E15" i="10"/>
  <c r="E16" i="10"/>
  <c r="E17" i="10"/>
  <c r="E18" i="10"/>
  <c r="E19" i="10"/>
  <c r="E20" i="10"/>
  <c r="E21" i="10"/>
  <c r="E22" i="10"/>
  <c r="BD604" i="19" l="1"/>
  <c r="BC604" i="19"/>
  <c r="J604" i="19"/>
  <c r="AO604" i="19"/>
  <c r="BE604" i="19"/>
  <c r="L604" i="19"/>
  <c r="AS604" i="19"/>
  <c r="BG604" i="19"/>
  <c r="Q604" i="19"/>
  <c r="AT604" i="19"/>
  <c r="BH604" i="19"/>
  <c r="R604" i="19"/>
  <c r="AU604" i="19"/>
  <c r="BI604" i="19"/>
  <c r="T604" i="19"/>
  <c r="AV604" i="19"/>
  <c r="BJ604" i="19"/>
  <c r="X604" i="19"/>
  <c r="AW604" i="19"/>
  <c r="BK604" i="19"/>
  <c r="AR604" i="19"/>
  <c r="AX604" i="19"/>
  <c r="AY604" i="19"/>
  <c r="AZ604" i="19"/>
  <c r="AB604" i="19"/>
  <c r="BL604" i="19"/>
  <c r="AI604" i="19"/>
  <c r="K604" i="19"/>
  <c r="AF604" i="19"/>
  <c r="AJ604" i="19"/>
  <c r="AN604" i="19"/>
  <c r="BF604" i="19"/>
  <c r="BM604" i="19"/>
  <c r="I604" i="19"/>
  <c r="BA604" i="19"/>
  <c r="AK604" i="19"/>
  <c r="G424" i="19"/>
  <c r="A423" i="19"/>
  <c r="A605" i="19"/>
  <c r="BO605" i="19"/>
  <c r="C606" i="19"/>
  <c r="C427" i="19"/>
  <c r="BO426" i="19"/>
  <c r="AB425" i="19"/>
  <c r="BL425" i="19"/>
  <c r="AN425" i="19"/>
  <c r="AS425" i="19"/>
  <c r="AW425" i="19"/>
  <c r="AX425" i="19"/>
  <c r="AY425" i="19"/>
  <c r="BA425" i="19"/>
  <c r="BC425" i="19"/>
  <c r="BE425" i="19"/>
  <c r="K425" i="19"/>
  <c r="R425" i="19"/>
  <c r="AI425" i="19"/>
  <c r="AZ425" i="19"/>
  <c r="BJ425" i="19"/>
  <c r="BM425" i="19"/>
  <c r="Q425" i="19"/>
  <c r="BH425" i="19"/>
  <c r="AK425" i="19"/>
  <c r="AU425" i="19"/>
  <c r="T425" i="19"/>
  <c r="BD425" i="19"/>
  <c r="BK425" i="19"/>
  <c r="I425" i="19"/>
  <c r="AF425" i="19"/>
  <c r="AO425" i="19"/>
  <c r="BF425" i="19"/>
  <c r="J425" i="19"/>
  <c r="X425" i="19"/>
  <c r="AR425" i="19"/>
  <c r="AJ425" i="19"/>
  <c r="AT425" i="19"/>
  <c r="AV425" i="19"/>
  <c r="BI425" i="19"/>
  <c r="BG425" i="19"/>
  <c r="L425" i="19"/>
  <c r="T244" i="19"/>
  <c r="AW244" i="19"/>
  <c r="BM244" i="19"/>
  <c r="X244" i="19"/>
  <c r="AX244" i="19"/>
  <c r="AF244" i="19"/>
  <c r="BC244" i="19"/>
  <c r="AO244" i="19"/>
  <c r="BF244" i="19"/>
  <c r="L244" i="19"/>
  <c r="AT244" i="19"/>
  <c r="BI244" i="19"/>
  <c r="AZ244" i="19"/>
  <c r="K244" i="19"/>
  <c r="BE244" i="19"/>
  <c r="Q244" i="19"/>
  <c r="BG244" i="19"/>
  <c r="R244" i="19"/>
  <c r="BH244" i="19"/>
  <c r="AB244" i="19"/>
  <c r="BJ244" i="19"/>
  <c r="AJ244" i="19"/>
  <c r="BK244" i="19"/>
  <c r="AR244" i="19"/>
  <c r="AN244" i="19"/>
  <c r="AS244" i="19"/>
  <c r="AV244" i="19"/>
  <c r="BD244" i="19"/>
  <c r="AU244" i="19"/>
  <c r="J244" i="19"/>
  <c r="AI244" i="19"/>
  <c r="BA244" i="19"/>
  <c r="AK244" i="19"/>
  <c r="I244" i="19"/>
  <c r="BL244" i="19"/>
  <c r="AY244" i="19"/>
  <c r="BO245" i="19"/>
  <c r="C246" i="19"/>
  <c r="A245" i="19"/>
  <c r="D164" i="16"/>
  <c r="D165" i="16" s="1"/>
  <c r="D163" i="10"/>
  <c r="D139" i="16"/>
  <c r="D126" i="16"/>
  <c r="BD605" i="19" l="1"/>
  <c r="BC605" i="19"/>
  <c r="A606" i="19"/>
  <c r="BO606" i="19"/>
  <c r="C607" i="19"/>
  <c r="AF605" i="19"/>
  <c r="AY605" i="19"/>
  <c r="BM605" i="19"/>
  <c r="AJ605" i="19"/>
  <c r="BA605" i="19"/>
  <c r="AK605" i="19"/>
  <c r="I605" i="19"/>
  <c r="AN605" i="19"/>
  <c r="AX605" i="19"/>
  <c r="J605" i="19"/>
  <c r="BF605" i="19"/>
  <c r="K605" i="19"/>
  <c r="BG605" i="19"/>
  <c r="Q605" i="19"/>
  <c r="BH605" i="19"/>
  <c r="R605" i="19"/>
  <c r="BI605" i="19"/>
  <c r="T605" i="19"/>
  <c r="BJ605" i="19"/>
  <c r="AO605" i="19"/>
  <c r="AT605" i="19"/>
  <c r="AU605" i="19"/>
  <c r="AV605" i="19"/>
  <c r="BL605" i="19"/>
  <c r="AB605" i="19"/>
  <c r="AS605" i="19"/>
  <c r="AZ605" i="19"/>
  <c r="BK605" i="19"/>
  <c r="AI605" i="19"/>
  <c r="AW605" i="19"/>
  <c r="X605" i="19"/>
  <c r="BE605" i="19"/>
  <c r="L605" i="19"/>
  <c r="AR605" i="19"/>
  <c r="G425" i="19"/>
  <c r="A424" i="19"/>
  <c r="BK426" i="19"/>
  <c r="Q426" i="19"/>
  <c r="T426" i="19"/>
  <c r="BC426" i="19"/>
  <c r="BG426" i="19"/>
  <c r="R426" i="19"/>
  <c r="X426" i="19"/>
  <c r="BJ426" i="19"/>
  <c r="AZ426" i="19"/>
  <c r="I426" i="19"/>
  <c r="AX426" i="19"/>
  <c r="AR426" i="19"/>
  <c r="AU426" i="19"/>
  <c r="AI426" i="19"/>
  <c r="J426" i="19"/>
  <c r="AB426" i="19"/>
  <c r="AY426" i="19"/>
  <c r="AS426" i="19"/>
  <c r="BL426" i="19"/>
  <c r="BH426" i="19"/>
  <c r="K426" i="19"/>
  <c r="L426" i="19"/>
  <c r="AO426" i="19"/>
  <c r="AT426" i="19"/>
  <c r="BD426" i="19"/>
  <c r="BI426" i="19"/>
  <c r="AF426" i="19"/>
  <c r="AJ426" i="19"/>
  <c r="AV426" i="19"/>
  <c r="BA426" i="19"/>
  <c r="AK426" i="19"/>
  <c r="BF426" i="19"/>
  <c r="BM426" i="19"/>
  <c r="AN426" i="19"/>
  <c r="BE426" i="19"/>
  <c r="AW426" i="19"/>
  <c r="BO427" i="19"/>
  <c r="C428" i="19"/>
  <c r="A246" i="19"/>
  <c r="BO246" i="19"/>
  <c r="C247" i="19"/>
  <c r="AK245" i="19"/>
  <c r="AW245" i="19"/>
  <c r="AY245" i="19"/>
  <c r="I245" i="19"/>
  <c r="AT245" i="19"/>
  <c r="BD245" i="19"/>
  <c r="L245" i="19"/>
  <c r="AI245" i="19"/>
  <c r="AF245" i="19"/>
  <c r="AR245" i="19"/>
  <c r="BA245" i="19"/>
  <c r="BE245" i="19"/>
  <c r="AO245" i="19"/>
  <c r="Q245" i="19"/>
  <c r="BG245" i="19"/>
  <c r="BJ245" i="19"/>
  <c r="BH245" i="19"/>
  <c r="AV245" i="19"/>
  <c r="AB245" i="19"/>
  <c r="BK245" i="19"/>
  <c r="BC245" i="19"/>
  <c r="BM245" i="19"/>
  <c r="BL245" i="19"/>
  <c r="AJ245" i="19"/>
  <c r="BI245" i="19"/>
  <c r="J245" i="19"/>
  <c r="AN245" i="19"/>
  <c r="R245" i="19"/>
  <c r="BF245" i="19"/>
  <c r="AX245" i="19"/>
  <c r="AZ245" i="19"/>
  <c r="AS245" i="19"/>
  <c r="K245" i="19"/>
  <c r="T245" i="19"/>
  <c r="AU245" i="19"/>
  <c r="X245" i="19"/>
  <c r="D164" i="10"/>
  <c r="A24" i="16"/>
  <c r="A89" i="16"/>
  <c r="A128" i="16"/>
  <c r="A163" i="16"/>
  <c r="A164" i="16"/>
  <c r="A165" i="16"/>
  <c r="E165" i="10"/>
  <c r="E164" i="10"/>
  <c r="E163" i="10"/>
  <c r="A163" i="10" s="1"/>
  <c r="E162" i="10"/>
  <c r="A162" i="10" s="1"/>
  <c r="E161" i="10"/>
  <c r="A161" i="10" s="1"/>
  <c r="E160" i="10"/>
  <c r="E159" i="10"/>
  <c r="E158" i="10"/>
  <c r="E157" i="10"/>
  <c r="E156" i="10"/>
  <c r="E155" i="10"/>
  <c r="E154" i="10"/>
  <c r="E152" i="10"/>
  <c r="E151" i="10"/>
  <c r="E150" i="10"/>
  <c r="E149" i="10"/>
  <c r="E148" i="10"/>
  <c r="E147" i="10"/>
  <c r="E146" i="10"/>
  <c r="E145" i="10"/>
  <c r="E144" i="10"/>
  <c r="E143" i="10"/>
  <c r="E142" i="10"/>
  <c r="E141" i="10"/>
  <c r="E139" i="10"/>
  <c r="E138" i="10"/>
  <c r="E137" i="10"/>
  <c r="E136" i="10"/>
  <c r="E135" i="10"/>
  <c r="E134" i="10"/>
  <c r="E133" i="10"/>
  <c r="E132" i="10"/>
  <c r="E131" i="10"/>
  <c r="E130" i="10"/>
  <c r="E129" i="10"/>
  <c r="E128" i="10"/>
  <c r="A128" i="10" s="1"/>
  <c r="E126" i="10"/>
  <c r="E125" i="10"/>
  <c r="E124" i="10"/>
  <c r="E123" i="10"/>
  <c r="E122" i="10"/>
  <c r="E121" i="10"/>
  <c r="E120" i="10"/>
  <c r="E119" i="10"/>
  <c r="E118" i="10"/>
  <c r="E117" i="10"/>
  <c r="E116" i="10"/>
  <c r="E115" i="10"/>
  <c r="E113" i="10"/>
  <c r="E112" i="10"/>
  <c r="E111" i="10"/>
  <c r="E110" i="10"/>
  <c r="E109" i="10"/>
  <c r="E108" i="10"/>
  <c r="E107" i="10"/>
  <c r="E106" i="10"/>
  <c r="E105" i="10"/>
  <c r="E104" i="10"/>
  <c r="E103" i="10"/>
  <c r="E102" i="10"/>
  <c r="E100" i="10"/>
  <c r="E99" i="10"/>
  <c r="E98" i="10"/>
  <c r="E97" i="10"/>
  <c r="E96" i="10"/>
  <c r="E95" i="10"/>
  <c r="E94" i="10"/>
  <c r="E93" i="10"/>
  <c r="E92" i="10"/>
  <c r="E91" i="10"/>
  <c r="E90" i="10"/>
  <c r="E89" i="10"/>
  <c r="E87" i="10"/>
  <c r="E86" i="10"/>
  <c r="E85" i="10"/>
  <c r="E84" i="10"/>
  <c r="E83" i="10"/>
  <c r="E82" i="10"/>
  <c r="E81" i="10"/>
  <c r="E80" i="10"/>
  <c r="E79" i="10"/>
  <c r="E78" i="10"/>
  <c r="E77" i="10"/>
  <c r="E76" i="10"/>
  <c r="E74" i="10"/>
  <c r="E73" i="10"/>
  <c r="E72" i="10"/>
  <c r="E71" i="10"/>
  <c r="E70" i="10"/>
  <c r="E69" i="10"/>
  <c r="E68" i="10"/>
  <c r="E67" i="10"/>
  <c r="E66" i="10"/>
  <c r="E65" i="10"/>
  <c r="E64" i="10"/>
  <c r="E63" i="10"/>
  <c r="E61" i="10"/>
  <c r="E60" i="10"/>
  <c r="E59" i="10"/>
  <c r="E58" i="10"/>
  <c r="E57" i="10"/>
  <c r="E56" i="10"/>
  <c r="E55" i="10"/>
  <c r="E54" i="10"/>
  <c r="E53" i="10"/>
  <c r="E52" i="10"/>
  <c r="E51" i="10"/>
  <c r="E50" i="10"/>
  <c r="E48" i="10"/>
  <c r="E47" i="10"/>
  <c r="E46" i="10"/>
  <c r="E45" i="10"/>
  <c r="E44" i="10"/>
  <c r="E43" i="10"/>
  <c r="E42" i="10"/>
  <c r="E41" i="10"/>
  <c r="E40" i="10"/>
  <c r="E39" i="10"/>
  <c r="E38" i="10"/>
  <c r="E37" i="10"/>
  <c r="E35" i="10"/>
  <c r="E34" i="10"/>
  <c r="E33" i="10"/>
  <c r="E32" i="10"/>
  <c r="E31" i="10"/>
  <c r="E30" i="10"/>
  <c r="E29" i="10"/>
  <c r="E28" i="10"/>
  <c r="E27" i="10"/>
  <c r="E26" i="10"/>
  <c r="E25" i="10"/>
  <c r="E24" i="10"/>
  <c r="E165" i="36"/>
  <c r="A165" i="36" s="1"/>
  <c r="E164" i="36"/>
  <c r="A164" i="36" s="1"/>
  <c r="E163" i="36"/>
  <c r="A163" i="36" s="1"/>
  <c r="E162" i="36"/>
  <c r="E161" i="36"/>
  <c r="E160" i="36"/>
  <c r="E159" i="36"/>
  <c r="E158" i="36"/>
  <c r="E157" i="36"/>
  <c r="E156" i="36"/>
  <c r="E155" i="36"/>
  <c r="E154" i="36"/>
  <c r="A154" i="36" s="1"/>
  <c r="E152" i="36"/>
  <c r="E151" i="36"/>
  <c r="E150" i="36"/>
  <c r="E149" i="36"/>
  <c r="E148" i="36"/>
  <c r="E147" i="36"/>
  <c r="E146" i="36"/>
  <c r="E145" i="36"/>
  <c r="E144" i="36"/>
  <c r="E143" i="36"/>
  <c r="E142" i="36"/>
  <c r="E141" i="36"/>
  <c r="E139" i="36"/>
  <c r="E138" i="36"/>
  <c r="E137" i="36"/>
  <c r="E136" i="36"/>
  <c r="E135" i="36"/>
  <c r="E134" i="36"/>
  <c r="E133" i="36"/>
  <c r="E132" i="36"/>
  <c r="E131" i="36"/>
  <c r="E130" i="36"/>
  <c r="E129" i="36"/>
  <c r="E128" i="36"/>
  <c r="A128" i="36" s="1"/>
  <c r="E126" i="36"/>
  <c r="E125" i="36"/>
  <c r="E124" i="36"/>
  <c r="E123" i="36"/>
  <c r="E122" i="36"/>
  <c r="E121" i="36"/>
  <c r="E120" i="36"/>
  <c r="E119" i="36"/>
  <c r="E118" i="36"/>
  <c r="E117" i="36"/>
  <c r="E116" i="36"/>
  <c r="E115" i="36"/>
  <c r="E113" i="36"/>
  <c r="E112" i="36"/>
  <c r="E111" i="36"/>
  <c r="E110" i="36"/>
  <c r="E109" i="36"/>
  <c r="E108" i="36"/>
  <c r="E107" i="36"/>
  <c r="E106" i="36"/>
  <c r="E105" i="36"/>
  <c r="E104" i="36"/>
  <c r="E103" i="36"/>
  <c r="E102" i="36"/>
  <c r="A102" i="36" s="1"/>
  <c r="E100" i="36"/>
  <c r="E99" i="36"/>
  <c r="E98" i="36"/>
  <c r="E97" i="36"/>
  <c r="E96" i="36"/>
  <c r="E95" i="36"/>
  <c r="E94" i="36"/>
  <c r="E93" i="36"/>
  <c r="E92" i="36"/>
  <c r="E91" i="36"/>
  <c r="E90" i="36"/>
  <c r="E89" i="36"/>
  <c r="E87" i="36"/>
  <c r="E86" i="36"/>
  <c r="E85" i="36"/>
  <c r="E84" i="36"/>
  <c r="E83" i="36"/>
  <c r="E82" i="36"/>
  <c r="E81" i="36"/>
  <c r="E80" i="36"/>
  <c r="E79" i="36"/>
  <c r="E78" i="36"/>
  <c r="E77" i="36"/>
  <c r="E76" i="36"/>
  <c r="A76" i="36" s="1"/>
  <c r="E74" i="36"/>
  <c r="E73" i="36"/>
  <c r="E72" i="36"/>
  <c r="E71" i="36"/>
  <c r="E70" i="36"/>
  <c r="E69" i="36"/>
  <c r="E68" i="36"/>
  <c r="E67" i="36"/>
  <c r="E66" i="36"/>
  <c r="E65" i="36"/>
  <c r="E64" i="36"/>
  <c r="E63" i="36"/>
  <c r="E61" i="36"/>
  <c r="E60" i="36"/>
  <c r="E59" i="36"/>
  <c r="E58" i="36"/>
  <c r="E57" i="36"/>
  <c r="E56" i="36"/>
  <c r="E55" i="36"/>
  <c r="E54" i="36"/>
  <c r="E53" i="36"/>
  <c r="E52" i="36"/>
  <c r="E51" i="36"/>
  <c r="E50" i="36"/>
  <c r="E48" i="36"/>
  <c r="E47" i="36"/>
  <c r="E46" i="36"/>
  <c r="E45" i="36"/>
  <c r="E44" i="36"/>
  <c r="E43" i="36"/>
  <c r="E42" i="36"/>
  <c r="E41" i="36"/>
  <c r="E40" i="36"/>
  <c r="E39" i="36"/>
  <c r="E38" i="36"/>
  <c r="E37" i="36"/>
  <c r="E35" i="36"/>
  <c r="E34" i="36"/>
  <c r="E33" i="36"/>
  <c r="E32" i="36"/>
  <c r="E31" i="36"/>
  <c r="E30" i="36"/>
  <c r="E29" i="36"/>
  <c r="E28" i="36"/>
  <c r="E27" i="36"/>
  <c r="E26" i="36"/>
  <c r="E25" i="36"/>
  <c r="E24" i="36"/>
  <c r="E22" i="36"/>
  <c r="E21" i="36"/>
  <c r="E20" i="36"/>
  <c r="E19" i="36"/>
  <c r="E18" i="36"/>
  <c r="E17" i="36"/>
  <c r="E16" i="36"/>
  <c r="E15" i="36"/>
  <c r="E14" i="36"/>
  <c r="E13" i="36"/>
  <c r="E12" i="36"/>
  <c r="E11" i="36"/>
  <c r="E165" i="12"/>
  <c r="E164" i="12"/>
  <c r="E163" i="12"/>
  <c r="E162" i="12"/>
  <c r="E161" i="12"/>
  <c r="E160" i="12"/>
  <c r="E159" i="12"/>
  <c r="E158" i="12"/>
  <c r="E157" i="12"/>
  <c r="E156" i="12"/>
  <c r="E155" i="12"/>
  <c r="E154" i="12"/>
  <c r="E152" i="12"/>
  <c r="E151" i="12"/>
  <c r="E150" i="12"/>
  <c r="E149" i="12"/>
  <c r="E148" i="12"/>
  <c r="E147" i="12"/>
  <c r="E146" i="12"/>
  <c r="E145" i="12"/>
  <c r="E144" i="12"/>
  <c r="E143" i="12"/>
  <c r="E142" i="12"/>
  <c r="E141" i="12"/>
  <c r="E139" i="12"/>
  <c r="E138" i="12"/>
  <c r="E137" i="12"/>
  <c r="E136" i="12"/>
  <c r="E135" i="12"/>
  <c r="E134" i="12"/>
  <c r="E133" i="12"/>
  <c r="E132" i="12"/>
  <c r="E131" i="12"/>
  <c r="E130" i="12"/>
  <c r="E129" i="12"/>
  <c r="E128" i="12"/>
  <c r="E126" i="12"/>
  <c r="E125" i="12"/>
  <c r="E124" i="12"/>
  <c r="E123" i="12"/>
  <c r="E122" i="12"/>
  <c r="E121" i="12"/>
  <c r="E120" i="12"/>
  <c r="E119" i="12"/>
  <c r="E118" i="12"/>
  <c r="E117" i="12"/>
  <c r="E116" i="12"/>
  <c r="E115" i="12"/>
  <c r="E113" i="12"/>
  <c r="E112" i="12"/>
  <c r="E111" i="12"/>
  <c r="E110" i="12"/>
  <c r="E109" i="12"/>
  <c r="E108" i="12"/>
  <c r="E107" i="12"/>
  <c r="E106" i="12"/>
  <c r="E105" i="12"/>
  <c r="E104" i="12"/>
  <c r="E103" i="12"/>
  <c r="E102" i="12"/>
  <c r="E100" i="12"/>
  <c r="E99" i="12"/>
  <c r="E98" i="12"/>
  <c r="E97" i="12"/>
  <c r="E96" i="12"/>
  <c r="E95" i="12"/>
  <c r="E94" i="12"/>
  <c r="E93" i="12"/>
  <c r="E92" i="12"/>
  <c r="E91" i="12"/>
  <c r="E90" i="12"/>
  <c r="E89" i="12"/>
  <c r="A89" i="12" s="1"/>
  <c r="E87" i="12"/>
  <c r="E86" i="12"/>
  <c r="E85" i="12"/>
  <c r="E84" i="12"/>
  <c r="E83" i="12"/>
  <c r="E82" i="12"/>
  <c r="E81" i="12"/>
  <c r="E80" i="12"/>
  <c r="E79" i="12"/>
  <c r="E78" i="12"/>
  <c r="E77" i="12"/>
  <c r="E76" i="12"/>
  <c r="E74" i="12"/>
  <c r="E73" i="12"/>
  <c r="E72" i="12"/>
  <c r="E71" i="12"/>
  <c r="E70" i="12"/>
  <c r="E69" i="12"/>
  <c r="E68" i="12"/>
  <c r="E67" i="12"/>
  <c r="E66" i="12"/>
  <c r="E65" i="12"/>
  <c r="E64" i="12"/>
  <c r="E63" i="12"/>
  <c r="A63" i="12" s="1"/>
  <c r="E61" i="12"/>
  <c r="E60" i="12"/>
  <c r="E59" i="12"/>
  <c r="E58" i="12"/>
  <c r="E57" i="12"/>
  <c r="E56" i="12"/>
  <c r="E55" i="12"/>
  <c r="E54" i="12"/>
  <c r="E53" i="12"/>
  <c r="E52" i="12"/>
  <c r="E51" i="12"/>
  <c r="E50" i="12"/>
  <c r="E48" i="12"/>
  <c r="E47" i="12"/>
  <c r="E46" i="12"/>
  <c r="E45" i="12"/>
  <c r="E44" i="12"/>
  <c r="E43" i="12"/>
  <c r="E42" i="12"/>
  <c r="E41" i="12"/>
  <c r="E40" i="12"/>
  <c r="E39" i="12"/>
  <c r="E38" i="12"/>
  <c r="E37" i="12"/>
  <c r="A37" i="12" s="1"/>
  <c r="E35" i="12"/>
  <c r="E34" i="12"/>
  <c r="E33" i="12"/>
  <c r="E32" i="12"/>
  <c r="E31" i="12"/>
  <c r="E30" i="12"/>
  <c r="E29" i="12"/>
  <c r="E28" i="12"/>
  <c r="E27" i="12"/>
  <c r="E26" i="12"/>
  <c r="E25" i="12"/>
  <c r="E24" i="12"/>
  <c r="E22" i="12"/>
  <c r="E21" i="12"/>
  <c r="E20" i="12"/>
  <c r="E19" i="12"/>
  <c r="E18" i="12"/>
  <c r="E17" i="12"/>
  <c r="E16" i="12"/>
  <c r="E15" i="12"/>
  <c r="E14" i="12"/>
  <c r="E13" i="12"/>
  <c r="E12" i="12"/>
  <c r="E11" i="12"/>
  <c r="E156" i="32"/>
  <c r="E155" i="32"/>
  <c r="E154" i="32"/>
  <c r="A154" i="32" s="1"/>
  <c r="E152" i="32"/>
  <c r="E151" i="32"/>
  <c r="E150" i="32"/>
  <c r="E149" i="32"/>
  <c r="E148" i="32"/>
  <c r="E147" i="32"/>
  <c r="E146" i="32"/>
  <c r="E145" i="32"/>
  <c r="E144" i="32"/>
  <c r="E143" i="32"/>
  <c r="E142" i="32"/>
  <c r="E141" i="32"/>
  <c r="A141" i="32" s="1"/>
  <c r="E139" i="32"/>
  <c r="E138" i="32"/>
  <c r="E137" i="32"/>
  <c r="E136" i="32"/>
  <c r="E135" i="32"/>
  <c r="E134" i="32"/>
  <c r="E133" i="32"/>
  <c r="E132" i="32"/>
  <c r="E131" i="32"/>
  <c r="E130" i="32"/>
  <c r="E129" i="32"/>
  <c r="E128" i="32"/>
  <c r="A128" i="32" s="1"/>
  <c r="E126" i="32"/>
  <c r="E125" i="32"/>
  <c r="E124" i="32"/>
  <c r="E123" i="32"/>
  <c r="E122" i="32"/>
  <c r="E121" i="32"/>
  <c r="E120" i="32"/>
  <c r="E119" i="32"/>
  <c r="E118" i="32"/>
  <c r="E117" i="32"/>
  <c r="E116" i="32"/>
  <c r="E115" i="32"/>
  <c r="E113" i="32"/>
  <c r="E112" i="32"/>
  <c r="E111" i="32"/>
  <c r="E110" i="32"/>
  <c r="E109" i="32"/>
  <c r="E108" i="32"/>
  <c r="E107" i="32"/>
  <c r="E106" i="32"/>
  <c r="E105" i="32"/>
  <c r="E104" i="32"/>
  <c r="E103" i="32"/>
  <c r="E102" i="32"/>
  <c r="A102" i="32" s="1"/>
  <c r="E100" i="32"/>
  <c r="E99" i="32"/>
  <c r="E98" i="32"/>
  <c r="E97" i="32"/>
  <c r="E96" i="32"/>
  <c r="E95" i="32"/>
  <c r="E94" i="32"/>
  <c r="E93" i="32"/>
  <c r="E92" i="32"/>
  <c r="E91" i="32"/>
  <c r="E90" i="32"/>
  <c r="E89" i="32"/>
  <c r="E87" i="32"/>
  <c r="E86" i="32"/>
  <c r="E85" i="32"/>
  <c r="E84" i="32"/>
  <c r="E83" i="32"/>
  <c r="E82" i="32"/>
  <c r="E81" i="32"/>
  <c r="E80" i="32"/>
  <c r="E79" i="32"/>
  <c r="E78" i="32"/>
  <c r="E77" i="32"/>
  <c r="E76" i="32"/>
  <c r="A76" i="32" s="1"/>
  <c r="E74" i="32"/>
  <c r="E73" i="32"/>
  <c r="E72" i="32"/>
  <c r="E71" i="32"/>
  <c r="E70" i="32"/>
  <c r="E69" i="32"/>
  <c r="E68" i="32"/>
  <c r="E67" i="32"/>
  <c r="E66" i="32"/>
  <c r="E65" i="32"/>
  <c r="E64" i="32"/>
  <c r="E63" i="32"/>
  <c r="E61" i="32"/>
  <c r="E60" i="32"/>
  <c r="E59" i="32"/>
  <c r="E58" i="32"/>
  <c r="E57" i="32"/>
  <c r="E56" i="32"/>
  <c r="E55" i="32"/>
  <c r="E54" i="32"/>
  <c r="E53" i="32"/>
  <c r="E52" i="32"/>
  <c r="E51" i="32"/>
  <c r="E50" i="32"/>
  <c r="A50" i="32" s="1"/>
  <c r="E48" i="32"/>
  <c r="E47" i="32"/>
  <c r="E46" i="32"/>
  <c r="E45" i="32"/>
  <c r="E44" i="32"/>
  <c r="E43" i="32"/>
  <c r="E42" i="32"/>
  <c r="E41" i="32"/>
  <c r="E40" i="32"/>
  <c r="E39" i="32"/>
  <c r="E38" i="32"/>
  <c r="E37" i="32"/>
  <c r="E35" i="32"/>
  <c r="E34" i="32"/>
  <c r="E33" i="32"/>
  <c r="E32" i="32"/>
  <c r="E31" i="32"/>
  <c r="E30" i="32"/>
  <c r="E29" i="32"/>
  <c r="E28" i="32"/>
  <c r="E27" i="32"/>
  <c r="E26" i="32"/>
  <c r="E25" i="32"/>
  <c r="E24" i="32"/>
  <c r="A24" i="32" s="1"/>
  <c r="E22" i="32"/>
  <c r="E21" i="32"/>
  <c r="E20" i="32"/>
  <c r="E19" i="32"/>
  <c r="E18" i="32"/>
  <c r="E17" i="32"/>
  <c r="E16" i="32"/>
  <c r="E15" i="32"/>
  <c r="E14" i="32"/>
  <c r="E13" i="32"/>
  <c r="E12" i="32"/>
  <c r="E11" i="32"/>
  <c r="BC606" i="19" l="1"/>
  <c r="BD606" i="19"/>
  <c r="BO428" i="19"/>
  <c r="C429" i="19"/>
  <c r="AS427" i="19"/>
  <c r="AU427" i="19"/>
  <c r="AV427" i="19"/>
  <c r="AW427" i="19"/>
  <c r="AX427" i="19"/>
  <c r="K427" i="19"/>
  <c r="AZ427" i="19"/>
  <c r="L427" i="19"/>
  <c r="BE427" i="19"/>
  <c r="Q427" i="19"/>
  <c r="BI427" i="19"/>
  <c r="T427" i="19"/>
  <c r="X427" i="19"/>
  <c r="AF427" i="19"/>
  <c r="AK427" i="19"/>
  <c r="BK427" i="19"/>
  <c r="BM427" i="19"/>
  <c r="BJ427" i="19"/>
  <c r="BL427" i="19"/>
  <c r="BF427" i="19"/>
  <c r="BH427" i="19"/>
  <c r="AO427" i="19"/>
  <c r="BA427" i="19"/>
  <c r="J427" i="19"/>
  <c r="AR427" i="19"/>
  <c r="AN427" i="19"/>
  <c r="I427" i="19"/>
  <c r="BD427" i="19"/>
  <c r="BC427" i="19"/>
  <c r="AJ427" i="19"/>
  <c r="AT427" i="19"/>
  <c r="BG427" i="19"/>
  <c r="AI427" i="19"/>
  <c r="R427" i="19"/>
  <c r="AB427" i="19"/>
  <c r="AY427" i="19"/>
  <c r="BO607" i="19"/>
  <c r="C608" i="19"/>
  <c r="A607" i="19"/>
  <c r="BO247" i="19"/>
  <c r="A247" i="19"/>
  <c r="C248" i="19"/>
  <c r="AJ606" i="19"/>
  <c r="AK606" i="19"/>
  <c r="AZ606" i="19"/>
  <c r="AN606" i="19"/>
  <c r="BA606" i="19"/>
  <c r="AY606" i="19"/>
  <c r="AR606" i="19"/>
  <c r="J606" i="19"/>
  <c r="X606" i="19"/>
  <c r="AO606" i="19"/>
  <c r="AW606" i="19"/>
  <c r="BE606" i="19"/>
  <c r="BK606" i="19"/>
  <c r="L606" i="19"/>
  <c r="AB606" i="19"/>
  <c r="BG606" i="19"/>
  <c r="BL606" i="19"/>
  <c r="Q606" i="19"/>
  <c r="AI606" i="19"/>
  <c r="BI606" i="19"/>
  <c r="AF606" i="19"/>
  <c r="AT606" i="19"/>
  <c r="R606" i="19"/>
  <c r="AV606" i="19"/>
  <c r="BJ606" i="19"/>
  <c r="BM606" i="19"/>
  <c r="T606" i="19"/>
  <c r="AU606" i="19"/>
  <c r="BH606" i="19"/>
  <c r="BF606" i="19"/>
  <c r="AS606" i="19"/>
  <c r="K606" i="19"/>
  <c r="AX606" i="19"/>
  <c r="I606" i="19"/>
  <c r="AN246" i="19"/>
  <c r="AO246" i="19"/>
  <c r="AY246" i="19"/>
  <c r="BC246" i="19"/>
  <c r="BG246" i="19"/>
  <c r="AV246" i="19"/>
  <c r="BA246" i="19"/>
  <c r="I246" i="19"/>
  <c r="X246" i="19"/>
  <c r="BF246" i="19"/>
  <c r="BL246" i="19"/>
  <c r="T246" i="19"/>
  <c r="AF246" i="19"/>
  <c r="AX246" i="19"/>
  <c r="AU246" i="19"/>
  <c r="AZ246" i="19"/>
  <c r="BH246" i="19"/>
  <c r="AK246" i="19"/>
  <c r="BM246" i="19"/>
  <c r="AR246" i="19"/>
  <c r="AJ246" i="19"/>
  <c r="K246" i="19"/>
  <c r="AT246" i="19"/>
  <c r="AS246" i="19"/>
  <c r="AW246" i="19"/>
  <c r="R246" i="19"/>
  <c r="BD246" i="19"/>
  <c r="BK246" i="19"/>
  <c r="J246" i="19"/>
  <c r="AI246" i="19"/>
  <c r="L246" i="19"/>
  <c r="BJ246" i="19"/>
  <c r="Q246" i="19"/>
  <c r="BI246" i="19"/>
  <c r="AB246" i="19"/>
  <c r="BE246" i="19"/>
  <c r="G426" i="19"/>
  <c r="A425" i="19"/>
  <c r="D165" i="10"/>
  <c r="A165" i="10" s="1"/>
  <c r="A164" i="10"/>
  <c r="A102" i="10"/>
  <c r="A11" i="12"/>
  <c r="A115" i="12"/>
  <c r="A141" i="12"/>
  <c r="A77" i="12"/>
  <c r="A103" i="12"/>
  <c r="A76" i="17"/>
  <c r="A37" i="17"/>
  <c r="A102" i="17"/>
  <c r="A63" i="17"/>
  <c r="A24" i="17"/>
  <c r="A128" i="17"/>
  <c r="A89" i="17"/>
  <c r="A50" i="17"/>
  <c r="A115" i="17"/>
  <c r="A50" i="10"/>
  <c r="A154" i="10"/>
  <c r="A11" i="17"/>
  <c r="A24" i="36"/>
  <c r="A50" i="36"/>
  <c r="A89" i="32"/>
  <c r="A115" i="32"/>
  <c r="A63" i="32"/>
  <c r="A52" i="16"/>
  <c r="A24" i="10"/>
  <c r="A76" i="10"/>
  <c r="A154" i="16"/>
  <c r="A102" i="16"/>
  <c r="A50" i="16"/>
  <c r="A130" i="16"/>
  <c r="A103" i="16"/>
  <c r="A76" i="16"/>
  <c r="A37" i="16"/>
  <c r="A63" i="16"/>
  <c r="A115" i="16"/>
  <c r="A64" i="10"/>
  <c r="A90" i="10"/>
  <c r="A116" i="10"/>
  <c r="A38" i="10"/>
  <c r="A142" i="10"/>
  <c r="A37" i="10"/>
  <c r="A115" i="10"/>
  <c r="A63" i="10"/>
  <c r="A89" i="10"/>
  <c r="A141" i="10"/>
  <c r="A11" i="32"/>
  <c r="A37" i="32"/>
  <c r="A38" i="16"/>
  <c r="A116" i="16"/>
  <c r="A11" i="16"/>
  <c r="A64" i="36"/>
  <c r="A90" i="36"/>
  <c r="A12" i="36"/>
  <c r="A116" i="36"/>
  <c r="A38" i="36"/>
  <c r="A142" i="36"/>
  <c r="A11" i="36"/>
  <c r="A37" i="36"/>
  <c r="A63" i="36"/>
  <c r="A89" i="36"/>
  <c r="A115" i="36"/>
  <c r="A141" i="36"/>
  <c r="A25" i="12"/>
  <c r="A51" i="12"/>
  <c r="A155" i="12"/>
  <c r="A24" i="12"/>
  <c r="A50" i="12"/>
  <c r="A76" i="12"/>
  <c r="A102" i="12"/>
  <c r="A128" i="12"/>
  <c r="A154" i="12"/>
  <c r="A12" i="32"/>
  <c r="A116" i="32"/>
  <c r="A38" i="32"/>
  <c r="A142" i="32"/>
  <c r="BC607" i="19" l="1"/>
  <c r="BD607" i="19"/>
  <c r="G427" i="19"/>
  <c r="A426" i="19"/>
  <c r="C249" i="19"/>
  <c r="A248" i="19"/>
  <c r="BO248" i="19"/>
  <c r="BO429" i="19"/>
  <c r="C430" i="19"/>
  <c r="BL428" i="19"/>
  <c r="X428" i="19"/>
  <c r="BF428" i="19"/>
  <c r="BD428" i="19"/>
  <c r="L428" i="19"/>
  <c r="AB428" i="19"/>
  <c r="AN428" i="19"/>
  <c r="BH428" i="19"/>
  <c r="AW428" i="19"/>
  <c r="BE428" i="19"/>
  <c r="R428" i="19"/>
  <c r="BJ428" i="19"/>
  <c r="AT428" i="19"/>
  <c r="BI428" i="19"/>
  <c r="AX428" i="19"/>
  <c r="AV428" i="19"/>
  <c r="BM428" i="19"/>
  <c r="I428" i="19"/>
  <c r="AF428" i="19"/>
  <c r="AY428" i="19"/>
  <c r="AZ428" i="19"/>
  <c r="J428" i="19"/>
  <c r="T428" i="19"/>
  <c r="AI428" i="19"/>
  <c r="BC428" i="19"/>
  <c r="BK428" i="19"/>
  <c r="K428" i="19"/>
  <c r="BG428" i="19"/>
  <c r="AS428" i="19"/>
  <c r="Q428" i="19"/>
  <c r="BA428" i="19"/>
  <c r="AK428" i="19"/>
  <c r="AJ428" i="19"/>
  <c r="AU428" i="19"/>
  <c r="AR428" i="19"/>
  <c r="AO428" i="19"/>
  <c r="I247" i="19"/>
  <c r="AO247" i="19"/>
  <c r="BF247" i="19"/>
  <c r="L247" i="19"/>
  <c r="AT247" i="19"/>
  <c r="BJ247" i="19"/>
  <c r="AJ247" i="19"/>
  <c r="BC247" i="19"/>
  <c r="AB247" i="19"/>
  <c r="BL247" i="19"/>
  <c r="AK247" i="19"/>
  <c r="AN247" i="19"/>
  <c r="AS247" i="19"/>
  <c r="AU247" i="19"/>
  <c r="AW247" i="19"/>
  <c r="BA247" i="19"/>
  <c r="BE247" i="19"/>
  <c r="BM247" i="19"/>
  <c r="K247" i="19"/>
  <c r="Q247" i="19"/>
  <c r="R247" i="19"/>
  <c r="AI247" i="19"/>
  <c r="AZ247" i="19"/>
  <c r="BD247" i="19"/>
  <c r="BH247" i="19"/>
  <c r="BG247" i="19"/>
  <c r="X247" i="19"/>
  <c r="AR247" i="19"/>
  <c r="AV247" i="19"/>
  <c r="J247" i="19"/>
  <c r="BI247" i="19"/>
  <c r="AF247" i="19"/>
  <c r="AX247" i="19"/>
  <c r="BK247" i="19"/>
  <c r="AY247" i="19"/>
  <c r="T247" i="19"/>
  <c r="C609" i="19"/>
  <c r="A608" i="19"/>
  <c r="BO608" i="19"/>
  <c r="AT607" i="19"/>
  <c r="AU607" i="19"/>
  <c r="AV607" i="19"/>
  <c r="Q607" i="19"/>
  <c r="BH607" i="19"/>
  <c r="L607" i="19"/>
  <c r="R607" i="19"/>
  <c r="T607" i="19"/>
  <c r="AW607" i="19"/>
  <c r="BG607" i="19"/>
  <c r="BI607" i="19"/>
  <c r="BJ607" i="19"/>
  <c r="AS607" i="19"/>
  <c r="AX607" i="19"/>
  <c r="BM607" i="19"/>
  <c r="AR607" i="19"/>
  <c r="AZ607" i="19"/>
  <c r="AJ607" i="19"/>
  <c r="BF607" i="19"/>
  <c r="BA607" i="19"/>
  <c r="AI607" i="19"/>
  <c r="AK607" i="19"/>
  <c r="I607" i="19"/>
  <c r="AN607" i="19"/>
  <c r="AF607" i="19"/>
  <c r="J607" i="19"/>
  <c r="BL607" i="19"/>
  <c r="AY607" i="19"/>
  <c r="K607" i="19"/>
  <c r="BK607" i="19"/>
  <c r="AB607" i="19"/>
  <c r="AO607" i="19"/>
  <c r="BE607" i="19"/>
  <c r="X607" i="19"/>
  <c r="A129" i="16"/>
  <c r="A51" i="16"/>
  <c r="A155" i="16"/>
  <c r="A130" i="12"/>
  <c r="A129" i="12"/>
  <c r="A26" i="12"/>
  <c r="A51" i="17"/>
  <c r="A64" i="17"/>
  <c r="A90" i="17"/>
  <c r="A103" i="17"/>
  <c r="A129" i="17"/>
  <c r="A38" i="17"/>
  <c r="A116" i="17"/>
  <c r="A25" i="17"/>
  <c r="A77" i="17"/>
  <c r="A12" i="17"/>
  <c r="A90" i="32"/>
  <c r="A64" i="32"/>
  <c r="A156" i="16"/>
  <c r="A90" i="16"/>
  <c r="A64" i="16"/>
  <c r="A25" i="16"/>
  <c r="A65" i="16"/>
  <c r="A77" i="16"/>
  <c r="A155" i="10"/>
  <c r="A129" i="10"/>
  <c r="A117" i="10"/>
  <c r="A77" i="10"/>
  <c r="A51" i="10"/>
  <c r="A103" i="10"/>
  <c r="A25" i="10"/>
  <c r="A143" i="10"/>
  <c r="A91" i="10"/>
  <c r="A39" i="10"/>
  <c r="A65" i="10"/>
  <c r="A117" i="16"/>
  <c r="A53" i="16"/>
  <c r="A131" i="16"/>
  <c r="A12" i="16"/>
  <c r="A129" i="36"/>
  <c r="A117" i="36"/>
  <c r="A103" i="36"/>
  <c r="A155" i="36"/>
  <c r="A77" i="36"/>
  <c r="A13" i="36"/>
  <c r="A51" i="36"/>
  <c r="A25" i="36"/>
  <c r="A143" i="36"/>
  <c r="A91" i="36"/>
  <c r="A39" i="36"/>
  <c r="A65" i="36"/>
  <c r="A116" i="12"/>
  <c r="A156" i="12"/>
  <c r="A90" i="12"/>
  <c r="A142" i="12"/>
  <c r="A64" i="12"/>
  <c r="A38" i="12"/>
  <c r="A12" i="12"/>
  <c r="A78" i="12"/>
  <c r="A104" i="12"/>
  <c r="A77" i="32"/>
  <c r="A39" i="32"/>
  <c r="A103" i="32"/>
  <c r="A51" i="32"/>
  <c r="A25" i="32"/>
  <c r="A117" i="32"/>
  <c r="A65" i="32"/>
  <c r="A13" i="32"/>
  <c r="A155" i="32"/>
  <c r="A129" i="32"/>
  <c r="A143" i="32"/>
  <c r="A91" i="32"/>
  <c r="BN137" i="19"/>
  <c r="BD608" i="19" l="1"/>
  <c r="BC608" i="19"/>
  <c r="AN248" i="19"/>
  <c r="BE248" i="19"/>
  <c r="AO248" i="19"/>
  <c r="BF248" i="19"/>
  <c r="K248" i="19"/>
  <c r="AS248" i="19"/>
  <c r="BH248" i="19"/>
  <c r="R248" i="19"/>
  <c r="AV248" i="19"/>
  <c r="BK248" i="19"/>
  <c r="AB248" i="19"/>
  <c r="AZ248" i="19"/>
  <c r="AF248" i="19"/>
  <c r="BM248" i="19"/>
  <c r="AR248" i="19"/>
  <c r="AT248" i="19"/>
  <c r="AU248" i="19"/>
  <c r="AW248" i="19"/>
  <c r="AX248" i="19"/>
  <c r="L248" i="19"/>
  <c r="BD248" i="19"/>
  <c r="BJ248" i="19"/>
  <c r="Q248" i="19"/>
  <c r="T248" i="19"/>
  <c r="AJ248" i="19"/>
  <c r="BC248" i="19"/>
  <c r="BG248" i="19"/>
  <c r="BI248" i="19"/>
  <c r="J248" i="19"/>
  <c r="X248" i="19"/>
  <c r="AI248" i="19"/>
  <c r="BA248" i="19"/>
  <c r="AK248" i="19"/>
  <c r="I248" i="19"/>
  <c r="BL248" i="19"/>
  <c r="AY248" i="19"/>
  <c r="L608" i="19"/>
  <c r="AS608" i="19"/>
  <c r="BG608" i="19"/>
  <c r="R608" i="19"/>
  <c r="AU608" i="19"/>
  <c r="BI608" i="19"/>
  <c r="T608" i="19"/>
  <c r="AV608" i="19"/>
  <c r="BJ608" i="19"/>
  <c r="X608" i="19"/>
  <c r="AW608" i="19"/>
  <c r="BK608" i="19"/>
  <c r="AB608" i="19"/>
  <c r="AX608" i="19"/>
  <c r="BL608" i="19"/>
  <c r="AF608" i="19"/>
  <c r="AY608" i="19"/>
  <c r="BM608" i="19"/>
  <c r="AR608" i="19"/>
  <c r="AT608" i="19"/>
  <c r="AZ608" i="19"/>
  <c r="J608" i="19"/>
  <c r="BE608" i="19"/>
  <c r="Q608" i="19"/>
  <c r="BH608" i="19"/>
  <c r="AJ608" i="19"/>
  <c r="AO608" i="19"/>
  <c r="BF608" i="19"/>
  <c r="K608" i="19"/>
  <c r="AI608" i="19"/>
  <c r="AN608" i="19"/>
  <c r="I608" i="19"/>
  <c r="BA608" i="19"/>
  <c r="AK608" i="19"/>
  <c r="BO249" i="19"/>
  <c r="A249" i="19"/>
  <c r="C250" i="19"/>
  <c r="BO609" i="19"/>
  <c r="C610" i="19"/>
  <c r="A609" i="19"/>
  <c r="BO430" i="19"/>
  <c r="C431" i="19"/>
  <c r="G428" i="19"/>
  <c r="A427" i="19"/>
  <c r="Q429" i="19"/>
  <c r="AU429" i="19"/>
  <c r="BK429" i="19"/>
  <c r="AI429" i="19"/>
  <c r="BC429" i="19"/>
  <c r="AW429" i="19"/>
  <c r="I429" i="19"/>
  <c r="BA429" i="19"/>
  <c r="J429" i="19"/>
  <c r="BE429" i="19"/>
  <c r="K429" i="19"/>
  <c r="BF429" i="19"/>
  <c r="L429" i="19"/>
  <c r="BG429" i="19"/>
  <c r="R429" i="19"/>
  <c r="BH429" i="19"/>
  <c r="AF429" i="19"/>
  <c r="BJ429" i="19"/>
  <c r="AN429" i="19"/>
  <c r="BL429" i="19"/>
  <c r="AO429" i="19"/>
  <c r="AS429" i="19"/>
  <c r="AT429" i="19"/>
  <c r="AR429" i="19"/>
  <c r="AB429" i="19"/>
  <c r="BM429" i="19"/>
  <c r="BD429" i="19"/>
  <c r="AX429" i="19"/>
  <c r="AK429" i="19"/>
  <c r="T429" i="19"/>
  <c r="AY429" i="19"/>
  <c r="X429" i="19"/>
  <c r="AV429" i="19"/>
  <c r="AZ429" i="19"/>
  <c r="BI429" i="19"/>
  <c r="AJ429" i="19"/>
  <c r="A27" i="12"/>
  <c r="A52" i="12"/>
  <c r="A105" i="12"/>
  <c r="A26" i="17"/>
  <c r="A104" i="17"/>
  <c r="A117" i="17"/>
  <c r="A91" i="17"/>
  <c r="A39" i="17"/>
  <c r="A65" i="17"/>
  <c r="A78" i="17"/>
  <c r="A130" i="17"/>
  <c r="A52" i="17"/>
  <c r="A13" i="17"/>
  <c r="A157" i="16"/>
  <c r="A39" i="16"/>
  <c r="A104" i="16"/>
  <c r="A66" i="16"/>
  <c r="A78" i="16"/>
  <c r="A91" i="16"/>
  <c r="A26" i="16"/>
  <c r="A132" i="16"/>
  <c r="A26" i="10"/>
  <c r="A78" i="10"/>
  <c r="A66" i="10"/>
  <c r="A40" i="10"/>
  <c r="A118" i="10"/>
  <c r="A104" i="10"/>
  <c r="A52" i="10"/>
  <c r="A130" i="10"/>
  <c r="A92" i="10"/>
  <c r="A156" i="10"/>
  <c r="A144" i="10"/>
  <c r="A40" i="16"/>
  <c r="A118" i="16"/>
  <c r="A13" i="16"/>
  <c r="A144" i="36"/>
  <c r="A66" i="36"/>
  <c r="A26" i="36"/>
  <c r="A156" i="36"/>
  <c r="A104" i="36"/>
  <c r="A52" i="36"/>
  <c r="A92" i="36"/>
  <c r="A14" i="36"/>
  <c r="A118" i="36"/>
  <c r="A40" i="36"/>
  <c r="A78" i="36"/>
  <c r="A130" i="36"/>
  <c r="A13" i="12"/>
  <c r="A143" i="12"/>
  <c r="A39" i="12"/>
  <c r="A79" i="12"/>
  <c r="A91" i="12"/>
  <c r="A131" i="12"/>
  <c r="A65" i="12"/>
  <c r="A53" i="12"/>
  <c r="A117" i="12"/>
  <c r="A52" i="32"/>
  <c r="A92" i="32"/>
  <c r="A14" i="32"/>
  <c r="A104" i="32"/>
  <c r="A144" i="32"/>
  <c r="A66" i="32"/>
  <c r="A130" i="32"/>
  <c r="A118" i="32"/>
  <c r="A40" i="32"/>
  <c r="A156" i="32"/>
  <c r="A26" i="32"/>
  <c r="A78" i="32"/>
  <c r="BC609" i="19" l="1"/>
  <c r="BD609" i="19"/>
  <c r="I430" i="19"/>
  <c r="BE430" i="19"/>
  <c r="X430" i="19"/>
  <c r="BH430" i="19"/>
  <c r="AJ430" i="19"/>
  <c r="BJ430" i="19"/>
  <c r="AN430" i="19"/>
  <c r="AR430" i="19"/>
  <c r="AS430" i="19"/>
  <c r="AU430" i="19"/>
  <c r="AX430" i="19"/>
  <c r="AI430" i="19"/>
  <c r="T430" i="19"/>
  <c r="AY430" i="19"/>
  <c r="AW430" i="19"/>
  <c r="BL430" i="19"/>
  <c r="BM430" i="19"/>
  <c r="K430" i="19"/>
  <c r="AB430" i="19"/>
  <c r="AO430" i="19"/>
  <c r="AZ430" i="19"/>
  <c r="BD430" i="19"/>
  <c r="AF430" i="19"/>
  <c r="L430" i="19"/>
  <c r="BA430" i="19"/>
  <c r="AT430" i="19"/>
  <c r="AK430" i="19"/>
  <c r="BI430" i="19"/>
  <c r="BK430" i="19"/>
  <c r="R430" i="19"/>
  <c r="AV430" i="19"/>
  <c r="BF430" i="19"/>
  <c r="J430" i="19"/>
  <c r="Q430" i="19"/>
  <c r="BC430" i="19"/>
  <c r="BG430" i="19"/>
  <c r="A610" i="19"/>
  <c r="BO610" i="19"/>
  <c r="C611" i="19"/>
  <c r="AZ609" i="19"/>
  <c r="R609" i="19"/>
  <c r="BI609" i="19"/>
  <c r="T609" i="19"/>
  <c r="BJ609" i="19"/>
  <c r="X609" i="19"/>
  <c r="BK609" i="19"/>
  <c r="AU609" i="19"/>
  <c r="AB609" i="19"/>
  <c r="AT609" i="19"/>
  <c r="AV609" i="19"/>
  <c r="BL609" i="19"/>
  <c r="AW609" i="19"/>
  <c r="I609" i="19"/>
  <c r="AN609" i="19"/>
  <c r="L609" i="19"/>
  <c r="AR609" i="19"/>
  <c r="J609" i="19"/>
  <c r="AF609" i="19"/>
  <c r="BF609" i="19"/>
  <c r="AY609" i="19"/>
  <c r="K609" i="19"/>
  <c r="BM609" i="19"/>
  <c r="AS609" i="19"/>
  <c r="AJ609" i="19"/>
  <c r="BG609" i="19"/>
  <c r="BE609" i="19"/>
  <c r="BA609" i="19"/>
  <c r="AK609" i="19"/>
  <c r="AO609" i="19"/>
  <c r="AI609" i="19"/>
  <c r="AX609" i="19"/>
  <c r="BH609" i="19"/>
  <c r="Q609" i="19"/>
  <c r="A250" i="19"/>
  <c r="BO250" i="19"/>
  <c r="C251" i="19"/>
  <c r="AU249" i="19"/>
  <c r="AV249" i="19"/>
  <c r="AX249" i="19"/>
  <c r="AY249" i="19"/>
  <c r="I249" i="19"/>
  <c r="BD249" i="19"/>
  <c r="R249" i="19"/>
  <c r="BH249" i="19"/>
  <c r="Q249" i="19"/>
  <c r="X249" i="19"/>
  <c r="AJ249" i="19"/>
  <c r="AS249" i="19"/>
  <c r="AB249" i="19"/>
  <c r="BG249" i="19"/>
  <c r="BJ249" i="19"/>
  <c r="BM249" i="19"/>
  <c r="BK249" i="19"/>
  <c r="BF249" i="19"/>
  <c r="J249" i="19"/>
  <c r="K249" i="19"/>
  <c r="AN249" i="19"/>
  <c r="AT249" i="19"/>
  <c r="BC249" i="19"/>
  <c r="BI249" i="19"/>
  <c r="L249" i="19"/>
  <c r="T249" i="19"/>
  <c r="AR249" i="19"/>
  <c r="AW249" i="19"/>
  <c r="BE249" i="19"/>
  <c r="BL249" i="19"/>
  <c r="AF249" i="19"/>
  <c r="AO249" i="19"/>
  <c r="AI249" i="19"/>
  <c r="AK249" i="19"/>
  <c r="AZ249" i="19"/>
  <c r="BA249" i="19"/>
  <c r="G429" i="19"/>
  <c r="A428" i="19"/>
  <c r="BO431" i="19"/>
  <c r="C432" i="19"/>
  <c r="A92" i="16"/>
  <c r="A80" i="12"/>
  <c r="A157" i="12"/>
  <c r="A131" i="17"/>
  <c r="A92" i="17"/>
  <c r="A79" i="17"/>
  <c r="A118" i="17"/>
  <c r="A66" i="17"/>
  <c r="A105" i="17"/>
  <c r="A53" i="17"/>
  <c r="A40" i="17"/>
  <c r="A27" i="17"/>
  <c r="A14" i="17"/>
  <c r="A158" i="16"/>
  <c r="A54" i="16"/>
  <c r="A133" i="16"/>
  <c r="A27" i="16"/>
  <c r="A41" i="16"/>
  <c r="A79" i="16"/>
  <c r="A105" i="16"/>
  <c r="A41" i="10"/>
  <c r="A131" i="10"/>
  <c r="A145" i="10"/>
  <c r="A67" i="10"/>
  <c r="A53" i="10"/>
  <c r="A157" i="10"/>
  <c r="A105" i="10"/>
  <c r="A79" i="10"/>
  <c r="A93" i="10"/>
  <c r="A119" i="10"/>
  <c r="A27" i="10"/>
  <c r="A119" i="16"/>
  <c r="A14" i="16"/>
  <c r="A15" i="36"/>
  <c r="A105" i="36"/>
  <c r="A131" i="36"/>
  <c r="A157" i="36"/>
  <c r="A79" i="36"/>
  <c r="A41" i="36"/>
  <c r="A67" i="36"/>
  <c r="A93" i="36"/>
  <c r="A53" i="36"/>
  <c r="A27" i="36"/>
  <c r="A119" i="36"/>
  <c r="A145" i="36"/>
  <c r="A118" i="12"/>
  <c r="A40" i="12"/>
  <c r="A54" i="12"/>
  <c r="A28" i="12"/>
  <c r="A92" i="12"/>
  <c r="A66" i="12"/>
  <c r="A144" i="12"/>
  <c r="A158" i="12"/>
  <c r="A106" i="12"/>
  <c r="A14" i="12"/>
  <c r="A119" i="32"/>
  <c r="A15" i="32"/>
  <c r="A93" i="32"/>
  <c r="A27" i="32"/>
  <c r="A67" i="32"/>
  <c r="A79" i="32"/>
  <c r="A131" i="32"/>
  <c r="A105" i="32"/>
  <c r="A41" i="32"/>
  <c r="A145" i="32"/>
  <c r="A53" i="32"/>
  <c r="BC610" i="19" l="1"/>
  <c r="BD610" i="19"/>
  <c r="L250" i="19"/>
  <c r="AV250" i="19"/>
  <c r="BK250" i="19"/>
  <c r="AT250" i="19"/>
  <c r="AX250" i="19"/>
  <c r="BA250" i="19"/>
  <c r="J250" i="19"/>
  <c r="BD250" i="19"/>
  <c r="K250" i="19"/>
  <c r="BE250" i="19"/>
  <c r="R250" i="19"/>
  <c r="BI250" i="19"/>
  <c r="AI250" i="19"/>
  <c r="BL250" i="19"/>
  <c r="AK250" i="19"/>
  <c r="AN250" i="19"/>
  <c r="AW250" i="19"/>
  <c r="BJ250" i="19"/>
  <c r="AR250" i="19"/>
  <c r="BM250" i="19"/>
  <c r="X250" i="19"/>
  <c r="AF250" i="19"/>
  <c r="I250" i="19"/>
  <c r="BC250" i="19"/>
  <c r="AJ250" i="19"/>
  <c r="Q250" i="19"/>
  <c r="AS250" i="19"/>
  <c r="BF250" i="19"/>
  <c r="T250" i="19"/>
  <c r="BH250" i="19"/>
  <c r="AO250" i="19"/>
  <c r="AZ250" i="19"/>
  <c r="AB250" i="19"/>
  <c r="BG250" i="19"/>
  <c r="AU250" i="19"/>
  <c r="AY250" i="19"/>
  <c r="G430" i="19"/>
  <c r="A429" i="19"/>
  <c r="BO611" i="19"/>
  <c r="C612" i="19"/>
  <c r="A611" i="19"/>
  <c r="AB610" i="19"/>
  <c r="AX610" i="19"/>
  <c r="BL610" i="19"/>
  <c r="AF610" i="19"/>
  <c r="AY610" i="19"/>
  <c r="BM610" i="19"/>
  <c r="K610" i="19"/>
  <c r="BF610" i="19"/>
  <c r="Q610" i="19"/>
  <c r="BI610" i="19"/>
  <c r="AJ610" i="19"/>
  <c r="AK610" i="19"/>
  <c r="AN610" i="19"/>
  <c r="AO610" i="19"/>
  <c r="AT610" i="19"/>
  <c r="I610" i="19"/>
  <c r="J610" i="19"/>
  <c r="AR610" i="19"/>
  <c r="BA610" i="19"/>
  <c r="BE610" i="19"/>
  <c r="T610" i="19"/>
  <c r="BK610" i="19"/>
  <c r="AU610" i="19"/>
  <c r="AW610" i="19"/>
  <c r="BH610" i="19"/>
  <c r="X610" i="19"/>
  <c r="R610" i="19"/>
  <c r="L610" i="19"/>
  <c r="AI610" i="19"/>
  <c r="AV610" i="19"/>
  <c r="BG610" i="19"/>
  <c r="AS610" i="19"/>
  <c r="AZ610" i="19"/>
  <c r="BJ610" i="19"/>
  <c r="BO432" i="19"/>
  <c r="C433" i="19"/>
  <c r="I431" i="19"/>
  <c r="AR431" i="19"/>
  <c r="BH431" i="19"/>
  <c r="X431" i="19"/>
  <c r="AX431" i="19"/>
  <c r="BM431" i="19"/>
  <c r="K431" i="19"/>
  <c r="BE431" i="19"/>
  <c r="T431" i="19"/>
  <c r="BF431" i="19"/>
  <c r="AF431" i="19"/>
  <c r="BI431" i="19"/>
  <c r="AI431" i="19"/>
  <c r="BL431" i="19"/>
  <c r="AJ431" i="19"/>
  <c r="AK431" i="19"/>
  <c r="AO431" i="19"/>
  <c r="AS431" i="19"/>
  <c r="AW431" i="19"/>
  <c r="AZ431" i="19"/>
  <c r="BA431" i="19"/>
  <c r="BD431" i="19"/>
  <c r="AB431" i="19"/>
  <c r="BK431" i="19"/>
  <c r="AV431" i="19"/>
  <c r="Q431" i="19"/>
  <c r="BJ431" i="19"/>
  <c r="J431" i="19"/>
  <c r="AU431" i="19"/>
  <c r="AN431" i="19"/>
  <c r="L431" i="19"/>
  <c r="BC431" i="19"/>
  <c r="R431" i="19"/>
  <c r="AY431" i="19"/>
  <c r="AT431" i="19"/>
  <c r="BG431" i="19"/>
  <c r="A251" i="19"/>
  <c r="C252" i="19"/>
  <c r="BO251" i="19"/>
  <c r="A159" i="16"/>
  <c r="A132" i="12"/>
  <c r="A81" i="12"/>
  <c r="A41" i="17"/>
  <c r="A119" i="17"/>
  <c r="A54" i="17"/>
  <c r="A80" i="17"/>
  <c r="A106" i="17"/>
  <c r="A93" i="17"/>
  <c r="A28" i="17"/>
  <c r="A67" i="17"/>
  <c r="A132" i="17"/>
  <c r="A15" i="17"/>
  <c r="A93" i="16"/>
  <c r="A67" i="16"/>
  <c r="A80" i="16"/>
  <c r="A55" i="16"/>
  <c r="A106" i="16"/>
  <c r="A28" i="16"/>
  <c r="A42" i="16"/>
  <c r="A146" i="10"/>
  <c r="A28" i="10"/>
  <c r="A106" i="10"/>
  <c r="A158" i="10"/>
  <c r="A94" i="10"/>
  <c r="A54" i="10"/>
  <c r="A42" i="10"/>
  <c r="A132" i="10"/>
  <c r="A120" i="10"/>
  <c r="A68" i="10"/>
  <c r="A80" i="10"/>
  <c r="A120" i="16"/>
  <c r="A160" i="16"/>
  <c r="A134" i="16"/>
  <c r="A15" i="16"/>
  <c r="A146" i="36"/>
  <c r="A94" i="36"/>
  <c r="A158" i="36"/>
  <c r="A132" i="36"/>
  <c r="A42" i="36"/>
  <c r="A106" i="36"/>
  <c r="A120" i="36"/>
  <c r="A28" i="36"/>
  <c r="A80" i="36"/>
  <c r="A16" i="36"/>
  <c r="A68" i="36"/>
  <c r="A54" i="36"/>
  <c r="A67" i="12"/>
  <c r="A29" i="12"/>
  <c r="A15" i="12"/>
  <c r="A107" i="12"/>
  <c r="A159" i="12"/>
  <c r="A133" i="12"/>
  <c r="A41" i="12"/>
  <c r="A119" i="12"/>
  <c r="A145" i="12"/>
  <c r="A93" i="12"/>
  <c r="A94" i="32"/>
  <c r="A146" i="32"/>
  <c r="A42" i="32"/>
  <c r="A68" i="32"/>
  <c r="A16" i="32"/>
  <c r="A132" i="32"/>
  <c r="A106" i="32"/>
  <c r="A120" i="32"/>
  <c r="A54" i="32"/>
  <c r="A28" i="32"/>
  <c r="A80" i="32"/>
  <c r="BD611" i="19" l="1"/>
  <c r="BC611" i="19"/>
  <c r="A612" i="19"/>
  <c r="BO612" i="19"/>
  <c r="C613" i="19"/>
  <c r="AU611" i="19"/>
  <c r="AV611" i="19"/>
  <c r="AW611" i="19"/>
  <c r="R611" i="19"/>
  <c r="BI611" i="19"/>
  <c r="BJ611" i="19"/>
  <c r="BL611" i="19"/>
  <c r="T611" i="19"/>
  <c r="X611" i="19"/>
  <c r="AY611" i="19"/>
  <c r="AK611" i="19"/>
  <c r="AZ611" i="19"/>
  <c r="BE611" i="19"/>
  <c r="AF611" i="19"/>
  <c r="BF611" i="19"/>
  <c r="AX611" i="19"/>
  <c r="L611" i="19"/>
  <c r="BK611" i="19"/>
  <c r="AS611" i="19"/>
  <c r="AJ611" i="19"/>
  <c r="BG611" i="19"/>
  <c r="BA611" i="19"/>
  <c r="Q611" i="19"/>
  <c r="I611" i="19"/>
  <c r="AT611" i="19"/>
  <c r="BM611" i="19"/>
  <c r="AN611" i="19"/>
  <c r="BH611" i="19"/>
  <c r="AB611" i="19"/>
  <c r="AI611" i="19"/>
  <c r="J611" i="19"/>
  <c r="AR611" i="19"/>
  <c r="AO611" i="19"/>
  <c r="K611" i="19"/>
  <c r="BO433" i="19"/>
  <c r="C434" i="19"/>
  <c r="AF432" i="19"/>
  <c r="BK432" i="19"/>
  <c r="AK432" i="19"/>
  <c r="AO432" i="19"/>
  <c r="AU432" i="19"/>
  <c r="AY432" i="19"/>
  <c r="BD432" i="19"/>
  <c r="I432" i="19"/>
  <c r="AZ432" i="19"/>
  <c r="BA432" i="19"/>
  <c r="L432" i="19"/>
  <c r="BC432" i="19"/>
  <c r="AJ432" i="19"/>
  <c r="AB432" i="19"/>
  <c r="AV432" i="19"/>
  <c r="AW432" i="19"/>
  <c r="BL432" i="19"/>
  <c r="BJ432" i="19"/>
  <c r="T432" i="19"/>
  <c r="AN432" i="19"/>
  <c r="AX432" i="19"/>
  <c r="BE432" i="19"/>
  <c r="BM432" i="19"/>
  <c r="J432" i="19"/>
  <c r="AI432" i="19"/>
  <c r="AR432" i="19"/>
  <c r="BH432" i="19"/>
  <c r="BG432" i="19"/>
  <c r="K432" i="19"/>
  <c r="X432" i="19"/>
  <c r="BF432" i="19"/>
  <c r="R432" i="19"/>
  <c r="Q432" i="19"/>
  <c r="AS432" i="19"/>
  <c r="AT432" i="19"/>
  <c r="BI432" i="19"/>
  <c r="G431" i="19"/>
  <c r="A430" i="19"/>
  <c r="R251" i="19"/>
  <c r="AW251" i="19"/>
  <c r="BM251" i="19"/>
  <c r="AI251" i="19"/>
  <c r="BA251" i="19"/>
  <c r="AN251" i="19"/>
  <c r="BE251" i="19"/>
  <c r="K251" i="19"/>
  <c r="AS251" i="19"/>
  <c r="BH251" i="19"/>
  <c r="AU251" i="19"/>
  <c r="I251" i="19"/>
  <c r="BC251" i="19"/>
  <c r="J251" i="19"/>
  <c r="BD251" i="19"/>
  <c r="L251" i="19"/>
  <c r="BF251" i="19"/>
  <c r="Q251" i="19"/>
  <c r="BG251" i="19"/>
  <c r="AB251" i="19"/>
  <c r="BJ251" i="19"/>
  <c r="AK251" i="19"/>
  <c r="AO251" i="19"/>
  <c r="AT251" i="19"/>
  <c r="AZ251" i="19"/>
  <c r="AJ251" i="19"/>
  <c r="AR251" i="19"/>
  <c r="BL251" i="19"/>
  <c r="X251" i="19"/>
  <c r="AV251" i="19"/>
  <c r="BI251" i="19"/>
  <c r="AF251" i="19"/>
  <c r="AX251" i="19"/>
  <c r="AY251" i="19"/>
  <c r="BK251" i="19"/>
  <c r="T251" i="19"/>
  <c r="BO252" i="19"/>
  <c r="C253" i="19"/>
  <c r="A252" i="19"/>
  <c r="A134" i="12"/>
  <c r="A55" i="12"/>
  <c r="A68" i="17"/>
  <c r="A81" i="17"/>
  <c r="A29" i="17"/>
  <c r="A55" i="17"/>
  <c r="A94" i="17"/>
  <c r="A120" i="17"/>
  <c r="A133" i="17"/>
  <c r="A107" i="17"/>
  <c r="A42" i="17"/>
  <c r="A16" i="17"/>
  <c r="A68" i="16"/>
  <c r="A56" i="16"/>
  <c r="A94" i="16"/>
  <c r="A107" i="16"/>
  <c r="A29" i="16"/>
  <c r="A69" i="16"/>
  <c r="A81" i="16"/>
  <c r="A81" i="10"/>
  <c r="A133" i="10"/>
  <c r="A159" i="10"/>
  <c r="A107" i="10"/>
  <c r="A69" i="10"/>
  <c r="A55" i="10"/>
  <c r="A29" i="10"/>
  <c r="A121" i="10"/>
  <c r="A95" i="10"/>
  <c r="A147" i="10"/>
  <c r="A43" i="10"/>
  <c r="A121" i="16"/>
  <c r="A95" i="16"/>
  <c r="A43" i="16"/>
  <c r="A16" i="16"/>
  <c r="A133" i="36"/>
  <c r="A55" i="36"/>
  <c r="A69" i="36"/>
  <c r="A121" i="36"/>
  <c r="A159" i="36"/>
  <c r="A17" i="36"/>
  <c r="A29" i="36"/>
  <c r="A107" i="36"/>
  <c r="A95" i="36"/>
  <c r="A81" i="36"/>
  <c r="A43" i="36"/>
  <c r="A147" i="36"/>
  <c r="A16" i="12"/>
  <c r="A108" i="12"/>
  <c r="A160" i="12"/>
  <c r="A146" i="12"/>
  <c r="A120" i="12"/>
  <c r="A94" i="12"/>
  <c r="A82" i="12"/>
  <c r="A42" i="12"/>
  <c r="A68" i="12"/>
  <c r="A29" i="32"/>
  <c r="A107" i="32"/>
  <c r="A43" i="32"/>
  <c r="A69" i="32"/>
  <c r="A147" i="32"/>
  <c r="A55" i="32"/>
  <c r="A133" i="32"/>
  <c r="A81" i="32"/>
  <c r="A121" i="32"/>
  <c r="A17" i="32"/>
  <c r="A95" i="32"/>
  <c r="BD612" i="19" l="1"/>
  <c r="BC612" i="19"/>
  <c r="BO253" i="19"/>
  <c r="A253" i="19"/>
  <c r="C254" i="19"/>
  <c r="Q252" i="19"/>
  <c r="AU252" i="19"/>
  <c r="BJ252" i="19"/>
  <c r="R252" i="19"/>
  <c r="AV252" i="19"/>
  <c r="BK252" i="19"/>
  <c r="X252" i="19"/>
  <c r="AX252" i="19"/>
  <c r="AJ252" i="19"/>
  <c r="BD252" i="19"/>
  <c r="J252" i="19"/>
  <c r="AR252" i="19"/>
  <c r="BG252" i="19"/>
  <c r="AZ252" i="19"/>
  <c r="K252" i="19"/>
  <c r="BE252" i="19"/>
  <c r="L252" i="19"/>
  <c r="BF252" i="19"/>
  <c r="T252" i="19"/>
  <c r="BH252" i="19"/>
  <c r="AB252" i="19"/>
  <c r="BI252" i="19"/>
  <c r="AF252" i="19"/>
  <c r="BM252" i="19"/>
  <c r="AO252" i="19"/>
  <c r="AT252" i="19"/>
  <c r="BC252" i="19"/>
  <c r="AN252" i="19"/>
  <c r="AS252" i="19"/>
  <c r="AW252" i="19"/>
  <c r="AK252" i="19"/>
  <c r="AI252" i="19"/>
  <c r="I252" i="19"/>
  <c r="BL252" i="19"/>
  <c r="AY252" i="19"/>
  <c r="BA252" i="19"/>
  <c r="BO613" i="19"/>
  <c r="C614" i="19"/>
  <c r="A613" i="19"/>
  <c r="R612" i="19"/>
  <c r="AU612" i="19"/>
  <c r="BI612" i="19"/>
  <c r="X612" i="19"/>
  <c r="AW612" i="19"/>
  <c r="BK612" i="19"/>
  <c r="AB612" i="19"/>
  <c r="AX612" i="19"/>
  <c r="BL612" i="19"/>
  <c r="AF612" i="19"/>
  <c r="AY612" i="19"/>
  <c r="BM612" i="19"/>
  <c r="AI612" i="19"/>
  <c r="AZ612" i="19"/>
  <c r="AJ612" i="19"/>
  <c r="AS612" i="19"/>
  <c r="AT612" i="19"/>
  <c r="AV612" i="19"/>
  <c r="J612" i="19"/>
  <c r="BE612" i="19"/>
  <c r="K612" i="19"/>
  <c r="BF612" i="19"/>
  <c r="Q612" i="19"/>
  <c r="BH612" i="19"/>
  <c r="AN612" i="19"/>
  <c r="L612" i="19"/>
  <c r="T612" i="19"/>
  <c r="AO612" i="19"/>
  <c r="AR612" i="19"/>
  <c r="BJ612" i="19"/>
  <c r="BG612" i="19"/>
  <c r="I612" i="19"/>
  <c r="BA612" i="19"/>
  <c r="AK612" i="19"/>
  <c r="C435" i="19"/>
  <c r="BO434" i="19"/>
  <c r="AI433" i="19"/>
  <c r="AN433" i="19"/>
  <c r="AW433" i="19"/>
  <c r="AX433" i="19"/>
  <c r="AY433" i="19"/>
  <c r="BA433" i="19"/>
  <c r="K433" i="19"/>
  <c r="R433" i="19"/>
  <c r="T433" i="19"/>
  <c r="AB433" i="19"/>
  <c r="BE433" i="19"/>
  <c r="BL433" i="19"/>
  <c r="BC433" i="19"/>
  <c r="BH433" i="19"/>
  <c r="AS433" i="19"/>
  <c r="BI433" i="19"/>
  <c r="L433" i="19"/>
  <c r="AJ433" i="19"/>
  <c r="AT433" i="19"/>
  <c r="AZ433" i="19"/>
  <c r="BJ433" i="19"/>
  <c r="BM433" i="19"/>
  <c r="Q433" i="19"/>
  <c r="AK433" i="19"/>
  <c r="AU433" i="19"/>
  <c r="BD433" i="19"/>
  <c r="BK433" i="19"/>
  <c r="I433" i="19"/>
  <c r="AF433" i="19"/>
  <c r="AO433" i="19"/>
  <c r="BF433" i="19"/>
  <c r="AV433" i="19"/>
  <c r="BG433" i="19"/>
  <c r="X433" i="19"/>
  <c r="AR433" i="19"/>
  <c r="J433" i="19"/>
  <c r="G432" i="19"/>
  <c r="A431" i="19"/>
  <c r="A109" i="12"/>
  <c r="A30" i="12"/>
  <c r="A56" i="12"/>
  <c r="A56" i="17"/>
  <c r="A134" i="17"/>
  <c r="A30" i="17"/>
  <c r="A121" i="17"/>
  <c r="A82" i="17"/>
  <c r="A108" i="17"/>
  <c r="A43" i="17"/>
  <c r="A95" i="17"/>
  <c r="A69" i="17"/>
  <c r="A17" i="17"/>
  <c r="A161" i="16"/>
  <c r="A57" i="16"/>
  <c r="A135" i="16"/>
  <c r="A108" i="16"/>
  <c r="A58" i="16"/>
  <c r="A96" i="16"/>
  <c r="A30" i="16"/>
  <c r="A82" i="16"/>
  <c r="A44" i="10"/>
  <c r="A30" i="10"/>
  <c r="A108" i="10"/>
  <c r="A160" i="10"/>
  <c r="A96" i="10"/>
  <c r="A134" i="10"/>
  <c r="A148" i="10"/>
  <c r="A56" i="10"/>
  <c r="A122" i="10"/>
  <c r="A70" i="10"/>
  <c r="A82" i="10"/>
  <c r="A136" i="16"/>
  <c r="A122" i="16"/>
  <c r="A17" i="16"/>
  <c r="A148" i="36"/>
  <c r="A108" i="36"/>
  <c r="A122" i="36"/>
  <c r="A44" i="36"/>
  <c r="A30" i="36"/>
  <c r="A70" i="36"/>
  <c r="A82" i="36"/>
  <c r="A18" i="36"/>
  <c r="A56" i="36"/>
  <c r="A96" i="36"/>
  <c r="A160" i="36"/>
  <c r="A134" i="36"/>
  <c r="A147" i="12"/>
  <c r="A69" i="12"/>
  <c r="A31" i="12"/>
  <c r="A161" i="12"/>
  <c r="A135" i="12"/>
  <c r="A43" i="12"/>
  <c r="A57" i="12"/>
  <c r="A95" i="12"/>
  <c r="A83" i="12"/>
  <c r="A121" i="12"/>
  <c r="A17" i="12"/>
  <c r="A96" i="32"/>
  <c r="A134" i="32"/>
  <c r="A44" i="32"/>
  <c r="A108" i="32"/>
  <c r="A122" i="32"/>
  <c r="A148" i="32"/>
  <c r="A30" i="32"/>
  <c r="A18" i="32"/>
  <c r="A56" i="32"/>
  <c r="A82" i="32"/>
  <c r="A70" i="32"/>
  <c r="BC613" i="19" l="1"/>
  <c r="BD613" i="19"/>
  <c r="AN613" i="19"/>
  <c r="AU613" i="19"/>
  <c r="AK613" i="19"/>
  <c r="BI613" i="19"/>
  <c r="AW613" i="19"/>
  <c r="J613" i="19"/>
  <c r="AX613" i="19"/>
  <c r="AO613" i="19"/>
  <c r="AY613" i="19"/>
  <c r="BF613" i="19"/>
  <c r="AZ613" i="19"/>
  <c r="K613" i="19"/>
  <c r="L613" i="19"/>
  <c r="AS613" i="19"/>
  <c r="T613" i="19"/>
  <c r="AV613" i="19"/>
  <c r="AR613" i="19"/>
  <c r="BG613" i="19"/>
  <c r="BJ613" i="19"/>
  <c r="BE613" i="19"/>
  <c r="Q613" i="19"/>
  <c r="X613" i="19"/>
  <c r="AI613" i="19"/>
  <c r="I613" i="19"/>
  <c r="R613" i="19"/>
  <c r="BM613" i="19"/>
  <c r="BL613" i="19"/>
  <c r="AB613" i="19"/>
  <c r="AJ613" i="19"/>
  <c r="BA613" i="19"/>
  <c r="AT613" i="19"/>
  <c r="BH613" i="19"/>
  <c r="BK613" i="19"/>
  <c r="AF613" i="19"/>
  <c r="A254" i="19"/>
  <c r="BO254" i="19"/>
  <c r="C255" i="19"/>
  <c r="BD434" i="19"/>
  <c r="BI434" i="19"/>
  <c r="X434" i="19"/>
  <c r="AI434" i="19"/>
  <c r="AS434" i="19"/>
  <c r="BC434" i="19"/>
  <c r="AY434" i="19"/>
  <c r="BH434" i="19"/>
  <c r="R434" i="19"/>
  <c r="BL434" i="19"/>
  <c r="L434" i="19"/>
  <c r="BG434" i="19"/>
  <c r="K434" i="19"/>
  <c r="AT434" i="19"/>
  <c r="AB434" i="19"/>
  <c r="AO434" i="19"/>
  <c r="AR434" i="19"/>
  <c r="AJ434" i="19"/>
  <c r="AF434" i="19"/>
  <c r="AU434" i="19"/>
  <c r="BJ434" i="19"/>
  <c r="BA434" i="19"/>
  <c r="AV434" i="19"/>
  <c r="BK434" i="19"/>
  <c r="T434" i="19"/>
  <c r="AK434" i="19"/>
  <c r="AW434" i="19"/>
  <c r="BM434" i="19"/>
  <c r="BE434" i="19"/>
  <c r="AX434" i="19"/>
  <c r="AN434" i="19"/>
  <c r="BF434" i="19"/>
  <c r="J434" i="19"/>
  <c r="I434" i="19"/>
  <c r="AZ434" i="19"/>
  <c r="Q434" i="19"/>
  <c r="I253" i="19"/>
  <c r="AS253" i="19"/>
  <c r="BH253" i="19"/>
  <c r="AJ253" i="19"/>
  <c r="BD253" i="19"/>
  <c r="AZ253" i="19"/>
  <c r="Q253" i="19"/>
  <c r="BF253" i="19"/>
  <c r="T253" i="19"/>
  <c r="BG253" i="19"/>
  <c r="X253" i="19"/>
  <c r="BJ253" i="19"/>
  <c r="AF253" i="19"/>
  <c r="BL253" i="19"/>
  <c r="AI253" i="19"/>
  <c r="BM253" i="19"/>
  <c r="AO253" i="19"/>
  <c r="BA253" i="19"/>
  <c r="AK253" i="19"/>
  <c r="AU253" i="19"/>
  <c r="AX253" i="19"/>
  <c r="AW253" i="19"/>
  <c r="R253" i="19"/>
  <c r="BI253" i="19"/>
  <c r="AT253" i="19"/>
  <c r="J253" i="19"/>
  <c r="K253" i="19"/>
  <c r="AN253" i="19"/>
  <c r="BC253" i="19"/>
  <c r="L253" i="19"/>
  <c r="AR253" i="19"/>
  <c r="BE253" i="19"/>
  <c r="AB253" i="19"/>
  <c r="AV253" i="19"/>
  <c r="AY253" i="19"/>
  <c r="BK253" i="19"/>
  <c r="BO435" i="19"/>
  <c r="C436" i="19"/>
  <c r="G433" i="19"/>
  <c r="A432" i="19"/>
  <c r="A614" i="19"/>
  <c r="BO614" i="19"/>
  <c r="C615" i="19"/>
  <c r="A110" i="12"/>
  <c r="A136" i="12"/>
  <c r="A84" i="12"/>
  <c r="A96" i="17"/>
  <c r="A122" i="17"/>
  <c r="A44" i="17"/>
  <c r="A31" i="17"/>
  <c r="A109" i="17"/>
  <c r="A135" i="17"/>
  <c r="A70" i="17"/>
  <c r="A83" i="17"/>
  <c r="A57" i="17"/>
  <c r="A18" i="17"/>
  <c r="A44" i="16"/>
  <c r="A162" i="16"/>
  <c r="A71" i="16"/>
  <c r="A70" i="16"/>
  <c r="A83" i="16"/>
  <c r="A137" i="16"/>
  <c r="A31" i="16"/>
  <c r="A109" i="16"/>
  <c r="A83" i="10"/>
  <c r="A109" i="10"/>
  <c r="A123" i="10"/>
  <c r="A31" i="10"/>
  <c r="A149" i="10"/>
  <c r="A135" i="10"/>
  <c r="A97" i="10"/>
  <c r="A45" i="10"/>
  <c r="A71" i="10"/>
  <c r="A57" i="10"/>
  <c r="A59" i="16"/>
  <c r="A123" i="16"/>
  <c r="A18" i="16"/>
  <c r="A19" i="36"/>
  <c r="A45" i="36"/>
  <c r="A161" i="36"/>
  <c r="A83" i="36"/>
  <c r="A123" i="36"/>
  <c r="A71" i="36"/>
  <c r="A109" i="36"/>
  <c r="A97" i="36"/>
  <c r="A135" i="36"/>
  <c r="A57" i="36"/>
  <c r="A31" i="36"/>
  <c r="A149" i="36"/>
  <c r="A18" i="12"/>
  <c r="A162" i="12"/>
  <c r="A122" i="12"/>
  <c r="A58" i="12"/>
  <c r="A32" i="12"/>
  <c r="A44" i="12"/>
  <c r="A70" i="12"/>
  <c r="A96" i="12"/>
  <c r="A148" i="12"/>
  <c r="A109" i="32"/>
  <c r="A45" i="32"/>
  <c r="A31" i="32"/>
  <c r="A83" i="32"/>
  <c r="A135" i="32"/>
  <c r="A71" i="32"/>
  <c r="A149" i="32"/>
  <c r="A123" i="32"/>
  <c r="A97" i="32"/>
  <c r="A19" i="32"/>
  <c r="A57" i="32"/>
  <c r="BC614" i="19" l="1"/>
  <c r="BD614" i="19"/>
  <c r="C256" i="19"/>
  <c r="BO255" i="19"/>
  <c r="A255" i="19"/>
  <c r="AK254" i="19"/>
  <c r="L254" i="19"/>
  <c r="AR254" i="19"/>
  <c r="AW254" i="19"/>
  <c r="AY254" i="19"/>
  <c r="AZ254" i="19"/>
  <c r="BD254" i="19"/>
  <c r="AO254" i="19"/>
  <c r="BG254" i="19"/>
  <c r="BK254" i="19"/>
  <c r="K254" i="19"/>
  <c r="AB254" i="19"/>
  <c r="Q254" i="19"/>
  <c r="AT254" i="19"/>
  <c r="AV254" i="19"/>
  <c r="BF254" i="19"/>
  <c r="X254" i="19"/>
  <c r="AU254" i="19"/>
  <c r="BM254" i="19"/>
  <c r="BH254" i="19"/>
  <c r="AI254" i="19"/>
  <c r="BL254" i="19"/>
  <c r="I254" i="19"/>
  <c r="BJ254" i="19"/>
  <c r="J254" i="19"/>
  <c r="AX254" i="19"/>
  <c r="BA254" i="19"/>
  <c r="AJ254" i="19"/>
  <c r="BI254" i="19"/>
  <c r="R254" i="19"/>
  <c r="AF254" i="19"/>
  <c r="T254" i="19"/>
  <c r="BE254" i="19"/>
  <c r="BC254" i="19"/>
  <c r="AS254" i="19"/>
  <c r="AN254" i="19"/>
  <c r="G434" i="19"/>
  <c r="A433" i="19"/>
  <c r="C616" i="19"/>
  <c r="BO615" i="19"/>
  <c r="A615" i="19"/>
  <c r="K614" i="19"/>
  <c r="BF614" i="19"/>
  <c r="L614" i="19"/>
  <c r="BG614" i="19"/>
  <c r="Q614" i="19"/>
  <c r="BI614" i="19"/>
  <c r="X614" i="19"/>
  <c r="BK614" i="19"/>
  <c r="AN614" i="19"/>
  <c r="AO614" i="19"/>
  <c r="AS614" i="19"/>
  <c r="AW614" i="19"/>
  <c r="BE614" i="19"/>
  <c r="I614" i="19"/>
  <c r="AR614" i="19"/>
  <c r="AT614" i="19"/>
  <c r="J614" i="19"/>
  <c r="AJ614" i="19"/>
  <c r="AZ614" i="19"/>
  <c r="AI614" i="19"/>
  <c r="BA614" i="19"/>
  <c r="AK614" i="19"/>
  <c r="AF614" i="19"/>
  <c r="BH614" i="19"/>
  <c r="T614" i="19"/>
  <c r="AU614" i="19"/>
  <c r="BL614" i="19"/>
  <c r="BJ614" i="19"/>
  <c r="BM614" i="19"/>
  <c r="AX614" i="19"/>
  <c r="AV614" i="19"/>
  <c r="AY614" i="19"/>
  <c r="AB614" i="19"/>
  <c r="R614" i="19"/>
  <c r="BO436" i="19"/>
  <c r="C437" i="19"/>
  <c r="AV435" i="19"/>
  <c r="AW435" i="19"/>
  <c r="AX435" i="19"/>
  <c r="K435" i="19"/>
  <c r="AZ435" i="19"/>
  <c r="L435" i="19"/>
  <c r="BE435" i="19"/>
  <c r="Q435" i="19"/>
  <c r="BI435" i="19"/>
  <c r="T435" i="19"/>
  <c r="BJ435" i="19"/>
  <c r="X435" i="19"/>
  <c r="BK435" i="19"/>
  <c r="BM435" i="19"/>
  <c r="AF435" i="19"/>
  <c r="AS435" i="19"/>
  <c r="AU435" i="19"/>
  <c r="AK435" i="19"/>
  <c r="BL435" i="19"/>
  <c r="AI435" i="19"/>
  <c r="BF435" i="19"/>
  <c r="AJ435" i="19"/>
  <c r="BG435" i="19"/>
  <c r="AO435" i="19"/>
  <c r="AY435" i="19"/>
  <c r="BH435" i="19"/>
  <c r="AB435" i="19"/>
  <c r="AR435" i="19"/>
  <c r="BA435" i="19"/>
  <c r="I435" i="19"/>
  <c r="J435" i="19"/>
  <c r="AN435" i="19"/>
  <c r="BD435" i="19"/>
  <c r="AT435" i="19"/>
  <c r="BC435" i="19"/>
  <c r="R435" i="19"/>
  <c r="A59" i="12"/>
  <c r="A137" i="12"/>
  <c r="A85" i="12"/>
  <c r="A84" i="17"/>
  <c r="A32" i="17"/>
  <c r="A71" i="17"/>
  <c r="A45" i="17"/>
  <c r="A136" i="17"/>
  <c r="A123" i="17"/>
  <c r="A58" i="17"/>
  <c r="A110" i="17"/>
  <c r="A97" i="17"/>
  <c r="A19" i="17"/>
  <c r="A45" i="16"/>
  <c r="A97" i="16"/>
  <c r="A84" i="16"/>
  <c r="A32" i="16"/>
  <c r="A110" i="16"/>
  <c r="A136" i="10"/>
  <c r="A32" i="10"/>
  <c r="A110" i="10"/>
  <c r="A150" i="10"/>
  <c r="A84" i="10"/>
  <c r="A58" i="10"/>
  <c r="A72" i="10"/>
  <c r="A46" i="10"/>
  <c r="A98" i="10"/>
  <c r="A124" i="10"/>
  <c r="A138" i="16"/>
  <c r="A124" i="16"/>
  <c r="A72" i="16"/>
  <c r="A19" i="16"/>
  <c r="A84" i="36"/>
  <c r="A110" i="36"/>
  <c r="A98" i="36"/>
  <c r="A32" i="36"/>
  <c r="A72" i="36"/>
  <c r="A46" i="36"/>
  <c r="A162" i="36"/>
  <c r="A58" i="36"/>
  <c r="A136" i="36"/>
  <c r="A150" i="36"/>
  <c r="A124" i="36"/>
  <c r="A20" i="36"/>
  <c r="A45" i="12"/>
  <c r="A123" i="12"/>
  <c r="A163" i="12"/>
  <c r="A33" i="12"/>
  <c r="A111" i="12"/>
  <c r="A71" i="12"/>
  <c r="A19" i="12"/>
  <c r="A149" i="12"/>
  <c r="A97" i="12"/>
  <c r="A150" i="32"/>
  <c r="A84" i="32"/>
  <c r="A20" i="32"/>
  <c r="A58" i="32"/>
  <c r="A72" i="32"/>
  <c r="A46" i="32"/>
  <c r="A32" i="32"/>
  <c r="A124" i="32"/>
  <c r="A136" i="32"/>
  <c r="A110" i="32"/>
  <c r="A98" i="32"/>
  <c r="BC615" i="19" l="1"/>
  <c r="BD615" i="19"/>
  <c r="AO436" i="19"/>
  <c r="AR436" i="19"/>
  <c r="AT436" i="19"/>
  <c r="AU436" i="19"/>
  <c r="AW436" i="19"/>
  <c r="BE436" i="19"/>
  <c r="X436" i="19"/>
  <c r="BJ436" i="19"/>
  <c r="AV436" i="19"/>
  <c r="BK436" i="19"/>
  <c r="T436" i="19"/>
  <c r="I436" i="19"/>
  <c r="AJ436" i="19"/>
  <c r="AX436" i="19"/>
  <c r="AY436" i="19"/>
  <c r="BL436" i="19"/>
  <c r="AF436" i="19"/>
  <c r="BC436" i="19"/>
  <c r="AZ436" i="19"/>
  <c r="K436" i="19"/>
  <c r="AI436" i="19"/>
  <c r="BG436" i="19"/>
  <c r="Q436" i="19"/>
  <c r="BA436" i="19"/>
  <c r="L436" i="19"/>
  <c r="AS436" i="19"/>
  <c r="BM436" i="19"/>
  <c r="AK436" i="19"/>
  <c r="BD436" i="19"/>
  <c r="AN436" i="19"/>
  <c r="J436" i="19"/>
  <c r="BI436" i="19"/>
  <c r="BF436" i="19"/>
  <c r="AB436" i="19"/>
  <c r="BH436" i="19"/>
  <c r="R436" i="19"/>
  <c r="G435" i="19"/>
  <c r="A434" i="19"/>
  <c r="AI255" i="19"/>
  <c r="BM255" i="19"/>
  <c r="AO255" i="19"/>
  <c r="AS255" i="19"/>
  <c r="AT255" i="19"/>
  <c r="AY255" i="19"/>
  <c r="K255" i="19"/>
  <c r="L255" i="19"/>
  <c r="AW255" i="19"/>
  <c r="BA255" i="19"/>
  <c r="I255" i="19"/>
  <c r="T255" i="19"/>
  <c r="BC255" i="19"/>
  <c r="BJ255" i="19"/>
  <c r="BF255" i="19"/>
  <c r="AK255" i="19"/>
  <c r="AJ255" i="19"/>
  <c r="BD255" i="19"/>
  <c r="AN255" i="19"/>
  <c r="BE255" i="19"/>
  <c r="AR255" i="19"/>
  <c r="BK255" i="19"/>
  <c r="AZ255" i="19"/>
  <c r="BI255" i="19"/>
  <c r="AF255" i="19"/>
  <c r="AX255" i="19"/>
  <c r="J255" i="19"/>
  <c r="BG255" i="19"/>
  <c r="Q255" i="19"/>
  <c r="AU255" i="19"/>
  <c r="BL255" i="19"/>
  <c r="BH255" i="19"/>
  <c r="AV255" i="19"/>
  <c r="X255" i="19"/>
  <c r="AB255" i="19"/>
  <c r="R255" i="19"/>
  <c r="C257" i="19"/>
  <c r="BO256" i="19"/>
  <c r="A256" i="19"/>
  <c r="AK615" i="19"/>
  <c r="AO615" i="19"/>
  <c r="AW615" i="19"/>
  <c r="J615" i="19"/>
  <c r="X615" i="19"/>
  <c r="AY615" i="19"/>
  <c r="BA615" i="19"/>
  <c r="BL615" i="19"/>
  <c r="BE615" i="19"/>
  <c r="AJ615" i="19"/>
  <c r="AZ615" i="19"/>
  <c r="BF615" i="19"/>
  <c r="BJ615" i="19"/>
  <c r="L615" i="19"/>
  <c r="AS615" i="19"/>
  <c r="BG615" i="19"/>
  <c r="Q615" i="19"/>
  <c r="BM615" i="19"/>
  <c r="AF615" i="19"/>
  <c r="AT615" i="19"/>
  <c r="AB615" i="19"/>
  <c r="AX615" i="19"/>
  <c r="BH615" i="19"/>
  <c r="BK615" i="19"/>
  <c r="R615" i="19"/>
  <c r="I615" i="19"/>
  <c r="AU615" i="19"/>
  <c r="AN615" i="19"/>
  <c r="BI615" i="19"/>
  <c r="AR615" i="19"/>
  <c r="AI615" i="19"/>
  <c r="AV615" i="19"/>
  <c r="K615" i="19"/>
  <c r="T615" i="19"/>
  <c r="BO437" i="19"/>
  <c r="C438" i="19"/>
  <c r="A616" i="19"/>
  <c r="BO616" i="19"/>
  <c r="C617" i="19"/>
  <c r="A34" i="12"/>
  <c r="A60" i="12"/>
  <c r="A86" i="12"/>
  <c r="A112" i="12"/>
  <c r="A72" i="17"/>
  <c r="A59" i="17"/>
  <c r="A124" i="17"/>
  <c r="A33" i="17"/>
  <c r="A111" i="17"/>
  <c r="A46" i="17"/>
  <c r="A98" i="17"/>
  <c r="A137" i="17"/>
  <c r="A85" i="17"/>
  <c r="A20" i="17"/>
  <c r="A60" i="16"/>
  <c r="A47" i="16"/>
  <c r="A46" i="16"/>
  <c r="A33" i="16"/>
  <c r="A126" i="16"/>
  <c r="A111" i="16"/>
  <c r="A73" i="16"/>
  <c r="A85" i="16"/>
  <c r="A98" i="16"/>
  <c r="A126" i="10"/>
  <c r="A125" i="10"/>
  <c r="A74" i="10"/>
  <c r="A73" i="10"/>
  <c r="A59" i="10"/>
  <c r="A85" i="10"/>
  <c r="A100" i="10"/>
  <c r="A99" i="10"/>
  <c r="A33" i="10"/>
  <c r="A137" i="10"/>
  <c r="A48" i="10"/>
  <c r="A47" i="10"/>
  <c r="A152" i="10"/>
  <c r="A151" i="10"/>
  <c r="A111" i="10"/>
  <c r="A125" i="16"/>
  <c r="A20" i="16"/>
  <c r="A59" i="36"/>
  <c r="A33" i="36"/>
  <c r="A126" i="36"/>
  <c r="A125" i="36"/>
  <c r="A100" i="36"/>
  <c r="A99" i="36"/>
  <c r="A111" i="36"/>
  <c r="A152" i="36"/>
  <c r="A151" i="36"/>
  <c r="A48" i="36"/>
  <c r="A47" i="36"/>
  <c r="A137" i="36"/>
  <c r="A85" i="36"/>
  <c r="A22" i="36"/>
  <c r="A21" i="36"/>
  <c r="A74" i="36"/>
  <c r="A73" i="36"/>
  <c r="A98" i="12"/>
  <c r="A138" i="12"/>
  <c r="A150" i="12"/>
  <c r="A124" i="12"/>
  <c r="A164" i="12"/>
  <c r="A72" i="12"/>
  <c r="A20" i="12"/>
  <c r="A46" i="12"/>
  <c r="A22" i="32"/>
  <c r="A21" i="32"/>
  <c r="A33" i="32"/>
  <c r="A59" i="32"/>
  <c r="A111" i="32"/>
  <c r="A48" i="32"/>
  <c r="A47" i="32"/>
  <c r="A137" i="32"/>
  <c r="A85" i="32"/>
  <c r="A100" i="32"/>
  <c r="A99" i="32"/>
  <c r="A126" i="32"/>
  <c r="A125" i="32"/>
  <c r="A74" i="32"/>
  <c r="A73" i="32"/>
  <c r="A152" i="32"/>
  <c r="A151" i="32"/>
  <c r="BC616" i="19" l="1"/>
  <c r="BD616" i="19"/>
  <c r="X616" i="19"/>
  <c r="AW616" i="19"/>
  <c r="BK616" i="19"/>
  <c r="AF616" i="19"/>
  <c r="AY616" i="19"/>
  <c r="BM616" i="19"/>
  <c r="AI616" i="19"/>
  <c r="AZ616" i="19"/>
  <c r="AJ616" i="19"/>
  <c r="AN616" i="19"/>
  <c r="J616" i="19"/>
  <c r="AO616" i="19"/>
  <c r="BE616" i="19"/>
  <c r="AS616" i="19"/>
  <c r="AT616" i="19"/>
  <c r="AU616" i="19"/>
  <c r="AV616" i="19"/>
  <c r="AX616" i="19"/>
  <c r="K616" i="19"/>
  <c r="BF616" i="19"/>
  <c r="Q616" i="19"/>
  <c r="BH616" i="19"/>
  <c r="T616" i="19"/>
  <c r="BJ616" i="19"/>
  <c r="R616" i="19"/>
  <c r="AB616" i="19"/>
  <c r="AR616" i="19"/>
  <c r="BG616" i="19"/>
  <c r="BI616" i="19"/>
  <c r="BL616" i="19"/>
  <c r="L616" i="19"/>
  <c r="BA616" i="19"/>
  <c r="AK616" i="19"/>
  <c r="I616" i="19"/>
  <c r="AF256" i="19"/>
  <c r="BC256" i="19"/>
  <c r="AJ256" i="19"/>
  <c r="BD256" i="19"/>
  <c r="AO256" i="19"/>
  <c r="BF256" i="19"/>
  <c r="L256" i="19"/>
  <c r="AT256" i="19"/>
  <c r="BI256" i="19"/>
  <c r="T256" i="19"/>
  <c r="AW256" i="19"/>
  <c r="BM256" i="19"/>
  <c r="AB256" i="19"/>
  <c r="BK256" i="19"/>
  <c r="AR256" i="19"/>
  <c r="AS256" i="19"/>
  <c r="AU256" i="19"/>
  <c r="AV256" i="19"/>
  <c r="AX256" i="19"/>
  <c r="K256" i="19"/>
  <c r="BE256" i="19"/>
  <c r="Q256" i="19"/>
  <c r="X256" i="19"/>
  <c r="AN256" i="19"/>
  <c r="BG256" i="19"/>
  <c r="BH256" i="19"/>
  <c r="R256" i="19"/>
  <c r="AZ256" i="19"/>
  <c r="BJ256" i="19"/>
  <c r="J256" i="19"/>
  <c r="AI256" i="19"/>
  <c r="BL256" i="19"/>
  <c r="AY256" i="19"/>
  <c r="AK256" i="19"/>
  <c r="BA256" i="19"/>
  <c r="I256" i="19"/>
  <c r="BO257" i="19"/>
  <c r="A257" i="19"/>
  <c r="C258" i="19"/>
  <c r="G436" i="19"/>
  <c r="A435" i="19"/>
  <c r="BO438" i="19"/>
  <c r="C439" i="19"/>
  <c r="Q437" i="19"/>
  <c r="AU437" i="19"/>
  <c r="BK437" i="19"/>
  <c r="AI437" i="19"/>
  <c r="BC437" i="19"/>
  <c r="J437" i="19"/>
  <c r="BE437" i="19"/>
  <c r="K437" i="19"/>
  <c r="BF437" i="19"/>
  <c r="L437" i="19"/>
  <c r="BG437" i="19"/>
  <c r="R437" i="19"/>
  <c r="BH437" i="19"/>
  <c r="AF437" i="19"/>
  <c r="BJ437" i="19"/>
  <c r="AN437" i="19"/>
  <c r="BL437" i="19"/>
  <c r="AO437" i="19"/>
  <c r="AR437" i="19"/>
  <c r="AT437" i="19"/>
  <c r="AW437" i="19"/>
  <c r="BA437" i="19"/>
  <c r="I437" i="19"/>
  <c r="AS437" i="19"/>
  <c r="AB437" i="19"/>
  <c r="BD437" i="19"/>
  <c r="BM437" i="19"/>
  <c r="AK437" i="19"/>
  <c r="AX437" i="19"/>
  <c r="T437" i="19"/>
  <c r="X437" i="19"/>
  <c r="AV437" i="19"/>
  <c r="AZ437" i="19"/>
  <c r="BI437" i="19"/>
  <c r="AJ437" i="19"/>
  <c r="AY437" i="19"/>
  <c r="A617" i="19"/>
  <c r="BO617" i="19"/>
  <c r="C618" i="19"/>
  <c r="A22" i="12"/>
  <c r="A100" i="12"/>
  <c r="A126" i="12"/>
  <c r="A139" i="17"/>
  <c r="A138" i="17"/>
  <c r="A35" i="17"/>
  <c r="A34" i="17"/>
  <c r="A100" i="17"/>
  <c r="A99" i="17"/>
  <c r="A126" i="17"/>
  <c r="A125" i="17"/>
  <c r="A48" i="17"/>
  <c r="A47" i="17"/>
  <c r="A61" i="17"/>
  <c r="A60" i="17"/>
  <c r="A87" i="17"/>
  <c r="A86" i="17"/>
  <c r="A113" i="17"/>
  <c r="A112" i="17"/>
  <c r="A74" i="17"/>
  <c r="A73" i="17"/>
  <c r="A21" i="17"/>
  <c r="A99" i="16"/>
  <c r="A34" i="16"/>
  <c r="A86" i="16"/>
  <c r="A139" i="16"/>
  <c r="A61" i="16"/>
  <c r="A112" i="16"/>
  <c r="A61" i="10"/>
  <c r="A60" i="10"/>
  <c r="A35" i="10"/>
  <c r="A34" i="10"/>
  <c r="A113" i="10"/>
  <c r="A112" i="10"/>
  <c r="A87" i="10"/>
  <c r="A86" i="10"/>
  <c r="A139" i="10"/>
  <c r="A138" i="10"/>
  <c r="A21" i="16"/>
  <c r="A112" i="36"/>
  <c r="A35" i="36"/>
  <c r="A34" i="36"/>
  <c r="A87" i="36"/>
  <c r="A86" i="36"/>
  <c r="A139" i="36"/>
  <c r="A138" i="36"/>
  <c r="A61" i="36"/>
  <c r="A60" i="36"/>
  <c r="A48" i="12"/>
  <c r="A47" i="12"/>
  <c r="A21" i="12"/>
  <c r="A125" i="12"/>
  <c r="A152" i="12"/>
  <c r="A151" i="12"/>
  <c r="A99" i="12"/>
  <c r="A74" i="12"/>
  <c r="A73" i="12"/>
  <c r="A61" i="32"/>
  <c r="A60" i="32"/>
  <c r="A87" i="32"/>
  <c r="A86" i="32"/>
  <c r="A113" i="32"/>
  <c r="A112" i="32"/>
  <c r="A139" i="32"/>
  <c r="A138" i="32"/>
  <c r="A35" i="32"/>
  <c r="A34" i="32"/>
  <c r="BD617" i="19" l="1"/>
  <c r="BC617" i="19"/>
  <c r="X257" i="19"/>
  <c r="AX257" i="19"/>
  <c r="BM257" i="19"/>
  <c r="AI257" i="19"/>
  <c r="BA257" i="19"/>
  <c r="AO257" i="19"/>
  <c r="BG257" i="19"/>
  <c r="Q257" i="19"/>
  <c r="AU257" i="19"/>
  <c r="BJ257" i="19"/>
  <c r="AK257" i="19"/>
  <c r="AT257" i="19"/>
  <c r="AV257" i="19"/>
  <c r="AW257" i="19"/>
  <c r="AZ257" i="19"/>
  <c r="I257" i="19"/>
  <c r="BD257" i="19"/>
  <c r="R257" i="19"/>
  <c r="BH257" i="19"/>
  <c r="AJ257" i="19"/>
  <c r="BF257" i="19"/>
  <c r="BI257" i="19"/>
  <c r="BL257" i="19"/>
  <c r="K257" i="19"/>
  <c r="T257" i="19"/>
  <c r="AF257" i="19"/>
  <c r="AS257" i="19"/>
  <c r="BK257" i="19"/>
  <c r="J257" i="19"/>
  <c r="AN257" i="19"/>
  <c r="BC257" i="19"/>
  <c r="L257" i="19"/>
  <c r="BE257" i="19"/>
  <c r="AB257" i="19"/>
  <c r="AR257" i="19"/>
  <c r="AY257" i="19"/>
  <c r="BO439" i="19"/>
  <c r="C440" i="19"/>
  <c r="Q438" i="19"/>
  <c r="BG438" i="19"/>
  <c r="AS438" i="19"/>
  <c r="I438" i="19"/>
  <c r="AX438" i="19"/>
  <c r="BC438" i="19"/>
  <c r="BE438" i="19"/>
  <c r="AU438" i="19"/>
  <c r="BK438" i="19"/>
  <c r="AN438" i="19"/>
  <c r="BL438" i="19"/>
  <c r="BM438" i="19"/>
  <c r="K438" i="19"/>
  <c r="AB438" i="19"/>
  <c r="AO438" i="19"/>
  <c r="AZ438" i="19"/>
  <c r="BD438" i="19"/>
  <c r="AF438" i="19"/>
  <c r="L438" i="19"/>
  <c r="BA438" i="19"/>
  <c r="AT438" i="19"/>
  <c r="BI438" i="19"/>
  <c r="R438" i="19"/>
  <c r="AV438" i="19"/>
  <c r="AR438" i="19"/>
  <c r="T438" i="19"/>
  <c r="AW438" i="19"/>
  <c r="AK438" i="19"/>
  <c r="BH438" i="19"/>
  <c r="BJ438" i="19"/>
  <c r="X438" i="19"/>
  <c r="BF438" i="19"/>
  <c r="AY438" i="19"/>
  <c r="AI438" i="19"/>
  <c r="J438" i="19"/>
  <c r="AJ438" i="19"/>
  <c r="AK617" i="19"/>
  <c r="AO617" i="19"/>
  <c r="AI617" i="19"/>
  <c r="BL617" i="19"/>
  <c r="AB617" i="19"/>
  <c r="AR617" i="19"/>
  <c r="AU617" i="19"/>
  <c r="I617" i="19"/>
  <c r="AV617" i="19"/>
  <c r="BM617" i="19"/>
  <c r="AN617" i="19"/>
  <c r="BJ617" i="19"/>
  <c r="AJ617" i="19"/>
  <c r="X617" i="19"/>
  <c r="K617" i="19"/>
  <c r="AW617" i="19"/>
  <c r="AS617" i="19"/>
  <c r="BK617" i="19"/>
  <c r="BG617" i="19"/>
  <c r="AX617" i="19"/>
  <c r="Q617" i="19"/>
  <c r="AY617" i="19"/>
  <c r="AT617" i="19"/>
  <c r="AZ617" i="19"/>
  <c r="BH617" i="19"/>
  <c r="BA617" i="19"/>
  <c r="BI617" i="19"/>
  <c r="T617" i="19"/>
  <c r="J617" i="19"/>
  <c r="BF617" i="19"/>
  <c r="AF617" i="19"/>
  <c r="R617" i="19"/>
  <c r="L617" i="19"/>
  <c r="BE617" i="19"/>
  <c r="G437" i="19"/>
  <c r="A436" i="19"/>
  <c r="A618" i="19"/>
  <c r="BO618" i="19"/>
  <c r="C619" i="19"/>
  <c r="A258" i="19"/>
  <c r="BO258" i="19"/>
  <c r="C259" i="19"/>
  <c r="A139" i="12"/>
  <c r="A61" i="12"/>
  <c r="A35" i="12"/>
  <c r="A113" i="12"/>
  <c r="A87" i="12"/>
  <c r="A165" i="12"/>
  <c r="A22" i="17"/>
  <c r="A113" i="36"/>
  <c r="A22" i="16"/>
  <c r="A87" i="16"/>
  <c r="A113" i="16"/>
  <c r="A48" i="16"/>
  <c r="A74" i="16"/>
  <c r="A35" i="16"/>
  <c r="A100" i="16"/>
  <c r="BC618" i="19" l="1"/>
  <c r="BD618" i="19"/>
  <c r="C620" i="19"/>
  <c r="A619" i="19"/>
  <c r="BO619" i="19"/>
  <c r="AT258" i="19"/>
  <c r="BK258" i="19"/>
  <c r="AI258" i="19"/>
  <c r="AJ258" i="19"/>
  <c r="AN258" i="19"/>
  <c r="BG258" i="19"/>
  <c r="L258" i="19"/>
  <c r="BM258" i="19"/>
  <c r="I258" i="19"/>
  <c r="Q258" i="19"/>
  <c r="AF258" i="19"/>
  <c r="BC258" i="19"/>
  <c r="AS258" i="19"/>
  <c r="AZ258" i="19"/>
  <c r="K258" i="19"/>
  <c r="BF258" i="19"/>
  <c r="AK258" i="19"/>
  <c r="BE258" i="19"/>
  <c r="T258" i="19"/>
  <c r="BD258" i="19"/>
  <c r="AB258" i="19"/>
  <c r="AU258" i="19"/>
  <c r="J258" i="19"/>
  <c r="BJ258" i="19"/>
  <c r="BH258" i="19"/>
  <c r="AR258" i="19"/>
  <c r="R258" i="19"/>
  <c r="BI258" i="19"/>
  <c r="AW258" i="19"/>
  <c r="AO258" i="19"/>
  <c r="AX258" i="19"/>
  <c r="BA258" i="19"/>
  <c r="BL258" i="19"/>
  <c r="X258" i="19"/>
  <c r="AV258" i="19"/>
  <c r="AY258" i="19"/>
  <c r="AK618" i="19"/>
  <c r="I618" i="19"/>
  <c r="AN618" i="19"/>
  <c r="J618" i="19"/>
  <c r="AO618" i="19"/>
  <c r="BE618" i="19"/>
  <c r="K618" i="19"/>
  <c r="BF618" i="19"/>
  <c r="L618" i="19"/>
  <c r="BG618" i="19"/>
  <c r="Q618" i="19"/>
  <c r="BI618" i="19"/>
  <c r="R618" i="19"/>
  <c r="BJ618" i="19"/>
  <c r="X618" i="19"/>
  <c r="BK618" i="19"/>
  <c r="AF618" i="19"/>
  <c r="BM618" i="19"/>
  <c r="AS618" i="19"/>
  <c r="AV618" i="19"/>
  <c r="AR618" i="19"/>
  <c r="AT618" i="19"/>
  <c r="AW618" i="19"/>
  <c r="AY618" i="19"/>
  <c r="AJ618" i="19"/>
  <c r="BA618" i="19"/>
  <c r="T618" i="19"/>
  <c r="AU618" i="19"/>
  <c r="BH618" i="19"/>
  <c r="BL618" i="19"/>
  <c r="AZ618" i="19"/>
  <c r="AX618" i="19"/>
  <c r="AI618" i="19"/>
  <c r="AB618" i="19"/>
  <c r="BO440" i="19"/>
  <c r="C441" i="19"/>
  <c r="I439" i="19"/>
  <c r="AR439" i="19"/>
  <c r="BH439" i="19"/>
  <c r="X439" i="19"/>
  <c r="AX439" i="19"/>
  <c r="BM439" i="19"/>
  <c r="AF439" i="19"/>
  <c r="BI439" i="19"/>
  <c r="AI439" i="19"/>
  <c r="BL439" i="19"/>
  <c r="AJ439" i="19"/>
  <c r="AK439" i="19"/>
  <c r="AO439" i="19"/>
  <c r="AS439" i="19"/>
  <c r="AW439" i="19"/>
  <c r="AZ439" i="19"/>
  <c r="K439" i="19"/>
  <c r="T439" i="19"/>
  <c r="BA439" i="19"/>
  <c r="BE439" i="19"/>
  <c r="BD439" i="19"/>
  <c r="BF439" i="19"/>
  <c r="J439" i="19"/>
  <c r="BJ439" i="19"/>
  <c r="AN439" i="19"/>
  <c r="AU439" i="19"/>
  <c r="BC439" i="19"/>
  <c r="L439" i="19"/>
  <c r="R439" i="19"/>
  <c r="BK439" i="19"/>
  <c r="AT439" i="19"/>
  <c r="AV439" i="19"/>
  <c r="AB439" i="19"/>
  <c r="AY439" i="19"/>
  <c r="BG439" i="19"/>
  <c r="Q439" i="19"/>
  <c r="G438" i="19"/>
  <c r="A437" i="19"/>
  <c r="A259" i="19"/>
  <c r="C260" i="19"/>
  <c r="BO259" i="19"/>
  <c r="BN136" i="19"/>
  <c r="BC619" i="19" l="1"/>
  <c r="BD619" i="19"/>
  <c r="A260" i="19"/>
  <c r="BO260" i="19"/>
  <c r="C261" i="19"/>
  <c r="G439" i="19"/>
  <c r="A438" i="19"/>
  <c r="C442" i="19"/>
  <c r="BO441" i="19"/>
  <c r="AK619" i="19"/>
  <c r="AN619" i="19"/>
  <c r="AO619" i="19"/>
  <c r="BA619" i="19"/>
  <c r="BE619" i="19"/>
  <c r="I619" i="19"/>
  <c r="J619" i="19"/>
  <c r="AS619" i="19"/>
  <c r="AJ619" i="19"/>
  <c r="AZ619" i="19"/>
  <c r="Q619" i="19"/>
  <c r="AB619" i="19"/>
  <c r="AR619" i="19"/>
  <c r="BL619" i="19"/>
  <c r="BF619" i="19"/>
  <c r="AY619" i="19"/>
  <c r="BG619" i="19"/>
  <c r="AT619" i="19"/>
  <c r="BM619" i="19"/>
  <c r="L619" i="19"/>
  <c r="BH619" i="19"/>
  <c r="AI619" i="19"/>
  <c r="R619" i="19"/>
  <c r="AU619" i="19"/>
  <c r="BI619" i="19"/>
  <c r="T619" i="19"/>
  <c r="AF619" i="19"/>
  <c r="AV619" i="19"/>
  <c r="K619" i="19"/>
  <c r="AW619" i="19"/>
  <c r="AX619" i="19"/>
  <c r="BK619" i="19"/>
  <c r="BJ619" i="19"/>
  <c r="X619" i="19"/>
  <c r="AJ440" i="19"/>
  <c r="AK440" i="19"/>
  <c r="AU440" i="19"/>
  <c r="AY440" i="19"/>
  <c r="AZ440" i="19"/>
  <c r="BA440" i="19"/>
  <c r="X440" i="19"/>
  <c r="AF440" i="19"/>
  <c r="BC440" i="19"/>
  <c r="BD440" i="19"/>
  <c r="BG440" i="19"/>
  <c r="BK440" i="19"/>
  <c r="I440" i="19"/>
  <c r="L440" i="19"/>
  <c r="AO440" i="19"/>
  <c r="AS440" i="19"/>
  <c r="BI440" i="19"/>
  <c r="BF440" i="19"/>
  <c r="R440" i="19"/>
  <c r="AB440" i="19"/>
  <c r="AV440" i="19"/>
  <c r="AW440" i="19"/>
  <c r="BL440" i="19"/>
  <c r="BJ440" i="19"/>
  <c r="T440" i="19"/>
  <c r="AN440" i="19"/>
  <c r="AX440" i="19"/>
  <c r="BE440" i="19"/>
  <c r="BM440" i="19"/>
  <c r="J440" i="19"/>
  <c r="AI440" i="19"/>
  <c r="AR440" i="19"/>
  <c r="Q440" i="19"/>
  <c r="AT440" i="19"/>
  <c r="BH440" i="19"/>
  <c r="K440" i="19"/>
  <c r="BO620" i="19"/>
  <c r="C621" i="19"/>
  <c r="A620" i="19"/>
  <c r="L259" i="19"/>
  <c r="AT259" i="19"/>
  <c r="BJ259" i="19"/>
  <c r="I259" i="19"/>
  <c r="AO259" i="19"/>
  <c r="BF259" i="19"/>
  <c r="AW259" i="19"/>
  <c r="BA259" i="19"/>
  <c r="J259" i="19"/>
  <c r="BD259" i="19"/>
  <c r="K259" i="19"/>
  <c r="BE259" i="19"/>
  <c r="R259" i="19"/>
  <c r="BG259" i="19"/>
  <c r="AB259" i="19"/>
  <c r="BH259" i="19"/>
  <c r="AK259" i="19"/>
  <c r="AI259" i="19"/>
  <c r="AN259" i="19"/>
  <c r="AR259" i="19"/>
  <c r="AS259" i="19"/>
  <c r="AZ259" i="19"/>
  <c r="BM259" i="19"/>
  <c r="BC259" i="19"/>
  <c r="BL259" i="19"/>
  <c r="X259" i="19"/>
  <c r="AU259" i="19"/>
  <c r="AJ259" i="19"/>
  <c r="AV259" i="19"/>
  <c r="Q259" i="19"/>
  <c r="BI259" i="19"/>
  <c r="AF259" i="19"/>
  <c r="AX259" i="19"/>
  <c r="BK259" i="19"/>
  <c r="T259" i="19"/>
  <c r="AY259" i="19"/>
  <c r="BD620" i="19" l="1"/>
  <c r="BC620" i="19"/>
  <c r="G440" i="19"/>
  <c r="A439" i="19"/>
  <c r="C443" i="19"/>
  <c r="BO442" i="19"/>
  <c r="A621" i="19"/>
  <c r="BO621" i="19"/>
  <c r="C622" i="19"/>
  <c r="AF620" i="19"/>
  <c r="AY620" i="19"/>
  <c r="BM620" i="19"/>
  <c r="AJ620" i="19"/>
  <c r="AN620" i="19"/>
  <c r="J620" i="19"/>
  <c r="AO620" i="19"/>
  <c r="BE620" i="19"/>
  <c r="K620" i="19"/>
  <c r="AR620" i="19"/>
  <c r="BF620" i="19"/>
  <c r="L620" i="19"/>
  <c r="AS620" i="19"/>
  <c r="BG620" i="19"/>
  <c r="AI620" i="19"/>
  <c r="AT620" i="19"/>
  <c r="AU620" i="19"/>
  <c r="AV620" i="19"/>
  <c r="AW620" i="19"/>
  <c r="AX620" i="19"/>
  <c r="Q620" i="19"/>
  <c r="BH620" i="19"/>
  <c r="T620" i="19"/>
  <c r="BJ620" i="19"/>
  <c r="R620" i="19"/>
  <c r="X620" i="19"/>
  <c r="AB620" i="19"/>
  <c r="BI620" i="19"/>
  <c r="BK620" i="19"/>
  <c r="AZ620" i="19"/>
  <c r="BL620" i="19"/>
  <c r="I620" i="19"/>
  <c r="BA620" i="19"/>
  <c r="AK620" i="19"/>
  <c r="BO261" i="19"/>
  <c r="C262" i="19"/>
  <c r="A261" i="19"/>
  <c r="T441" i="19"/>
  <c r="AF441" i="19"/>
  <c r="AI441" i="19"/>
  <c r="AB441" i="19"/>
  <c r="BH441" i="19"/>
  <c r="J441" i="19"/>
  <c r="AX441" i="19"/>
  <c r="X441" i="19"/>
  <c r="AR441" i="19"/>
  <c r="AY441" i="19"/>
  <c r="AV441" i="19"/>
  <c r="BG441" i="19"/>
  <c r="BA441" i="19"/>
  <c r="BI441" i="19"/>
  <c r="L441" i="19"/>
  <c r="K441" i="19"/>
  <c r="BL441" i="19"/>
  <c r="AJ441" i="19"/>
  <c r="AT441" i="19"/>
  <c r="BC441" i="19"/>
  <c r="AZ441" i="19"/>
  <c r="BJ441" i="19"/>
  <c r="R441" i="19"/>
  <c r="BM441" i="19"/>
  <c r="Q441" i="19"/>
  <c r="BE441" i="19"/>
  <c r="AK441" i="19"/>
  <c r="AU441" i="19"/>
  <c r="BD441" i="19"/>
  <c r="BK441" i="19"/>
  <c r="BF441" i="19"/>
  <c r="AW441" i="19"/>
  <c r="I441" i="19"/>
  <c r="AO441" i="19"/>
  <c r="AN441" i="19"/>
  <c r="AS441" i="19"/>
  <c r="K260" i="19"/>
  <c r="AS260" i="19"/>
  <c r="BH260" i="19"/>
  <c r="L260" i="19"/>
  <c r="AT260" i="19"/>
  <c r="BI260" i="19"/>
  <c r="R260" i="19"/>
  <c r="AV260" i="19"/>
  <c r="BK260" i="19"/>
  <c r="AB260" i="19"/>
  <c r="AZ260" i="19"/>
  <c r="AN260" i="19"/>
  <c r="BE260" i="19"/>
  <c r="AX260" i="19"/>
  <c r="J260" i="19"/>
  <c r="BD260" i="19"/>
  <c r="Q260" i="19"/>
  <c r="BF260" i="19"/>
  <c r="T260" i="19"/>
  <c r="BG260" i="19"/>
  <c r="X260" i="19"/>
  <c r="BJ260" i="19"/>
  <c r="AF260" i="19"/>
  <c r="BM260" i="19"/>
  <c r="AO260" i="19"/>
  <c r="AJ260" i="19"/>
  <c r="AR260" i="19"/>
  <c r="AU260" i="19"/>
  <c r="AW260" i="19"/>
  <c r="BC260" i="19"/>
  <c r="AI260" i="19"/>
  <c r="BL260" i="19"/>
  <c r="AY260" i="19"/>
  <c r="BA260" i="19"/>
  <c r="AK260" i="19"/>
  <c r="I260" i="19"/>
  <c r="BN135" i="19"/>
  <c r="BC621" i="19" l="1"/>
  <c r="BD621" i="19"/>
  <c r="A622" i="19"/>
  <c r="C623" i="19"/>
  <c r="BO622" i="19"/>
  <c r="G441" i="19"/>
  <c r="A440" i="19"/>
  <c r="AZ621" i="19"/>
  <c r="I621" i="19"/>
  <c r="J621" i="19"/>
  <c r="BF621" i="19"/>
  <c r="AK621" i="19"/>
  <c r="Q621" i="19"/>
  <c r="AJ621" i="19"/>
  <c r="AN621" i="19"/>
  <c r="AO621" i="19"/>
  <c r="BH621" i="19"/>
  <c r="BJ621" i="19"/>
  <c r="L621" i="19"/>
  <c r="X621" i="19"/>
  <c r="AR621" i="19"/>
  <c r="AW621" i="19"/>
  <c r="BE621" i="19"/>
  <c r="BK621" i="19"/>
  <c r="AS621" i="19"/>
  <c r="AX621" i="19"/>
  <c r="BG621" i="19"/>
  <c r="BL621" i="19"/>
  <c r="R621" i="19"/>
  <c r="AF621" i="19"/>
  <c r="AU621" i="19"/>
  <c r="AY621" i="19"/>
  <c r="AB621" i="19"/>
  <c r="BM621" i="19"/>
  <c r="K621" i="19"/>
  <c r="AV621" i="19"/>
  <c r="BA621" i="19"/>
  <c r="AI621" i="19"/>
  <c r="AT621" i="19"/>
  <c r="BI621" i="19"/>
  <c r="T621" i="19"/>
  <c r="Q261" i="19"/>
  <c r="AS261" i="19"/>
  <c r="AX261" i="19"/>
  <c r="AY261" i="19"/>
  <c r="AV261" i="19"/>
  <c r="BD261" i="19"/>
  <c r="AU261" i="19"/>
  <c r="K261" i="19"/>
  <c r="AT261" i="19"/>
  <c r="BM261" i="19"/>
  <c r="J261" i="19"/>
  <c r="BI261" i="19"/>
  <c r="AI261" i="19"/>
  <c r="AN261" i="19"/>
  <c r="T261" i="19"/>
  <c r="L261" i="19"/>
  <c r="BL261" i="19"/>
  <c r="X261" i="19"/>
  <c r="BE261" i="19"/>
  <c r="AZ261" i="19"/>
  <c r="AB261" i="19"/>
  <c r="AK261" i="19"/>
  <c r="AJ261" i="19"/>
  <c r="BG261" i="19"/>
  <c r="BC261" i="19"/>
  <c r="AR261" i="19"/>
  <c r="BF261" i="19"/>
  <c r="AO261" i="19"/>
  <c r="BH261" i="19"/>
  <c r="AW261" i="19"/>
  <c r="R261" i="19"/>
  <c r="AF261" i="19"/>
  <c r="BK261" i="19"/>
  <c r="BA261" i="19"/>
  <c r="BJ261" i="19"/>
  <c r="I261" i="19"/>
  <c r="K442" i="19"/>
  <c r="L442" i="19"/>
  <c r="T442" i="19"/>
  <c r="AO442" i="19"/>
  <c r="AT442" i="19"/>
  <c r="BJ442" i="19"/>
  <c r="BD442" i="19"/>
  <c r="BI442" i="19"/>
  <c r="X442" i="19"/>
  <c r="AF442" i="19"/>
  <c r="AV442" i="19"/>
  <c r="BK442" i="19"/>
  <c r="BA442" i="19"/>
  <c r="AW442" i="19"/>
  <c r="AB442" i="19"/>
  <c r="AK442" i="19"/>
  <c r="AX442" i="19"/>
  <c r="AJ442" i="19"/>
  <c r="BE442" i="19"/>
  <c r="I442" i="19"/>
  <c r="AR442" i="19"/>
  <c r="AN442" i="19"/>
  <c r="AZ442" i="19"/>
  <c r="BM442" i="19"/>
  <c r="BF442" i="19"/>
  <c r="Q442" i="19"/>
  <c r="AU442" i="19"/>
  <c r="BL442" i="19"/>
  <c r="BH442" i="19"/>
  <c r="BG442" i="19"/>
  <c r="BC442" i="19"/>
  <c r="R442" i="19"/>
  <c r="AI442" i="19"/>
  <c r="AS442" i="19"/>
  <c r="AY442" i="19"/>
  <c r="J442" i="19"/>
  <c r="A262" i="19"/>
  <c r="BO262" i="19"/>
  <c r="C263" i="19"/>
  <c r="BO443" i="19"/>
  <c r="C444" i="19"/>
  <c r="BD622" i="19" l="1"/>
  <c r="BC622" i="19"/>
  <c r="BO444" i="19"/>
  <c r="C445" i="19"/>
  <c r="A263" i="19"/>
  <c r="BO263" i="19"/>
  <c r="C264" i="19"/>
  <c r="G442" i="19"/>
  <c r="A441" i="19"/>
  <c r="AB262" i="19"/>
  <c r="AV262" i="19"/>
  <c r="BK262" i="19"/>
  <c r="AW262" i="19"/>
  <c r="BM262" i="19"/>
  <c r="I262" i="19"/>
  <c r="AZ262" i="19"/>
  <c r="L262" i="19"/>
  <c r="AN262" i="19"/>
  <c r="BE262" i="19"/>
  <c r="AS262" i="19"/>
  <c r="BH262" i="19"/>
  <c r="R262" i="19"/>
  <c r="BC262" i="19"/>
  <c r="BF262" i="19"/>
  <c r="BG262" i="19"/>
  <c r="BI262" i="19"/>
  <c r="AF262" i="19"/>
  <c r="BJ262" i="19"/>
  <c r="AJ262" i="19"/>
  <c r="AR262" i="19"/>
  <c r="K262" i="19"/>
  <c r="AO262" i="19"/>
  <c r="AT262" i="19"/>
  <c r="AX262" i="19"/>
  <c r="BD262" i="19"/>
  <c r="J262" i="19"/>
  <c r="X262" i="19"/>
  <c r="AU262" i="19"/>
  <c r="Q262" i="19"/>
  <c r="AI262" i="19"/>
  <c r="BA262" i="19"/>
  <c r="AK262" i="19"/>
  <c r="T262" i="19"/>
  <c r="AY262" i="19"/>
  <c r="BL262" i="19"/>
  <c r="AK622" i="19"/>
  <c r="J622" i="19"/>
  <c r="AO622" i="19"/>
  <c r="BE622" i="19"/>
  <c r="K622" i="19"/>
  <c r="AR622" i="19"/>
  <c r="BF622" i="19"/>
  <c r="L622" i="19"/>
  <c r="AS622" i="19"/>
  <c r="BG622" i="19"/>
  <c r="BA622" i="19"/>
  <c r="Q622" i="19"/>
  <c r="BI622" i="19"/>
  <c r="R622" i="19"/>
  <c r="BJ622" i="19"/>
  <c r="X622" i="19"/>
  <c r="BK622" i="19"/>
  <c r="AB622" i="19"/>
  <c r="BL622" i="19"/>
  <c r="AF622" i="19"/>
  <c r="BM622" i="19"/>
  <c r="AT622" i="19"/>
  <c r="AW622" i="19"/>
  <c r="AX622" i="19"/>
  <c r="AY622" i="19"/>
  <c r="AJ622" i="19"/>
  <c r="AV622" i="19"/>
  <c r="I622" i="19"/>
  <c r="BH622" i="19"/>
  <c r="AZ622" i="19"/>
  <c r="AI622" i="19"/>
  <c r="AN622" i="19"/>
  <c r="AU622" i="19"/>
  <c r="T622" i="19"/>
  <c r="A623" i="19"/>
  <c r="BO623" i="19"/>
  <c r="C624" i="19"/>
  <c r="AI443" i="19"/>
  <c r="AU443" i="19"/>
  <c r="L443" i="19"/>
  <c r="BK443" i="19"/>
  <c r="AX443" i="19"/>
  <c r="AB443" i="19"/>
  <c r="Q443" i="19"/>
  <c r="J443" i="19"/>
  <c r="AW443" i="19"/>
  <c r="BC443" i="19"/>
  <c r="BI443" i="19"/>
  <c r="AY443" i="19"/>
  <c r="BD443" i="19"/>
  <c r="R443" i="19"/>
  <c r="I443" i="19"/>
  <c r="X443" i="19"/>
  <c r="AJ443" i="19"/>
  <c r="AF443" i="19"/>
  <c r="BE443" i="19"/>
  <c r="AZ443" i="19"/>
  <c r="BA443" i="19"/>
  <c r="BF443" i="19"/>
  <c r="BJ443" i="19"/>
  <c r="T443" i="19"/>
  <c r="BM443" i="19"/>
  <c r="AS443" i="19"/>
  <c r="BH443" i="19"/>
  <c r="BL443" i="19"/>
  <c r="AT443" i="19"/>
  <c r="K443" i="19"/>
  <c r="AN443" i="19"/>
  <c r="BG443" i="19"/>
  <c r="AK443" i="19"/>
  <c r="AR443" i="19"/>
  <c r="AO443" i="19"/>
  <c r="AV443" i="19"/>
  <c r="BN134" i="19"/>
  <c r="BD623" i="19" l="1"/>
  <c r="BC623" i="19"/>
  <c r="AD262" i="19"/>
  <c r="AE262" i="19"/>
  <c r="AC443" i="19"/>
  <c r="AE443" i="19"/>
  <c r="AD443" i="19"/>
  <c r="Y443" i="19"/>
  <c r="G443" i="19"/>
  <c r="A442" i="19"/>
  <c r="AB623" i="19"/>
  <c r="AY623" i="19"/>
  <c r="BM623" i="19"/>
  <c r="L623" i="19"/>
  <c r="BG623" i="19"/>
  <c r="R623" i="19"/>
  <c r="BI623" i="19"/>
  <c r="AK623" i="19"/>
  <c r="AN623" i="19"/>
  <c r="AO623" i="19"/>
  <c r="AR623" i="19"/>
  <c r="AU623" i="19"/>
  <c r="I623" i="19"/>
  <c r="J623" i="19"/>
  <c r="K623" i="19"/>
  <c r="AS623" i="19"/>
  <c r="BF623" i="19"/>
  <c r="BE623" i="19"/>
  <c r="AZ623" i="19"/>
  <c r="AI623" i="19"/>
  <c r="BA623" i="19"/>
  <c r="AJ623" i="19"/>
  <c r="BL623" i="19"/>
  <c r="BK623" i="19"/>
  <c r="AF623" i="19"/>
  <c r="T623" i="19"/>
  <c r="AX623" i="19"/>
  <c r="AW623" i="19"/>
  <c r="X623" i="19"/>
  <c r="BH623" i="19"/>
  <c r="AT623" i="19"/>
  <c r="AV623" i="19"/>
  <c r="Q623" i="19"/>
  <c r="BJ623" i="19"/>
  <c r="A264" i="19"/>
  <c r="C265" i="19"/>
  <c r="BO264" i="19"/>
  <c r="I263" i="19"/>
  <c r="AW263" i="19"/>
  <c r="X263" i="19"/>
  <c r="BA263" i="19"/>
  <c r="BE263" i="19"/>
  <c r="BG263" i="19"/>
  <c r="AB263" i="19"/>
  <c r="BH263" i="19"/>
  <c r="BL263" i="19"/>
  <c r="AN263" i="19"/>
  <c r="R263" i="19"/>
  <c r="AR263" i="19"/>
  <c r="AS263" i="19"/>
  <c r="AZ263" i="19"/>
  <c r="BM263" i="19"/>
  <c r="AU263" i="19"/>
  <c r="AI263" i="19"/>
  <c r="AT263" i="19"/>
  <c r="AO263" i="19"/>
  <c r="Q263" i="19"/>
  <c r="T263" i="19"/>
  <c r="BC263" i="19"/>
  <c r="J263" i="19"/>
  <c r="AJ263" i="19"/>
  <c r="AV263" i="19"/>
  <c r="K263" i="19"/>
  <c r="BI263" i="19"/>
  <c r="L263" i="19"/>
  <c r="AF263" i="19"/>
  <c r="AX263" i="19"/>
  <c r="AY263" i="19"/>
  <c r="BJ263" i="19"/>
  <c r="BF263" i="19"/>
  <c r="AK263" i="19"/>
  <c r="BD263" i="19"/>
  <c r="BK263" i="19"/>
  <c r="AA262" i="19"/>
  <c r="Z262" i="19"/>
  <c r="AC262" i="19"/>
  <c r="BO445" i="19"/>
  <c r="C446" i="19"/>
  <c r="AA443" i="19"/>
  <c r="Z443" i="19"/>
  <c r="BO624" i="19"/>
  <c r="A624" i="19"/>
  <c r="C625" i="19"/>
  <c r="Y262" i="19"/>
  <c r="AI444" i="19"/>
  <c r="AN444" i="19"/>
  <c r="BK444" i="19"/>
  <c r="AS444" i="19"/>
  <c r="AK444" i="19"/>
  <c r="AX444" i="19"/>
  <c r="I444" i="19"/>
  <c r="X444" i="19"/>
  <c r="AB444" i="19"/>
  <c r="Q444" i="19"/>
  <c r="J444" i="19"/>
  <c r="AW444" i="19"/>
  <c r="BH444" i="19"/>
  <c r="BJ444" i="19"/>
  <c r="AT444" i="19"/>
  <c r="BL444" i="19"/>
  <c r="AF444" i="19"/>
  <c r="AU444" i="19"/>
  <c r="AZ444" i="19"/>
  <c r="AV444" i="19"/>
  <c r="L444" i="19"/>
  <c r="R444" i="19"/>
  <c r="AJ444" i="19"/>
  <c r="AY444" i="19"/>
  <c r="BC444" i="19"/>
  <c r="BA444" i="19"/>
  <c r="BD444" i="19"/>
  <c r="BE444" i="19"/>
  <c r="T444" i="19"/>
  <c r="BI444" i="19"/>
  <c r="K444" i="19"/>
  <c r="AR444" i="19"/>
  <c r="BM444" i="19"/>
  <c r="BF444" i="19"/>
  <c r="AO444" i="19"/>
  <c r="BG444" i="19"/>
  <c r="F5" i="19"/>
  <c r="B6" i="19"/>
  <c r="B7" i="19" s="1"/>
  <c r="B8" i="19" s="1"/>
  <c r="B9" i="19" s="1"/>
  <c r="B10" i="19" s="1"/>
  <c r="B11" i="19" s="1"/>
  <c r="B12" i="19" s="1"/>
  <c r="B13" i="19" s="1"/>
  <c r="B14" i="19" s="1"/>
  <c r="B15" i="19" s="1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C6" i="19"/>
  <c r="G6" i="19"/>
  <c r="G7" i="19" s="1"/>
  <c r="F7" i="19" s="1"/>
  <c r="H6" i="19"/>
  <c r="H7" i="19" s="1"/>
  <c r="H8" i="19" s="1"/>
  <c r="H9" i="19" s="1"/>
  <c r="H10" i="19" s="1"/>
  <c r="H11" i="19" s="1"/>
  <c r="H12" i="19" s="1"/>
  <c r="H13" i="19" s="1"/>
  <c r="H14" i="19" s="1"/>
  <c r="H15" i="19" s="1"/>
  <c r="H16" i="19" s="1"/>
  <c r="H17" i="19" s="1"/>
  <c r="H18" i="19" s="1"/>
  <c r="H19" i="19" s="1"/>
  <c r="H20" i="19" s="1"/>
  <c r="H21" i="19" s="1"/>
  <c r="H22" i="19" s="1"/>
  <c r="H23" i="19" s="1"/>
  <c r="H24" i="19" s="1"/>
  <c r="H25" i="19" s="1"/>
  <c r="H26" i="19" s="1"/>
  <c r="H27" i="19" s="1"/>
  <c r="H28" i="19" s="1"/>
  <c r="H29" i="19" s="1"/>
  <c r="H30" i="19" s="1"/>
  <c r="H31" i="19" s="1"/>
  <c r="H32" i="19" s="1"/>
  <c r="H33" i="19" s="1"/>
  <c r="H34" i="19" s="1"/>
  <c r="H35" i="19" s="1"/>
  <c r="H36" i="19" s="1"/>
  <c r="H37" i="19" s="1"/>
  <c r="H38" i="19" s="1"/>
  <c r="H39" i="19" s="1"/>
  <c r="H40" i="19" s="1"/>
  <c r="H41" i="19" s="1"/>
  <c r="H42" i="19" s="1"/>
  <c r="H43" i="19" s="1"/>
  <c r="H44" i="19" s="1"/>
  <c r="H45" i="19" s="1"/>
  <c r="H46" i="19" s="1"/>
  <c r="H47" i="19" s="1"/>
  <c r="H48" i="19" s="1"/>
  <c r="H49" i="19" s="1"/>
  <c r="H50" i="19" s="1"/>
  <c r="H51" i="19" s="1"/>
  <c r="H52" i="19" s="1"/>
  <c r="H53" i="19" s="1"/>
  <c r="H54" i="19" s="1"/>
  <c r="H55" i="19" s="1"/>
  <c r="H56" i="19" s="1"/>
  <c r="H57" i="19" s="1"/>
  <c r="H58" i="19" s="1"/>
  <c r="H59" i="19" s="1"/>
  <c r="H60" i="19" s="1"/>
  <c r="H61" i="19" s="1"/>
  <c r="H62" i="19" s="1"/>
  <c r="H63" i="19" s="1"/>
  <c r="H64" i="19" s="1"/>
  <c r="H65" i="19" s="1"/>
  <c r="H66" i="19" s="1"/>
  <c r="H67" i="19" s="1"/>
  <c r="H68" i="19" s="1"/>
  <c r="H69" i="19" s="1"/>
  <c r="H70" i="19" s="1"/>
  <c r="H71" i="19" s="1"/>
  <c r="H72" i="19" s="1"/>
  <c r="H73" i="19" s="1"/>
  <c r="H74" i="19" s="1"/>
  <c r="H75" i="19" s="1"/>
  <c r="H76" i="19" s="1"/>
  <c r="H77" i="19" s="1"/>
  <c r="H78" i="19" s="1"/>
  <c r="H79" i="19" s="1"/>
  <c r="H80" i="19" s="1"/>
  <c r="H81" i="19" s="1"/>
  <c r="H82" i="19" s="1"/>
  <c r="H83" i="19" s="1"/>
  <c r="H84" i="19" s="1"/>
  <c r="H85" i="19" s="1"/>
  <c r="H86" i="19" s="1"/>
  <c r="H87" i="19" s="1"/>
  <c r="H88" i="19" s="1"/>
  <c r="H89" i="19" s="1"/>
  <c r="H90" i="19" s="1"/>
  <c r="H91" i="19" s="1"/>
  <c r="H92" i="19" s="1"/>
  <c r="H93" i="19" s="1"/>
  <c r="H94" i="19" s="1"/>
  <c r="H95" i="19" s="1"/>
  <c r="H96" i="19" s="1"/>
  <c r="H97" i="19" s="1"/>
  <c r="H98" i="19" s="1"/>
  <c r="H99" i="19" s="1"/>
  <c r="H100" i="19" s="1"/>
  <c r="H101" i="19" s="1"/>
  <c r="H102" i="19" s="1"/>
  <c r="H103" i="19" s="1"/>
  <c r="H104" i="19" s="1"/>
  <c r="H105" i="19" s="1"/>
  <c r="H106" i="19" s="1"/>
  <c r="H107" i="19" s="1"/>
  <c r="H108" i="19" s="1"/>
  <c r="H109" i="19" s="1"/>
  <c r="H110" i="19" s="1"/>
  <c r="H111" i="19" s="1"/>
  <c r="H112" i="19" s="1"/>
  <c r="H113" i="19" s="1"/>
  <c r="H114" i="19" s="1"/>
  <c r="H115" i="19" s="1"/>
  <c r="H116" i="19" s="1"/>
  <c r="H117" i="19" s="1"/>
  <c r="H118" i="19" s="1"/>
  <c r="H119" i="19" s="1"/>
  <c r="H120" i="19" s="1"/>
  <c r="H121" i="19" s="1"/>
  <c r="H122" i="19" s="1"/>
  <c r="H123" i="19" s="1"/>
  <c r="H124" i="19" s="1"/>
  <c r="H125" i="19" s="1"/>
  <c r="H126" i="19" s="1"/>
  <c r="H127" i="19" s="1"/>
  <c r="H128" i="19" s="1"/>
  <c r="H129" i="19" s="1"/>
  <c r="H130" i="19" s="1"/>
  <c r="H131" i="19" s="1"/>
  <c r="H132" i="19" s="1"/>
  <c r="H133" i="19" s="1"/>
  <c r="H134" i="19" s="1"/>
  <c r="H135" i="19" s="1"/>
  <c r="H136" i="19" s="1"/>
  <c r="H137" i="19" s="1"/>
  <c r="BD624" i="19" l="1"/>
  <c r="BC624" i="19"/>
  <c r="Z263" i="19"/>
  <c r="AA263" i="19"/>
  <c r="AE444" i="19"/>
  <c r="AD263" i="19"/>
  <c r="AA444" i="19"/>
  <c r="AE263" i="19"/>
  <c r="Y444" i="19"/>
  <c r="Z444" i="19"/>
  <c r="AC263" i="19"/>
  <c r="BO625" i="19"/>
  <c r="A625" i="19"/>
  <c r="C626" i="19"/>
  <c r="BG624" i="19"/>
  <c r="BI624" i="19"/>
  <c r="BK624" i="19"/>
  <c r="AN624" i="19"/>
  <c r="AO624" i="19"/>
  <c r="AR624" i="19"/>
  <c r="AT624" i="19"/>
  <c r="T624" i="19"/>
  <c r="X624" i="19"/>
  <c r="AS624" i="19"/>
  <c r="AW624" i="19"/>
  <c r="BE624" i="19"/>
  <c r="BF624" i="19"/>
  <c r="Q624" i="19"/>
  <c r="AK624" i="19"/>
  <c r="R624" i="19"/>
  <c r="AU624" i="19"/>
  <c r="BH624" i="19"/>
  <c r="AY624" i="19"/>
  <c r="AZ624" i="19"/>
  <c r="AF624" i="19"/>
  <c r="BA624" i="19"/>
  <c r="AI624" i="19"/>
  <c r="K624" i="19"/>
  <c r="AJ624" i="19"/>
  <c r="L624" i="19"/>
  <c r="BM624" i="19"/>
  <c r="BJ624" i="19"/>
  <c r="AV624" i="19"/>
  <c r="AB624" i="19"/>
  <c r="BL624" i="19"/>
  <c r="AX624" i="19"/>
  <c r="I624" i="19"/>
  <c r="J624" i="19"/>
  <c r="Y263" i="19"/>
  <c r="J264" i="19"/>
  <c r="AJ264" i="19"/>
  <c r="AW264" i="19"/>
  <c r="BJ264" i="19"/>
  <c r="L264" i="19"/>
  <c r="AO264" i="19"/>
  <c r="AV264" i="19"/>
  <c r="AY264" i="19"/>
  <c r="BK264" i="19"/>
  <c r="Q264" i="19"/>
  <c r="AX264" i="19"/>
  <c r="AZ264" i="19"/>
  <c r="BM264" i="19"/>
  <c r="T264" i="19"/>
  <c r="K264" i="19"/>
  <c r="BC264" i="19"/>
  <c r="AS264" i="19"/>
  <c r="AI264" i="19"/>
  <c r="X264" i="19"/>
  <c r="BF264" i="19"/>
  <c r="BA264" i="19"/>
  <c r="BD264" i="19"/>
  <c r="I264" i="19"/>
  <c r="R264" i="19"/>
  <c r="AB264" i="19"/>
  <c r="BI264" i="19"/>
  <c r="AT264" i="19"/>
  <c r="AR264" i="19"/>
  <c r="BL264" i="19"/>
  <c r="AK264" i="19"/>
  <c r="AU264" i="19"/>
  <c r="BH264" i="19"/>
  <c r="AN264" i="19"/>
  <c r="BE264" i="19"/>
  <c r="BG264" i="19"/>
  <c r="AF264" i="19"/>
  <c r="AD444" i="19"/>
  <c r="BO265" i="19"/>
  <c r="C266" i="19"/>
  <c r="A265" i="19"/>
  <c r="AC444" i="19"/>
  <c r="C447" i="19"/>
  <c r="BO446" i="19"/>
  <c r="T445" i="19"/>
  <c r="AR445" i="19"/>
  <c r="BH445" i="19"/>
  <c r="AX445" i="19"/>
  <c r="BM445" i="19"/>
  <c r="AK445" i="19"/>
  <c r="AO445" i="19"/>
  <c r="J445" i="19"/>
  <c r="AS445" i="19"/>
  <c r="K445" i="19"/>
  <c r="AW445" i="19"/>
  <c r="L445" i="19"/>
  <c r="AZ445" i="19"/>
  <c r="Q445" i="19"/>
  <c r="BA445" i="19"/>
  <c r="R445" i="19"/>
  <c r="BD445" i="19"/>
  <c r="BE445" i="19"/>
  <c r="AF445" i="19"/>
  <c r="AI445" i="19"/>
  <c r="BF445" i="19"/>
  <c r="BL445" i="19"/>
  <c r="AJ445" i="19"/>
  <c r="BI445" i="19"/>
  <c r="AT445" i="19"/>
  <c r="BG445" i="19"/>
  <c r="AY445" i="19"/>
  <c r="BJ445" i="19"/>
  <c r="I445" i="19"/>
  <c r="AU445" i="19"/>
  <c r="BK445" i="19"/>
  <c r="AV445" i="19"/>
  <c r="X445" i="19"/>
  <c r="AB445" i="19"/>
  <c r="BC445" i="19"/>
  <c r="AN445" i="19"/>
  <c r="G444" i="19"/>
  <c r="A443" i="19"/>
  <c r="H138" i="19"/>
  <c r="H140" i="19" s="1"/>
  <c r="H142" i="19" s="1"/>
  <c r="H144" i="19" s="1"/>
  <c r="H146" i="19" s="1"/>
  <c r="H148" i="19" s="1"/>
  <c r="H150" i="19" s="1"/>
  <c r="H152" i="19" s="1"/>
  <c r="H154" i="19" s="1"/>
  <c r="H156" i="19" s="1"/>
  <c r="H158" i="19" s="1"/>
  <c r="H160" i="19" s="1"/>
  <c r="H162" i="19" s="1"/>
  <c r="H164" i="19" s="1"/>
  <c r="H166" i="19" s="1"/>
  <c r="H168" i="19" s="1"/>
  <c r="H170" i="19" s="1"/>
  <c r="H172" i="19" s="1"/>
  <c r="H174" i="19" s="1"/>
  <c r="H176" i="19" s="1"/>
  <c r="H178" i="19" s="1"/>
  <c r="H180" i="19" s="1"/>
  <c r="H182" i="19" s="1"/>
  <c r="H184" i="19" s="1"/>
  <c r="H139" i="19"/>
  <c r="H141" i="19" s="1"/>
  <c r="H143" i="19" s="1"/>
  <c r="H145" i="19" s="1"/>
  <c r="H147" i="19" s="1"/>
  <c r="H149" i="19" s="1"/>
  <c r="H151" i="19" s="1"/>
  <c r="H153" i="19" s="1"/>
  <c r="H155" i="19" s="1"/>
  <c r="H157" i="19" s="1"/>
  <c r="H159" i="19" s="1"/>
  <c r="H161" i="19" s="1"/>
  <c r="H163" i="19" s="1"/>
  <c r="H165" i="19" s="1"/>
  <c r="H167" i="19" s="1"/>
  <c r="H169" i="19" s="1"/>
  <c r="H171" i="19" s="1"/>
  <c r="H173" i="19" s="1"/>
  <c r="H175" i="19" s="1"/>
  <c r="H177" i="19" s="1"/>
  <c r="H179" i="19" s="1"/>
  <c r="H181" i="19" s="1"/>
  <c r="H183" i="19" s="1"/>
  <c r="B138" i="19"/>
  <c r="B140" i="19" s="1"/>
  <c r="B142" i="19" s="1"/>
  <c r="B144" i="19" s="1"/>
  <c r="B146" i="19" s="1"/>
  <c r="B148" i="19" s="1"/>
  <c r="B150" i="19" s="1"/>
  <c r="B152" i="19" s="1"/>
  <c r="B154" i="19" s="1"/>
  <c r="B156" i="19" s="1"/>
  <c r="B158" i="19" s="1"/>
  <c r="B160" i="19" s="1"/>
  <c r="B162" i="19" s="1"/>
  <c r="B164" i="19" s="1"/>
  <c r="B166" i="19" s="1"/>
  <c r="B168" i="19" s="1"/>
  <c r="B170" i="19" s="1"/>
  <c r="B172" i="19" s="1"/>
  <c r="B174" i="19" s="1"/>
  <c r="B176" i="19" s="1"/>
  <c r="B178" i="19" s="1"/>
  <c r="B180" i="19" s="1"/>
  <c r="B182" i="19" s="1"/>
  <c r="B184" i="19" s="1"/>
  <c r="B139" i="19"/>
  <c r="B141" i="19" s="1"/>
  <c r="B143" i="19" s="1"/>
  <c r="B145" i="19" s="1"/>
  <c r="B147" i="19" s="1"/>
  <c r="B149" i="19" s="1"/>
  <c r="B151" i="19" s="1"/>
  <c r="B153" i="19" s="1"/>
  <c r="B155" i="19" s="1"/>
  <c r="B157" i="19" s="1"/>
  <c r="B159" i="19" s="1"/>
  <c r="B161" i="19" s="1"/>
  <c r="B163" i="19" s="1"/>
  <c r="B165" i="19" s="1"/>
  <c r="B167" i="19" s="1"/>
  <c r="B169" i="19" s="1"/>
  <c r="B171" i="19" s="1"/>
  <c r="B173" i="19" s="1"/>
  <c r="B175" i="19" s="1"/>
  <c r="B177" i="19" s="1"/>
  <c r="B179" i="19" s="1"/>
  <c r="B181" i="19" s="1"/>
  <c r="B183" i="19" s="1"/>
  <c r="F6" i="19"/>
  <c r="C7" i="19"/>
  <c r="G8" i="19"/>
  <c r="BN133" i="19"/>
  <c r="BD625" i="19" l="1"/>
  <c r="BC625" i="19"/>
  <c r="Y624" i="19"/>
  <c r="AA624" i="19"/>
  <c r="AD264" i="19"/>
  <c r="AC445" i="19"/>
  <c r="AE624" i="19"/>
  <c r="AA445" i="19"/>
  <c r="Z445" i="19"/>
  <c r="AD624" i="19"/>
  <c r="AE264" i="19"/>
  <c r="G445" i="19"/>
  <c r="A444" i="19"/>
  <c r="AD445" i="19"/>
  <c r="AC264" i="19"/>
  <c r="AC624" i="19"/>
  <c r="AF446" i="19"/>
  <c r="BH446" i="19"/>
  <c r="AJ446" i="19"/>
  <c r="BJ446" i="19"/>
  <c r="AN446" i="19"/>
  <c r="I446" i="19"/>
  <c r="AO446" i="19"/>
  <c r="L446" i="19"/>
  <c r="AR446" i="19"/>
  <c r="AU446" i="19"/>
  <c r="X446" i="19"/>
  <c r="AY446" i="19"/>
  <c r="BC446" i="19"/>
  <c r="BD446" i="19"/>
  <c r="BE446" i="19"/>
  <c r="AW446" i="19"/>
  <c r="Q446" i="19"/>
  <c r="BM446" i="19"/>
  <c r="AT446" i="19"/>
  <c r="R446" i="19"/>
  <c r="BG446" i="19"/>
  <c r="AZ446" i="19"/>
  <c r="AX446" i="19"/>
  <c r="T446" i="19"/>
  <c r="BK446" i="19"/>
  <c r="AI446" i="19"/>
  <c r="AS446" i="19"/>
  <c r="BA446" i="19"/>
  <c r="BI446" i="19"/>
  <c r="AK446" i="19"/>
  <c r="J446" i="19"/>
  <c r="K446" i="19"/>
  <c r="BF446" i="19"/>
  <c r="AB446" i="19"/>
  <c r="AV446" i="19"/>
  <c r="BL446" i="19"/>
  <c r="Y264" i="19"/>
  <c r="Z624" i="19"/>
  <c r="BO447" i="19"/>
  <c r="C448" i="19"/>
  <c r="AE445" i="19"/>
  <c r="BO266" i="19"/>
  <c r="C267" i="19"/>
  <c r="A266" i="19"/>
  <c r="AA264" i="19"/>
  <c r="A626" i="19"/>
  <c r="BO626" i="19"/>
  <c r="C627" i="19"/>
  <c r="I265" i="19"/>
  <c r="AO265" i="19"/>
  <c r="L265" i="19"/>
  <c r="AS265" i="19"/>
  <c r="R265" i="19"/>
  <c r="AT265" i="19"/>
  <c r="T265" i="19"/>
  <c r="AX265" i="19"/>
  <c r="X265" i="19"/>
  <c r="BA265" i="19"/>
  <c r="BE265" i="19"/>
  <c r="AN265" i="19"/>
  <c r="BC265" i="19"/>
  <c r="BH265" i="19"/>
  <c r="BI265" i="19"/>
  <c r="BF265" i="19"/>
  <c r="AB265" i="19"/>
  <c r="AW265" i="19"/>
  <c r="AF265" i="19"/>
  <c r="BJ265" i="19"/>
  <c r="AZ265" i="19"/>
  <c r="AI265" i="19"/>
  <c r="AK265" i="19"/>
  <c r="AY265" i="19"/>
  <c r="BD265" i="19"/>
  <c r="BL265" i="19"/>
  <c r="AR265" i="19"/>
  <c r="J265" i="19"/>
  <c r="BG265" i="19"/>
  <c r="AU265" i="19"/>
  <c r="AJ265" i="19"/>
  <c r="BK265" i="19"/>
  <c r="AV265" i="19"/>
  <c r="Q265" i="19"/>
  <c r="K265" i="19"/>
  <c r="BM265" i="19"/>
  <c r="Y445" i="19"/>
  <c r="Z264" i="19"/>
  <c r="K625" i="19"/>
  <c r="AF625" i="19"/>
  <c r="AY625" i="19"/>
  <c r="BM625" i="19"/>
  <c r="Q625" i="19"/>
  <c r="AJ625" i="19"/>
  <c r="BA625" i="19"/>
  <c r="R625" i="19"/>
  <c r="AK625" i="19"/>
  <c r="T625" i="19"/>
  <c r="AN625" i="19"/>
  <c r="BH625" i="19"/>
  <c r="AB625" i="19"/>
  <c r="BI625" i="19"/>
  <c r="BJ625" i="19"/>
  <c r="BL625" i="19"/>
  <c r="AO625" i="19"/>
  <c r="AS625" i="19"/>
  <c r="AU625" i="19"/>
  <c r="J625" i="19"/>
  <c r="AX625" i="19"/>
  <c r="AT625" i="19"/>
  <c r="AV625" i="19"/>
  <c r="BF625" i="19"/>
  <c r="BG625" i="19"/>
  <c r="X625" i="19"/>
  <c r="AZ625" i="19"/>
  <c r="L625" i="19"/>
  <c r="BK625" i="19"/>
  <c r="AW625" i="19"/>
  <c r="I625" i="19"/>
  <c r="AI625" i="19"/>
  <c r="AR625" i="19"/>
  <c r="BE625" i="19"/>
  <c r="C8" i="19"/>
  <c r="C9" i="19" s="1"/>
  <c r="F8" i="19"/>
  <c r="G9" i="19"/>
  <c r="BD626" i="19" l="1"/>
  <c r="BC626" i="19"/>
  <c r="AC265" i="19"/>
  <c r="AH265" i="19"/>
  <c r="AD265" i="19"/>
  <c r="AA265" i="19"/>
  <c r="AD625" i="19"/>
  <c r="AE265" i="19"/>
  <c r="AC446" i="19"/>
  <c r="AD446" i="19"/>
  <c r="AC625" i="19"/>
  <c r="U265" i="19"/>
  <c r="W265" i="19"/>
  <c r="V265" i="19"/>
  <c r="Z446" i="19"/>
  <c r="AA446" i="19"/>
  <c r="V446" i="19"/>
  <c r="Z265" i="19"/>
  <c r="U446" i="19"/>
  <c r="Y265" i="19"/>
  <c r="Y446" i="19"/>
  <c r="A627" i="19"/>
  <c r="BO627" i="19"/>
  <c r="C628" i="19"/>
  <c r="AE446" i="19"/>
  <c r="J626" i="19"/>
  <c r="AX626" i="19"/>
  <c r="BL626" i="19"/>
  <c r="L626" i="19"/>
  <c r="AI626" i="19"/>
  <c r="AZ626" i="19"/>
  <c r="Q626" i="19"/>
  <c r="AJ626" i="19"/>
  <c r="R626" i="19"/>
  <c r="AN626" i="19"/>
  <c r="X626" i="19"/>
  <c r="AO626" i="19"/>
  <c r="BE626" i="19"/>
  <c r="AR626" i="19"/>
  <c r="BF626" i="19"/>
  <c r="BH626" i="19"/>
  <c r="AB626" i="19"/>
  <c r="BI626" i="19"/>
  <c r="BJ626" i="19"/>
  <c r="BK626" i="19"/>
  <c r="AF626" i="19"/>
  <c r="BM626" i="19"/>
  <c r="AS626" i="19"/>
  <c r="AU626" i="19"/>
  <c r="I626" i="19"/>
  <c r="AW626" i="19"/>
  <c r="BG626" i="19"/>
  <c r="K626" i="19"/>
  <c r="AT626" i="19"/>
  <c r="AV626" i="19"/>
  <c r="AY626" i="19"/>
  <c r="T626" i="19"/>
  <c r="AK626" i="19"/>
  <c r="BA626" i="19"/>
  <c r="BO448" i="19"/>
  <c r="C449" i="19"/>
  <c r="AH446" i="19"/>
  <c r="G446" i="19"/>
  <c r="A445" i="19"/>
  <c r="J447" i="19"/>
  <c r="AU447" i="19"/>
  <c r="BJ447" i="19"/>
  <c r="L447" i="19"/>
  <c r="AW447" i="19"/>
  <c r="BM447" i="19"/>
  <c r="T447" i="19"/>
  <c r="AI447" i="19"/>
  <c r="BA447" i="19"/>
  <c r="AJ447" i="19"/>
  <c r="BD447" i="19"/>
  <c r="X447" i="19"/>
  <c r="AZ447" i="19"/>
  <c r="BE447" i="19"/>
  <c r="BF447" i="19"/>
  <c r="AB447" i="19"/>
  <c r="BG447" i="19"/>
  <c r="BH447" i="19"/>
  <c r="BI447" i="19"/>
  <c r="AK447" i="19"/>
  <c r="BL447" i="19"/>
  <c r="AO447" i="19"/>
  <c r="AR447" i="19"/>
  <c r="AS447" i="19"/>
  <c r="AT447" i="19"/>
  <c r="AV447" i="19"/>
  <c r="K447" i="19"/>
  <c r="R447" i="19"/>
  <c r="AN447" i="19"/>
  <c r="BC447" i="19"/>
  <c r="AY447" i="19"/>
  <c r="AF447" i="19"/>
  <c r="Q447" i="19"/>
  <c r="I447" i="19"/>
  <c r="AX447" i="19"/>
  <c r="BK447" i="19"/>
  <c r="AG446" i="19"/>
  <c r="AA625" i="19"/>
  <c r="Z625" i="19"/>
  <c r="AG265" i="19"/>
  <c r="A267" i="19"/>
  <c r="BO267" i="19"/>
  <c r="C268" i="19"/>
  <c r="AE625" i="19"/>
  <c r="L266" i="19"/>
  <c r="AW266" i="19"/>
  <c r="BL266" i="19"/>
  <c r="Q266" i="19"/>
  <c r="AF266" i="19"/>
  <c r="AX266" i="19"/>
  <c r="BM266" i="19"/>
  <c r="T266" i="19"/>
  <c r="AZ266" i="19"/>
  <c r="AN266" i="19"/>
  <c r="BF266" i="19"/>
  <c r="AB266" i="19"/>
  <c r="AT266" i="19"/>
  <c r="BI266" i="19"/>
  <c r="BG266" i="19"/>
  <c r="BJ266" i="19"/>
  <c r="AI266" i="19"/>
  <c r="BK266" i="19"/>
  <c r="AJ266" i="19"/>
  <c r="I266" i="19"/>
  <c r="AR266" i="19"/>
  <c r="K266" i="19"/>
  <c r="AS266" i="19"/>
  <c r="AV266" i="19"/>
  <c r="AU266" i="19"/>
  <c r="AY266" i="19"/>
  <c r="BE266" i="19"/>
  <c r="BH266" i="19"/>
  <c r="R266" i="19"/>
  <c r="X266" i="19"/>
  <c r="BC266" i="19"/>
  <c r="AK266" i="19"/>
  <c r="AO266" i="19"/>
  <c r="J266" i="19"/>
  <c r="BA266" i="19"/>
  <c r="BD266" i="19"/>
  <c r="Y625" i="19"/>
  <c r="W446" i="19"/>
  <c r="F9" i="19"/>
  <c r="G10" i="19"/>
  <c r="C10" i="19"/>
  <c r="BC627" i="19" l="1"/>
  <c r="BD627" i="19"/>
  <c r="AG266" i="19"/>
  <c r="AH266" i="19"/>
  <c r="W447" i="19"/>
  <c r="V447" i="19"/>
  <c r="AD266" i="19"/>
  <c r="AE266" i="19"/>
  <c r="AC266" i="19"/>
  <c r="U447" i="19"/>
  <c r="AD447" i="19"/>
  <c r="V266" i="19"/>
  <c r="Z447" i="19"/>
  <c r="AE626" i="19"/>
  <c r="Y447" i="19"/>
  <c r="AC626" i="19"/>
  <c r="AA626" i="19"/>
  <c r="Z626" i="19"/>
  <c r="AC447" i="19"/>
  <c r="U266" i="19"/>
  <c r="W266" i="19"/>
  <c r="C629" i="19"/>
  <c r="A628" i="19"/>
  <c r="BO628" i="19"/>
  <c r="C450" i="19"/>
  <c r="BO449" i="19"/>
  <c r="T627" i="19"/>
  <c r="AX627" i="19"/>
  <c r="BL627" i="19"/>
  <c r="AY627" i="19"/>
  <c r="BM627" i="19"/>
  <c r="BA627" i="19"/>
  <c r="X627" i="19"/>
  <c r="BE627" i="19"/>
  <c r="BG627" i="19"/>
  <c r="BI627" i="19"/>
  <c r="AK627" i="19"/>
  <c r="AO627" i="19"/>
  <c r="I627" i="19"/>
  <c r="K627" i="19"/>
  <c r="AJ627" i="19"/>
  <c r="AN627" i="19"/>
  <c r="AU627" i="19"/>
  <c r="AR627" i="19"/>
  <c r="L627" i="19"/>
  <c r="BK627" i="19"/>
  <c r="AS627" i="19"/>
  <c r="AW627" i="19"/>
  <c r="AI627" i="19"/>
  <c r="J627" i="19"/>
  <c r="BJ627" i="19"/>
  <c r="AV627" i="19"/>
  <c r="Q627" i="19"/>
  <c r="BF627" i="19"/>
  <c r="AF627" i="19"/>
  <c r="AZ627" i="19"/>
  <c r="R627" i="19"/>
  <c r="AB627" i="19"/>
  <c r="BH627" i="19"/>
  <c r="AT627" i="19"/>
  <c r="AG447" i="19"/>
  <c r="Y266" i="19"/>
  <c r="AA266" i="19"/>
  <c r="AE447" i="19"/>
  <c r="K448" i="19"/>
  <c r="AT448" i="19"/>
  <c r="BH448" i="19"/>
  <c r="AY448" i="19"/>
  <c r="BM448" i="19"/>
  <c r="AK448" i="19"/>
  <c r="BL448" i="19"/>
  <c r="J448" i="19"/>
  <c r="AO448" i="19"/>
  <c r="L448" i="19"/>
  <c r="AR448" i="19"/>
  <c r="T448" i="19"/>
  <c r="AS448" i="19"/>
  <c r="AU448" i="19"/>
  <c r="X448" i="19"/>
  <c r="AX448" i="19"/>
  <c r="BA448" i="19"/>
  <c r="BD448" i="19"/>
  <c r="AJ448" i="19"/>
  <c r="BE448" i="19"/>
  <c r="BF448" i="19"/>
  <c r="BG448" i="19"/>
  <c r="BI448" i="19"/>
  <c r="AB448" i="19"/>
  <c r="AV448" i="19"/>
  <c r="Q448" i="19"/>
  <c r="I448" i="19"/>
  <c r="AN448" i="19"/>
  <c r="BC448" i="19"/>
  <c r="BK448" i="19"/>
  <c r="AZ448" i="19"/>
  <c r="AW448" i="19"/>
  <c r="AI448" i="19"/>
  <c r="AF448" i="19"/>
  <c r="R448" i="19"/>
  <c r="BJ448" i="19"/>
  <c r="AD626" i="19"/>
  <c r="BO268" i="19"/>
  <c r="C269" i="19"/>
  <c r="A268" i="19"/>
  <c r="Z266" i="19"/>
  <c r="K267" i="19"/>
  <c r="AF267" i="19"/>
  <c r="AX267" i="19"/>
  <c r="BM267" i="19"/>
  <c r="AI267" i="19"/>
  <c r="BA267" i="19"/>
  <c r="X267" i="19"/>
  <c r="AN267" i="19"/>
  <c r="BE267" i="19"/>
  <c r="AT267" i="19"/>
  <c r="BJ267" i="19"/>
  <c r="AW267" i="19"/>
  <c r="BC267" i="19"/>
  <c r="BD267" i="19"/>
  <c r="AB267" i="19"/>
  <c r="BG267" i="19"/>
  <c r="BI267" i="19"/>
  <c r="BK267" i="19"/>
  <c r="AK267" i="19"/>
  <c r="AO267" i="19"/>
  <c r="AR267" i="19"/>
  <c r="AZ267" i="19"/>
  <c r="BL267" i="19"/>
  <c r="J267" i="19"/>
  <c r="T267" i="19"/>
  <c r="AJ267" i="19"/>
  <c r="AV267" i="19"/>
  <c r="I267" i="19"/>
  <c r="L267" i="19"/>
  <c r="AS267" i="19"/>
  <c r="BF267" i="19"/>
  <c r="R267" i="19"/>
  <c r="AU267" i="19"/>
  <c r="BH267" i="19"/>
  <c r="Q267" i="19"/>
  <c r="AY267" i="19"/>
  <c r="AA447" i="19"/>
  <c r="AH447" i="19"/>
  <c r="G447" i="19"/>
  <c r="A446" i="19"/>
  <c r="Y626" i="19"/>
  <c r="F10" i="19"/>
  <c r="G11" i="19"/>
  <c r="C11" i="19"/>
  <c r="BC628" i="19" l="1"/>
  <c r="BD628" i="19"/>
  <c r="AA448" i="19"/>
  <c r="AG267" i="19"/>
  <c r="AH448" i="19"/>
  <c r="AA627" i="19"/>
  <c r="Y627" i="19"/>
  <c r="Y267" i="19"/>
  <c r="AD267" i="19"/>
  <c r="AA267" i="19"/>
  <c r="U267" i="19"/>
  <c r="Z448" i="19"/>
  <c r="Z627" i="19"/>
  <c r="AK449" i="19"/>
  <c r="K449" i="19"/>
  <c r="AO449" i="19"/>
  <c r="T449" i="19"/>
  <c r="AR449" i="19"/>
  <c r="BK449" i="19"/>
  <c r="BH449" i="19"/>
  <c r="BC449" i="19"/>
  <c r="I449" i="19"/>
  <c r="AW449" i="19"/>
  <c r="BM449" i="19"/>
  <c r="AT449" i="19"/>
  <c r="AF449" i="19"/>
  <c r="AU449" i="19"/>
  <c r="BG449" i="19"/>
  <c r="AY449" i="19"/>
  <c r="AN449" i="19"/>
  <c r="X449" i="19"/>
  <c r="BD449" i="19"/>
  <c r="AZ449" i="19"/>
  <c r="BF449" i="19"/>
  <c r="BA449" i="19"/>
  <c r="J449" i="19"/>
  <c r="BE449" i="19"/>
  <c r="AB449" i="19"/>
  <c r="BI449" i="19"/>
  <c r="AS449" i="19"/>
  <c r="AI449" i="19"/>
  <c r="L449" i="19"/>
  <c r="BL449" i="19"/>
  <c r="Q449" i="19"/>
  <c r="R449" i="19"/>
  <c r="AV449" i="19"/>
  <c r="BJ449" i="19"/>
  <c r="AJ449" i="19"/>
  <c r="AX449" i="19"/>
  <c r="W448" i="19"/>
  <c r="AC627" i="19"/>
  <c r="W627" i="19"/>
  <c r="V267" i="19"/>
  <c r="V448" i="19"/>
  <c r="U627" i="19"/>
  <c r="C451" i="19"/>
  <c r="BO450" i="19"/>
  <c r="AC267" i="19"/>
  <c r="U448" i="19"/>
  <c r="AJ628" i="19"/>
  <c r="AK628" i="19"/>
  <c r="BE628" i="19"/>
  <c r="BM628" i="19"/>
  <c r="AB628" i="19"/>
  <c r="AI628" i="19"/>
  <c r="AF628" i="19"/>
  <c r="AS628" i="19"/>
  <c r="X628" i="19"/>
  <c r="BG628" i="19"/>
  <c r="K628" i="19"/>
  <c r="AW628" i="19"/>
  <c r="AT628" i="19"/>
  <c r="BJ628" i="19"/>
  <c r="BH628" i="19"/>
  <c r="BA628" i="19"/>
  <c r="AN628" i="19"/>
  <c r="L628" i="19"/>
  <c r="AU628" i="19"/>
  <c r="AZ628" i="19"/>
  <c r="I628" i="19"/>
  <c r="BI628" i="19"/>
  <c r="BF628" i="19"/>
  <c r="J628" i="19"/>
  <c r="AV628" i="19"/>
  <c r="BK628" i="19"/>
  <c r="AY628" i="19"/>
  <c r="BL628" i="19"/>
  <c r="AR628" i="19"/>
  <c r="T628" i="19"/>
  <c r="AX628" i="19"/>
  <c r="R628" i="19"/>
  <c r="Q628" i="19"/>
  <c r="AO628" i="19"/>
  <c r="Z267" i="19"/>
  <c r="W267" i="19"/>
  <c r="AC448" i="19"/>
  <c r="AD448" i="19"/>
  <c r="V627" i="19"/>
  <c r="A629" i="19"/>
  <c r="BO629" i="19"/>
  <c r="C630" i="19"/>
  <c r="AE267" i="19"/>
  <c r="BO269" i="19"/>
  <c r="C270" i="19"/>
  <c r="A269" i="19"/>
  <c r="AG448" i="19"/>
  <c r="AH267" i="19"/>
  <c r="K268" i="19"/>
  <c r="AS268" i="19"/>
  <c r="L268" i="19"/>
  <c r="AT268" i="19"/>
  <c r="T268" i="19"/>
  <c r="AV268" i="19"/>
  <c r="X268" i="19"/>
  <c r="AX268" i="19"/>
  <c r="BC268" i="19"/>
  <c r="AB268" i="19"/>
  <c r="BF268" i="19"/>
  <c r="AJ268" i="19"/>
  <c r="BE268" i="19"/>
  <c r="BH268" i="19"/>
  <c r="BM268" i="19"/>
  <c r="AO268" i="19"/>
  <c r="BI268" i="19"/>
  <c r="I268" i="19"/>
  <c r="AF268" i="19"/>
  <c r="AZ268" i="19"/>
  <c r="R268" i="19"/>
  <c r="BA268" i="19"/>
  <c r="AK268" i="19"/>
  <c r="BD268" i="19"/>
  <c r="AW268" i="19"/>
  <c r="AR268" i="19"/>
  <c r="BJ268" i="19"/>
  <c r="BG268" i="19"/>
  <c r="AY268" i="19"/>
  <c r="AU268" i="19"/>
  <c r="Q268" i="19"/>
  <c r="AN268" i="19"/>
  <c r="AI268" i="19"/>
  <c r="BL268" i="19"/>
  <c r="J268" i="19"/>
  <c r="BK268" i="19"/>
  <c r="AE448" i="19"/>
  <c r="AE627" i="19"/>
  <c r="G448" i="19"/>
  <c r="A447" i="19"/>
  <c r="Y448" i="19"/>
  <c r="AD627" i="19"/>
  <c r="G12" i="19"/>
  <c r="F11" i="19"/>
  <c r="C12" i="19"/>
  <c r="V449" i="19" l="1"/>
  <c r="BD629" i="19"/>
  <c r="BC629" i="19"/>
  <c r="U449" i="19"/>
  <c r="AD268" i="19"/>
  <c r="W449" i="19"/>
  <c r="AA449" i="19"/>
  <c r="W268" i="19"/>
  <c r="AD628" i="19"/>
  <c r="AC628" i="19"/>
  <c r="V268" i="19"/>
  <c r="AE628" i="19"/>
  <c r="Z449" i="19"/>
  <c r="Z628" i="19"/>
  <c r="Z268" i="19"/>
  <c r="AA268" i="19"/>
  <c r="AE268" i="19"/>
  <c r="Y268" i="19"/>
  <c r="AD449" i="19"/>
  <c r="U268" i="19"/>
  <c r="AC268" i="19"/>
  <c r="Y628" i="19"/>
  <c r="AA628" i="19"/>
  <c r="A270" i="19"/>
  <c r="C271" i="19"/>
  <c r="BO270" i="19"/>
  <c r="C452" i="19"/>
  <c r="BO451" i="19"/>
  <c r="AC449" i="19"/>
  <c r="T269" i="19"/>
  <c r="AZ269" i="19"/>
  <c r="AI269" i="19"/>
  <c r="BC269" i="19"/>
  <c r="AN269" i="19"/>
  <c r="BF269" i="19"/>
  <c r="AB269" i="19"/>
  <c r="AT269" i="19"/>
  <c r="BI269" i="19"/>
  <c r="L269" i="19"/>
  <c r="AW269" i="19"/>
  <c r="BL269" i="19"/>
  <c r="BH269" i="19"/>
  <c r="BK269" i="19"/>
  <c r="AJ269" i="19"/>
  <c r="BM269" i="19"/>
  <c r="I269" i="19"/>
  <c r="AR269" i="19"/>
  <c r="K269" i="19"/>
  <c r="AS269" i="19"/>
  <c r="Q269" i="19"/>
  <c r="AU269" i="19"/>
  <c r="AX269" i="19"/>
  <c r="X269" i="19"/>
  <c r="AF269" i="19"/>
  <c r="AY269" i="19"/>
  <c r="BE269" i="19"/>
  <c r="R269" i="19"/>
  <c r="AV269" i="19"/>
  <c r="BG269" i="19"/>
  <c r="BJ269" i="19"/>
  <c r="AK269" i="19"/>
  <c r="AO269" i="19"/>
  <c r="BD269" i="19"/>
  <c r="J269" i="19"/>
  <c r="BA269" i="19"/>
  <c r="U628" i="19"/>
  <c r="V628" i="19"/>
  <c r="AH268" i="19"/>
  <c r="W628" i="19"/>
  <c r="AG268" i="19"/>
  <c r="AE449" i="19"/>
  <c r="G449" i="19"/>
  <c r="A448" i="19"/>
  <c r="A630" i="19"/>
  <c r="BO630" i="19"/>
  <c r="C631" i="19"/>
  <c r="AY629" i="19"/>
  <c r="BM629" i="19"/>
  <c r="AJ629" i="19"/>
  <c r="X629" i="19"/>
  <c r="AN629" i="19"/>
  <c r="AO629" i="19"/>
  <c r="BE629" i="19"/>
  <c r="I629" i="19"/>
  <c r="AR629" i="19"/>
  <c r="BF629" i="19"/>
  <c r="J629" i="19"/>
  <c r="AB629" i="19"/>
  <c r="AS629" i="19"/>
  <c r="BG629" i="19"/>
  <c r="AI629" i="19"/>
  <c r="K629" i="19"/>
  <c r="AT629" i="19"/>
  <c r="L629" i="19"/>
  <c r="AU629" i="19"/>
  <c r="Q629" i="19"/>
  <c r="AV629" i="19"/>
  <c r="R629" i="19"/>
  <c r="AW629" i="19"/>
  <c r="T629" i="19"/>
  <c r="AX629" i="19"/>
  <c r="BH629" i="19"/>
  <c r="BJ629" i="19"/>
  <c r="AF629" i="19"/>
  <c r="AZ629" i="19"/>
  <c r="BI629" i="19"/>
  <c r="BK629" i="19"/>
  <c r="BL629" i="19"/>
  <c r="AK629" i="19"/>
  <c r="BA629" i="19"/>
  <c r="AG449" i="19"/>
  <c r="BJ450" i="19"/>
  <c r="K450" i="19"/>
  <c r="AJ450" i="19"/>
  <c r="BL450" i="19"/>
  <c r="L450" i="19"/>
  <c r="AO450" i="19"/>
  <c r="BM450" i="19"/>
  <c r="Q450" i="19"/>
  <c r="AT450" i="19"/>
  <c r="R450" i="19"/>
  <c r="AU450" i="19"/>
  <c r="T450" i="19"/>
  <c r="AV450" i="19"/>
  <c r="AW450" i="19"/>
  <c r="AY450" i="19"/>
  <c r="BH450" i="19"/>
  <c r="BI450" i="19"/>
  <c r="AF450" i="19"/>
  <c r="BA450" i="19"/>
  <c r="BE450" i="19"/>
  <c r="X450" i="19"/>
  <c r="AS450" i="19"/>
  <c r="AB450" i="19"/>
  <c r="J450" i="19"/>
  <c r="BD450" i="19"/>
  <c r="AX450" i="19"/>
  <c r="AN450" i="19"/>
  <c r="BK450" i="19"/>
  <c r="AZ450" i="19"/>
  <c r="BG450" i="19"/>
  <c r="I450" i="19"/>
  <c r="BF450" i="19"/>
  <c r="AR450" i="19"/>
  <c r="BC450" i="19"/>
  <c r="AK450" i="19"/>
  <c r="AI450" i="19"/>
  <c r="AH449" i="19"/>
  <c r="Y449" i="19"/>
  <c r="F12" i="19"/>
  <c r="G13" i="19"/>
  <c r="C13" i="19"/>
  <c r="BD630" i="19" l="1"/>
  <c r="BC630" i="19"/>
  <c r="Y629" i="19"/>
  <c r="AG450" i="19"/>
  <c r="AH269" i="19"/>
  <c r="AH450" i="19"/>
  <c r="AC269" i="19"/>
  <c r="W269" i="19"/>
  <c r="V269" i="19"/>
  <c r="U269" i="19"/>
  <c r="Y269" i="19"/>
  <c r="W450" i="19"/>
  <c r="Z629" i="19"/>
  <c r="AA269" i="19"/>
  <c r="AC450" i="19"/>
  <c r="AD450" i="19"/>
  <c r="AA629" i="19"/>
  <c r="AE269" i="19"/>
  <c r="V450" i="19"/>
  <c r="U450" i="19"/>
  <c r="AC629" i="19"/>
  <c r="U629" i="19"/>
  <c r="Z269" i="19"/>
  <c r="BG451" i="19"/>
  <c r="BK451" i="19"/>
  <c r="BL451" i="19"/>
  <c r="J451" i="19"/>
  <c r="K451" i="19"/>
  <c r="L451" i="19"/>
  <c r="AJ451" i="19"/>
  <c r="AK451" i="19"/>
  <c r="N451" i="19"/>
  <c r="AI451" i="19"/>
  <c r="BD451" i="19"/>
  <c r="AY451" i="19"/>
  <c r="X451" i="19"/>
  <c r="BA451" i="19"/>
  <c r="P451" i="19"/>
  <c r="AS451" i="19"/>
  <c r="AR451" i="19"/>
  <c r="I451" i="19"/>
  <c r="BF451" i="19"/>
  <c r="AZ451" i="19"/>
  <c r="AU451" i="19"/>
  <c r="R451" i="19"/>
  <c r="BH451" i="19"/>
  <c r="AT451" i="19"/>
  <c r="M451" i="19"/>
  <c r="BI451" i="19"/>
  <c r="AO451" i="19"/>
  <c r="S451" i="19"/>
  <c r="BM451" i="19"/>
  <c r="BC451" i="19"/>
  <c r="AF451" i="19"/>
  <c r="AN451" i="19"/>
  <c r="O451" i="19"/>
  <c r="AV451" i="19"/>
  <c r="Q451" i="19"/>
  <c r="AW451" i="19"/>
  <c r="BE451" i="19"/>
  <c r="T451" i="19"/>
  <c r="AX451" i="19"/>
  <c r="AB451" i="19"/>
  <c r="BJ451" i="19"/>
  <c r="AP451" i="19"/>
  <c r="AQ451" i="19"/>
  <c r="AE450" i="19"/>
  <c r="C453" i="19"/>
  <c r="BO452" i="19"/>
  <c r="A631" i="19"/>
  <c r="BO631" i="19"/>
  <c r="C632" i="19"/>
  <c r="Z450" i="19"/>
  <c r="AY630" i="19"/>
  <c r="BM630" i="19"/>
  <c r="BJ630" i="19"/>
  <c r="AK630" i="19"/>
  <c r="AN630" i="19"/>
  <c r="AO630" i="19"/>
  <c r="I630" i="19"/>
  <c r="AR630" i="19"/>
  <c r="J630" i="19"/>
  <c r="AT630" i="19"/>
  <c r="X630" i="19"/>
  <c r="BE630" i="19"/>
  <c r="AV630" i="19"/>
  <c r="BG630" i="19"/>
  <c r="BH630" i="19"/>
  <c r="Q630" i="19"/>
  <c r="AB630" i="19"/>
  <c r="L630" i="19"/>
  <c r="AS630" i="19"/>
  <c r="BF630" i="19"/>
  <c r="AJ630" i="19"/>
  <c r="AZ630" i="19"/>
  <c r="AX630" i="19"/>
  <c r="BA630" i="19"/>
  <c r="AI630" i="19"/>
  <c r="T630" i="19"/>
  <c r="AW630" i="19"/>
  <c r="AF630" i="19"/>
  <c r="R630" i="19"/>
  <c r="BL630" i="19"/>
  <c r="BI630" i="19"/>
  <c r="AU630" i="19"/>
  <c r="K630" i="19"/>
  <c r="BK630" i="19"/>
  <c r="Y450" i="19"/>
  <c r="W629" i="19"/>
  <c r="P270" i="19"/>
  <c r="AT270" i="19"/>
  <c r="BI270" i="19"/>
  <c r="K270" i="19"/>
  <c r="AQ270" i="19"/>
  <c r="BF270" i="19"/>
  <c r="R270" i="19"/>
  <c r="AR270" i="19"/>
  <c r="AV270" i="19"/>
  <c r="AY270" i="19"/>
  <c r="BA270" i="19"/>
  <c r="AB270" i="19"/>
  <c r="BD270" i="19"/>
  <c r="BE270" i="19"/>
  <c r="I270" i="19"/>
  <c r="BH270" i="19"/>
  <c r="M270" i="19"/>
  <c r="T270" i="19"/>
  <c r="AF270" i="19"/>
  <c r="AO270" i="19"/>
  <c r="AP270" i="19"/>
  <c r="AI270" i="19"/>
  <c r="AS270" i="19"/>
  <c r="BG270" i="19"/>
  <c r="BL270" i="19"/>
  <c r="J270" i="19"/>
  <c r="O270" i="19"/>
  <c r="AK270" i="19"/>
  <c r="L270" i="19"/>
  <c r="AU270" i="19"/>
  <c r="X270" i="19"/>
  <c r="Q270" i="19"/>
  <c r="AJ270" i="19"/>
  <c r="AX270" i="19"/>
  <c r="BK270" i="19"/>
  <c r="N270" i="19"/>
  <c r="AN270" i="19"/>
  <c r="AZ270" i="19"/>
  <c r="AW270" i="19"/>
  <c r="BJ270" i="19"/>
  <c r="BM270" i="19"/>
  <c r="S270" i="19"/>
  <c r="BC270" i="19"/>
  <c r="AG269" i="19"/>
  <c r="C272" i="19"/>
  <c r="A271" i="19"/>
  <c r="BO271" i="19"/>
  <c r="AA450" i="19"/>
  <c r="AE629" i="19"/>
  <c r="V629" i="19"/>
  <c r="AD269" i="19"/>
  <c r="AD629" i="19"/>
  <c r="G450" i="19"/>
  <c r="A449" i="19"/>
  <c r="F13" i="19"/>
  <c r="G14" i="19"/>
  <c r="C14" i="19"/>
  <c r="BC631" i="19" l="1"/>
  <c r="BD631" i="19"/>
  <c r="AG451" i="19"/>
  <c r="AG270" i="19"/>
  <c r="AH451" i="19"/>
  <c r="AH270" i="19"/>
  <c r="U451" i="19"/>
  <c r="AD630" i="19"/>
  <c r="AA630" i="19"/>
  <c r="AA451" i="19"/>
  <c r="AC630" i="19"/>
  <c r="Z451" i="19"/>
  <c r="Z630" i="19"/>
  <c r="AA270" i="19"/>
  <c r="AE270" i="19"/>
  <c r="AC270" i="19"/>
  <c r="U270" i="19"/>
  <c r="Y630" i="19"/>
  <c r="AD270" i="19"/>
  <c r="V630" i="19"/>
  <c r="C633" i="19"/>
  <c r="BO632" i="19"/>
  <c r="A632" i="19"/>
  <c r="AJ631" i="19"/>
  <c r="AK631" i="19"/>
  <c r="AZ631" i="19"/>
  <c r="T631" i="19"/>
  <c r="AN631" i="19"/>
  <c r="AY631" i="19"/>
  <c r="BA631" i="19"/>
  <c r="X631" i="19"/>
  <c r="BE631" i="19"/>
  <c r="AV631" i="19"/>
  <c r="I631" i="19"/>
  <c r="J631" i="19"/>
  <c r="BK631" i="19"/>
  <c r="AB631" i="19"/>
  <c r="R631" i="19"/>
  <c r="AS631" i="19"/>
  <c r="AF631" i="19"/>
  <c r="K631" i="19"/>
  <c r="BL631" i="19"/>
  <c r="AT631" i="19"/>
  <c r="AI631" i="19"/>
  <c r="BH631" i="19"/>
  <c r="L631" i="19"/>
  <c r="AX631" i="19"/>
  <c r="AW631" i="19"/>
  <c r="AR631" i="19"/>
  <c r="BJ631" i="19"/>
  <c r="AO631" i="19"/>
  <c r="BG631" i="19"/>
  <c r="Q631" i="19"/>
  <c r="BI631" i="19"/>
  <c r="BM631" i="19"/>
  <c r="BF631" i="19"/>
  <c r="AU631" i="19"/>
  <c r="V451" i="19"/>
  <c r="AE451" i="19"/>
  <c r="V270" i="19"/>
  <c r="S271" i="19"/>
  <c r="AQ271" i="19"/>
  <c r="P271" i="19"/>
  <c r="X271" i="19"/>
  <c r="AX271" i="19"/>
  <c r="AY271" i="19"/>
  <c r="AT271" i="19"/>
  <c r="BC271" i="19"/>
  <c r="I271" i="19"/>
  <c r="BE271" i="19"/>
  <c r="O271" i="19"/>
  <c r="M271" i="19"/>
  <c r="R271" i="19"/>
  <c r="AU271" i="19"/>
  <c r="N271" i="19"/>
  <c r="BH271" i="19"/>
  <c r="AB271" i="19"/>
  <c r="BI271" i="19"/>
  <c r="K271" i="19"/>
  <c r="AR271" i="19"/>
  <c r="BK271" i="19"/>
  <c r="AF271" i="19"/>
  <c r="AS271" i="19"/>
  <c r="AW271" i="19"/>
  <c r="Q271" i="19"/>
  <c r="J271" i="19"/>
  <c r="BL271" i="19"/>
  <c r="AO271" i="19"/>
  <c r="T271" i="19"/>
  <c r="AP271" i="19"/>
  <c r="AN271" i="19"/>
  <c r="AK271" i="19"/>
  <c r="BF271" i="19"/>
  <c r="AI271" i="19"/>
  <c r="BJ271" i="19"/>
  <c r="BA271" i="19"/>
  <c r="BD271" i="19"/>
  <c r="L271" i="19"/>
  <c r="BM271" i="19"/>
  <c r="AV271" i="19"/>
  <c r="AZ271" i="19"/>
  <c r="BG271" i="19"/>
  <c r="AJ271" i="19"/>
  <c r="Y270" i="19"/>
  <c r="AD451" i="19"/>
  <c r="G451" i="19"/>
  <c r="A450" i="19"/>
  <c r="W630" i="19"/>
  <c r="AC451" i="19"/>
  <c r="C273" i="19"/>
  <c r="BO272" i="19"/>
  <c r="A272" i="19"/>
  <c r="Z270" i="19"/>
  <c r="W451" i="19"/>
  <c r="M452" i="19"/>
  <c r="N452" i="19"/>
  <c r="AN452" i="19"/>
  <c r="AO452" i="19"/>
  <c r="P452" i="19"/>
  <c r="AP452" i="19"/>
  <c r="AK452" i="19"/>
  <c r="T452" i="19"/>
  <c r="O452" i="19"/>
  <c r="BK452" i="19"/>
  <c r="BC452" i="19"/>
  <c r="AT452" i="19"/>
  <c r="AS452" i="19"/>
  <c r="BG452" i="19"/>
  <c r="BE452" i="19"/>
  <c r="AW452" i="19"/>
  <c r="J452" i="19"/>
  <c r="AR452" i="19"/>
  <c r="AX452" i="19"/>
  <c r="AB452" i="19"/>
  <c r="BL452" i="19"/>
  <c r="AQ452" i="19"/>
  <c r="X452" i="19"/>
  <c r="BF452" i="19"/>
  <c r="AV452" i="19"/>
  <c r="Q452" i="19"/>
  <c r="AY452" i="19"/>
  <c r="BH452" i="19"/>
  <c r="AZ452" i="19"/>
  <c r="S452" i="19"/>
  <c r="BA452" i="19"/>
  <c r="AF452" i="19"/>
  <c r="K452" i="19"/>
  <c r="AU452" i="19"/>
  <c r="BD452" i="19"/>
  <c r="R452" i="19"/>
  <c r="AI452" i="19"/>
  <c r="BJ452" i="19"/>
  <c r="BM452" i="19"/>
  <c r="BI452" i="19"/>
  <c r="AJ452" i="19"/>
  <c r="L452" i="19"/>
  <c r="I452" i="19"/>
  <c r="W270" i="19"/>
  <c r="U630" i="19"/>
  <c r="AE630" i="19"/>
  <c r="Y451" i="19"/>
  <c r="BO453" i="19"/>
  <c r="C454" i="19"/>
  <c r="F14" i="19"/>
  <c r="G15" i="19"/>
  <c r="C15" i="19"/>
  <c r="BD632" i="19" l="1"/>
  <c r="BC632" i="19"/>
  <c r="AH271" i="19"/>
  <c r="Y271" i="19"/>
  <c r="W631" i="19"/>
  <c r="AE631" i="19"/>
  <c r="AD452" i="19"/>
  <c r="AD631" i="19"/>
  <c r="V452" i="19"/>
  <c r="AE452" i="19"/>
  <c r="Y631" i="19"/>
  <c r="V631" i="19"/>
  <c r="AE271" i="19"/>
  <c r="Z631" i="19"/>
  <c r="Z452" i="19"/>
  <c r="Y452" i="19"/>
  <c r="AA631" i="19"/>
  <c r="U452" i="19"/>
  <c r="AA271" i="19"/>
  <c r="AA452" i="19"/>
  <c r="W452" i="19"/>
  <c r="A273" i="19"/>
  <c r="C274" i="19"/>
  <c r="BO273" i="19"/>
  <c r="I632" i="19"/>
  <c r="AI632" i="19"/>
  <c r="AX632" i="19"/>
  <c r="BL632" i="19"/>
  <c r="J632" i="19"/>
  <c r="AJ632" i="19"/>
  <c r="AY632" i="19"/>
  <c r="BM632" i="19"/>
  <c r="P632" i="19"/>
  <c r="AR632" i="19"/>
  <c r="R632" i="19"/>
  <c r="AU632" i="19"/>
  <c r="BA632" i="19"/>
  <c r="AB632" i="19"/>
  <c r="BE632" i="19"/>
  <c r="BI632" i="19"/>
  <c r="M632" i="19"/>
  <c r="AO632" i="19"/>
  <c r="L632" i="19"/>
  <c r="N632" i="19"/>
  <c r="O632" i="19"/>
  <c r="AN632" i="19"/>
  <c r="AQ632" i="19"/>
  <c r="BF632" i="19"/>
  <c r="AP632" i="19"/>
  <c r="AT632" i="19"/>
  <c r="BG632" i="19"/>
  <c r="AZ632" i="19"/>
  <c r="AK632" i="19"/>
  <c r="X632" i="19"/>
  <c r="K632" i="19"/>
  <c r="AF632" i="19"/>
  <c r="BH632" i="19"/>
  <c r="BK632" i="19"/>
  <c r="AS632" i="19"/>
  <c r="AW632" i="19"/>
  <c r="Q632" i="19"/>
  <c r="T632" i="19"/>
  <c r="BJ632" i="19"/>
  <c r="AV632" i="19"/>
  <c r="S632" i="19"/>
  <c r="U271" i="19"/>
  <c r="BO633" i="19"/>
  <c r="C634" i="19"/>
  <c r="A633" i="19"/>
  <c r="V271" i="19"/>
  <c r="AC271" i="19"/>
  <c r="AG271" i="19"/>
  <c r="BO454" i="19"/>
  <c r="C455" i="19"/>
  <c r="W271" i="19"/>
  <c r="Z271" i="19"/>
  <c r="AC631" i="19"/>
  <c r="AH452" i="19"/>
  <c r="AG452" i="19"/>
  <c r="T453" i="19"/>
  <c r="AV453" i="19"/>
  <c r="BJ453" i="19"/>
  <c r="AW453" i="19"/>
  <c r="BK453" i="19"/>
  <c r="J453" i="19"/>
  <c r="AJ453" i="19"/>
  <c r="AY453" i="19"/>
  <c r="BM453" i="19"/>
  <c r="K453" i="19"/>
  <c r="X453" i="19"/>
  <c r="AK453" i="19"/>
  <c r="AZ453" i="19"/>
  <c r="AS453" i="19"/>
  <c r="AT453" i="19"/>
  <c r="AB453" i="19"/>
  <c r="AU453" i="19"/>
  <c r="I453" i="19"/>
  <c r="AX453" i="19"/>
  <c r="L453" i="19"/>
  <c r="BC453" i="19"/>
  <c r="M453" i="19"/>
  <c r="BD453" i="19"/>
  <c r="N453" i="19"/>
  <c r="AF453" i="19"/>
  <c r="BE453" i="19"/>
  <c r="P453" i="19"/>
  <c r="AI453" i="19"/>
  <c r="BF453" i="19"/>
  <c r="BG453" i="19"/>
  <c r="BH453" i="19"/>
  <c r="BI453" i="19"/>
  <c r="BL453" i="19"/>
  <c r="Q453" i="19"/>
  <c r="R453" i="19"/>
  <c r="AP453" i="19"/>
  <c r="AQ453" i="19"/>
  <c r="AN453" i="19"/>
  <c r="AR453" i="19"/>
  <c r="S453" i="19"/>
  <c r="O453" i="19"/>
  <c r="AO453" i="19"/>
  <c r="BA453" i="19"/>
  <c r="AC452" i="19"/>
  <c r="G452" i="19"/>
  <c r="A451" i="19"/>
  <c r="AD271" i="19"/>
  <c r="U631" i="19"/>
  <c r="S272" i="19"/>
  <c r="AX272" i="19"/>
  <c r="BM272" i="19"/>
  <c r="I272" i="19"/>
  <c r="AK272" i="19"/>
  <c r="BA272" i="19"/>
  <c r="L272" i="19"/>
  <c r="AP272" i="19"/>
  <c r="BF272" i="19"/>
  <c r="O272" i="19"/>
  <c r="AU272" i="19"/>
  <c r="BJ272" i="19"/>
  <c r="M272" i="19"/>
  <c r="AN272" i="19"/>
  <c r="BL272" i="19"/>
  <c r="P272" i="19"/>
  <c r="AQ272" i="19"/>
  <c r="Q272" i="19"/>
  <c r="AS272" i="19"/>
  <c r="AV272" i="19"/>
  <c r="X272" i="19"/>
  <c r="AW272" i="19"/>
  <c r="AZ272" i="19"/>
  <c r="AB272" i="19"/>
  <c r="BD272" i="19"/>
  <c r="BI272" i="19"/>
  <c r="J272" i="19"/>
  <c r="K272" i="19"/>
  <c r="N272" i="19"/>
  <c r="AJ272" i="19"/>
  <c r="AO272" i="19"/>
  <c r="BC272" i="19"/>
  <c r="BH272" i="19"/>
  <c r="BK272" i="19"/>
  <c r="R272" i="19"/>
  <c r="AR272" i="19"/>
  <c r="BE272" i="19"/>
  <c r="T272" i="19"/>
  <c r="AF272" i="19"/>
  <c r="AT272" i="19"/>
  <c r="AY272" i="19"/>
  <c r="BG272" i="19"/>
  <c r="AI272" i="19"/>
  <c r="G16" i="19"/>
  <c r="F15" i="19"/>
  <c r="C16" i="19"/>
  <c r="BC633" i="19" l="1"/>
  <c r="BD633" i="19"/>
  <c r="Z453" i="19"/>
  <c r="AA632" i="19"/>
  <c r="Y272" i="19"/>
  <c r="U453" i="19"/>
  <c r="AC272" i="19"/>
  <c r="Y632" i="19"/>
  <c r="AC632" i="19"/>
  <c r="AD453" i="19"/>
  <c r="AE453" i="19"/>
  <c r="Y453" i="19"/>
  <c r="V453" i="19"/>
  <c r="AC453" i="19"/>
  <c r="AH453" i="19"/>
  <c r="G453" i="19"/>
  <c r="A452" i="19"/>
  <c r="V272" i="19"/>
  <c r="AG453" i="19"/>
  <c r="AG272" i="19"/>
  <c r="BO634" i="19"/>
  <c r="A634" i="19"/>
  <c r="C635" i="19"/>
  <c r="BH633" i="19"/>
  <c r="AF633" i="19"/>
  <c r="BI633" i="19"/>
  <c r="BK633" i="19"/>
  <c r="N633" i="19"/>
  <c r="AP633" i="19"/>
  <c r="O633" i="19"/>
  <c r="AR633" i="19"/>
  <c r="P633" i="19"/>
  <c r="AS633" i="19"/>
  <c r="S633" i="19"/>
  <c r="AU633" i="19"/>
  <c r="BE633" i="19"/>
  <c r="R633" i="19"/>
  <c r="AB633" i="19"/>
  <c r="AT633" i="19"/>
  <c r="AW633" i="19"/>
  <c r="BG633" i="19"/>
  <c r="BF633" i="19"/>
  <c r="L633" i="19"/>
  <c r="BA633" i="19"/>
  <c r="AK633" i="19"/>
  <c r="AN633" i="19"/>
  <c r="X633" i="19"/>
  <c r="J633" i="19"/>
  <c r="AO633" i="19"/>
  <c r="Q633" i="19"/>
  <c r="AZ633" i="19"/>
  <c r="BJ633" i="19"/>
  <c r="BM633" i="19"/>
  <c r="AV633" i="19"/>
  <c r="AY633" i="19"/>
  <c r="T633" i="19"/>
  <c r="AJ633" i="19"/>
  <c r="BL633" i="19"/>
  <c r="M633" i="19"/>
  <c r="AX633" i="19"/>
  <c r="AI633" i="19"/>
  <c r="I633" i="19"/>
  <c r="AQ633" i="19"/>
  <c r="K633" i="19"/>
  <c r="W272" i="19"/>
  <c r="W453" i="19"/>
  <c r="BO455" i="19"/>
  <c r="C456" i="19"/>
  <c r="AE632" i="19"/>
  <c r="AD272" i="19"/>
  <c r="R454" i="19"/>
  <c r="AP454" i="19"/>
  <c r="BH454" i="19"/>
  <c r="AV454" i="19"/>
  <c r="AZ454" i="19"/>
  <c r="BD454" i="19"/>
  <c r="BE454" i="19"/>
  <c r="BF454" i="19"/>
  <c r="J454" i="19"/>
  <c r="O454" i="19"/>
  <c r="N454" i="19"/>
  <c r="P454" i="19"/>
  <c r="AF454" i="19"/>
  <c r="I454" i="19"/>
  <c r="AT454" i="19"/>
  <c r="BM454" i="19"/>
  <c r="K454" i="19"/>
  <c r="L454" i="19"/>
  <c r="AN454" i="19"/>
  <c r="AU454" i="19"/>
  <c r="X454" i="19"/>
  <c r="BA454" i="19"/>
  <c r="AB454" i="19"/>
  <c r="AJ454" i="19"/>
  <c r="M454" i="19"/>
  <c r="AW454" i="19"/>
  <c r="AS454" i="19"/>
  <c r="AX454" i="19"/>
  <c r="BK454" i="19"/>
  <c r="BG454" i="19"/>
  <c r="BL454" i="19"/>
  <c r="BI454" i="19"/>
  <c r="AK454" i="19"/>
  <c r="AI454" i="19"/>
  <c r="AQ454" i="19"/>
  <c r="Q454" i="19"/>
  <c r="AY454" i="19"/>
  <c r="S454" i="19"/>
  <c r="AO454" i="19"/>
  <c r="BC454" i="19"/>
  <c r="BJ454" i="19"/>
  <c r="AR454" i="19"/>
  <c r="T454" i="19"/>
  <c r="W632" i="19"/>
  <c r="Z632" i="19"/>
  <c r="AU273" i="19"/>
  <c r="AX273" i="19"/>
  <c r="AY273" i="19"/>
  <c r="BA273" i="19"/>
  <c r="AF273" i="19"/>
  <c r="BC273" i="19"/>
  <c r="I273" i="19"/>
  <c r="BG273" i="19"/>
  <c r="L273" i="19"/>
  <c r="AJ273" i="19"/>
  <c r="BJ273" i="19"/>
  <c r="AV273" i="19"/>
  <c r="BL273" i="19"/>
  <c r="K273" i="19"/>
  <c r="BM273" i="19"/>
  <c r="S273" i="19"/>
  <c r="T273" i="19"/>
  <c r="AI273" i="19"/>
  <c r="AN273" i="19"/>
  <c r="AO273" i="19"/>
  <c r="AS273" i="19"/>
  <c r="BI273" i="19"/>
  <c r="P273" i="19"/>
  <c r="X273" i="19"/>
  <c r="AB273" i="19"/>
  <c r="M273" i="19"/>
  <c r="J273" i="19"/>
  <c r="N273" i="19"/>
  <c r="O273" i="19"/>
  <c r="Q273" i="19"/>
  <c r="BD273" i="19"/>
  <c r="AW273" i="19"/>
  <c r="BH273" i="19"/>
  <c r="AK273" i="19"/>
  <c r="R273" i="19"/>
  <c r="AR273" i="19"/>
  <c r="AP273" i="19"/>
  <c r="AT273" i="19"/>
  <c r="BE273" i="19"/>
  <c r="AQ273" i="19"/>
  <c r="BF273" i="19"/>
  <c r="AZ273" i="19"/>
  <c r="BK273" i="19"/>
  <c r="Z272" i="19"/>
  <c r="AE272" i="19"/>
  <c r="AA453" i="19"/>
  <c r="U632" i="19"/>
  <c r="C275" i="19"/>
  <c r="BO274" i="19"/>
  <c r="A274" i="19"/>
  <c r="U272" i="19"/>
  <c r="AH272" i="19"/>
  <c r="AD632" i="19"/>
  <c r="AA272" i="19"/>
  <c r="V632" i="19"/>
  <c r="G17" i="19"/>
  <c r="F16" i="19"/>
  <c r="C17" i="19"/>
  <c r="BN132" i="19"/>
  <c r="BC634" i="19" l="1"/>
  <c r="BD634" i="19"/>
  <c r="AG454" i="19"/>
  <c r="AH273" i="19"/>
  <c r="V273" i="19"/>
  <c r="Z454" i="19"/>
  <c r="Y273" i="19"/>
  <c r="AA454" i="19"/>
  <c r="AA633" i="19"/>
  <c r="Y454" i="19"/>
  <c r="U273" i="19"/>
  <c r="AD633" i="19"/>
  <c r="AD454" i="19"/>
  <c r="AC273" i="19"/>
  <c r="AC454" i="19"/>
  <c r="AE633" i="19"/>
  <c r="W633" i="19"/>
  <c r="AD273" i="19"/>
  <c r="AC633" i="19"/>
  <c r="AA273" i="19"/>
  <c r="BO456" i="19"/>
  <c r="C457" i="19"/>
  <c r="Z633" i="19"/>
  <c r="BO635" i="19"/>
  <c r="A635" i="19"/>
  <c r="C636" i="19"/>
  <c r="Z273" i="19"/>
  <c r="N455" i="19"/>
  <c r="AP455" i="19"/>
  <c r="BD455" i="19"/>
  <c r="M455" i="19"/>
  <c r="AF455" i="19"/>
  <c r="BC455" i="19"/>
  <c r="P455" i="19"/>
  <c r="BF455" i="19"/>
  <c r="Q455" i="19"/>
  <c r="AI455" i="19"/>
  <c r="BG455" i="19"/>
  <c r="R455" i="19"/>
  <c r="AJ455" i="19"/>
  <c r="BI455" i="19"/>
  <c r="S455" i="19"/>
  <c r="AO455" i="19"/>
  <c r="BJ455" i="19"/>
  <c r="T455" i="19"/>
  <c r="AR455" i="19"/>
  <c r="BK455" i="19"/>
  <c r="AS455" i="19"/>
  <c r="BL455" i="19"/>
  <c r="AT455" i="19"/>
  <c r="BM455" i="19"/>
  <c r="AV455" i="19"/>
  <c r="AW455" i="19"/>
  <c r="AX455" i="19"/>
  <c r="AY455" i="19"/>
  <c r="J455" i="19"/>
  <c r="L455" i="19"/>
  <c r="BA455" i="19"/>
  <c r="AN455" i="19"/>
  <c r="I455" i="19"/>
  <c r="AU455" i="19"/>
  <c r="BH455" i="19"/>
  <c r="AZ455" i="19"/>
  <c r="BE455" i="19"/>
  <c r="AK455" i="19"/>
  <c r="AQ455" i="19"/>
  <c r="X455" i="19"/>
  <c r="AB455" i="19"/>
  <c r="K455" i="19"/>
  <c r="O455" i="19"/>
  <c r="U633" i="19"/>
  <c r="Y633" i="19"/>
  <c r="Q634" i="19"/>
  <c r="R634" i="19"/>
  <c r="AF634" i="19"/>
  <c r="AS634" i="19"/>
  <c r="AT634" i="19"/>
  <c r="BI634" i="19"/>
  <c r="BK634" i="19"/>
  <c r="BA634" i="19"/>
  <c r="AR634" i="19"/>
  <c r="N634" i="19"/>
  <c r="L634" i="19"/>
  <c r="BF634" i="19"/>
  <c r="AN634" i="19"/>
  <c r="AO634" i="19"/>
  <c r="AJ634" i="19"/>
  <c r="AZ634" i="19"/>
  <c r="J634" i="19"/>
  <c r="BM634" i="19"/>
  <c r="M634" i="19"/>
  <c r="I634" i="19"/>
  <c r="AP634" i="19"/>
  <c r="AI634" i="19"/>
  <c r="AX634" i="19"/>
  <c r="O634" i="19"/>
  <c r="AY634" i="19"/>
  <c r="BL634" i="19"/>
  <c r="AB634" i="19"/>
  <c r="K634" i="19"/>
  <c r="BJ634" i="19"/>
  <c r="AV634" i="19"/>
  <c r="X634" i="19"/>
  <c r="AK634" i="19"/>
  <c r="AQ634" i="19"/>
  <c r="BH634" i="19"/>
  <c r="AW634" i="19"/>
  <c r="T634" i="19"/>
  <c r="AU634" i="19"/>
  <c r="BE634" i="19"/>
  <c r="S634" i="19"/>
  <c r="P634" i="19"/>
  <c r="BG634" i="19"/>
  <c r="W273" i="19"/>
  <c r="V454" i="19"/>
  <c r="G454" i="19"/>
  <c r="A453" i="19"/>
  <c r="U454" i="19"/>
  <c r="AG273" i="19"/>
  <c r="W454" i="19"/>
  <c r="AH454" i="19"/>
  <c r="A275" i="19"/>
  <c r="C276" i="19"/>
  <c r="BO275" i="19"/>
  <c r="AE454" i="19"/>
  <c r="AP274" i="19"/>
  <c r="AJ274" i="19"/>
  <c r="S274" i="19"/>
  <c r="AQ274" i="19"/>
  <c r="BJ274" i="19"/>
  <c r="K274" i="19"/>
  <c r="BL274" i="19"/>
  <c r="BH274" i="19"/>
  <c r="BD274" i="19"/>
  <c r="M274" i="19"/>
  <c r="BC274" i="19"/>
  <c r="R274" i="19"/>
  <c r="AN274" i="19"/>
  <c r="L274" i="19"/>
  <c r="AR274" i="19"/>
  <c r="AZ274" i="19"/>
  <c r="BF274" i="19"/>
  <c r="BE274" i="19"/>
  <c r="BM274" i="19"/>
  <c r="P274" i="19"/>
  <c r="T274" i="19"/>
  <c r="X274" i="19"/>
  <c r="AK274" i="19"/>
  <c r="AF274" i="19"/>
  <c r="AU274" i="19"/>
  <c r="BI274" i="19"/>
  <c r="AT274" i="19"/>
  <c r="AX274" i="19"/>
  <c r="AO274" i="19"/>
  <c r="BG274" i="19"/>
  <c r="AB274" i="19"/>
  <c r="AS274" i="19"/>
  <c r="Q274" i="19"/>
  <c r="AW274" i="19"/>
  <c r="BA274" i="19"/>
  <c r="O274" i="19"/>
  <c r="AY274" i="19"/>
  <c r="I274" i="19"/>
  <c r="AV274" i="19"/>
  <c r="BK274" i="19"/>
  <c r="N274" i="19"/>
  <c r="AI274" i="19"/>
  <c r="J274" i="19"/>
  <c r="AE273" i="19"/>
  <c r="V633" i="19"/>
  <c r="G18" i="19"/>
  <c r="F17" i="19"/>
  <c r="C18" i="19"/>
  <c r="BD635" i="19" l="1"/>
  <c r="BC635" i="19"/>
  <c r="U455" i="19"/>
  <c r="AH455" i="19"/>
  <c r="W634" i="19"/>
  <c r="AG455" i="19"/>
  <c r="U634" i="19"/>
  <c r="W274" i="19"/>
  <c r="AC274" i="19"/>
  <c r="U274" i="19"/>
  <c r="Z455" i="19"/>
  <c r="Z274" i="19"/>
  <c r="Y455" i="19"/>
  <c r="AE455" i="19"/>
  <c r="N275" i="19"/>
  <c r="AN275" i="19"/>
  <c r="AZ275" i="19"/>
  <c r="BM275" i="19"/>
  <c r="Q275" i="19"/>
  <c r="AQ275" i="19"/>
  <c r="BD275" i="19"/>
  <c r="T275" i="19"/>
  <c r="AF275" i="19"/>
  <c r="AT275" i="19"/>
  <c r="BG275" i="19"/>
  <c r="K275" i="19"/>
  <c r="AI275" i="19"/>
  <c r="AW275" i="19"/>
  <c r="BJ275" i="19"/>
  <c r="AS275" i="19"/>
  <c r="AV275" i="19"/>
  <c r="AB275" i="19"/>
  <c r="AX275" i="19"/>
  <c r="I275" i="19"/>
  <c r="AY275" i="19"/>
  <c r="J275" i="19"/>
  <c r="BC275" i="19"/>
  <c r="L275" i="19"/>
  <c r="BE275" i="19"/>
  <c r="P275" i="19"/>
  <c r="AJ275" i="19"/>
  <c r="BH275" i="19"/>
  <c r="AK275" i="19"/>
  <c r="AR275" i="19"/>
  <c r="AU275" i="19"/>
  <c r="M275" i="19"/>
  <c r="R275" i="19"/>
  <c r="S275" i="19"/>
  <c r="X275" i="19"/>
  <c r="AP275" i="19"/>
  <c r="BI275" i="19"/>
  <c r="BK275" i="19"/>
  <c r="BL275" i="19"/>
  <c r="BF275" i="19"/>
  <c r="O275" i="19"/>
  <c r="AO275" i="19"/>
  <c r="BA275" i="19"/>
  <c r="Y634" i="19"/>
  <c r="V634" i="19"/>
  <c r="W455" i="19"/>
  <c r="C637" i="19"/>
  <c r="A636" i="19"/>
  <c r="BO636" i="19"/>
  <c r="C277" i="19"/>
  <c r="A276" i="19"/>
  <c r="BO276" i="19"/>
  <c r="AD455" i="19"/>
  <c r="AG274" i="19"/>
  <c r="M635" i="19"/>
  <c r="AO635" i="19"/>
  <c r="S635" i="19"/>
  <c r="AU635" i="19"/>
  <c r="T635" i="19"/>
  <c r="AV635" i="19"/>
  <c r="X635" i="19"/>
  <c r="AF635" i="19"/>
  <c r="AX635" i="19"/>
  <c r="AZ635" i="19"/>
  <c r="BI635" i="19"/>
  <c r="BK635" i="19"/>
  <c r="AY635" i="19"/>
  <c r="O635" i="19"/>
  <c r="BH635" i="19"/>
  <c r="BJ635" i="19"/>
  <c r="AR635" i="19"/>
  <c r="L635" i="19"/>
  <c r="BA635" i="19"/>
  <c r="AT635" i="19"/>
  <c r="AW635" i="19"/>
  <c r="R635" i="19"/>
  <c r="BM635" i="19"/>
  <c r="AN635" i="19"/>
  <c r="AK635" i="19"/>
  <c r="AJ635" i="19"/>
  <c r="N635" i="19"/>
  <c r="J635" i="19"/>
  <c r="I635" i="19"/>
  <c r="AP635" i="19"/>
  <c r="AB635" i="19"/>
  <c r="AQ635" i="19"/>
  <c r="BL635" i="19"/>
  <c r="BE635" i="19"/>
  <c r="P635" i="19"/>
  <c r="BF635" i="19"/>
  <c r="AI635" i="19"/>
  <c r="BG635" i="19"/>
  <c r="K635" i="19"/>
  <c r="Q635" i="19"/>
  <c r="AS635" i="19"/>
  <c r="AC455" i="19"/>
  <c r="V455" i="19"/>
  <c r="AH274" i="19"/>
  <c r="C458" i="19"/>
  <c r="BO457" i="19"/>
  <c r="Y274" i="19"/>
  <c r="AA634" i="19"/>
  <c r="AE634" i="19"/>
  <c r="AC634" i="19"/>
  <c r="AU456" i="19"/>
  <c r="BK456" i="19"/>
  <c r="BM456" i="19"/>
  <c r="AS456" i="19"/>
  <c r="K456" i="19"/>
  <c r="BJ456" i="19"/>
  <c r="BG456" i="19"/>
  <c r="AZ456" i="19"/>
  <c r="R456" i="19"/>
  <c r="Q456" i="19"/>
  <c r="L456" i="19"/>
  <c r="AR456" i="19"/>
  <c r="AT456" i="19"/>
  <c r="BA456" i="19"/>
  <c r="BE456" i="19"/>
  <c r="BH456" i="19"/>
  <c r="O456" i="19"/>
  <c r="M456" i="19"/>
  <c r="AW456" i="19"/>
  <c r="AI456" i="19"/>
  <c r="AO456" i="19"/>
  <c r="I456" i="19"/>
  <c r="BF456" i="19"/>
  <c r="AQ456" i="19"/>
  <c r="BC456" i="19"/>
  <c r="AB456" i="19"/>
  <c r="S456" i="19"/>
  <c r="BL456" i="19"/>
  <c r="N456" i="19"/>
  <c r="AX456" i="19"/>
  <c r="AJ456" i="19"/>
  <c r="AV456" i="19"/>
  <c r="AP456" i="19"/>
  <c r="P456" i="19"/>
  <c r="J456" i="19"/>
  <c r="AF456" i="19"/>
  <c r="AY456" i="19"/>
  <c r="BI456" i="19"/>
  <c r="T456" i="19"/>
  <c r="BD456" i="19"/>
  <c r="AK456" i="19"/>
  <c r="X456" i="19"/>
  <c r="AN456" i="19"/>
  <c r="G455" i="19"/>
  <c r="A454" i="19"/>
  <c r="AE274" i="19"/>
  <c r="AD274" i="19"/>
  <c r="Z634" i="19"/>
  <c r="AA455" i="19"/>
  <c r="V274" i="19"/>
  <c r="AA274" i="19"/>
  <c r="AD634" i="19"/>
  <c r="G19" i="19"/>
  <c r="F18" i="19"/>
  <c r="C19" i="19"/>
  <c r="BD636" i="19" l="1"/>
  <c r="BC636" i="19"/>
  <c r="V275" i="19"/>
  <c r="AH456" i="19"/>
  <c r="AG456" i="19"/>
  <c r="W635" i="19"/>
  <c r="Z275" i="19"/>
  <c r="U635" i="19"/>
  <c r="AD635" i="19"/>
  <c r="Z635" i="19"/>
  <c r="V635" i="19"/>
  <c r="AE635" i="19"/>
  <c r="AC635" i="19"/>
  <c r="Y275" i="19"/>
  <c r="AD275" i="19"/>
  <c r="Z456" i="19"/>
  <c r="AC275" i="19"/>
  <c r="U275" i="19"/>
  <c r="AA635" i="19"/>
  <c r="Y635" i="19"/>
  <c r="C278" i="19"/>
  <c r="A277" i="19"/>
  <c r="BO277" i="19"/>
  <c r="W456" i="19"/>
  <c r="AA456" i="19"/>
  <c r="AH275" i="19"/>
  <c r="AD456" i="19"/>
  <c r="Y456" i="19"/>
  <c r="U456" i="19"/>
  <c r="AE456" i="19"/>
  <c r="AC456" i="19"/>
  <c r="AA275" i="19"/>
  <c r="AE275" i="19"/>
  <c r="G456" i="19"/>
  <c r="A455" i="19"/>
  <c r="V456" i="19"/>
  <c r="AK636" i="19"/>
  <c r="AX636" i="19"/>
  <c r="AY636" i="19"/>
  <c r="K636" i="19"/>
  <c r="M636" i="19"/>
  <c r="AT636" i="19"/>
  <c r="AU636" i="19"/>
  <c r="BE636" i="19"/>
  <c r="BG636" i="19"/>
  <c r="BI636" i="19"/>
  <c r="I636" i="19"/>
  <c r="N636" i="19"/>
  <c r="S636" i="19"/>
  <c r="AI636" i="19"/>
  <c r="AP636" i="19"/>
  <c r="AV636" i="19"/>
  <c r="BL636" i="19"/>
  <c r="BJ636" i="19"/>
  <c r="J636" i="19"/>
  <c r="P636" i="19"/>
  <c r="AW636" i="19"/>
  <c r="AJ636" i="19"/>
  <c r="AR636" i="19"/>
  <c r="BK636" i="19"/>
  <c r="BM636" i="19"/>
  <c r="BF636" i="19"/>
  <c r="X636" i="19"/>
  <c r="L636" i="19"/>
  <c r="Q636" i="19"/>
  <c r="AZ636" i="19"/>
  <c r="AN636" i="19"/>
  <c r="AF636" i="19"/>
  <c r="R636" i="19"/>
  <c r="AB636" i="19"/>
  <c r="AO636" i="19"/>
  <c r="T636" i="19"/>
  <c r="AS636" i="19"/>
  <c r="BH636" i="19"/>
  <c r="BA636" i="19"/>
  <c r="O636" i="19"/>
  <c r="AQ636" i="19"/>
  <c r="P457" i="19"/>
  <c r="AR457" i="19"/>
  <c r="BF457" i="19"/>
  <c r="Q457" i="19"/>
  <c r="AS457" i="19"/>
  <c r="BG457" i="19"/>
  <c r="S457" i="19"/>
  <c r="AF457" i="19"/>
  <c r="AU457" i="19"/>
  <c r="BI457" i="19"/>
  <c r="T457" i="19"/>
  <c r="AV457" i="19"/>
  <c r="BJ457" i="19"/>
  <c r="AQ457" i="19"/>
  <c r="BM457" i="19"/>
  <c r="X457" i="19"/>
  <c r="AT457" i="19"/>
  <c r="AW457" i="19"/>
  <c r="I457" i="19"/>
  <c r="AX457" i="19"/>
  <c r="J457" i="19"/>
  <c r="AB457" i="19"/>
  <c r="AY457" i="19"/>
  <c r="K457" i="19"/>
  <c r="AZ457" i="19"/>
  <c r="L457" i="19"/>
  <c r="BC457" i="19"/>
  <c r="M457" i="19"/>
  <c r="AI457" i="19"/>
  <c r="BD457" i="19"/>
  <c r="AJ457" i="19"/>
  <c r="AK457" i="19"/>
  <c r="AN457" i="19"/>
  <c r="AP457" i="19"/>
  <c r="BH457" i="19"/>
  <c r="BL457" i="19"/>
  <c r="N457" i="19"/>
  <c r="R457" i="19"/>
  <c r="BE457" i="19"/>
  <c r="BK457" i="19"/>
  <c r="O457" i="19"/>
  <c r="AO457" i="19"/>
  <c r="BA457" i="19"/>
  <c r="BF276" i="19"/>
  <c r="O276" i="19"/>
  <c r="BI276" i="19"/>
  <c r="J276" i="19"/>
  <c r="R276" i="19"/>
  <c r="AK276" i="19"/>
  <c r="AO276" i="19"/>
  <c r="AR276" i="19"/>
  <c r="BC276" i="19"/>
  <c r="BH276" i="19"/>
  <c r="N276" i="19"/>
  <c r="AP276" i="19"/>
  <c r="AN276" i="19"/>
  <c r="BL276" i="19"/>
  <c r="AZ276" i="19"/>
  <c r="AS276" i="19"/>
  <c r="K276" i="19"/>
  <c r="BM276" i="19"/>
  <c r="AU276" i="19"/>
  <c r="AI276" i="19"/>
  <c r="Q276" i="19"/>
  <c r="AV276" i="19"/>
  <c r="AW276" i="19"/>
  <c r="AQ276" i="19"/>
  <c r="AB276" i="19"/>
  <c r="BJ276" i="19"/>
  <c r="BD276" i="19"/>
  <c r="AY276" i="19"/>
  <c r="L276" i="19"/>
  <c r="T276" i="19"/>
  <c r="I276" i="19"/>
  <c r="X276" i="19"/>
  <c r="AF276" i="19"/>
  <c r="BA276" i="19"/>
  <c r="BK276" i="19"/>
  <c r="S276" i="19"/>
  <c r="P276" i="19"/>
  <c r="AT276" i="19"/>
  <c r="BG276" i="19"/>
  <c r="M276" i="19"/>
  <c r="BE276" i="19"/>
  <c r="AX276" i="19"/>
  <c r="AJ276" i="19"/>
  <c r="AG275" i="19"/>
  <c r="W275" i="19"/>
  <c r="BO458" i="19"/>
  <c r="C459" i="19"/>
  <c r="A637" i="19"/>
  <c r="C638" i="19"/>
  <c r="BO637" i="19"/>
  <c r="F19" i="19"/>
  <c r="G20" i="19"/>
  <c r="C20" i="19"/>
  <c r="BC637" i="19" l="1"/>
  <c r="BD637" i="19"/>
  <c r="AA276" i="19"/>
  <c r="AG276" i="19"/>
  <c r="AG457" i="19"/>
  <c r="AH276" i="19"/>
  <c r="AA457" i="19"/>
  <c r="AD457" i="19"/>
  <c r="AA636" i="19"/>
  <c r="Z636" i="19"/>
  <c r="Y636" i="19"/>
  <c r="U457" i="19"/>
  <c r="U276" i="19"/>
  <c r="W636" i="19"/>
  <c r="Z457" i="19"/>
  <c r="V276" i="19"/>
  <c r="AD276" i="19"/>
  <c r="AD636" i="19"/>
  <c r="AC276" i="19"/>
  <c r="C279" i="19"/>
  <c r="A278" i="19"/>
  <c r="BO278" i="19"/>
  <c r="Y276" i="19"/>
  <c r="AH457" i="19"/>
  <c r="V636" i="19"/>
  <c r="AX277" i="19"/>
  <c r="AB277" i="19"/>
  <c r="AY277" i="19"/>
  <c r="AK277" i="19"/>
  <c r="BA277" i="19"/>
  <c r="BE277" i="19"/>
  <c r="M277" i="19"/>
  <c r="BI277" i="19"/>
  <c r="O277" i="19"/>
  <c r="BL277" i="19"/>
  <c r="S277" i="19"/>
  <c r="AJ277" i="19"/>
  <c r="AP277" i="19"/>
  <c r="BF277" i="19"/>
  <c r="P277" i="19"/>
  <c r="J277" i="19"/>
  <c r="X277" i="19"/>
  <c r="AS277" i="19"/>
  <c r="AV277" i="19"/>
  <c r="BC277" i="19"/>
  <c r="L277" i="19"/>
  <c r="AU277" i="19"/>
  <c r="BD277" i="19"/>
  <c r="BH277" i="19"/>
  <c r="AR277" i="19"/>
  <c r="BK277" i="19"/>
  <c r="K277" i="19"/>
  <c r="AO277" i="19"/>
  <c r="AI277" i="19"/>
  <c r="R277" i="19"/>
  <c r="AW277" i="19"/>
  <c r="BJ277" i="19"/>
  <c r="N277" i="19"/>
  <c r="T277" i="19"/>
  <c r="AN277" i="19"/>
  <c r="AT277" i="19"/>
  <c r="BM277" i="19"/>
  <c r="I277" i="19"/>
  <c r="AQ277" i="19"/>
  <c r="AF277" i="19"/>
  <c r="BG277" i="19"/>
  <c r="AZ277" i="19"/>
  <c r="Q277" i="19"/>
  <c r="W457" i="19"/>
  <c r="AE636" i="19"/>
  <c r="AN637" i="19"/>
  <c r="AB637" i="19"/>
  <c r="L637" i="19"/>
  <c r="AK637" i="19"/>
  <c r="AF637" i="19"/>
  <c r="J637" i="19"/>
  <c r="X637" i="19"/>
  <c r="AU637" i="19"/>
  <c r="AJ637" i="19"/>
  <c r="AZ637" i="19"/>
  <c r="BI637" i="19"/>
  <c r="AY637" i="19"/>
  <c r="BA637" i="19"/>
  <c r="T637" i="19"/>
  <c r="BM637" i="19"/>
  <c r="BE637" i="19"/>
  <c r="AV637" i="19"/>
  <c r="M637" i="19"/>
  <c r="BH637" i="19"/>
  <c r="Q637" i="19"/>
  <c r="BJ637" i="19"/>
  <c r="AO637" i="19"/>
  <c r="K637" i="19"/>
  <c r="AQ637" i="19"/>
  <c r="AW637" i="19"/>
  <c r="N637" i="19"/>
  <c r="BK637" i="19"/>
  <c r="AP637" i="19"/>
  <c r="P637" i="19"/>
  <c r="I637" i="19"/>
  <c r="O637" i="19"/>
  <c r="S637" i="19"/>
  <c r="BL637" i="19"/>
  <c r="AT637" i="19"/>
  <c r="AS637" i="19"/>
  <c r="BF637" i="19"/>
  <c r="BG637" i="19"/>
  <c r="AI637" i="19"/>
  <c r="AX637" i="19"/>
  <c r="AR637" i="19"/>
  <c r="R637" i="19"/>
  <c r="BO638" i="19"/>
  <c r="A638" i="19"/>
  <c r="C639" i="19"/>
  <c r="BO459" i="19"/>
  <c r="C460" i="19"/>
  <c r="AC457" i="19"/>
  <c r="AC636" i="19"/>
  <c r="S458" i="19"/>
  <c r="AO458" i="19"/>
  <c r="BI458" i="19"/>
  <c r="AP458" i="19"/>
  <c r="BM458" i="19"/>
  <c r="AR458" i="19"/>
  <c r="AU458" i="19"/>
  <c r="I458" i="19"/>
  <c r="AY458" i="19"/>
  <c r="J458" i="19"/>
  <c r="AB458" i="19"/>
  <c r="AZ458" i="19"/>
  <c r="M458" i="19"/>
  <c r="N458" i="19"/>
  <c r="O458" i="19"/>
  <c r="AF458" i="19"/>
  <c r="AI458" i="19"/>
  <c r="BA458" i="19"/>
  <c r="BD458" i="19"/>
  <c r="BE458" i="19"/>
  <c r="K458" i="19"/>
  <c r="AK458" i="19"/>
  <c r="BC458" i="19"/>
  <c r="AT458" i="19"/>
  <c r="BF458" i="19"/>
  <c r="BH458" i="19"/>
  <c r="AN458" i="19"/>
  <c r="T458" i="19"/>
  <c r="P458" i="19"/>
  <c r="L458" i="19"/>
  <c r="AV458" i="19"/>
  <c r="X458" i="19"/>
  <c r="BJ458" i="19"/>
  <c r="AJ458" i="19"/>
  <c r="AW458" i="19"/>
  <c r="AX458" i="19"/>
  <c r="BL458" i="19"/>
  <c r="BK458" i="19"/>
  <c r="AQ458" i="19"/>
  <c r="Q458" i="19"/>
  <c r="R458" i="19"/>
  <c r="AS458" i="19"/>
  <c r="BG458" i="19"/>
  <c r="AE276" i="19"/>
  <c r="AE457" i="19"/>
  <c r="V457" i="19"/>
  <c r="W276" i="19"/>
  <c r="Z276" i="19"/>
  <c r="Y457" i="19"/>
  <c r="U636" i="19"/>
  <c r="G457" i="19"/>
  <c r="A456" i="19"/>
  <c r="G21" i="19"/>
  <c r="F20" i="19"/>
  <c r="C21" i="19"/>
  <c r="AC277" i="19" l="1"/>
  <c r="BD638" i="19"/>
  <c r="BC638" i="19"/>
  <c r="AH277" i="19"/>
  <c r="AH458" i="19"/>
  <c r="AD458" i="19"/>
  <c r="U637" i="19"/>
  <c r="AE637" i="19"/>
  <c r="Y637" i="19"/>
  <c r="AC637" i="19"/>
  <c r="AD637" i="19"/>
  <c r="W458" i="19"/>
  <c r="V637" i="19"/>
  <c r="Z637" i="19"/>
  <c r="AA637" i="19"/>
  <c r="AE458" i="19"/>
  <c r="W277" i="19"/>
  <c r="AC458" i="19"/>
  <c r="W637" i="19"/>
  <c r="AE277" i="19"/>
  <c r="Y277" i="19"/>
  <c r="G458" i="19"/>
  <c r="A457" i="19"/>
  <c r="Y458" i="19"/>
  <c r="Z458" i="19"/>
  <c r="V458" i="19"/>
  <c r="BO639" i="19"/>
  <c r="C640" i="19"/>
  <c r="A639" i="19"/>
  <c r="AP278" i="19"/>
  <c r="BL278" i="19"/>
  <c r="X278" i="19"/>
  <c r="AU278" i="19"/>
  <c r="AV278" i="19"/>
  <c r="AX278" i="19"/>
  <c r="J278" i="19"/>
  <c r="BA278" i="19"/>
  <c r="S278" i="19"/>
  <c r="AO278" i="19"/>
  <c r="AY278" i="19"/>
  <c r="AJ278" i="19"/>
  <c r="BC278" i="19"/>
  <c r="BF278" i="19"/>
  <c r="BH278" i="19"/>
  <c r="BK278" i="19"/>
  <c r="I278" i="19"/>
  <c r="AB278" i="19"/>
  <c r="L278" i="19"/>
  <c r="M278" i="19"/>
  <c r="O278" i="19"/>
  <c r="T278" i="19"/>
  <c r="AS278" i="19"/>
  <c r="AF278" i="19"/>
  <c r="AT278" i="19"/>
  <c r="BG278" i="19"/>
  <c r="AI278" i="19"/>
  <c r="BE278" i="19"/>
  <c r="BM278" i="19"/>
  <c r="BD278" i="19"/>
  <c r="P278" i="19"/>
  <c r="R278" i="19"/>
  <c r="AR278" i="19"/>
  <c r="K278" i="19"/>
  <c r="AW278" i="19"/>
  <c r="BJ278" i="19"/>
  <c r="N278" i="19"/>
  <c r="AN278" i="19"/>
  <c r="AQ278" i="19"/>
  <c r="AK278" i="19"/>
  <c r="BI278" i="19"/>
  <c r="Q278" i="19"/>
  <c r="AZ278" i="19"/>
  <c r="AG458" i="19"/>
  <c r="BF638" i="19"/>
  <c r="BG638" i="19"/>
  <c r="BH638" i="19"/>
  <c r="BJ638" i="19"/>
  <c r="M638" i="19"/>
  <c r="AP638" i="19"/>
  <c r="O638" i="19"/>
  <c r="AQ638" i="19"/>
  <c r="Q638" i="19"/>
  <c r="AS638" i="19"/>
  <c r="T638" i="19"/>
  <c r="AV638" i="19"/>
  <c r="BE638" i="19"/>
  <c r="P638" i="19"/>
  <c r="R638" i="19"/>
  <c r="AR638" i="19"/>
  <c r="AT638" i="19"/>
  <c r="AB638" i="19"/>
  <c r="K638" i="19"/>
  <c r="N638" i="19"/>
  <c r="BM638" i="19"/>
  <c r="AO638" i="19"/>
  <c r="AY638" i="19"/>
  <c r="L638" i="19"/>
  <c r="AJ638" i="19"/>
  <c r="BL638" i="19"/>
  <c r="J638" i="19"/>
  <c r="AX638" i="19"/>
  <c r="AI638" i="19"/>
  <c r="X638" i="19"/>
  <c r="I638" i="19"/>
  <c r="BK638" i="19"/>
  <c r="AW638" i="19"/>
  <c r="AN638" i="19"/>
  <c r="AZ638" i="19"/>
  <c r="BI638" i="19"/>
  <c r="AK638" i="19"/>
  <c r="S638" i="19"/>
  <c r="AF638" i="19"/>
  <c r="BA638" i="19"/>
  <c r="AU638" i="19"/>
  <c r="AD277" i="19"/>
  <c r="A279" i="19"/>
  <c r="C280" i="19"/>
  <c r="BO279" i="19"/>
  <c r="AA458" i="19"/>
  <c r="AA277" i="19"/>
  <c r="AG277" i="19"/>
  <c r="Z277" i="19"/>
  <c r="U458" i="19"/>
  <c r="U277" i="19"/>
  <c r="BO460" i="19"/>
  <c r="C461" i="19"/>
  <c r="J459" i="19"/>
  <c r="AJ459" i="19"/>
  <c r="AY459" i="19"/>
  <c r="BM459" i="19"/>
  <c r="N459" i="19"/>
  <c r="BD459" i="19"/>
  <c r="O459" i="19"/>
  <c r="AI459" i="19"/>
  <c r="BE459" i="19"/>
  <c r="P459" i="19"/>
  <c r="AN459" i="19"/>
  <c r="BF459" i="19"/>
  <c r="Q459" i="19"/>
  <c r="AO459" i="19"/>
  <c r="BG459" i="19"/>
  <c r="R459" i="19"/>
  <c r="AP459" i="19"/>
  <c r="BI459" i="19"/>
  <c r="AQ459" i="19"/>
  <c r="BL459" i="19"/>
  <c r="AR459" i="19"/>
  <c r="AS459" i="19"/>
  <c r="L459" i="19"/>
  <c r="M459" i="19"/>
  <c r="AB459" i="19"/>
  <c r="AX459" i="19"/>
  <c r="AT459" i="19"/>
  <c r="BA459" i="19"/>
  <c r="BC459" i="19"/>
  <c r="AU459" i="19"/>
  <c r="T459" i="19"/>
  <c r="AF459" i="19"/>
  <c r="BH459" i="19"/>
  <c r="S459" i="19"/>
  <c r="AZ459" i="19"/>
  <c r="AK459" i="19"/>
  <c r="X459" i="19"/>
  <c r="K459" i="19"/>
  <c r="I459" i="19"/>
  <c r="AW459" i="19"/>
  <c r="AV459" i="19"/>
  <c r="BJ459" i="19"/>
  <c r="BK459" i="19"/>
  <c r="V277" i="19"/>
  <c r="G22" i="19"/>
  <c r="F21" i="19"/>
  <c r="C22" i="19"/>
  <c r="Y278" i="19" l="1"/>
  <c r="BC639" i="19"/>
  <c r="BD639" i="19"/>
  <c r="AG459" i="19"/>
  <c r="Z278" i="19"/>
  <c r="AE638" i="19"/>
  <c r="AA278" i="19"/>
  <c r="W278" i="19"/>
  <c r="U278" i="19"/>
  <c r="V278" i="19"/>
  <c r="AA459" i="19"/>
  <c r="AC638" i="19"/>
  <c r="AE278" i="19"/>
  <c r="AC278" i="19"/>
  <c r="U459" i="19"/>
  <c r="C641" i="19"/>
  <c r="A640" i="19"/>
  <c r="BO640" i="19"/>
  <c r="AC459" i="19"/>
  <c r="AD459" i="19"/>
  <c r="M639" i="19"/>
  <c r="AO639" i="19"/>
  <c r="N639" i="19"/>
  <c r="AP639" i="19"/>
  <c r="O639" i="19"/>
  <c r="AB639" i="19"/>
  <c r="AQ639" i="19"/>
  <c r="BE639" i="19"/>
  <c r="Q639" i="19"/>
  <c r="AS639" i="19"/>
  <c r="R639" i="19"/>
  <c r="AT639" i="19"/>
  <c r="S639" i="19"/>
  <c r="AU639" i="19"/>
  <c r="T639" i="19"/>
  <c r="AV639" i="19"/>
  <c r="AY639" i="19"/>
  <c r="BF639" i="19"/>
  <c r="BH639" i="19"/>
  <c r="BK639" i="19"/>
  <c r="BM639" i="19"/>
  <c r="I639" i="19"/>
  <c r="P639" i="19"/>
  <c r="AF639" i="19"/>
  <c r="AR639" i="19"/>
  <c r="BG639" i="19"/>
  <c r="AJ639" i="19"/>
  <c r="BI639" i="19"/>
  <c r="L639" i="19"/>
  <c r="AN639" i="19"/>
  <c r="X639" i="19"/>
  <c r="J639" i="19"/>
  <c r="K639" i="19"/>
  <c r="BL639" i="19"/>
  <c r="AI639" i="19"/>
  <c r="AX639" i="19"/>
  <c r="AW639" i="19"/>
  <c r="BA639" i="19"/>
  <c r="AK639" i="19"/>
  <c r="BJ639" i="19"/>
  <c r="AZ639" i="19"/>
  <c r="N279" i="19"/>
  <c r="AN279" i="19"/>
  <c r="AZ279" i="19"/>
  <c r="BM279" i="19"/>
  <c r="Q279" i="19"/>
  <c r="AQ279" i="19"/>
  <c r="BD279" i="19"/>
  <c r="T279" i="19"/>
  <c r="AF279" i="19"/>
  <c r="AT279" i="19"/>
  <c r="BG279" i="19"/>
  <c r="K279" i="19"/>
  <c r="AI279" i="19"/>
  <c r="AW279" i="19"/>
  <c r="BJ279" i="19"/>
  <c r="P279" i="19"/>
  <c r="AJ279" i="19"/>
  <c r="BH279" i="19"/>
  <c r="S279" i="19"/>
  <c r="AP279" i="19"/>
  <c r="BK279" i="19"/>
  <c r="AR279" i="19"/>
  <c r="BL279" i="19"/>
  <c r="AS279" i="19"/>
  <c r="X279" i="19"/>
  <c r="AU279" i="19"/>
  <c r="AV279" i="19"/>
  <c r="I279" i="19"/>
  <c r="AY279" i="19"/>
  <c r="BE279" i="19"/>
  <c r="L279" i="19"/>
  <c r="BI279" i="19"/>
  <c r="M279" i="19"/>
  <c r="AB279" i="19"/>
  <c r="BC279" i="19"/>
  <c r="BF279" i="19"/>
  <c r="J279" i="19"/>
  <c r="R279" i="19"/>
  <c r="AK279" i="19"/>
  <c r="AX279" i="19"/>
  <c r="O279" i="19"/>
  <c r="BA279" i="19"/>
  <c r="AO279" i="19"/>
  <c r="AD278" i="19"/>
  <c r="Z459" i="19"/>
  <c r="AH459" i="19"/>
  <c r="C281" i="19"/>
  <c r="A280" i="19"/>
  <c r="BO280" i="19"/>
  <c r="AG278" i="19"/>
  <c r="AE459" i="19"/>
  <c r="AD638" i="19"/>
  <c r="AA638" i="19"/>
  <c r="W459" i="19"/>
  <c r="Y638" i="19"/>
  <c r="BO461" i="19"/>
  <c r="C462" i="19"/>
  <c r="Z638" i="19"/>
  <c r="W638" i="19"/>
  <c r="BK460" i="19"/>
  <c r="T460" i="19"/>
  <c r="AQ460" i="19"/>
  <c r="AS460" i="19"/>
  <c r="AT460" i="19"/>
  <c r="X460" i="19"/>
  <c r="AX460" i="19"/>
  <c r="AB460" i="19"/>
  <c r="Q460" i="19"/>
  <c r="BL460" i="19"/>
  <c r="AV460" i="19"/>
  <c r="AK460" i="19"/>
  <c r="J460" i="19"/>
  <c r="AW460" i="19"/>
  <c r="BH460" i="19"/>
  <c r="AJ460" i="19"/>
  <c r="K460" i="19"/>
  <c r="S460" i="19"/>
  <c r="BM460" i="19"/>
  <c r="N460" i="19"/>
  <c r="BI460" i="19"/>
  <c r="L460" i="19"/>
  <c r="AF460" i="19"/>
  <c r="AR460" i="19"/>
  <c r="BA460" i="19"/>
  <c r="O460" i="19"/>
  <c r="BF460" i="19"/>
  <c r="AY460" i="19"/>
  <c r="AN460" i="19"/>
  <c r="AO460" i="19"/>
  <c r="BD460" i="19"/>
  <c r="R460" i="19"/>
  <c r="BE460" i="19"/>
  <c r="I460" i="19"/>
  <c r="AI460" i="19"/>
  <c r="M460" i="19"/>
  <c r="BC460" i="19"/>
  <c r="AZ460" i="19"/>
  <c r="P460" i="19"/>
  <c r="BJ460" i="19"/>
  <c r="BG460" i="19"/>
  <c r="AP460" i="19"/>
  <c r="AU460" i="19"/>
  <c r="U638" i="19"/>
  <c r="V638" i="19"/>
  <c r="V459" i="19"/>
  <c r="AH278" i="19"/>
  <c r="Y459" i="19"/>
  <c r="G459" i="19"/>
  <c r="A458" i="19"/>
  <c r="G23" i="19"/>
  <c r="F22" i="19"/>
  <c r="C23" i="19"/>
  <c r="BD640" i="19" l="1"/>
  <c r="BC640" i="19"/>
  <c r="AG279" i="19"/>
  <c r="AH460" i="19"/>
  <c r="AG460" i="19"/>
  <c r="V639" i="19"/>
  <c r="Z460" i="19"/>
  <c r="AA460" i="19"/>
  <c r="Y460" i="19"/>
  <c r="V279" i="19"/>
  <c r="AE460" i="19"/>
  <c r="AC460" i="19"/>
  <c r="AC639" i="19"/>
  <c r="AD639" i="19"/>
  <c r="AE639" i="19"/>
  <c r="W639" i="19"/>
  <c r="W279" i="19"/>
  <c r="AA639" i="19"/>
  <c r="W460" i="19"/>
  <c r="U279" i="19"/>
  <c r="U460" i="19"/>
  <c r="Y279" i="19"/>
  <c r="AH279" i="19"/>
  <c r="G460" i="19"/>
  <c r="A459" i="19"/>
  <c r="AS280" i="19"/>
  <c r="AU280" i="19"/>
  <c r="AY280" i="19"/>
  <c r="BC280" i="19"/>
  <c r="I280" i="19"/>
  <c r="BF280" i="19"/>
  <c r="J280" i="19"/>
  <c r="O280" i="19"/>
  <c r="AB280" i="19"/>
  <c r="BA280" i="19"/>
  <c r="AV280" i="19"/>
  <c r="AZ280" i="19"/>
  <c r="S280" i="19"/>
  <c r="K280" i="19"/>
  <c r="BM280" i="19"/>
  <c r="AI280" i="19"/>
  <c r="Q280" i="19"/>
  <c r="AW280" i="19"/>
  <c r="AQ280" i="19"/>
  <c r="BI280" i="19"/>
  <c r="L280" i="19"/>
  <c r="T280" i="19"/>
  <c r="R280" i="19"/>
  <c r="AJ280" i="19"/>
  <c r="AT280" i="19"/>
  <c r="AX280" i="19"/>
  <c r="BG280" i="19"/>
  <c r="AN280" i="19"/>
  <c r="AP280" i="19"/>
  <c r="BJ280" i="19"/>
  <c r="X280" i="19"/>
  <c r="BK280" i="19"/>
  <c r="N280" i="19"/>
  <c r="BD280" i="19"/>
  <c r="BL280" i="19"/>
  <c r="BH280" i="19"/>
  <c r="AF280" i="19"/>
  <c r="AK280" i="19"/>
  <c r="AR280" i="19"/>
  <c r="P280" i="19"/>
  <c r="AO280" i="19"/>
  <c r="M280" i="19"/>
  <c r="BE280" i="19"/>
  <c r="C282" i="19"/>
  <c r="BO281" i="19"/>
  <c r="A281" i="19"/>
  <c r="AA279" i="19"/>
  <c r="AE279" i="19"/>
  <c r="U639" i="19"/>
  <c r="V460" i="19"/>
  <c r="Y639" i="19"/>
  <c r="C463" i="19"/>
  <c r="BO462" i="19"/>
  <c r="AD279" i="19"/>
  <c r="M640" i="19"/>
  <c r="AO640" i="19"/>
  <c r="O640" i="19"/>
  <c r="AB640" i="19"/>
  <c r="AQ640" i="19"/>
  <c r="BE640" i="19"/>
  <c r="P640" i="19"/>
  <c r="AR640" i="19"/>
  <c r="BF640" i="19"/>
  <c r="Q640" i="19"/>
  <c r="AS640" i="19"/>
  <c r="BH640" i="19"/>
  <c r="BI640" i="19"/>
  <c r="BJ640" i="19"/>
  <c r="BK640" i="19"/>
  <c r="I640" i="19"/>
  <c r="AI640" i="19"/>
  <c r="BL640" i="19"/>
  <c r="J640" i="19"/>
  <c r="AJ640" i="19"/>
  <c r="BM640" i="19"/>
  <c r="L640" i="19"/>
  <c r="AN640" i="19"/>
  <c r="S640" i="19"/>
  <c r="AV640" i="19"/>
  <c r="AX640" i="19"/>
  <c r="R640" i="19"/>
  <c r="AU640" i="19"/>
  <c r="AW640" i="19"/>
  <c r="BA640" i="19"/>
  <c r="AY640" i="19"/>
  <c r="N640" i="19"/>
  <c r="AT640" i="19"/>
  <c r="BG640" i="19"/>
  <c r="AZ640" i="19"/>
  <c r="AK640" i="19"/>
  <c r="X640" i="19"/>
  <c r="K640" i="19"/>
  <c r="AF640" i="19"/>
  <c r="AP640" i="19"/>
  <c r="T640" i="19"/>
  <c r="K461" i="19"/>
  <c r="X461" i="19"/>
  <c r="AK461" i="19"/>
  <c r="AZ461" i="19"/>
  <c r="L461" i="19"/>
  <c r="AN461" i="19"/>
  <c r="BC461" i="19"/>
  <c r="N461" i="19"/>
  <c r="AB461" i="19"/>
  <c r="AQ461" i="19"/>
  <c r="BE461" i="19"/>
  <c r="P461" i="19"/>
  <c r="AR461" i="19"/>
  <c r="BF461" i="19"/>
  <c r="AT461" i="19"/>
  <c r="BL461" i="19"/>
  <c r="AU461" i="19"/>
  <c r="BM461" i="19"/>
  <c r="AV461" i="19"/>
  <c r="AW461" i="19"/>
  <c r="I461" i="19"/>
  <c r="AX461" i="19"/>
  <c r="J461" i="19"/>
  <c r="AF461" i="19"/>
  <c r="AY461" i="19"/>
  <c r="M461" i="19"/>
  <c r="BD461" i="19"/>
  <c r="Q461" i="19"/>
  <c r="BG461" i="19"/>
  <c r="AS461" i="19"/>
  <c r="BH461" i="19"/>
  <c r="BI461" i="19"/>
  <c r="BJ461" i="19"/>
  <c r="BK461" i="19"/>
  <c r="R461" i="19"/>
  <c r="T461" i="19"/>
  <c r="AI461" i="19"/>
  <c r="S461" i="19"/>
  <c r="AJ461" i="19"/>
  <c r="AP461" i="19"/>
  <c r="O461" i="19"/>
  <c r="BA461" i="19"/>
  <c r="AO461" i="19"/>
  <c r="Z639" i="19"/>
  <c r="AC279" i="19"/>
  <c r="C642" i="19"/>
  <c r="A641" i="19"/>
  <c r="BO641" i="19"/>
  <c r="AD460" i="19"/>
  <c r="Z279" i="19"/>
  <c r="F23" i="19"/>
  <c r="G24" i="19"/>
  <c r="C24" i="19"/>
  <c r="BD641" i="19" l="1"/>
  <c r="BC641" i="19"/>
  <c r="W461" i="19"/>
  <c r="AH280" i="19"/>
  <c r="U280" i="19"/>
  <c r="AC280" i="19"/>
  <c r="W280" i="19"/>
  <c r="AE280" i="19"/>
  <c r="AE461" i="19"/>
  <c r="AE640" i="19"/>
  <c r="V461" i="19"/>
  <c r="AD280" i="19"/>
  <c r="AA461" i="19"/>
  <c r="AC640" i="19"/>
  <c r="Y461" i="19"/>
  <c r="Z461" i="19"/>
  <c r="BL641" i="19"/>
  <c r="M641" i="19"/>
  <c r="BH641" i="19"/>
  <c r="AY641" i="19"/>
  <c r="AI641" i="19"/>
  <c r="AO641" i="19"/>
  <c r="S641" i="19"/>
  <c r="X641" i="19"/>
  <c r="AF641" i="19"/>
  <c r="AZ641" i="19"/>
  <c r="O641" i="19"/>
  <c r="AU641" i="19"/>
  <c r="BA641" i="19"/>
  <c r="AB641" i="19"/>
  <c r="BI641" i="19"/>
  <c r="BK641" i="19"/>
  <c r="AR641" i="19"/>
  <c r="T641" i="19"/>
  <c r="J641" i="19"/>
  <c r="AN641" i="19"/>
  <c r="BF641" i="19"/>
  <c r="AV641" i="19"/>
  <c r="AJ641" i="19"/>
  <c r="P641" i="19"/>
  <c r="BJ641" i="19"/>
  <c r="BM641" i="19"/>
  <c r="AS641" i="19"/>
  <c r="N641" i="19"/>
  <c r="AT641" i="19"/>
  <c r="AX641" i="19"/>
  <c r="AW641" i="19"/>
  <c r="L641" i="19"/>
  <c r="BE641" i="19"/>
  <c r="AK641" i="19"/>
  <c r="Q641" i="19"/>
  <c r="AQ641" i="19"/>
  <c r="BG641" i="19"/>
  <c r="R641" i="19"/>
  <c r="AP641" i="19"/>
  <c r="K641" i="19"/>
  <c r="I641" i="19"/>
  <c r="G461" i="19"/>
  <c r="A460" i="19"/>
  <c r="AG461" i="19"/>
  <c r="AA640" i="19"/>
  <c r="Y280" i="19"/>
  <c r="Z640" i="19"/>
  <c r="Y640" i="19"/>
  <c r="AH461" i="19"/>
  <c r="AD461" i="19"/>
  <c r="M281" i="19"/>
  <c r="AB281" i="19"/>
  <c r="AS281" i="19"/>
  <c r="J281" i="19"/>
  <c r="X281" i="19"/>
  <c r="AX281" i="19"/>
  <c r="AY281" i="19"/>
  <c r="BE281" i="19"/>
  <c r="BA281" i="19"/>
  <c r="AV281" i="19"/>
  <c r="K281" i="19"/>
  <c r="S281" i="19"/>
  <c r="BI281" i="19"/>
  <c r="AI281" i="19"/>
  <c r="AK281" i="19"/>
  <c r="AW281" i="19"/>
  <c r="P281" i="19"/>
  <c r="BJ281" i="19"/>
  <c r="T281" i="19"/>
  <c r="AN281" i="19"/>
  <c r="AT281" i="19"/>
  <c r="BM281" i="19"/>
  <c r="BK281" i="19"/>
  <c r="BG281" i="19"/>
  <c r="Q281" i="19"/>
  <c r="AO281" i="19"/>
  <c r="BH281" i="19"/>
  <c r="AR281" i="19"/>
  <c r="AP281" i="19"/>
  <c r="N281" i="19"/>
  <c r="AZ281" i="19"/>
  <c r="BF281" i="19"/>
  <c r="AQ281" i="19"/>
  <c r="AJ281" i="19"/>
  <c r="BD281" i="19"/>
  <c r="R281" i="19"/>
  <c r="O281" i="19"/>
  <c r="BC281" i="19"/>
  <c r="L281" i="19"/>
  <c r="AF281" i="19"/>
  <c r="AU281" i="19"/>
  <c r="BL281" i="19"/>
  <c r="I281" i="19"/>
  <c r="W640" i="19"/>
  <c r="C283" i="19"/>
  <c r="A282" i="19"/>
  <c r="BO282" i="19"/>
  <c r="Z280" i="19"/>
  <c r="V640" i="19"/>
  <c r="A642" i="19"/>
  <c r="C643" i="19"/>
  <c r="BO642" i="19"/>
  <c r="S462" i="19"/>
  <c r="AK462" i="19"/>
  <c r="BI462" i="19"/>
  <c r="AT462" i="19"/>
  <c r="BM462" i="19"/>
  <c r="AB462" i="19"/>
  <c r="AW462" i="19"/>
  <c r="AY462" i="19"/>
  <c r="AZ462" i="19"/>
  <c r="BA462" i="19"/>
  <c r="BE462" i="19"/>
  <c r="J462" i="19"/>
  <c r="O462" i="19"/>
  <c r="I462" i="19"/>
  <c r="K462" i="19"/>
  <c r="AF462" i="19"/>
  <c r="AV462" i="19"/>
  <c r="M462" i="19"/>
  <c r="AU462" i="19"/>
  <c r="AO462" i="19"/>
  <c r="AP462" i="19"/>
  <c r="BD462" i="19"/>
  <c r="P462" i="19"/>
  <c r="L462" i="19"/>
  <c r="AR462" i="19"/>
  <c r="X462" i="19"/>
  <c r="BF462" i="19"/>
  <c r="BK462" i="19"/>
  <c r="BG462" i="19"/>
  <c r="BL462" i="19"/>
  <c r="BJ462" i="19"/>
  <c r="AQ462" i="19"/>
  <c r="AN462" i="19"/>
  <c r="AJ462" i="19"/>
  <c r="T462" i="19"/>
  <c r="AX462" i="19"/>
  <c r="BC462" i="19"/>
  <c r="N462" i="19"/>
  <c r="Q462" i="19"/>
  <c r="AS462" i="19"/>
  <c r="R462" i="19"/>
  <c r="BH462" i="19"/>
  <c r="AI462" i="19"/>
  <c r="AA280" i="19"/>
  <c r="V280" i="19"/>
  <c r="C464" i="19"/>
  <c r="BO463" i="19"/>
  <c r="AC461" i="19"/>
  <c r="U461" i="19"/>
  <c r="AD640" i="19"/>
  <c r="U640" i="19"/>
  <c r="AG280" i="19"/>
  <c r="F24" i="19"/>
  <c r="G25" i="19"/>
  <c r="C25" i="19"/>
  <c r="BD642" i="19" l="1"/>
  <c r="BC642" i="19"/>
  <c r="AG281" i="19"/>
  <c r="AE641" i="19"/>
  <c r="V281" i="19"/>
  <c r="W641" i="19"/>
  <c r="U641" i="19"/>
  <c r="AD462" i="19"/>
  <c r="AC462" i="19"/>
  <c r="V641" i="19"/>
  <c r="Y281" i="19"/>
  <c r="Z281" i="19"/>
  <c r="W281" i="19"/>
  <c r="AC641" i="19"/>
  <c r="Z641" i="19"/>
  <c r="AA641" i="19"/>
  <c r="V462" i="19"/>
  <c r="AA281" i="19"/>
  <c r="W462" i="19"/>
  <c r="AE462" i="19"/>
  <c r="Z462" i="19"/>
  <c r="G462" i="19"/>
  <c r="A461" i="19"/>
  <c r="AW463" i="19"/>
  <c r="AX463" i="19"/>
  <c r="AY463" i="19"/>
  <c r="J463" i="19"/>
  <c r="AZ463" i="19"/>
  <c r="K463" i="19"/>
  <c r="AR463" i="19"/>
  <c r="BF463" i="19"/>
  <c r="R463" i="19"/>
  <c r="AT463" i="19"/>
  <c r="I463" i="19"/>
  <c r="BI463" i="19"/>
  <c r="AN463" i="19"/>
  <c r="AU463" i="19"/>
  <c r="S463" i="19"/>
  <c r="BM463" i="19"/>
  <c r="BL463" i="19"/>
  <c r="T463" i="19"/>
  <c r="BH463" i="19"/>
  <c r="AF463" i="19"/>
  <c r="AP463" i="19"/>
  <c r="AO463" i="19"/>
  <c r="O463" i="19"/>
  <c r="AV463" i="19"/>
  <c r="AB463" i="19"/>
  <c r="BJ463" i="19"/>
  <c r="P463" i="19"/>
  <c r="Q463" i="19"/>
  <c r="N463" i="19"/>
  <c r="M463" i="19"/>
  <c r="BK463" i="19"/>
  <c r="AQ463" i="19"/>
  <c r="BA463" i="19"/>
  <c r="BE463" i="19"/>
  <c r="L463" i="19"/>
  <c r="AK463" i="19"/>
  <c r="AJ463" i="19"/>
  <c r="AI463" i="19"/>
  <c r="AS463" i="19"/>
  <c r="BG463" i="19"/>
  <c r="X463" i="19"/>
  <c r="BC463" i="19"/>
  <c r="BD463" i="19"/>
  <c r="AG462" i="19"/>
  <c r="AS282" i="19"/>
  <c r="L282" i="19"/>
  <c r="AB282" i="19"/>
  <c r="AJ282" i="19"/>
  <c r="AV282" i="19"/>
  <c r="BC282" i="19"/>
  <c r="BD282" i="19"/>
  <c r="N282" i="19"/>
  <c r="AO282" i="19"/>
  <c r="R282" i="19"/>
  <c r="AN282" i="19"/>
  <c r="BK282" i="19"/>
  <c r="AY282" i="19"/>
  <c r="AR282" i="19"/>
  <c r="AZ282" i="19"/>
  <c r="AP282" i="19"/>
  <c r="I282" i="19"/>
  <c r="BE282" i="19"/>
  <c r="BM282" i="19"/>
  <c r="BL282" i="19"/>
  <c r="T282" i="19"/>
  <c r="J282" i="19"/>
  <c r="X282" i="19"/>
  <c r="AF282" i="19"/>
  <c r="BA282" i="19"/>
  <c r="AU282" i="19"/>
  <c r="AT282" i="19"/>
  <c r="M282" i="19"/>
  <c r="BH282" i="19"/>
  <c r="BG282" i="19"/>
  <c r="BF282" i="19"/>
  <c r="O282" i="19"/>
  <c r="K282" i="19"/>
  <c r="P282" i="19"/>
  <c r="AQ282" i="19"/>
  <c r="BJ282" i="19"/>
  <c r="S282" i="19"/>
  <c r="Q282" i="19"/>
  <c r="AW282" i="19"/>
  <c r="BI282" i="19"/>
  <c r="AX282" i="19"/>
  <c r="AK282" i="19"/>
  <c r="AI282" i="19"/>
  <c r="AH281" i="19"/>
  <c r="AC281" i="19"/>
  <c r="AE281" i="19"/>
  <c r="U462" i="19"/>
  <c r="L642" i="19"/>
  <c r="AO642" i="19"/>
  <c r="M642" i="19"/>
  <c r="AP642" i="19"/>
  <c r="O642" i="19"/>
  <c r="AQ642" i="19"/>
  <c r="X642" i="19"/>
  <c r="AB642" i="19"/>
  <c r="AS642" i="19"/>
  <c r="BA642" i="19"/>
  <c r="BE642" i="19"/>
  <c r="Q642" i="19"/>
  <c r="K642" i="19"/>
  <c r="AY642" i="19"/>
  <c r="P642" i="19"/>
  <c r="BJ642" i="19"/>
  <c r="AU642" i="19"/>
  <c r="N642" i="19"/>
  <c r="BI642" i="19"/>
  <c r="AN642" i="19"/>
  <c r="T642" i="19"/>
  <c r="AZ642" i="19"/>
  <c r="AV642" i="19"/>
  <c r="BM642" i="19"/>
  <c r="AW642" i="19"/>
  <c r="BG642" i="19"/>
  <c r="AR642" i="19"/>
  <c r="BK642" i="19"/>
  <c r="BF642" i="19"/>
  <c r="I642" i="19"/>
  <c r="R642" i="19"/>
  <c r="AI642" i="19"/>
  <c r="AT642" i="19"/>
  <c r="AX642" i="19"/>
  <c r="AF642" i="19"/>
  <c r="J642" i="19"/>
  <c r="BH642" i="19"/>
  <c r="S642" i="19"/>
  <c r="BL642" i="19"/>
  <c r="AJ642" i="19"/>
  <c r="AK642" i="19"/>
  <c r="A283" i="19"/>
  <c r="C284" i="19"/>
  <c r="BO283" i="19"/>
  <c r="AH462" i="19"/>
  <c r="BO643" i="19"/>
  <c r="A643" i="19"/>
  <c r="C644" i="19"/>
  <c r="U281" i="19"/>
  <c r="Y641" i="19"/>
  <c r="AD281" i="19"/>
  <c r="AA462" i="19"/>
  <c r="AD641" i="19"/>
  <c r="C465" i="19"/>
  <c r="BO464" i="19"/>
  <c r="Y462" i="19"/>
  <c r="F25" i="19"/>
  <c r="G26" i="19"/>
  <c r="C26" i="19"/>
  <c r="BC643" i="19" l="1"/>
  <c r="BD643" i="19"/>
  <c r="AH463" i="19"/>
  <c r="Z642" i="19"/>
  <c r="W642" i="19"/>
  <c r="U642" i="19"/>
  <c r="U463" i="19"/>
  <c r="V463" i="19"/>
  <c r="V282" i="19"/>
  <c r="V642" i="19"/>
  <c r="W282" i="19"/>
  <c r="W463" i="19"/>
  <c r="AC282" i="19"/>
  <c r="AC463" i="19"/>
  <c r="Y463" i="19"/>
  <c r="AD282" i="19"/>
  <c r="AE282" i="19"/>
  <c r="AP464" i="19"/>
  <c r="AS464" i="19"/>
  <c r="BM464" i="19"/>
  <c r="BK464" i="19"/>
  <c r="M464" i="19"/>
  <c r="AO464" i="19"/>
  <c r="R464" i="19"/>
  <c r="I464" i="19"/>
  <c r="BC464" i="19"/>
  <c r="BJ464" i="19"/>
  <c r="AR464" i="19"/>
  <c r="AI464" i="19"/>
  <c r="N464" i="19"/>
  <c r="BE464" i="19"/>
  <c r="AX464" i="19"/>
  <c r="AJ464" i="19"/>
  <c r="Q464" i="19"/>
  <c r="BL464" i="19"/>
  <c r="BD464" i="19"/>
  <c r="AT464" i="19"/>
  <c r="J464" i="19"/>
  <c r="O464" i="19"/>
  <c r="BH464" i="19"/>
  <c r="AY464" i="19"/>
  <c r="AK464" i="19"/>
  <c r="AV464" i="19"/>
  <c r="S464" i="19"/>
  <c r="K464" i="19"/>
  <c r="BF464" i="19"/>
  <c r="AQ464" i="19"/>
  <c r="AF464" i="19"/>
  <c r="AB464" i="19"/>
  <c r="P464" i="19"/>
  <c r="T464" i="19"/>
  <c r="AU464" i="19"/>
  <c r="BI464" i="19"/>
  <c r="AW464" i="19"/>
  <c r="AZ464" i="19"/>
  <c r="L464" i="19"/>
  <c r="BG464" i="19"/>
  <c r="BA464" i="19"/>
  <c r="AN464" i="19"/>
  <c r="X464" i="19"/>
  <c r="I643" i="19"/>
  <c r="AJ643" i="19"/>
  <c r="AY643" i="19"/>
  <c r="BM643" i="19"/>
  <c r="S643" i="19"/>
  <c r="AU643" i="19"/>
  <c r="AB643" i="19"/>
  <c r="BE643" i="19"/>
  <c r="BF643" i="19"/>
  <c r="BG643" i="19"/>
  <c r="M643" i="19"/>
  <c r="AO643" i="19"/>
  <c r="O643" i="19"/>
  <c r="AQ643" i="19"/>
  <c r="AF643" i="19"/>
  <c r="AP643" i="19"/>
  <c r="AR643" i="19"/>
  <c r="AS643" i="19"/>
  <c r="BI643" i="19"/>
  <c r="N643" i="19"/>
  <c r="P643" i="19"/>
  <c r="Q643" i="19"/>
  <c r="L643" i="19"/>
  <c r="K643" i="19"/>
  <c r="AX643" i="19"/>
  <c r="BA643" i="19"/>
  <c r="AI643" i="19"/>
  <c r="AN643" i="19"/>
  <c r="AW643" i="19"/>
  <c r="BJ643" i="19"/>
  <c r="AZ643" i="19"/>
  <c r="AK643" i="19"/>
  <c r="X643" i="19"/>
  <c r="J643" i="19"/>
  <c r="BK643" i="19"/>
  <c r="AV643" i="19"/>
  <c r="T643" i="19"/>
  <c r="BH643" i="19"/>
  <c r="BL643" i="19"/>
  <c r="AT643" i="19"/>
  <c r="R643" i="19"/>
  <c r="AH282" i="19"/>
  <c r="U282" i="19"/>
  <c r="AG282" i="19"/>
  <c r="AG463" i="19"/>
  <c r="N283" i="19"/>
  <c r="AN283" i="19"/>
  <c r="AZ283" i="19"/>
  <c r="BM283" i="19"/>
  <c r="Q283" i="19"/>
  <c r="AQ283" i="19"/>
  <c r="BD283" i="19"/>
  <c r="T283" i="19"/>
  <c r="AF283" i="19"/>
  <c r="AT283" i="19"/>
  <c r="BG283" i="19"/>
  <c r="K283" i="19"/>
  <c r="AI283" i="19"/>
  <c r="AW283" i="19"/>
  <c r="BJ283" i="19"/>
  <c r="I283" i="19"/>
  <c r="AY283" i="19"/>
  <c r="L283" i="19"/>
  <c r="BE283" i="19"/>
  <c r="P283" i="19"/>
  <c r="AJ283" i="19"/>
  <c r="BH283" i="19"/>
  <c r="R283" i="19"/>
  <c r="AK283" i="19"/>
  <c r="BI283" i="19"/>
  <c r="S283" i="19"/>
  <c r="AP283" i="19"/>
  <c r="BK283" i="19"/>
  <c r="AS283" i="19"/>
  <c r="BL283" i="19"/>
  <c r="AB283" i="19"/>
  <c r="AR283" i="19"/>
  <c r="J283" i="19"/>
  <c r="M283" i="19"/>
  <c r="X283" i="19"/>
  <c r="AU283" i="19"/>
  <c r="AV283" i="19"/>
  <c r="AX283" i="19"/>
  <c r="BC283" i="19"/>
  <c r="BF283" i="19"/>
  <c r="O283" i="19"/>
  <c r="BA283" i="19"/>
  <c r="AO283" i="19"/>
  <c r="AC642" i="19"/>
  <c r="AA642" i="19"/>
  <c r="Y282" i="19"/>
  <c r="AD463" i="19"/>
  <c r="BO465" i="19"/>
  <c r="C466" i="19"/>
  <c r="C285" i="19"/>
  <c r="A284" i="19"/>
  <c r="BO284" i="19"/>
  <c r="AD642" i="19"/>
  <c r="Z282" i="19"/>
  <c r="AE463" i="19"/>
  <c r="Y642" i="19"/>
  <c r="AA463" i="19"/>
  <c r="G463" i="19"/>
  <c r="A462" i="19"/>
  <c r="AE642" i="19"/>
  <c r="AA282" i="19"/>
  <c r="Z463" i="19"/>
  <c r="C645" i="19"/>
  <c r="BO644" i="19"/>
  <c r="A644" i="19"/>
  <c r="F26" i="19"/>
  <c r="G27" i="19"/>
  <c r="C27" i="19"/>
  <c r="BD644" i="19" l="1"/>
  <c r="BC644" i="19"/>
  <c r="AG283" i="19"/>
  <c r="AH283" i="19"/>
  <c r="AD464" i="19"/>
  <c r="V283" i="19"/>
  <c r="AA643" i="19"/>
  <c r="Y643" i="19"/>
  <c r="Z464" i="19"/>
  <c r="U283" i="19"/>
  <c r="AA464" i="19"/>
  <c r="Z643" i="19"/>
  <c r="AD283" i="19"/>
  <c r="AC283" i="19"/>
  <c r="AE643" i="19"/>
  <c r="AC643" i="19"/>
  <c r="AD643" i="19"/>
  <c r="Z283" i="19"/>
  <c r="Y464" i="19"/>
  <c r="BO466" i="19"/>
  <c r="C467" i="19"/>
  <c r="W283" i="19"/>
  <c r="AG464" i="19"/>
  <c r="G464" i="19"/>
  <c r="A463" i="19"/>
  <c r="T465" i="19"/>
  <c r="AV465" i="19"/>
  <c r="BJ465" i="19"/>
  <c r="AW465" i="19"/>
  <c r="BK465" i="19"/>
  <c r="J465" i="19"/>
  <c r="AJ465" i="19"/>
  <c r="AY465" i="19"/>
  <c r="BM465" i="19"/>
  <c r="K465" i="19"/>
  <c r="X465" i="19"/>
  <c r="AK465" i="19"/>
  <c r="AZ465" i="19"/>
  <c r="AS465" i="19"/>
  <c r="AT465" i="19"/>
  <c r="AB465" i="19"/>
  <c r="AU465" i="19"/>
  <c r="I465" i="19"/>
  <c r="AX465" i="19"/>
  <c r="L465" i="19"/>
  <c r="BC465" i="19"/>
  <c r="M465" i="19"/>
  <c r="BD465" i="19"/>
  <c r="N465" i="19"/>
  <c r="AF465" i="19"/>
  <c r="BE465" i="19"/>
  <c r="P465" i="19"/>
  <c r="AI465" i="19"/>
  <c r="BF465" i="19"/>
  <c r="Q465" i="19"/>
  <c r="R465" i="19"/>
  <c r="S465" i="19"/>
  <c r="AN465" i="19"/>
  <c r="AP465" i="19"/>
  <c r="AR465" i="19"/>
  <c r="BH465" i="19"/>
  <c r="BG465" i="19"/>
  <c r="BI465" i="19"/>
  <c r="BL465" i="19"/>
  <c r="AQ465" i="19"/>
  <c r="BA465" i="19"/>
  <c r="O465" i="19"/>
  <c r="AO465" i="19"/>
  <c r="Y283" i="19"/>
  <c r="W643" i="19"/>
  <c r="V643" i="19"/>
  <c r="AH464" i="19"/>
  <c r="U643" i="19"/>
  <c r="R284" i="19"/>
  <c r="X284" i="19"/>
  <c r="AF284" i="19"/>
  <c r="BH284" i="19"/>
  <c r="AJ284" i="19"/>
  <c r="AT284" i="19"/>
  <c r="S284" i="19"/>
  <c r="AO284" i="19"/>
  <c r="AX284" i="19"/>
  <c r="BG284" i="19"/>
  <c r="AP284" i="19"/>
  <c r="BK284" i="19"/>
  <c r="AV284" i="19"/>
  <c r="BL284" i="19"/>
  <c r="N284" i="19"/>
  <c r="I284" i="19"/>
  <c r="AR284" i="19"/>
  <c r="AN284" i="19"/>
  <c r="BA284" i="19"/>
  <c r="AS284" i="19"/>
  <c r="BI284" i="19"/>
  <c r="AZ284" i="19"/>
  <c r="M284" i="19"/>
  <c r="AY284" i="19"/>
  <c r="K284" i="19"/>
  <c r="BM284" i="19"/>
  <c r="BE284" i="19"/>
  <c r="J284" i="19"/>
  <c r="AU284" i="19"/>
  <c r="AI284" i="19"/>
  <c r="Q284" i="19"/>
  <c r="O284" i="19"/>
  <c r="BC284" i="19"/>
  <c r="L284" i="19"/>
  <c r="T284" i="19"/>
  <c r="AK284" i="19"/>
  <c r="AW284" i="19"/>
  <c r="BJ284" i="19"/>
  <c r="AQ284" i="19"/>
  <c r="BD284" i="19"/>
  <c r="BF284" i="19"/>
  <c r="P284" i="19"/>
  <c r="AB284" i="19"/>
  <c r="V464" i="19"/>
  <c r="W464" i="19"/>
  <c r="AC464" i="19"/>
  <c r="J644" i="19"/>
  <c r="AJ644" i="19"/>
  <c r="AY644" i="19"/>
  <c r="BM644" i="19"/>
  <c r="L644" i="19"/>
  <c r="AN644" i="19"/>
  <c r="BA644" i="19"/>
  <c r="M644" i="19"/>
  <c r="AO644" i="19"/>
  <c r="N644" i="19"/>
  <c r="AP644" i="19"/>
  <c r="BJ644" i="19"/>
  <c r="I644" i="19"/>
  <c r="AI644" i="19"/>
  <c r="BL644" i="19"/>
  <c r="O644" i="19"/>
  <c r="AQ644" i="19"/>
  <c r="P644" i="19"/>
  <c r="AR644" i="19"/>
  <c r="Q644" i="19"/>
  <c r="AS644" i="19"/>
  <c r="R644" i="19"/>
  <c r="AU644" i="19"/>
  <c r="AX644" i="19"/>
  <c r="BF644" i="19"/>
  <c r="AV644" i="19"/>
  <c r="BE644" i="19"/>
  <c r="BH644" i="19"/>
  <c r="BI644" i="19"/>
  <c r="S644" i="19"/>
  <c r="AB644" i="19"/>
  <c r="AF644" i="19"/>
  <c r="AT644" i="19"/>
  <c r="BG644" i="19"/>
  <c r="AZ644" i="19"/>
  <c r="T644" i="19"/>
  <c r="AK644" i="19"/>
  <c r="BK644" i="19"/>
  <c r="X644" i="19"/>
  <c r="AW644" i="19"/>
  <c r="K644" i="19"/>
  <c r="C286" i="19"/>
  <c r="A285" i="19"/>
  <c r="BO285" i="19"/>
  <c r="BO645" i="19"/>
  <c r="C646" i="19"/>
  <c r="A645" i="19"/>
  <c r="U464" i="19"/>
  <c r="AE464" i="19"/>
  <c r="AA283" i="19"/>
  <c r="AE283" i="19"/>
  <c r="F27" i="19"/>
  <c r="G28" i="19"/>
  <c r="C28" i="19"/>
  <c r="BC645" i="19" l="1"/>
  <c r="BD645" i="19"/>
  <c r="Z465" i="19"/>
  <c r="AH284" i="19"/>
  <c r="AH465" i="19"/>
  <c r="AG284" i="19"/>
  <c r="AA284" i="19"/>
  <c r="W465" i="19"/>
  <c r="AD465" i="19"/>
  <c r="AA465" i="19"/>
  <c r="Y465" i="19"/>
  <c r="U284" i="19"/>
  <c r="AA644" i="19"/>
  <c r="U465" i="19"/>
  <c r="Z284" i="19"/>
  <c r="Y644" i="19"/>
  <c r="V284" i="19"/>
  <c r="Y284" i="19"/>
  <c r="V465" i="19"/>
  <c r="A646" i="19"/>
  <c r="C647" i="19"/>
  <c r="BO646" i="19"/>
  <c r="AU645" i="19"/>
  <c r="T645" i="19"/>
  <c r="AK645" i="19"/>
  <c r="S645" i="19"/>
  <c r="L645" i="19"/>
  <c r="BF645" i="19"/>
  <c r="I645" i="19"/>
  <c r="AN645" i="19"/>
  <c r="P645" i="19"/>
  <c r="AI645" i="19"/>
  <c r="BA645" i="19"/>
  <c r="AS645" i="19"/>
  <c r="BL645" i="19"/>
  <c r="M645" i="19"/>
  <c r="BG645" i="19"/>
  <c r="R645" i="19"/>
  <c r="AO645" i="19"/>
  <c r="AW645" i="19"/>
  <c r="AT645" i="19"/>
  <c r="K645" i="19"/>
  <c r="Q645" i="19"/>
  <c r="AX645" i="19"/>
  <c r="AQ645" i="19"/>
  <c r="N645" i="19"/>
  <c r="X645" i="19"/>
  <c r="AP645" i="19"/>
  <c r="AZ645" i="19"/>
  <c r="J645" i="19"/>
  <c r="BE645" i="19"/>
  <c r="BH645" i="19"/>
  <c r="BM645" i="19"/>
  <c r="AR645" i="19"/>
  <c r="BJ645" i="19"/>
  <c r="BI645" i="19"/>
  <c r="AJ645" i="19"/>
  <c r="AY645" i="19"/>
  <c r="O645" i="19"/>
  <c r="AB645" i="19"/>
  <c r="AF645" i="19"/>
  <c r="AV645" i="19"/>
  <c r="BK645" i="19"/>
  <c r="W644" i="19"/>
  <c r="R466" i="19"/>
  <c r="AP466" i="19"/>
  <c r="BH466" i="19"/>
  <c r="AV466" i="19"/>
  <c r="BF466" i="19"/>
  <c r="J466" i="19"/>
  <c r="N466" i="19"/>
  <c r="O466" i="19"/>
  <c r="P466" i="19"/>
  <c r="AF466" i="19"/>
  <c r="AZ466" i="19"/>
  <c r="BD466" i="19"/>
  <c r="BE466" i="19"/>
  <c r="BK466" i="19"/>
  <c r="BC466" i="19"/>
  <c r="AU466" i="19"/>
  <c r="AB466" i="19"/>
  <c r="I466" i="19"/>
  <c r="AT466" i="19"/>
  <c r="AI466" i="19"/>
  <c r="AY466" i="19"/>
  <c r="BM466" i="19"/>
  <c r="K466" i="19"/>
  <c r="AJ466" i="19"/>
  <c r="M466" i="19"/>
  <c r="AS466" i="19"/>
  <c r="L466" i="19"/>
  <c r="BG466" i="19"/>
  <c r="X466" i="19"/>
  <c r="AK466" i="19"/>
  <c r="AX466" i="19"/>
  <c r="Q466" i="19"/>
  <c r="AW466" i="19"/>
  <c r="BJ466" i="19"/>
  <c r="BI466" i="19"/>
  <c r="BL466" i="19"/>
  <c r="AR466" i="19"/>
  <c r="AQ466" i="19"/>
  <c r="AO466" i="19"/>
  <c r="T466" i="19"/>
  <c r="BA466" i="19"/>
  <c r="S466" i="19"/>
  <c r="AN466" i="19"/>
  <c r="AE284" i="19"/>
  <c r="AD284" i="19"/>
  <c r="G465" i="19"/>
  <c r="A464" i="19"/>
  <c r="AG465" i="19"/>
  <c r="J285" i="19"/>
  <c r="BA285" i="19"/>
  <c r="S285" i="19"/>
  <c r="BL285" i="19"/>
  <c r="X285" i="19"/>
  <c r="AK285" i="19"/>
  <c r="AP285" i="19"/>
  <c r="AR285" i="19"/>
  <c r="AS285" i="19"/>
  <c r="AX285" i="19"/>
  <c r="BI285" i="19"/>
  <c r="P285" i="19"/>
  <c r="BH285" i="19"/>
  <c r="AV285" i="19"/>
  <c r="BK285" i="19"/>
  <c r="K285" i="19"/>
  <c r="AB285" i="19"/>
  <c r="AI285" i="19"/>
  <c r="AY285" i="19"/>
  <c r="AW285" i="19"/>
  <c r="L285" i="19"/>
  <c r="BJ285" i="19"/>
  <c r="BC285" i="19"/>
  <c r="N285" i="19"/>
  <c r="M285" i="19"/>
  <c r="T285" i="19"/>
  <c r="AN285" i="19"/>
  <c r="BE285" i="19"/>
  <c r="AF285" i="19"/>
  <c r="AZ285" i="19"/>
  <c r="O285" i="19"/>
  <c r="AT285" i="19"/>
  <c r="BM285" i="19"/>
  <c r="AJ285" i="19"/>
  <c r="AU285" i="19"/>
  <c r="BD285" i="19"/>
  <c r="AO285" i="19"/>
  <c r="BG285" i="19"/>
  <c r="I285" i="19"/>
  <c r="Q285" i="19"/>
  <c r="AQ285" i="19"/>
  <c r="R285" i="19"/>
  <c r="BF285" i="19"/>
  <c r="Z644" i="19"/>
  <c r="AC284" i="19"/>
  <c r="AE465" i="19"/>
  <c r="C287" i="19"/>
  <c r="A286" i="19"/>
  <c r="BO286" i="19"/>
  <c r="U644" i="19"/>
  <c r="AD644" i="19"/>
  <c r="W284" i="19"/>
  <c r="AC644" i="19"/>
  <c r="V644" i="19"/>
  <c r="AE644" i="19"/>
  <c r="AC465" i="19"/>
  <c r="BO467" i="19"/>
  <c r="C468" i="19"/>
  <c r="F28" i="19"/>
  <c r="G29" i="19"/>
  <c r="C29" i="19"/>
  <c r="BC646" i="19" l="1"/>
  <c r="BD646" i="19"/>
  <c r="U285" i="19"/>
  <c r="W285" i="19"/>
  <c r="AC645" i="19"/>
  <c r="W645" i="19"/>
  <c r="AA645" i="19"/>
  <c r="Y645" i="19"/>
  <c r="Y285" i="19"/>
  <c r="U645" i="19"/>
  <c r="V645" i="19"/>
  <c r="Z645" i="19"/>
  <c r="V285" i="19"/>
  <c r="A287" i="19"/>
  <c r="C288" i="19"/>
  <c r="BO287" i="19"/>
  <c r="AG466" i="19"/>
  <c r="Y466" i="19"/>
  <c r="AC466" i="19"/>
  <c r="AH285" i="19"/>
  <c r="U466" i="19"/>
  <c r="AG285" i="19"/>
  <c r="Z285" i="19"/>
  <c r="AD466" i="19"/>
  <c r="AH466" i="19"/>
  <c r="AE645" i="19"/>
  <c r="AA285" i="19"/>
  <c r="G466" i="19"/>
  <c r="A465" i="19"/>
  <c r="Z466" i="19"/>
  <c r="BO468" i="19"/>
  <c r="C469" i="19"/>
  <c r="AE285" i="19"/>
  <c r="AA466" i="19"/>
  <c r="AE466" i="19"/>
  <c r="T646" i="19"/>
  <c r="AV646" i="19"/>
  <c r="AW646" i="19"/>
  <c r="AX646" i="19"/>
  <c r="BJ646" i="19"/>
  <c r="BK646" i="19"/>
  <c r="BL646" i="19"/>
  <c r="I646" i="19"/>
  <c r="AI646" i="19"/>
  <c r="AY646" i="19"/>
  <c r="BA646" i="19"/>
  <c r="X646" i="19"/>
  <c r="M646" i="19"/>
  <c r="K646" i="19"/>
  <c r="AP646" i="19"/>
  <c r="AK646" i="19"/>
  <c r="BE646" i="19"/>
  <c r="AU646" i="19"/>
  <c r="P646" i="19"/>
  <c r="BI646" i="19"/>
  <c r="N646" i="19"/>
  <c r="AR646" i="19"/>
  <c r="AJ646" i="19"/>
  <c r="AN646" i="19"/>
  <c r="BF646" i="19"/>
  <c r="J646" i="19"/>
  <c r="AZ646" i="19"/>
  <c r="Q646" i="19"/>
  <c r="BM646" i="19"/>
  <c r="AS646" i="19"/>
  <c r="L646" i="19"/>
  <c r="BG646" i="19"/>
  <c r="AO646" i="19"/>
  <c r="R646" i="19"/>
  <c r="AT646" i="19"/>
  <c r="AQ646" i="19"/>
  <c r="AF646" i="19"/>
  <c r="O646" i="19"/>
  <c r="AB646" i="19"/>
  <c r="BH646" i="19"/>
  <c r="S646" i="19"/>
  <c r="A647" i="19"/>
  <c r="BO647" i="19"/>
  <c r="C648" i="19"/>
  <c r="N467" i="19"/>
  <c r="AP467" i="19"/>
  <c r="BD467" i="19"/>
  <c r="M467" i="19"/>
  <c r="AF467" i="19"/>
  <c r="BC467" i="19"/>
  <c r="P467" i="19"/>
  <c r="BF467" i="19"/>
  <c r="Q467" i="19"/>
  <c r="AI467" i="19"/>
  <c r="BG467" i="19"/>
  <c r="R467" i="19"/>
  <c r="AJ467" i="19"/>
  <c r="BI467" i="19"/>
  <c r="S467" i="19"/>
  <c r="AO467" i="19"/>
  <c r="BJ467" i="19"/>
  <c r="T467" i="19"/>
  <c r="AR467" i="19"/>
  <c r="BK467" i="19"/>
  <c r="AS467" i="19"/>
  <c r="BL467" i="19"/>
  <c r="AT467" i="19"/>
  <c r="BM467" i="19"/>
  <c r="AX467" i="19"/>
  <c r="AY467" i="19"/>
  <c r="J467" i="19"/>
  <c r="AW467" i="19"/>
  <c r="AV467" i="19"/>
  <c r="I467" i="19"/>
  <c r="AU467" i="19"/>
  <c r="BH467" i="19"/>
  <c r="AZ467" i="19"/>
  <c r="L467" i="19"/>
  <c r="BE467" i="19"/>
  <c r="AK467" i="19"/>
  <c r="AQ467" i="19"/>
  <c r="X467" i="19"/>
  <c r="AB467" i="19"/>
  <c r="BA467" i="19"/>
  <c r="K467" i="19"/>
  <c r="O467" i="19"/>
  <c r="AN467" i="19"/>
  <c r="S286" i="19"/>
  <c r="O286" i="19"/>
  <c r="BE286" i="19"/>
  <c r="BM286" i="19"/>
  <c r="BI286" i="19"/>
  <c r="T286" i="19"/>
  <c r="X286" i="19"/>
  <c r="AB286" i="19"/>
  <c r="AF286" i="19"/>
  <c r="AU286" i="19"/>
  <c r="AO286" i="19"/>
  <c r="AT286" i="19"/>
  <c r="AX286" i="19"/>
  <c r="AP286" i="19"/>
  <c r="BG286" i="19"/>
  <c r="J286" i="19"/>
  <c r="AV286" i="19"/>
  <c r="BL286" i="19"/>
  <c r="K286" i="19"/>
  <c r="BA286" i="19"/>
  <c r="I286" i="19"/>
  <c r="AI286" i="19"/>
  <c r="L286" i="19"/>
  <c r="AY286" i="19"/>
  <c r="BK286" i="19"/>
  <c r="Q286" i="19"/>
  <c r="AW286" i="19"/>
  <c r="BC286" i="19"/>
  <c r="AQ286" i="19"/>
  <c r="BJ286" i="19"/>
  <c r="M286" i="19"/>
  <c r="AR286" i="19"/>
  <c r="AZ286" i="19"/>
  <c r="AK286" i="19"/>
  <c r="P286" i="19"/>
  <c r="AJ286" i="19"/>
  <c r="BH286" i="19"/>
  <c r="BD286" i="19"/>
  <c r="R286" i="19"/>
  <c r="BF286" i="19"/>
  <c r="AS286" i="19"/>
  <c r="N286" i="19"/>
  <c r="AN286" i="19"/>
  <c r="AD285" i="19"/>
  <c r="V466" i="19"/>
  <c r="AC285" i="19"/>
  <c r="W466" i="19"/>
  <c r="AD645" i="19"/>
  <c r="F29" i="19"/>
  <c r="G30" i="19"/>
  <c r="C30" i="19"/>
  <c r="BD647" i="19" l="1"/>
  <c r="BC647" i="19"/>
  <c r="V467" i="19"/>
  <c r="W286" i="19"/>
  <c r="AD286" i="19"/>
  <c r="AC286" i="19"/>
  <c r="Y286" i="19"/>
  <c r="Y467" i="19"/>
  <c r="AD646" i="19"/>
  <c r="AE646" i="19"/>
  <c r="Z467" i="19"/>
  <c r="V286" i="19"/>
  <c r="AE286" i="19"/>
  <c r="U286" i="19"/>
  <c r="U467" i="19"/>
  <c r="W467" i="19"/>
  <c r="AH467" i="19"/>
  <c r="V646" i="19"/>
  <c r="C470" i="19"/>
  <c r="BO469" i="19"/>
  <c r="BM468" i="19"/>
  <c r="X468" i="19"/>
  <c r="AN468" i="19"/>
  <c r="AQ468" i="19"/>
  <c r="AO468" i="19"/>
  <c r="I468" i="19"/>
  <c r="BF468" i="19"/>
  <c r="BC468" i="19"/>
  <c r="AB468" i="19"/>
  <c r="S468" i="19"/>
  <c r="N468" i="19"/>
  <c r="AX468" i="19"/>
  <c r="AJ468" i="19"/>
  <c r="AP468" i="19"/>
  <c r="J468" i="19"/>
  <c r="BI468" i="19"/>
  <c r="P468" i="19"/>
  <c r="AY468" i="19"/>
  <c r="AK468" i="19"/>
  <c r="AS468" i="19"/>
  <c r="K468" i="19"/>
  <c r="BJ468" i="19"/>
  <c r="BL468" i="19"/>
  <c r="BG468" i="19"/>
  <c r="AZ468" i="19"/>
  <c r="R468" i="19"/>
  <c r="Q468" i="19"/>
  <c r="L468" i="19"/>
  <c r="BD468" i="19"/>
  <c r="AT468" i="19"/>
  <c r="BA468" i="19"/>
  <c r="O468" i="19"/>
  <c r="AI468" i="19"/>
  <c r="T468" i="19"/>
  <c r="M468" i="19"/>
  <c r="AW468" i="19"/>
  <c r="AF468" i="19"/>
  <c r="AV468" i="19"/>
  <c r="BK468" i="19"/>
  <c r="BH468" i="19"/>
  <c r="AU468" i="19"/>
  <c r="AR468" i="19"/>
  <c r="BE468" i="19"/>
  <c r="AE467" i="19"/>
  <c r="C649" i="19"/>
  <c r="A648" i="19"/>
  <c r="BO648" i="19"/>
  <c r="M647" i="19"/>
  <c r="P647" i="19"/>
  <c r="X647" i="19"/>
  <c r="AO647" i="19"/>
  <c r="AZ647" i="19"/>
  <c r="BA647" i="19"/>
  <c r="AR647" i="19"/>
  <c r="L647" i="19"/>
  <c r="AY647" i="19"/>
  <c r="BG647" i="19"/>
  <c r="BL647" i="19"/>
  <c r="R647" i="19"/>
  <c r="AK647" i="19"/>
  <c r="K647" i="19"/>
  <c r="AT647" i="19"/>
  <c r="J647" i="19"/>
  <c r="AP647" i="19"/>
  <c r="AI647" i="19"/>
  <c r="BH647" i="19"/>
  <c r="BJ647" i="19"/>
  <c r="AF647" i="19"/>
  <c r="AJ647" i="19"/>
  <c r="O647" i="19"/>
  <c r="AU647" i="19"/>
  <c r="I647" i="19"/>
  <c r="BF647" i="19"/>
  <c r="AB647" i="19"/>
  <c r="BI647" i="19"/>
  <c r="AQ647" i="19"/>
  <c r="T647" i="19"/>
  <c r="S647" i="19"/>
  <c r="N647" i="19"/>
  <c r="AW647" i="19"/>
  <c r="AS647" i="19"/>
  <c r="BE647" i="19"/>
  <c r="AN647" i="19"/>
  <c r="Q647" i="19"/>
  <c r="AV647" i="19"/>
  <c r="BK647" i="19"/>
  <c r="BM647" i="19"/>
  <c r="AX647" i="19"/>
  <c r="AA286" i="19"/>
  <c r="AD467" i="19"/>
  <c r="W646" i="19"/>
  <c r="Z646" i="19"/>
  <c r="G467" i="19"/>
  <c r="A466" i="19"/>
  <c r="Z286" i="19"/>
  <c r="AG286" i="19"/>
  <c r="AC467" i="19"/>
  <c r="N287" i="19"/>
  <c r="AN287" i="19"/>
  <c r="AZ287" i="19"/>
  <c r="BM287" i="19"/>
  <c r="Q287" i="19"/>
  <c r="AQ287" i="19"/>
  <c r="BD287" i="19"/>
  <c r="T287" i="19"/>
  <c r="AF287" i="19"/>
  <c r="AT287" i="19"/>
  <c r="BG287" i="19"/>
  <c r="K287" i="19"/>
  <c r="AI287" i="19"/>
  <c r="AW287" i="19"/>
  <c r="BJ287" i="19"/>
  <c r="AS287" i="19"/>
  <c r="AV287" i="19"/>
  <c r="I287" i="19"/>
  <c r="AY287" i="19"/>
  <c r="J287" i="19"/>
  <c r="BC287" i="19"/>
  <c r="L287" i="19"/>
  <c r="BE287" i="19"/>
  <c r="P287" i="19"/>
  <c r="AJ287" i="19"/>
  <c r="BH287" i="19"/>
  <c r="AX287" i="19"/>
  <c r="R287" i="19"/>
  <c r="BI287" i="19"/>
  <c r="S287" i="19"/>
  <c r="BK287" i="19"/>
  <c r="X287" i="19"/>
  <c r="AB287" i="19"/>
  <c r="AK287" i="19"/>
  <c r="AP287" i="19"/>
  <c r="AR287" i="19"/>
  <c r="AU287" i="19"/>
  <c r="BF287" i="19"/>
  <c r="BL287" i="19"/>
  <c r="M287" i="19"/>
  <c r="BA287" i="19"/>
  <c r="AO287" i="19"/>
  <c r="O287" i="19"/>
  <c r="Y646" i="19"/>
  <c r="U646" i="19"/>
  <c r="AC646" i="19"/>
  <c r="C289" i="19"/>
  <c r="A288" i="19"/>
  <c r="BO288" i="19"/>
  <c r="AH286" i="19"/>
  <c r="AG467" i="19"/>
  <c r="AA646" i="19"/>
  <c r="AA467" i="19"/>
  <c r="F30" i="19"/>
  <c r="G31" i="19"/>
  <c r="C31" i="19"/>
  <c r="BC648" i="19" l="1"/>
  <c r="BD648" i="19"/>
  <c r="AH468" i="19"/>
  <c r="AE468" i="19"/>
  <c r="Y468" i="19"/>
  <c r="Z468" i="19"/>
  <c r="AC468" i="19"/>
  <c r="AD468" i="19"/>
  <c r="AA468" i="19"/>
  <c r="AD287" i="19"/>
  <c r="AA647" i="19"/>
  <c r="AC287" i="19"/>
  <c r="AE647" i="19"/>
  <c r="U468" i="19"/>
  <c r="AC647" i="19"/>
  <c r="Z647" i="19"/>
  <c r="C290" i="19"/>
  <c r="BO289" i="19"/>
  <c r="A289" i="19"/>
  <c r="AG287" i="19"/>
  <c r="W647" i="19"/>
  <c r="V468" i="19"/>
  <c r="I648" i="19"/>
  <c r="AI648" i="19"/>
  <c r="AX648" i="19"/>
  <c r="BL648" i="19"/>
  <c r="J648" i="19"/>
  <c r="AJ648" i="19"/>
  <c r="AY648" i="19"/>
  <c r="BM648" i="19"/>
  <c r="O648" i="19"/>
  <c r="AQ648" i="19"/>
  <c r="P648" i="19"/>
  <c r="AR648" i="19"/>
  <c r="R648" i="19"/>
  <c r="AU648" i="19"/>
  <c r="BA648" i="19"/>
  <c r="BF648" i="19"/>
  <c r="L648" i="19"/>
  <c r="AN648" i="19"/>
  <c r="M648" i="19"/>
  <c r="N648" i="19"/>
  <c r="AB648" i="19"/>
  <c r="AO648" i="19"/>
  <c r="AP648" i="19"/>
  <c r="BI648" i="19"/>
  <c r="BE648" i="19"/>
  <c r="X648" i="19"/>
  <c r="K648" i="19"/>
  <c r="T648" i="19"/>
  <c r="AF648" i="19"/>
  <c r="AT648" i="19"/>
  <c r="AK648" i="19"/>
  <c r="BJ648" i="19"/>
  <c r="AV648" i="19"/>
  <c r="BK648" i="19"/>
  <c r="S648" i="19"/>
  <c r="BH648" i="19"/>
  <c r="BG648" i="19"/>
  <c r="AW648" i="19"/>
  <c r="AS648" i="19"/>
  <c r="AZ648" i="19"/>
  <c r="Q648" i="19"/>
  <c r="AH287" i="19"/>
  <c r="Y647" i="19"/>
  <c r="Z287" i="19"/>
  <c r="BO649" i="19"/>
  <c r="A649" i="19"/>
  <c r="C650" i="19"/>
  <c r="AA287" i="19"/>
  <c r="AE287" i="19"/>
  <c r="V287" i="19"/>
  <c r="Y287" i="19"/>
  <c r="W468" i="19"/>
  <c r="V647" i="19"/>
  <c r="P469" i="19"/>
  <c r="AR469" i="19"/>
  <c r="BF469" i="19"/>
  <c r="Q469" i="19"/>
  <c r="AS469" i="19"/>
  <c r="BG469" i="19"/>
  <c r="S469" i="19"/>
  <c r="AF469" i="19"/>
  <c r="AU469" i="19"/>
  <c r="BI469" i="19"/>
  <c r="T469" i="19"/>
  <c r="AV469" i="19"/>
  <c r="BJ469" i="19"/>
  <c r="AQ469" i="19"/>
  <c r="BM469" i="19"/>
  <c r="X469" i="19"/>
  <c r="AT469" i="19"/>
  <c r="AW469" i="19"/>
  <c r="I469" i="19"/>
  <c r="AX469" i="19"/>
  <c r="J469" i="19"/>
  <c r="AB469" i="19"/>
  <c r="AY469" i="19"/>
  <c r="K469" i="19"/>
  <c r="AZ469" i="19"/>
  <c r="L469" i="19"/>
  <c r="BC469" i="19"/>
  <c r="M469" i="19"/>
  <c r="AI469" i="19"/>
  <c r="BD469" i="19"/>
  <c r="AN469" i="19"/>
  <c r="AP469" i="19"/>
  <c r="BE469" i="19"/>
  <c r="BH469" i="19"/>
  <c r="BK469" i="19"/>
  <c r="BL469" i="19"/>
  <c r="R469" i="19"/>
  <c r="N469" i="19"/>
  <c r="AJ469" i="19"/>
  <c r="AK469" i="19"/>
  <c r="BA469" i="19"/>
  <c r="AO469" i="19"/>
  <c r="O469" i="19"/>
  <c r="U287" i="19"/>
  <c r="W287" i="19"/>
  <c r="U647" i="19"/>
  <c r="BO470" i="19"/>
  <c r="C471" i="19"/>
  <c r="G468" i="19"/>
  <c r="A467" i="19"/>
  <c r="AK288" i="19"/>
  <c r="AU288" i="19"/>
  <c r="BC288" i="19"/>
  <c r="BF288" i="19"/>
  <c r="BH288" i="19"/>
  <c r="BI288" i="19"/>
  <c r="J288" i="19"/>
  <c r="O288" i="19"/>
  <c r="P288" i="19"/>
  <c r="R288" i="19"/>
  <c r="AO288" i="19"/>
  <c r="AJ288" i="19"/>
  <c r="AT288" i="19"/>
  <c r="BE288" i="19"/>
  <c r="AX288" i="19"/>
  <c r="BG288" i="19"/>
  <c r="BK288" i="19"/>
  <c r="S288" i="19"/>
  <c r="N288" i="19"/>
  <c r="AP288" i="19"/>
  <c r="AN288" i="19"/>
  <c r="BL288" i="19"/>
  <c r="AZ288" i="19"/>
  <c r="AS288" i="19"/>
  <c r="AI288" i="19"/>
  <c r="Q288" i="19"/>
  <c r="AB288" i="19"/>
  <c r="AW288" i="19"/>
  <c r="AQ288" i="19"/>
  <c r="AY288" i="19"/>
  <c r="X288" i="19"/>
  <c r="AF288" i="19"/>
  <c r="M288" i="19"/>
  <c r="AV288" i="19"/>
  <c r="I288" i="19"/>
  <c r="BA288" i="19"/>
  <c r="AR288" i="19"/>
  <c r="K288" i="19"/>
  <c r="BJ288" i="19"/>
  <c r="BM288" i="19"/>
  <c r="T288" i="19"/>
  <c r="L288" i="19"/>
  <c r="BD288" i="19"/>
  <c r="AD647" i="19"/>
  <c r="AG468" i="19"/>
  <c r="F31" i="19"/>
  <c r="G32" i="19"/>
  <c r="C32" i="19"/>
  <c r="BC649" i="19" l="1"/>
  <c r="BD649" i="19"/>
  <c r="Y469" i="19"/>
  <c r="Z469" i="19"/>
  <c r="AH288" i="19"/>
  <c r="AC648" i="19"/>
  <c r="AC469" i="19"/>
  <c r="Y648" i="19"/>
  <c r="V469" i="19"/>
  <c r="AA648" i="19"/>
  <c r="AE469" i="19"/>
  <c r="U469" i="19"/>
  <c r="W648" i="19"/>
  <c r="Z648" i="19"/>
  <c r="W469" i="19"/>
  <c r="AA288" i="19"/>
  <c r="AD288" i="19"/>
  <c r="G469" i="19"/>
  <c r="A468" i="19"/>
  <c r="AH469" i="19"/>
  <c r="BO650" i="19"/>
  <c r="A650" i="19"/>
  <c r="C651" i="19"/>
  <c r="BO471" i="19"/>
  <c r="C472" i="19"/>
  <c r="BG649" i="19"/>
  <c r="BH649" i="19"/>
  <c r="AF649" i="19"/>
  <c r="BI649" i="19"/>
  <c r="BK649" i="19"/>
  <c r="N649" i="19"/>
  <c r="AP649" i="19"/>
  <c r="O649" i="19"/>
  <c r="AR649" i="19"/>
  <c r="R649" i="19"/>
  <c r="AT649" i="19"/>
  <c r="AW649" i="19"/>
  <c r="P649" i="19"/>
  <c r="S649" i="19"/>
  <c r="AB649" i="19"/>
  <c r="AS649" i="19"/>
  <c r="AU649" i="19"/>
  <c r="BE649" i="19"/>
  <c r="BF649" i="19"/>
  <c r="L649" i="19"/>
  <c r="AN649" i="19"/>
  <c r="K649" i="19"/>
  <c r="J649" i="19"/>
  <c r="AO649" i="19"/>
  <c r="M649" i="19"/>
  <c r="Q649" i="19"/>
  <c r="AQ649" i="19"/>
  <c r="BA649" i="19"/>
  <c r="X649" i="19"/>
  <c r="AY649" i="19"/>
  <c r="AV649" i="19"/>
  <c r="AJ649" i="19"/>
  <c r="T649" i="19"/>
  <c r="AZ649" i="19"/>
  <c r="AK649" i="19"/>
  <c r="BL649" i="19"/>
  <c r="BM649" i="19"/>
  <c r="I649" i="19"/>
  <c r="BJ649" i="19"/>
  <c r="AX649" i="19"/>
  <c r="AI649" i="19"/>
  <c r="P470" i="19"/>
  <c r="AN470" i="19"/>
  <c r="BF470" i="19"/>
  <c r="S470" i="19"/>
  <c r="AO470" i="19"/>
  <c r="BI470" i="19"/>
  <c r="AP470" i="19"/>
  <c r="BM470" i="19"/>
  <c r="AR470" i="19"/>
  <c r="AU470" i="19"/>
  <c r="I470" i="19"/>
  <c r="AY470" i="19"/>
  <c r="J470" i="19"/>
  <c r="AB470" i="19"/>
  <c r="AZ470" i="19"/>
  <c r="AF470" i="19"/>
  <c r="AI470" i="19"/>
  <c r="AK470" i="19"/>
  <c r="BA470" i="19"/>
  <c r="BC470" i="19"/>
  <c r="BD470" i="19"/>
  <c r="K470" i="19"/>
  <c r="N470" i="19"/>
  <c r="M470" i="19"/>
  <c r="O470" i="19"/>
  <c r="BE470" i="19"/>
  <c r="BH470" i="19"/>
  <c r="T470" i="19"/>
  <c r="L470" i="19"/>
  <c r="AV470" i="19"/>
  <c r="X470" i="19"/>
  <c r="BJ470" i="19"/>
  <c r="AJ470" i="19"/>
  <c r="AW470" i="19"/>
  <c r="AX470" i="19"/>
  <c r="BL470" i="19"/>
  <c r="BK470" i="19"/>
  <c r="AQ470" i="19"/>
  <c r="Q470" i="19"/>
  <c r="AS470" i="19"/>
  <c r="AT470" i="19"/>
  <c r="R470" i="19"/>
  <c r="BG470" i="19"/>
  <c r="AG469" i="19"/>
  <c r="Z288" i="19"/>
  <c r="AC288" i="19"/>
  <c r="Y288" i="19"/>
  <c r="AE288" i="19"/>
  <c r="W288" i="19"/>
  <c r="V288" i="19"/>
  <c r="AD469" i="19"/>
  <c r="AA469" i="19"/>
  <c r="AG288" i="19"/>
  <c r="AE648" i="19"/>
  <c r="U288" i="19"/>
  <c r="V648" i="19"/>
  <c r="AX289" i="19"/>
  <c r="AB289" i="19"/>
  <c r="AY289" i="19"/>
  <c r="AP289" i="19"/>
  <c r="J289" i="19"/>
  <c r="BA289" i="19"/>
  <c r="M289" i="19"/>
  <c r="BE289" i="19"/>
  <c r="P289" i="19"/>
  <c r="BI289" i="19"/>
  <c r="S289" i="19"/>
  <c r="BL289" i="19"/>
  <c r="AJ289" i="19"/>
  <c r="AK289" i="19"/>
  <c r="AS289" i="19"/>
  <c r="BF289" i="19"/>
  <c r="O289" i="19"/>
  <c r="X289" i="19"/>
  <c r="AV289" i="19"/>
  <c r="BC289" i="19"/>
  <c r="L289" i="19"/>
  <c r="BH289" i="19"/>
  <c r="AR289" i="19"/>
  <c r="K289" i="19"/>
  <c r="AI289" i="19"/>
  <c r="BK289" i="19"/>
  <c r="AW289" i="19"/>
  <c r="AO289" i="19"/>
  <c r="BJ289" i="19"/>
  <c r="R289" i="19"/>
  <c r="N289" i="19"/>
  <c r="T289" i="19"/>
  <c r="AN289" i="19"/>
  <c r="AF289" i="19"/>
  <c r="AZ289" i="19"/>
  <c r="BG289" i="19"/>
  <c r="Q289" i="19"/>
  <c r="AU289" i="19"/>
  <c r="BD289" i="19"/>
  <c r="BM289" i="19"/>
  <c r="AQ289" i="19"/>
  <c r="I289" i="19"/>
  <c r="AT289" i="19"/>
  <c r="U648" i="19"/>
  <c r="AD648" i="19"/>
  <c r="C291" i="19"/>
  <c r="A290" i="19"/>
  <c r="BO290" i="19"/>
  <c r="G33" i="19"/>
  <c r="F32" i="19"/>
  <c r="C33" i="19"/>
  <c r="BC650" i="19" l="1"/>
  <c r="BD650" i="19"/>
  <c r="AE289" i="19"/>
  <c r="W470" i="19"/>
  <c r="AG289" i="19"/>
  <c r="AG470" i="19"/>
  <c r="AC289" i="19"/>
  <c r="AE649" i="19"/>
  <c r="AD649" i="19"/>
  <c r="AC470" i="19"/>
  <c r="AD470" i="19"/>
  <c r="AA649" i="19"/>
  <c r="AA470" i="19"/>
  <c r="V649" i="19"/>
  <c r="U289" i="19"/>
  <c r="AE470" i="19"/>
  <c r="U649" i="19"/>
  <c r="AC649" i="19"/>
  <c r="BO651" i="19"/>
  <c r="A651" i="19"/>
  <c r="C652" i="19"/>
  <c r="A291" i="19"/>
  <c r="C292" i="19"/>
  <c r="BO291" i="19"/>
  <c r="Z470" i="19"/>
  <c r="Z649" i="19"/>
  <c r="AA289" i="19"/>
  <c r="AZ650" i="19"/>
  <c r="AT650" i="19"/>
  <c r="Q650" i="19"/>
  <c r="BM650" i="19"/>
  <c r="M650" i="19"/>
  <c r="S650" i="19"/>
  <c r="AJ650" i="19"/>
  <c r="I650" i="19"/>
  <c r="AP650" i="19"/>
  <c r="AU650" i="19"/>
  <c r="AS650" i="19"/>
  <c r="AI650" i="19"/>
  <c r="T650" i="19"/>
  <c r="BH650" i="19"/>
  <c r="AX650" i="19"/>
  <c r="O650" i="19"/>
  <c r="AV650" i="19"/>
  <c r="BJ650" i="19"/>
  <c r="BL650" i="19"/>
  <c r="AB650" i="19"/>
  <c r="AW650" i="19"/>
  <c r="K650" i="19"/>
  <c r="AQ650" i="19"/>
  <c r="AY650" i="19"/>
  <c r="X650" i="19"/>
  <c r="BE650" i="19"/>
  <c r="BG650" i="19"/>
  <c r="AK650" i="19"/>
  <c r="P650" i="19"/>
  <c r="AF650" i="19"/>
  <c r="AN650" i="19"/>
  <c r="AO650" i="19"/>
  <c r="R650" i="19"/>
  <c r="J650" i="19"/>
  <c r="BI650" i="19"/>
  <c r="BK650" i="19"/>
  <c r="N650" i="19"/>
  <c r="BA650" i="19"/>
  <c r="L650" i="19"/>
  <c r="AR650" i="19"/>
  <c r="BF650" i="19"/>
  <c r="V289" i="19"/>
  <c r="Y470" i="19"/>
  <c r="Y649" i="19"/>
  <c r="AH289" i="19"/>
  <c r="U470" i="19"/>
  <c r="V470" i="19"/>
  <c r="W649" i="19"/>
  <c r="O290" i="19"/>
  <c r="BH290" i="19"/>
  <c r="AJ290" i="19"/>
  <c r="AO290" i="19"/>
  <c r="AS290" i="19"/>
  <c r="AY290" i="19"/>
  <c r="BC290" i="19"/>
  <c r="BF290" i="19"/>
  <c r="BK290" i="19"/>
  <c r="I290" i="19"/>
  <c r="L290" i="19"/>
  <c r="M290" i="19"/>
  <c r="S290" i="19"/>
  <c r="AB290" i="19"/>
  <c r="AF290" i="19"/>
  <c r="AK290" i="19"/>
  <c r="AT290" i="19"/>
  <c r="BI290" i="19"/>
  <c r="BG290" i="19"/>
  <c r="AP290" i="19"/>
  <c r="K290" i="19"/>
  <c r="BL290" i="19"/>
  <c r="AI290" i="19"/>
  <c r="X290" i="19"/>
  <c r="Q290" i="19"/>
  <c r="AW290" i="19"/>
  <c r="AU290" i="19"/>
  <c r="AQ290" i="19"/>
  <c r="BD290" i="19"/>
  <c r="N290" i="19"/>
  <c r="AX290" i="19"/>
  <c r="R290" i="19"/>
  <c r="AN290" i="19"/>
  <c r="J290" i="19"/>
  <c r="T290" i="19"/>
  <c r="P290" i="19"/>
  <c r="AR290" i="19"/>
  <c r="BE290" i="19"/>
  <c r="BJ290" i="19"/>
  <c r="AZ290" i="19"/>
  <c r="AV290" i="19"/>
  <c r="BM290" i="19"/>
  <c r="BA290" i="19"/>
  <c r="W289" i="19"/>
  <c r="AD289" i="19"/>
  <c r="BO472" i="19"/>
  <c r="C473" i="19"/>
  <c r="J471" i="19"/>
  <c r="AJ471" i="19"/>
  <c r="AY471" i="19"/>
  <c r="BM471" i="19"/>
  <c r="N471" i="19"/>
  <c r="BD471" i="19"/>
  <c r="O471" i="19"/>
  <c r="AI471" i="19"/>
  <c r="BE471" i="19"/>
  <c r="P471" i="19"/>
  <c r="AN471" i="19"/>
  <c r="BF471" i="19"/>
  <c r="Q471" i="19"/>
  <c r="AO471" i="19"/>
  <c r="BG471" i="19"/>
  <c r="R471" i="19"/>
  <c r="AP471" i="19"/>
  <c r="BI471" i="19"/>
  <c r="AQ471" i="19"/>
  <c r="BL471" i="19"/>
  <c r="AR471" i="19"/>
  <c r="AS471" i="19"/>
  <c r="AB471" i="19"/>
  <c r="AT471" i="19"/>
  <c r="AX471" i="19"/>
  <c r="BC471" i="19"/>
  <c r="L471" i="19"/>
  <c r="M471" i="19"/>
  <c r="BA471" i="19"/>
  <c r="AU471" i="19"/>
  <c r="AF471" i="19"/>
  <c r="BH471" i="19"/>
  <c r="S471" i="19"/>
  <c r="AZ471" i="19"/>
  <c r="AK471" i="19"/>
  <c r="X471" i="19"/>
  <c r="K471" i="19"/>
  <c r="BK471" i="19"/>
  <c r="AW471" i="19"/>
  <c r="T471" i="19"/>
  <c r="I471" i="19"/>
  <c r="AV471" i="19"/>
  <c r="BJ471" i="19"/>
  <c r="G470" i="19"/>
  <c r="A469" i="19"/>
  <c r="Y289" i="19"/>
  <c r="Z289" i="19"/>
  <c r="AH470" i="19"/>
  <c r="F33" i="19"/>
  <c r="G34" i="19"/>
  <c r="C34" i="19"/>
  <c r="BC651" i="19" l="1"/>
  <c r="BD651" i="19"/>
  <c r="AG290" i="19"/>
  <c r="AH290" i="19"/>
  <c r="AH471" i="19"/>
  <c r="AG471" i="19"/>
  <c r="AE471" i="19"/>
  <c r="AA290" i="19"/>
  <c r="V650" i="19"/>
  <c r="AC471" i="19"/>
  <c r="U290" i="19"/>
  <c r="AD290" i="19"/>
  <c r="AC650" i="19"/>
  <c r="Z650" i="19"/>
  <c r="AD471" i="19"/>
  <c r="W290" i="19"/>
  <c r="Y471" i="19"/>
  <c r="Z290" i="19"/>
  <c r="AA471" i="19"/>
  <c r="Z471" i="19"/>
  <c r="AE290" i="19"/>
  <c r="C293" i="19"/>
  <c r="A292" i="19"/>
  <c r="BO292" i="19"/>
  <c r="C653" i="19"/>
  <c r="A652" i="19"/>
  <c r="BO652" i="19"/>
  <c r="W471" i="19"/>
  <c r="M651" i="19"/>
  <c r="AO651" i="19"/>
  <c r="S651" i="19"/>
  <c r="AU651" i="19"/>
  <c r="X651" i="19"/>
  <c r="AZ651" i="19"/>
  <c r="AF651" i="19"/>
  <c r="AV651" i="19"/>
  <c r="AY651" i="19"/>
  <c r="BI651" i="19"/>
  <c r="T651" i="19"/>
  <c r="AX651" i="19"/>
  <c r="AT651" i="19"/>
  <c r="O651" i="19"/>
  <c r="BH651" i="19"/>
  <c r="AB651" i="19"/>
  <c r="AK651" i="19"/>
  <c r="K651" i="19"/>
  <c r="AQ651" i="19"/>
  <c r="J651" i="19"/>
  <c r="BM651" i="19"/>
  <c r="AW651" i="19"/>
  <c r="P651" i="19"/>
  <c r="BJ651" i="19"/>
  <c r="AR651" i="19"/>
  <c r="L651" i="19"/>
  <c r="BF651" i="19"/>
  <c r="AN651" i="19"/>
  <c r="Q651" i="19"/>
  <c r="BE651" i="19"/>
  <c r="AI651" i="19"/>
  <c r="AP651" i="19"/>
  <c r="BK651" i="19"/>
  <c r="BA651" i="19"/>
  <c r="N651" i="19"/>
  <c r="AS651" i="19"/>
  <c r="AJ651" i="19"/>
  <c r="BG651" i="19"/>
  <c r="I651" i="19"/>
  <c r="R651" i="19"/>
  <c r="BL651" i="19"/>
  <c r="V471" i="19"/>
  <c r="Y290" i="19"/>
  <c r="BO473" i="19"/>
  <c r="C474" i="19"/>
  <c r="AD650" i="19"/>
  <c r="BM472" i="19"/>
  <c r="N472" i="19"/>
  <c r="BI472" i="19"/>
  <c r="L472" i="19"/>
  <c r="AF472" i="19"/>
  <c r="T472" i="19"/>
  <c r="J472" i="19"/>
  <c r="AZ472" i="19"/>
  <c r="AQ472" i="19"/>
  <c r="AJ472" i="19"/>
  <c r="BD472" i="19"/>
  <c r="AT472" i="19"/>
  <c r="AY472" i="19"/>
  <c r="O472" i="19"/>
  <c r="BJ472" i="19"/>
  <c r="AN472" i="19"/>
  <c r="BF472" i="19"/>
  <c r="BA472" i="19"/>
  <c r="P472" i="19"/>
  <c r="R472" i="19"/>
  <c r="M472" i="19"/>
  <c r="BG472" i="19"/>
  <c r="AS472" i="19"/>
  <c r="AR472" i="19"/>
  <c r="AO472" i="19"/>
  <c r="Q472" i="19"/>
  <c r="BE472" i="19"/>
  <c r="BC472" i="19"/>
  <c r="AK472" i="19"/>
  <c r="BK472" i="19"/>
  <c r="I472" i="19"/>
  <c r="AB472" i="19"/>
  <c r="BH472" i="19"/>
  <c r="AI472" i="19"/>
  <c r="AX472" i="19"/>
  <c r="BL472" i="19"/>
  <c r="AU472" i="19"/>
  <c r="AV472" i="19"/>
  <c r="AW472" i="19"/>
  <c r="K472" i="19"/>
  <c r="S472" i="19"/>
  <c r="AP472" i="19"/>
  <c r="X472" i="19"/>
  <c r="AA650" i="19"/>
  <c r="G471" i="19"/>
  <c r="A470" i="19"/>
  <c r="U471" i="19"/>
  <c r="AC290" i="19"/>
  <c r="W650" i="19"/>
  <c r="AE650" i="19"/>
  <c r="V290" i="19"/>
  <c r="U650" i="19"/>
  <c r="Y650" i="19"/>
  <c r="N291" i="19"/>
  <c r="AN291" i="19"/>
  <c r="AZ291" i="19"/>
  <c r="BM291" i="19"/>
  <c r="Q291" i="19"/>
  <c r="AQ291" i="19"/>
  <c r="BD291" i="19"/>
  <c r="T291" i="19"/>
  <c r="AF291" i="19"/>
  <c r="AT291" i="19"/>
  <c r="BG291" i="19"/>
  <c r="K291" i="19"/>
  <c r="AI291" i="19"/>
  <c r="AW291" i="19"/>
  <c r="BJ291" i="19"/>
  <c r="P291" i="19"/>
  <c r="AJ291" i="19"/>
  <c r="BH291" i="19"/>
  <c r="S291" i="19"/>
  <c r="AP291" i="19"/>
  <c r="BK291" i="19"/>
  <c r="AS291" i="19"/>
  <c r="X291" i="19"/>
  <c r="AU291" i="19"/>
  <c r="AV291" i="19"/>
  <c r="I291" i="19"/>
  <c r="AY291" i="19"/>
  <c r="AR291" i="19"/>
  <c r="AX291" i="19"/>
  <c r="L291" i="19"/>
  <c r="BE291" i="19"/>
  <c r="M291" i="19"/>
  <c r="BF291" i="19"/>
  <c r="AK291" i="19"/>
  <c r="BC291" i="19"/>
  <c r="BI291" i="19"/>
  <c r="BL291" i="19"/>
  <c r="J291" i="19"/>
  <c r="R291" i="19"/>
  <c r="AB291" i="19"/>
  <c r="BA291" i="19"/>
  <c r="AO291" i="19"/>
  <c r="O291" i="19"/>
  <c r="G35" i="19"/>
  <c r="F34" i="19"/>
  <c r="C35" i="19"/>
  <c r="BC652" i="19" l="1"/>
  <c r="BD652" i="19"/>
  <c r="Y651" i="19"/>
  <c r="V291" i="19"/>
  <c r="W472" i="19"/>
  <c r="V651" i="19"/>
  <c r="U472" i="19"/>
  <c r="V472" i="19"/>
  <c r="W651" i="19"/>
  <c r="AC291" i="19"/>
  <c r="Y291" i="19"/>
  <c r="AD472" i="19"/>
  <c r="U291" i="19"/>
  <c r="AA651" i="19"/>
  <c r="Y472" i="19"/>
  <c r="AD291" i="19"/>
  <c r="U651" i="19"/>
  <c r="Z291" i="19"/>
  <c r="AD651" i="19"/>
  <c r="AH472" i="19"/>
  <c r="AH291" i="19"/>
  <c r="AB652" i="19"/>
  <c r="BE652" i="19"/>
  <c r="I652" i="19"/>
  <c r="AI652" i="19"/>
  <c r="BL652" i="19"/>
  <c r="M652" i="19"/>
  <c r="AO652" i="19"/>
  <c r="AN652" i="19"/>
  <c r="AQ652" i="19"/>
  <c r="AX652" i="19"/>
  <c r="BM652" i="19"/>
  <c r="J652" i="19"/>
  <c r="O652" i="19"/>
  <c r="L652" i="19"/>
  <c r="AJ652" i="19"/>
  <c r="AR652" i="19"/>
  <c r="BK652" i="19"/>
  <c r="BF652" i="19"/>
  <c r="AK652" i="19"/>
  <c r="Q652" i="19"/>
  <c r="K652" i="19"/>
  <c r="BA652" i="19"/>
  <c r="AS652" i="19"/>
  <c r="AF652" i="19"/>
  <c r="R652" i="19"/>
  <c r="AT652" i="19"/>
  <c r="AU652" i="19"/>
  <c r="BG652" i="19"/>
  <c r="BI652" i="19"/>
  <c r="N652" i="19"/>
  <c r="S652" i="19"/>
  <c r="BH652" i="19"/>
  <c r="AV652" i="19"/>
  <c r="AW652" i="19"/>
  <c r="T652" i="19"/>
  <c r="P652" i="19"/>
  <c r="AP652" i="19"/>
  <c r="BJ652" i="19"/>
  <c r="AZ652" i="19"/>
  <c r="AY652" i="19"/>
  <c r="X652" i="19"/>
  <c r="AA291" i="19"/>
  <c r="AE291" i="19"/>
  <c r="A653" i="19"/>
  <c r="BO653" i="19"/>
  <c r="C654" i="19"/>
  <c r="AC472" i="19"/>
  <c r="C475" i="19"/>
  <c r="BO474" i="19"/>
  <c r="K473" i="19"/>
  <c r="X473" i="19"/>
  <c r="AK473" i="19"/>
  <c r="AZ473" i="19"/>
  <c r="L473" i="19"/>
  <c r="AN473" i="19"/>
  <c r="BC473" i="19"/>
  <c r="N473" i="19"/>
  <c r="AB473" i="19"/>
  <c r="AQ473" i="19"/>
  <c r="BE473" i="19"/>
  <c r="P473" i="19"/>
  <c r="AR473" i="19"/>
  <c r="BF473" i="19"/>
  <c r="AT473" i="19"/>
  <c r="BL473" i="19"/>
  <c r="AU473" i="19"/>
  <c r="BM473" i="19"/>
  <c r="AV473" i="19"/>
  <c r="AW473" i="19"/>
  <c r="I473" i="19"/>
  <c r="AX473" i="19"/>
  <c r="J473" i="19"/>
  <c r="AF473" i="19"/>
  <c r="AY473" i="19"/>
  <c r="M473" i="19"/>
  <c r="BD473" i="19"/>
  <c r="Q473" i="19"/>
  <c r="BG473" i="19"/>
  <c r="BK473" i="19"/>
  <c r="R473" i="19"/>
  <c r="S473" i="19"/>
  <c r="T473" i="19"/>
  <c r="AI473" i="19"/>
  <c r="AP473" i="19"/>
  <c r="BH473" i="19"/>
  <c r="AJ473" i="19"/>
  <c r="AS473" i="19"/>
  <c r="BI473" i="19"/>
  <c r="BJ473" i="19"/>
  <c r="BA473" i="19"/>
  <c r="AO473" i="19"/>
  <c r="O473" i="19"/>
  <c r="AG472" i="19"/>
  <c r="AG291" i="19"/>
  <c r="W291" i="19"/>
  <c r="G472" i="19"/>
  <c r="A471" i="19"/>
  <c r="AA472" i="19"/>
  <c r="Z472" i="19"/>
  <c r="AC651" i="19"/>
  <c r="AE651" i="19"/>
  <c r="Z651" i="19"/>
  <c r="AS292" i="19"/>
  <c r="I292" i="19"/>
  <c r="BA292" i="19"/>
  <c r="O292" i="19"/>
  <c r="BF292" i="19"/>
  <c r="R292" i="19"/>
  <c r="BI292" i="19"/>
  <c r="AB292" i="19"/>
  <c r="AO292" i="19"/>
  <c r="AU292" i="19"/>
  <c r="AY292" i="19"/>
  <c r="BC292" i="19"/>
  <c r="J292" i="19"/>
  <c r="AZ292" i="19"/>
  <c r="K292" i="19"/>
  <c r="BM292" i="19"/>
  <c r="AV292" i="19"/>
  <c r="AI292" i="19"/>
  <c r="Q292" i="19"/>
  <c r="AW292" i="19"/>
  <c r="AQ292" i="19"/>
  <c r="BL292" i="19"/>
  <c r="L292" i="19"/>
  <c r="T292" i="19"/>
  <c r="S292" i="19"/>
  <c r="AJ292" i="19"/>
  <c r="AT292" i="19"/>
  <c r="AX292" i="19"/>
  <c r="BG292" i="19"/>
  <c r="AN292" i="19"/>
  <c r="BE292" i="19"/>
  <c r="AP292" i="19"/>
  <c r="M292" i="19"/>
  <c r="BH292" i="19"/>
  <c r="BJ292" i="19"/>
  <c r="AK292" i="19"/>
  <c r="X292" i="19"/>
  <c r="P292" i="19"/>
  <c r="BK292" i="19"/>
  <c r="N292" i="19"/>
  <c r="AF292" i="19"/>
  <c r="BD292" i="19"/>
  <c r="AR292" i="19"/>
  <c r="AE472" i="19"/>
  <c r="C294" i="19"/>
  <c r="A293" i="19"/>
  <c r="BO293" i="19"/>
  <c r="F35" i="19"/>
  <c r="G36" i="19"/>
  <c r="C36" i="19"/>
  <c r="BD653" i="19" l="1"/>
  <c r="BC653" i="19"/>
  <c r="AH292" i="19"/>
  <c r="U292" i="19"/>
  <c r="AG292" i="19"/>
  <c r="AG473" i="19"/>
  <c r="AH473" i="19"/>
  <c r="Y473" i="19"/>
  <c r="AD292" i="19"/>
  <c r="AC292" i="19"/>
  <c r="W473" i="19"/>
  <c r="AE473" i="19"/>
  <c r="AC473" i="19"/>
  <c r="AA473" i="19"/>
  <c r="Z473" i="19"/>
  <c r="AD473" i="19"/>
  <c r="AC652" i="19"/>
  <c r="AE652" i="19"/>
  <c r="AD652" i="19"/>
  <c r="W292" i="19"/>
  <c r="AE292" i="19"/>
  <c r="V292" i="19"/>
  <c r="G473" i="19"/>
  <c r="A472" i="19"/>
  <c r="V652" i="19"/>
  <c r="Z652" i="19"/>
  <c r="W652" i="19"/>
  <c r="AA652" i="19"/>
  <c r="U652" i="19"/>
  <c r="AA292" i="19"/>
  <c r="V473" i="19"/>
  <c r="Y292" i="19"/>
  <c r="S474" i="19"/>
  <c r="AK474" i="19"/>
  <c r="BI474" i="19"/>
  <c r="AT474" i="19"/>
  <c r="BM474" i="19"/>
  <c r="AB474" i="19"/>
  <c r="AW474" i="19"/>
  <c r="BA474" i="19"/>
  <c r="BE474" i="19"/>
  <c r="I474" i="19"/>
  <c r="J474" i="19"/>
  <c r="K474" i="19"/>
  <c r="O474" i="19"/>
  <c r="AF474" i="19"/>
  <c r="AZ474" i="19"/>
  <c r="AY474" i="19"/>
  <c r="AV474" i="19"/>
  <c r="X474" i="19"/>
  <c r="BF474" i="19"/>
  <c r="AJ474" i="19"/>
  <c r="Q474" i="19"/>
  <c r="M474" i="19"/>
  <c r="AU474" i="19"/>
  <c r="AO474" i="19"/>
  <c r="BC474" i="19"/>
  <c r="N474" i="19"/>
  <c r="AP474" i="19"/>
  <c r="L474" i="19"/>
  <c r="AR474" i="19"/>
  <c r="P474" i="19"/>
  <c r="BL474" i="19"/>
  <c r="AS474" i="19"/>
  <c r="AQ474" i="19"/>
  <c r="BH474" i="19"/>
  <c r="BG474" i="19"/>
  <c r="AI474" i="19"/>
  <c r="R474" i="19"/>
  <c r="BJ474" i="19"/>
  <c r="AN474" i="19"/>
  <c r="T474" i="19"/>
  <c r="BD474" i="19"/>
  <c r="AX474" i="19"/>
  <c r="BK474" i="19"/>
  <c r="BO654" i="19"/>
  <c r="A654" i="19"/>
  <c r="C655" i="19"/>
  <c r="C476" i="19"/>
  <c r="BO475" i="19"/>
  <c r="BA653" i="19"/>
  <c r="AK653" i="19"/>
  <c r="BI653" i="19"/>
  <c r="AY653" i="19"/>
  <c r="X653" i="19"/>
  <c r="T653" i="19"/>
  <c r="BM653" i="19"/>
  <c r="AZ653" i="19"/>
  <c r="AV653" i="19"/>
  <c r="L653" i="19"/>
  <c r="Q653" i="19"/>
  <c r="BJ653" i="19"/>
  <c r="AN653" i="19"/>
  <c r="AB653" i="19"/>
  <c r="AQ653" i="19"/>
  <c r="AW653" i="19"/>
  <c r="M653" i="19"/>
  <c r="BF653" i="19"/>
  <c r="BK653" i="19"/>
  <c r="AO653" i="19"/>
  <c r="P653" i="19"/>
  <c r="I653" i="19"/>
  <c r="N653" i="19"/>
  <c r="AS653" i="19"/>
  <c r="AI653" i="19"/>
  <c r="AP653" i="19"/>
  <c r="BE653" i="19"/>
  <c r="BG653" i="19"/>
  <c r="AX653" i="19"/>
  <c r="O653" i="19"/>
  <c r="AU653" i="19"/>
  <c r="AJ653" i="19"/>
  <c r="AT653" i="19"/>
  <c r="S653" i="19"/>
  <c r="AF653" i="19"/>
  <c r="K653" i="19"/>
  <c r="BL653" i="19"/>
  <c r="J653" i="19"/>
  <c r="AR653" i="19"/>
  <c r="R653" i="19"/>
  <c r="BH653" i="19"/>
  <c r="AX293" i="19"/>
  <c r="AY293" i="19"/>
  <c r="BA293" i="19"/>
  <c r="BE293" i="19"/>
  <c r="BI293" i="19"/>
  <c r="J293" i="19"/>
  <c r="M293" i="19"/>
  <c r="P293" i="19"/>
  <c r="X293" i="19"/>
  <c r="AK293" i="19"/>
  <c r="AB293" i="19"/>
  <c r="AR293" i="19"/>
  <c r="T293" i="19"/>
  <c r="AN293" i="19"/>
  <c r="AO293" i="19"/>
  <c r="AF293" i="19"/>
  <c r="AZ293" i="19"/>
  <c r="BK293" i="19"/>
  <c r="AT293" i="19"/>
  <c r="BM293" i="19"/>
  <c r="S293" i="19"/>
  <c r="BG293" i="19"/>
  <c r="Q293" i="19"/>
  <c r="AP293" i="19"/>
  <c r="I293" i="19"/>
  <c r="AQ293" i="19"/>
  <c r="BL293" i="19"/>
  <c r="AU293" i="19"/>
  <c r="BD293" i="19"/>
  <c r="AV293" i="19"/>
  <c r="K293" i="19"/>
  <c r="BC293" i="19"/>
  <c r="AS293" i="19"/>
  <c r="AI293" i="19"/>
  <c r="O293" i="19"/>
  <c r="N293" i="19"/>
  <c r="R293" i="19"/>
  <c r="BH293" i="19"/>
  <c r="AW293" i="19"/>
  <c r="BJ293" i="19"/>
  <c r="L293" i="19"/>
  <c r="AJ293" i="19"/>
  <c r="BF293" i="19"/>
  <c r="C295" i="19"/>
  <c r="A294" i="19"/>
  <c r="BO294" i="19"/>
  <c r="U473" i="19"/>
  <c r="Z292" i="19"/>
  <c r="Y652" i="19"/>
  <c r="F36" i="19"/>
  <c r="G37" i="19"/>
  <c r="C37" i="19"/>
  <c r="AC474" i="19" l="1"/>
  <c r="BC654" i="19"/>
  <c r="BD654" i="19"/>
  <c r="AD474" i="19"/>
  <c r="AG293" i="19"/>
  <c r="AH474" i="19"/>
  <c r="AG474" i="19"/>
  <c r="W653" i="19"/>
  <c r="AC653" i="19"/>
  <c r="Y474" i="19"/>
  <c r="AA293" i="19"/>
  <c r="AD293" i="19"/>
  <c r="Y293" i="19"/>
  <c r="Y653" i="19"/>
  <c r="V653" i="19"/>
  <c r="AE653" i="19"/>
  <c r="W293" i="19"/>
  <c r="U653" i="19"/>
  <c r="AE293" i="19"/>
  <c r="AD653" i="19"/>
  <c r="V293" i="19"/>
  <c r="AA474" i="19"/>
  <c r="AB654" i="19"/>
  <c r="BE654" i="19"/>
  <c r="BF654" i="19"/>
  <c r="BG654" i="19"/>
  <c r="BH654" i="19"/>
  <c r="BJ654" i="19"/>
  <c r="M654" i="19"/>
  <c r="AP654" i="19"/>
  <c r="P654" i="19"/>
  <c r="AR654" i="19"/>
  <c r="R654" i="19"/>
  <c r="AT654" i="19"/>
  <c r="O654" i="19"/>
  <c r="Q654" i="19"/>
  <c r="T654" i="19"/>
  <c r="AS654" i="19"/>
  <c r="AV654" i="19"/>
  <c r="AQ654" i="19"/>
  <c r="K654" i="19"/>
  <c r="AN654" i="19"/>
  <c r="AO654" i="19"/>
  <c r="AZ654" i="19"/>
  <c r="L654" i="19"/>
  <c r="AJ654" i="19"/>
  <c r="J654" i="19"/>
  <c r="BL654" i="19"/>
  <c r="AX654" i="19"/>
  <c r="BA654" i="19"/>
  <c r="AI654" i="19"/>
  <c r="N654" i="19"/>
  <c r="BM654" i="19"/>
  <c r="AY654" i="19"/>
  <c r="BK654" i="19"/>
  <c r="AW654" i="19"/>
  <c r="BI654" i="19"/>
  <c r="AK654" i="19"/>
  <c r="AU654" i="19"/>
  <c r="AF654" i="19"/>
  <c r="S654" i="19"/>
  <c r="X654" i="19"/>
  <c r="I654" i="19"/>
  <c r="AX475" i="19"/>
  <c r="AY475" i="19"/>
  <c r="AZ475" i="19"/>
  <c r="J475" i="19"/>
  <c r="K475" i="19"/>
  <c r="AW475" i="19"/>
  <c r="O475" i="19"/>
  <c r="AV475" i="19"/>
  <c r="AB475" i="19"/>
  <c r="BJ475" i="19"/>
  <c r="BM475" i="19"/>
  <c r="AQ475" i="19"/>
  <c r="AS475" i="19"/>
  <c r="AP475" i="19"/>
  <c r="BE475" i="19"/>
  <c r="X475" i="19"/>
  <c r="P475" i="19"/>
  <c r="AR475" i="19"/>
  <c r="BF475" i="19"/>
  <c r="BK475" i="19"/>
  <c r="R475" i="19"/>
  <c r="AN475" i="19"/>
  <c r="AT475" i="19"/>
  <c r="T475" i="19"/>
  <c r="BH475" i="19"/>
  <c r="AF475" i="19"/>
  <c r="L475" i="19"/>
  <c r="BD475" i="19"/>
  <c r="AJ475" i="19"/>
  <c r="I475" i="19"/>
  <c r="N475" i="19"/>
  <c r="AU475" i="19"/>
  <c r="BI475" i="19"/>
  <c r="S475" i="19"/>
  <c r="BC475" i="19"/>
  <c r="BL475" i="19"/>
  <c r="AI475" i="19"/>
  <c r="AO475" i="19"/>
  <c r="M475" i="19"/>
  <c r="Q475" i="19"/>
  <c r="BA475" i="19"/>
  <c r="AK475" i="19"/>
  <c r="BG475" i="19"/>
  <c r="V474" i="19"/>
  <c r="C477" i="19"/>
  <c r="BO476" i="19"/>
  <c r="AE474" i="19"/>
  <c r="AJ294" i="19"/>
  <c r="BL294" i="19"/>
  <c r="I294" i="19"/>
  <c r="BG294" i="19"/>
  <c r="BF294" i="19"/>
  <c r="AX294" i="19"/>
  <c r="K294" i="19"/>
  <c r="P294" i="19"/>
  <c r="O294" i="19"/>
  <c r="AI294" i="19"/>
  <c r="AK294" i="19"/>
  <c r="AY294" i="19"/>
  <c r="Q294" i="19"/>
  <c r="AW294" i="19"/>
  <c r="BI294" i="19"/>
  <c r="AQ294" i="19"/>
  <c r="BJ294" i="19"/>
  <c r="S294" i="19"/>
  <c r="BD294" i="19"/>
  <c r="N294" i="19"/>
  <c r="AO294" i="19"/>
  <c r="R294" i="19"/>
  <c r="AN294" i="19"/>
  <c r="BK294" i="19"/>
  <c r="AR294" i="19"/>
  <c r="AZ294" i="19"/>
  <c r="X294" i="19"/>
  <c r="BE294" i="19"/>
  <c r="BM294" i="19"/>
  <c r="AU294" i="19"/>
  <c r="AT294" i="19"/>
  <c r="M294" i="19"/>
  <c r="L294" i="19"/>
  <c r="AP294" i="19"/>
  <c r="AS294" i="19"/>
  <c r="BH294" i="19"/>
  <c r="T294" i="19"/>
  <c r="BC294" i="19"/>
  <c r="BA294" i="19"/>
  <c r="AV294" i="19"/>
  <c r="AB294" i="19"/>
  <c r="AF294" i="19"/>
  <c r="J294" i="19"/>
  <c r="Z474" i="19"/>
  <c r="A295" i="19"/>
  <c r="C296" i="19"/>
  <c r="BO295" i="19"/>
  <c r="AC293" i="19"/>
  <c r="Z653" i="19"/>
  <c r="W474" i="19"/>
  <c r="AH293" i="19"/>
  <c r="Z293" i="19"/>
  <c r="BO655" i="19"/>
  <c r="C656" i="19"/>
  <c r="A655" i="19"/>
  <c r="G474" i="19"/>
  <c r="A473" i="19"/>
  <c r="U293" i="19"/>
  <c r="AA653" i="19"/>
  <c r="U474" i="19"/>
  <c r="F37" i="19"/>
  <c r="G38" i="19"/>
  <c r="C38" i="19"/>
  <c r="BC655" i="19" l="1"/>
  <c r="BD655" i="19"/>
  <c r="AC475" i="19"/>
  <c r="U294" i="19"/>
  <c r="AD475" i="19"/>
  <c r="AA294" i="19"/>
  <c r="Z654" i="19"/>
  <c r="AC654" i="19"/>
  <c r="Y294" i="19"/>
  <c r="Y475" i="19"/>
  <c r="Z475" i="19"/>
  <c r="AE654" i="19"/>
  <c r="AD654" i="19"/>
  <c r="W475" i="19"/>
  <c r="V475" i="19"/>
  <c r="AA654" i="19"/>
  <c r="C657" i="19"/>
  <c r="A656" i="19"/>
  <c r="BO656" i="19"/>
  <c r="BM476" i="19"/>
  <c r="X476" i="19"/>
  <c r="BH476" i="19"/>
  <c r="AY476" i="19"/>
  <c r="AK476" i="19"/>
  <c r="S476" i="19"/>
  <c r="K476" i="19"/>
  <c r="BF476" i="19"/>
  <c r="AF476" i="19"/>
  <c r="AB476" i="19"/>
  <c r="P476" i="19"/>
  <c r="AU476" i="19"/>
  <c r="AZ476" i="19"/>
  <c r="AN476" i="19"/>
  <c r="AW476" i="19"/>
  <c r="BA476" i="19"/>
  <c r="T476" i="19"/>
  <c r="AV476" i="19"/>
  <c r="BK476" i="19"/>
  <c r="M476" i="19"/>
  <c r="AO476" i="19"/>
  <c r="R476" i="19"/>
  <c r="I476" i="19"/>
  <c r="BC476" i="19"/>
  <c r="BJ476" i="19"/>
  <c r="AR476" i="19"/>
  <c r="AI476" i="19"/>
  <c r="N476" i="19"/>
  <c r="BI476" i="19"/>
  <c r="AX476" i="19"/>
  <c r="AJ476" i="19"/>
  <c r="BD476" i="19"/>
  <c r="O476" i="19"/>
  <c r="BG476" i="19"/>
  <c r="AT476" i="19"/>
  <c r="AQ476" i="19"/>
  <c r="BE476" i="19"/>
  <c r="Q476" i="19"/>
  <c r="BL476" i="19"/>
  <c r="J476" i="19"/>
  <c r="AS476" i="19"/>
  <c r="L476" i="19"/>
  <c r="AP476" i="19"/>
  <c r="AH475" i="19"/>
  <c r="Y654" i="19"/>
  <c r="M655" i="19"/>
  <c r="AO655" i="19"/>
  <c r="N655" i="19"/>
  <c r="AP655" i="19"/>
  <c r="O655" i="19"/>
  <c r="AB655" i="19"/>
  <c r="AQ655" i="19"/>
  <c r="BE655" i="19"/>
  <c r="P655" i="19"/>
  <c r="AR655" i="19"/>
  <c r="Q655" i="19"/>
  <c r="AS655" i="19"/>
  <c r="R655" i="19"/>
  <c r="AT655" i="19"/>
  <c r="S655" i="19"/>
  <c r="AU655" i="19"/>
  <c r="T655" i="19"/>
  <c r="AV655" i="19"/>
  <c r="AY655" i="19"/>
  <c r="BG655" i="19"/>
  <c r="AF655" i="19"/>
  <c r="BI655" i="19"/>
  <c r="BM655" i="19"/>
  <c r="I655" i="19"/>
  <c r="BF655" i="19"/>
  <c r="BH655" i="19"/>
  <c r="BK655" i="19"/>
  <c r="AJ655" i="19"/>
  <c r="AN655" i="19"/>
  <c r="AW655" i="19"/>
  <c r="L655" i="19"/>
  <c r="BJ655" i="19"/>
  <c r="AZ655" i="19"/>
  <c r="AK655" i="19"/>
  <c r="X655" i="19"/>
  <c r="J655" i="19"/>
  <c r="BL655" i="19"/>
  <c r="AX655" i="19"/>
  <c r="AI655" i="19"/>
  <c r="K655" i="19"/>
  <c r="BA655" i="19"/>
  <c r="N295" i="19"/>
  <c r="AN295" i="19"/>
  <c r="AZ295" i="19"/>
  <c r="BM295" i="19"/>
  <c r="Q295" i="19"/>
  <c r="AQ295" i="19"/>
  <c r="BD295" i="19"/>
  <c r="T295" i="19"/>
  <c r="AF295" i="19"/>
  <c r="AT295" i="19"/>
  <c r="BG295" i="19"/>
  <c r="K295" i="19"/>
  <c r="AI295" i="19"/>
  <c r="AW295" i="19"/>
  <c r="BJ295" i="19"/>
  <c r="I295" i="19"/>
  <c r="AY295" i="19"/>
  <c r="L295" i="19"/>
  <c r="BE295" i="19"/>
  <c r="P295" i="19"/>
  <c r="AJ295" i="19"/>
  <c r="BH295" i="19"/>
  <c r="R295" i="19"/>
  <c r="AK295" i="19"/>
  <c r="BI295" i="19"/>
  <c r="AS295" i="19"/>
  <c r="AR295" i="19"/>
  <c r="J295" i="19"/>
  <c r="AV295" i="19"/>
  <c r="M295" i="19"/>
  <c r="AX295" i="19"/>
  <c r="BF295" i="19"/>
  <c r="X295" i="19"/>
  <c r="BK295" i="19"/>
  <c r="AP295" i="19"/>
  <c r="AU295" i="19"/>
  <c r="BC295" i="19"/>
  <c r="BL295" i="19"/>
  <c r="S295" i="19"/>
  <c r="AB295" i="19"/>
  <c r="O295" i="19"/>
  <c r="AO295" i="19"/>
  <c r="BA295" i="19"/>
  <c r="AH294" i="19"/>
  <c r="BO477" i="19"/>
  <c r="C478" i="19"/>
  <c r="U475" i="19"/>
  <c r="W654" i="19"/>
  <c r="C297" i="19"/>
  <c r="BO296" i="19"/>
  <c r="A296" i="19"/>
  <c r="V654" i="19"/>
  <c r="AE294" i="19"/>
  <c r="V294" i="19"/>
  <c r="U654" i="19"/>
  <c r="G475" i="19"/>
  <c r="A474" i="19"/>
  <c r="W294" i="19"/>
  <c r="Z294" i="19"/>
  <c r="AG475" i="19"/>
  <c r="AE475" i="19"/>
  <c r="AG294" i="19"/>
  <c r="AD294" i="19"/>
  <c r="AA475" i="19"/>
  <c r="AC294" i="19"/>
  <c r="F38" i="19"/>
  <c r="G39" i="19"/>
  <c r="C39" i="19"/>
  <c r="BD656" i="19" l="1"/>
  <c r="BC656" i="19"/>
  <c r="AG295" i="19"/>
  <c r="AH295" i="19"/>
  <c r="AG476" i="19"/>
  <c r="AH476" i="19"/>
  <c r="V295" i="19"/>
  <c r="Z476" i="19"/>
  <c r="AD476" i="19"/>
  <c r="V655" i="19"/>
  <c r="W655" i="19"/>
  <c r="AD655" i="19"/>
  <c r="U476" i="19"/>
  <c r="AE655" i="19"/>
  <c r="W476" i="19"/>
  <c r="AC476" i="19"/>
  <c r="Z655" i="19"/>
  <c r="AC655" i="19"/>
  <c r="Y655" i="19"/>
  <c r="AA476" i="19"/>
  <c r="AS296" i="19"/>
  <c r="AB296" i="19"/>
  <c r="AK296" i="19"/>
  <c r="AO296" i="19"/>
  <c r="AR296" i="19"/>
  <c r="AU296" i="19"/>
  <c r="BH296" i="19"/>
  <c r="J296" i="19"/>
  <c r="AN296" i="19"/>
  <c r="BA296" i="19"/>
  <c r="AZ296" i="19"/>
  <c r="M296" i="19"/>
  <c r="K296" i="19"/>
  <c r="BM296" i="19"/>
  <c r="BE296" i="19"/>
  <c r="AI296" i="19"/>
  <c r="Q296" i="19"/>
  <c r="O296" i="19"/>
  <c r="AY296" i="19"/>
  <c r="AW296" i="19"/>
  <c r="AQ296" i="19"/>
  <c r="BF296" i="19"/>
  <c r="BC296" i="19"/>
  <c r="P296" i="19"/>
  <c r="BJ296" i="19"/>
  <c r="BD296" i="19"/>
  <c r="S296" i="19"/>
  <c r="BI296" i="19"/>
  <c r="R296" i="19"/>
  <c r="L296" i="19"/>
  <c r="T296" i="19"/>
  <c r="AP296" i="19"/>
  <c r="X296" i="19"/>
  <c r="AF296" i="19"/>
  <c r="BL296" i="19"/>
  <c r="AJ296" i="19"/>
  <c r="AT296" i="19"/>
  <c r="N296" i="19"/>
  <c r="I296" i="19"/>
  <c r="AX296" i="19"/>
  <c r="BK296" i="19"/>
  <c r="BG296" i="19"/>
  <c r="AV296" i="19"/>
  <c r="AA295" i="19"/>
  <c r="AE295" i="19"/>
  <c r="AE476" i="19"/>
  <c r="C298" i="19"/>
  <c r="BO297" i="19"/>
  <c r="A297" i="19"/>
  <c r="AD295" i="19"/>
  <c r="AA655" i="19"/>
  <c r="U655" i="19"/>
  <c r="Z295" i="19"/>
  <c r="G476" i="19"/>
  <c r="A475" i="19"/>
  <c r="W295" i="19"/>
  <c r="V476" i="19"/>
  <c r="AC295" i="19"/>
  <c r="Y295" i="19"/>
  <c r="M656" i="19"/>
  <c r="AO656" i="19"/>
  <c r="O656" i="19"/>
  <c r="AB656" i="19"/>
  <c r="AQ656" i="19"/>
  <c r="BE656" i="19"/>
  <c r="P656" i="19"/>
  <c r="AR656" i="19"/>
  <c r="BF656" i="19"/>
  <c r="Q656" i="19"/>
  <c r="AS656" i="19"/>
  <c r="BH656" i="19"/>
  <c r="BA656" i="19"/>
  <c r="BI656" i="19"/>
  <c r="BJ656" i="19"/>
  <c r="BK656" i="19"/>
  <c r="I656" i="19"/>
  <c r="AI656" i="19"/>
  <c r="BL656" i="19"/>
  <c r="J656" i="19"/>
  <c r="AJ656" i="19"/>
  <c r="BM656" i="19"/>
  <c r="R656" i="19"/>
  <c r="AU656" i="19"/>
  <c r="AW656" i="19"/>
  <c r="L656" i="19"/>
  <c r="S656" i="19"/>
  <c r="AN656" i="19"/>
  <c r="AV656" i="19"/>
  <c r="AY656" i="19"/>
  <c r="AX656" i="19"/>
  <c r="N656" i="19"/>
  <c r="BG656" i="19"/>
  <c r="AZ656" i="19"/>
  <c r="AK656" i="19"/>
  <c r="X656" i="19"/>
  <c r="K656" i="19"/>
  <c r="AP656" i="19"/>
  <c r="AT656" i="19"/>
  <c r="T656" i="19"/>
  <c r="AF656" i="19"/>
  <c r="BO478" i="19"/>
  <c r="C479" i="19"/>
  <c r="T477" i="19"/>
  <c r="AV477" i="19"/>
  <c r="BJ477" i="19"/>
  <c r="AW477" i="19"/>
  <c r="BK477" i="19"/>
  <c r="J477" i="19"/>
  <c r="AJ477" i="19"/>
  <c r="AY477" i="19"/>
  <c r="BM477" i="19"/>
  <c r="K477" i="19"/>
  <c r="X477" i="19"/>
  <c r="AK477" i="19"/>
  <c r="AZ477" i="19"/>
  <c r="AS477" i="19"/>
  <c r="AT477" i="19"/>
  <c r="AB477" i="19"/>
  <c r="AU477" i="19"/>
  <c r="I477" i="19"/>
  <c r="AX477" i="19"/>
  <c r="L477" i="19"/>
  <c r="BC477" i="19"/>
  <c r="M477" i="19"/>
  <c r="BD477" i="19"/>
  <c r="N477" i="19"/>
  <c r="AF477" i="19"/>
  <c r="BE477" i="19"/>
  <c r="P477" i="19"/>
  <c r="AI477" i="19"/>
  <c r="BF477" i="19"/>
  <c r="AN477" i="19"/>
  <c r="AP477" i="19"/>
  <c r="AQ477" i="19"/>
  <c r="AR477" i="19"/>
  <c r="BG477" i="19"/>
  <c r="BH477" i="19"/>
  <c r="BL477" i="19"/>
  <c r="R477" i="19"/>
  <c r="Q477" i="19"/>
  <c r="S477" i="19"/>
  <c r="BI477" i="19"/>
  <c r="O477" i="19"/>
  <c r="AO477" i="19"/>
  <c r="BA477" i="19"/>
  <c r="C658" i="19"/>
  <c r="A657" i="19"/>
  <c r="BO657" i="19"/>
  <c r="U295" i="19"/>
  <c r="Y476" i="19"/>
  <c r="G40" i="19"/>
  <c r="F39" i="19"/>
  <c r="C40" i="19"/>
  <c r="BD657" i="19" l="1"/>
  <c r="BC657" i="19"/>
  <c r="AE296" i="19"/>
  <c r="AG296" i="19"/>
  <c r="AC656" i="19"/>
  <c r="AD477" i="19"/>
  <c r="AE477" i="19"/>
  <c r="AC296" i="19"/>
  <c r="Y477" i="19"/>
  <c r="W477" i="19"/>
  <c r="AD656" i="19"/>
  <c r="V477" i="19"/>
  <c r="Z477" i="19"/>
  <c r="AC477" i="19"/>
  <c r="U477" i="19"/>
  <c r="AA296" i="19"/>
  <c r="AA477" i="19"/>
  <c r="AE656" i="19"/>
  <c r="W656" i="19"/>
  <c r="AD296" i="19"/>
  <c r="AH296" i="19"/>
  <c r="Y656" i="19"/>
  <c r="BM657" i="19"/>
  <c r="M657" i="19"/>
  <c r="BH657" i="19"/>
  <c r="AW657" i="19"/>
  <c r="AO657" i="19"/>
  <c r="S657" i="19"/>
  <c r="AX657" i="19"/>
  <c r="AF657" i="19"/>
  <c r="AY657" i="19"/>
  <c r="O657" i="19"/>
  <c r="AU657" i="19"/>
  <c r="X657" i="19"/>
  <c r="BA657" i="19"/>
  <c r="AB657" i="19"/>
  <c r="BI657" i="19"/>
  <c r="AZ657" i="19"/>
  <c r="AR657" i="19"/>
  <c r="T657" i="19"/>
  <c r="BE657" i="19"/>
  <c r="BF657" i="19"/>
  <c r="AV657" i="19"/>
  <c r="I657" i="19"/>
  <c r="P657" i="19"/>
  <c r="BJ657" i="19"/>
  <c r="AI657" i="19"/>
  <c r="AS657" i="19"/>
  <c r="L657" i="19"/>
  <c r="BL657" i="19"/>
  <c r="BK657" i="19"/>
  <c r="AK657" i="19"/>
  <c r="AT657" i="19"/>
  <c r="AP657" i="19"/>
  <c r="AJ657" i="19"/>
  <c r="Q657" i="19"/>
  <c r="AQ657" i="19"/>
  <c r="BG657" i="19"/>
  <c r="R657" i="19"/>
  <c r="AN657" i="19"/>
  <c r="N657" i="19"/>
  <c r="K657" i="19"/>
  <c r="J657" i="19"/>
  <c r="AH477" i="19"/>
  <c r="V656" i="19"/>
  <c r="V296" i="19"/>
  <c r="A658" i="19"/>
  <c r="C659" i="19"/>
  <c r="BO658" i="19"/>
  <c r="AG477" i="19"/>
  <c r="BO479" i="19"/>
  <c r="C480" i="19"/>
  <c r="U656" i="19"/>
  <c r="BF297" i="19"/>
  <c r="AW297" i="19"/>
  <c r="L297" i="19"/>
  <c r="AJ297" i="19"/>
  <c r="BJ297" i="19"/>
  <c r="BC297" i="19"/>
  <c r="O297" i="19"/>
  <c r="N297" i="19"/>
  <c r="M297" i="19"/>
  <c r="S297" i="19"/>
  <c r="T297" i="19"/>
  <c r="AN297" i="19"/>
  <c r="BE297" i="19"/>
  <c r="AK297" i="19"/>
  <c r="AT297" i="19"/>
  <c r="BM297" i="19"/>
  <c r="AO297" i="19"/>
  <c r="AR297" i="19"/>
  <c r="BG297" i="19"/>
  <c r="Q297" i="19"/>
  <c r="BK297" i="19"/>
  <c r="AS297" i="19"/>
  <c r="I297" i="19"/>
  <c r="AQ297" i="19"/>
  <c r="P297" i="19"/>
  <c r="AX297" i="19"/>
  <c r="AU297" i="19"/>
  <c r="BD297" i="19"/>
  <c r="BA297" i="19"/>
  <c r="J297" i="19"/>
  <c r="AZ297" i="19"/>
  <c r="AV297" i="19"/>
  <c r="BI297" i="19"/>
  <c r="X297" i="19"/>
  <c r="BL297" i="19"/>
  <c r="AF297" i="19"/>
  <c r="AP297" i="19"/>
  <c r="AI297" i="19"/>
  <c r="BH297" i="19"/>
  <c r="K297" i="19"/>
  <c r="AB297" i="19"/>
  <c r="AY297" i="19"/>
  <c r="R297" i="19"/>
  <c r="Y296" i="19"/>
  <c r="R478" i="19"/>
  <c r="AP478" i="19"/>
  <c r="BH478" i="19"/>
  <c r="AV478" i="19"/>
  <c r="P478" i="19"/>
  <c r="AF478" i="19"/>
  <c r="AZ478" i="19"/>
  <c r="BE478" i="19"/>
  <c r="J478" i="19"/>
  <c r="N478" i="19"/>
  <c r="O478" i="19"/>
  <c r="BF478" i="19"/>
  <c r="BD478" i="19"/>
  <c r="AT478" i="19"/>
  <c r="AB478" i="19"/>
  <c r="X478" i="19"/>
  <c r="BA478" i="19"/>
  <c r="BK478" i="19"/>
  <c r="BC478" i="19"/>
  <c r="AW478" i="19"/>
  <c r="AS478" i="19"/>
  <c r="BL478" i="19"/>
  <c r="I478" i="19"/>
  <c r="AI478" i="19"/>
  <c r="AU478" i="19"/>
  <c r="K478" i="19"/>
  <c r="BM478" i="19"/>
  <c r="S478" i="19"/>
  <c r="AN478" i="19"/>
  <c r="M478" i="19"/>
  <c r="AO478" i="19"/>
  <c r="BJ478" i="19"/>
  <c r="AR478" i="19"/>
  <c r="L478" i="19"/>
  <c r="T478" i="19"/>
  <c r="BG478" i="19"/>
  <c r="AY478" i="19"/>
  <c r="AQ478" i="19"/>
  <c r="AK478" i="19"/>
  <c r="Q478" i="19"/>
  <c r="AX478" i="19"/>
  <c r="BI478" i="19"/>
  <c r="AJ478" i="19"/>
  <c r="C299" i="19"/>
  <c r="A298" i="19"/>
  <c r="BO298" i="19"/>
  <c r="W296" i="19"/>
  <c r="AA656" i="19"/>
  <c r="G477" i="19"/>
  <c r="A476" i="19"/>
  <c r="Z296" i="19"/>
  <c r="Z656" i="19"/>
  <c r="U296" i="19"/>
  <c r="F40" i="19"/>
  <c r="G41" i="19"/>
  <c r="C41" i="19"/>
  <c r="BD658" i="19" l="1"/>
  <c r="BC658" i="19"/>
  <c r="AA657" i="19"/>
  <c r="AH478" i="19"/>
  <c r="AG478" i="19"/>
  <c r="Z657" i="19"/>
  <c r="Y297" i="19"/>
  <c r="U657" i="19"/>
  <c r="Z478" i="19"/>
  <c r="U297" i="19"/>
  <c r="AE478" i="19"/>
  <c r="AC478" i="19"/>
  <c r="V297" i="19"/>
  <c r="AC657" i="19"/>
  <c r="AD297" i="19"/>
  <c r="AD657" i="19"/>
  <c r="AE297" i="19"/>
  <c r="W657" i="19"/>
  <c r="AD478" i="19"/>
  <c r="W297" i="19"/>
  <c r="W478" i="19"/>
  <c r="V478" i="19"/>
  <c r="Z297" i="19"/>
  <c r="AC297" i="19"/>
  <c r="V657" i="19"/>
  <c r="BK298" i="19"/>
  <c r="AP298" i="19"/>
  <c r="O298" i="19"/>
  <c r="S298" i="19"/>
  <c r="AJ298" i="19"/>
  <c r="AS298" i="19"/>
  <c r="AV298" i="19"/>
  <c r="AY298" i="19"/>
  <c r="M298" i="19"/>
  <c r="BH298" i="19"/>
  <c r="BL298" i="19"/>
  <c r="I298" i="19"/>
  <c r="BF298" i="19"/>
  <c r="AO298" i="19"/>
  <c r="BD298" i="19"/>
  <c r="N298" i="19"/>
  <c r="AK298" i="19"/>
  <c r="R298" i="19"/>
  <c r="AN298" i="19"/>
  <c r="BI298" i="19"/>
  <c r="AR298" i="19"/>
  <c r="AZ298" i="19"/>
  <c r="AB298" i="19"/>
  <c r="BE298" i="19"/>
  <c r="BM298" i="19"/>
  <c r="T298" i="19"/>
  <c r="X298" i="19"/>
  <c r="AF298" i="19"/>
  <c r="AU298" i="19"/>
  <c r="AT298" i="19"/>
  <c r="AX298" i="19"/>
  <c r="BG298" i="19"/>
  <c r="J298" i="19"/>
  <c r="K298" i="19"/>
  <c r="BA298" i="19"/>
  <c r="AQ298" i="19"/>
  <c r="BJ298" i="19"/>
  <c r="P298" i="19"/>
  <c r="AI298" i="19"/>
  <c r="AW298" i="19"/>
  <c r="L298" i="19"/>
  <c r="BC298" i="19"/>
  <c r="Q298" i="19"/>
  <c r="AG297" i="19"/>
  <c r="A299" i="19"/>
  <c r="C300" i="19"/>
  <c r="BO299" i="19"/>
  <c r="AA478" i="19"/>
  <c r="U478" i="19"/>
  <c r="AA297" i="19"/>
  <c r="AH297" i="19"/>
  <c r="BO480" i="19"/>
  <c r="C481" i="19"/>
  <c r="Y657" i="19"/>
  <c r="N479" i="19"/>
  <c r="AP479" i="19"/>
  <c r="BD479" i="19"/>
  <c r="M479" i="19"/>
  <c r="AF479" i="19"/>
  <c r="BC479" i="19"/>
  <c r="P479" i="19"/>
  <c r="BF479" i="19"/>
  <c r="Q479" i="19"/>
  <c r="AI479" i="19"/>
  <c r="BG479" i="19"/>
  <c r="R479" i="19"/>
  <c r="AJ479" i="19"/>
  <c r="BI479" i="19"/>
  <c r="S479" i="19"/>
  <c r="AO479" i="19"/>
  <c r="BJ479" i="19"/>
  <c r="T479" i="19"/>
  <c r="AR479" i="19"/>
  <c r="BK479" i="19"/>
  <c r="AS479" i="19"/>
  <c r="BL479" i="19"/>
  <c r="AT479" i="19"/>
  <c r="BM479" i="19"/>
  <c r="J479" i="19"/>
  <c r="AW479" i="19"/>
  <c r="AY479" i="19"/>
  <c r="AV479" i="19"/>
  <c r="AX479" i="19"/>
  <c r="L479" i="19"/>
  <c r="I479" i="19"/>
  <c r="BA479" i="19"/>
  <c r="AU479" i="19"/>
  <c r="AN479" i="19"/>
  <c r="BH479" i="19"/>
  <c r="AZ479" i="19"/>
  <c r="BE479" i="19"/>
  <c r="AK479" i="19"/>
  <c r="AQ479" i="19"/>
  <c r="X479" i="19"/>
  <c r="AB479" i="19"/>
  <c r="K479" i="19"/>
  <c r="O479" i="19"/>
  <c r="AE657" i="19"/>
  <c r="Y478" i="19"/>
  <c r="K658" i="19"/>
  <c r="AK658" i="19"/>
  <c r="L658" i="19"/>
  <c r="AO658" i="19"/>
  <c r="M658" i="19"/>
  <c r="AP658" i="19"/>
  <c r="X658" i="19"/>
  <c r="BA658" i="19"/>
  <c r="AQ658" i="19"/>
  <c r="AY658" i="19"/>
  <c r="O658" i="19"/>
  <c r="Q658" i="19"/>
  <c r="AN658" i="19"/>
  <c r="BI658" i="19"/>
  <c r="AS658" i="19"/>
  <c r="AZ658" i="19"/>
  <c r="T658" i="19"/>
  <c r="AR658" i="19"/>
  <c r="AW658" i="19"/>
  <c r="AV658" i="19"/>
  <c r="BF658" i="19"/>
  <c r="AX658" i="19"/>
  <c r="R658" i="19"/>
  <c r="BL658" i="19"/>
  <c r="BH658" i="19"/>
  <c r="J658" i="19"/>
  <c r="AU658" i="19"/>
  <c r="S658" i="19"/>
  <c r="AF658" i="19"/>
  <c r="BJ658" i="19"/>
  <c r="BK658" i="19"/>
  <c r="I658" i="19"/>
  <c r="AI658" i="19"/>
  <c r="AJ658" i="19"/>
  <c r="BG658" i="19"/>
  <c r="N658" i="19"/>
  <c r="BE658" i="19"/>
  <c r="AT658" i="19"/>
  <c r="AB658" i="19"/>
  <c r="BM658" i="19"/>
  <c r="P658" i="19"/>
  <c r="G478" i="19"/>
  <c r="A477" i="19"/>
  <c r="BO659" i="19"/>
  <c r="C660" i="19"/>
  <c r="A659" i="19"/>
  <c r="F41" i="19"/>
  <c r="G42" i="19"/>
  <c r="C42" i="19"/>
  <c r="BD659" i="19" l="1"/>
  <c r="BC659" i="19"/>
  <c r="AA658" i="19"/>
  <c r="AE658" i="19"/>
  <c r="AC658" i="19"/>
  <c r="AG479" i="19"/>
  <c r="AH479" i="19"/>
  <c r="AE298" i="19"/>
  <c r="AA298" i="19"/>
  <c r="V298" i="19"/>
  <c r="AC298" i="19"/>
  <c r="Z658" i="19"/>
  <c r="U658" i="19"/>
  <c r="AD658" i="19"/>
  <c r="W658" i="19"/>
  <c r="AE479" i="19"/>
  <c r="Y658" i="19"/>
  <c r="Y479" i="19"/>
  <c r="U479" i="19"/>
  <c r="V658" i="19"/>
  <c r="I659" i="19"/>
  <c r="AJ659" i="19"/>
  <c r="AY659" i="19"/>
  <c r="BM659" i="19"/>
  <c r="Q659" i="19"/>
  <c r="AS659" i="19"/>
  <c r="S659" i="19"/>
  <c r="AU659" i="19"/>
  <c r="AB659" i="19"/>
  <c r="BE659" i="19"/>
  <c r="BF659" i="19"/>
  <c r="AF659" i="19"/>
  <c r="BI659" i="19"/>
  <c r="N659" i="19"/>
  <c r="AP659" i="19"/>
  <c r="AO659" i="19"/>
  <c r="AQ659" i="19"/>
  <c r="AR659" i="19"/>
  <c r="BG659" i="19"/>
  <c r="O659" i="19"/>
  <c r="P659" i="19"/>
  <c r="M659" i="19"/>
  <c r="L659" i="19"/>
  <c r="K659" i="19"/>
  <c r="AI659" i="19"/>
  <c r="AX659" i="19"/>
  <c r="AW659" i="19"/>
  <c r="BJ659" i="19"/>
  <c r="AZ659" i="19"/>
  <c r="AK659" i="19"/>
  <c r="X659" i="19"/>
  <c r="J659" i="19"/>
  <c r="AN659" i="19"/>
  <c r="BA659" i="19"/>
  <c r="BL659" i="19"/>
  <c r="BH659" i="19"/>
  <c r="BK659" i="19"/>
  <c r="AT659" i="19"/>
  <c r="AV659" i="19"/>
  <c r="R659" i="19"/>
  <c r="T659" i="19"/>
  <c r="W479" i="19"/>
  <c r="U298" i="19"/>
  <c r="AD479" i="19"/>
  <c r="C482" i="19"/>
  <c r="BO481" i="19"/>
  <c r="AD298" i="19"/>
  <c r="G479" i="19"/>
  <c r="A478" i="19"/>
  <c r="X480" i="19"/>
  <c r="AV480" i="19"/>
  <c r="AN480" i="19"/>
  <c r="AU480" i="19"/>
  <c r="BK480" i="19"/>
  <c r="BL480" i="19"/>
  <c r="AQ480" i="19"/>
  <c r="BD480" i="19"/>
  <c r="AF480" i="19"/>
  <c r="T480" i="19"/>
  <c r="P480" i="19"/>
  <c r="AY480" i="19"/>
  <c r="AK480" i="19"/>
  <c r="AS480" i="19"/>
  <c r="K480" i="19"/>
  <c r="BJ480" i="19"/>
  <c r="BG480" i="19"/>
  <c r="AZ480" i="19"/>
  <c r="R480" i="19"/>
  <c r="Q480" i="19"/>
  <c r="L480" i="19"/>
  <c r="AR480" i="19"/>
  <c r="AT480" i="19"/>
  <c r="BA480" i="19"/>
  <c r="BE480" i="19"/>
  <c r="BH480" i="19"/>
  <c r="O480" i="19"/>
  <c r="M480" i="19"/>
  <c r="AW480" i="19"/>
  <c r="AI480" i="19"/>
  <c r="BM480" i="19"/>
  <c r="AO480" i="19"/>
  <c r="I480" i="19"/>
  <c r="BF480" i="19"/>
  <c r="AP480" i="19"/>
  <c r="J480" i="19"/>
  <c r="BI480" i="19"/>
  <c r="N480" i="19"/>
  <c r="AB480" i="19"/>
  <c r="AX480" i="19"/>
  <c r="S480" i="19"/>
  <c r="AJ480" i="19"/>
  <c r="BC480" i="19"/>
  <c r="Y298" i="19"/>
  <c r="AC479" i="19"/>
  <c r="V479" i="19"/>
  <c r="W298" i="19"/>
  <c r="Z298" i="19"/>
  <c r="C661" i="19"/>
  <c r="BO660" i="19"/>
  <c r="A660" i="19"/>
  <c r="AA479" i="19"/>
  <c r="N299" i="19"/>
  <c r="AN299" i="19"/>
  <c r="AZ299" i="19"/>
  <c r="BM299" i="19"/>
  <c r="Q299" i="19"/>
  <c r="AQ299" i="19"/>
  <c r="BD299" i="19"/>
  <c r="T299" i="19"/>
  <c r="AF299" i="19"/>
  <c r="AT299" i="19"/>
  <c r="BG299" i="19"/>
  <c r="K299" i="19"/>
  <c r="AI299" i="19"/>
  <c r="AW299" i="19"/>
  <c r="BJ299" i="19"/>
  <c r="AS299" i="19"/>
  <c r="AV299" i="19"/>
  <c r="I299" i="19"/>
  <c r="AY299" i="19"/>
  <c r="J299" i="19"/>
  <c r="BC299" i="19"/>
  <c r="P299" i="19"/>
  <c r="AJ299" i="19"/>
  <c r="BH299" i="19"/>
  <c r="AK299" i="19"/>
  <c r="AP299" i="19"/>
  <c r="L299" i="19"/>
  <c r="AU299" i="19"/>
  <c r="M299" i="19"/>
  <c r="AX299" i="19"/>
  <c r="BL299" i="19"/>
  <c r="R299" i="19"/>
  <c r="S299" i="19"/>
  <c r="X299" i="19"/>
  <c r="AB299" i="19"/>
  <c r="AR299" i="19"/>
  <c r="BE299" i="19"/>
  <c r="BF299" i="19"/>
  <c r="BI299" i="19"/>
  <c r="BK299" i="19"/>
  <c r="AO299" i="19"/>
  <c r="O299" i="19"/>
  <c r="BA299" i="19"/>
  <c r="AG298" i="19"/>
  <c r="C301" i="19"/>
  <c r="A300" i="19"/>
  <c r="BO300" i="19"/>
  <c r="Z479" i="19"/>
  <c r="AH298" i="19"/>
  <c r="G43" i="19"/>
  <c r="F42" i="19"/>
  <c r="C43" i="19"/>
  <c r="Z480" i="19" l="1"/>
  <c r="BC660" i="19"/>
  <c r="BD660" i="19"/>
  <c r="Z299" i="19"/>
  <c r="AH480" i="19"/>
  <c r="AG480" i="19"/>
  <c r="Y299" i="19"/>
  <c r="AA299" i="19"/>
  <c r="AC480" i="19"/>
  <c r="Y480" i="19"/>
  <c r="AA480" i="19"/>
  <c r="AD659" i="19"/>
  <c r="V480" i="19"/>
  <c r="AC659" i="19"/>
  <c r="Y659" i="19"/>
  <c r="AE659" i="19"/>
  <c r="AC299" i="19"/>
  <c r="W480" i="19"/>
  <c r="U480" i="19"/>
  <c r="AH299" i="19"/>
  <c r="AD480" i="19"/>
  <c r="J660" i="19"/>
  <c r="AJ660" i="19"/>
  <c r="AY660" i="19"/>
  <c r="BM660" i="19"/>
  <c r="L660" i="19"/>
  <c r="AN660" i="19"/>
  <c r="BA660" i="19"/>
  <c r="M660" i="19"/>
  <c r="AO660" i="19"/>
  <c r="N660" i="19"/>
  <c r="AP660" i="19"/>
  <c r="BI660" i="19"/>
  <c r="BJ660" i="19"/>
  <c r="I660" i="19"/>
  <c r="AI660" i="19"/>
  <c r="BL660" i="19"/>
  <c r="O660" i="19"/>
  <c r="AQ660" i="19"/>
  <c r="P660" i="19"/>
  <c r="AR660" i="19"/>
  <c r="Q660" i="19"/>
  <c r="AS660" i="19"/>
  <c r="S660" i="19"/>
  <c r="AV660" i="19"/>
  <c r="AB660" i="19"/>
  <c r="BE660" i="19"/>
  <c r="AX660" i="19"/>
  <c r="BF660" i="19"/>
  <c r="BH660" i="19"/>
  <c r="R660" i="19"/>
  <c r="AU660" i="19"/>
  <c r="AF660" i="19"/>
  <c r="AT660" i="19"/>
  <c r="BG660" i="19"/>
  <c r="AZ660" i="19"/>
  <c r="T660" i="19"/>
  <c r="AK660" i="19"/>
  <c r="X660" i="19"/>
  <c r="BK660" i="19"/>
  <c r="K660" i="19"/>
  <c r="AW660" i="19"/>
  <c r="BO482" i="19"/>
  <c r="C483" i="19"/>
  <c r="Z659" i="19"/>
  <c r="AE299" i="19"/>
  <c r="BO661" i="19"/>
  <c r="C662" i="19"/>
  <c r="A661" i="19"/>
  <c r="V299" i="19"/>
  <c r="V659" i="19"/>
  <c r="U299" i="19"/>
  <c r="U659" i="19"/>
  <c r="BI300" i="19"/>
  <c r="AU300" i="19"/>
  <c r="BF300" i="19"/>
  <c r="AK300" i="19"/>
  <c r="J300" i="19"/>
  <c r="R300" i="19"/>
  <c r="AI300" i="19"/>
  <c r="Q300" i="19"/>
  <c r="AB300" i="19"/>
  <c r="AW300" i="19"/>
  <c r="AQ300" i="19"/>
  <c r="AY300" i="19"/>
  <c r="BJ300" i="19"/>
  <c r="BD300" i="19"/>
  <c r="M300" i="19"/>
  <c r="L300" i="19"/>
  <c r="T300" i="19"/>
  <c r="BE300" i="19"/>
  <c r="X300" i="19"/>
  <c r="AF300" i="19"/>
  <c r="AO300" i="19"/>
  <c r="AJ300" i="19"/>
  <c r="AT300" i="19"/>
  <c r="I300" i="19"/>
  <c r="AX300" i="19"/>
  <c r="BG300" i="19"/>
  <c r="AR300" i="19"/>
  <c r="BK300" i="19"/>
  <c r="S300" i="19"/>
  <c r="O300" i="19"/>
  <c r="N300" i="19"/>
  <c r="AP300" i="19"/>
  <c r="BA300" i="19"/>
  <c r="K300" i="19"/>
  <c r="BM300" i="19"/>
  <c r="AV300" i="19"/>
  <c r="AS300" i="19"/>
  <c r="P300" i="19"/>
  <c r="BC300" i="19"/>
  <c r="AN300" i="19"/>
  <c r="BL300" i="19"/>
  <c r="BH300" i="19"/>
  <c r="AZ300" i="19"/>
  <c r="P481" i="19"/>
  <c r="AR481" i="19"/>
  <c r="BF481" i="19"/>
  <c r="Q481" i="19"/>
  <c r="AS481" i="19"/>
  <c r="BG481" i="19"/>
  <c r="S481" i="19"/>
  <c r="AF481" i="19"/>
  <c r="AU481" i="19"/>
  <c r="BI481" i="19"/>
  <c r="T481" i="19"/>
  <c r="AV481" i="19"/>
  <c r="BJ481" i="19"/>
  <c r="AQ481" i="19"/>
  <c r="BM481" i="19"/>
  <c r="X481" i="19"/>
  <c r="AT481" i="19"/>
  <c r="AW481" i="19"/>
  <c r="I481" i="19"/>
  <c r="AX481" i="19"/>
  <c r="J481" i="19"/>
  <c r="AB481" i="19"/>
  <c r="AY481" i="19"/>
  <c r="K481" i="19"/>
  <c r="AZ481" i="19"/>
  <c r="L481" i="19"/>
  <c r="BC481" i="19"/>
  <c r="M481" i="19"/>
  <c r="AI481" i="19"/>
  <c r="BD481" i="19"/>
  <c r="BK481" i="19"/>
  <c r="BL481" i="19"/>
  <c r="N481" i="19"/>
  <c r="R481" i="19"/>
  <c r="AK481" i="19"/>
  <c r="AP481" i="19"/>
  <c r="BE481" i="19"/>
  <c r="BH481" i="19"/>
  <c r="AJ481" i="19"/>
  <c r="AN481" i="19"/>
  <c r="O481" i="19"/>
  <c r="AO481" i="19"/>
  <c r="BA481" i="19"/>
  <c r="W299" i="19"/>
  <c r="W659" i="19"/>
  <c r="C302" i="19"/>
  <c r="A301" i="19"/>
  <c r="BO301" i="19"/>
  <c r="AG299" i="19"/>
  <c r="G480" i="19"/>
  <c r="A479" i="19"/>
  <c r="AA659" i="19"/>
  <c r="AD299" i="19"/>
  <c r="AE480" i="19"/>
  <c r="G44" i="19"/>
  <c r="F43" i="19"/>
  <c r="C44" i="19"/>
  <c r="BD661" i="19" l="1"/>
  <c r="BC661" i="19"/>
  <c r="AH481" i="19"/>
  <c r="AH300" i="19"/>
  <c r="AG300" i="19"/>
  <c r="AG481" i="19"/>
  <c r="U481" i="19"/>
  <c r="AE481" i="19"/>
  <c r="V481" i="19"/>
  <c r="AC660" i="19"/>
  <c r="Y300" i="19"/>
  <c r="U300" i="19"/>
  <c r="AD481" i="19"/>
  <c r="AC300" i="19"/>
  <c r="AC481" i="19"/>
  <c r="AD300" i="19"/>
  <c r="W300" i="19"/>
  <c r="W481" i="19"/>
  <c r="V300" i="19"/>
  <c r="Z660" i="19"/>
  <c r="Y481" i="19"/>
  <c r="AA300" i="19"/>
  <c r="Z300" i="19"/>
  <c r="W660" i="19"/>
  <c r="A662" i="19"/>
  <c r="C663" i="19"/>
  <c r="BO662" i="19"/>
  <c r="C303" i="19"/>
  <c r="A302" i="19"/>
  <c r="BO302" i="19"/>
  <c r="AA481" i="19"/>
  <c r="AE300" i="19"/>
  <c r="BJ661" i="19"/>
  <c r="BL661" i="19"/>
  <c r="I661" i="19"/>
  <c r="R661" i="19"/>
  <c r="S661" i="19"/>
  <c r="AI661" i="19"/>
  <c r="AT661" i="19"/>
  <c r="AU661" i="19"/>
  <c r="AQ661" i="19"/>
  <c r="N661" i="19"/>
  <c r="BH661" i="19"/>
  <c r="AP661" i="19"/>
  <c r="AZ661" i="19"/>
  <c r="J661" i="19"/>
  <c r="BE661" i="19"/>
  <c r="BK661" i="19"/>
  <c r="X661" i="19"/>
  <c r="AJ661" i="19"/>
  <c r="O661" i="19"/>
  <c r="AY661" i="19"/>
  <c r="AB661" i="19"/>
  <c r="BM661" i="19"/>
  <c r="AR661" i="19"/>
  <c r="L661" i="19"/>
  <c r="BF661" i="19"/>
  <c r="BI661" i="19"/>
  <c r="AN661" i="19"/>
  <c r="P661" i="19"/>
  <c r="AF661" i="19"/>
  <c r="BA661" i="19"/>
  <c r="AS661" i="19"/>
  <c r="AO661" i="19"/>
  <c r="AK661" i="19"/>
  <c r="K661" i="19"/>
  <c r="M661" i="19"/>
  <c r="Q661" i="19"/>
  <c r="BG661" i="19"/>
  <c r="AW661" i="19"/>
  <c r="AV661" i="19"/>
  <c r="AX661" i="19"/>
  <c r="T661" i="19"/>
  <c r="BO483" i="19"/>
  <c r="C484" i="19"/>
  <c r="P482" i="19"/>
  <c r="AN482" i="19"/>
  <c r="BF482" i="19"/>
  <c r="S482" i="19"/>
  <c r="AO482" i="19"/>
  <c r="BI482" i="19"/>
  <c r="AP482" i="19"/>
  <c r="BM482" i="19"/>
  <c r="AR482" i="19"/>
  <c r="AU482" i="19"/>
  <c r="I482" i="19"/>
  <c r="AY482" i="19"/>
  <c r="J482" i="19"/>
  <c r="AB482" i="19"/>
  <c r="AZ482" i="19"/>
  <c r="BC482" i="19"/>
  <c r="BD482" i="19"/>
  <c r="BE482" i="19"/>
  <c r="K482" i="19"/>
  <c r="M482" i="19"/>
  <c r="N482" i="19"/>
  <c r="AI482" i="19"/>
  <c r="O482" i="19"/>
  <c r="AF482" i="19"/>
  <c r="AK482" i="19"/>
  <c r="BA482" i="19"/>
  <c r="T482" i="19"/>
  <c r="L482" i="19"/>
  <c r="AV482" i="19"/>
  <c r="X482" i="19"/>
  <c r="BJ482" i="19"/>
  <c r="AJ482" i="19"/>
  <c r="AW482" i="19"/>
  <c r="AX482" i="19"/>
  <c r="BL482" i="19"/>
  <c r="BK482" i="19"/>
  <c r="AQ482" i="19"/>
  <c r="Q482" i="19"/>
  <c r="AS482" i="19"/>
  <c r="BG482" i="19"/>
  <c r="BH482" i="19"/>
  <c r="R482" i="19"/>
  <c r="AT482" i="19"/>
  <c r="G481" i="19"/>
  <c r="A480" i="19"/>
  <c r="Z481" i="19"/>
  <c r="Y660" i="19"/>
  <c r="V660" i="19"/>
  <c r="AD660" i="19"/>
  <c r="U660" i="19"/>
  <c r="AX301" i="19"/>
  <c r="AP301" i="19"/>
  <c r="M301" i="19"/>
  <c r="AY301" i="19"/>
  <c r="O301" i="19"/>
  <c r="BA301" i="19"/>
  <c r="S301" i="19"/>
  <c r="BF301" i="19"/>
  <c r="X301" i="19"/>
  <c r="BI301" i="19"/>
  <c r="BE301" i="19"/>
  <c r="BL301" i="19"/>
  <c r="J301" i="19"/>
  <c r="P301" i="19"/>
  <c r="AB301" i="19"/>
  <c r="AK301" i="19"/>
  <c r="AS301" i="19"/>
  <c r="AJ301" i="19"/>
  <c r="I301" i="19"/>
  <c r="AQ301" i="19"/>
  <c r="BC301" i="19"/>
  <c r="AU301" i="19"/>
  <c r="BD301" i="19"/>
  <c r="L301" i="19"/>
  <c r="BH301" i="19"/>
  <c r="AR301" i="19"/>
  <c r="K301" i="19"/>
  <c r="AI301" i="19"/>
  <c r="AW301" i="19"/>
  <c r="BJ301" i="19"/>
  <c r="N301" i="19"/>
  <c r="AF301" i="19"/>
  <c r="AZ301" i="19"/>
  <c r="AO301" i="19"/>
  <c r="BG301" i="19"/>
  <c r="Q301" i="19"/>
  <c r="AV301" i="19"/>
  <c r="T301" i="19"/>
  <c r="AT301" i="19"/>
  <c r="AN301" i="19"/>
  <c r="BK301" i="19"/>
  <c r="R301" i="19"/>
  <c r="BM301" i="19"/>
  <c r="AA660" i="19"/>
  <c r="AE660" i="19"/>
  <c r="F44" i="19"/>
  <c r="G45" i="19"/>
  <c r="C45" i="19"/>
  <c r="BD662" i="19" l="1"/>
  <c r="BC662" i="19"/>
  <c r="W661" i="19"/>
  <c r="AH482" i="19"/>
  <c r="AG482" i="19"/>
  <c r="Y301" i="19"/>
  <c r="Z301" i="19"/>
  <c r="Z661" i="19"/>
  <c r="W482" i="19"/>
  <c r="Y482" i="19"/>
  <c r="AC482" i="19"/>
  <c r="AA301" i="19"/>
  <c r="AE301" i="19"/>
  <c r="W301" i="19"/>
  <c r="AC301" i="19"/>
  <c r="AA482" i="19"/>
  <c r="AE482" i="19"/>
  <c r="AE661" i="19"/>
  <c r="Y661" i="19"/>
  <c r="U482" i="19"/>
  <c r="Z482" i="19"/>
  <c r="M662" i="19"/>
  <c r="AP662" i="19"/>
  <c r="T662" i="19"/>
  <c r="AV662" i="19"/>
  <c r="AW662" i="19"/>
  <c r="BK662" i="19"/>
  <c r="X662" i="19"/>
  <c r="AX662" i="19"/>
  <c r="BA662" i="19"/>
  <c r="BJ662" i="19"/>
  <c r="AY662" i="19"/>
  <c r="K662" i="19"/>
  <c r="AK662" i="19"/>
  <c r="AN662" i="19"/>
  <c r="BF662" i="19"/>
  <c r="J662" i="19"/>
  <c r="BH662" i="19"/>
  <c r="O662" i="19"/>
  <c r="S662" i="19"/>
  <c r="AB662" i="19"/>
  <c r="AF662" i="19"/>
  <c r="AQ662" i="19"/>
  <c r="AU662" i="19"/>
  <c r="BL662" i="19"/>
  <c r="BE662" i="19"/>
  <c r="BI662" i="19"/>
  <c r="AI662" i="19"/>
  <c r="P662" i="19"/>
  <c r="AJ662" i="19"/>
  <c r="I662" i="19"/>
  <c r="AR662" i="19"/>
  <c r="N662" i="19"/>
  <c r="Q662" i="19"/>
  <c r="AZ662" i="19"/>
  <c r="AS662" i="19"/>
  <c r="AO662" i="19"/>
  <c r="AT662" i="19"/>
  <c r="BM662" i="19"/>
  <c r="L662" i="19"/>
  <c r="BG662" i="19"/>
  <c r="R662" i="19"/>
  <c r="A663" i="19"/>
  <c r="C664" i="19"/>
  <c r="BO663" i="19"/>
  <c r="AD301" i="19"/>
  <c r="AH301" i="19"/>
  <c r="U301" i="19"/>
  <c r="V482" i="19"/>
  <c r="AC661" i="19"/>
  <c r="G482" i="19"/>
  <c r="A481" i="19"/>
  <c r="U661" i="19"/>
  <c r="AG301" i="19"/>
  <c r="V301" i="19"/>
  <c r="AD482" i="19"/>
  <c r="V661" i="19"/>
  <c r="AD661" i="19"/>
  <c r="L302" i="19"/>
  <c r="AX302" i="19"/>
  <c r="AS302" i="19"/>
  <c r="AY302" i="19"/>
  <c r="BH302" i="19"/>
  <c r="I302" i="19"/>
  <c r="M302" i="19"/>
  <c r="AJ302" i="19"/>
  <c r="AO302" i="19"/>
  <c r="R302" i="19"/>
  <c r="AN302" i="19"/>
  <c r="BA302" i="19"/>
  <c r="AR302" i="19"/>
  <c r="AZ302" i="19"/>
  <c r="AB302" i="19"/>
  <c r="BE302" i="19"/>
  <c r="BM302" i="19"/>
  <c r="BF302" i="19"/>
  <c r="T302" i="19"/>
  <c r="P302" i="19"/>
  <c r="S302" i="19"/>
  <c r="AF302" i="19"/>
  <c r="AK302" i="19"/>
  <c r="BK302" i="19"/>
  <c r="AT302" i="19"/>
  <c r="BI302" i="19"/>
  <c r="BG302" i="19"/>
  <c r="AP302" i="19"/>
  <c r="K302" i="19"/>
  <c r="BL302" i="19"/>
  <c r="AI302" i="19"/>
  <c r="X302" i="19"/>
  <c r="BC302" i="19"/>
  <c r="BD302" i="19"/>
  <c r="N302" i="19"/>
  <c r="J302" i="19"/>
  <c r="AU302" i="19"/>
  <c r="AV302" i="19"/>
  <c r="AQ302" i="19"/>
  <c r="BJ302" i="19"/>
  <c r="O302" i="19"/>
  <c r="Q302" i="19"/>
  <c r="AW302" i="19"/>
  <c r="BO484" i="19"/>
  <c r="C485" i="19"/>
  <c r="AA661" i="19"/>
  <c r="J483" i="19"/>
  <c r="AJ483" i="19"/>
  <c r="AY483" i="19"/>
  <c r="BM483" i="19"/>
  <c r="N483" i="19"/>
  <c r="BD483" i="19"/>
  <c r="O483" i="19"/>
  <c r="AI483" i="19"/>
  <c r="BE483" i="19"/>
  <c r="P483" i="19"/>
  <c r="AN483" i="19"/>
  <c r="BF483" i="19"/>
  <c r="Q483" i="19"/>
  <c r="AO483" i="19"/>
  <c r="BG483" i="19"/>
  <c r="R483" i="19"/>
  <c r="AP483" i="19"/>
  <c r="BI483" i="19"/>
  <c r="AQ483" i="19"/>
  <c r="BL483" i="19"/>
  <c r="AR483" i="19"/>
  <c r="AS483" i="19"/>
  <c r="AT483" i="19"/>
  <c r="AX483" i="19"/>
  <c r="BA483" i="19"/>
  <c r="BC483" i="19"/>
  <c r="M483" i="19"/>
  <c r="AB483" i="19"/>
  <c r="L483" i="19"/>
  <c r="AU483" i="19"/>
  <c r="BK483" i="19"/>
  <c r="AF483" i="19"/>
  <c r="BH483" i="19"/>
  <c r="AW483" i="19"/>
  <c r="S483" i="19"/>
  <c r="AZ483" i="19"/>
  <c r="T483" i="19"/>
  <c r="AK483" i="19"/>
  <c r="X483" i="19"/>
  <c r="K483" i="19"/>
  <c r="I483" i="19"/>
  <c r="AV483" i="19"/>
  <c r="BJ483" i="19"/>
  <c r="A303" i="19"/>
  <c r="C304" i="19"/>
  <c r="BO303" i="19"/>
  <c r="G46" i="19"/>
  <c r="F45" i="19"/>
  <c r="C46" i="19"/>
  <c r="BC663" i="19" l="1"/>
  <c r="BD663" i="19"/>
  <c r="U662" i="19"/>
  <c r="AG483" i="19"/>
  <c r="W302" i="19"/>
  <c r="U302" i="19"/>
  <c r="AA662" i="19"/>
  <c r="AA302" i="19"/>
  <c r="Y662" i="19"/>
  <c r="W662" i="19"/>
  <c r="Z662" i="19"/>
  <c r="V662" i="19"/>
  <c r="Y483" i="19"/>
  <c r="AD483" i="19"/>
  <c r="V302" i="19"/>
  <c r="AC483" i="19"/>
  <c r="AE662" i="19"/>
  <c r="AE483" i="19"/>
  <c r="Z302" i="19"/>
  <c r="AD662" i="19"/>
  <c r="C305" i="19"/>
  <c r="BO304" i="19"/>
  <c r="A304" i="19"/>
  <c r="U483" i="19"/>
  <c r="AC302" i="19"/>
  <c r="AA483" i="19"/>
  <c r="Z483" i="19"/>
  <c r="AH483" i="19"/>
  <c r="AH302" i="19"/>
  <c r="BO485" i="19"/>
  <c r="C486" i="19"/>
  <c r="AG302" i="19"/>
  <c r="G483" i="19"/>
  <c r="A482" i="19"/>
  <c r="I663" i="19"/>
  <c r="AJ663" i="19"/>
  <c r="BM663" i="19"/>
  <c r="P663" i="19"/>
  <c r="AR663" i="19"/>
  <c r="L663" i="19"/>
  <c r="N663" i="19"/>
  <c r="X663" i="19"/>
  <c r="AN663" i="19"/>
  <c r="AP663" i="19"/>
  <c r="AZ663" i="19"/>
  <c r="AY663" i="19"/>
  <c r="M663" i="19"/>
  <c r="AO663" i="19"/>
  <c r="BE663" i="19"/>
  <c r="AV663" i="19"/>
  <c r="BF663" i="19"/>
  <c r="Q663" i="19"/>
  <c r="BK663" i="19"/>
  <c r="AS663" i="19"/>
  <c r="AX663" i="19"/>
  <c r="BG663" i="19"/>
  <c r="BL663" i="19"/>
  <c r="K663" i="19"/>
  <c r="AT663" i="19"/>
  <c r="J663" i="19"/>
  <c r="AI663" i="19"/>
  <c r="BH663" i="19"/>
  <c r="AW663" i="19"/>
  <c r="S663" i="19"/>
  <c r="BJ663" i="19"/>
  <c r="AF663" i="19"/>
  <c r="O663" i="19"/>
  <c r="R663" i="19"/>
  <c r="AU663" i="19"/>
  <c r="BI663" i="19"/>
  <c r="T663" i="19"/>
  <c r="AK663" i="19"/>
  <c r="BA663" i="19"/>
  <c r="AB663" i="19"/>
  <c r="AQ663" i="19"/>
  <c r="AS484" i="19"/>
  <c r="AT484" i="19"/>
  <c r="AU484" i="19"/>
  <c r="BJ484" i="19"/>
  <c r="T484" i="19"/>
  <c r="X484" i="19"/>
  <c r="BK484" i="19"/>
  <c r="AX484" i="19"/>
  <c r="AB484" i="19"/>
  <c r="Q484" i="19"/>
  <c r="BL484" i="19"/>
  <c r="AV484" i="19"/>
  <c r="AK484" i="19"/>
  <c r="J484" i="19"/>
  <c r="AW484" i="19"/>
  <c r="BH484" i="19"/>
  <c r="AJ484" i="19"/>
  <c r="K484" i="19"/>
  <c r="S484" i="19"/>
  <c r="BM484" i="19"/>
  <c r="N484" i="19"/>
  <c r="BI484" i="19"/>
  <c r="L484" i="19"/>
  <c r="AF484" i="19"/>
  <c r="R484" i="19"/>
  <c r="AN484" i="19"/>
  <c r="BD484" i="19"/>
  <c r="AR484" i="19"/>
  <c r="BA484" i="19"/>
  <c r="O484" i="19"/>
  <c r="AP484" i="19"/>
  <c r="BE484" i="19"/>
  <c r="AY484" i="19"/>
  <c r="M484" i="19"/>
  <c r="AO484" i="19"/>
  <c r="BC484" i="19"/>
  <c r="AZ484" i="19"/>
  <c r="BG484" i="19"/>
  <c r="I484" i="19"/>
  <c r="AI484" i="19"/>
  <c r="BF484" i="19"/>
  <c r="P484" i="19"/>
  <c r="AQ484" i="19"/>
  <c r="C665" i="19"/>
  <c r="A664" i="19"/>
  <c r="BO664" i="19"/>
  <c r="W483" i="19"/>
  <c r="AC662" i="19"/>
  <c r="AD302" i="19"/>
  <c r="AE302" i="19"/>
  <c r="Y302" i="19"/>
  <c r="N303" i="19"/>
  <c r="AN303" i="19"/>
  <c r="AZ303" i="19"/>
  <c r="BM303" i="19"/>
  <c r="Q303" i="19"/>
  <c r="AQ303" i="19"/>
  <c r="BD303" i="19"/>
  <c r="T303" i="19"/>
  <c r="AF303" i="19"/>
  <c r="AT303" i="19"/>
  <c r="BG303" i="19"/>
  <c r="K303" i="19"/>
  <c r="AI303" i="19"/>
  <c r="AW303" i="19"/>
  <c r="BJ303" i="19"/>
  <c r="P303" i="19"/>
  <c r="AJ303" i="19"/>
  <c r="BH303" i="19"/>
  <c r="S303" i="19"/>
  <c r="AP303" i="19"/>
  <c r="BK303" i="19"/>
  <c r="AS303" i="19"/>
  <c r="X303" i="19"/>
  <c r="AU303" i="19"/>
  <c r="I303" i="19"/>
  <c r="AY303" i="19"/>
  <c r="R303" i="19"/>
  <c r="BE303" i="19"/>
  <c r="BI303" i="19"/>
  <c r="AB303" i="19"/>
  <c r="BL303" i="19"/>
  <c r="AR303" i="19"/>
  <c r="AV303" i="19"/>
  <c r="AX303" i="19"/>
  <c r="BC303" i="19"/>
  <c r="BF303" i="19"/>
  <c r="J303" i="19"/>
  <c r="L303" i="19"/>
  <c r="M303" i="19"/>
  <c r="AK303" i="19"/>
  <c r="O303" i="19"/>
  <c r="BA303" i="19"/>
  <c r="AO303" i="19"/>
  <c r="V483" i="19"/>
  <c r="G47" i="19"/>
  <c r="F46" i="19"/>
  <c r="C47" i="19"/>
  <c r="V484" i="19" l="1"/>
  <c r="V303" i="19"/>
  <c r="BC664" i="19"/>
  <c r="BD664" i="19"/>
  <c r="AD484" i="19"/>
  <c r="AA663" i="19"/>
  <c r="AC303" i="19"/>
  <c r="Z663" i="19"/>
  <c r="Y484" i="19"/>
  <c r="W484" i="19"/>
  <c r="Y303" i="19"/>
  <c r="Z303" i="19"/>
  <c r="U303" i="19"/>
  <c r="AA303" i="19"/>
  <c r="U484" i="19"/>
  <c r="AE484" i="19"/>
  <c r="Y663" i="19"/>
  <c r="AC484" i="19"/>
  <c r="AG484" i="19"/>
  <c r="W663" i="19"/>
  <c r="I664" i="19"/>
  <c r="AI664" i="19"/>
  <c r="AX664" i="19"/>
  <c r="BL664" i="19"/>
  <c r="J664" i="19"/>
  <c r="AJ664" i="19"/>
  <c r="AY664" i="19"/>
  <c r="BM664" i="19"/>
  <c r="N664" i="19"/>
  <c r="AP664" i="19"/>
  <c r="O664" i="19"/>
  <c r="AQ664" i="19"/>
  <c r="P664" i="19"/>
  <c r="AR664" i="19"/>
  <c r="R664" i="19"/>
  <c r="AU664" i="19"/>
  <c r="BA664" i="19"/>
  <c r="AB664" i="19"/>
  <c r="BE664" i="19"/>
  <c r="BI664" i="19"/>
  <c r="L664" i="19"/>
  <c r="M664" i="19"/>
  <c r="AN664" i="19"/>
  <c r="AO664" i="19"/>
  <c r="BF664" i="19"/>
  <c r="T664" i="19"/>
  <c r="AF664" i="19"/>
  <c r="AT664" i="19"/>
  <c r="BG664" i="19"/>
  <c r="AZ664" i="19"/>
  <c r="AK664" i="19"/>
  <c r="X664" i="19"/>
  <c r="BK664" i="19"/>
  <c r="K664" i="19"/>
  <c r="AW664" i="19"/>
  <c r="BH664" i="19"/>
  <c r="AS664" i="19"/>
  <c r="Q664" i="19"/>
  <c r="BJ664" i="19"/>
  <c r="AV664" i="19"/>
  <c r="S664" i="19"/>
  <c r="G484" i="19"/>
  <c r="A483" i="19"/>
  <c r="Z484" i="19"/>
  <c r="AD303" i="19"/>
  <c r="BO665" i="19"/>
  <c r="A665" i="19"/>
  <c r="C666" i="19"/>
  <c r="AC663" i="19"/>
  <c r="AH303" i="19"/>
  <c r="V663" i="19"/>
  <c r="AE303" i="19"/>
  <c r="U663" i="19"/>
  <c r="AA484" i="19"/>
  <c r="AE663" i="19"/>
  <c r="C487" i="19"/>
  <c r="BO486" i="19"/>
  <c r="AH484" i="19"/>
  <c r="K485" i="19"/>
  <c r="X485" i="19"/>
  <c r="AK485" i="19"/>
  <c r="AZ485" i="19"/>
  <c r="L485" i="19"/>
  <c r="AN485" i="19"/>
  <c r="BC485" i="19"/>
  <c r="N485" i="19"/>
  <c r="AB485" i="19"/>
  <c r="AQ485" i="19"/>
  <c r="BE485" i="19"/>
  <c r="P485" i="19"/>
  <c r="AR485" i="19"/>
  <c r="BF485" i="19"/>
  <c r="AT485" i="19"/>
  <c r="BL485" i="19"/>
  <c r="AU485" i="19"/>
  <c r="BM485" i="19"/>
  <c r="AV485" i="19"/>
  <c r="AW485" i="19"/>
  <c r="I485" i="19"/>
  <c r="AX485" i="19"/>
  <c r="J485" i="19"/>
  <c r="AF485" i="19"/>
  <c r="AY485" i="19"/>
  <c r="M485" i="19"/>
  <c r="BD485" i="19"/>
  <c r="Q485" i="19"/>
  <c r="BG485" i="19"/>
  <c r="AI485" i="19"/>
  <c r="AJ485" i="19"/>
  <c r="AP485" i="19"/>
  <c r="AS485" i="19"/>
  <c r="BH485" i="19"/>
  <c r="BJ485" i="19"/>
  <c r="R485" i="19"/>
  <c r="T485" i="19"/>
  <c r="BI485" i="19"/>
  <c r="S485" i="19"/>
  <c r="BK485" i="19"/>
  <c r="BA485" i="19"/>
  <c r="AO485" i="19"/>
  <c r="O485" i="19"/>
  <c r="BF304" i="19"/>
  <c r="AB304" i="19"/>
  <c r="AO304" i="19"/>
  <c r="AS304" i="19"/>
  <c r="AU304" i="19"/>
  <c r="AY304" i="19"/>
  <c r="BA304" i="19"/>
  <c r="BC304" i="19"/>
  <c r="BI304" i="19"/>
  <c r="I304" i="19"/>
  <c r="J304" i="19"/>
  <c r="O304" i="19"/>
  <c r="R304" i="19"/>
  <c r="BK304" i="19"/>
  <c r="AR304" i="19"/>
  <c r="AP304" i="19"/>
  <c r="N304" i="19"/>
  <c r="S304" i="19"/>
  <c r="AK304" i="19"/>
  <c r="AN304" i="19"/>
  <c r="AZ304" i="19"/>
  <c r="AI304" i="19"/>
  <c r="Q304" i="19"/>
  <c r="AV304" i="19"/>
  <c r="BJ304" i="19"/>
  <c r="BD304" i="19"/>
  <c r="L304" i="19"/>
  <c r="T304" i="19"/>
  <c r="AX304" i="19"/>
  <c r="BG304" i="19"/>
  <c r="BL304" i="19"/>
  <c r="BM304" i="19"/>
  <c r="AQ304" i="19"/>
  <c r="AF304" i="19"/>
  <c r="AT304" i="19"/>
  <c r="BH304" i="19"/>
  <c r="BE304" i="19"/>
  <c r="P304" i="19"/>
  <c r="M304" i="19"/>
  <c r="AW304" i="19"/>
  <c r="AJ304" i="19"/>
  <c r="K304" i="19"/>
  <c r="X304" i="19"/>
  <c r="C306" i="19"/>
  <c r="BO305" i="19"/>
  <c r="A305" i="19"/>
  <c r="AG303" i="19"/>
  <c r="W303" i="19"/>
  <c r="AD663" i="19"/>
  <c r="F47" i="19"/>
  <c r="G48" i="19"/>
  <c r="C48" i="19"/>
  <c r="BD665" i="19" l="1"/>
  <c r="BC665" i="19"/>
  <c r="Z485" i="19"/>
  <c r="Y485" i="19"/>
  <c r="AH485" i="19"/>
  <c r="AH304" i="19"/>
  <c r="AC304" i="19"/>
  <c r="AC664" i="19"/>
  <c r="AA485" i="19"/>
  <c r="AE304" i="19"/>
  <c r="AD304" i="19"/>
  <c r="BO666" i="19"/>
  <c r="A666" i="19"/>
  <c r="C667" i="19"/>
  <c r="U304" i="19"/>
  <c r="AA304" i="19"/>
  <c r="V304" i="19"/>
  <c r="S486" i="19"/>
  <c r="AK486" i="19"/>
  <c r="BI486" i="19"/>
  <c r="AT486" i="19"/>
  <c r="BM486" i="19"/>
  <c r="AB486" i="19"/>
  <c r="AW486" i="19"/>
  <c r="K486" i="19"/>
  <c r="O486" i="19"/>
  <c r="AF486" i="19"/>
  <c r="AZ486" i="19"/>
  <c r="BE486" i="19"/>
  <c r="I486" i="19"/>
  <c r="J486" i="19"/>
  <c r="AY486" i="19"/>
  <c r="BA486" i="19"/>
  <c r="AV486" i="19"/>
  <c r="AP486" i="19"/>
  <c r="BD486" i="19"/>
  <c r="X486" i="19"/>
  <c r="BF486" i="19"/>
  <c r="AJ486" i="19"/>
  <c r="Q486" i="19"/>
  <c r="AX486" i="19"/>
  <c r="AS486" i="19"/>
  <c r="BK486" i="19"/>
  <c r="BG486" i="19"/>
  <c r="M486" i="19"/>
  <c r="AU486" i="19"/>
  <c r="N486" i="19"/>
  <c r="AQ486" i="19"/>
  <c r="L486" i="19"/>
  <c r="AO486" i="19"/>
  <c r="BC486" i="19"/>
  <c r="P486" i="19"/>
  <c r="BH486" i="19"/>
  <c r="AR486" i="19"/>
  <c r="AI486" i="19"/>
  <c r="BJ486" i="19"/>
  <c r="R486" i="19"/>
  <c r="AN486" i="19"/>
  <c r="BL486" i="19"/>
  <c r="T486" i="19"/>
  <c r="Y304" i="19"/>
  <c r="AG485" i="19"/>
  <c r="BO487" i="19"/>
  <c r="C488" i="19"/>
  <c r="AB665" i="19"/>
  <c r="BF665" i="19"/>
  <c r="BG665" i="19"/>
  <c r="BH665" i="19"/>
  <c r="AF665" i="19"/>
  <c r="BI665" i="19"/>
  <c r="BK665" i="19"/>
  <c r="N665" i="19"/>
  <c r="AP665" i="19"/>
  <c r="P665" i="19"/>
  <c r="AS665" i="19"/>
  <c r="S665" i="19"/>
  <c r="AU665" i="19"/>
  <c r="R665" i="19"/>
  <c r="AR665" i="19"/>
  <c r="AT665" i="19"/>
  <c r="AW665" i="19"/>
  <c r="BE665" i="19"/>
  <c r="O665" i="19"/>
  <c r="L665" i="19"/>
  <c r="AO665" i="19"/>
  <c r="M665" i="19"/>
  <c r="J665" i="19"/>
  <c r="Q665" i="19"/>
  <c r="AQ665" i="19"/>
  <c r="AZ665" i="19"/>
  <c r="AK665" i="19"/>
  <c r="AN665" i="19"/>
  <c r="X665" i="19"/>
  <c r="BL665" i="19"/>
  <c r="T665" i="19"/>
  <c r="K665" i="19"/>
  <c r="AX665" i="19"/>
  <c r="AI665" i="19"/>
  <c r="I665" i="19"/>
  <c r="BA665" i="19"/>
  <c r="AJ665" i="19"/>
  <c r="AV665" i="19"/>
  <c r="BJ665" i="19"/>
  <c r="AY665" i="19"/>
  <c r="BM665" i="19"/>
  <c r="Z664" i="19"/>
  <c r="W485" i="19"/>
  <c r="AE485" i="19"/>
  <c r="G485" i="19"/>
  <c r="A484" i="19"/>
  <c r="U664" i="19"/>
  <c r="AC485" i="19"/>
  <c r="W664" i="19"/>
  <c r="AE664" i="19"/>
  <c r="Z304" i="19"/>
  <c r="AD485" i="19"/>
  <c r="AG304" i="19"/>
  <c r="AA664" i="19"/>
  <c r="V485" i="19"/>
  <c r="W304" i="19"/>
  <c r="V664" i="19"/>
  <c r="AD664" i="19"/>
  <c r="X305" i="19"/>
  <c r="AB305" i="19"/>
  <c r="AK305" i="19"/>
  <c r="AX305" i="19"/>
  <c r="AY305" i="19"/>
  <c r="BA305" i="19"/>
  <c r="BE305" i="19"/>
  <c r="J305" i="19"/>
  <c r="P305" i="19"/>
  <c r="BI305" i="19"/>
  <c r="M305" i="19"/>
  <c r="AR305" i="19"/>
  <c r="BH305" i="19"/>
  <c r="L305" i="19"/>
  <c r="K305" i="19"/>
  <c r="BC305" i="19"/>
  <c r="AI305" i="19"/>
  <c r="O305" i="19"/>
  <c r="AW305" i="19"/>
  <c r="AJ305" i="19"/>
  <c r="BJ305" i="19"/>
  <c r="BF305" i="19"/>
  <c r="N305" i="19"/>
  <c r="R305" i="19"/>
  <c r="AF305" i="19"/>
  <c r="AZ305" i="19"/>
  <c r="BK305" i="19"/>
  <c r="AS305" i="19"/>
  <c r="AT305" i="19"/>
  <c r="BM305" i="19"/>
  <c r="S305" i="19"/>
  <c r="AU305" i="19"/>
  <c r="BD305" i="19"/>
  <c r="AV305" i="19"/>
  <c r="T305" i="19"/>
  <c r="BG305" i="19"/>
  <c r="I305" i="19"/>
  <c r="AN305" i="19"/>
  <c r="Q305" i="19"/>
  <c r="AO305" i="19"/>
  <c r="BL305" i="19"/>
  <c r="AP305" i="19"/>
  <c r="AQ305" i="19"/>
  <c r="Y664" i="19"/>
  <c r="A306" i="19"/>
  <c r="C307" i="19"/>
  <c r="BO306" i="19"/>
  <c r="U485" i="19"/>
  <c r="G49" i="19"/>
  <c r="F48" i="19"/>
  <c r="C49" i="19"/>
  <c r="AD486" i="19" l="1"/>
  <c r="BC666" i="19"/>
  <c r="BD666" i="19"/>
  <c r="AG305" i="19"/>
  <c r="AC486" i="19"/>
  <c r="AH305" i="19"/>
  <c r="AA486" i="19"/>
  <c r="Y305" i="19"/>
  <c r="AE665" i="19"/>
  <c r="W305" i="19"/>
  <c r="Y486" i="19"/>
  <c r="AC305" i="19"/>
  <c r="AA665" i="19"/>
  <c r="AA305" i="19"/>
  <c r="AE305" i="19"/>
  <c r="AD665" i="19"/>
  <c r="AD305" i="19"/>
  <c r="BO307" i="19"/>
  <c r="A307" i="19"/>
  <c r="C308" i="19"/>
  <c r="U305" i="19"/>
  <c r="R487" i="19"/>
  <c r="AX487" i="19"/>
  <c r="BM487" i="19"/>
  <c r="L487" i="19"/>
  <c r="BF487" i="19"/>
  <c r="M487" i="19"/>
  <c r="AI487" i="19"/>
  <c r="BG487" i="19"/>
  <c r="N487" i="19"/>
  <c r="AJ487" i="19"/>
  <c r="BH487" i="19"/>
  <c r="Q487" i="19"/>
  <c r="AK487" i="19"/>
  <c r="BK487" i="19"/>
  <c r="T487" i="19"/>
  <c r="AN487" i="19"/>
  <c r="AO487" i="19"/>
  <c r="AP487" i="19"/>
  <c r="X487" i="19"/>
  <c r="AW487" i="19"/>
  <c r="J487" i="19"/>
  <c r="K487" i="19"/>
  <c r="BA487" i="19"/>
  <c r="BD487" i="19"/>
  <c r="BE487" i="19"/>
  <c r="BC487" i="19"/>
  <c r="I487" i="19"/>
  <c r="BI487" i="19"/>
  <c r="AY487" i="19"/>
  <c r="AQ487" i="19"/>
  <c r="BL487" i="19"/>
  <c r="AB487" i="19"/>
  <c r="AZ487" i="19"/>
  <c r="O487" i="19"/>
  <c r="P487" i="19"/>
  <c r="AF487" i="19"/>
  <c r="S487" i="19"/>
  <c r="BJ487" i="19"/>
  <c r="AV487" i="19"/>
  <c r="U486" i="19"/>
  <c r="G486" i="19"/>
  <c r="A485" i="19"/>
  <c r="AC665" i="19"/>
  <c r="AG486" i="19"/>
  <c r="U665" i="19"/>
  <c r="Z665" i="19"/>
  <c r="V486" i="19"/>
  <c r="Y665" i="19"/>
  <c r="AH486" i="19"/>
  <c r="W665" i="19"/>
  <c r="BO667" i="19"/>
  <c r="A667" i="19"/>
  <c r="C668" i="19"/>
  <c r="V665" i="19"/>
  <c r="AE486" i="19"/>
  <c r="V305" i="19"/>
  <c r="Z305" i="19"/>
  <c r="AF666" i="19"/>
  <c r="AJ666" i="19"/>
  <c r="BG666" i="19"/>
  <c r="BK666" i="19"/>
  <c r="J666" i="19"/>
  <c r="AI666" i="19"/>
  <c r="S666" i="19"/>
  <c r="AX666" i="19"/>
  <c r="O666" i="19"/>
  <c r="AU666" i="19"/>
  <c r="BL666" i="19"/>
  <c r="AB666" i="19"/>
  <c r="T666" i="19"/>
  <c r="K666" i="19"/>
  <c r="AQ666" i="19"/>
  <c r="AV666" i="19"/>
  <c r="X666" i="19"/>
  <c r="BE666" i="19"/>
  <c r="AW666" i="19"/>
  <c r="AK666" i="19"/>
  <c r="P666" i="19"/>
  <c r="AY666" i="19"/>
  <c r="BA666" i="19"/>
  <c r="AR666" i="19"/>
  <c r="BH666" i="19"/>
  <c r="N666" i="19"/>
  <c r="L666" i="19"/>
  <c r="BF666" i="19"/>
  <c r="BJ666" i="19"/>
  <c r="BI666" i="19"/>
  <c r="AN666" i="19"/>
  <c r="AO666" i="19"/>
  <c r="Q666" i="19"/>
  <c r="I666" i="19"/>
  <c r="AP666" i="19"/>
  <c r="AT666" i="19"/>
  <c r="R666" i="19"/>
  <c r="AZ666" i="19"/>
  <c r="BM666" i="19"/>
  <c r="AS666" i="19"/>
  <c r="M666" i="19"/>
  <c r="W486" i="19"/>
  <c r="Z486" i="19"/>
  <c r="J306" i="19"/>
  <c r="BF306" i="19"/>
  <c r="M306" i="19"/>
  <c r="BJ306" i="19"/>
  <c r="P306" i="19"/>
  <c r="AK306" i="19"/>
  <c r="BM306" i="19"/>
  <c r="S306" i="19"/>
  <c r="AO306" i="19"/>
  <c r="X306" i="19"/>
  <c r="AY306" i="19"/>
  <c r="AP306" i="19"/>
  <c r="AW306" i="19"/>
  <c r="L306" i="19"/>
  <c r="BC306" i="19"/>
  <c r="O306" i="19"/>
  <c r="BD306" i="19"/>
  <c r="AB306" i="19"/>
  <c r="AJ306" i="19"/>
  <c r="AZ306" i="19"/>
  <c r="BG306" i="19"/>
  <c r="I306" i="19"/>
  <c r="BL306" i="19"/>
  <c r="Q306" i="19"/>
  <c r="BE306" i="19"/>
  <c r="BI306" i="19"/>
  <c r="AN306" i="19"/>
  <c r="AV306" i="19"/>
  <c r="N306" i="19"/>
  <c r="BA306" i="19"/>
  <c r="BK306" i="19"/>
  <c r="R306" i="19"/>
  <c r="AI306" i="19"/>
  <c r="AX306" i="19"/>
  <c r="K306" i="19"/>
  <c r="AF306" i="19"/>
  <c r="AQ306" i="19"/>
  <c r="T306" i="19"/>
  <c r="BH306" i="19"/>
  <c r="C489" i="19"/>
  <c r="BO488" i="19"/>
  <c r="G50" i="19"/>
  <c r="F49" i="19"/>
  <c r="C50" i="19"/>
  <c r="BC667" i="19" l="1"/>
  <c r="BD667" i="19"/>
  <c r="Z666" i="19"/>
  <c r="AG487" i="19"/>
  <c r="AH487" i="19"/>
  <c r="AA666" i="19"/>
  <c r="AH306" i="19"/>
  <c r="Y666" i="19"/>
  <c r="AA487" i="19"/>
  <c r="U487" i="19"/>
  <c r="Y306" i="19"/>
  <c r="Z487" i="19"/>
  <c r="AE666" i="19"/>
  <c r="Z306" i="19"/>
  <c r="V306" i="19"/>
  <c r="AA306" i="19"/>
  <c r="U306" i="19"/>
  <c r="AC306" i="19"/>
  <c r="V666" i="19"/>
  <c r="AG306" i="19"/>
  <c r="Y487" i="19"/>
  <c r="AD487" i="19"/>
  <c r="W487" i="19"/>
  <c r="AD306" i="19"/>
  <c r="U666" i="19"/>
  <c r="N488" i="19"/>
  <c r="BH488" i="19"/>
  <c r="Q488" i="19"/>
  <c r="AK488" i="19"/>
  <c r="BK488" i="19"/>
  <c r="R488" i="19"/>
  <c r="AP488" i="19"/>
  <c r="BL488" i="19"/>
  <c r="T488" i="19"/>
  <c r="AV488" i="19"/>
  <c r="X488" i="19"/>
  <c r="AX488" i="19"/>
  <c r="AW488" i="19"/>
  <c r="AY488" i="19"/>
  <c r="BA488" i="19"/>
  <c r="AB488" i="19"/>
  <c r="I488" i="19"/>
  <c r="AJ488" i="19"/>
  <c r="BD488" i="19"/>
  <c r="L488" i="19"/>
  <c r="AN488" i="19"/>
  <c r="BF488" i="19"/>
  <c r="M488" i="19"/>
  <c r="J488" i="19"/>
  <c r="AO488" i="19"/>
  <c r="AZ488" i="19"/>
  <c r="BG488" i="19"/>
  <c r="BC488" i="19"/>
  <c r="AI488" i="19"/>
  <c r="AQ488" i="19"/>
  <c r="S488" i="19"/>
  <c r="BE488" i="19"/>
  <c r="BI488" i="19"/>
  <c r="K488" i="19"/>
  <c r="AF488" i="19"/>
  <c r="O488" i="19"/>
  <c r="BM488" i="19"/>
  <c r="BJ488" i="19"/>
  <c r="P488" i="19"/>
  <c r="W306" i="19"/>
  <c r="V487" i="19"/>
  <c r="BO489" i="19"/>
  <c r="C490" i="19"/>
  <c r="AC666" i="19"/>
  <c r="A668" i="19"/>
  <c r="BO668" i="19"/>
  <c r="C669" i="19"/>
  <c r="G487" i="19"/>
  <c r="A486" i="19"/>
  <c r="C309" i="19"/>
  <c r="BO308" i="19"/>
  <c r="A308" i="19"/>
  <c r="AE306" i="19"/>
  <c r="W666" i="19"/>
  <c r="AE487" i="19"/>
  <c r="AU667" i="19"/>
  <c r="AX667" i="19"/>
  <c r="AZ667" i="19"/>
  <c r="X667" i="19"/>
  <c r="S667" i="19"/>
  <c r="AI667" i="19"/>
  <c r="BE667" i="19"/>
  <c r="AW667" i="19"/>
  <c r="P667" i="19"/>
  <c r="BJ667" i="19"/>
  <c r="AR667" i="19"/>
  <c r="AO667" i="19"/>
  <c r="L667" i="19"/>
  <c r="BF667" i="19"/>
  <c r="BA667" i="19"/>
  <c r="AS667" i="19"/>
  <c r="N667" i="19"/>
  <c r="BG667" i="19"/>
  <c r="AP667" i="19"/>
  <c r="R667" i="19"/>
  <c r="AT667" i="19"/>
  <c r="AN667" i="19"/>
  <c r="BH667" i="19"/>
  <c r="BM667" i="19"/>
  <c r="AV667" i="19"/>
  <c r="AK667" i="19"/>
  <c r="AJ667" i="19"/>
  <c r="T667" i="19"/>
  <c r="J667" i="19"/>
  <c r="I667" i="19"/>
  <c r="M667" i="19"/>
  <c r="K667" i="19"/>
  <c r="BI667" i="19"/>
  <c r="O667" i="19"/>
  <c r="AF667" i="19"/>
  <c r="AB667" i="19"/>
  <c r="AQ667" i="19"/>
  <c r="AY667" i="19"/>
  <c r="Q667" i="19"/>
  <c r="BK667" i="19"/>
  <c r="BL667" i="19"/>
  <c r="AC487" i="19"/>
  <c r="N307" i="19"/>
  <c r="AI307" i="19"/>
  <c r="BK307" i="19"/>
  <c r="T307" i="19"/>
  <c r="AP307" i="19"/>
  <c r="AZ307" i="19"/>
  <c r="AQ307" i="19"/>
  <c r="J307" i="19"/>
  <c r="BA307" i="19"/>
  <c r="M307" i="19"/>
  <c r="BD307" i="19"/>
  <c r="BH307" i="19"/>
  <c r="BM307" i="19"/>
  <c r="P307" i="19"/>
  <c r="AB307" i="19"/>
  <c r="AK307" i="19"/>
  <c r="AX307" i="19"/>
  <c r="BE307" i="19"/>
  <c r="AY307" i="19"/>
  <c r="BL307" i="19"/>
  <c r="L307" i="19"/>
  <c r="X307" i="19"/>
  <c r="R307" i="19"/>
  <c r="BC307" i="19"/>
  <c r="BI307" i="19"/>
  <c r="AO307" i="19"/>
  <c r="S307" i="19"/>
  <c r="BF307" i="19"/>
  <c r="I307" i="19"/>
  <c r="Q307" i="19"/>
  <c r="BG307" i="19"/>
  <c r="AF307" i="19"/>
  <c r="K307" i="19"/>
  <c r="AV307" i="19"/>
  <c r="AW307" i="19"/>
  <c r="AJ307" i="19"/>
  <c r="AN307" i="19"/>
  <c r="O307" i="19"/>
  <c r="BJ307" i="19"/>
  <c r="AD666" i="19"/>
  <c r="F50" i="19"/>
  <c r="G51" i="19"/>
  <c r="C51" i="19"/>
  <c r="BD668" i="19" l="1"/>
  <c r="BC668" i="19"/>
  <c r="AG307" i="19"/>
  <c r="AH307" i="19"/>
  <c r="V307" i="19"/>
  <c r="V488" i="19"/>
  <c r="U307" i="19"/>
  <c r="Z488" i="19"/>
  <c r="AD488" i="19"/>
  <c r="AC307" i="19"/>
  <c r="AC488" i="19"/>
  <c r="AA488" i="19"/>
  <c r="AE488" i="19"/>
  <c r="AD307" i="19"/>
  <c r="W307" i="19"/>
  <c r="V667" i="19"/>
  <c r="U488" i="19"/>
  <c r="Z667" i="19"/>
  <c r="AA667" i="19"/>
  <c r="Y667" i="19"/>
  <c r="U667" i="19"/>
  <c r="AD667" i="19"/>
  <c r="W667" i="19"/>
  <c r="W488" i="19"/>
  <c r="Y488" i="19"/>
  <c r="AV308" i="19"/>
  <c r="L308" i="19"/>
  <c r="BE308" i="19"/>
  <c r="R308" i="19"/>
  <c r="BH308" i="19"/>
  <c r="X308" i="19"/>
  <c r="BL308" i="19"/>
  <c r="I308" i="19"/>
  <c r="K308" i="19"/>
  <c r="O308" i="19"/>
  <c r="AJ308" i="19"/>
  <c r="AO308" i="19"/>
  <c r="AY308" i="19"/>
  <c r="BA308" i="19"/>
  <c r="BF308" i="19"/>
  <c r="AQ308" i="19"/>
  <c r="AZ308" i="19"/>
  <c r="BC308" i="19"/>
  <c r="S308" i="19"/>
  <c r="P308" i="19"/>
  <c r="BI308" i="19"/>
  <c r="AW308" i="19"/>
  <c r="AB308" i="19"/>
  <c r="AI308" i="19"/>
  <c r="BJ308" i="19"/>
  <c r="AP308" i="19"/>
  <c r="N308" i="19"/>
  <c r="T308" i="19"/>
  <c r="BG308" i="19"/>
  <c r="AF308" i="19"/>
  <c r="AN308" i="19"/>
  <c r="AX308" i="19"/>
  <c r="Q308" i="19"/>
  <c r="BK308" i="19"/>
  <c r="J308" i="19"/>
  <c r="M308" i="19"/>
  <c r="BD308" i="19"/>
  <c r="BM308" i="19"/>
  <c r="AK308" i="19"/>
  <c r="BO490" i="19"/>
  <c r="C491" i="19"/>
  <c r="O489" i="19"/>
  <c r="AB489" i="19"/>
  <c r="AQ489" i="19"/>
  <c r="BI489" i="19"/>
  <c r="P489" i="19"/>
  <c r="AV489" i="19"/>
  <c r="BJ489" i="19"/>
  <c r="R489" i="19"/>
  <c r="AX489" i="19"/>
  <c r="BL489" i="19"/>
  <c r="S489" i="19"/>
  <c r="AF489" i="19"/>
  <c r="AY489" i="19"/>
  <c r="BM489" i="19"/>
  <c r="J489" i="19"/>
  <c r="BE489" i="19"/>
  <c r="L489" i="19"/>
  <c r="BF489" i="19"/>
  <c r="M489" i="19"/>
  <c r="BG489" i="19"/>
  <c r="N489" i="19"/>
  <c r="AJ489" i="19"/>
  <c r="BH489" i="19"/>
  <c r="Q489" i="19"/>
  <c r="AK489" i="19"/>
  <c r="BK489" i="19"/>
  <c r="T489" i="19"/>
  <c r="AN489" i="19"/>
  <c r="AO489" i="19"/>
  <c r="AP489" i="19"/>
  <c r="BD489" i="19"/>
  <c r="I489" i="19"/>
  <c r="X489" i="19"/>
  <c r="AW489" i="19"/>
  <c r="AZ489" i="19"/>
  <c r="BC489" i="19"/>
  <c r="K489" i="19"/>
  <c r="BA489" i="19"/>
  <c r="AI489" i="19"/>
  <c r="BO309" i="19"/>
  <c r="A309" i="19"/>
  <c r="C310" i="19"/>
  <c r="AE667" i="19"/>
  <c r="AH488" i="19"/>
  <c r="AA307" i="19"/>
  <c r="G488" i="19"/>
  <c r="A487" i="19"/>
  <c r="Z307" i="19"/>
  <c r="AE307" i="19"/>
  <c r="BO669" i="19"/>
  <c r="C670" i="19"/>
  <c r="A669" i="19"/>
  <c r="AG488" i="19"/>
  <c r="Y307" i="19"/>
  <c r="R668" i="19"/>
  <c r="AY668" i="19"/>
  <c r="BM668" i="19"/>
  <c r="X668" i="19"/>
  <c r="BE668" i="19"/>
  <c r="BF668" i="19"/>
  <c r="BG668" i="19"/>
  <c r="AB668" i="19"/>
  <c r="BI668" i="19"/>
  <c r="J668" i="19"/>
  <c r="AJ668" i="19"/>
  <c r="L668" i="19"/>
  <c r="AN668" i="19"/>
  <c r="AQ668" i="19"/>
  <c r="I668" i="19"/>
  <c r="K668" i="19"/>
  <c r="M668" i="19"/>
  <c r="AI668" i="19"/>
  <c r="AK668" i="19"/>
  <c r="O668" i="19"/>
  <c r="AO668" i="19"/>
  <c r="BA668" i="19"/>
  <c r="T668" i="19"/>
  <c r="AF668" i="19"/>
  <c r="AX668" i="19"/>
  <c r="BK668" i="19"/>
  <c r="BL668" i="19"/>
  <c r="AZ668" i="19"/>
  <c r="AW668" i="19"/>
  <c r="S668" i="19"/>
  <c r="BH668" i="19"/>
  <c r="Q668" i="19"/>
  <c r="AP668" i="19"/>
  <c r="P668" i="19"/>
  <c r="AV668" i="19"/>
  <c r="N668" i="19"/>
  <c r="BJ668" i="19"/>
  <c r="AC667" i="19"/>
  <c r="F51" i="19"/>
  <c r="G52" i="19"/>
  <c r="C52" i="19"/>
  <c r="BC669" i="19" l="1"/>
  <c r="BD669" i="19"/>
  <c r="AH308" i="19"/>
  <c r="W489" i="19"/>
  <c r="AH489" i="19"/>
  <c r="V489" i="19"/>
  <c r="U489" i="19"/>
  <c r="AG308" i="19"/>
  <c r="AC489" i="19"/>
  <c r="AE489" i="19"/>
  <c r="Y308" i="19"/>
  <c r="AE308" i="19"/>
  <c r="Y489" i="19"/>
  <c r="AA308" i="19"/>
  <c r="AC308" i="19"/>
  <c r="Z308" i="19"/>
  <c r="Y668" i="19"/>
  <c r="W668" i="19"/>
  <c r="AA489" i="19"/>
  <c r="AA668" i="19"/>
  <c r="AC668" i="19"/>
  <c r="Z489" i="19"/>
  <c r="J490" i="19"/>
  <c r="AK490" i="19"/>
  <c r="BE490" i="19"/>
  <c r="K490" i="19"/>
  <c r="AN490" i="19"/>
  <c r="BF490" i="19"/>
  <c r="I490" i="19"/>
  <c r="BD490" i="19"/>
  <c r="M490" i="19"/>
  <c r="BG490" i="19"/>
  <c r="N490" i="19"/>
  <c r="BH490" i="19"/>
  <c r="O490" i="19"/>
  <c r="AF490" i="19"/>
  <c r="BI490" i="19"/>
  <c r="P490" i="19"/>
  <c r="AI490" i="19"/>
  <c r="BJ490" i="19"/>
  <c r="Q490" i="19"/>
  <c r="AO490" i="19"/>
  <c r="BK490" i="19"/>
  <c r="R490" i="19"/>
  <c r="AP490" i="19"/>
  <c r="BL490" i="19"/>
  <c r="S490" i="19"/>
  <c r="AQ490" i="19"/>
  <c r="BM490" i="19"/>
  <c r="AX490" i="19"/>
  <c r="AY490" i="19"/>
  <c r="AB490" i="19"/>
  <c r="AW490" i="19"/>
  <c r="AV490" i="19"/>
  <c r="BA490" i="19"/>
  <c r="X490" i="19"/>
  <c r="AJ490" i="19"/>
  <c r="BC490" i="19"/>
  <c r="AZ490" i="19"/>
  <c r="T490" i="19"/>
  <c r="L490" i="19"/>
  <c r="AE668" i="19"/>
  <c r="A670" i="19"/>
  <c r="BO670" i="19"/>
  <c r="C671" i="19"/>
  <c r="AG489" i="19"/>
  <c r="BJ669" i="19"/>
  <c r="BM669" i="19"/>
  <c r="AF669" i="19"/>
  <c r="BL669" i="19"/>
  <c r="BF669" i="19"/>
  <c r="Q669" i="19"/>
  <c r="I669" i="19"/>
  <c r="AN669" i="19"/>
  <c r="AW669" i="19"/>
  <c r="AY669" i="19"/>
  <c r="M669" i="19"/>
  <c r="R669" i="19"/>
  <c r="T669" i="19"/>
  <c r="AO669" i="19"/>
  <c r="AX669" i="19"/>
  <c r="BA669" i="19"/>
  <c r="BG669" i="19"/>
  <c r="S669" i="19"/>
  <c r="J669" i="19"/>
  <c r="N669" i="19"/>
  <c r="AZ669" i="19"/>
  <c r="AJ669" i="19"/>
  <c r="AP669" i="19"/>
  <c r="AB669" i="19"/>
  <c r="BH669" i="19"/>
  <c r="BI669" i="19"/>
  <c r="K669" i="19"/>
  <c r="AI669" i="19"/>
  <c r="BK669" i="19"/>
  <c r="X669" i="19"/>
  <c r="O669" i="19"/>
  <c r="AK669" i="19"/>
  <c r="BE669" i="19"/>
  <c r="L669" i="19"/>
  <c r="AQ669" i="19"/>
  <c r="P669" i="19"/>
  <c r="AV669" i="19"/>
  <c r="AD308" i="19"/>
  <c r="Z668" i="19"/>
  <c r="AD489" i="19"/>
  <c r="BO491" i="19"/>
  <c r="C492" i="19"/>
  <c r="W308" i="19"/>
  <c r="BO310" i="19"/>
  <c r="A310" i="19"/>
  <c r="C311" i="19"/>
  <c r="V668" i="19"/>
  <c r="G489" i="19"/>
  <c r="A488" i="19"/>
  <c r="N309" i="19"/>
  <c r="AN309" i="19"/>
  <c r="BE309" i="19"/>
  <c r="Q309" i="19"/>
  <c r="AQ309" i="19"/>
  <c r="BH309" i="19"/>
  <c r="P309" i="19"/>
  <c r="AK309" i="19"/>
  <c r="BM309" i="19"/>
  <c r="S309" i="19"/>
  <c r="AP309" i="19"/>
  <c r="X309" i="19"/>
  <c r="AW309" i="19"/>
  <c r="AZ309" i="19"/>
  <c r="J309" i="19"/>
  <c r="BF309" i="19"/>
  <c r="BJ309" i="19"/>
  <c r="AB309" i="19"/>
  <c r="AJ309" i="19"/>
  <c r="AO309" i="19"/>
  <c r="L309" i="19"/>
  <c r="M309" i="19"/>
  <c r="O309" i="19"/>
  <c r="R309" i="19"/>
  <c r="AV309" i="19"/>
  <c r="BC309" i="19"/>
  <c r="BD309" i="19"/>
  <c r="BG309" i="19"/>
  <c r="BI309" i="19"/>
  <c r="T309" i="19"/>
  <c r="BL309" i="19"/>
  <c r="AY309" i="19"/>
  <c r="BA309" i="19"/>
  <c r="I309" i="19"/>
  <c r="AI309" i="19"/>
  <c r="K309" i="19"/>
  <c r="BK309" i="19"/>
  <c r="AX309" i="19"/>
  <c r="AF309" i="19"/>
  <c r="V308" i="19"/>
  <c r="U308" i="19"/>
  <c r="U668" i="19"/>
  <c r="AD668" i="19"/>
  <c r="F52" i="19"/>
  <c r="G53" i="19"/>
  <c r="C53" i="19"/>
  <c r="BD670" i="19" l="1"/>
  <c r="BC670" i="19"/>
  <c r="AG309" i="19"/>
  <c r="AG490" i="19"/>
  <c r="AH490" i="19"/>
  <c r="W669" i="19"/>
  <c r="AE669" i="19"/>
  <c r="V669" i="19"/>
  <c r="W490" i="19"/>
  <c r="AC669" i="19"/>
  <c r="W309" i="19"/>
  <c r="AA309" i="19"/>
  <c r="AD669" i="19"/>
  <c r="AC309" i="19"/>
  <c r="Z669" i="19"/>
  <c r="U309" i="19"/>
  <c r="AC490" i="19"/>
  <c r="AD309" i="19"/>
  <c r="U669" i="19"/>
  <c r="AA490" i="19"/>
  <c r="V490" i="19"/>
  <c r="Y669" i="19"/>
  <c r="G490" i="19"/>
  <c r="A489" i="19"/>
  <c r="AA669" i="19"/>
  <c r="AE309" i="19"/>
  <c r="AE490" i="19"/>
  <c r="Z490" i="19"/>
  <c r="U490" i="19"/>
  <c r="T310" i="19"/>
  <c r="AQ310" i="19"/>
  <c r="AX310" i="19"/>
  <c r="BA310" i="19"/>
  <c r="K310" i="19"/>
  <c r="BG310" i="19"/>
  <c r="AF310" i="19"/>
  <c r="AK310" i="19"/>
  <c r="AP310" i="19"/>
  <c r="M310" i="19"/>
  <c r="BD310" i="19"/>
  <c r="N310" i="19"/>
  <c r="BE310" i="19"/>
  <c r="P310" i="19"/>
  <c r="S310" i="19"/>
  <c r="AB310" i="19"/>
  <c r="AI310" i="19"/>
  <c r="AW310" i="19"/>
  <c r="BJ310" i="19"/>
  <c r="BH310" i="19"/>
  <c r="BK310" i="19"/>
  <c r="L310" i="19"/>
  <c r="X310" i="19"/>
  <c r="AJ310" i="19"/>
  <c r="BC310" i="19"/>
  <c r="O310" i="19"/>
  <c r="AO310" i="19"/>
  <c r="I310" i="19"/>
  <c r="BF310" i="19"/>
  <c r="AY310" i="19"/>
  <c r="R310" i="19"/>
  <c r="J310" i="19"/>
  <c r="BI310" i="19"/>
  <c r="BM310" i="19"/>
  <c r="Q310" i="19"/>
  <c r="BL310" i="19"/>
  <c r="AZ310" i="19"/>
  <c r="AV310" i="19"/>
  <c r="AN310" i="19"/>
  <c r="AY491" i="19"/>
  <c r="AZ491" i="19"/>
  <c r="X491" i="19"/>
  <c r="AO491" i="19"/>
  <c r="AV491" i="19"/>
  <c r="BI491" i="19"/>
  <c r="AI491" i="19"/>
  <c r="Q491" i="19"/>
  <c r="P491" i="19"/>
  <c r="AW491" i="19"/>
  <c r="M491" i="19"/>
  <c r="BK491" i="19"/>
  <c r="AK491" i="19"/>
  <c r="R491" i="19"/>
  <c r="BM491" i="19"/>
  <c r="BD491" i="19"/>
  <c r="AX491" i="19"/>
  <c r="AJ491" i="19"/>
  <c r="N491" i="19"/>
  <c r="BL491" i="19"/>
  <c r="S491" i="19"/>
  <c r="AP491" i="19"/>
  <c r="AN491" i="19"/>
  <c r="BH491" i="19"/>
  <c r="T491" i="19"/>
  <c r="AQ491" i="19"/>
  <c r="BJ491" i="19"/>
  <c r="L491" i="19"/>
  <c r="O491" i="19"/>
  <c r="BE491" i="19"/>
  <c r="AB491" i="19"/>
  <c r="AF491" i="19"/>
  <c r="BA491" i="19"/>
  <c r="J491" i="19"/>
  <c r="BC491" i="19"/>
  <c r="I491" i="19"/>
  <c r="BG491" i="19"/>
  <c r="BF491" i="19"/>
  <c r="K491" i="19"/>
  <c r="C672" i="19"/>
  <c r="A671" i="19"/>
  <c r="BO671" i="19"/>
  <c r="BO492" i="19"/>
  <c r="C493" i="19"/>
  <c r="R670" i="19"/>
  <c r="AX670" i="19"/>
  <c r="BL670" i="19"/>
  <c r="AB670" i="19"/>
  <c r="BI670" i="19"/>
  <c r="AI670" i="19"/>
  <c r="I670" i="19"/>
  <c r="AJ670" i="19"/>
  <c r="K670" i="19"/>
  <c r="AK670" i="19"/>
  <c r="L670" i="19"/>
  <c r="AN670" i="19"/>
  <c r="M670" i="19"/>
  <c r="AO670" i="19"/>
  <c r="X670" i="19"/>
  <c r="BE670" i="19"/>
  <c r="O670" i="19"/>
  <c r="AQ670" i="19"/>
  <c r="BF670" i="19"/>
  <c r="BG670" i="19"/>
  <c r="BM670" i="19"/>
  <c r="AY670" i="19"/>
  <c r="AF670" i="19"/>
  <c r="S670" i="19"/>
  <c r="T670" i="19"/>
  <c r="AW670" i="19"/>
  <c r="Q670" i="19"/>
  <c r="AZ670" i="19"/>
  <c r="BA670" i="19"/>
  <c r="BH670" i="19"/>
  <c r="J670" i="19"/>
  <c r="AP670" i="19"/>
  <c r="BJ670" i="19"/>
  <c r="N670" i="19"/>
  <c r="BK670" i="19"/>
  <c r="AV670" i="19"/>
  <c r="P670" i="19"/>
  <c r="Z309" i="19"/>
  <c r="Y309" i="19"/>
  <c r="AD490" i="19"/>
  <c r="Y490" i="19"/>
  <c r="C312" i="19"/>
  <c r="BO311" i="19"/>
  <c r="A311" i="19"/>
  <c r="AH309" i="19"/>
  <c r="V309" i="19"/>
  <c r="G54" i="19"/>
  <c r="F53" i="19"/>
  <c r="C54" i="19"/>
  <c r="AA491" i="19" l="1"/>
  <c r="BD671" i="19"/>
  <c r="BC671" i="19"/>
  <c r="AG491" i="19"/>
  <c r="AA670" i="19"/>
  <c r="AH491" i="19"/>
  <c r="AE670" i="19"/>
  <c r="AE310" i="19"/>
  <c r="AD310" i="19"/>
  <c r="AD491" i="19"/>
  <c r="W491" i="19"/>
  <c r="U310" i="19"/>
  <c r="AD670" i="19"/>
  <c r="AC670" i="19"/>
  <c r="Z310" i="19"/>
  <c r="V670" i="19"/>
  <c r="Y310" i="19"/>
  <c r="AE491" i="19"/>
  <c r="AA310" i="19"/>
  <c r="BO312" i="19"/>
  <c r="C313" i="19"/>
  <c r="A312" i="19"/>
  <c r="Z670" i="19"/>
  <c r="U491" i="19"/>
  <c r="Z491" i="19"/>
  <c r="AH310" i="19"/>
  <c r="G491" i="19"/>
  <c r="A490" i="19"/>
  <c r="J311" i="19"/>
  <c r="AZ311" i="19"/>
  <c r="BM311" i="19"/>
  <c r="M311" i="19"/>
  <c r="AK311" i="19"/>
  <c r="BD311" i="19"/>
  <c r="P311" i="19"/>
  <c r="AB311" i="19"/>
  <c r="AP311" i="19"/>
  <c r="BG311" i="19"/>
  <c r="S311" i="19"/>
  <c r="AW311" i="19"/>
  <c r="BJ311" i="19"/>
  <c r="T311" i="19"/>
  <c r="AQ311" i="19"/>
  <c r="X311" i="19"/>
  <c r="AX311" i="19"/>
  <c r="BC311" i="19"/>
  <c r="BE311" i="19"/>
  <c r="N311" i="19"/>
  <c r="BI311" i="19"/>
  <c r="AO311" i="19"/>
  <c r="L311" i="19"/>
  <c r="AY311" i="19"/>
  <c r="O311" i="19"/>
  <c r="BF311" i="19"/>
  <c r="R311" i="19"/>
  <c r="BK311" i="19"/>
  <c r="BL311" i="19"/>
  <c r="I311" i="19"/>
  <c r="Q311" i="19"/>
  <c r="AF311" i="19"/>
  <c r="AJ311" i="19"/>
  <c r="AN311" i="19"/>
  <c r="AV311" i="19"/>
  <c r="BH311" i="19"/>
  <c r="K311" i="19"/>
  <c r="AI311" i="19"/>
  <c r="BA311" i="19"/>
  <c r="AC310" i="19"/>
  <c r="W670" i="19"/>
  <c r="V491" i="19"/>
  <c r="V310" i="19"/>
  <c r="W310" i="19"/>
  <c r="BO672" i="19"/>
  <c r="A672" i="19"/>
  <c r="C673" i="19"/>
  <c r="Y670" i="19"/>
  <c r="Y491" i="19"/>
  <c r="AC491" i="19"/>
  <c r="T671" i="19"/>
  <c r="AZ671" i="19"/>
  <c r="I671" i="19"/>
  <c r="AJ671" i="19"/>
  <c r="J671" i="19"/>
  <c r="X671" i="19"/>
  <c r="AK671" i="19"/>
  <c r="BE671" i="19"/>
  <c r="L671" i="19"/>
  <c r="AN671" i="19"/>
  <c r="BF671" i="19"/>
  <c r="M671" i="19"/>
  <c r="AO671" i="19"/>
  <c r="BG671" i="19"/>
  <c r="N671" i="19"/>
  <c r="AP671" i="19"/>
  <c r="BH671" i="19"/>
  <c r="S671" i="19"/>
  <c r="AY671" i="19"/>
  <c r="AB671" i="19"/>
  <c r="BI671" i="19"/>
  <c r="BJ671" i="19"/>
  <c r="BK671" i="19"/>
  <c r="BL671" i="19"/>
  <c r="P671" i="19"/>
  <c r="AV671" i="19"/>
  <c r="Q671" i="19"/>
  <c r="R671" i="19"/>
  <c r="AF671" i="19"/>
  <c r="AQ671" i="19"/>
  <c r="AW671" i="19"/>
  <c r="AX671" i="19"/>
  <c r="BM671" i="19"/>
  <c r="O671" i="19"/>
  <c r="K671" i="19"/>
  <c r="BA671" i="19"/>
  <c r="AI671" i="19"/>
  <c r="C494" i="19"/>
  <c r="BO493" i="19"/>
  <c r="U670" i="19"/>
  <c r="J492" i="19"/>
  <c r="AJ492" i="19"/>
  <c r="BD492" i="19"/>
  <c r="K492" i="19"/>
  <c r="X492" i="19"/>
  <c r="AK492" i="19"/>
  <c r="BF492" i="19"/>
  <c r="AB492" i="19"/>
  <c r="AY492" i="19"/>
  <c r="I492" i="19"/>
  <c r="BC492" i="19"/>
  <c r="L492" i="19"/>
  <c r="BG492" i="19"/>
  <c r="M492" i="19"/>
  <c r="BH492" i="19"/>
  <c r="O492" i="19"/>
  <c r="AF492" i="19"/>
  <c r="BI492" i="19"/>
  <c r="P492" i="19"/>
  <c r="AI492" i="19"/>
  <c r="BJ492" i="19"/>
  <c r="Q492" i="19"/>
  <c r="AO492" i="19"/>
  <c r="BK492" i="19"/>
  <c r="R492" i="19"/>
  <c r="AP492" i="19"/>
  <c r="BL492" i="19"/>
  <c r="AV492" i="19"/>
  <c r="AW492" i="19"/>
  <c r="AX492" i="19"/>
  <c r="BM492" i="19"/>
  <c r="S492" i="19"/>
  <c r="AQ492" i="19"/>
  <c r="BA492" i="19"/>
  <c r="N492" i="19"/>
  <c r="AN492" i="19"/>
  <c r="BE492" i="19"/>
  <c r="AZ492" i="19"/>
  <c r="T492" i="19"/>
  <c r="AG310" i="19"/>
  <c r="F54" i="19"/>
  <c r="G55" i="19"/>
  <c r="C55" i="19"/>
  <c r="BC672" i="19" l="1"/>
  <c r="BD672" i="19"/>
  <c r="AG492" i="19"/>
  <c r="AH492" i="19"/>
  <c r="AC671" i="19"/>
  <c r="AE671" i="19"/>
  <c r="V311" i="19"/>
  <c r="V671" i="19"/>
  <c r="Z492" i="19"/>
  <c r="V492" i="19"/>
  <c r="W671" i="19"/>
  <c r="U671" i="19"/>
  <c r="U311" i="19"/>
  <c r="AD671" i="19"/>
  <c r="AA492" i="19"/>
  <c r="AD492" i="19"/>
  <c r="Y311" i="19"/>
  <c r="Y492" i="19"/>
  <c r="AE492" i="19"/>
  <c r="AC492" i="19"/>
  <c r="Z311" i="19"/>
  <c r="AI672" i="19"/>
  <c r="BE672" i="19"/>
  <c r="BH672" i="19"/>
  <c r="I672" i="19"/>
  <c r="AJ672" i="19"/>
  <c r="Q672" i="19"/>
  <c r="AW672" i="19"/>
  <c r="M672" i="19"/>
  <c r="BK672" i="19"/>
  <c r="AO672" i="19"/>
  <c r="R672" i="19"/>
  <c r="BG672" i="19"/>
  <c r="AX672" i="19"/>
  <c r="O672" i="19"/>
  <c r="BL672" i="19"/>
  <c r="AB672" i="19"/>
  <c r="S672" i="19"/>
  <c r="AQ672" i="19"/>
  <c r="AF672" i="19"/>
  <c r="AZ672" i="19"/>
  <c r="BI672" i="19"/>
  <c r="AY672" i="19"/>
  <c r="T672" i="19"/>
  <c r="L672" i="19"/>
  <c r="X672" i="19"/>
  <c r="P672" i="19"/>
  <c r="BF672" i="19"/>
  <c r="AV672" i="19"/>
  <c r="BJ672" i="19"/>
  <c r="BM672" i="19"/>
  <c r="AP672" i="19"/>
  <c r="BA672" i="19"/>
  <c r="AN672" i="19"/>
  <c r="K672" i="19"/>
  <c r="N672" i="19"/>
  <c r="J672" i="19"/>
  <c r="AK672" i="19"/>
  <c r="AY493" i="19"/>
  <c r="AK493" i="19"/>
  <c r="T493" i="19"/>
  <c r="BH493" i="19"/>
  <c r="AZ493" i="19"/>
  <c r="AI493" i="19"/>
  <c r="N493" i="19"/>
  <c r="BA493" i="19"/>
  <c r="BJ493" i="19"/>
  <c r="AB493" i="19"/>
  <c r="I493" i="19"/>
  <c r="S493" i="19"/>
  <c r="AQ493" i="19"/>
  <c r="BC493" i="19"/>
  <c r="AJ493" i="19"/>
  <c r="Q493" i="19"/>
  <c r="AF493" i="19"/>
  <c r="AW493" i="19"/>
  <c r="BD493" i="19"/>
  <c r="AO493" i="19"/>
  <c r="R493" i="19"/>
  <c r="BE493" i="19"/>
  <c r="M493" i="19"/>
  <c r="BM493" i="19"/>
  <c r="BL493" i="19"/>
  <c r="X493" i="19"/>
  <c r="K493" i="19"/>
  <c r="BF493" i="19"/>
  <c r="P493" i="19"/>
  <c r="AV493" i="19"/>
  <c r="O493" i="19"/>
  <c r="AP493" i="19"/>
  <c r="BI493" i="19"/>
  <c r="AN493" i="19"/>
  <c r="BK493" i="19"/>
  <c r="AX493" i="19"/>
  <c r="BG493" i="19"/>
  <c r="L493" i="19"/>
  <c r="J493" i="19"/>
  <c r="C495" i="19"/>
  <c r="BO494" i="19"/>
  <c r="Y671" i="19"/>
  <c r="AA311" i="19"/>
  <c r="W311" i="19"/>
  <c r="BO673" i="19"/>
  <c r="C674" i="19"/>
  <c r="A673" i="19"/>
  <c r="U492" i="19"/>
  <c r="AA671" i="19"/>
  <c r="G492" i="19"/>
  <c r="A491" i="19"/>
  <c r="W492" i="19"/>
  <c r="Z671" i="19"/>
  <c r="AG311" i="19"/>
  <c r="AD311" i="19"/>
  <c r="AH311" i="19"/>
  <c r="BO313" i="19"/>
  <c r="A313" i="19"/>
  <c r="C314" i="19"/>
  <c r="Q312" i="19"/>
  <c r="AQ312" i="19"/>
  <c r="BH312" i="19"/>
  <c r="T312" i="19"/>
  <c r="AF312" i="19"/>
  <c r="AX312" i="19"/>
  <c r="BK312" i="19"/>
  <c r="AV312" i="19"/>
  <c r="AY312" i="19"/>
  <c r="AB312" i="19"/>
  <c r="BD312" i="19"/>
  <c r="I312" i="19"/>
  <c r="BF312" i="19"/>
  <c r="O312" i="19"/>
  <c r="BJ312" i="19"/>
  <c r="P312" i="19"/>
  <c r="BG312" i="19"/>
  <c r="S312" i="19"/>
  <c r="BL312" i="19"/>
  <c r="BM312" i="19"/>
  <c r="J312" i="19"/>
  <c r="M312" i="19"/>
  <c r="R312" i="19"/>
  <c r="AK312" i="19"/>
  <c r="AO312" i="19"/>
  <c r="AP312" i="19"/>
  <c r="AW312" i="19"/>
  <c r="AZ312" i="19"/>
  <c r="BI312" i="19"/>
  <c r="K312" i="19"/>
  <c r="AN312" i="19"/>
  <c r="N312" i="19"/>
  <c r="BA312" i="19"/>
  <c r="AI312" i="19"/>
  <c r="BC312" i="19"/>
  <c r="AJ312" i="19"/>
  <c r="L312" i="19"/>
  <c r="BE312" i="19"/>
  <c r="X312" i="19"/>
  <c r="AC311" i="19"/>
  <c r="AE311" i="19"/>
  <c r="F55" i="19"/>
  <c r="G56" i="19"/>
  <c r="C56" i="19"/>
  <c r="BD673" i="19" l="1"/>
  <c r="BC673" i="19"/>
  <c r="AD493" i="19"/>
  <c r="AE493" i="19"/>
  <c r="AC493" i="19"/>
  <c r="AA672" i="19"/>
  <c r="U312" i="19"/>
  <c r="AD672" i="19"/>
  <c r="W493" i="19"/>
  <c r="Z493" i="19"/>
  <c r="V312" i="19"/>
  <c r="Z672" i="19"/>
  <c r="Y312" i="19"/>
  <c r="U493" i="19"/>
  <c r="W312" i="19"/>
  <c r="V493" i="19"/>
  <c r="AE672" i="19"/>
  <c r="N673" i="19"/>
  <c r="AP673" i="19"/>
  <c r="O673" i="19"/>
  <c r="AQ673" i="19"/>
  <c r="P673" i="19"/>
  <c r="AV673" i="19"/>
  <c r="BH673" i="19"/>
  <c r="AW673" i="19"/>
  <c r="AZ673" i="19"/>
  <c r="BI673" i="19"/>
  <c r="BJ673" i="19"/>
  <c r="T673" i="19"/>
  <c r="AB673" i="19"/>
  <c r="Q673" i="19"/>
  <c r="R673" i="19"/>
  <c r="AF673" i="19"/>
  <c r="AN673" i="19"/>
  <c r="AY673" i="19"/>
  <c r="BF673" i="19"/>
  <c r="I673" i="19"/>
  <c r="BG673" i="19"/>
  <c r="AX673" i="19"/>
  <c r="M673" i="19"/>
  <c r="X673" i="19"/>
  <c r="AK673" i="19"/>
  <c r="L673" i="19"/>
  <c r="S673" i="19"/>
  <c r="AI673" i="19"/>
  <c r="J673" i="19"/>
  <c r="AJ673" i="19"/>
  <c r="BL673" i="19"/>
  <c r="BE673" i="19"/>
  <c r="K673" i="19"/>
  <c r="AO673" i="19"/>
  <c r="BA673" i="19"/>
  <c r="BM673" i="19"/>
  <c r="BK673" i="19"/>
  <c r="AC312" i="19"/>
  <c r="AA312" i="19"/>
  <c r="V672" i="19"/>
  <c r="AA493" i="19"/>
  <c r="W672" i="19"/>
  <c r="Y672" i="19"/>
  <c r="AG312" i="19"/>
  <c r="AH312" i="19"/>
  <c r="C315" i="19"/>
  <c r="BO314" i="19"/>
  <c r="A314" i="19"/>
  <c r="U672" i="19"/>
  <c r="AH493" i="19"/>
  <c r="T313" i="19"/>
  <c r="BH313" i="19"/>
  <c r="AB313" i="19"/>
  <c r="BM313" i="19"/>
  <c r="AN313" i="19"/>
  <c r="J313" i="19"/>
  <c r="BJ313" i="19"/>
  <c r="K313" i="19"/>
  <c r="N313" i="19"/>
  <c r="Q313" i="19"/>
  <c r="S313" i="19"/>
  <c r="AF313" i="19"/>
  <c r="AP313" i="19"/>
  <c r="AX313" i="19"/>
  <c r="BG313" i="19"/>
  <c r="BA313" i="19"/>
  <c r="AQ313" i="19"/>
  <c r="AO313" i="19"/>
  <c r="AI313" i="19"/>
  <c r="BF313" i="19"/>
  <c r="BK313" i="19"/>
  <c r="R313" i="19"/>
  <c r="AV313" i="19"/>
  <c r="L313" i="19"/>
  <c r="BI313" i="19"/>
  <c r="X313" i="19"/>
  <c r="I313" i="19"/>
  <c r="AJ313" i="19"/>
  <c r="AY313" i="19"/>
  <c r="BC313" i="19"/>
  <c r="BL313" i="19"/>
  <c r="M313" i="19"/>
  <c r="AW313" i="19"/>
  <c r="O313" i="19"/>
  <c r="P313" i="19"/>
  <c r="AK313" i="19"/>
  <c r="BD313" i="19"/>
  <c r="AZ313" i="19"/>
  <c r="BE313" i="19"/>
  <c r="J494" i="19"/>
  <c r="AJ494" i="19"/>
  <c r="BD494" i="19"/>
  <c r="K494" i="19"/>
  <c r="X494" i="19"/>
  <c r="AK494" i="19"/>
  <c r="BE494" i="19"/>
  <c r="AX494" i="19"/>
  <c r="AY494" i="19"/>
  <c r="I494" i="19"/>
  <c r="BC494" i="19"/>
  <c r="L494" i="19"/>
  <c r="BF494" i="19"/>
  <c r="M494" i="19"/>
  <c r="BH494" i="19"/>
  <c r="N494" i="19"/>
  <c r="AF494" i="19"/>
  <c r="BI494" i="19"/>
  <c r="O494" i="19"/>
  <c r="AI494" i="19"/>
  <c r="BJ494" i="19"/>
  <c r="Q494" i="19"/>
  <c r="AN494" i="19"/>
  <c r="BK494" i="19"/>
  <c r="AQ494" i="19"/>
  <c r="AV494" i="19"/>
  <c r="AW494" i="19"/>
  <c r="BL494" i="19"/>
  <c r="BM494" i="19"/>
  <c r="R494" i="19"/>
  <c r="S494" i="19"/>
  <c r="AO494" i="19"/>
  <c r="BA494" i="19"/>
  <c r="P494" i="19"/>
  <c r="AB494" i="19"/>
  <c r="AP494" i="19"/>
  <c r="BG494" i="19"/>
  <c r="AZ494" i="19"/>
  <c r="T494" i="19"/>
  <c r="AE312" i="19"/>
  <c r="G493" i="19"/>
  <c r="A492" i="19"/>
  <c r="C496" i="19"/>
  <c r="BO495" i="19"/>
  <c r="AC672" i="19"/>
  <c r="AD312" i="19"/>
  <c r="Y493" i="19"/>
  <c r="Z312" i="19"/>
  <c r="A674" i="19"/>
  <c r="C675" i="19"/>
  <c r="BO674" i="19"/>
  <c r="AG493" i="19"/>
  <c r="F56" i="19"/>
  <c r="G57" i="19"/>
  <c r="C57" i="19"/>
  <c r="BC674" i="19" l="1"/>
  <c r="BD674" i="19"/>
  <c r="AH313" i="19"/>
  <c r="AG313" i="19"/>
  <c r="AE313" i="19"/>
  <c r="AG494" i="19"/>
  <c r="AH494" i="19"/>
  <c r="AE494" i="19"/>
  <c r="AD494" i="19"/>
  <c r="AC673" i="19"/>
  <c r="U494" i="19"/>
  <c r="Z494" i="19"/>
  <c r="AE673" i="19"/>
  <c r="Y494" i="19"/>
  <c r="AA673" i="19"/>
  <c r="W494" i="19"/>
  <c r="Z673" i="19"/>
  <c r="U673" i="19"/>
  <c r="W673" i="19"/>
  <c r="AD673" i="19"/>
  <c r="V673" i="19"/>
  <c r="V494" i="19"/>
  <c r="M674" i="19"/>
  <c r="AK674" i="19"/>
  <c r="O674" i="19"/>
  <c r="AO674" i="19"/>
  <c r="BF674" i="19"/>
  <c r="P674" i="19"/>
  <c r="AB674" i="19"/>
  <c r="AP674" i="19"/>
  <c r="BG674" i="19"/>
  <c r="Q674" i="19"/>
  <c r="AQ674" i="19"/>
  <c r="BH674" i="19"/>
  <c r="AY674" i="19"/>
  <c r="AZ674" i="19"/>
  <c r="X674" i="19"/>
  <c r="BI674" i="19"/>
  <c r="BJ674" i="19"/>
  <c r="AF674" i="19"/>
  <c r="BK674" i="19"/>
  <c r="J674" i="19"/>
  <c r="BM674" i="19"/>
  <c r="R674" i="19"/>
  <c r="AV674" i="19"/>
  <c r="AX674" i="19"/>
  <c r="BL674" i="19"/>
  <c r="I674" i="19"/>
  <c r="L674" i="19"/>
  <c r="S674" i="19"/>
  <c r="AJ674" i="19"/>
  <c r="T674" i="19"/>
  <c r="AW674" i="19"/>
  <c r="K674" i="19"/>
  <c r="BE674" i="19"/>
  <c r="BA674" i="19"/>
  <c r="AI674" i="19"/>
  <c r="AN674" i="19"/>
  <c r="N674" i="19"/>
  <c r="U313" i="19"/>
  <c r="W313" i="19"/>
  <c r="G494" i="19"/>
  <c r="A493" i="19"/>
  <c r="AC494" i="19"/>
  <c r="Y673" i="19"/>
  <c r="Z313" i="19"/>
  <c r="AC313" i="19"/>
  <c r="BC314" i="19"/>
  <c r="BK314" i="19"/>
  <c r="AJ314" i="19"/>
  <c r="I314" i="19"/>
  <c r="AQ314" i="19"/>
  <c r="BA314" i="19"/>
  <c r="BF314" i="19"/>
  <c r="BI314" i="19"/>
  <c r="L314" i="19"/>
  <c r="BL314" i="19"/>
  <c r="O314" i="19"/>
  <c r="Q314" i="19"/>
  <c r="T314" i="19"/>
  <c r="AI314" i="19"/>
  <c r="AV314" i="19"/>
  <c r="AX314" i="19"/>
  <c r="S314" i="19"/>
  <c r="AW314" i="19"/>
  <c r="M314" i="19"/>
  <c r="BJ314" i="19"/>
  <c r="BH314" i="19"/>
  <c r="AK314" i="19"/>
  <c r="J314" i="19"/>
  <c r="AF314" i="19"/>
  <c r="BD314" i="19"/>
  <c r="AZ314" i="19"/>
  <c r="N314" i="19"/>
  <c r="BM314" i="19"/>
  <c r="BE314" i="19"/>
  <c r="R314" i="19"/>
  <c r="P314" i="19"/>
  <c r="BG314" i="19"/>
  <c r="AO314" i="19"/>
  <c r="AY314" i="19"/>
  <c r="K314" i="19"/>
  <c r="X314" i="19"/>
  <c r="AN314" i="19"/>
  <c r="AP314" i="19"/>
  <c r="AB314" i="19"/>
  <c r="AJ495" i="19"/>
  <c r="T495" i="19"/>
  <c r="N495" i="19"/>
  <c r="BA495" i="19"/>
  <c r="AI495" i="19"/>
  <c r="AP495" i="19"/>
  <c r="I495" i="19"/>
  <c r="BJ495" i="19"/>
  <c r="BI495" i="19"/>
  <c r="AB495" i="19"/>
  <c r="P495" i="19"/>
  <c r="BC495" i="19"/>
  <c r="BK495" i="19"/>
  <c r="AF495" i="19"/>
  <c r="S495" i="19"/>
  <c r="Q495" i="19"/>
  <c r="R495" i="19"/>
  <c r="BD495" i="19"/>
  <c r="BM495" i="19"/>
  <c r="AQ495" i="19"/>
  <c r="AX495" i="19"/>
  <c r="K495" i="19"/>
  <c r="BH495" i="19"/>
  <c r="BL495" i="19"/>
  <c r="BE495" i="19"/>
  <c r="J495" i="19"/>
  <c r="M495" i="19"/>
  <c r="AO495" i="19"/>
  <c r="BG495" i="19"/>
  <c r="AW495" i="19"/>
  <c r="AZ495" i="19"/>
  <c r="AN495" i="19"/>
  <c r="AY495" i="19"/>
  <c r="AV495" i="19"/>
  <c r="AK495" i="19"/>
  <c r="X495" i="19"/>
  <c r="L495" i="19"/>
  <c r="BF495" i="19"/>
  <c r="O495" i="19"/>
  <c r="AA494" i="19"/>
  <c r="V313" i="19"/>
  <c r="A315" i="19"/>
  <c r="BO315" i="19"/>
  <c r="C316" i="19"/>
  <c r="BO675" i="19"/>
  <c r="A675" i="19"/>
  <c r="C676" i="19"/>
  <c r="Y313" i="19"/>
  <c r="BO496" i="19"/>
  <c r="C497" i="19"/>
  <c r="AD313" i="19"/>
  <c r="AA313" i="19"/>
  <c r="G58" i="19"/>
  <c r="F57" i="19"/>
  <c r="C58" i="19"/>
  <c r="BD675" i="19" l="1"/>
  <c r="BC675" i="19"/>
  <c r="AD495" i="19"/>
  <c r="AG495" i="19"/>
  <c r="AH495" i="19"/>
  <c r="V495" i="19"/>
  <c r="AC495" i="19"/>
  <c r="AC674" i="19"/>
  <c r="Z674" i="19"/>
  <c r="AE674" i="19"/>
  <c r="U495" i="19"/>
  <c r="U314" i="19"/>
  <c r="AD674" i="19"/>
  <c r="W314" i="19"/>
  <c r="AC314" i="19"/>
  <c r="W674" i="19"/>
  <c r="AH314" i="19"/>
  <c r="AG314" i="19"/>
  <c r="Y495" i="19"/>
  <c r="G495" i="19"/>
  <c r="A494" i="19"/>
  <c r="A316" i="19"/>
  <c r="C317" i="19"/>
  <c r="BO316" i="19"/>
  <c r="AA674" i="19"/>
  <c r="T315" i="19"/>
  <c r="AF315" i="19"/>
  <c r="AX315" i="19"/>
  <c r="BK315" i="19"/>
  <c r="AB315" i="19"/>
  <c r="BC315" i="19"/>
  <c r="J315" i="19"/>
  <c r="BG315" i="19"/>
  <c r="M315" i="19"/>
  <c r="BJ315" i="19"/>
  <c r="AV315" i="19"/>
  <c r="X315" i="19"/>
  <c r="BL315" i="19"/>
  <c r="AK315" i="19"/>
  <c r="I315" i="19"/>
  <c r="AP315" i="19"/>
  <c r="AJ315" i="19"/>
  <c r="AW315" i="19"/>
  <c r="AY315" i="19"/>
  <c r="AZ315" i="19"/>
  <c r="BD315" i="19"/>
  <c r="BI315" i="19"/>
  <c r="L315" i="19"/>
  <c r="BM315" i="19"/>
  <c r="P315" i="19"/>
  <c r="R315" i="19"/>
  <c r="S315" i="19"/>
  <c r="N315" i="19"/>
  <c r="BA315" i="19"/>
  <c r="AI315" i="19"/>
  <c r="BE315" i="19"/>
  <c r="K315" i="19"/>
  <c r="AN315" i="19"/>
  <c r="BF315" i="19"/>
  <c r="AO315" i="19"/>
  <c r="O315" i="19"/>
  <c r="AQ315" i="19"/>
  <c r="BH315" i="19"/>
  <c r="Q315" i="19"/>
  <c r="Z495" i="19"/>
  <c r="AD314" i="19"/>
  <c r="V674" i="19"/>
  <c r="J496" i="19"/>
  <c r="AJ496" i="19"/>
  <c r="BD496" i="19"/>
  <c r="K496" i="19"/>
  <c r="X496" i="19"/>
  <c r="AK496" i="19"/>
  <c r="BE496" i="19"/>
  <c r="AW496" i="19"/>
  <c r="AX496" i="19"/>
  <c r="AY496" i="19"/>
  <c r="I496" i="19"/>
  <c r="AB496" i="19"/>
  <c r="BC496" i="19"/>
  <c r="L496" i="19"/>
  <c r="BF496" i="19"/>
  <c r="M496" i="19"/>
  <c r="BG496" i="19"/>
  <c r="N496" i="19"/>
  <c r="AF496" i="19"/>
  <c r="BH496" i="19"/>
  <c r="O496" i="19"/>
  <c r="AI496" i="19"/>
  <c r="BJ496" i="19"/>
  <c r="AO496" i="19"/>
  <c r="AP496" i="19"/>
  <c r="AQ496" i="19"/>
  <c r="BK496" i="19"/>
  <c r="BL496" i="19"/>
  <c r="BM496" i="19"/>
  <c r="P496" i="19"/>
  <c r="S496" i="19"/>
  <c r="Q496" i="19"/>
  <c r="AN496" i="19"/>
  <c r="BA496" i="19"/>
  <c r="R496" i="19"/>
  <c r="AV496" i="19"/>
  <c r="T496" i="19"/>
  <c r="BI496" i="19"/>
  <c r="AZ496" i="19"/>
  <c r="AA495" i="19"/>
  <c r="Y314" i="19"/>
  <c r="A676" i="19"/>
  <c r="C677" i="19"/>
  <c r="BO676" i="19"/>
  <c r="AE495" i="19"/>
  <c r="AA314" i="19"/>
  <c r="Z314" i="19"/>
  <c r="V314" i="19"/>
  <c r="M675" i="19"/>
  <c r="AK675" i="19"/>
  <c r="S675" i="19"/>
  <c r="AW675" i="19"/>
  <c r="T675" i="19"/>
  <c r="AX675" i="19"/>
  <c r="BK675" i="19"/>
  <c r="AY675" i="19"/>
  <c r="BA675" i="19"/>
  <c r="AF675" i="19"/>
  <c r="BJ675" i="19"/>
  <c r="L675" i="19"/>
  <c r="X675" i="19"/>
  <c r="AJ675" i="19"/>
  <c r="Q675" i="19"/>
  <c r="AQ675" i="19"/>
  <c r="AZ675" i="19"/>
  <c r="BE675" i="19"/>
  <c r="AV675" i="19"/>
  <c r="BH675" i="19"/>
  <c r="O675" i="19"/>
  <c r="AO675" i="19"/>
  <c r="P675" i="19"/>
  <c r="BG675" i="19"/>
  <c r="N675" i="19"/>
  <c r="J675" i="19"/>
  <c r="AN675" i="19"/>
  <c r="BF675" i="19"/>
  <c r="AB675" i="19"/>
  <c r="AP675" i="19"/>
  <c r="R675" i="19"/>
  <c r="BI675" i="19"/>
  <c r="AI675" i="19"/>
  <c r="BL675" i="19"/>
  <c r="K675" i="19"/>
  <c r="I675" i="19"/>
  <c r="BM675" i="19"/>
  <c r="W495" i="19"/>
  <c r="C498" i="19"/>
  <c r="BO497" i="19"/>
  <c r="Y674" i="19"/>
  <c r="AE314" i="19"/>
  <c r="U674" i="19"/>
  <c r="F58" i="19"/>
  <c r="G59" i="19"/>
  <c r="C59" i="19"/>
  <c r="AE496" i="19" l="1"/>
  <c r="BC676" i="19"/>
  <c r="BD676" i="19"/>
  <c r="Y496" i="19"/>
  <c r="Y315" i="19"/>
  <c r="U675" i="19"/>
  <c r="AC675" i="19"/>
  <c r="AD496" i="19"/>
  <c r="V315" i="19"/>
  <c r="AC496" i="19"/>
  <c r="U315" i="19"/>
  <c r="W315" i="19"/>
  <c r="V675" i="19"/>
  <c r="AC315" i="19"/>
  <c r="AE315" i="19"/>
  <c r="AD315" i="19"/>
  <c r="AD675" i="19"/>
  <c r="Z496" i="19"/>
  <c r="W675" i="19"/>
  <c r="AE675" i="19"/>
  <c r="AA496" i="19"/>
  <c r="W496" i="19"/>
  <c r="BO498" i="19"/>
  <c r="C499" i="19"/>
  <c r="AG315" i="19"/>
  <c r="V496" i="19"/>
  <c r="AH496" i="19"/>
  <c r="AG496" i="19"/>
  <c r="S316" i="19"/>
  <c r="M316" i="19"/>
  <c r="Q316" i="19"/>
  <c r="BF316" i="19"/>
  <c r="BC316" i="19"/>
  <c r="AI316" i="19"/>
  <c r="P316" i="19"/>
  <c r="AY316" i="19"/>
  <c r="J316" i="19"/>
  <c r="AB316" i="19"/>
  <c r="K316" i="19"/>
  <c r="AK316" i="19"/>
  <c r="AP316" i="19"/>
  <c r="BA316" i="19"/>
  <c r="T316" i="19"/>
  <c r="R316" i="19"/>
  <c r="AV316" i="19"/>
  <c r="AN316" i="19"/>
  <c r="AX316" i="19"/>
  <c r="I316" i="19"/>
  <c r="BH316" i="19"/>
  <c r="O316" i="19"/>
  <c r="BM316" i="19"/>
  <c r="X316" i="19"/>
  <c r="AJ316" i="19"/>
  <c r="BE316" i="19"/>
  <c r="AF316" i="19"/>
  <c r="AW316" i="19"/>
  <c r="AZ316" i="19"/>
  <c r="BJ316" i="19"/>
  <c r="AO316" i="19"/>
  <c r="BD316" i="19"/>
  <c r="BG316" i="19"/>
  <c r="BI316" i="19"/>
  <c r="L316" i="19"/>
  <c r="N316" i="19"/>
  <c r="AQ316" i="19"/>
  <c r="BL316" i="19"/>
  <c r="BK316" i="19"/>
  <c r="C318" i="19"/>
  <c r="A317" i="19"/>
  <c r="BO317" i="19"/>
  <c r="BM497" i="19"/>
  <c r="T497" i="19"/>
  <c r="AI497" i="19"/>
  <c r="R497" i="19"/>
  <c r="O497" i="19"/>
  <c r="S497" i="19"/>
  <c r="Q497" i="19"/>
  <c r="AF497" i="19"/>
  <c r="AW497" i="19"/>
  <c r="AX497" i="19"/>
  <c r="BD497" i="19"/>
  <c r="BJ497" i="19"/>
  <c r="BL497" i="19"/>
  <c r="K497" i="19"/>
  <c r="M497" i="19"/>
  <c r="AQ497" i="19"/>
  <c r="BE497" i="19"/>
  <c r="BG497" i="19"/>
  <c r="X497" i="19"/>
  <c r="BF497" i="19"/>
  <c r="BI497" i="19"/>
  <c r="N497" i="19"/>
  <c r="AZ497" i="19"/>
  <c r="AP497" i="19"/>
  <c r="BA497" i="19"/>
  <c r="BH497" i="19"/>
  <c r="I497" i="19"/>
  <c r="AO497" i="19"/>
  <c r="P497" i="19"/>
  <c r="AB497" i="19"/>
  <c r="BC497" i="19"/>
  <c r="J497" i="19"/>
  <c r="L497" i="19"/>
  <c r="AK497" i="19"/>
  <c r="AV497" i="19"/>
  <c r="BK497" i="19"/>
  <c r="AY497" i="19"/>
  <c r="AN497" i="19"/>
  <c r="AJ497" i="19"/>
  <c r="X676" i="19"/>
  <c r="BE676" i="19"/>
  <c r="AF676" i="19"/>
  <c r="BK676" i="19"/>
  <c r="I676" i="19"/>
  <c r="BL676" i="19"/>
  <c r="N676" i="19"/>
  <c r="AN676" i="19"/>
  <c r="J676" i="19"/>
  <c r="L676" i="19"/>
  <c r="T676" i="19"/>
  <c r="AJ676" i="19"/>
  <c r="AY676" i="19"/>
  <c r="BM676" i="19"/>
  <c r="AX676" i="19"/>
  <c r="AK676" i="19"/>
  <c r="R676" i="19"/>
  <c r="AV676" i="19"/>
  <c r="O676" i="19"/>
  <c r="BI676" i="19"/>
  <c r="AO676" i="19"/>
  <c r="S676" i="19"/>
  <c r="P676" i="19"/>
  <c r="BJ676" i="19"/>
  <c r="AB676" i="19"/>
  <c r="AI676" i="19"/>
  <c r="AP676" i="19"/>
  <c r="K676" i="19"/>
  <c r="BG676" i="19"/>
  <c r="BF676" i="19"/>
  <c r="Q676" i="19"/>
  <c r="BH676" i="19"/>
  <c r="AW676" i="19"/>
  <c r="M676" i="19"/>
  <c r="AQ676" i="19"/>
  <c r="AZ676" i="19"/>
  <c r="BA676" i="19"/>
  <c r="AA675" i="19"/>
  <c r="C678" i="19"/>
  <c r="BO677" i="19"/>
  <c r="A677" i="19"/>
  <c r="Z315" i="19"/>
  <c r="AH315" i="19"/>
  <c r="AA315" i="19"/>
  <c r="Z675" i="19"/>
  <c r="Y675" i="19"/>
  <c r="G496" i="19"/>
  <c r="A495" i="19"/>
  <c r="U496" i="19"/>
  <c r="F59" i="19"/>
  <c r="G60" i="19"/>
  <c r="C60" i="19"/>
  <c r="BD677" i="19" l="1"/>
  <c r="BC677" i="19"/>
  <c r="W316" i="19"/>
  <c r="AH316" i="19"/>
  <c r="AH497" i="19"/>
  <c r="AG316" i="19"/>
  <c r="AG497" i="19"/>
  <c r="Y676" i="19"/>
  <c r="Z676" i="19"/>
  <c r="AA676" i="19"/>
  <c r="Z316" i="19"/>
  <c r="Y497" i="19"/>
  <c r="Y316" i="19"/>
  <c r="AA316" i="19"/>
  <c r="V497" i="19"/>
  <c r="AC316" i="19"/>
  <c r="AD316" i="19"/>
  <c r="U316" i="19"/>
  <c r="W497" i="19"/>
  <c r="U497" i="19"/>
  <c r="AE316" i="19"/>
  <c r="W676" i="19"/>
  <c r="AD676" i="19"/>
  <c r="AC497" i="19"/>
  <c r="AA497" i="19"/>
  <c r="AC676" i="19"/>
  <c r="T317" i="19"/>
  <c r="BA317" i="19"/>
  <c r="K317" i="19"/>
  <c r="BK317" i="19"/>
  <c r="L317" i="19"/>
  <c r="N317" i="19"/>
  <c r="R317" i="19"/>
  <c r="AI317" i="19"/>
  <c r="AJ317" i="19"/>
  <c r="I317" i="19"/>
  <c r="AN317" i="19"/>
  <c r="AY317" i="19"/>
  <c r="BC317" i="19"/>
  <c r="AV317" i="19"/>
  <c r="AB317" i="19"/>
  <c r="AO317" i="19"/>
  <c r="AP317" i="19"/>
  <c r="BM317" i="19"/>
  <c r="BG317" i="19"/>
  <c r="X317" i="19"/>
  <c r="BL317" i="19"/>
  <c r="Q317" i="19"/>
  <c r="AX317" i="19"/>
  <c r="AF317" i="19"/>
  <c r="BI317" i="19"/>
  <c r="AQ317" i="19"/>
  <c r="J317" i="19"/>
  <c r="BH317" i="19"/>
  <c r="AZ317" i="19"/>
  <c r="BE317" i="19"/>
  <c r="S317" i="19"/>
  <c r="O317" i="19"/>
  <c r="AW317" i="19"/>
  <c r="BF317" i="19"/>
  <c r="BJ317" i="19"/>
  <c r="P317" i="19"/>
  <c r="BD317" i="19"/>
  <c r="M317" i="19"/>
  <c r="AK317" i="19"/>
  <c r="BO499" i="19"/>
  <c r="C500" i="19"/>
  <c r="C501" i="19"/>
  <c r="Z497" i="19"/>
  <c r="G497" i="19"/>
  <c r="A496" i="19"/>
  <c r="AE676" i="19"/>
  <c r="U676" i="19"/>
  <c r="C319" i="19"/>
  <c r="C320" i="19"/>
  <c r="A318" i="19"/>
  <c r="BO318" i="19"/>
  <c r="J498" i="19"/>
  <c r="AJ498" i="19"/>
  <c r="BD498" i="19"/>
  <c r="K498" i="19"/>
  <c r="X498" i="19"/>
  <c r="AK498" i="19"/>
  <c r="BE498" i="19"/>
  <c r="AQ498" i="19"/>
  <c r="AV498" i="19"/>
  <c r="AW498" i="19"/>
  <c r="AY498" i="19"/>
  <c r="I498" i="19"/>
  <c r="AB498" i="19"/>
  <c r="BC498" i="19"/>
  <c r="L498" i="19"/>
  <c r="BF498" i="19"/>
  <c r="M498" i="19"/>
  <c r="BG498" i="19"/>
  <c r="N498" i="19"/>
  <c r="BH498" i="19"/>
  <c r="AN498" i="19"/>
  <c r="AO498" i="19"/>
  <c r="AP498" i="19"/>
  <c r="BI498" i="19"/>
  <c r="BJ498" i="19"/>
  <c r="BL498" i="19"/>
  <c r="O498" i="19"/>
  <c r="Q498" i="19"/>
  <c r="P498" i="19"/>
  <c r="R498" i="19"/>
  <c r="AI498" i="19"/>
  <c r="BM498" i="19"/>
  <c r="BA498" i="19"/>
  <c r="T498" i="19"/>
  <c r="AF498" i="19"/>
  <c r="AX498" i="19"/>
  <c r="BK498" i="19"/>
  <c r="AZ498" i="19"/>
  <c r="S498" i="19"/>
  <c r="V316" i="19"/>
  <c r="O677" i="19"/>
  <c r="AO677" i="19"/>
  <c r="AY677" i="19"/>
  <c r="AZ677" i="19"/>
  <c r="BF677" i="19"/>
  <c r="I677" i="19"/>
  <c r="J677" i="19"/>
  <c r="BA677" i="19"/>
  <c r="BL677" i="19"/>
  <c r="BM677" i="19"/>
  <c r="L677" i="19"/>
  <c r="AB677" i="19"/>
  <c r="T677" i="19"/>
  <c r="AP677" i="19"/>
  <c r="AF677" i="19"/>
  <c r="BG677" i="19"/>
  <c r="AX677" i="19"/>
  <c r="Q677" i="19"/>
  <c r="BK677" i="19"/>
  <c r="X677" i="19"/>
  <c r="AQ677" i="19"/>
  <c r="AI677" i="19"/>
  <c r="BH677" i="19"/>
  <c r="K677" i="19"/>
  <c r="R677" i="19"/>
  <c r="AV677" i="19"/>
  <c r="N677" i="19"/>
  <c r="BI677" i="19"/>
  <c r="M677" i="19"/>
  <c r="P677" i="19"/>
  <c r="BJ677" i="19"/>
  <c r="AJ677" i="19"/>
  <c r="AN677" i="19"/>
  <c r="BE677" i="19"/>
  <c r="S677" i="19"/>
  <c r="AK677" i="19"/>
  <c r="AW677" i="19"/>
  <c r="A678" i="19"/>
  <c r="C679" i="19"/>
  <c r="BO678" i="19"/>
  <c r="V676" i="19"/>
  <c r="AD497" i="19"/>
  <c r="AE497" i="19"/>
  <c r="G61" i="19"/>
  <c r="F60" i="19"/>
  <c r="C61" i="19"/>
  <c r="BD678" i="19" l="1"/>
  <c r="BC678" i="19"/>
  <c r="AG498" i="19"/>
  <c r="AH498" i="19"/>
  <c r="AC498" i="19"/>
  <c r="AD498" i="19"/>
  <c r="V498" i="19"/>
  <c r="U677" i="19"/>
  <c r="V317" i="19"/>
  <c r="W317" i="19"/>
  <c r="Z677" i="19"/>
  <c r="V677" i="19"/>
  <c r="AE677" i="19"/>
  <c r="AD677" i="19"/>
  <c r="W677" i="19"/>
  <c r="AA677" i="19"/>
  <c r="AC677" i="19"/>
  <c r="AA498" i="19"/>
  <c r="C680" i="19"/>
  <c r="A679" i="19"/>
  <c r="BO679" i="19"/>
  <c r="Z498" i="19"/>
  <c r="Y677" i="19"/>
  <c r="G498" i="19"/>
  <c r="A497" i="19"/>
  <c r="J678" i="19"/>
  <c r="BM678" i="19"/>
  <c r="P678" i="19"/>
  <c r="AP678" i="19"/>
  <c r="L678" i="19"/>
  <c r="N678" i="19"/>
  <c r="AJ678" i="19"/>
  <c r="AN678" i="19"/>
  <c r="AZ678" i="19"/>
  <c r="BA678" i="19"/>
  <c r="M678" i="19"/>
  <c r="AV678" i="19"/>
  <c r="AI678" i="19"/>
  <c r="BI678" i="19"/>
  <c r="K678" i="19"/>
  <c r="S678" i="19"/>
  <c r="AW678" i="19"/>
  <c r="O678" i="19"/>
  <c r="T678" i="19"/>
  <c r="BG678" i="19"/>
  <c r="AO678" i="19"/>
  <c r="AF678" i="19"/>
  <c r="AB678" i="19"/>
  <c r="BF678" i="19"/>
  <c r="AX678" i="19"/>
  <c r="AK678" i="19"/>
  <c r="Q678" i="19"/>
  <c r="BK678" i="19"/>
  <c r="BE678" i="19"/>
  <c r="AQ678" i="19"/>
  <c r="BH678" i="19"/>
  <c r="R678" i="19"/>
  <c r="BJ678" i="19"/>
  <c r="BL678" i="19"/>
  <c r="I678" i="19"/>
  <c r="AY678" i="19"/>
  <c r="X678" i="19"/>
  <c r="AK318" i="19"/>
  <c r="BL318" i="19"/>
  <c r="K318" i="19"/>
  <c r="AB318" i="19"/>
  <c r="BA318" i="19"/>
  <c r="M318" i="19"/>
  <c r="AW318" i="19"/>
  <c r="S318" i="19"/>
  <c r="AZ318" i="19"/>
  <c r="BF318" i="19"/>
  <c r="BJ318" i="19"/>
  <c r="AJ318" i="19"/>
  <c r="AO318" i="19"/>
  <c r="AY318" i="19"/>
  <c r="I318" i="19"/>
  <c r="BM318" i="19"/>
  <c r="J318" i="19"/>
  <c r="L318" i="19"/>
  <c r="O318" i="19"/>
  <c r="X318" i="19"/>
  <c r="Q318" i="19"/>
  <c r="BE318" i="19"/>
  <c r="AQ318" i="19"/>
  <c r="AP318" i="19"/>
  <c r="BH318" i="19"/>
  <c r="R318" i="19"/>
  <c r="BI318" i="19"/>
  <c r="AF318" i="19"/>
  <c r="AX318" i="19"/>
  <c r="AN318" i="19"/>
  <c r="AV318" i="19"/>
  <c r="BG318" i="19"/>
  <c r="T318" i="19"/>
  <c r="AI318" i="19"/>
  <c r="BK318" i="19"/>
  <c r="P318" i="19"/>
  <c r="N318" i="19"/>
  <c r="AH317" i="19"/>
  <c r="Z317" i="19"/>
  <c r="AG317" i="19"/>
  <c r="AE498" i="19"/>
  <c r="Y498" i="19"/>
  <c r="BO320" i="19"/>
  <c r="C322" i="19"/>
  <c r="A320" i="19"/>
  <c r="AA317" i="19"/>
  <c r="A319" i="19"/>
  <c r="C321" i="19"/>
  <c r="BO319" i="19"/>
  <c r="W498" i="19"/>
  <c r="U498" i="19"/>
  <c r="AD317" i="19"/>
  <c r="C503" i="19"/>
  <c r="BO501" i="19"/>
  <c r="C502" i="19"/>
  <c r="BO500" i="19"/>
  <c r="AJ499" i="19"/>
  <c r="AK499" i="19"/>
  <c r="BF499" i="19"/>
  <c r="BI499" i="19"/>
  <c r="O499" i="19"/>
  <c r="L499" i="19"/>
  <c r="R499" i="19"/>
  <c r="BM499" i="19"/>
  <c r="S499" i="19"/>
  <c r="AV499" i="19"/>
  <c r="AB499" i="19"/>
  <c r="BJ499" i="19"/>
  <c r="I499" i="19"/>
  <c r="Q499" i="19"/>
  <c r="J499" i="19"/>
  <c r="AY499" i="19"/>
  <c r="AW499" i="19"/>
  <c r="M499" i="19"/>
  <c r="T499" i="19"/>
  <c r="AF499" i="19"/>
  <c r="AO499" i="19"/>
  <c r="AN499" i="19"/>
  <c r="BE499" i="19"/>
  <c r="BG499" i="19"/>
  <c r="AQ499" i="19"/>
  <c r="N499" i="19"/>
  <c r="AX499" i="19"/>
  <c r="K499" i="19"/>
  <c r="BL499" i="19"/>
  <c r="AP499" i="19"/>
  <c r="BH499" i="19"/>
  <c r="P499" i="19"/>
  <c r="BK499" i="19"/>
  <c r="BA499" i="19"/>
  <c r="AZ499" i="19"/>
  <c r="AI499" i="19"/>
  <c r="X499" i="19"/>
  <c r="U317" i="19"/>
  <c r="AE317" i="19"/>
  <c r="Y317" i="19"/>
  <c r="AC317" i="19"/>
  <c r="F61" i="19"/>
  <c r="G62" i="19"/>
  <c r="C62" i="19"/>
  <c r="BC679" i="19" l="1"/>
  <c r="BD679" i="19"/>
  <c r="AD678" i="19"/>
  <c r="Y318" i="19"/>
  <c r="W499" i="19"/>
  <c r="AA318" i="19"/>
  <c r="AC499" i="19"/>
  <c r="AC318" i="19"/>
  <c r="AD318" i="19"/>
  <c r="U678" i="19"/>
  <c r="AA499" i="19"/>
  <c r="V678" i="19"/>
  <c r="AA678" i="19"/>
  <c r="Z318" i="19"/>
  <c r="AE318" i="19"/>
  <c r="Y678" i="19"/>
  <c r="W678" i="19"/>
  <c r="Y499" i="19"/>
  <c r="L679" i="19"/>
  <c r="AI679" i="19"/>
  <c r="AJ679" i="19"/>
  <c r="BF679" i="19"/>
  <c r="K679" i="19"/>
  <c r="AP679" i="19"/>
  <c r="I679" i="19"/>
  <c r="Q679" i="19"/>
  <c r="BG679" i="19"/>
  <c r="AY679" i="19"/>
  <c r="AQ679" i="19"/>
  <c r="R679" i="19"/>
  <c r="BL679" i="19"/>
  <c r="BA679" i="19"/>
  <c r="AV679" i="19"/>
  <c r="J679" i="19"/>
  <c r="X679" i="19"/>
  <c r="BI679" i="19"/>
  <c r="AZ679" i="19"/>
  <c r="S679" i="19"/>
  <c r="BM679" i="19"/>
  <c r="BE679" i="19"/>
  <c r="AW679" i="19"/>
  <c r="M679" i="19"/>
  <c r="BH679" i="19"/>
  <c r="BJ679" i="19"/>
  <c r="AK679" i="19"/>
  <c r="T679" i="19"/>
  <c r="N679" i="19"/>
  <c r="AB679" i="19"/>
  <c r="BK679" i="19"/>
  <c r="AO679" i="19"/>
  <c r="P679" i="19"/>
  <c r="AF679" i="19"/>
  <c r="AX679" i="19"/>
  <c r="AN679" i="19"/>
  <c r="O679" i="19"/>
  <c r="G499" i="19"/>
  <c r="A498" i="19"/>
  <c r="AE499" i="19"/>
  <c r="U318" i="19"/>
  <c r="AC678" i="19"/>
  <c r="AD499" i="19"/>
  <c r="A680" i="19"/>
  <c r="C682" i="19"/>
  <c r="BO680" i="19"/>
  <c r="C681" i="19"/>
  <c r="M501" i="19"/>
  <c r="AO501" i="19"/>
  <c r="BG501" i="19"/>
  <c r="N501" i="19"/>
  <c r="AP501" i="19"/>
  <c r="BH501" i="19"/>
  <c r="Q501" i="19"/>
  <c r="AW501" i="19"/>
  <c r="BK501" i="19"/>
  <c r="J501" i="19"/>
  <c r="AZ501" i="19"/>
  <c r="L501" i="19"/>
  <c r="O501" i="19"/>
  <c r="AF501" i="19"/>
  <c r="P501" i="19"/>
  <c r="BE501" i="19"/>
  <c r="R501" i="19"/>
  <c r="BF501" i="19"/>
  <c r="S501" i="19"/>
  <c r="AJ501" i="19"/>
  <c r="BI501" i="19"/>
  <c r="T501" i="19"/>
  <c r="AK501" i="19"/>
  <c r="BJ501" i="19"/>
  <c r="AN501" i="19"/>
  <c r="BL501" i="19"/>
  <c r="I501" i="19"/>
  <c r="X501" i="19"/>
  <c r="AB501" i="19"/>
  <c r="AQ501" i="19"/>
  <c r="AX501" i="19"/>
  <c r="BM501" i="19"/>
  <c r="AV501" i="19"/>
  <c r="AY501" i="19"/>
  <c r="K501" i="19"/>
  <c r="BA501" i="19"/>
  <c r="AI501" i="19"/>
  <c r="W318" i="19"/>
  <c r="V318" i="19"/>
  <c r="Z678" i="19"/>
  <c r="I500" i="19"/>
  <c r="K500" i="19"/>
  <c r="X500" i="19"/>
  <c r="AK500" i="19"/>
  <c r="BE500" i="19"/>
  <c r="R500" i="19"/>
  <c r="AN500" i="19"/>
  <c r="BI500" i="19"/>
  <c r="AO500" i="19"/>
  <c r="BJ500" i="19"/>
  <c r="AP500" i="19"/>
  <c r="BK500" i="19"/>
  <c r="AQ500" i="19"/>
  <c r="BL500" i="19"/>
  <c r="AV500" i="19"/>
  <c r="AW500" i="19"/>
  <c r="L500" i="19"/>
  <c r="AB500" i="19"/>
  <c r="AX500" i="19"/>
  <c r="M500" i="19"/>
  <c r="AI500" i="19"/>
  <c r="AJ500" i="19"/>
  <c r="BF500" i="19"/>
  <c r="BH500" i="19"/>
  <c r="O500" i="19"/>
  <c r="P500" i="19"/>
  <c r="Q500" i="19"/>
  <c r="BG500" i="19"/>
  <c r="N500" i="19"/>
  <c r="S500" i="19"/>
  <c r="T500" i="19"/>
  <c r="J500" i="19"/>
  <c r="BA500" i="19"/>
  <c r="AZ500" i="19"/>
  <c r="AF500" i="19"/>
  <c r="BM500" i="19"/>
  <c r="AY500" i="19"/>
  <c r="BO322" i="19"/>
  <c r="C324" i="19"/>
  <c r="A322" i="19"/>
  <c r="AE678" i="19"/>
  <c r="Z499" i="19"/>
  <c r="BO503" i="19"/>
  <c r="C505" i="19"/>
  <c r="BE320" i="19"/>
  <c r="BF320" i="19"/>
  <c r="AY320" i="19"/>
  <c r="X320" i="19"/>
  <c r="AN320" i="19"/>
  <c r="BM320" i="19"/>
  <c r="BI320" i="19"/>
  <c r="P320" i="19"/>
  <c r="BL320" i="19"/>
  <c r="AB320" i="19"/>
  <c r="AI320" i="19"/>
  <c r="S320" i="19"/>
  <c r="AP320" i="19"/>
  <c r="I320" i="19"/>
  <c r="AW320" i="19"/>
  <c r="BG320" i="19"/>
  <c r="AJ320" i="19"/>
  <c r="BJ320" i="19"/>
  <c r="AV320" i="19"/>
  <c r="N320" i="19"/>
  <c r="T320" i="19"/>
  <c r="K320" i="19"/>
  <c r="AO320" i="19"/>
  <c r="AF320" i="19"/>
  <c r="BA320" i="19"/>
  <c r="O320" i="19"/>
  <c r="AX320" i="19"/>
  <c r="M320" i="19"/>
  <c r="AQ320" i="19"/>
  <c r="BH320" i="19"/>
  <c r="AZ320" i="19"/>
  <c r="AK320" i="19"/>
  <c r="BK320" i="19"/>
  <c r="J320" i="19"/>
  <c r="R320" i="19"/>
  <c r="Q320" i="19"/>
  <c r="L320" i="19"/>
  <c r="V499" i="19"/>
  <c r="BO502" i="19"/>
  <c r="C504" i="19"/>
  <c r="BM319" i="19"/>
  <c r="BI319" i="19"/>
  <c r="N319" i="19"/>
  <c r="T319" i="19"/>
  <c r="P319" i="19"/>
  <c r="S319" i="19"/>
  <c r="BE319" i="19"/>
  <c r="AZ319" i="19"/>
  <c r="AW319" i="19"/>
  <c r="Q319" i="19"/>
  <c r="BA319" i="19"/>
  <c r="BJ319" i="19"/>
  <c r="AJ319" i="19"/>
  <c r="AB319" i="19"/>
  <c r="AY319" i="19"/>
  <c r="X319" i="19"/>
  <c r="AK319" i="19"/>
  <c r="BL319" i="19"/>
  <c r="AQ319" i="19"/>
  <c r="AX319" i="19"/>
  <c r="O319" i="19"/>
  <c r="AI319" i="19"/>
  <c r="AO319" i="19"/>
  <c r="K319" i="19"/>
  <c r="BG319" i="19"/>
  <c r="BH319" i="19"/>
  <c r="AN319" i="19"/>
  <c r="AP319" i="19"/>
  <c r="AF319" i="19"/>
  <c r="R319" i="19"/>
  <c r="AV319" i="19"/>
  <c r="I319" i="19"/>
  <c r="BK319" i="19"/>
  <c r="J319" i="19"/>
  <c r="M319" i="19"/>
  <c r="BF319" i="19"/>
  <c r="L319" i="19"/>
  <c r="U499" i="19"/>
  <c r="A321" i="19"/>
  <c r="BO321" i="19"/>
  <c r="C323" i="19"/>
  <c r="G63" i="19"/>
  <c r="F62" i="19"/>
  <c r="C63" i="19"/>
  <c r="BD680" i="19" l="1"/>
  <c r="BC680" i="19"/>
  <c r="Y500" i="19"/>
  <c r="V500" i="19"/>
  <c r="W500" i="19"/>
  <c r="AC679" i="19"/>
  <c r="AC319" i="19"/>
  <c r="AE319" i="19"/>
  <c r="Y320" i="19"/>
  <c r="AA320" i="19"/>
  <c r="U501" i="19"/>
  <c r="Z679" i="19"/>
  <c r="V319" i="19"/>
  <c r="W319" i="19"/>
  <c r="AD320" i="19"/>
  <c r="AA501" i="19"/>
  <c r="AA679" i="19"/>
  <c r="V679" i="19"/>
  <c r="W320" i="19"/>
  <c r="Y679" i="19"/>
  <c r="AC320" i="19"/>
  <c r="AE320" i="19"/>
  <c r="V320" i="19"/>
  <c r="Z501" i="19"/>
  <c r="Y319" i="19"/>
  <c r="AE500" i="19"/>
  <c r="Y501" i="19"/>
  <c r="V501" i="19"/>
  <c r="U319" i="19"/>
  <c r="C506" i="19"/>
  <c r="BO504" i="19"/>
  <c r="AA500" i="19"/>
  <c r="A323" i="19"/>
  <c r="C325" i="19"/>
  <c r="BO323" i="19"/>
  <c r="Q321" i="19"/>
  <c r="AQ321" i="19"/>
  <c r="BH321" i="19"/>
  <c r="S321" i="19"/>
  <c r="AN321" i="19"/>
  <c r="BJ321" i="19"/>
  <c r="X321" i="19"/>
  <c r="AP321" i="19"/>
  <c r="AW321" i="19"/>
  <c r="N321" i="19"/>
  <c r="BE321" i="19"/>
  <c r="BF321" i="19"/>
  <c r="AB321" i="19"/>
  <c r="BI321" i="19"/>
  <c r="BM321" i="19"/>
  <c r="J321" i="19"/>
  <c r="AJ321" i="19"/>
  <c r="L321" i="19"/>
  <c r="AK321" i="19"/>
  <c r="AZ321" i="19"/>
  <c r="M321" i="19"/>
  <c r="BG321" i="19"/>
  <c r="O321" i="19"/>
  <c r="P321" i="19"/>
  <c r="R321" i="19"/>
  <c r="AV321" i="19"/>
  <c r="AO321" i="19"/>
  <c r="BL321" i="19"/>
  <c r="AF321" i="19"/>
  <c r="AY321" i="19"/>
  <c r="I321" i="19"/>
  <c r="BA321" i="19"/>
  <c r="AI321" i="19"/>
  <c r="K321" i="19"/>
  <c r="T321" i="19"/>
  <c r="AX321" i="19"/>
  <c r="BK321" i="19"/>
  <c r="AD319" i="19"/>
  <c r="AP502" i="19"/>
  <c r="BK502" i="19"/>
  <c r="J502" i="19"/>
  <c r="AW502" i="19"/>
  <c r="K502" i="19"/>
  <c r="AB502" i="19"/>
  <c r="AZ502" i="19"/>
  <c r="M502" i="19"/>
  <c r="BA502" i="19"/>
  <c r="N502" i="19"/>
  <c r="BE502" i="19"/>
  <c r="BI502" i="19"/>
  <c r="O502" i="19"/>
  <c r="P502" i="19"/>
  <c r="Q502" i="19"/>
  <c r="T502" i="19"/>
  <c r="AK502" i="19"/>
  <c r="BF502" i="19"/>
  <c r="BG502" i="19"/>
  <c r="BH502" i="19"/>
  <c r="AN502" i="19"/>
  <c r="AJ502" i="19"/>
  <c r="AQ502" i="19"/>
  <c r="AO502" i="19"/>
  <c r="R502" i="19"/>
  <c r="AX502" i="19"/>
  <c r="BL502" i="19"/>
  <c r="S502" i="19"/>
  <c r="AF502" i="19"/>
  <c r="AY502" i="19"/>
  <c r="BM502" i="19"/>
  <c r="X502" i="19"/>
  <c r="BJ502" i="19"/>
  <c r="AV502" i="19"/>
  <c r="L502" i="19"/>
  <c r="I502" i="19"/>
  <c r="AI502" i="19"/>
  <c r="AE501" i="19"/>
  <c r="BO681" i="19"/>
  <c r="A681" i="19"/>
  <c r="C683" i="19"/>
  <c r="G500" i="19"/>
  <c r="G501" i="19"/>
  <c r="A499" i="19"/>
  <c r="Z500" i="19"/>
  <c r="I680" i="19"/>
  <c r="AY680" i="19"/>
  <c r="BL680" i="19"/>
  <c r="J680" i="19"/>
  <c r="AZ680" i="19"/>
  <c r="BM680" i="19"/>
  <c r="BE680" i="19"/>
  <c r="BF680" i="19"/>
  <c r="AB680" i="19"/>
  <c r="BG680" i="19"/>
  <c r="BI680" i="19"/>
  <c r="L680" i="19"/>
  <c r="AJ680" i="19"/>
  <c r="M680" i="19"/>
  <c r="AK680" i="19"/>
  <c r="O680" i="19"/>
  <c r="AO680" i="19"/>
  <c r="R680" i="19"/>
  <c r="AV680" i="19"/>
  <c r="AN680" i="19"/>
  <c r="AP680" i="19"/>
  <c r="N680" i="19"/>
  <c r="P680" i="19"/>
  <c r="X680" i="19"/>
  <c r="BA680" i="19"/>
  <c r="AI680" i="19"/>
  <c r="Q680" i="19"/>
  <c r="AQ680" i="19"/>
  <c r="BK680" i="19"/>
  <c r="AX680" i="19"/>
  <c r="AF680" i="19"/>
  <c r="BJ680" i="19"/>
  <c r="T680" i="19"/>
  <c r="AW680" i="19"/>
  <c r="S680" i="19"/>
  <c r="K680" i="19"/>
  <c r="BH680" i="19"/>
  <c r="Z320" i="19"/>
  <c r="BO324" i="19"/>
  <c r="A324" i="19"/>
  <c r="C326" i="19"/>
  <c r="AC501" i="19"/>
  <c r="BO682" i="19"/>
  <c r="A682" i="19"/>
  <c r="C684" i="19"/>
  <c r="AD679" i="19"/>
  <c r="K322" i="19"/>
  <c r="M322" i="19"/>
  <c r="Q322" i="19"/>
  <c r="AY322" i="19"/>
  <c r="N322" i="19"/>
  <c r="BA322" i="19"/>
  <c r="BL322" i="19"/>
  <c r="BE322" i="19"/>
  <c r="J322" i="19"/>
  <c r="P322" i="19"/>
  <c r="BH322" i="19"/>
  <c r="BF322" i="19"/>
  <c r="AZ322" i="19"/>
  <c r="AI322" i="19"/>
  <c r="AB322" i="19"/>
  <c r="BM322" i="19"/>
  <c r="BG322" i="19"/>
  <c r="BK322" i="19"/>
  <c r="L322" i="19"/>
  <c r="S322" i="19"/>
  <c r="X322" i="19"/>
  <c r="AN322" i="19"/>
  <c r="AJ322" i="19"/>
  <c r="BJ322" i="19"/>
  <c r="AW322" i="19"/>
  <c r="AP322" i="19"/>
  <c r="I322" i="19"/>
  <c r="BI322" i="19"/>
  <c r="T322" i="19"/>
  <c r="AF322" i="19"/>
  <c r="R322" i="19"/>
  <c r="AV322" i="19"/>
  <c r="O322" i="19"/>
  <c r="AQ322" i="19"/>
  <c r="AX322" i="19"/>
  <c r="AO322" i="19"/>
  <c r="AK322" i="19"/>
  <c r="Z319" i="19"/>
  <c r="C507" i="19"/>
  <c r="BO505" i="19"/>
  <c r="U500" i="19"/>
  <c r="U679" i="19"/>
  <c r="J503" i="19"/>
  <c r="N503" i="19"/>
  <c r="AW503" i="19"/>
  <c r="AX503" i="19"/>
  <c r="Q503" i="19"/>
  <c r="AQ503" i="19"/>
  <c r="AB503" i="19"/>
  <c r="K503" i="19"/>
  <c r="BK503" i="19"/>
  <c r="X503" i="19"/>
  <c r="R503" i="19"/>
  <c r="AV503" i="19"/>
  <c r="AN503" i="19"/>
  <c r="BE503" i="19"/>
  <c r="BL503" i="19"/>
  <c r="L503" i="19"/>
  <c r="AI503" i="19"/>
  <c r="AO503" i="19"/>
  <c r="BH503" i="19"/>
  <c r="P503" i="19"/>
  <c r="AJ503" i="19"/>
  <c r="BG503" i="19"/>
  <c r="BM503" i="19"/>
  <c r="T503" i="19"/>
  <c r="BI503" i="19"/>
  <c r="BJ503" i="19"/>
  <c r="BF503" i="19"/>
  <c r="BA503" i="19"/>
  <c r="S503" i="19"/>
  <c r="AP503" i="19"/>
  <c r="I503" i="19"/>
  <c r="AY503" i="19"/>
  <c r="M503" i="19"/>
  <c r="AF503" i="19"/>
  <c r="AK503" i="19"/>
  <c r="O503" i="19"/>
  <c r="AZ503" i="19"/>
  <c r="AA319" i="19"/>
  <c r="AE679" i="19"/>
  <c r="AD500" i="19"/>
  <c r="AD501" i="19"/>
  <c r="W679" i="19"/>
  <c r="U320" i="19"/>
  <c r="W501" i="19"/>
  <c r="AC500" i="19"/>
  <c r="G64" i="19"/>
  <c r="F63" i="19"/>
  <c r="C64" i="19"/>
  <c r="BC682" i="19" l="1"/>
  <c r="BD682" i="19"/>
  <c r="BC681" i="19"/>
  <c r="BD681" i="19"/>
  <c r="AC322" i="19"/>
  <c r="W502" i="19"/>
  <c r="AE322" i="19"/>
  <c r="U502" i="19"/>
  <c r="AC321" i="19"/>
  <c r="AD321" i="19"/>
  <c r="AA502" i="19"/>
  <c r="AE502" i="19"/>
  <c r="V503" i="19"/>
  <c r="AA503" i="19"/>
  <c r="U503" i="19"/>
  <c r="AA322" i="19"/>
  <c r="V322" i="19"/>
  <c r="AD680" i="19"/>
  <c r="AA321" i="19"/>
  <c r="Z321" i="19"/>
  <c r="AD503" i="19"/>
  <c r="Y322" i="19"/>
  <c r="W503" i="19"/>
  <c r="AA680" i="19"/>
  <c r="Z680" i="19"/>
  <c r="AE321" i="19"/>
  <c r="Y321" i="19"/>
  <c r="AC680" i="19"/>
  <c r="AE680" i="19"/>
  <c r="AD502" i="19"/>
  <c r="T324" i="19"/>
  <c r="AF324" i="19"/>
  <c r="AX324" i="19"/>
  <c r="BK324" i="19"/>
  <c r="S324" i="19"/>
  <c r="AO324" i="19"/>
  <c r="BJ324" i="19"/>
  <c r="AQ324" i="19"/>
  <c r="BM324" i="19"/>
  <c r="AW324" i="19"/>
  <c r="O324" i="19"/>
  <c r="BF324" i="19"/>
  <c r="BL324" i="19"/>
  <c r="I324" i="19"/>
  <c r="J324" i="19"/>
  <c r="AK324" i="19"/>
  <c r="P324" i="19"/>
  <c r="AV324" i="19"/>
  <c r="Q324" i="19"/>
  <c r="AY324" i="19"/>
  <c r="BG324" i="19"/>
  <c r="BH324" i="19"/>
  <c r="M324" i="19"/>
  <c r="BI324" i="19"/>
  <c r="R324" i="19"/>
  <c r="AB324" i="19"/>
  <c r="AP324" i="19"/>
  <c r="AZ324" i="19"/>
  <c r="K324" i="19"/>
  <c r="BE324" i="19"/>
  <c r="AN324" i="19"/>
  <c r="N324" i="19"/>
  <c r="AJ324" i="19"/>
  <c r="L324" i="19"/>
  <c r="AI324" i="19"/>
  <c r="X324" i="19"/>
  <c r="BA324" i="19"/>
  <c r="J681" i="19"/>
  <c r="AZ681" i="19"/>
  <c r="BM681" i="19"/>
  <c r="N681" i="19"/>
  <c r="AN681" i="19"/>
  <c r="O681" i="19"/>
  <c r="AO681" i="19"/>
  <c r="P681" i="19"/>
  <c r="AP681" i="19"/>
  <c r="Q681" i="19"/>
  <c r="AQ681" i="19"/>
  <c r="S681" i="19"/>
  <c r="AW681" i="19"/>
  <c r="BF681" i="19"/>
  <c r="BH681" i="19"/>
  <c r="AK681" i="19"/>
  <c r="BE681" i="19"/>
  <c r="BG681" i="19"/>
  <c r="BJ681" i="19"/>
  <c r="M681" i="19"/>
  <c r="AB681" i="19"/>
  <c r="R681" i="19"/>
  <c r="AJ681" i="19"/>
  <c r="X681" i="19"/>
  <c r="L681" i="19"/>
  <c r="BL681" i="19"/>
  <c r="BA681" i="19"/>
  <c r="AY681" i="19"/>
  <c r="AI681" i="19"/>
  <c r="I681" i="19"/>
  <c r="AX681" i="19"/>
  <c r="AF681" i="19"/>
  <c r="T681" i="19"/>
  <c r="K681" i="19"/>
  <c r="BK681" i="19"/>
  <c r="BI681" i="19"/>
  <c r="AV681" i="19"/>
  <c r="Y502" i="19"/>
  <c r="AK504" i="19"/>
  <c r="BH504" i="19"/>
  <c r="J504" i="19"/>
  <c r="AQ504" i="19"/>
  <c r="BK504" i="19"/>
  <c r="M504" i="19"/>
  <c r="AZ504" i="19"/>
  <c r="AI504" i="19"/>
  <c r="BA504" i="19"/>
  <c r="BF504" i="19"/>
  <c r="P504" i="19"/>
  <c r="T504" i="19"/>
  <c r="Q504" i="19"/>
  <c r="O504" i="19"/>
  <c r="L504" i="19"/>
  <c r="AN504" i="19"/>
  <c r="BE504" i="19"/>
  <c r="AW504" i="19"/>
  <c r="AB504" i="19"/>
  <c r="BL504" i="19"/>
  <c r="S504" i="19"/>
  <c r="AF504" i="19"/>
  <c r="AY504" i="19"/>
  <c r="BM504" i="19"/>
  <c r="N504" i="19"/>
  <c r="K504" i="19"/>
  <c r="BJ504" i="19"/>
  <c r="AP504" i="19"/>
  <c r="X504" i="19"/>
  <c r="I504" i="19"/>
  <c r="BI504" i="19"/>
  <c r="AV504" i="19"/>
  <c r="R504" i="19"/>
  <c r="AO504" i="19"/>
  <c r="AX504" i="19"/>
  <c r="AJ504" i="19"/>
  <c r="BG504" i="19"/>
  <c r="Z503" i="19"/>
  <c r="BO684" i="19"/>
  <c r="A684" i="19"/>
  <c r="C686" i="19"/>
  <c r="W680" i="19"/>
  <c r="W321" i="19"/>
  <c r="V321" i="19"/>
  <c r="C508" i="19"/>
  <c r="BO506" i="19"/>
  <c r="G503" i="19"/>
  <c r="A501" i="19"/>
  <c r="V502" i="19"/>
  <c r="U321" i="19"/>
  <c r="J323" i="19"/>
  <c r="AZ323" i="19"/>
  <c r="BM323" i="19"/>
  <c r="M323" i="19"/>
  <c r="AK323" i="19"/>
  <c r="S323" i="19"/>
  <c r="AW323" i="19"/>
  <c r="BJ323" i="19"/>
  <c r="AX323" i="19"/>
  <c r="L323" i="19"/>
  <c r="O323" i="19"/>
  <c r="AF323" i="19"/>
  <c r="BF323" i="19"/>
  <c r="T323" i="19"/>
  <c r="AO323" i="19"/>
  <c r="BK323" i="19"/>
  <c r="I323" i="19"/>
  <c r="AN323" i="19"/>
  <c r="P323" i="19"/>
  <c r="AQ323" i="19"/>
  <c r="Q323" i="19"/>
  <c r="AV323" i="19"/>
  <c r="BE323" i="19"/>
  <c r="X323" i="19"/>
  <c r="BG323" i="19"/>
  <c r="N323" i="19"/>
  <c r="R323" i="19"/>
  <c r="AB323" i="19"/>
  <c r="AJ323" i="19"/>
  <c r="AP323" i="19"/>
  <c r="BH323" i="19"/>
  <c r="BL323" i="19"/>
  <c r="AY323" i="19"/>
  <c r="BI323" i="19"/>
  <c r="K323" i="19"/>
  <c r="AI323" i="19"/>
  <c r="BA323" i="19"/>
  <c r="AE503" i="19"/>
  <c r="U322" i="19"/>
  <c r="BE682" i="19"/>
  <c r="BF682" i="19"/>
  <c r="AB682" i="19"/>
  <c r="BG682" i="19"/>
  <c r="BH682" i="19"/>
  <c r="BI682" i="19"/>
  <c r="AF682" i="19"/>
  <c r="BK682" i="19"/>
  <c r="O682" i="19"/>
  <c r="AO682" i="19"/>
  <c r="Q682" i="19"/>
  <c r="AQ682" i="19"/>
  <c r="AV682" i="19"/>
  <c r="AX682" i="19"/>
  <c r="N682" i="19"/>
  <c r="P682" i="19"/>
  <c r="T682" i="19"/>
  <c r="AN682" i="19"/>
  <c r="AP682" i="19"/>
  <c r="R682" i="19"/>
  <c r="S682" i="19"/>
  <c r="AK682" i="19"/>
  <c r="BA682" i="19"/>
  <c r="M682" i="19"/>
  <c r="AJ682" i="19"/>
  <c r="X682" i="19"/>
  <c r="J682" i="19"/>
  <c r="L682" i="19"/>
  <c r="AZ682" i="19"/>
  <c r="BJ682" i="19"/>
  <c r="BL682" i="19"/>
  <c r="AW682" i="19"/>
  <c r="K682" i="19"/>
  <c r="BM682" i="19"/>
  <c r="AI682" i="19"/>
  <c r="AY682" i="19"/>
  <c r="I682" i="19"/>
  <c r="V680" i="19"/>
  <c r="G502" i="19"/>
  <c r="A500" i="19"/>
  <c r="BO325" i="19"/>
  <c r="A325" i="19"/>
  <c r="C327" i="19"/>
  <c r="I505" i="19"/>
  <c r="AV505" i="19"/>
  <c r="BL505" i="19"/>
  <c r="J505" i="19"/>
  <c r="AB505" i="19"/>
  <c r="AW505" i="19"/>
  <c r="BM505" i="19"/>
  <c r="N505" i="19"/>
  <c r="AY505" i="19"/>
  <c r="P505" i="19"/>
  <c r="AZ505" i="19"/>
  <c r="Q505" i="19"/>
  <c r="AF505" i="19"/>
  <c r="BA505" i="19"/>
  <c r="R505" i="19"/>
  <c r="T505" i="19"/>
  <c r="AI505" i="19"/>
  <c r="AJ505" i="19"/>
  <c r="BI505" i="19"/>
  <c r="S505" i="19"/>
  <c r="AP505" i="19"/>
  <c r="BH505" i="19"/>
  <c r="BJ505" i="19"/>
  <c r="BG505" i="19"/>
  <c r="AX505" i="19"/>
  <c r="M505" i="19"/>
  <c r="O505" i="19"/>
  <c r="AO505" i="19"/>
  <c r="BF505" i="19"/>
  <c r="K505" i="19"/>
  <c r="X505" i="19"/>
  <c r="BK505" i="19"/>
  <c r="AK505" i="19"/>
  <c r="AQ505" i="19"/>
  <c r="AN505" i="19"/>
  <c r="BE505" i="19"/>
  <c r="L505" i="19"/>
  <c r="AD322" i="19"/>
  <c r="U680" i="19"/>
  <c r="AC503" i="19"/>
  <c r="C509" i="19"/>
  <c r="BO507" i="19"/>
  <c r="Z322" i="19"/>
  <c r="W322" i="19"/>
  <c r="Y503" i="19"/>
  <c r="Y680" i="19"/>
  <c r="AC502" i="19"/>
  <c r="A326" i="19"/>
  <c r="C328" i="19"/>
  <c r="BO326" i="19"/>
  <c r="BO683" i="19"/>
  <c r="A683" i="19"/>
  <c r="C685" i="19"/>
  <c r="Z502" i="19"/>
  <c r="G65" i="19"/>
  <c r="F64" i="19"/>
  <c r="C65" i="19"/>
  <c r="Z681" i="19" l="1"/>
  <c r="BC683" i="19"/>
  <c r="BD683" i="19"/>
  <c r="BD684" i="19"/>
  <c r="BC684" i="19"/>
  <c r="AD681" i="19"/>
  <c r="V324" i="19"/>
  <c r="W504" i="19"/>
  <c r="AE323" i="19"/>
  <c r="AC682" i="19"/>
  <c r="AD505" i="19"/>
  <c r="AE504" i="19"/>
  <c r="Y324" i="19"/>
  <c r="U505" i="19"/>
  <c r="AA505" i="19"/>
  <c r="W505" i="19"/>
  <c r="AE682" i="19"/>
  <c r="Y505" i="19"/>
  <c r="AD682" i="19"/>
  <c r="AD504" i="19"/>
  <c r="U681" i="19"/>
  <c r="W324" i="19"/>
  <c r="V323" i="19"/>
  <c r="U323" i="19"/>
  <c r="AC681" i="19"/>
  <c r="W323" i="19"/>
  <c r="U324" i="19"/>
  <c r="V505" i="19"/>
  <c r="Z682" i="19"/>
  <c r="U504" i="19"/>
  <c r="AE505" i="19"/>
  <c r="AC505" i="19"/>
  <c r="BO509" i="19"/>
  <c r="C511" i="19"/>
  <c r="Z505" i="19"/>
  <c r="A686" i="19"/>
  <c r="C688" i="19"/>
  <c r="BO686" i="19"/>
  <c r="Y681" i="19"/>
  <c r="S326" i="19"/>
  <c r="AY326" i="19"/>
  <c r="R326" i="19"/>
  <c r="AI326" i="19"/>
  <c r="AJ326" i="19"/>
  <c r="AQ326" i="19"/>
  <c r="AV326" i="19"/>
  <c r="AW326" i="19"/>
  <c r="Q326" i="19"/>
  <c r="BJ326" i="19"/>
  <c r="I326" i="19"/>
  <c r="L326" i="19"/>
  <c r="AZ326" i="19"/>
  <c r="M326" i="19"/>
  <c r="BM326" i="19"/>
  <c r="BL326" i="19"/>
  <c r="BI326" i="19"/>
  <c r="AK326" i="19"/>
  <c r="AX326" i="19"/>
  <c r="X326" i="19"/>
  <c r="K326" i="19"/>
  <c r="N326" i="19"/>
  <c r="BA326" i="19"/>
  <c r="BH326" i="19"/>
  <c r="AN326" i="19"/>
  <c r="O326" i="19"/>
  <c r="BE326" i="19"/>
  <c r="AF326" i="19"/>
  <c r="P326" i="19"/>
  <c r="BF326" i="19"/>
  <c r="AB326" i="19"/>
  <c r="T326" i="19"/>
  <c r="J326" i="19"/>
  <c r="AP326" i="19"/>
  <c r="BG326" i="19"/>
  <c r="AO326" i="19"/>
  <c r="BK326" i="19"/>
  <c r="R325" i="19"/>
  <c r="T325" i="19"/>
  <c r="AB325" i="19"/>
  <c r="AK325" i="19"/>
  <c r="S325" i="19"/>
  <c r="BI325" i="19"/>
  <c r="AN325" i="19"/>
  <c r="K325" i="19"/>
  <c r="O325" i="19"/>
  <c r="BJ325" i="19"/>
  <c r="AO325" i="19"/>
  <c r="AW325" i="19"/>
  <c r="BF325" i="19"/>
  <c r="BG325" i="19"/>
  <c r="I325" i="19"/>
  <c r="BK325" i="19"/>
  <c r="AY325" i="19"/>
  <c r="BM325" i="19"/>
  <c r="AZ325" i="19"/>
  <c r="L325" i="19"/>
  <c r="BL325" i="19"/>
  <c r="AI325" i="19"/>
  <c r="X325" i="19"/>
  <c r="N325" i="19"/>
  <c r="J325" i="19"/>
  <c r="M325" i="19"/>
  <c r="BH325" i="19"/>
  <c r="Q325" i="19"/>
  <c r="AP325" i="19"/>
  <c r="AQ325" i="19"/>
  <c r="P325" i="19"/>
  <c r="BA325" i="19"/>
  <c r="AX325" i="19"/>
  <c r="AF325" i="19"/>
  <c r="AV325" i="19"/>
  <c r="BE325" i="19"/>
  <c r="AJ325" i="19"/>
  <c r="AA682" i="19"/>
  <c r="G505" i="19"/>
  <c r="A503" i="19"/>
  <c r="X506" i="19"/>
  <c r="AO506" i="19"/>
  <c r="AN506" i="19"/>
  <c r="AQ506" i="19"/>
  <c r="AV506" i="19"/>
  <c r="S506" i="19"/>
  <c r="Q506" i="19"/>
  <c r="AF506" i="19"/>
  <c r="AY506" i="19"/>
  <c r="T506" i="19"/>
  <c r="BM506" i="19"/>
  <c r="AI506" i="19"/>
  <c r="P506" i="19"/>
  <c r="AW506" i="19"/>
  <c r="AJ506" i="19"/>
  <c r="AB506" i="19"/>
  <c r="M506" i="19"/>
  <c r="BF506" i="19"/>
  <c r="BG506" i="19"/>
  <c r="N506" i="19"/>
  <c r="BH506" i="19"/>
  <c r="BL506" i="19"/>
  <c r="BE506" i="19"/>
  <c r="K506" i="19"/>
  <c r="AX506" i="19"/>
  <c r="J506" i="19"/>
  <c r="AP506" i="19"/>
  <c r="R506" i="19"/>
  <c r="BI506" i="19"/>
  <c r="L506" i="19"/>
  <c r="BK506" i="19"/>
  <c r="AZ506" i="19"/>
  <c r="BA506" i="19"/>
  <c r="O506" i="19"/>
  <c r="AK506" i="19"/>
  <c r="BJ506" i="19"/>
  <c r="I506" i="19"/>
  <c r="AA504" i="19"/>
  <c r="V681" i="19"/>
  <c r="AE324" i="19"/>
  <c r="BO508" i="19"/>
  <c r="C510" i="19"/>
  <c r="M684" i="19"/>
  <c r="AK684" i="19"/>
  <c r="N684" i="19"/>
  <c r="AN684" i="19"/>
  <c r="BE684" i="19"/>
  <c r="O684" i="19"/>
  <c r="AO684" i="19"/>
  <c r="BF684" i="19"/>
  <c r="T684" i="19"/>
  <c r="AX684" i="19"/>
  <c r="AZ684" i="19"/>
  <c r="AB684" i="19"/>
  <c r="BG684" i="19"/>
  <c r="BH684" i="19"/>
  <c r="BI684" i="19"/>
  <c r="BJ684" i="19"/>
  <c r="J684" i="19"/>
  <c r="BM684" i="19"/>
  <c r="Q684" i="19"/>
  <c r="AQ684" i="19"/>
  <c r="P684" i="19"/>
  <c r="R684" i="19"/>
  <c r="S684" i="19"/>
  <c r="AF684" i="19"/>
  <c r="AV684" i="19"/>
  <c r="AW684" i="19"/>
  <c r="AP684" i="19"/>
  <c r="BK684" i="19"/>
  <c r="I684" i="19"/>
  <c r="BL684" i="19"/>
  <c r="AY684" i="19"/>
  <c r="BA684" i="19"/>
  <c r="AJ684" i="19"/>
  <c r="AI684" i="19"/>
  <c r="X684" i="19"/>
  <c r="K684" i="19"/>
  <c r="L684" i="19"/>
  <c r="AC504" i="19"/>
  <c r="AE681" i="19"/>
  <c r="AA324" i="19"/>
  <c r="G504" i="19"/>
  <c r="A502" i="19"/>
  <c r="Y682" i="19"/>
  <c r="W682" i="19"/>
  <c r="Z323" i="19"/>
  <c r="Y504" i="19"/>
  <c r="V504" i="19"/>
  <c r="AC324" i="19"/>
  <c r="BO685" i="19"/>
  <c r="A685" i="19"/>
  <c r="C687" i="19"/>
  <c r="V682" i="19"/>
  <c r="AD323" i="19"/>
  <c r="A328" i="19"/>
  <c r="C330" i="19"/>
  <c r="BO328" i="19"/>
  <c r="J507" i="19"/>
  <c r="BM507" i="19"/>
  <c r="AB507" i="19"/>
  <c r="N507" i="19"/>
  <c r="O507" i="19"/>
  <c r="BE507" i="19"/>
  <c r="AI507" i="19"/>
  <c r="L507" i="19"/>
  <c r="BG507" i="19"/>
  <c r="AN507" i="19"/>
  <c r="AJ507" i="19"/>
  <c r="BF507" i="19"/>
  <c r="BI507" i="19"/>
  <c r="AF507" i="19"/>
  <c r="BJ507" i="19"/>
  <c r="Q507" i="19"/>
  <c r="BA507" i="19"/>
  <c r="AP507" i="19"/>
  <c r="AQ507" i="19"/>
  <c r="R507" i="19"/>
  <c r="BK507" i="19"/>
  <c r="BH507" i="19"/>
  <c r="I507" i="19"/>
  <c r="K507" i="19"/>
  <c r="S507" i="19"/>
  <c r="T507" i="19"/>
  <c r="AO507" i="19"/>
  <c r="AZ507" i="19"/>
  <c r="M507" i="19"/>
  <c r="BL507" i="19"/>
  <c r="AW507" i="19"/>
  <c r="AY507" i="19"/>
  <c r="AX507" i="19"/>
  <c r="X507" i="19"/>
  <c r="AV507" i="19"/>
  <c r="AK507" i="19"/>
  <c r="P507" i="19"/>
  <c r="U682" i="19"/>
  <c r="Y323" i="19"/>
  <c r="AA323" i="19"/>
  <c r="AA681" i="19"/>
  <c r="Z324" i="19"/>
  <c r="AD324" i="19"/>
  <c r="J683" i="19"/>
  <c r="AZ683" i="19"/>
  <c r="BM683" i="19"/>
  <c r="L683" i="19"/>
  <c r="X683" i="19"/>
  <c r="AJ683" i="19"/>
  <c r="M683" i="19"/>
  <c r="AK683" i="19"/>
  <c r="N683" i="19"/>
  <c r="AN683" i="19"/>
  <c r="BE683" i="19"/>
  <c r="I683" i="19"/>
  <c r="BL683" i="19"/>
  <c r="O683" i="19"/>
  <c r="AO683" i="19"/>
  <c r="P683" i="19"/>
  <c r="AP683" i="19"/>
  <c r="Q683" i="19"/>
  <c r="AQ683" i="19"/>
  <c r="R683" i="19"/>
  <c r="AV683" i="19"/>
  <c r="S683" i="19"/>
  <c r="AW683" i="19"/>
  <c r="BF683" i="19"/>
  <c r="BH683" i="19"/>
  <c r="BI683" i="19"/>
  <c r="BJ683" i="19"/>
  <c r="AB683" i="19"/>
  <c r="AY683" i="19"/>
  <c r="BG683" i="19"/>
  <c r="AI683" i="19"/>
  <c r="T683" i="19"/>
  <c r="BK683" i="19"/>
  <c r="AX683" i="19"/>
  <c r="AF683" i="19"/>
  <c r="BA683" i="19"/>
  <c r="K683" i="19"/>
  <c r="Z504" i="19"/>
  <c r="W681" i="19"/>
  <c r="A327" i="19"/>
  <c r="C329" i="19"/>
  <c r="BO327" i="19"/>
  <c r="AC323" i="19"/>
  <c r="G66" i="19"/>
  <c r="F65" i="19"/>
  <c r="C66" i="19"/>
  <c r="BD685" i="19" l="1"/>
  <c r="BC685" i="19"/>
  <c r="BC686" i="19"/>
  <c r="BD686" i="19"/>
  <c r="V325" i="19"/>
  <c r="U325" i="19"/>
  <c r="V507" i="19"/>
  <c r="W325" i="19"/>
  <c r="Z683" i="19"/>
  <c r="W684" i="19"/>
  <c r="AD684" i="19"/>
  <c r="AD325" i="19"/>
  <c r="W326" i="19"/>
  <c r="AC684" i="19"/>
  <c r="AA684" i="19"/>
  <c r="AA506" i="19"/>
  <c r="Y506" i="19"/>
  <c r="Z506" i="19"/>
  <c r="AC683" i="19"/>
  <c r="Y684" i="19"/>
  <c r="AE325" i="19"/>
  <c r="AD506" i="19"/>
  <c r="AC506" i="19"/>
  <c r="Y325" i="19"/>
  <c r="V326" i="19"/>
  <c r="Z684" i="19"/>
  <c r="AC325" i="19"/>
  <c r="V684" i="19"/>
  <c r="AD683" i="19"/>
  <c r="AE684" i="19"/>
  <c r="AP327" i="19"/>
  <c r="BL327" i="19"/>
  <c r="X327" i="19"/>
  <c r="AW327" i="19"/>
  <c r="I327" i="19"/>
  <c r="AB327" i="19"/>
  <c r="AY327" i="19"/>
  <c r="P327" i="19"/>
  <c r="BG327" i="19"/>
  <c r="M327" i="19"/>
  <c r="AV327" i="19"/>
  <c r="S327" i="19"/>
  <c r="AZ327" i="19"/>
  <c r="T327" i="19"/>
  <c r="BC327" i="19"/>
  <c r="BI327" i="19"/>
  <c r="BJ327" i="19"/>
  <c r="BD327" i="19"/>
  <c r="BK327" i="19"/>
  <c r="J327" i="19"/>
  <c r="BM327" i="19"/>
  <c r="L327" i="19"/>
  <c r="R327" i="19"/>
  <c r="AF327" i="19"/>
  <c r="AK327" i="19"/>
  <c r="AJ327" i="19"/>
  <c r="AX327" i="19"/>
  <c r="AQ327" i="19"/>
  <c r="Q327" i="19"/>
  <c r="BF327" i="19"/>
  <c r="AO327" i="19"/>
  <c r="O327" i="19"/>
  <c r="BE327" i="19"/>
  <c r="AN327" i="19"/>
  <c r="BA327" i="19"/>
  <c r="K327" i="19"/>
  <c r="BH327" i="19"/>
  <c r="N327" i="19"/>
  <c r="AI327" i="19"/>
  <c r="V683" i="19"/>
  <c r="AE683" i="19"/>
  <c r="U506" i="19"/>
  <c r="AA325" i="19"/>
  <c r="AA326" i="19"/>
  <c r="G506" i="19"/>
  <c r="A504" i="19"/>
  <c r="Y683" i="19"/>
  <c r="AA507" i="19"/>
  <c r="A329" i="19"/>
  <c r="BO329" i="19"/>
  <c r="U683" i="19"/>
  <c r="Z507" i="19"/>
  <c r="AE507" i="19"/>
  <c r="U684" i="19"/>
  <c r="AE506" i="19"/>
  <c r="M686" i="19"/>
  <c r="AK686" i="19"/>
  <c r="O686" i="19"/>
  <c r="AO686" i="19"/>
  <c r="BF686" i="19"/>
  <c r="P686" i="19"/>
  <c r="AB686" i="19"/>
  <c r="AP686" i="19"/>
  <c r="BG686" i="19"/>
  <c r="Q686" i="19"/>
  <c r="AQ686" i="19"/>
  <c r="BH686" i="19"/>
  <c r="AY686" i="19"/>
  <c r="AZ686" i="19"/>
  <c r="X686" i="19"/>
  <c r="BI686" i="19"/>
  <c r="BJ686" i="19"/>
  <c r="AF686" i="19"/>
  <c r="BK686" i="19"/>
  <c r="J686" i="19"/>
  <c r="BM686" i="19"/>
  <c r="R686" i="19"/>
  <c r="AV686" i="19"/>
  <c r="I686" i="19"/>
  <c r="L686" i="19"/>
  <c r="S686" i="19"/>
  <c r="T686" i="19"/>
  <c r="AJ686" i="19"/>
  <c r="AW686" i="19"/>
  <c r="AX686" i="19"/>
  <c r="BL686" i="19"/>
  <c r="K686" i="19"/>
  <c r="BE686" i="19"/>
  <c r="AN686" i="19"/>
  <c r="N686" i="19"/>
  <c r="BA686" i="19"/>
  <c r="AI686" i="19"/>
  <c r="AC507" i="19"/>
  <c r="W507" i="19"/>
  <c r="BO687" i="19"/>
  <c r="A687" i="19"/>
  <c r="C689" i="19"/>
  <c r="W506" i="19"/>
  <c r="Z325" i="19"/>
  <c r="Z326" i="19"/>
  <c r="A688" i="19"/>
  <c r="C690" i="19"/>
  <c r="BO688" i="19"/>
  <c r="AD507" i="19"/>
  <c r="AW328" i="19"/>
  <c r="BA328" i="19"/>
  <c r="BH328" i="19"/>
  <c r="BK328" i="19"/>
  <c r="M328" i="19"/>
  <c r="BM328" i="19"/>
  <c r="J328" i="19"/>
  <c r="T328" i="19"/>
  <c r="Q328" i="19"/>
  <c r="K328" i="19"/>
  <c r="BG328" i="19"/>
  <c r="BJ328" i="19"/>
  <c r="R328" i="19"/>
  <c r="AN328" i="19"/>
  <c r="AV328" i="19"/>
  <c r="BL328" i="19"/>
  <c r="AK328" i="19"/>
  <c r="BI328" i="19"/>
  <c r="I328" i="19"/>
  <c r="L328" i="19"/>
  <c r="AY328" i="19"/>
  <c r="X328" i="19"/>
  <c r="AF328" i="19"/>
  <c r="AO328" i="19"/>
  <c r="BF328" i="19"/>
  <c r="N328" i="19"/>
  <c r="AZ328" i="19"/>
  <c r="AX328" i="19"/>
  <c r="AQ328" i="19"/>
  <c r="AP328" i="19"/>
  <c r="AI328" i="19"/>
  <c r="AJ328" i="19"/>
  <c r="BE328" i="19"/>
  <c r="S328" i="19"/>
  <c r="O328" i="19"/>
  <c r="AB328" i="19"/>
  <c r="P328" i="19"/>
  <c r="V506" i="19"/>
  <c r="G507" i="19"/>
  <c r="A505" i="19"/>
  <c r="U326" i="19"/>
  <c r="AD326" i="19"/>
  <c r="AE326" i="19"/>
  <c r="BO511" i="19"/>
  <c r="C512" i="19"/>
  <c r="BO510" i="19"/>
  <c r="AC326" i="19"/>
  <c r="W683" i="19"/>
  <c r="C331" i="19"/>
  <c r="BO330" i="19"/>
  <c r="A330" i="19"/>
  <c r="Q685" i="19"/>
  <c r="AQ685" i="19"/>
  <c r="R685" i="19"/>
  <c r="AV685" i="19"/>
  <c r="S685" i="19"/>
  <c r="AW685" i="19"/>
  <c r="BH685" i="19"/>
  <c r="T685" i="19"/>
  <c r="AX685" i="19"/>
  <c r="BI685" i="19"/>
  <c r="BJ685" i="19"/>
  <c r="BA685" i="19"/>
  <c r="AZ685" i="19"/>
  <c r="O685" i="19"/>
  <c r="BM685" i="19"/>
  <c r="AO685" i="19"/>
  <c r="AY685" i="19"/>
  <c r="L685" i="19"/>
  <c r="BF685" i="19"/>
  <c r="X685" i="19"/>
  <c r="P685" i="19"/>
  <c r="M685" i="19"/>
  <c r="BG685" i="19"/>
  <c r="J685" i="19"/>
  <c r="N685" i="19"/>
  <c r="AN685" i="19"/>
  <c r="AB685" i="19"/>
  <c r="K685" i="19"/>
  <c r="AJ685" i="19"/>
  <c r="BK685" i="19"/>
  <c r="AK685" i="19"/>
  <c r="AF685" i="19"/>
  <c r="BL685" i="19"/>
  <c r="BE685" i="19"/>
  <c r="I685" i="19"/>
  <c r="AP685" i="19"/>
  <c r="AI685" i="19"/>
  <c r="U507" i="19"/>
  <c r="AA683" i="19"/>
  <c r="AK508" i="19"/>
  <c r="BG508" i="19"/>
  <c r="J508" i="19"/>
  <c r="AP508" i="19"/>
  <c r="BK508" i="19"/>
  <c r="M508" i="19"/>
  <c r="AB508" i="19"/>
  <c r="AZ508" i="19"/>
  <c r="AI508" i="19"/>
  <c r="BA508" i="19"/>
  <c r="BC508" i="19"/>
  <c r="BE508" i="19"/>
  <c r="O508" i="19"/>
  <c r="N508" i="19"/>
  <c r="T508" i="19"/>
  <c r="BD508" i="19"/>
  <c r="P508" i="19"/>
  <c r="L508" i="19"/>
  <c r="AV508" i="19"/>
  <c r="AW508" i="19"/>
  <c r="BI508" i="19"/>
  <c r="BL508" i="19"/>
  <c r="S508" i="19"/>
  <c r="AF508" i="19"/>
  <c r="AO508" i="19"/>
  <c r="AY508" i="19"/>
  <c r="BM508" i="19"/>
  <c r="R508" i="19"/>
  <c r="BJ508" i="19"/>
  <c r="X508" i="19"/>
  <c r="I508" i="19"/>
  <c r="Q508" i="19"/>
  <c r="BF508" i="19"/>
  <c r="AX508" i="19"/>
  <c r="BH508" i="19"/>
  <c r="AJ508" i="19"/>
  <c r="AQ508" i="19"/>
  <c r="AN508" i="19"/>
  <c r="K508" i="19"/>
  <c r="Y326" i="19"/>
  <c r="I509" i="19"/>
  <c r="AP509" i="19"/>
  <c r="BI509" i="19"/>
  <c r="N509" i="19"/>
  <c r="AW509" i="19"/>
  <c r="BL509" i="19"/>
  <c r="O509" i="19"/>
  <c r="AX509" i="19"/>
  <c r="BM509" i="19"/>
  <c r="Q509" i="19"/>
  <c r="AF509" i="19"/>
  <c r="AZ509" i="19"/>
  <c r="BG509" i="19"/>
  <c r="R509" i="19"/>
  <c r="T509" i="19"/>
  <c r="AI509" i="19"/>
  <c r="BA509" i="19"/>
  <c r="AN509" i="19"/>
  <c r="BE509" i="19"/>
  <c r="BF509" i="19"/>
  <c r="P509" i="19"/>
  <c r="S509" i="19"/>
  <c r="K509" i="19"/>
  <c r="X509" i="19"/>
  <c r="AJ509" i="19"/>
  <c r="L509" i="19"/>
  <c r="AY509" i="19"/>
  <c r="BJ509" i="19"/>
  <c r="BH509" i="19"/>
  <c r="AQ509" i="19"/>
  <c r="AO509" i="19"/>
  <c r="J509" i="19"/>
  <c r="BK509" i="19"/>
  <c r="M509" i="19"/>
  <c r="AV509" i="19"/>
  <c r="AB509" i="19"/>
  <c r="AK509" i="19"/>
  <c r="Y507" i="19"/>
  <c r="G67" i="19"/>
  <c r="F66" i="19"/>
  <c r="C67" i="19"/>
  <c r="BD687" i="19" l="1"/>
  <c r="BC687" i="19"/>
  <c r="BC688" i="19"/>
  <c r="BD688" i="19"/>
  <c r="AG508" i="19"/>
  <c r="AH508" i="19"/>
  <c r="AD328" i="19"/>
  <c r="Z509" i="19"/>
  <c r="AC509" i="19"/>
  <c r="Y508" i="19"/>
  <c r="Z686" i="19"/>
  <c r="Z327" i="19"/>
  <c r="V328" i="19"/>
  <c r="V686" i="19"/>
  <c r="AA327" i="19"/>
  <c r="AD685" i="19"/>
  <c r="AC685" i="19"/>
  <c r="V685" i="19"/>
  <c r="U508" i="19"/>
  <c r="V508" i="19"/>
  <c r="Y327" i="19"/>
  <c r="AD327" i="19"/>
  <c r="Y686" i="19"/>
  <c r="U685" i="19"/>
  <c r="Z328" i="19"/>
  <c r="U686" i="19"/>
  <c r="AE686" i="19"/>
  <c r="W686" i="19"/>
  <c r="U327" i="19"/>
  <c r="AE327" i="19"/>
  <c r="W327" i="19"/>
  <c r="AE509" i="19"/>
  <c r="AC328" i="19"/>
  <c r="AD686" i="19"/>
  <c r="AC686" i="19"/>
  <c r="Y328" i="19"/>
  <c r="AC327" i="19"/>
  <c r="Y685" i="19"/>
  <c r="V327" i="19"/>
  <c r="W509" i="19"/>
  <c r="A690" i="19"/>
  <c r="C692" i="19"/>
  <c r="BO690" i="19"/>
  <c r="Z508" i="19"/>
  <c r="W685" i="19"/>
  <c r="AA685" i="19"/>
  <c r="BO689" i="19"/>
  <c r="A689" i="19"/>
  <c r="C691" i="19"/>
  <c r="Z685" i="19"/>
  <c r="I330" i="19"/>
  <c r="AY330" i="19"/>
  <c r="K330" i="19"/>
  <c r="AB330" i="19"/>
  <c r="BA330" i="19"/>
  <c r="P330" i="19"/>
  <c r="AI330" i="19"/>
  <c r="BJ330" i="19"/>
  <c r="BL330" i="19"/>
  <c r="J330" i="19"/>
  <c r="AJ330" i="19"/>
  <c r="AZ330" i="19"/>
  <c r="L330" i="19"/>
  <c r="M330" i="19"/>
  <c r="BM330" i="19"/>
  <c r="O330" i="19"/>
  <c r="S330" i="19"/>
  <c r="X330" i="19"/>
  <c r="AK330" i="19"/>
  <c r="AO330" i="19"/>
  <c r="AW330" i="19"/>
  <c r="AQ330" i="19"/>
  <c r="AP330" i="19"/>
  <c r="BH330" i="19"/>
  <c r="R330" i="19"/>
  <c r="AV330" i="19"/>
  <c r="BI330" i="19"/>
  <c r="T330" i="19"/>
  <c r="AF330" i="19"/>
  <c r="AX330" i="19"/>
  <c r="N330" i="19"/>
  <c r="Q330" i="19"/>
  <c r="BK330" i="19"/>
  <c r="AN330" i="19"/>
  <c r="AE328" i="19"/>
  <c r="G508" i="19"/>
  <c r="A506" i="19"/>
  <c r="A331" i="19"/>
  <c r="BO331" i="19"/>
  <c r="C332" i="19"/>
  <c r="M687" i="19"/>
  <c r="AK687" i="19"/>
  <c r="S687" i="19"/>
  <c r="AW687" i="19"/>
  <c r="T687" i="19"/>
  <c r="AX687" i="19"/>
  <c r="AF687" i="19"/>
  <c r="AY687" i="19"/>
  <c r="BA687" i="19"/>
  <c r="BJ687" i="19"/>
  <c r="BK687" i="19"/>
  <c r="AZ687" i="19"/>
  <c r="AB687" i="19"/>
  <c r="L687" i="19"/>
  <c r="AP687" i="19"/>
  <c r="X687" i="19"/>
  <c r="BG687" i="19"/>
  <c r="AJ687" i="19"/>
  <c r="Q687" i="19"/>
  <c r="AN687" i="19"/>
  <c r="R687" i="19"/>
  <c r="N687" i="19"/>
  <c r="P687" i="19"/>
  <c r="AQ687" i="19"/>
  <c r="AV687" i="19"/>
  <c r="K687" i="19"/>
  <c r="BH687" i="19"/>
  <c r="BI687" i="19"/>
  <c r="AI687" i="19"/>
  <c r="BL687" i="19"/>
  <c r="I687" i="19"/>
  <c r="BM687" i="19"/>
  <c r="J687" i="19"/>
  <c r="BE687" i="19"/>
  <c r="BF687" i="19"/>
  <c r="O687" i="19"/>
  <c r="AO687" i="19"/>
  <c r="AH327" i="19"/>
  <c r="V509" i="19"/>
  <c r="AI510" i="19"/>
  <c r="AZ510" i="19"/>
  <c r="BA510" i="19"/>
  <c r="BF510" i="19"/>
  <c r="S510" i="19"/>
  <c r="R510" i="19"/>
  <c r="AF510" i="19"/>
  <c r="T510" i="19"/>
  <c r="BE510" i="19"/>
  <c r="BM510" i="19"/>
  <c r="AY510" i="19"/>
  <c r="AX510" i="19"/>
  <c r="Q510" i="19"/>
  <c r="P510" i="19"/>
  <c r="BK510" i="19"/>
  <c r="AV510" i="19"/>
  <c r="M510" i="19"/>
  <c r="AB510" i="19"/>
  <c r="AK510" i="19"/>
  <c r="BL510" i="19"/>
  <c r="L510" i="19"/>
  <c r="AN510" i="19"/>
  <c r="N510" i="19"/>
  <c r="AP510" i="19"/>
  <c r="BH510" i="19"/>
  <c r="X510" i="19"/>
  <c r="AO510" i="19"/>
  <c r="BG510" i="19"/>
  <c r="J510" i="19"/>
  <c r="I510" i="19"/>
  <c r="AJ510" i="19"/>
  <c r="AW510" i="19"/>
  <c r="O510" i="19"/>
  <c r="BJ510" i="19"/>
  <c r="AQ510" i="19"/>
  <c r="K510" i="19"/>
  <c r="BI510" i="19"/>
  <c r="AA508" i="19"/>
  <c r="AG327" i="19"/>
  <c r="AA328" i="19"/>
  <c r="U509" i="19"/>
  <c r="AC508" i="19"/>
  <c r="Y509" i="19"/>
  <c r="AD509" i="19"/>
  <c r="AE508" i="19"/>
  <c r="C513" i="19"/>
  <c r="BO512" i="19"/>
  <c r="W328" i="19"/>
  <c r="AA686" i="19"/>
  <c r="AA509" i="19"/>
  <c r="W508" i="19"/>
  <c r="AE685" i="19"/>
  <c r="Q511" i="19"/>
  <c r="AZ511" i="19"/>
  <c r="I511" i="19"/>
  <c r="AV511" i="19"/>
  <c r="AY511" i="19"/>
  <c r="AK511" i="19"/>
  <c r="BK511" i="19"/>
  <c r="BA511" i="19"/>
  <c r="N511" i="19"/>
  <c r="BH511" i="19"/>
  <c r="M511" i="19"/>
  <c r="AN511" i="19"/>
  <c r="J511" i="19"/>
  <c r="AW511" i="19"/>
  <c r="X511" i="19"/>
  <c r="BL511" i="19"/>
  <c r="O511" i="19"/>
  <c r="AP511" i="19"/>
  <c r="P511" i="19"/>
  <c r="AO511" i="19"/>
  <c r="BI511" i="19"/>
  <c r="AX511" i="19"/>
  <c r="K511" i="19"/>
  <c r="BM511" i="19"/>
  <c r="AI511" i="19"/>
  <c r="AQ511" i="19"/>
  <c r="R511" i="19"/>
  <c r="AB511" i="19"/>
  <c r="AF511" i="19"/>
  <c r="L511" i="19"/>
  <c r="S511" i="19"/>
  <c r="T511" i="19"/>
  <c r="AJ511" i="19"/>
  <c r="BJ511" i="19"/>
  <c r="U328" i="19"/>
  <c r="G509" i="19"/>
  <c r="A507" i="19"/>
  <c r="BE688" i="19"/>
  <c r="AF688" i="19"/>
  <c r="BK688" i="19"/>
  <c r="I688" i="19"/>
  <c r="BL688" i="19"/>
  <c r="N688" i="19"/>
  <c r="AN688" i="19"/>
  <c r="AJ688" i="19"/>
  <c r="AX688" i="19"/>
  <c r="AY688" i="19"/>
  <c r="BM688" i="19"/>
  <c r="J688" i="19"/>
  <c r="L688" i="19"/>
  <c r="T688" i="19"/>
  <c r="AK688" i="19"/>
  <c r="R688" i="19"/>
  <c r="X688" i="19"/>
  <c r="AV688" i="19"/>
  <c r="O688" i="19"/>
  <c r="BI688" i="19"/>
  <c r="AO688" i="19"/>
  <c r="S688" i="19"/>
  <c r="P688" i="19"/>
  <c r="BJ688" i="19"/>
  <c r="AB688" i="19"/>
  <c r="AI688" i="19"/>
  <c r="AP688" i="19"/>
  <c r="K688" i="19"/>
  <c r="BG688" i="19"/>
  <c r="M688" i="19"/>
  <c r="BF688" i="19"/>
  <c r="Q688" i="19"/>
  <c r="AQ688" i="19"/>
  <c r="BH688" i="19"/>
  <c r="AW688" i="19"/>
  <c r="AZ688" i="19"/>
  <c r="BA688" i="19"/>
  <c r="AD508" i="19"/>
  <c r="BK329" i="19"/>
  <c r="N329" i="19"/>
  <c r="AV329" i="19"/>
  <c r="T329" i="19"/>
  <c r="X329" i="19"/>
  <c r="AJ329" i="19"/>
  <c r="AX329" i="19"/>
  <c r="AY329" i="19"/>
  <c r="I329" i="19"/>
  <c r="R329" i="19"/>
  <c r="BE329" i="19"/>
  <c r="BL329" i="19"/>
  <c r="BA329" i="19"/>
  <c r="BI329" i="19"/>
  <c r="S329" i="19"/>
  <c r="BF329" i="19"/>
  <c r="AW329" i="19"/>
  <c r="AO329" i="19"/>
  <c r="BJ329" i="19"/>
  <c r="BM329" i="19"/>
  <c r="M329" i="19"/>
  <c r="AK329" i="19"/>
  <c r="AI329" i="19"/>
  <c r="P329" i="19"/>
  <c r="AB329" i="19"/>
  <c r="J329" i="19"/>
  <c r="AP329" i="19"/>
  <c r="AZ329" i="19"/>
  <c r="BG329" i="19"/>
  <c r="L329" i="19"/>
  <c r="BH329" i="19"/>
  <c r="O329" i="19"/>
  <c r="Q329" i="19"/>
  <c r="AQ329" i="19"/>
  <c r="K329" i="19"/>
  <c r="AN329" i="19"/>
  <c r="AF329" i="19"/>
  <c r="F67" i="19"/>
  <c r="G68" i="19"/>
  <c r="C68" i="19"/>
  <c r="BD690" i="19" l="1"/>
  <c r="BC690" i="19"/>
  <c r="BD689" i="19"/>
  <c r="BC689" i="19"/>
  <c r="Z510" i="19"/>
  <c r="AA511" i="19"/>
  <c r="Y687" i="19"/>
  <c r="U510" i="19"/>
  <c r="AA510" i="19"/>
  <c r="V329" i="19"/>
  <c r="Y511" i="19"/>
  <c r="W329" i="19"/>
  <c r="U329" i="19"/>
  <c r="Y329" i="19"/>
  <c r="AA329" i="19"/>
  <c r="AC511" i="19"/>
  <c r="Z330" i="19"/>
  <c r="AD511" i="19"/>
  <c r="AE511" i="19"/>
  <c r="Y330" i="19"/>
  <c r="AE510" i="19"/>
  <c r="AC688" i="19"/>
  <c r="AD510" i="19"/>
  <c r="AE329" i="19"/>
  <c r="U687" i="19"/>
  <c r="AC687" i="19"/>
  <c r="AA687" i="19"/>
  <c r="Y688" i="19"/>
  <c r="AC510" i="19"/>
  <c r="AE687" i="19"/>
  <c r="V687" i="19"/>
  <c r="Z688" i="19"/>
  <c r="Y510" i="19"/>
  <c r="AD687" i="19"/>
  <c r="V688" i="19"/>
  <c r="Z687" i="19"/>
  <c r="W687" i="19"/>
  <c r="C514" i="19"/>
  <c r="BO513" i="19"/>
  <c r="W510" i="19"/>
  <c r="V510" i="19"/>
  <c r="G510" i="19"/>
  <c r="A508" i="19"/>
  <c r="M689" i="19"/>
  <c r="AK689" i="19"/>
  <c r="O689" i="19"/>
  <c r="AO689" i="19"/>
  <c r="AY689" i="19"/>
  <c r="AZ689" i="19"/>
  <c r="BF689" i="19"/>
  <c r="BA689" i="19"/>
  <c r="BL689" i="19"/>
  <c r="BM689" i="19"/>
  <c r="J689" i="19"/>
  <c r="I689" i="19"/>
  <c r="L689" i="19"/>
  <c r="BH689" i="19"/>
  <c r="K689" i="19"/>
  <c r="R689" i="19"/>
  <c r="X689" i="19"/>
  <c r="AJ689" i="19"/>
  <c r="AV689" i="19"/>
  <c r="N689" i="19"/>
  <c r="BI689" i="19"/>
  <c r="AN689" i="19"/>
  <c r="S689" i="19"/>
  <c r="BE689" i="19"/>
  <c r="AW689" i="19"/>
  <c r="P689" i="19"/>
  <c r="BJ689" i="19"/>
  <c r="AB689" i="19"/>
  <c r="T689" i="19"/>
  <c r="AP689" i="19"/>
  <c r="AF689" i="19"/>
  <c r="AQ689" i="19"/>
  <c r="AI689" i="19"/>
  <c r="BG689" i="19"/>
  <c r="Q689" i="19"/>
  <c r="AX689" i="19"/>
  <c r="BK689" i="19"/>
  <c r="Z329" i="19"/>
  <c r="AC329" i="19"/>
  <c r="AA688" i="19"/>
  <c r="U688" i="19"/>
  <c r="AC330" i="19"/>
  <c r="S512" i="19"/>
  <c r="AX512" i="19"/>
  <c r="O512" i="19"/>
  <c r="BE512" i="19"/>
  <c r="AV512" i="19"/>
  <c r="AO512" i="19"/>
  <c r="I512" i="19"/>
  <c r="BK512" i="19"/>
  <c r="BF512" i="19"/>
  <c r="AK512" i="19"/>
  <c r="M512" i="19"/>
  <c r="BM512" i="19"/>
  <c r="P512" i="19"/>
  <c r="BH512" i="19"/>
  <c r="AW512" i="19"/>
  <c r="N512" i="19"/>
  <c r="AP512" i="19"/>
  <c r="X512" i="19"/>
  <c r="Q512" i="19"/>
  <c r="BG512" i="19"/>
  <c r="AN512" i="19"/>
  <c r="T512" i="19"/>
  <c r="BI512" i="19"/>
  <c r="BC512" i="19"/>
  <c r="K512" i="19"/>
  <c r="J512" i="19"/>
  <c r="AF512" i="19"/>
  <c r="R512" i="19"/>
  <c r="AB512" i="19"/>
  <c r="AJ512" i="19"/>
  <c r="BD512" i="19"/>
  <c r="AY512" i="19"/>
  <c r="AQ512" i="19"/>
  <c r="BA512" i="19"/>
  <c r="BJ512" i="19"/>
  <c r="L512" i="19"/>
  <c r="BL512" i="19"/>
  <c r="AZ512" i="19"/>
  <c r="AI512" i="19"/>
  <c r="AD329" i="19"/>
  <c r="AE688" i="19"/>
  <c r="AD330" i="19"/>
  <c r="G511" i="19"/>
  <c r="A509" i="19"/>
  <c r="AA330" i="19"/>
  <c r="W688" i="19"/>
  <c r="C333" i="19"/>
  <c r="BO332" i="19"/>
  <c r="A332" i="19"/>
  <c r="AE330" i="19"/>
  <c r="AD688" i="19"/>
  <c r="K331" i="19"/>
  <c r="M331" i="19"/>
  <c r="P331" i="19"/>
  <c r="BF331" i="19"/>
  <c r="T331" i="19"/>
  <c r="R331" i="19"/>
  <c r="Q331" i="19"/>
  <c r="BA331" i="19"/>
  <c r="AZ331" i="19"/>
  <c r="AV331" i="19"/>
  <c r="AJ331" i="19"/>
  <c r="BD331" i="19"/>
  <c r="BI331" i="19"/>
  <c r="BH331" i="19"/>
  <c r="BG331" i="19"/>
  <c r="S331" i="19"/>
  <c r="AN331" i="19"/>
  <c r="AB331" i="19"/>
  <c r="AW331" i="19"/>
  <c r="BM331" i="19"/>
  <c r="BK331" i="19"/>
  <c r="AP331" i="19"/>
  <c r="BJ331" i="19"/>
  <c r="X331" i="19"/>
  <c r="J331" i="19"/>
  <c r="I331" i="19"/>
  <c r="AQ331" i="19"/>
  <c r="AY331" i="19"/>
  <c r="L331" i="19"/>
  <c r="AO331" i="19"/>
  <c r="AX331" i="19"/>
  <c r="BE331" i="19"/>
  <c r="AF331" i="19"/>
  <c r="BL331" i="19"/>
  <c r="AK331" i="19"/>
  <c r="O331" i="19"/>
  <c r="BC331" i="19"/>
  <c r="AI331" i="19"/>
  <c r="N331" i="19"/>
  <c r="J690" i="19"/>
  <c r="BM690" i="19"/>
  <c r="P690" i="19"/>
  <c r="AP690" i="19"/>
  <c r="AN690" i="19"/>
  <c r="AZ690" i="19"/>
  <c r="BA690" i="19"/>
  <c r="L690" i="19"/>
  <c r="N690" i="19"/>
  <c r="AJ690" i="19"/>
  <c r="M690" i="19"/>
  <c r="AQ690" i="19"/>
  <c r="I690" i="19"/>
  <c r="BH690" i="19"/>
  <c r="AY690" i="19"/>
  <c r="R690" i="19"/>
  <c r="BL690" i="19"/>
  <c r="AV690" i="19"/>
  <c r="AI690" i="19"/>
  <c r="BG690" i="19"/>
  <c r="S690" i="19"/>
  <c r="AW690" i="19"/>
  <c r="BJ690" i="19"/>
  <c r="O690" i="19"/>
  <c r="T690" i="19"/>
  <c r="BI690" i="19"/>
  <c r="AK690" i="19"/>
  <c r="AF690" i="19"/>
  <c r="K690" i="19"/>
  <c r="Q690" i="19"/>
  <c r="AX690" i="19"/>
  <c r="BK690" i="19"/>
  <c r="X690" i="19"/>
  <c r="AB690" i="19"/>
  <c r="BE690" i="19"/>
  <c r="BF690" i="19"/>
  <c r="AO690" i="19"/>
  <c r="Z511" i="19"/>
  <c r="BO691" i="19"/>
  <c r="A691" i="19"/>
  <c r="A692" i="19"/>
  <c r="BO692" i="19"/>
  <c r="C693" i="19"/>
  <c r="F68" i="19"/>
  <c r="G69" i="19"/>
  <c r="C69" i="19"/>
  <c r="BD692" i="19" l="1"/>
  <c r="BC692" i="19"/>
  <c r="BC691" i="19"/>
  <c r="BD691" i="19"/>
  <c r="AD331" i="19"/>
  <c r="Z689" i="19"/>
  <c r="AH331" i="19"/>
  <c r="U690" i="19"/>
  <c r="W512" i="19"/>
  <c r="AC689" i="19"/>
  <c r="W689" i="19"/>
  <c r="AA512" i="19"/>
  <c r="AD512" i="19"/>
  <c r="AA689" i="19"/>
  <c r="Y689" i="19"/>
  <c r="BO693" i="19"/>
  <c r="C694" i="19"/>
  <c r="A693" i="19"/>
  <c r="AC690" i="19"/>
  <c r="W690" i="19"/>
  <c r="Y331" i="19"/>
  <c r="AH512" i="19"/>
  <c r="BF691" i="19"/>
  <c r="K691" i="19"/>
  <c r="AI691" i="19"/>
  <c r="AJ691" i="19"/>
  <c r="L691" i="19"/>
  <c r="AV691" i="19"/>
  <c r="J691" i="19"/>
  <c r="X691" i="19"/>
  <c r="BI691" i="19"/>
  <c r="AZ691" i="19"/>
  <c r="T691" i="19"/>
  <c r="O691" i="19"/>
  <c r="AF691" i="19"/>
  <c r="AO691" i="19"/>
  <c r="AX691" i="19"/>
  <c r="Q691" i="19"/>
  <c r="BK691" i="19"/>
  <c r="AQ691" i="19"/>
  <c r="P691" i="19"/>
  <c r="I691" i="19"/>
  <c r="BA691" i="19"/>
  <c r="AB691" i="19"/>
  <c r="AY691" i="19"/>
  <c r="BE691" i="19"/>
  <c r="AP691" i="19"/>
  <c r="BL691" i="19"/>
  <c r="BH691" i="19"/>
  <c r="BG691" i="19"/>
  <c r="BM691" i="19"/>
  <c r="R691" i="19"/>
  <c r="M691" i="19"/>
  <c r="BJ691" i="19"/>
  <c r="AK691" i="19"/>
  <c r="N691" i="19"/>
  <c r="AN691" i="19"/>
  <c r="AW691" i="19"/>
  <c r="S691" i="19"/>
  <c r="AG331" i="19"/>
  <c r="Z331" i="19"/>
  <c r="AW332" i="19"/>
  <c r="BG332" i="19"/>
  <c r="N332" i="19"/>
  <c r="BJ332" i="19"/>
  <c r="M332" i="19"/>
  <c r="AQ332" i="19"/>
  <c r="T332" i="19"/>
  <c r="Q332" i="19"/>
  <c r="AF332" i="19"/>
  <c r="O332" i="19"/>
  <c r="AY332" i="19"/>
  <c r="BK332" i="19"/>
  <c r="BF332" i="19"/>
  <c r="X332" i="19"/>
  <c r="J332" i="19"/>
  <c r="R332" i="19"/>
  <c r="BE332" i="19"/>
  <c r="AZ332" i="19"/>
  <c r="AK332" i="19"/>
  <c r="L332" i="19"/>
  <c r="BM332" i="19"/>
  <c r="BI332" i="19"/>
  <c r="AJ332" i="19"/>
  <c r="BL332" i="19"/>
  <c r="BC332" i="19"/>
  <c r="P332" i="19"/>
  <c r="AB332" i="19"/>
  <c r="AP332" i="19"/>
  <c r="AI332" i="19"/>
  <c r="AN332" i="19"/>
  <c r="BH332" i="19"/>
  <c r="S332" i="19"/>
  <c r="BA332" i="19"/>
  <c r="AX332" i="19"/>
  <c r="AV332" i="19"/>
  <c r="K332" i="19"/>
  <c r="AO332" i="19"/>
  <c r="I332" i="19"/>
  <c r="G513" i="19"/>
  <c r="A511" i="19"/>
  <c r="I692" i="19"/>
  <c r="AY692" i="19"/>
  <c r="BL692" i="19"/>
  <c r="J692" i="19"/>
  <c r="AZ692" i="19"/>
  <c r="BM692" i="19"/>
  <c r="AB692" i="19"/>
  <c r="BI692" i="19"/>
  <c r="L692" i="19"/>
  <c r="AJ692" i="19"/>
  <c r="M692" i="19"/>
  <c r="AK692" i="19"/>
  <c r="O692" i="19"/>
  <c r="AO692" i="19"/>
  <c r="R692" i="19"/>
  <c r="AV692" i="19"/>
  <c r="N692" i="19"/>
  <c r="P692" i="19"/>
  <c r="X692" i="19"/>
  <c r="AP692" i="19"/>
  <c r="AN692" i="19"/>
  <c r="Q692" i="19"/>
  <c r="BK692" i="19"/>
  <c r="K692" i="19"/>
  <c r="BJ692" i="19"/>
  <c r="AX692" i="19"/>
  <c r="AW692" i="19"/>
  <c r="AF692" i="19"/>
  <c r="S692" i="19"/>
  <c r="T692" i="19"/>
  <c r="AQ692" i="19"/>
  <c r="BA692" i="19"/>
  <c r="BH692" i="19"/>
  <c r="AI692" i="19"/>
  <c r="AD690" i="19"/>
  <c r="AA331" i="19"/>
  <c r="U512" i="19"/>
  <c r="U689" i="19"/>
  <c r="C334" i="19"/>
  <c r="A333" i="19"/>
  <c r="BO333" i="19"/>
  <c r="AC331" i="19"/>
  <c r="Y512" i="19"/>
  <c r="V690" i="19"/>
  <c r="Z690" i="19"/>
  <c r="Y690" i="19"/>
  <c r="U331" i="19"/>
  <c r="AE331" i="19"/>
  <c r="AE689" i="19"/>
  <c r="AE690" i="19"/>
  <c r="AG512" i="19"/>
  <c r="AE512" i="19"/>
  <c r="AD689" i="19"/>
  <c r="Z512" i="19"/>
  <c r="N513" i="19"/>
  <c r="R513" i="19"/>
  <c r="AZ513" i="19"/>
  <c r="BM513" i="19"/>
  <c r="BH513" i="19"/>
  <c r="J513" i="19"/>
  <c r="BL513" i="19"/>
  <c r="S513" i="19"/>
  <c r="X513" i="19"/>
  <c r="M513" i="19"/>
  <c r="AW513" i="19"/>
  <c r="BA513" i="19"/>
  <c r="AN513" i="19"/>
  <c r="T513" i="19"/>
  <c r="BI513" i="19"/>
  <c r="BC513" i="19"/>
  <c r="K513" i="19"/>
  <c r="AI513" i="19"/>
  <c r="AO513" i="19"/>
  <c r="AY513" i="19"/>
  <c r="P513" i="19"/>
  <c r="BJ513" i="19"/>
  <c r="AB513" i="19"/>
  <c r="AJ513" i="19"/>
  <c r="L513" i="19"/>
  <c r="AP513" i="19"/>
  <c r="BE513" i="19"/>
  <c r="AV513" i="19"/>
  <c r="BF513" i="19"/>
  <c r="BK513" i="19"/>
  <c r="BG513" i="19"/>
  <c r="AX513" i="19"/>
  <c r="Q513" i="19"/>
  <c r="AK513" i="19"/>
  <c r="AQ513" i="19"/>
  <c r="AF513" i="19"/>
  <c r="I513" i="19"/>
  <c r="O513" i="19"/>
  <c r="AA690" i="19"/>
  <c r="G512" i="19"/>
  <c r="A510" i="19"/>
  <c r="V331" i="19"/>
  <c r="V512" i="19"/>
  <c r="V689" i="19"/>
  <c r="BO514" i="19"/>
  <c r="C515" i="19"/>
  <c r="W331" i="19"/>
  <c r="AC512" i="19"/>
  <c r="G70" i="19"/>
  <c r="F69" i="19"/>
  <c r="C70" i="19"/>
  <c r="BC693" i="19" l="1"/>
  <c r="BD693" i="19"/>
  <c r="AA332" i="19"/>
  <c r="AA691" i="19"/>
  <c r="AD691" i="19"/>
  <c r="U691" i="19"/>
  <c r="V691" i="19"/>
  <c r="W513" i="19"/>
  <c r="AC513" i="19"/>
  <c r="AD513" i="19"/>
  <c r="AE691" i="19"/>
  <c r="Y691" i="19"/>
  <c r="AE692" i="19"/>
  <c r="Z513" i="19"/>
  <c r="AC692" i="19"/>
  <c r="AD692" i="19"/>
  <c r="AA513" i="19"/>
  <c r="Z691" i="19"/>
  <c r="AB514" i="19"/>
  <c r="AX514" i="19"/>
  <c r="BK514" i="19"/>
  <c r="AW514" i="19"/>
  <c r="L514" i="19"/>
  <c r="AY514" i="19"/>
  <c r="S514" i="19"/>
  <c r="X514" i="19"/>
  <c r="AP514" i="19"/>
  <c r="BH514" i="19"/>
  <c r="BJ514" i="19"/>
  <c r="AZ514" i="19"/>
  <c r="J514" i="19"/>
  <c r="AI514" i="19"/>
  <c r="AJ514" i="19"/>
  <c r="Q514" i="19"/>
  <c r="BE514" i="19"/>
  <c r="BM514" i="19"/>
  <c r="AQ514" i="19"/>
  <c r="I514" i="19"/>
  <c r="N514" i="19"/>
  <c r="R514" i="19"/>
  <c r="AK514" i="19"/>
  <c r="AV514" i="19"/>
  <c r="BF514" i="19"/>
  <c r="BI514" i="19"/>
  <c r="AN514" i="19"/>
  <c r="P514" i="19"/>
  <c r="BG514" i="19"/>
  <c r="T514" i="19"/>
  <c r="O514" i="19"/>
  <c r="M514" i="19"/>
  <c r="AF514" i="19"/>
  <c r="BA514" i="19"/>
  <c r="K514" i="19"/>
  <c r="AO514" i="19"/>
  <c r="BL514" i="19"/>
  <c r="Y332" i="19"/>
  <c r="Y692" i="19"/>
  <c r="G515" i="19"/>
  <c r="G517" i="19" s="1"/>
  <c r="G519" i="19" s="1"/>
  <c r="G521" i="19" s="1"/>
  <c r="G523" i="19" s="1"/>
  <c r="G525" i="19" s="1"/>
  <c r="G527" i="19" s="1"/>
  <c r="G529" i="19" s="1"/>
  <c r="G531" i="19" s="1"/>
  <c r="G533" i="19" s="1"/>
  <c r="G535" i="19" s="1"/>
  <c r="G537" i="19" s="1"/>
  <c r="G539" i="19" s="1"/>
  <c r="G541" i="19" s="1"/>
  <c r="G543" i="19" s="1"/>
  <c r="G545" i="19" s="1"/>
  <c r="A513" i="19"/>
  <c r="U332" i="19"/>
  <c r="BO515" i="19"/>
  <c r="C516" i="19"/>
  <c r="I333" i="19"/>
  <c r="AY333" i="19"/>
  <c r="BL333" i="19"/>
  <c r="Q333" i="19"/>
  <c r="AQ333" i="19"/>
  <c r="BH333" i="19"/>
  <c r="AW333" i="19"/>
  <c r="L333" i="19"/>
  <c r="AB333" i="19"/>
  <c r="N333" i="19"/>
  <c r="BE333" i="19"/>
  <c r="S333" i="19"/>
  <c r="AN333" i="19"/>
  <c r="BJ333" i="19"/>
  <c r="J333" i="19"/>
  <c r="AK333" i="19"/>
  <c r="M333" i="19"/>
  <c r="AO333" i="19"/>
  <c r="P333" i="19"/>
  <c r="AV333" i="19"/>
  <c r="R333" i="19"/>
  <c r="AZ333" i="19"/>
  <c r="BF333" i="19"/>
  <c r="BG333" i="19"/>
  <c r="BI333" i="19"/>
  <c r="O333" i="19"/>
  <c r="BM333" i="19"/>
  <c r="X333" i="19"/>
  <c r="AP333" i="19"/>
  <c r="AJ333" i="19"/>
  <c r="T333" i="19"/>
  <c r="BK333" i="19"/>
  <c r="AX333" i="19"/>
  <c r="AF333" i="19"/>
  <c r="AI333" i="19"/>
  <c r="K333" i="19"/>
  <c r="BA333" i="19"/>
  <c r="Z692" i="19"/>
  <c r="G514" i="19"/>
  <c r="A512" i="19"/>
  <c r="V513" i="19"/>
  <c r="Y513" i="19"/>
  <c r="BO334" i="19"/>
  <c r="A334" i="19"/>
  <c r="C335" i="19"/>
  <c r="AD332" i="19"/>
  <c r="AC332" i="19"/>
  <c r="AG332" i="19"/>
  <c r="V332" i="19"/>
  <c r="W332" i="19"/>
  <c r="U513" i="19"/>
  <c r="AG513" i="19"/>
  <c r="AE513" i="19"/>
  <c r="AC691" i="19"/>
  <c r="AA692" i="19"/>
  <c r="Z332" i="19"/>
  <c r="W691" i="19"/>
  <c r="BO694" i="19"/>
  <c r="A694" i="19"/>
  <c r="C695" i="19"/>
  <c r="AE332" i="19"/>
  <c r="J693" i="19"/>
  <c r="AZ693" i="19"/>
  <c r="BM693" i="19"/>
  <c r="N693" i="19"/>
  <c r="AN693" i="19"/>
  <c r="O693" i="19"/>
  <c r="AO693" i="19"/>
  <c r="P693" i="19"/>
  <c r="AP693" i="19"/>
  <c r="Q693" i="19"/>
  <c r="AQ693" i="19"/>
  <c r="S693" i="19"/>
  <c r="AW693" i="19"/>
  <c r="BF693" i="19"/>
  <c r="BH693" i="19"/>
  <c r="M693" i="19"/>
  <c r="AB693" i="19"/>
  <c r="BE693" i="19"/>
  <c r="BG693" i="19"/>
  <c r="AK693" i="19"/>
  <c r="BJ693" i="19"/>
  <c r="R693" i="19"/>
  <c r="BA693" i="19"/>
  <c r="AI693" i="19"/>
  <c r="K693" i="19"/>
  <c r="AJ693" i="19"/>
  <c r="X693" i="19"/>
  <c r="L693" i="19"/>
  <c r="BL693" i="19"/>
  <c r="AF693" i="19"/>
  <c r="AY693" i="19"/>
  <c r="T693" i="19"/>
  <c r="I693" i="19"/>
  <c r="BI693" i="19"/>
  <c r="AX693" i="19"/>
  <c r="BK693" i="19"/>
  <c r="AV693" i="19"/>
  <c r="F70" i="19"/>
  <c r="G71" i="19"/>
  <c r="C71" i="19"/>
  <c r="BC694" i="19" l="1"/>
  <c r="BD694" i="19"/>
  <c r="A515" i="19"/>
  <c r="AD693" i="19"/>
  <c r="AE514" i="19"/>
  <c r="W514" i="19"/>
  <c r="Z514" i="19"/>
  <c r="AD514" i="19"/>
  <c r="AC514" i="19"/>
  <c r="W693" i="19"/>
  <c r="Z333" i="19"/>
  <c r="V514" i="19"/>
  <c r="AC333" i="19"/>
  <c r="U693" i="19"/>
  <c r="P515" i="19"/>
  <c r="AF515" i="19"/>
  <c r="AZ515" i="19"/>
  <c r="Q515" i="19"/>
  <c r="BA515" i="19"/>
  <c r="AI515" i="19"/>
  <c r="AJ515" i="19"/>
  <c r="BE515" i="19"/>
  <c r="I515" i="19"/>
  <c r="AK515" i="19"/>
  <c r="BF515" i="19"/>
  <c r="J515" i="19"/>
  <c r="X515" i="19"/>
  <c r="AN515" i="19"/>
  <c r="BG515" i="19"/>
  <c r="AP515" i="19"/>
  <c r="AQ515" i="19"/>
  <c r="AX515" i="19"/>
  <c r="K515" i="19"/>
  <c r="BH515" i="19"/>
  <c r="L515" i="19"/>
  <c r="BK515" i="19"/>
  <c r="M515" i="19"/>
  <c r="BL515" i="19"/>
  <c r="N515" i="19"/>
  <c r="AB515" i="19"/>
  <c r="AO515" i="19"/>
  <c r="BM515" i="19"/>
  <c r="O515" i="19"/>
  <c r="R515" i="19"/>
  <c r="AV515" i="19"/>
  <c r="BI515" i="19"/>
  <c r="T515" i="19"/>
  <c r="S515" i="19"/>
  <c r="AY515" i="19"/>
  <c r="BJ515" i="19"/>
  <c r="AW515" i="19"/>
  <c r="Y514" i="19"/>
  <c r="V693" i="19"/>
  <c r="BO695" i="19"/>
  <c r="C696" i="19"/>
  <c r="A695" i="19"/>
  <c r="A335" i="19"/>
  <c r="BO335" i="19"/>
  <c r="C336" i="19"/>
  <c r="AC693" i="19"/>
  <c r="AE693" i="19"/>
  <c r="Y333" i="19"/>
  <c r="Y693" i="19"/>
  <c r="BE694" i="19"/>
  <c r="BF694" i="19"/>
  <c r="AB694" i="19"/>
  <c r="BG694" i="19"/>
  <c r="BH694" i="19"/>
  <c r="BI694" i="19"/>
  <c r="AF694" i="19"/>
  <c r="BK694" i="19"/>
  <c r="O694" i="19"/>
  <c r="AO694" i="19"/>
  <c r="Q694" i="19"/>
  <c r="AQ694" i="19"/>
  <c r="N694" i="19"/>
  <c r="P694" i="19"/>
  <c r="R694" i="19"/>
  <c r="T694" i="19"/>
  <c r="AN694" i="19"/>
  <c r="AP694" i="19"/>
  <c r="AV694" i="19"/>
  <c r="AX694" i="19"/>
  <c r="S694" i="19"/>
  <c r="K694" i="19"/>
  <c r="AK694" i="19"/>
  <c r="M694" i="19"/>
  <c r="BM694" i="19"/>
  <c r="AZ694" i="19"/>
  <c r="L694" i="19"/>
  <c r="AI694" i="19"/>
  <c r="AJ694" i="19"/>
  <c r="X694" i="19"/>
  <c r="BJ694" i="19"/>
  <c r="BL694" i="19"/>
  <c r="AW694" i="19"/>
  <c r="AY694" i="19"/>
  <c r="J694" i="19"/>
  <c r="I694" i="19"/>
  <c r="BA694" i="19"/>
  <c r="BG334" i="19"/>
  <c r="BK334" i="19"/>
  <c r="AF334" i="19"/>
  <c r="K334" i="19"/>
  <c r="AK334" i="19"/>
  <c r="M334" i="19"/>
  <c r="AO334" i="19"/>
  <c r="AB334" i="19"/>
  <c r="AI334" i="19"/>
  <c r="AQ334" i="19"/>
  <c r="AX334" i="19"/>
  <c r="BA334" i="19"/>
  <c r="BF334" i="19"/>
  <c r="O334" i="19"/>
  <c r="BH334" i="19"/>
  <c r="T334" i="19"/>
  <c r="P334" i="19"/>
  <c r="Q334" i="19"/>
  <c r="BE334" i="19"/>
  <c r="N334" i="19"/>
  <c r="I334" i="19"/>
  <c r="BI334" i="19"/>
  <c r="J334" i="19"/>
  <c r="AZ334" i="19"/>
  <c r="BM334" i="19"/>
  <c r="L334" i="19"/>
  <c r="X334" i="19"/>
  <c r="AJ334" i="19"/>
  <c r="R334" i="19"/>
  <c r="AP334" i="19"/>
  <c r="AN334" i="19"/>
  <c r="AW334" i="19"/>
  <c r="BL334" i="19"/>
  <c r="AY334" i="19"/>
  <c r="BJ334" i="19"/>
  <c r="AV334" i="19"/>
  <c r="S334" i="19"/>
  <c r="AE333" i="19"/>
  <c r="U514" i="19"/>
  <c r="Z693" i="19"/>
  <c r="G516" i="19"/>
  <c r="G518" i="19" s="1"/>
  <c r="G520" i="19" s="1"/>
  <c r="G522" i="19" s="1"/>
  <c r="G524" i="19" s="1"/>
  <c r="G526" i="19" s="1"/>
  <c r="G528" i="19" s="1"/>
  <c r="G530" i="19" s="1"/>
  <c r="G532" i="19" s="1"/>
  <c r="G534" i="19" s="1"/>
  <c r="G536" i="19" s="1"/>
  <c r="G538" i="19" s="1"/>
  <c r="G540" i="19" s="1"/>
  <c r="G542" i="19" s="1"/>
  <c r="G544" i="19" s="1"/>
  <c r="G546" i="19" s="1"/>
  <c r="A514" i="19"/>
  <c r="AA333" i="19"/>
  <c r="AD333" i="19"/>
  <c r="AA693" i="19"/>
  <c r="W333" i="19"/>
  <c r="V333" i="19"/>
  <c r="U333" i="19"/>
  <c r="BO516" i="19"/>
  <c r="C517" i="19"/>
  <c r="AA514" i="19"/>
  <c r="G72" i="19"/>
  <c r="F71" i="19"/>
  <c r="C72" i="19"/>
  <c r="BD695" i="19" l="1"/>
  <c r="BC695" i="19"/>
  <c r="AA515" i="19"/>
  <c r="AE334" i="19"/>
  <c r="AD334" i="19"/>
  <c r="A516" i="19"/>
  <c r="AC334" i="19"/>
  <c r="Y334" i="19"/>
  <c r="Z694" i="19"/>
  <c r="AD515" i="19"/>
  <c r="Z515" i="19"/>
  <c r="V334" i="19"/>
  <c r="Y515" i="19"/>
  <c r="AA334" i="19"/>
  <c r="Z334" i="19"/>
  <c r="Y694" i="19"/>
  <c r="BO696" i="19"/>
  <c r="A696" i="19"/>
  <c r="C697" i="19"/>
  <c r="W334" i="19"/>
  <c r="W694" i="19"/>
  <c r="J695" i="19"/>
  <c r="AZ695" i="19"/>
  <c r="BM695" i="19"/>
  <c r="L695" i="19"/>
  <c r="X695" i="19"/>
  <c r="AJ695" i="19"/>
  <c r="M695" i="19"/>
  <c r="AK695" i="19"/>
  <c r="N695" i="19"/>
  <c r="AN695" i="19"/>
  <c r="BE695" i="19"/>
  <c r="I695" i="19"/>
  <c r="BL695" i="19"/>
  <c r="O695" i="19"/>
  <c r="AO695" i="19"/>
  <c r="P695" i="19"/>
  <c r="AP695" i="19"/>
  <c r="Q695" i="19"/>
  <c r="AQ695" i="19"/>
  <c r="R695" i="19"/>
  <c r="AV695" i="19"/>
  <c r="S695" i="19"/>
  <c r="AW695" i="19"/>
  <c r="BF695" i="19"/>
  <c r="BH695" i="19"/>
  <c r="AB695" i="19"/>
  <c r="AY695" i="19"/>
  <c r="BG695" i="19"/>
  <c r="BI695" i="19"/>
  <c r="BJ695" i="19"/>
  <c r="T695" i="19"/>
  <c r="AI695" i="19"/>
  <c r="K695" i="19"/>
  <c r="BK695" i="19"/>
  <c r="AX695" i="19"/>
  <c r="AF695" i="19"/>
  <c r="BA695" i="19"/>
  <c r="BO336" i="19"/>
  <c r="A336" i="19"/>
  <c r="C337" i="19"/>
  <c r="AE515" i="19"/>
  <c r="AE694" i="19"/>
  <c r="V694" i="19"/>
  <c r="O335" i="19"/>
  <c r="AF335" i="19"/>
  <c r="BF335" i="19"/>
  <c r="Q335" i="19"/>
  <c r="AJ335" i="19"/>
  <c r="BH335" i="19"/>
  <c r="T335" i="19"/>
  <c r="AO335" i="19"/>
  <c r="BK335" i="19"/>
  <c r="AX335" i="19"/>
  <c r="R335" i="19"/>
  <c r="AY335" i="19"/>
  <c r="X335" i="19"/>
  <c r="BE335" i="19"/>
  <c r="BG335" i="19"/>
  <c r="BL335" i="19"/>
  <c r="L335" i="19"/>
  <c r="N335" i="19"/>
  <c r="P335" i="19"/>
  <c r="AB335" i="19"/>
  <c r="AN335" i="19"/>
  <c r="AP335" i="19"/>
  <c r="I335" i="19"/>
  <c r="AV335" i="19"/>
  <c r="BI335" i="19"/>
  <c r="AQ335" i="19"/>
  <c r="BA335" i="19"/>
  <c r="J335" i="19"/>
  <c r="AI335" i="19"/>
  <c r="BM335" i="19"/>
  <c r="K335" i="19"/>
  <c r="AZ335" i="19"/>
  <c r="BJ335" i="19"/>
  <c r="AK335" i="19"/>
  <c r="AW335" i="19"/>
  <c r="M335" i="19"/>
  <c r="S335" i="19"/>
  <c r="W515" i="19"/>
  <c r="X516" i="19"/>
  <c r="AN516" i="19"/>
  <c r="AO516" i="19"/>
  <c r="AQ516" i="19"/>
  <c r="K516" i="19"/>
  <c r="BH516" i="19"/>
  <c r="BG516" i="19"/>
  <c r="BI516" i="19"/>
  <c r="BL516" i="19"/>
  <c r="L516" i="19"/>
  <c r="M516" i="19"/>
  <c r="J516" i="19"/>
  <c r="AP516" i="19"/>
  <c r="BF516" i="19"/>
  <c r="R516" i="19"/>
  <c r="AK516" i="19"/>
  <c r="I516" i="19"/>
  <c r="AI516" i="19"/>
  <c r="AJ516" i="19"/>
  <c r="BM516" i="19"/>
  <c r="BA516" i="19"/>
  <c r="AV516" i="19"/>
  <c r="Q516" i="19"/>
  <c r="S516" i="19"/>
  <c r="AB516" i="19"/>
  <c r="AW516" i="19"/>
  <c r="N516" i="19"/>
  <c r="BJ516" i="19"/>
  <c r="T516" i="19"/>
  <c r="AF516" i="19"/>
  <c r="BE516" i="19"/>
  <c r="AX516" i="19"/>
  <c r="O516" i="19"/>
  <c r="P516" i="19"/>
  <c r="AZ516" i="19"/>
  <c r="BK516" i="19"/>
  <c r="AY516" i="19"/>
  <c r="U694" i="19"/>
  <c r="U334" i="19"/>
  <c r="V515" i="19"/>
  <c r="AA694" i="19"/>
  <c r="AC515" i="19"/>
  <c r="AD694" i="19"/>
  <c r="BO517" i="19"/>
  <c r="A517" i="19"/>
  <c r="C518" i="19"/>
  <c r="AC694" i="19"/>
  <c r="U515" i="19"/>
  <c r="G73" i="19"/>
  <c r="F72" i="19"/>
  <c r="C73" i="19"/>
  <c r="Z335" i="19" l="1"/>
  <c r="BC696" i="19"/>
  <c r="BD696" i="19"/>
  <c r="Y695" i="19"/>
  <c r="AA695" i="19"/>
  <c r="Z695" i="19"/>
  <c r="W335" i="19"/>
  <c r="U335" i="19"/>
  <c r="AC516" i="19"/>
  <c r="AC695" i="19"/>
  <c r="AA335" i="19"/>
  <c r="Z516" i="19"/>
  <c r="Y516" i="19"/>
  <c r="AA516" i="19"/>
  <c r="AE335" i="19"/>
  <c r="BO518" i="19"/>
  <c r="A518" i="19"/>
  <c r="C519" i="19"/>
  <c r="T336" i="19"/>
  <c r="AF336" i="19"/>
  <c r="AX336" i="19"/>
  <c r="BK336" i="19"/>
  <c r="X336" i="19"/>
  <c r="AP336" i="19"/>
  <c r="BJ336" i="19"/>
  <c r="J336" i="19"/>
  <c r="AV336" i="19"/>
  <c r="BM336" i="19"/>
  <c r="M336" i="19"/>
  <c r="AY336" i="19"/>
  <c r="R336" i="19"/>
  <c r="BF336" i="19"/>
  <c r="L336" i="19"/>
  <c r="AJ336" i="19"/>
  <c r="P336" i="19"/>
  <c r="AO336" i="19"/>
  <c r="Q336" i="19"/>
  <c r="AQ336" i="19"/>
  <c r="AZ336" i="19"/>
  <c r="AK336" i="19"/>
  <c r="AW336" i="19"/>
  <c r="BG336" i="19"/>
  <c r="I336" i="19"/>
  <c r="BH336" i="19"/>
  <c r="O336" i="19"/>
  <c r="BI336" i="19"/>
  <c r="S336" i="19"/>
  <c r="BL336" i="19"/>
  <c r="AB336" i="19"/>
  <c r="K336" i="19"/>
  <c r="AI336" i="19"/>
  <c r="BE336" i="19"/>
  <c r="AN336" i="19"/>
  <c r="N336" i="19"/>
  <c r="BA336" i="19"/>
  <c r="N517" i="19"/>
  <c r="AB517" i="19"/>
  <c r="AV517" i="19"/>
  <c r="BM517" i="19"/>
  <c r="Q517" i="19"/>
  <c r="BA517" i="19"/>
  <c r="R517" i="19"/>
  <c r="S517" i="19"/>
  <c r="AI517" i="19"/>
  <c r="AJ517" i="19"/>
  <c r="BE517" i="19"/>
  <c r="AP517" i="19"/>
  <c r="BF517" i="19"/>
  <c r="J517" i="19"/>
  <c r="BG517" i="19"/>
  <c r="K517" i="19"/>
  <c r="BH517" i="19"/>
  <c r="L517" i="19"/>
  <c r="BI517" i="19"/>
  <c r="AK517" i="19"/>
  <c r="X517" i="19"/>
  <c r="AN517" i="19"/>
  <c r="AO517" i="19"/>
  <c r="P517" i="19"/>
  <c r="AZ517" i="19"/>
  <c r="M517" i="19"/>
  <c r="T517" i="19"/>
  <c r="AF517" i="19"/>
  <c r="AX517" i="19"/>
  <c r="BK517" i="19"/>
  <c r="I517" i="19"/>
  <c r="AY517" i="19"/>
  <c r="BL517" i="19"/>
  <c r="AW517" i="19"/>
  <c r="AQ517" i="19"/>
  <c r="O517" i="19"/>
  <c r="BJ517" i="19"/>
  <c r="V516" i="19"/>
  <c r="AC335" i="19"/>
  <c r="W695" i="19"/>
  <c r="Y335" i="19"/>
  <c r="AD695" i="19"/>
  <c r="U516" i="19"/>
  <c r="AE516" i="19"/>
  <c r="AD516" i="19"/>
  <c r="AD335" i="19"/>
  <c r="V695" i="19"/>
  <c r="AE695" i="19"/>
  <c r="BO697" i="19"/>
  <c r="A697" i="19"/>
  <c r="C698" i="19"/>
  <c r="V335" i="19"/>
  <c r="U695" i="19"/>
  <c r="W516" i="19"/>
  <c r="M696" i="19"/>
  <c r="AK696" i="19"/>
  <c r="N696" i="19"/>
  <c r="AN696" i="19"/>
  <c r="BE696" i="19"/>
  <c r="O696" i="19"/>
  <c r="AO696" i="19"/>
  <c r="BF696" i="19"/>
  <c r="T696" i="19"/>
  <c r="AX696" i="19"/>
  <c r="AZ696" i="19"/>
  <c r="AB696" i="19"/>
  <c r="BG696" i="19"/>
  <c r="BH696" i="19"/>
  <c r="BI696" i="19"/>
  <c r="BJ696" i="19"/>
  <c r="J696" i="19"/>
  <c r="BM696" i="19"/>
  <c r="Q696" i="19"/>
  <c r="AQ696" i="19"/>
  <c r="R696" i="19"/>
  <c r="S696" i="19"/>
  <c r="AF696" i="19"/>
  <c r="AP696" i="19"/>
  <c r="AV696" i="19"/>
  <c r="AW696" i="19"/>
  <c r="BK696" i="19"/>
  <c r="P696" i="19"/>
  <c r="I696" i="19"/>
  <c r="AJ696" i="19"/>
  <c r="BL696" i="19"/>
  <c r="AY696" i="19"/>
  <c r="BA696" i="19"/>
  <c r="AI696" i="19"/>
  <c r="K696" i="19"/>
  <c r="X696" i="19"/>
  <c r="L696" i="19"/>
  <c r="BO337" i="19"/>
  <c r="A337" i="19"/>
  <c r="C338" i="19"/>
  <c r="F73" i="19"/>
  <c r="G74" i="19"/>
  <c r="C74" i="19"/>
  <c r="BC697" i="19" l="1"/>
  <c r="BD697" i="19"/>
  <c r="U336" i="19"/>
  <c r="W336" i="19"/>
  <c r="V336" i="19"/>
  <c r="W696" i="19"/>
  <c r="Z336" i="19"/>
  <c r="U696" i="19"/>
  <c r="V696" i="19"/>
  <c r="AA517" i="19"/>
  <c r="AE517" i="19"/>
  <c r="AD517" i="19"/>
  <c r="AC517" i="19"/>
  <c r="AA336" i="19"/>
  <c r="Y336" i="19"/>
  <c r="Z517" i="19"/>
  <c r="Y517" i="19"/>
  <c r="AD696" i="19"/>
  <c r="Y696" i="19"/>
  <c r="AE336" i="19"/>
  <c r="V517" i="19"/>
  <c r="C339" i="19"/>
  <c r="A338" i="19"/>
  <c r="BO338" i="19"/>
  <c r="A698" i="19"/>
  <c r="C699" i="19"/>
  <c r="BO698" i="19"/>
  <c r="AD336" i="19"/>
  <c r="U517" i="19"/>
  <c r="N337" i="19"/>
  <c r="AZ337" i="19"/>
  <c r="Q337" i="19"/>
  <c r="AF337" i="19"/>
  <c r="AN337" i="19"/>
  <c r="BI337" i="19"/>
  <c r="BA337" i="19"/>
  <c r="BG337" i="19"/>
  <c r="BH337" i="19"/>
  <c r="BK337" i="19"/>
  <c r="J337" i="19"/>
  <c r="AI337" i="19"/>
  <c r="BM337" i="19"/>
  <c r="P337" i="19"/>
  <c r="BJ337" i="19"/>
  <c r="R337" i="19"/>
  <c r="S337" i="19"/>
  <c r="T337" i="19"/>
  <c r="AK337" i="19"/>
  <c r="AP337" i="19"/>
  <c r="AQ337" i="19"/>
  <c r="AX337" i="19"/>
  <c r="BE337" i="19"/>
  <c r="M337" i="19"/>
  <c r="AV337" i="19"/>
  <c r="AO337" i="19"/>
  <c r="BF337" i="19"/>
  <c r="I337" i="19"/>
  <c r="AY337" i="19"/>
  <c r="BL337" i="19"/>
  <c r="AW337" i="19"/>
  <c r="AB337" i="19"/>
  <c r="L337" i="19"/>
  <c r="K337" i="19"/>
  <c r="AJ337" i="19"/>
  <c r="O337" i="19"/>
  <c r="X337" i="19"/>
  <c r="Q697" i="19"/>
  <c r="AQ697" i="19"/>
  <c r="R697" i="19"/>
  <c r="AV697" i="19"/>
  <c r="S697" i="19"/>
  <c r="AW697" i="19"/>
  <c r="BH697" i="19"/>
  <c r="AX697" i="19"/>
  <c r="BA697" i="19"/>
  <c r="BI697" i="19"/>
  <c r="BJ697" i="19"/>
  <c r="T697" i="19"/>
  <c r="AY697" i="19"/>
  <c r="AN697" i="19"/>
  <c r="J697" i="19"/>
  <c r="BE697" i="19"/>
  <c r="AZ697" i="19"/>
  <c r="O697" i="19"/>
  <c r="BM697" i="19"/>
  <c r="AO697" i="19"/>
  <c r="AJ697" i="19"/>
  <c r="AB697" i="19"/>
  <c r="M697" i="19"/>
  <c r="P697" i="19"/>
  <c r="AP697" i="19"/>
  <c r="AI697" i="19"/>
  <c r="X697" i="19"/>
  <c r="AF697" i="19"/>
  <c r="AK697" i="19"/>
  <c r="N697" i="19"/>
  <c r="BF697" i="19"/>
  <c r="BG697" i="19"/>
  <c r="K697" i="19"/>
  <c r="L697" i="19"/>
  <c r="I697" i="19"/>
  <c r="BK697" i="19"/>
  <c r="BL697" i="19"/>
  <c r="A519" i="19"/>
  <c r="BO519" i="19"/>
  <c r="C520" i="19"/>
  <c r="AC336" i="19"/>
  <c r="L518" i="19"/>
  <c r="AP518" i="19"/>
  <c r="BI518" i="19"/>
  <c r="M518" i="19"/>
  <c r="AQ518" i="19"/>
  <c r="BJ518" i="19"/>
  <c r="N518" i="19"/>
  <c r="AB518" i="19"/>
  <c r="AV518" i="19"/>
  <c r="BK518" i="19"/>
  <c r="P518" i="19"/>
  <c r="AX518" i="19"/>
  <c r="Q518" i="19"/>
  <c r="BA518" i="19"/>
  <c r="R518" i="19"/>
  <c r="AF518" i="19"/>
  <c r="S518" i="19"/>
  <c r="AI518" i="19"/>
  <c r="X518" i="19"/>
  <c r="AJ518" i="19"/>
  <c r="AK518" i="19"/>
  <c r="AN518" i="19"/>
  <c r="AO518" i="19"/>
  <c r="BF518" i="19"/>
  <c r="K518" i="19"/>
  <c r="BH518" i="19"/>
  <c r="BE518" i="19"/>
  <c r="BG518" i="19"/>
  <c r="T518" i="19"/>
  <c r="AW518" i="19"/>
  <c r="O518" i="19"/>
  <c r="I518" i="19"/>
  <c r="AY518" i="19"/>
  <c r="BL518" i="19"/>
  <c r="BM518" i="19"/>
  <c r="AZ518" i="19"/>
  <c r="J518" i="19"/>
  <c r="AE696" i="19"/>
  <c r="AA696" i="19"/>
  <c r="AC696" i="19"/>
  <c r="Z696" i="19"/>
  <c r="W517" i="19"/>
  <c r="G75" i="19"/>
  <c r="F74" i="19"/>
  <c r="C75" i="19"/>
  <c r="BD698" i="19" l="1"/>
  <c r="BC698" i="19"/>
  <c r="W697" i="19"/>
  <c r="AD697" i="19"/>
  <c r="AC697" i="19"/>
  <c r="U697" i="19"/>
  <c r="AD337" i="19"/>
  <c r="AA697" i="19"/>
  <c r="AE518" i="19"/>
  <c r="V697" i="19"/>
  <c r="W518" i="19"/>
  <c r="AD518" i="19"/>
  <c r="AC518" i="19"/>
  <c r="AC337" i="19"/>
  <c r="Z337" i="19"/>
  <c r="V337" i="19"/>
  <c r="U518" i="19"/>
  <c r="AA518" i="19"/>
  <c r="Z697" i="19"/>
  <c r="M698" i="19"/>
  <c r="AK698" i="19"/>
  <c r="O698" i="19"/>
  <c r="AO698" i="19"/>
  <c r="BF698" i="19"/>
  <c r="P698" i="19"/>
  <c r="AB698" i="19"/>
  <c r="AP698" i="19"/>
  <c r="BG698" i="19"/>
  <c r="Q698" i="19"/>
  <c r="AQ698" i="19"/>
  <c r="BH698" i="19"/>
  <c r="AY698" i="19"/>
  <c r="AZ698" i="19"/>
  <c r="X698" i="19"/>
  <c r="BI698" i="19"/>
  <c r="BJ698" i="19"/>
  <c r="AF698" i="19"/>
  <c r="BK698" i="19"/>
  <c r="J698" i="19"/>
  <c r="BM698" i="19"/>
  <c r="R698" i="19"/>
  <c r="AV698" i="19"/>
  <c r="AJ698" i="19"/>
  <c r="AW698" i="19"/>
  <c r="AX698" i="19"/>
  <c r="BL698" i="19"/>
  <c r="I698" i="19"/>
  <c r="S698" i="19"/>
  <c r="T698" i="19"/>
  <c r="L698" i="19"/>
  <c r="K698" i="19"/>
  <c r="AI698" i="19"/>
  <c r="BE698" i="19"/>
  <c r="AN698" i="19"/>
  <c r="N698" i="19"/>
  <c r="BA698" i="19"/>
  <c r="BO699" i="19"/>
  <c r="A699" i="19"/>
  <c r="C700" i="19"/>
  <c r="Y518" i="19"/>
  <c r="AE337" i="19"/>
  <c r="J519" i="19"/>
  <c r="AZ519" i="19"/>
  <c r="BM519" i="19"/>
  <c r="I519" i="19"/>
  <c r="AO519" i="19"/>
  <c r="BH519" i="19"/>
  <c r="L519" i="19"/>
  <c r="AP519" i="19"/>
  <c r="BI519" i="19"/>
  <c r="M519" i="19"/>
  <c r="AQ519" i="19"/>
  <c r="BJ519" i="19"/>
  <c r="N519" i="19"/>
  <c r="AB519" i="19"/>
  <c r="AV519" i="19"/>
  <c r="BK519" i="19"/>
  <c r="O519" i="19"/>
  <c r="AW519" i="19"/>
  <c r="BL519" i="19"/>
  <c r="P519" i="19"/>
  <c r="AX519" i="19"/>
  <c r="Q519" i="19"/>
  <c r="AY519" i="19"/>
  <c r="R519" i="19"/>
  <c r="AF519" i="19"/>
  <c r="BE519" i="19"/>
  <c r="BF519" i="19"/>
  <c r="BG519" i="19"/>
  <c r="S519" i="19"/>
  <c r="T519" i="19"/>
  <c r="AK519" i="19"/>
  <c r="X519" i="19"/>
  <c r="AJ519" i="19"/>
  <c r="AN519" i="19"/>
  <c r="K519" i="19"/>
  <c r="BA519" i="19"/>
  <c r="AI519" i="19"/>
  <c r="U337" i="19"/>
  <c r="AA337" i="19"/>
  <c r="BO520" i="19"/>
  <c r="C521" i="19"/>
  <c r="A520" i="19"/>
  <c r="V518" i="19"/>
  <c r="Z518" i="19"/>
  <c r="AE697" i="19"/>
  <c r="Y697" i="19"/>
  <c r="I338" i="19"/>
  <c r="BL338" i="19"/>
  <c r="N338" i="19"/>
  <c r="AO338" i="19"/>
  <c r="O338" i="19"/>
  <c r="AQ338" i="19"/>
  <c r="T338" i="19"/>
  <c r="AX338" i="19"/>
  <c r="AY338" i="19"/>
  <c r="AJ338" i="19"/>
  <c r="AV338" i="19"/>
  <c r="BA338" i="19"/>
  <c r="BE338" i="19"/>
  <c r="BH338" i="19"/>
  <c r="L338" i="19"/>
  <c r="BJ338" i="19"/>
  <c r="R338" i="19"/>
  <c r="BK338" i="19"/>
  <c r="X338" i="19"/>
  <c r="M338" i="19"/>
  <c r="AK338" i="19"/>
  <c r="P338" i="19"/>
  <c r="AB338" i="19"/>
  <c r="AP338" i="19"/>
  <c r="J338" i="19"/>
  <c r="AZ338" i="19"/>
  <c r="K338" i="19"/>
  <c r="AN338" i="19"/>
  <c r="BI338" i="19"/>
  <c r="AF338" i="19"/>
  <c r="BG338" i="19"/>
  <c r="Q338" i="19"/>
  <c r="BM338" i="19"/>
  <c r="BF338" i="19"/>
  <c r="S338" i="19"/>
  <c r="AI338" i="19"/>
  <c r="AW338" i="19"/>
  <c r="A339" i="19"/>
  <c r="BO339" i="19"/>
  <c r="C340" i="19"/>
  <c r="Y337" i="19"/>
  <c r="W337" i="19"/>
  <c r="F75" i="19"/>
  <c r="G76" i="19"/>
  <c r="C76" i="19"/>
  <c r="BC699" i="19" l="1"/>
  <c r="BD699" i="19"/>
  <c r="AD698" i="19"/>
  <c r="Z698" i="19"/>
  <c r="AA698" i="19"/>
  <c r="Y698" i="19"/>
  <c r="AC698" i="19"/>
  <c r="W338" i="19"/>
  <c r="Z338" i="19"/>
  <c r="Z519" i="19"/>
  <c r="AA338" i="19"/>
  <c r="AD519" i="19"/>
  <c r="U338" i="19"/>
  <c r="AC519" i="19"/>
  <c r="U698" i="19"/>
  <c r="V338" i="19"/>
  <c r="BO521" i="19"/>
  <c r="C522" i="19"/>
  <c r="A521" i="19"/>
  <c r="U519" i="19"/>
  <c r="A340" i="19"/>
  <c r="BO340" i="19"/>
  <c r="C341" i="19"/>
  <c r="AC338" i="19"/>
  <c r="AK520" i="19"/>
  <c r="BF520" i="19"/>
  <c r="AN520" i="19"/>
  <c r="BG520" i="19"/>
  <c r="I520" i="19"/>
  <c r="AO520" i="19"/>
  <c r="BH520" i="19"/>
  <c r="J520" i="19"/>
  <c r="AP520" i="19"/>
  <c r="BI520" i="19"/>
  <c r="M520" i="19"/>
  <c r="AQ520" i="19"/>
  <c r="BJ520" i="19"/>
  <c r="N520" i="19"/>
  <c r="AB520" i="19"/>
  <c r="AV520" i="19"/>
  <c r="BK520" i="19"/>
  <c r="O520" i="19"/>
  <c r="AW520" i="19"/>
  <c r="BL520" i="19"/>
  <c r="P520" i="19"/>
  <c r="AX520" i="19"/>
  <c r="BM520" i="19"/>
  <c r="AF520" i="19"/>
  <c r="AY520" i="19"/>
  <c r="AZ520" i="19"/>
  <c r="BE520" i="19"/>
  <c r="R520" i="19"/>
  <c r="S520" i="19"/>
  <c r="T520" i="19"/>
  <c r="Q520" i="19"/>
  <c r="K520" i="19"/>
  <c r="AJ520" i="19"/>
  <c r="X520" i="19"/>
  <c r="L520" i="19"/>
  <c r="BA520" i="19"/>
  <c r="AI520" i="19"/>
  <c r="AE519" i="19"/>
  <c r="AK339" i="19"/>
  <c r="BI339" i="19"/>
  <c r="X339" i="19"/>
  <c r="AP339" i="19"/>
  <c r="BK339" i="19"/>
  <c r="J339" i="19"/>
  <c r="AW339" i="19"/>
  <c r="BM339" i="19"/>
  <c r="P339" i="19"/>
  <c r="AF339" i="19"/>
  <c r="T339" i="19"/>
  <c r="AY339" i="19"/>
  <c r="AB339" i="19"/>
  <c r="BF339" i="19"/>
  <c r="BJ339" i="19"/>
  <c r="I339" i="19"/>
  <c r="BL339" i="19"/>
  <c r="O339" i="19"/>
  <c r="R339" i="19"/>
  <c r="S339" i="19"/>
  <c r="AJ339" i="19"/>
  <c r="AO339" i="19"/>
  <c r="M339" i="19"/>
  <c r="AX339" i="19"/>
  <c r="AZ339" i="19"/>
  <c r="AV339" i="19"/>
  <c r="BG339" i="19"/>
  <c r="L339" i="19"/>
  <c r="N339" i="19"/>
  <c r="AQ339" i="19"/>
  <c r="Q339" i="19"/>
  <c r="BA339" i="19"/>
  <c r="AI339" i="19"/>
  <c r="K339" i="19"/>
  <c r="BE339" i="19"/>
  <c r="BH339" i="19"/>
  <c r="AN339" i="19"/>
  <c r="A700" i="19"/>
  <c r="C701" i="19"/>
  <c r="BO700" i="19"/>
  <c r="V698" i="19"/>
  <c r="AA519" i="19"/>
  <c r="Y338" i="19"/>
  <c r="AD338" i="19"/>
  <c r="M699" i="19"/>
  <c r="AK699" i="19"/>
  <c r="S699" i="19"/>
  <c r="AW699" i="19"/>
  <c r="T699" i="19"/>
  <c r="AX699" i="19"/>
  <c r="BA699" i="19"/>
  <c r="BJ699" i="19"/>
  <c r="BK699" i="19"/>
  <c r="AF699" i="19"/>
  <c r="AY699" i="19"/>
  <c r="AZ699" i="19"/>
  <c r="BF699" i="19"/>
  <c r="K699" i="19"/>
  <c r="P699" i="19"/>
  <c r="AB699" i="19"/>
  <c r="L699" i="19"/>
  <c r="AP699" i="19"/>
  <c r="AQ699" i="19"/>
  <c r="O699" i="19"/>
  <c r="R699" i="19"/>
  <c r="J699" i="19"/>
  <c r="AV699" i="19"/>
  <c r="AJ699" i="19"/>
  <c r="AI699" i="19"/>
  <c r="BE699" i="19"/>
  <c r="X699" i="19"/>
  <c r="N699" i="19"/>
  <c r="AN699" i="19"/>
  <c r="AO699" i="19"/>
  <c r="BG699" i="19"/>
  <c r="Q699" i="19"/>
  <c r="BL699" i="19"/>
  <c r="I699" i="19"/>
  <c r="BM699" i="19"/>
  <c r="BH699" i="19"/>
  <c r="BI699" i="19"/>
  <c r="AE338" i="19"/>
  <c r="W519" i="19"/>
  <c r="Y519" i="19"/>
  <c r="AE698" i="19"/>
  <c r="V519" i="19"/>
  <c r="W698" i="19"/>
  <c r="G77" i="19"/>
  <c r="F76" i="19"/>
  <c r="C77" i="19"/>
  <c r="Y339" i="19" l="1"/>
  <c r="BC700" i="19"/>
  <c r="BD700" i="19"/>
  <c r="AE339" i="19"/>
  <c r="Z339" i="19"/>
  <c r="AC699" i="19"/>
  <c r="U520" i="19"/>
  <c r="Z520" i="19"/>
  <c r="AD520" i="19"/>
  <c r="Y520" i="19"/>
  <c r="C342" i="19"/>
  <c r="C343" i="19" s="1"/>
  <c r="C344" i="19" s="1"/>
  <c r="C345" i="19" s="1"/>
  <c r="C346" i="19" s="1"/>
  <c r="C347" i="19" s="1"/>
  <c r="C348" i="19" s="1"/>
  <c r="C349" i="19" s="1"/>
  <c r="C350" i="19" s="1"/>
  <c r="C351" i="19" s="1"/>
  <c r="C352" i="19" s="1"/>
  <c r="C353" i="19" s="1"/>
  <c r="C354" i="19" s="1"/>
  <c r="C355" i="19" s="1"/>
  <c r="C356" i="19" s="1"/>
  <c r="C357" i="19" s="1"/>
  <c r="C358" i="19" s="1"/>
  <c r="C359" i="19" s="1"/>
  <c r="C360" i="19" s="1"/>
  <c r="C361" i="19" s="1"/>
  <c r="C362" i="19" s="1"/>
  <c r="C363" i="19" s="1"/>
  <c r="C364" i="19" s="1"/>
  <c r="C365" i="19" s="1"/>
  <c r="BO341" i="19"/>
  <c r="A341" i="19"/>
  <c r="BK340" i="19"/>
  <c r="M340" i="19"/>
  <c r="AK340" i="19"/>
  <c r="P340" i="19"/>
  <c r="AN340" i="19"/>
  <c r="S340" i="19"/>
  <c r="AW340" i="19"/>
  <c r="AY340" i="19"/>
  <c r="AP340" i="19"/>
  <c r="BA340" i="19"/>
  <c r="BE340" i="19"/>
  <c r="J340" i="19"/>
  <c r="BH340" i="19"/>
  <c r="Q340" i="19"/>
  <c r="BJ340" i="19"/>
  <c r="BM340" i="19"/>
  <c r="AF340" i="19"/>
  <c r="AV340" i="19"/>
  <c r="N340" i="19"/>
  <c r="T340" i="19"/>
  <c r="L340" i="19"/>
  <c r="X340" i="19"/>
  <c r="BL340" i="19"/>
  <c r="AJ340" i="19"/>
  <c r="AQ340" i="19"/>
  <c r="I340" i="19"/>
  <c r="BG340" i="19"/>
  <c r="AX340" i="19"/>
  <c r="AI340" i="19"/>
  <c r="AB340" i="19"/>
  <c r="K340" i="19"/>
  <c r="O340" i="19"/>
  <c r="BF340" i="19"/>
  <c r="AZ340" i="19"/>
  <c r="BI340" i="19"/>
  <c r="R340" i="19"/>
  <c r="AO340" i="19"/>
  <c r="Z699" i="19"/>
  <c r="AD339" i="19"/>
  <c r="AC520" i="19"/>
  <c r="U699" i="19"/>
  <c r="BE700" i="19"/>
  <c r="AF700" i="19"/>
  <c r="BK700" i="19"/>
  <c r="I700" i="19"/>
  <c r="BL700" i="19"/>
  <c r="N700" i="19"/>
  <c r="AN700" i="19"/>
  <c r="BM700" i="19"/>
  <c r="J700" i="19"/>
  <c r="L700" i="19"/>
  <c r="T700" i="19"/>
  <c r="AJ700" i="19"/>
  <c r="AX700" i="19"/>
  <c r="AY700" i="19"/>
  <c r="M700" i="19"/>
  <c r="BH700" i="19"/>
  <c r="AK700" i="19"/>
  <c r="R700" i="19"/>
  <c r="AV700" i="19"/>
  <c r="X700" i="19"/>
  <c r="O700" i="19"/>
  <c r="BI700" i="19"/>
  <c r="BF700" i="19"/>
  <c r="AW700" i="19"/>
  <c r="P700" i="19"/>
  <c r="BJ700" i="19"/>
  <c r="AB700" i="19"/>
  <c r="AI700" i="19"/>
  <c r="AP700" i="19"/>
  <c r="K700" i="19"/>
  <c r="S700" i="19"/>
  <c r="AO700" i="19"/>
  <c r="AQ700" i="19"/>
  <c r="BG700" i="19"/>
  <c r="Q700" i="19"/>
  <c r="BA700" i="19"/>
  <c r="AZ700" i="19"/>
  <c r="W339" i="19"/>
  <c r="W520" i="19"/>
  <c r="BO522" i="19"/>
  <c r="C523" i="19"/>
  <c r="C524" i="19" s="1"/>
  <c r="C525" i="19" s="1"/>
  <c r="C526" i="19" s="1"/>
  <c r="C527" i="19" s="1"/>
  <c r="C528" i="19" s="1"/>
  <c r="C529" i="19" s="1"/>
  <c r="C530" i="19" s="1"/>
  <c r="C531" i="19" s="1"/>
  <c r="C532" i="19" s="1"/>
  <c r="C533" i="19" s="1"/>
  <c r="C534" i="19" s="1"/>
  <c r="C535" i="19" s="1"/>
  <c r="C536" i="19" s="1"/>
  <c r="C537" i="19" s="1"/>
  <c r="C538" i="19" s="1"/>
  <c r="C539" i="19" s="1"/>
  <c r="C540" i="19" s="1"/>
  <c r="C541" i="19" s="1"/>
  <c r="C542" i="19" s="1"/>
  <c r="C543" i="19" s="1"/>
  <c r="C544" i="19" s="1"/>
  <c r="C545" i="19" s="1"/>
  <c r="C546" i="19" s="1"/>
  <c r="A522" i="19"/>
  <c r="Y699" i="19"/>
  <c r="V699" i="19"/>
  <c r="AA339" i="19"/>
  <c r="AC339" i="19"/>
  <c r="R521" i="19"/>
  <c r="AX521" i="19"/>
  <c r="AW521" i="19"/>
  <c r="AZ521" i="19"/>
  <c r="AY521" i="19"/>
  <c r="AF521" i="19"/>
  <c r="AJ521" i="19"/>
  <c r="BG521" i="19"/>
  <c r="AV521" i="19"/>
  <c r="S521" i="19"/>
  <c r="AP521" i="19"/>
  <c r="X521" i="19"/>
  <c r="AN521" i="19"/>
  <c r="AB521" i="19"/>
  <c r="T521" i="19"/>
  <c r="N521" i="19"/>
  <c r="BE521" i="19"/>
  <c r="BK521" i="19"/>
  <c r="BM521" i="19"/>
  <c r="AI521" i="19"/>
  <c r="Q521" i="19"/>
  <c r="P521" i="19"/>
  <c r="BF521" i="19"/>
  <c r="I521" i="19"/>
  <c r="AO521" i="19"/>
  <c r="L521" i="19"/>
  <c r="BH521" i="19"/>
  <c r="J521" i="19"/>
  <c r="BL521" i="19"/>
  <c r="M521" i="19"/>
  <c r="BI521" i="19"/>
  <c r="O521" i="19"/>
  <c r="BA521" i="19"/>
  <c r="BJ521" i="19"/>
  <c r="K521" i="19"/>
  <c r="AQ521" i="19"/>
  <c r="AK521" i="19"/>
  <c r="V339" i="19"/>
  <c r="V520" i="19"/>
  <c r="AE699" i="19"/>
  <c r="C702" i="19"/>
  <c r="BO701" i="19"/>
  <c r="A701" i="19"/>
  <c r="AD699" i="19"/>
  <c r="AA520" i="19"/>
  <c r="U339" i="19"/>
  <c r="W699" i="19"/>
  <c r="AA699" i="19"/>
  <c r="AE520" i="19"/>
  <c r="F77" i="19"/>
  <c r="G78" i="19"/>
  <c r="C78" i="19"/>
  <c r="A546" i="19" l="1"/>
  <c r="BO546" i="19"/>
  <c r="A365" i="19"/>
  <c r="BO365" i="19"/>
  <c r="A364" i="19"/>
  <c r="BO364" i="19"/>
  <c r="A545" i="19"/>
  <c r="BO545" i="19"/>
  <c r="A544" i="19"/>
  <c r="BO544" i="19"/>
  <c r="A363" i="19"/>
  <c r="BO363" i="19"/>
  <c r="A543" i="19"/>
  <c r="BO543" i="19"/>
  <c r="A362" i="19"/>
  <c r="BO362" i="19"/>
  <c r="A542" i="19"/>
  <c r="BO542" i="19"/>
  <c r="A361" i="19"/>
  <c r="BO361" i="19"/>
  <c r="A541" i="19"/>
  <c r="BO541" i="19"/>
  <c r="A360" i="19"/>
  <c r="BO360" i="19"/>
  <c r="A540" i="19"/>
  <c r="BO540" i="19"/>
  <c r="A359" i="19"/>
  <c r="BO359" i="19"/>
  <c r="A539" i="19"/>
  <c r="BO539" i="19"/>
  <c r="A358" i="19"/>
  <c r="BO358" i="19"/>
  <c r="A538" i="19"/>
  <c r="BO538" i="19"/>
  <c r="A357" i="19"/>
  <c r="BO357" i="19"/>
  <c r="A537" i="19"/>
  <c r="BO537" i="19"/>
  <c r="A356" i="19"/>
  <c r="BO356" i="19"/>
  <c r="A536" i="19"/>
  <c r="BO536" i="19"/>
  <c r="A355" i="19"/>
  <c r="BO355" i="19"/>
  <c r="A535" i="19"/>
  <c r="BO535" i="19"/>
  <c r="A354" i="19"/>
  <c r="BO354" i="19"/>
  <c r="BO534" i="19"/>
  <c r="A534" i="19"/>
  <c r="BO353" i="19"/>
  <c r="A353" i="19"/>
  <c r="A533" i="19"/>
  <c r="BO533" i="19"/>
  <c r="A352" i="19"/>
  <c r="BO352" i="19"/>
  <c r="A532" i="19"/>
  <c r="BO532" i="19"/>
  <c r="A351" i="19"/>
  <c r="BO351" i="19"/>
  <c r="A531" i="19"/>
  <c r="BO531" i="19"/>
  <c r="A350" i="19"/>
  <c r="BO350" i="19"/>
  <c r="A530" i="19"/>
  <c r="BO530" i="19"/>
  <c r="A349" i="19"/>
  <c r="BO349" i="19"/>
  <c r="A529" i="19"/>
  <c r="BO529" i="19"/>
  <c r="A348" i="19"/>
  <c r="BO348" i="19"/>
  <c r="A528" i="19"/>
  <c r="BO528" i="19"/>
  <c r="A347" i="19"/>
  <c r="BO347" i="19"/>
  <c r="V700" i="19"/>
  <c r="A527" i="19"/>
  <c r="BO527" i="19"/>
  <c r="A346" i="19"/>
  <c r="BO346" i="19"/>
  <c r="A526" i="19"/>
  <c r="BO526" i="19"/>
  <c r="A345" i="19"/>
  <c r="BO345" i="19"/>
  <c r="W700" i="19"/>
  <c r="BD701" i="19"/>
  <c r="BC701" i="19"/>
  <c r="A525" i="19"/>
  <c r="BO525" i="19"/>
  <c r="A344" i="19"/>
  <c r="BO344" i="19"/>
  <c r="BO524" i="19"/>
  <c r="A524" i="19"/>
  <c r="BO343" i="19"/>
  <c r="A343" i="19"/>
  <c r="Y521" i="19"/>
  <c r="V340" i="19"/>
  <c r="AD340" i="19"/>
  <c r="U340" i="19"/>
  <c r="W340" i="19"/>
  <c r="Z521" i="19"/>
  <c r="U700" i="19"/>
  <c r="AE521" i="19"/>
  <c r="Z340" i="19"/>
  <c r="U521" i="19"/>
  <c r="AE700" i="19"/>
  <c r="AD521" i="19"/>
  <c r="AC521" i="19"/>
  <c r="AC700" i="19"/>
  <c r="AA521" i="19"/>
  <c r="V521" i="19"/>
  <c r="AD700" i="19"/>
  <c r="AE340" i="19"/>
  <c r="O341" i="19"/>
  <c r="BK341" i="19"/>
  <c r="R341" i="19"/>
  <c r="BL341" i="19"/>
  <c r="AI341" i="19"/>
  <c r="AJ341" i="19"/>
  <c r="J341" i="19"/>
  <c r="AK341" i="19"/>
  <c r="AO341" i="19"/>
  <c r="K341" i="19"/>
  <c r="AV341" i="19"/>
  <c r="N341" i="19"/>
  <c r="AQ341" i="19"/>
  <c r="AX341" i="19"/>
  <c r="AY341" i="19"/>
  <c r="BI341" i="19"/>
  <c r="BM341" i="19"/>
  <c r="BA341" i="19"/>
  <c r="L341" i="19"/>
  <c r="Q341" i="19"/>
  <c r="BE341" i="19"/>
  <c r="P341" i="19"/>
  <c r="AF341" i="19"/>
  <c r="BF341" i="19"/>
  <c r="AB341" i="19"/>
  <c r="AZ341" i="19"/>
  <c r="AP341" i="19"/>
  <c r="T341" i="19"/>
  <c r="BG341" i="19"/>
  <c r="S341" i="19"/>
  <c r="I341" i="19"/>
  <c r="M341" i="19"/>
  <c r="BH341" i="19"/>
  <c r="AW341" i="19"/>
  <c r="BJ341" i="19"/>
  <c r="X341" i="19"/>
  <c r="AN341" i="19"/>
  <c r="W521" i="19"/>
  <c r="AA700" i="19"/>
  <c r="Y700" i="19"/>
  <c r="AA340" i="19"/>
  <c r="A342" i="19"/>
  <c r="BO342" i="19"/>
  <c r="Y340" i="19"/>
  <c r="O701" i="19"/>
  <c r="AO701" i="19"/>
  <c r="AY701" i="19"/>
  <c r="AZ701" i="19"/>
  <c r="BF701" i="19"/>
  <c r="BM701" i="19"/>
  <c r="I701" i="19"/>
  <c r="J701" i="19"/>
  <c r="BA701" i="19"/>
  <c r="BL701" i="19"/>
  <c r="M701" i="19"/>
  <c r="L701" i="19"/>
  <c r="AK701" i="19"/>
  <c r="X701" i="19"/>
  <c r="BE701" i="19"/>
  <c r="AW701" i="19"/>
  <c r="P701" i="19"/>
  <c r="BJ701" i="19"/>
  <c r="AB701" i="19"/>
  <c r="T701" i="19"/>
  <c r="AP701" i="19"/>
  <c r="AF701" i="19"/>
  <c r="BG701" i="19"/>
  <c r="AX701" i="19"/>
  <c r="Q701" i="19"/>
  <c r="BK701" i="19"/>
  <c r="AQ701" i="19"/>
  <c r="AI701" i="19"/>
  <c r="AJ701" i="19"/>
  <c r="BH701" i="19"/>
  <c r="K701" i="19"/>
  <c r="R701" i="19"/>
  <c r="AN701" i="19"/>
  <c r="S701" i="19"/>
  <c r="BI701" i="19"/>
  <c r="AV701" i="19"/>
  <c r="N701" i="19"/>
  <c r="A702" i="19"/>
  <c r="C703" i="19"/>
  <c r="BO702" i="19"/>
  <c r="Z700" i="19"/>
  <c r="AC340" i="19"/>
  <c r="A523" i="19"/>
  <c r="BO523" i="19"/>
  <c r="AX522" i="19"/>
  <c r="AY522" i="19"/>
  <c r="L522" i="19"/>
  <c r="BK522" i="19"/>
  <c r="O522" i="19"/>
  <c r="BL522" i="19"/>
  <c r="AB522" i="19"/>
  <c r="BM522" i="19"/>
  <c r="P522" i="19"/>
  <c r="BE522" i="19"/>
  <c r="I522" i="19"/>
  <c r="R522" i="19"/>
  <c r="AO522" i="19"/>
  <c r="AF522" i="19"/>
  <c r="BH522" i="19"/>
  <c r="AZ522" i="19"/>
  <c r="J522" i="19"/>
  <c r="BA522" i="19"/>
  <c r="AP522" i="19"/>
  <c r="T522" i="19"/>
  <c r="BI522" i="19"/>
  <c r="M522" i="19"/>
  <c r="K522" i="19"/>
  <c r="AK522" i="19"/>
  <c r="AI522" i="19"/>
  <c r="AQ522" i="19"/>
  <c r="X522" i="19"/>
  <c r="BJ522" i="19"/>
  <c r="N522" i="19"/>
  <c r="AN522" i="19"/>
  <c r="S522" i="19"/>
  <c r="BG522" i="19"/>
  <c r="AW522" i="19"/>
  <c r="BF522" i="19"/>
  <c r="AV522" i="19"/>
  <c r="AJ522" i="19"/>
  <c r="Q522" i="19"/>
  <c r="G79" i="19"/>
  <c r="F78" i="19"/>
  <c r="C79" i="19"/>
  <c r="R546" i="19" l="1"/>
  <c r="AY546" i="19"/>
  <c r="BC546" i="19"/>
  <c r="BM546" i="19"/>
  <c r="AI546" i="19"/>
  <c r="BE546" i="19"/>
  <c r="J546" i="19"/>
  <c r="BJ546" i="19"/>
  <c r="AN546" i="19"/>
  <c r="AW546" i="19"/>
  <c r="BI546" i="19"/>
  <c r="AB546" i="19"/>
  <c r="S546" i="19"/>
  <c r="AX546" i="19"/>
  <c r="N546" i="19"/>
  <c r="BG546" i="19"/>
  <c r="BH546" i="19"/>
  <c r="AV546" i="19"/>
  <c r="P546" i="19"/>
  <c r="AQ546" i="19"/>
  <c r="AF546" i="19"/>
  <c r="BL546" i="19"/>
  <c r="BF546" i="19"/>
  <c r="AL546" i="19"/>
  <c r="BD546" i="19"/>
  <c r="X546" i="19"/>
  <c r="AM546" i="19"/>
  <c r="K546" i="19"/>
  <c r="AZ546" i="19"/>
  <c r="AP546" i="19"/>
  <c r="L546" i="19"/>
  <c r="AK546" i="19"/>
  <c r="T546" i="19"/>
  <c r="BK546" i="19"/>
  <c r="BA546" i="19"/>
  <c r="AO546" i="19"/>
  <c r="Q546" i="19"/>
  <c r="I546" i="19"/>
  <c r="M546" i="19"/>
  <c r="O546" i="19"/>
  <c r="AJ546" i="19"/>
  <c r="AN365" i="19"/>
  <c r="AW365" i="19"/>
  <c r="BD365" i="19"/>
  <c r="I365" i="19"/>
  <c r="BE365" i="19"/>
  <c r="AO365" i="19"/>
  <c r="AP365" i="19"/>
  <c r="L365" i="19"/>
  <c r="AV365" i="19"/>
  <c r="BH365" i="19"/>
  <c r="N365" i="19"/>
  <c r="AM365" i="19"/>
  <c r="J365" i="19"/>
  <c r="BG365" i="19"/>
  <c r="AQ365" i="19"/>
  <c r="M365" i="19"/>
  <c r="BI365" i="19"/>
  <c r="AB365" i="19"/>
  <c r="T365" i="19"/>
  <c r="BF365" i="19"/>
  <c r="K365" i="19"/>
  <c r="X365" i="19"/>
  <c r="BJ365" i="19"/>
  <c r="O365" i="19"/>
  <c r="Q365" i="19"/>
  <c r="BA365" i="19"/>
  <c r="AK365" i="19"/>
  <c r="AF365" i="19"/>
  <c r="BL365" i="19"/>
  <c r="AD365" i="19" s="1"/>
  <c r="AL365" i="19"/>
  <c r="AI365" i="19"/>
  <c r="R365" i="19"/>
  <c r="BM365" i="19"/>
  <c r="AZ365" i="19"/>
  <c r="AJ365" i="19"/>
  <c r="BC365" i="19"/>
  <c r="AY365" i="19"/>
  <c r="S365" i="19"/>
  <c r="P365" i="19"/>
  <c r="BK365" i="19"/>
  <c r="AC365" i="19" s="1"/>
  <c r="AX365" i="19"/>
  <c r="I545" i="19"/>
  <c r="AK545" i="19"/>
  <c r="AV545" i="19"/>
  <c r="BE545" i="19"/>
  <c r="AN545" i="19"/>
  <c r="AP545" i="19"/>
  <c r="AB545" i="19"/>
  <c r="AJ545" i="19"/>
  <c r="BI545" i="19"/>
  <c r="BK545" i="19"/>
  <c r="AC545" i="19" s="1"/>
  <c r="AQ545" i="19"/>
  <c r="AF545" i="19"/>
  <c r="S545" i="19"/>
  <c r="M545" i="19"/>
  <c r="AX545" i="19"/>
  <c r="P545" i="19"/>
  <c r="N545" i="19"/>
  <c r="BH545" i="19"/>
  <c r="BD545" i="19"/>
  <c r="AO545" i="19"/>
  <c r="BJ545" i="19"/>
  <c r="BF545" i="19"/>
  <c r="R545" i="19"/>
  <c r="X545" i="19"/>
  <c r="AW545" i="19"/>
  <c r="AM545" i="19"/>
  <c r="BC545" i="19"/>
  <c r="AL545" i="19"/>
  <c r="AZ545" i="19"/>
  <c r="AY545" i="19"/>
  <c r="J545" i="19"/>
  <c r="BM545" i="19"/>
  <c r="AE545" i="19" s="1"/>
  <c r="AI545" i="19"/>
  <c r="K545" i="19"/>
  <c r="BG545" i="19"/>
  <c r="Q545" i="19"/>
  <c r="BL545" i="19"/>
  <c r="BA545" i="19"/>
  <c r="T545" i="19"/>
  <c r="O545" i="19"/>
  <c r="L545" i="19"/>
  <c r="AP364" i="19"/>
  <c r="N364" i="19"/>
  <c r="K364" i="19"/>
  <c r="BD364" i="19"/>
  <c r="X364" i="19"/>
  <c r="BC364" i="19"/>
  <c r="AK364" i="19"/>
  <c r="AF364" i="19"/>
  <c r="BG364" i="19"/>
  <c r="AW364" i="19"/>
  <c r="BM364" i="19"/>
  <c r="S364" i="19"/>
  <c r="R364" i="19"/>
  <c r="P364" i="19"/>
  <c r="AX364" i="19"/>
  <c r="O364" i="19"/>
  <c r="AM364" i="19"/>
  <c r="AN364" i="19"/>
  <c r="AO364" i="19"/>
  <c r="BA364" i="19"/>
  <c r="BK364" i="19"/>
  <c r="AV364" i="19"/>
  <c r="BL364" i="19"/>
  <c r="AQ364" i="19"/>
  <c r="AI364" i="19"/>
  <c r="Q364" i="19"/>
  <c r="I364" i="19"/>
  <c r="J364" i="19"/>
  <c r="AL364" i="19"/>
  <c r="AY364" i="19"/>
  <c r="T364" i="19"/>
  <c r="BI364" i="19"/>
  <c r="AB364" i="19"/>
  <c r="M364" i="19"/>
  <c r="BJ364" i="19"/>
  <c r="AJ364" i="19"/>
  <c r="BF364" i="19"/>
  <c r="BH364" i="19"/>
  <c r="BE364" i="19"/>
  <c r="AZ364" i="19"/>
  <c r="L364" i="19"/>
  <c r="BA363" i="19"/>
  <c r="BI363" i="19"/>
  <c r="AJ363" i="19"/>
  <c r="AK363" i="19"/>
  <c r="AY363" i="19"/>
  <c r="AI363" i="19"/>
  <c r="K363" i="19"/>
  <c r="Q363" i="19"/>
  <c r="L363" i="19"/>
  <c r="N363" i="19"/>
  <c r="AX363" i="19"/>
  <c r="T363" i="19"/>
  <c r="I363" i="19"/>
  <c r="J363" i="19"/>
  <c r="M363" i="19"/>
  <c r="AO363" i="19"/>
  <c r="BK363" i="19"/>
  <c r="AM363" i="19"/>
  <c r="BG363" i="19"/>
  <c r="O363" i="19"/>
  <c r="AB363" i="19"/>
  <c r="BH363" i="19"/>
  <c r="BL363" i="19"/>
  <c r="AL363" i="19"/>
  <c r="BF363" i="19"/>
  <c r="BD363" i="19"/>
  <c r="X363" i="19"/>
  <c r="BE363" i="19"/>
  <c r="U363" i="19" s="1"/>
  <c r="BJ363" i="19"/>
  <c r="AN363" i="19"/>
  <c r="AF363" i="19"/>
  <c r="AP363" i="19"/>
  <c r="BC363" i="19"/>
  <c r="BM363" i="19"/>
  <c r="R363" i="19"/>
  <c r="P363" i="19"/>
  <c r="AQ363" i="19"/>
  <c r="AZ363" i="19"/>
  <c r="AW363" i="19"/>
  <c r="AV363" i="19"/>
  <c r="S363" i="19"/>
  <c r="AJ544" i="19"/>
  <c r="N544" i="19"/>
  <c r="I544" i="19"/>
  <c r="BI544" i="19"/>
  <c r="AV544" i="19"/>
  <c r="T544" i="19"/>
  <c r="BH544" i="19"/>
  <c r="AQ544" i="19"/>
  <c r="Q544" i="19"/>
  <c r="BA544" i="19"/>
  <c r="S544" i="19"/>
  <c r="AF544" i="19"/>
  <c r="L544" i="19"/>
  <c r="AP544" i="19"/>
  <c r="X544" i="19"/>
  <c r="BG544" i="19"/>
  <c r="W544" i="19" s="1"/>
  <c r="BC544" i="19"/>
  <c r="AO544" i="19"/>
  <c r="AZ544" i="19"/>
  <c r="AI544" i="19"/>
  <c r="M544" i="19"/>
  <c r="BF544" i="19"/>
  <c r="AL544" i="19"/>
  <c r="AW544" i="19"/>
  <c r="AM544" i="19"/>
  <c r="J544" i="19"/>
  <c r="R544" i="19"/>
  <c r="BE544" i="19"/>
  <c r="U544" i="19" s="1"/>
  <c r="AY544" i="19"/>
  <c r="AX544" i="19"/>
  <c r="BL544" i="19"/>
  <c r="P544" i="19"/>
  <c r="AN544" i="19"/>
  <c r="O544" i="19"/>
  <c r="AB544" i="19"/>
  <c r="BK544" i="19"/>
  <c r="BJ544" i="19"/>
  <c r="BD544" i="19"/>
  <c r="BM544" i="19"/>
  <c r="K544" i="19"/>
  <c r="AK544" i="19"/>
  <c r="O543" i="19"/>
  <c r="BG543" i="19"/>
  <c r="BM543" i="19"/>
  <c r="AJ543" i="19"/>
  <c r="BK543" i="19"/>
  <c r="M543" i="19"/>
  <c r="K543" i="19"/>
  <c r="Q543" i="19"/>
  <c r="BE543" i="19"/>
  <c r="BI543" i="19"/>
  <c r="AL543" i="19"/>
  <c r="AN543" i="19"/>
  <c r="AV543" i="19"/>
  <c r="N543" i="19"/>
  <c r="AB543" i="19"/>
  <c r="AQ543" i="19"/>
  <c r="BA543" i="19"/>
  <c r="AP543" i="19"/>
  <c r="X543" i="19"/>
  <c r="AX543" i="19"/>
  <c r="BC543" i="19"/>
  <c r="AW543" i="19"/>
  <c r="T543" i="19"/>
  <c r="BF543" i="19"/>
  <c r="BL543" i="19"/>
  <c r="AO543" i="19"/>
  <c r="S543" i="19"/>
  <c r="AM543" i="19"/>
  <c r="R543" i="19"/>
  <c r="AI543" i="19"/>
  <c r="BJ543" i="19"/>
  <c r="AA543" i="19" s="1"/>
  <c r="AK543" i="19"/>
  <c r="J543" i="19"/>
  <c r="I543" i="19"/>
  <c r="AZ543" i="19"/>
  <c r="AY543" i="19"/>
  <c r="AF543" i="19"/>
  <c r="L543" i="19"/>
  <c r="BH543" i="19"/>
  <c r="BD543" i="19"/>
  <c r="P543" i="19"/>
  <c r="BM362" i="19"/>
  <c r="BG362" i="19"/>
  <c r="AJ362" i="19"/>
  <c r="AV362" i="19"/>
  <c r="BI362" i="19"/>
  <c r="BH362" i="19"/>
  <c r="AL362" i="19"/>
  <c r="BJ362" i="19"/>
  <c r="S362" i="19"/>
  <c r="AX362" i="19"/>
  <c r="Q362" i="19"/>
  <c r="BA362" i="19"/>
  <c r="BD362" i="19"/>
  <c r="AZ362" i="19"/>
  <c r="AM362" i="19"/>
  <c r="AF362" i="19"/>
  <c r="AK362" i="19"/>
  <c r="M362" i="19"/>
  <c r="AP362" i="19"/>
  <c r="BK362" i="19"/>
  <c r="J362" i="19"/>
  <c r="AQ362" i="19"/>
  <c r="N362" i="19"/>
  <c r="AO362" i="19"/>
  <c r="AI362" i="19"/>
  <c r="AW362" i="19"/>
  <c r="AY362" i="19"/>
  <c r="L362" i="19"/>
  <c r="AN362" i="19"/>
  <c r="BL362" i="19"/>
  <c r="AB362" i="19"/>
  <c r="K362" i="19"/>
  <c r="R362" i="19"/>
  <c r="BC362" i="19"/>
  <c r="BF362" i="19"/>
  <c r="O362" i="19"/>
  <c r="BE362" i="19"/>
  <c r="X362" i="19"/>
  <c r="I362" i="19"/>
  <c r="T362" i="19"/>
  <c r="P362" i="19"/>
  <c r="O542" i="19"/>
  <c r="AF542" i="19"/>
  <c r="N542" i="19"/>
  <c r="L542" i="19"/>
  <c r="AB542" i="19"/>
  <c r="BG542" i="19"/>
  <c r="AK542" i="19"/>
  <c r="K542" i="19"/>
  <c r="X542" i="19"/>
  <c r="AP542" i="19"/>
  <c r="BM542" i="19"/>
  <c r="BJ542" i="19"/>
  <c r="Q542" i="19"/>
  <c r="AI542" i="19"/>
  <c r="R542" i="19"/>
  <c r="BL542" i="19"/>
  <c r="AV542" i="19"/>
  <c r="BI542" i="19"/>
  <c r="AN542" i="19"/>
  <c r="M542" i="19"/>
  <c r="AW542" i="19"/>
  <c r="AX542" i="19"/>
  <c r="BA542" i="19"/>
  <c r="BK542" i="19"/>
  <c r="BD542" i="19"/>
  <c r="BH542" i="19"/>
  <c r="AZ542" i="19"/>
  <c r="I542" i="19"/>
  <c r="AM542" i="19"/>
  <c r="BC542" i="19"/>
  <c r="BF542" i="19"/>
  <c r="AQ542" i="19"/>
  <c r="AY542" i="19"/>
  <c r="T542" i="19"/>
  <c r="AJ542" i="19"/>
  <c r="AO542" i="19"/>
  <c r="P542" i="19"/>
  <c r="AL542" i="19"/>
  <c r="S542" i="19"/>
  <c r="J542" i="19"/>
  <c r="BE542" i="19"/>
  <c r="AW361" i="19"/>
  <c r="Q361" i="19"/>
  <c r="AK361" i="19"/>
  <c r="AJ361" i="19"/>
  <c r="BL361" i="19"/>
  <c r="O361" i="19"/>
  <c r="BG361" i="19"/>
  <c r="N361" i="19"/>
  <c r="BM361" i="19"/>
  <c r="AP361" i="19"/>
  <c r="M361" i="19"/>
  <c r="AY361" i="19"/>
  <c r="BC361" i="19"/>
  <c r="R361" i="19"/>
  <c r="AZ361" i="19"/>
  <c r="BK361" i="19"/>
  <c r="BH361" i="19"/>
  <c r="K361" i="19"/>
  <c r="BE361" i="19"/>
  <c r="AM361" i="19"/>
  <c r="AN361" i="19"/>
  <c r="P361" i="19"/>
  <c r="X361" i="19"/>
  <c r="AL361" i="19"/>
  <c r="AI361" i="19"/>
  <c r="BJ361" i="19"/>
  <c r="J361" i="19"/>
  <c r="BA361" i="19"/>
  <c r="AX361" i="19"/>
  <c r="AF361" i="19"/>
  <c r="I361" i="19"/>
  <c r="T361" i="19"/>
  <c r="L361" i="19"/>
  <c r="AV361" i="19"/>
  <c r="BD361" i="19"/>
  <c r="AQ361" i="19"/>
  <c r="AO361" i="19"/>
  <c r="S361" i="19"/>
  <c r="BI361" i="19"/>
  <c r="AB361" i="19"/>
  <c r="BF361" i="19"/>
  <c r="N541" i="19"/>
  <c r="AJ541" i="19"/>
  <c r="M541" i="19"/>
  <c r="K541" i="19"/>
  <c r="Q541" i="19"/>
  <c r="BC541" i="19"/>
  <c r="BA541" i="19"/>
  <c r="BM541" i="19"/>
  <c r="L541" i="19"/>
  <c r="P541" i="19"/>
  <c r="AX541" i="19"/>
  <c r="BG541" i="19"/>
  <c r="BF541" i="19"/>
  <c r="AM541" i="19"/>
  <c r="X541" i="19"/>
  <c r="I541" i="19"/>
  <c r="BE541" i="19"/>
  <c r="AF541" i="19"/>
  <c r="J541" i="19"/>
  <c r="BK541" i="19"/>
  <c r="AO541" i="19"/>
  <c r="O541" i="19"/>
  <c r="S541" i="19"/>
  <c r="T541" i="19"/>
  <c r="R541" i="19"/>
  <c r="AY541" i="19"/>
  <c r="AB541" i="19"/>
  <c r="BH541" i="19"/>
  <c r="AN541" i="19"/>
  <c r="AV541" i="19"/>
  <c r="BD541" i="19"/>
  <c r="AW541" i="19"/>
  <c r="AP541" i="19"/>
  <c r="AL541" i="19"/>
  <c r="AI541" i="19"/>
  <c r="BJ541" i="19"/>
  <c r="AZ541" i="19"/>
  <c r="BI541" i="19"/>
  <c r="AQ541" i="19"/>
  <c r="BL541" i="19"/>
  <c r="AK541" i="19"/>
  <c r="O360" i="19"/>
  <c r="I360" i="19"/>
  <c r="BC360" i="19"/>
  <c r="BF360" i="19"/>
  <c r="AK360" i="19"/>
  <c r="N360" i="19"/>
  <c r="AL360" i="19"/>
  <c r="M360" i="19"/>
  <c r="AO360" i="19"/>
  <c r="AQ360" i="19"/>
  <c r="AP360" i="19"/>
  <c r="R360" i="19"/>
  <c r="AZ360" i="19"/>
  <c r="BA360" i="19"/>
  <c r="AJ360" i="19"/>
  <c r="Q360" i="19"/>
  <c r="AF360" i="19"/>
  <c r="BL360" i="19"/>
  <c r="X360" i="19"/>
  <c r="BE360" i="19"/>
  <c r="BD360" i="19"/>
  <c r="T360" i="19"/>
  <c r="J360" i="19"/>
  <c r="BJ360" i="19"/>
  <c r="AV360" i="19"/>
  <c r="AY360" i="19"/>
  <c r="BI360" i="19"/>
  <c r="AN360" i="19"/>
  <c r="AM360" i="19"/>
  <c r="AI360" i="19"/>
  <c r="AB360" i="19"/>
  <c r="BK360" i="19"/>
  <c r="AW360" i="19"/>
  <c r="K360" i="19"/>
  <c r="BH360" i="19"/>
  <c r="P360" i="19"/>
  <c r="BG360" i="19"/>
  <c r="AX360" i="19"/>
  <c r="S360" i="19"/>
  <c r="BM360" i="19"/>
  <c r="L360" i="19"/>
  <c r="O540" i="19"/>
  <c r="N540" i="19"/>
  <c r="Q540" i="19"/>
  <c r="K540" i="19"/>
  <c r="M540" i="19"/>
  <c r="X540" i="19"/>
  <c r="BJ540" i="19"/>
  <c r="AL540" i="19"/>
  <c r="AZ540" i="19"/>
  <c r="BI540" i="19"/>
  <c r="AW540" i="19"/>
  <c r="BC540" i="19"/>
  <c r="BL540" i="19"/>
  <c r="T540" i="19"/>
  <c r="I540" i="19"/>
  <c r="BA540" i="19"/>
  <c r="BE540" i="19"/>
  <c r="BD540" i="19"/>
  <c r="BM540" i="19"/>
  <c r="AX540" i="19"/>
  <c r="AN540" i="19"/>
  <c r="AM540" i="19"/>
  <c r="AV540" i="19"/>
  <c r="AF540" i="19"/>
  <c r="P540" i="19"/>
  <c r="BH540" i="19"/>
  <c r="BG540" i="19"/>
  <c r="S540" i="19"/>
  <c r="AJ540" i="19"/>
  <c r="AP540" i="19"/>
  <c r="BF540" i="19"/>
  <c r="AY540" i="19"/>
  <c r="R540" i="19"/>
  <c r="AO540" i="19"/>
  <c r="AI540" i="19"/>
  <c r="BK540" i="19"/>
  <c r="L540" i="19"/>
  <c r="J540" i="19"/>
  <c r="AB540" i="19"/>
  <c r="AQ540" i="19"/>
  <c r="AK540" i="19"/>
  <c r="O359" i="19"/>
  <c r="AY359" i="19"/>
  <c r="Q359" i="19"/>
  <c r="P359" i="19"/>
  <c r="BK359" i="19"/>
  <c r="AK359" i="19"/>
  <c r="N359" i="19"/>
  <c r="J359" i="19"/>
  <c r="L359" i="19"/>
  <c r="X359" i="19"/>
  <c r="AJ359" i="19"/>
  <c r="BG359" i="19"/>
  <c r="K359" i="19"/>
  <c r="BI359" i="19"/>
  <c r="T359" i="19"/>
  <c r="AP359" i="19"/>
  <c r="BJ359" i="19"/>
  <c r="BD359" i="19"/>
  <c r="BH359" i="19"/>
  <c r="AW359" i="19"/>
  <c r="AM359" i="19"/>
  <c r="AQ359" i="19"/>
  <c r="I359" i="19"/>
  <c r="S359" i="19"/>
  <c r="AV359" i="19"/>
  <c r="AI359" i="19"/>
  <c r="M359" i="19"/>
  <c r="AN359" i="19"/>
  <c r="BM359" i="19"/>
  <c r="AB359" i="19"/>
  <c r="BC359" i="19"/>
  <c r="AF359" i="19"/>
  <c r="BL359" i="19"/>
  <c r="AX359" i="19"/>
  <c r="R359" i="19"/>
  <c r="BA359" i="19"/>
  <c r="AZ359" i="19"/>
  <c r="AL359" i="19"/>
  <c r="BE359" i="19"/>
  <c r="BF359" i="19"/>
  <c r="AO359" i="19"/>
  <c r="BC539" i="19"/>
  <c r="T539" i="19"/>
  <c r="BA539" i="19"/>
  <c r="BH539" i="19"/>
  <c r="AK539" i="19"/>
  <c r="S539" i="19"/>
  <c r="BM539" i="19"/>
  <c r="BF539" i="19"/>
  <c r="AV539" i="19"/>
  <c r="AZ539" i="19"/>
  <c r="AO539" i="19"/>
  <c r="AJ539" i="19"/>
  <c r="BE539" i="19"/>
  <c r="X539" i="19"/>
  <c r="AN539" i="19"/>
  <c r="BK539" i="19"/>
  <c r="AB539" i="19"/>
  <c r="AF539" i="19"/>
  <c r="AW539" i="19"/>
  <c r="P539" i="19"/>
  <c r="I539" i="19"/>
  <c r="AM539" i="19"/>
  <c r="O539" i="19"/>
  <c r="Q539" i="19"/>
  <c r="BI539" i="19"/>
  <c r="M539" i="19"/>
  <c r="R539" i="19"/>
  <c r="BL539" i="19"/>
  <c r="N539" i="19"/>
  <c r="AY539" i="19"/>
  <c r="K539" i="19"/>
  <c r="BD539" i="19"/>
  <c r="AQ539" i="19"/>
  <c r="BG539" i="19"/>
  <c r="AI539" i="19"/>
  <c r="AP539" i="19"/>
  <c r="J539" i="19"/>
  <c r="AX539" i="19"/>
  <c r="BJ539" i="19"/>
  <c r="AL539" i="19"/>
  <c r="L539" i="19"/>
  <c r="BE358" i="19"/>
  <c r="BD358" i="19"/>
  <c r="AQ358" i="19"/>
  <c r="AZ358" i="19"/>
  <c r="X358" i="19"/>
  <c r="T358" i="19"/>
  <c r="P358" i="19"/>
  <c r="AX358" i="19"/>
  <c r="AY358" i="19"/>
  <c r="AV358" i="19"/>
  <c r="I358" i="19"/>
  <c r="BF358" i="19"/>
  <c r="AB358" i="19"/>
  <c r="AL358" i="19"/>
  <c r="BK358" i="19"/>
  <c r="BH358" i="19"/>
  <c r="R358" i="19"/>
  <c r="AN358" i="19"/>
  <c r="M358" i="19"/>
  <c r="BG358" i="19"/>
  <c r="Q358" i="19"/>
  <c r="O358" i="19"/>
  <c r="BL358" i="19"/>
  <c r="AO358" i="19"/>
  <c r="BC358" i="19"/>
  <c r="BI358" i="19"/>
  <c r="AJ358" i="19"/>
  <c r="BA358" i="19"/>
  <c r="S358" i="19"/>
  <c r="K358" i="19"/>
  <c r="AM358" i="19"/>
  <c r="L358" i="19"/>
  <c r="J358" i="19"/>
  <c r="AI358" i="19"/>
  <c r="BM358" i="19"/>
  <c r="AK358" i="19"/>
  <c r="BJ358" i="19"/>
  <c r="N358" i="19"/>
  <c r="AP358" i="19"/>
  <c r="AW358" i="19"/>
  <c r="AF358" i="19"/>
  <c r="AI538" i="19"/>
  <c r="T538" i="19"/>
  <c r="AB538" i="19"/>
  <c r="J538" i="19"/>
  <c r="AF538" i="19"/>
  <c r="K538" i="19"/>
  <c r="X538" i="19"/>
  <c r="AW538" i="19"/>
  <c r="R538" i="19"/>
  <c r="BM538" i="19"/>
  <c r="N538" i="19"/>
  <c r="BK538" i="19"/>
  <c r="AV538" i="19"/>
  <c r="M538" i="19"/>
  <c r="BC538" i="19"/>
  <c r="BF538" i="19"/>
  <c r="AJ538" i="19"/>
  <c r="AX538" i="19"/>
  <c r="P538" i="19"/>
  <c r="AL538" i="19"/>
  <c r="AY538" i="19"/>
  <c r="BI538" i="19"/>
  <c r="AK538" i="19"/>
  <c r="I538" i="19"/>
  <c r="AN538" i="19"/>
  <c r="O538" i="19"/>
  <c r="BJ538" i="19"/>
  <c r="BE538" i="19"/>
  <c r="BG538" i="19"/>
  <c r="BH538" i="19"/>
  <c r="AM538" i="19"/>
  <c r="AP538" i="19"/>
  <c r="S538" i="19"/>
  <c r="BL538" i="19"/>
  <c r="BD538" i="19"/>
  <c r="Q538" i="19"/>
  <c r="AO538" i="19"/>
  <c r="AZ538" i="19"/>
  <c r="L538" i="19"/>
  <c r="BA538" i="19"/>
  <c r="AQ538" i="19"/>
  <c r="R357" i="19"/>
  <c r="AW357" i="19"/>
  <c r="Q357" i="19"/>
  <c r="BI357" i="19"/>
  <c r="AO357" i="19"/>
  <c r="AN357" i="19"/>
  <c r="AM357" i="19"/>
  <c r="S357" i="19"/>
  <c r="N357" i="19"/>
  <c r="O357" i="19"/>
  <c r="J357" i="19"/>
  <c r="K357" i="19"/>
  <c r="AB357" i="19"/>
  <c r="AY357" i="19"/>
  <c r="P357" i="19"/>
  <c r="AK357" i="19"/>
  <c r="AJ357" i="19"/>
  <c r="BA357" i="19"/>
  <c r="AQ357" i="19"/>
  <c r="AP357" i="19"/>
  <c r="BD357" i="19"/>
  <c r="BF357" i="19"/>
  <c r="AL357" i="19"/>
  <c r="BL357" i="19"/>
  <c r="BC357" i="19"/>
  <c r="BH357" i="19"/>
  <c r="M357" i="19"/>
  <c r="AV357" i="19"/>
  <c r="AX357" i="19"/>
  <c r="AZ357" i="19"/>
  <c r="AF357" i="19"/>
  <c r="I357" i="19"/>
  <c r="BM357" i="19"/>
  <c r="X357" i="19"/>
  <c r="L357" i="19"/>
  <c r="BK357" i="19"/>
  <c r="BJ357" i="19"/>
  <c r="BE357" i="19"/>
  <c r="AI357" i="19"/>
  <c r="BG357" i="19"/>
  <c r="T357" i="19"/>
  <c r="T537" i="19"/>
  <c r="BG537" i="19"/>
  <c r="AX537" i="19"/>
  <c r="BE537" i="19"/>
  <c r="J537" i="19"/>
  <c r="AN537" i="19"/>
  <c r="BI537" i="19"/>
  <c r="BM537" i="19"/>
  <c r="X537" i="19"/>
  <c r="BL537" i="19"/>
  <c r="AK537" i="19"/>
  <c r="BJ537" i="19"/>
  <c r="AZ537" i="19"/>
  <c r="AP537" i="19"/>
  <c r="K537" i="19"/>
  <c r="AV537" i="19"/>
  <c r="BD537" i="19"/>
  <c r="BA537" i="19"/>
  <c r="L537" i="19"/>
  <c r="N537" i="19"/>
  <c r="AY537" i="19"/>
  <c r="AB537" i="19"/>
  <c r="S537" i="19"/>
  <c r="AM537" i="19"/>
  <c r="R537" i="19"/>
  <c r="AL537" i="19"/>
  <c r="AO537" i="19"/>
  <c r="AW537" i="19"/>
  <c r="AQ537" i="19"/>
  <c r="P537" i="19"/>
  <c r="O537" i="19"/>
  <c r="BH537" i="19"/>
  <c r="BC537" i="19"/>
  <c r="AF537" i="19"/>
  <c r="I537" i="19"/>
  <c r="BF537" i="19"/>
  <c r="AJ537" i="19"/>
  <c r="M537" i="19"/>
  <c r="AI537" i="19"/>
  <c r="Q537" i="19"/>
  <c r="BK537" i="19"/>
  <c r="BJ356" i="19"/>
  <c r="AQ356" i="19"/>
  <c r="AB356" i="19"/>
  <c r="AX356" i="19"/>
  <c r="P356" i="19"/>
  <c r="AV356" i="19"/>
  <c r="BE356" i="19"/>
  <c r="BC356" i="19"/>
  <c r="AY356" i="19"/>
  <c r="AP356" i="19"/>
  <c r="BH356" i="19"/>
  <c r="BG356" i="19"/>
  <c r="BL356" i="19"/>
  <c r="AN356" i="19"/>
  <c r="BI356" i="19"/>
  <c r="Q356" i="19"/>
  <c r="T356" i="19"/>
  <c r="AM356" i="19"/>
  <c r="BM356" i="19"/>
  <c r="R356" i="19"/>
  <c r="AJ356" i="19"/>
  <c r="AI356" i="19"/>
  <c r="K356" i="19"/>
  <c r="AW356" i="19"/>
  <c r="AF356" i="19"/>
  <c r="AK356" i="19"/>
  <c r="BK356" i="19"/>
  <c r="AC356" i="19" s="1"/>
  <c r="L356" i="19"/>
  <c r="BF356" i="19"/>
  <c r="BD356" i="19"/>
  <c r="AZ356" i="19"/>
  <c r="BA356" i="19"/>
  <c r="M356" i="19"/>
  <c r="AO356" i="19"/>
  <c r="I356" i="19"/>
  <c r="J356" i="19"/>
  <c r="N356" i="19"/>
  <c r="S356" i="19"/>
  <c r="X356" i="19"/>
  <c r="AL356" i="19"/>
  <c r="O356" i="19"/>
  <c r="BF536" i="19"/>
  <c r="M536" i="19"/>
  <c r="AI536" i="19"/>
  <c r="BL536" i="19"/>
  <c r="AK536" i="19"/>
  <c r="AZ536" i="19"/>
  <c r="AM536" i="19"/>
  <c r="AL536" i="19"/>
  <c r="BE536" i="19"/>
  <c r="BG536" i="19"/>
  <c r="R536" i="19"/>
  <c r="BD536" i="19"/>
  <c r="BI536" i="19"/>
  <c r="AV536" i="19"/>
  <c r="BJ536" i="19"/>
  <c r="AQ536" i="19"/>
  <c r="AP536" i="19"/>
  <c r="L536" i="19"/>
  <c r="BM536" i="19"/>
  <c r="K536" i="19"/>
  <c r="S536" i="19"/>
  <c r="O536" i="19"/>
  <c r="BC536" i="19"/>
  <c r="X536" i="19"/>
  <c r="N536" i="19"/>
  <c r="AB536" i="19"/>
  <c r="AW536" i="19"/>
  <c r="AJ536" i="19"/>
  <c r="T536" i="19"/>
  <c r="AX536" i="19"/>
  <c r="J536" i="19"/>
  <c r="AY536" i="19"/>
  <c r="AO536" i="19"/>
  <c r="BK536" i="19"/>
  <c r="Q536" i="19"/>
  <c r="BA536" i="19"/>
  <c r="P536" i="19"/>
  <c r="AN536" i="19"/>
  <c r="I536" i="19"/>
  <c r="BH536" i="19"/>
  <c r="AF536" i="19"/>
  <c r="BC355" i="19"/>
  <c r="O355" i="19"/>
  <c r="AY355" i="19"/>
  <c r="T355" i="19"/>
  <c r="AB355" i="19"/>
  <c r="AL355" i="19"/>
  <c r="AI355" i="19"/>
  <c r="BH355" i="19"/>
  <c r="P355" i="19"/>
  <c r="N355" i="19"/>
  <c r="K355" i="19"/>
  <c r="AQ355" i="19"/>
  <c r="BD355" i="19"/>
  <c r="BJ355" i="19"/>
  <c r="BI355" i="19"/>
  <c r="L355" i="19"/>
  <c r="BL355" i="19"/>
  <c r="BA355" i="19"/>
  <c r="BK355" i="19"/>
  <c r="S355" i="19"/>
  <c r="AM355" i="19"/>
  <c r="AK355" i="19"/>
  <c r="AX355" i="19"/>
  <c r="BG355" i="19"/>
  <c r="R355" i="19"/>
  <c r="AW355" i="19"/>
  <c r="I355" i="19"/>
  <c r="X355" i="19"/>
  <c r="AN355" i="19"/>
  <c r="BM355" i="19"/>
  <c r="AZ355" i="19"/>
  <c r="BF355" i="19"/>
  <c r="AO355" i="19"/>
  <c r="Q355" i="19"/>
  <c r="AV355" i="19"/>
  <c r="M355" i="19"/>
  <c r="J355" i="19"/>
  <c r="AP355" i="19"/>
  <c r="AJ355" i="19"/>
  <c r="BE355" i="19"/>
  <c r="AF355" i="19"/>
  <c r="AO535" i="19"/>
  <c r="I535" i="19"/>
  <c r="Q535" i="19"/>
  <c r="AB535" i="19"/>
  <c r="BK535" i="19"/>
  <c r="BH535" i="19"/>
  <c r="S535" i="19"/>
  <c r="BG535" i="19"/>
  <c r="BC535" i="19"/>
  <c r="BE535" i="19"/>
  <c r="K535" i="19"/>
  <c r="BL535" i="19"/>
  <c r="AQ535" i="19"/>
  <c r="AK535" i="19"/>
  <c r="AN535" i="19"/>
  <c r="BF535" i="19"/>
  <c r="L535" i="19"/>
  <c r="N535" i="19"/>
  <c r="AZ535" i="19"/>
  <c r="BI535" i="19"/>
  <c r="X535" i="19"/>
  <c r="AJ535" i="19"/>
  <c r="BM535" i="19"/>
  <c r="M535" i="19"/>
  <c r="P535" i="19"/>
  <c r="O535" i="19"/>
  <c r="R535" i="19"/>
  <c r="T535" i="19"/>
  <c r="AV535" i="19"/>
  <c r="AW535" i="19"/>
  <c r="AF535" i="19"/>
  <c r="AP535" i="19"/>
  <c r="BD535" i="19"/>
  <c r="AL535" i="19"/>
  <c r="AM535" i="19"/>
  <c r="BJ535" i="19"/>
  <c r="AY535" i="19"/>
  <c r="AX535" i="19"/>
  <c r="AI535" i="19"/>
  <c r="J535" i="19"/>
  <c r="BA535" i="19"/>
  <c r="P354" i="19"/>
  <c r="AQ354" i="19"/>
  <c r="L354" i="19"/>
  <c r="AJ354" i="19"/>
  <c r="AL354" i="19"/>
  <c r="S354" i="19"/>
  <c r="BJ354" i="19"/>
  <c r="AX354" i="19"/>
  <c r="BK354" i="19"/>
  <c r="Q354" i="19"/>
  <c r="AO354" i="19"/>
  <c r="AK354" i="19"/>
  <c r="BH354" i="19"/>
  <c r="BD354" i="19"/>
  <c r="BL354" i="19"/>
  <c r="X354" i="19"/>
  <c r="AZ354" i="19"/>
  <c r="BM354" i="19"/>
  <c r="M354" i="19"/>
  <c r="BA354" i="19"/>
  <c r="AV354" i="19"/>
  <c r="BC354" i="19"/>
  <c r="AM354" i="19"/>
  <c r="AP354" i="19"/>
  <c r="T354" i="19"/>
  <c r="BI354" i="19"/>
  <c r="AW354" i="19"/>
  <c r="O354" i="19"/>
  <c r="N354" i="19"/>
  <c r="BE354" i="19"/>
  <c r="I354" i="19"/>
  <c r="AI354" i="19"/>
  <c r="J354" i="19"/>
  <c r="AB354" i="19"/>
  <c r="AN354" i="19"/>
  <c r="BF354" i="19"/>
  <c r="AF354" i="19"/>
  <c r="R354" i="19"/>
  <c r="BG354" i="19"/>
  <c r="K354" i="19"/>
  <c r="AY354" i="19"/>
  <c r="I534" i="19"/>
  <c r="J534" i="19"/>
  <c r="K534" i="19"/>
  <c r="L534" i="19"/>
  <c r="M534" i="19"/>
  <c r="N534" i="19"/>
  <c r="O534" i="19"/>
  <c r="P534" i="19"/>
  <c r="Q534" i="19"/>
  <c r="R534" i="19"/>
  <c r="S534" i="19"/>
  <c r="T534" i="19"/>
  <c r="X534" i="19"/>
  <c r="AB534" i="19"/>
  <c r="AF534" i="19"/>
  <c r="AI534" i="19"/>
  <c r="AJ534" i="19"/>
  <c r="AK534" i="19"/>
  <c r="AL534" i="19"/>
  <c r="AM534" i="19"/>
  <c r="AN534" i="19"/>
  <c r="AO534" i="19"/>
  <c r="AP534" i="19"/>
  <c r="AQ534" i="19"/>
  <c r="AV534" i="19"/>
  <c r="AW534" i="19"/>
  <c r="AX534" i="19"/>
  <c r="AY534" i="19"/>
  <c r="AZ534" i="19"/>
  <c r="BA534" i="19"/>
  <c r="BC534" i="19"/>
  <c r="BD534" i="19"/>
  <c r="BE534" i="19"/>
  <c r="BF534" i="19"/>
  <c r="BG534" i="19"/>
  <c r="BH534" i="19"/>
  <c r="BI534" i="19"/>
  <c r="BJ534" i="19"/>
  <c r="BK534" i="19"/>
  <c r="BL534" i="19"/>
  <c r="BM534" i="19"/>
  <c r="I353" i="19"/>
  <c r="J353" i="19"/>
  <c r="K353" i="19"/>
  <c r="L353" i="19"/>
  <c r="M353" i="19"/>
  <c r="N353" i="19"/>
  <c r="O353" i="19"/>
  <c r="P353" i="19"/>
  <c r="Q353" i="19"/>
  <c r="R353" i="19"/>
  <c r="S353" i="19"/>
  <c r="T353" i="19"/>
  <c r="X353" i="19"/>
  <c r="AB353" i="19"/>
  <c r="AF353" i="19"/>
  <c r="AI353" i="19"/>
  <c r="AJ353" i="19"/>
  <c r="AK353" i="19"/>
  <c r="AL353" i="19"/>
  <c r="AM353" i="19"/>
  <c r="AN353" i="19"/>
  <c r="AO353" i="19"/>
  <c r="AP353" i="19"/>
  <c r="AQ353" i="19"/>
  <c r="AV353" i="19"/>
  <c r="AW353" i="19"/>
  <c r="AX353" i="19"/>
  <c r="AY353" i="19"/>
  <c r="AZ353" i="19"/>
  <c r="BA353" i="19"/>
  <c r="BC353" i="19"/>
  <c r="BD353" i="19"/>
  <c r="BE353" i="19"/>
  <c r="BF353" i="19"/>
  <c r="BG353" i="19"/>
  <c r="BH353" i="19"/>
  <c r="BI353" i="19"/>
  <c r="Z353" i="19" s="1"/>
  <c r="BJ353" i="19"/>
  <c r="BK353" i="19"/>
  <c r="BL353" i="19"/>
  <c r="BM353" i="19"/>
  <c r="O533" i="19"/>
  <c r="AW533" i="19"/>
  <c r="BF533" i="19"/>
  <c r="AK533" i="19"/>
  <c r="BH533" i="19"/>
  <c r="AY533" i="19"/>
  <c r="BA533" i="19"/>
  <c r="I533" i="19"/>
  <c r="AO533" i="19"/>
  <c r="AZ533" i="19"/>
  <c r="AF533" i="19"/>
  <c r="AV533" i="19"/>
  <c r="X533" i="19"/>
  <c r="BE533" i="19"/>
  <c r="M533" i="19"/>
  <c r="K533" i="19"/>
  <c r="Q533" i="19"/>
  <c r="AI533" i="19"/>
  <c r="BM533" i="19"/>
  <c r="BD533" i="19"/>
  <c r="AJ533" i="19"/>
  <c r="S533" i="19"/>
  <c r="AM533" i="19"/>
  <c r="L533" i="19"/>
  <c r="BG533" i="19"/>
  <c r="AN533" i="19"/>
  <c r="R533" i="19"/>
  <c r="N533" i="19"/>
  <c r="BL533" i="19"/>
  <c r="AP533" i="19"/>
  <c r="AB533" i="19"/>
  <c r="BK533" i="19"/>
  <c r="P533" i="19"/>
  <c r="AQ533" i="19"/>
  <c r="AX533" i="19"/>
  <c r="BI533" i="19"/>
  <c r="BC533" i="19"/>
  <c r="J533" i="19"/>
  <c r="T533" i="19"/>
  <c r="AL533" i="19"/>
  <c r="BJ533" i="19"/>
  <c r="BA352" i="19"/>
  <c r="AZ352" i="19"/>
  <c r="J352" i="19"/>
  <c r="AJ352" i="19"/>
  <c r="AK352" i="19"/>
  <c r="AL352" i="19"/>
  <c r="AB352" i="19"/>
  <c r="BJ352" i="19"/>
  <c r="BG352" i="19"/>
  <c r="AY352" i="19"/>
  <c r="N352" i="19"/>
  <c r="AN352" i="19"/>
  <c r="BH352" i="19"/>
  <c r="AW352" i="19"/>
  <c r="AO352" i="19"/>
  <c r="I352" i="19"/>
  <c r="Q352" i="19"/>
  <c r="BC352" i="19"/>
  <c r="T352" i="19"/>
  <c r="BM352" i="19"/>
  <c r="L352" i="19"/>
  <c r="AQ352" i="19"/>
  <c r="BF352" i="19"/>
  <c r="AI352" i="19"/>
  <c r="O352" i="19"/>
  <c r="AF352" i="19"/>
  <c r="BD352" i="19"/>
  <c r="AX352" i="19"/>
  <c r="AV352" i="19"/>
  <c r="BK352" i="19"/>
  <c r="BE352" i="19"/>
  <c r="BI352" i="19"/>
  <c r="X352" i="19"/>
  <c r="P352" i="19"/>
  <c r="R352" i="19"/>
  <c r="AM352" i="19"/>
  <c r="BL352" i="19"/>
  <c r="K352" i="19"/>
  <c r="M352" i="19"/>
  <c r="AP352" i="19"/>
  <c r="S352" i="19"/>
  <c r="O532" i="19"/>
  <c r="AY532" i="19"/>
  <c r="BG532" i="19"/>
  <c r="AB532" i="19"/>
  <c r="AK532" i="19"/>
  <c r="BJ532" i="19"/>
  <c r="AM532" i="19"/>
  <c r="AW532" i="19"/>
  <c r="AJ532" i="19"/>
  <c r="AP532" i="19"/>
  <c r="BH532" i="19"/>
  <c r="BE532" i="19"/>
  <c r="BL532" i="19"/>
  <c r="AN532" i="19"/>
  <c r="BC532" i="19"/>
  <c r="AI532" i="19"/>
  <c r="BF532" i="19"/>
  <c r="P532" i="19"/>
  <c r="M532" i="19"/>
  <c r="BI532" i="19"/>
  <c r="AF532" i="19"/>
  <c r="AQ532" i="19"/>
  <c r="N532" i="19"/>
  <c r="K532" i="19"/>
  <c r="AO532" i="19"/>
  <c r="AL532" i="19"/>
  <c r="J532" i="19"/>
  <c r="BM532" i="19"/>
  <c r="I532" i="19"/>
  <c r="AV532" i="19"/>
  <c r="L532" i="19"/>
  <c r="BA532" i="19"/>
  <c r="BK532" i="19"/>
  <c r="Q532" i="19"/>
  <c r="BD532" i="19"/>
  <c r="AX532" i="19"/>
  <c r="AZ532" i="19"/>
  <c r="T532" i="19"/>
  <c r="X532" i="19"/>
  <c r="R532" i="19"/>
  <c r="S532" i="19"/>
  <c r="K351" i="19"/>
  <c r="AY351" i="19"/>
  <c r="J351" i="19"/>
  <c r="Q351" i="19"/>
  <c r="BK351" i="19"/>
  <c r="AN351" i="19"/>
  <c r="BM351" i="19"/>
  <c r="L351" i="19"/>
  <c r="AX351" i="19"/>
  <c r="BJ351" i="19"/>
  <c r="BE351" i="19"/>
  <c r="R351" i="19"/>
  <c r="AM351" i="19"/>
  <c r="AV351" i="19"/>
  <c r="BC351" i="19"/>
  <c r="AK351" i="19"/>
  <c r="AL351" i="19"/>
  <c r="AQ351" i="19"/>
  <c r="N351" i="19"/>
  <c r="S351" i="19"/>
  <c r="X351" i="19"/>
  <c r="AP351" i="19"/>
  <c r="BD351" i="19"/>
  <c r="BL351" i="19"/>
  <c r="I351" i="19"/>
  <c r="BG351" i="19"/>
  <c r="AI351" i="19"/>
  <c r="P351" i="19"/>
  <c r="AZ351" i="19"/>
  <c r="BA351" i="19"/>
  <c r="O351" i="19"/>
  <c r="M351" i="19"/>
  <c r="T351" i="19"/>
  <c r="BH351" i="19"/>
  <c r="AB351" i="19"/>
  <c r="AJ351" i="19"/>
  <c r="BI351" i="19"/>
  <c r="AO351" i="19"/>
  <c r="AW351" i="19"/>
  <c r="BF351" i="19"/>
  <c r="AF351" i="19"/>
  <c r="O531" i="19"/>
  <c r="AQ531" i="19"/>
  <c r="BF531" i="19"/>
  <c r="AJ531" i="19"/>
  <c r="T531" i="19"/>
  <c r="N531" i="19"/>
  <c r="S531" i="19"/>
  <c r="AO531" i="19"/>
  <c r="J531" i="19"/>
  <c r="BA531" i="19"/>
  <c r="AL531" i="19"/>
  <c r="Q531" i="19"/>
  <c r="I531" i="19"/>
  <c r="BM531" i="19"/>
  <c r="AB531" i="19"/>
  <c r="P531" i="19"/>
  <c r="L531" i="19"/>
  <c r="AK531" i="19"/>
  <c r="BC531" i="19"/>
  <c r="BD531" i="19"/>
  <c r="BG531" i="19"/>
  <c r="BL531" i="19"/>
  <c r="AY531" i="19"/>
  <c r="X531" i="19"/>
  <c r="M531" i="19"/>
  <c r="AM531" i="19"/>
  <c r="BJ531" i="19"/>
  <c r="AX531" i="19"/>
  <c r="K531" i="19"/>
  <c r="AZ531" i="19"/>
  <c r="AI531" i="19"/>
  <c r="AF531" i="19"/>
  <c r="BH531" i="19"/>
  <c r="BI531" i="19"/>
  <c r="AP531" i="19"/>
  <c r="BK531" i="19"/>
  <c r="AV531" i="19"/>
  <c r="R531" i="19"/>
  <c r="BE531" i="19"/>
  <c r="AN531" i="19"/>
  <c r="AW531" i="19"/>
  <c r="P350" i="19"/>
  <c r="BL350" i="19"/>
  <c r="AY350" i="19"/>
  <c r="AI350" i="19"/>
  <c r="K350" i="19"/>
  <c r="AN350" i="19"/>
  <c r="BI350" i="19"/>
  <c r="AV350" i="19"/>
  <c r="BE350" i="19"/>
  <c r="AF350" i="19"/>
  <c r="T350" i="19"/>
  <c r="AB350" i="19"/>
  <c r="AO350" i="19"/>
  <c r="BD350" i="19"/>
  <c r="AX350" i="19"/>
  <c r="AK350" i="19"/>
  <c r="S350" i="19"/>
  <c r="J350" i="19"/>
  <c r="BC350" i="19"/>
  <c r="M350" i="19"/>
  <c r="AQ350" i="19"/>
  <c r="BJ350" i="19"/>
  <c r="BG350" i="19"/>
  <c r="N350" i="19"/>
  <c r="AP350" i="19"/>
  <c r="BA350" i="19"/>
  <c r="AM350" i="19"/>
  <c r="AW350" i="19"/>
  <c r="AJ350" i="19"/>
  <c r="X350" i="19"/>
  <c r="BH350" i="19"/>
  <c r="Q350" i="19"/>
  <c r="BK350" i="19"/>
  <c r="I350" i="19"/>
  <c r="AZ350" i="19"/>
  <c r="O350" i="19"/>
  <c r="BM350" i="19"/>
  <c r="AL350" i="19"/>
  <c r="BF350" i="19"/>
  <c r="R350" i="19"/>
  <c r="L350" i="19"/>
  <c r="BE349" i="19"/>
  <c r="BM349" i="19"/>
  <c r="BA349" i="19"/>
  <c r="M349" i="19"/>
  <c r="AK349" i="19"/>
  <c r="N349" i="19"/>
  <c r="AL349" i="19"/>
  <c r="BI349" i="19"/>
  <c r="AW349" i="19"/>
  <c r="I349" i="19"/>
  <c r="Q349" i="19"/>
  <c r="AO349" i="19"/>
  <c r="AY349" i="19"/>
  <c r="BJ349" i="19"/>
  <c r="X349" i="19"/>
  <c r="BD349" i="19"/>
  <c r="BK349" i="19"/>
  <c r="P349" i="19"/>
  <c r="AJ349" i="19"/>
  <c r="BC349" i="19"/>
  <c r="AV349" i="19"/>
  <c r="BF349" i="19"/>
  <c r="AB349" i="19"/>
  <c r="AX349" i="19"/>
  <c r="BH349" i="19"/>
  <c r="AM349" i="19"/>
  <c r="T349" i="19"/>
  <c r="AF349" i="19"/>
  <c r="AQ349" i="19"/>
  <c r="AP349" i="19"/>
  <c r="O349" i="19"/>
  <c r="L349" i="19"/>
  <c r="K349" i="19"/>
  <c r="AI349" i="19"/>
  <c r="R349" i="19"/>
  <c r="BG349" i="19"/>
  <c r="AZ349" i="19"/>
  <c r="S349" i="19"/>
  <c r="J349" i="19"/>
  <c r="AN349" i="19"/>
  <c r="BL349" i="19"/>
  <c r="N530" i="19"/>
  <c r="AL530" i="19"/>
  <c r="BH530" i="19"/>
  <c r="BE530" i="19"/>
  <c r="T530" i="19"/>
  <c r="BK530" i="19"/>
  <c r="R530" i="19"/>
  <c r="Q530" i="19"/>
  <c r="AM530" i="19"/>
  <c r="BF530" i="19"/>
  <c r="L530" i="19"/>
  <c r="BC530" i="19"/>
  <c r="J530" i="19"/>
  <c r="I530" i="19"/>
  <c r="AY530" i="19"/>
  <c r="O530" i="19"/>
  <c r="AZ530" i="19"/>
  <c r="AX530" i="19"/>
  <c r="AW530" i="19"/>
  <c r="AN530" i="19"/>
  <c r="BG530" i="19"/>
  <c r="BL530" i="19"/>
  <c r="AQ530" i="19"/>
  <c r="BJ530" i="19"/>
  <c r="AB530" i="19"/>
  <c r="BI530" i="19"/>
  <c r="AF530" i="19"/>
  <c r="AK530" i="19"/>
  <c r="BD530" i="19"/>
  <c r="AI530" i="19"/>
  <c r="X530" i="19"/>
  <c r="M530" i="19"/>
  <c r="S530" i="19"/>
  <c r="AV530" i="19"/>
  <c r="P530" i="19"/>
  <c r="BA530" i="19"/>
  <c r="AJ530" i="19"/>
  <c r="K530" i="19"/>
  <c r="BM530" i="19"/>
  <c r="AP530" i="19"/>
  <c r="AO530" i="19"/>
  <c r="J529" i="19"/>
  <c r="AM529" i="19"/>
  <c r="AW529" i="19"/>
  <c r="T529" i="19"/>
  <c r="M529" i="19"/>
  <c r="BL529" i="19"/>
  <c r="X529" i="19"/>
  <c r="AK529" i="19"/>
  <c r="BC529" i="19"/>
  <c r="BG529" i="19"/>
  <c r="AF529" i="19"/>
  <c r="O529" i="19"/>
  <c r="N529" i="19"/>
  <c r="AQ529" i="19"/>
  <c r="AO529" i="19"/>
  <c r="BH529" i="19"/>
  <c r="AN529" i="19"/>
  <c r="BJ529" i="19"/>
  <c r="BE529" i="19"/>
  <c r="K529" i="19"/>
  <c r="AZ529" i="19"/>
  <c r="AB529" i="19"/>
  <c r="AP529" i="19"/>
  <c r="AX529" i="19"/>
  <c r="BA529" i="19"/>
  <c r="R529" i="19"/>
  <c r="AL529" i="19"/>
  <c r="BD529" i="19"/>
  <c r="I529" i="19"/>
  <c r="AJ529" i="19"/>
  <c r="P529" i="19"/>
  <c r="BF529" i="19"/>
  <c r="AI529" i="19"/>
  <c r="Q529" i="19"/>
  <c r="S529" i="19"/>
  <c r="BM529" i="19"/>
  <c r="BI529" i="19"/>
  <c r="AY529" i="19"/>
  <c r="AV529" i="19"/>
  <c r="BK529" i="19"/>
  <c r="L529" i="19"/>
  <c r="BH348" i="19"/>
  <c r="M348" i="19"/>
  <c r="AQ348" i="19"/>
  <c r="BK348" i="19"/>
  <c r="AM348" i="19"/>
  <c r="BM348" i="19"/>
  <c r="AI348" i="19"/>
  <c r="BD348" i="19"/>
  <c r="BC348" i="19"/>
  <c r="BE348" i="19"/>
  <c r="S348" i="19"/>
  <c r="I348" i="19"/>
  <c r="AP348" i="19"/>
  <c r="BG348" i="19"/>
  <c r="AV348" i="19"/>
  <c r="J348" i="19"/>
  <c r="AX348" i="19"/>
  <c r="AJ348" i="19"/>
  <c r="AW348" i="19"/>
  <c r="AO348" i="19"/>
  <c r="AL348" i="19"/>
  <c r="T348" i="19"/>
  <c r="Q348" i="19"/>
  <c r="N348" i="19"/>
  <c r="BL348" i="19"/>
  <c r="BI348" i="19"/>
  <c r="L348" i="19"/>
  <c r="AY348" i="19"/>
  <c r="AZ348" i="19"/>
  <c r="AK348" i="19"/>
  <c r="R348" i="19"/>
  <c r="O348" i="19"/>
  <c r="P348" i="19"/>
  <c r="BJ348" i="19"/>
  <c r="X348" i="19"/>
  <c r="BF348" i="19"/>
  <c r="AF348" i="19"/>
  <c r="K348" i="19"/>
  <c r="AN348" i="19"/>
  <c r="AB348" i="19"/>
  <c r="BA348" i="19"/>
  <c r="AF528" i="19"/>
  <c r="N528" i="19"/>
  <c r="L528" i="19"/>
  <c r="BI528" i="19"/>
  <c r="BF528" i="19"/>
  <c r="BL528" i="19"/>
  <c r="AZ528" i="19"/>
  <c r="AW528" i="19"/>
  <c r="S528" i="19"/>
  <c r="BH528" i="19"/>
  <c r="AK528" i="19"/>
  <c r="K528" i="19"/>
  <c r="AY528" i="19"/>
  <c r="M528" i="19"/>
  <c r="AM528" i="19"/>
  <c r="AJ528" i="19"/>
  <c r="T528" i="19"/>
  <c r="O528" i="19"/>
  <c r="AB528" i="19"/>
  <c r="X528" i="19"/>
  <c r="R528" i="19"/>
  <c r="AN528" i="19"/>
  <c r="AI528" i="19"/>
  <c r="BD528" i="19"/>
  <c r="BK528" i="19"/>
  <c r="AX528" i="19"/>
  <c r="AV528" i="19"/>
  <c r="BM528" i="19"/>
  <c r="AO528" i="19"/>
  <c r="AL528" i="19"/>
  <c r="BG528" i="19"/>
  <c r="I528" i="19"/>
  <c r="P528" i="19"/>
  <c r="Q528" i="19"/>
  <c r="AP528" i="19"/>
  <c r="AQ528" i="19"/>
  <c r="J528" i="19"/>
  <c r="BA528" i="19"/>
  <c r="BE528" i="19"/>
  <c r="BJ528" i="19"/>
  <c r="BC528" i="19"/>
  <c r="Q347" i="19"/>
  <c r="K347" i="19"/>
  <c r="BF347" i="19"/>
  <c r="BL347" i="19"/>
  <c r="AO347" i="19"/>
  <c r="AW347" i="19"/>
  <c r="BD347" i="19"/>
  <c r="I347" i="19"/>
  <c r="M347" i="19"/>
  <c r="AQ347" i="19"/>
  <c r="AY347" i="19"/>
  <c r="BM347" i="19"/>
  <c r="AI347" i="19"/>
  <c r="AM347" i="19"/>
  <c r="BE347" i="19"/>
  <c r="AV347" i="19"/>
  <c r="BG347" i="19"/>
  <c r="AB347" i="19"/>
  <c r="AL347" i="19"/>
  <c r="T347" i="19"/>
  <c r="J347" i="19"/>
  <c r="L347" i="19"/>
  <c r="BI347" i="19"/>
  <c r="O347" i="19"/>
  <c r="BH347" i="19"/>
  <c r="P347" i="19"/>
  <c r="BK347" i="19"/>
  <c r="X347" i="19"/>
  <c r="BA347" i="19"/>
  <c r="S347" i="19"/>
  <c r="AN347" i="19"/>
  <c r="R347" i="19"/>
  <c r="AK347" i="19"/>
  <c r="AJ347" i="19"/>
  <c r="AP347" i="19"/>
  <c r="AZ347" i="19"/>
  <c r="N347" i="19"/>
  <c r="BC347" i="19"/>
  <c r="BJ347" i="19"/>
  <c r="AX347" i="19"/>
  <c r="AF347" i="19"/>
  <c r="O527" i="19"/>
  <c r="S527" i="19"/>
  <c r="Q527" i="19"/>
  <c r="AP527" i="19"/>
  <c r="BF527" i="19"/>
  <c r="BC527" i="19"/>
  <c r="AW527" i="19"/>
  <c r="AQ527" i="19"/>
  <c r="AO527" i="19"/>
  <c r="AZ527" i="19"/>
  <c r="P527" i="19"/>
  <c r="BE527" i="19"/>
  <c r="R527" i="19"/>
  <c r="BK527" i="19"/>
  <c r="BG527" i="19"/>
  <c r="L527" i="19"/>
  <c r="X527" i="19"/>
  <c r="AJ527" i="19"/>
  <c r="M527" i="19"/>
  <c r="BM527" i="19"/>
  <c r="K527" i="19"/>
  <c r="AL527" i="19"/>
  <c r="AV527" i="19"/>
  <c r="J527" i="19"/>
  <c r="AK527" i="19"/>
  <c r="AF527" i="19"/>
  <c r="AY527" i="19"/>
  <c r="AI527" i="19"/>
  <c r="AB527" i="19"/>
  <c r="T527" i="19"/>
  <c r="I527" i="19"/>
  <c r="AN527" i="19"/>
  <c r="AX527" i="19"/>
  <c r="BH527" i="19"/>
  <c r="BJ527" i="19"/>
  <c r="BA527" i="19"/>
  <c r="AM527" i="19"/>
  <c r="BD527" i="19"/>
  <c r="BI527" i="19"/>
  <c r="N527" i="19"/>
  <c r="BL527" i="19"/>
  <c r="AJ346" i="19"/>
  <c r="I346" i="19"/>
  <c r="AB346" i="19"/>
  <c r="BI346" i="19"/>
  <c r="AF346" i="19"/>
  <c r="BC346" i="19"/>
  <c r="BA346" i="19"/>
  <c r="BJ346" i="19"/>
  <c r="AY346" i="19"/>
  <c r="AO346" i="19"/>
  <c r="AZ346" i="19"/>
  <c r="AK346" i="19"/>
  <c r="L346" i="19"/>
  <c r="T346" i="19"/>
  <c r="N346" i="19"/>
  <c r="AW346" i="19"/>
  <c r="K346" i="19"/>
  <c r="Q346" i="19"/>
  <c r="AV346" i="19"/>
  <c r="X346" i="19"/>
  <c r="BG346" i="19"/>
  <c r="AI346" i="19"/>
  <c r="BL346" i="19"/>
  <c r="AL346" i="19"/>
  <c r="AP346" i="19"/>
  <c r="BD346" i="19"/>
  <c r="AQ346" i="19"/>
  <c r="AN346" i="19"/>
  <c r="P346" i="19"/>
  <c r="AM346" i="19"/>
  <c r="BE346" i="19"/>
  <c r="BF346" i="19"/>
  <c r="S346" i="19"/>
  <c r="AX346" i="19"/>
  <c r="O346" i="19"/>
  <c r="BH346" i="19"/>
  <c r="J346" i="19"/>
  <c r="BK346" i="19"/>
  <c r="BM346" i="19"/>
  <c r="M346" i="19"/>
  <c r="R346" i="19"/>
  <c r="O526" i="19"/>
  <c r="AL526" i="19"/>
  <c r="L526" i="19"/>
  <c r="AO526" i="19"/>
  <c r="BJ526" i="19"/>
  <c r="BC526" i="19"/>
  <c r="N526" i="19"/>
  <c r="J526" i="19"/>
  <c r="BG526" i="19"/>
  <c r="BF526" i="19"/>
  <c r="BA526" i="19"/>
  <c r="I526" i="19"/>
  <c r="R526" i="19"/>
  <c r="AJ526" i="19"/>
  <c r="AV526" i="19"/>
  <c r="AZ526" i="19"/>
  <c r="Q526" i="19"/>
  <c r="S526" i="19"/>
  <c r="AP526" i="19"/>
  <c r="BK526" i="19"/>
  <c r="AM526" i="19"/>
  <c r="AX526" i="19"/>
  <c r="AQ526" i="19"/>
  <c r="BD526" i="19"/>
  <c r="T526" i="19"/>
  <c r="K526" i="19"/>
  <c r="AB526" i="19"/>
  <c r="BH526" i="19"/>
  <c r="X526" i="19"/>
  <c r="P526" i="19"/>
  <c r="AF526" i="19"/>
  <c r="AY526" i="19"/>
  <c r="BL526" i="19"/>
  <c r="AI526" i="19"/>
  <c r="BE526" i="19"/>
  <c r="AN526" i="19"/>
  <c r="AK526" i="19"/>
  <c r="BM526" i="19"/>
  <c r="AW526" i="19"/>
  <c r="BI526" i="19"/>
  <c r="M526" i="19"/>
  <c r="J345" i="19"/>
  <c r="AO345" i="19"/>
  <c r="BA345" i="19"/>
  <c r="BK345" i="19"/>
  <c r="BI345" i="19"/>
  <c r="Q345" i="19"/>
  <c r="BH345" i="19"/>
  <c r="BD345" i="19"/>
  <c r="AQ345" i="19"/>
  <c r="BJ345" i="19"/>
  <c r="N345" i="19"/>
  <c r="T345" i="19"/>
  <c r="BC345" i="19"/>
  <c r="BF345" i="19"/>
  <c r="AF345" i="19"/>
  <c r="K345" i="19"/>
  <c r="AL345" i="19"/>
  <c r="AI345" i="19"/>
  <c r="R345" i="19"/>
  <c r="BE345" i="19"/>
  <c r="AV345" i="19"/>
  <c r="AK345" i="19"/>
  <c r="M345" i="19"/>
  <c r="AX345" i="19"/>
  <c r="S345" i="19"/>
  <c r="BL345" i="19"/>
  <c r="O345" i="19"/>
  <c r="I345" i="19"/>
  <c r="AY345" i="19"/>
  <c r="AM345" i="19"/>
  <c r="AP345" i="19"/>
  <c r="AW345" i="19"/>
  <c r="AN345" i="19"/>
  <c r="AZ345" i="19"/>
  <c r="AJ345" i="19"/>
  <c r="X345" i="19"/>
  <c r="BG345" i="19"/>
  <c r="BM345" i="19"/>
  <c r="L345" i="19"/>
  <c r="P345" i="19"/>
  <c r="AB345" i="19"/>
  <c r="BC702" i="19"/>
  <c r="BD702" i="19"/>
  <c r="AM344" i="19"/>
  <c r="AL344" i="19"/>
  <c r="AN344" i="19"/>
  <c r="AM525" i="19"/>
  <c r="AN525" i="19"/>
  <c r="AL525" i="19"/>
  <c r="O525" i="19"/>
  <c r="AP525" i="19"/>
  <c r="BG525" i="19"/>
  <c r="AY525" i="19"/>
  <c r="BH525" i="19"/>
  <c r="BI525" i="19"/>
  <c r="AX525" i="19"/>
  <c r="AF525" i="19"/>
  <c r="J525" i="19"/>
  <c r="BK525" i="19"/>
  <c r="BM525" i="19"/>
  <c r="AZ525" i="19"/>
  <c r="R525" i="19"/>
  <c r="AI525" i="19"/>
  <c r="AO525" i="19"/>
  <c r="BA525" i="19"/>
  <c r="L525" i="19"/>
  <c r="BJ525" i="19"/>
  <c r="P525" i="19"/>
  <c r="X525" i="19"/>
  <c r="BE525" i="19"/>
  <c r="AJ525" i="19"/>
  <c r="AB525" i="19"/>
  <c r="BD525" i="19"/>
  <c r="AV525" i="19"/>
  <c r="N525" i="19"/>
  <c r="M525" i="19"/>
  <c r="I525" i="19"/>
  <c r="AQ525" i="19"/>
  <c r="AW525" i="19"/>
  <c r="T525" i="19"/>
  <c r="BC525" i="19"/>
  <c r="BF525" i="19"/>
  <c r="K525" i="19"/>
  <c r="AK525" i="19"/>
  <c r="Q525" i="19"/>
  <c r="BL525" i="19"/>
  <c r="S525" i="19"/>
  <c r="M344" i="19"/>
  <c r="AV344" i="19"/>
  <c r="BG344" i="19"/>
  <c r="X344" i="19"/>
  <c r="R344" i="19"/>
  <c r="AP344" i="19"/>
  <c r="BA344" i="19"/>
  <c r="AI344" i="19"/>
  <c r="P344" i="19"/>
  <c r="BM344" i="19"/>
  <c r="AZ344" i="19"/>
  <c r="J344" i="19"/>
  <c r="BL344" i="19"/>
  <c r="BJ344" i="19"/>
  <c r="BH344" i="19"/>
  <c r="AW344" i="19"/>
  <c r="BE344" i="19"/>
  <c r="S344" i="19"/>
  <c r="BC344" i="19"/>
  <c r="AJ344" i="19"/>
  <c r="BK344" i="19"/>
  <c r="AY344" i="19"/>
  <c r="T344" i="19"/>
  <c r="I344" i="19"/>
  <c r="BI344" i="19"/>
  <c r="AF344" i="19"/>
  <c r="AO344" i="19"/>
  <c r="AX344" i="19"/>
  <c r="Q344" i="19"/>
  <c r="BD344" i="19"/>
  <c r="K344" i="19"/>
  <c r="O344" i="19"/>
  <c r="AB344" i="19"/>
  <c r="BF344" i="19"/>
  <c r="AQ344" i="19"/>
  <c r="N344" i="19"/>
  <c r="AK344" i="19"/>
  <c r="L344" i="19"/>
  <c r="BJ343" i="19"/>
  <c r="P343" i="19"/>
  <c r="J343" i="19"/>
  <c r="BI343" i="19"/>
  <c r="AW343" i="19"/>
  <c r="T343" i="19"/>
  <c r="N343" i="19"/>
  <c r="M343" i="19"/>
  <c r="AZ343" i="19"/>
  <c r="AB343" i="19"/>
  <c r="BM343" i="19"/>
  <c r="L343" i="19"/>
  <c r="BD343" i="19"/>
  <c r="AQ343" i="19"/>
  <c r="I343" i="19"/>
  <c r="AV343" i="19"/>
  <c r="R343" i="19"/>
  <c r="X343" i="19"/>
  <c r="BK343" i="19"/>
  <c r="AX343" i="19"/>
  <c r="AP343" i="19"/>
  <c r="BF343" i="19"/>
  <c r="BG343" i="19"/>
  <c r="AJ343" i="19"/>
  <c r="Q343" i="19"/>
  <c r="AI343" i="19"/>
  <c r="AO343" i="19"/>
  <c r="K343" i="19"/>
  <c r="BE343" i="19"/>
  <c r="S343" i="19"/>
  <c r="BA343" i="19"/>
  <c r="AK343" i="19"/>
  <c r="AF343" i="19"/>
  <c r="BL343" i="19"/>
  <c r="BC343" i="19"/>
  <c r="O343" i="19"/>
  <c r="AY343" i="19"/>
  <c r="AN343" i="19"/>
  <c r="BH343" i="19"/>
  <c r="AF524" i="19"/>
  <c r="AN524" i="19"/>
  <c r="AZ524" i="19"/>
  <c r="M524" i="19"/>
  <c r="AK524" i="19"/>
  <c r="P524" i="19"/>
  <c r="BJ524" i="19"/>
  <c r="I524" i="19"/>
  <c r="BI524" i="19"/>
  <c r="BF524" i="19"/>
  <c r="X524" i="19"/>
  <c r="T524" i="19"/>
  <c r="AW524" i="19"/>
  <c r="N524" i="19"/>
  <c r="BC524" i="19"/>
  <c r="K524" i="19"/>
  <c r="J524" i="19"/>
  <c r="BL524" i="19"/>
  <c r="AI524" i="19"/>
  <c r="BG524" i="19"/>
  <c r="BK524" i="19"/>
  <c r="BH524" i="19"/>
  <c r="AJ524" i="19"/>
  <c r="O524" i="19"/>
  <c r="R524" i="19"/>
  <c r="AV524" i="19"/>
  <c r="AX524" i="19"/>
  <c r="AP524" i="19"/>
  <c r="BE524" i="19"/>
  <c r="L524" i="19"/>
  <c r="Q524" i="19"/>
  <c r="BA524" i="19"/>
  <c r="AQ524" i="19"/>
  <c r="AB524" i="19"/>
  <c r="BD524" i="19"/>
  <c r="S524" i="19"/>
  <c r="AO524" i="19"/>
  <c r="AY524" i="19"/>
  <c r="BM524" i="19"/>
  <c r="AA522" i="19"/>
  <c r="Z701" i="19"/>
  <c r="AE522" i="19"/>
  <c r="AD522" i="19"/>
  <c r="W701" i="19"/>
  <c r="AC522" i="19"/>
  <c r="W341" i="19"/>
  <c r="AD701" i="19"/>
  <c r="AE341" i="19"/>
  <c r="Z341" i="19"/>
  <c r="Y522" i="19"/>
  <c r="C704" i="19"/>
  <c r="C705" i="19" s="1"/>
  <c r="C706" i="19" s="1"/>
  <c r="C707" i="19" s="1"/>
  <c r="C708" i="19" s="1"/>
  <c r="C709" i="19" s="1"/>
  <c r="C710" i="19" s="1"/>
  <c r="A703" i="19"/>
  <c r="BO703" i="19"/>
  <c r="Y701" i="19"/>
  <c r="AA701" i="19"/>
  <c r="AB342" i="19"/>
  <c r="BE342" i="19"/>
  <c r="J342" i="19"/>
  <c r="BG342" i="19"/>
  <c r="L342" i="19"/>
  <c r="AI342" i="19"/>
  <c r="BJ342" i="19"/>
  <c r="N342" i="19"/>
  <c r="AJ342" i="19"/>
  <c r="BM342" i="19"/>
  <c r="AN342" i="19"/>
  <c r="AO342" i="19"/>
  <c r="AP342" i="19"/>
  <c r="AW342" i="19"/>
  <c r="K342" i="19"/>
  <c r="AZ342" i="19"/>
  <c r="P342" i="19"/>
  <c r="S342" i="19"/>
  <c r="X342" i="19"/>
  <c r="BI342" i="19"/>
  <c r="R342" i="19"/>
  <c r="AQ342" i="19"/>
  <c r="AK342" i="19"/>
  <c r="I342" i="19"/>
  <c r="BA342" i="19"/>
  <c r="BH342" i="19"/>
  <c r="M342" i="19"/>
  <c r="T342" i="19"/>
  <c r="AF342" i="19"/>
  <c r="BF342" i="19"/>
  <c r="AX342" i="19"/>
  <c r="BK342" i="19"/>
  <c r="AY342" i="19"/>
  <c r="O342" i="19"/>
  <c r="Q342" i="19"/>
  <c r="AV342" i="19"/>
  <c r="BL342" i="19"/>
  <c r="V522" i="19"/>
  <c r="AE701" i="19"/>
  <c r="AD341" i="19"/>
  <c r="V701" i="19"/>
  <c r="W522" i="19"/>
  <c r="U522" i="19"/>
  <c r="U701" i="19"/>
  <c r="AA341" i="19"/>
  <c r="V341" i="19"/>
  <c r="AC341" i="19"/>
  <c r="J702" i="19"/>
  <c r="BM702" i="19"/>
  <c r="P702" i="19"/>
  <c r="AP702" i="19"/>
  <c r="L702" i="19"/>
  <c r="N702" i="19"/>
  <c r="AJ702" i="19"/>
  <c r="AN702" i="19"/>
  <c r="BA702" i="19"/>
  <c r="AZ702" i="19"/>
  <c r="M702" i="19"/>
  <c r="AO702" i="19"/>
  <c r="AF702" i="19"/>
  <c r="BF702" i="19"/>
  <c r="AX702" i="19"/>
  <c r="BG702" i="19"/>
  <c r="Q702" i="19"/>
  <c r="BK702" i="19"/>
  <c r="AB702" i="19"/>
  <c r="AQ702" i="19"/>
  <c r="I702" i="19"/>
  <c r="R702" i="19"/>
  <c r="BL702" i="19"/>
  <c r="AV702" i="19"/>
  <c r="AI702" i="19"/>
  <c r="BI702" i="19"/>
  <c r="K702" i="19"/>
  <c r="S702" i="19"/>
  <c r="BH702" i="19"/>
  <c r="AW702" i="19"/>
  <c r="BE702" i="19"/>
  <c r="AK702" i="19"/>
  <c r="BJ702" i="19"/>
  <c r="T702" i="19"/>
  <c r="AY702" i="19"/>
  <c r="X702" i="19"/>
  <c r="O702" i="19"/>
  <c r="Z522" i="19"/>
  <c r="AC701" i="19"/>
  <c r="Y341" i="19"/>
  <c r="U341" i="19"/>
  <c r="R523" i="19"/>
  <c r="AF523" i="19"/>
  <c r="AZ523" i="19"/>
  <c r="S523" i="19"/>
  <c r="BA523" i="19"/>
  <c r="AI523" i="19"/>
  <c r="AJ523" i="19"/>
  <c r="BG523" i="19"/>
  <c r="I523" i="19"/>
  <c r="AK523" i="19"/>
  <c r="BH523" i="19"/>
  <c r="J523" i="19"/>
  <c r="X523" i="19"/>
  <c r="AP523" i="19"/>
  <c r="BI523" i="19"/>
  <c r="AB523" i="19"/>
  <c r="AQ523" i="19"/>
  <c r="AV523" i="19"/>
  <c r="AX523" i="19"/>
  <c r="L523" i="19"/>
  <c r="BK523" i="19"/>
  <c r="K523" i="19"/>
  <c r="M523" i="19"/>
  <c r="P523" i="19"/>
  <c r="BJ523" i="19"/>
  <c r="BL523" i="19"/>
  <c r="AW523" i="19"/>
  <c r="BM523" i="19"/>
  <c r="T523" i="19"/>
  <c r="N523" i="19"/>
  <c r="AN523" i="19"/>
  <c r="BE523" i="19"/>
  <c r="O523" i="19"/>
  <c r="AO523" i="19"/>
  <c r="BF523" i="19"/>
  <c r="AY523" i="19"/>
  <c r="Q523" i="19"/>
  <c r="F79" i="19"/>
  <c r="G80" i="19"/>
  <c r="C80" i="19"/>
  <c r="AC546" i="19" l="1"/>
  <c r="AD546" i="19"/>
  <c r="AA545" i="19"/>
  <c r="AE546" i="19"/>
  <c r="V365" i="19"/>
  <c r="V546" i="19"/>
  <c r="AE365" i="19"/>
  <c r="AH546" i="19"/>
  <c r="AH365" i="19"/>
  <c r="Z546" i="19"/>
  <c r="W365" i="19"/>
  <c r="AA546" i="19"/>
  <c r="U546" i="19"/>
  <c r="Y546" i="19"/>
  <c r="W546" i="19"/>
  <c r="AG546" i="19"/>
  <c r="AA365" i="19"/>
  <c r="Y365" i="19"/>
  <c r="Z363" i="19"/>
  <c r="Z365" i="19"/>
  <c r="U365" i="19"/>
  <c r="U364" i="19"/>
  <c r="Y545" i="19"/>
  <c r="AG365" i="19"/>
  <c r="AH364" i="19"/>
  <c r="Y364" i="19"/>
  <c r="V364" i="19"/>
  <c r="AA364" i="19"/>
  <c r="Z364" i="19"/>
  <c r="W545" i="19"/>
  <c r="AH545" i="19"/>
  <c r="Z545" i="19"/>
  <c r="AD364" i="19"/>
  <c r="AE364" i="19"/>
  <c r="V544" i="19"/>
  <c r="U545" i="19"/>
  <c r="AC364" i="19"/>
  <c r="W364" i="19"/>
  <c r="V545" i="19"/>
  <c r="AG545" i="19"/>
  <c r="AD545" i="19"/>
  <c r="AG364" i="19"/>
  <c r="AA363" i="19"/>
  <c r="AG363" i="19"/>
  <c r="Z544" i="19"/>
  <c r="AA544" i="19"/>
  <c r="W363" i="19"/>
  <c r="V363" i="19"/>
  <c r="AH544" i="19"/>
  <c r="AH363" i="19"/>
  <c r="AG544" i="19"/>
  <c r="AD363" i="19"/>
  <c r="Y363" i="19"/>
  <c r="AE363" i="19"/>
  <c r="AC544" i="19"/>
  <c r="AE544" i="19"/>
  <c r="AC363" i="19"/>
  <c r="AD544" i="19"/>
  <c r="Y544" i="19"/>
  <c r="Y543" i="19"/>
  <c r="U362" i="19"/>
  <c r="AG362" i="19"/>
  <c r="AH543" i="19"/>
  <c r="AD543" i="19"/>
  <c r="Z543" i="19"/>
  <c r="AG543" i="19"/>
  <c r="U543" i="19"/>
  <c r="V362" i="19"/>
  <c r="AC543" i="19"/>
  <c r="AE543" i="19"/>
  <c r="W543" i="19"/>
  <c r="AD362" i="19"/>
  <c r="V543" i="19"/>
  <c r="AC362" i="19"/>
  <c r="AA362" i="19"/>
  <c r="Y362" i="19"/>
  <c r="AE542" i="19"/>
  <c r="Z362" i="19"/>
  <c r="W362" i="19"/>
  <c r="AH362" i="19"/>
  <c r="AE362" i="19"/>
  <c r="V361" i="19"/>
  <c r="AG542" i="19"/>
  <c r="U542" i="19"/>
  <c r="AA541" i="19"/>
  <c r="AG539" i="19"/>
  <c r="AH542" i="19"/>
  <c r="AC542" i="19"/>
  <c r="AD542" i="19"/>
  <c r="AH361" i="19"/>
  <c r="V542" i="19"/>
  <c r="Z542" i="19"/>
  <c r="W542" i="19"/>
  <c r="Y542" i="19"/>
  <c r="AA542" i="19"/>
  <c r="AE361" i="19"/>
  <c r="U361" i="19"/>
  <c r="W361" i="19"/>
  <c r="Y361" i="19"/>
  <c r="AD361" i="19"/>
  <c r="AC361" i="19"/>
  <c r="Z361" i="19"/>
  <c r="AA361" i="19"/>
  <c r="AG361" i="19"/>
  <c r="U359" i="19"/>
  <c r="AE360" i="19"/>
  <c r="Y360" i="19"/>
  <c r="U541" i="19"/>
  <c r="AD541" i="19"/>
  <c r="Y541" i="19"/>
  <c r="AC360" i="19"/>
  <c r="Z541" i="19"/>
  <c r="Z360" i="19"/>
  <c r="Z540" i="19"/>
  <c r="AC541" i="19"/>
  <c r="AE541" i="19"/>
  <c r="V540" i="19"/>
  <c r="AH541" i="19"/>
  <c r="AG541" i="19"/>
  <c r="W540" i="19"/>
  <c r="V541" i="19"/>
  <c r="W541" i="19"/>
  <c r="AD359" i="19"/>
  <c r="AH360" i="19"/>
  <c r="U360" i="19"/>
  <c r="AD360" i="19"/>
  <c r="AE359" i="19"/>
  <c r="V360" i="19"/>
  <c r="AG360" i="19"/>
  <c r="W360" i="19"/>
  <c r="AA360" i="19"/>
  <c r="AA540" i="19"/>
  <c r="AH538" i="19"/>
  <c r="W539" i="19"/>
  <c r="U540" i="19"/>
  <c r="Y540" i="19"/>
  <c r="AG359" i="19"/>
  <c r="V359" i="19"/>
  <c r="AE540" i="19"/>
  <c r="AH540" i="19"/>
  <c r="AD540" i="19"/>
  <c r="AC540" i="19"/>
  <c r="AG540" i="19"/>
  <c r="AD539" i="19"/>
  <c r="Y359" i="19"/>
  <c r="AH359" i="19"/>
  <c r="AA359" i="19"/>
  <c r="AC359" i="19"/>
  <c r="Z359" i="19"/>
  <c r="W359" i="19"/>
  <c r="V539" i="19"/>
  <c r="AE358" i="19"/>
  <c r="AD358" i="19"/>
  <c r="AE539" i="19"/>
  <c r="Y358" i="19"/>
  <c r="Z358" i="19"/>
  <c r="AA358" i="19"/>
  <c r="AH539" i="19"/>
  <c r="U538" i="19"/>
  <c r="AG538" i="19"/>
  <c r="AA539" i="19"/>
  <c r="AC539" i="19"/>
  <c r="Y539" i="19"/>
  <c r="V537" i="19"/>
  <c r="Z539" i="19"/>
  <c r="U539" i="19"/>
  <c r="W358" i="19"/>
  <c r="AD538" i="19"/>
  <c r="AE538" i="19"/>
  <c r="AC358" i="19"/>
  <c r="AH358" i="19"/>
  <c r="AG358" i="19"/>
  <c r="U358" i="19"/>
  <c r="V358" i="19"/>
  <c r="U352" i="19"/>
  <c r="Z538" i="19"/>
  <c r="AC357" i="19"/>
  <c r="AE357" i="19"/>
  <c r="AA538" i="19"/>
  <c r="V356" i="19"/>
  <c r="W538" i="19"/>
  <c r="V538" i="19"/>
  <c r="Y538" i="19"/>
  <c r="U537" i="19"/>
  <c r="AD357" i="19"/>
  <c r="V357" i="19"/>
  <c r="AC538" i="19"/>
  <c r="AH357" i="19"/>
  <c r="W357" i="19"/>
  <c r="Z357" i="19"/>
  <c r="U357" i="19"/>
  <c r="Y357" i="19"/>
  <c r="AA357" i="19"/>
  <c r="AG357" i="19"/>
  <c r="AA356" i="19"/>
  <c r="Y537" i="19"/>
  <c r="Y536" i="19"/>
  <c r="W537" i="19"/>
  <c r="AH356" i="19"/>
  <c r="AD537" i="19"/>
  <c r="AD356" i="19"/>
  <c r="AE356" i="19"/>
  <c r="AG537" i="19"/>
  <c r="AE537" i="19"/>
  <c r="Z537" i="19"/>
  <c r="W356" i="19"/>
  <c r="Y356" i="19"/>
  <c r="AC537" i="19"/>
  <c r="AH537" i="19"/>
  <c r="AA537" i="19"/>
  <c r="AG356" i="19"/>
  <c r="U356" i="19"/>
  <c r="AG536" i="19"/>
  <c r="Z356" i="19"/>
  <c r="U355" i="19"/>
  <c r="Z536" i="19"/>
  <c r="AC536" i="19"/>
  <c r="W536" i="19"/>
  <c r="AA536" i="19"/>
  <c r="AG355" i="19"/>
  <c r="AD355" i="19"/>
  <c r="U536" i="19"/>
  <c r="AH355" i="19"/>
  <c r="AE536" i="19"/>
  <c r="W355" i="19"/>
  <c r="AD536" i="19"/>
  <c r="V355" i="19"/>
  <c r="AC355" i="19"/>
  <c r="V536" i="19"/>
  <c r="AE355" i="19"/>
  <c r="AH536" i="19"/>
  <c r="Y355" i="19"/>
  <c r="Z355" i="19"/>
  <c r="AA355" i="19"/>
  <c r="Y535" i="19"/>
  <c r="W354" i="19"/>
  <c r="Z534" i="19"/>
  <c r="AE534" i="19"/>
  <c r="AD534" i="19"/>
  <c r="V353" i="19"/>
  <c r="AC534" i="19"/>
  <c r="AG535" i="19"/>
  <c r="AE535" i="19"/>
  <c r="AE532" i="19"/>
  <c r="AC352" i="19"/>
  <c r="U534" i="19"/>
  <c r="W534" i="19"/>
  <c r="V534" i="19"/>
  <c r="Y352" i="19"/>
  <c r="AA535" i="19"/>
  <c r="AC535" i="19"/>
  <c r="AH535" i="19"/>
  <c r="Z354" i="19"/>
  <c r="Z535" i="19"/>
  <c r="W535" i="19"/>
  <c r="AG354" i="19"/>
  <c r="U535" i="19"/>
  <c r="V535" i="19"/>
  <c r="U354" i="19"/>
  <c r="AD535" i="19"/>
  <c r="AC354" i="19"/>
  <c r="AA354" i="19"/>
  <c r="AE354" i="19"/>
  <c r="AD354" i="19"/>
  <c r="AH534" i="19"/>
  <c r="AH354" i="19"/>
  <c r="AG534" i="19"/>
  <c r="Y354" i="19"/>
  <c r="V354" i="19"/>
  <c r="AA526" i="19"/>
  <c r="AA533" i="19"/>
  <c r="AA534" i="19"/>
  <c r="Y534" i="19"/>
  <c r="AE353" i="19"/>
  <c r="AH532" i="19"/>
  <c r="AH353" i="19"/>
  <c r="AG353" i="19"/>
  <c r="W353" i="19"/>
  <c r="U353" i="19"/>
  <c r="AC353" i="19"/>
  <c r="AA353" i="19"/>
  <c r="AD353" i="19"/>
  <c r="Y353" i="19"/>
  <c r="Y351" i="19"/>
  <c r="AA531" i="19"/>
  <c r="AD352" i="19"/>
  <c r="AE352" i="19"/>
  <c r="AC350" i="19"/>
  <c r="Z531" i="19"/>
  <c r="Y531" i="19"/>
  <c r="AC533" i="19"/>
  <c r="AD533" i="19"/>
  <c r="V352" i="19"/>
  <c r="Z533" i="19"/>
  <c r="AH533" i="19"/>
  <c r="AG533" i="19"/>
  <c r="AC532" i="19"/>
  <c r="AE533" i="19"/>
  <c r="Y533" i="19"/>
  <c r="V533" i="19"/>
  <c r="U533" i="19"/>
  <c r="Z352" i="19"/>
  <c r="W533" i="19"/>
  <c r="W352" i="19"/>
  <c r="AA352" i="19"/>
  <c r="AG352" i="19"/>
  <c r="AH352" i="19"/>
  <c r="Y532" i="19"/>
  <c r="Z350" i="19"/>
  <c r="V351" i="19"/>
  <c r="AE350" i="19"/>
  <c r="Z351" i="19"/>
  <c r="Y350" i="19"/>
  <c r="AD532" i="19"/>
  <c r="Z532" i="19"/>
  <c r="AA532" i="19"/>
  <c r="AC351" i="19"/>
  <c r="AH351" i="19"/>
  <c r="V532" i="19"/>
  <c r="AG351" i="19"/>
  <c r="AG532" i="19"/>
  <c r="W532" i="19"/>
  <c r="U532" i="19"/>
  <c r="AA351" i="19"/>
  <c r="U531" i="19"/>
  <c r="U351" i="19"/>
  <c r="AE351" i="19"/>
  <c r="W351" i="19"/>
  <c r="AD351" i="19"/>
  <c r="AD531" i="19"/>
  <c r="W531" i="19"/>
  <c r="AC531" i="19"/>
  <c r="AA350" i="19"/>
  <c r="AD350" i="19"/>
  <c r="AD348" i="19"/>
  <c r="AD529" i="19"/>
  <c r="AE530" i="19"/>
  <c r="AH350" i="19"/>
  <c r="AG350" i="19"/>
  <c r="AH531" i="19"/>
  <c r="AG531" i="19"/>
  <c r="V531" i="19"/>
  <c r="AE531" i="19"/>
  <c r="U350" i="19"/>
  <c r="U528" i="19"/>
  <c r="Y349" i="19"/>
  <c r="W350" i="19"/>
  <c r="V350" i="19"/>
  <c r="AD349" i="19"/>
  <c r="AA529" i="19"/>
  <c r="W530" i="19"/>
  <c r="AH348" i="19"/>
  <c r="AH530" i="19"/>
  <c r="Z349" i="19"/>
  <c r="AG530" i="19"/>
  <c r="U530" i="19"/>
  <c r="V349" i="19"/>
  <c r="AA349" i="19"/>
  <c r="Y530" i="19"/>
  <c r="A710" i="19"/>
  <c r="C711" i="19"/>
  <c r="C712" i="19" s="1"/>
  <c r="C713" i="19" s="1"/>
  <c r="C714" i="19" s="1"/>
  <c r="C715" i="19" s="1"/>
  <c r="C716" i="19" s="1"/>
  <c r="C717" i="19" s="1"/>
  <c r="C718" i="19" s="1"/>
  <c r="C719" i="19" s="1"/>
  <c r="C720" i="19" s="1"/>
  <c r="C721" i="19" s="1"/>
  <c r="C722" i="19" s="1"/>
  <c r="C723" i="19" s="1"/>
  <c r="C724" i="19" s="1"/>
  <c r="C725" i="19" s="1"/>
  <c r="C726" i="19" s="1"/>
  <c r="C727" i="19" s="1"/>
  <c r="BO710" i="19"/>
  <c r="Z530" i="19"/>
  <c r="V530" i="19"/>
  <c r="W349" i="19"/>
  <c r="AG349" i="19"/>
  <c r="AA530" i="19"/>
  <c r="AC349" i="19"/>
  <c r="AE349" i="19"/>
  <c r="AD530" i="19"/>
  <c r="AC530" i="19"/>
  <c r="AH349" i="19"/>
  <c r="U349" i="19"/>
  <c r="AG348" i="19"/>
  <c r="W528" i="19"/>
  <c r="V529" i="19"/>
  <c r="Y529" i="19"/>
  <c r="Z529" i="19"/>
  <c r="V348" i="19"/>
  <c r="AE529" i="19"/>
  <c r="U529" i="19"/>
  <c r="W529" i="19"/>
  <c r="AC529" i="19"/>
  <c r="AH529" i="19"/>
  <c r="AG529" i="19"/>
  <c r="W348" i="19"/>
  <c r="AE348" i="19"/>
  <c r="AC348" i="19"/>
  <c r="AA348" i="19"/>
  <c r="AG347" i="19"/>
  <c r="Z348" i="19"/>
  <c r="U348" i="19"/>
  <c r="Y348" i="19"/>
  <c r="BO709" i="19"/>
  <c r="A709" i="19"/>
  <c r="AH528" i="19"/>
  <c r="AC347" i="19"/>
  <c r="AE528" i="19"/>
  <c r="AA528" i="19"/>
  <c r="Y528" i="19"/>
  <c r="AC528" i="19"/>
  <c r="AA527" i="19"/>
  <c r="AG528" i="19"/>
  <c r="AD528" i="19"/>
  <c r="V528" i="19"/>
  <c r="Z528" i="19"/>
  <c r="AH527" i="19"/>
  <c r="AA347" i="19"/>
  <c r="Z347" i="19"/>
  <c r="U347" i="19"/>
  <c r="AH347" i="19"/>
  <c r="AE347" i="19"/>
  <c r="AD347" i="19"/>
  <c r="V347" i="19"/>
  <c r="Y347" i="19"/>
  <c r="W347" i="19"/>
  <c r="AE346" i="19"/>
  <c r="AG526" i="19"/>
  <c r="A708" i="19"/>
  <c r="BO708" i="19"/>
  <c r="Y527" i="19"/>
  <c r="AD527" i="19"/>
  <c r="W345" i="19"/>
  <c r="W346" i="19"/>
  <c r="AC346" i="19"/>
  <c r="Y346" i="19"/>
  <c r="AD346" i="19"/>
  <c r="Z527" i="19"/>
  <c r="U345" i="19"/>
  <c r="U526" i="19"/>
  <c r="V346" i="19"/>
  <c r="U346" i="19"/>
  <c r="U527" i="19"/>
  <c r="AD526" i="19"/>
  <c r="AE527" i="19"/>
  <c r="AG527" i="19"/>
  <c r="V527" i="19"/>
  <c r="W527" i="19"/>
  <c r="AC527" i="19"/>
  <c r="AA346" i="19"/>
  <c r="AG346" i="19"/>
  <c r="Z346" i="19"/>
  <c r="AH346" i="19"/>
  <c r="A707" i="19"/>
  <c r="BO707" i="19"/>
  <c r="V345" i="19"/>
  <c r="Z526" i="19"/>
  <c r="Y345" i="19"/>
  <c r="V525" i="19"/>
  <c r="AC345" i="19"/>
  <c r="AE526" i="19"/>
  <c r="AE344" i="19"/>
  <c r="Y526" i="19"/>
  <c r="AH526" i="19"/>
  <c r="V526" i="19"/>
  <c r="AC526" i="19"/>
  <c r="AG345" i="19"/>
  <c r="AA345" i="19"/>
  <c r="W526" i="19"/>
  <c r="AH345" i="19"/>
  <c r="Z345" i="19"/>
  <c r="AE345" i="19"/>
  <c r="AD345" i="19"/>
  <c r="A706" i="19"/>
  <c r="BO706" i="19"/>
  <c r="V344" i="19"/>
  <c r="AH525" i="19"/>
  <c r="AG525" i="19"/>
  <c r="BC703" i="19"/>
  <c r="BD703" i="19"/>
  <c r="Y344" i="19"/>
  <c r="Z344" i="19"/>
  <c r="AA344" i="19"/>
  <c r="AD525" i="19"/>
  <c r="AH344" i="19"/>
  <c r="AG344" i="19"/>
  <c r="AE525" i="19"/>
  <c r="AC525" i="19"/>
  <c r="U525" i="19"/>
  <c r="AA525" i="19"/>
  <c r="Z525" i="19"/>
  <c r="U524" i="19"/>
  <c r="Y525" i="19"/>
  <c r="W525" i="19"/>
  <c r="AC344" i="19"/>
  <c r="U344" i="19"/>
  <c r="W343" i="19"/>
  <c r="W344" i="19"/>
  <c r="V343" i="19"/>
  <c r="AD344" i="19"/>
  <c r="AD343" i="19"/>
  <c r="Y524" i="19"/>
  <c r="V524" i="19"/>
  <c r="W524" i="19"/>
  <c r="AE343" i="19"/>
  <c r="AC343" i="19"/>
  <c r="U343" i="19"/>
  <c r="AH524" i="19"/>
  <c r="Y343" i="19"/>
  <c r="AD524" i="19"/>
  <c r="AA524" i="19"/>
  <c r="AG343" i="19"/>
  <c r="A705" i="19"/>
  <c r="BO705" i="19"/>
  <c r="AE524" i="19"/>
  <c r="AG524" i="19"/>
  <c r="Z343" i="19"/>
  <c r="AC524" i="19"/>
  <c r="Z524" i="19"/>
  <c r="AH343" i="19"/>
  <c r="AA343" i="19"/>
  <c r="AD702" i="19"/>
  <c r="AA523" i="19"/>
  <c r="AC342" i="19"/>
  <c r="AE702" i="19"/>
  <c r="AD342" i="19"/>
  <c r="V702" i="19"/>
  <c r="AC523" i="19"/>
  <c r="AD523" i="19"/>
  <c r="V342" i="19"/>
  <c r="AE523" i="19"/>
  <c r="Z523" i="19"/>
  <c r="AE342" i="19"/>
  <c r="Y702" i="19"/>
  <c r="U523" i="19"/>
  <c r="W523" i="19"/>
  <c r="W702" i="19"/>
  <c r="Z342" i="19"/>
  <c r="Z702" i="19"/>
  <c r="AA342" i="19"/>
  <c r="BF703" i="19"/>
  <c r="AP703" i="19"/>
  <c r="I703" i="19"/>
  <c r="Q703" i="19"/>
  <c r="BG703" i="19"/>
  <c r="AY703" i="19"/>
  <c r="AQ703" i="19"/>
  <c r="R703" i="19"/>
  <c r="BL703" i="19"/>
  <c r="BA703" i="19"/>
  <c r="AV703" i="19"/>
  <c r="J703" i="19"/>
  <c r="X703" i="19"/>
  <c r="BI703" i="19"/>
  <c r="AZ703" i="19"/>
  <c r="AI703" i="19"/>
  <c r="S703" i="19"/>
  <c r="BM703" i="19"/>
  <c r="BE703" i="19"/>
  <c r="AW703" i="19"/>
  <c r="M703" i="19"/>
  <c r="BH703" i="19"/>
  <c r="BJ703" i="19"/>
  <c r="AK703" i="19"/>
  <c r="T703" i="19"/>
  <c r="N703" i="19"/>
  <c r="AB703" i="19"/>
  <c r="BK703" i="19"/>
  <c r="AO703" i="19"/>
  <c r="AJ703" i="19"/>
  <c r="O703" i="19"/>
  <c r="L703" i="19"/>
  <c r="K703" i="19"/>
  <c r="P703" i="19"/>
  <c r="AF703" i="19"/>
  <c r="AX703" i="19"/>
  <c r="AN703" i="19"/>
  <c r="A704" i="19"/>
  <c r="BO704" i="19"/>
  <c r="W342" i="19"/>
  <c r="Y342" i="19"/>
  <c r="U342" i="19"/>
  <c r="AA702" i="19"/>
  <c r="V523" i="19"/>
  <c r="Y523" i="19"/>
  <c r="U702" i="19"/>
  <c r="AC702" i="19"/>
  <c r="G81" i="19"/>
  <c r="F80" i="19"/>
  <c r="C81" i="19"/>
  <c r="BO727" i="19" l="1"/>
  <c r="A727" i="19"/>
  <c r="A726" i="19"/>
  <c r="BO726" i="19"/>
  <c r="A725" i="19"/>
  <c r="BO725" i="19"/>
  <c r="A724" i="19"/>
  <c r="BO724" i="19"/>
  <c r="A723" i="19"/>
  <c r="BO723" i="19"/>
  <c r="A722" i="19"/>
  <c r="BO722" i="19"/>
  <c r="A721" i="19"/>
  <c r="BO721" i="19"/>
  <c r="A720" i="19"/>
  <c r="BO720" i="19"/>
  <c r="A719" i="19"/>
  <c r="BO719" i="19"/>
  <c r="A718" i="19"/>
  <c r="BO718" i="19"/>
  <c r="A717" i="19"/>
  <c r="BO717" i="19"/>
  <c r="A716" i="19"/>
  <c r="BO716" i="19"/>
  <c r="BO715" i="19"/>
  <c r="A715" i="19"/>
  <c r="A714" i="19"/>
  <c r="BO714" i="19"/>
  <c r="A713" i="19"/>
  <c r="BO713" i="19"/>
  <c r="A712" i="19"/>
  <c r="BO712" i="19"/>
  <c r="BJ710" i="19"/>
  <c r="AZ710" i="19"/>
  <c r="O710" i="19"/>
  <c r="AK710" i="19"/>
  <c r="M710" i="19"/>
  <c r="BL710" i="19"/>
  <c r="L710" i="19"/>
  <c r="T710" i="19"/>
  <c r="S710" i="19"/>
  <c r="P710" i="19"/>
  <c r="BM710" i="19"/>
  <c r="AN710" i="19"/>
  <c r="AW710" i="19"/>
  <c r="AJ710" i="19"/>
  <c r="AO710" i="19"/>
  <c r="BG710" i="19"/>
  <c r="K710" i="19"/>
  <c r="AM710" i="19"/>
  <c r="N710" i="19"/>
  <c r="AQ710" i="19"/>
  <c r="AF710" i="19"/>
  <c r="BI710" i="19"/>
  <c r="BH710" i="19"/>
  <c r="BE710" i="19"/>
  <c r="R710" i="19"/>
  <c r="AB710" i="19"/>
  <c r="Q710" i="19"/>
  <c r="AX710" i="19"/>
  <c r="J710" i="19"/>
  <c r="AL710" i="19"/>
  <c r="BF710" i="19"/>
  <c r="AI710" i="19"/>
  <c r="X710" i="19"/>
  <c r="AP710" i="19"/>
  <c r="I710" i="19"/>
  <c r="BD710" i="19"/>
  <c r="BK710" i="19"/>
  <c r="AY710" i="19"/>
  <c r="AV710" i="19"/>
  <c r="BA710" i="19"/>
  <c r="BC710" i="19"/>
  <c r="BO711" i="19"/>
  <c r="A711" i="19"/>
  <c r="AO709" i="19"/>
  <c r="AW709" i="19"/>
  <c r="M709" i="19"/>
  <c r="AM709" i="19"/>
  <c r="S709" i="19"/>
  <c r="I709" i="19"/>
  <c r="AB709" i="19"/>
  <c r="AN709" i="19"/>
  <c r="BA709" i="19"/>
  <c r="BF709" i="19"/>
  <c r="BD709" i="19"/>
  <c r="AJ709" i="19"/>
  <c r="AK709" i="19"/>
  <c r="AY709" i="19"/>
  <c r="BI709" i="19"/>
  <c r="AZ709" i="19"/>
  <c r="AX709" i="19"/>
  <c r="AI709" i="19"/>
  <c r="BE709" i="19"/>
  <c r="BJ709" i="19"/>
  <c r="N709" i="19"/>
  <c r="BL709" i="19"/>
  <c r="R709" i="19"/>
  <c r="BH709" i="19"/>
  <c r="BG709" i="19"/>
  <c r="AP709" i="19"/>
  <c r="AF709" i="19"/>
  <c r="AV709" i="19"/>
  <c r="Q709" i="19"/>
  <c r="J709" i="19"/>
  <c r="BM709" i="19"/>
  <c r="AQ709" i="19"/>
  <c r="X709" i="19"/>
  <c r="BC709" i="19"/>
  <c r="AL709" i="19"/>
  <c r="T709" i="19"/>
  <c r="BK709" i="19"/>
  <c r="O708" i="19"/>
  <c r="AY708" i="19"/>
  <c r="I708" i="19"/>
  <c r="AO708" i="19"/>
  <c r="S708" i="19"/>
  <c r="R708" i="19"/>
  <c r="BL708" i="19"/>
  <c r="AW708" i="19"/>
  <c r="BF708" i="19"/>
  <c r="BC708" i="19"/>
  <c r="AL708" i="19"/>
  <c r="AZ708" i="19"/>
  <c r="AP708" i="19"/>
  <c r="AF708" i="19"/>
  <c r="BD708" i="19"/>
  <c r="BJ708" i="19"/>
  <c r="X708" i="19"/>
  <c r="AJ708" i="19"/>
  <c r="AB708" i="19"/>
  <c r="BI708" i="19"/>
  <c r="AX708" i="19"/>
  <c r="J708" i="19"/>
  <c r="AI708" i="19"/>
  <c r="BE708" i="19"/>
  <c r="AQ708" i="19"/>
  <c r="T708" i="19"/>
  <c r="BH708" i="19"/>
  <c r="N708" i="19"/>
  <c r="P708" i="19"/>
  <c r="Q708" i="19"/>
  <c r="AV708" i="19"/>
  <c r="M708" i="19"/>
  <c r="BA708" i="19"/>
  <c r="K708" i="19"/>
  <c r="BG708" i="19"/>
  <c r="L708" i="19"/>
  <c r="BK708" i="19"/>
  <c r="AM708" i="19"/>
  <c r="AN708" i="19"/>
  <c r="AK708" i="19"/>
  <c r="BM708" i="19"/>
  <c r="L707" i="19"/>
  <c r="BG707" i="19"/>
  <c r="AO707" i="19"/>
  <c r="AF707" i="19"/>
  <c r="T707" i="19"/>
  <c r="S707" i="19"/>
  <c r="AJ707" i="19"/>
  <c r="AZ707" i="19"/>
  <c r="BL707" i="19"/>
  <c r="N707" i="19"/>
  <c r="BI707" i="19"/>
  <c r="AB707" i="19"/>
  <c r="M707" i="19"/>
  <c r="BF707" i="19"/>
  <c r="AK707" i="19"/>
  <c r="AX707" i="19"/>
  <c r="X707" i="19"/>
  <c r="AY707" i="19"/>
  <c r="BA707" i="19"/>
  <c r="AW707" i="19"/>
  <c r="AI707" i="19"/>
  <c r="O707" i="19"/>
  <c r="AM707" i="19"/>
  <c r="AL707" i="19"/>
  <c r="P707" i="19"/>
  <c r="AP707" i="19"/>
  <c r="R707" i="19"/>
  <c r="BM707" i="19"/>
  <c r="BE707" i="19"/>
  <c r="K707" i="19"/>
  <c r="BC707" i="19"/>
  <c r="AQ707" i="19"/>
  <c r="BK707" i="19"/>
  <c r="AV707" i="19"/>
  <c r="AN707" i="19"/>
  <c r="I707" i="19"/>
  <c r="BD707" i="19"/>
  <c r="BJ707" i="19"/>
  <c r="BH707" i="19"/>
  <c r="Q707" i="19"/>
  <c r="J707" i="19"/>
  <c r="BC704" i="19"/>
  <c r="BD704" i="19"/>
  <c r="BD705" i="19"/>
  <c r="BC705" i="19"/>
  <c r="BD706" i="19"/>
  <c r="BC706" i="19"/>
  <c r="AL706" i="19"/>
  <c r="AQ706" i="19"/>
  <c r="M706" i="19"/>
  <c r="I706" i="19"/>
  <c r="AV706" i="19"/>
  <c r="O706" i="19"/>
  <c r="AB706" i="19"/>
  <c r="N706" i="19"/>
  <c r="Q706" i="19"/>
  <c r="AY706" i="19"/>
  <c r="R706" i="19"/>
  <c r="AN706" i="19"/>
  <c r="L706" i="19"/>
  <c r="BJ706" i="19"/>
  <c r="AZ706" i="19"/>
  <c r="BE706" i="19"/>
  <c r="BH706" i="19"/>
  <c r="AO706" i="19"/>
  <c r="AW706" i="19"/>
  <c r="BF706" i="19"/>
  <c r="P706" i="19"/>
  <c r="AK706" i="19"/>
  <c r="AP706" i="19"/>
  <c r="BI706" i="19"/>
  <c r="BG706" i="19"/>
  <c r="BL706" i="19"/>
  <c r="BM706" i="19"/>
  <c r="X706" i="19"/>
  <c r="K706" i="19"/>
  <c r="AI706" i="19"/>
  <c r="AF706" i="19"/>
  <c r="S706" i="19"/>
  <c r="BK706" i="19"/>
  <c r="AX706" i="19"/>
  <c r="BA706" i="19"/>
  <c r="AJ706" i="19"/>
  <c r="J706" i="19"/>
  <c r="T706" i="19"/>
  <c r="AM706" i="19"/>
  <c r="AB705" i="19"/>
  <c r="BM705" i="19"/>
  <c r="BE705" i="19"/>
  <c r="AY705" i="19"/>
  <c r="AV705" i="19"/>
  <c r="I705" i="19"/>
  <c r="BG705" i="19"/>
  <c r="AO705" i="19"/>
  <c r="AW705" i="19"/>
  <c r="M705" i="19"/>
  <c r="BH705" i="19"/>
  <c r="S705" i="19"/>
  <c r="R705" i="19"/>
  <c r="J705" i="19"/>
  <c r="AX705" i="19"/>
  <c r="P705" i="19"/>
  <c r="AJ705" i="19"/>
  <c r="AK705" i="19"/>
  <c r="AQ705" i="19"/>
  <c r="X705" i="19"/>
  <c r="K705" i="19"/>
  <c r="L705" i="19"/>
  <c r="BI705" i="19"/>
  <c r="AF705" i="19"/>
  <c r="AZ705" i="19"/>
  <c r="BF705" i="19"/>
  <c r="AN705" i="19"/>
  <c r="Q705" i="19"/>
  <c r="T705" i="19"/>
  <c r="BA705" i="19"/>
  <c r="BL705" i="19"/>
  <c r="AP705" i="19"/>
  <c r="BJ705" i="19"/>
  <c r="AI705" i="19"/>
  <c r="O705" i="19"/>
  <c r="N705" i="19"/>
  <c r="BK705" i="19"/>
  <c r="Z703" i="19"/>
  <c r="AA703" i="19"/>
  <c r="Y703" i="19"/>
  <c r="I704" i="19"/>
  <c r="AY704" i="19"/>
  <c r="BL704" i="19"/>
  <c r="J704" i="19"/>
  <c r="AZ704" i="19"/>
  <c r="BM704" i="19"/>
  <c r="BE704" i="19"/>
  <c r="BF704" i="19"/>
  <c r="AB704" i="19"/>
  <c r="BG704" i="19"/>
  <c r="BI704" i="19"/>
  <c r="L704" i="19"/>
  <c r="AJ704" i="19"/>
  <c r="M704" i="19"/>
  <c r="AK704" i="19"/>
  <c r="O704" i="19"/>
  <c r="AO704" i="19"/>
  <c r="R704" i="19"/>
  <c r="AV704" i="19"/>
  <c r="P704" i="19"/>
  <c r="X704" i="19"/>
  <c r="AN704" i="19"/>
  <c r="AP704" i="19"/>
  <c r="N704" i="19"/>
  <c r="Q704" i="19"/>
  <c r="AI704" i="19"/>
  <c r="K704" i="19"/>
  <c r="BK704" i="19"/>
  <c r="AX704" i="19"/>
  <c r="AF704" i="19"/>
  <c r="T704" i="19"/>
  <c r="BA704" i="19"/>
  <c r="BJ704" i="19"/>
  <c r="AW704" i="19"/>
  <c r="S704" i="19"/>
  <c r="AQ704" i="19"/>
  <c r="BH704" i="19"/>
  <c r="AD703" i="19"/>
  <c r="U703" i="19"/>
  <c r="AE703" i="19"/>
  <c r="AC703" i="19"/>
  <c r="W703" i="19"/>
  <c r="V703" i="19"/>
  <c r="F81" i="19"/>
  <c r="G82" i="19"/>
  <c r="C82" i="19"/>
  <c r="BK727" i="19" l="1"/>
  <c r="L727" i="19"/>
  <c r="AQ727" i="19"/>
  <c r="AM727" i="19"/>
  <c r="BJ727" i="19"/>
  <c r="S727" i="19"/>
  <c r="AO727" i="19"/>
  <c r="BL727" i="19"/>
  <c r="O727" i="19"/>
  <c r="J727" i="19"/>
  <c r="AX727" i="19"/>
  <c r="BF727" i="19"/>
  <c r="V727" i="19" s="1"/>
  <c r="AY727" i="19"/>
  <c r="BM727" i="19"/>
  <c r="AW727" i="19"/>
  <c r="BG727" i="19"/>
  <c r="Q727" i="19"/>
  <c r="AB727" i="19"/>
  <c r="BA727" i="19"/>
  <c r="M727" i="19"/>
  <c r="I727" i="19"/>
  <c r="AP727" i="19"/>
  <c r="BC727" i="19"/>
  <c r="AG727" i="19" s="1"/>
  <c r="P727" i="19"/>
  <c r="N727" i="19"/>
  <c r="BI727" i="19"/>
  <c r="R727" i="19"/>
  <c r="X727" i="19"/>
  <c r="AF727" i="19"/>
  <c r="AZ727" i="19"/>
  <c r="K727" i="19"/>
  <c r="AV727" i="19"/>
  <c r="AL727" i="19"/>
  <c r="BE727" i="19"/>
  <c r="AN727" i="19"/>
  <c r="AK727" i="19"/>
  <c r="T727" i="19"/>
  <c r="AI727" i="19"/>
  <c r="AJ727" i="19"/>
  <c r="BH727" i="19"/>
  <c r="Y727" i="19" s="1"/>
  <c r="BD727" i="19"/>
  <c r="AH727" i="19" s="1"/>
  <c r="J726" i="19"/>
  <c r="BE726" i="19"/>
  <c r="BC726" i="19"/>
  <c r="BF726" i="19"/>
  <c r="AW726" i="19"/>
  <c r="T726" i="19"/>
  <c r="AM726" i="19"/>
  <c r="BD726" i="19"/>
  <c r="L726" i="19"/>
  <c r="AB726" i="19"/>
  <c r="AO726" i="19"/>
  <c r="AX726" i="19"/>
  <c r="AV726" i="19"/>
  <c r="AF726" i="19"/>
  <c r="M726" i="19"/>
  <c r="BI726" i="19"/>
  <c r="P726" i="19"/>
  <c r="K726" i="19"/>
  <c r="N726" i="19"/>
  <c r="X726" i="19"/>
  <c r="S726" i="19"/>
  <c r="AP726" i="19"/>
  <c r="AZ726" i="19"/>
  <c r="BK726" i="19"/>
  <c r="AL726" i="19"/>
  <c r="BA726" i="19"/>
  <c r="BM726" i="19"/>
  <c r="AN726" i="19"/>
  <c r="BG726" i="19"/>
  <c r="AJ726" i="19"/>
  <c r="BH726" i="19"/>
  <c r="R726" i="19"/>
  <c r="BJ726" i="19"/>
  <c r="AA726" i="19" s="1"/>
  <c r="O726" i="19"/>
  <c r="BL726" i="19"/>
  <c r="I726" i="19"/>
  <c r="AQ726" i="19"/>
  <c r="AI726" i="19"/>
  <c r="Q726" i="19"/>
  <c r="AK726" i="19"/>
  <c r="AY726" i="19"/>
  <c r="BJ725" i="19"/>
  <c r="BI725" i="19"/>
  <c r="AV725" i="19"/>
  <c r="M725" i="19"/>
  <c r="AF725" i="19"/>
  <c r="I725" i="19"/>
  <c r="BK725" i="19"/>
  <c r="AX725" i="19"/>
  <c r="T725" i="19"/>
  <c r="Q725" i="19"/>
  <c r="X725" i="19"/>
  <c r="BA725" i="19"/>
  <c r="AY725" i="19"/>
  <c r="BE725" i="19"/>
  <c r="AP725" i="19"/>
  <c r="AK725" i="19"/>
  <c r="BG725" i="19"/>
  <c r="N725" i="19"/>
  <c r="AI725" i="19"/>
  <c r="BC725" i="19"/>
  <c r="AL725" i="19"/>
  <c r="AQ725" i="19"/>
  <c r="BH725" i="19"/>
  <c r="BD725" i="19"/>
  <c r="AW725" i="19"/>
  <c r="AJ725" i="19"/>
  <c r="AZ725" i="19"/>
  <c r="BL725" i="19"/>
  <c r="O725" i="19"/>
  <c r="J725" i="19"/>
  <c r="AB725" i="19"/>
  <c r="AN725" i="19"/>
  <c r="R725" i="19"/>
  <c r="BF725" i="19"/>
  <c r="V725" i="19" s="1"/>
  <c r="P725" i="19"/>
  <c r="K725" i="19"/>
  <c r="BM725" i="19"/>
  <c r="S725" i="19"/>
  <c r="AO725" i="19"/>
  <c r="AM725" i="19"/>
  <c r="L725" i="19"/>
  <c r="O724" i="19"/>
  <c r="AW724" i="19"/>
  <c r="AO724" i="19"/>
  <c r="BM724" i="19"/>
  <c r="BH724" i="19"/>
  <c r="AQ724" i="19"/>
  <c r="AB724" i="19"/>
  <c r="P724" i="19"/>
  <c r="AY724" i="19"/>
  <c r="AP724" i="19"/>
  <c r="BK724" i="19"/>
  <c r="N724" i="19"/>
  <c r="BJ724" i="19"/>
  <c r="BF724" i="19"/>
  <c r="I724" i="19"/>
  <c r="Q724" i="19"/>
  <c r="X724" i="19"/>
  <c r="M724" i="19"/>
  <c r="J724" i="19"/>
  <c r="AN724" i="19"/>
  <c r="L724" i="19"/>
  <c r="BI724" i="19"/>
  <c r="AZ724" i="19"/>
  <c r="AI724" i="19"/>
  <c r="BE724" i="19"/>
  <c r="AM724" i="19"/>
  <c r="BG724" i="19"/>
  <c r="AL724" i="19"/>
  <c r="T724" i="19"/>
  <c r="AK724" i="19"/>
  <c r="BA724" i="19"/>
  <c r="AV724" i="19"/>
  <c r="AF724" i="19"/>
  <c r="AX724" i="19"/>
  <c r="BD724" i="19"/>
  <c r="S724" i="19"/>
  <c r="BL724" i="19"/>
  <c r="BC724" i="19"/>
  <c r="AG724" i="19" s="1"/>
  <c r="K724" i="19"/>
  <c r="AJ724" i="19"/>
  <c r="R724" i="19"/>
  <c r="BC723" i="19"/>
  <c r="R723" i="19"/>
  <c r="BM723" i="19"/>
  <c r="Q723" i="19"/>
  <c r="M723" i="19"/>
  <c r="BA723" i="19"/>
  <c r="AQ723" i="19"/>
  <c r="O723" i="19"/>
  <c r="AV723" i="19"/>
  <c r="K723" i="19"/>
  <c r="X723" i="19"/>
  <c r="BJ723" i="19"/>
  <c r="AW723" i="19"/>
  <c r="I723" i="19"/>
  <c r="BK723" i="19"/>
  <c r="AX723" i="19"/>
  <c r="AF723" i="19"/>
  <c r="AI723" i="19"/>
  <c r="AB723" i="19"/>
  <c r="T723" i="19"/>
  <c r="AZ723" i="19"/>
  <c r="AN723" i="19"/>
  <c r="AM723" i="19"/>
  <c r="BG723" i="19"/>
  <c r="BE723" i="19"/>
  <c r="P723" i="19"/>
  <c r="BF723" i="19"/>
  <c r="AY723" i="19"/>
  <c r="BH723" i="19"/>
  <c r="AJ723" i="19"/>
  <c r="J723" i="19"/>
  <c r="BL723" i="19"/>
  <c r="AO723" i="19"/>
  <c r="AL723" i="19"/>
  <c r="L723" i="19"/>
  <c r="BI723" i="19"/>
  <c r="N723" i="19"/>
  <c r="AK723" i="19"/>
  <c r="AP723" i="19"/>
  <c r="BD723" i="19"/>
  <c r="S723" i="19"/>
  <c r="O722" i="19"/>
  <c r="X722" i="19"/>
  <c r="AL722" i="19"/>
  <c r="K722" i="19"/>
  <c r="BD722" i="19"/>
  <c r="BJ722" i="19"/>
  <c r="AO722" i="19"/>
  <c r="BK722" i="19"/>
  <c r="BA722" i="19"/>
  <c r="AX722" i="19"/>
  <c r="AM722" i="19"/>
  <c r="AK722" i="19"/>
  <c r="J722" i="19"/>
  <c r="AJ722" i="19"/>
  <c r="BF722" i="19"/>
  <c r="AI722" i="19"/>
  <c r="I722" i="19"/>
  <c r="BG722" i="19"/>
  <c r="Q722" i="19"/>
  <c r="BI722" i="19"/>
  <c r="AP722" i="19"/>
  <c r="BE722" i="19"/>
  <c r="AV722" i="19"/>
  <c r="R722" i="19"/>
  <c r="AN722" i="19"/>
  <c r="BL722" i="19"/>
  <c r="M722" i="19"/>
  <c r="AW722" i="19"/>
  <c r="AF722" i="19"/>
  <c r="N722" i="19"/>
  <c r="AB722" i="19"/>
  <c r="T722" i="19"/>
  <c r="BM722" i="19"/>
  <c r="P722" i="19"/>
  <c r="BH722" i="19"/>
  <c r="L722" i="19"/>
  <c r="BC722" i="19"/>
  <c r="AQ722" i="19"/>
  <c r="AZ722" i="19"/>
  <c r="S722" i="19"/>
  <c r="AY722" i="19"/>
  <c r="BH721" i="19"/>
  <c r="AV721" i="19"/>
  <c r="R721" i="19"/>
  <c r="AL721" i="19"/>
  <c r="T721" i="19"/>
  <c r="BI721" i="19"/>
  <c r="K721" i="19"/>
  <c r="AK721" i="19"/>
  <c r="AF721" i="19"/>
  <c r="AM721" i="19"/>
  <c r="BK721" i="19"/>
  <c r="L721" i="19"/>
  <c r="BG721" i="19"/>
  <c r="BM721" i="19"/>
  <c r="AY721" i="19"/>
  <c r="AQ721" i="19"/>
  <c r="AZ721" i="19"/>
  <c r="I721" i="19"/>
  <c r="O721" i="19"/>
  <c r="BA721" i="19"/>
  <c r="AW721" i="19"/>
  <c r="AI721" i="19"/>
  <c r="BJ721" i="19"/>
  <c r="BD721" i="19"/>
  <c r="AO721" i="19"/>
  <c r="M721" i="19"/>
  <c r="AB721" i="19"/>
  <c r="X721" i="19"/>
  <c r="Q721" i="19"/>
  <c r="N721" i="19"/>
  <c r="BF721" i="19"/>
  <c r="BL721" i="19"/>
  <c r="J721" i="19"/>
  <c r="P721" i="19"/>
  <c r="BC721" i="19"/>
  <c r="AX721" i="19"/>
  <c r="AN721" i="19"/>
  <c r="AJ721" i="19"/>
  <c r="AP721" i="19"/>
  <c r="BE721" i="19"/>
  <c r="S721" i="19"/>
  <c r="O720" i="19"/>
  <c r="AW720" i="19"/>
  <c r="BL720" i="19"/>
  <c r="R720" i="19"/>
  <c r="BI720" i="19"/>
  <c r="BD720" i="19"/>
  <c r="T720" i="19"/>
  <c r="BK720" i="19"/>
  <c r="I720" i="19"/>
  <c r="AY720" i="19"/>
  <c r="BF720" i="19"/>
  <c r="AL720" i="19"/>
  <c r="N720" i="19"/>
  <c r="P720" i="19"/>
  <c r="AJ720" i="19"/>
  <c r="AF720" i="19"/>
  <c r="AK720" i="19"/>
  <c r="AM720" i="19"/>
  <c r="M720" i="19"/>
  <c r="BH720" i="19"/>
  <c r="AI720" i="19"/>
  <c r="AO720" i="19"/>
  <c r="AQ720" i="19"/>
  <c r="K720" i="19"/>
  <c r="Q720" i="19"/>
  <c r="BM720" i="19"/>
  <c r="AB720" i="19"/>
  <c r="AZ720" i="19"/>
  <c r="AV720" i="19"/>
  <c r="BG720" i="19"/>
  <c r="J720" i="19"/>
  <c r="AP720" i="19"/>
  <c r="S720" i="19"/>
  <c r="AX720" i="19"/>
  <c r="BE720" i="19"/>
  <c r="BC720" i="19"/>
  <c r="BJ720" i="19"/>
  <c r="AN720" i="19"/>
  <c r="BA720" i="19"/>
  <c r="L720" i="19"/>
  <c r="X720" i="19"/>
  <c r="BA719" i="19"/>
  <c r="X719" i="19"/>
  <c r="M719" i="19"/>
  <c r="BM719" i="19"/>
  <c r="BH719" i="19"/>
  <c r="AJ719" i="19"/>
  <c r="AY719" i="19"/>
  <c r="S719" i="19"/>
  <c r="AN719" i="19"/>
  <c r="BK719" i="19"/>
  <c r="R719" i="19"/>
  <c r="AZ719" i="19"/>
  <c r="AM719" i="19"/>
  <c r="I719" i="19"/>
  <c r="AF719" i="19"/>
  <c r="AK719" i="19"/>
  <c r="BL719" i="19"/>
  <c r="AQ719" i="19"/>
  <c r="BE719" i="19"/>
  <c r="BD719" i="19"/>
  <c r="BJ719" i="19"/>
  <c r="AW719" i="19"/>
  <c r="AO719" i="19"/>
  <c r="Q719" i="19"/>
  <c r="T719" i="19"/>
  <c r="AI719" i="19"/>
  <c r="BG719" i="19"/>
  <c r="AB719" i="19"/>
  <c r="K719" i="19"/>
  <c r="AP719" i="19"/>
  <c r="P719" i="19"/>
  <c r="BF719" i="19"/>
  <c r="O719" i="19"/>
  <c r="BI719" i="19"/>
  <c r="AL719" i="19"/>
  <c r="L719" i="19"/>
  <c r="AX719" i="19"/>
  <c r="J719" i="19"/>
  <c r="AV719" i="19"/>
  <c r="N719" i="19"/>
  <c r="BC719" i="19"/>
  <c r="AN718" i="19"/>
  <c r="BA718" i="19"/>
  <c r="AZ718" i="19"/>
  <c r="BD718" i="19"/>
  <c r="BE718" i="19"/>
  <c r="BH718" i="19"/>
  <c r="BG718" i="19"/>
  <c r="AV718" i="19"/>
  <c r="AQ718" i="19"/>
  <c r="BC718" i="19"/>
  <c r="BM718" i="19"/>
  <c r="AB718" i="19"/>
  <c r="R718" i="19"/>
  <c r="AO718" i="19"/>
  <c r="AF718" i="19"/>
  <c r="AX718" i="19"/>
  <c r="X718" i="19"/>
  <c r="AJ718" i="19"/>
  <c r="AW718" i="19"/>
  <c r="O718" i="19"/>
  <c r="S718" i="19"/>
  <c r="M718" i="19"/>
  <c r="T718" i="19"/>
  <c r="AL718" i="19"/>
  <c r="BJ718" i="19"/>
  <c r="P718" i="19"/>
  <c r="Q718" i="19"/>
  <c r="AI718" i="19"/>
  <c r="BF718" i="19"/>
  <c r="K718" i="19"/>
  <c r="BL718" i="19"/>
  <c r="AK718" i="19"/>
  <c r="I718" i="19"/>
  <c r="BI718" i="19"/>
  <c r="BK718" i="19"/>
  <c r="N718" i="19"/>
  <c r="L718" i="19"/>
  <c r="AM718" i="19"/>
  <c r="AP718" i="19"/>
  <c r="J718" i="19"/>
  <c r="AY718" i="19"/>
  <c r="AJ717" i="19"/>
  <c r="S717" i="19"/>
  <c r="BF717" i="19"/>
  <c r="BL717" i="19"/>
  <c r="X717" i="19"/>
  <c r="BK717" i="19"/>
  <c r="R717" i="19"/>
  <c r="BE717" i="19"/>
  <c r="I717" i="19"/>
  <c r="BA717" i="19"/>
  <c r="AP717" i="19"/>
  <c r="AV717" i="19"/>
  <c r="AW717" i="19"/>
  <c r="BD717" i="19"/>
  <c r="M717" i="19"/>
  <c r="L717" i="19"/>
  <c r="BG717" i="19"/>
  <c r="BJ717" i="19"/>
  <c r="AQ717" i="19"/>
  <c r="AX717" i="19"/>
  <c r="O717" i="19"/>
  <c r="AL717" i="19"/>
  <c r="AM717" i="19"/>
  <c r="K717" i="19"/>
  <c r="AB717" i="19"/>
  <c r="AO717" i="19"/>
  <c r="AN717" i="19"/>
  <c r="BI717" i="19"/>
  <c r="N717" i="19"/>
  <c r="T717" i="19"/>
  <c r="AZ717" i="19"/>
  <c r="P717" i="19"/>
  <c r="AY717" i="19"/>
  <c r="AI717" i="19"/>
  <c r="BM717" i="19"/>
  <c r="BH717" i="19"/>
  <c r="BC717" i="19"/>
  <c r="AK717" i="19"/>
  <c r="Q717" i="19"/>
  <c r="AF717" i="19"/>
  <c r="J717" i="19"/>
  <c r="AY716" i="19"/>
  <c r="BD716" i="19"/>
  <c r="BL716" i="19"/>
  <c r="AJ716" i="19"/>
  <c r="BC716" i="19"/>
  <c r="Q716" i="19"/>
  <c r="BG716" i="19"/>
  <c r="AL716" i="19"/>
  <c r="AV716" i="19"/>
  <c r="AK716" i="19"/>
  <c r="M716" i="19"/>
  <c r="L716" i="19"/>
  <c r="P716" i="19"/>
  <c r="N716" i="19"/>
  <c r="I716" i="19"/>
  <c r="R716" i="19"/>
  <c r="AW716" i="19"/>
  <c r="AB716" i="19"/>
  <c r="X716" i="19"/>
  <c r="AF716" i="19"/>
  <c r="BM716" i="19"/>
  <c r="BH716" i="19"/>
  <c r="BJ716" i="19"/>
  <c r="K716" i="19"/>
  <c r="AZ716" i="19"/>
  <c r="J716" i="19"/>
  <c r="BK716" i="19"/>
  <c r="AI716" i="19"/>
  <c r="AN716" i="19"/>
  <c r="T716" i="19"/>
  <c r="O716" i="19"/>
  <c r="BE716" i="19"/>
  <c r="AM716" i="19"/>
  <c r="S716" i="19"/>
  <c r="AP716" i="19"/>
  <c r="AQ716" i="19"/>
  <c r="AX716" i="19"/>
  <c r="BF716" i="19"/>
  <c r="AO716" i="19"/>
  <c r="BA716" i="19"/>
  <c r="BI716" i="19"/>
  <c r="I715" i="19"/>
  <c r="X715" i="19"/>
  <c r="AV715" i="19"/>
  <c r="BI715" i="19"/>
  <c r="J715" i="19"/>
  <c r="AB715" i="19"/>
  <c r="AW715" i="19"/>
  <c r="BJ715" i="19"/>
  <c r="AF715" i="19"/>
  <c r="AX715" i="19"/>
  <c r="BK715" i="19"/>
  <c r="BA715" i="19"/>
  <c r="AL715" i="19"/>
  <c r="BC715" i="19"/>
  <c r="AM715" i="19"/>
  <c r="BE715" i="19"/>
  <c r="S715" i="19"/>
  <c r="T715" i="19"/>
  <c r="Q715" i="19"/>
  <c r="K715" i="19"/>
  <c r="L715" i="19"/>
  <c r="AI715" i="19"/>
  <c r="AY715" i="19"/>
  <c r="BL715" i="19"/>
  <c r="AZ715" i="19"/>
  <c r="N715" i="19"/>
  <c r="BD715" i="19"/>
  <c r="AO715" i="19"/>
  <c r="AP715" i="19"/>
  <c r="AQ715" i="19"/>
  <c r="M715" i="19"/>
  <c r="AJ715" i="19"/>
  <c r="BM715" i="19"/>
  <c r="AK715" i="19"/>
  <c r="O715" i="19"/>
  <c r="P715" i="19"/>
  <c r="AN715" i="19"/>
  <c r="BF715" i="19"/>
  <c r="BG715" i="19"/>
  <c r="BH715" i="19"/>
  <c r="R715" i="19"/>
  <c r="O714" i="19"/>
  <c r="I714" i="19"/>
  <c r="BI714" i="19"/>
  <c r="BL714" i="19"/>
  <c r="BD714" i="19"/>
  <c r="X714" i="19"/>
  <c r="J714" i="19"/>
  <c r="BJ714" i="19"/>
  <c r="T714" i="19"/>
  <c r="S714" i="19"/>
  <c r="BK714" i="19"/>
  <c r="AM714" i="19"/>
  <c r="K714" i="19"/>
  <c r="BH714" i="19"/>
  <c r="BF714" i="19"/>
  <c r="AF714" i="19"/>
  <c r="N714" i="19"/>
  <c r="BA714" i="19"/>
  <c r="M714" i="19"/>
  <c r="AZ714" i="19"/>
  <c r="L714" i="19"/>
  <c r="AQ714" i="19"/>
  <c r="AO714" i="19"/>
  <c r="BE714" i="19"/>
  <c r="AP714" i="19"/>
  <c r="BC714" i="19"/>
  <c r="AB714" i="19"/>
  <c r="AY714" i="19"/>
  <c r="BM714" i="19"/>
  <c r="AI714" i="19"/>
  <c r="BG714" i="19"/>
  <c r="Q714" i="19"/>
  <c r="AN714" i="19"/>
  <c r="R714" i="19"/>
  <c r="AL714" i="19"/>
  <c r="P714" i="19"/>
  <c r="AJ714" i="19"/>
  <c r="AK714" i="19"/>
  <c r="AX714" i="19"/>
  <c r="AW714" i="19"/>
  <c r="AV714" i="19"/>
  <c r="AA710" i="19"/>
  <c r="AX713" i="19"/>
  <c r="L713" i="19"/>
  <c r="BF713" i="19"/>
  <c r="K713" i="19"/>
  <c r="J713" i="19"/>
  <c r="AY713" i="19"/>
  <c r="BE713" i="19"/>
  <c r="BI713" i="19"/>
  <c r="BC713" i="19"/>
  <c r="AQ713" i="19"/>
  <c r="AJ713" i="19"/>
  <c r="BM713" i="19"/>
  <c r="BD713" i="19"/>
  <c r="O713" i="19"/>
  <c r="M713" i="19"/>
  <c r="P713" i="19"/>
  <c r="S713" i="19"/>
  <c r="AF713" i="19"/>
  <c r="BK713" i="19"/>
  <c r="AO713" i="19"/>
  <c r="X713" i="19"/>
  <c r="AI713" i="19"/>
  <c r="AV713" i="19"/>
  <c r="R713" i="19"/>
  <c r="AB713" i="19"/>
  <c r="BH713" i="19"/>
  <c r="AN713" i="19"/>
  <c r="AM713" i="19"/>
  <c r="BL713" i="19"/>
  <c r="AW713" i="19"/>
  <c r="BJ713" i="19"/>
  <c r="BG713" i="19"/>
  <c r="T713" i="19"/>
  <c r="AP713" i="19"/>
  <c r="AL713" i="19"/>
  <c r="AK713" i="19"/>
  <c r="I713" i="19"/>
  <c r="Q713" i="19"/>
  <c r="AZ713" i="19"/>
  <c r="N713" i="19"/>
  <c r="BA713" i="19"/>
  <c r="V710" i="19"/>
  <c r="U710" i="19"/>
  <c r="AD710" i="19"/>
  <c r="O712" i="19"/>
  <c r="BG712" i="19"/>
  <c r="Q712" i="19"/>
  <c r="BL712" i="19"/>
  <c r="BA712" i="19"/>
  <c r="BD712" i="19"/>
  <c r="BH712" i="19"/>
  <c r="BE712" i="19"/>
  <c r="N712" i="19"/>
  <c r="AZ712" i="19"/>
  <c r="AP712" i="19"/>
  <c r="M712" i="19"/>
  <c r="K712" i="19"/>
  <c r="BC712" i="19"/>
  <c r="BI712" i="19"/>
  <c r="AM712" i="19"/>
  <c r="AK712" i="19"/>
  <c r="AF712" i="19"/>
  <c r="AL712" i="19"/>
  <c r="R712" i="19"/>
  <c r="AJ712" i="19"/>
  <c r="AW712" i="19"/>
  <c r="L712" i="19"/>
  <c r="AY712" i="19"/>
  <c r="AV712" i="19"/>
  <c r="J712" i="19"/>
  <c r="X712" i="19"/>
  <c r="T712" i="19"/>
  <c r="BJ712" i="19"/>
  <c r="BF712" i="19"/>
  <c r="AQ712" i="19"/>
  <c r="AI712" i="19"/>
  <c r="AN712" i="19"/>
  <c r="S712" i="19"/>
  <c r="AX712" i="19"/>
  <c r="AB712" i="19"/>
  <c r="BM712" i="19"/>
  <c r="I712" i="19"/>
  <c r="P712" i="19"/>
  <c r="BK712" i="19"/>
  <c r="AO712" i="19"/>
  <c r="W710" i="19"/>
  <c r="Y708" i="19"/>
  <c r="AG709" i="19"/>
  <c r="AC710" i="19"/>
  <c r="AG710" i="19"/>
  <c r="AH710" i="19"/>
  <c r="Y710" i="19"/>
  <c r="Z710" i="19"/>
  <c r="AE710" i="19"/>
  <c r="N711" i="19"/>
  <c r="AL711" i="19"/>
  <c r="BG711" i="19"/>
  <c r="O711" i="19"/>
  <c r="AM711" i="19"/>
  <c r="AZ711" i="19"/>
  <c r="BC711" i="19"/>
  <c r="AW711" i="19"/>
  <c r="AK711" i="19"/>
  <c r="BL711" i="19"/>
  <c r="AP711" i="19"/>
  <c r="BI711" i="19"/>
  <c r="M711" i="19"/>
  <c r="BD711" i="19"/>
  <c r="AQ711" i="19"/>
  <c r="R711" i="19"/>
  <c r="AN711" i="19"/>
  <c r="BA711" i="19"/>
  <c r="AI711" i="19"/>
  <c r="J711" i="19"/>
  <c r="AF711" i="19"/>
  <c r="L711" i="19"/>
  <c r="BH711" i="19"/>
  <c r="BM711" i="19"/>
  <c r="AJ711" i="19"/>
  <c r="S711" i="19"/>
  <c r="AX711" i="19"/>
  <c r="X711" i="19"/>
  <c r="BK711" i="19"/>
  <c r="BE711" i="19"/>
  <c r="AB711" i="19"/>
  <c r="K711" i="19"/>
  <c r="BJ711" i="19"/>
  <c r="AO711" i="19"/>
  <c r="P711" i="19"/>
  <c r="BF711" i="19"/>
  <c r="T711" i="19"/>
  <c r="AY711" i="19"/>
  <c r="Q711" i="19"/>
  <c r="AV711" i="19"/>
  <c r="I711" i="19"/>
  <c r="AD709" i="19"/>
  <c r="AC709" i="19"/>
  <c r="AE709" i="19"/>
  <c r="Z709" i="19"/>
  <c r="AA709" i="19"/>
  <c r="U709" i="19"/>
  <c r="AH709" i="19"/>
  <c r="V709" i="19"/>
  <c r="W709" i="19"/>
  <c r="Y709" i="19"/>
  <c r="AC708" i="19"/>
  <c r="AE708" i="19"/>
  <c r="W708" i="19"/>
  <c r="Z708" i="19"/>
  <c r="U708" i="19"/>
  <c r="AA708" i="19"/>
  <c r="AG708" i="19"/>
  <c r="V708" i="19"/>
  <c r="AD708" i="19"/>
  <c r="AH708" i="19"/>
  <c r="AC705" i="19"/>
  <c r="AA707" i="19"/>
  <c r="U707" i="19"/>
  <c r="V707" i="19"/>
  <c r="Y707" i="19"/>
  <c r="AG707" i="19"/>
  <c r="AH707" i="19"/>
  <c r="Z707" i="19"/>
  <c r="AC707" i="19"/>
  <c r="AD707" i="19"/>
  <c r="AE707" i="19"/>
  <c r="W707" i="19"/>
  <c r="AD706" i="19"/>
  <c r="AE706" i="19"/>
  <c r="Y706" i="19"/>
  <c r="U706" i="19"/>
  <c r="AA706" i="19"/>
  <c r="W706" i="19"/>
  <c r="Z706" i="19"/>
  <c r="V706" i="19"/>
  <c r="AC706" i="19"/>
  <c r="Z705" i="19"/>
  <c r="AE705" i="19"/>
  <c r="AD705" i="19"/>
  <c r="AA705" i="19"/>
  <c r="W705" i="19"/>
  <c r="U705" i="19"/>
  <c r="V705" i="19"/>
  <c r="Y705" i="19"/>
  <c r="AC704" i="19"/>
  <c r="AA704" i="19"/>
  <c r="Y704" i="19"/>
  <c r="V704" i="19"/>
  <c r="U704" i="19"/>
  <c r="AE704" i="19"/>
  <c r="AD704" i="19"/>
  <c r="Z704" i="19"/>
  <c r="W704" i="19"/>
  <c r="G83" i="19"/>
  <c r="F82" i="19"/>
  <c r="C83" i="19"/>
  <c r="U727" i="19" l="1"/>
  <c r="AD727" i="19"/>
  <c r="AA727" i="19"/>
  <c r="W727" i="19"/>
  <c r="Z727" i="19"/>
  <c r="AE727" i="19"/>
  <c r="AC727" i="19"/>
  <c r="AD726" i="19"/>
  <c r="Y726" i="19"/>
  <c r="W726" i="19"/>
  <c r="AE726" i="19"/>
  <c r="AC726" i="19"/>
  <c r="AG726" i="19"/>
  <c r="U726" i="19"/>
  <c r="AH726" i="19"/>
  <c r="Z726" i="19"/>
  <c r="V726" i="19"/>
  <c r="W725" i="19"/>
  <c r="U725" i="19"/>
  <c r="AH724" i="19"/>
  <c r="AG725" i="19"/>
  <c r="Y725" i="19"/>
  <c r="AE725" i="19"/>
  <c r="AC725" i="19"/>
  <c r="AD725" i="19"/>
  <c r="Z725" i="19"/>
  <c r="AA725" i="19"/>
  <c r="AH725" i="19"/>
  <c r="AD724" i="19"/>
  <c r="U724" i="19"/>
  <c r="AC724" i="19"/>
  <c r="Z724" i="19"/>
  <c r="Y724" i="19"/>
  <c r="AE724" i="19"/>
  <c r="W724" i="19"/>
  <c r="V724" i="19"/>
  <c r="AA724" i="19"/>
  <c r="V723" i="19"/>
  <c r="AH723" i="19"/>
  <c r="U723" i="19"/>
  <c r="AD723" i="19"/>
  <c r="Y722" i="19"/>
  <c r="Z722" i="19"/>
  <c r="Y723" i="19"/>
  <c r="AC723" i="19"/>
  <c r="AE723" i="19"/>
  <c r="AG723" i="19"/>
  <c r="AA722" i="19"/>
  <c r="Z723" i="19"/>
  <c r="W723" i="19"/>
  <c r="AA723" i="19"/>
  <c r="AG721" i="19"/>
  <c r="AG722" i="19"/>
  <c r="AG719" i="19"/>
  <c r="U722" i="19"/>
  <c r="AC722" i="19"/>
  <c r="AE722" i="19"/>
  <c r="W722" i="19"/>
  <c r="AA721" i="19"/>
  <c r="AH722" i="19"/>
  <c r="V722" i="19"/>
  <c r="AD722" i="19"/>
  <c r="U720" i="19"/>
  <c r="V721" i="19"/>
  <c r="AC721" i="19"/>
  <c r="U721" i="19"/>
  <c r="V720" i="19"/>
  <c r="AD721" i="19"/>
  <c r="W721" i="19"/>
  <c r="Y719" i="19"/>
  <c r="Z721" i="19"/>
  <c r="AE721" i="19"/>
  <c r="Y721" i="19"/>
  <c r="AH721" i="19"/>
  <c r="Z719" i="19"/>
  <c r="W720" i="19"/>
  <c r="AG720" i="19"/>
  <c r="Y720" i="19"/>
  <c r="AC720" i="19"/>
  <c r="AH720" i="19"/>
  <c r="Z720" i="19"/>
  <c r="AC719" i="19"/>
  <c r="AA719" i="19"/>
  <c r="AD720" i="19"/>
  <c r="AE720" i="19"/>
  <c r="AA720" i="19"/>
  <c r="V719" i="19"/>
  <c r="W719" i="19"/>
  <c r="AC718" i="19"/>
  <c r="AD718" i="19"/>
  <c r="AH719" i="19"/>
  <c r="U719" i="19"/>
  <c r="AD719" i="19"/>
  <c r="AE719" i="19"/>
  <c r="Z718" i="19"/>
  <c r="AA718" i="19"/>
  <c r="AE718" i="19"/>
  <c r="AG718" i="19"/>
  <c r="W718" i="19"/>
  <c r="Y718" i="19"/>
  <c r="V718" i="19"/>
  <c r="U718" i="19"/>
  <c r="AH718" i="19"/>
  <c r="AA717" i="19"/>
  <c r="Z717" i="19"/>
  <c r="Y717" i="19"/>
  <c r="AE717" i="19"/>
  <c r="AG717" i="19"/>
  <c r="U717" i="19"/>
  <c r="AC717" i="19"/>
  <c r="W717" i="19"/>
  <c r="AD717" i="19"/>
  <c r="V717" i="19"/>
  <c r="AH717" i="19"/>
  <c r="Y715" i="19"/>
  <c r="AC715" i="19"/>
  <c r="AE715" i="19"/>
  <c r="AE716" i="19"/>
  <c r="AC716" i="19"/>
  <c r="AA716" i="19"/>
  <c r="U716" i="19"/>
  <c r="Z716" i="19"/>
  <c r="V716" i="19"/>
  <c r="Y714" i="19"/>
  <c r="Y716" i="19"/>
  <c r="W716" i="19"/>
  <c r="AG716" i="19"/>
  <c r="AD716" i="19"/>
  <c r="AH716" i="19"/>
  <c r="AA715" i="19"/>
  <c r="Z715" i="19"/>
  <c r="U715" i="19"/>
  <c r="W715" i="19"/>
  <c r="AH715" i="19"/>
  <c r="V715" i="19"/>
  <c r="AG715" i="19"/>
  <c r="AD715" i="19"/>
  <c r="W714" i="19"/>
  <c r="V714" i="19"/>
  <c r="AC714" i="19"/>
  <c r="AA714" i="19"/>
  <c r="AG714" i="19"/>
  <c r="U714" i="19"/>
  <c r="AE714" i="19"/>
  <c r="AH714" i="19"/>
  <c r="AD714" i="19"/>
  <c r="Z714" i="19"/>
  <c r="AA713" i="19"/>
  <c r="Y713" i="19"/>
  <c r="AG713" i="19"/>
  <c r="W713" i="19"/>
  <c r="Z713" i="19"/>
  <c r="AC713" i="19"/>
  <c r="U713" i="19"/>
  <c r="AD713" i="19"/>
  <c r="V713" i="19"/>
  <c r="AH713" i="19"/>
  <c r="AE713" i="19"/>
  <c r="V712" i="19"/>
  <c r="AC712" i="19"/>
  <c r="AE712" i="19"/>
  <c r="AA712" i="19"/>
  <c r="Y712" i="19"/>
  <c r="U712" i="19"/>
  <c r="AH712" i="19"/>
  <c r="AD712" i="19"/>
  <c r="Z712" i="19"/>
  <c r="AG712" i="19"/>
  <c r="W712" i="19"/>
  <c r="AE711" i="19"/>
  <c r="AA711" i="19"/>
  <c r="V711" i="19"/>
  <c r="Z711" i="19"/>
  <c r="AD711" i="19"/>
  <c r="W711" i="19"/>
  <c r="Y711" i="19"/>
  <c r="AG711" i="19"/>
  <c r="U711" i="19"/>
  <c r="AH711" i="19"/>
  <c r="AC711" i="19"/>
  <c r="G84" i="19"/>
  <c r="F83" i="19"/>
  <c r="C84" i="19"/>
  <c r="G85" i="19" l="1"/>
  <c r="F84" i="19"/>
  <c r="C85" i="19"/>
  <c r="G86" i="19" l="1"/>
  <c r="F85" i="19"/>
  <c r="C86" i="19"/>
  <c r="G87" i="19" l="1"/>
  <c r="F86" i="19"/>
  <c r="C87" i="19"/>
  <c r="G88" i="19" l="1"/>
  <c r="F87" i="19"/>
  <c r="C88" i="19"/>
  <c r="F88" i="19" l="1"/>
  <c r="G89" i="19"/>
  <c r="C89" i="19"/>
  <c r="G90" i="19" l="1"/>
  <c r="F89" i="19"/>
  <c r="C90" i="19"/>
  <c r="F90" i="19" l="1"/>
  <c r="G91" i="19"/>
  <c r="C91" i="19"/>
  <c r="F91" i="19" l="1"/>
  <c r="G92" i="19"/>
  <c r="C92" i="19"/>
  <c r="G93" i="19" l="1"/>
  <c r="F92" i="19"/>
  <c r="C93" i="19"/>
  <c r="G94" i="19" l="1"/>
  <c r="F93" i="19"/>
  <c r="C94" i="19"/>
  <c r="F94" i="19" l="1"/>
  <c r="G95" i="19"/>
  <c r="C95" i="19"/>
  <c r="G96" i="19" l="1"/>
  <c r="F95" i="19"/>
  <c r="C96" i="19"/>
  <c r="G97" i="19" l="1"/>
  <c r="F96" i="19"/>
  <c r="C97" i="19"/>
  <c r="G98" i="19" l="1"/>
  <c r="F97" i="19"/>
  <c r="C98" i="19"/>
  <c r="G99" i="19" l="1"/>
  <c r="F98" i="19"/>
  <c r="C99" i="19"/>
  <c r="F99" i="19" l="1"/>
  <c r="G100" i="19"/>
  <c r="C100" i="19"/>
  <c r="F100" i="19" l="1"/>
  <c r="G101" i="19"/>
  <c r="C101" i="19"/>
  <c r="F101" i="19" l="1"/>
  <c r="G102" i="19"/>
  <c r="C102" i="19"/>
  <c r="F102" i="19" l="1"/>
  <c r="G103" i="19"/>
  <c r="C103" i="19"/>
  <c r="F103" i="19" l="1"/>
  <c r="G104" i="19"/>
  <c r="C104" i="19"/>
  <c r="F104" i="19" l="1"/>
  <c r="G105" i="19"/>
  <c r="C105" i="19"/>
  <c r="F105" i="19" l="1"/>
  <c r="G106" i="19"/>
  <c r="C106" i="19"/>
  <c r="F106" i="19" l="1"/>
  <c r="G107" i="19"/>
  <c r="C107" i="19"/>
  <c r="F107" i="19" l="1"/>
  <c r="G108" i="19"/>
  <c r="C108" i="19"/>
  <c r="F108" i="19" l="1"/>
  <c r="G109" i="19"/>
  <c r="C109" i="19"/>
  <c r="F109" i="19" l="1"/>
  <c r="G110" i="19"/>
  <c r="C110" i="19"/>
  <c r="F110" i="19" l="1"/>
  <c r="G111" i="19"/>
  <c r="C111" i="19"/>
  <c r="F111" i="19" l="1"/>
  <c r="G112" i="19"/>
  <c r="C112" i="19"/>
  <c r="F112" i="19" l="1"/>
  <c r="G113" i="19"/>
  <c r="C113" i="19"/>
  <c r="F113" i="19" l="1"/>
  <c r="G114" i="19"/>
  <c r="C114" i="19"/>
  <c r="F114" i="19" l="1"/>
  <c r="G115" i="19"/>
  <c r="C115" i="19"/>
  <c r="F115" i="19" l="1"/>
  <c r="G116" i="19"/>
  <c r="C116" i="19"/>
  <c r="G117" i="19" l="1"/>
  <c r="F116" i="19"/>
  <c r="C117" i="19"/>
  <c r="F117" i="19" l="1"/>
  <c r="G118" i="19"/>
  <c r="C118" i="19"/>
  <c r="G119" i="19" l="1"/>
  <c r="F118" i="19"/>
  <c r="C119" i="19"/>
  <c r="F119" i="19" l="1"/>
  <c r="G120" i="19"/>
  <c r="C120" i="19"/>
  <c r="G121" i="19" l="1"/>
  <c r="F120" i="19"/>
  <c r="C121" i="19"/>
  <c r="G122" i="19" l="1"/>
  <c r="F121" i="19"/>
  <c r="C122" i="19"/>
  <c r="G123" i="19" l="1"/>
  <c r="F122" i="19"/>
  <c r="C123" i="19"/>
  <c r="F123" i="19" l="1"/>
  <c r="G124" i="19"/>
  <c r="C124" i="19"/>
  <c r="F124" i="19" l="1"/>
  <c r="G125" i="19"/>
  <c r="C125" i="19"/>
  <c r="G126" i="19" l="1"/>
  <c r="F125" i="19"/>
  <c r="C126" i="19"/>
  <c r="F126" i="19" l="1"/>
  <c r="G127" i="19"/>
  <c r="C127" i="19"/>
  <c r="F127" i="19" l="1"/>
  <c r="G128" i="19"/>
  <c r="C128" i="19"/>
  <c r="F128" i="19" l="1"/>
  <c r="G129" i="19"/>
  <c r="C129" i="19"/>
  <c r="F129" i="19" l="1"/>
  <c r="G130" i="19"/>
  <c r="C130" i="19"/>
  <c r="F130" i="19" l="1"/>
  <c r="G131" i="19"/>
  <c r="C131" i="19"/>
  <c r="G132" i="19" l="1"/>
  <c r="F131" i="19"/>
  <c r="C132" i="19"/>
  <c r="A132" i="19" l="1"/>
  <c r="G133" i="19"/>
  <c r="G134" i="19" s="1"/>
  <c r="F132" i="19"/>
  <c r="C133" i="19"/>
  <c r="C134" i="19" l="1"/>
  <c r="BO134" i="19" s="1"/>
  <c r="A133" i="19"/>
  <c r="F134" i="19"/>
  <c r="G135" i="19"/>
  <c r="F133" i="19"/>
  <c r="AS134" i="19" l="1"/>
  <c r="BA134" i="19"/>
  <c r="AX134" i="19"/>
  <c r="AT134" i="19"/>
  <c r="AV134" i="19"/>
  <c r="AR134" i="19"/>
  <c r="AW134" i="19"/>
  <c r="AY134" i="19"/>
  <c r="AZ134" i="19"/>
  <c r="AU134" i="19"/>
  <c r="C135" i="19"/>
  <c r="A134" i="19"/>
  <c r="F135" i="19"/>
  <c r="G136" i="19"/>
  <c r="G137" i="19" s="1"/>
  <c r="G138" i="19" l="1"/>
  <c r="F138" i="19" s="1"/>
  <c r="G139" i="19"/>
  <c r="C136" i="19"/>
  <c r="A135" i="19"/>
  <c r="BO135" i="19"/>
  <c r="F137" i="19"/>
  <c r="F136" i="19"/>
  <c r="AY135" i="19" l="1"/>
  <c r="AW135" i="19"/>
  <c r="AS135" i="19"/>
  <c r="AX135" i="19"/>
  <c r="AV135" i="19"/>
  <c r="AZ135" i="19"/>
  <c r="BA135" i="19"/>
  <c r="AT135" i="19"/>
  <c r="AR135" i="19"/>
  <c r="AU135" i="19"/>
  <c r="F139" i="19"/>
  <c r="G141" i="19"/>
  <c r="G140" i="19"/>
  <c r="C137" i="19"/>
  <c r="A136" i="19"/>
  <c r="BO136" i="19"/>
  <c r="AR136" i="19" l="1"/>
  <c r="AY136" i="19"/>
  <c r="AV136" i="19"/>
  <c r="AS136" i="19"/>
  <c r="AX136" i="19"/>
  <c r="BA136" i="19"/>
  <c r="AZ136" i="19"/>
  <c r="AT136" i="19"/>
  <c r="AW136" i="19"/>
  <c r="AU136" i="19"/>
  <c r="F141" i="19"/>
  <c r="G143" i="19"/>
  <c r="F140" i="19"/>
  <c r="G142" i="19"/>
  <c r="C138" i="19"/>
  <c r="C140" i="19" s="1"/>
  <c r="C139" i="19"/>
  <c r="C141" i="19" s="1"/>
  <c r="C143" i="19" s="1"/>
  <c r="C145" i="19" s="1"/>
  <c r="C147" i="19" s="1"/>
  <c r="C149" i="19" s="1"/>
  <c r="C150" i="19" s="1"/>
  <c r="C151" i="19" s="1"/>
  <c r="C152" i="19" s="1"/>
  <c r="C153" i="19" s="1"/>
  <c r="C154" i="19" s="1"/>
  <c r="C155" i="19" s="1"/>
  <c r="C156" i="19" s="1"/>
  <c r="C157" i="19" s="1"/>
  <c r="C158" i="19" s="1"/>
  <c r="C159" i="19" s="1"/>
  <c r="C160" i="19" s="1"/>
  <c r="C161" i="19" s="1"/>
  <c r="C162" i="19" s="1"/>
  <c r="C163" i="19" s="1"/>
  <c r="C164" i="19" s="1"/>
  <c r="C165" i="19" s="1"/>
  <c r="C166" i="19" s="1"/>
  <c r="C167" i="19" s="1"/>
  <c r="C168" i="19" s="1"/>
  <c r="C169" i="19" s="1"/>
  <c r="C170" i="19" s="1"/>
  <c r="C171" i="19" s="1"/>
  <c r="C172" i="19" s="1"/>
  <c r="C173" i="19" s="1"/>
  <c r="C174" i="19" s="1"/>
  <c r="C175" i="19" s="1"/>
  <c r="C176" i="19" s="1"/>
  <c r="C177" i="19" s="1"/>
  <c r="C178" i="19" s="1"/>
  <c r="C179" i="19" s="1"/>
  <c r="C180" i="19" s="1"/>
  <c r="C181" i="19" s="1"/>
  <c r="C182" i="19" s="1"/>
  <c r="C183" i="19" s="1"/>
  <c r="C184" i="19" s="1"/>
  <c r="A137" i="19"/>
  <c r="BO137" i="19"/>
  <c r="BN131" i="19"/>
  <c r="BO184" i="19" l="1"/>
  <c r="BO183" i="19"/>
  <c r="BO182" i="19"/>
  <c r="BO181" i="19"/>
  <c r="BO180" i="19"/>
  <c r="BO179" i="19"/>
  <c r="BO178" i="19"/>
  <c r="BO177" i="19"/>
  <c r="BO176" i="19"/>
  <c r="BO175" i="19"/>
  <c r="BO174" i="19"/>
  <c r="BO173" i="19"/>
  <c r="BO172" i="19"/>
  <c r="BO171" i="19"/>
  <c r="BO170" i="19"/>
  <c r="BO169" i="19"/>
  <c r="BO168" i="19"/>
  <c r="BO167" i="19"/>
  <c r="BO166" i="19"/>
  <c r="BO165" i="19"/>
  <c r="BO164" i="19"/>
  <c r="BO163" i="19"/>
  <c r="BO162" i="19"/>
  <c r="BO161" i="19"/>
  <c r="BO160" i="19"/>
  <c r="BO159" i="19"/>
  <c r="BO158" i="19"/>
  <c r="BO157" i="19"/>
  <c r="AZ137" i="19"/>
  <c r="AY137" i="19"/>
  <c r="BA137" i="19"/>
  <c r="AS137" i="19"/>
  <c r="AV137" i="19"/>
  <c r="AX137" i="19"/>
  <c r="AW137" i="19"/>
  <c r="AT137" i="19"/>
  <c r="AR137" i="19"/>
  <c r="BO156" i="19"/>
  <c r="BO155" i="19"/>
  <c r="BO154" i="19"/>
  <c r="AU137" i="19"/>
  <c r="A131" i="19"/>
  <c r="BO153" i="19"/>
  <c r="BO152" i="19"/>
  <c r="BO151" i="19"/>
  <c r="BO149" i="19"/>
  <c r="BO147" i="19"/>
  <c r="BO145" i="19"/>
  <c r="F143" i="19"/>
  <c r="G145" i="19"/>
  <c r="F142" i="19"/>
  <c r="G144" i="19"/>
  <c r="A138" i="19"/>
  <c r="BO138" i="19"/>
  <c r="A143" i="19"/>
  <c r="BO143" i="19"/>
  <c r="A140" i="19"/>
  <c r="C142" i="19"/>
  <c r="C144" i="19" s="1"/>
  <c r="C146" i="19" s="1"/>
  <c r="C148" i="19" s="1"/>
  <c r="BO140" i="19"/>
  <c r="A141" i="19"/>
  <c r="BO141" i="19"/>
  <c r="BO139" i="19"/>
  <c r="A139" i="19"/>
  <c r="BD135" i="19"/>
  <c r="BK135" i="19"/>
  <c r="R135" i="19"/>
  <c r="J135" i="19"/>
  <c r="K137" i="19"/>
  <c r="AB137" i="19"/>
  <c r="BL137" i="19"/>
  <c r="I134" i="19"/>
  <c r="BC136" i="19"/>
  <c r="AB136" i="19"/>
  <c r="BM136" i="19"/>
  <c r="AQ136" i="19"/>
  <c r="S135" i="19"/>
  <c r="N135" i="19"/>
  <c r="K135" i="19"/>
  <c r="BM135" i="19"/>
  <c r="BE137" i="19"/>
  <c r="AO134" i="19"/>
  <c r="AP134" i="19"/>
  <c r="AJ134" i="19"/>
  <c r="AQ134" i="19"/>
  <c r="BI136" i="19"/>
  <c r="AN136" i="19"/>
  <c r="K136" i="19"/>
  <c r="BC135" i="19"/>
  <c r="BG135" i="19"/>
  <c r="AO135" i="19"/>
  <c r="I137" i="19"/>
  <c r="BF137" i="19"/>
  <c r="P134" i="19"/>
  <c r="AI134" i="19"/>
  <c r="BD134" i="19"/>
  <c r="BK136" i="19"/>
  <c r="S136" i="19"/>
  <c r="AO136" i="19"/>
  <c r="AP136" i="19"/>
  <c r="BL136" i="19"/>
  <c r="AI136" i="19"/>
  <c r="BE135" i="19"/>
  <c r="AK135" i="19"/>
  <c r="BI135" i="19"/>
  <c r="AF135" i="19"/>
  <c r="P137" i="19"/>
  <c r="M137" i="19"/>
  <c r="BI137" i="19"/>
  <c r="J134" i="19"/>
  <c r="L134" i="19"/>
  <c r="X136" i="19"/>
  <c r="BF136" i="19"/>
  <c r="Q136" i="19"/>
  <c r="I136" i="19"/>
  <c r="AQ135" i="19"/>
  <c r="AP135" i="19"/>
  <c r="Q135" i="19"/>
  <c r="AN135" i="19"/>
  <c r="L135" i="19"/>
  <c r="Q137" i="19"/>
  <c r="L137" i="19"/>
  <c r="S137" i="19"/>
  <c r="T137" i="19"/>
  <c r="BK137" i="19"/>
  <c r="X134" i="19"/>
  <c r="AK134" i="19"/>
  <c r="Q134" i="19"/>
  <c r="BC134" i="19"/>
  <c r="N136" i="19"/>
  <c r="T136" i="19"/>
  <c r="AF136" i="19"/>
  <c r="AJ136" i="19"/>
  <c r="M136" i="19"/>
  <c r="M135" i="19"/>
  <c r="P135" i="19"/>
  <c r="O135" i="19"/>
  <c r="BH135" i="19"/>
  <c r="BL135" i="19"/>
  <c r="O137" i="19"/>
  <c r="BM137" i="19"/>
  <c r="BJ137" i="19"/>
  <c r="O134" i="19"/>
  <c r="N134" i="19"/>
  <c r="BG136" i="19"/>
  <c r="BE136" i="19"/>
  <c r="R136" i="19"/>
  <c r="T135" i="19"/>
  <c r="I135" i="19"/>
  <c r="AB135" i="19"/>
  <c r="AI135" i="19"/>
  <c r="X135" i="19"/>
  <c r="R137" i="19"/>
  <c r="J137" i="19"/>
  <c r="BH137" i="19"/>
  <c r="S134" i="19"/>
  <c r="AN134" i="19"/>
  <c r="M134" i="19"/>
  <c r="K134" i="19"/>
  <c r="AF134" i="19"/>
  <c r="J136" i="19"/>
  <c r="BJ136" i="19"/>
  <c r="O136" i="19"/>
  <c r="L136" i="19"/>
  <c r="P136" i="19"/>
  <c r="BD136" i="19"/>
  <c r="BJ135" i="19"/>
  <c r="AJ135" i="19"/>
  <c r="BF135" i="19"/>
  <c r="X137" i="19"/>
  <c r="N137" i="19"/>
  <c r="BG137" i="19"/>
  <c r="R134" i="19"/>
  <c r="T134" i="19"/>
  <c r="AB134" i="19"/>
  <c r="BH136" i="19"/>
  <c r="AK136" i="19"/>
  <c r="R184" i="19" l="1"/>
  <c r="J184" i="19"/>
  <c r="N184" i="19"/>
  <c r="T184" i="19"/>
  <c r="AW184" i="19"/>
  <c r="BD184" i="19"/>
  <c r="M184" i="19"/>
  <c r="BH184" i="19"/>
  <c r="AL184" i="19"/>
  <c r="AR184" i="19"/>
  <c r="AS184" i="19"/>
  <c r="AI184" i="19"/>
  <c r="BG184" i="19"/>
  <c r="S184" i="19"/>
  <c r="BJ184" i="19"/>
  <c r="L184" i="19"/>
  <c r="AK184" i="19"/>
  <c r="BF184" i="19"/>
  <c r="AQ184" i="19"/>
  <c r="BI184" i="19"/>
  <c r="AV184" i="19"/>
  <c r="BK184" i="19"/>
  <c r="AZ184" i="19"/>
  <c r="BA184" i="19"/>
  <c r="I184" i="19"/>
  <c r="AO184" i="19"/>
  <c r="AT184" i="19"/>
  <c r="AN184" i="19"/>
  <c r="AJ184" i="19"/>
  <c r="BC184" i="19"/>
  <c r="AG184" i="19" s="1"/>
  <c r="P184" i="19"/>
  <c r="AF184" i="19"/>
  <c r="AM184" i="19"/>
  <c r="O184" i="19"/>
  <c r="AU184" i="19"/>
  <c r="BM184" i="19"/>
  <c r="BE184" i="19"/>
  <c r="AB184" i="19"/>
  <c r="X184" i="19"/>
  <c r="K184" i="19"/>
  <c r="AP184" i="19"/>
  <c r="BL184" i="19"/>
  <c r="AX184" i="19"/>
  <c r="AY184" i="19"/>
  <c r="Q184" i="19"/>
  <c r="Q183" i="19"/>
  <c r="BC183" i="19"/>
  <c r="AP183" i="19"/>
  <c r="AM183" i="19"/>
  <c r="R183" i="19"/>
  <c r="BA183" i="19"/>
  <c r="AO183" i="19"/>
  <c r="BL183" i="19"/>
  <c r="AY183" i="19"/>
  <c r="BD183" i="19"/>
  <c r="AV183" i="19"/>
  <c r="BM183" i="19"/>
  <c r="L183" i="19"/>
  <c r="AX183" i="19"/>
  <c r="BG183" i="19"/>
  <c r="BI183" i="19"/>
  <c r="O183" i="19"/>
  <c r="T183" i="19"/>
  <c r="BK183" i="19"/>
  <c r="J183" i="19"/>
  <c r="AK183" i="19"/>
  <c r="AT183" i="19"/>
  <c r="M183" i="19"/>
  <c r="AW183" i="19"/>
  <c r="AJ183" i="19"/>
  <c r="AF183" i="19"/>
  <c r="AQ183" i="19"/>
  <c r="AI183" i="19"/>
  <c r="BJ183" i="19"/>
  <c r="P183" i="19"/>
  <c r="I183" i="19"/>
  <c r="AN183" i="19"/>
  <c r="AR183" i="19"/>
  <c r="AZ183" i="19"/>
  <c r="X183" i="19"/>
  <c r="N183" i="19"/>
  <c r="AS183" i="19"/>
  <c r="AL183" i="19"/>
  <c r="BF183" i="19"/>
  <c r="AB183" i="19"/>
  <c r="K183" i="19"/>
  <c r="AU183" i="19"/>
  <c r="BH183" i="19"/>
  <c r="S183" i="19"/>
  <c r="BE183" i="19"/>
  <c r="I182" i="19"/>
  <c r="AR182" i="19"/>
  <c r="R182" i="19"/>
  <c r="AQ182" i="19"/>
  <c r="AM182" i="19"/>
  <c r="S182" i="19"/>
  <c r="AP182" i="19"/>
  <c r="BE182" i="19"/>
  <c r="M182" i="19"/>
  <c r="AS182" i="19"/>
  <c r="AV182" i="19"/>
  <c r="BD182" i="19"/>
  <c r="P182" i="19"/>
  <c r="AK182" i="19"/>
  <c r="J182" i="19"/>
  <c r="T182" i="19"/>
  <c r="L182" i="19"/>
  <c r="Q182" i="19"/>
  <c r="BH182" i="19"/>
  <c r="AL182" i="19"/>
  <c r="BL182" i="19"/>
  <c r="BK182" i="19"/>
  <c r="N182" i="19"/>
  <c r="BM182" i="19"/>
  <c r="AX182" i="19"/>
  <c r="BC182" i="19"/>
  <c r="AJ182" i="19"/>
  <c r="AB182" i="19"/>
  <c r="AZ182" i="19"/>
  <c r="BA182" i="19"/>
  <c r="AI182" i="19"/>
  <c r="BG182" i="19"/>
  <c r="W182" i="19" s="1"/>
  <c r="X182" i="19"/>
  <c r="AW182" i="19"/>
  <c r="BI182" i="19"/>
  <c r="AF182" i="19"/>
  <c r="BF182" i="19"/>
  <c r="V182" i="19" s="1"/>
  <c r="BJ182" i="19"/>
  <c r="AN182" i="19"/>
  <c r="K182" i="19"/>
  <c r="AU182" i="19"/>
  <c r="AY182" i="19"/>
  <c r="AO182" i="19"/>
  <c r="AT182" i="19"/>
  <c r="O182" i="19"/>
  <c r="BD181" i="19"/>
  <c r="AO181" i="19"/>
  <c r="BC181" i="19"/>
  <c r="AF181" i="19"/>
  <c r="AT181" i="19"/>
  <c r="N181" i="19"/>
  <c r="BA181" i="19"/>
  <c r="S181" i="19"/>
  <c r="K181" i="19"/>
  <c r="BG181" i="19"/>
  <c r="AV181" i="19"/>
  <c r="AX181" i="19"/>
  <c r="J181" i="19"/>
  <c r="AM181" i="19"/>
  <c r="AN181" i="19"/>
  <c r="BI181" i="19"/>
  <c r="AU181" i="19"/>
  <c r="Q181" i="19"/>
  <c r="R181" i="19"/>
  <c r="AP181" i="19"/>
  <c r="AS181" i="19"/>
  <c r="T181" i="19"/>
  <c r="AJ181" i="19"/>
  <c r="AQ181" i="19"/>
  <c r="I181" i="19"/>
  <c r="BF181" i="19"/>
  <c r="AY181" i="19"/>
  <c r="BK181" i="19"/>
  <c r="BL181" i="19"/>
  <c r="AR181" i="19"/>
  <c r="M181" i="19"/>
  <c r="AZ181" i="19"/>
  <c r="P181" i="19"/>
  <c r="AK181" i="19"/>
  <c r="BE181" i="19"/>
  <c r="AW181" i="19"/>
  <c r="L181" i="19"/>
  <c r="BM181" i="19"/>
  <c r="AL181" i="19"/>
  <c r="O181" i="19"/>
  <c r="AB181" i="19"/>
  <c r="BH181" i="19"/>
  <c r="AI181" i="19"/>
  <c r="BJ181" i="19"/>
  <c r="X181" i="19"/>
  <c r="R180" i="19"/>
  <c r="J180" i="19"/>
  <c r="AV180" i="19"/>
  <c r="AW180" i="19"/>
  <c r="AT180" i="19"/>
  <c r="N180" i="19"/>
  <c r="BG180" i="19"/>
  <c r="K180" i="19"/>
  <c r="X180" i="19"/>
  <c r="BH180" i="19"/>
  <c r="AU180" i="19"/>
  <c r="L180" i="19"/>
  <c r="M180" i="19"/>
  <c r="AX180" i="19"/>
  <c r="AL180" i="19"/>
  <c r="BD180" i="19"/>
  <c r="AO180" i="19"/>
  <c r="T180" i="19"/>
  <c r="AQ180" i="19"/>
  <c r="Q180" i="19"/>
  <c r="BA180" i="19"/>
  <c r="BJ180" i="19"/>
  <c r="S180" i="19"/>
  <c r="BL180" i="19"/>
  <c r="BK180" i="19"/>
  <c r="AI180" i="19"/>
  <c r="BI180" i="19"/>
  <c r="AY180" i="19"/>
  <c r="AR180" i="19"/>
  <c r="AB180" i="19"/>
  <c r="BE180" i="19"/>
  <c r="AJ180" i="19"/>
  <c r="BC180" i="19"/>
  <c r="AM180" i="19"/>
  <c r="AP180" i="19"/>
  <c r="AK180" i="19"/>
  <c r="AN180" i="19"/>
  <c r="AF180" i="19"/>
  <c r="BF180" i="19"/>
  <c r="P180" i="19"/>
  <c r="AS180" i="19"/>
  <c r="BM180" i="19"/>
  <c r="AE180" i="19" s="1"/>
  <c r="O180" i="19"/>
  <c r="I180" i="19"/>
  <c r="AZ180" i="19"/>
  <c r="BC179" i="19"/>
  <c r="R179" i="19"/>
  <c r="AZ179" i="19"/>
  <c r="BA179" i="19"/>
  <c r="AO179" i="19"/>
  <c r="Q179" i="19"/>
  <c r="BM179" i="19"/>
  <c r="AN179" i="19"/>
  <c r="AB179" i="19"/>
  <c r="BL179" i="19"/>
  <c r="BH179" i="19"/>
  <c r="BI179" i="19"/>
  <c r="P179" i="19"/>
  <c r="S179" i="19"/>
  <c r="AX179" i="19"/>
  <c r="BF179" i="19"/>
  <c r="AK179" i="19"/>
  <c r="AM179" i="19"/>
  <c r="AW179" i="19"/>
  <c r="O179" i="19"/>
  <c r="M179" i="19"/>
  <c r="BJ179" i="19"/>
  <c r="AF179" i="19"/>
  <c r="AR179" i="19"/>
  <c r="J179" i="19"/>
  <c r="BG179" i="19"/>
  <c r="AI179" i="19"/>
  <c r="I179" i="19"/>
  <c r="AP179" i="19"/>
  <c r="X179" i="19"/>
  <c r="AQ179" i="19"/>
  <c r="BE179" i="19"/>
  <c r="AL179" i="19"/>
  <c r="AS179" i="19"/>
  <c r="BK179" i="19"/>
  <c r="K179" i="19"/>
  <c r="AU179" i="19"/>
  <c r="L179" i="19"/>
  <c r="AY179" i="19"/>
  <c r="AV179" i="19"/>
  <c r="T179" i="19"/>
  <c r="N179" i="19"/>
  <c r="AT179" i="19"/>
  <c r="BD179" i="19"/>
  <c r="AJ179" i="19"/>
  <c r="BC178" i="19"/>
  <c r="AB178" i="19"/>
  <c r="BL178" i="19"/>
  <c r="AN178" i="19"/>
  <c r="BG178" i="19"/>
  <c r="AF178" i="19"/>
  <c r="I178" i="19"/>
  <c r="BI178" i="19"/>
  <c r="AS178" i="19"/>
  <c r="M178" i="19"/>
  <c r="K178" i="19"/>
  <c r="BH178" i="19"/>
  <c r="BJ178" i="19"/>
  <c r="X178" i="19"/>
  <c r="BK178" i="19"/>
  <c r="BA178" i="19"/>
  <c r="P178" i="19"/>
  <c r="BE178" i="19"/>
  <c r="O178" i="19"/>
  <c r="AL178" i="19"/>
  <c r="L178" i="19"/>
  <c r="AZ178" i="19"/>
  <c r="BF178" i="19"/>
  <c r="Q178" i="19"/>
  <c r="AO178" i="19"/>
  <c r="N178" i="19"/>
  <c r="T178" i="19"/>
  <c r="R178" i="19"/>
  <c r="AM178" i="19"/>
  <c r="BM178" i="19"/>
  <c r="AJ178" i="19"/>
  <c r="AW178" i="19"/>
  <c r="AI178" i="19"/>
  <c r="AP178" i="19"/>
  <c r="S178" i="19"/>
  <c r="AY178" i="19"/>
  <c r="AQ178" i="19"/>
  <c r="J178" i="19"/>
  <c r="BD178" i="19"/>
  <c r="AX178" i="19"/>
  <c r="AU178" i="19"/>
  <c r="AV178" i="19"/>
  <c r="AK178" i="19"/>
  <c r="AT178" i="19"/>
  <c r="AR178" i="19"/>
  <c r="BJ177" i="19"/>
  <c r="BF177" i="19"/>
  <c r="R177" i="19"/>
  <c r="O177" i="19"/>
  <c r="P177" i="19"/>
  <c r="BG177" i="19"/>
  <c r="BC177" i="19"/>
  <c r="J177" i="19"/>
  <c r="AW177" i="19"/>
  <c r="AS177" i="19"/>
  <c r="BA177" i="19"/>
  <c r="AN177" i="19"/>
  <c r="BD177" i="19"/>
  <c r="BL177" i="19"/>
  <c r="AT177" i="19"/>
  <c r="AY177" i="19"/>
  <c r="AX177" i="19"/>
  <c r="AK177" i="19"/>
  <c r="I177" i="19"/>
  <c r="AO177" i="19"/>
  <c r="AF177" i="19"/>
  <c r="AJ177" i="19"/>
  <c r="BH177" i="19"/>
  <c r="X177" i="19"/>
  <c r="AL177" i="19"/>
  <c r="S177" i="19"/>
  <c r="AP177" i="19"/>
  <c r="AU177" i="19"/>
  <c r="M177" i="19"/>
  <c r="BE177" i="19"/>
  <c r="Q177" i="19"/>
  <c r="AV177" i="19"/>
  <c r="N177" i="19"/>
  <c r="AM177" i="19"/>
  <c r="AI177" i="19"/>
  <c r="BI177" i="19"/>
  <c r="Z177" i="19" s="1"/>
  <c r="AR177" i="19"/>
  <c r="BM177" i="19"/>
  <c r="AZ177" i="19"/>
  <c r="K177" i="19"/>
  <c r="T177" i="19"/>
  <c r="AB177" i="19"/>
  <c r="L177" i="19"/>
  <c r="AQ177" i="19"/>
  <c r="BK177" i="19"/>
  <c r="BL176" i="19"/>
  <c r="BC176" i="19"/>
  <c r="AY176" i="19"/>
  <c r="AM176" i="19"/>
  <c r="AP176" i="19"/>
  <c r="BM176" i="19"/>
  <c r="R176" i="19"/>
  <c r="BA176" i="19"/>
  <c r="AO176" i="19"/>
  <c r="Q176" i="19"/>
  <c r="J176" i="19"/>
  <c r="AK176" i="19"/>
  <c r="BK176" i="19"/>
  <c r="AR176" i="19"/>
  <c r="AT176" i="19"/>
  <c r="BG176" i="19"/>
  <c r="AJ176" i="19"/>
  <c r="I176" i="19"/>
  <c r="AS176" i="19"/>
  <c r="AI176" i="19"/>
  <c r="AN176" i="19"/>
  <c r="BH176" i="19"/>
  <c r="N176" i="19"/>
  <c r="M176" i="19"/>
  <c r="BJ176" i="19"/>
  <c r="AL176" i="19"/>
  <c r="T176" i="19"/>
  <c r="AW176" i="19"/>
  <c r="P176" i="19"/>
  <c r="S176" i="19"/>
  <c r="AB176" i="19"/>
  <c r="AQ176" i="19"/>
  <c r="L176" i="19"/>
  <c r="BD176" i="19"/>
  <c r="BI176" i="19"/>
  <c r="O176" i="19"/>
  <c r="X176" i="19"/>
  <c r="AF176" i="19"/>
  <c r="BE176" i="19"/>
  <c r="K176" i="19"/>
  <c r="BF176" i="19"/>
  <c r="AU176" i="19"/>
  <c r="AV176" i="19"/>
  <c r="AZ176" i="19"/>
  <c r="AX176" i="19"/>
  <c r="AB175" i="19"/>
  <c r="K175" i="19"/>
  <c r="S175" i="19"/>
  <c r="AY175" i="19"/>
  <c r="AT175" i="19"/>
  <c r="BJ175" i="19"/>
  <c r="J175" i="19"/>
  <c r="BF175" i="19"/>
  <c r="AN175" i="19"/>
  <c r="AS175" i="19"/>
  <c r="BM175" i="19"/>
  <c r="BC175" i="19"/>
  <c r="AW175" i="19"/>
  <c r="AO175" i="19"/>
  <c r="AP175" i="19"/>
  <c r="AK175" i="19"/>
  <c r="Q175" i="19"/>
  <c r="R175" i="19"/>
  <c r="X175" i="19"/>
  <c r="AZ175" i="19"/>
  <c r="L175" i="19"/>
  <c r="BA175" i="19"/>
  <c r="BL175" i="19"/>
  <c r="AL175" i="19"/>
  <c r="BH175" i="19"/>
  <c r="N175" i="19"/>
  <c r="AU175" i="19"/>
  <c r="AF175" i="19"/>
  <c r="AI175" i="19"/>
  <c r="AX175" i="19"/>
  <c r="BD175" i="19"/>
  <c r="O175" i="19"/>
  <c r="M175" i="19"/>
  <c r="AQ175" i="19"/>
  <c r="AR175" i="19"/>
  <c r="AM175" i="19"/>
  <c r="I175" i="19"/>
  <c r="P175" i="19"/>
  <c r="BG175" i="19"/>
  <c r="AV175" i="19"/>
  <c r="T175" i="19"/>
  <c r="AJ175" i="19"/>
  <c r="BK175" i="19"/>
  <c r="BI175" i="19"/>
  <c r="BE175" i="19"/>
  <c r="R174" i="19"/>
  <c r="K174" i="19"/>
  <c r="O174" i="19"/>
  <c r="AF174" i="19"/>
  <c r="AO174" i="19"/>
  <c r="BE174" i="19"/>
  <c r="AR174" i="19"/>
  <c r="Q174" i="19"/>
  <c r="BH174" i="19"/>
  <c r="AT174" i="19"/>
  <c r="X174" i="19"/>
  <c r="J174" i="19"/>
  <c r="BM174" i="19"/>
  <c r="BD174" i="19"/>
  <c r="BI174" i="19"/>
  <c r="BC174" i="19"/>
  <c r="L174" i="19"/>
  <c r="AX174" i="19"/>
  <c r="BK174" i="19"/>
  <c r="BF174" i="19"/>
  <c r="AZ174" i="19"/>
  <c r="AK174" i="19"/>
  <c r="AQ174" i="19"/>
  <c r="M174" i="19"/>
  <c r="AY174" i="19"/>
  <c r="AM174" i="19"/>
  <c r="AI174" i="19"/>
  <c r="T174" i="19"/>
  <c r="AL174" i="19"/>
  <c r="AS174" i="19"/>
  <c r="AN174" i="19"/>
  <c r="P174" i="19"/>
  <c r="AV174" i="19"/>
  <c r="BL174" i="19"/>
  <c r="AJ174" i="19"/>
  <c r="S174" i="19"/>
  <c r="AP174" i="19"/>
  <c r="BA174" i="19"/>
  <c r="AW174" i="19"/>
  <c r="BJ174" i="19"/>
  <c r="I174" i="19"/>
  <c r="AB174" i="19"/>
  <c r="N174" i="19"/>
  <c r="AU174" i="19"/>
  <c r="BG174" i="19"/>
  <c r="BC173" i="19"/>
  <c r="AP173" i="19"/>
  <c r="AM173" i="19"/>
  <c r="R173" i="19"/>
  <c r="Q173" i="19"/>
  <c r="AZ173" i="19"/>
  <c r="AB173" i="19"/>
  <c r="BA173" i="19"/>
  <c r="AO173" i="19"/>
  <c r="BM173" i="19"/>
  <c r="AN173" i="19"/>
  <c r="AY173" i="19"/>
  <c r="AT173" i="19"/>
  <c r="I173" i="19"/>
  <c r="BG173" i="19"/>
  <c r="BE173" i="19"/>
  <c r="N173" i="19"/>
  <c r="AV173" i="19"/>
  <c r="M173" i="19"/>
  <c r="AW173" i="19"/>
  <c r="AR173" i="19"/>
  <c r="J173" i="19"/>
  <c r="K173" i="19"/>
  <c r="BH173" i="19"/>
  <c r="AS173" i="19"/>
  <c r="L173" i="19"/>
  <c r="AU173" i="19"/>
  <c r="AX173" i="19"/>
  <c r="BJ173" i="19"/>
  <c r="BL173" i="19"/>
  <c r="P173" i="19"/>
  <c r="O173" i="19"/>
  <c r="AI173" i="19"/>
  <c r="AK173" i="19"/>
  <c r="BF173" i="19"/>
  <c r="T173" i="19"/>
  <c r="X173" i="19"/>
  <c r="AJ173" i="19"/>
  <c r="BK173" i="19"/>
  <c r="S173" i="19"/>
  <c r="AQ173" i="19"/>
  <c r="BD173" i="19"/>
  <c r="BI173" i="19"/>
  <c r="AL173" i="19"/>
  <c r="AF173" i="19"/>
  <c r="I172" i="19"/>
  <c r="J172" i="19"/>
  <c r="K172" i="19"/>
  <c r="L172" i="19"/>
  <c r="M172" i="19"/>
  <c r="N172" i="19"/>
  <c r="O172" i="19"/>
  <c r="P172" i="19"/>
  <c r="Q172" i="19"/>
  <c r="R172" i="19"/>
  <c r="S172" i="19"/>
  <c r="T172" i="19"/>
  <c r="X172" i="19"/>
  <c r="AB172" i="19"/>
  <c r="AF172" i="19"/>
  <c r="AI172" i="19"/>
  <c r="AJ172" i="19"/>
  <c r="AK172" i="19"/>
  <c r="AL172" i="19"/>
  <c r="AM172" i="19"/>
  <c r="AN172" i="19"/>
  <c r="AO172" i="19"/>
  <c r="AP172" i="19"/>
  <c r="AQ172" i="19"/>
  <c r="AR172" i="19"/>
  <c r="AS172" i="19"/>
  <c r="AT172" i="19"/>
  <c r="AU172" i="19"/>
  <c r="AV172" i="19"/>
  <c r="AW172" i="19"/>
  <c r="AX172" i="19"/>
  <c r="AY172" i="19"/>
  <c r="AZ172" i="19"/>
  <c r="BA172" i="19"/>
  <c r="BC172" i="19"/>
  <c r="BD172" i="19"/>
  <c r="BE172" i="19"/>
  <c r="BF172" i="19"/>
  <c r="BG172" i="19"/>
  <c r="BH172" i="19"/>
  <c r="BI172" i="19"/>
  <c r="BJ172" i="19"/>
  <c r="BK172" i="19"/>
  <c r="BL172" i="19"/>
  <c r="BM172" i="19"/>
  <c r="BL171" i="19"/>
  <c r="BC171" i="19"/>
  <c r="BA171" i="19"/>
  <c r="Q171" i="19"/>
  <c r="AM171" i="19"/>
  <c r="AP171" i="19"/>
  <c r="AO171" i="19"/>
  <c r="R171" i="19"/>
  <c r="BM171" i="19"/>
  <c r="AY171" i="19"/>
  <c r="I171" i="19"/>
  <c r="T171" i="19"/>
  <c r="M171" i="19"/>
  <c r="AJ171" i="19"/>
  <c r="AX171" i="19"/>
  <c r="BF171" i="19"/>
  <c r="K171" i="19"/>
  <c r="AZ171" i="19"/>
  <c r="AS171" i="19"/>
  <c r="AF171" i="19"/>
  <c r="AW171" i="19"/>
  <c r="X171" i="19"/>
  <c r="AL171" i="19"/>
  <c r="AI171" i="19"/>
  <c r="O171" i="19"/>
  <c r="BG171" i="19"/>
  <c r="BE171" i="19"/>
  <c r="BJ171" i="19"/>
  <c r="S171" i="19"/>
  <c r="AV171" i="19"/>
  <c r="AN171" i="19"/>
  <c r="AT171" i="19"/>
  <c r="BD171" i="19"/>
  <c r="BH171" i="19"/>
  <c r="BI171" i="19"/>
  <c r="AU171" i="19"/>
  <c r="N171" i="19"/>
  <c r="AK171" i="19"/>
  <c r="L171" i="19"/>
  <c r="P171" i="19"/>
  <c r="AB171" i="19"/>
  <c r="BK171" i="19"/>
  <c r="AQ171" i="19"/>
  <c r="J171" i="19"/>
  <c r="AR171" i="19"/>
  <c r="BA170" i="19"/>
  <c r="BL170" i="19"/>
  <c r="AM170" i="19"/>
  <c r="BC170" i="19"/>
  <c r="AP170" i="19"/>
  <c r="R170" i="19"/>
  <c r="AO170" i="19"/>
  <c r="Q170" i="19"/>
  <c r="BM170" i="19"/>
  <c r="AY170" i="19"/>
  <c r="X170" i="19"/>
  <c r="AT170" i="19"/>
  <c r="BI170" i="19"/>
  <c r="AZ170" i="19"/>
  <c r="M170" i="19"/>
  <c r="BG170" i="19"/>
  <c r="AK170" i="19"/>
  <c r="O170" i="19"/>
  <c r="N170" i="19"/>
  <c r="AR170" i="19"/>
  <c r="P170" i="19"/>
  <c r="AF170" i="19"/>
  <c r="AI170" i="19"/>
  <c r="AB170" i="19"/>
  <c r="I170" i="19"/>
  <c r="AQ170" i="19"/>
  <c r="AS170" i="19"/>
  <c r="L170" i="19"/>
  <c r="AV170" i="19"/>
  <c r="AW170" i="19"/>
  <c r="AJ170" i="19"/>
  <c r="BJ170" i="19"/>
  <c r="AL170" i="19"/>
  <c r="T170" i="19"/>
  <c r="BK170" i="19"/>
  <c r="AX170" i="19"/>
  <c r="K170" i="19"/>
  <c r="S170" i="19"/>
  <c r="BE170" i="19"/>
  <c r="AU170" i="19"/>
  <c r="BH170" i="19"/>
  <c r="BF170" i="19"/>
  <c r="AN170" i="19"/>
  <c r="J170" i="19"/>
  <c r="BD170" i="19"/>
  <c r="AZ169" i="19"/>
  <c r="BC169" i="19"/>
  <c r="AW169" i="19"/>
  <c r="BH169" i="19"/>
  <c r="BD169" i="19"/>
  <c r="BL169" i="19"/>
  <c r="O169" i="19"/>
  <c r="AQ169" i="19"/>
  <c r="AX169" i="19"/>
  <c r="BI169" i="19"/>
  <c r="BM169" i="19"/>
  <c r="AO169" i="19"/>
  <c r="BJ169" i="19"/>
  <c r="AS169" i="19"/>
  <c r="AM169" i="19"/>
  <c r="J169" i="19"/>
  <c r="AK169" i="19"/>
  <c r="AF169" i="19"/>
  <c r="AV169" i="19"/>
  <c r="T169" i="19"/>
  <c r="S169" i="19"/>
  <c r="AB169" i="19"/>
  <c r="AL169" i="19"/>
  <c r="BA169" i="19"/>
  <c r="BK169" i="19"/>
  <c r="AI169" i="19"/>
  <c r="AN169" i="19"/>
  <c r="R169" i="19"/>
  <c r="L169" i="19"/>
  <c r="I169" i="19"/>
  <c r="AR169" i="19"/>
  <c r="M169" i="19"/>
  <c r="BG169" i="19"/>
  <c r="AP169" i="19"/>
  <c r="N169" i="19"/>
  <c r="BF169" i="19"/>
  <c r="Q169" i="19"/>
  <c r="AJ169" i="19"/>
  <c r="P169" i="19"/>
  <c r="AT169" i="19"/>
  <c r="AY169" i="19"/>
  <c r="AU169" i="19"/>
  <c r="K169" i="19"/>
  <c r="BE169" i="19"/>
  <c r="X169" i="19"/>
  <c r="BG168" i="19"/>
  <c r="M168" i="19"/>
  <c r="AK168" i="19"/>
  <c r="AS168" i="19"/>
  <c r="BA168" i="19"/>
  <c r="BH168" i="19"/>
  <c r="N168" i="19"/>
  <c r="AL168" i="19"/>
  <c r="AT168" i="19"/>
  <c r="BI168" i="19"/>
  <c r="O168" i="19"/>
  <c r="AM168" i="19"/>
  <c r="AU168" i="19"/>
  <c r="BD168" i="19"/>
  <c r="BL168" i="19"/>
  <c r="J168" i="19"/>
  <c r="R168" i="19"/>
  <c r="AP168" i="19"/>
  <c r="AX168" i="19"/>
  <c r="L168" i="19"/>
  <c r="T168" i="19"/>
  <c r="AB168" i="19"/>
  <c r="AJ168" i="19"/>
  <c r="AR168" i="19"/>
  <c r="AZ168" i="19"/>
  <c r="BJ168" i="19"/>
  <c r="S168" i="19"/>
  <c r="AW168" i="19"/>
  <c r="AF168" i="19"/>
  <c r="K168" i="19"/>
  <c r="AO168" i="19"/>
  <c r="X168" i="19"/>
  <c r="AI168" i="19"/>
  <c r="BM168" i="19"/>
  <c r="Q168" i="19"/>
  <c r="P168" i="19"/>
  <c r="BF168" i="19"/>
  <c r="BE168" i="19"/>
  <c r="I168" i="19"/>
  <c r="BK168" i="19"/>
  <c r="AN168" i="19"/>
  <c r="AY168" i="19"/>
  <c r="BC168" i="19"/>
  <c r="AQ168" i="19"/>
  <c r="AV168" i="19"/>
  <c r="K167" i="19"/>
  <c r="Q167" i="19"/>
  <c r="X167" i="19"/>
  <c r="BK167" i="19"/>
  <c r="AK167" i="19"/>
  <c r="L167" i="19"/>
  <c r="I167" i="19"/>
  <c r="P167" i="19"/>
  <c r="BC167" i="19"/>
  <c r="M167" i="19"/>
  <c r="BH167" i="19"/>
  <c r="O167" i="19"/>
  <c r="BG167" i="19"/>
  <c r="AX167" i="19"/>
  <c r="J167" i="19"/>
  <c r="AT167" i="19"/>
  <c r="BI167" i="19"/>
  <c r="AY167" i="19"/>
  <c r="AF167" i="19"/>
  <c r="T167" i="19"/>
  <c r="AP167" i="19"/>
  <c r="BM167" i="19"/>
  <c r="BL167" i="19"/>
  <c r="AL167" i="19"/>
  <c r="AZ167" i="19"/>
  <c r="AQ167" i="19"/>
  <c r="AO167" i="19"/>
  <c r="R167" i="19"/>
  <c r="BE167" i="19"/>
  <c r="BD167" i="19"/>
  <c r="N167" i="19"/>
  <c r="AR167" i="19"/>
  <c r="AI167" i="19"/>
  <c r="AS167" i="19"/>
  <c r="BF167" i="19"/>
  <c r="AV167" i="19"/>
  <c r="AU167" i="19"/>
  <c r="BJ167" i="19"/>
  <c r="AJ167" i="19"/>
  <c r="S167" i="19"/>
  <c r="AW167" i="19"/>
  <c r="AN167" i="19"/>
  <c r="AM167" i="19"/>
  <c r="BA167" i="19"/>
  <c r="AB167" i="19"/>
  <c r="BF166" i="19"/>
  <c r="AT166" i="19"/>
  <c r="BM166" i="19"/>
  <c r="AW166" i="19"/>
  <c r="BA166" i="19"/>
  <c r="BH166" i="19"/>
  <c r="T166" i="19"/>
  <c r="AF166" i="19"/>
  <c r="I166" i="19"/>
  <c r="AS166" i="19"/>
  <c r="AY166" i="19"/>
  <c r="X166" i="19"/>
  <c r="BL166" i="19"/>
  <c r="AK166" i="19"/>
  <c r="AB166" i="19"/>
  <c r="BC166" i="19"/>
  <c r="M166" i="19"/>
  <c r="BK166" i="19"/>
  <c r="Q166" i="19"/>
  <c r="BI166" i="19"/>
  <c r="BG166" i="19"/>
  <c r="J166" i="19"/>
  <c r="S166" i="19"/>
  <c r="AR166" i="19"/>
  <c r="AO166" i="19"/>
  <c r="R166" i="19"/>
  <c r="AV166" i="19"/>
  <c r="AJ166" i="19"/>
  <c r="N166" i="19"/>
  <c r="AQ166" i="19"/>
  <c r="AX166" i="19"/>
  <c r="BJ166" i="19"/>
  <c r="AU166" i="19"/>
  <c r="AZ166" i="19"/>
  <c r="BD166" i="19"/>
  <c r="AN166" i="19"/>
  <c r="AM166" i="19"/>
  <c r="AP166" i="19"/>
  <c r="AL166" i="19"/>
  <c r="BE166" i="19"/>
  <c r="AI166" i="19"/>
  <c r="BD165" i="19"/>
  <c r="BA165" i="19"/>
  <c r="P165" i="19"/>
  <c r="AS165" i="19"/>
  <c r="T165" i="19"/>
  <c r="J165" i="19"/>
  <c r="AT165" i="19"/>
  <c r="O165" i="19"/>
  <c r="AM165" i="19"/>
  <c r="BM165" i="19"/>
  <c r="AN165" i="19"/>
  <c r="BF165" i="19"/>
  <c r="AR165" i="19"/>
  <c r="R165" i="19"/>
  <c r="BC165" i="19"/>
  <c r="AU165" i="19"/>
  <c r="X165" i="19"/>
  <c r="BE165" i="19"/>
  <c r="AF165" i="19"/>
  <c r="BH165" i="19"/>
  <c r="M165" i="19"/>
  <c r="AO165" i="19"/>
  <c r="L165" i="19"/>
  <c r="AK165" i="19"/>
  <c r="BG165" i="19"/>
  <c r="AP165" i="19"/>
  <c r="AV165" i="19"/>
  <c r="N165" i="19"/>
  <c r="AI165" i="19"/>
  <c r="AQ165" i="19"/>
  <c r="K165" i="19"/>
  <c r="Q165" i="19"/>
  <c r="AW165" i="19"/>
  <c r="AY165" i="19"/>
  <c r="BJ165" i="19"/>
  <c r="BL165" i="19"/>
  <c r="I165" i="19"/>
  <c r="AB165" i="19"/>
  <c r="BI165" i="19"/>
  <c r="BK165" i="19"/>
  <c r="AJ165" i="19"/>
  <c r="S165" i="19"/>
  <c r="AZ165" i="19"/>
  <c r="AX165" i="19"/>
  <c r="AL165" i="19"/>
  <c r="AL164" i="19"/>
  <c r="AY164" i="19"/>
  <c r="BJ164" i="19"/>
  <c r="N164" i="19"/>
  <c r="AP164" i="19"/>
  <c r="AM164" i="19"/>
  <c r="S164" i="19"/>
  <c r="AK164" i="19"/>
  <c r="R164" i="19"/>
  <c r="L164" i="19"/>
  <c r="BA164" i="19"/>
  <c r="BL164" i="19"/>
  <c r="K164" i="19"/>
  <c r="Q164" i="19"/>
  <c r="AN164" i="19"/>
  <c r="AU164" i="19"/>
  <c r="BE164" i="19"/>
  <c r="BM164" i="19"/>
  <c r="AQ164" i="19"/>
  <c r="AX164" i="19"/>
  <c r="AO164" i="19"/>
  <c r="BI164" i="19"/>
  <c r="BD164" i="19"/>
  <c r="AZ164" i="19"/>
  <c r="M164" i="19"/>
  <c r="AS164" i="19"/>
  <c r="I164" i="19"/>
  <c r="O164" i="19"/>
  <c r="J164" i="19"/>
  <c r="T164" i="19"/>
  <c r="BH164" i="19"/>
  <c r="AV164" i="19"/>
  <c r="BC164" i="19"/>
  <c r="P164" i="19"/>
  <c r="AI164" i="19"/>
  <c r="BF164" i="19"/>
  <c r="AT164" i="19"/>
  <c r="AF164" i="19"/>
  <c r="X164" i="19"/>
  <c r="BK164" i="19"/>
  <c r="AB164" i="19"/>
  <c r="BG164" i="19"/>
  <c r="AJ164" i="19"/>
  <c r="AW164" i="19"/>
  <c r="AR164" i="19"/>
  <c r="AN163" i="19"/>
  <c r="AM163" i="19"/>
  <c r="AL163" i="19"/>
  <c r="N163" i="19"/>
  <c r="Q163" i="19"/>
  <c r="BL163" i="19"/>
  <c r="AY163" i="19"/>
  <c r="AP163" i="19"/>
  <c r="M163" i="19"/>
  <c r="AX163" i="19"/>
  <c r="AB163" i="19"/>
  <c r="BK163" i="19"/>
  <c r="AJ163" i="19"/>
  <c r="BA163" i="19"/>
  <c r="L163" i="19"/>
  <c r="AI163" i="19"/>
  <c r="AO163" i="19"/>
  <c r="AV163" i="19"/>
  <c r="K163" i="19"/>
  <c r="BG163" i="19"/>
  <c r="AU163" i="19"/>
  <c r="I163" i="19"/>
  <c r="AT163" i="19"/>
  <c r="BM163" i="19"/>
  <c r="AF163" i="19"/>
  <c r="BI163" i="19"/>
  <c r="T163" i="19"/>
  <c r="BD163" i="19"/>
  <c r="BF163" i="19"/>
  <c r="AQ163" i="19"/>
  <c r="AS163" i="19"/>
  <c r="BE163" i="19"/>
  <c r="BH163" i="19"/>
  <c r="X163" i="19"/>
  <c r="O163" i="19"/>
  <c r="J163" i="19"/>
  <c r="BC163" i="19"/>
  <c r="R163" i="19"/>
  <c r="AK163" i="19"/>
  <c r="AW163" i="19"/>
  <c r="BJ163" i="19"/>
  <c r="P163" i="19"/>
  <c r="AZ163" i="19"/>
  <c r="S163" i="19"/>
  <c r="AR163" i="19"/>
  <c r="AI162" i="19"/>
  <c r="I162" i="19"/>
  <c r="AZ162" i="19"/>
  <c r="Q162" i="19"/>
  <c r="BD162" i="19"/>
  <c r="BK162" i="19"/>
  <c r="AY162" i="19"/>
  <c r="K162" i="19"/>
  <c r="AS162" i="19"/>
  <c r="J162" i="19"/>
  <c r="AT162" i="19"/>
  <c r="P162" i="19"/>
  <c r="BG162" i="19"/>
  <c r="AU162" i="19"/>
  <c r="BL162" i="19"/>
  <c r="X162" i="19"/>
  <c r="L162" i="19"/>
  <c r="AO162" i="19"/>
  <c r="AK162" i="19"/>
  <c r="R162" i="19"/>
  <c r="AN162" i="19"/>
  <c r="M162" i="19"/>
  <c r="BF162" i="19"/>
  <c r="AR162" i="19"/>
  <c r="BI162" i="19"/>
  <c r="N162" i="19"/>
  <c r="BA162" i="19"/>
  <c r="BH162" i="19"/>
  <c r="AF162" i="19"/>
  <c r="BC162" i="19"/>
  <c r="BE162" i="19"/>
  <c r="T162" i="19"/>
  <c r="AQ162" i="19"/>
  <c r="O162" i="19"/>
  <c r="AW162" i="19"/>
  <c r="S162" i="19"/>
  <c r="BJ162" i="19"/>
  <c r="AB162" i="19"/>
  <c r="AX162" i="19"/>
  <c r="AV162" i="19"/>
  <c r="BM162" i="19"/>
  <c r="AJ162" i="19"/>
  <c r="AP162" i="19"/>
  <c r="AV161" i="19"/>
  <c r="AP161" i="19"/>
  <c r="R161" i="19"/>
  <c r="O161" i="19"/>
  <c r="AQ161" i="19"/>
  <c r="S161" i="19"/>
  <c r="AU161" i="19"/>
  <c r="Q161" i="19"/>
  <c r="AX161" i="19"/>
  <c r="M161" i="19"/>
  <c r="J161" i="19"/>
  <c r="K161" i="19"/>
  <c r="AT161" i="19"/>
  <c r="AR161" i="19"/>
  <c r="AY161" i="19"/>
  <c r="AS161" i="19"/>
  <c r="L161" i="19"/>
  <c r="P161" i="19"/>
  <c r="AZ161" i="19"/>
  <c r="I161" i="19"/>
  <c r="N161" i="19"/>
  <c r="BA161" i="19"/>
  <c r="AW161" i="19"/>
  <c r="AN161" i="19"/>
  <c r="AO161" i="19"/>
  <c r="AB161" i="19"/>
  <c r="AJ161" i="19"/>
  <c r="X161" i="19"/>
  <c r="AK161" i="19"/>
  <c r="T161" i="19"/>
  <c r="BG161" i="19"/>
  <c r="BH161" i="19"/>
  <c r="BM161" i="19"/>
  <c r="BL161" i="19"/>
  <c r="BE161" i="19"/>
  <c r="BJ161" i="19"/>
  <c r="BI161" i="19"/>
  <c r="BK161" i="19"/>
  <c r="BF161" i="19"/>
  <c r="AQ160" i="19"/>
  <c r="AV160" i="19"/>
  <c r="AR160" i="19"/>
  <c r="AS160" i="19"/>
  <c r="AJ160" i="19"/>
  <c r="AX160" i="19"/>
  <c r="AW160" i="19"/>
  <c r="AU160" i="19"/>
  <c r="BA160" i="19"/>
  <c r="Q160" i="19"/>
  <c r="R160" i="19"/>
  <c r="AP160" i="19"/>
  <c r="AT160" i="19"/>
  <c r="AZ160" i="19"/>
  <c r="AY160" i="19"/>
  <c r="AN160" i="19"/>
  <c r="AK160" i="19"/>
  <c r="AO160" i="19"/>
  <c r="P160" i="19"/>
  <c r="AB160" i="19"/>
  <c r="S160" i="19"/>
  <c r="L160" i="19"/>
  <c r="N160" i="19"/>
  <c r="I160" i="19"/>
  <c r="M160" i="19"/>
  <c r="X160" i="19"/>
  <c r="T160" i="19"/>
  <c r="K160" i="19"/>
  <c r="J160" i="19"/>
  <c r="O160" i="19"/>
  <c r="BJ160" i="19"/>
  <c r="BI160" i="19"/>
  <c r="BL160" i="19"/>
  <c r="BG160" i="19"/>
  <c r="BK160" i="19"/>
  <c r="BM160" i="19"/>
  <c r="BH160" i="19"/>
  <c r="BE160" i="19"/>
  <c r="BF160" i="19"/>
  <c r="AW159" i="19"/>
  <c r="P159" i="19"/>
  <c r="AY159" i="19"/>
  <c r="Q159" i="19"/>
  <c r="AP159" i="19"/>
  <c r="AO159" i="19"/>
  <c r="R159" i="19"/>
  <c r="N159" i="19"/>
  <c r="AN159" i="19"/>
  <c r="AZ159" i="19"/>
  <c r="J159" i="19"/>
  <c r="BA159" i="19"/>
  <c r="S159" i="19"/>
  <c r="I159" i="19"/>
  <c r="AS159" i="19"/>
  <c r="O159" i="19"/>
  <c r="AX159" i="19"/>
  <c r="M159" i="19"/>
  <c r="AR159" i="19"/>
  <c r="AV159" i="19"/>
  <c r="K159" i="19"/>
  <c r="AU159" i="19"/>
  <c r="AJ159" i="19"/>
  <c r="AQ159" i="19"/>
  <c r="L159" i="19"/>
  <c r="AT159" i="19"/>
  <c r="AK159" i="19"/>
  <c r="AB159" i="19"/>
  <c r="BE159" i="19"/>
  <c r="BI159" i="19"/>
  <c r="T159" i="19"/>
  <c r="X159" i="19"/>
  <c r="BM159" i="19"/>
  <c r="BF159" i="19"/>
  <c r="BG159" i="19"/>
  <c r="BJ159" i="19"/>
  <c r="BL159" i="19"/>
  <c r="BH159" i="19"/>
  <c r="BK159" i="19"/>
  <c r="BJ158" i="19"/>
  <c r="BE158" i="19"/>
  <c r="R158" i="19"/>
  <c r="O158" i="19"/>
  <c r="BA158" i="19"/>
  <c r="M158" i="19"/>
  <c r="AW158" i="19"/>
  <c r="X158" i="19"/>
  <c r="AK158" i="19"/>
  <c r="L158" i="19"/>
  <c r="AO158" i="19"/>
  <c r="AQ158" i="19"/>
  <c r="AB158" i="19"/>
  <c r="BH158" i="19"/>
  <c r="BM158" i="19"/>
  <c r="AT158" i="19"/>
  <c r="BK158" i="19"/>
  <c r="AR158" i="19"/>
  <c r="AX158" i="19"/>
  <c r="J158" i="19"/>
  <c r="AU158" i="19"/>
  <c r="P158" i="19"/>
  <c r="I158" i="19"/>
  <c r="BL158" i="19"/>
  <c r="BF158" i="19"/>
  <c r="N158" i="19"/>
  <c r="BI158" i="19"/>
  <c r="AZ158" i="19"/>
  <c r="T158" i="19"/>
  <c r="AV158" i="19"/>
  <c r="AJ158" i="19"/>
  <c r="BG158" i="19"/>
  <c r="AN158" i="19"/>
  <c r="Q158" i="19"/>
  <c r="AY158" i="19"/>
  <c r="AS158" i="19"/>
  <c r="K158" i="19"/>
  <c r="S158" i="19"/>
  <c r="AP158" i="19"/>
  <c r="J157" i="19"/>
  <c r="R157" i="19"/>
  <c r="O157" i="19"/>
  <c r="M157" i="19"/>
  <c r="AO157" i="19"/>
  <c r="AK157" i="19"/>
  <c r="AT157" i="19"/>
  <c r="AR157" i="19"/>
  <c r="X157" i="19"/>
  <c r="AY157" i="19"/>
  <c r="K157" i="19"/>
  <c r="I157" i="19"/>
  <c r="AI157" i="19"/>
  <c r="AX157" i="19"/>
  <c r="AV157" i="19"/>
  <c r="AF157" i="19"/>
  <c r="AZ157" i="19"/>
  <c r="BA157" i="19"/>
  <c r="Q157" i="19"/>
  <c r="AU157" i="19"/>
  <c r="P157" i="19"/>
  <c r="N157" i="19"/>
  <c r="AB157" i="19"/>
  <c r="AW157" i="19"/>
  <c r="AN157" i="19"/>
  <c r="AJ157" i="19"/>
  <c r="AS157" i="19"/>
  <c r="T157" i="19"/>
  <c r="S157" i="19"/>
  <c r="L157" i="19"/>
  <c r="AQ157" i="19"/>
  <c r="AP157" i="19"/>
  <c r="BM157" i="19"/>
  <c r="BJ157" i="19"/>
  <c r="BE157" i="19"/>
  <c r="BI157" i="19"/>
  <c r="BF157" i="19"/>
  <c r="BL157" i="19"/>
  <c r="BH157" i="19"/>
  <c r="BG157" i="19"/>
  <c r="BK157" i="19"/>
  <c r="AX154" i="19"/>
  <c r="BA154" i="19"/>
  <c r="AZ154" i="19"/>
  <c r="AV154" i="19"/>
  <c r="AR154" i="19"/>
  <c r="AW154" i="19"/>
  <c r="AS154" i="19"/>
  <c r="AY154" i="19"/>
  <c r="AT154" i="19"/>
  <c r="AS145" i="19"/>
  <c r="BA145" i="19"/>
  <c r="AR145" i="19"/>
  <c r="AY145" i="19"/>
  <c r="AW145" i="19"/>
  <c r="AT145" i="19"/>
  <c r="AV145" i="19"/>
  <c r="AX145" i="19"/>
  <c r="AZ145" i="19"/>
  <c r="AY152" i="19"/>
  <c r="AX152" i="19"/>
  <c r="AW152" i="19"/>
  <c r="BA152" i="19"/>
  <c r="AZ152" i="19"/>
  <c r="AR152" i="19"/>
  <c r="AV152" i="19"/>
  <c r="AT152" i="19"/>
  <c r="AS152" i="19"/>
  <c r="AS155" i="19"/>
  <c r="BA155" i="19"/>
  <c r="AW155" i="19"/>
  <c r="AV155" i="19"/>
  <c r="AX155" i="19"/>
  <c r="AZ155" i="19"/>
  <c r="AT155" i="19"/>
  <c r="AY155" i="19"/>
  <c r="AR155" i="19"/>
  <c r="AV143" i="19"/>
  <c r="AT143" i="19"/>
  <c r="AW143" i="19"/>
  <c r="AX143" i="19"/>
  <c r="AY143" i="19"/>
  <c r="AZ143" i="19"/>
  <c r="AS143" i="19"/>
  <c r="BA143" i="19"/>
  <c r="AR143" i="19"/>
  <c r="AY147" i="19"/>
  <c r="BA147" i="19"/>
  <c r="AZ147" i="19"/>
  <c r="AR147" i="19"/>
  <c r="AS147" i="19"/>
  <c r="AX147" i="19"/>
  <c r="AW147" i="19"/>
  <c r="AV147" i="19"/>
  <c r="AT147" i="19"/>
  <c r="AY153" i="19"/>
  <c r="AV153" i="19"/>
  <c r="AT153" i="19"/>
  <c r="AW153" i="19"/>
  <c r="AX153" i="19"/>
  <c r="AR153" i="19"/>
  <c r="AZ153" i="19"/>
  <c r="BA153" i="19"/>
  <c r="AS153" i="19"/>
  <c r="AV139" i="19"/>
  <c r="BA139" i="19"/>
  <c r="AY139" i="19"/>
  <c r="AW139" i="19"/>
  <c r="AR139" i="19"/>
  <c r="AX139" i="19"/>
  <c r="AZ139" i="19"/>
  <c r="AS139" i="19"/>
  <c r="AT139" i="19"/>
  <c r="AT156" i="19"/>
  <c r="AV156" i="19"/>
  <c r="AY156" i="19"/>
  <c r="AX156" i="19"/>
  <c r="AS156" i="19"/>
  <c r="AZ156" i="19"/>
  <c r="AW156" i="19"/>
  <c r="BA156" i="19"/>
  <c r="AR156" i="19"/>
  <c r="BA149" i="19"/>
  <c r="AZ149" i="19"/>
  <c r="AW149" i="19"/>
  <c r="AT149" i="19"/>
  <c r="AS149" i="19"/>
  <c r="AV149" i="19"/>
  <c r="AR149" i="19"/>
  <c r="AX149" i="19"/>
  <c r="AY149" i="19"/>
  <c r="AW141" i="19"/>
  <c r="AY141" i="19"/>
  <c r="AZ141" i="19"/>
  <c r="AR141" i="19"/>
  <c r="AS141" i="19"/>
  <c r="BA141" i="19"/>
  <c r="AT141" i="19"/>
  <c r="AX141" i="19"/>
  <c r="AV141" i="19"/>
  <c r="AX140" i="19"/>
  <c r="AW140" i="19"/>
  <c r="AY140" i="19"/>
  <c r="AZ140" i="19"/>
  <c r="AR140" i="19"/>
  <c r="AV140" i="19"/>
  <c r="AS140" i="19"/>
  <c r="BA140" i="19"/>
  <c r="AT140" i="19"/>
  <c r="AV138" i="19"/>
  <c r="AZ138" i="19"/>
  <c r="AW138" i="19"/>
  <c r="AY138" i="19"/>
  <c r="AS138" i="19"/>
  <c r="AX138" i="19"/>
  <c r="AR138" i="19"/>
  <c r="AT138" i="19"/>
  <c r="BA138" i="19"/>
  <c r="AR151" i="19"/>
  <c r="BA151" i="19"/>
  <c r="AS151" i="19"/>
  <c r="AX151" i="19"/>
  <c r="AW151" i="19"/>
  <c r="AZ151" i="19"/>
  <c r="AT151" i="19"/>
  <c r="AY151" i="19"/>
  <c r="AV151" i="19"/>
  <c r="AJ156" i="19"/>
  <c r="AP156" i="19"/>
  <c r="Q156" i="19"/>
  <c r="AN156" i="19"/>
  <c r="I156" i="19"/>
  <c r="N156" i="19"/>
  <c r="R156" i="19"/>
  <c r="P156" i="19"/>
  <c r="AQ156" i="19"/>
  <c r="T156" i="19"/>
  <c r="AK156" i="19"/>
  <c r="O156" i="19"/>
  <c r="L156" i="19"/>
  <c r="J156" i="19"/>
  <c r="BG156" i="19"/>
  <c r="K156" i="19"/>
  <c r="X156" i="19"/>
  <c r="BF156" i="19"/>
  <c r="BE156" i="19"/>
  <c r="M156" i="19"/>
  <c r="BL156" i="19"/>
  <c r="BJ156" i="19"/>
  <c r="S156" i="19"/>
  <c r="BH156" i="19"/>
  <c r="BK156" i="19"/>
  <c r="AO156" i="19"/>
  <c r="BM156" i="19"/>
  <c r="BI156" i="19"/>
  <c r="AU156" i="19"/>
  <c r="AB156" i="19"/>
  <c r="AN155" i="19"/>
  <c r="N155" i="19"/>
  <c r="L155" i="19"/>
  <c r="K155" i="19"/>
  <c r="J155" i="19"/>
  <c r="AK155" i="19"/>
  <c r="S155" i="19"/>
  <c r="AU155" i="19"/>
  <c r="BK155" i="19"/>
  <c r="O155" i="19"/>
  <c r="BL155" i="19"/>
  <c r="I155" i="19"/>
  <c r="P155" i="19"/>
  <c r="BF155" i="19"/>
  <c r="BE155" i="19"/>
  <c r="Q155" i="19"/>
  <c r="R155" i="19"/>
  <c r="BM155" i="19"/>
  <c r="T155" i="19"/>
  <c r="BG155" i="19"/>
  <c r="X155" i="19"/>
  <c r="AP155" i="19"/>
  <c r="BJ155" i="19"/>
  <c r="BI155" i="19"/>
  <c r="AQ155" i="19"/>
  <c r="M155" i="19"/>
  <c r="BH155" i="19"/>
  <c r="AB155" i="19"/>
  <c r="AJ155" i="19"/>
  <c r="AO155" i="19"/>
  <c r="BG154" i="19"/>
  <c r="AK154" i="19"/>
  <c r="AQ154" i="19"/>
  <c r="K154" i="19"/>
  <c r="Q154" i="19"/>
  <c r="BK154" i="19"/>
  <c r="BL154" i="19"/>
  <c r="BI154" i="19"/>
  <c r="T154" i="19"/>
  <c r="BE154" i="19"/>
  <c r="AN154" i="19"/>
  <c r="J154" i="19"/>
  <c r="O154" i="19"/>
  <c r="BF154" i="19"/>
  <c r="AU154" i="19"/>
  <c r="I154" i="19"/>
  <c r="R154" i="19"/>
  <c r="L154" i="19"/>
  <c r="S154" i="19"/>
  <c r="BJ154" i="19"/>
  <c r="N154" i="19"/>
  <c r="AP154" i="19"/>
  <c r="AJ154" i="19"/>
  <c r="M154" i="19"/>
  <c r="BH154" i="19"/>
  <c r="P154" i="19"/>
  <c r="AB154" i="19"/>
  <c r="BM154" i="19"/>
  <c r="X154" i="19"/>
  <c r="AO154" i="19"/>
  <c r="J141" i="19"/>
  <c r="AU141" i="19"/>
  <c r="AU149" i="19"/>
  <c r="AU152" i="19"/>
  <c r="T153" i="19"/>
  <c r="AU153" i="19"/>
  <c r="J153" i="19"/>
  <c r="O153" i="19"/>
  <c r="AQ153" i="19"/>
  <c r="BL153" i="19"/>
  <c r="BH153" i="19"/>
  <c r="BJ153" i="19"/>
  <c r="BI153" i="19"/>
  <c r="I153" i="19"/>
  <c r="AP153" i="19"/>
  <c r="BF153" i="19"/>
  <c r="P153" i="19"/>
  <c r="L153" i="19"/>
  <c r="N153" i="19"/>
  <c r="AB153" i="19"/>
  <c r="K153" i="19"/>
  <c r="BK153" i="19"/>
  <c r="BE153" i="19"/>
  <c r="BG153" i="19"/>
  <c r="X153" i="19"/>
  <c r="M153" i="19"/>
  <c r="S153" i="19"/>
  <c r="BM153" i="19"/>
  <c r="AN153" i="19"/>
  <c r="R153" i="19"/>
  <c r="AJ153" i="19"/>
  <c r="AO153" i="19"/>
  <c r="Q153" i="19"/>
  <c r="AK153" i="19"/>
  <c r="AU145" i="19"/>
  <c r="AU143" i="19"/>
  <c r="AU151" i="19"/>
  <c r="AU139" i="19"/>
  <c r="AU147" i="19"/>
  <c r="AU140" i="19"/>
  <c r="AU138" i="19"/>
  <c r="AJ152" i="19"/>
  <c r="T152" i="19"/>
  <c r="BL152" i="19"/>
  <c r="J152" i="19"/>
  <c r="AO152" i="19"/>
  <c r="BM152" i="19"/>
  <c r="K152" i="19"/>
  <c r="M152" i="19"/>
  <c r="N152" i="19"/>
  <c r="I152" i="19"/>
  <c r="BH152" i="19"/>
  <c r="R152" i="19"/>
  <c r="X152" i="19"/>
  <c r="Q152" i="19"/>
  <c r="AQ152" i="19"/>
  <c r="BF152" i="19"/>
  <c r="P152" i="19"/>
  <c r="AB152" i="19"/>
  <c r="AN152" i="19"/>
  <c r="BE152" i="19"/>
  <c r="BI152" i="19"/>
  <c r="AK152" i="19"/>
  <c r="BJ152" i="19"/>
  <c r="L152" i="19"/>
  <c r="O152" i="19"/>
  <c r="S152" i="19"/>
  <c r="BG152" i="19"/>
  <c r="BK152" i="19"/>
  <c r="AP152" i="19"/>
  <c r="I151" i="19"/>
  <c r="K151" i="19"/>
  <c r="AN151" i="19"/>
  <c r="AO151" i="19"/>
  <c r="Q151" i="19"/>
  <c r="AJ151" i="19"/>
  <c r="AQ151" i="19"/>
  <c r="S151" i="19"/>
  <c r="P151" i="19"/>
  <c r="N151" i="19"/>
  <c r="O151" i="19"/>
  <c r="AK151" i="19"/>
  <c r="M151" i="19"/>
  <c r="R151" i="19"/>
  <c r="L151" i="19"/>
  <c r="AP151" i="19"/>
  <c r="T151" i="19"/>
  <c r="AB151" i="19"/>
  <c r="X151" i="19"/>
  <c r="BL151" i="19"/>
  <c r="BJ151" i="19"/>
  <c r="BM151" i="19"/>
  <c r="BE151" i="19"/>
  <c r="BF151" i="19"/>
  <c r="BG151" i="19"/>
  <c r="BI151" i="19"/>
  <c r="BH151" i="19"/>
  <c r="BK151" i="19"/>
  <c r="BO150" i="19"/>
  <c r="M149" i="19"/>
  <c r="BI149" i="19"/>
  <c r="AP149" i="19"/>
  <c r="BL149" i="19"/>
  <c r="BH149" i="19"/>
  <c r="R149" i="19"/>
  <c r="BK149" i="19"/>
  <c r="AJ149" i="19"/>
  <c r="N149" i="19"/>
  <c r="S149" i="19"/>
  <c r="O149" i="19"/>
  <c r="AI149" i="19"/>
  <c r="K149" i="19"/>
  <c r="AB149" i="19"/>
  <c r="AK149" i="19"/>
  <c r="I149" i="19"/>
  <c r="AN149" i="19"/>
  <c r="BJ149" i="19"/>
  <c r="X149" i="19"/>
  <c r="J149" i="19"/>
  <c r="AO149" i="19"/>
  <c r="L149" i="19"/>
  <c r="AF149" i="19"/>
  <c r="Q149" i="19"/>
  <c r="BM149" i="19"/>
  <c r="AQ149" i="19"/>
  <c r="P149" i="19"/>
  <c r="BO148" i="19"/>
  <c r="BE138" i="19"/>
  <c r="BI140" i="19"/>
  <c r="AN138" i="19"/>
  <c r="I140" i="19"/>
  <c r="AQ138" i="19"/>
  <c r="M140" i="19"/>
  <c r="I138" i="19"/>
  <c r="AK140" i="19"/>
  <c r="K147" i="19"/>
  <c r="L147" i="19"/>
  <c r="P147" i="19"/>
  <c r="AQ147" i="19"/>
  <c r="AK147" i="19"/>
  <c r="M147" i="19"/>
  <c r="T147" i="19"/>
  <c r="S147" i="19"/>
  <c r="R147" i="19"/>
  <c r="AB147" i="19"/>
  <c r="I147" i="19"/>
  <c r="J147" i="19"/>
  <c r="AN147" i="19"/>
  <c r="AJ147" i="19"/>
  <c r="AP147" i="19"/>
  <c r="X147" i="19"/>
  <c r="AO147" i="19"/>
  <c r="Q147" i="19"/>
  <c r="N147" i="19"/>
  <c r="O147" i="19"/>
  <c r="BM147" i="19"/>
  <c r="BL147" i="19"/>
  <c r="BF147" i="19"/>
  <c r="BH147" i="19"/>
  <c r="BK147" i="19"/>
  <c r="BE147" i="19"/>
  <c r="BI147" i="19"/>
  <c r="BG147" i="19"/>
  <c r="BJ147" i="19"/>
  <c r="F145" i="19"/>
  <c r="G147" i="19"/>
  <c r="G149" i="19" s="1"/>
  <c r="G151" i="19" s="1"/>
  <c r="G153" i="19" s="1"/>
  <c r="G155" i="19" s="1"/>
  <c r="G157" i="19" s="1"/>
  <c r="G159" i="19" s="1"/>
  <c r="G161" i="19" s="1"/>
  <c r="G163" i="19" s="1"/>
  <c r="G165" i="19" s="1"/>
  <c r="G167" i="19" s="1"/>
  <c r="G169" i="19" s="1"/>
  <c r="G171" i="19" s="1"/>
  <c r="G173" i="19" s="1"/>
  <c r="G175" i="19" s="1"/>
  <c r="G177" i="19" s="1"/>
  <c r="G179" i="19" s="1"/>
  <c r="G181" i="19" s="1"/>
  <c r="G183" i="19" s="1"/>
  <c r="BO146" i="19"/>
  <c r="F144" i="19"/>
  <c r="G146" i="19"/>
  <c r="BJ145" i="19"/>
  <c r="S145" i="19"/>
  <c r="AQ145" i="19"/>
  <c r="AJ145" i="19"/>
  <c r="BE145" i="19"/>
  <c r="BM145" i="19"/>
  <c r="P145" i="19"/>
  <c r="AB145" i="19"/>
  <c r="AO145" i="19"/>
  <c r="O145" i="19"/>
  <c r="J145" i="19"/>
  <c r="T145" i="19"/>
  <c r="BG145" i="19"/>
  <c r="I145" i="19"/>
  <c r="BK145" i="19"/>
  <c r="Q145" i="19"/>
  <c r="BI145" i="19"/>
  <c r="BF145" i="19"/>
  <c r="AN145" i="19"/>
  <c r="L145" i="19"/>
  <c r="K145" i="19"/>
  <c r="M145" i="19"/>
  <c r="AK145" i="19"/>
  <c r="AP145" i="19"/>
  <c r="R145" i="19"/>
  <c r="BL145" i="19"/>
  <c r="X145" i="19"/>
  <c r="BH145" i="19"/>
  <c r="N145" i="19"/>
  <c r="A145" i="19"/>
  <c r="A144" i="19"/>
  <c r="BO144" i="19"/>
  <c r="BH138" i="19"/>
  <c r="Q138" i="19"/>
  <c r="BM138" i="19"/>
  <c r="AK138" i="19"/>
  <c r="AP138" i="19"/>
  <c r="K138" i="19"/>
  <c r="BJ140" i="19"/>
  <c r="J140" i="19"/>
  <c r="K140" i="19"/>
  <c r="AQ140" i="19"/>
  <c r="BF138" i="19"/>
  <c r="BG138" i="19"/>
  <c r="J138" i="19"/>
  <c r="N138" i="19"/>
  <c r="M138" i="19"/>
  <c r="BF140" i="19"/>
  <c r="N140" i="19"/>
  <c r="S140" i="19"/>
  <c r="AN140" i="19"/>
  <c r="X140" i="19"/>
  <c r="AO140" i="19"/>
  <c r="BI138" i="19"/>
  <c r="AB138" i="19"/>
  <c r="R138" i="19"/>
  <c r="BG140" i="19"/>
  <c r="Q140" i="19"/>
  <c r="BK138" i="19"/>
  <c r="X138" i="19"/>
  <c r="AO138" i="19"/>
  <c r="S138" i="19"/>
  <c r="P138" i="19"/>
  <c r="BH140" i="19"/>
  <c r="BK140" i="19"/>
  <c r="T140" i="19"/>
  <c r="BE140" i="19"/>
  <c r="P140" i="19"/>
  <c r="BJ138" i="19"/>
  <c r="T138" i="19"/>
  <c r="AJ138" i="19"/>
  <c r="O138" i="19"/>
  <c r="BM140" i="19"/>
  <c r="L140" i="19"/>
  <c r="AB140" i="19"/>
  <c r="AJ140" i="19"/>
  <c r="BL138" i="19"/>
  <c r="L138" i="19"/>
  <c r="BL140" i="19"/>
  <c r="R140" i="19"/>
  <c r="O140" i="19"/>
  <c r="AP140" i="19"/>
  <c r="L143" i="19"/>
  <c r="J143" i="19"/>
  <c r="R143" i="19"/>
  <c r="O143" i="19"/>
  <c r="N143" i="19"/>
  <c r="AP143" i="19"/>
  <c r="AN143" i="19"/>
  <c r="AQ143" i="19"/>
  <c r="K143" i="19"/>
  <c r="P143" i="19"/>
  <c r="Q143" i="19"/>
  <c r="AK143" i="19"/>
  <c r="S143" i="19"/>
  <c r="I143" i="19"/>
  <c r="M143" i="19"/>
  <c r="AO143" i="19"/>
  <c r="AJ143" i="19"/>
  <c r="X143" i="19"/>
  <c r="AB143" i="19"/>
  <c r="T143" i="19"/>
  <c r="BL143" i="19"/>
  <c r="BH143" i="19"/>
  <c r="BJ143" i="19"/>
  <c r="BG143" i="19"/>
  <c r="BK143" i="19"/>
  <c r="BI143" i="19"/>
  <c r="BE143" i="19"/>
  <c r="BF143" i="19"/>
  <c r="BM143" i="19"/>
  <c r="A142" i="19"/>
  <c r="BO142" i="19"/>
  <c r="AJ141" i="19"/>
  <c r="N141" i="19"/>
  <c r="K141" i="19"/>
  <c r="R141" i="19"/>
  <c r="O141" i="19"/>
  <c r="AK141" i="19"/>
  <c r="S141" i="19"/>
  <c r="T141" i="19"/>
  <c r="AN141" i="19"/>
  <c r="AB141" i="19"/>
  <c r="AP141" i="19"/>
  <c r="AO141" i="19"/>
  <c r="L141" i="19"/>
  <c r="P141" i="19"/>
  <c r="I141" i="19"/>
  <c r="Q141" i="19"/>
  <c r="M141" i="19"/>
  <c r="AQ141" i="19"/>
  <c r="X141" i="19"/>
  <c r="BF141" i="19"/>
  <c r="BE141" i="19"/>
  <c r="BG141" i="19"/>
  <c r="BK141" i="19"/>
  <c r="BL141" i="19"/>
  <c r="BH141" i="19"/>
  <c r="BM141" i="19"/>
  <c r="BJ141" i="19"/>
  <c r="BI141" i="19"/>
  <c r="BG139" i="19"/>
  <c r="BI139" i="19"/>
  <c r="N139" i="19"/>
  <c r="BF139" i="19"/>
  <c r="J139" i="19"/>
  <c r="L139" i="19"/>
  <c r="AB139" i="19"/>
  <c r="AO139" i="19"/>
  <c r="T139" i="19"/>
  <c r="BL139" i="19"/>
  <c r="BE139" i="19"/>
  <c r="BH139" i="19"/>
  <c r="AJ139" i="19"/>
  <c r="AK139" i="19"/>
  <c r="R139" i="19"/>
  <c r="AQ139" i="19"/>
  <c r="BK139" i="19"/>
  <c r="BM139" i="19"/>
  <c r="BJ139" i="19"/>
  <c r="I139" i="19"/>
  <c r="S139" i="19"/>
  <c r="AN139" i="19"/>
  <c r="Q139" i="19"/>
  <c r="AP139" i="19"/>
  <c r="O139" i="19"/>
  <c r="X139" i="19"/>
  <c r="K139" i="19"/>
  <c r="M139" i="19"/>
  <c r="P139" i="19"/>
  <c r="AH136" i="19"/>
  <c r="AG134" i="19"/>
  <c r="W137" i="19"/>
  <c r="AE137" i="19"/>
  <c r="AC136" i="19"/>
  <c r="AH134" i="19"/>
  <c r="Y136" i="19"/>
  <c r="AC137" i="19"/>
  <c r="AA136" i="19"/>
  <c r="U136" i="19"/>
  <c r="AD136" i="19"/>
  <c r="W136" i="19"/>
  <c r="V137" i="19"/>
  <c r="Z136" i="19"/>
  <c r="AA137" i="19"/>
  <c r="Y137" i="19"/>
  <c r="V136" i="19"/>
  <c r="Z137" i="19"/>
  <c r="AG135" i="19"/>
  <c r="AE136" i="19"/>
  <c r="AD137" i="19"/>
  <c r="AG136" i="19"/>
  <c r="U137" i="19"/>
  <c r="AH135" i="19"/>
  <c r="AD184" i="19" l="1"/>
  <c r="V184" i="19"/>
  <c r="AD183" i="19"/>
  <c r="U184" i="19"/>
  <c r="U183" i="19"/>
  <c r="W184" i="19"/>
  <c r="AE184" i="19"/>
  <c r="AH184" i="19"/>
  <c r="Z184" i="19"/>
  <c r="Y184" i="19"/>
  <c r="AA184" i="19"/>
  <c r="AC184" i="19"/>
  <c r="AG180" i="19"/>
  <c r="Y183" i="19"/>
  <c r="AE182" i="19"/>
  <c r="AA182" i="19"/>
  <c r="V183" i="19"/>
  <c r="U182" i="19"/>
  <c r="AH181" i="19"/>
  <c r="AH183" i="19"/>
  <c r="Z182" i="19"/>
  <c r="AC183" i="19"/>
  <c r="AA183" i="19"/>
  <c r="F183" i="19"/>
  <c r="A183" i="19"/>
  <c r="Z183" i="19"/>
  <c r="W183" i="19"/>
  <c r="AG183" i="19"/>
  <c r="AE183" i="19"/>
  <c r="AC182" i="19"/>
  <c r="AD182" i="19"/>
  <c r="AG182" i="19"/>
  <c r="Y182" i="19"/>
  <c r="AH182" i="19"/>
  <c r="U181" i="19"/>
  <c r="AE181" i="19"/>
  <c r="V181" i="19"/>
  <c r="W181" i="19"/>
  <c r="F181" i="19"/>
  <c r="A181" i="19"/>
  <c r="AA181" i="19"/>
  <c r="Y181" i="19"/>
  <c r="AD181" i="19"/>
  <c r="AC181" i="19"/>
  <c r="Z181" i="19"/>
  <c r="AG181" i="19"/>
  <c r="V180" i="19"/>
  <c r="U180" i="19"/>
  <c r="AH179" i="19"/>
  <c r="W180" i="19"/>
  <c r="AA180" i="19"/>
  <c r="Z180" i="19"/>
  <c r="Y180" i="19"/>
  <c r="AC180" i="19"/>
  <c r="AH180" i="19"/>
  <c r="AD180" i="19"/>
  <c r="AA179" i="19"/>
  <c r="U176" i="19"/>
  <c r="AE168" i="19"/>
  <c r="AC179" i="19"/>
  <c r="AD179" i="19"/>
  <c r="Z179" i="19"/>
  <c r="AG179" i="19"/>
  <c r="Y179" i="19"/>
  <c r="U179" i="19"/>
  <c r="AE179" i="19"/>
  <c r="AE178" i="19"/>
  <c r="V179" i="19"/>
  <c r="W179" i="19"/>
  <c r="F179" i="19"/>
  <c r="A179" i="19"/>
  <c r="AC178" i="19"/>
  <c r="V178" i="19"/>
  <c r="AG178" i="19"/>
  <c r="AD178" i="19"/>
  <c r="AA178" i="19"/>
  <c r="AH178" i="19"/>
  <c r="Y178" i="19"/>
  <c r="AC177" i="19"/>
  <c r="Y177" i="19"/>
  <c r="Z178" i="19"/>
  <c r="U178" i="19"/>
  <c r="W178" i="19"/>
  <c r="U177" i="19"/>
  <c r="AE177" i="19"/>
  <c r="AH176" i="19"/>
  <c r="AG177" i="19"/>
  <c r="W177" i="19"/>
  <c r="AC175" i="19"/>
  <c r="V176" i="19"/>
  <c r="F177" i="19"/>
  <c r="A177" i="19"/>
  <c r="AD177" i="19"/>
  <c r="V177" i="19"/>
  <c r="AH177" i="19"/>
  <c r="AA177" i="19"/>
  <c r="AE176" i="19"/>
  <c r="AG176" i="19"/>
  <c r="Z176" i="19"/>
  <c r="Y176" i="19"/>
  <c r="W176" i="19"/>
  <c r="AA176" i="19"/>
  <c r="AC176" i="19"/>
  <c r="AD176" i="19"/>
  <c r="Z175" i="19"/>
  <c r="V175" i="19"/>
  <c r="AD175" i="19"/>
  <c r="AE175" i="19"/>
  <c r="AH175" i="19"/>
  <c r="U175" i="19"/>
  <c r="Y175" i="19"/>
  <c r="F175" i="19"/>
  <c r="A175" i="19"/>
  <c r="AA175" i="19"/>
  <c r="W175" i="19"/>
  <c r="AG175" i="19"/>
  <c r="W174" i="19"/>
  <c r="AC174" i="19"/>
  <c r="AD174" i="19"/>
  <c r="Y174" i="19"/>
  <c r="V174" i="19"/>
  <c r="U174" i="19"/>
  <c r="AA174" i="19"/>
  <c r="AG174" i="19"/>
  <c r="Z174" i="19"/>
  <c r="AH174" i="19"/>
  <c r="AE174" i="19"/>
  <c r="AD173" i="19"/>
  <c r="Z173" i="19"/>
  <c r="AE173" i="19"/>
  <c r="AC173" i="19"/>
  <c r="AE172" i="19"/>
  <c r="AD172" i="19"/>
  <c r="AC172" i="19"/>
  <c r="AG173" i="19"/>
  <c r="AA172" i="19"/>
  <c r="Z172" i="19"/>
  <c r="Y172" i="19"/>
  <c r="U172" i="19"/>
  <c r="AH173" i="19"/>
  <c r="W172" i="19"/>
  <c r="V172" i="19"/>
  <c r="V173" i="19"/>
  <c r="AA173" i="19"/>
  <c r="U173" i="19"/>
  <c r="F173" i="19"/>
  <c r="A173" i="19"/>
  <c r="W173" i="19"/>
  <c r="Y173" i="19"/>
  <c r="AH172" i="19"/>
  <c r="Y171" i="19"/>
  <c r="AD171" i="19"/>
  <c r="AG172" i="19"/>
  <c r="Z171" i="19"/>
  <c r="V167" i="19"/>
  <c r="AA171" i="19"/>
  <c r="AG171" i="19"/>
  <c r="AH171" i="19"/>
  <c r="AD170" i="19"/>
  <c r="AE171" i="19"/>
  <c r="F171" i="19"/>
  <c r="A171" i="19"/>
  <c r="AC171" i="19"/>
  <c r="U171" i="19"/>
  <c r="V171" i="19"/>
  <c r="W171" i="19"/>
  <c r="AC170" i="19"/>
  <c r="AG170" i="19"/>
  <c r="AA170" i="19"/>
  <c r="V170" i="19"/>
  <c r="Y170" i="19"/>
  <c r="Z170" i="19"/>
  <c r="AH170" i="19"/>
  <c r="U170" i="19"/>
  <c r="AE170" i="19"/>
  <c r="W170" i="19"/>
  <c r="W169" i="19"/>
  <c r="U169" i="19"/>
  <c r="V169" i="19"/>
  <c r="AA165" i="19"/>
  <c r="AC169" i="19"/>
  <c r="F169" i="19"/>
  <c r="A169" i="19"/>
  <c r="AA167" i="19"/>
  <c r="AE169" i="19"/>
  <c r="Z169" i="19"/>
  <c r="Y167" i="19"/>
  <c r="AD169" i="19"/>
  <c r="AH169" i="19"/>
  <c r="Y169" i="19"/>
  <c r="AG169" i="19"/>
  <c r="AA169" i="19"/>
  <c r="AG168" i="19"/>
  <c r="Z166" i="19"/>
  <c r="AC168" i="19"/>
  <c r="U168" i="19"/>
  <c r="V168" i="19"/>
  <c r="AD168" i="19"/>
  <c r="AH168" i="19"/>
  <c r="Y168" i="19"/>
  <c r="AA168" i="19"/>
  <c r="Z168" i="19"/>
  <c r="W168" i="19"/>
  <c r="W166" i="19"/>
  <c r="AD167" i="19"/>
  <c r="Z167" i="19"/>
  <c r="U167" i="19"/>
  <c r="AA166" i="19"/>
  <c r="F167" i="19"/>
  <c r="A167" i="19"/>
  <c r="AH167" i="19"/>
  <c r="AE167" i="19"/>
  <c r="W167" i="19"/>
  <c r="AC167" i="19"/>
  <c r="U166" i="19"/>
  <c r="AG167" i="19"/>
  <c r="AD166" i="19"/>
  <c r="AH166" i="19"/>
  <c r="AC166" i="19"/>
  <c r="AE166" i="19"/>
  <c r="AA164" i="19"/>
  <c r="AG166" i="19"/>
  <c r="V166" i="19"/>
  <c r="Y166" i="19"/>
  <c r="V165" i="19"/>
  <c r="AG163" i="19"/>
  <c r="AH163" i="19"/>
  <c r="W164" i="19"/>
  <c r="Z165" i="19"/>
  <c r="Y165" i="19"/>
  <c r="U165" i="19"/>
  <c r="AC165" i="19"/>
  <c r="U164" i="19"/>
  <c r="W165" i="19"/>
  <c r="AH165" i="19"/>
  <c r="F165" i="19"/>
  <c r="A165" i="19"/>
  <c r="AE165" i="19"/>
  <c r="AG165" i="19"/>
  <c r="AD165" i="19"/>
  <c r="Y162" i="19"/>
  <c r="AH164" i="19"/>
  <c r="AE164" i="19"/>
  <c r="Z164" i="19"/>
  <c r="AG164" i="19"/>
  <c r="Y164" i="19"/>
  <c r="AC164" i="19"/>
  <c r="V164" i="19"/>
  <c r="AD164" i="19"/>
  <c r="U163" i="19"/>
  <c r="AA163" i="19"/>
  <c r="V163" i="19"/>
  <c r="AE163" i="19"/>
  <c r="Z163" i="19"/>
  <c r="AC163" i="19"/>
  <c r="Y163" i="19"/>
  <c r="W163" i="19"/>
  <c r="AD163" i="19"/>
  <c r="F163" i="19"/>
  <c r="A163" i="19"/>
  <c r="AE162" i="19"/>
  <c r="W162" i="19"/>
  <c r="V162" i="19"/>
  <c r="U162" i="19"/>
  <c r="AG162" i="19"/>
  <c r="AC162" i="19"/>
  <c r="AH162" i="19"/>
  <c r="AD162" i="19"/>
  <c r="AA162" i="19"/>
  <c r="Z162" i="19"/>
  <c r="AC161" i="19"/>
  <c r="Y161" i="19"/>
  <c r="Z161" i="19"/>
  <c r="AA161" i="19"/>
  <c r="AE161" i="19"/>
  <c r="V161" i="19"/>
  <c r="U161" i="19"/>
  <c r="AD161" i="19"/>
  <c r="Y160" i="19"/>
  <c r="W161" i="19"/>
  <c r="Z160" i="19"/>
  <c r="AA160" i="19"/>
  <c r="W160" i="19"/>
  <c r="V160" i="19"/>
  <c r="F161" i="19"/>
  <c r="A161" i="19"/>
  <c r="U160" i="19"/>
  <c r="AD160" i="19"/>
  <c r="AE160" i="19"/>
  <c r="AC160" i="19"/>
  <c r="Z159" i="19"/>
  <c r="Y159" i="19"/>
  <c r="F159" i="19"/>
  <c r="A159" i="19"/>
  <c r="U159" i="19"/>
  <c r="AD159" i="19"/>
  <c r="W158" i="19"/>
  <c r="AA159" i="19"/>
  <c r="AC159" i="19"/>
  <c r="W159" i="19"/>
  <c r="V159" i="19"/>
  <c r="AE159" i="19"/>
  <c r="AC158" i="19"/>
  <c r="AE158" i="19"/>
  <c r="Z158" i="19"/>
  <c r="Y158" i="19"/>
  <c r="U158" i="19"/>
  <c r="V158" i="19"/>
  <c r="AA158" i="19"/>
  <c r="AD158" i="19"/>
  <c r="AD157" i="19"/>
  <c r="Y157" i="19"/>
  <c r="Z157" i="19"/>
  <c r="AA157" i="19"/>
  <c r="AC157" i="19"/>
  <c r="AE157" i="19"/>
  <c r="W157" i="19"/>
  <c r="V157" i="19"/>
  <c r="U157" i="19"/>
  <c r="F157" i="19"/>
  <c r="A157" i="19"/>
  <c r="AZ148" i="19"/>
  <c r="AT148" i="19"/>
  <c r="AR148" i="19"/>
  <c r="AX148" i="19"/>
  <c r="BA148" i="19"/>
  <c r="AW148" i="19"/>
  <c r="AV148" i="19"/>
  <c r="AY148" i="19"/>
  <c r="AS148" i="19"/>
  <c r="AV146" i="19"/>
  <c r="AZ146" i="19"/>
  <c r="AR146" i="19"/>
  <c r="BA146" i="19"/>
  <c r="AT146" i="19"/>
  <c r="AW146" i="19"/>
  <c r="AS146" i="19"/>
  <c r="AY146" i="19"/>
  <c r="AX146" i="19"/>
  <c r="AX150" i="19"/>
  <c r="AT150" i="19"/>
  <c r="AR150" i="19"/>
  <c r="AV150" i="19"/>
  <c r="AY150" i="19"/>
  <c r="AW150" i="19"/>
  <c r="AZ150" i="19"/>
  <c r="BA150" i="19"/>
  <c r="AS150" i="19"/>
  <c r="AX144" i="19"/>
  <c r="AT144" i="19"/>
  <c r="AV144" i="19"/>
  <c r="AS144" i="19"/>
  <c r="AR144" i="19"/>
  <c r="AW144" i="19"/>
  <c r="AZ144" i="19"/>
  <c r="BA144" i="19"/>
  <c r="AY144" i="19"/>
  <c r="AX142" i="19"/>
  <c r="BA142" i="19"/>
  <c r="AZ142" i="19"/>
  <c r="AV142" i="19"/>
  <c r="AY142" i="19"/>
  <c r="AR142" i="19"/>
  <c r="AS142" i="19"/>
  <c r="AW142" i="19"/>
  <c r="AT142" i="19"/>
  <c r="Y156" i="19"/>
  <c r="Z156" i="19"/>
  <c r="AE156" i="19"/>
  <c r="AA156" i="19"/>
  <c r="W156" i="19"/>
  <c r="U156" i="19"/>
  <c r="V156" i="19"/>
  <c r="AC156" i="19"/>
  <c r="AD156" i="19"/>
  <c r="AE153" i="19"/>
  <c r="AE155" i="19"/>
  <c r="U155" i="19"/>
  <c r="Z155" i="19"/>
  <c r="AA155" i="19"/>
  <c r="Y155" i="19"/>
  <c r="F155" i="19"/>
  <c r="A155" i="19"/>
  <c r="W155" i="19"/>
  <c r="AC155" i="19"/>
  <c r="V155" i="19"/>
  <c r="AD155" i="19"/>
  <c r="U153" i="19"/>
  <c r="W154" i="19"/>
  <c r="AC153" i="19"/>
  <c r="W153" i="19"/>
  <c r="Y154" i="19"/>
  <c r="V153" i="19"/>
  <c r="AA154" i="19"/>
  <c r="V154" i="19"/>
  <c r="Z154" i="19"/>
  <c r="AD154" i="19"/>
  <c r="AE154" i="19"/>
  <c r="U154" i="19"/>
  <c r="AC154" i="19"/>
  <c r="AD153" i="19"/>
  <c r="AU146" i="19"/>
  <c r="Z153" i="19"/>
  <c r="AU142" i="19"/>
  <c r="F153" i="19"/>
  <c r="A153" i="19"/>
  <c r="AU150" i="19"/>
  <c r="AA153" i="19"/>
  <c r="AU148" i="19"/>
  <c r="AU144" i="19"/>
  <c r="Y153" i="19"/>
  <c r="V152" i="19"/>
  <c r="W152" i="19"/>
  <c r="U152" i="19"/>
  <c r="AA152" i="19"/>
  <c r="AC152" i="19"/>
  <c r="Z152" i="19"/>
  <c r="AE152" i="19"/>
  <c r="Y152" i="19"/>
  <c r="AD152" i="19"/>
  <c r="Y151" i="19"/>
  <c r="Z151" i="19"/>
  <c r="AC151" i="19"/>
  <c r="W151" i="19"/>
  <c r="V151" i="19"/>
  <c r="U151" i="19"/>
  <c r="AE151" i="19"/>
  <c r="AA151" i="19"/>
  <c r="F151" i="19"/>
  <c r="A151" i="19"/>
  <c r="AD151" i="19"/>
  <c r="AJ150" i="19"/>
  <c r="L150" i="19"/>
  <c r="K150" i="19"/>
  <c r="J150" i="19"/>
  <c r="AB150" i="19"/>
  <c r="BH150" i="19"/>
  <c r="BE150" i="19"/>
  <c r="BG150" i="19"/>
  <c r="BJ150" i="19"/>
  <c r="P150" i="19"/>
  <c r="I150" i="19"/>
  <c r="BK150" i="19"/>
  <c r="AQ150" i="19"/>
  <c r="BI150" i="19"/>
  <c r="R150" i="19"/>
  <c r="Q150" i="19"/>
  <c r="BM150" i="19"/>
  <c r="BL150" i="19"/>
  <c r="AP150" i="19"/>
  <c r="BF150" i="19"/>
  <c r="T150" i="19"/>
  <c r="S150" i="19"/>
  <c r="X150" i="19"/>
  <c r="AO150" i="19"/>
  <c r="N150" i="19"/>
  <c r="AN150" i="19"/>
  <c r="O150" i="19"/>
  <c r="M150" i="19"/>
  <c r="AK150" i="19"/>
  <c r="Z149" i="19"/>
  <c r="AE149" i="19"/>
  <c r="F149" i="19"/>
  <c r="A149" i="19"/>
  <c r="Y149" i="19"/>
  <c r="AC149" i="19"/>
  <c r="AD149" i="19"/>
  <c r="AA149" i="19"/>
  <c r="F146" i="19"/>
  <c r="G148" i="19"/>
  <c r="G150" i="19" s="1"/>
  <c r="G152" i="19" s="1"/>
  <c r="G154" i="19" s="1"/>
  <c r="G156" i="19" s="1"/>
  <c r="G158" i="19" s="1"/>
  <c r="G160" i="19" s="1"/>
  <c r="G162" i="19" s="1"/>
  <c r="G164" i="19" s="1"/>
  <c r="G166" i="19" s="1"/>
  <c r="G168" i="19" s="1"/>
  <c r="G170" i="19" s="1"/>
  <c r="G172" i="19" s="1"/>
  <c r="G174" i="19" s="1"/>
  <c r="G176" i="19" s="1"/>
  <c r="G178" i="19" s="1"/>
  <c r="G180" i="19" s="1"/>
  <c r="G182" i="19" s="1"/>
  <c r="G184" i="19" s="1"/>
  <c r="S148" i="19"/>
  <c r="Q148" i="19"/>
  <c r="AO148" i="19"/>
  <c r="N148" i="19"/>
  <c r="T148" i="19"/>
  <c r="AQ148" i="19"/>
  <c r="AB148" i="19"/>
  <c r="BH148" i="19"/>
  <c r="I148" i="19"/>
  <c r="O148" i="19"/>
  <c r="BJ148" i="19"/>
  <c r="K148" i="19"/>
  <c r="L148" i="19"/>
  <c r="AP148" i="19"/>
  <c r="R148" i="19"/>
  <c r="J148" i="19"/>
  <c r="BL148" i="19"/>
  <c r="BI148" i="19"/>
  <c r="X148" i="19"/>
  <c r="BE148" i="19"/>
  <c r="P148" i="19"/>
  <c r="AJ148" i="19"/>
  <c r="BK148" i="19"/>
  <c r="M148" i="19"/>
  <c r="BG148" i="19"/>
  <c r="BF148" i="19"/>
  <c r="AN148" i="19"/>
  <c r="BM148" i="19"/>
  <c r="AK148" i="19"/>
  <c r="Z140" i="19"/>
  <c r="W147" i="19"/>
  <c r="V147" i="19"/>
  <c r="AD147" i="19"/>
  <c r="AC147" i="19"/>
  <c r="AE147" i="19"/>
  <c r="U147" i="19"/>
  <c r="Z147" i="19"/>
  <c r="Y147" i="19"/>
  <c r="F147" i="19"/>
  <c r="A147" i="19"/>
  <c r="AA147" i="19"/>
  <c r="Z143" i="19"/>
  <c r="A146" i="19"/>
  <c r="O146" i="19"/>
  <c r="P146" i="19"/>
  <c r="S146" i="19"/>
  <c r="L146" i="19"/>
  <c r="M146" i="19"/>
  <c r="T146" i="19"/>
  <c r="J146" i="19"/>
  <c r="K146" i="19"/>
  <c r="BL146" i="19"/>
  <c r="BG146" i="19"/>
  <c r="BM146" i="19"/>
  <c r="AQ146" i="19"/>
  <c r="N146" i="19"/>
  <c r="BI146" i="19"/>
  <c r="AP146" i="19"/>
  <c r="X146" i="19"/>
  <c r="AB146" i="19"/>
  <c r="BK146" i="19"/>
  <c r="BH146" i="19"/>
  <c r="BJ146" i="19"/>
  <c r="BF146" i="19"/>
  <c r="I146" i="19"/>
  <c r="BE146" i="19"/>
  <c r="AN146" i="19"/>
  <c r="R146" i="19"/>
  <c r="AK146" i="19"/>
  <c r="Q146" i="19"/>
  <c r="AO146" i="19"/>
  <c r="AJ146" i="19"/>
  <c r="AA138" i="19"/>
  <c r="W138" i="19"/>
  <c r="U138" i="19"/>
  <c r="V140" i="19"/>
  <c r="AD145" i="19"/>
  <c r="AA140" i="19"/>
  <c r="Y140" i="19"/>
  <c r="Y138" i="19"/>
  <c r="AC145" i="19"/>
  <c r="AD138" i="19"/>
  <c r="Z138" i="19"/>
  <c r="V145" i="19"/>
  <c r="W145" i="19"/>
  <c r="Y145" i="19"/>
  <c r="AA145" i="19"/>
  <c r="Z145" i="19"/>
  <c r="AE145" i="19"/>
  <c r="U145" i="19"/>
  <c r="AC138" i="19"/>
  <c r="AE138" i="19"/>
  <c r="U140" i="19"/>
  <c r="AD140" i="19"/>
  <c r="W140" i="19"/>
  <c r="V138" i="19"/>
  <c r="AE140" i="19"/>
  <c r="AC140" i="19"/>
  <c r="N144" i="19"/>
  <c r="O144" i="19"/>
  <c r="AQ144" i="19"/>
  <c r="S144" i="19"/>
  <c r="I144" i="19"/>
  <c r="L144" i="19"/>
  <c r="P144" i="19"/>
  <c r="BH144" i="19"/>
  <c r="M144" i="19"/>
  <c r="BJ144" i="19"/>
  <c r="T144" i="19"/>
  <c r="BM144" i="19"/>
  <c r="BK144" i="19"/>
  <c r="J144" i="19"/>
  <c r="BE144" i="19"/>
  <c r="K144" i="19"/>
  <c r="X144" i="19"/>
  <c r="AP144" i="19"/>
  <c r="BI144" i="19"/>
  <c r="BG144" i="19"/>
  <c r="AB144" i="19"/>
  <c r="BF144" i="19"/>
  <c r="BL144" i="19"/>
  <c r="Q144" i="19"/>
  <c r="AN144" i="19"/>
  <c r="AK144" i="19"/>
  <c r="R144" i="19"/>
  <c r="AO144" i="19"/>
  <c r="AJ144" i="19"/>
  <c r="V143" i="19"/>
  <c r="Y143" i="19"/>
  <c r="AE143" i="19"/>
  <c r="W143" i="19"/>
  <c r="AD143" i="19"/>
  <c r="AC143" i="19"/>
  <c r="AA143" i="19"/>
  <c r="U143" i="19"/>
  <c r="AA141" i="19"/>
  <c r="AB142" i="19"/>
  <c r="BF142" i="19"/>
  <c r="BK142" i="19"/>
  <c r="BI142" i="19"/>
  <c r="AJ142" i="19"/>
  <c r="BE142" i="19"/>
  <c r="J142" i="19"/>
  <c r="P142" i="19"/>
  <c r="BG142" i="19"/>
  <c r="BM142" i="19"/>
  <c r="L142" i="19"/>
  <c r="M142" i="19"/>
  <c r="I142" i="19"/>
  <c r="T142" i="19"/>
  <c r="O142" i="19"/>
  <c r="BJ142" i="19"/>
  <c r="Q142" i="19"/>
  <c r="AQ142" i="19"/>
  <c r="BH142" i="19"/>
  <c r="S142" i="19"/>
  <c r="K142" i="19"/>
  <c r="BL142" i="19"/>
  <c r="AN142" i="19"/>
  <c r="N142" i="19"/>
  <c r="X142" i="19"/>
  <c r="R142" i="19"/>
  <c r="AO142" i="19"/>
  <c r="AP142" i="19"/>
  <c r="AK142" i="19"/>
  <c r="AD141" i="19"/>
  <c r="U141" i="19"/>
  <c r="AC141" i="19"/>
  <c r="Z141" i="19"/>
  <c r="W141" i="19"/>
  <c r="V141" i="19"/>
  <c r="AE141" i="19"/>
  <c r="Y141" i="19"/>
  <c r="AE139" i="19"/>
  <c r="AC139" i="19"/>
  <c r="U139" i="19"/>
  <c r="AD139" i="19"/>
  <c r="AA139" i="19"/>
  <c r="Y139" i="19"/>
  <c r="Z139" i="19"/>
  <c r="W139" i="19"/>
  <c r="V139" i="19"/>
  <c r="BN130" i="19"/>
  <c r="F184" i="19" l="1"/>
  <c r="A184" i="19"/>
  <c r="F182" i="19"/>
  <c r="A182" i="19"/>
  <c r="F180" i="19"/>
  <c r="A180" i="19"/>
  <c r="F178" i="19"/>
  <c r="A178" i="19"/>
  <c r="F176" i="19"/>
  <c r="A176" i="19"/>
  <c r="F174" i="19"/>
  <c r="A174" i="19"/>
  <c r="F172" i="19"/>
  <c r="A172" i="19"/>
  <c r="F170" i="19"/>
  <c r="A170" i="19"/>
  <c r="F168" i="19"/>
  <c r="A168" i="19"/>
  <c r="F166" i="19"/>
  <c r="A166" i="19"/>
  <c r="F164" i="19"/>
  <c r="A164" i="19"/>
  <c r="F162" i="19"/>
  <c r="A162" i="19"/>
  <c r="F160" i="19"/>
  <c r="A160" i="19"/>
  <c r="F158" i="19"/>
  <c r="A158" i="19"/>
  <c r="F156" i="19"/>
  <c r="A156" i="19"/>
  <c r="F154" i="19"/>
  <c r="A154" i="19"/>
  <c r="A130" i="19"/>
  <c r="F152" i="19"/>
  <c r="A152" i="19"/>
  <c r="AC150" i="19"/>
  <c r="AD150" i="19"/>
  <c r="AE150" i="19"/>
  <c r="V150" i="19"/>
  <c r="Z150" i="19"/>
  <c r="U150" i="19"/>
  <c r="Y150" i="19"/>
  <c r="F150" i="19"/>
  <c r="A150" i="19"/>
  <c r="AA150" i="19"/>
  <c r="W150" i="19"/>
  <c r="AD148" i="19"/>
  <c r="AC148" i="19"/>
  <c r="AA148" i="19"/>
  <c r="AE148" i="19"/>
  <c r="Z148" i="19"/>
  <c r="U148" i="19"/>
  <c r="V148" i="19"/>
  <c r="Y148" i="19"/>
  <c r="W148" i="19"/>
  <c r="F148" i="19"/>
  <c r="A148" i="19"/>
  <c r="U146" i="19"/>
  <c r="AC146" i="19"/>
  <c r="W146" i="19"/>
  <c r="AE146" i="19"/>
  <c r="V146" i="19"/>
  <c r="Z146" i="19"/>
  <c r="AA146" i="19"/>
  <c r="AD146" i="19"/>
  <c r="Y146" i="19"/>
  <c r="U144" i="19"/>
  <c r="W144" i="19"/>
  <c r="V144" i="19"/>
  <c r="Z144" i="19"/>
  <c r="AE144" i="19"/>
  <c r="AA144" i="19"/>
  <c r="AD144" i="19"/>
  <c r="Y144" i="19"/>
  <c r="AC144" i="19"/>
  <c r="AE142" i="19"/>
  <c r="AA142" i="19"/>
  <c r="W142" i="19"/>
  <c r="AD142" i="19"/>
  <c r="Z142" i="19"/>
  <c r="Y142" i="19"/>
  <c r="U142" i="19"/>
  <c r="AC142" i="19"/>
  <c r="V142" i="19"/>
  <c r="BN129" i="19" l="1"/>
  <c r="A129" i="19" l="1"/>
  <c r="BN128" i="19"/>
  <c r="A128" i="19" l="1"/>
  <c r="BN127" i="19"/>
  <c r="A127" i="19" l="1"/>
  <c r="BF134" i="19" l="1"/>
  <c r="V134" i="19" s="1"/>
  <c r="BI134" i="19"/>
  <c r="Z134" i="19" s="1"/>
  <c r="BL134" i="19"/>
  <c r="AD134" i="19" s="1"/>
  <c r="BE134" i="19"/>
  <c r="U134" i="19" s="1"/>
  <c r="BM134" i="19"/>
  <c r="AE134" i="19" s="1"/>
  <c r="BK134" i="19"/>
  <c r="AC134" i="19" s="1"/>
  <c r="BJ134" i="19"/>
  <c r="AA134" i="19" s="1"/>
  <c r="BH134" i="19"/>
  <c r="Y134" i="19" s="1"/>
  <c r="BG134" i="19"/>
  <c r="W134" i="19" s="1"/>
  <c r="W135" i="19"/>
  <c r="V135" i="19"/>
  <c r="AE135" i="19"/>
  <c r="AA135" i="19"/>
  <c r="Z135" i="19"/>
  <c r="AC135" i="19"/>
  <c r="Y135" i="19"/>
  <c r="AD135" i="19"/>
  <c r="U135" i="19"/>
  <c r="F5" i="17" l="1"/>
  <c r="B5" i="20" l="1"/>
  <c r="BN126" i="19" l="1"/>
  <c r="A126" i="19" l="1"/>
  <c r="AF161" i="19" l="1"/>
  <c r="AF160" i="19"/>
  <c r="AI159" i="19"/>
  <c r="AF159" i="19"/>
  <c r="AI158" i="19"/>
  <c r="AI156" i="19"/>
  <c r="AF156" i="19"/>
  <c r="AI154" i="19"/>
  <c r="AI153" i="19"/>
  <c r="AF153" i="19"/>
  <c r="AF152" i="19"/>
  <c r="AF151" i="19"/>
  <c r="AI151" i="19"/>
  <c r="AF150" i="19"/>
  <c r="BD523" i="19" l="1"/>
  <c r="AH523" i="19" s="1"/>
  <c r="BD342" i="19"/>
  <c r="AH342" i="19" s="1"/>
  <c r="AI161" i="19"/>
  <c r="BC523" i="19"/>
  <c r="AG523" i="19" s="1"/>
  <c r="AI160" i="19"/>
  <c r="BC522" i="19"/>
  <c r="AG522" i="19" s="1"/>
  <c r="BC340" i="19"/>
  <c r="AG340" i="19" s="1"/>
  <c r="BC341" i="19"/>
  <c r="AG341" i="19" s="1"/>
  <c r="AF158" i="19"/>
  <c r="BD520" i="19"/>
  <c r="AH520" i="19" s="1"/>
  <c r="BD339" i="19"/>
  <c r="AH339" i="19" s="1"/>
  <c r="BC519" i="19"/>
  <c r="AG519" i="19" s="1"/>
  <c r="BD519" i="19"/>
  <c r="AH519" i="19" s="1"/>
  <c r="BC337" i="19"/>
  <c r="AG337" i="19" s="1"/>
  <c r="BC517" i="19"/>
  <c r="AG517" i="19" s="1"/>
  <c r="AF155" i="19"/>
  <c r="AI155" i="19"/>
  <c r="AF154" i="19"/>
  <c r="AI152" i="19"/>
  <c r="BD514" i="19"/>
  <c r="AH514" i="19" s="1"/>
  <c r="BC151" i="19"/>
  <c r="AG151" i="19" s="1"/>
  <c r="AI150" i="19"/>
  <c r="AF144" i="19"/>
  <c r="AI144" i="19"/>
  <c r="BD328" i="19"/>
  <c r="AH328" i="19" s="1"/>
  <c r="AF146" i="19"/>
  <c r="AI146" i="19"/>
  <c r="AI148" i="19"/>
  <c r="AF148" i="19"/>
  <c r="AI147" i="19"/>
  <c r="AF147" i="19"/>
  <c r="BC509" i="19"/>
  <c r="AG509" i="19" s="1"/>
  <c r="AF145" i="19"/>
  <c r="AI145" i="19"/>
  <c r="AF140" i="19"/>
  <c r="AF143" i="19"/>
  <c r="AI140" i="19"/>
  <c r="AF142" i="19"/>
  <c r="AI137" i="19"/>
  <c r="AF137" i="19"/>
  <c r="AI139" i="19"/>
  <c r="AF141" i="19"/>
  <c r="AI141" i="19"/>
  <c r="AF139" i="19"/>
  <c r="AF138" i="19"/>
  <c r="AI138" i="19"/>
  <c r="AI143" i="19"/>
  <c r="AI142" i="19"/>
  <c r="BD521" i="19" l="1"/>
  <c r="AH521" i="19" s="1"/>
  <c r="BC329" i="19"/>
  <c r="AG329" i="19" s="1"/>
  <c r="BD518" i="19"/>
  <c r="AH518" i="19" s="1"/>
  <c r="BD338" i="19"/>
  <c r="AH338" i="19" s="1"/>
  <c r="BD509" i="19"/>
  <c r="AH509" i="19" s="1"/>
  <c r="BD341" i="19"/>
  <c r="AH341" i="19" s="1"/>
  <c r="BD510" i="19"/>
  <c r="AH510" i="19" s="1"/>
  <c r="BC516" i="19"/>
  <c r="AG516" i="19" s="1"/>
  <c r="BD329" i="19"/>
  <c r="AH329" i="19" s="1"/>
  <c r="BC514" i="19"/>
  <c r="AG514" i="19" s="1"/>
  <c r="BC510" i="19"/>
  <c r="AG510" i="19" s="1"/>
  <c r="BD513" i="19"/>
  <c r="AH513" i="19" s="1"/>
  <c r="BC328" i="19"/>
  <c r="AG328" i="19" s="1"/>
  <c r="BC339" i="19"/>
  <c r="AG339" i="19" s="1"/>
  <c r="BD333" i="19"/>
  <c r="AH333" i="19" s="1"/>
  <c r="BD337" i="19"/>
  <c r="AH337" i="19" s="1"/>
  <c r="BC342" i="19"/>
  <c r="AG342" i="19" s="1"/>
  <c r="BC336" i="19"/>
  <c r="AG336" i="19" s="1"/>
  <c r="BC518" i="19"/>
  <c r="AG518" i="19" s="1"/>
  <c r="BC515" i="19"/>
  <c r="AG515" i="19" s="1"/>
  <c r="BC338" i="19"/>
  <c r="AG338" i="19" s="1"/>
  <c r="BC511" i="19"/>
  <c r="AG511" i="19" s="1"/>
  <c r="BD516" i="19"/>
  <c r="AH516" i="19" s="1"/>
  <c r="BD515" i="19"/>
  <c r="AH515" i="19" s="1"/>
  <c r="BD517" i="19"/>
  <c r="AH517" i="19" s="1"/>
  <c r="BD334" i="19"/>
  <c r="AH334" i="19" s="1"/>
  <c r="BD340" i="19"/>
  <c r="AH340" i="19" s="1"/>
  <c r="BD335" i="19"/>
  <c r="AH335" i="19" s="1"/>
  <c r="BC521" i="19"/>
  <c r="AG521" i="19" s="1"/>
  <c r="BD511" i="19"/>
  <c r="AH511" i="19" s="1"/>
  <c r="BC335" i="19"/>
  <c r="AG335" i="19" s="1"/>
  <c r="BD336" i="19"/>
  <c r="AH336" i="19" s="1"/>
  <c r="BD522" i="19"/>
  <c r="AH522" i="19" s="1"/>
  <c r="BD332" i="19"/>
  <c r="AH332" i="19" s="1"/>
  <c r="BD330" i="19"/>
  <c r="AH330" i="19" s="1"/>
  <c r="BC334" i="19"/>
  <c r="AG334" i="19" s="1"/>
  <c r="BC333" i="19"/>
  <c r="AG333" i="19" s="1"/>
  <c r="BC330" i="19"/>
  <c r="AG330" i="19" s="1"/>
  <c r="BC520" i="19"/>
  <c r="AG520" i="19" s="1"/>
  <c r="BC161" i="19"/>
  <c r="AG161" i="19" s="1"/>
  <c r="BD161" i="19"/>
  <c r="AH161" i="19" s="1"/>
  <c r="BD160" i="19"/>
  <c r="AH160" i="19" s="1"/>
  <c r="BC160" i="19"/>
  <c r="AG160" i="19" s="1"/>
  <c r="BC159" i="19"/>
  <c r="AG159" i="19" s="1"/>
  <c r="BD159" i="19"/>
  <c r="AH159" i="19" s="1"/>
  <c r="BD158" i="19"/>
  <c r="AH158" i="19" s="1"/>
  <c r="BC158" i="19"/>
  <c r="AG158" i="19" s="1"/>
  <c r="BC157" i="19"/>
  <c r="AG157" i="19" s="1"/>
  <c r="BD157" i="19"/>
  <c r="AH157" i="19" s="1"/>
  <c r="BD156" i="19"/>
  <c r="AH156" i="19" s="1"/>
  <c r="BC156" i="19"/>
  <c r="AG156" i="19" s="1"/>
  <c r="BC155" i="19"/>
  <c r="AG155" i="19" s="1"/>
  <c r="BD155" i="19"/>
  <c r="AH155" i="19" s="1"/>
  <c r="BD153" i="19"/>
  <c r="AH153" i="19" s="1"/>
  <c r="BD154" i="19"/>
  <c r="AH154" i="19" s="1"/>
  <c r="BC154" i="19"/>
  <c r="AG154" i="19" s="1"/>
  <c r="BC153" i="19"/>
  <c r="AG153" i="19" s="1"/>
  <c r="BD151" i="19"/>
  <c r="AH151" i="19" s="1"/>
  <c r="BC152" i="19"/>
  <c r="AG152" i="19" s="1"/>
  <c r="BD152" i="19"/>
  <c r="AH152" i="19" s="1"/>
  <c r="BD149" i="19"/>
  <c r="AH149" i="19" s="1"/>
  <c r="BC149" i="19"/>
  <c r="AG149" i="19" s="1"/>
  <c r="BD147" i="19"/>
  <c r="AH147" i="19" s="1"/>
  <c r="BC326" i="19"/>
  <c r="AG326" i="19" s="1"/>
  <c r="BC507" i="19"/>
  <c r="AG507" i="19" s="1"/>
  <c r="BD326" i="19"/>
  <c r="AH326" i="19" s="1"/>
  <c r="BD319" i="19"/>
  <c r="AH319" i="19" s="1"/>
  <c r="BD323" i="19"/>
  <c r="AH323" i="19" s="1"/>
  <c r="BD504" i="19"/>
  <c r="AH504" i="19" s="1"/>
  <c r="BD320" i="19"/>
  <c r="AH320" i="19" s="1"/>
  <c r="BD325" i="19"/>
  <c r="AH325" i="19" s="1"/>
  <c r="BC318" i="19"/>
  <c r="AG318" i="19" s="1"/>
  <c r="BD507" i="19"/>
  <c r="AH507" i="19" s="1"/>
  <c r="BD322" i="19"/>
  <c r="AH322" i="19" s="1"/>
  <c r="BD324" i="19"/>
  <c r="AH324" i="19" s="1"/>
  <c r="BD501" i="19"/>
  <c r="AH501" i="19" s="1"/>
  <c r="BC500" i="19"/>
  <c r="AG500" i="19" s="1"/>
  <c r="BD148" i="19"/>
  <c r="AH148" i="19" s="1"/>
  <c r="BC148" i="19"/>
  <c r="AG148" i="19" s="1"/>
  <c r="BC146" i="19"/>
  <c r="AG146" i="19" s="1"/>
  <c r="BD146" i="19"/>
  <c r="AH146" i="19" s="1"/>
  <c r="BC321" i="19" l="1"/>
  <c r="AG321" i="19" s="1"/>
  <c r="BC319" i="19"/>
  <c r="AG319" i="19" s="1"/>
  <c r="BD506" i="19"/>
  <c r="AH506" i="19" s="1"/>
  <c r="BD502" i="19"/>
  <c r="AH502" i="19" s="1"/>
  <c r="BD499" i="19"/>
  <c r="AH499" i="19" s="1"/>
  <c r="BC320" i="19"/>
  <c r="AG320" i="19" s="1"/>
  <c r="BD500" i="19"/>
  <c r="AH500" i="19" s="1"/>
  <c r="BC506" i="19"/>
  <c r="AG506" i="19" s="1"/>
  <c r="BC504" i="19"/>
  <c r="AG504" i="19" s="1"/>
  <c r="BC505" i="19"/>
  <c r="AG505" i="19" s="1"/>
  <c r="BD318" i="19"/>
  <c r="AH318" i="19" s="1"/>
  <c r="BC503" i="19"/>
  <c r="AG503" i="19" s="1"/>
  <c r="BC502" i="19"/>
  <c r="AG502" i="19" s="1"/>
  <c r="BC499" i="19"/>
  <c r="AG499" i="19" s="1"/>
  <c r="BC501" i="19"/>
  <c r="AG501" i="19" s="1"/>
  <c r="BC322" i="19"/>
  <c r="AG322" i="19" s="1"/>
  <c r="BC324" i="19"/>
  <c r="AG324" i="19" s="1"/>
  <c r="BD321" i="19"/>
  <c r="AH321" i="19" s="1"/>
  <c r="BD505" i="19"/>
  <c r="AH505" i="19" s="1"/>
  <c r="BD503" i="19"/>
  <c r="AH503" i="19" s="1"/>
  <c r="BC325" i="19"/>
  <c r="AG325" i="19" s="1"/>
  <c r="BC323" i="19"/>
  <c r="AG323" i="19" s="1"/>
  <c r="BD150" i="19"/>
  <c r="AH150" i="19" s="1"/>
  <c r="BC150" i="19"/>
  <c r="AG150" i="19" s="1"/>
  <c r="BC145" i="19"/>
  <c r="AG145" i="19" s="1"/>
  <c r="BD143" i="19"/>
  <c r="AH143" i="19" s="1"/>
  <c r="BD145" i="19"/>
  <c r="AH145" i="19" s="1"/>
  <c r="BC147" i="19"/>
  <c r="AG147" i="19" s="1"/>
  <c r="BC143" i="19"/>
  <c r="AG143" i="19" s="1"/>
  <c r="BD144" i="19"/>
  <c r="AH144" i="19" s="1"/>
  <c r="BC144" i="19"/>
  <c r="AG144" i="19" s="1"/>
  <c r="BD142" i="19"/>
  <c r="AH142" i="19" s="1"/>
  <c r="BC141" i="19"/>
  <c r="AG141" i="19" s="1"/>
  <c r="BD140" i="19"/>
  <c r="AH140" i="19" s="1"/>
  <c r="BD139" i="19"/>
  <c r="AH139" i="19" s="1"/>
  <c r="BC142" i="19"/>
  <c r="AG142" i="19" s="1"/>
  <c r="BC138" i="19"/>
  <c r="AG138" i="19" s="1"/>
  <c r="BC137" i="19"/>
  <c r="AG137" i="19" s="1"/>
  <c r="BC139" i="19"/>
  <c r="AG139" i="19" s="1"/>
  <c r="BD138" i="19"/>
  <c r="AH138" i="19" s="1"/>
  <c r="BD141" i="19"/>
  <c r="AH141" i="19" s="1"/>
  <c r="BD137" i="19"/>
  <c r="AH137" i="19" s="1"/>
  <c r="BC140" i="19"/>
  <c r="AG140" i="19" s="1"/>
  <c r="BN125" i="19" l="1"/>
  <c r="A125" i="19" l="1"/>
  <c r="BN124" i="19"/>
  <c r="A124" i="19" s="1"/>
  <c r="BN123" i="19" l="1"/>
  <c r="A123" i="19" s="1"/>
  <c r="F4" i="36" l="1"/>
  <c r="BN122" i="19" l="1"/>
  <c r="A122" i="19" s="1"/>
  <c r="BN121" i="19" l="1"/>
  <c r="A121" i="19" s="1"/>
  <c r="BN120" i="19" l="1"/>
  <c r="A120" i="19" s="1"/>
  <c r="BN119" i="19" l="1"/>
  <c r="A119" i="19" s="1"/>
  <c r="BN118" i="19" l="1"/>
  <c r="A118" i="19" s="1"/>
  <c r="BN117" i="19" l="1"/>
  <c r="A117" i="19" s="1"/>
  <c r="BN116" i="19"/>
  <c r="A116" i="19" s="1"/>
  <c r="BN115" i="19"/>
  <c r="A115" i="19" s="1"/>
  <c r="BN114" i="19"/>
  <c r="A114" i="19" s="1"/>
  <c r="BN113" i="19"/>
  <c r="A113" i="19" s="1"/>
  <c r="BN112" i="19"/>
  <c r="A112" i="19" s="1"/>
  <c r="BN111" i="19"/>
  <c r="A111" i="19" s="1"/>
  <c r="BN110" i="19"/>
  <c r="A110" i="19" s="1"/>
  <c r="BN109" i="19"/>
  <c r="A109" i="19" s="1"/>
  <c r="BN108" i="19"/>
  <c r="A108" i="19" s="1"/>
  <c r="BN107" i="19"/>
  <c r="A107" i="19" s="1"/>
  <c r="BN106" i="19"/>
  <c r="A106" i="19" s="1"/>
  <c r="BN105" i="19"/>
  <c r="A105" i="19" s="1"/>
  <c r="BN104" i="19"/>
  <c r="A104" i="19" s="1"/>
  <c r="BN103" i="19"/>
  <c r="A103" i="19" s="1"/>
  <c r="BN102" i="19"/>
  <c r="A102" i="19" s="1"/>
  <c r="BN101" i="19"/>
  <c r="A101" i="19" s="1"/>
  <c r="BN100" i="19"/>
  <c r="A100" i="19" s="1"/>
  <c r="BN99" i="19"/>
  <c r="A99" i="19" s="1"/>
  <c r="BN98" i="19"/>
  <c r="A98" i="19" s="1"/>
  <c r="BN97" i="19"/>
  <c r="A97" i="19" s="1"/>
  <c r="BN96" i="19"/>
  <c r="A96" i="19" s="1"/>
  <c r="BN95" i="19"/>
  <c r="A95" i="19" s="1"/>
  <c r="BN94" i="19"/>
  <c r="A94" i="19" s="1"/>
  <c r="BN93" i="19"/>
  <c r="A93" i="19" s="1"/>
  <c r="BN92" i="19"/>
  <c r="A92" i="19" s="1"/>
  <c r="BN91" i="19"/>
  <c r="A91" i="19" s="1"/>
  <c r="BN90" i="19"/>
  <c r="A90" i="19" s="1"/>
  <c r="BN89" i="19"/>
  <c r="A89" i="19" s="1"/>
  <c r="BN88" i="19"/>
  <c r="A88" i="19" s="1"/>
  <c r="BN87" i="19"/>
  <c r="A87" i="19" s="1"/>
  <c r="BN86" i="19"/>
  <c r="A86" i="19" s="1"/>
  <c r="BN85" i="19"/>
  <c r="A85" i="19" s="1"/>
  <c r="BN84" i="19"/>
  <c r="A84" i="19" s="1"/>
  <c r="BN83" i="19"/>
  <c r="A83" i="19" s="1"/>
  <c r="BN82" i="19"/>
  <c r="A82" i="19" s="1"/>
  <c r="BN81" i="19"/>
  <c r="A81" i="19" s="1"/>
  <c r="BN80" i="19"/>
  <c r="A80" i="19" s="1"/>
  <c r="BN79" i="19"/>
  <c r="A79" i="19" s="1"/>
  <c r="BN78" i="19"/>
  <c r="A78" i="19" s="1"/>
  <c r="BN77" i="19"/>
  <c r="A77" i="19" s="1"/>
  <c r="BN76" i="19"/>
  <c r="A76" i="19" s="1"/>
  <c r="BN75" i="19"/>
  <c r="A75" i="19" s="1"/>
  <c r="BN74" i="19"/>
  <c r="A74" i="19" s="1"/>
  <c r="BN73" i="19"/>
  <c r="A73" i="19" s="1"/>
  <c r="BN72" i="19"/>
  <c r="A72" i="19" s="1"/>
  <c r="BN71" i="19"/>
  <c r="A71" i="19" s="1"/>
  <c r="BN70" i="19"/>
  <c r="A70" i="19" s="1"/>
  <c r="BN69" i="19"/>
  <c r="A69" i="19" s="1"/>
  <c r="BN68" i="19"/>
  <c r="A68" i="19" s="1"/>
  <c r="BN67" i="19"/>
  <c r="A67" i="19" s="1"/>
  <c r="BN66" i="19"/>
  <c r="A66" i="19" s="1"/>
  <c r="BN65" i="19"/>
  <c r="A65" i="19" s="1"/>
  <c r="BN64" i="19"/>
  <c r="A64" i="19" s="1"/>
  <c r="BN63" i="19"/>
  <c r="A63" i="19" s="1"/>
  <c r="BN62" i="19"/>
  <c r="A62" i="19" s="1"/>
  <c r="BN61" i="19"/>
  <c r="A61" i="19" s="1"/>
  <c r="BN60" i="19"/>
  <c r="A60" i="19" s="1"/>
  <c r="BN59" i="19"/>
  <c r="A59" i="19" s="1"/>
  <c r="BN58" i="19"/>
  <c r="A58" i="19" s="1"/>
  <c r="BN57" i="19"/>
  <c r="A57" i="19" s="1"/>
  <c r="BN56" i="19"/>
  <c r="A56" i="19" s="1"/>
  <c r="BN55" i="19"/>
  <c r="A55" i="19" s="1"/>
  <c r="BN54" i="19"/>
  <c r="A54" i="19" s="1"/>
  <c r="BN53" i="19"/>
  <c r="A53" i="19" s="1"/>
  <c r="BN52" i="19"/>
  <c r="A52" i="19" s="1"/>
  <c r="BN51" i="19"/>
  <c r="A51" i="19" s="1"/>
  <c r="BN50" i="19"/>
  <c r="A50" i="19" s="1"/>
  <c r="BN49" i="19"/>
  <c r="A49" i="19" s="1"/>
  <c r="BN48" i="19"/>
  <c r="A48" i="19" s="1"/>
  <c r="BN47" i="19"/>
  <c r="A47" i="19" s="1"/>
  <c r="BN46" i="19"/>
  <c r="A46" i="19" s="1"/>
  <c r="BN45" i="19"/>
  <c r="A45" i="19" s="1"/>
  <c r="BN44" i="19"/>
  <c r="A44" i="19" s="1"/>
  <c r="BN43" i="19"/>
  <c r="A43" i="19" s="1"/>
  <c r="BN42" i="19"/>
  <c r="A42" i="19" s="1"/>
  <c r="BN41" i="19"/>
  <c r="A41" i="19" s="1"/>
  <c r="BN40" i="19"/>
  <c r="A40" i="19" s="1"/>
  <c r="BN39" i="19"/>
  <c r="A39" i="19" s="1"/>
  <c r="BN38" i="19"/>
  <c r="A38" i="19" s="1"/>
  <c r="BN37" i="19"/>
  <c r="A37" i="19" s="1"/>
  <c r="BN36" i="19"/>
  <c r="A36" i="19" s="1"/>
  <c r="BN35" i="19"/>
  <c r="A35" i="19" s="1"/>
  <c r="BN34" i="19"/>
  <c r="A34" i="19" s="1"/>
  <c r="BN33" i="19"/>
  <c r="A33" i="19" s="1"/>
  <c r="BN32" i="19"/>
  <c r="A32" i="19" s="1"/>
  <c r="BN31" i="19"/>
  <c r="A31" i="19" s="1"/>
  <c r="BN30" i="19"/>
  <c r="A30" i="19" s="1"/>
  <c r="BN29" i="19"/>
  <c r="A29" i="19" s="1"/>
  <c r="BN28" i="19"/>
  <c r="A28" i="19" s="1"/>
  <c r="BN27" i="19"/>
  <c r="A27" i="19" s="1"/>
  <c r="BN26" i="19"/>
  <c r="A26" i="19" s="1"/>
  <c r="BN25" i="19"/>
  <c r="A25" i="19" s="1"/>
  <c r="BN24" i="19"/>
  <c r="A24" i="19" s="1"/>
  <c r="BN23" i="19"/>
  <c r="A23" i="19" s="1"/>
  <c r="BN22" i="19"/>
  <c r="A22" i="19" s="1"/>
  <c r="BN21" i="19"/>
  <c r="A21" i="19" s="1"/>
  <c r="BN20" i="19"/>
  <c r="A20" i="19" s="1"/>
  <c r="BN19" i="19"/>
  <c r="A19" i="19" s="1"/>
  <c r="BN18" i="19"/>
  <c r="A18" i="19" s="1"/>
  <c r="BN17" i="19"/>
  <c r="A17" i="19" s="1"/>
  <c r="BN16" i="19"/>
  <c r="A16" i="19" s="1"/>
  <c r="BN15" i="19"/>
  <c r="A15" i="19" s="1"/>
  <c r="BN14" i="19"/>
  <c r="A14" i="19" s="1"/>
  <c r="BN13" i="19"/>
  <c r="A13" i="19" s="1"/>
  <c r="BN12" i="19"/>
  <c r="A12" i="19" s="1"/>
  <c r="BN11" i="19"/>
  <c r="A11" i="19" s="1"/>
  <c r="BN10" i="19"/>
  <c r="A10" i="19" s="1"/>
  <c r="BN9" i="19"/>
  <c r="A9" i="19" s="1"/>
  <c r="BN8" i="19"/>
  <c r="A8" i="19" s="1"/>
  <c r="BN7" i="19"/>
  <c r="A7" i="19" s="1"/>
  <c r="BN6" i="19"/>
  <c r="A6" i="19" s="1"/>
  <c r="BN5" i="19"/>
  <c r="F4" i="32"/>
  <c r="F4" i="16"/>
  <c r="F4" i="12"/>
  <c r="F4" i="17"/>
  <c r="F4" i="10"/>
  <c r="B14" i="20"/>
  <c r="A5" i="19" l="1"/>
  <c r="G167" i="16"/>
  <c r="F167" i="16"/>
  <c r="G168" i="16"/>
  <c r="F169" i="16"/>
  <c r="F168" i="16"/>
  <c r="I167" i="12"/>
  <c r="P160" i="16"/>
  <c r="P159" i="16"/>
  <c r="BO5" i="19"/>
  <c r="BO6" i="19"/>
  <c r="F5" i="32"/>
  <c r="BG5" i="19" l="1"/>
  <c r="G193" i="36"/>
  <c r="L195" i="12"/>
  <c r="N193" i="16"/>
  <c r="F193" i="40"/>
  <c r="J193" i="12"/>
  <c r="Q194" i="16"/>
  <c r="F196" i="12"/>
  <c r="S193" i="16"/>
  <c r="K196" i="12"/>
  <c r="F193" i="36"/>
  <c r="O194" i="16"/>
  <c r="J193" i="36"/>
  <c r="F196" i="40"/>
  <c r="I193" i="10"/>
  <c r="I193" i="12"/>
  <c r="N194" i="16"/>
  <c r="F194" i="40"/>
  <c r="R194" i="16"/>
  <c r="L193" i="16"/>
  <c r="K195" i="12"/>
  <c r="M193" i="10"/>
  <c r="I194" i="36"/>
  <c r="G194" i="40"/>
  <c r="J195" i="12"/>
  <c r="G193" i="12"/>
  <c r="K193" i="16"/>
  <c r="L194" i="16"/>
  <c r="L194" i="12"/>
  <c r="F193" i="10"/>
  <c r="F195" i="40"/>
  <c r="J196" i="12"/>
  <c r="M193" i="16"/>
  <c r="I194" i="12"/>
  <c r="J194" i="16"/>
  <c r="L193" i="36"/>
  <c r="I194" i="16"/>
  <c r="K193" i="12"/>
  <c r="T193" i="16"/>
  <c r="M194" i="16"/>
  <c r="I195" i="12"/>
  <c r="S194" i="16"/>
  <c r="I193" i="16"/>
  <c r="L196" i="12"/>
  <c r="G194" i="36"/>
  <c r="G195" i="40"/>
  <c r="L193" i="12"/>
  <c r="G193" i="40"/>
  <c r="K194" i="16"/>
  <c r="J193" i="10"/>
  <c r="F194" i="36"/>
  <c r="T194" i="16"/>
  <c r="P193" i="16"/>
  <c r="G196" i="40"/>
  <c r="G193" i="10"/>
  <c r="F193" i="12"/>
  <c r="J194" i="36"/>
  <c r="J193" i="16"/>
  <c r="L194" i="36"/>
  <c r="J194" i="12"/>
  <c r="I193" i="36"/>
  <c r="P194" i="16"/>
  <c r="Q193" i="16"/>
  <c r="I196" i="12"/>
  <c r="K194" i="12"/>
  <c r="G196" i="12"/>
  <c r="R193" i="16"/>
  <c r="L193" i="10"/>
  <c r="L195" i="16"/>
  <c r="I195" i="36"/>
  <c r="L197" i="12"/>
  <c r="I195" i="16"/>
  <c r="G197" i="40"/>
  <c r="L194" i="10"/>
  <c r="L195" i="36"/>
  <c r="S195" i="16"/>
  <c r="R195" i="16"/>
  <c r="K195" i="16"/>
  <c r="M195" i="16"/>
  <c r="F195" i="36"/>
  <c r="G195" i="36"/>
  <c r="O195" i="16"/>
  <c r="J197" i="12"/>
  <c r="T195" i="16"/>
  <c r="Q195" i="16"/>
  <c r="J195" i="16"/>
  <c r="K197" i="12"/>
  <c r="J194" i="10"/>
  <c r="I194" i="10"/>
  <c r="N195" i="16"/>
  <c r="G194" i="10"/>
  <c r="F194" i="10"/>
  <c r="I197" i="12"/>
  <c r="M194" i="10"/>
  <c r="F197" i="40"/>
  <c r="J195" i="36"/>
  <c r="P195" i="16"/>
  <c r="R196" i="16"/>
  <c r="K198" i="12"/>
  <c r="N196" i="16"/>
  <c r="F196" i="36"/>
  <c r="T196" i="16"/>
  <c r="I196" i="36"/>
  <c r="I195" i="10"/>
  <c r="J195" i="10"/>
  <c r="M196" i="16"/>
  <c r="J198" i="12"/>
  <c r="G195" i="10"/>
  <c r="L196" i="16"/>
  <c r="I198" i="12"/>
  <c r="F195" i="10"/>
  <c r="G198" i="40"/>
  <c r="L196" i="36"/>
  <c r="I196" i="16"/>
  <c r="K196" i="16"/>
  <c r="J196" i="16"/>
  <c r="L195" i="10"/>
  <c r="F198" i="40"/>
  <c r="J196" i="36"/>
  <c r="Q196" i="16"/>
  <c r="L198" i="12"/>
  <c r="P196" i="16"/>
  <c r="G196" i="36"/>
  <c r="M195" i="10"/>
  <c r="O196" i="16"/>
  <c r="S196" i="16"/>
  <c r="J197" i="16"/>
  <c r="G197" i="36"/>
  <c r="G196" i="10"/>
  <c r="F196" i="10"/>
  <c r="Q197" i="16"/>
  <c r="L196" i="10"/>
  <c r="J197" i="36"/>
  <c r="T197" i="16"/>
  <c r="F199" i="12"/>
  <c r="F197" i="36"/>
  <c r="O197" i="16"/>
  <c r="K199" i="12"/>
  <c r="N197" i="16"/>
  <c r="K197" i="16"/>
  <c r="G199" i="40"/>
  <c r="I197" i="36"/>
  <c r="I199" i="12"/>
  <c r="R197" i="16"/>
  <c r="J199" i="12"/>
  <c r="J196" i="10"/>
  <c r="F199" i="40"/>
  <c r="M197" i="16"/>
  <c r="I196" i="10"/>
  <c r="M196" i="10"/>
  <c r="I197" i="16"/>
  <c r="P197" i="16"/>
  <c r="G199" i="12"/>
  <c r="L197" i="36"/>
  <c r="L199" i="12"/>
  <c r="L197" i="16"/>
  <c r="S197" i="16"/>
  <c r="S198" i="16"/>
  <c r="L200" i="12"/>
  <c r="L198" i="36"/>
  <c r="R198" i="16"/>
  <c r="K200" i="12"/>
  <c r="I198" i="36"/>
  <c r="L198" i="16"/>
  <c r="J200" i="12"/>
  <c r="I197" i="10"/>
  <c r="G198" i="36"/>
  <c r="P198" i="16"/>
  <c r="I200" i="12"/>
  <c r="J197" i="10"/>
  <c r="G197" i="10"/>
  <c r="G200" i="40"/>
  <c r="J198" i="16"/>
  <c r="F197" i="10"/>
  <c r="I198" i="16"/>
  <c r="T198" i="16"/>
  <c r="M197" i="10"/>
  <c r="N198" i="16"/>
  <c r="F198" i="36"/>
  <c r="O198" i="16"/>
  <c r="J198" i="36"/>
  <c r="M198" i="16"/>
  <c r="K198" i="16"/>
  <c r="F200" i="40"/>
  <c r="L197" i="10"/>
  <c r="Q198" i="16"/>
  <c r="I199" i="16"/>
  <c r="J199" i="36"/>
  <c r="L199" i="36"/>
  <c r="J199" i="16"/>
  <c r="L199" i="16"/>
  <c r="I201" i="12"/>
  <c r="I198" i="10"/>
  <c r="F201" i="40"/>
  <c r="G198" i="10"/>
  <c r="F198" i="10"/>
  <c r="I199" i="36"/>
  <c r="M198" i="10"/>
  <c r="S199" i="16"/>
  <c r="J198" i="10"/>
  <c r="R199" i="16"/>
  <c r="G201" i="40"/>
  <c r="O199" i="16"/>
  <c r="K201" i="12"/>
  <c r="T199" i="16"/>
  <c r="Q199" i="16"/>
  <c r="G199" i="36"/>
  <c r="K199" i="16"/>
  <c r="P199" i="16"/>
  <c r="F199" i="36"/>
  <c r="L198" i="10"/>
  <c r="N199" i="16"/>
  <c r="J201" i="12"/>
  <c r="M199" i="16"/>
  <c r="L201" i="12"/>
  <c r="L202" i="12"/>
  <c r="I200" i="36"/>
  <c r="J202" i="12"/>
  <c r="G202" i="40"/>
  <c r="G199" i="10"/>
  <c r="M200" i="16"/>
  <c r="K200" i="16"/>
  <c r="S200" i="16"/>
  <c r="Q200" i="16"/>
  <c r="R200" i="16"/>
  <c r="L200" i="16"/>
  <c r="F202" i="12"/>
  <c r="J199" i="10"/>
  <c r="I199" i="10"/>
  <c r="K202" i="12"/>
  <c r="F200" i="36"/>
  <c r="L199" i="10"/>
  <c r="T200" i="16"/>
  <c r="M199" i="10"/>
  <c r="F199" i="10"/>
  <c r="J200" i="36"/>
  <c r="J200" i="16"/>
  <c r="I200" i="16"/>
  <c r="P200" i="16"/>
  <c r="O200" i="16"/>
  <c r="N200" i="16"/>
  <c r="F202" i="40"/>
  <c r="G200" i="36"/>
  <c r="L200" i="36"/>
  <c r="I202" i="12"/>
  <c r="G202" i="12"/>
  <c r="S201" i="16"/>
  <c r="I203" i="12"/>
  <c r="J200" i="10"/>
  <c r="I200" i="10"/>
  <c r="M201" i="16"/>
  <c r="G200" i="10"/>
  <c r="P201" i="16"/>
  <c r="J201" i="16"/>
  <c r="F200" i="10"/>
  <c r="R201" i="16"/>
  <c r="F201" i="36"/>
  <c r="N201" i="16"/>
  <c r="L203" i="12"/>
  <c r="T201" i="16"/>
  <c r="O201" i="16"/>
  <c r="G203" i="40"/>
  <c r="L201" i="16"/>
  <c r="G201" i="36"/>
  <c r="M200" i="10"/>
  <c r="F203" i="40"/>
  <c r="K201" i="16"/>
  <c r="Q201" i="16"/>
  <c r="J201" i="36"/>
  <c r="I201" i="16"/>
  <c r="L200" i="10"/>
  <c r="I201" i="36"/>
  <c r="L201" i="36"/>
  <c r="K203" i="12"/>
  <c r="J203" i="12"/>
  <c r="K202" i="16"/>
  <c r="K204" i="12"/>
  <c r="J201" i="10"/>
  <c r="I202" i="16"/>
  <c r="G204" i="40"/>
  <c r="S202" i="16"/>
  <c r="P202" i="16"/>
  <c r="I201" i="10"/>
  <c r="L202" i="16"/>
  <c r="G201" i="10"/>
  <c r="F202" i="36"/>
  <c r="T202" i="16"/>
  <c r="N202" i="16"/>
  <c r="R202" i="16"/>
  <c r="J204" i="12"/>
  <c r="F201" i="10"/>
  <c r="I204" i="12"/>
  <c r="M201" i="10"/>
  <c r="J202" i="16"/>
  <c r="I202" i="36"/>
  <c r="L202" i="36"/>
  <c r="L204" i="12"/>
  <c r="O202" i="16"/>
  <c r="L201" i="10"/>
  <c r="J202" i="36"/>
  <c r="F204" i="40"/>
  <c r="G202" i="36"/>
  <c r="Q202" i="16"/>
  <c r="M202" i="16"/>
  <c r="M203" i="16"/>
  <c r="M202" i="10"/>
  <c r="L203" i="16"/>
  <c r="F203" i="36"/>
  <c r="S203" i="16"/>
  <c r="R203" i="16"/>
  <c r="J203" i="36"/>
  <c r="G203" i="36"/>
  <c r="Q203" i="16"/>
  <c r="F202" i="10"/>
  <c r="K203" i="16"/>
  <c r="P203" i="16"/>
  <c r="J202" i="10"/>
  <c r="N203" i="16"/>
  <c r="O203" i="16"/>
  <c r="I202" i="10"/>
  <c r="G202" i="10"/>
  <c r="J203" i="16"/>
  <c r="T203" i="16"/>
  <c r="L203" i="36"/>
  <c r="I203" i="16"/>
  <c r="I203" i="36"/>
  <c r="L202" i="10"/>
  <c r="O204" i="16"/>
  <c r="I203" i="10"/>
  <c r="J203" i="10"/>
  <c r="R204" i="16"/>
  <c r="I204" i="16"/>
  <c r="N204" i="16"/>
  <c r="M204" i="16"/>
  <c r="G203" i="10"/>
  <c r="L203" i="10"/>
  <c r="F203" i="10"/>
  <c r="J204" i="16"/>
  <c r="P204" i="16"/>
  <c r="T204" i="16"/>
  <c r="L204" i="16"/>
  <c r="K204" i="16"/>
  <c r="I204" i="36"/>
  <c r="J204" i="36"/>
  <c r="S204" i="16"/>
  <c r="M203" i="10"/>
  <c r="L204" i="36"/>
  <c r="G204" i="36"/>
  <c r="F204" i="36"/>
  <c r="Q204" i="16"/>
  <c r="F204" i="10"/>
  <c r="I204" i="10"/>
  <c r="G204" i="10"/>
  <c r="L204" i="10"/>
  <c r="J204" i="10"/>
  <c r="M204" i="10"/>
  <c r="O193" i="16"/>
  <c r="S190" i="16"/>
  <c r="S189" i="16"/>
  <c r="F190" i="10"/>
  <c r="I186" i="16"/>
  <c r="J155" i="16"/>
  <c r="G180" i="40"/>
  <c r="F180" i="40"/>
  <c r="F181" i="40"/>
  <c r="G181" i="40"/>
  <c r="F182" i="40"/>
  <c r="G182" i="40"/>
  <c r="G183" i="40"/>
  <c r="F183" i="40"/>
  <c r="F184" i="40"/>
  <c r="G184" i="40"/>
  <c r="F185" i="40"/>
  <c r="G185" i="40"/>
  <c r="F186" i="40"/>
  <c r="G186" i="40"/>
  <c r="G187" i="40"/>
  <c r="F187" i="40"/>
  <c r="G188" i="40"/>
  <c r="F188" i="40"/>
  <c r="F189" i="40"/>
  <c r="G189" i="40"/>
  <c r="G190" i="40"/>
  <c r="F190" i="40"/>
  <c r="F191" i="40"/>
  <c r="G191" i="40"/>
  <c r="I177" i="16"/>
  <c r="I171" i="16"/>
  <c r="I173" i="16"/>
  <c r="I170" i="16"/>
  <c r="I176" i="16"/>
  <c r="I175" i="16"/>
  <c r="I172" i="16"/>
  <c r="I178" i="16"/>
  <c r="I174" i="16"/>
  <c r="I169" i="16"/>
  <c r="L172" i="16"/>
  <c r="J170" i="16"/>
  <c r="K176" i="16"/>
  <c r="J174" i="16"/>
  <c r="J176" i="16"/>
  <c r="K178" i="16"/>
  <c r="L169" i="16"/>
  <c r="J177" i="16"/>
  <c r="K169" i="16"/>
  <c r="K170" i="16"/>
  <c r="J178" i="16"/>
  <c r="L171" i="16"/>
  <c r="J171" i="16"/>
  <c r="L175" i="16"/>
  <c r="K175" i="16"/>
  <c r="L174" i="16"/>
  <c r="K171" i="16"/>
  <c r="K177" i="16"/>
  <c r="L170" i="16"/>
  <c r="J172" i="16"/>
  <c r="K173" i="16"/>
  <c r="L178" i="16"/>
  <c r="J175" i="16"/>
  <c r="K174" i="16"/>
  <c r="J173" i="16"/>
  <c r="K172" i="16"/>
  <c r="L176" i="16"/>
  <c r="J169" i="16"/>
  <c r="L177" i="16"/>
  <c r="L173" i="16"/>
  <c r="L181" i="10"/>
  <c r="M181" i="10"/>
  <c r="M182" i="10"/>
  <c r="L182" i="10"/>
  <c r="M183" i="10"/>
  <c r="L183" i="10"/>
  <c r="M184" i="10"/>
  <c r="L184" i="10"/>
  <c r="M185" i="10"/>
  <c r="L185" i="10"/>
  <c r="M186" i="10"/>
  <c r="L186" i="10"/>
  <c r="M187" i="10"/>
  <c r="L187" i="10"/>
  <c r="M188" i="10"/>
  <c r="L188" i="10"/>
  <c r="M189" i="10"/>
  <c r="L189" i="10"/>
  <c r="L190" i="10"/>
  <c r="M190" i="10"/>
  <c r="M191" i="10"/>
  <c r="L191" i="10"/>
  <c r="G180" i="12"/>
  <c r="K183" i="12"/>
  <c r="I186" i="12"/>
  <c r="J188" i="12"/>
  <c r="I191" i="12"/>
  <c r="F181" i="36"/>
  <c r="I184" i="36"/>
  <c r="I186" i="36"/>
  <c r="I188" i="36"/>
  <c r="J191" i="36"/>
  <c r="I181" i="10"/>
  <c r="F184" i="10"/>
  <c r="J186" i="10"/>
  <c r="G189" i="10"/>
  <c r="F191" i="36"/>
  <c r="I184" i="10"/>
  <c r="I186" i="10"/>
  <c r="F189" i="10"/>
  <c r="J181" i="12"/>
  <c r="L183" i="12"/>
  <c r="G186" i="12"/>
  <c r="K188" i="12"/>
  <c r="J191" i="12"/>
  <c r="L181" i="36"/>
  <c r="L184" i="36"/>
  <c r="G186" i="36"/>
  <c r="G189" i="36"/>
  <c r="G181" i="10"/>
  <c r="I181" i="12"/>
  <c r="I183" i="12"/>
  <c r="F186" i="12"/>
  <c r="F189" i="12"/>
  <c r="K191" i="12"/>
  <c r="F182" i="36"/>
  <c r="F184" i="36"/>
  <c r="F186" i="36"/>
  <c r="I189" i="36"/>
  <c r="G191" i="36"/>
  <c r="F182" i="10"/>
  <c r="G184" i="10"/>
  <c r="I187" i="10"/>
  <c r="I189" i="10"/>
  <c r="K181" i="12"/>
  <c r="F183" i="12"/>
  <c r="K186" i="12"/>
  <c r="L189" i="12"/>
  <c r="L191" i="12"/>
  <c r="J182" i="36"/>
  <c r="G184" i="36"/>
  <c r="L187" i="36"/>
  <c r="L189" i="36"/>
  <c r="I191" i="36"/>
  <c r="I182" i="10"/>
  <c r="J184" i="10"/>
  <c r="F187" i="10"/>
  <c r="L184" i="12"/>
  <c r="I180" i="36"/>
  <c r="L190" i="36"/>
  <c r="G185" i="10"/>
  <c r="I182" i="12"/>
  <c r="F183" i="36"/>
  <c r="G190" i="36"/>
  <c r="L190" i="12"/>
  <c r="G183" i="10"/>
  <c r="F180" i="12"/>
  <c r="I184" i="12"/>
  <c r="L186" i="12"/>
  <c r="I189" i="12"/>
  <c r="J180" i="36"/>
  <c r="I182" i="36"/>
  <c r="J184" i="36"/>
  <c r="G187" i="36"/>
  <c r="J189" i="36"/>
  <c r="I180" i="10"/>
  <c r="G182" i="10"/>
  <c r="J187" i="10"/>
  <c r="G190" i="10"/>
  <c r="K182" i="12"/>
  <c r="K189" i="12"/>
  <c r="G185" i="36"/>
  <c r="G180" i="10"/>
  <c r="J188" i="10"/>
  <c r="I190" i="10"/>
  <c r="I187" i="12"/>
  <c r="G189" i="12"/>
  <c r="L180" i="10"/>
  <c r="G188" i="10"/>
  <c r="G181" i="36"/>
  <c r="L181" i="12"/>
  <c r="J184" i="12"/>
  <c r="J186" i="12"/>
  <c r="J189" i="12"/>
  <c r="L180" i="36"/>
  <c r="G182" i="36"/>
  <c r="J187" i="36"/>
  <c r="F189" i="36"/>
  <c r="J180" i="10"/>
  <c r="J182" i="10"/>
  <c r="F185" i="10"/>
  <c r="G187" i="10"/>
  <c r="J190" i="10"/>
  <c r="L187" i="12"/>
  <c r="L182" i="36"/>
  <c r="I187" i="36"/>
  <c r="F183" i="10"/>
  <c r="K184" i="12"/>
  <c r="J181" i="36"/>
  <c r="F187" i="36"/>
  <c r="J183" i="10"/>
  <c r="J188" i="36"/>
  <c r="J182" i="12"/>
  <c r="J185" i="12"/>
  <c r="K187" i="12"/>
  <c r="K190" i="12"/>
  <c r="F180" i="36"/>
  <c r="I183" i="36"/>
  <c r="F185" i="36"/>
  <c r="L188" i="36"/>
  <c r="F190" i="36"/>
  <c r="F180" i="10"/>
  <c r="I183" i="10"/>
  <c r="F186" i="10"/>
  <c r="I188" i="10"/>
  <c r="I191" i="10"/>
  <c r="K185" i="12"/>
  <c r="I181" i="36"/>
  <c r="J186" i="36"/>
  <c r="J190" i="36"/>
  <c r="J189" i="10"/>
  <c r="G183" i="12"/>
  <c r="I188" i="12"/>
  <c r="L186" i="36"/>
  <c r="F181" i="10"/>
  <c r="L182" i="12"/>
  <c r="I185" i="12"/>
  <c r="J187" i="12"/>
  <c r="I190" i="12"/>
  <c r="G180" i="36"/>
  <c r="L183" i="36"/>
  <c r="L185" i="36"/>
  <c r="F188" i="36"/>
  <c r="I190" i="36"/>
  <c r="M180" i="10"/>
  <c r="F188" i="10"/>
  <c r="F191" i="10"/>
  <c r="J183" i="12"/>
  <c r="L188" i="12"/>
  <c r="J190" i="12"/>
  <c r="G183" i="36"/>
  <c r="G188" i="36"/>
  <c r="J181" i="10"/>
  <c r="G186" i="10"/>
  <c r="G191" i="10"/>
  <c r="L185" i="12"/>
  <c r="J183" i="36"/>
  <c r="L191" i="36"/>
  <c r="J191" i="10"/>
  <c r="I189" i="16"/>
  <c r="N191" i="16"/>
  <c r="M183" i="16"/>
  <c r="I184" i="16"/>
  <c r="Q189" i="16"/>
  <c r="M188" i="16"/>
  <c r="Q187" i="16"/>
  <c r="M190" i="16"/>
  <c r="M184" i="16"/>
  <c r="Q190" i="16"/>
  <c r="Q183" i="16"/>
  <c r="I185" i="16"/>
  <c r="Q182" i="16"/>
  <c r="Q186" i="16"/>
  <c r="I183" i="16"/>
  <c r="Q184" i="16"/>
  <c r="M182" i="16"/>
  <c r="I187" i="16"/>
  <c r="M185" i="16"/>
  <c r="M187" i="16"/>
  <c r="M186" i="16"/>
  <c r="Q188" i="16"/>
  <c r="I188" i="16"/>
  <c r="M191" i="16"/>
  <c r="I182" i="16"/>
  <c r="P191" i="16"/>
  <c r="M180" i="16"/>
  <c r="Q185" i="16"/>
  <c r="I191" i="16"/>
  <c r="M189" i="16"/>
  <c r="I190" i="16"/>
  <c r="Q180" i="16"/>
  <c r="O191" i="16"/>
  <c r="Q191" i="16"/>
  <c r="K184" i="16"/>
  <c r="N189" i="16"/>
  <c r="O182" i="16"/>
  <c r="K191" i="16"/>
  <c r="T190" i="16"/>
  <c r="K183" i="16"/>
  <c r="O185" i="16"/>
  <c r="K188" i="16"/>
  <c r="K187" i="16"/>
  <c r="T188" i="16"/>
  <c r="T189" i="16"/>
  <c r="S186" i="16"/>
  <c r="S191" i="16"/>
  <c r="L189" i="16"/>
  <c r="R180" i="16"/>
  <c r="R184" i="16"/>
  <c r="K189" i="16"/>
  <c r="S188" i="16"/>
  <c r="K190" i="16"/>
  <c r="J185" i="16"/>
  <c r="P183" i="16"/>
  <c r="S183" i="16"/>
  <c r="O190" i="16"/>
  <c r="N188" i="16"/>
  <c r="L182" i="16"/>
  <c r="L183" i="16"/>
  <c r="O180" i="16"/>
  <c r="J188" i="16"/>
  <c r="J182" i="16"/>
  <c r="R188" i="16"/>
  <c r="R185" i="16"/>
  <c r="T191" i="16"/>
  <c r="R186" i="16"/>
  <c r="T184" i="16"/>
  <c r="P182" i="16"/>
  <c r="P189" i="16"/>
  <c r="J183" i="16"/>
  <c r="P188" i="16"/>
  <c r="K186" i="16"/>
  <c r="J189" i="16"/>
  <c r="L190" i="16"/>
  <c r="J187" i="16"/>
  <c r="P180" i="16"/>
  <c r="S180" i="16"/>
  <c r="R183" i="16"/>
  <c r="L191" i="16"/>
  <c r="S184" i="16"/>
  <c r="R190" i="16"/>
  <c r="T183" i="16"/>
  <c r="M181" i="16"/>
  <c r="T180" i="16"/>
  <c r="I181" i="16"/>
  <c r="O184" i="16"/>
  <c r="N180" i="16"/>
  <c r="P185" i="16"/>
  <c r="R191" i="16"/>
  <c r="T186" i="16"/>
  <c r="J191" i="16"/>
  <c r="S187" i="16"/>
  <c r="S182" i="16"/>
  <c r="N184" i="16"/>
  <c r="O183" i="16"/>
  <c r="J186" i="16"/>
  <c r="T182" i="16"/>
  <c r="J184" i="16"/>
  <c r="L186" i="16"/>
  <c r="N182" i="16"/>
  <c r="P190" i="16"/>
  <c r="O187" i="16"/>
  <c r="R182" i="16"/>
  <c r="O188" i="16"/>
  <c r="N185" i="16"/>
  <c r="S185" i="16"/>
  <c r="O186" i="16"/>
  <c r="J190" i="16"/>
  <c r="P184" i="16"/>
  <c r="R187" i="16"/>
  <c r="N183" i="16"/>
  <c r="O189" i="16"/>
  <c r="N186" i="16"/>
  <c r="L184" i="16"/>
  <c r="T187" i="16"/>
  <c r="K182" i="16"/>
  <c r="K185" i="16"/>
  <c r="N187" i="16"/>
  <c r="T185" i="16"/>
  <c r="R189" i="16"/>
  <c r="L187" i="16"/>
  <c r="P186" i="16"/>
  <c r="N190" i="16"/>
  <c r="L185" i="16"/>
  <c r="L188" i="16"/>
  <c r="P187" i="16"/>
  <c r="Q181" i="16"/>
  <c r="J181" i="16"/>
  <c r="L181" i="16"/>
  <c r="O181" i="16"/>
  <c r="P181" i="16"/>
  <c r="K181" i="16"/>
  <c r="T181" i="16"/>
  <c r="S181" i="16"/>
  <c r="R181" i="16"/>
  <c r="N181" i="16"/>
  <c r="I180" i="12"/>
  <c r="J180" i="12"/>
  <c r="L180" i="12"/>
  <c r="K180" i="12"/>
  <c r="F170" i="10"/>
  <c r="I154" i="16"/>
  <c r="I156" i="16"/>
  <c r="I160" i="16"/>
  <c r="L173" i="36"/>
  <c r="I158" i="16"/>
  <c r="I157" i="16"/>
  <c r="I155" i="16"/>
  <c r="I162" i="16"/>
  <c r="L170" i="36"/>
  <c r="I164" i="16"/>
  <c r="L171" i="36"/>
  <c r="L172" i="36"/>
  <c r="L167" i="36"/>
  <c r="L169" i="36"/>
  <c r="I168" i="16"/>
  <c r="I163" i="16"/>
  <c r="I161" i="16"/>
  <c r="L168" i="36"/>
  <c r="I165" i="16"/>
  <c r="I159" i="16"/>
  <c r="H167" i="16"/>
  <c r="G176" i="16"/>
  <c r="G169" i="16"/>
  <c r="H169" i="16" s="1"/>
  <c r="F178" i="16"/>
  <c r="H168" i="16"/>
  <c r="F174" i="16"/>
  <c r="G175" i="16"/>
  <c r="F170" i="16"/>
  <c r="G174" i="16"/>
  <c r="F176" i="16"/>
  <c r="G171" i="16"/>
  <c r="F175" i="16"/>
  <c r="G172" i="16"/>
  <c r="F171" i="16"/>
  <c r="G173" i="16"/>
  <c r="F172" i="16"/>
  <c r="F173" i="16"/>
  <c r="G178" i="16"/>
  <c r="G177" i="16"/>
  <c r="G170" i="16"/>
  <c r="F177" i="16"/>
  <c r="F177" i="10"/>
  <c r="G177" i="10"/>
  <c r="I177" i="10"/>
  <c r="F172" i="10"/>
  <c r="G172" i="10"/>
  <c r="J177" i="10"/>
  <c r="M170" i="10"/>
  <c r="G168" i="10"/>
  <c r="G170" i="10"/>
  <c r="J171" i="10"/>
  <c r="K178" i="12"/>
  <c r="I169" i="12"/>
  <c r="K172" i="12"/>
  <c r="F167" i="36"/>
  <c r="L176" i="12"/>
  <c r="J172" i="36"/>
  <c r="G177" i="36"/>
  <c r="G169" i="36"/>
  <c r="F177" i="36"/>
  <c r="T171" i="16"/>
  <c r="I177" i="36"/>
  <c r="I168" i="12"/>
  <c r="M168" i="16"/>
  <c r="M176" i="16"/>
  <c r="F176" i="36"/>
  <c r="N172" i="16"/>
  <c r="J176" i="36"/>
  <c r="O169" i="16"/>
  <c r="O177" i="16"/>
  <c r="F175" i="36"/>
  <c r="P173" i="16"/>
  <c r="L175" i="36"/>
  <c r="Q169" i="16"/>
  <c r="Q177" i="16"/>
  <c r="F174" i="36"/>
  <c r="R172" i="16"/>
  <c r="L170" i="10"/>
  <c r="G174" i="10"/>
  <c r="F174" i="10"/>
  <c r="F167" i="10"/>
  <c r="I168" i="10"/>
  <c r="I170" i="10"/>
  <c r="J170" i="10"/>
  <c r="J168" i="12"/>
  <c r="K176" i="12"/>
  <c r="L171" i="12"/>
  <c r="J175" i="12"/>
  <c r="I170" i="12"/>
  <c r="S171" i="16"/>
  <c r="J178" i="12"/>
  <c r="F173" i="36"/>
  <c r="T172" i="16"/>
  <c r="J174" i="36"/>
  <c r="M169" i="16"/>
  <c r="M177" i="16"/>
  <c r="F172" i="36"/>
  <c r="N173" i="16"/>
  <c r="O170" i="16"/>
  <c r="O178" i="16"/>
  <c r="F171" i="36"/>
  <c r="P174" i="16"/>
  <c r="I173" i="36"/>
  <c r="Q170" i="16"/>
  <c r="Q178" i="16"/>
  <c r="F170" i="36"/>
  <c r="R173" i="16"/>
  <c r="J172" i="10"/>
  <c r="I176" i="10"/>
  <c r="F178" i="10"/>
  <c r="G167" i="10"/>
  <c r="I167" i="10"/>
  <c r="J168" i="10"/>
  <c r="F169" i="10"/>
  <c r="G173" i="12"/>
  <c r="L175" i="12"/>
  <c r="G167" i="36"/>
  <c r="L177" i="12"/>
  <c r="L177" i="36"/>
  <c r="S168" i="16"/>
  <c r="S170" i="16"/>
  <c r="F169" i="36"/>
  <c r="T173" i="16"/>
  <c r="M170" i="16"/>
  <c r="M178" i="16"/>
  <c r="F168" i="36"/>
  <c r="N174" i="16"/>
  <c r="I171" i="36"/>
  <c r="O171" i="16"/>
  <c r="J173" i="12"/>
  <c r="P167" i="16"/>
  <c r="P175" i="16"/>
  <c r="J170" i="36"/>
  <c r="Q171" i="16"/>
  <c r="K171" i="12"/>
  <c r="J167" i="12"/>
  <c r="R174" i="16"/>
  <c r="I169" i="10"/>
  <c r="F173" i="10"/>
  <c r="M173" i="10"/>
  <c r="G178" i="10"/>
  <c r="J175" i="10"/>
  <c r="J167" i="10"/>
  <c r="F176" i="12"/>
  <c r="F173" i="12"/>
  <c r="K169" i="12"/>
  <c r="J171" i="12"/>
  <c r="G170" i="12"/>
  <c r="L169" i="12"/>
  <c r="S174" i="16"/>
  <c r="S176" i="16"/>
  <c r="S178" i="16"/>
  <c r="J177" i="12"/>
  <c r="T174" i="16"/>
  <c r="I169" i="36"/>
  <c r="M171" i="16"/>
  <c r="I175" i="12"/>
  <c r="N167" i="16"/>
  <c r="N175" i="16"/>
  <c r="J168" i="36"/>
  <c r="O172" i="16"/>
  <c r="L178" i="36"/>
  <c r="P168" i="16"/>
  <c r="P176" i="16"/>
  <c r="G178" i="36"/>
  <c r="Q172" i="16"/>
  <c r="I178" i="36"/>
  <c r="I171" i="12"/>
  <c r="R167" i="16"/>
  <c r="R175" i="16"/>
  <c r="F171" i="10"/>
  <c r="I174" i="10"/>
  <c r="G176" i="10"/>
  <c r="M176" i="10"/>
  <c r="I178" i="10"/>
  <c r="J178" i="10"/>
  <c r="L167" i="10"/>
  <c r="L168" i="12"/>
  <c r="I167" i="36"/>
  <c r="F167" i="12"/>
  <c r="G176" i="12"/>
  <c r="F170" i="12"/>
  <c r="K173" i="12"/>
  <c r="S172" i="16"/>
  <c r="G173" i="36"/>
  <c r="J177" i="36"/>
  <c r="J169" i="12"/>
  <c r="T167" i="16"/>
  <c r="T175" i="16"/>
  <c r="G176" i="36"/>
  <c r="M172" i="16"/>
  <c r="L176" i="36"/>
  <c r="N168" i="16"/>
  <c r="N176" i="16"/>
  <c r="G175" i="36"/>
  <c r="O173" i="16"/>
  <c r="I176" i="36"/>
  <c r="P169" i="16"/>
  <c r="P177" i="16"/>
  <c r="G174" i="36"/>
  <c r="Q173" i="16"/>
  <c r="J175" i="36"/>
  <c r="R168" i="16"/>
  <c r="R176" i="16"/>
  <c r="G173" i="10"/>
  <c r="J174" i="10"/>
  <c r="J176" i="10"/>
  <c r="I175" i="10"/>
  <c r="I172" i="10"/>
  <c r="J169" i="10"/>
  <c r="I178" i="12"/>
  <c r="L170" i="12"/>
  <c r="K170" i="12"/>
  <c r="I177" i="12"/>
  <c r="L172" i="12"/>
  <c r="I175" i="36"/>
  <c r="J170" i="12"/>
  <c r="K168" i="16"/>
  <c r="L174" i="36"/>
  <c r="T168" i="16"/>
  <c r="T176" i="16"/>
  <c r="G172" i="36"/>
  <c r="M173" i="16"/>
  <c r="I174" i="36"/>
  <c r="N169" i="16"/>
  <c r="N177" i="16"/>
  <c r="G171" i="36"/>
  <c r="O174" i="16"/>
  <c r="J173" i="36"/>
  <c r="P170" i="16"/>
  <c r="P178" i="16"/>
  <c r="G170" i="36"/>
  <c r="Q174" i="16"/>
  <c r="J168" i="16"/>
  <c r="R169" i="16"/>
  <c r="R177" i="16"/>
  <c r="I173" i="10"/>
  <c r="F175" i="10"/>
  <c r="G175" i="10"/>
  <c r="L176" i="10"/>
  <c r="M167" i="10"/>
  <c r="G171" i="10"/>
  <c r="J167" i="36"/>
  <c r="K174" i="12"/>
  <c r="J176" i="12"/>
  <c r="K168" i="12"/>
  <c r="L173" i="12"/>
  <c r="I174" i="12"/>
  <c r="S167" i="16"/>
  <c r="S169" i="16"/>
  <c r="I172" i="36"/>
  <c r="L168" i="16"/>
  <c r="T169" i="16"/>
  <c r="T177" i="16"/>
  <c r="G168" i="36"/>
  <c r="M174" i="16"/>
  <c r="J171" i="36"/>
  <c r="N170" i="16"/>
  <c r="N178" i="16"/>
  <c r="J174" i="12"/>
  <c r="O167" i="16"/>
  <c r="O175" i="16"/>
  <c r="P171" i="16"/>
  <c r="K167" i="12"/>
  <c r="I172" i="12"/>
  <c r="Q167" i="16"/>
  <c r="Q175" i="16"/>
  <c r="I170" i="36"/>
  <c r="R170" i="16"/>
  <c r="R178" i="16"/>
  <c r="J173" i="10"/>
  <c r="L173" i="10"/>
  <c r="F176" i="10"/>
  <c r="F168" i="10"/>
  <c r="I171" i="10"/>
  <c r="L174" i="12"/>
  <c r="J172" i="12"/>
  <c r="I173" i="12"/>
  <c r="L167" i="12"/>
  <c r="K177" i="12"/>
  <c r="L178" i="12"/>
  <c r="S173" i="16"/>
  <c r="S175" i="16"/>
  <c r="S177" i="16"/>
  <c r="J169" i="36"/>
  <c r="T170" i="16"/>
  <c r="T178" i="16"/>
  <c r="I176" i="12"/>
  <c r="M167" i="16"/>
  <c r="M175" i="16"/>
  <c r="N171" i="16"/>
  <c r="G167" i="12"/>
  <c r="O168" i="16"/>
  <c r="O176" i="16"/>
  <c r="I168" i="36"/>
  <c r="P172" i="16"/>
  <c r="J178" i="36"/>
  <c r="Q168" i="16"/>
  <c r="Q176" i="16"/>
  <c r="F178" i="36"/>
  <c r="R171" i="16"/>
  <c r="K175" i="12"/>
  <c r="L158" i="12"/>
  <c r="L154" i="10"/>
  <c r="R91" i="16"/>
  <c r="J152" i="10"/>
  <c r="R89" i="16"/>
  <c r="S90" i="16"/>
  <c r="J154" i="36"/>
  <c r="K151" i="12"/>
  <c r="J95" i="16"/>
  <c r="R154" i="16"/>
  <c r="J151" i="10"/>
  <c r="I151" i="12"/>
  <c r="S154" i="16"/>
  <c r="L93" i="16"/>
  <c r="I150" i="10"/>
  <c r="I154" i="12"/>
  <c r="T154" i="16"/>
  <c r="L150" i="36"/>
  <c r="L150" i="10"/>
  <c r="L150" i="12"/>
  <c r="S91" i="16"/>
  <c r="F151" i="10"/>
  <c r="G152" i="36"/>
  <c r="S89" i="16"/>
  <c r="G150" i="10"/>
  <c r="I152" i="12"/>
  <c r="O92" i="16"/>
  <c r="R92" i="16"/>
  <c r="I154" i="10"/>
  <c r="K154" i="16"/>
  <c r="I152" i="36"/>
  <c r="J154" i="12"/>
  <c r="J150" i="12"/>
  <c r="F151" i="36"/>
  <c r="N154" i="16"/>
  <c r="J91" i="16"/>
  <c r="J154" i="10"/>
  <c r="N92" i="16"/>
  <c r="G154" i="10"/>
  <c r="P154" i="16"/>
  <c r="L94" i="16"/>
  <c r="L91" i="16"/>
  <c r="M154" i="10"/>
  <c r="L92" i="16"/>
  <c r="J152" i="36"/>
  <c r="N90" i="16"/>
  <c r="P91" i="16"/>
  <c r="F150" i="10"/>
  <c r="P90" i="16"/>
  <c r="J154" i="16"/>
  <c r="N89" i="16"/>
  <c r="K150" i="12"/>
  <c r="K91" i="16"/>
  <c r="O91" i="16"/>
  <c r="J94" i="16"/>
  <c r="L152" i="36"/>
  <c r="P92" i="16"/>
  <c r="F154" i="36"/>
  <c r="T89" i="16"/>
  <c r="I151" i="10"/>
  <c r="Q154" i="16"/>
  <c r="N91" i="16"/>
  <c r="O90" i="16"/>
  <c r="K93" i="16"/>
  <c r="L90" i="16"/>
  <c r="G150" i="36"/>
  <c r="L151" i="12"/>
  <c r="S92" i="16"/>
  <c r="K94" i="16"/>
  <c r="G154" i="36"/>
  <c r="K154" i="12"/>
  <c r="K89" i="16"/>
  <c r="F154" i="10"/>
  <c r="J150" i="36"/>
  <c r="O154" i="16"/>
  <c r="K90" i="16"/>
  <c r="I151" i="36"/>
  <c r="J152" i="12"/>
  <c r="I150" i="36"/>
  <c r="J89" i="16"/>
  <c r="I154" i="36"/>
  <c r="L154" i="12"/>
  <c r="I150" i="12"/>
  <c r="L89" i="16"/>
  <c r="M150" i="10"/>
  <c r="G151" i="36"/>
  <c r="T92" i="16"/>
  <c r="F150" i="36"/>
  <c r="K92" i="16"/>
  <c r="L154" i="16"/>
  <c r="J151" i="36"/>
  <c r="J93" i="16"/>
  <c r="J150" i="10"/>
  <c r="L151" i="36"/>
  <c r="O89" i="16"/>
  <c r="K152" i="12"/>
  <c r="K95" i="16"/>
  <c r="L154" i="36"/>
  <c r="F150" i="12"/>
  <c r="G150" i="12"/>
  <c r="L159" i="12"/>
  <c r="L152" i="12"/>
  <c r="J90" i="16"/>
  <c r="F152" i="10"/>
  <c r="L95" i="16"/>
  <c r="G151" i="10"/>
  <c r="T91" i="16"/>
  <c r="F152" i="36"/>
  <c r="R90" i="16"/>
  <c r="J92" i="16"/>
  <c r="M154" i="16"/>
  <c r="I152" i="10"/>
  <c r="T90" i="16"/>
  <c r="J151" i="12"/>
  <c r="P89" i="16"/>
  <c r="G152" i="10"/>
  <c r="AR5" i="19"/>
  <c r="AI5" i="19"/>
  <c r="T5" i="19"/>
  <c r="X5" i="19"/>
  <c r="AY6" i="19"/>
  <c r="M12" i="12" s="1"/>
  <c r="BK5" i="19"/>
  <c r="BH5" i="19"/>
  <c r="AY5" i="19"/>
  <c r="AK5" i="19"/>
  <c r="AZ5" i="19"/>
  <c r="AJ5" i="19"/>
  <c r="BM5" i="19"/>
  <c r="J5" i="19"/>
  <c r="AN5" i="19"/>
  <c r="AX5" i="19"/>
  <c r="AS5" i="19"/>
  <c r="BA5" i="19"/>
  <c r="U11" i="16" s="1"/>
  <c r="BJ5" i="19"/>
  <c r="AT5" i="19"/>
  <c r="BF5" i="19"/>
  <c r="BC5" i="19"/>
  <c r="L165" i="12"/>
  <c r="F164" i="16"/>
  <c r="F155" i="16"/>
  <c r="L163" i="12"/>
  <c r="G164" i="16"/>
  <c r="J164" i="12"/>
  <c r="L155" i="12"/>
  <c r="K164" i="12"/>
  <c r="J155" i="12"/>
  <c r="I158" i="12"/>
  <c r="J160" i="12"/>
  <c r="I156" i="12"/>
  <c r="I161" i="12"/>
  <c r="I163" i="12"/>
  <c r="I157" i="12"/>
  <c r="G163" i="12"/>
  <c r="I164" i="12"/>
  <c r="L157" i="12"/>
  <c r="L160" i="12"/>
  <c r="I159" i="12"/>
  <c r="K161" i="12"/>
  <c r="K163" i="12"/>
  <c r="K156" i="12"/>
  <c r="J157" i="12"/>
  <c r="K155" i="12"/>
  <c r="J159" i="12"/>
  <c r="J162" i="12"/>
  <c r="L162" i="12"/>
  <c r="K157" i="12"/>
  <c r="I165" i="12"/>
  <c r="J158" i="12"/>
  <c r="L161" i="12"/>
  <c r="K165" i="12"/>
  <c r="K159" i="12"/>
  <c r="K160" i="12"/>
  <c r="J163" i="12"/>
  <c r="K162" i="12"/>
  <c r="I155" i="12"/>
  <c r="L156" i="12"/>
  <c r="J161" i="12"/>
  <c r="G160" i="12"/>
  <c r="I162" i="12"/>
  <c r="G157" i="12"/>
  <c r="J165" i="12"/>
  <c r="I160" i="12"/>
  <c r="J156" i="12"/>
  <c r="F160" i="12"/>
  <c r="F158" i="16"/>
  <c r="L164" i="12"/>
  <c r="G155" i="16"/>
  <c r="F157" i="12"/>
  <c r="G161" i="16"/>
  <c r="F161" i="16"/>
  <c r="G158" i="16"/>
  <c r="F163" i="12"/>
  <c r="K158" i="12"/>
  <c r="P157" i="16"/>
  <c r="M160" i="16"/>
  <c r="S159" i="16"/>
  <c r="J157" i="16"/>
  <c r="J161" i="36"/>
  <c r="P158" i="16"/>
  <c r="S157" i="16"/>
  <c r="G155" i="36"/>
  <c r="G156" i="10"/>
  <c r="I162" i="10"/>
  <c r="J160" i="36"/>
  <c r="R164" i="16"/>
  <c r="J165" i="16"/>
  <c r="F162" i="10"/>
  <c r="J159" i="16"/>
  <c r="P165" i="16"/>
  <c r="K164" i="16"/>
  <c r="L163" i="36"/>
  <c r="J158" i="10"/>
  <c r="R155" i="16"/>
  <c r="O155" i="16"/>
  <c r="F163" i="36"/>
  <c r="G160" i="36"/>
  <c r="Q161" i="16"/>
  <c r="I165" i="10"/>
  <c r="AK6" i="19"/>
  <c r="P155" i="16"/>
  <c r="L162" i="16"/>
  <c r="L157" i="36"/>
  <c r="G163" i="36"/>
  <c r="R163" i="16"/>
  <c r="O163" i="16"/>
  <c r="J158" i="36"/>
  <c r="J160" i="10"/>
  <c r="G163" i="10"/>
  <c r="J156" i="16"/>
  <c r="R159" i="16"/>
  <c r="O159" i="16"/>
  <c r="G164" i="36"/>
  <c r="G164" i="10"/>
  <c r="O164" i="16"/>
  <c r="T161" i="16"/>
  <c r="O160" i="16"/>
  <c r="F164" i="36"/>
  <c r="I161" i="10"/>
  <c r="S155" i="16"/>
  <c r="R160" i="16"/>
  <c r="T160" i="16"/>
  <c r="Q160" i="16"/>
  <c r="F160" i="36"/>
  <c r="L160" i="36"/>
  <c r="O157" i="16"/>
  <c r="P156" i="16"/>
  <c r="AN6" i="19"/>
  <c r="T156" i="16"/>
  <c r="Q156" i="16"/>
  <c r="I159" i="36"/>
  <c r="J161" i="10"/>
  <c r="F157" i="36"/>
  <c r="J158" i="16"/>
  <c r="S156" i="16"/>
  <c r="L158" i="36"/>
  <c r="G159" i="10"/>
  <c r="J164" i="10"/>
  <c r="R162" i="16"/>
  <c r="L164" i="16"/>
  <c r="M156" i="16"/>
  <c r="T164" i="16"/>
  <c r="Q164" i="16"/>
  <c r="L161" i="36"/>
  <c r="I155" i="10"/>
  <c r="O161" i="16"/>
  <c r="Q165" i="16"/>
  <c r="I164" i="36"/>
  <c r="I164" i="10"/>
  <c r="K163" i="16"/>
  <c r="L155" i="16"/>
  <c r="S165" i="16"/>
  <c r="F165" i="36"/>
  <c r="I163" i="10"/>
  <c r="L157" i="16"/>
  <c r="R161" i="16"/>
  <c r="L165" i="36"/>
  <c r="L157" i="10"/>
  <c r="P162" i="16"/>
  <c r="S161" i="16"/>
  <c r="I155" i="36"/>
  <c r="G160" i="10"/>
  <c r="G155" i="10"/>
  <c r="N157" i="16"/>
  <c r="G157" i="36"/>
  <c r="L163" i="16"/>
  <c r="O162" i="16"/>
  <c r="F159" i="36"/>
  <c r="F165" i="10"/>
  <c r="R157" i="16"/>
  <c r="S158" i="16"/>
  <c r="L159" i="16"/>
  <c r="O158" i="16"/>
  <c r="F162" i="36"/>
  <c r="Q157" i="16"/>
  <c r="J162" i="36"/>
  <c r="L156" i="36"/>
  <c r="M163" i="10"/>
  <c r="R158" i="16"/>
  <c r="R156" i="16"/>
  <c r="N160" i="16"/>
  <c r="Q159" i="16"/>
  <c r="G165" i="36"/>
  <c r="G158" i="10"/>
  <c r="N162" i="16"/>
  <c r="L156" i="16"/>
  <c r="F155" i="36"/>
  <c r="I159" i="10"/>
  <c r="AZ6" i="19"/>
  <c r="V12" i="16" s="1"/>
  <c r="N156" i="16"/>
  <c r="Q155" i="16"/>
  <c r="J155" i="36"/>
  <c r="F161" i="10"/>
  <c r="J156" i="10"/>
  <c r="T162" i="16"/>
  <c r="I157" i="36"/>
  <c r="S163" i="16"/>
  <c r="K158" i="16"/>
  <c r="G159" i="36"/>
  <c r="F156" i="10"/>
  <c r="I157" i="10"/>
  <c r="K156" i="16"/>
  <c r="P164" i="16"/>
  <c r="N164" i="16"/>
  <c r="Q163" i="16"/>
  <c r="G162" i="36"/>
  <c r="G157" i="10"/>
  <c r="K157" i="16"/>
  <c r="G161" i="36"/>
  <c r="R165" i="16"/>
  <c r="I158" i="36"/>
  <c r="J165" i="10"/>
  <c r="M158" i="16"/>
  <c r="M155" i="16"/>
  <c r="S164" i="16"/>
  <c r="I165" i="36"/>
  <c r="G161" i="10"/>
  <c r="T157" i="16"/>
  <c r="T163" i="16"/>
  <c r="L165" i="16"/>
  <c r="N161" i="16"/>
  <c r="K161" i="16"/>
  <c r="J164" i="36"/>
  <c r="J157" i="10"/>
  <c r="R5" i="19"/>
  <c r="P163" i="16"/>
  <c r="J162" i="16"/>
  <c r="S160" i="16"/>
  <c r="L155" i="36"/>
  <c r="G162" i="10"/>
  <c r="J163" i="10"/>
  <c r="J157" i="36"/>
  <c r="M163" i="16"/>
  <c r="J159" i="36"/>
  <c r="F159" i="10"/>
  <c r="I160" i="10"/>
  <c r="M159" i="16"/>
  <c r="I162" i="36"/>
  <c r="F160" i="10"/>
  <c r="N158" i="16"/>
  <c r="L160" i="16"/>
  <c r="G156" i="36"/>
  <c r="F157" i="10"/>
  <c r="T165" i="16"/>
  <c r="F161" i="36"/>
  <c r="J164" i="16"/>
  <c r="J165" i="36"/>
  <c r="F164" i="10"/>
  <c r="S162" i="16"/>
  <c r="T158" i="16"/>
  <c r="O165" i="16"/>
  <c r="T155" i="16"/>
  <c r="I158" i="10"/>
  <c r="K159" i="16"/>
  <c r="F156" i="36"/>
  <c r="G165" i="10"/>
  <c r="F158" i="36"/>
  <c r="M164" i="16"/>
  <c r="L158" i="16"/>
  <c r="J156" i="36"/>
  <c r="L160" i="10"/>
  <c r="L163" i="10"/>
  <c r="Q162" i="16"/>
  <c r="L162" i="36"/>
  <c r="F163" i="10"/>
  <c r="Q158" i="16"/>
  <c r="N165" i="16"/>
  <c r="K165" i="16"/>
  <c r="I163" i="36"/>
  <c r="F158" i="10"/>
  <c r="J163" i="16"/>
  <c r="I160" i="36"/>
  <c r="K155" i="16"/>
  <c r="N155" i="16"/>
  <c r="M161" i="16"/>
  <c r="M157" i="16"/>
  <c r="L161" i="16"/>
  <c r="P161" i="16"/>
  <c r="K160" i="16"/>
  <c r="J159" i="10"/>
  <c r="BE5" i="19"/>
  <c r="K162" i="16"/>
  <c r="I156" i="36"/>
  <c r="F155" i="10"/>
  <c r="I156" i="10"/>
  <c r="J160" i="16"/>
  <c r="N163" i="16"/>
  <c r="G158" i="36"/>
  <c r="L159" i="36"/>
  <c r="N159" i="16"/>
  <c r="L164" i="36"/>
  <c r="M160" i="10"/>
  <c r="T159" i="16"/>
  <c r="J163" i="36"/>
  <c r="J155" i="10"/>
  <c r="M162" i="16"/>
  <c r="J161" i="16"/>
  <c r="I161" i="36"/>
  <c r="M157" i="10"/>
  <c r="O156" i="16"/>
  <c r="M165" i="16"/>
  <c r="J162" i="10"/>
  <c r="F156" i="32"/>
  <c r="G156" i="32"/>
  <c r="G152" i="32"/>
  <c r="F152" i="32"/>
  <c r="AQ137" i="19"/>
  <c r="AU6" i="19"/>
  <c r="AI6" i="19"/>
  <c r="AP137" i="19"/>
  <c r="AO137" i="19"/>
  <c r="BC6" i="19"/>
  <c r="BI6" i="19"/>
  <c r="AF6" i="19"/>
  <c r="AB6" i="19"/>
  <c r="AJ6" i="19"/>
  <c r="BH6" i="19"/>
  <c r="BG6" i="19"/>
  <c r="AW6" i="19"/>
  <c r="P12" i="12" s="1"/>
  <c r="T6" i="19"/>
  <c r="L6" i="19"/>
  <c r="AO6" i="19"/>
  <c r="BL6" i="19"/>
  <c r="X6" i="19"/>
  <c r="BD6" i="19"/>
  <c r="I6" i="19"/>
  <c r="R6" i="19"/>
  <c r="K6" i="19"/>
  <c r="BM6" i="19"/>
  <c r="AR6" i="19"/>
  <c r="AV6" i="19"/>
  <c r="Q12" i="12" s="1"/>
  <c r="BA6" i="19"/>
  <c r="U12" i="16" s="1"/>
  <c r="AS6" i="19"/>
  <c r="BE6" i="19"/>
  <c r="AN137" i="19"/>
  <c r="AK137" i="19"/>
  <c r="J6" i="19"/>
  <c r="AX6" i="19"/>
  <c r="N12" i="12" s="1"/>
  <c r="BK6" i="19"/>
  <c r="Q6" i="19"/>
  <c r="AT6" i="19"/>
  <c r="BF6" i="19"/>
  <c r="BJ6" i="19"/>
  <c r="K5" i="19"/>
  <c r="AF5" i="19"/>
  <c r="AW5" i="19"/>
  <c r="P11" i="12" s="1"/>
  <c r="AB5" i="19"/>
  <c r="I5" i="19"/>
  <c r="AU5" i="19"/>
  <c r="BD5" i="19"/>
  <c r="BL5" i="19"/>
  <c r="AJ137" i="19"/>
  <c r="AO5" i="19"/>
  <c r="L5" i="19"/>
  <c r="Q5" i="19"/>
  <c r="AV5" i="19"/>
  <c r="BI5" i="19"/>
  <c r="BO7" i="19"/>
  <c r="K195" i="36" l="1"/>
  <c r="H196" i="40"/>
  <c r="H196" i="36"/>
  <c r="H200" i="36"/>
  <c r="K196" i="36"/>
  <c r="K198" i="36"/>
  <c r="H201" i="36"/>
  <c r="N194" i="10"/>
  <c r="N200" i="10"/>
  <c r="H193" i="36"/>
  <c r="H200" i="10"/>
  <c r="F205" i="12"/>
  <c r="H199" i="12"/>
  <c r="H203" i="40"/>
  <c r="H201" i="40"/>
  <c r="K194" i="36"/>
  <c r="N202" i="10"/>
  <c r="K195" i="10"/>
  <c r="H195" i="36"/>
  <c r="H196" i="12"/>
  <c r="H199" i="10"/>
  <c r="H204" i="36"/>
  <c r="H203" i="36"/>
  <c r="K202" i="36"/>
  <c r="K199" i="10"/>
  <c r="H195" i="10"/>
  <c r="N204" i="10"/>
  <c r="H203" i="10"/>
  <c r="K203" i="36"/>
  <c r="N197" i="10"/>
  <c r="K199" i="36"/>
  <c r="I205" i="36"/>
  <c r="K203" i="10"/>
  <c r="I205" i="10"/>
  <c r="H204" i="40"/>
  <c r="N195" i="10"/>
  <c r="H198" i="40"/>
  <c r="H202" i="40"/>
  <c r="K197" i="10"/>
  <c r="K196" i="10"/>
  <c r="F205" i="36"/>
  <c r="F205" i="40"/>
  <c r="K197" i="36"/>
  <c r="H197" i="40"/>
  <c r="K193" i="36"/>
  <c r="L205" i="36"/>
  <c r="H198" i="36"/>
  <c r="N203" i="10"/>
  <c r="M205" i="16"/>
  <c r="N205" i="16" s="1"/>
  <c r="N193" i="10"/>
  <c r="M205" i="10"/>
  <c r="H202" i="10"/>
  <c r="H201" i="10"/>
  <c r="K200" i="10"/>
  <c r="H199" i="40"/>
  <c r="H196" i="10"/>
  <c r="H194" i="36"/>
  <c r="J205" i="36"/>
  <c r="K204" i="36"/>
  <c r="I205" i="16"/>
  <c r="J205" i="16" s="1"/>
  <c r="K200" i="36"/>
  <c r="K198" i="10"/>
  <c r="H197" i="36"/>
  <c r="K204" i="10"/>
  <c r="H194" i="10"/>
  <c r="H193" i="10"/>
  <c r="G205" i="10"/>
  <c r="H195" i="40"/>
  <c r="L205" i="10"/>
  <c r="H202" i="12"/>
  <c r="N199" i="10"/>
  <c r="N198" i="10"/>
  <c r="N196" i="10"/>
  <c r="H194" i="40"/>
  <c r="H204" i="10"/>
  <c r="K202" i="10"/>
  <c r="N201" i="10"/>
  <c r="K201" i="36"/>
  <c r="I205" i="12"/>
  <c r="H200" i="40"/>
  <c r="K194" i="10"/>
  <c r="H193" i="40"/>
  <c r="G205" i="40"/>
  <c r="F205" i="10"/>
  <c r="H199" i="36"/>
  <c r="H198" i="10"/>
  <c r="H197" i="10"/>
  <c r="Q205" i="16"/>
  <c r="R205" i="16" s="1"/>
  <c r="H202" i="36"/>
  <c r="J205" i="12"/>
  <c r="K205" i="12" s="1"/>
  <c r="K201" i="10"/>
  <c r="K193" i="10"/>
  <c r="J205" i="10"/>
  <c r="H193" i="12"/>
  <c r="G205" i="12"/>
  <c r="G205" i="36"/>
  <c r="H181" i="40"/>
  <c r="H186" i="40"/>
  <c r="H182" i="40"/>
  <c r="H191" i="40"/>
  <c r="H185" i="40"/>
  <c r="H183" i="40"/>
  <c r="H190" i="40"/>
  <c r="H189" i="40"/>
  <c r="H188" i="40"/>
  <c r="H187" i="40"/>
  <c r="F192" i="40"/>
  <c r="H184" i="40"/>
  <c r="H180" i="40"/>
  <c r="G192" i="40"/>
  <c r="N182" i="10"/>
  <c r="N186" i="10"/>
  <c r="N185" i="10"/>
  <c r="N181" i="10"/>
  <c r="N191" i="10"/>
  <c r="N190" i="10"/>
  <c r="N184" i="10"/>
  <c r="N188" i="10"/>
  <c r="N187" i="10"/>
  <c r="N189" i="10"/>
  <c r="N183" i="10"/>
  <c r="K188" i="36"/>
  <c r="K191" i="10"/>
  <c r="K189" i="10"/>
  <c r="K184" i="10"/>
  <c r="H182" i="10"/>
  <c r="K183" i="36"/>
  <c r="H183" i="36"/>
  <c r="H191" i="36"/>
  <c r="K182" i="10"/>
  <c r="K187" i="10"/>
  <c r="K181" i="10"/>
  <c r="K184" i="36"/>
  <c r="H184" i="36"/>
  <c r="H183" i="12"/>
  <c r="H189" i="12"/>
  <c r="K186" i="36"/>
  <c r="K186" i="10"/>
  <c r="K190" i="10"/>
  <c r="H187" i="10"/>
  <c r="K189" i="36"/>
  <c r="H184" i="10"/>
  <c r="I192" i="12"/>
  <c r="L192" i="36"/>
  <c r="H181" i="36"/>
  <c r="H186" i="10"/>
  <c r="K183" i="10"/>
  <c r="H188" i="36"/>
  <c r="K187" i="36"/>
  <c r="H182" i="36"/>
  <c r="J192" i="12"/>
  <c r="L192" i="12" s="1"/>
  <c r="H180" i="10"/>
  <c r="G192" i="10"/>
  <c r="H185" i="10"/>
  <c r="K182" i="36"/>
  <c r="H185" i="36"/>
  <c r="K180" i="36"/>
  <c r="Q192" i="16"/>
  <c r="S192" i="16" s="1"/>
  <c r="L192" i="10"/>
  <c r="K191" i="36"/>
  <c r="H186" i="12"/>
  <c r="H191" i="10"/>
  <c r="N180" i="10"/>
  <c r="M192" i="10"/>
  <c r="F192" i="10"/>
  <c r="H190" i="10"/>
  <c r="K180" i="10"/>
  <c r="H188" i="10"/>
  <c r="H180" i="12"/>
  <c r="F192" i="12"/>
  <c r="H183" i="10"/>
  <c r="K181" i="36"/>
  <c r="K190" i="36"/>
  <c r="H181" i="10"/>
  <c r="G192" i="36"/>
  <c r="H180" i="36"/>
  <c r="F192" i="36"/>
  <c r="H190" i="36"/>
  <c r="H189" i="36"/>
  <c r="H187" i="36"/>
  <c r="H186" i="36"/>
  <c r="H189" i="10"/>
  <c r="M192" i="16"/>
  <c r="P192" i="16" s="1"/>
  <c r="K188" i="10"/>
  <c r="G192" i="12"/>
  <c r="M11" i="12"/>
  <c r="V11" i="16"/>
  <c r="Q11" i="12"/>
  <c r="N11" i="12"/>
  <c r="H173" i="16"/>
  <c r="H174" i="16"/>
  <c r="H176" i="16"/>
  <c r="H178" i="16"/>
  <c r="H172" i="16"/>
  <c r="H175" i="16"/>
  <c r="H171" i="16"/>
  <c r="H170" i="16"/>
  <c r="H177" i="16"/>
  <c r="H177" i="10"/>
  <c r="G11" i="16"/>
  <c r="H175" i="36"/>
  <c r="H176" i="36"/>
  <c r="K168" i="10"/>
  <c r="H171" i="36"/>
  <c r="K176" i="10"/>
  <c r="H170" i="36"/>
  <c r="H174" i="36"/>
  <c r="H178" i="10"/>
  <c r="K173" i="36"/>
  <c r="K173" i="10"/>
  <c r="K177" i="36"/>
  <c r="H173" i="36"/>
  <c r="H172" i="10"/>
  <c r="K178" i="10"/>
  <c r="K175" i="36"/>
  <c r="H178" i="36"/>
  <c r="K170" i="10"/>
  <c r="H172" i="36"/>
  <c r="K171" i="36"/>
  <c r="K178" i="36"/>
  <c r="H176" i="10"/>
  <c r="K169" i="36"/>
  <c r="K170" i="36"/>
  <c r="H174" i="10"/>
  <c r="H168" i="10"/>
  <c r="J179" i="10"/>
  <c r="K167" i="10"/>
  <c r="H171" i="10"/>
  <c r="K175" i="10"/>
  <c r="N170" i="10"/>
  <c r="K167" i="36"/>
  <c r="J179" i="36"/>
  <c r="M179" i="10"/>
  <c r="N167" i="10"/>
  <c r="K174" i="10"/>
  <c r="N176" i="10"/>
  <c r="F179" i="16"/>
  <c r="K176" i="36"/>
  <c r="F179" i="36"/>
  <c r="K177" i="10"/>
  <c r="H168" i="36"/>
  <c r="H173" i="10"/>
  <c r="I179" i="10"/>
  <c r="Q179" i="16"/>
  <c r="R179" i="16" s="1"/>
  <c r="K168" i="36"/>
  <c r="N173" i="10"/>
  <c r="L179" i="36"/>
  <c r="H167" i="10"/>
  <c r="H175" i="10"/>
  <c r="K169" i="10"/>
  <c r="G179" i="16"/>
  <c r="I179" i="36"/>
  <c r="H169" i="36"/>
  <c r="G179" i="36"/>
  <c r="H167" i="36"/>
  <c r="K174" i="36"/>
  <c r="F179" i="10"/>
  <c r="H177" i="36"/>
  <c r="K171" i="10"/>
  <c r="F154" i="12"/>
  <c r="F166" i="12" s="1"/>
  <c r="M179" i="16"/>
  <c r="P179" i="16" s="1"/>
  <c r="L179" i="10"/>
  <c r="K172" i="10"/>
  <c r="K172" i="36"/>
  <c r="H170" i="10"/>
  <c r="H151" i="10"/>
  <c r="G11" i="17"/>
  <c r="N150" i="10"/>
  <c r="H154" i="10"/>
  <c r="J11" i="17"/>
  <c r="H150" i="10"/>
  <c r="G11" i="10"/>
  <c r="F11" i="12"/>
  <c r="K150" i="10"/>
  <c r="N154" i="10"/>
  <c r="G11" i="12"/>
  <c r="F11" i="17"/>
  <c r="K151" i="10"/>
  <c r="K152" i="10"/>
  <c r="K154" i="10"/>
  <c r="K154" i="36"/>
  <c r="H152" i="10"/>
  <c r="H150" i="12"/>
  <c r="H165" i="10"/>
  <c r="K157" i="10"/>
  <c r="G12" i="16"/>
  <c r="H160" i="12"/>
  <c r="F12" i="12"/>
  <c r="H157" i="10"/>
  <c r="K162" i="10"/>
  <c r="H161" i="10"/>
  <c r="K156" i="10"/>
  <c r="N163" i="10"/>
  <c r="K159" i="36"/>
  <c r="H155" i="16"/>
  <c r="J166" i="12"/>
  <c r="L166" i="12" s="1"/>
  <c r="I166" i="12"/>
  <c r="K164" i="10"/>
  <c r="H164" i="16"/>
  <c r="I166" i="10"/>
  <c r="L166" i="10"/>
  <c r="F166" i="36"/>
  <c r="F166" i="10"/>
  <c r="K155" i="36"/>
  <c r="H158" i="10"/>
  <c r="H155" i="10"/>
  <c r="H156" i="10"/>
  <c r="K157" i="36"/>
  <c r="M166" i="16"/>
  <c r="P166" i="16" s="1"/>
  <c r="Q166" i="16"/>
  <c r="S166" i="16" s="1"/>
  <c r="K162" i="36"/>
  <c r="I166" i="36"/>
  <c r="H162" i="10"/>
  <c r="K165" i="10"/>
  <c r="K161" i="36"/>
  <c r="K155" i="10"/>
  <c r="L166" i="36"/>
  <c r="K158" i="10"/>
  <c r="G166" i="36"/>
  <c r="M166" i="10"/>
  <c r="I166" i="16"/>
  <c r="J166" i="16" s="1"/>
  <c r="K161" i="10"/>
  <c r="H163" i="10"/>
  <c r="K163" i="36"/>
  <c r="K163" i="10"/>
  <c r="G166" i="10"/>
  <c r="H160" i="10"/>
  <c r="K160" i="10"/>
  <c r="H158" i="16"/>
  <c r="H157" i="12"/>
  <c r="N157" i="10"/>
  <c r="K159" i="10"/>
  <c r="H159" i="10"/>
  <c r="H164" i="10"/>
  <c r="K158" i="36"/>
  <c r="K160" i="36"/>
  <c r="H163" i="12"/>
  <c r="J166" i="36"/>
  <c r="K164" i="36"/>
  <c r="J166" i="10"/>
  <c r="N160" i="10"/>
  <c r="K156" i="36"/>
  <c r="H161" i="16"/>
  <c r="K165" i="36"/>
  <c r="I11" i="17"/>
  <c r="G12" i="17"/>
  <c r="I12" i="17"/>
  <c r="J12" i="17"/>
  <c r="F12" i="17"/>
  <c r="H152" i="32"/>
  <c r="H156" i="32"/>
  <c r="F12" i="16"/>
  <c r="G154" i="12"/>
  <c r="G166" i="12" s="1"/>
  <c r="G166" i="16"/>
  <c r="F11" i="16"/>
  <c r="F166" i="16"/>
  <c r="G12" i="12"/>
  <c r="J11" i="10"/>
  <c r="G12" i="10"/>
  <c r="F12" i="10"/>
  <c r="F11" i="10"/>
  <c r="I11" i="10"/>
  <c r="I12" i="10"/>
  <c r="J12" i="10"/>
  <c r="H157" i="36"/>
  <c r="BA7" i="19"/>
  <c r="U13" i="16" s="1"/>
  <c r="BL7" i="19"/>
  <c r="AJ7" i="19"/>
  <c r="AT7" i="19"/>
  <c r="AI7" i="19"/>
  <c r="BD7" i="19"/>
  <c r="R7" i="19"/>
  <c r="AK7" i="19"/>
  <c r="BG7" i="19"/>
  <c r="BI7" i="19"/>
  <c r="AY7" i="19"/>
  <c r="M13" i="12" s="1"/>
  <c r="AR7" i="19"/>
  <c r="L7" i="19"/>
  <c r="X7" i="19"/>
  <c r="AU7" i="19"/>
  <c r="AF7" i="19"/>
  <c r="AW7" i="19"/>
  <c r="P13" i="12" s="1"/>
  <c r="BH7" i="19"/>
  <c r="AN7" i="19"/>
  <c r="J7" i="19"/>
  <c r="BJ7" i="19"/>
  <c r="AX7" i="19"/>
  <c r="N13" i="12" s="1"/>
  <c r="I7" i="19"/>
  <c r="BM7" i="19"/>
  <c r="BF7" i="19"/>
  <c r="T7" i="19"/>
  <c r="BE7" i="19"/>
  <c r="AZ7" i="19"/>
  <c r="V13" i="16" s="1"/>
  <c r="AS7" i="19"/>
  <c r="BK7" i="19"/>
  <c r="BC7" i="19"/>
  <c r="Q7" i="19"/>
  <c r="AO7" i="19"/>
  <c r="AV7" i="19"/>
  <c r="Q13" i="12" s="1"/>
  <c r="AB7" i="19"/>
  <c r="K7" i="19"/>
  <c r="H163" i="36"/>
  <c r="H161" i="36"/>
  <c r="H165" i="36"/>
  <c r="H164" i="36"/>
  <c r="H162" i="36"/>
  <c r="H159" i="36"/>
  <c r="H160" i="36"/>
  <c r="H158" i="36"/>
  <c r="H155" i="36"/>
  <c r="H156" i="36"/>
  <c r="H154" i="36"/>
  <c r="BO8" i="19"/>
  <c r="H205" i="12" l="1"/>
  <c r="T205" i="16"/>
  <c r="H205" i="40"/>
  <c r="K205" i="36"/>
  <c r="L205" i="16"/>
  <c r="S205" i="16"/>
  <c r="K205" i="16"/>
  <c r="L205" i="12"/>
  <c r="H205" i="36"/>
  <c r="K205" i="10"/>
  <c r="N205" i="10"/>
  <c r="O205" i="16"/>
  <c r="P205" i="16"/>
  <c r="H205" i="10"/>
  <c r="H192" i="40"/>
  <c r="K192" i="12"/>
  <c r="H192" i="36"/>
  <c r="R192" i="16"/>
  <c r="H192" i="12"/>
  <c r="T192" i="16"/>
  <c r="N192" i="10"/>
  <c r="O192" i="16"/>
  <c r="N192" i="16"/>
  <c r="H192" i="10"/>
  <c r="H179" i="36"/>
  <c r="O179" i="16"/>
  <c r="N179" i="16"/>
  <c r="H179" i="16"/>
  <c r="T179" i="16"/>
  <c r="K179" i="10"/>
  <c r="S179" i="16"/>
  <c r="N179" i="10"/>
  <c r="K179" i="36"/>
  <c r="K166" i="12"/>
  <c r="K11" i="17"/>
  <c r="R166" i="16"/>
  <c r="N166" i="10"/>
  <c r="K166" i="10"/>
  <c r="K166" i="36"/>
  <c r="T166" i="16"/>
  <c r="H166" i="10"/>
  <c r="N166" i="16"/>
  <c r="O166" i="16"/>
  <c r="K166" i="16"/>
  <c r="L166" i="16"/>
  <c r="K12" i="17"/>
  <c r="I13" i="17"/>
  <c r="G13" i="17"/>
  <c r="J13" i="17"/>
  <c r="F13" i="17"/>
  <c r="K11" i="10"/>
  <c r="H154" i="12"/>
  <c r="F13" i="12"/>
  <c r="G13" i="16"/>
  <c r="F13" i="16"/>
  <c r="G13" i="12"/>
  <c r="K12" i="10"/>
  <c r="F13" i="10"/>
  <c r="I13" i="10"/>
  <c r="G13" i="10"/>
  <c r="J13" i="10"/>
  <c r="H166" i="36"/>
  <c r="AF8" i="19"/>
  <c r="BF8" i="19"/>
  <c r="BM8" i="19"/>
  <c r="AU8" i="19"/>
  <c r="X8" i="19"/>
  <c r="AB8" i="19"/>
  <c r="Q8" i="19"/>
  <c r="K8" i="19"/>
  <c r="J8" i="19"/>
  <c r="BL8" i="19"/>
  <c r="AW8" i="19"/>
  <c r="P14" i="12" s="1"/>
  <c r="BA8" i="19"/>
  <c r="U14" i="16" s="1"/>
  <c r="AN8" i="19"/>
  <c r="L8" i="19"/>
  <c r="T8" i="19"/>
  <c r="BG8" i="19"/>
  <c r="AK8" i="19"/>
  <c r="AR8" i="19"/>
  <c r="AV8" i="19"/>
  <c r="Q14" i="12" s="1"/>
  <c r="I8" i="19"/>
  <c r="BD8" i="19"/>
  <c r="BE8" i="19"/>
  <c r="R8" i="19"/>
  <c r="BJ8" i="19"/>
  <c r="AJ8" i="19"/>
  <c r="AO8" i="19"/>
  <c r="AY8" i="19"/>
  <c r="M14" i="12" s="1"/>
  <c r="BK8" i="19"/>
  <c r="BC8" i="19"/>
  <c r="AX8" i="19"/>
  <c r="N14" i="12" s="1"/>
  <c r="AT8" i="19"/>
  <c r="BI8" i="19"/>
  <c r="AZ8" i="19"/>
  <c r="V14" i="16" s="1"/>
  <c r="BH8" i="19"/>
  <c r="AI8" i="19"/>
  <c r="AS8" i="19"/>
  <c r="H166" i="16"/>
  <c r="H166" i="12"/>
  <c r="BO9" i="19"/>
  <c r="K13" i="17" l="1"/>
  <c r="J14" i="17"/>
  <c r="I14" i="17"/>
  <c r="F14" i="17"/>
  <c r="G14" i="17"/>
  <c r="G14" i="12"/>
  <c r="G14" i="16"/>
  <c r="F14" i="16"/>
  <c r="F14" i="12"/>
  <c r="K13" i="10"/>
  <c r="F14" i="10"/>
  <c r="G14" i="10"/>
  <c r="I14" i="10"/>
  <c r="J14" i="10"/>
  <c r="BI9" i="19"/>
  <c r="AX9" i="19"/>
  <c r="N15" i="12" s="1"/>
  <c r="BD9" i="19"/>
  <c r="AT9" i="19"/>
  <c r="K9" i="19"/>
  <c r="AO9" i="19"/>
  <c r="BG9" i="19"/>
  <c r="BF9" i="19"/>
  <c r="AI9" i="19"/>
  <c r="AN9" i="19"/>
  <c r="I9" i="19"/>
  <c r="AU9" i="19"/>
  <c r="BK9" i="19"/>
  <c r="BM9" i="19"/>
  <c r="AJ9" i="19"/>
  <c r="X9" i="19"/>
  <c r="AW9" i="19"/>
  <c r="P15" i="12" s="1"/>
  <c r="BC9" i="19"/>
  <c r="AS9" i="19"/>
  <c r="L9" i="19"/>
  <c r="AZ9" i="19"/>
  <c r="V15" i="16" s="1"/>
  <c r="BE9" i="19"/>
  <c r="AF9" i="19"/>
  <c r="AK9" i="19"/>
  <c r="T9" i="19"/>
  <c r="BJ9" i="19"/>
  <c r="BL9" i="19"/>
  <c r="Q9" i="19"/>
  <c r="AY9" i="19"/>
  <c r="M15" i="12" s="1"/>
  <c r="AB9" i="19"/>
  <c r="BA9" i="19"/>
  <c r="U15" i="16" s="1"/>
  <c r="AR9" i="19"/>
  <c r="R9" i="19"/>
  <c r="J9" i="19"/>
  <c r="BH9" i="19"/>
  <c r="AV9" i="19"/>
  <c r="Q15" i="12" s="1"/>
  <c r="BO10" i="19"/>
  <c r="K14" i="17" l="1"/>
  <c r="G15" i="17"/>
  <c r="I15" i="17"/>
  <c r="J15" i="17"/>
  <c r="F15" i="17"/>
  <c r="F15" i="16"/>
  <c r="F15" i="12"/>
  <c r="G15" i="12"/>
  <c r="G15" i="16"/>
  <c r="K14" i="10"/>
  <c r="J15" i="10"/>
  <c r="I15" i="10"/>
  <c r="G15" i="10"/>
  <c r="F15" i="10"/>
  <c r="BD10" i="19"/>
  <c r="BG10" i="19"/>
  <c r="AW10" i="19"/>
  <c r="P16" i="12" s="1"/>
  <c r="Q10" i="19"/>
  <c r="AO10" i="19"/>
  <c r="BJ10" i="19"/>
  <c r="AB10" i="19"/>
  <c r="BM10" i="19"/>
  <c r="R10" i="19"/>
  <c r="AT10" i="19"/>
  <c r="BI10" i="19"/>
  <c r="AI10" i="19"/>
  <c r="AV10" i="19"/>
  <c r="Q16" i="12" s="1"/>
  <c r="K10" i="19"/>
  <c r="I10" i="19"/>
  <c r="AY10" i="19"/>
  <c r="M16" i="12" s="1"/>
  <c r="BK10" i="19"/>
  <c r="L10" i="19"/>
  <c r="BA10" i="19"/>
  <c r="U16" i="16" s="1"/>
  <c r="BE10" i="19"/>
  <c r="X10" i="19"/>
  <c r="T10" i="19"/>
  <c r="AS10" i="19"/>
  <c r="BH10" i="19"/>
  <c r="AF10" i="19"/>
  <c r="AK10" i="19"/>
  <c r="J10" i="19"/>
  <c r="BF10" i="19"/>
  <c r="AX10" i="19"/>
  <c r="N16" i="12" s="1"/>
  <c r="AN10" i="19"/>
  <c r="AJ10" i="19"/>
  <c r="BL10" i="19"/>
  <c r="AZ10" i="19"/>
  <c r="V16" i="16" s="1"/>
  <c r="BC10" i="19"/>
  <c r="AU10" i="19"/>
  <c r="AR10" i="19"/>
  <c r="BO11" i="19"/>
  <c r="G16" i="17" l="1"/>
  <c r="J16" i="17"/>
  <c r="I16" i="17"/>
  <c r="F16" i="17"/>
  <c r="G16" i="16"/>
  <c r="F16" i="16"/>
  <c r="F16" i="12"/>
  <c r="G16" i="12"/>
  <c r="K15" i="10"/>
  <c r="J16" i="10"/>
  <c r="F16" i="10"/>
  <c r="I16" i="10"/>
  <c r="G16" i="10"/>
  <c r="K15" i="17"/>
  <c r="BI11" i="19"/>
  <c r="AF11" i="19"/>
  <c r="X11" i="19"/>
  <c r="AU11" i="19"/>
  <c r="AR11" i="19"/>
  <c r="Q11" i="19"/>
  <c r="BJ11" i="19"/>
  <c r="BF11" i="19"/>
  <c r="AX11" i="19"/>
  <c r="N17" i="12" s="1"/>
  <c r="L11" i="19"/>
  <c r="BA11" i="19"/>
  <c r="U17" i="16" s="1"/>
  <c r="BL11" i="19"/>
  <c r="AT11" i="19"/>
  <c r="I11" i="19"/>
  <c r="AV11" i="19"/>
  <c r="Q17" i="12" s="1"/>
  <c r="BE11" i="19"/>
  <c r="BH11" i="19"/>
  <c r="AZ11" i="19"/>
  <c r="V17" i="16" s="1"/>
  <c r="AW11" i="19"/>
  <c r="P17" i="12" s="1"/>
  <c r="AS11" i="19"/>
  <c r="AI11" i="19"/>
  <c r="BD11" i="19"/>
  <c r="R11" i="19"/>
  <c r="K11" i="19"/>
  <c r="J11" i="19"/>
  <c r="BK11" i="19"/>
  <c r="BG11" i="19"/>
  <c r="AY11" i="19"/>
  <c r="M17" i="12" s="1"/>
  <c r="AN11" i="19"/>
  <c r="T11" i="19"/>
  <c r="AO11" i="19"/>
  <c r="BC11" i="19"/>
  <c r="AB11" i="19"/>
  <c r="BM11" i="19"/>
  <c r="AJ11" i="19"/>
  <c r="AK11" i="19"/>
  <c r="BO12" i="19"/>
  <c r="K16" i="17" l="1"/>
  <c r="G17" i="17"/>
  <c r="I17" i="17"/>
  <c r="F17" i="17"/>
  <c r="J17" i="17"/>
  <c r="F17" i="16"/>
  <c r="F17" i="12"/>
  <c r="G17" i="16"/>
  <c r="G17" i="12"/>
  <c r="K16" i="10"/>
  <c r="I17" i="10"/>
  <c r="J17" i="10"/>
  <c r="F17" i="10"/>
  <c r="G17" i="10"/>
  <c r="BJ12" i="19"/>
  <c r="BE12" i="19"/>
  <c r="AK12" i="19"/>
  <c r="T12" i="19"/>
  <c r="AF12" i="19"/>
  <c r="BD12" i="19"/>
  <c r="AZ12" i="19"/>
  <c r="V18" i="16" s="1"/>
  <c r="AR12" i="19"/>
  <c r="AJ12" i="19"/>
  <c r="AX12" i="19"/>
  <c r="N18" i="12" s="1"/>
  <c r="BM12" i="19"/>
  <c r="BK12" i="19"/>
  <c r="R12" i="19"/>
  <c r="BI12" i="19"/>
  <c r="BC12" i="19"/>
  <c r="AI12" i="19"/>
  <c r="AU12" i="19"/>
  <c r="AB12" i="19"/>
  <c r="AY12" i="19"/>
  <c r="M18" i="12" s="1"/>
  <c r="K12" i="19"/>
  <c r="J12" i="19"/>
  <c r="AW12" i="19"/>
  <c r="P18" i="12" s="1"/>
  <c r="X12" i="19"/>
  <c r="L12" i="19"/>
  <c r="AO12" i="19"/>
  <c r="BH12" i="19"/>
  <c r="BG12" i="19"/>
  <c r="BA12" i="19"/>
  <c r="U18" i="16" s="1"/>
  <c r="AS12" i="19"/>
  <c r="I12" i="19"/>
  <c r="BL12" i="19"/>
  <c r="AN12" i="19"/>
  <c r="Q12" i="19"/>
  <c r="AT12" i="19"/>
  <c r="BF12" i="19"/>
  <c r="AV12" i="19"/>
  <c r="Q18" i="12" s="1"/>
  <c r="BO13" i="19"/>
  <c r="K17" i="17" l="1"/>
  <c r="J18" i="17"/>
  <c r="I18" i="17"/>
  <c r="F18" i="17"/>
  <c r="G18" i="17"/>
  <c r="G18" i="16"/>
  <c r="F18" i="16"/>
  <c r="F18" i="12"/>
  <c r="G18" i="12"/>
  <c r="K17" i="10"/>
  <c r="I18" i="10"/>
  <c r="F18" i="10"/>
  <c r="J18" i="10"/>
  <c r="G18" i="10"/>
  <c r="AZ13" i="19"/>
  <c r="V19" i="16" s="1"/>
  <c r="BD13" i="19"/>
  <c r="BA13" i="19"/>
  <c r="U19" i="16" s="1"/>
  <c r="K13" i="19"/>
  <c r="BE13" i="19"/>
  <c r="BG13" i="19"/>
  <c r="AV13" i="19"/>
  <c r="Q19" i="12" s="1"/>
  <c r="AK13" i="19"/>
  <c r="AT13" i="19"/>
  <c r="BC13" i="19"/>
  <c r="BF13" i="19"/>
  <c r="BL13" i="19"/>
  <c r="R13" i="19"/>
  <c r="BK13" i="19"/>
  <c r="AX13" i="19"/>
  <c r="N19" i="12" s="1"/>
  <c r="AI13" i="19"/>
  <c r="Q13" i="19"/>
  <c r="L13" i="19"/>
  <c r="AO13" i="19"/>
  <c r="BM13" i="19"/>
  <c r="X13" i="19"/>
  <c r="BI13" i="19"/>
  <c r="AF13" i="19"/>
  <c r="AS13" i="19"/>
  <c r="AB13" i="19"/>
  <c r="BJ13" i="19"/>
  <c r="I13" i="19"/>
  <c r="BH13" i="19"/>
  <c r="AR13" i="19"/>
  <c r="AY13" i="19"/>
  <c r="M19" i="12" s="1"/>
  <c r="AN13" i="19"/>
  <c r="J13" i="19"/>
  <c r="T13" i="19"/>
  <c r="AJ13" i="19"/>
  <c r="AW13" i="19"/>
  <c r="P19" i="12" s="1"/>
  <c r="AU13" i="19"/>
  <c r="BO14" i="19"/>
  <c r="K18" i="17" l="1"/>
  <c r="J19" i="17"/>
  <c r="G19" i="17"/>
  <c r="F19" i="17"/>
  <c r="I19" i="17"/>
  <c r="G19" i="16"/>
  <c r="F19" i="12"/>
  <c r="G19" i="12"/>
  <c r="F19" i="16"/>
  <c r="K18" i="10"/>
  <c r="G19" i="10"/>
  <c r="F19" i="10"/>
  <c r="I19" i="10"/>
  <c r="J19" i="10"/>
  <c r="BG14" i="19"/>
  <c r="AI14" i="19"/>
  <c r="BL14" i="19"/>
  <c r="AT14" i="19"/>
  <c r="I14" i="19"/>
  <c r="BF14" i="19"/>
  <c r="AF14" i="19"/>
  <c r="AB14" i="19"/>
  <c r="J14" i="19"/>
  <c r="AX14" i="19"/>
  <c r="N20" i="12" s="1"/>
  <c r="AU14" i="19"/>
  <c r="AR14" i="19"/>
  <c r="AO14" i="19"/>
  <c r="BE14" i="19"/>
  <c r="BK14" i="19"/>
  <c r="X14" i="19"/>
  <c r="AN14" i="19"/>
  <c r="BJ14" i="19"/>
  <c r="AY14" i="19"/>
  <c r="M20" i="12" s="1"/>
  <c r="T14" i="19"/>
  <c r="Q14" i="19"/>
  <c r="BH14" i="19"/>
  <c r="BD14" i="19"/>
  <c r="AJ14" i="19"/>
  <c r="BI14" i="19"/>
  <c r="BM14" i="19"/>
  <c r="R14" i="19"/>
  <c r="BC14" i="19"/>
  <c r="AS14" i="19"/>
  <c r="AK14" i="19"/>
  <c r="BA14" i="19"/>
  <c r="U20" i="16" s="1"/>
  <c r="AW14" i="19"/>
  <c r="P20" i="12" s="1"/>
  <c r="K14" i="19"/>
  <c r="AZ14" i="19"/>
  <c r="V20" i="16" s="1"/>
  <c r="AV14" i="19"/>
  <c r="Q20" i="12" s="1"/>
  <c r="L14" i="19"/>
  <c r="BO15" i="19"/>
  <c r="K19" i="17" l="1"/>
  <c r="G20" i="17"/>
  <c r="I20" i="17"/>
  <c r="F20" i="17"/>
  <c r="J20" i="17"/>
  <c r="F20" i="16"/>
  <c r="F20" i="12"/>
  <c r="G20" i="12"/>
  <c r="G20" i="16"/>
  <c r="K19" i="10"/>
  <c r="I20" i="10"/>
  <c r="F20" i="10"/>
  <c r="J20" i="10"/>
  <c r="G20" i="10"/>
  <c r="BM15" i="19"/>
  <c r="X15" i="19"/>
  <c r="BK15" i="19"/>
  <c r="AN15" i="19"/>
  <c r="R15" i="19"/>
  <c r="AO15" i="19"/>
  <c r="BA15" i="19"/>
  <c r="U21" i="16" s="1"/>
  <c r="BJ15" i="19"/>
  <c r="AJ15" i="19"/>
  <c r="AV15" i="19"/>
  <c r="Q21" i="12" s="1"/>
  <c r="BC15" i="19"/>
  <c r="AT15" i="19"/>
  <c r="BI15" i="19"/>
  <c r="AY15" i="19"/>
  <c r="M21" i="12" s="1"/>
  <c r="Q15" i="19"/>
  <c r="T15" i="19"/>
  <c r="BH15" i="19"/>
  <c r="AB15" i="19"/>
  <c r="K15" i="19"/>
  <c r="AI15" i="19"/>
  <c r="AX15" i="19"/>
  <c r="N21" i="12" s="1"/>
  <c r="I15" i="19"/>
  <c r="BE15" i="19"/>
  <c r="BL15" i="19"/>
  <c r="AK15" i="19"/>
  <c r="AS15" i="19"/>
  <c r="BF15" i="19"/>
  <c r="AW15" i="19"/>
  <c r="P21" i="12" s="1"/>
  <c r="L15" i="19"/>
  <c r="AF15" i="19"/>
  <c r="AU15" i="19"/>
  <c r="BD15" i="19"/>
  <c r="AR15" i="19"/>
  <c r="J15" i="19"/>
  <c r="BG15" i="19"/>
  <c r="AZ15" i="19"/>
  <c r="V21" i="16" s="1"/>
  <c r="BO16" i="19"/>
  <c r="K20" i="17" l="1"/>
  <c r="I21" i="17"/>
  <c r="G21" i="17"/>
  <c r="F21" i="17"/>
  <c r="J21" i="17"/>
  <c r="F21" i="16"/>
  <c r="F21" i="12"/>
  <c r="G21" i="12"/>
  <c r="G21" i="16"/>
  <c r="K20" i="10"/>
  <c r="G21" i="10"/>
  <c r="F21" i="10"/>
  <c r="J21" i="10"/>
  <c r="I21" i="10"/>
  <c r="BD16" i="19"/>
  <c r="BF16" i="19"/>
  <c r="BK16" i="19"/>
  <c r="R16" i="19"/>
  <c r="I16" i="19"/>
  <c r="AO16" i="19"/>
  <c r="AF16" i="19"/>
  <c r="BC16" i="19"/>
  <c r="BI16" i="19"/>
  <c r="AT16" i="19"/>
  <c r="AK16" i="19"/>
  <c r="AX16" i="19"/>
  <c r="N22" i="12" s="1"/>
  <c r="N23" i="12" s="1"/>
  <c r="BM16" i="19"/>
  <c r="AI16" i="19"/>
  <c r="K16" i="19"/>
  <c r="AJ16" i="19"/>
  <c r="X16" i="19"/>
  <c r="AZ16" i="19"/>
  <c r="V22" i="16" s="1"/>
  <c r="AS16" i="19"/>
  <c r="AW16" i="19"/>
  <c r="P22" i="12" s="1"/>
  <c r="P23" i="12" s="1"/>
  <c r="AY16" i="19"/>
  <c r="M22" i="12" s="1"/>
  <c r="M23" i="12" s="1"/>
  <c r="AV16" i="19"/>
  <c r="Q22" i="12" s="1"/>
  <c r="Q23" i="12" s="1"/>
  <c r="Q16" i="19"/>
  <c r="AR16" i="19"/>
  <c r="BG16" i="19"/>
  <c r="BE16" i="19"/>
  <c r="AN16" i="19"/>
  <c r="BL16" i="19"/>
  <c r="AU16" i="19"/>
  <c r="J16" i="19"/>
  <c r="BJ16" i="19"/>
  <c r="AB16" i="19"/>
  <c r="T16" i="19"/>
  <c r="BH16" i="19"/>
  <c r="BA16" i="19"/>
  <c r="U22" i="16" s="1"/>
  <c r="L16" i="19"/>
  <c r="BO17" i="19"/>
  <c r="K21" i="17" l="1"/>
  <c r="F22" i="17"/>
  <c r="I22" i="17"/>
  <c r="I23" i="17" s="1"/>
  <c r="G22" i="17"/>
  <c r="J22" i="17"/>
  <c r="J23" i="17" s="1"/>
  <c r="G22" i="16"/>
  <c r="G23" i="16" s="1"/>
  <c r="F22" i="16"/>
  <c r="F22" i="12"/>
  <c r="F23" i="12" s="1"/>
  <c r="G22" i="12"/>
  <c r="G23" i="12" s="1"/>
  <c r="K21" i="10"/>
  <c r="F22" i="10"/>
  <c r="F23" i="10" s="1"/>
  <c r="G22" i="10"/>
  <c r="J22" i="10"/>
  <c r="J23" i="10" s="1"/>
  <c r="I22" i="10"/>
  <c r="I23" i="10" s="1"/>
  <c r="BH17" i="19"/>
  <c r="AI17" i="19"/>
  <c r="L17" i="19"/>
  <c r="AJ17" i="19"/>
  <c r="BF17" i="19"/>
  <c r="BC17" i="19"/>
  <c r="BJ17" i="19"/>
  <c r="AR17" i="19"/>
  <c r="R17" i="19"/>
  <c r="AY17" i="19"/>
  <c r="M24" i="12" s="1"/>
  <c r="BA17" i="19"/>
  <c r="U24" i="16" s="1"/>
  <c r="J17" i="19"/>
  <c r="AZ17" i="19"/>
  <c r="V24" i="16" s="1"/>
  <c r="BL17" i="19"/>
  <c r="K17" i="19"/>
  <c r="AV17" i="19"/>
  <c r="Q24" i="12" s="1"/>
  <c r="BE17" i="19"/>
  <c r="BK17" i="19"/>
  <c r="T17" i="19"/>
  <c r="AX17" i="19"/>
  <c r="N24" i="12" s="1"/>
  <c r="AF17" i="19"/>
  <c r="X17" i="19"/>
  <c r="AO17" i="19"/>
  <c r="BD17" i="19"/>
  <c r="Q17" i="19"/>
  <c r="AW17" i="19"/>
  <c r="P24" i="12" s="1"/>
  <c r="AT17" i="19"/>
  <c r="I17" i="19"/>
  <c r="BI17" i="19"/>
  <c r="BM17" i="19"/>
  <c r="AN17" i="19"/>
  <c r="AK17" i="19"/>
  <c r="BG17" i="19"/>
  <c r="AB17" i="19"/>
  <c r="AS17" i="19"/>
  <c r="AU17" i="19"/>
  <c r="BO18" i="19"/>
  <c r="I24" i="17" l="1"/>
  <c r="F24" i="17"/>
  <c r="J24" i="17"/>
  <c r="G24" i="17"/>
  <c r="F24" i="12"/>
  <c r="G24" i="16"/>
  <c r="G24" i="12"/>
  <c r="F24" i="16"/>
  <c r="K22" i="10"/>
  <c r="G24" i="10"/>
  <c r="J24" i="10"/>
  <c r="K23" i="10"/>
  <c r="I24" i="10"/>
  <c r="F24" i="10"/>
  <c r="K23" i="17"/>
  <c r="K22" i="17"/>
  <c r="BA18" i="19"/>
  <c r="U25" i="16" s="1"/>
  <c r="AF18" i="19"/>
  <c r="I18" i="19"/>
  <c r="J18" i="19"/>
  <c r="BF18" i="19"/>
  <c r="BE18" i="19"/>
  <c r="AX18" i="19"/>
  <c r="N25" i="12" s="1"/>
  <c r="AN18" i="19"/>
  <c r="AK18" i="19"/>
  <c r="AO18" i="19"/>
  <c r="BM18" i="19"/>
  <c r="BK18" i="19"/>
  <c r="AU18" i="19"/>
  <c r="BL18" i="19"/>
  <c r="AZ18" i="19"/>
  <c r="V25" i="16" s="1"/>
  <c r="AW18" i="19"/>
  <c r="P25" i="12" s="1"/>
  <c r="Q18" i="19"/>
  <c r="T18" i="19"/>
  <c r="AR18" i="19"/>
  <c r="BD18" i="19"/>
  <c r="BC18" i="19"/>
  <c r="BJ18" i="19"/>
  <c r="AJ18" i="19"/>
  <c r="BH18" i="19"/>
  <c r="AB18" i="19"/>
  <c r="AV18" i="19"/>
  <c r="Q25" i="12" s="1"/>
  <c r="R18" i="19"/>
  <c r="AT18" i="19"/>
  <c r="BG18" i="19"/>
  <c r="AI18" i="19"/>
  <c r="BI18" i="19"/>
  <c r="K18" i="19"/>
  <c r="AY18" i="19"/>
  <c r="M25" i="12" s="1"/>
  <c r="X18" i="19"/>
  <c r="L18" i="19"/>
  <c r="AS18" i="19"/>
  <c r="K152" i="36"/>
  <c r="H152" i="36"/>
  <c r="BO19" i="19"/>
  <c r="K24" i="17" l="1"/>
  <c r="F25" i="17"/>
  <c r="J25" i="17"/>
  <c r="I25" i="17"/>
  <c r="G25" i="17"/>
  <c r="H24" i="10"/>
  <c r="G25" i="16"/>
  <c r="G25" i="12"/>
  <c r="F25" i="16"/>
  <c r="F25" i="12"/>
  <c r="I25" i="10"/>
  <c r="G25" i="10"/>
  <c r="F25" i="10"/>
  <c r="J25" i="10"/>
  <c r="H24" i="17"/>
  <c r="K24" i="10"/>
  <c r="AV19" i="19"/>
  <c r="Q26" i="12" s="1"/>
  <c r="BD19" i="19"/>
  <c r="R19" i="19"/>
  <c r="AS19" i="19"/>
  <c r="BF19" i="19"/>
  <c r="BH19" i="19"/>
  <c r="AZ19" i="19"/>
  <c r="V26" i="16" s="1"/>
  <c r="AN19" i="19"/>
  <c r="K19" i="19"/>
  <c r="J19" i="19"/>
  <c r="BK19" i="19"/>
  <c r="AI19" i="19"/>
  <c r="AY19" i="19"/>
  <c r="M26" i="12" s="1"/>
  <c r="AK19" i="19"/>
  <c r="T19" i="19"/>
  <c r="Q19" i="19"/>
  <c r="BC19" i="19"/>
  <c r="BG19" i="19"/>
  <c r="X19" i="19"/>
  <c r="AU19" i="19"/>
  <c r="AO19" i="19"/>
  <c r="BJ19" i="19"/>
  <c r="AB19" i="19"/>
  <c r="AX19" i="19"/>
  <c r="N26" i="12" s="1"/>
  <c r="AR19" i="19"/>
  <c r="BI19" i="19"/>
  <c r="AF19" i="19"/>
  <c r="BM19" i="19"/>
  <c r="AT19" i="19"/>
  <c r="L19" i="19"/>
  <c r="BL19" i="19"/>
  <c r="BE19" i="19"/>
  <c r="AJ19" i="19"/>
  <c r="I19" i="19"/>
  <c r="AW19" i="19"/>
  <c r="P26" i="12" s="1"/>
  <c r="BA19" i="19"/>
  <c r="U26" i="16" s="1"/>
  <c r="BO20" i="19"/>
  <c r="K25" i="17" l="1"/>
  <c r="I26" i="17"/>
  <c r="G26" i="17"/>
  <c r="F26" i="17"/>
  <c r="J26" i="17"/>
  <c r="G26" i="16"/>
  <c r="G26" i="12"/>
  <c r="F26" i="16"/>
  <c r="F26" i="12"/>
  <c r="K25" i="10"/>
  <c r="H25" i="10"/>
  <c r="G26" i="10"/>
  <c r="I26" i="10"/>
  <c r="J26" i="10"/>
  <c r="F26" i="10"/>
  <c r="H25" i="17"/>
  <c r="BM20" i="19"/>
  <c r="AO20" i="19"/>
  <c r="BK20" i="19"/>
  <c r="AB20" i="19"/>
  <c r="X20" i="19"/>
  <c r="AS20" i="19"/>
  <c r="K20" i="19"/>
  <c r="BC20" i="19"/>
  <c r="AW20" i="19"/>
  <c r="P27" i="12" s="1"/>
  <c r="BA20" i="19"/>
  <c r="U27" i="16" s="1"/>
  <c r="AN20" i="19"/>
  <c r="L20" i="19"/>
  <c r="AT20" i="19"/>
  <c r="BH20" i="19"/>
  <c r="BL20" i="19"/>
  <c r="BD20" i="19"/>
  <c r="Q20" i="19"/>
  <c r="T20" i="19"/>
  <c r="BG20" i="19"/>
  <c r="AV20" i="19"/>
  <c r="Q27" i="12" s="1"/>
  <c r="AR20" i="19"/>
  <c r="R20" i="19"/>
  <c r="BF20" i="19"/>
  <c r="BJ20" i="19"/>
  <c r="AZ20" i="19"/>
  <c r="V27" i="16" s="1"/>
  <c r="AK20" i="19"/>
  <c r="I20" i="19"/>
  <c r="AF20" i="19"/>
  <c r="BI20" i="19"/>
  <c r="AI20" i="19"/>
  <c r="AU20" i="19"/>
  <c r="J20" i="19"/>
  <c r="AX20" i="19"/>
  <c r="N27" i="12" s="1"/>
  <c r="BE20" i="19"/>
  <c r="AY20" i="19"/>
  <c r="M27" i="12" s="1"/>
  <c r="AJ20" i="19"/>
  <c r="BO21" i="19"/>
  <c r="K26" i="17" l="1"/>
  <c r="H26" i="17"/>
  <c r="I27" i="17"/>
  <c r="G27" i="17"/>
  <c r="J27" i="17"/>
  <c r="F27" i="17"/>
  <c r="F27" i="16"/>
  <c r="F27" i="12"/>
  <c r="G27" i="12"/>
  <c r="G27" i="16"/>
  <c r="K26" i="10"/>
  <c r="H26" i="10"/>
  <c r="I27" i="10"/>
  <c r="F27" i="10"/>
  <c r="J27" i="10"/>
  <c r="G27" i="10"/>
  <c r="BL21" i="19"/>
  <c r="AX21" i="19"/>
  <c r="N28" i="12" s="1"/>
  <c r="BI21" i="19"/>
  <c r="AJ21" i="19"/>
  <c r="BC21" i="19"/>
  <c r="BA21" i="19"/>
  <c r="U28" i="16" s="1"/>
  <c r="K21" i="19"/>
  <c r="AR21" i="19"/>
  <c r="BH21" i="19"/>
  <c r="AB21" i="19"/>
  <c r="AV21" i="19"/>
  <c r="Q28" i="12" s="1"/>
  <c r="AN21" i="19"/>
  <c r="AO21" i="19"/>
  <c r="BF21" i="19"/>
  <c r="X21" i="19"/>
  <c r="I21" i="19"/>
  <c r="J21" i="19"/>
  <c r="BK21" i="19"/>
  <c r="BG21" i="19"/>
  <c r="AZ21" i="19"/>
  <c r="V28" i="16" s="1"/>
  <c r="T21" i="19"/>
  <c r="AK21" i="19"/>
  <c r="AY21" i="19"/>
  <c r="M28" i="12" s="1"/>
  <c r="Q21" i="19"/>
  <c r="R21" i="19"/>
  <c r="AW21" i="19"/>
  <c r="P28" i="12" s="1"/>
  <c r="AU21" i="19"/>
  <c r="AF21" i="19"/>
  <c r="AS21" i="19"/>
  <c r="BM21" i="19"/>
  <c r="BJ21" i="19"/>
  <c r="AT21" i="19"/>
  <c r="BD21" i="19"/>
  <c r="BE21" i="19"/>
  <c r="AI21" i="19"/>
  <c r="L21" i="19"/>
  <c r="BO22" i="19"/>
  <c r="H27" i="17" l="1"/>
  <c r="F28" i="17"/>
  <c r="I28" i="17"/>
  <c r="G28" i="17"/>
  <c r="J28" i="17"/>
  <c r="G28" i="16"/>
  <c r="G28" i="12"/>
  <c r="F28" i="12"/>
  <c r="F28" i="16"/>
  <c r="H27" i="10"/>
  <c r="K27" i="10"/>
  <c r="G28" i="10"/>
  <c r="F28" i="10"/>
  <c r="J28" i="10"/>
  <c r="I28" i="10"/>
  <c r="K27" i="17"/>
  <c r="BM22" i="19"/>
  <c r="BA22" i="19"/>
  <c r="U29" i="16" s="1"/>
  <c r="BC22" i="19"/>
  <c r="AN22" i="19"/>
  <c r="K22" i="19"/>
  <c r="AO22" i="19"/>
  <c r="BI22" i="19"/>
  <c r="AZ22" i="19"/>
  <c r="V29" i="16" s="1"/>
  <c r="AW22" i="19"/>
  <c r="P29" i="12" s="1"/>
  <c r="AT22" i="19"/>
  <c r="I22" i="19"/>
  <c r="BH22" i="19"/>
  <c r="BD22" i="19"/>
  <c r="AV22" i="19"/>
  <c r="Q29" i="12" s="1"/>
  <c r="BK22" i="19"/>
  <c r="AF22" i="19"/>
  <c r="AJ22" i="19"/>
  <c r="BG22" i="19"/>
  <c r="AX22" i="19"/>
  <c r="N29" i="12" s="1"/>
  <c r="AR22" i="19"/>
  <c r="BL22" i="19"/>
  <c r="L22" i="19"/>
  <c r="BF22" i="19"/>
  <c r="AB22" i="19"/>
  <c r="AU22" i="19"/>
  <c r="Q22" i="19"/>
  <c r="X22" i="19"/>
  <c r="T22" i="19"/>
  <c r="J22" i="19"/>
  <c r="BE22" i="19"/>
  <c r="AI22" i="19"/>
  <c r="R22" i="19"/>
  <c r="BJ22" i="19"/>
  <c r="AY22" i="19"/>
  <c r="M29" i="12" s="1"/>
  <c r="AS22" i="19"/>
  <c r="AK22" i="19"/>
  <c r="BO23" i="19"/>
  <c r="H28" i="17" l="1"/>
  <c r="K28" i="17"/>
  <c r="F29" i="17"/>
  <c r="J29" i="17"/>
  <c r="I29" i="17"/>
  <c r="G29" i="17"/>
  <c r="G29" i="16"/>
  <c r="F29" i="12"/>
  <c r="G29" i="12"/>
  <c r="F29" i="16"/>
  <c r="K28" i="10"/>
  <c r="H28" i="10"/>
  <c r="I29" i="10"/>
  <c r="G29" i="10"/>
  <c r="F29" i="10"/>
  <c r="J29" i="10"/>
  <c r="AV23" i="19"/>
  <c r="Q30" i="12" s="1"/>
  <c r="BH23" i="19"/>
  <c r="AW23" i="19"/>
  <c r="P30" i="12" s="1"/>
  <c r="K23" i="19"/>
  <c r="J23" i="19"/>
  <c r="BG23" i="19"/>
  <c r="BK23" i="19"/>
  <c r="AY23" i="19"/>
  <c r="AN23" i="19"/>
  <c r="AJ23" i="19"/>
  <c r="BF23" i="19"/>
  <c r="X23" i="19"/>
  <c r="BC23" i="19"/>
  <c r="AK23" i="19"/>
  <c r="AU23" i="19"/>
  <c r="AS23" i="19"/>
  <c r="BI23" i="19"/>
  <c r="AR23" i="19"/>
  <c r="AT23" i="19"/>
  <c r="BJ23" i="19"/>
  <c r="BA23" i="19"/>
  <c r="AO23" i="19"/>
  <c r="BM23" i="19"/>
  <c r="AZ23" i="19"/>
  <c r="T23" i="19"/>
  <c r="AF23" i="19"/>
  <c r="BE23" i="19"/>
  <c r="BD23" i="19"/>
  <c r="Q23" i="19"/>
  <c r="AB23" i="19"/>
  <c r="R23" i="19"/>
  <c r="BL23" i="19"/>
  <c r="AX23" i="19"/>
  <c r="L23" i="19"/>
  <c r="AI23" i="19"/>
  <c r="I23" i="19"/>
  <c r="BO24" i="19"/>
  <c r="K29" i="17" l="1"/>
  <c r="H29" i="17"/>
  <c r="U30" i="16"/>
  <c r="N30" i="12"/>
  <c r="J30" i="17"/>
  <c r="G30" i="17"/>
  <c r="V30" i="16"/>
  <c r="F30" i="17"/>
  <c r="I30" i="17"/>
  <c r="M30" i="12"/>
  <c r="G30" i="12"/>
  <c r="G30" i="16"/>
  <c r="F30" i="16"/>
  <c r="F30" i="12"/>
  <c r="K29" i="10"/>
  <c r="H29" i="10"/>
  <c r="G30" i="10"/>
  <c r="I30" i="10"/>
  <c r="F30" i="10"/>
  <c r="J30" i="10"/>
  <c r="BE24" i="19"/>
  <c r="AY24" i="19"/>
  <c r="K24" i="19"/>
  <c r="BL24" i="19"/>
  <c r="X24" i="19"/>
  <c r="BH24" i="19"/>
  <c r="AJ24" i="19"/>
  <c r="AS24" i="19"/>
  <c r="AO24" i="19"/>
  <c r="BD24" i="19"/>
  <c r="AW24" i="19"/>
  <c r="P31" i="12" s="1"/>
  <c r="R24" i="19"/>
  <c r="I24" i="19"/>
  <c r="BK24" i="19"/>
  <c r="AB24" i="19"/>
  <c r="T24" i="19"/>
  <c r="BG24" i="19"/>
  <c r="AU24" i="19"/>
  <c r="BC24" i="19"/>
  <c r="BA24" i="19"/>
  <c r="AT24" i="19"/>
  <c r="BJ24" i="19"/>
  <c r="AZ24" i="19"/>
  <c r="L24" i="19"/>
  <c r="BI24" i="19"/>
  <c r="J24" i="19"/>
  <c r="AF24" i="19"/>
  <c r="BF24" i="19"/>
  <c r="AX24" i="19"/>
  <c r="AI24" i="19"/>
  <c r="AK24" i="19"/>
  <c r="AV24" i="19"/>
  <c r="Q31" i="12" s="1"/>
  <c r="Q24" i="19"/>
  <c r="BM24" i="19"/>
  <c r="AN24" i="19"/>
  <c r="AR24" i="19"/>
  <c r="BO25" i="19"/>
  <c r="H30" i="17" l="1"/>
  <c r="K30" i="17"/>
  <c r="V31" i="16"/>
  <c r="G31" i="17"/>
  <c r="N31" i="12"/>
  <c r="M31" i="12"/>
  <c r="U31" i="16"/>
  <c r="J31" i="17"/>
  <c r="I31" i="17"/>
  <c r="F31" i="17"/>
  <c r="G31" i="12"/>
  <c r="F31" i="12"/>
  <c r="F31" i="16"/>
  <c r="G31" i="16"/>
  <c r="K30" i="10"/>
  <c r="H30" i="10"/>
  <c r="J31" i="10"/>
  <c r="I31" i="10"/>
  <c r="F31" i="10"/>
  <c r="G31" i="10"/>
  <c r="BL25" i="19"/>
  <c r="BF25" i="19"/>
  <c r="AB25" i="19"/>
  <c r="AT25" i="19"/>
  <c r="K25" i="19"/>
  <c r="J25" i="19"/>
  <c r="BD25" i="19"/>
  <c r="AY25" i="19"/>
  <c r="AV25" i="19"/>
  <c r="Q32" i="12" s="1"/>
  <c r="AN25" i="19"/>
  <c r="AU25" i="19"/>
  <c r="BI25" i="19"/>
  <c r="BE25" i="19"/>
  <c r="AI25" i="19"/>
  <c r="L25" i="19"/>
  <c r="AO25" i="19"/>
  <c r="BH25" i="19"/>
  <c r="AX25" i="19"/>
  <c r="BM25" i="19"/>
  <c r="AS25" i="19"/>
  <c r="Q25" i="19"/>
  <c r="BG25" i="19"/>
  <c r="BC25" i="19"/>
  <c r="AF25" i="19"/>
  <c r="AK25" i="19"/>
  <c r="I25" i="19"/>
  <c r="BJ25" i="19"/>
  <c r="BK25" i="19"/>
  <c r="T25" i="19"/>
  <c r="X25" i="19"/>
  <c r="AW25" i="19"/>
  <c r="P32" i="12" s="1"/>
  <c r="BA25" i="19"/>
  <c r="AR25" i="19"/>
  <c r="AJ25" i="19"/>
  <c r="R25" i="19"/>
  <c r="AZ25" i="19"/>
  <c r="BO26" i="19"/>
  <c r="K31" i="17" l="1"/>
  <c r="H31" i="17"/>
  <c r="I32" i="17"/>
  <c r="J32" i="17"/>
  <c r="V32" i="16"/>
  <c r="M32" i="12"/>
  <c r="N32" i="12"/>
  <c r="F32" i="17"/>
  <c r="U32" i="16"/>
  <c r="G32" i="17"/>
  <c r="F32" i="12"/>
  <c r="F32" i="16"/>
  <c r="G32" i="12"/>
  <c r="G32" i="16"/>
  <c r="H31" i="10"/>
  <c r="K31" i="10"/>
  <c r="I32" i="10"/>
  <c r="F32" i="10"/>
  <c r="J32" i="10"/>
  <c r="G32" i="10"/>
  <c r="BL26" i="19"/>
  <c r="BH26" i="19"/>
  <c r="AW26" i="19"/>
  <c r="P33" i="12" s="1"/>
  <c r="R26" i="19"/>
  <c r="AK26" i="19"/>
  <c r="BD26" i="19"/>
  <c r="AB26" i="19"/>
  <c r="AV26" i="19"/>
  <c r="Q33" i="12" s="1"/>
  <c r="K26" i="19"/>
  <c r="BK26" i="19"/>
  <c r="AI26" i="19"/>
  <c r="X26" i="19"/>
  <c r="L26" i="19"/>
  <c r="AS26" i="19"/>
  <c r="AY26" i="19"/>
  <c r="T26" i="19"/>
  <c r="J26" i="19"/>
  <c r="BI26" i="19"/>
  <c r="BA26" i="19"/>
  <c r="BG26" i="19"/>
  <c r="AN26" i="19"/>
  <c r="AU26" i="19"/>
  <c r="AO26" i="19"/>
  <c r="BF26" i="19"/>
  <c r="BJ26" i="19"/>
  <c r="AF26" i="19"/>
  <c r="I26" i="19"/>
  <c r="BM26" i="19"/>
  <c r="AX26" i="19"/>
  <c r="Q26" i="19"/>
  <c r="AR26" i="19"/>
  <c r="AJ26" i="19"/>
  <c r="AT26" i="19"/>
  <c r="BE26" i="19"/>
  <c r="AZ26" i="19"/>
  <c r="BC26" i="19"/>
  <c r="BO27" i="19"/>
  <c r="K32" i="17" l="1"/>
  <c r="H32" i="17"/>
  <c r="N33" i="12"/>
  <c r="V33" i="16"/>
  <c r="M33" i="12"/>
  <c r="J33" i="17"/>
  <c r="F33" i="17"/>
  <c r="G33" i="17"/>
  <c r="U33" i="16"/>
  <c r="I33" i="17"/>
  <c r="G33" i="12"/>
  <c r="F33" i="12"/>
  <c r="F33" i="16"/>
  <c r="G33" i="16"/>
  <c r="H32" i="10"/>
  <c r="K32" i="10"/>
  <c r="I33" i="10"/>
  <c r="F33" i="10"/>
  <c r="J33" i="10"/>
  <c r="G33" i="10"/>
  <c r="BI27" i="19"/>
  <c r="BA27" i="19"/>
  <c r="BE27" i="19"/>
  <c r="BD27" i="19"/>
  <c r="BL27" i="19"/>
  <c r="AS27" i="19"/>
  <c r="I27" i="19"/>
  <c r="AZ27" i="19"/>
  <c r="AW27" i="19"/>
  <c r="P34" i="12" s="1"/>
  <c r="K27" i="19"/>
  <c r="AV27" i="19"/>
  <c r="Q34" i="12" s="1"/>
  <c r="BH27" i="19"/>
  <c r="R27" i="19"/>
  <c r="T27" i="19"/>
  <c r="J27" i="19"/>
  <c r="BF27" i="19"/>
  <c r="AI27" i="19"/>
  <c r="AY27" i="19"/>
  <c r="AN27" i="19"/>
  <c r="AK27" i="19"/>
  <c r="AJ27" i="19"/>
  <c r="BK27" i="19"/>
  <c r="AB27" i="19"/>
  <c r="BG27" i="19"/>
  <c r="AU27" i="19"/>
  <c r="Q27" i="19"/>
  <c r="BC27" i="19"/>
  <c r="AF27" i="19"/>
  <c r="X27" i="19"/>
  <c r="AR27" i="19"/>
  <c r="AO27" i="19"/>
  <c r="BJ27" i="19"/>
  <c r="BM27" i="19"/>
  <c r="AX27" i="19"/>
  <c r="AT27" i="19"/>
  <c r="L27" i="19"/>
  <c r="BO28" i="19"/>
  <c r="H33" i="17" l="1"/>
  <c r="K33" i="17"/>
  <c r="G34" i="17"/>
  <c r="I34" i="17"/>
  <c r="V34" i="16"/>
  <c r="J34" i="17"/>
  <c r="U34" i="16"/>
  <c r="N34" i="12"/>
  <c r="F34" i="17"/>
  <c r="M34" i="12"/>
  <c r="G34" i="12"/>
  <c r="G34" i="16"/>
  <c r="F34" i="16"/>
  <c r="F34" i="12"/>
  <c r="H33" i="10"/>
  <c r="K33" i="10"/>
  <c r="I34" i="10"/>
  <c r="G34" i="10"/>
  <c r="J34" i="10"/>
  <c r="F34" i="10"/>
  <c r="BF28" i="19"/>
  <c r="AV28" i="19"/>
  <c r="Q35" i="12" s="1"/>
  <c r="Q36" i="12" s="1"/>
  <c r="BJ28" i="19"/>
  <c r="AR28" i="19"/>
  <c r="I28" i="19"/>
  <c r="BI28" i="19"/>
  <c r="BM28" i="19"/>
  <c r="AI28" i="19"/>
  <c r="AU28" i="19"/>
  <c r="AF28" i="19"/>
  <c r="AY28" i="19"/>
  <c r="J28" i="19"/>
  <c r="AX28" i="19"/>
  <c r="X28" i="19"/>
  <c r="K28" i="19"/>
  <c r="AO28" i="19"/>
  <c r="BK28" i="19"/>
  <c r="BE28" i="19"/>
  <c r="BA28" i="19"/>
  <c r="AS28" i="19"/>
  <c r="L28" i="19"/>
  <c r="BC28" i="19"/>
  <c r="AB28" i="19"/>
  <c r="BL28" i="19"/>
  <c r="AN28" i="19"/>
  <c r="AJ28" i="19"/>
  <c r="AT28" i="19"/>
  <c r="BH28" i="19"/>
  <c r="AW28" i="19"/>
  <c r="P35" i="12" s="1"/>
  <c r="P36" i="12" s="1"/>
  <c r="AK28" i="19"/>
  <c r="Q28" i="19"/>
  <c r="T28" i="19"/>
  <c r="BG28" i="19"/>
  <c r="BD28" i="19"/>
  <c r="AZ28" i="19"/>
  <c r="R28" i="19"/>
  <c r="BO29" i="19"/>
  <c r="H34" i="17" l="1"/>
  <c r="K34" i="17"/>
  <c r="M35" i="12"/>
  <c r="M36" i="12" s="1"/>
  <c r="G35" i="17"/>
  <c r="G36" i="17" s="1"/>
  <c r="I35" i="17"/>
  <c r="I36" i="17" s="1"/>
  <c r="V35" i="16"/>
  <c r="V36" i="16" s="1"/>
  <c r="J35" i="17"/>
  <c r="J36" i="17" s="1"/>
  <c r="F35" i="17"/>
  <c r="F36" i="17" s="1"/>
  <c r="N35" i="12"/>
  <c r="N36" i="12" s="1"/>
  <c r="U35" i="16"/>
  <c r="U36" i="16" s="1"/>
  <c r="F35" i="16"/>
  <c r="F36" i="16" s="1"/>
  <c r="G35" i="16"/>
  <c r="G36" i="16" s="1"/>
  <c r="G35" i="12"/>
  <c r="G36" i="12" s="1"/>
  <c r="F35" i="12"/>
  <c r="F36" i="12" s="1"/>
  <c r="K34" i="10"/>
  <c r="H34" i="10"/>
  <c r="F35" i="10"/>
  <c r="F36" i="10" s="1"/>
  <c r="I35" i="10"/>
  <c r="I36" i="10" s="1"/>
  <c r="J35" i="10"/>
  <c r="J36" i="10" s="1"/>
  <c r="G35" i="10"/>
  <c r="BH29" i="19"/>
  <c r="AZ29" i="19"/>
  <c r="BF29" i="19"/>
  <c r="AN29" i="19"/>
  <c r="L29" i="19"/>
  <c r="AK29" i="19"/>
  <c r="BL29" i="19"/>
  <c r="BI29" i="19"/>
  <c r="AV29" i="19"/>
  <c r="AJ29" i="19"/>
  <c r="I29" i="19"/>
  <c r="BK29" i="19"/>
  <c r="BG29" i="19"/>
  <c r="AF29" i="19"/>
  <c r="K29" i="19"/>
  <c r="AR29" i="19"/>
  <c r="BD29" i="19"/>
  <c r="AX29" i="19"/>
  <c r="AI29" i="19"/>
  <c r="AU29" i="19"/>
  <c r="AY29" i="19"/>
  <c r="R29" i="19"/>
  <c r="AW29" i="19"/>
  <c r="AT29" i="19"/>
  <c r="BM29" i="19"/>
  <c r="BJ29" i="19"/>
  <c r="T29" i="19"/>
  <c r="BE29" i="19"/>
  <c r="X29" i="19"/>
  <c r="AS29" i="19"/>
  <c r="Q29" i="19"/>
  <c r="BC29" i="19"/>
  <c r="BA29" i="19"/>
  <c r="J29" i="19"/>
  <c r="AB29" i="19"/>
  <c r="AO29" i="19"/>
  <c r="BO30" i="19"/>
  <c r="K35" i="17" l="1"/>
  <c r="N37" i="12"/>
  <c r="V37" i="16"/>
  <c r="G37" i="17"/>
  <c r="U37" i="16"/>
  <c r="M37" i="12"/>
  <c r="F37" i="17"/>
  <c r="J37" i="17"/>
  <c r="I37" i="17"/>
  <c r="K36" i="17"/>
  <c r="F37" i="12"/>
  <c r="G37" i="16"/>
  <c r="F37" i="16"/>
  <c r="G37" i="12"/>
  <c r="H35" i="10"/>
  <c r="G36" i="10"/>
  <c r="H36" i="10" s="1"/>
  <c r="K35" i="10"/>
  <c r="K36" i="10"/>
  <c r="G37" i="10"/>
  <c r="I37" i="10"/>
  <c r="J37" i="10"/>
  <c r="F37" i="10"/>
  <c r="H36" i="17"/>
  <c r="H35" i="17"/>
  <c r="BC30" i="19"/>
  <c r="AY30" i="19"/>
  <c r="BD30" i="19"/>
  <c r="BM30" i="19"/>
  <c r="AX30" i="19"/>
  <c r="AN30" i="19"/>
  <c r="J30" i="19"/>
  <c r="BE30" i="19"/>
  <c r="AZ30" i="19"/>
  <c r="BG30" i="19"/>
  <c r="T30" i="19"/>
  <c r="AR30" i="19"/>
  <c r="R30" i="19"/>
  <c r="AI30" i="19"/>
  <c r="I30" i="19"/>
  <c r="BJ30" i="19"/>
  <c r="BK30" i="19"/>
  <c r="AT30" i="19"/>
  <c r="Q30" i="19"/>
  <c r="BI30" i="19"/>
  <c r="AF30" i="19"/>
  <c r="AK30" i="19"/>
  <c r="AO30" i="19"/>
  <c r="BH30" i="19"/>
  <c r="AW30" i="19"/>
  <c r="AS30" i="19"/>
  <c r="BF30" i="19"/>
  <c r="AJ30" i="19"/>
  <c r="BA30" i="19"/>
  <c r="AV30" i="19"/>
  <c r="K30" i="19"/>
  <c r="BL30" i="19"/>
  <c r="AB30" i="19"/>
  <c r="L30" i="19"/>
  <c r="X30" i="19"/>
  <c r="AU30" i="19"/>
  <c r="BO31" i="19"/>
  <c r="H37" i="17" l="1"/>
  <c r="K37" i="17"/>
  <c r="F38" i="17"/>
  <c r="J38" i="17"/>
  <c r="V38" i="16"/>
  <c r="U38" i="16"/>
  <c r="I38" i="17"/>
  <c r="M38" i="12"/>
  <c r="G38" i="17"/>
  <c r="N38" i="12"/>
  <c r="G38" i="16"/>
  <c r="G38" i="12"/>
  <c r="F38" i="16"/>
  <c r="F38" i="12"/>
  <c r="H37" i="10"/>
  <c r="I38" i="10"/>
  <c r="J38" i="10"/>
  <c r="F38" i="10"/>
  <c r="G38" i="10"/>
  <c r="K37" i="10"/>
  <c r="BM31" i="19"/>
  <c r="X31" i="19"/>
  <c r="AX31" i="19"/>
  <c r="I31" i="19"/>
  <c r="AZ31" i="19"/>
  <c r="AW31" i="19"/>
  <c r="Q31" i="19"/>
  <c r="J31" i="19"/>
  <c r="AV31" i="19"/>
  <c r="BL31" i="19"/>
  <c r="K31" i="19"/>
  <c r="AO31" i="19"/>
  <c r="BD31" i="19"/>
  <c r="BI31" i="19"/>
  <c r="L31" i="19"/>
  <c r="AI31" i="19"/>
  <c r="AU31" i="19"/>
  <c r="BC31" i="19"/>
  <c r="AR31" i="19"/>
  <c r="BH31" i="19"/>
  <c r="AB31" i="19"/>
  <c r="R31" i="19"/>
  <c r="BJ31" i="19"/>
  <c r="AF31" i="19"/>
  <c r="AN31" i="19"/>
  <c r="AT31" i="19"/>
  <c r="BG31" i="19"/>
  <c r="BA31" i="19"/>
  <c r="AK31" i="19"/>
  <c r="BF31" i="19"/>
  <c r="AY31" i="19"/>
  <c r="AS31" i="19"/>
  <c r="BE31" i="19"/>
  <c r="BK31" i="19"/>
  <c r="AJ31" i="19"/>
  <c r="T31" i="19"/>
  <c r="BO32" i="19"/>
  <c r="H38" i="17" l="1"/>
  <c r="F39" i="17"/>
  <c r="J39" i="17"/>
  <c r="G39" i="17"/>
  <c r="V39" i="16"/>
  <c r="M39" i="12"/>
  <c r="I39" i="17"/>
  <c r="N39" i="12"/>
  <c r="U39" i="16"/>
  <c r="F39" i="16"/>
  <c r="G39" i="16"/>
  <c r="G39" i="12"/>
  <c r="F39" i="12"/>
  <c r="H38" i="10"/>
  <c r="G39" i="10"/>
  <c r="I39" i="10"/>
  <c r="J39" i="10"/>
  <c r="F39" i="10"/>
  <c r="K38" i="17"/>
  <c r="K38" i="10"/>
  <c r="BK32" i="19"/>
  <c r="AW32" i="19"/>
  <c r="AJ32" i="19"/>
  <c r="BM32" i="19"/>
  <c r="BF32" i="19"/>
  <c r="AY32" i="19"/>
  <c r="K32" i="19"/>
  <c r="J32" i="19"/>
  <c r="AF32" i="19"/>
  <c r="BE32" i="19"/>
  <c r="Q32" i="19"/>
  <c r="L32" i="19"/>
  <c r="T32" i="19"/>
  <c r="X32" i="19"/>
  <c r="AN32" i="19"/>
  <c r="AR32" i="19"/>
  <c r="BI32" i="19"/>
  <c r="I32" i="19"/>
  <c r="BG32" i="19"/>
  <c r="BH32" i="19"/>
  <c r="R32" i="19"/>
  <c r="BL32" i="19"/>
  <c r="AV32" i="19"/>
  <c r="AU32" i="19"/>
  <c r="AI32" i="19"/>
  <c r="BD32" i="19"/>
  <c r="AO32" i="19"/>
  <c r="BC32" i="19"/>
  <c r="AB32" i="19"/>
  <c r="AT32" i="19"/>
  <c r="AK32" i="19"/>
  <c r="BJ32" i="19"/>
  <c r="BA32" i="19"/>
  <c r="AX32" i="19"/>
  <c r="AZ32" i="19"/>
  <c r="AS32" i="19"/>
  <c r="BO33" i="19"/>
  <c r="H39" i="17" l="1"/>
  <c r="K39" i="17"/>
  <c r="G40" i="17"/>
  <c r="M40" i="12"/>
  <c r="U40" i="16"/>
  <c r="N40" i="12"/>
  <c r="V40" i="16"/>
  <c r="J40" i="17"/>
  <c r="F40" i="17"/>
  <c r="I40" i="17"/>
  <c r="G40" i="16"/>
  <c r="F40" i="16"/>
  <c r="F40" i="12"/>
  <c r="G40" i="12"/>
  <c r="K39" i="10"/>
  <c r="H39" i="10"/>
  <c r="F40" i="10"/>
  <c r="I40" i="10"/>
  <c r="G40" i="10"/>
  <c r="J40" i="10"/>
  <c r="BL33" i="19"/>
  <c r="BM33" i="19"/>
  <c r="AV33" i="19"/>
  <c r="AT33" i="19"/>
  <c r="J33" i="19"/>
  <c r="BD33" i="19"/>
  <c r="AX33" i="19"/>
  <c r="BF33" i="19"/>
  <c r="AN33" i="19"/>
  <c r="K33" i="19"/>
  <c r="AO33" i="19"/>
  <c r="BI33" i="19"/>
  <c r="BK33" i="19"/>
  <c r="AI33" i="19"/>
  <c r="I33" i="19"/>
  <c r="AU33" i="19"/>
  <c r="BH33" i="19"/>
  <c r="BE33" i="19"/>
  <c r="AS33" i="19"/>
  <c r="T33" i="19"/>
  <c r="BG33" i="19"/>
  <c r="AW33" i="19"/>
  <c r="AF33" i="19"/>
  <c r="AK33" i="19"/>
  <c r="X33" i="19"/>
  <c r="BJ33" i="19"/>
  <c r="BC33" i="19"/>
  <c r="L33" i="19"/>
  <c r="AZ33" i="19"/>
  <c r="BA33" i="19"/>
  <c r="AR33" i="19"/>
  <c r="Q33" i="19"/>
  <c r="AY33" i="19"/>
  <c r="AB33" i="19"/>
  <c r="AJ33" i="19"/>
  <c r="R33" i="19"/>
  <c r="BO34" i="19"/>
  <c r="H40" i="17" l="1"/>
  <c r="K40" i="17"/>
  <c r="F41" i="17"/>
  <c r="G41" i="17"/>
  <c r="U41" i="16"/>
  <c r="J41" i="17"/>
  <c r="M41" i="12"/>
  <c r="V41" i="16"/>
  <c r="I41" i="17"/>
  <c r="N41" i="12"/>
  <c r="G41" i="12"/>
  <c r="F41" i="16"/>
  <c r="F41" i="12"/>
  <c r="G41" i="16"/>
  <c r="K40" i="10"/>
  <c r="H40" i="10"/>
  <c r="I41" i="10"/>
  <c r="F41" i="10"/>
  <c r="J41" i="10"/>
  <c r="G41" i="10"/>
  <c r="BF34" i="19"/>
  <c r="BA34" i="19"/>
  <c r="BK34" i="19"/>
  <c r="AK34" i="19"/>
  <c r="T34" i="19"/>
  <c r="BM34" i="19"/>
  <c r="AW34" i="19"/>
  <c r="AR34" i="19"/>
  <c r="BE34" i="19"/>
  <c r="AZ34" i="19"/>
  <c r="BJ34" i="19"/>
  <c r="Q34" i="19"/>
  <c r="AT34" i="19"/>
  <c r="BL34" i="19"/>
  <c r="AB34" i="19"/>
  <c r="AV34" i="19"/>
  <c r="AJ34" i="19"/>
  <c r="I34" i="19"/>
  <c r="BD34" i="19"/>
  <c r="AI34" i="19"/>
  <c r="BH34" i="19"/>
  <c r="R34" i="19"/>
  <c r="BG34" i="19"/>
  <c r="AY34" i="19"/>
  <c r="X34" i="19"/>
  <c r="K34" i="19"/>
  <c r="AS34" i="19"/>
  <c r="BC34" i="19"/>
  <c r="AF34" i="19"/>
  <c r="L34" i="19"/>
  <c r="J34" i="19"/>
  <c r="BI34" i="19"/>
  <c r="AX34" i="19"/>
  <c r="AN34" i="19"/>
  <c r="AU34" i="19"/>
  <c r="AO34" i="19"/>
  <c r="BO35" i="19"/>
  <c r="H41" i="17" l="1"/>
  <c r="K41" i="17"/>
  <c r="G42" i="17"/>
  <c r="I42" i="17"/>
  <c r="U42" i="16"/>
  <c r="J42" i="17"/>
  <c r="N42" i="12"/>
  <c r="F42" i="17"/>
  <c r="V42" i="16"/>
  <c r="M42" i="12"/>
  <c r="G42" i="16"/>
  <c r="G42" i="12"/>
  <c r="F42" i="12"/>
  <c r="F42" i="16"/>
  <c r="H41" i="10"/>
  <c r="K41" i="10"/>
  <c r="G42" i="10"/>
  <c r="J42" i="10"/>
  <c r="I42" i="10"/>
  <c r="F42" i="10"/>
  <c r="BK35" i="19"/>
  <c r="AI35" i="19"/>
  <c r="AY35" i="19"/>
  <c r="AU35" i="19"/>
  <c r="Q35" i="19"/>
  <c r="BC35" i="19"/>
  <c r="BG35" i="19"/>
  <c r="X35" i="19"/>
  <c r="AR35" i="19"/>
  <c r="AO35" i="19"/>
  <c r="BJ35" i="19"/>
  <c r="AB35" i="19"/>
  <c r="AX35" i="19"/>
  <c r="AT35" i="19"/>
  <c r="L35" i="19"/>
  <c r="BI35" i="19"/>
  <c r="AF35" i="19"/>
  <c r="BM35" i="19"/>
  <c r="AJ35" i="19"/>
  <c r="BL35" i="19"/>
  <c r="BE35" i="19"/>
  <c r="I35" i="19"/>
  <c r="BA35" i="19"/>
  <c r="AW35" i="19"/>
  <c r="AS35" i="19"/>
  <c r="AV35" i="19"/>
  <c r="BD35" i="19"/>
  <c r="R35" i="19"/>
  <c r="K35" i="19"/>
  <c r="J35" i="19"/>
  <c r="BF35" i="19"/>
  <c r="BH35" i="19"/>
  <c r="AZ35" i="19"/>
  <c r="AN35" i="19"/>
  <c r="T35" i="19"/>
  <c r="AK35" i="19"/>
  <c r="BO36" i="19"/>
  <c r="H42" i="17" l="1"/>
  <c r="K42" i="17"/>
  <c r="V43" i="16"/>
  <c r="J43" i="17"/>
  <c r="F43" i="17"/>
  <c r="N43" i="12"/>
  <c r="U43" i="16"/>
  <c r="I43" i="17"/>
  <c r="G43" i="17"/>
  <c r="M43" i="12"/>
  <c r="F43" i="16"/>
  <c r="F43" i="12"/>
  <c r="G43" i="16"/>
  <c r="G43" i="12"/>
  <c r="K42" i="10"/>
  <c r="H42" i="10"/>
  <c r="J43" i="10"/>
  <c r="G43" i="10"/>
  <c r="I43" i="10"/>
  <c r="F43" i="10"/>
  <c r="BC36" i="19"/>
  <c r="AW36" i="19"/>
  <c r="BA36" i="19"/>
  <c r="AN36" i="19"/>
  <c r="L36" i="19"/>
  <c r="AT36" i="19"/>
  <c r="BH36" i="19"/>
  <c r="BL36" i="19"/>
  <c r="BD36" i="19"/>
  <c r="Q36" i="19"/>
  <c r="T36" i="19"/>
  <c r="BG36" i="19"/>
  <c r="AV36" i="19"/>
  <c r="AR36" i="19"/>
  <c r="R36" i="19"/>
  <c r="BF36" i="19"/>
  <c r="BJ36" i="19"/>
  <c r="AZ36" i="19"/>
  <c r="AK36" i="19"/>
  <c r="I36" i="19"/>
  <c r="AF36" i="19"/>
  <c r="BI36" i="19"/>
  <c r="AI36" i="19"/>
  <c r="AU36" i="19"/>
  <c r="AX36" i="19"/>
  <c r="BE36" i="19"/>
  <c r="AY36" i="19"/>
  <c r="AJ36" i="19"/>
  <c r="J36" i="19"/>
  <c r="BM36" i="19"/>
  <c r="AO36" i="19"/>
  <c r="X36" i="19"/>
  <c r="AS36" i="19"/>
  <c r="K36" i="19"/>
  <c r="BK36" i="19"/>
  <c r="AB36" i="19"/>
  <c r="BO37" i="19"/>
  <c r="H43" i="17" l="1"/>
  <c r="K43" i="17"/>
  <c r="G44" i="17"/>
  <c r="F44" i="17"/>
  <c r="M44" i="12"/>
  <c r="J44" i="17"/>
  <c r="N44" i="12"/>
  <c r="V44" i="16"/>
  <c r="I44" i="17"/>
  <c r="U44" i="16"/>
  <c r="G44" i="16"/>
  <c r="F44" i="16"/>
  <c r="G44" i="12"/>
  <c r="F44" i="12"/>
  <c r="K43" i="10"/>
  <c r="H43" i="10"/>
  <c r="G44" i="10"/>
  <c r="I44" i="10"/>
  <c r="F44" i="10"/>
  <c r="J44" i="10"/>
  <c r="BK37" i="19"/>
  <c r="AW37" i="19"/>
  <c r="BG37" i="19"/>
  <c r="AJ37" i="19"/>
  <c r="I37" i="19"/>
  <c r="BH37" i="19"/>
  <c r="AB37" i="19"/>
  <c r="AV37" i="19"/>
  <c r="AN37" i="19"/>
  <c r="J37" i="19"/>
  <c r="BE37" i="19"/>
  <c r="AY37" i="19"/>
  <c r="AI37" i="19"/>
  <c r="Q37" i="19"/>
  <c r="L37" i="19"/>
  <c r="AO37" i="19"/>
  <c r="BM37" i="19"/>
  <c r="AZ37" i="19"/>
  <c r="BJ37" i="19"/>
  <c r="AK37" i="19"/>
  <c r="AT37" i="19"/>
  <c r="X37" i="19"/>
  <c r="K37" i="19"/>
  <c r="BL37" i="19"/>
  <c r="BI37" i="19"/>
  <c r="BD37" i="19"/>
  <c r="AF37" i="19"/>
  <c r="AS37" i="19"/>
  <c r="BC37" i="19"/>
  <c r="BA37" i="19"/>
  <c r="AU37" i="19"/>
  <c r="BF37" i="19"/>
  <c r="AR37" i="19"/>
  <c r="AX37" i="19"/>
  <c r="T37" i="19"/>
  <c r="R37" i="19"/>
  <c r="BO38" i="19"/>
  <c r="H44" i="17" l="1"/>
  <c r="K44" i="17"/>
  <c r="U45" i="16"/>
  <c r="N45" i="12"/>
  <c r="F45" i="17"/>
  <c r="G45" i="17"/>
  <c r="J45" i="17"/>
  <c r="M45" i="12"/>
  <c r="I45" i="17"/>
  <c r="V45" i="16"/>
  <c r="G45" i="12"/>
  <c r="G45" i="16"/>
  <c r="F45" i="12"/>
  <c r="F45" i="16"/>
  <c r="H44" i="10"/>
  <c r="K44" i="10"/>
  <c r="I45" i="10"/>
  <c r="J45" i="10"/>
  <c r="F45" i="10"/>
  <c r="G45" i="10"/>
  <c r="BJ38" i="19"/>
  <c r="AX38" i="19"/>
  <c r="K38" i="19"/>
  <c r="R38" i="19"/>
  <c r="BK38" i="19"/>
  <c r="X38" i="19"/>
  <c r="BL38" i="19"/>
  <c r="BG38" i="19"/>
  <c r="AI38" i="19"/>
  <c r="AB38" i="19"/>
  <c r="AS38" i="19"/>
  <c r="I38" i="19"/>
  <c r="BA38" i="19"/>
  <c r="AV38" i="19"/>
  <c r="AR38" i="19"/>
  <c r="BF38" i="19"/>
  <c r="AU38" i="19"/>
  <c r="L38" i="19"/>
  <c r="AZ38" i="19"/>
  <c r="AN38" i="19"/>
  <c r="BM38" i="19"/>
  <c r="BD38" i="19"/>
  <c r="T38" i="19"/>
  <c r="Q38" i="19"/>
  <c r="BE38" i="19"/>
  <c r="AY38" i="19"/>
  <c r="AT38" i="19"/>
  <c r="J38" i="19"/>
  <c r="BI38" i="19"/>
  <c r="BC38" i="19"/>
  <c r="AK38" i="19"/>
  <c r="AO38" i="19"/>
  <c r="BH38" i="19"/>
  <c r="AF38" i="19"/>
  <c r="AJ38" i="19"/>
  <c r="AW38" i="19"/>
  <c r="BO39" i="19"/>
  <c r="H45" i="17" l="1"/>
  <c r="K45" i="17"/>
  <c r="U46" i="16"/>
  <c r="J46" i="17"/>
  <c r="M46" i="12"/>
  <c r="V46" i="16"/>
  <c r="F46" i="17"/>
  <c r="I46" i="17"/>
  <c r="G46" i="17"/>
  <c r="N46" i="12"/>
  <c r="F46" i="16"/>
  <c r="G46" i="16"/>
  <c r="F46" i="12"/>
  <c r="G46" i="12"/>
  <c r="H45" i="10"/>
  <c r="K45" i="10"/>
  <c r="G46" i="10"/>
  <c r="F46" i="10"/>
  <c r="J46" i="10"/>
  <c r="I46" i="10"/>
  <c r="BJ39" i="19"/>
  <c r="AI39" i="19"/>
  <c r="BD39" i="19"/>
  <c r="AR39" i="19"/>
  <c r="L39" i="19"/>
  <c r="BM39" i="19"/>
  <c r="AF39" i="19"/>
  <c r="AB39" i="19"/>
  <c r="I39" i="19"/>
  <c r="BE39" i="19"/>
  <c r="BI39" i="19"/>
  <c r="AX39" i="19"/>
  <c r="AJ39" i="19"/>
  <c r="BF39" i="19"/>
  <c r="AZ39" i="19"/>
  <c r="Q39" i="19"/>
  <c r="AS39" i="19"/>
  <c r="T39" i="19"/>
  <c r="AY39" i="19"/>
  <c r="K39" i="19"/>
  <c r="AO39" i="19"/>
  <c r="AV39" i="19"/>
  <c r="BC39" i="19"/>
  <c r="R39" i="19"/>
  <c r="BG39" i="19"/>
  <c r="BH39" i="19"/>
  <c r="BL39" i="19"/>
  <c r="AK39" i="19"/>
  <c r="BK39" i="19"/>
  <c r="AW39" i="19"/>
  <c r="AU39" i="19"/>
  <c r="X39" i="19"/>
  <c r="AT39" i="19"/>
  <c r="BA39" i="19"/>
  <c r="AN39" i="19"/>
  <c r="J39" i="19"/>
  <c r="BO40" i="19"/>
  <c r="H46" i="17" l="1"/>
  <c r="K46" i="17"/>
  <c r="I47" i="17"/>
  <c r="F47" i="17"/>
  <c r="G47" i="17"/>
  <c r="V47" i="16"/>
  <c r="U47" i="16"/>
  <c r="J47" i="17"/>
  <c r="M47" i="12"/>
  <c r="N47" i="12"/>
  <c r="G47" i="16"/>
  <c r="F47" i="12"/>
  <c r="F47" i="16"/>
  <c r="G47" i="12"/>
  <c r="K46" i="10"/>
  <c r="H46" i="10"/>
  <c r="J47" i="10"/>
  <c r="F47" i="10"/>
  <c r="G47" i="10"/>
  <c r="I47" i="10"/>
  <c r="BG40" i="19"/>
  <c r="AX40" i="19"/>
  <c r="BA40" i="19"/>
  <c r="AN40" i="19"/>
  <c r="T40" i="19"/>
  <c r="BK40" i="19"/>
  <c r="AV40" i="19"/>
  <c r="AZ40" i="19"/>
  <c r="AJ40" i="19"/>
  <c r="AR40" i="19"/>
  <c r="BC40" i="19"/>
  <c r="BM40" i="19"/>
  <c r="BF40" i="19"/>
  <c r="I40" i="19"/>
  <c r="BE40" i="19"/>
  <c r="L40" i="19"/>
  <c r="BH40" i="19"/>
  <c r="AF40" i="19"/>
  <c r="AI40" i="19"/>
  <c r="AS40" i="19"/>
  <c r="X40" i="19"/>
  <c r="AY40" i="19"/>
  <c r="BJ40" i="19"/>
  <c r="K40" i="19"/>
  <c r="AW40" i="19"/>
  <c r="Q40" i="19"/>
  <c r="AK40" i="19"/>
  <c r="BI40" i="19"/>
  <c r="R40" i="19"/>
  <c r="BL40" i="19"/>
  <c r="AU40" i="19"/>
  <c r="J40" i="19"/>
  <c r="BD40" i="19"/>
  <c r="AB40" i="19"/>
  <c r="AT40" i="19"/>
  <c r="AO40" i="19"/>
  <c r="BO41" i="19"/>
  <c r="K47" i="17" l="1"/>
  <c r="H47" i="17"/>
  <c r="G48" i="17"/>
  <c r="G49" i="17" s="1"/>
  <c r="U48" i="16"/>
  <c r="U49" i="16" s="1"/>
  <c r="J48" i="17"/>
  <c r="M48" i="12"/>
  <c r="M49" i="12" s="1"/>
  <c r="N48" i="12"/>
  <c r="N49" i="12" s="1"/>
  <c r="V48" i="16"/>
  <c r="V49" i="16" s="1"/>
  <c r="F48" i="17"/>
  <c r="F49" i="17" s="1"/>
  <c r="I48" i="17"/>
  <c r="I49" i="17" s="1"/>
  <c r="K47" i="10"/>
  <c r="F48" i="12"/>
  <c r="F49" i="12" s="1"/>
  <c r="G48" i="16"/>
  <c r="G49" i="16" s="1"/>
  <c r="F48" i="16"/>
  <c r="F49" i="16" s="1"/>
  <c r="G48" i="12"/>
  <c r="G49" i="12" s="1"/>
  <c r="H47" i="10"/>
  <c r="I48" i="10"/>
  <c r="I49" i="10" s="1"/>
  <c r="J48" i="10"/>
  <c r="J49" i="10" s="1"/>
  <c r="F48" i="10"/>
  <c r="F49" i="10" s="1"/>
  <c r="G48" i="10"/>
  <c r="BL41" i="19"/>
  <c r="BF41" i="19"/>
  <c r="AB41" i="19"/>
  <c r="AT41" i="19"/>
  <c r="J41" i="19"/>
  <c r="BD41" i="19"/>
  <c r="AY41" i="19"/>
  <c r="AV41" i="19"/>
  <c r="AN41" i="19"/>
  <c r="K41" i="19"/>
  <c r="AU41" i="19"/>
  <c r="BI41" i="19"/>
  <c r="BE41" i="19"/>
  <c r="AI41" i="19"/>
  <c r="AO41" i="19"/>
  <c r="BH41" i="19"/>
  <c r="AX41" i="19"/>
  <c r="BM41" i="19"/>
  <c r="AS41" i="19"/>
  <c r="L41" i="19"/>
  <c r="BG41" i="19"/>
  <c r="BC41" i="19"/>
  <c r="AF41" i="19"/>
  <c r="AK41" i="19"/>
  <c r="T41" i="19"/>
  <c r="BJ41" i="19"/>
  <c r="BK41" i="19"/>
  <c r="Q41" i="19"/>
  <c r="X41" i="19"/>
  <c r="AW41" i="19"/>
  <c r="BA41" i="19"/>
  <c r="AR41" i="19"/>
  <c r="I41" i="19"/>
  <c r="AZ41" i="19"/>
  <c r="AJ41" i="19"/>
  <c r="R41" i="19"/>
  <c r="BO42" i="19"/>
  <c r="K48" i="17" l="1"/>
  <c r="J49" i="17"/>
  <c r="K49" i="17" s="1"/>
  <c r="G50" i="17"/>
  <c r="U50" i="16"/>
  <c r="N50" i="12"/>
  <c r="I50" i="17"/>
  <c r="J50" i="17"/>
  <c r="M50" i="12"/>
  <c r="V50" i="16"/>
  <c r="F50" i="17"/>
  <c r="G50" i="16"/>
  <c r="G50" i="12"/>
  <c r="F50" i="16"/>
  <c r="F50" i="12"/>
  <c r="H48" i="10"/>
  <c r="G49" i="10"/>
  <c r="H49" i="10" s="1"/>
  <c r="F50" i="10"/>
  <c r="G50" i="10"/>
  <c r="I50" i="10"/>
  <c r="J50" i="10"/>
  <c r="H49" i="17"/>
  <c r="H48" i="17"/>
  <c r="K49" i="10"/>
  <c r="K48" i="10"/>
  <c r="BD42" i="19"/>
  <c r="AI42" i="19"/>
  <c r="X42" i="19"/>
  <c r="L42" i="19"/>
  <c r="AS42" i="19"/>
  <c r="AY42" i="19"/>
  <c r="T42" i="19"/>
  <c r="J42" i="19"/>
  <c r="BK42" i="19"/>
  <c r="BA42" i="19"/>
  <c r="BG42" i="19"/>
  <c r="AN42" i="19"/>
  <c r="AK42" i="19"/>
  <c r="AO42" i="19"/>
  <c r="BI42" i="19"/>
  <c r="BJ42" i="19"/>
  <c r="AF42" i="19"/>
  <c r="AU42" i="19"/>
  <c r="BF42" i="19"/>
  <c r="AX42" i="19"/>
  <c r="Q42" i="19"/>
  <c r="AR42" i="19"/>
  <c r="BM42" i="19"/>
  <c r="AZ42" i="19"/>
  <c r="BC42" i="19"/>
  <c r="AJ42" i="19"/>
  <c r="AT42" i="19"/>
  <c r="BE42" i="19"/>
  <c r="BH42" i="19"/>
  <c r="AW42" i="19"/>
  <c r="R42" i="19"/>
  <c r="I42" i="19"/>
  <c r="BL42" i="19"/>
  <c r="AB42" i="19"/>
  <c r="AV42" i="19"/>
  <c r="K42" i="19"/>
  <c r="BO43" i="19"/>
  <c r="H50" i="17" l="1"/>
  <c r="K50" i="17"/>
  <c r="V51" i="16"/>
  <c r="I51" i="17"/>
  <c r="F51" i="17"/>
  <c r="G51" i="17"/>
  <c r="U51" i="16"/>
  <c r="J51" i="17"/>
  <c r="N51" i="12"/>
  <c r="M51" i="12"/>
  <c r="F51" i="16"/>
  <c r="G51" i="16"/>
  <c r="F51" i="12"/>
  <c r="G51" i="12"/>
  <c r="H50" i="10"/>
  <c r="K50" i="10"/>
  <c r="J51" i="10"/>
  <c r="I51" i="10"/>
  <c r="G51" i="10"/>
  <c r="F51" i="10"/>
  <c r="BE43" i="19"/>
  <c r="AZ43" i="19"/>
  <c r="AW43" i="19"/>
  <c r="I43" i="19"/>
  <c r="BM43" i="19"/>
  <c r="R43" i="19"/>
  <c r="AS43" i="19"/>
  <c r="BH43" i="19"/>
  <c r="AV43" i="19"/>
  <c r="AY43" i="19"/>
  <c r="AN43" i="19"/>
  <c r="K43" i="19"/>
  <c r="J43" i="19"/>
  <c r="BF43" i="19"/>
  <c r="BD43" i="19"/>
  <c r="BL43" i="19"/>
  <c r="AK43" i="19"/>
  <c r="T43" i="19"/>
  <c r="AO43" i="19"/>
  <c r="BK43" i="19"/>
  <c r="AI43" i="19"/>
  <c r="X43" i="19"/>
  <c r="AU43" i="19"/>
  <c r="Q43" i="19"/>
  <c r="BC43" i="19"/>
  <c r="AB43" i="19"/>
  <c r="AX43" i="19"/>
  <c r="AR43" i="19"/>
  <c r="BJ43" i="19"/>
  <c r="AF43" i="19"/>
  <c r="BG43" i="19"/>
  <c r="AT43" i="19"/>
  <c r="L43" i="19"/>
  <c r="AJ43" i="19"/>
  <c r="BI43" i="19"/>
  <c r="BA43" i="19"/>
  <c r="BO44" i="19"/>
  <c r="K51" i="17" l="1"/>
  <c r="H51" i="17"/>
  <c r="J52" i="17"/>
  <c r="M52" i="12"/>
  <c r="I52" i="17"/>
  <c r="V52" i="16"/>
  <c r="G52" i="17"/>
  <c r="F52" i="17"/>
  <c r="U52" i="16"/>
  <c r="N52" i="12"/>
  <c r="F52" i="16"/>
  <c r="F52" i="12"/>
  <c r="G52" i="12"/>
  <c r="G52" i="16"/>
  <c r="K51" i="10"/>
  <c r="H51" i="10"/>
  <c r="G52" i="10"/>
  <c r="I52" i="10"/>
  <c r="J52" i="10"/>
  <c r="F52" i="10"/>
  <c r="BF44" i="19"/>
  <c r="BI44" i="19"/>
  <c r="AY44" i="19"/>
  <c r="AJ44" i="19"/>
  <c r="J44" i="19"/>
  <c r="AF44" i="19"/>
  <c r="BD44" i="19"/>
  <c r="BM44" i="19"/>
  <c r="AX44" i="19"/>
  <c r="AS44" i="19"/>
  <c r="K44" i="19"/>
  <c r="AT44" i="19"/>
  <c r="BE44" i="19"/>
  <c r="BL44" i="19"/>
  <c r="X44" i="19"/>
  <c r="AN44" i="19"/>
  <c r="L44" i="19"/>
  <c r="AO44" i="19"/>
  <c r="BK44" i="19"/>
  <c r="AB44" i="19"/>
  <c r="BA44" i="19"/>
  <c r="Q44" i="19"/>
  <c r="T44" i="19"/>
  <c r="BC44" i="19"/>
  <c r="AW44" i="19"/>
  <c r="AR44" i="19"/>
  <c r="R44" i="19"/>
  <c r="BH44" i="19"/>
  <c r="BJ44" i="19"/>
  <c r="AZ44" i="19"/>
  <c r="AK44" i="19"/>
  <c r="I44" i="19"/>
  <c r="AU44" i="19"/>
  <c r="BG44" i="19"/>
  <c r="AV44" i="19"/>
  <c r="AI44" i="19"/>
  <c r="BO45" i="19"/>
  <c r="K52" i="17" l="1"/>
  <c r="H52" i="17"/>
  <c r="F53" i="17"/>
  <c r="V53" i="16"/>
  <c r="N53" i="12"/>
  <c r="M53" i="12"/>
  <c r="U53" i="16"/>
  <c r="G53" i="17"/>
  <c r="J53" i="17"/>
  <c r="I53" i="17"/>
  <c r="G53" i="16"/>
  <c r="F53" i="16"/>
  <c r="G53" i="12"/>
  <c r="F53" i="12"/>
  <c r="K52" i="10"/>
  <c r="H52" i="10"/>
  <c r="I53" i="10"/>
  <c r="F53" i="10"/>
  <c r="J53" i="10"/>
  <c r="G53" i="10"/>
  <c r="BM45" i="19"/>
  <c r="AZ45" i="19"/>
  <c r="AI45" i="19"/>
  <c r="AK45" i="19"/>
  <c r="T45" i="19"/>
  <c r="BD45" i="19"/>
  <c r="BG45" i="19"/>
  <c r="AU45" i="19"/>
  <c r="I45" i="19"/>
  <c r="BC45" i="19"/>
  <c r="AR45" i="19"/>
  <c r="BK45" i="19"/>
  <c r="AW45" i="19"/>
  <c r="BA45" i="19"/>
  <c r="K45" i="19"/>
  <c r="BL45" i="19"/>
  <c r="AF45" i="19"/>
  <c r="AS45" i="19"/>
  <c r="BF45" i="19"/>
  <c r="AN45" i="19"/>
  <c r="J45" i="19"/>
  <c r="AB45" i="19"/>
  <c r="Q45" i="19"/>
  <c r="AO45" i="19"/>
  <c r="AY45" i="19"/>
  <c r="R45" i="19"/>
  <c r="BI45" i="19"/>
  <c r="AX45" i="19"/>
  <c r="AJ45" i="19"/>
  <c r="BE45" i="19"/>
  <c r="BJ45" i="19"/>
  <c r="X45" i="19"/>
  <c r="AT45" i="19"/>
  <c r="BH45" i="19"/>
  <c r="AV45" i="19"/>
  <c r="L45" i="19"/>
  <c r="BO46" i="19"/>
  <c r="H53" i="17" l="1"/>
  <c r="U54" i="16"/>
  <c r="N54" i="12"/>
  <c r="I54" i="17"/>
  <c r="V54" i="16"/>
  <c r="J54" i="17"/>
  <c r="F54" i="17"/>
  <c r="G54" i="17"/>
  <c r="M54" i="12"/>
  <c r="F54" i="12"/>
  <c r="G54" i="12"/>
  <c r="G54" i="16"/>
  <c r="F54" i="16"/>
  <c r="H53" i="10"/>
  <c r="K53" i="10"/>
  <c r="I54" i="10"/>
  <c r="J54" i="10"/>
  <c r="F54" i="10"/>
  <c r="G54" i="10"/>
  <c r="K53" i="17"/>
  <c r="AY46" i="19"/>
  <c r="AU46" i="19"/>
  <c r="AJ46" i="19"/>
  <c r="Q46" i="19"/>
  <c r="BE46" i="19"/>
  <c r="AX46" i="19"/>
  <c r="K46" i="19"/>
  <c r="AO46" i="19"/>
  <c r="BJ46" i="19"/>
  <c r="AZ46" i="19"/>
  <c r="BC46" i="19"/>
  <c r="AT46" i="19"/>
  <c r="L46" i="19"/>
  <c r="BI46" i="19"/>
  <c r="BD46" i="19"/>
  <c r="R46" i="19"/>
  <c r="BH46" i="19"/>
  <c r="AF46" i="19"/>
  <c r="AS46" i="19"/>
  <c r="BL46" i="19"/>
  <c r="AW46" i="19"/>
  <c r="BA46" i="19"/>
  <c r="AV46" i="19"/>
  <c r="AR46" i="19"/>
  <c r="BK46" i="19"/>
  <c r="AB46" i="19"/>
  <c r="BF46" i="19"/>
  <c r="AN46" i="19"/>
  <c r="BG46" i="19"/>
  <c r="X46" i="19"/>
  <c r="T46" i="19"/>
  <c r="I46" i="19"/>
  <c r="BM46" i="19"/>
  <c r="AI46" i="19"/>
  <c r="AK46" i="19"/>
  <c r="J46" i="19"/>
  <c r="BO47" i="19"/>
  <c r="K54" i="17" l="1"/>
  <c r="H54" i="17"/>
  <c r="F55" i="17"/>
  <c r="J55" i="17"/>
  <c r="G55" i="17"/>
  <c r="V55" i="16"/>
  <c r="U55" i="16"/>
  <c r="I55" i="17"/>
  <c r="M55" i="12"/>
  <c r="N55" i="12"/>
  <c r="F55" i="16"/>
  <c r="F55" i="12"/>
  <c r="G55" i="16"/>
  <c r="G55" i="12"/>
  <c r="H54" i="10"/>
  <c r="K54" i="10"/>
  <c r="F55" i="10"/>
  <c r="G55" i="10"/>
  <c r="I55" i="10"/>
  <c r="J55" i="10"/>
  <c r="BM47" i="19"/>
  <c r="BA47" i="19"/>
  <c r="Q47" i="19"/>
  <c r="J47" i="19"/>
  <c r="BL47" i="19"/>
  <c r="AY47" i="19"/>
  <c r="AR47" i="19"/>
  <c r="L47" i="19"/>
  <c r="AS47" i="19"/>
  <c r="BD47" i="19"/>
  <c r="AV47" i="19"/>
  <c r="BI47" i="19"/>
  <c r="AN47" i="19"/>
  <c r="AU47" i="19"/>
  <c r="T47" i="19"/>
  <c r="X47" i="19"/>
  <c r="AT47" i="19"/>
  <c r="AF47" i="19"/>
  <c r="AO47" i="19"/>
  <c r="BJ47" i="19"/>
  <c r="AZ47" i="19"/>
  <c r="AI47" i="19"/>
  <c r="AW47" i="19"/>
  <c r="BG47" i="19"/>
  <c r="BK47" i="19"/>
  <c r="AJ47" i="19"/>
  <c r="AK47" i="19"/>
  <c r="BF47" i="19"/>
  <c r="AB47" i="19"/>
  <c r="K47" i="19"/>
  <c r="BE47" i="19"/>
  <c r="AX47" i="19"/>
  <c r="R47" i="19"/>
  <c r="BC47" i="19"/>
  <c r="BH47" i="19"/>
  <c r="I47" i="19"/>
  <c r="BO48" i="19"/>
  <c r="K55" i="17" l="1"/>
  <c r="H55" i="17"/>
  <c r="F56" i="17"/>
  <c r="U56" i="16"/>
  <c r="V56" i="16"/>
  <c r="G56" i="17"/>
  <c r="I56" i="17"/>
  <c r="M56" i="12"/>
  <c r="N56" i="12"/>
  <c r="J56" i="17"/>
  <c r="G56" i="12"/>
  <c r="G56" i="16"/>
  <c r="F56" i="16"/>
  <c r="F56" i="12"/>
  <c r="K55" i="10"/>
  <c r="H55" i="10"/>
  <c r="J56" i="10"/>
  <c r="F56" i="10"/>
  <c r="I56" i="10"/>
  <c r="G56" i="10"/>
  <c r="BC48" i="19"/>
  <c r="AV48" i="19"/>
  <c r="AI48" i="19"/>
  <c r="AT48" i="19"/>
  <c r="BI48" i="19"/>
  <c r="AX48" i="19"/>
  <c r="AN48" i="19"/>
  <c r="AK48" i="19"/>
  <c r="BG48" i="19"/>
  <c r="BM48" i="19"/>
  <c r="AB48" i="19"/>
  <c r="R48" i="19"/>
  <c r="AS48" i="19"/>
  <c r="BL48" i="19"/>
  <c r="BF48" i="19"/>
  <c r="AJ48" i="19"/>
  <c r="T48" i="19"/>
  <c r="AU48" i="19"/>
  <c r="BD48" i="19"/>
  <c r="BE48" i="19"/>
  <c r="AO48" i="19"/>
  <c r="BK48" i="19"/>
  <c r="BA48" i="19"/>
  <c r="K48" i="19"/>
  <c r="BH48" i="19"/>
  <c r="J48" i="19"/>
  <c r="BJ48" i="19"/>
  <c r="L48" i="19"/>
  <c r="AF48" i="19"/>
  <c r="AZ48" i="19"/>
  <c r="X48" i="19"/>
  <c r="AY48" i="19"/>
  <c r="AR48" i="19"/>
  <c r="AW48" i="19"/>
  <c r="Q48" i="19"/>
  <c r="I48" i="19"/>
  <c r="BO49" i="19"/>
  <c r="H56" i="17" l="1"/>
  <c r="K56" i="17"/>
  <c r="F57" i="17"/>
  <c r="M57" i="12"/>
  <c r="N57" i="12"/>
  <c r="I57" i="17"/>
  <c r="G57" i="17"/>
  <c r="V57" i="16"/>
  <c r="U57" i="16"/>
  <c r="J57" i="17"/>
  <c r="G57" i="12"/>
  <c r="F57" i="12"/>
  <c r="F57" i="16"/>
  <c r="G57" i="16"/>
  <c r="H56" i="10"/>
  <c r="K56" i="10"/>
  <c r="I57" i="10"/>
  <c r="G57" i="10"/>
  <c r="F57" i="10"/>
  <c r="J57" i="10"/>
  <c r="BD49" i="19"/>
  <c r="AX49" i="19"/>
  <c r="AI49" i="19"/>
  <c r="T49" i="19"/>
  <c r="AU49" i="19"/>
  <c r="BG49" i="19"/>
  <c r="BM49" i="19"/>
  <c r="BE49" i="19"/>
  <c r="Q49" i="19"/>
  <c r="BC49" i="19"/>
  <c r="BA49" i="19"/>
  <c r="AR49" i="19"/>
  <c r="I49" i="19"/>
  <c r="AZ49" i="19"/>
  <c r="AF49" i="19"/>
  <c r="K49" i="19"/>
  <c r="BJ49" i="19"/>
  <c r="AY49" i="19"/>
  <c r="AT49" i="19"/>
  <c r="L49" i="19"/>
  <c r="X49" i="19"/>
  <c r="BF49" i="19"/>
  <c r="AW49" i="19"/>
  <c r="AN49" i="19"/>
  <c r="R49" i="19"/>
  <c r="BL49" i="19"/>
  <c r="AB49" i="19"/>
  <c r="AS49" i="19"/>
  <c r="J49" i="19"/>
  <c r="BI49" i="19"/>
  <c r="AV49" i="19"/>
  <c r="AK49" i="19"/>
  <c r="AO49" i="19"/>
  <c r="BH49" i="19"/>
  <c r="BK49" i="19"/>
  <c r="AJ49" i="19"/>
  <c r="BO50" i="19"/>
  <c r="H57" i="17" l="1"/>
  <c r="K57" i="17"/>
  <c r="F58" i="17"/>
  <c r="N58" i="12"/>
  <c r="J58" i="17"/>
  <c r="V58" i="16"/>
  <c r="G58" i="17"/>
  <c r="U58" i="16"/>
  <c r="I58" i="17"/>
  <c r="M58" i="12"/>
  <c r="K57" i="10"/>
  <c r="F58" i="16"/>
  <c r="F58" i="12"/>
  <c r="G58" i="16"/>
  <c r="G58" i="12"/>
  <c r="H57" i="10"/>
  <c r="I58" i="10"/>
  <c r="J58" i="10"/>
  <c r="G58" i="10"/>
  <c r="F58" i="10"/>
  <c r="BF50" i="19"/>
  <c r="BH50" i="19"/>
  <c r="AX50" i="19"/>
  <c r="Q50" i="19"/>
  <c r="AT50" i="19"/>
  <c r="BM50" i="19"/>
  <c r="AW50" i="19"/>
  <c r="AJ50" i="19"/>
  <c r="I50" i="19"/>
  <c r="BE50" i="19"/>
  <c r="AZ50" i="19"/>
  <c r="AV50" i="19"/>
  <c r="R50" i="19"/>
  <c r="BL50" i="19"/>
  <c r="BG50" i="19"/>
  <c r="X50" i="19"/>
  <c r="K50" i="19"/>
  <c r="AS50" i="19"/>
  <c r="BD50" i="19"/>
  <c r="AB50" i="19"/>
  <c r="L50" i="19"/>
  <c r="J50" i="19"/>
  <c r="BK50" i="19"/>
  <c r="BJ50" i="19"/>
  <c r="AI50" i="19"/>
  <c r="AN50" i="19"/>
  <c r="AU50" i="19"/>
  <c r="BC50" i="19"/>
  <c r="AY50" i="19"/>
  <c r="T50" i="19"/>
  <c r="AR50" i="19"/>
  <c r="AK50" i="19"/>
  <c r="AO50" i="19"/>
  <c r="BI50" i="19"/>
  <c r="BA50" i="19"/>
  <c r="AF50" i="19"/>
  <c r="BO51" i="19"/>
  <c r="K58" i="17" l="1"/>
  <c r="H58" i="17"/>
  <c r="N59" i="12"/>
  <c r="U59" i="16"/>
  <c r="M59" i="12"/>
  <c r="I59" i="17"/>
  <c r="G59" i="17"/>
  <c r="J59" i="17"/>
  <c r="F59" i="17"/>
  <c r="V59" i="16"/>
  <c r="H58" i="10"/>
  <c r="F59" i="16"/>
  <c r="G59" i="16"/>
  <c r="F59" i="12"/>
  <c r="G59" i="12"/>
  <c r="K58" i="10"/>
  <c r="I59" i="10"/>
  <c r="F59" i="10"/>
  <c r="G59" i="10"/>
  <c r="J59" i="10"/>
  <c r="BK51" i="19"/>
  <c r="AB51" i="19"/>
  <c r="AX51" i="19"/>
  <c r="AR51" i="19"/>
  <c r="BC51" i="19"/>
  <c r="AF51" i="19"/>
  <c r="BE51" i="19"/>
  <c r="AT51" i="19"/>
  <c r="L51" i="19"/>
  <c r="BJ51" i="19"/>
  <c r="BA51" i="19"/>
  <c r="AJ51" i="19"/>
  <c r="BI51" i="19"/>
  <c r="AZ51" i="19"/>
  <c r="AW51" i="19"/>
  <c r="I51" i="19"/>
  <c r="BD51" i="19"/>
  <c r="BL51" i="19"/>
  <c r="R51" i="19"/>
  <c r="AS51" i="19"/>
  <c r="BH51" i="19"/>
  <c r="AY51" i="19"/>
  <c r="AN51" i="19"/>
  <c r="K51" i="19"/>
  <c r="J51" i="19"/>
  <c r="BF51" i="19"/>
  <c r="AV51" i="19"/>
  <c r="BG51" i="19"/>
  <c r="AU51" i="19"/>
  <c r="T51" i="19"/>
  <c r="AO51" i="19"/>
  <c r="Q51" i="19"/>
  <c r="BM51" i="19"/>
  <c r="AI51" i="19"/>
  <c r="X51" i="19"/>
  <c r="AK51" i="19"/>
  <c r="BO52" i="19"/>
  <c r="H59" i="17" l="1"/>
  <c r="K59" i="17"/>
  <c r="F60" i="17"/>
  <c r="G60" i="17"/>
  <c r="M60" i="12"/>
  <c r="U60" i="16"/>
  <c r="I60" i="17"/>
  <c r="N60" i="12"/>
  <c r="V60" i="16"/>
  <c r="J60" i="17"/>
  <c r="F60" i="16"/>
  <c r="G60" i="16"/>
  <c r="F60" i="12"/>
  <c r="G60" i="12"/>
  <c r="H59" i="10"/>
  <c r="K59" i="10"/>
  <c r="G60" i="10"/>
  <c r="I60" i="10"/>
  <c r="F60" i="10"/>
  <c r="J60" i="10"/>
  <c r="BC52" i="19"/>
  <c r="AW52" i="19"/>
  <c r="AR52" i="19"/>
  <c r="R52" i="19"/>
  <c r="BJ52" i="19"/>
  <c r="BL52" i="19"/>
  <c r="AZ52" i="19"/>
  <c r="AK52" i="19"/>
  <c r="I52" i="19"/>
  <c r="BH52" i="19"/>
  <c r="AV52" i="19"/>
  <c r="AI52" i="19"/>
  <c r="AU52" i="19"/>
  <c r="BG52" i="19"/>
  <c r="BI52" i="19"/>
  <c r="AY52" i="19"/>
  <c r="AJ52" i="19"/>
  <c r="J52" i="19"/>
  <c r="BF52" i="19"/>
  <c r="BD52" i="19"/>
  <c r="AO52" i="19"/>
  <c r="BM52" i="19"/>
  <c r="AF52" i="19"/>
  <c r="AS52" i="19"/>
  <c r="K52" i="19"/>
  <c r="BE52" i="19"/>
  <c r="AX52" i="19"/>
  <c r="X52" i="19"/>
  <c r="AN52" i="19"/>
  <c r="L52" i="19"/>
  <c r="AT52" i="19"/>
  <c r="BK52" i="19"/>
  <c r="AB52" i="19"/>
  <c r="BA52" i="19"/>
  <c r="Q52" i="19"/>
  <c r="T52" i="19"/>
  <c r="BO53" i="19"/>
  <c r="H60" i="17" l="1"/>
  <c r="K60" i="17"/>
  <c r="U61" i="16"/>
  <c r="U62" i="16" s="1"/>
  <c r="V61" i="16"/>
  <c r="V62" i="16" s="1"/>
  <c r="I61" i="17"/>
  <c r="I62" i="17" s="1"/>
  <c r="J61" i="17"/>
  <c r="J62" i="17" s="1"/>
  <c r="F61" i="17"/>
  <c r="F62" i="17" s="1"/>
  <c r="G61" i="17"/>
  <c r="G62" i="17" s="1"/>
  <c r="M61" i="12"/>
  <c r="M62" i="12" s="1"/>
  <c r="N61" i="12"/>
  <c r="N62" i="12" s="1"/>
  <c r="G61" i="12"/>
  <c r="G62" i="12" s="1"/>
  <c r="F61" i="12"/>
  <c r="F62" i="12" s="1"/>
  <c r="G61" i="16"/>
  <c r="G62" i="16" s="1"/>
  <c r="F61" i="16"/>
  <c r="F62" i="16" s="1"/>
  <c r="K60" i="10"/>
  <c r="H60" i="10"/>
  <c r="J61" i="10"/>
  <c r="J62" i="10" s="1"/>
  <c r="G61" i="10"/>
  <c r="G62" i="10" s="1"/>
  <c r="I61" i="10"/>
  <c r="I62" i="10" s="1"/>
  <c r="F61" i="10"/>
  <c r="F62" i="10" s="1"/>
  <c r="BK53" i="19"/>
  <c r="T53" i="19"/>
  <c r="AR53" i="19"/>
  <c r="BG53" i="19"/>
  <c r="AB53" i="19"/>
  <c r="X53" i="19"/>
  <c r="AK53" i="19"/>
  <c r="L53" i="19"/>
  <c r="AO53" i="19"/>
  <c r="BE53" i="19"/>
  <c r="BF53" i="19"/>
  <c r="AI53" i="19"/>
  <c r="AJ53" i="19"/>
  <c r="AS53" i="19"/>
  <c r="BM53" i="19"/>
  <c r="AZ53" i="19"/>
  <c r="AV53" i="19"/>
  <c r="R53" i="19"/>
  <c r="BI53" i="19"/>
  <c r="Q53" i="19"/>
  <c r="AY53" i="19"/>
  <c r="AU53" i="19"/>
  <c r="AX53" i="19"/>
  <c r="K53" i="19"/>
  <c r="BJ53" i="19"/>
  <c r="AW53" i="19"/>
  <c r="BC53" i="19"/>
  <c r="J53" i="19"/>
  <c r="BH53" i="19"/>
  <c r="AT53" i="19"/>
  <c r="AN53" i="19"/>
  <c r="BL53" i="19"/>
  <c r="AF53" i="19"/>
  <c r="I53" i="19"/>
  <c r="BD53" i="19"/>
  <c r="BA53" i="19"/>
  <c r="BO54" i="19"/>
  <c r="K61" i="17" l="1"/>
  <c r="G63" i="17"/>
  <c r="J63" i="17"/>
  <c r="N63" i="12"/>
  <c r="U63" i="16"/>
  <c r="I63" i="17"/>
  <c r="V63" i="16"/>
  <c r="M63" i="12"/>
  <c r="F63" i="17"/>
  <c r="K62" i="17"/>
  <c r="F63" i="16"/>
  <c r="G63" i="16"/>
  <c r="F63" i="12"/>
  <c r="G63" i="12"/>
  <c r="H61" i="10"/>
  <c r="K61" i="10"/>
  <c r="K62" i="10"/>
  <c r="I63" i="10"/>
  <c r="J63" i="10"/>
  <c r="H62" i="10"/>
  <c r="G63" i="10"/>
  <c r="F63" i="10"/>
  <c r="H62" i="17"/>
  <c r="H61" i="17"/>
  <c r="BD54" i="19"/>
  <c r="X54" i="19"/>
  <c r="AV54" i="19"/>
  <c r="AT54" i="19"/>
  <c r="L54" i="19"/>
  <c r="BH54" i="19"/>
  <c r="AF54" i="19"/>
  <c r="AU54" i="19"/>
  <c r="AJ54" i="19"/>
  <c r="Q54" i="19"/>
  <c r="BG54" i="19"/>
  <c r="AX54" i="19"/>
  <c r="AN54" i="19"/>
  <c r="J54" i="19"/>
  <c r="AZ54" i="19"/>
  <c r="T54" i="19"/>
  <c r="BM54" i="19"/>
  <c r="AI54" i="19"/>
  <c r="AK54" i="19"/>
  <c r="I54" i="19"/>
  <c r="BE54" i="19"/>
  <c r="AY54" i="19"/>
  <c r="AO54" i="19"/>
  <c r="BL54" i="19"/>
  <c r="BK54" i="19"/>
  <c r="R54" i="19"/>
  <c r="BJ54" i="19"/>
  <c r="AW54" i="19"/>
  <c r="AS54" i="19"/>
  <c r="BI54" i="19"/>
  <c r="BF54" i="19"/>
  <c r="AR54" i="19"/>
  <c r="BA54" i="19"/>
  <c r="BC54" i="19"/>
  <c r="K54" i="19"/>
  <c r="AB54" i="19"/>
  <c r="BO55" i="19"/>
  <c r="K63" i="17" l="1"/>
  <c r="J64" i="17"/>
  <c r="F64" i="17"/>
  <c r="M64" i="12"/>
  <c r="V64" i="16"/>
  <c r="I64" i="17"/>
  <c r="U64" i="16"/>
  <c r="G64" i="17"/>
  <c r="N64" i="12"/>
  <c r="G64" i="16"/>
  <c r="F64" i="12"/>
  <c r="F64" i="16"/>
  <c r="G64" i="12"/>
  <c r="H63" i="10"/>
  <c r="K63" i="10"/>
  <c r="G64" i="10"/>
  <c r="F64" i="10"/>
  <c r="I64" i="10"/>
  <c r="J64" i="10"/>
  <c r="H63" i="17"/>
  <c r="BJ55" i="19"/>
  <c r="AI55" i="19"/>
  <c r="AY55" i="19"/>
  <c r="AU55" i="19"/>
  <c r="AO55" i="19"/>
  <c r="BF55" i="19"/>
  <c r="AF55" i="19"/>
  <c r="AJ55" i="19"/>
  <c r="AT55" i="19"/>
  <c r="BM55" i="19"/>
  <c r="BH55" i="19"/>
  <c r="AW55" i="19"/>
  <c r="Q55" i="19"/>
  <c r="J55" i="19"/>
  <c r="BE55" i="19"/>
  <c r="AB55" i="19"/>
  <c r="L55" i="19"/>
  <c r="BG55" i="19"/>
  <c r="AX55" i="19"/>
  <c r="R55" i="19"/>
  <c r="AV55" i="19"/>
  <c r="I55" i="19"/>
  <c r="AZ55" i="19"/>
  <c r="K55" i="19"/>
  <c r="BK55" i="19"/>
  <c r="AR55" i="19"/>
  <c r="BL55" i="19"/>
  <c r="X55" i="19"/>
  <c r="AN55" i="19"/>
  <c r="T55" i="19"/>
  <c r="BD55" i="19"/>
  <c r="BA55" i="19"/>
  <c r="AK55" i="19"/>
  <c r="BI55" i="19"/>
  <c r="BC55" i="19"/>
  <c r="AS55" i="19"/>
  <c r="BO56" i="19"/>
  <c r="H64" i="17" l="1"/>
  <c r="V65" i="16"/>
  <c r="J65" i="17"/>
  <c r="M65" i="12"/>
  <c r="F65" i="17"/>
  <c r="G65" i="17"/>
  <c r="N65" i="12"/>
  <c r="U65" i="16"/>
  <c r="I65" i="17"/>
  <c r="G65" i="16"/>
  <c r="G65" i="12"/>
  <c r="F65" i="12"/>
  <c r="F65" i="16"/>
  <c r="H64" i="10"/>
  <c r="G65" i="10"/>
  <c r="I65" i="10"/>
  <c r="J65" i="10"/>
  <c r="F65" i="10"/>
  <c r="K64" i="17"/>
  <c r="K64" i="10"/>
  <c r="BF56" i="19"/>
  <c r="AX56" i="19"/>
  <c r="AK56" i="19"/>
  <c r="L56" i="19"/>
  <c r="BK56" i="19"/>
  <c r="AW56" i="19"/>
  <c r="AI56" i="19"/>
  <c r="I56" i="19"/>
  <c r="BC56" i="19"/>
  <c r="AV56" i="19"/>
  <c r="AY56" i="19"/>
  <c r="AT56" i="19"/>
  <c r="AF56" i="19"/>
  <c r="Q56" i="19"/>
  <c r="BH56" i="19"/>
  <c r="AS56" i="19"/>
  <c r="BE56" i="19"/>
  <c r="AN56" i="19"/>
  <c r="AR56" i="19"/>
  <c r="BI56" i="19"/>
  <c r="X56" i="19"/>
  <c r="R56" i="19"/>
  <c r="J56" i="19"/>
  <c r="BM56" i="19"/>
  <c r="BG56" i="19"/>
  <c r="AU56" i="19"/>
  <c r="T56" i="19"/>
  <c r="BL56" i="19"/>
  <c r="AB56" i="19"/>
  <c r="AJ56" i="19"/>
  <c r="AO56" i="19"/>
  <c r="BD56" i="19"/>
  <c r="BA56" i="19"/>
  <c r="K56" i="19"/>
  <c r="BJ56" i="19"/>
  <c r="AZ56" i="19"/>
  <c r="BO57" i="19"/>
  <c r="K65" i="17" l="1"/>
  <c r="V66" i="16"/>
  <c r="N66" i="12"/>
  <c r="I66" i="17"/>
  <c r="G66" i="17"/>
  <c r="U66" i="16"/>
  <c r="J66" i="17"/>
  <c r="M66" i="12"/>
  <c r="F66" i="17"/>
  <c r="F66" i="12"/>
  <c r="G66" i="12"/>
  <c r="G66" i="16"/>
  <c r="F66" i="16"/>
  <c r="K65" i="10"/>
  <c r="H65" i="10"/>
  <c r="J66" i="10"/>
  <c r="G66" i="10"/>
  <c r="F66" i="10"/>
  <c r="I66" i="10"/>
  <c r="H65" i="17"/>
  <c r="BC57" i="19"/>
  <c r="BE57" i="19"/>
  <c r="AK57" i="19"/>
  <c r="Q57" i="19"/>
  <c r="BG57" i="19"/>
  <c r="AJ57" i="19"/>
  <c r="R57" i="19"/>
  <c r="BF57" i="19"/>
  <c r="X57" i="19"/>
  <c r="AB57" i="19"/>
  <c r="AT57" i="19"/>
  <c r="J57" i="19"/>
  <c r="AY57" i="19"/>
  <c r="BA57" i="19"/>
  <c r="L57" i="19"/>
  <c r="AX57" i="19"/>
  <c r="AN57" i="19"/>
  <c r="I57" i="19"/>
  <c r="BL57" i="19"/>
  <c r="AW57" i="19"/>
  <c r="T57" i="19"/>
  <c r="BD57" i="19"/>
  <c r="BM57" i="19"/>
  <c r="AS57" i="19"/>
  <c r="AU57" i="19"/>
  <c r="AF57" i="19"/>
  <c r="BK57" i="19"/>
  <c r="AV57" i="19"/>
  <c r="AO57" i="19"/>
  <c r="AZ57" i="19"/>
  <c r="BI57" i="19"/>
  <c r="BJ57" i="19"/>
  <c r="AR57" i="19"/>
  <c r="BH57" i="19"/>
  <c r="AI57" i="19"/>
  <c r="K57" i="19"/>
  <c r="BO58" i="19"/>
  <c r="K66" i="17" l="1"/>
  <c r="H66" i="17"/>
  <c r="U67" i="16"/>
  <c r="M67" i="12"/>
  <c r="G67" i="17"/>
  <c r="I67" i="17"/>
  <c r="J67" i="17"/>
  <c r="F67" i="17"/>
  <c r="V67" i="16"/>
  <c r="N67" i="12"/>
  <c r="G67" i="12"/>
  <c r="F67" i="16"/>
  <c r="G67" i="16"/>
  <c r="F67" i="12"/>
  <c r="H66" i="10"/>
  <c r="K66" i="10"/>
  <c r="F67" i="10"/>
  <c r="I67" i="10"/>
  <c r="J67" i="10"/>
  <c r="G67" i="10"/>
  <c r="BK58" i="19"/>
  <c r="BD58" i="19"/>
  <c r="AI58" i="19"/>
  <c r="AN58" i="19"/>
  <c r="AU58" i="19"/>
  <c r="AO58" i="19"/>
  <c r="BC58" i="19"/>
  <c r="AY58" i="19"/>
  <c r="L58" i="19"/>
  <c r="BI58" i="19"/>
  <c r="BA58" i="19"/>
  <c r="AF58" i="19"/>
  <c r="AK58" i="19"/>
  <c r="AR58" i="19"/>
  <c r="BH58" i="19"/>
  <c r="BJ58" i="19"/>
  <c r="AX58" i="19"/>
  <c r="Q58" i="19"/>
  <c r="AT58" i="19"/>
  <c r="BF58" i="19"/>
  <c r="AW58" i="19"/>
  <c r="AJ58" i="19"/>
  <c r="I58" i="19"/>
  <c r="BM58" i="19"/>
  <c r="AZ58" i="19"/>
  <c r="AV58" i="19"/>
  <c r="R58" i="19"/>
  <c r="BE58" i="19"/>
  <c r="BG58" i="19"/>
  <c r="X58" i="19"/>
  <c r="K58" i="19"/>
  <c r="AS58" i="19"/>
  <c r="BL58" i="19"/>
  <c r="AB58" i="19"/>
  <c r="T58" i="19"/>
  <c r="J58" i="19"/>
  <c r="BO59" i="19"/>
  <c r="K67" i="17" l="1"/>
  <c r="H67" i="17"/>
  <c r="G68" i="17"/>
  <c r="M68" i="12"/>
  <c r="J68" i="17"/>
  <c r="F68" i="17"/>
  <c r="V68" i="16"/>
  <c r="U68" i="16"/>
  <c r="N68" i="12"/>
  <c r="I68" i="17"/>
  <c r="G68" i="12"/>
  <c r="F68" i="12"/>
  <c r="F68" i="16"/>
  <c r="G68" i="16"/>
  <c r="H67" i="10"/>
  <c r="K67" i="10"/>
  <c r="G68" i="10"/>
  <c r="I68" i="10"/>
  <c r="F68" i="10"/>
  <c r="J68" i="10"/>
  <c r="BH59" i="19"/>
  <c r="BG59" i="19"/>
  <c r="AZ59" i="19"/>
  <c r="AN59" i="19"/>
  <c r="K59" i="19"/>
  <c r="J59" i="19"/>
  <c r="BF59" i="19"/>
  <c r="AY59" i="19"/>
  <c r="AU59" i="19"/>
  <c r="T59" i="19"/>
  <c r="Q59" i="19"/>
  <c r="BM59" i="19"/>
  <c r="AV59" i="19"/>
  <c r="X59" i="19"/>
  <c r="AK59" i="19"/>
  <c r="AO59" i="19"/>
  <c r="BE59" i="19"/>
  <c r="BD59" i="19"/>
  <c r="AX59" i="19"/>
  <c r="AR59" i="19"/>
  <c r="BK59" i="19"/>
  <c r="AI59" i="19"/>
  <c r="BL59" i="19"/>
  <c r="AT59" i="19"/>
  <c r="L59" i="19"/>
  <c r="BC59" i="19"/>
  <c r="AB59" i="19"/>
  <c r="AJ59" i="19"/>
  <c r="BJ59" i="19"/>
  <c r="AF59" i="19"/>
  <c r="AW59" i="19"/>
  <c r="I59" i="19"/>
  <c r="BI59" i="19"/>
  <c r="BA59" i="19"/>
  <c r="R59" i="19"/>
  <c r="AS59" i="19"/>
  <c r="BO60" i="19"/>
  <c r="K68" i="17" l="1"/>
  <c r="H68" i="17"/>
  <c r="U69" i="16"/>
  <c r="G69" i="17"/>
  <c r="N69" i="12"/>
  <c r="J69" i="17"/>
  <c r="V69" i="16"/>
  <c r="F69" i="17"/>
  <c r="I69" i="17"/>
  <c r="M69" i="12"/>
  <c r="G69" i="12"/>
  <c r="F69" i="16"/>
  <c r="F69" i="12"/>
  <c r="G69" i="16"/>
  <c r="K68" i="10"/>
  <c r="H68" i="10"/>
  <c r="G69" i="10"/>
  <c r="F69" i="10"/>
  <c r="I69" i="10"/>
  <c r="J69" i="10"/>
  <c r="BM60" i="19"/>
  <c r="AF60" i="19"/>
  <c r="X60" i="19"/>
  <c r="AS60" i="19"/>
  <c r="AO60" i="19"/>
  <c r="BE60" i="19"/>
  <c r="AX60" i="19"/>
  <c r="BA60" i="19"/>
  <c r="AN60" i="19"/>
  <c r="K60" i="19"/>
  <c r="BK60" i="19"/>
  <c r="AB60" i="19"/>
  <c r="BD60" i="19"/>
  <c r="Q60" i="19"/>
  <c r="AT60" i="19"/>
  <c r="BC60" i="19"/>
  <c r="AW60" i="19"/>
  <c r="AR60" i="19"/>
  <c r="L60" i="19"/>
  <c r="BJ60" i="19"/>
  <c r="AV60" i="19"/>
  <c r="AZ60" i="19"/>
  <c r="AK60" i="19"/>
  <c r="R60" i="19"/>
  <c r="BH60" i="19"/>
  <c r="BL60" i="19"/>
  <c r="AI60" i="19"/>
  <c r="T60" i="19"/>
  <c r="I60" i="19"/>
  <c r="BG60" i="19"/>
  <c r="BI60" i="19"/>
  <c r="AY60" i="19"/>
  <c r="AU60" i="19"/>
  <c r="AJ60" i="19"/>
  <c r="J60" i="19"/>
  <c r="BF60" i="19"/>
  <c r="BO61" i="19"/>
  <c r="H69" i="17" l="1"/>
  <c r="K69" i="17"/>
  <c r="V70" i="16"/>
  <c r="J70" i="17"/>
  <c r="U70" i="16"/>
  <c r="N70" i="12"/>
  <c r="I70" i="17"/>
  <c r="G70" i="17"/>
  <c r="M70" i="12"/>
  <c r="F70" i="17"/>
  <c r="G70" i="12"/>
  <c r="F70" i="12"/>
  <c r="G70" i="16"/>
  <c r="F70" i="16"/>
  <c r="K69" i="10"/>
  <c r="H69" i="10"/>
  <c r="I70" i="10"/>
  <c r="G70" i="10"/>
  <c r="F70" i="10"/>
  <c r="J70" i="10"/>
  <c r="BE61" i="19"/>
  <c r="BI61" i="19"/>
  <c r="AI61" i="19"/>
  <c r="R61" i="19"/>
  <c r="AS61" i="19"/>
  <c r="BK61" i="19"/>
  <c r="K61" i="19"/>
  <c r="AR61" i="19"/>
  <c r="BH61" i="19"/>
  <c r="AB61" i="19"/>
  <c r="T61" i="19"/>
  <c r="BJ61" i="19"/>
  <c r="BC61" i="19"/>
  <c r="AW61" i="19"/>
  <c r="AN61" i="19"/>
  <c r="L61" i="19"/>
  <c r="J61" i="19"/>
  <c r="BF61" i="19"/>
  <c r="AU61" i="19"/>
  <c r="BG61" i="19"/>
  <c r="X61" i="19"/>
  <c r="AT61" i="19"/>
  <c r="BM61" i="19"/>
  <c r="AV61" i="19"/>
  <c r="BL61" i="19"/>
  <c r="AF61" i="19"/>
  <c r="I61" i="19"/>
  <c r="AJ61" i="19"/>
  <c r="BD61" i="19"/>
  <c r="BA61" i="19"/>
  <c r="AX61" i="19"/>
  <c r="AZ61" i="19"/>
  <c r="Q61" i="19"/>
  <c r="AO61" i="19"/>
  <c r="AY61" i="19"/>
  <c r="AK61" i="19"/>
  <c r="BO62" i="19"/>
  <c r="K70" i="17" l="1"/>
  <c r="H70" i="17"/>
  <c r="I71" i="17"/>
  <c r="V71" i="16"/>
  <c r="N71" i="12"/>
  <c r="F71" i="17"/>
  <c r="U71" i="16"/>
  <c r="J71" i="17"/>
  <c r="M71" i="12"/>
  <c r="G71" i="17"/>
  <c r="F71" i="12"/>
  <c r="F71" i="16"/>
  <c r="G71" i="12"/>
  <c r="G71" i="16"/>
  <c r="H70" i="10"/>
  <c r="K70" i="10"/>
  <c r="I71" i="10"/>
  <c r="F71" i="10"/>
  <c r="G71" i="10"/>
  <c r="J71" i="10"/>
  <c r="BM62" i="19"/>
  <c r="BC62" i="19"/>
  <c r="AF62" i="19"/>
  <c r="T62" i="19"/>
  <c r="AR62" i="19"/>
  <c r="AO62" i="19"/>
  <c r="BD62" i="19"/>
  <c r="AV62" i="19"/>
  <c r="AK62" i="19"/>
  <c r="L62" i="19"/>
  <c r="BJ62" i="19"/>
  <c r="AZ62" i="19"/>
  <c r="BK62" i="19"/>
  <c r="BH62" i="19"/>
  <c r="AW62" i="19"/>
  <c r="BF62" i="19"/>
  <c r="AB62" i="19"/>
  <c r="K62" i="19"/>
  <c r="AU62" i="19"/>
  <c r="BA62" i="19"/>
  <c r="AN62" i="19"/>
  <c r="I62" i="19"/>
  <c r="BG62" i="19"/>
  <c r="X62" i="19"/>
  <c r="Q62" i="19"/>
  <c r="BE62" i="19"/>
  <c r="AI62" i="19"/>
  <c r="AT62" i="19"/>
  <c r="J62" i="19"/>
  <c r="BL62" i="19"/>
  <c r="AY62" i="19"/>
  <c r="AS62" i="19"/>
  <c r="R62" i="19"/>
  <c r="BI62" i="19"/>
  <c r="AX62" i="19"/>
  <c r="AJ62" i="19"/>
  <c r="BO63" i="19"/>
  <c r="K71" i="17" l="1"/>
  <c r="H71" i="17"/>
  <c r="U72" i="16"/>
  <c r="N72" i="12"/>
  <c r="I72" i="17"/>
  <c r="F72" i="17"/>
  <c r="M72" i="12"/>
  <c r="V72" i="16"/>
  <c r="G72" i="17"/>
  <c r="J72" i="17"/>
  <c r="K71" i="10"/>
  <c r="G72" i="12"/>
  <c r="G72" i="16"/>
  <c r="F72" i="12"/>
  <c r="F72" i="16"/>
  <c r="H71" i="10"/>
  <c r="F72" i="10"/>
  <c r="G72" i="10"/>
  <c r="J72" i="10"/>
  <c r="I72" i="10"/>
  <c r="BE63" i="19"/>
  <c r="AZ63" i="19"/>
  <c r="K63" i="19"/>
  <c r="BJ63" i="19"/>
  <c r="AI63" i="19"/>
  <c r="BC63" i="19"/>
  <c r="AU63" i="19"/>
  <c r="T63" i="19"/>
  <c r="BI63" i="19"/>
  <c r="X63" i="19"/>
  <c r="AB63" i="19"/>
  <c r="AK63" i="19"/>
  <c r="I63" i="19"/>
  <c r="BD63" i="19"/>
  <c r="BK63" i="19"/>
  <c r="AS63" i="19"/>
  <c r="BL63" i="19"/>
  <c r="AN63" i="19"/>
  <c r="BG63" i="19"/>
  <c r="BH63" i="19"/>
  <c r="AJ63" i="19"/>
  <c r="AO63" i="19"/>
  <c r="BF63" i="19"/>
  <c r="AY63" i="19"/>
  <c r="Q63" i="19"/>
  <c r="BA63" i="19"/>
  <c r="J63" i="19"/>
  <c r="BM63" i="19"/>
  <c r="AX63" i="19"/>
  <c r="R63" i="19"/>
  <c r="L63" i="19"/>
  <c r="AV63" i="19"/>
  <c r="AW63" i="19"/>
  <c r="AF63" i="19"/>
  <c r="AR63" i="19"/>
  <c r="AT63" i="19"/>
  <c r="BO64" i="19"/>
  <c r="K72" i="17" l="1"/>
  <c r="H72" i="17"/>
  <c r="N73" i="12"/>
  <c r="J73" i="17"/>
  <c r="U73" i="16"/>
  <c r="M73" i="12"/>
  <c r="F73" i="17"/>
  <c r="G73" i="17"/>
  <c r="I73" i="17"/>
  <c r="V73" i="16"/>
  <c r="F73" i="16"/>
  <c r="G73" i="12"/>
  <c r="G73" i="16"/>
  <c r="F73" i="12"/>
  <c r="H72" i="10"/>
  <c r="K72" i="10"/>
  <c r="F73" i="10"/>
  <c r="G73" i="10"/>
  <c r="I73" i="10"/>
  <c r="J73" i="10"/>
  <c r="BJ64" i="19"/>
  <c r="BE64" i="19"/>
  <c r="Q64" i="19"/>
  <c r="K64" i="19"/>
  <c r="J64" i="19"/>
  <c r="BF64" i="19"/>
  <c r="BM64" i="19"/>
  <c r="BA64" i="19"/>
  <c r="AK64" i="19"/>
  <c r="L64" i="19"/>
  <c r="BL64" i="19"/>
  <c r="X64" i="19"/>
  <c r="AU64" i="19"/>
  <c r="BK64" i="19"/>
  <c r="AB64" i="19"/>
  <c r="AT64" i="19"/>
  <c r="AO64" i="19"/>
  <c r="BC64" i="19"/>
  <c r="AZ64" i="19"/>
  <c r="AF64" i="19"/>
  <c r="AI64" i="19"/>
  <c r="AS64" i="19"/>
  <c r="BD64" i="19"/>
  <c r="AX64" i="19"/>
  <c r="AY64" i="19"/>
  <c r="AR64" i="19"/>
  <c r="AW64" i="19"/>
  <c r="AN64" i="19"/>
  <c r="I64" i="19"/>
  <c r="BI64" i="19"/>
  <c r="BH64" i="19"/>
  <c r="R64" i="19"/>
  <c r="BG64" i="19"/>
  <c r="AV64" i="19"/>
  <c r="AJ64" i="19"/>
  <c r="T64" i="19"/>
  <c r="BO65" i="19"/>
  <c r="H73" i="17" l="1"/>
  <c r="K73" i="17"/>
  <c r="G74" i="17"/>
  <c r="G75" i="17" s="1"/>
  <c r="U74" i="16"/>
  <c r="U75" i="16" s="1"/>
  <c r="M74" i="12"/>
  <c r="M75" i="12" s="1"/>
  <c r="V74" i="16"/>
  <c r="V75" i="16" s="1"/>
  <c r="I74" i="17"/>
  <c r="I75" i="17" s="1"/>
  <c r="N74" i="12"/>
  <c r="N75" i="12" s="1"/>
  <c r="F74" i="17"/>
  <c r="F75" i="17" s="1"/>
  <c r="J74" i="17"/>
  <c r="J75" i="17" s="1"/>
  <c r="G74" i="12"/>
  <c r="G75" i="12" s="1"/>
  <c r="G74" i="16"/>
  <c r="G75" i="16" s="1"/>
  <c r="F74" i="16"/>
  <c r="F75" i="16" s="1"/>
  <c r="F74" i="12"/>
  <c r="F75" i="12" s="1"/>
  <c r="H73" i="10"/>
  <c r="K73" i="10"/>
  <c r="F74" i="10"/>
  <c r="F75" i="10" s="1"/>
  <c r="G74" i="10"/>
  <c r="I74" i="10"/>
  <c r="I75" i="10" s="1"/>
  <c r="J74" i="10"/>
  <c r="J75" i="10" s="1"/>
  <c r="BI65" i="19"/>
  <c r="BJ65" i="19"/>
  <c r="BH65" i="19"/>
  <c r="AW65" i="19"/>
  <c r="BA65" i="19"/>
  <c r="AS65" i="19"/>
  <c r="I65" i="19"/>
  <c r="BG65" i="19"/>
  <c r="AJ65" i="19"/>
  <c r="Q65" i="19"/>
  <c r="BF65" i="19"/>
  <c r="BE65" i="19"/>
  <c r="AB65" i="19"/>
  <c r="AR65" i="19"/>
  <c r="J65" i="19"/>
  <c r="BL65" i="19"/>
  <c r="X65" i="19"/>
  <c r="AV65" i="19"/>
  <c r="AU65" i="19"/>
  <c r="K65" i="19"/>
  <c r="R65" i="19"/>
  <c r="BD65" i="19"/>
  <c r="AZ65" i="19"/>
  <c r="AI65" i="19"/>
  <c r="AN65" i="19"/>
  <c r="AO65" i="19"/>
  <c r="BK65" i="19"/>
  <c r="AY65" i="19"/>
  <c r="BM65" i="19"/>
  <c r="AT65" i="19"/>
  <c r="L65" i="19"/>
  <c r="BC65" i="19"/>
  <c r="AX65" i="19"/>
  <c r="AF65" i="19"/>
  <c r="AK65" i="19"/>
  <c r="T65" i="19"/>
  <c r="BO66" i="19"/>
  <c r="K74" i="17" l="1"/>
  <c r="H74" i="17"/>
  <c r="I76" i="17"/>
  <c r="F76" i="17"/>
  <c r="N76" i="12"/>
  <c r="U76" i="16"/>
  <c r="J76" i="17"/>
  <c r="V76" i="16"/>
  <c r="H75" i="17"/>
  <c r="M76" i="12"/>
  <c r="G76" i="17"/>
  <c r="K75" i="17"/>
  <c r="F76" i="12"/>
  <c r="F76" i="16"/>
  <c r="G76" i="16"/>
  <c r="G76" i="12"/>
  <c r="K74" i="10"/>
  <c r="H74" i="10"/>
  <c r="K75" i="10"/>
  <c r="I76" i="10"/>
  <c r="F76" i="10"/>
  <c r="J76" i="10"/>
  <c r="G75" i="10"/>
  <c r="H75" i="10" s="1"/>
  <c r="G76" i="10"/>
  <c r="BM66" i="19"/>
  <c r="AB66" i="19"/>
  <c r="AV66" i="19"/>
  <c r="AK66" i="19"/>
  <c r="R66" i="19"/>
  <c r="BE66" i="19"/>
  <c r="AI66" i="19"/>
  <c r="X66" i="19"/>
  <c r="I66" i="19"/>
  <c r="BL66" i="19"/>
  <c r="AY66" i="19"/>
  <c r="Q66" i="19"/>
  <c r="AJ66" i="19"/>
  <c r="AU66" i="19"/>
  <c r="BK66" i="19"/>
  <c r="BD66" i="19"/>
  <c r="BJ66" i="19"/>
  <c r="J66" i="19"/>
  <c r="BC66" i="19"/>
  <c r="AF66" i="19"/>
  <c r="AS66" i="19"/>
  <c r="K66" i="19"/>
  <c r="AO66" i="19"/>
  <c r="BI66" i="19"/>
  <c r="BA66" i="19"/>
  <c r="AX66" i="19"/>
  <c r="AN66" i="19"/>
  <c r="AT66" i="19"/>
  <c r="BH66" i="19"/>
  <c r="BG66" i="19"/>
  <c r="L66" i="19"/>
  <c r="BF66" i="19"/>
  <c r="AZ66" i="19"/>
  <c r="AW66" i="19"/>
  <c r="AR66" i="19"/>
  <c r="T66" i="19"/>
  <c r="BO67" i="19"/>
  <c r="K76" i="17" l="1"/>
  <c r="H76" i="17"/>
  <c r="J77" i="17"/>
  <c r="F77" i="17"/>
  <c r="V77" i="16"/>
  <c r="I77" i="17"/>
  <c r="N77" i="12"/>
  <c r="U77" i="16"/>
  <c r="M77" i="12"/>
  <c r="G77" i="17"/>
  <c r="H76" i="10"/>
  <c r="G77" i="16"/>
  <c r="F77" i="16"/>
  <c r="G77" i="12"/>
  <c r="F77" i="12"/>
  <c r="K76" i="10"/>
  <c r="J77" i="10"/>
  <c r="G77" i="10"/>
  <c r="I77" i="10"/>
  <c r="F77" i="10"/>
  <c r="BC67" i="19"/>
  <c r="AB67" i="19"/>
  <c r="I67" i="19"/>
  <c r="BJ67" i="19"/>
  <c r="AF67" i="19"/>
  <c r="AW67" i="19"/>
  <c r="AJ67" i="19"/>
  <c r="AS67" i="19"/>
  <c r="BI67" i="19"/>
  <c r="BD67" i="19"/>
  <c r="Q67" i="19"/>
  <c r="J67" i="19"/>
  <c r="BH67" i="19"/>
  <c r="BA67" i="19"/>
  <c r="AT67" i="19"/>
  <c r="K67" i="19"/>
  <c r="BF67" i="19"/>
  <c r="AV67" i="19"/>
  <c r="AZ67" i="19"/>
  <c r="T67" i="19"/>
  <c r="AR67" i="19"/>
  <c r="BM67" i="19"/>
  <c r="BL67" i="19"/>
  <c r="AY67" i="19"/>
  <c r="AN67" i="19"/>
  <c r="R67" i="19"/>
  <c r="AO67" i="19"/>
  <c r="BE67" i="19"/>
  <c r="AI67" i="19"/>
  <c r="X67" i="19"/>
  <c r="L67" i="19"/>
  <c r="AX67" i="19"/>
  <c r="AK67" i="19"/>
  <c r="AU67" i="19"/>
  <c r="BK67" i="19"/>
  <c r="BG67" i="19"/>
  <c r="BO68" i="19"/>
  <c r="H77" i="17" l="1"/>
  <c r="K77" i="17"/>
  <c r="U78" i="16"/>
  <c r="F78" i="17"/>
  <c r="V78" i="16"/>
  <c r="I78" i="17"/>
  <c r="N78" i="12"/>
  <c r="M78" i="12"/>
  <c r="G78" i="17"/>
  <c r="J78" i="17"/>
  <c r="H77" i="10"/>
  <c r="F78" i="12"/>
  <c r="F78" i="16"/>
  <c r="G78" i="16"/>
  <c r="G78" i="12"/>
  <c r="K77" i="10"/>
  <c r="G78" i="10"/>
  <c r="J78" i="10"/>
  <c r="F78" i="10"/>
  <c r="I78" i="10"/>
  <c r="BH68" i="19"/>
  <c r="AV68" i="19"/>
  <c r="AI68" i="19"/>
  <c r="AJ68" i="19"/>
  <c r="BG68" i="19"/>
  <c r="AY68" i="19"/>
  <c r="AU68" i="19"/>
  <c r="AR68" i="19"/>
  <c r="BF68" i="19"/>
  <c r="X68" i="19"/>
  <c r="K68" i="19"/>
  <c r="J68" i="19"/>
  <c r="BM68" i="19"/>
  <c r="BD68" i="19"/>
  <c r="BA68" i="19"/>
  <c r="AT68" i="19"/>
  <c r="AO68" i="19"/>
  <c r="BE68" i="19"/>
  <c r="AF68" i="19"/>
  <c r="BL68" i="19"/>
  <c r="AN68" i="19"/>
  <c r="L68" i="19"/>
  <c r="BK68" i="19"/>
  <c r="AX68" i="19"/>
  <c r="Q68" i="19"/>
  <c r="T68" i="19"/>
  <c r="BC68" i="19"/>
  <c r="AB68" i="19"/>
  <c r="AZ68" i="19"/>
  <c r="AK68" i="19"/>
  <c r="AS68" i="19"/>
  <c r="I68" i="19"/>
  <c r="BJ68" i="19"/>
  <c r="AW68" i="19"/>
  <c r="BI68" i="19"/>
  <c r="R68" i="19"/>
  <c r="BO69" i="19"/>
  <c r="H78" i="17" l="1"/>
  <c r="I79" i="17"/>
  <c r="M79" i="12"/>
  <c r="F79" i="17"/>
  <c r="N79" i="12"/>
  <c r="V79" i="16"/>
  <c r="J79" i="17"/>
  <c r="U79" i="16"/>
  <c r="G79" i="17"/>
  <c r="F79" i="12"/>
  <c r="G79" i="16"/>
  <c r="F79" i="16"/>
  <c r="G79" i="12"/>
  <c r="K78" i="10"/>
  <c r="H78" i="10"/>
  <c r="F79" i="10"/>
  <c r="I79" i="10"/>
  <c r="J79" i="10"/>
  <c r="G79" i="10"/>
  <c r="K78" i="17"/>
  <c r="BH69" i="19"/>
  <c r="AB69" i="19"/>
  <c r="X69" i="19"/>
  <c r="AN69" i="19"/>
  <c r="AO69" i="19"/>
  <c r="BE69" i="19"/>
  <c r="AX69" i="19"/>
  <c r="AI69" i="19"/>
  <c r="AT69" i="19"/>
  <c r="BD69" i="19"/>
  <c r="AW69" i="19"/>
  <c r="BA69" i="19"/>
  <c r="BL69" i="19"/>
  <c r="AF69" i="19"/>
  <c r="AJ69" i="19"/>
  <c r="I69" i="19"/>
  <c r="BM69" i="19"/>
  <c r="BF69" i="19"/>
  <c r="L69" i="19"/>
  <c r="BK69" i="19"/>
  <c r="R69" i="19"/>
  <c r="J69" i="19"/>
  <c r="BC69" i="19"/>
  <c r="Q69" i="19"/>
  <c r="AZ69" i="19"/>
  <c r="AU69" i="19"/>
  <c r="T69" i="19"/>
  <c r="AR69" i="19"/>
  <c r="AY69" i="19"/>
  <c r="AK69" i="19"/>
  <c r="BG69" i="19"/>
  <c r="AV69" i="19"/>
  <c r="BI69" i="19"/>
  <c r="AS69" i="19"/>
  <c r="BJ69" i="19"/>
  <c r="K69" i="19"/>
  <c r="BO70" i="19"/>
  <c r="H79" i="17" l="1"/>
  <c r="K79" i="17"/>
  <c r="M80" i="12"/>
  <c r="G80" i="17"/>
  <c r="J80" i="17"/>
  <c r="F80" i="17"/>
  <c r="I80" i="17"/>
  <c r="N80" i="12"/>
  <c r="V80" i="16"/>
  <c r="U80" i="16"/>
  <c r="F80" i="12"/>
  <c r="G80" i="12"/>
  <c r="F80" i="16"/>
  <c r="G80" i="16"/>
  <c r="H79" i="10"/>
  <c r="K79" i="10"/>
  <c r="J80" i="10"/>
  <c r="F80" i="10"/>
  <c r="G80" i="10"/>
  <c r="I80" i="10"/>
  <c r="BI70" i="19"/>
  <c r="BC70" i="19"/>
  <c r="AB70" i="19"/>
  <c r="I70" i="19"/>
  <c r="BM70" i="19"/>
  <c r="AY70" i="19"/>
  <c r="AU70" i="19"/>
  <c r="AO70" i="19"/>
  <c r="BE70" i="19"/>
  <c r="BA70" i="19"/>
  <c r="AF70" i="19"/>
  <c r="AN70" i="19"/>
  <c r="K70" i="19"/>
  <c r="R70" i="19"/>
  <c r="BL70" i="19"/>
  <c r="X70" i="19"/>
  <c r="AT70" i="19"/>
  <c r="J70" i="19"/>
  <c r="BD70" i="19"/>
  <c r="AI70" i="19"/>
  <c r="AK70" i="19"/>
  <c r="BJ70" i="19"/>
  <c r="AX70" i="19"/>
  <c r="AR70" i="19"/>
  <c r="BH70" i="19"/>
  <c r="AW70" i="19"/>
  <c r="AJ70" i="19"/>
  <c r="BK70" i="19"/>
  <c r="AV70" i="19"/>
  <c r="BF70" i="19"/>
  <c r="L70" i="19"/>
  <c r="AS70" i="19"/>
  <c r="BG70" i="19"/>
  <c r="AZ70" i="19"/>
  <c r="T70" i="19"/>
  <c r="Q70" i="19"/>
  <c r="BO71" i="19"/>
  <c r="H80" i="17" l="1"/>
  <c r="K80" i="17"/>
  <c r="M81" i="12"/>
  <c r="F81" i="17"/>
  <c r="U81" i="16"/>
  <c r="J81" i="17"/>
  <c r="G81" i="17"/>
  <c r="N81" i="12"/>
  <c r="V81" i="16"/>
  <c r="I81" i="17"/>
  <c r="G81" i="12"/>
  <c r="F81" i="12"/>
  <c r="G81" i="16"/>
  <c r="F81" i="16"/>
  <c r="K80" i="10"/>
  <c r="H80" i="10"/>
  <c r="I81" i="10"/>
  <c r="J81" i="10"/>
  <c r="G81" i="10"/>
  <c r="F81" i="10"/>
  <c r="BI71" i="19"/>
  <c r="AV71" i="19"/>
  <c r="AX71" i="19"/>
  <c r="AR71" i="19"/>
  <c r="R71" i="19"/>
  <c r="BF71" i="19"/>
  <c r="AF71" i="19"/>
  <c r="AJ71" i="19"/>
  <c r="J71" i="19"/>
  <c r="BL71" i="19"/>
  <c r="BM71" i="19"/>
  <c r="BA71" i="19"/>
  <c r="T71" i="19"/>
  <c r="BC71" i="19"/>
  <c r="AW71" i="19"/>
  <c r="L71" i="19"/>
  <c r="BE71" i="19"/>
  <c r="Q71" i="19"/>
  <c r="AS71" i="19"/>
  <c r="I71" i="19"/>
  <c r="BD71" i="19"/>
  <c r="AI71" i="19"/>
  <c r="AN71" i="19"/>
  <c r="AU71" i="19"/>
  <c r="BK71" i="19"/>
  <c r="X71" i="19"/>
  <c r="AT71" i="19"/>
  <c r="BJ71" i="19"/>
  <c r="AZ71" i="19"/>
  <c r="AK71" i="19"/>
  <c r="AO71" i="19"/>
  <c r="BH71" i="19"/>
  <c r="AY71" i="19"/>
  <c r="BG71" i="19"/>
  <c r="AB71" i="19"/>
  <c r="K71" i="19"/>
  <c r="BO72" i="19"/>
  <c r="H81" i="17" l="1"/>
  <c r="K81" i="17"/>
  <c r="V82" i="16"/>
  <c r="N82" i="12"/>
  <c r="J82" i="17"/>
  <c r="M82" i="12"/>
  <c r="F82" i="17"/>
  <c r="U82" i="16"/>
  <c r="I82" i="17"/>
  <c r="G82" i="17"/>
  <c r="F82" i="16"/>
  <c r="F82" i="12"/>
  <c r="G82" i="16"/>
  <c r="G82" i="12"/>
  <c r="H81" i="10"/>
  <c r="K81" i="10"/>
  <c r="I82" i="10"/>
  <c r="J82" i="10"/>
  <c r="G82" i="10"/>
  <c r="F82" i="10"/>
  <c r="BM72" i="19"/>
  <c r="AX72" i="19"/>
  <c r="AZ72" i="19"/>
  <c r="BD72" i="19"/>
  <c r="AV72" i="19"/>
  <c r="AU72" i="19"/>
  <c r="K72" i="19"/>
  <c r="T72" i="19"/>
  <c r="BI72" i="19"/>
  <c r="BK72" i="19"/>
  <c r="R72" i="19"/>
  <c r="AO72" i="19"/>
  <c r="BH72" i="19"/>
  <c r="X72" i="19"/>
  <c r="J72" i="19"/>
  <c r="AN72" i="19"/>
  <c r="BG72" i="19"/>
  <c r="AW72" i="19"/>
  <c r="AK72" i="19"/>
  <c r="BF72" i="19"/>
  <c r="AB72" i="19"/>
  <c r="AJ72" i="19"/>
  <c r="AR72" i="19"/>
  <c r="AF72" i="19"/>
  <c r="AS72" i="19"/>
  <c r="BE72" i="19"/>
  <c r="BA72" i="19"/>
  <c r="Q72" i="19"/>
  <c r="BL72" i="19"/>
  <c r="L72" i="19"/>
  <c r="BC72" i="19"/>
  <c r="AI72" i="19"/>
  <c r="AT72" i="19"/>
  <c r="BJ72" i="19"/>
  <c r="AY72" i="19"/>
  <c r="I72" i="19"/>
  <c r="BO73" i="19"/>
  <c r="H82" i="17" l="1"/>
  <c r="K82" i="17"/>
  <c r="M83" i="12"/>
  <c r="N83" i="12"/>
  <c r="U83" i="16"/>
  <c r="J83" i="17"/>
  <c r="I83" i="17"/>
  <c r="F83" i="17"/>
  <c r="G83" i="17"/>
  <c r="V83" i="16"/>
  <c r="G83" i="12"/>
  <c r="F83" i="12"/>
  <c r="G83" i="16"/>
  <c r="F83" i="16"/>
  <c r="H82" i="10"/>
  <c r="K82" i="10"/>
  <c r="I83" i="10"/>
  <c r="F83" i="10"/>
  <c r="J83" i="10"/>
  <c r="G83" i="10"/>
  <c r="BJ73" i="19"/>
  <c r="AU73" i="19"/>
  <c r="BE73" i="19"/>
  <c r="BG73" i="19"/>
  <c r="AB73" i="19"/>
  <c r="AN73" i="19"/>
  <c r="AT73" i="19"/>
  <c r="AO73" i="19"/>
  <c r="BL73" i="19"/>
  <c r="X73" i="19"/>
  <c r="AV73" i="19"/>
  <c r="Q73" i="19"/>
  <c r="L73" i="19"/>
  <c r="BF73" i="19"/>
  <c r="AY73" i="19"/>
  <c r="I73" i="19"/>
  <c r="BM73" i="19"/>
  <c r="AX73" i="19"/>
  <c r="AK73" i="19"/>
  <c r="J73" i="19"/>
  <c r="BD73" i="19"/>
  <c r="AW73" i="19"/>
  <c r="R73" i="19"/>
  <c r="AZ73" i="19"/>
  <c r="AR73" i="19"/>
  <c r="AS73" i="19"/>
  <c r="BK73" i="19"/>
  <c r="AJ73" i="19"/>
  <c r="BC73" i="19"/>
  <c r="AI73" i="19"/>
  <c r="K73" i="19"/>
  <c r="BI73" i="19"/>
  <c r="AF73" i="19"/>
  <c r="T73" i="19"/>
  <c r="BH73" i="19"/>
  <c r="BA73" i="19"/>
  <c r="BO74" i="19"/>
  <c r="H83" i="17" l="1"/>
  <c r="K83" i="17"/>
  <c r="M84" i="12"/>
  <c r="J84" i="17"/>
  <c r="U84" i="16"/>
  <c r="F84" i="17"/>
  <c r="G84" i="17"/>
  <c r="N84" i="12"/>
  <c r="V84" i="16"/>
  <c r="I84" i="17"/>
  <c r="G84" i="12"/>
  <c r="F84" i="12"/>
  <c r="F84" i="16"/>
  <c r="G84" i="16"/>
  <c r="K83" i="10"/>
  <c r="H83" i="10"/>
  <c r="F84" i="10"/>
  <c r="I84" i="10"/>
  <c r="G84" i="10"/>
  <c r="J84" i="10"/>
  <c r="BJ74" i="19"/>
  <c r="BD74" i="19"/>
  <c r="AI74" i="19"/>
  <c r="T74" i="19"/>
  <c r="BI74" i="19"/>
  <c r="AY74" i="19"/>
  <c r="AN74" i="19"/>
  <c r="AR74" i="19"/>
  <c r="BH74" i="19"/>
  <c r="BA74" i="19"/>
  <c r="AF74" i="19"/>
  <c r="R74" i="19"/>
  <c r="L74" i="19"/>
  <c r="BG74" i="19"/>
  <c r="AX74" i="19"/>
  <c r="AK74" i="19"/>
  <c r="BF74" i="19"/>
  <c r="AZ74" i="19"/>
  <c r="AW74" i="19"/>
  <c r="AU74" i="19"/>
  <c r="I74" i="19"/>
  <c r="BM74" i="19"/>
  <c r="AV74" i="19"/>
  <c r="AJ74" i="19"/>
  <c r="BK74" i="19"/>
  <c r="BE74" i="19"/>
  <c r="AT74" i="19"/>
  <c r="X74" i="19"/>
  <c r="AS74" i="19"/>
  <c r="J74" i="19"/>
  <c r="Q74" i="19"/>
  <c r="K74" i="19"/>
  <c r="AO74" i="19"/>
  <c r="BC74" i="19"/>
  <c r="BL74" i="19"/>
  <c r="AB74" i="19"/>
  <c r="BO75" i="19"/>
  <c r="H84" i="17" l="1"/>
  <c r="K84" i="17"/>
  <c r="V85" i="16"/>
  <c r="U85" i="16"/>
  <c r="F85" i="17"/>
  <c r="N85" i="12"/>
  <c r="G85" i="17"/>
  <c r="J85" i="17"/>
  <c r="I85" i="17"/>
  <c r="M85" i="12"/>
  <c r="F85" i="16"/>
  <c r="G85" i="12"/>
  <c r="F85" i="12"/>
  <c r="G85" i="16"/>
  <c r="H84" i="10"/>
  <c r="K84" i="10"/>
  <c r="I85" i="10"/>
  <c r="J85" i="10"/>
  <c r="G85" i="10"/>
  <c r="F85" i="10"/>
  <c r="BF75" i="19"/>
  <c r="BI75" i="19"/>
  <c r="AZ75" i="19"/>
  <c r="Q75" i="19"/>
  <c r="T75" i="19"/>
  <c r="BM75" i="19"/>
  <c r="AY75" i="19"/>
  <c r="AN75" i="19"/>
  <c r="AR75" i="19"/>
  <c r="BE75" i="19"/>
  <c r="AV75" i="19"/>
  <c r="X75" i="19"/>
  <c r="R75" i="19"/>
  <c r="L75" i="19"/>
  <c r="BL75" i="19"/>
  <c r="AI75" i="19"/>
  <c r="AX75" i="19"/>
  <c r="AK75" i="19"/>
  <c r="BD75" i="19"/>
  <c r="AB75" i="19"/>
  <c r="AU75" i="19"/>
  <c r="I75" i="19"/>
  <c r="BK75" i="19"/>
  <c r="AF75" i="19"/>
  <c r="AW75" i="19"/>
  <c r="AJ75" i="19"/>
  <c r="BH75" i="19"/>
  <c r="BC75" i="19"/>
  <c r="AS75" i="19"/>
  <c r="J75" i="19"/>
  <c r="AO75" i="19"/>
  <c r="BG75" i="19"/>
  <c r="BJ75" i="19"/>
  <c r="BA75" i="19"/>
  <c r="AT75" i="19"/>
  <c r="K75" i="19"/>
  <c r="BO76" i="19"/>
  <c r="K85" i="17" l="1"/>
  <c r="H85" i="17"/>
  <c r="F86" i="17"/>
  <c r="N86" i="12"/>
  <c r="G86" i="17"/>
  <c r="V86" i="16"/>
  <c r="J86" i="17"/>
  <c r="U86" i="16"/>
  <c r="I86" i="17"/>
  <c r="M86" i="12"/>
  <c r="F86" i="16"/>
  <c r="G86" i="12"/>
  <c r="F86" i="12"/>
  <c r="G86" i="16"/>
  <c r="K85" i="10"/>
  <c r="H85" i="10"/>
  <c r="J86" i="10"/>
  <c r="G86" i="10"/>
  <c r="I86" i="10"/>
  <c r="F86" i="10"/>
  <c r="BL76" i="19"/>
  <c r="BF76" i="19"/>
  <c r="X76" i="19"/>
  <c r="AN76" i="19"/>
  <c r="AO76" i="19"/>
  <c r="BD76" i="19"/>
  <c r="AF76" i="19"/>
  <c r="BA76" i="19"/>
  <c r="AU76" i="19"/>
  <c r="AR76" i="19"/>
  <c r="BK76" i="19"/>
  <c r="AX76" i="19"/>
  <c r="AK76" i="19"/>
  <c r="L76" i="19"/>
  <c r="BC76" i="19"/>
  <c r="AB76" i="19"/>
  <c r="AZ76" i="19"/>
  <c r="AT76" i="19"/>
  <c r="BJ76" i="19"/>
  <c r="AW76" i="19"/>
  <c r="AI76" i="19"/>
  <c r="AJ76" i="19"/>
  <c r="I76" i="19"/>
  <c r="BI76" i="19"/>
  <c r="AV76" i="19"/>
  <c r="AY76" i="19"/>
  <c r="T76" i="19"/>
  <c r="BM76" i="19"/>
  <c r="BH76" i="19"/>
  <c r="R76" i="19"/>
  <c r="AS76" i="19"/>
  <c r="J76" i="19"/>
  <c r="BE76" i="19"/>
  <c r="BG76" i="19"/>
  <c r="Q76" i="19"/>
  <c r="K76" i="19"/>
  <c r="BO77" i="19"/>
  <c r="K86" i="17" l="1"/>
  <c r="H86" i="17"/>
  <c r="M87" i="12"/>
  <c r="M88" i="12" s="1"/>
  <c r="N87" i="12"/>
  <c r="N88" i="12" s="1"/>
  <c r="F87" i="17"/>
  <c r="F88" i="17" s="1"/>
  <c r="J87" i="17"/>
  <c r="J88" i="17" s="1"/>
  <c r="V87" i="16"/>
  <c r="V88" i="16" s="1"/>
  <c r="G87" i="17"/>
  <c r="G88" i="17" s="1"/>
  <c r="I87" i="17"/>
  <c r="I88" i="17" s="1"/>
  <c r="U87" i="16"/>
  <c r="U88" i="16" s="1"/>
  <c r="G87" i="12"/>
  <c r="G88" i="12" s="1"/>
  <c r="F87" i="12"/>
  <c r="F88" i="12" s="1"/>
  <c r="F87" i="16"/>
  <c r="F88" i="16" s="1"/>
  <c r="G87" i="16"/>
  <c r="G88" i="16" s="1"/>
  <c r="H86" i="10"/>
  <c r="K86" i="10"/>
  <c r="J87" i="10"/>
  <c r="J88" i="10" s="1"/>
  <c r="F87" i="10"/>
  <c r="F88" i="10" s="1"/>
  <c r="I87" i="10"/>
  <c r="I88" i="10" s="1"/>
  <c r="G87" i="10"/>
  <c r="BE77" i="19"/>
  <c r="AX77" i="19"/>
  <c r="AI77" i="19"/>
  <c r="AT77" i="19"/>
  <c r="T77" i="19"/>
  <c r="BI77" i="19"/>
  <c r="BK77" i="19"/>
  <c r="R77" i="19"/>
  <c r="K77" i="19"/>
  <c r="AO77" i="19"/>
  <c r="BG77" i="19"/>
  <c r="AB77" i="19"/>
  <c r="AN77" i="19"/>
  <c r="L77" i="19"/>
  <c r="BH77" i="19"/>
  <c r="BC77" i="19"/>
  <c r="AW77" i="19"/>
  <c r="Q77" i="19"/>
  <c r="BD77" i="19"/>
  <c r="BA77" i="19"/>
  <c r="J77" i="19"/>
  <c r="AZ77" i="19"/>
  <c r="AU77" i="19"/>
  <c r="AY77" i="19"/>
  <c r="AK77" i="19"/>
  <c r="AJ77" i="19"/>
  <c r="AF77" i="19"/>
  <c r="BJ77" i="19"/>
  <c r="AS77" i="19"/>
  <c r="AR77" i="19"/>
  <c r="BL77" i="19"/>
  <c r="BF77" i="19"/>
  <c r="X77" i="19"/>
  <c r="BM77" i="19"/>
  <c r="AV77" i="19"/>
  <c r="I77" i="19"/>
  <c r="BO78" i="19"/>
  <c r="K87" i="17" l="1"/>
  <c r="M89" i="16"/>
  <c r="Q89" i="16"/>
  <c r="I89" i="16"/>
  <c r="M89" i="12"/>
  <c r="J89" i="17"/>
  <c r="G89" i="17"/>
  <c r="I89" i="17"/>
  <c r="F89" i="17"/>
  <c r="V89" i="16"/>
  <c r="N89" i="12"/>
  <c r="K88" i="17"/>
  <c r="U89" i="16"/>
  <c r="G89" i="12"/>
  <c r="F89" i="12"/>
  <c r="G89" i="16"/>
  <c r="F89" i="16"/>
  <c r="H87" i="10"/>
  <c r="G88" i="10"/>
  <c r="H88" i="10" s="1"/>
  <c r="J89" i="10"/>
  <c r="G89" i="10"/>
  <c r="F89" i="10"/>
  <c r="I89" i="10"/>
  <c r="H88" i="17"/>
  <c r="H87" i="17"/>
  <c r="K88" i="10"/>
  <c r="K87" i="10"/>
  <c r="BE78" i="19"/>
  <c r="Q78" i="19"/>
  <c r="R78" i="19"/>
  <c r="K78" i="19"/>
  <c r="BK78" i="19"/>
  <c r="AZ78" i="19"/>
  <c r="AW78" i="19"/>
  <c r="AU78" i="19"/>
  <c r="I78" i="19"/>
  <c r="BC78" i="19"/>
  <c r="AV78" i="19"/>
  <c r="AK78" i="19"/>
  <c r="BH78" i="19"/>
  <c r="AB78" i="19"/>
  <c r="L78" i="19"/>
  <c r="BG78" i="19"/>
  <c r="BA78" i="19"/>
  <c r="BF78" i="19"/>
  <c r="AS78" i="19"/>
  <c r="J78" i="19"/>
  <c r="BM78" i="19"/>
  <c r="X78" i="19"/>
  <c r="AN78" i="19"/>
  <c r="BL78" i="19"/>
  <c r="AI78" i="19"/>
  <c r="T78" i="19"/>
  <c r="AO78" i="19"/>
  <c r="BD78" i="19"/>
  <c r="AY78" i="19"/>
  <c r="AT78" i="19"/>
  <c r="BJ78" i="19"/>
  <c r="AF78" i="19"/>
  <c r="AJ78" i="19"/>
  <c r="BI78" i="19"/>
  <c r="AX78" i="19"/>
  <c r="AR78" i="19"/>
  <c r="BO79" i="19"/>
  <c r="I90" i="16" l="1"/>
  <c r="Q90" i="16"/>
  <c r="M90" i="16"/>
  <c r="H89" i="17"/>
  <c r="G90" i="17"/>
  <c r="N90" i="12"/>
  <c r="I90" i="17"/>
  <c r="F90" i="17"/>
  <c r="V90" i="16"/>
  <c r="J90" i="17"/>
  <c r="M90" i="12"/>
  <c r="U90" i="16"/>
  <c r="G90" i="12"/>
  <c r="F90" i="16"/>
  <c r="G90" i="16"/>
  <c r="F90" i="12"/>
  <c r="K89" i="10"/>
  <c r="H89" i="10"/>
  <c r="G90" i="10"/>
  <c r="J90" i="10"/>
  <c r="F90" i="10"/>
  <c r="I90" i="10"/>
  <c r="K89" i="17"/>
  <c r="BD79" i="19"/>
  <c r="BM79" i="19"/>
  <c r="BA79" i="19"/>
  <c r="AW79" i="19"/>
  <c r="AS79" i="19"/>
  <c r="T79" i="19"/>
  <c r="BJ79" i="19"/>
  <c r="AV79" i="19"/>
  <c r="AZ79" i="19"/>
  <c r="AN79" i="19"/>
  <c r="L79" i="19"/>
  <c r="BI79" i="19"/>
  <c r="AI79" i="19"/>
  <c r="AY79" i="19"/>
  <c r="Q79" i="19"/>
  <c r="I79" i="19"/>
  <c r="BH79" i="19"/>
  <c r="R79" i="19"/>
  <c r="AU79" i="19"/>
  <c r="BG79" i="19"/>
  <c r="AT79" i="19"/>
  <c r="AJ79" i="19"/>
  <c r="BF79" i="19"/>
  <c r="AB79" i="19"/>
  <c r="K79" i="19"/>
  <c r="BC79" i="19"/>
  <c r="AK79" i="19"/>
  <c r="BE79" i="19"/>
  <c r="AX79" i="19"/>
  <c r="AR79" i="19"/>
  <c r="BL79" i="19"/>
  <c r="X79" i="19"/>
  <c r="J79" i="19"/>
  <c r="BK79" i="19"/>
  <c r="AF79" i="19"/>
  <c r="AO79" i="19"/>
  <c r="BO80" i="19"/>
  <c r="I91" i="16" l="1"/>
  <c r="M91" i="16"/>
  <c r="Q91" i="16"/>
  <c r="H90" i="17"/>
  <c r="K90" i="17"/>
  <c r="I91" i="17"/>
  <c r="U91" i="16"/>
  <c r="V91" i="16"/>
  <c r="G91" i="17"/>
  <c r="N91" i="12"/>
  <c r="J91" i="17"/>
  <c r="M91" i="12"/>
  <c r="F91" i="17"/>
  <c r="F91" i="16"/>
  <c r="F91" i="12"/>
  <c r="G91" i="12"/>
  <c r="G91" i="16"/>
  <c r="K90" i="10"/>
  <c r="H90" i="10"/>
  <c r="F91" i="10"/>
  <c r="G91" i="10"/>
  <c r="I91" i="10"/>
  <c r="J91" i="10"/>
  <c r="BH80" i="19"/>
  <c r="BC80" i="19"/>
  <c r="AR80" i="19"/>
  <c r="AY80" i="19"/>
  <c r="R80" i="19"/>
  <c r="BM80" i="19"/>
  <c r="AX80" i="19"/>
  <c r="AB80" i="19"/>
  <c r="AN80" i="19"/>
  <c r="L80" i="19"/>
  <c r="BE80" i="19"/>
  <c r="X80" i="19"/>
  <c r="BA80" i="19"/>
  <c r="AS80" i="19"/>
  <c r="BK80" i="19"/>
  <c r="K80" i="19"/>
  <c r="BD80" i="19"/>
  <c r="AJ80" i="19"/>
  <c r="BJ80" i="19"/>
  <c r="AZ80" i="19"/>
  <c r="AT80" i="19"/>
  <c r="AF80" i="19"/>
  <c r="AI80" i="19"/>
  <c r="I80" i="19"/>
  <c r="BI80" i="19"/>
  <c r="AW80" i="19"/>
  <c r="AU80" i="19"/>
  <c r="J80" i="19"/>
  <c r="BG80" i="19"/>
  <c r="AV80" i="19"/>
  <c r="T80" i="19"/>
  <c r="BF80" i="19"/>
  <c r="AK80" i="19"/>
  <c r="AO80" i="19"/>
  <c r="BL80" i="19"/>
  <c r="Q80" i="19"/>
  <c r="BO81" i="19"/>
  <c r="M92" i="16" l="1"/>
  <c r="I92" i="16"/>
  <c r="Q92" i="16"/>
  <c r="H91" i="17"/>
  <c r="J92" i="17"/>
  <c r="F92" i="17"/>
  <c r="N92" i="12"/>
  <c r="I92" i="17"/>
  <c r="V92" i="16"/>
  <c r="U92" i="16"/>
  <c r="M92" i="12"/>
  <c r="G92" i="17"/>
  <c r="F92" i="16"/>
  <c r="F92" i="12"/>
  <c r="G92" i="12"/>
  <c r="G92" i="16"/>
  <c r="H91" i="10"/>
  <c r="K91" i="10"/>
  <c r="F92" i="10"/>
  <c r="J92" i="10"/>
  <c r="I92" i="10"/>
  <c r="G92" i="10"/>
  <c r="K91" i="17"/>
  <c r="BK81" i="19"/>
  <c r="AY81" i="19"/>
  <c r="AV81" i="19"/>
  <c r="AT81" i="19"/>
  <c r="BC81" i="19"/>
  <c r="AX81" i="19"/>
  <c r="AI81" i="19"/>
  <c r="AK81" i="19"/>
  <c r="I81" i="19"/>
  <c r="BJ81" i="19"/>
  <c r="Q81" i="19"/>
  <c r="AF81" i="19"/>
  <c r="T81" i="19"/>
  <c r="BF81" i="19"/>
  <c r="BI81" i="19"/>
  <c r="BA81" i="19"/>
  <c r="AJ81" i="19"/>
  <c r="AS81" i="19"/>
  <c r="BM81" i="19"/>
  <c r="BH81" i="19"/>
  <c r="AW81" i="19"/>
  <c r="J81" i="19"/>
  <c r="BE81" i="19"/>
  <c r="BG81" i="19"/>
  <c r="R81" i="19"/>
  <c r="AR81" i="19"/>
  <c r="K81" i="19"/>
  <c r="AO81" i="19"/>
  <c r="BL81" i="19"/>
  <c r="X81" i="19"/>
  <c r="AU81" i="19"/>
  <c r="BD81" i="19"/>
  <c r="AZ81" i="19"/>
  <c r="AB81" i="19"/>
  <c r="AN81" i="19"/>
  <c r="L81" i="19"/>
  <c r="BO82" i="19"/>
  <c r="K92" i="17" l="1"/>
  <c r="I93" i="16"/>
  <c r="M93" i="16"/>
  <c r="Q93" i="16"/>
  <c r="H92" i="17"/>
  <c r="F93" i="17"/>
  <c r="J93" i="17"/>
  <c r="U93" i="16"/>
  <c r="M93" i="12"/>
  <c r="V93" i="16"/>
  <c r="G93" i="17"/>
  <c r="N93" i="12"/>
  <c r="I93" i="17"/>
  <c r="G93" i="16"/>
  <c r="F93" i="16"/>
  <c r="G93" i="12"/>
  <c r="F93" i="12"/>
  <c r="H92" i="10"/>
  <c r="K92" i="10"/>
  <c r="I93" i="10"/>
  <c r="J93" i="10"/>
  <c r="G93" i="10"/>
  <c r="F93" i="10"/>
  <c r="AA81" i="19"/>
  <c r="AC81" i="19"/>
  <c r="Y81" i="19"/>
  <c r="Z81" i="19"/>
  <c r="AE81" i="19"/>
  <c r="BM82" i="19"/>
  <c r="AX82" i="19"/>
  <c r="AJ82" i="19"/>
  <c r="AU82" i="19"/>
  <c r="BK82" i="19"/>
  <c r="BE82" i="19"/>
  <c r="AT82" i="19"/>
  <c r="AW82" i="19"/>
  <c r="J82" i="19"/>
  <c r="BC82" i="19"/>
  <c r="BL82" i="19"/>
  <c r="AB82" i="19"/>
  <c r="AV82" i="19"/>
  <c r="K82" i="19"/>
  <c r="AR82" i="19"/>
  <c r="BJ82" i="19"/>
  <c r="BD82" i="19"/>
  <c r="AI82" i="19"/>
  <c r="X82" i="19"/>
  <c r="AO82" i="19"/>
  <c r="BI82" i="19"/>
  <c r="AY82" i="19"/>
  <c r="Q82" i="19"/>
  <c r="L82" i="19"/>
  <c r="BH82" i="19"/>
  <c r="BA82" i="19"/>
  <c r="AN82" i="19"/>
  <c r="T82" i="19"/>
  <c r="BG82" i="19"/>
  <c r="AS82" i="19"/>
  <c r="AK82" i="19"/>
  <c r="R82" i="19"/>
  <c r="BF82" i="19"/>
  <c r="AZ82" i="19"/>
  <c r="AF82" i="19"/>
  <c r="I82" i="19"/>
  <c r="AD81" i="19"/>
  <c r="BO83" i="19"/>
  <c r="H93" i="17" l="1"/>
  <c r="Q94" i="16"/>
  <c r="M94" i="16"/>
  <c r="I94" i="16"/>
  <c r="K93" i="17"/>
  <c r="U94" i="16"/>
  <c r="I94" i="17"/>
  <c r="F94" i="17"/>
  <c r="N94" i="12"/>
  <c r="M94" i="12"/>
  <c r="G94" i="17"/>
  <c r="V94" i="16"/>
  <c r="J94" i="17"/>
  <c r="F94" i="12"/>
  <c r="G94" i="16"/>
  <c r="F94" i="16"/>
  <c r="G94" i="12"/>
  <c r="K93" i="10"/>
  <c r="H93" i="10"/>
  <c r="I94" i="10"/>
  <c r="J94" i="10"/>
  <c r="F94" i="10"/>
  <c r="G94" i="10"/>
  <c r="N93" i="16"/>
  <c r="R93" i="16"/>
  <c r="S93" i="16"/>
  <c r="P93" i="16"/>
  <c r="T93" i="16"/>
  <c r="O93" i="16"/>
  <c r="AE82" i="19"/>
  <c r="AA82" i="19"/>
  <c r="Y82" i="19"/>
  <c r="Z82" i="19"/>
  <c r="AC82" i="19"/>
  <c r="AD82" i="19"/>
  <c r="BK83" i="19"/>
  <c r="AF83" i="19"/>
  <c r="AJ83" i="19"/>
  <c r="R83" i="19"/>
  <c r="BH83" i="19"/>
  <c r="BC83" i="19"/>
  <c r="AW83" i="19"/>
  <c r="J83" i="19"/>
  <c r="BG83" i="19"/>
  <c r="BJ83" i="19"/>
  <c r="BA83" i="19"/>
  <c r="K83" i="19"/>
  <c r="AO83" i="19"/>
  <c r="BF83" i="19"/>
  <c r="BI83" i="19"/>
  <c r="AT83" i="19"/>
  <c r="T83" i="19"/>
  <c r="AU83" i="19"/>
  <c r="BM83" i="19"/>
  <c r="AZ83" i="19"/>
  <c r="AS83" i="19"/>
  <c r="BE83" i="19"/>
  <c r="AV83" i="19"/>
  <c r="AY83" i="19"/>
  <c r="AN83" i="19"/>
  <c r="L83" i="19"/>
  <c r="BL83" i="19"/>
  <c r="AI83" i="19"/>
  <c r="X83" i="19"/>
  <c r="AR83" i="19"/>
  <c r="Q83" i="19"/>
  <c r="BD83" i="19"/>
  <c r="AB83" i="19"/>
  <c r="AX83" i="19"/>
  <c r="AK83" i="19"/>
  <c r="I83" i="19"/>
  <c r="BO84" i="19"/>
  <c r="Q95" i="16" l="1"/>
  <c r="M95" i="16"/>
  <c r="I95" i="16"/>
  <c r="K94" i="17"/>
  <c r="H94" i="17"/>
  <c r="G95" i="17"/>
  <c r="J95" i="17"/>
  <c r="F95" i="17"/>
  <c r="V95" i="16"/>
  <c r="N95" i="12"/>
  <c r="M95" i="12"/>
  <c r="I95" i="17"/>
  <c r="U95" i="16"/>
  <c r="F95" i="12"/>
  <c r="G95" i="16"/>
  <c r="F95" i="16"/>
  <c r="G95" i="12"/>
  <c r="H94" i="10"/>
  <c r="K94" i="10"/>
  <c r="G95" i="10"/>
  <c r="F95" i="10"/>
  <c r="J95" i="10"/>
  <c r="I95" i="10"/>
  <c r="O94" i="16"/>
  <c r="N94" i="16"/>
  <c r="P94" i="16"/>
  <c r="T94" i="16"/>
  <c r="S94" i="16"/>
  <c r="R94" i="16"/>
  <c r="Y83" i="19"/>
  <c r="AD83" i="19"/>
  <c r="AC83" i="19"/>
  <c r="AE83" i="19"/>
  <c r="AA83" i="19"/>
  <c r="Z83" i="19"/>
  <c r="BI84" i="19"/>
  <c r="AV84" i="19"/>
  <c r="AI84" i="19"/>
  <c r="AJ84" i="19"/>
  <c r="J84" i="19"/>
  <c r="BM84" i="19"/>
  <c r="BH84" i="19"/>
  <c r="R84" i="19"/>
  <c r="AY84" i="19"/>
  <c r="M96" i="12" s="1"/>
  <c r="Q84" i="19"/>
  <c r="BE84" i="19"/>
  <c r="BG84" i="19"/>
  <c r="AU84" i="19"/>
  <c r="K84" i="19"/>
  <c r="AO84" i="19"/>
  <c r="BL84" i="19"/>
  <c r="BF84" i="19"/>
  <c r="AT84" i="19"/>
  <c r="T84" i="19"/>
  <c r="BD84" i="19"/>
  <c r="AF84" i="19"/>
  <c r="X84" i="19"/>
  <c r="AN84" i="19"/>
  <c r="L84" i="19"/>
  <c r="BK84" i="19"/>
  <c r="AX84" i="19"/>
  <c r="N96" i="12" s="1"/>
  <c r="BA84" i="19"/>
  <c r="U96" i="16" s="1"/>
  <c r="AS84" i="19"/>
  <c r="BC84" i="19"/>
  <c r="AB84" i="19"/>
  <c r="AK84" i="19"/>
  <c r="I84" i="19"/>
  <c r="AW84" i="19"/>
  <c r="AZ84" i="19"/>
  <c r="V96" i="16" s="1"/>
  <c r="AR84" i="19"/>
  <c r="BJ84" i="19"/>
  <c r="BO85" i="19"/>
  <c r="I96" i="12" l="1"/>
  <c r="J96" i="12"/>
  <c r="Q96" i="16"/>
  <c r="M96" i="16"/>
  <c r="I96" i="16"/>
  <c r="O96" i="12"/>
  <c r="K95" i="17"/>
  <c r="AH84" i="19"/>
  <c r="AG84" i="19"/>
  <c r="H95" i="17"/>
  <c r="J96" i="17"/>
  <c r="G96" i="17"/>
  <c r="F96" i="17"/>
  <c r="I96" i="17"/>
  <c r="F96" i="12"/>
  <c r="G96" i="16"/>
  <c r="F96" i="16"/>
  <c r="G96" i="12"/>
  <c r="H95" i="10"/>
  <c r="K95" i="10"/>
  <c r="F96" i="10"/>
  <c r="G96" i="10"/>
  <c r="J96" i="10"/>
  <c r="I96" i="10"/>
  <c r="O95" i="16"/>
  <c r="P95" i="16"/>
  <c r="T95" i="16"/>
  <c r="R95" i="16"/>
  <c r="S95" i="16"/>
  <c r="N95" i="16"/>
  <c r="AA84" i="19"/>
  <c r="Z84" i="19"/>
  <c r="W84" i="19"/>
  <c r="AE84" i="19"/>
  <c r="AC84" i="19"/>
  <c r="U84" i="19"/>
  <c r="V84" i="19"/>
  <c r="AD84" i="19"/>
  <c r="Y84" i="19"/>
  <c r="BG85" i="19"/>
  <c r="AB85" i="19"/>
  <c r="R85" i="19"/>
  <c r="L85" i="19"/>
  <c r="BE85" i="19"/>
  <c r="AX85" i="19"/>
  <c r="N97" i="12" s="1"/>
  <c r="X85" i="19"/>
  <c r="AU85" i="19"/>
  <c r="BJ85" i="19"/>
  <c r="BD85" i="19"/>
  <c r="AS85" i="19"/>
  <c r="AI85" i="19"/>
  <c r="AT85" i="19"/>
  <c r="AO85" i="19"/>
  <c r="BL85" i="19"/>
  <c r="AV85" i="19"/>
  <c r="AK85" i="19"/>
  <c r="J85" i="19"/>
  <c r="AY85" i="19"/>
  <c r="M97" i="12" s="1"/>
  <c r="AN85" i="19"/>
  <c r="BI85" i="19"/>
  <c r="AJ85" i="19"/>
  <c r="BH85" i="19"/>
  <c r="AW85" i="19"/>
  <c r="K85" i="19"/>
  <c r="BF85" i="19"/>
  <c r="AR85" i="19"/>
  <c r="AZ85" i="19"/>
  <c r="V97" i="16" s="1"/>
  <c r="BM85" i="19"/>
  <c r="I85" i="19"/>
  <c r="Q85" i="19"/>
  <c r="BK85" i="19"/>
  <c r="AF85" i="19"/>
  <c r="T85" i="19"/>
  <c r="BC85" i="19"/>
  <c r="BA85" i="19"/>
  <c r="U97" i="16" s="1"/>
  <c r="BO86" i="19"/>
  <c r="L96" i="12" l="1"/>
  <c r="K96" i="12"/>
  <c r="J97" i="12"/>
  <c r="I97" i="12"/>
  <c r="H96" i="17"/>
  <c r="Q97" i="16"/>
  <c r="M97" i="16"/>
  <c r="I97" i="16"/>
  <c r="K96" i="17"/>
  <c r="AH85" i="19"/>
  <c r="AG85" i="19"/>
  <c r="I97" i="17"/>
  <c r="G97" i="17"/>
  <c r="J97" i="17"/>
  <c r="O97" i="12"/>
  <c r="F97" i="17"/>
  <c r="G97" i="12"/>
  <c r="G97" i="16"/>
  <c r="F97" i="12"/>
  <c r="F97" i="16"/>
  <c r="Y85" i="19"/>
  <c r="K96" i="10"/>
  <c r="H96" i="10"/>
  <c r="I97" i="10"/>
  <c r="G97" i="10"/>
  <c r="J97" i="10"/>
  <c r="F97" i="10"/>
  <c r="J96" i="16"/>
  <c r="R96" i="16"/>
  <c r="T96" i="16"/>
  <c r="L96" i="16"/>
  <c r="O96" i="16"/>
  <c r="N96" i="16"/>
  <c r="P96" i="16"/>
  <c r="S96" i="16"/>
  <c r="K96" i="16"/>
  <c r="Z85" i="19"/>
  <c r="AE85" i="19"/>
  <c r="AD85" i="19"/>
  <c r="U85" i="19"/>
  <c r="AC85" i="19"/>
  <c r="AA85" i="19"/>
  <c r="V85" i="19"/>
  <c r="W85" i="19"/>
  <c r="BG86" i="19"/>
  <c r="BJ86" i="19"/>
  <c r="X86" i="19"/>
  <c r="AB86" i="19"/>
  <c r="AU86" i="19"/>
  <c r="J86" i="19"/>
  <c r="BE86" i="19"/>
  <c r="Q86" i="19"/>
  <c r="K86" i="19"/>
  <c r="BL86" i="19"/>
  <c r="BA86" i="19"/>
  <c r="U98" i="16" s="1"/>
  <c r="AF86" i="19"/>
  <c r="AN86" i="19"/>
  <c r="AR86" i="19"/>
  <c r="BK86" i="19"/>
  <c r="AY86" i="19"/>
  <c r="M98" i="12" s="1"/>
  <c r="AK86" i="19"/>
  <c r="BC86" i="19"/>
  <c r="AX86" i="19"/>
  <c r="N98" i="12" s="1"/>
  <c r="AJ86" i="19"/>
  <c r="BI86" i="19"/>
  <c r="AW86" i="19"/>
  <c r="AT86" i="19"/>
  <c r="BH86" i="19"/>
  <c r="AV86" i="19"/>
  <c r="L86" i="19"/>
  <c r="I86" i="19"/>
  <c r="BF86" i="19"/>
  <c r="AZ86" i="19"/>
  <c r="V98" i="16" s="1"/>
  <c r="AS86" i="19"/>
  <c r="BM86" i="19"/>
  <c r="T86" i="19"/>
  <c r="BD86" i="19"/>
  <c r="AI86" i="19"/>
  <c r="R86" i="19"/>
  <c r="AO86" i="19"/>
  <c r="BO87" i="19"/>
  <c r="L97" i="12" l="1"/>
  <c r="K97" i="12"/>
  <c r="J98" i="12"/>
  <c r="I98" i="12"/>
  <c r="N97" i="16"/>
  <c r="Q98" i="16"/>
  <c r="M98" i="16"/>
  <c r="I98" i="16"/>
  <c r="K97" i="17"/>
  <c r="H97" i="17"/>
  <c r="O98" i="12"/>
  <c r="I98" i="17"/>
  <c r="F98" i="17"/>
  <c r="J98" i="17"/>
  <c r="G98" i="17"/>
  <c r="F98" i="16"/>
  <c r="G98" i="12"/>
  <c r="F98" i="12"/>
  <c r="G98" i="16"/>
  <c r="H97" i="10"/>
  <c r="K97" i="10"/>
  <c r="J98" i="10"/>
  <c r="I98" i="10"/>
  <c r="F98" i="10"/>
  <c r="G98" i="10"/>
  <c r="R97" i="16"/>
  <c r="O97" i="16"/>
  <c r="J97" i="16"/>
  <c r="S97" i="16"/>
  <c r="T97" i="16"/>
  <c r="L97" i="16"/>
  <c r="K97" i="16"/>
  <c r="P97" i="16"/>
  <c r="AG86" i="19"/>
  <c r="Z86" i="19"/>
  <c r="Y86" i="19"/>
  <c r="AE86" i="19"/>
  <c r="AA86" i="19"/>
  <c r="AC86" i="19"/>
  <c r="AD86" i="19"/>
  <c r="V86" i="19"/>
  <c r="W86" i="19"/>
  <c r="U86" i="19"/>
  <c r="BH87" i="19"/>
  <c r="X87" i="19"/>
  <c r="AB87" i="19"/>
  <c r="AK87" i="19"/>
  <c r="I87" i="19"/>
  <c r="BD87" i="19"/>
  <c r="BM87" i="19"/>
  <c r="BA87" i="19"/>
  <c r="U99" i="16" s="1"/>
  <c r="AW87" i="19"/>
  <c r="R87" i="19"/>
  <c r="BK87" i="19"/>
  <c r="BE87" i="19"/>
  <c r="K87" i="19"/>
  <c r="T87" i="19"/>
  <c r="BL87" i="19"/>
  <c r="AI87" i="19"/>
  <c r="J87" i="19"/>
  <c r="AV87" i="19"/>
  <c r="AR87" i="19"/>
  <c r="BC87" i="19"/>
  <c r="AF87" i="19"/>
  <c r="AN87" i="19"/>
  <c r="AO87" i="19"/>
  <c r="BJ87" i="19"/>
  <c r="AU87" i="19"/>
  <c r="BI87" i="19"/>
  <c r="AT87" i="19"/>
  <c r="Q87" i="19"/>
  <c r="BG87" i="19"/>
  <c r="AZ87" i="19"/>
  <c r="V99" i="16" s="1"/>
  <c r="AJ87" i="19"/>
  <c r="BF87" i="19"/>
  <c r="AY87" i="19"/>
  <c r="M99" i="12" s="1"/>
  <c r="AS87" i="19"/>
  <c r="AX87" i="19"/>
  <c r="N99" i="12" s="1"/>
  <c r="L87" i="19"/>
  <c r="AH86" i="19"/>
  <c r="BO88" i="19"/>
  <c r="I99" i="12" l="1"/>
  <c r="J99" i="12"/>
  <c r="Q99" i="16"/>
  <c r="M99" i="16"/>
  <c r="I99" i="16"/>
  <c r="K98" i="17"/>
  <c r="O99" i="12"/>
  <c r="H98" i="17"/>
  <c r="F99" i="17"/>
  <c r="G99" i="17"/>
  <c r="I99" i="17"/>
  <c r="J99" i="17"/>
  <c r="H98" i="10"/>
  <c r="F99" i="16"/>
  <c r="G99" i="16"/>
  <c r="K98" i="10"/>
  <c r="K98" i="12"/>
  <c r="L98" i="12"/>
  <c r="J99" i="10"/>
  <c r="I99" i="10"/>
  <c r="G99" i="10"/>
  <c r="F99" i="10"/>
  <c r="K98" i="16"/>
  <c r="S98" i="16"/>
  <c r="N98" i="16"/>
  <c r="R98" i="16"/>
  <c r="O98" i="16"/>
  <c r="P98" i="16"/>
  <c r="T98" i="16"/>
  <c r="J98" i="16"/>
  <c r="L98" i="16"/>
  <c r="AH87" i="19"/>
  <c r="AG87" i="19"/>
  <c r="Y87" i="19"/>
  <c r="AA87" i="19"/>
  <c r="AE87" i="19"/>
  <c r="AD87" i="19"/>
  <c r="AC87" i="19"/>
  <c r="U87" i="19"/>
  <c r="W87" i="19"/>
  <c r="Z87" i="19"/>
  <c r="V87" i="19"/>
  <c r="BL88" i="19"/>
  <c r="AW88" i="19"/>
  <c r="AK88" i="19"/>
  <c r="I88" i="19"/>
  <c r="BH88" i="19"/>
  <c r="BC88" i="19"/>
  <c r="AR88" i="19"/>
  <c r="AY88" i="19"/>
  <c r="M100" i="12" s="1"/>
  <c r="M101" i="12" s="1"/>
  <c r="Q88" i="19"/>
  <c r="T88" i="19"/>
  <c r="BG88" i="19"/>
  <c r="BJ88" i="19"/>
  <c r="AU88" i="19"/>
  <c r="K88" i="19"/>
  <c r="AO88" i="19"/>
  <c r="BM88" i="19"/>
  <c r="AV88" i="19"/>
  <c r="J88" i="19"/>
  <c r="BE88" i="19"/>
  <c r="BD88" i="19"/>
  <c r="AB88" i="19"/>
  <c r="AJ88" i="19"/>
  <c r="BF88" i="19"/>
  <c r="AN88" i="19"/>
  <c r="BK88" i="19"/>
  <c r="BA88" i="19"/>
  <c r="U100" i="16" s="1"/>
  <c r="U101" i="16" s="1"/>
  <c r="R88" i="19"/>
  <c r="AF88" i="19"/>
  <c r="AZ88" i="19"/>
  <c r="V100" i="16" s="1"/>
  <c r="V101" i="16" s="1"/>
  <c r="L88" i="19"/>
  <c r="AX88" i="19"/>
  <c r="N100" i="12" s="1"/>
  <c r="AI88" i="19"/>
  <c r="AT88" i="19"/>
  <c r="BI88" i="19"/>
  <c r="X88" i="19"/>
  <c r="AS88" i="19"/>
  <c r="BO89" i="19"/>
  <c r="I100" i="12" l="1"/>
  <c r="I101" i="12" s="1"/>
  <c r="M100" i="16"/>
  <c r="M101" i="16" s="1"/>
  <c r="W101" i="16"/>
  <c r="H99" i="17"/>
  <c r="K99" i="17"/>
  <c r="G100" i="17"/>
  <c r="G101" i="17" s="1"/>
  <c r="J100" i="17"/>
  <c r="J101" i="17" s="1"/>
  <c r="I100" i="17"/>
  <c r="I101" i="17" s="1"/>
  <c r="F100" i="17"/>
  <c r="F101" i="17" s="1"/>
  <c r="O100" i="12"/>
  <c r="N101" i="12"/>
  <c r="G101" i="12"/>
  <c r="F101" i="12"/>
  <c r="K99" i="12"/>
  <c r="L99" i="12"/>
  <c r="J100" i="12"/>
  <c r="H99" i="10"/>
  <c r="K99" i="10"/>
  <c r="G100" i="10"/>
  <c r="F100" i="10"/>
  <c r="F101" i="10" s="1"/>
  <c r="J100" i="10"/>
  <c r="I100" i="10"/>
  <c r="I101" i="10" s="1"/>
  <c r="R99" i="16"/>
  <c r="Q100" i="16"/>
  <c r="Q101" i="16" s="1"/>
  <c r="I100" i="16"/>
  <c r="I101" i="16" s="1"/>
  <c r="S99" i="16"/>
  <c r="T99" i="16"/>
  <c r="P99" i="16"/>
  <c r="K99" i="16"/>
  <c r="N99" i="16"/>
  <c r="O99" i="16"/>
  <c r="L99" i="16"/>
  <c r="J99" i="16"/>
  <c r="AH88" i="19"/>
  <c r="AG88" i="19"/>
  <c r="V88" i="19"/>
  <c r="F101" i="16"/>
  <c r="G101" i="16"/>
  <c r="U88" i="19"/>
  <c r="AA88" i="19"/>
  <c r="AD88" i="19"/>
  <c r="W88" i="19"/>
  <c r="AC88" i="19"/>
  <c r="AE88" i="19"/>
  <c r="Y88" i="19"/>
  <c r="Z88" i="19"/>
  <c r="BK89" i="19"/>
  <c r="AY89" i="19"/>
  <c r="AV89" i="19"/>
  <c r="AN89" i="19"/>
  <c r="S89" i="19"/>
  <c r="BC89" i="19"/>
  <c r="AX89" i="19"/>
  <c r="AI89" i="19"/>
  <c r="AK89" i="19"/>
  <c r="I89" i="19"/>
  <c r="BJ89" i="19"/>
  <c r="Q89" i="19"/>
  <c r="O89" i="19"/>
  <c r="AJ89" i="19"/>
  <c r="AU89" i="19"/>
  <c r="BF89" i="19"/>
  <c r="BI89" i="19"/>
  <c r="AQ89" i="19"/>
  <c r="AT89" i="19"/>
  <c r="P89" i="19"/>
  <c r="J89" i="19"/>
  <c r="BM89" i="19"/>
  <c r="BH89" i="19"/>
  <c r="AW89" i="19"/>
  <c r="AF89" i="19"/>
  <c r="K89" i="19"/>
  <c r="AS89" i="19"/>
  <c r="BE89" i="19"/>
  <c r="BG89" i="19"/>
  <c r="R89" i="19"/>
  <c r="BA89" i="19"/>
  <c r="N89" i="19"/>
  <c r="AO89" i="19"/>
  <c r="BL89" i="19"/>
  <c r="X89" i="19"/>
  <c r="AP89" i="19"/>
  <c r="M89" i="19"/>
  <c r="L89" i="19"/>
  <c r="AR89" i="19"/>
  <c r="T89" i="19"/>
  <c r="BD89" i="19"/>
  <c r="AZ89" i="19"/>
  <c r="AB89" i="19"/>
  <c r="BO90" i="19"/>
  <c r="AH89" i="19" l="1"/>
  <c r="J101" i="12"/>
  <c r="J102" i="12"/>
  <c r="I102" i="12"/>
  <c r="L102" i="36"/>
  <c r="I102" i="16"/>
  <c r="M102" i="16"/>
  <c r="Q102" i="16"/>
  <c r="K100" i="17"/>
  <c r="F102" i="17"/>
  <c r="J102" i="17"/>
  <c r="G102" i="17"/>
  <c r="I102" i="17"/>
  <c r="K101" i="17"/>
  <c r="G102" i="12"/>
  <c r="F102" i="12"/>
  <c r="H100" i="10"/>
  <c r="K100" i="12"/>
  <c r="AG89" i="19"/>
  <c r="L100" i="12"/>
  <c r="G101" i="10"/>
  <c r="H101" i="10" s="1"/>
  <c r="K100" i="10"/>
  <c r="I102" i="10"/>
  <c r="F102" i="10"/>
  <c r="J101" i="10"/>
  <c r="K101" i="10" s="1"/>
  <c r="J102" i="10"/>
  <c r="M102" i="10"/>
  <c r="G102" i="10"/>
  <c r="L102" i="10"/>
  <c r="L100" i="16"/>
  <c r="L101" i="16" s="1"/>
  <c r="S100" i="16"/>
  <c r="S101" i="16" s="1"/>
  <c r="O100" i="16"/>
  <c r="O101" i="16" s="1"/>
  <c r="P100" i="16"/>
  <c r="P101" i="16" s="1"/>
  <c r="K100" i="16"/>
  <c r="K101" i="16" s="1"/>
  <c r="J100" i="16"/>
  <c r="J101" i="16" s="1"/>
  <c r="N100" i="16"/>
  <c r="N101" i="16" s="1"/>
  <c r="T100" i="16"/>
  <c r="T101" i="16" s="1"/>
  <c r="R100" i="16"/>
  <c r="R101" i="16" s="1"/>
  <c r="H101" i="17"/>
  <c r="H100" i="17"/>
  <c r="AC89" i="19"/>
  <c r="AA89" i="19"/>
  <c r="U89" i="19"/>
  <c r="Z89" i="19"/>
  <c r="W89" i="19"/>
  <c r="Y89" i="19"/>
  <c r="V89" i="19"/>
  <c r="AD89" i="19"/>
  <c r="AE89" i="19"/>
  <c r="BH90" i="19"/>
  <c r="BA90" i="19"/>
  <c r="P90" i="19"/>
  <c r="Q90" i="19"/>
  <c r="T90" i="19"/>
  <c r="BG90" i="19"/>
  <c r="AP90" i="19"/>
  <c r="AS90" i="19"/>
  <c r="R90" i="19"/>
  <c r="L90" i="19"/>
  <c r="BF90" i="19"/>
  <c r="AZ90" i="19"/>
  <c r="AF90" i="19"/>
  <c r="AN90" i="19"/>
  <c r="I90" i="19"/>
  <c r="BM90" i="19"/>
  <c r="O90" i="19"/>
  <c r="AX90" i="19"/>
  <c r="AU90" i="19"/>
  <c r="M90" i="19"/>
  <c r="BK90" i="19"/>
  <c r="BE90" i="19"/>
  <c r="AT90" i="19"/>
  <c r="AW90" i="19"/>
  <c r="AK90" i="19"/>
  <c r="J90" i="19"/>
  <c r="BC90" i="19"/>
  <c r="BL90" i="19"/>
  <c r="AB90" i="19"/>
  <c r="N90" i="19"/>
  <c r="AR90" i="19"/>
  <c r="S90" i="19"/>
  <c r="BJ90" i="19"/>
  <c r="BD90" i="19"/>
  <c r="AI90" i="19"/>
  <c r="AV90" i="19"/>
  <c r="AJ90" i="19"/>
  <c r="AO90" i="19"/>
  <c r="BI90" i="19"/>
  <c r="AQ90" i="19"/>
  <c r="AY90" i="19"/>
  <c r="X90" i="19"/>
  <c r="K90" i="19"/>
  <c r="BO91" i="19"/>
  <c r="L102" i="12" l="1"/>
  <c r="L101" i="12"/>
  <c r="K101" i="12"/>
  <c r="I103" i="12"/>
  <c r="J103" i="12"/>
  <c r="M103" i="16"/>
  <c r="L103" i="36"/>
  <c r="Q103" i="16"/>
  <c r="I103" i="16"/>
  <c r="H102" i="17"/>
  <c r="K102" i="17"/>
  <c r="I103" i="17"/>
  <c r="F103" i="17"/>
  <c r="G103" i="17"/>
  <c r="J103" i="17"/>
  <c r="F103" i="16"/>
  <c r="G103" i="16"/>
  <c r="H102" i="10"/>
  <c r="K102" i="12"/>
  <c r="K102" i="10"/>
  <c r="I103" i="10"/>
  <c r="G103" i="10"/>
  <c r="J103" i="10"/>
  <c r="F103" i="10"/>
  <c r="S102" i="16"/>
  <c r="K102" i="16"/>
  <c r="N102" i="16"/>
  <c r="L102" i="16"/>
  <c r="T102" i="16"/>
  <c r="O102" i="16"/>
  <c r="J102" i="16"/>
  <c r="P102" i="16"/>
  <c r="R102" i="16"/>
  <c r="N102" i="10"/>
  <c r="AH90" i="19"/>
  <c r="AD90" i="19"/>
  <c r="U90" i="19"/>
  <c r="V90" i="19"/>
  <c r="W90" i="19"/>
  <c r="AC90" i="19"/>
  <c r="AE90" i="19"/>
  <c r="AA90" i="19"/>
  <c r="Z90" i="19"/>
  <c r="Y90" i="19"/>
  <c r="AG90" i="19"/>
  <c r="BE91" i="19"/>
  <c r="AV91" i="19"/>
  <c r="AY91" i="19"/>
  <c r="P91" i="19"/>
  <c r="T91" i="19"/>
  <c r="BL91" i="19"/>
  <c r="AI91" i="19"/>
  <c r="R91" i="19"/>
  <c r="AN91" i="19"/>
  <c r="AS91" i="19"/>
  <c r="BD91" i="19"/>
  <c r="AB91" i="19"/>
  <c r="X91" i="19"/>
  <c r="M91" i="19"/>
  <c r="L91" i="19"/>
  <c r="BK91" i="19"/>
  <c r="AF91" i="19"/>
  <c r="AX91" i="19"/>
  <c r="AK91" i="19"/>
  <c r="AR91" i="19"/>
  <c r="BH91" i="19"/>
  <c r="BC91" i="19"/>
  <c r="N91" i="19"/>
  <c r="AQ91" i="19"/>
  <c r="Q91" i="19"/>
  <c r="I91" i="19"/>
  <c r="BG91" i="19"/>
  <c r="BJ91" i="19"/>
  <c r="BA91" i="19"/>
  <c r="AW91" i="19"/>
  <c r="AJ91" i="19"/>
  <c r="J91" i="19"/>
  <c r="BF91" i="19"/>
  <c r="BI91" i="19"/>
  <c r="S91" i="19"/>
  <c r="O91" i="19"/>
  <c r="AU91" i="19"/>
  <c r="AO91" i="19"/>
  <c r="AZ91" i="19"/>
  <c r="AT91" i="19"/>
  <c r="K91" i="19"/>
  <c r="BM91" i="19"/>
  <c r="AP91" i="19"/>
  <c r="BO92" i="19"/>
  <c r="G104" i="32" l="1"/>
  <c r="F104" i="32"/>
  <c r="I104" i="12"/>
  <c r="J104" i="12"/>
  <c r="M104" i="16"/>
  <c r="I104" i="16"/>
  <c r="Q104" i="16"/>
  <c r="L104" i="36"/>
  <c r="H103" i="17"/>
  <c r="I104" i="17"/>
  <c r="G104" i="17"/>
  <c r="F104" i="17"/>
  <c r="J104" i="17"/>
  <c r="K103" i="10"/>
  <c r="AG91" i="19"/>
  <c r="H103" i="10"/>
  <c r="L103" i="12"/>
  <c r="K103" i="12"/>
  <c r="F104" i="10"/>
  <c r="G104" i="10"/>
  <c r="J104" i="10"/>
  <c r="I104" i="10"/>
  <c r="K103" i="16"/>
  <c r="J103" i="16"/>
  <c r="N103" i="16"/>
  <c r="S103" i="16"/>
  <c r="O103" i="16"/>
  <c r="P103" i="16"/>
  <c r="T103" i="16"/>
  <c r="R103" i="16"/>
  <c r="L103" i="16"/>
  <c r="AH91" i="19"/>
  <c r="K103" i="17"/>
  <c r="Z91" i="19"/>
  <c r="AD91" i="19"/>
  <c r="AE91" i="19"/>
  <c r="AC91" i="19"/>
  <c r="W91" i="19"/>
  <c r="U91" i="19"/>
  <c r="V91" i="19"/>
  <c r="Y91" i="19"/>
  <c r="AA91" i="19"/>
  <c r="BK92" i="19"/>
  <c r="AX92" i="19"/>
  <c r="BA92" i="19"/>
  <c r="AN92" i="19"/>
  <c r="L92" i="19"/>
  <c r="BC92" i="19"/>
  <c r="AB92" i="19"/>
  <c r="P92" i="19"/>
  <c r="AK92" i="19"/>
  <c r="Q92" i="19"/>
  <c r="BJ92" i="19"/>
  <c r="AW92" i="19"/>
  <c r="AS92" i="19"/>
  <c r="T92" i="19"/>
  <c r="I92" i="19"/>
  <c r="BI92" i="19"/>
  <c r="AV92" i="19"/>
  <c r="AP92" i="19"/>
  <c r="O92" i="19"/>
  <c r="AT92" i="19"/>
  <c r="BM92" i="19"/>
  <c r="BH92" i="19"/>
  <c r="R92" i="19"/>
  <c r="AZ92" i="19"/>
  <c r="AJ92" i="19"/>
  <c r="J92" i="19"/>
  <c r="BE92" i="19"/>
  <c r="BG92" i="19"/>
  <c r="AU92" i="19"/>
  <c r="AI92" i="19"/>
  <c r="M92" i="19"/>
  <c r="AR92" i="19"/>
  <c r="BL92" i="19"/>
  <c r="BF92" i="19"/>
  <c r="AQ92" i="19"/>
  <c r="AY92" i="19"/>
  <c r="K92" i="19"/>
  <c r="AO92" i="19"/>
  <c r="S92" i="19"/>
  <c r="BD92" i="19"/>
  <c r="AF92" i="19"/>
  <c r="X92" i="19"/>
  <c r="N92" i="19"/>
  <c r="BO93" i="19"/>
  <c r="H104" i="32" l="1"/>
  <c r="I105" i="12"/>
  <c r="K104" i="12"/>
  <c r="J105" i="12"/>
  <c r="K104" i="17"/>
  <c r="L105" i="36"/>
  <c r="M105" i="16"/>
  <c r="Q105" i="16"/>
  <c r="I105" i="16"/>
  <c r="H104" i="17"/>
  <c r="G105" i="17"/>
  <c r="I105" i="17"/>
  <c r="F105" i="17"/>
  <c r="J105" i="17"/>
  <c r="G105" i="12"/>
  <c r="F105" i="12"/>
  <c r="H104" i="10"/>
  <c r="L104" i="12"/>
  <c r="M105" i="10"/>
  <c r="F105" i="10"/>
  <c r="J105" i="10"/>
  <c r="I105" i="10"/>
  <c r="G105" i="10"/>
  <c r="L105" i="10"/>
  <c r="L104" i="16"/>
  <c r="R104" i="16"/>
  <c r="T104" i="16"/>
  <c r="S104" i="16"/>
  <c r="P104" i="16"/>
  <c r="O104" i="16"/>
  <c r="N104" i="16"/>
  <c r="K104" i="16"/>
  <c r="J104" i="16"/>
  <c r="AH92" i="19"/>
  <c r="AG92" i="19"/>
  <c r="K104" i="10"/>
  <c r="W92" i="19"/>
  <c r="V92" i="19"/>
  <c r="U92" i="19"/>
  <c r="Z92" i="19"/>
  <c r="AC92" i="19"/>
  <c r="AD92" i="19"/>
  <c r="AE92" i="19"/>
  <c r="AA92" i="19"/>
  <c r="BJ93" i="19"/>
  <c r="BD93" i="19"/>
  <c r="AS93" i="19"/>
  <c r="AI93" i="19"/>
  <c r="AK93" i="19"/>
  <c r="J93" i="19"/>
  <c r="BG93" i="19"/>
  <c r="AB93" i="19"/>
  <c r="M93" i="19"/>
  <c r="BA93" i="19"/>
  <c r="T93" i="19"/>
  <c r="BM93" i="19"/>
  <c r="AY93" i="19"/>
  <c r="AP93" i="19"/>
  <c r="AU93" i="19"/>
  <c r="O93" i="19"/>
  <c r="BF93" i="19"/>
  <c r="AZ93" i="19"/>
  <c r="AR93" i="19"/>
  <c r="R93" i="19"/>
  <c r="L93" i="19"/>
  <c r="BH93" i="19"/>
  <c r="AW93" i="19"/>
  <c r="K93" i="19"/>
  <c r="BE93" i="19"/>
  <c r="X93" i="19"/>
  <c r="I93" i="19"/>
  <c r="BL93" i="19"/>
  <c r="AV93" i="19"/>
  <c r="N93" i="19"/>
  <c r="BK93" i="19"/>
  <c r="S93" i="19"/>
  <c r="Q93" i="19"/>
  <c r="BI93" i="19"/>
  <c r="AJ93" i="19"/>
  <c r="BC93" i="19"/>
  <c r="AF93" i="19"/>
  <c r="AO93" i="19"/>
  <c r="AQ93" i="19"/>
  <c r="AX93" i="19"/>
  <c r="AN93" i="19"/>
  <c r="P93" i="19"/>
  <c r="AT93" i="19"/>
  <c r="Y92" i="19"/>
  <c r="BO94" i="19"/>
  <c r="AG93" i="19" l="1"/>
  <c r="I106" i="12"/>
  <c r="J106" i="12"/>
  <c r="F106" i="16"/>
  <c r="G106" i="16"/>
  <c r="L106" i="36"/>
  <c r="I106" i="16"/>
  <c r="M106" i="16"/>
  <c r="Q106" i="16"/>
  <c r="K105" i="17"/>
  <c r="H105" i="17"/>
  <c r="I106" i="17"/>
  <c r="J106" i="17"/>
  <c r="G106" i="17"/>
  <c r="F106" i="17"/>
  <c r="N105" i="10"/>
  <c r="H105" i="10"/>
  <c r="K105" i="12"/>
  <c r="L105" i="12"/>
  <c r="K105" i="10"/>
  <c r="F106" i="10"/>
  <c r="I106" i="10"/>
  <c r="G106" i="10"/>
  <c r="J106" i="10"/>
  <c r="S105" i="16"/>
  <c r="N105" i="16"/>
  <c r="T105" i="16"/>
  <c r="R105" i="16"/>
  <c r="O105" i="16"/>
  <c r="J105" i="16"/>
  <c r="P105" i="16"/>
  <c r="K105" i="16"/>
  <c r="L105" i="16"/>
  <c r="AH93" i="19"/>
  <c r="Z93" i="19"/>
  <c r="Y93" i="19"/>
  <c r="AC93" i="19"/>
  <c r="AD93" i="19"/>
  <c r="AA93" i="19"/>
  <c r="W93" i="19"/>
  <c r="V93" i="19"/>
  <c r="U93" i="19"/>
  <c r="AE93" i="19"/>
  <c r="BD94" i="19"/>
  <c r="AP94" i="19"/>
  <c r="AX94" i="19"/>
  <c r="AN94" i="19"/>
  <c r="AR94" i="19"/>
  <c r="BG94" i="19"/>
  <c r="BJ94" i="19"/>
  <c r="X94" i="19"/>
  <c r="AV94" i="19"/>
  <c r="AK94" i="19"/>
  <c r="J94" i="19"/>
  <c r="BF94" i="19"/>
  <c r="BI94" i="19"/>
  <c r="AI94" i="19"/>
  <c r="AB94" i="19"/>
  <c r="R94" i="19"/>
  <c r="O94" i="19"/>
  <c r="BM94" i="19"/>
  <c r="AZ94" i="19"/>
  <c r="AS94" i="19"/>
  <c r="I94" i="19"/>
  <c r="BE94" i="19"/>
  <c r="S94" i="19"/>
  <c r="M94" i="19"/>
  <c r="AO94" i="19"/>
  <c r="BL94" i="19"/>
  <c r="AY94" i="19"/>
  <c r="T94" i="19"/>
  <c r="BK94" i="19"/>
  <c r="Q94" i="19"/>
  <c r="N94" i="19"/>
  <c r="BC94" i="19"/>
  <c r="AF94" i="19"/>
  <c r="AJ94" i="19"/>
  <c r="BH94" i="19"/>
  <c r="AW94" i="19"/>
  <c r="AT94" i="19"/>
  <c r="AQ94" i="19"/>
  <c r="AU94" i="19"/>
  <c r="K94" i="19"/>
  <c r="BA94" i="19"/>
  <c r="P94" i="19"/>
  <c r="L94" i="19"/>
  <c r="BO95" i="19"/>
  <c r="K106" i="12" l="1"/>
  <c r="F107" i="32"/>
  <c r="G107" i="32"/>
  <c r="J107" i="12"/>
  <c r="I107" i="12"/>
  <c r="H106" i="16"/>
  <c r="I107" i="16"/>
  <c r="M107" i="16"/>
  <c r="L107" i="36"/>
  <c r="Q107" i="16"/>
  <c r="K106" i="17"/>
  <c r="H106" i="17"/>
  <c r="I107" i="17"/>
  <c r="J107" i="17"/>
  <c r="G107" i="17"/>
  <c r="F107" i="17"/>
  <c r="H106" i="10"/>
  <c r="K106" i="10"/>
  <c r="AH94" i="19"/>
  <c r="L106" i="12"/>
  <c r="F107" i="10"/>
  <c r="I107" i="10"/>
  <c r="J107" i="10"/>
  <c r="G107" i="10"/>
  <c r="L106" i="16"/>
  <c r="P106" i="16"/>
  <c r="S106" i="16"/>
  <c r="R106" i="16"/>
  <c r="O106" i="16"/>
  <c r="N106" i="16"/>
  <c r="T106" i="16"/>
  <c r="J106" i="16"/>
  <c r="K106" i="16"/>
  <c r="AG94" i="19"/>
  <c r="Y94" i="19"/>
  <c r="AE94" i="19"/>
  <c r="AA94" i="19"/>
  <c r="W94" i="19"/>
  <c r="U94" i="19"/>
  <c r="AC94" i="19"/>
  <c r="Z94" i="19"/>
  <c r="AD94" i="19"/>
  <c r="V94" i="19"/>
  <c r="BC95" i="19"/>
  <c r="AP95" i="19"/>
  <c r="AT95" i="19"/>
  <c r="AW95" i="19"/>
  <c r="Q95" i="19"/>
  <c r="BH95" i="19"/>
  <c r="X95" i="19"/>
  <c r="M95" i="19"/>
  <c r="AK95" i="19"/>
  <c r="I95" i="19"/>
  <c r="BG95" i="19"/>
  <c r="AF95" i="19"/>
  <c r="AR95" i="19"/>
  <c r="P95" i="19"/>
  <c r="AS95" i="19"/>
  <c r="BM95" i="19"/>
  <c r="AY95" i="19"/>
  <c r="K95" i="19"/>
  <c r="AZ95" i="19"/>
  <c r="BE95" i="19"/>
  <c r="AB95" i="19"/>
  <c r="L95" i="19"/>
  <c r="BL95" i="19"/>
  <c r="AV95" i="19"/>
  <c r="AX95" i="19"/>
  <c r="R95" i="19"/>
  <c r="BF95" i="19"/>
  <c r="N95" i="19"/>
  <c r="BD95" i="19"/>
  <c r="AI95" i="19"/>
  <c r="AQ95" i="19"/>
  <c r="J95" i="19"/>
  <c r="BK95" i="19"/>
  <c r="AU95" i="19"/>
  <c r="S95" i="19"/>
  <c r="T95" i="19"/>
  <c r="BJ95" i="19"/>
  <c r="BA95" i="19"/>
  <c r="AN95" i="19"/>
  <c r="AO95" i="19"/>
  <c r="BI95" i="19"/>
  <c r="O95" i="19"/>
  <c r="AJ95" i="19"/>
  <c r="BO96" i="19"/>
  <c r="H107" i="32" l="1"/>
  <c r="J108" i="12"/>
  <c r="I108" i="12"/>
  <c r="F108" i="12"/>
  <c r="G108" i="12"/>
  <c r="M108" i="16"/>
  <c r="Q108" i="16"/>
  <c r="L108" i="10"/>
  <c r="I108" i="16"/>
  <c r="L108" i="36"/>
  <c r="M108" i="10"/>
  <c r="H107" i="17"/>
  <c r="K107" i="17"/>
  <c r="J108" i="17"/>
  <c r="I108" i="17"/>
  <c r="F108" i="17"/>
  <c r="G108" i="17"/>
  <c r="L107" i="12"/>
  <c r="AG95" i="19"/>
  <c r="AH95" i="19"/>
  <c r="K107" i="12"/>
  <c r="K107" i="10"/>
  <c r="H107" i="10"/>
  <c r="J108" i="10"/>
  <c r="I108" i="10"/>
  <c r="F108" i="10"/>
  <c r="G108" i="10"/>
  <c r="K107" i="16"/>
  <c r="N107" i="16"/>
  <c r="S107" i="16"/>
  <c r="O107" i="16"/>
  <c r="R107" i="16"/>
  <c r="J107" i="16"/>
  <c r="L107" i="16"/>
  <c r="P107" i="16"/>
  <c r="T107" i="16"/>
  <c r="AD95" i="19"/>
  <c r="U95" i="19"/>
  <c r="Z95" i="19"/>
  <c r="AA95" i="19"/>
  <c r="AC95" i="19"/>
  <c r="AE95" i="19"/>
  <c r="Y95" i="19"/>
  <c r="V95" i="19"/>
  <c r="W95" i="19"/>
  <c r="BF96" i="19"/>
  <c r="AF96" i="19"/>
  <c r="AQ96" i="19"/>
  <c r="AU96" i="19"/>
  <c r="L96" i="19"/>
  <c r="BL96" i="19"/>
  <c r="AW96" i="19"/>
  <c r="Q96" i="19"/>
  <c r="AS96" i="19"/>
  <c r="S96" i="19"/>
  <c r="BD96" i="19"/>
  <c r="AV96" i="19"/>
  <c r="AP96" i="19"/>
  <c r="AK96" i="19"/>
  <c r="J96" i="19"/>
  <c r="BI96" i="19"/>
  <c r="AX96" i="19"/>
  <c r="AI96" i="19"/>
  <c r="I96" i="19"/>
  <c r="AZ96" i="19"/>
  <c r="BH96" i="19"/>
  <c r="X96" i="19"/>
  <c r="AY96" i="19"/>
  <c r="T96" i="19"/>
  <c r="BG96" i="19"/>
  <c r="M96" i="19"/>
  <c r="AT96" i="19"/>
  <c r="AO96" i="19"/>
  <c r="BJ96" i="19"/>
  <c r="P96" i="19"/>
  <c r="BM96" i="19"/>
  <c r="AR96" i="19"/>
  <c r="AN96" i="19"/>
  <c r="R96" i="19"/>
  <c r="BE96" i="19"/>
  <c r="N96" i="19"/>
  <c r="AJ96" i="19"/>
  <c r="BK96" i="19"/>
  <c r="AB96" i="19"/>
  <c r="K96" i="19"/>
  <c r="BC96" i="19"/>
  <c r="BA96" i="19"/>
  <c r="O96" i="19"/>
  <c r="BO97" i="19"/>
  <c r="J109" i="12" l="1"/>
  <c r="I109" i="12"/>
  <c r="H108" i="12"/>
  <c r="F109" i="16"/>
  <c r="G109" i="16"/>
  <c r="N108" i="10"/>
  <c r="H108" i="17"/>
  <c r="L109" i="36"/>
  <c r="I109" i="16"/>
  <c r="Q109" i="16"/>
  <c r="M109" i="16"/>
  <c r="K108" i="17"/>
  <c r="AG96" i="19"/>
  <c r="I109" i="17"/>
  <c r="J109" i="17"/>
  <c r="F109" i="17"/>
  <c r="G109" i="17"/>
  <c r="K108" i="10"/>
  <c r="L108" i="12"/>
  <c r="K108" i="12"/>
  <c r="H108" i="10"/>
  <c r="G109" i="10"/>
  <c r="I109" i="10"/>
  <c r="J109" i="10"/>
  <c r="F109" i="10"/>
  <c r="P108" i="16"/>
  <c r="O108" i="16"/>
  <c r="J108" i="16"/>
  <c r="L108" i="16"/>
  <c r="K108" i="16"/>
  <c r="N108" i="16"/>
  <c r="S108" i="16"/>
  <c r="T108" i="16"/>
  <c r="R108" i="16"/>
  <c r="AH96" i="19"/>
  <c r="AE96" i="19"/>
  <c r="AA96" i="19"/>
  <c r="V96" i="19"/>
  <c r="AC96" i="19"/>
  <c r="U96" i="19"/>
  <c r="W96" i="19"/>
  <c r="AD96" i="19"/>
  <c r="Y96" i="19"/>
  <c r="Z96" i="19"/>
  <c r="BK97" i="19"/>
  <c r="AY97" i="19"/>
  <c r="AV97" i="19"/>
  <c r="N97" i="19"/>
  <c r="T97" i="19"/>
  <c r="BC97" i="19"/>
  <c r="AX97" i="19"/>
  <c r="AI97" i="19"/>
  <c r="AN97" i="19"/>
  <c r="L97" i="19"/>
  <c r="BJ97" i="19"/>
  <c r="Q97" i="19"/>
  <c r="O97" i="19"/>
  <c r="S97" i="19"/>
  <c r="I97" i="19"/>
  <c r="BF97" i="19"/>
  <c r="BI97" i="19"/>
  <c r="AQ97" i="19"/>
  <c r="AT97" i="19"/>
  <c r="AK97" i="19"/>
  <c r="J97" i="19"/>
  <c r="BM97" i="19"/>
  <c r="BH97" i="19"/>
  <c r="AW97" i="19"/>
  <c r="AF97" i="19"/>
  <c r="AU97" i="19"/>
  <c r="P97" i="19"/>
  <c r="BE97" i="19"/>
  <c r="BG97" i="19"/>
  <c r="R97" i="19"/>
  <c r="BA97" i="19"/>
  <c r="AJ97" i="19"/>
  <c r="AO97" i="19"/>
  <c r="BL97" i="19"/>
  <c r="X97" i="19"/>
  <c r="AP97" i="19"/>
  <c r="M97" i="19"/>
  <c r="AS97" i="19"/>
  <c r="AZ97" i="19"/>
  <c r="AB97" i="19"/>
  <c r="AR97" i="19"/>
  <c r="K97" i="19"/>
  <c r="BD97" i="19"/>
  <c r="BO98" i="19"/>
  <c r="K109" i="12" l="1"/>
  <c r="AH97" i="19"/>
  <c r="G110" i="32"/>
  <c r="F110" i="32"/>
  <c r="I110" i="12"/>
  <c r="J110" i="12"/>
  <c r="H109" i="16"/>
  <c r="Q110" i="16"/>
  <c r="L110" i="36"/>
  <c r="I110" i="16"/>
  <c r="M110" i="16"/>
  <c r="H109" i="17"/>
  <c r="K109" i="17"/>
  <c r="J110" i="17"/>
  <c r="I110" i="17"/>
  <c r="G110" i="17"/>
  <c r="F110" i="17"/>
  <c r="K109" i="10"/>
  <c r="AG97" i="19"/>
  <c r="H109" i="10"/>
  <c r="L109" i="12"/>
  <c r="F110" i="10"/>
  <c r="G110" i="10"/>
  <c r="I110" i="10"/>
  <c r="J110" i="10"/>
  <c r="K109" i="16"/>
  <c r="P109" i="16"/>
  <c r="O109" i="16"/>
  <c r="T109" i="16"/>
  <c r="N109" i="16"/>
  <c r="S109" i="16"/>
  <c r="L109" i="16"/>
  <c r="J109" i="16"/>
  <c r="R109" i="16"/>
  <c r="W97" i="19"/>
  <c r="AA97" i="19"/>
  <c r="AE97" i="19"/>
  <c r="V97" i="19"/>
  <c r="U97" i="19"/>
  <c r="Z97" i="19"/>
  <c r="Y97" i="19"/>
  <c r="AD97" i="19"/>
  <c r="AC97" i="19"/>
  <c r="BC98" i="19"/>
  <c r="BL98" i="19"/>
  <c r="AB98" i="19"/>
  <c r="N98" i="19"/>
  <c r="S98" i="19"/>
  <c r="J98" i="19"/>
  <c r="BJ98" i="19"/>
  <c r="BD98" i="19"/>
  <c r="AI98" i="19"/>
  <c r="AV98" i="19"/>
  <c r="K98" i="19"/>
  <c r="AO98" i="19"/>
  <c r="BI98" i="19"/>
  <c r="AQ98" i="19"/>
  <c r="AY98" i="19"/>
  <c r="X98" i="19"/>
  <c r="R98" i="19"/>
  <c r="BH98" i="19"/>
  <c r="BA98" i="19"/>
  <c r="P98" i="19"/>
  <c r="Q98" i="19"/>
  <c r="L98" i="19"/>
  <c r="BG98" i="19"/>
  <c r="AP98" i="19"/>
  <c r="AS98" i="19"/>
  <c r="AN98" i="19"/>
  <c r="T98" i="19"/>
  <c r="BF98" i="19"/>
  <c r="AZ98" i="19"/>
  <c r="AF98" i="19"/>
  <c r="AK98" i="19"/>
  <c r="AU98" i="19"/>
  <c r="BM98" i="19"/>
  <c r="O98" i="19"/>
  <c r="AX98" i="19"/>
  <c r="M98" i="19"/>
  <c r="I98" i="19"/>
  <c r="AW98" i="19"/>
  <c r="AJ98" i="19"/>
  <c r="AR98" i="19"/>
  <c r="BK98" i="19"/>
  <c r="BE98" i="19"/>
  <c r="AT98" i="19"/>
  <c r="BO99" i="19"/>
  <c r="L110" i="12" l="1"/>
  <c r="H110" i="32"/>
  <c r="I111" i="12"/>
  <c r="J111" i="12"/>
  <c r="K110" i="17"/>
  <c r="F111" i="12"/>
  <c r="F114" i="12" s="1"/>
  <c r="G111" i="12"/>
  <c r="L111" i="10"/>
  <c r="L111" i="36"/>
  <c r="Q111" i="16"/>
  <c r="I111" i="16"/>
  <c r="M111" i="10"/>
  <c r="M111" i="16"/>
  <c r="H110" i="17"/>
  <c r="J111" i="17"/>
  <c r="F111" i="17"/>
  <c r="G111" i="17"/>
  <c r="I111" i="17"/>
  <c r="K110" i="12"/>
  <c r="K110" i="10"/>
  <c r="H110" i="10"/>
  <c r="I111" i="10"/>
  <c r="J111" i="10"/>
  <c r="F111" i="10"/>
  <c r="G111" i="10"/>
  <c r="J110" i="16"/>
  <c r="R110" i="16"/>
  <c r="K110" i="16"/>
  <c r="T110" i="16"/>
  <c r="L110" i="16"/>
  <c r="P110" i="16"/>
  <c r="S110" i="16"/>
  <c r="N110" i="16"/>
  <c r="O110" i="16"/>
  <c r="AG98" i="19"/>
  <c r="AH98" i="19"/>
  <c r="U98" i="19"/>
  <c r="AC98" i="19"/>
  <c r="W98" i="19"/>
  <c r="AE98" i="19"/>
  <c r="AD98" i="19"/>
  <c r="Z98" i="19"/>
  <c r="AA98" i="19"/>
  <c r="Y98" i="19"/>
  <c r="V98" i="19"/>
  <c r="BG99" i="19"/>
  <c r="BJ99" i="19"/>
  <c r="BA99" i="19"/>
  <c r="AW99" i="19"/>
  <c r="K99" i="19"/>
  <c r="AU99" i="19"/>
  <c r="BF99" i="19"/>
  <c r="BI99" i="19"/>
  <c r="S99" i="19"/>
  <c r="O99" i="19"/>
  <c r="T99" i="19"/>
  <c r="AO99" i="19"/>
  <c r="BM99" i="19"/>
  <c r="AP99" i="19"/>
  <c r="AZ99" i="19"/>
  <c r="AT99" i="19"/>
  <c r="P99" i="19"/>
  <c r="BE99" i="19"/>
  <c r="AV99" i="19"/>
  <c r="AY99" i="19"/>
  <c r="AS99" i="19"/>
  <c r="L99" i="19"/>
  <c r="BL99" i="19"/>
  <c r="AI99" i="19"/>
  <c r="R99" i="19"/>
  <c r="AN99" i="19"/>
  <c r="M99" i="19"/>
  <c r="BD99" i="19"/>
  <c r="AB99" i="19"/>
  <c r="X99" i="19"/>
  <c r="AR99" i="19"/>
  <c r="I99" i="19"/>
  <c r="BK99" i="19"/>
  <c r="AF99" i="19"/>
  <c r="AX99" i="19"/>
  <c r="AK99" i="19"/>
  <c r="Q99" i="19"/>
  <c r="J99" i="19"/>
  <c r="BH99" i="19"/>
  <c r="BC99" i="19"/>
  <c r="N99" i="19"/>
  <c r="AQ99" i="19"/>
  <c r="AJ99" i="19"/>
  <c r="BO100" i="19"/>
  <c r="H111" i="12" l="1"/>
  <c r="I112" i="12"/>
  <c r="J112" i="12"/>
  <c r="G114" i="12"/>
  <c r="H114" i="12" s="1"/>
  <c r="N111" i="10"/>
  <c r="K111" i="17"/>
  <c r="F112" i="16"/>
  <c r="G112" i="16"/>
  <c r="M112" i="16"/>
  <c r="L112" i="36"/>
  <c r="Q112" i="16"/>
  <c r="I112" i="16"/>
  <c r="H111" i="17"/>
  <c r="J112" i="17"/>
  <c r="G112" i="17"/>
  <c r="I112" i="17"/>
  <c r="F112" i="17"/>
  <c r="K111" i="10"/>
  <c r="AG99" i="19"/>
  <c r="L111" i="12"/>
  <c r="K111" i="12"/>
  <c r="H111" i="10"/>
  <c r="F112" i="10"/>
  <c r="J112" i="10"/>
  <c r="G112" i="10"/>
  <c r="I112" i="10"/>
  <c r="T111" i="16"/>
  <c r="L111" i="16"/>
  <c r="R111" i="16"/>
  <c r="K111" i="16"/>
  <c r="J111" i="16"/>
  <c r="N111" i="16"/>
  <c r="P111" i="16"/>
  <c r="O111" i="16"/>
  <c r="S111" i="16"/>
  <c r="AH99" i="19"/>
  <c r="Y99" i="19"/>
  <c r="AE99" i="19"/>
  <c r="AA99" i="19"/>
  <c r="V99" i="19"/>
  <c r="U99" i="19"/>
  <c r="W99" i="19"/>
  <c r="Z99" i="19"/>
  <c r="AD99" i="19"/>
  <c r="AC99" i="19"/>
  <c r="BE100" i="19"/>
  <c r="BG100" i="19"/>
  <c r="AU100" i="19"/>
  <c r="AI100" i="19"/>
  <c r="AJ100" i="19"/>
  <c r="AO100" i="19"/>
  <c r="BL100" i="19"/>
  <c r="BF100" i="19"/>
  <c r="AQ100" i="19"/>
  <c r="AY100" i="19"/>
  <c r="AR100" i="19"/>
  <c r="T100" i="19"/>
  <c r="BD100" i="19"/>
  <c r="AF100" i="19"/>
  <c r="X100" i="19"/>
  <c r="N100" i="19"/>
  <c r="K100" i="19"/>
  <c r="BK100" i="19"/>
  <c r="AX100" i="19"/>
  <c r="BA100" i="19"/>
  <c r="S100" i="19"/>
  <c r="L100" i="19"/>
  <c r="BC100" i="19"/>
  <c r="AB100" i="19"/>
  <c r="P100" i="19"/>
  <c r="AN100" i="19"/>
  <c r="I100" i="19"/>
  <c r="BJ100" i="19"/>
  <c r="AW100" i="19"/>
  <c r="AS100" i="19"/>
  <c r="Q100" i="19"/>
  <c r="O100" i="19"/>
  <c r="BI100" i="19"/>
  <c r="AV100" i="19"/>
  <c r="AP100" i="19"/>
  <c r="AK100" i="19"/>
  <c r="J100" i="19"/>
  <c r="BM100" i="19"/>
  <c r="BH100" i="19"/>
  <c r="R100" i="19"/>
  <c r="AZ100" i="19"/>
  <c r="AT100" i="19"/>
  <c r="M100" i="19"/>
  <c r="BO101" i="19"/>
  <c r="K112" i="12" l="1"/>
  <c r="AG100" i="19"/>
  <c r="AH100" i="19"/>
  <c r="G113" i="32"/>
  <c r="G114" i="32" s="1"/>
  <c r="F113" i="32"/>
  <c r="F114" i="32" s="1"/>
  <c r="K112" i="17"/>
  <c r="I113" i="12"/>
  <c r="I114" i="12" s="1"/>
  <c r="H112" i="16"/>
  <c r="M113" i="16"/>
  <c r="M114" i="16" s="1"/>
  <c r="I113" i="16"/>
  <c r="I114" i="16" s="1"/>
  <c r="H112" i="17"/>
  <c r="G113" i="17"/>
  <c r="G114" i="17" s="1"/>
  <c r="I113" i="17"/>
  <c r="I114" i="17" s="1"/>
  <c r="J113" i="17"/>
  <c r="J114" i="17" s="1"/>
  <c r="F113" i="17"/>
  <c r="F114" i="17" s="1"/>
  <c r="H112" i="10"/>
  <c r="G114" i="16"/>
  <c r="F114" i="16"/>
  <c r="Y100" i="19"/>
  <c r="K112" i="10"/>
  <c r="J113" i="12"/>
  <c r="L112" i="12"/>
  <c r="J113" i="10"/>
  <c r="J114" i="10" s="1"/>
  <c r="L114" i="10"/>
  <c r="G113" i="10"/>
  <c r="G114" i="10" s="1"/>
  <c r="L113" i="36"/>
  <c r="L114" i="36" s="1"/>
  <c r="I113" i="10"/>
  <c r="I114" i="10" s="1"/>
  <c r="F113" i="10"/>
  <c r="F114" i="10" s="1"/>
  <c r="M114" i="10"/>
  <c r="J112" i="16"/>
  <c r="K112" i="16"/>
  <c r="P112" i="16"/>
  <c r="Q113" i="16"/>
  <c r="Q114" i="16" s="1"/>
  <c r="T112" i="16"/>
  <c r="R112" i="16"/>
  <c r="N112" i="16"/>
  <c r="S112" i="16"/>
  <c r="O112" i="16"/>
  <c r="L112" i="16"/>
  <c r="AE100" i="19"/>
  <c r="V100" i="19"/>
  <c r="Z100" i="19"/>
  <c r="W100" i="19"/>
  <c r="U100" i="19"/>
  <c r="AA100" i="19"/>
  <c r="AD100" i="19"/>
  <c r="AC100" i="19"/>
  <c r="BM101" i="19"/>
  <c r="AY101" i="19"/>
  <c r="AP101" i="19"/>
  <c r="AN101" i="19"/>
  <c r="AU101" i="19"/>
  <c r="BJ101" i="19"/>
  <c r="BD101" i="19"/>
  <c r="AS101" i="19"/>
  <c r="AI101" i="19"/>
  <c r="AK101" i="19"/>
  <c r="I101" i="19"/>
  <c r="BH101" i="19"/>
  <c r="BC101" i="19"/>
  <c r="AW101" i="19"/>
  <c r="AF101" i="19"/>
  <c r="AJ101" i="19"/>
  <c r="AO101" i="19"/>
  <c r="BI101" i="19"/>
  <c r="BK101" i="19"/>
  <c r="AQ101" i="19"/>
  <c r="S101" i="19"/>
  <c r="N101" i="19"/>
  <c r="J101" i="19"/>
  <c r="BL101" i="19"/>
  <c r="AV101" i="19"/>
  <c r="AT101" i="19"/>
  <c r="AB101" i="19"/>
  <c r="BA101" i="19"/>
  <c r="AZ101" i="19"/>
  <c r="R101" i="19"/>
  <c r="AX101" i="19"/>
  <c r="T101" i="19"/>
  <c r="X101" i="19"/>
  <c r="P101" i="19"/>
  <c r="O101" i="19"/>
  <c r="BE101" i="19"/>
  <c r="L101" i="19"/>
  <c r="BG101" i="19"/>
  <c r="M101" i="19"/>
  <c r="Q101" i="19"/>
  <c r="BF101" i="19"/>
  <c r="AR101" i="19"/>
  <c r="K101" i="19"/>
  <c r="BO102" i="19"/>
  <c r="K113" i="12" l="1"/>
  <c r="J114" i="12"/>
  <c r="L113" i="12"/>
  <c r="H113" i="32"/>
  <c r="I115" i="12"/>
  <c r="J115" i="12"/>
  <c r="I115" i="16"/>
  <c r="L115" i="36"/>
  <c r="M115" i="16"/>
  <c r="Q115" i="16"/>
  <c r="N113" i="16"/>
  <c r="N114" i="16" s="1"/>
  <c r="K113" i="17"/>
  <c r="K114" i="17"/>
  <c r="G115" i="17"/>
  <c r="I115" i="17"/>
  <c r="J115" i="17"/>
  <c r="F115" i="17"/>
  <c r="K113" i="10"/>
  <c r="G115" i="12"/>
  <c r="F115" i="12"/>
  <c r="H113" i="10"/>
  <c r="H114" i="10"/>
  <c r="N114" i="10"/>
  <c r="L115" i="10"/>
  <c r="K114" i="10"/>
  <c r="G115" i="10"/>
  <c r="I115" i="10"/>
  <c r="M115" i="10"/>
  <c r="J115" i="10"/>
  <c r="F115" i="10"/>
  <c r="J113" i="16"/>
  <c r="J114" i="16" s="1"/>
  <c r="L113" i="16"/>
  <c r="L114" i="16" s="1"/>
  <c r="O113" i="16"/>
  <c r="O114" i="16" s="1"/>
  <c r="K113" i="16"/>
  <c r="K114" i="16" s="1"/>
  <c r="T113" i="16"/>
  <c r="T114" i="16" s="1"/>
  <c r="R113" i="16"/>
  <c r="R114" i="16" s="1"/>
  <c r="S113" i="16"/>
  <c r="S114" i="16" s="1"/>
  <c r="P113" i="16"/>
  <c r="P114" i="16" s="1"/>
  <c r="AH101" i="19"/>
  <c r="AG101" i="19"/>
  <c r="H114" i="17"/>
  <c r="H113" i="17"/>
  <c r="AA101" i="19"/>
  <c r="AD101" i="19"/>
  <c r="V101" i="19"/>
  <c r="W101" i="19"/>
  <c r="U101" i="19"/>
  <c r="Y101" i="19"/>
  <c r="Z101" i="19"/>
  <c r="AC101" i="19"/>
  <c r="AE101" i="19"/>
  <c r="BM102" i="19"/>
  <c r="BH102" i="19"/>
  <c r="AY102" i="19"/>
  <c r="P102" i="19"/>
  <c r="K102" i="19"/>
  <c r="AO102" i="19"/>
  <c r="BD102" i="19"/>
  <c r="AP102" i="19"/>
  <c r="AX102" i="19"/>
  <c r="AN102" i="19"/>
  <c r="N102" i="19"/>
  <c r="BK102" i="19"/>
  <c r="AZ102" i="19"/>
  <c r="AW102" i="19"/>
  <c r="T102" i="19"/>
  <c r="I102" i="19"/>
  <c r="BI102" i="19"/>
  <c r="AU102" i="19"/>
  <c r="M102" i="19"/>
  <c r="AQ102" i="19"/>
  <c r="AV102" i="19"/>
  <c r="L102" i="19"/>
  <c r="BG102" i="19"/>
  <c r="BA102" i="19"/>
  <c r="AB102" i="19"/>
  <c r="R102" i="19"/>
  <c r="BF102" i="19"/>
  <c r="S102" i="19"/>
  <c r="AS102" i="19"/>
  <c r="J102" i="19"/>
  <c r="BE102" i="19"/>
  <c r="X102" i="19"/>
  <c r="AR102" i="19"/>
  <c r="AT102" i="19"/>
  <c r="BL102" i="19"/>
  <c r="AI102" i="19"/>
  <c r="AK102" i="19"/>
  <c r="BC102" i="19"/>
  <c r="Q102" i="19"/>
  <c r="AJ102" i="19"/>
  <c r="BJ102" i="19"/>
  <c r="AF102" i="19"/>
  <c r="O102" i="19"/>
  <c r="BO103" i="19"/>
  <c r="K114" i="12" l="1"/>
  <c r="L114" i="12"/>
  <c r="J116" i="12"/>
  <c r="I116" i="12"/>
  <c r="H115" i="17"/>
  <c r="F116" i="16"/>
  <c r="G116" i="16"/>
  <c r="L116" i="36"/>
  <c r="Q116" i="16"/>
  <c r="M116" i="16"/>
  <c r="I116" i="16"/>
  <c r="K115" i="17"/>
  <c r="J116" i="17"/>
  <c r="I116" i="17"/>
  <c r="G116" i="17"/>
  <c r="F116" i="17"/>
  <c r="N115" i="10"/>
  <c r="L115" i="12"/>
  <c r="K115" i="12"/>
  <c r="H115" i="10"/>
  <c r="K115" i="10"/>
  <c r="G116" i="10"/>
  <c r="J116" i="10"/>
  <c r="F116" i="10"/>
  <c r="I116" i="10"/>
  <c r="J115" i="16"/>
  <c r="L115" i="16"/>
  <c r="K115" i="16"/>
  <c r="S115" i="16"/>
  <c r="T115" i="16"/>
  <c r="P115" i="16"/>
  <c r="R115" i="16"/>
  <c r="O115" i="16"/>
  <c r="N115" i="16"/>
  <c r="AG102" i="19"/>
  <c r="AH102" i="19"/>
  <c r="AA102" i="19"/>
  <c r="W102" i="19"/>
  <c r="V102" i="19"/>
  <c r="Z102" i="19"/>
  <c r="U102" i="19"/>
  <c r="AC102" i="19"/>
  <c r="Y102" i="19"/>
  <c r="AD102" i="19"/>
  <c r="AE102" i="19"/>
  <c r="BL103" i="19"/>
  <c r="BF103" i="19"/>
  <c r="AU103" i="19"/>
  <c r="AB103" i="19"/>
  <c r="AK103" i="19"/>
  <c r="N103" i="19"/>
  <c r="BC103" i="19"/>
  <c r="AP103" i="19"/>
  <c r="AT103" i="19"/>
  <c r="AW103" i="19"/>
  <c r="K103" i="19"/>
  <c r="BJ103" i="19"/>
  <c r="AV103" i="19"/>
  <c r="AZ103" i="19"/>
  <c r="S103" i="19"/>
  <c r="L103" i="19"/>
  <c r="BI103" i="19"/>
  <c r="BA103" i="19"/>
  <c r="AN103" i="19"/>
  <c r="T103" i="19"/>
  <c r="BK103" i="19"/>
  <c r="Q103" i="19"/>
  <c r="BH103" i="19"/>
  <c r="O103" i="19"/>
  <c r="R103" i="19"/>
  <c r="BG103" i="19"/>
  <c r="AY103" i="19"/>
  <c r="AS103" i="19"/>
  <c r="AF103" i="19"/>
  <c r="AO103" i="19"/>
  <c r="BM103" i="19"/>
  <c r="M103" i="19"/>
  <c r="AJ103" i="19"/>
  <c r="BE103" i="19"/>
  <c r="AR103" i="19"/>
  <c r="I103" i="19"/>
  <c r="AI103" i="19"/>
  <c r="AX103" i="19"/>
  <c r="P103" i="19"/>
  <c r="BD103" i="19"/>
  <c r="X103" i="19"/>
  <c r="AQ103" i="19"/>
  <c r="J103" i="19"/>
  <c r="BO104" i="19"/>
  <c r="F117" i="32" l="1"/>
  <c r="G117" i="32"/>
  <c r="J117" i="12"/>
  <c r="I117" i="12"/>
  <c r="H116" i="16"/>
  <c r="M117" i="16"/>
  <c r="I117" i="16"/>
  <c r="Q117" i="16"/>
  <c r="L117" i="36"/>
  <c r="K116" i="17"/>
  <c r="H116" i="17"/>
  <c r="J117" i="17"/>
  <c r="F117" i="17"/>
  <c r="G117" i="17"/>
  <c r="I117" i="17"/>
  <c r="H116" i="10"/>
  <c r="L116" i="12"/>
  <c r="K116" i="12"/>
  <c r="K116" i="10"/>
  <c r="J117" i="10"/>
  <c r="F117" i="10"/>
  <c r="G117" i="10"/>
  <c r="I117" i="10"/>
  <c r="T116" i="16"/>
  <c r="P116" i="16"/>
  <c r="S116" i="16"/>
  <c r="N116" i="16"/>
  <c r="R116" i="16"/>
  <c r="J116" i="16"/>
  <c r="O116" i="16"/>
  <c r="K116" i="16"/>
  <c r="L116" i="16"/>
  <c r="AG103" i="19"/>
  <c r="AH103" i="19"/>
  <c r="AE103" i="19"/>
  <c r="AA103" i="19"/>
  <c r="AC103" i="19"/>
  <c r="U103" i="19"/>
  <c r="AD103" i="19"/>
  <c r="W103" i="19"/>
  <c r="V103" i="19"/>
  <c r="Z103" i="19"/>
  <c r="Y103" i="19"/>
  <c r="BI104" i="19"/>
  <c r="BK104" i="19"/>
  <c r="M104" i="19"/>
  <c r="AZ104" i="19"/>
  <c r="S104" i="19"/>
  <c r="J104" i="19"/>
  <c r="BF104" i="19"/>
  <c r="AF104" i="19"/>
  <c r="AQ104" i="19"/>
  <c r="AU104" i="19"/>
  <c r="K104" i="19"/>
  <c r="BM104" i="19"/>
  <c r="AX104" i="19"/>
  <c r="AB104" i="19"/>
  <c r="O104" i="19"/>
  <c r="AT104" i="19"/>
  <c r="BD104" i="19"/>
  <c r="BA104" i="19"/>
  <c r="AJ104" i="19"/>
  <c r="BL104" i="19"/>
  <c r="AK104" i="19"/>
  <c r="BC104" i="19"/>
  <c r="Q104" i="19"/>
  <c r="R104" i="19"/>
  <c r="BJ104" i="19"/>
  <c r="AP104" i="19"/>
  <c r="L104" i="19"/>
  <c r="N104" i="19"/>
  <c r="X104" i="19"/>
  <c r="AI104" i="19"/>
  <c r="AS104" i="19"/>
  <c r="AY104" i="19"/>
  <c r="BH104" i="19"/>
  <c r="AW104" i="19"/>
  <c r="I104" i="19"/>
  <c r="BG104" i="19"/>
  <c r="AV104" i="19"/>
  <c r="AN104" i="19"/>
  <c r="T104" i="19"/>
  <c r="BE104" i="19"/>
  <c r="AR104" i="19"/>
  <c r="P104" i="19"/>
  <c r="AO104" i="19"/>
  <c r="BO105" i="19"/>
  <c r="H117" i="32" l="1"/>
  <c r="I118" i="12"/>
  <c r="J118" i="12"/>
  <c r="L118" i="10"/>
  <c r="I118" i="16"/>
  <c r="Q118" i="16"/>
  <c r="M118" i="16"/>
  <c r="L118" i="36"/>
  <c r="M118" i="10"/>
  <c r="K117" i="17"/>
  <c r="H117" i="17"/>
  <c r="I118" i="17"/>
  <c r="G118" i="17"/>
  <c r="J118" i="17"/>
  <c r="F118" i="17"/>
  <c r="K117" i="10"/>
  <c r="F118" i="12"/>
  <c r="G118" i="12"/>
  <c r="H117" i="10"/>
  <c r="L117" i="12"/>
  <c r="K117" i="12"/>
  <c r="J118" i="10"/>
  <c r="I118" i="10"/>
  <c r="F118" i="10"/>
  <c r="G118" i="10"/>
  <c r="T117" i="16"/>
  <c r="O117" i="16"/>
  <c r="K117" i="16"/>
  <c r="L117" i="16"/>
  <c r="S117" i="16"/>
  <c r="N117" i="16"/>
  <c r="J117" i="16"/>
  <c r="R117" i="16"/>
  <c r="P117" i="16"/>
  <c r="Y104" i="19"/>
  <c r="AH104" i="19"/>
  <c r="AG104" i="19"/>
  <c r="AA104" i="19"/>
  <c r="AC104" i="19"/>
  <c r="AE104" i="19"/>
  <c r="V104" i="19"/>
  <c r="Z104" i="19"/>
  <c r="W104" i="19"/>
  <c r="AD104" i="19"/>
  <c r="U104" i="19"/>
  <c r="BJ105" i="19"/>
  <c r="Q105" i="19"/>
  <c r="O105" i="19"/>
  <c r="AJ105" i="19"/>
  <c r="AU105" i="19"/>
  <c r="BE105" i="19"/>
  <c r="BG105" i="19"/>
  <c r="R105" i="19"/>
  <c r="BA105" i="19"/>
  <c r="N105" i="19"/>
  <c r="AO105" i="19"/>
  <c r="BL105" i="19"/>
  <c r="X105" i="19"/>
  <c r="AP105" i="19"/>
  <c r="M105" i="19"/>
  <c r="L105" i="19"/>
  <c r="BD105" i="19"/>
  <c r="AQ105" i="19"/>
  <c r="AN105" i="19"/>
  <c r="AS105" i="19"/>
  <c r="BM105" i="19"/>
  <c r="AR105" i="19"/>
  <c r="BK105" i="19"/>
  <c r="AW105" i="19"/>
  <c r="AK105" i="19"/>
  <c r="BC105" i="19"/>
  <c r="AB105" i="19"/>
  <c r="P105" i="19"/>
  <c r="AX105" i="19"/>
  <c r="J105" i="19"/>
  <c r="BI105" i="19"/>
  <c r="AV105" i="19"/>
  <c r="K105" i="19"/>
  <c r="BH105" i="19"/>
  <c r="AI105" i="19"/>
  <c r="S105" i="19"/>
  <c r="AZ105" i="19"/>
  <c r="AT105" i="19"/>
  <c r="I105" i="19"/>
  <c r="BF105" i="19"/>
  <c r="AY105" i="19"/>
  <c r="AF105" i="19"/>
  <c r="T105" i="19"/>
  <c r="BO106" i="19"/>
  <c r="J119" i="12" l="1"/>
  <c r="I119" i="12"/>
  <c r="N118" i="10"/>
  <c r="F119" i="16"/>
  <c r="G119" i="16"/>
  <c r="M119" i="16"/>
  <c r="L119" i="36"/>
  <c r="I119" i="16"/>
  <c r="Q119" i="16"/>
  <c r="K118" i="17"/>
  <c r="H118" i="17"/>
  <c r="J119" i="17"/>
  <c r="G119" i="17"/>
  <c r="I119" i="17"/>
  <c r="F119" i="17"/>
  <c r="K118" i="10"/>
  <c r="K118" i="12"/>
  <c r="L118" i="12"/>
  <c r="H118" i="10"/>
  <c r="G119" i="10"/>
  <c r="I119" i="10"/>
  <c r="J119" i="10"/>
  <c r="F119" i="10"/>
  <c r="R118" i="16"/>
  <c r="J118" i="16"/>
  <c r="S118" i="16"/>
  <c r="P118" i="16"/>
  <c r="L118" i="16"/>
  <c r="O118" i="16"/>
  <c r="N118" i="16"/>
  <c r="K118" i="16"/>
  <c r="T118" i="16"/>
  <c r="AH105" i="19"/>
  <c r="AG105" i="19"/>
  <c r="Z105" i="19"/>
  <c r="AC105" i="19"/>
  <c r="AE105" i="19"/>
  <c r="W105" i="19"/>
  <c r="Y105" i="19"/>
  <c r="AA105" i="19"/>
  <c r="AD105" i="19"/>
  <c r="BF106" i="19"/>
  <c r="AZ106" i="19"/>
  <c r="AF106" i="19"/>
  <c r="AN106" i="19"/>
  <c r="I106" i="19"/>
  <c r="BM106" i="19"/>
  <c r="O106" i="19"/>
  <c r="AX106" i="19"/>
  <c r="AU106" i="19"/>
  <c r="M106" i="19"/>
  <c r="BK106" i="19"/>
  <c r="BE106" i="19"/>
  <c r="AT106" i="19"/>
  <c r="AW106" i="19"/>
  <c r="AK106" i="19"/>
  <c r="J106" i="19"/>
  <c r="BC106" i="19"/>
  <c r="BL106" i="19"/>
  <c r="AB106" i="19"/>
  <c r="N106" i="19"/>
  <c r="AR106" i="19"/>
  <c r="S106" i="19"/>
  <c r="BJ106" i="19"/>
  <c r="BD106" i="19"/>
  <c r="AI106" i="19"/>
  <c r="AV106" i="19"/>
  <c r="AJ106" i="19"/>
  <c r="AO106" i="19"/>
  <c r="BI106" i="19"/>
  <c r="AQ106" i="19"/>
  <c r="AY106" i="19"/>
  <c r="X106" i="19"/>
  <c r="K106" i="19"/>
  <c r="BH106" i="19"/>
  <c r="BA106" i="19"/>
  <c r="P106" i="19"/>
  <c r="Q106" i="19"/>
  <c r="T106" i="19"/>
  <c r="BG106" i="19"/>
  <c r="AP106" i="19"/>
  <c r="AS106" i="19"/>
  <c r="R106" i="19"/>
  <c r="L106" i="19"/>
  <c r="U105" i="19"/>
  <c r="V105" i="19"/>
  <c r="BO107" i="19"/>
  <c r="G120" i="32" l="1"/>
  <c r="F120" i="32"/>
  <c r="J120" i="12"/>
  <c r="I120" i="12"/>
  <c r="H119" i="16"/>
  <c r="H119" i="17"/>
  <c r="I120" i="16"/>
  <c r="L120" i="36"/>
  <c r="M120" i="16"/>
  <c r="Q120" i="16"/>
  <c r="K119" i="17"/>
  <c r="F120" i="17"/>
  <c r="I120" i="17"/>
  <c r="G120" i="17"/>
  <c r="J120" i="17"/>
  <c r="K119" i="12"/>
  <c r="L119" i="12"/>
  <c r="K119" i="10"/>
  <c r="H119" i="10"/>
  <c r="J120" i="10"/>
  <c r="I120" i="10"/>
  <c r="G120" i="10"/>
  <c r="F120" i="10"/>
  <c r="K119" i="16"/>
  <c r="J119" i="16"/>
  <c r="S119" i="16"/>
  <c r="P119" i="16"/>
  <c r="N119" i="16"/>
  <c r="L119" i="16"/>
  <c r="T119" i="16"/>
  <c r="R119" i="16"/>
  <c r="O119" i="16"/>
  <c r="AG106" i="19"/>
  <c r="AH106" i="19"/>
  <c r="AD106" i="19"/>
  <c r="U106" i="19"/>
  <c r="AA106" i="19"/>
  <c r="Z106" i="19"/>
  <c r="Y106" i="19"/>
  <c r="W106" i="19"/>
  <c r="V106" i="19"/>
  <c r="AC106" i="19"/>
  <c r="AE106" i="19"/>
  <c r="BD107" i="19"/>
  <c r="AB107" i="19"/>
  <c r="X107" i="19"/>
  <c r="M107" i="19"/>
  <c r="L107" i="19"/>
  <c r="BK107" i="19"/>
  <c r="AF107" i="19"/>
  <c r="AX107" i="19"/>
  <c r="AK107" i="19"/>
  <c r="AR107" i="19"/>
  <c r="BH107" i="19"/>
  <c r="BC107" i="19"/>
  <c r="N107" i="19"/>
  <c r="AQ107" i="19"/>
  <c r="Q107" i="19"/>
  <c r="I107" i="19"/>
  <c r="BG107" i="19"/>
  <c r="BJ107" i="19"/>
  <c r="BA107" i="19"/>
  <c r="AW107" i="19"/>
  <c r="AJ107" i="19"/>
  <c r="J107" i="19"/>
  <c r="BF107" i="19"/>
  <c r="BI107" i="19"/>
  <c r="S107" i="19"/>
  <c r="O107" i="19"/>
  <c r="AU107" i="19"/>
  <c r="AO107" i="19"/>
  <c r="BM107" i="19"/>
  <c r="AP107" i="19"/>
  <c r="AZ107" i="19"/>
  <c r="AT107" i="19"/>
  <c r="K107" i="19"/>
  <c r="BE107" i="19"/>
  <c r="AV107" i="19"/>
  <c r="AY107" i="19"/>
  <c r="P107" i="19"/>
  <c r="T107" i="19"/>
  <c r="BL107" i="19"/>
  <c r="AI107" i="19"/>
  <c r="R107" i="19"/>
  <c r="AN107" i="19"/>
  <c r="AS107" i="19"/>
  <c r="BO108" i="19"/>
  <c r="H120" i="32" l="1"/>
  <c r="J121" i="12"/>
  <c r="I121" i="12"/>
  <c r="F121" i="12"/>
  <c r="G121" i="12"/>
  <c r="M121" i="10"/>
  <c r="L121" i="10"/>
  <c r="I121" i="16"/>
  <c r="M121" i="16"/>
  <c r="Q121" i="16"/>
  <c r="L121" i="36"/>
  <c r="K120" i="17"/>
  <c r="H120" i="17"/>
  <c r="I121" i="17"/>
  <c r="G121" i="17"/>
  <c r="J121" i="17"/>
  <c r="F121" i="17"/>
  <c r="H120" i="10"/>
  <c r="L120" i="12"/>
  <c r="K120" i="12"/>
  <c r="K120" i="10"/>
  <c r="J121" i="10"/>
  <c r="I121" i="10"/>
  <c r="F121" i="10"/>
  <c r="G121" i="10"/>
  <c r="T120" i="16"/>
  <c r="S120" i="16"/>
  <c r="R120" i="16"/>
  <c r="K120" i="16"/>
  <c r="L120" i="16"/>
  <c r="N120" i="16"/>
  <c r="O120" i="16"/>
  <c r="P120" i="16"/>
  <c r="J120" i="16"/>
  <c r="AG107" i="19"/>
  <c r="AH107" i="19"/>
  <c r="AD107" i="19"/>
  <c r="Z107" i="19"/>
  <c r="AA107" i="19"/>
  <c r="Y107" i="19"/>
  <c r="U107" i="19"/>
  <c r="AC107" i="19"/>
  <c r="V107" i="19"/>
  <c r="AE107" i="19"/>
  <c r="W107" i="19"/>
  <c r="BJ108" i="19"/>
  <c r="AW108" i="19"/>
  <c r="AS108" i="19"/>
  <c r="O108" i="19"/>
  <c r="AT108" i="19"/>
  <c r="BI108" i="19"/>
  <c r="AV108" i="19"/>
  <c r="AP108" i="19"/>
  <c r="AJ108" i="19"/>
  <c r="J108" i="19"/>
  <c r="BM108" i="19"/>
  <c r="BH108" i="19"/>
  <c r="R108" i="19"/>
  <c r="AZ108" i="19"/>
  <c r="M108" i="19"/>
  <c r="AR108" i="19"/>
  <c r="BE108" i="19"/>
  <c r="BG108" i="19"/>
  <c r="AU108" i="19"/>
  <c r="AI108" i="19"/>
  <c r="K108" i="19"/>
  <c r="AO108" i="19"/>
  <c r="BL108" i="19"/>
  <c r="BF108" i="19"/>
  <c r="AQ108" i="19"/>
  <c r="AY108" i="19"/>
  <c r="S108" i="19"/>
  <c r="T108" i="19"/>
  <c r="BD108" i="19"/>
  <c r="AF108" i="19"/>
  <c r="X108" i="19"/>
  <c r="N108" i="19"/>
  <c r="L108" i="19"/>
  <c r="BK108" i="19"/>
  <c r="AX108" i="19"/>
  <c r="BA108" i="19"/>
  <c r="AN108" i="19"/>
  <c r="Q108" i="19"/>
  <c r="AB108" i="19"/>
  <c r="P108" i="19"/>
  <c r="AK108" i="19"/>
  <c r="I108" i="19"/>
  <c r="BC108" i="19"/>
  <c r="BO109" i="19"/>
  <c r="H121" i="12" l="1"/>
  <c r="I122" i="12"/>
  <c r="J122" i="12"/>
  <c r="F122" i="16"/>
  <c r="G122" i="16"/>
  <c r="N121" i="10"/>
  <c r="Q122" i="16"/>
  <c r="M122" i="16"/>
  <c r="I122" i="16"/>
  <c r="L122" i="36"/>
  <c r="H121" i="17"/>
  <c r="K121" i="17"/>
  <c r="G122" i="17"/>
  <c r="J122" i="17"/>
  <c r="I122" i="17"/>
  <c r="F122" i="17"/>
  <c r="L121" i="12"/>
  <c r="K121" i="12"/>
  <c r="K121" i="10"/>
  <c r="H121" i="10"/>
  <c r="F122" i="10"/>
  <c r="G122" i="10"/>
  <c r="J122" i="10"/>
  <c r="I122" i="10"/>
  <c r="T121" i="16"/>
  <c r="K121" i="16"/>
  <c r="R121" i="16"/>
  <c r="J121" i="16"/>
  <c r="N121" i="16"/>
  <c r="P121" i="16"/>
  <c r="L121" i="16"/>
  <c r="O121" i="16"/>
  <c r="S121" i="16"/>
  <c r="AG108" i="19"/>
  <c r="AH108" i="19"/>
  <c r="AA108" i="19"/>
  <c r="AD108" i="19"/>
  <c r="V108" i="19"/>
  <c r="Y108" i="19"/>
  <c r="AC108" i="19"/>
  <c r="U108" i="19"/>
  <c r="Z108" i="19"/>
  <c r="AE108" i="19"/>
  <c r="W108" i="19"/>
  <c r="BH109" i="19"/>
  <c r="BC109" i="19"/>
  <c r="AW109" i="19"/>
  <c r="AF109" i="19"/>
  <c r="K109" i="19"/>
  <c r="AO109" i="19"/>
  <c r="BM109" i="19"/>
  <c r="AY109" i="19"/>
  <c r="AP109" i="19"/>
  <c r="AU109" i="19"/>
  <c r="O109" i="19"/>
  <c r="BL109" i="19"/>
  <c r="P109" i="19"/>
  <c r="AV109" i="19"/>
  <c r="AT109" i="19"/>
  <c r="N109" i="19"/>
  <c r="BE109" i="19"/>
  <c r="AX109" i="19"/>
  <c r="X109" i="19"/>
  <c r="AN109" i="19"/>
  <c r="I109" i="19"/>
  <c r="AZ109" i="19"/>
  <c r="R109" i="19"/>
  <c r="BJ109" i="19"/>
  <c r="AS109" i="19"/>
  <c r="AK109" i="19"/>
  <c r="BI109" i="19"/>
  <c r="AQ109" i="19"/>
  <c r="AJ109" i="19"/>
  <c r="BG109" i="19"/>
  <c r="M109" i="19"/>
  <c r="L109" i="19"/>
  <c r="AB109" i="19"/>
  <c r="BF109" i="19"/>
  <c r="AR109" i="19"/>
  <c r="T109" i="19"/>
  <c r="BA109" i="19"/>
  <c r="BD109" i="19"/>
  <c r="AI109" i="19"/>
  <c r="J109" i="19"/>
  <c r="BK109" i="19"/>
  <c r="S109" i="19"/>
  <c r="Q109" i="19"/>
  <c r="BO110" i="19"/>
  <c r="F123" i="32" l="1"/>
  <c r="G123" i="32"/>
  <c r="J123" i="12"/>
  <c r="I123" i="12"/>
  <c r="H122" i="16"/>
  <c r="L123" i="36"/>
  <c r="Q123" i="16"/>
  <c r="I123" i="16"/>
  <c r="M123" i="16"/>
  <c r="H122" i="17"/>
  <c r="K122" i="17"/>
  <c r="G123" i="17"/>
  <c r="I123" i="17"/>
  <c r="F123" i="17"/>
  <c r="J123" i="17"/>
  <c r="L122" i="12"/>
  <c r="K122" i="12"/>
  <c r="K122" i="10"/>
  <c r="H122" i="10"/>
  <c r="J123" i="10"/>
  <c r="G123" i="10"/>
  <c r="F123" i="10"/>
  <c r="I123" i="10"/>
  <c r="L122" i="16"/>
  <c r="P122" i="16"/>
  <c r="T122" i="16"/>
  <c r="O122" i="16"/>
  <c r="J122" i="16"/>
  <c r="R122" i="16"/>
  <c r="N122" i="16"/>
  <c r="K122" i="16"/>
  <c r="S122" i="16"/>
  <c r="AH109" i="19"/>
  <c r="AG109" i="19"/>
  <c r="Z109" i="19"/>
  <c r="V109" i="19"/>
  <c r="Y109" i="19"/>
  <c r="AD109" i="19"/>
  <c r="U109" i="19"/>
  <c r="AA109" i="19"/>
  <c r="AC109" i="19"/>
  <c r="AE109" i="19"/>
  <c r="W109" i="19"/>
  <c r="BC110" i="19"/>
  <c r="AZ110" i="19"/>
  <c r="AW110" i="19"/>
  <c r="AN110" i="19"/>
  <c r="L110" i="19"/>
  <c r="BM110" i="19"/>
  <c r="BH110" i="19"/>
  <c r="AI110" i="19"/>
  <c r="O110" i="19"/>
  <c r="M110" i="19"/>
  <c r="AO110" i="19"/>
  <c r="BE110" i="19"/>
  <c r="AQ110" i="19"/>
  <c r="AY110" i="19"/>
  <c r="AT110" i="19"/>
  <c r="AJ110" i="19"/>
  <c r="BD110" i="19"/>
  <c r="X110" i="19"/>
  <c r="AS110" i="19"/>
  <c r="BK110" i="19"/>
  <c r="Q110" i="19"/>
  <c r="T110" i="19"/>
  <c r="BJ110" i="19"/>
  <c r="AF110" i="19"/>
  <c r="AK110" i="19"/>
  <c r="BI110" i="19"/>
  <c r="AX110" i="19"/>
  <c r="R110" i="19"/>
  <c r="BA110" i="19"/>
  <c r="AU110" i="19"/>
  <c r="K110" i="19"/>
  <c r="BG110" i="19"/>
  <c r="N110" i="19"/>
  <c r="AV110" i="19"/>
  <c r="AR110" i="19"/>
  <c r="BF110" i="19"/>
  <c r="AP110" i="19"/>
  <c r="AB110" i="19"/>
  <c r="I110" i="19"/>
  <c r="BL110" i="19"/>
  <c r="S110" i="19"/>
  <c r="P110" i="19"/>
  <c r="J110" i="19"/>
  <c r="BO111" i="19"/>
  <c r="H123" i="32" l="1"/>
  <c r="I124" i="12"/>
  <c r="J124" i="12"/>
  <c r="F124" i="12"/>
  <c r="G124" i="12"/>
  <c r="Q124" i="16"/>
  <c r="I124" i="16"/>
  <c r="L124" i="10"/>
  <c r="M124" i="10"/>
  <c r="M124" i="16"/>
  <c r="L124" i="36"/>
  <c r="K123" i="17"/>
  <c r="H123" i="17"/>
  <c r="G124" i="17"/>
  <c r="F124" i="17"/>
  <c r="J124" i="17"/>
  <c r="I124" i="17"/>
  <c r="AH110" i="19"/>
  <c r="K123" i="12"/>
  <c r="L123" i="12"/>
  <c r="K123" i="10"/>
  <c r="H123" i="10"/>
  <c r="I124" i="10"/>
  <c r="J124" i="10"/>
  <c r="F124" i="10"/>
  <c r="G124" i="10"/>
  <c r="L123" i="16"/>
  <c r="O123" i="16"/>
  <c r="T123" i="16"/>
  <c r="R123" i="16"/>
  <c r="P123" i="16"/>
  <c r="J123" i="16"/>
  <c r="S123" i="16"/>
  <c r="N123" i="16"/>
  <c r="K123" i="16"/>
  <c r="AG110" i="19"/>
  <c r="AA110" i="19"/>
  <c r="Z110" i="19"/>
  <c r="AC110" i="19"/>
  <c r="V110" i="19"/>
  <c r="Y110" i="19"/>
  <c r="W110" i="19"/>
  <c r="U110" i="19"/>
  <c r="AE110" i="19"/>
  <c r="BI111" i="19"/>
  <c r="AI111" i="19"/>
  <c r="AZ111" i="19"/>
  <c r="AW111" i="19"/>
  <c r="L111" i="19"/>
  <c r="BL111" i="19"/>
  <c r="BF111" i="19"/>
  <c r="AF111" i="19"/>
  <c r="AR111" i="19"/>
  <c r="AN111" i="19"/>
  <c r="T111" i="19"/>
  <c r="BD111" i="19"/>
  <c r="BM111" i="19"/>
  <c r="AU111" i="19"/>
  <c r="AB111" i="19"/>
  <c r="AS111" i="19"/>
  <c r="P111" i="19"/>
  <c r="AV111" i="19"/>
  <c r="AX111" i="19"/>
  <c r="I111" i="19"/>
  <c r="AP111" i="19"/>
  <c r="K111" i="19"/>
  <c r="BK111" i="19"/>
  <c r="R111" i="19"/>
  <c r="N111" i="19"/>
  <c r="J111" i="19"/>
  <c r="BC111" i="19"/>
  <c r="X111" i="19"/>
  <c r="AQ111" i="19"/>
  <c r="AO111" i="19"/>
  <c r="M111" i="19"/>
  <c r="BJ111" i="19"/>
  <c r="BA111" i="19"/>
  <c r="S111" i="19"/>
  <c r="BH111" i="19"/>
  <c r="O111" i="19"/>
  <c r="Q111" i="19"/>
  <c r="BG111" i="19"/>
  <c r="AT111" i="19"/>
  <c r="AK111" i="19"/>
  <c r="BE111" i="19"/>
  <c r="AY111" i="19"/>
  <c r="AJ111" i="19"/>
  <c r="AD110" i="19"/>
  <c r="BO112" i="19"/>
  <c r="AH111" i="19" l="1"/>
  <c r="AG111" i="19"/>
  <c r="H124" i="12"/>
  <c r="J125" i="12"/>
  <c r="I125" i="12"/>
  <c r="L124" i="12"/>
  <c r="F125" i="16"/>
  <c r="N124" i="10"/>
  <c r="G125" i="16"/>
  <c r="Q125" i="16"/>
  <c r="M125" i="16"/>
  <c r="I125" i="16"/>
  <c r="L125" i="36"/>
  <c r="K124" i="17"/>
  <c r="H124" i="17"/>
  <c r="G125" i="17"/>
  <c r="F125" i="17"/>
  <c r="J125" i="17"/>
  <c r="I125" i="17"/>
  <c r="H124" i="10"/>
  <c r="K124" i="12"/>
  <c r="K124" i="10"/>
  <c r="I125" i="10"/>
  <c r="J125" i="10"/>
  <c r="F125" i="10"/>
  <c r="G125" i="10"/>
  <c r="T124" i="16"/>
  <c r="J124" i="16"/>
  <c r="L124" i="16"/>
  <c r="P124" i="16"/>
  <c r="N124" i="16"/>
  <c r="K124" i="16"/>
  <c r="S124" i="16"/>
  <c r="R124" i="16"/>
  <c r="O124" i="16"/>
  <c r="U111" i="19"/>
  <c r="W111" i="19"/>
  <c r="AC111" i="19"/>
  <c r="AD111" i="19"/>
  <c r="Y111" i="19"/>
  <c r="V111" i="19"/>
  <c r="Z111" i="19"/>
  <c r="AA111" i="19"/>
  <c r="AE111" i="19"/>
  <c r="BE112" i="19"/>
  <c r="X112" i="19"/>
  <c r="AQ112" i="19"/>
  <c r="AY112" i="19"/>
  <c r="S112" i="19"/>
  <c r="BI112" i="19"/>
  <c r="BK112" i="19"/>
  <c r="AS112" i="19"/>
  <c r="Q112" i="19"/>
  <c r="AK112" i="19"/>
  <c r="J112" i="19"/>
  <c r="BH112" i="19"/>
  <c r="BC112" i="19"/>
  <c r="AV112" i="19"/>
  <c r="AP112" i="19"/>
  <c r="AJ112" i="19"/>
  <c r="AO112" i="19"/>
  <c r="BF112" i="19"/>
  <c r="P112" i="19"/>
  <c r="AI112" i="19"/>
  <c r="T112" i="19"/>
  <c r="AW112" i="19"/>
  <c r="AT112" i="19"/>
  <c r="BM112" i="19"/>
  <c r="M112" i="19"/>
  <c r="AU112" i="19"/>
  <c r="BL112" i="19"/>
  <c r="AR112" i="19"/>
  <c r="AN112" i="19"/>
  <c r="BG112" i="19"/>
  <c r="R112" i="19"/>
  <c r="BD112" i="19"/>
  <c r="N112" i="19"/>
  <c r="K112" i="19"/>
  <c r="BJ112" i="19"/>
  <c r="AB112" i="19"/>
  <c r="O112" i="19"/>
  <c r="AF112" i="19"/>
  <c r="BA112" i="19"/>
  <c r="L112" i="19"/>
  <c r="AX112" i="19"/>
  <c r="AZ112" i="19"/>
  <c r="I112" i="19"/>
  <c r="BO113" i="19"/>
  <c r="K125" i="12" l="1"/>
  <c r="L125" i="12"/>
  <c r="G126" i="32"/>
  <c r="G127" i="32" s="1"/>
  <c r="F126" i="32"/>
  <c r="F127" i="32" s="1"/>
  <c r="I126" i="12"/>
  <c r="I127" i="12" s="1"/>
  <c r="H125" i="16"/>
  <c r="M126" i="16"/>
  <c r="M127" i="16" s="1"/>
  <c r="I126" i="16"/>
  <c r="I127" i="16" s="1"/>
  <c r="H125" i="17"/>
  <c r="K125" i="17"/>
  <c r="F126" i="17"/>
  <c r="F127" i="17" s="1"/>
  <c r="J126" i="17"/>
  <c r="J127" i="17" s="1"/>
  <c r="G126" i="17"/>
  <c r="I126" i="17"/>
  <c r="I127" i="17" s="1"/>
  <c r="H125" i="10"/>
  <c r="F127" i="16"/>
  <c r="G127" i="12"/>
  <c r="F127" i="12"/>
  <c r="AH112" i="19"/>
  <c r="J126" i="12"/>
  <c r="K125" i="10"/>
  <c r="L126" i="36"/>
  <c r="L127" i="36" s="1"/>
  <c r="G126" i="10"/>
  <c r="G127" i="10" s="1"/>
  <c r="I126" i="10"/>
  <c r="I127" i="10" s="1"/>
  <c r="L127" i="10"/>
  <c r="J126" i="10"/>
  <c r="J127" i="10" s="1"/>
  <c r="F126" i="10"/>
  <c r="F127" i="10" s="1"/>
  <c r="M127" i="10"/>
  <c r="S125" i="16"/>
  <c r="R125" i="16"/>
  <c r="T125" i="16"/>
  <c r="Q126" i="16"/>
  <c r="Q127" i="16" s="1"/>
  <c r="P125" i="16"/>
  <c r="L125" i="16"/>
  <c r="O125" i="16"/>
  <c r="J125" i="16"/>
  <c r="K125" i="16"/>
  <c r="N125" i="16"/>
  <c r="AG112" i="19"/>
  <c r="G127" i="16"/>
  <c r="AA112" i="19"/>
  <c r="W112" i="19"/>
  <c r="V112" i="19"/>
  <c r="Y112" i="19"/>
  <c r="Z112" i="19"/>
  <c r="AE112" i="19"/>
  <c r="U112" i="19"/>
  <c r="AD112" i="19"/>
  <c r="AC112" i="19"/>
  <c r="BM113" i="19"/>
  <c r="BH113" i="19"/>
  <c r="AQ113" i="19"/>
  <c r="AT113" i="19"/>
  <c r="AK113" i="19"/>
  <c r="T113" i="19"/>
  <c r="BD113" i="19"/>
  <c r="AZ113" i="19"/>
  <c r="AP113" i="19"/>
  <c r="AS113" i="19"/>
  <c r="AU113" i="19"/>
  <c r="BK113" i="19"/>
  <c r="AY113" i="19"/>
  <c r="AB113" i="19"/>
  <c r="BA113" i="19"/>
  <c r="K113" i="19"/>
  <c r="BC113" i="19"/>
  <c r="AW113" i="19"/>
  <c r="AR113" i="19"/>
  <c r="BJ113" i="19"/>
  <c r="R113" i="19"/>
  <c r="AN113" i="19"/>
  <c r="BI113" i="19"/>
  <c r="AV113" i="19"/>
  <c r="N113" i="19"/>
  <c r="BG113" i="19"/>
  <c r="AI113" i="19"/>
  <c r="AJ113" i="19"/>
  <c r="BL113" i="19"/>
  <c r="M113" i="19"/>
  <c r="X113" i="19"/>
  <c r="O113" i="19"/>
  <c r="L113" i="19"/>
  <c r="Q113" i="19"/>
  <c r="AO113" i="19"/>
  <c r="BF113" i="19"/>
  <c r="S113" i="19"/>
  <c r="AF113" i="19"/>
  <c r="I113" i="19"/>
  <c r="BE113" i="19"/>
  <c r="AX113" i="19"/>
  <c r="P113" i="19"/>
  <c r="J113" i="19"/>
  <c r="BO114" i="19"/>
  <c r="J127" i="12" l="1"/>
  <c r="L126" i="12"/>
  <c r="H126" i="32"/>
  <c r="I128" i="12"/>
  <c r="J128" i="12"/>
  <c r="H126" i="17"/>
  <c r="G127" i="17"/>
  <c r="H127" i="17" s="1"/>
  <c r="Q128" i="16"/>
  <c r="I128" i="16"/>
  <c r="M128" i="16"/>
  <c r="L128" i="36"/>
  <c r="F128" i="17"/>
  <c r="AG113" i="19"/>
  <c r="J128" i="17"/>
  <c r="G128" i="17"/>
  <c r="I128" i="17"/>
  <c r="N127" i="10"/>
  <c r="G128" i="12"/>
  <c r="F128" i="12"/>
  <c r="AH113" i="19"/>
  <c r="K126" i="10"/>
  <c r="K126" i="12"/>
  <c r="H126" i="10"/>
  <c r="K127" i="10"/>
  <c r="I128" i="10"/>
  <c r="F128" i="10"/>
  <c r="M128" i="10"/>
  <c r="J128" i="10"/>
  <c r="G128" i="10"/>
  <c r="H127" i="10"/>
  <c r="L128" i="10"/>
  <c r="N126" i="16"/>
  <c r="N127" i="16" s="1"/>
  <c r="K126" i="16"/>
  <c r="K127" i="16" s="1"/>
  <c r="L126" i="16"/>
  <c r="L127" i="16" s="1"/>
  <c r="R126" i="16"/>
  <c r="R127" i="16" s="1"/>
  <c r="P126" i="16"/>
  <c r="P127" i="16" s="1"/>
  <c r="S126" i="16"/>
  <c r="S127" i="16" s="1"/>
  <c r="J126" i="16"/>
  <c r="J127" i="16" s="1"/>
  <c r="T126" i="16"/>
  <c r="T127" i="16" s="1"/>
  <c r="O126" i="16"/>
  <c r="O127" i="16" s="1"/>
  <c r="K127" i="17"/>
  <c r="K126" i="17"/>
  <c r="AA113" i="19"/>
  <c r="AE113" i="19"/>
  <c r="V113" i="19"/>
  <c r="W113" i="19"/>
  <c r="U113" i="19"/>
  <c r="Z113" i="19"/>
  <c r="Y113" i="19"/>
  <c r="AD113" i="19"/>
  <c r="AC113" i="19"/>
  <c r="BI114" i="19"/>
  <c r="R114" i="19"/>
  <c r="AB114" i="19"/>
  <c r="N114" i="19"/>
  <c r="AK114" i="19"/>
  <c r="BH114" i="19"/>
  <c r="AQ114" i="19"/>
  <c r="AI114" i="19"/>
  <c r="AV114" i="19"/>
  <c r="AJ114" i="19"/>
  <c r="BG114" i="19"/>
  <c r="BA114" i="19"/>
  <c r="AY114" i="19"/>
  <c r="S114" i="19"/>
  <c r="K114" i="19"/>
  <c r="BF114" i="19"/>
  <c r="AU114" i="19"/>
  <c r="P114" i="19"/>
  <c r="X114" i="19"/>
  <c r="L114" i="19"/>
  <c r="BM114" i="19"/>
  <c r="AP114" i="19"/>
  <c r="AS114" i="19"/>
  <c r="Q114" i="19"/>
  <c r="T114" i="19"/>
  <c r="BK114" i="19"/>
  <c r="BE114" i="19"/>
  <c r="AZ114" i="19"/>
  <c r="AF114" i="19"/>
  <c r="M114" i="19"/>
  <c r="I114" i="19"/>
  <c r="BC114" i="19"/>
  <c r="BL114" i="19"/>
  <c r="O114" i="19"/>
  <c r="AX114" i="19"/>
  <c r="AN114" i="19"/>
  <c r="J114" i="19"/>
  <c r="BJ114" i="19"/>
  <c r="BD114" i="19"/>
  <c r="AT114" i="19"/>
  <c r="AW114" i="19"/>
  <c r="AR114" i="19"/>
  <c r="AO114" i="19"/>
  <c r="BO115" i="19"/>
  <c r="K127" i="12" l="1"/>
  <c r="L127" i="12"/>
  <c r="K128" i="12"/>
  <c r="AG114" i="19"/>
  <c r="J129" i="12"/>
  <c r="I129" i="12"/>
  <c r="F129" i="16"/>
  <c r="G129" i="16"/>
  <c r="I129" i="16"/>
  <c r="L129" i="36"/>
  <c r="M129" i="16"/>
  <c r="Q129" i="16"/>
  <c r="H128" i="17"/>
  <c r="L128" i="12"/>
  <c r="I129" i="17"/>
  <c r="G129" i="17"/>
  <c r="J129" i="17"/>
  <c r="F129" i="17"/>
  <c r="U114" i="19"/>
  <c r="N128" i="10"/>
  <c r="K128" i="10"/>
  <c r="AH114" i="19"/>
  <c r="H128" i="10"/>
  <c r="J129" i="10"/>
  <c r="F129" i="10"/>
  <c r="I129" i="10"/>
  <c r="G129" i="10"/>
  <c r="O128" i="16"/>
  <c r="N128" i="16"/>
  <c r="J128" i="16"/>
  <c r="L128" i="16"/>
  <c r="K128" i="16"/>
  <c r="T128" i="16"/>
  <c r="R128" i="16"/>
  <c r="P128" i="16"/>
  <c r="S128" i="16"/>
  <c r="K128" i="17"/>
  <c r="AD114" i="19"/>
  <c r="Y114" i="19"/>
  <c r="V114" i="19"/>
  <c r="W114" i="19"/>
  <c r="AE114" i="19"/>
  <c r="AA114" i="19"/>
  <c r="AC114" i="19"/>
  <c r="Z114" i="19"/>
  <c r="BM115" i="19"/>
  <c r="AP115" i="19"/>
  <c r="AF115" i="19"/>
  <c r="X115" i="19"/>
  <c r="AK115" i="19"/>
  <c r="BE115" i="19"/>
  <c r="AV115" i="19"/>
  <c r="N115" i="19"/>
  <c r="AX115" i="19"/>
  <c r="AJ115" i="19"/>
  <c r="BL115" i="19"/>
  <c r="P115" i="19"/>
  <c r="BA115" i="19"/>
  <c r="AU115" i="19"/>
  <c r="K115" i="19"/>
  <c r="BD115" i="19"/>
  <c r="AS115" i="19"/>
  <c r="S115" i="19"/>
  <c r="AQ115" i="19"/>
  <c r="T115" i="19"/>
  <c r="BK115" i="19"/>
  <c r="AI115" i="19"/>
  <c r="AZ115" i="19"/>
  <c r="AW115" i="19"/>
  <c r="L115" i="19"/>
  <c r="BH115" i="19"/>
  <c r="BC115" i="19"/>
  <c r="M115" i="19"/>
  <c r="Q115" i="19"/>
  <c r="O115" i="19"/>
  <c r="I115" i="19"/>
  <c r="BG115" i="19"/>
  <c r="BJ115" i="19"/>
  <c r="AR115" i="19"/>
  <c r="AY115" i="19"/>
  <c r="AT115" i="19"/>
  <c r="J115" i="19"/>
  <c r="AB115" i="19"/>
  <c r="R115" i="19"/>
  <c r="AN115" i="19"/>
  <c r="AO115" i="19"/>
  <c r="BF115" i="19"/>
  <c r="BI115" i="19"/>
  <c r="BO116" i="19"/>
  <c r="K129" i="12" l="1"/>
  <c r="F130" i="32"/>
  <c r="G130" i="32"/>
  <c r="H129" i="16"/>
  <c r="J130" i="12"/>
  <c r="I130" i="12"/>
  <c r="Q130" i="16"/>
  <c r="I130" i="16"/>
  <c r="M130" i="16"/>
  <c r="L130" i="36"/>
  <c r="H129" i="17"/>
  <c r="K129" i="17"/>
  <c r="L129" i="12"/>
  <c r="J129" i="16"/>
  <c r="F130" i="17"/>
  <c r="I130" i="17"/>
  <c r="J130" i="17"/>
  <c r="G130" i="17"/>
  <c r="AG115" i="19"/>
  <c r="H129" i="10"/>
  <c r="K129" i="10"/>
  <c r="G130" i="10"/>
  <c r="J130" i="10"/>
  <c r="F130" i="10"/>
  <c r="I130" i="10"/>
  <c r="S129" i="16"/>
  <c r="O129" i="16"/>
  <c r="R129" i="16"/>
  <c r="P129" i="16"/>
  <c r="T129" i="16"/>
  <c r="L129" i="16"/>
  <c r="K129" i="16"/>
  <c r="N129" i="16"/>
  <c r="AH115" i="19"/>
  <c r="AC115" i="19"/>
  <c r="W115" i="19"/>
  <c r="Y115" i="19"/>
  <c r="Z115" i="19"/>
  <c r="AA115" i="19"/>
  <c r="U115" i="19"/>
  <c r="V115" i="19"/>
  <c r="AD115" i="19"/>
  <c r="AE115" i="19"/>
  <c r="BD116" i="19"/>
  <c r="AF116" i="19"/>
  <c r="AU116" i="19"/>
  <c r="AP116" i="19"/>
  <c r="AK116" i="19"/>
  <c r="BK116" i="19"/>
  <c r="AX116" i="19"/>
  <c r="O116" i="19"/>
  <c r="AZ116" i="19"/>
  <c r="AJ116" i="19"/>
  <c r="BC116" i="19"/>
  <c r="S116" i="19"/>
  <c r="AT116" i="19"/>
  <c r="M116" i="19"/>
  <c r="K116" i="19"/>
  <c r="BJ116" i="19"/>
  <c r="AB116" i="19"/>
  <c r="AQ116" i="19"/>
  <c r="AR116" i="19"/>
  <c r="T116" i="19"/>
  <c r="BI116" i="19"/>
  <c r="AW116" i="19"/>
  <c r="X116" i="19"/>
  <c r="AI116" i="19"/>
  <c r="L116" i="19"/>
  <c r="BM116" i="19"/>
  <c r="BH116" i="19"/>
  <c r="Q116" i="19"/>
  <c r="BA116" i="19"/>
  <c r="AY116" i="19"/>
  <c r="I116" i="19"/>
  <c r="BE116" i="19"/>
  <c r="BG116" i="19"/>
  <c r="AV116" i="19"/>
  <c r="P116" i="19"/>
  <c r="N116" i="19"/>
  <c r="J116" i="19"/>
  <c r="AN116" i="19"/>
  <c r="AO116" i="19"/>
  <c r="BL116" i="19"/>
  <c r="BF116" i="19"/>
  <c r="R116" i="19"/>
  <c r="AS116" i="19"/>
  <c r="BO117" i="19"/>
  <c r="H130" i="32" l="1"/>
  <c r="J131" i="12"/>
  <c r="I131" i="12"/>
  <c r="F131" i="12"/>
  <c r="G131" i="12"/>
  <c r="L131" i="10"/>
  <c r="I131" i="16"/>
  <c r="L131" i="36"/>
  <c r="M131" i="10"/>
  <c r="Q131" i="16"/>
  <c r="M131" i="16"/>
  <c r="H130" i="17"/>
  <c r="K130" i="17"/>
  <c r="J131" i="17"/>
  <c r="F131" i="17"/>
  <c r="G131" i="17"/>
  <c r="I131" i="17"/>
  <c r="K130" i="12"/>
  <c r="L130" i="12"/>
  <c r="AH116" i="19"/>
  <c r="K130" i="10"/>
  <c r="H130" i="10"/>
  <c r="F131" i="10"/>
  <c r="G131" i="10"/>
  <c r="J131" i="10"/>
  <c r="I131" i="10"/>
  <c r="P130" i="16"/>
  <c r="O130" i="16"/>
  <c r="N130" i="16"/>
  <c r="T130" i="16"/>
  <c r="L130" i="16"/>
  <c r="S130" i="16"/>
  <c r="R130" i="16"/>
  <c r="K130" i="16"/>
  <c r="J130" i="16"/>
  <c r="AG116" i="19"/>
  <c r="V116" i="19"/>
  <c r="AD116" i="19"/>
  <c r="W116" i="19"/>
  <c r="U116" i="19"/>
  <c r="AE116" i="19"/>
  <c r="Z116" i="19"/>
  <c r="Y116" i="19"/>
  <c r="AC116" i="19"/>
  <c r="AA116" i="19"/>
  <c r="BL117" i="19"/>
  <c r="O117" i="19"/>
  <c r="AR117" i="19"/>
  <c r="Q117" i="19"/>
  <c r="I117" i="19"/>
  <c r="BH117" i="19"/>
  <c r="BC117" i="19"/>
  <c r="P117" i="19"/>
  <c r="AV117" i="19"/>
  <c r="AN117" i="19"/>
  <c r="T117" i="19"/>
  <c r="BG117" i="19"/>
  <c r="AB117" i="19"/>
  <c r="AS117" i="19"/>
  <c r="N117" i="19"/>
  <c r="AK117" i="19"/>
  <c r="BI117" i="19"/>
  <c r="AY117" i="19"/>
  <c r="AI117" i="19"/>
  <c r="J117" i="19"/>
  <c r="BF117" i="19"/>
  <c r="AT117" i="19"/>
  <c r="S117" i="19"/>
  <c r="AO117" i="19"/>
  <c r="BM117" i="19"/>
  <c r="AX117" i="19"/>
  <c r="AF117" i="19"/>
  <c r="BE117" i="19"/>
  <c r="AQ117" i="19"/>
  <c r="BA117" i="19"/>
  <c r="AU117" i="19"/>
  <c r="L117" i="19"/>
  <c r="BD117" i="19"/>
  <c r="AW117" i="19"/>
  <c r="R117" i="19"/>
  <c r="BJ117" i="19"/>
  <c r="X117" i="19"/>
  <c r="BK117" i="19"/>
  <c r="M117" i="19"/>
  <c r="AJ117" i="19"/>
  <c r="AZ117" i="19"/>
  <c r="AP117" i="19"/>
  <c r="K117" i="19"/>
  <c r="BO118" i="19"/>
  <c r="J132" i="12" l="1"/>
  <c r="H131" i="12"/>
  <c r="I132" i="12"/>
  <c r="F132" i="16"/>
  <c r="G132" i="16"/>
  <c r="N131" i="10"/>
  <c r="L132" i="36"/>
  <c r="Q132" i="16"/>
  <c r="I132" i="16"/>
  <c r="M132" i="16"/>
  <c r="K131" i="17"/>
  <c r="H131" i="17"/>
  <c r="I132" i="17"/>
  <c r="J132" i="17"/>
  <c r="F132" i="17"/>
  <c r="G132" i="17"/>
  <c r="AH117" i="19"/>
  <c r="AG117" i="19"/>
  <c r="L131" i="12"/>
  <c r="K131" i="12"/>
  <c r="K131" i="10"/>
  <c r="H131" i="10"/>
  <c r="F132" i="10"/>
  <c r="G132" i="10"/>
  <c r="I132" i="10"/>
  <c r="J132" i="10"/>
  <c r="J131" i="16"/>
  <c r="L131" i="16"/>
  <c r="K131" i="16"/>
  <c r="S131" i="16"/>
  <c r="P131" i="16"/>
  <c r="R131" i="16"/>
  <c r="N131" i="16"/>
  <c r="O131" i="16"/>
  <c r="T131" i="16"/>
  <c r="V117" i="19"/>
  <c r="AC117" i="19"/>
  <c r="Y117" i="19"/>
  <c r="U117" i="19"/>
  <c r="AE117" i="19"/>
  <c r="W117" i="19"/>
  <c r="AD117" i="19"/>
  <c r="AA117" i="19"/>
  <c r="Z117" i="19"/>
  <c r="BG118" i="19"/>
  <c r="BJ118" i="19"/>
  <c r="AP118" i="19"/>
  <c r="AX118" i="19"/>
  <c r="P118" i="19"/>
  <c r="J118" i="19"/>
  <c r="BF118" i="19"/>
  <c r="BI118" i="19"/>
  <c r="AZ118" i="19"/>
  <c r="R118" i="19"/>
  <c r="AS118" i="19"/>
  <c r="T118" i="19"/>
  <c r="I118" i="19"/>
  <c r="BM118" i="19"/>
  <c r="BH118" i="19"/>
  <c r="S118" i="19"/>
  <c r="AW118" i="19"/>
  <c r="AN118" i="19"/>
  <c r="AO118" i="19"/>
  <c r="BE118" i="19"/>
  <c r="M118" i="19"/>
  <c r="X118" i="19"/>
  <c r="AU118" i="19"/>
  <c r="AK118" i="19"/>
  <c r="AB118" i="19"/>
  <c r="BL118" i="19"/>
  <c r="AR118" i="19"/>
  <c r="AI118" i="19"/>
  <c r="AV118" i="19"/>
  <c r="AJ118" i="19"/>
  <c r="AF118" i="19"/>
  <c r="BD118" i="19"/>
  <c r="AQ118" i="19"/>
  <c r="AY118" i="19"/>
  <c r="O118" i="19"/>
  <c r="K118" i="19"/>
  <c r="N118" i="19"/>
  <c r="BK118" i="19"/>
  <c r="BA118" i="19"/>
  <c r="Q118" i="19"/>
  <c r="AT118" i="19"/>
  <c r="L118" i="19"/>
  <c r="BC118" i="19"/>
  <c r="BO119" i="19"/>
  <c r="G133" i="32" l="1"/>
  <c r="F133" i="32"/>
  <c r="I133" i="12"/>
  <c r="J133" i="12"/>
  <c r="L132" i="12"/>
  <c r="H132" i="16"/>
  <c r="I133" i="16"/>
  <c r="Q133" i="16"/>
  <c r="L133" i="36"/>
  <c r="M133" i="16"/>
  <c r="K132" i="17"/>
  <c r="H132" i="17"/>
  <c r="J133" i="17"/>
  <c r="I133" i="17"/>
  <c r="G133" i="17"/>
  <c r="F133" i="17"/>
  <c r="K132" i="12"/>
  <c r="K132" i="10"/>
  <c r="H132" i="10"/>
  <c r="G133" i="10"/>
  <c r="F133" i="10"/>
  <c r="I133" i="10"/>
  <c r="J133" i="10"/>
  <c r="R132" i="16"/>
  <c r="O132" i="16"/>
  <c r="P132" i="16"/>
  <c r="S132" i="16"/>
  <c r="L132" i="16"/>
  <c r="T132" i="16"/>
  <c r="K132" i="16"/>
  <c r="J132" i="16"/>
  <c r="N132" i="16"/>
  <c r="AG118" i="19"/>
  <c r="AH118" i="19"/>
  <c r="U118" i="19"/>
  <c r="AA118" i="19"/>
  <c r="Y118" i="19"/>
  <c r="W118" i="19"/>
  <c r="AD118" i="19"/>
  <c r="V118" i="19"/>
  <c r="AC118" i="19"/>
  <c r="Z118" i="19"/>
  <c r="AE118" i="19"/>
  <c r="BL119" i="19"/>
  <c r="BF119" i="19"/>
  <c r="X119" i="19"/>
  <c r="AS119" i="19"/>
  <c r="AW119" i="19"/>
  <c r="I119" i="19"/>
  <c r="BM119" i="19"/>
  <c r="S119" i="19"/>
  <c r="AN119" i="19"/>
  <c r="AR119" i="19"/>
  <c r="AK119" i="19"/>
  <c r="Q119" i="19"/>
  <c r="AJ119" i="19"/>
  <c r="K119" i="19"/>
  <c r="AQ119" i="19"/>
  <c r="BD119" i="19"/>
  <c r="AF119" i="19"/>
  <c r="AY119" i="19"/>
  <c r="J119" i="19"/>
  <c r="AO119" i="19"/>
  <c r="BK119" i="19"/>
  <c r="BE119" i="19"/>
  <c r="AU119" i="19"/>
  <c r="M119" i="19"/>
  <c r="T119" i="19"/>
  <c r="BI119" i="19"/>
  <c r="BH119" i="19"/>
  <c r="BG119" i="19"/>
  <c r="L119" i="19"/>
  <c r="BC119" i="19"/>
  <c r="AP119" i="19"/>
  <c r="BA119" i="19"/>
  <c r="AX119" i="19"/>
  <c r="AZ119" i="19"/>
  <c r="R119" i="19"/>
  <c r="BJ119" i="19"/>
  <c r="AV119" i="19"/>
  <c r="O119" i="19"/>
  <c r="AB119" i="19"/>
  <c r="AT119" i="19"/>
  <c r="AI119" i="19"/>
  <c r="N119" i="19"/>
  <c r="P119" i="19"/>
  <c r="BO120" i="19"/>
  <c r="H133" i="32" l="1"/>
  <c r="J134" i="12"/>
  <c r="I134" i="12"/>
  <c r="F134" i="12"/>
  <c r="G134" i="12"/>
  <c r="L134" i="36"/>
  <c r="Q134" i="16"/>
  <c r="L134" i="10"/>
  <c r="M134" i="16"/>
  <c r="M134" i="10"/>
  <c r="I134" i="16"/>
  <c r="K133" i="17"/>
  <c r="H133" i="17"/>
  <c r="F134" i="17"/>
  <c r="G134" i="17"/>
  <c r="J134" i="17"/>
  <c r="I134" i="17"/>
  <c r="Y119" i="19"/>
  <c r="L133" i="12"/>
  <c r="K133" i="12"/>
  <c r="K133" i="10"/>
  <c r="H133" i="10"/>
  <c r="J134" i="10"/>
  <c r="G134" i="10"/>
  <c r="I134" i="10"/>
  <c r="F134" i="10"/>
  <c r="P133" i="16"/>
  <c r="T133" i="16"/>
  <c r="O133" i="16"/>
  <c r="R133" i="16"/>
  <c r="K133" i="16"/>
  <c r="S133" i="16"/>
  <c r="J133" i="16"/>
  <c r="L133" i="16"/>
  <c r="N133" i="16"/>
  <c r="AH119" i="19"/>
  <c r="AA119" i="19"/>
  <c r="Z119" i="19"/>
  <c r="AC119" i="19"/>
  <c r="V119" i="19"/>
  <c r="U119" i="19"/>
  <c r="W119" i="19"/>
  <c r="AD119" i="19"/>
  <c r="AE119" i="19"/>
  <c r="AG119" i="19"/>
  <c r="BI120" i="19"/>
  <c r="BK120" i="19"/>
  <c r="AW120" i="19"/>
  <c r="AQ120" i="19"/>
  <c r="AY120" i="19"/>
  <c r="J120" i="19"/>
  <c r="BC120" i="19"/>
  <c r="P120" i="19"/>
  <c r="AB120" i="19"/>
  <c r="AU120" i="19"/>
  <c r="BA120" i="19"/>
  <c r="AF120" i="19"/>
  <c r="AK120" i="19"/>
  <c r="AJ120" i="19"/>
  <c r="BE120" i="19"/>
  <c r="AZ120" i="19"/>
  <c r="BL120" i="19"/>
  <c r="X120" i="19"/>
  <c r="BH120" i="19"/>
  <c r="AO120" i="19"/>
  <c r="BJ120" i="19"/>
  <c r="AN120" i="19"/>
  <c r="Q120" i="19"/>
  <c r="M120" i="19"/>
  <c r="L120" i="19"/>
  <c r="S120" i="19"/>
  <c r="BG120" i="19"/>
  <c r="AS120" i="19"/>
  <c r="T120" i="19"/>
  <c r="N120" i="19"/>
  <c r="I120" i="19"/>
  <c r="BF120" i="19"/>
  <c r="AV120" i="19"/>
  <c r="O120" i="19"/>
  <c r="R120" i="19"/>
  <c r="AI120" i="19"/>
  <c r="BM120" i="19"/>
  <c r="AX120" i="19"/>
  <c r="AP120" i="19"/>
  <c r="AR120" i="19"/>
  <c r="K120" i="19"/>
  <c r="AT120" i="19"/>
  <c r="BD120" i="19"/>
  <c r="BO121" i="19"/>
  <c r="H134" i="12" l="1"/>
  <c r="J135" i="12"/>
  <c r="I135" i="12"/>
  <c r="N134" i="16"/>
  <c r="N134" i="10"/>
  <c r="F135" i="16"/>
  <c r="G135" i="16"/>
  <c r="Q135" i="16"/>
  <c r="L135" i="36"/>
  <c r="M135" i="16"/>
  <c r="I135" i="16"/>
  <c r="H134" i="17"/>
  <c r="K134" i="17"/>
  <c r="F135" i="17"/>
  <c r="J135" i="17"/>
  <c r="I135" i="17"/>
  <c r="G135" i="17"/>
  <c r="K134" i="10"/>
  <c r="AH120" i="19"/>
  <c r="K134" i="12"/>
  <c r="L134" i="12"/>
  <c r="H134" i="10"/>
  <c r="F135" i="10"/>
  <c r="G135" i="10"/>
  <c r="I135" i="10"/>
  <c r="J135" i="10"/>
  <c r="T134" i="16"/>
  <c r="P134" i="16"/>
  <c r="O134" i="16"/>
  <c r="S134" i="16"/>
  <c r="L134" i="16"/>
  <c r="J134" i="16"/>
  <c r="K134" i="16"/>
  <c r="R134" i="16"/>
  <c r="AG120" i="19"/>
  <c r="AC120" i="19"/>
  <c r="Y120" i="19"/>
  <c r="W120" i="19"/>
  <c r="AE120" i="19"/>
  <c r="Z120" i="19"/>
  <c r="AD120" i="19"/>
  <c r="V120" i="19"/>
  <c r="U120" i="19"/>
  <c r="AA120" i="19"/>
  <c r="BF121" i="19"/>
  <c r="BI121" i="19"/>
  <c r="AX121" i="19"/>
  <c r="AU121" i="19"/>
  <c r="M121" i="19"/>
  <c r="J121" i="19"/>
  <c r="BH121" i="19"/>
  <c r="Q121" i="19"/>
  <c r="AI121" i="19"/>
  <c r="AR121" i="19"/>
  <c r="T121" i="19"/>
  <c r="BG121" i="19"/>
  <c r="AQ121" i="19"/>
  <c r="O121" i="19"/>
  <c r="AO121" i="19"/>
  <c r="BD121" i="19"/>
  <c r="AP121" i="19"/>
  <c r="BM121" i="19"/>
  <c r="X121" i="19"/>
  <c r="AK121" i="19"/>
  <c r="AZ121" i="19"/>
  <c r="AF121" i="19"/>
  <c r="BK121" i="19"/>
  <c r="N121" i="19"/>
  <c r="BC121" i="19"/>
  <c r="AS121" i="19"/>
  <c r="S121" i="19"/>
  <c r="BE121" i="19"/>
  <c r="AN121" i="19"/>
  <c r="AT121" i="19"/>
  <c r="R121" i="19"/>
  <c r="AJ121" i="19"/>
  <c r="P121" i="19"/>
  <c r="AB121" i="19"/>
  <c r="BA121" i="19"/>
  <c r="BL121" i="19"/>
  <c r="AW121" i="19"/>
  <c r="K121" i="19"/>
  <c r="AY121" i="19"/>
  <c r="L121" i="19"/>
  <c r="AV121" i="19"/>
  <c r="BJ121" i="19"/>
  <c r="I121" i="19"/>
  <c r="BO122" i="19"/>
  <c r="F136" i="32" l="1"/>
  <c r="G136" i="32"/>
  <c r="J136" i="12"/>
  <c r="I136" i="12"/>
  <c r="H135" i="16"/>
  <c r="I136" i="16"/>
  <c r="L136" i="36"/>
  <c r="Q136" i="16"/>
  <c r="M136" i="16"/>
  <c r="H135" i="17"/>
  <c r="K135" i="17"/>
  <c r="J136" i="17"/>
  <c r="I136" i="17"/>
  <c r="I140" i="17" s="1"/>
  <c r="F136" i="17"/>
  <c r="F140" i="17" s="1"/>
  <c r="G136" i="17"/>
  <c r="G140" i="17" s="1"/>
  <c r="L135" i="12"/>
  <c r="U121" i="19"/>
  <c r="AG121" i="19"/>
  <c r="K135" i="12"/>
  <c r="K135" i="10"/>
  <c r="H135" i="10"/>
  <c r="F136" i="10"/>
  <c r="J136" i="10"/>
  <c r="I136" i="10"/>
  <c r="G136" i="10"/>
  <c r="S135" i="16"/>
  <c r="O135" i="16"/>
  <c r="T135" i="16"/>
  <c r="L135" i="16"/>
  <c r="N135" i="16"/>
  <c r="P135" i="16"/>
  <c r="R135" i="16"/>
  <c r="J135" i="16"/>
  <c r="K135" i="16"/>
  <c r="AH121" i="19"/>
  <c r="AD121" i="19"/>
  <c r="Y121" i="19"/>
  <c r="W121" i="19"/>
  <c r="AA121" i="19"/>
  <c r="Z121" i="19"/>
  <c r="V121" i="19"/>
  <c r="AE121" i="19"/>
  <c r="AC121" i="19"/>
  <c r="BK122" i="19"/>
  <c r="BE122" i="19"/>
  <c r="AZ122" i="19"/>
  <c r="AF122" i="19"/>
  <c r="X122" i="19"/>
  <c r="I122" i="19"/>
  <c r="J122" i="19"/>
  <c r="AB122" i="19"/>
  <c r="BC122" i="19"/>
  <c r="BL122" i="19"/>
  <c r="O122" i="19"/>
  <c r="AX122" i="19"/>
  <c r="Q122" i="19"/>
  <c r="AO122" i="19"/>
  <c r="AK122" i="19"/>
  <c r="AI122" i="19"/>
  <c r="BG122" i="19"/>
  <c r="AY122" i="19"/>
  <c r="BF122" i="19"/>
  <c r="AV122" i="19"/>
  <c r="AS122" i="19"/>
  <c r="S122" i="19"/>
  <c r="BJ122" i="19"/>
  <c r="BD122" i="19"/>
  <c r="AT122" i="19"/>
  <c r="M122" i="19"/>
  <c r="AN122" i="19"/>
  <c r="AQ122" i="19"/>
  <c r="AJ122" i="19"/>
  <c r="BM122" i="19"/>
  <c r="BI122" i="19"/>
  <c r="R122" i="19"/>
  <c r="AR122" i="19"/>
  <c r="AW122" i="19"/>
  <c r="BA122" i="19"/>
  <c r="K122" i="19"/>
  <c r="P122" i="19"/>
  <c r="AP122" i="19"/>
  <c r="BH122" i="19"/>
  <c r="N122" i="19"/>
  <c r="AU122" i="19"/>
  <c r="T122" i="19"/>
  <c r="L122" i="19"/>
  <c r="BO123" i="19"/>
  <c r="H136" i="32" l="1"/>
  <c r="I137" i="12"/>
  <c r="J137" i="12"/>
  <c r="K136" i="12"/>
  <c r="F137" i="12"/>
  <c r="G137" i="12"/>
  <c r="L137" i="36"/>
  <c r="L137" i="10"/>
  <c r="M137" i="16"/>
  <c r="J136" i="16"/>
  <c r="I137" i="16"/>
  <c r="M137" i="10"/>
  <c r="Q137" i="16"/>
  <c r="K136" i="17"/>
  <c r="J140" i="17"/>
  <c r="K140" i="17" s="1"/>
  <c r="K136" i="10"/>
  <c r="H136" i="10"/>
  <c r="Y122" i="19"/>
  <c r="Z122" i="19"/>
  <c r="AH122" i="19"/>
  <c r="L136" i="12"/>
  <c r="AG122" i="19"/>
  <c r="J137" i="10"/>
  <c r="I137" i="36"/>
  <c r="F137" i="36"/>
  <c r="G137" i="36"/>
  <c r="G137" i="10"/>
  <c r="F137" i="10"/>
  <c r="J137" i="36"/>
  <c r="I137" i="10"/>
  <c r="K136" i="16"/>
  <c r="O136" i="16"/>
  <c r="P136" i="16"/>
  <c r="S136" i="16"/>
  <c r="L136" i="16"/>
  <c r="N136" i="16"/>
  <c r="R136" i="16"/>
  <c r="T136" i="16"/>
  <c r="H140" i="17"/>
  <c r="H136" i="17"/>
  <c r="AD122" i="19"/>
  <c r="V122" i="19"/>
  <c r="AC122" i="19"/>
  <c r="AE122" i="19"/>
  <c r="AA122" i="19"/>
  <c r="BH123" i="19"/>
  <c r="BC123" i="19"/>
  <c r="M123" i="19"/>
  <c r="Q123" i="19"/>
  <c r="O123" i="19"/>
  <c r="I123" i="19"/>
  <c r="AW123" i="19"/>
  <c r="BG123" i="19"/>
  <c r="BJ123" i="19"/>
  <c r="AR123" i="19"/>
  <c r="AY123" i="19"/>
  <c r="AT123" i="19"/>
  <c r="J123" i="19"/>
  <c r="AU123" i="19"/>
  <c r="BK123" i="19"/>
  <c r="AZ123" i="19"/>
  <c r="BF123" i="19"/>
  <c r="BI123" i="19"/>
  <c r="AB123" i="19"/>
  <c r="R123" i="19"/>
  <c r="AN123" i="19"/>
  <c r="AO123" i="19"/>
  <c r="BA123" i="19"/>
  <c r="BM123" i="19"/>
  <c r="AP123" i="19"/>
  <c r="AF123" i="19"/>
  <c r="X123" i="19"/>
  <c r="AK123" i="19"/>
  <c r="BL123" i="19"/>
  <c r="P123" i="19"/>
  <c r="K123" i="19"/>
  <c r="AI123" i="19"/>
  <c r="BE123" i="19"/>
  <c r="AV123" i="19"/>
  <c r="N123" i="19"/>
  <c r="AX123" i="19"/>
  <c r="AJ123" i="19"/>
  <c r="T123" i="19"/>
  <c r="BD123" i="19"/>
  <c r="AS123" i="19"/>
  <c r="S123" i="19"/>
  <c r="AQ123" i="19"/>
  <c r="L123" i="19"/>
  <c r="U122" i="19"/>
  <c r="W122" i="19"/>
  <c r="BO124" i="19"/>
  <c r="I138" i="12" l="1"/>
  <c r="J138" i="12"/>
  <c r="H137" i="12"/>
  <c r="F138" i="16"/>
  <c r="G138" i="16"/>
  <c r="N137" i="10"/>
  <c r="I138" i="16"/>
  <c r="M138" i="16"/>
  <c r="Q138" i="16"/>
  <c r="L138" i="36"/>
  <c r="N137" i="16"/>
  <c r="O137" i="16"/>
  <c r="K137" i="12"/>
  <c r="L137" i="12"/>
  <c r="K137" i="10"/>
  <c r="H137" i="10"/>
  <c r="G138" i="36"/>
  <c r="F138" i="36"/>
  <c r="I138" i="10"/>
  <c r="J138" i="36"/>
  <c r="F138" i="10"/>
  <c r="J138" i="10"/>
  <c r="G138" i="10"/>
  <c r="I138" i="36"/>
  <c r="R137" i="16"/>
  <c r="J137" i="16"/>
  <c r="K137" i="16"/>
  <c r="P137" i="16"/>
  <c r="L137" i="16"/>
  <c r="T137" i="16"/>
  <c r="S137" i="16"/>
  <c r="AH123" i="19"/>
  <c r="AG123" i="19"/>
  <c r="U123" i="19"/>
  <c r="V123" i="19"/>
  <c r="AE123" i="19"/>
  <c r="Y123" i="19"/>
  <c r="AC123" i="19"/>
  <c r="AD123" i="19"/>
  <c r="AA123" i="19"/>
  <c r="Z123" i="19"/>
  <c r="W123" i="19"/>
  <c r="BD124" i="19"/>
  <c r="AF124" i="19"/>
  <c r="AU124" i="19"/>
  <c r="AP124" i="19"/>
  <c r="AK124" i="19"/>
  <c r="BK124" i="19"/>
  <c r="AX124" i="19"/>
  <c r="O124" i="19"/>
  <c r="AZ124" i="19"/>
  <c r="AJ124" i="19"/>
  <c r="BC124" i="19"/>
  <c r="S124" i="19"/>
  <c r="AT124" i="19"/>
  <c r="M124" i="19"/>
  <c r="K124" i="19"/>
  <c r="BJ124" i="19"/>
  <c r="AB124" i="19"/>
  <c r="AQ124" i="19"/>
  <c r="AR124" i="19"/>
  <c r="T124" i="19"/>
  <c r="BI124" i="19"/>
  <c r="AW124" i="19"/>
  <c r="X124" i="19"/>
  <c r="AI124" i="19"/>
  <c r="L124" i="19"/>
  <c r="BM124" i="19"/>
  <c r="BH124" i="19"/>
  <c r="Q124" i="19"/>
  <c r="BA124" i="19"/>
  <c r="AY124" i="19"/>
  <c r="I124" i="19"/>
  <c r="BE124" i="19"/>
  <c r="BG124" i="19"/>
  <c r="AV124" i="19"/>
  <c r="P124" i="19"/>
  <c r="N124" i="19"/>
  <c r="J124" i="19"/>
  <c r="BL124" i="19"/>
  <c r="BF124" i="19"/>
  <c r="R124" i="19"/>
  <c r="AS124" i="19"/>
  <c r="AN124" i="19"/>
  <c r="AO124" i="19"/>
  <c r="BO125" i="19"/>
  <c r="AS125" i="19" l="1"/>
  <c r="AR125" i="19"/>
  <c r="AT125" i="19"/>
  <c r="AU125" i="19"/>
  <c r="G139" i="32"/>
  <c r="G140" i="32" s="1"/>
  <c r="F139" i="32"/>
  <c r="I139" i="12"/>
  <c r="I140" i="12" s="1"/>
  <c r="H138" i="16"/>
  <c r="I139" i="16"/>
  <c r="I140" i="16" s="1"/>
  <c r="L139" i="36"/>
  <c r="M139" i="16"/>
  <c r="M140" i="16" s="1"/>
  <c r="F140" i="16"/>
  <c r="G140" i="16"/>
  <c r="G140" i="12"/>
  <c r="F140" i="12"/>
  <c r="K138" i="10"/>
  <c r="K138" i="12"/>
  <c r="L138" i="12"/>
  <c r="J139" i="12"/>
  <c r="H138" i="10"/>
  <c r="L140" i="10"/>
  <c r="J139" i="10"/>
  <c r="J140" i="10" s="1"/>
  <c r="I139" i="36"/>
  <c r="I140" i="36" s="1"/>
  <c r="I139" i="10"/>
  <c r="I140" i="10" s="1"/>
  <c r="F139" i="10"/>
  <c r="F140" i="10" s="1"/>
  <c r="F139" i="36"/>
  <c r="F140" i="36" s="1"/>
  <c r="G139" i="10"/>
  <c r="G140" i="10" s="1"/>
  <c r="M140" i="10"/>
  <c r="G139" i="36"/>
  <c r="G140" i="36" s="1"/>
  <c r="J139" i="36"/>
  <c r="J140" i="36" s="1"/>
  <c r="K138" i="16"/>
  <c r="L138" i="16"/>
  <c r="J138" i="16"/>
  <c r="O138" i="16"/>
  <c r="P138" i="16"/>
  <c r="Q139" i="16"/>
  <c r="Q140" i="16" s="1"/>
  <c r="S138" i="16"/>
  <c r="R138" i="16"/>
  <c r="N138" i="16"/>
  <c r="T138" i="16"/>
  <c r="AG124" i="19"/>
  <c r="AH124" i="19"/>
  <c r="AD124" i="19"/>
  <c r="W124" i="19"/>
  <c r="U124" i="19"/>
  <c r="AE124" i="19"/>
  <c r="AC124" i="19"/>
  <c r="Z124" i="19"/>
  <c r="Y124" i="19"/>
  <c r="AA124" i="19"/>
  <c r="V124" i="19"/>
  <c r="BE125" i="19"/>
  <c r="AY125" i="19"/>
  <c r="M125" i="19"/>
  <c r="AF125" i="19"/>
  <c r="L125" i="19"/>
  <c r="BM125" i="19"/>
  <c r="AW125" i="19"/>
  <c r="S125" i="19"/>
  <c r="K125" i="19"/>
  <c r="BL125" i="19"/>
  <c r="O125" i="19"/>
  <c r="Q125" i="19"/>
  <c r="T125" i="19"/>
  <c r="BJ125" i="19"/>
  <c r="BD125" i="19"/>
  <c r="AP125" i="19"/>
  <c r="BA125" i="19"/>
  <c r="I125" i="19"/>
  <c r="BI125" i="19"/>
  <c r="BK125" i="19"/>
  <c r="AX125" i="19"/>
  <c r="X125" i="19"/>
  <c r="R125" i="19"/>
  <c r="J125" i="19"/>
  <c r="BF125" i="19"/>
  <c r="AZ125" i="19"/>
  <c r="AQ125" i="19"/>
  <c r="AI125" i="19"/>
  <c r="AJ125" i="19"/>
  <c r="BH125" i="19"/>
  <c r="BC125" i="19"/>
  <c r="P125" i="19"/>
  <c r="AV125" i="19"/>
  <c r="AN125" i="19"/>
  <c r="AO125" i="19"/>
  <c r="BG125" i="19"/>
  <c r="AB125" i="19"/>
  <c r="N125" i="19"/>
  <c r="AK125" i="19"/>
  <c r="BO126" i="19"/>
  <c r="AT126" i="19" l="1"/>
  <c r="AR126" i="19"/>
  <c r="AS126" i="19"/>
  <c r="AU126" i="19"/>
  <c r="J140" i="12"/>
  <c r="H139" i="32"/>
  <c r="F140" i="32"/>
  <c r="J141" i="12"/>
  <c r="I141" i="12"/>
  <c r="L141" i="36"/>
  <c r="N140" i="10"/>
  <c r="F141" i="12"/>
  <c r="G141" i="12"/>
  <c r="W125" i="19"/>
  <c r="K139" i="10"/>
  <c r="H139" i="10"/>
  <c r="L139" i="12"/>
  <c r="K139" i="12"/>
  <c r="G141" i="36"/>
  <c r="M141" i="10"/>
  <c r="I141" i="10"/>
  <c r="H140" i="10"/>
  <c r="K140" i="10"/>
  <c r="L141" i="10"/>
  <c r="F141" i="10"/>
  <c r="J141" i="10"/>
  <c r="J141" i="36"/>
  <c r="I141" i="36"/>
  <c r="G141" i="10"/>
  <c r="F141" i="36"/>
  <c r="L139" i="16"/>
  <c r="L140" i="16" s="1"/>
  <c r="K139" i="16"/>
  <c r="K140" i="16" s="1"/>
  <c r="P139" i="16"/>
  <c r="P140" i="16" s="1"/>
  <c r="N139" i="16"/>
  <c r="N140" i="16" s="1"/>
  <c r="O139" i="16"/>
  <c r="O140" i="16" s="1"/>
  <c r="R139" i="16"/>
  <c r="R140" i="16" s="1"/>
  <c r="T139" i="16"/>
  <c r="T140" i="16" s="1"/>
  <c r="J139" i="16"/>
  <c r="J140" i="16" s="1"/>
  <c r="S139" i="16"/>
  <c r="S140" i="16" s="1"/>
  <c r="AG125" i="19"/>
  <c r="AH125" i="19"/>
  <c r="Y125" i="19"/>
  <c r="Z125" i="19"/>
  <c r="V125" i="19"/>
  <c r="U125" i="19"/>
  <c r="AE125" i="19"/>
  <c r="AC125" i="19"/>
  <c r="AA125" i="19"/>
  <c r="AD125" i="19"/>
  <c r="BG126" i="19"/>
  <c r="BJ126" i="19"/>
  <c r="AP126" i="19"/>
  <c r="AX126" i="19"/>
  <c r="P126" i="19"/>
  <c r="I126" i="19"/>
  <c r="BF126" i="19"/>
  <c r="BI126" i="19"/>
  <c r="AZ126" i="19"/>
  <c r="R126" i="19"/>
  <c r="J126" i="19"/>
  <c r="BM126" i="19"/>
  <c r="BH126" i="19"/>
  <c r="S126" i="19"/>
  <c r="AW126" i="19"/>
  <c r="AN126" i="19"/>
  <c r="AO126" i="19"/>
  <c r="BE126" i="19"/>
  <c r="M126" i="19"/>
  <c r="X126" i="19"/>
  <c r="AK126" i="19"/>
  <c r="BL126" i="19"/>
  <c r="AI126" i="19"/>
  <c r="AV126" i="19"/>
  <c r="T126" i="19"/>
  <c r="BD126" i="19"/>
  <c r="AQ126" i="19"/>
  <c r="AY126" i="19"/>
  <c r="O126" i="19"/>
  <c r="AJ126" i="19"/>
  <c r="BK126" i="19"/>
  <c r="BA126" i="19"/>
  <c r="Q126" i="19"/>
  <c r="K126" i="19"/>
  <c r="BC126" i="19"/>
  <c r="N126" i="19"/>
  <c r="AF126" i="19"/>
  <c r="AB126" i="19"/>
  <c r="L126" i="19"/>
  <c r="BO127" i="19"/>
  <c r="AY127" i="19" l="1"/>
  <c r="AT127" i="19"/>
  <c r="AS127" i="19"/>
  <c r="BA127" i="19"/>
  <c r="AZ127" i="19"/>
  <c r="AV127" i="19"/>
  <c r="AX127" i="19"/>
  <c r="AR127" i="19"/>
  <c r="AW127" i="19"/>
  <c r="AU127" i="19"/>
  <c r="L140" i="12"/>
  <c r="K140" i="12"/>
  <c r="I142" i="12"/>
  <c r="J142" i="12"/>
  <c r="L142" i="36"/>
  <c r="N141" i="10"/>
  <c r="L141" i="12"/>
  <c r="AH126" i="19"/>
  <c r="K141" i="12"/>
  <c r="AG126" i="19"/>
  <c r="H141" i="10"/>
  <c r="J142" i="10"/>
  <c r="I142" i="36"/>
  <c r="G142" i="36"/>
  <c r="I142" i="10"/>
  <c r="F142" i="10"/>
  <c r="J142" i="36"/>
  <c r="F142" i="36"/>
  <c r="G142" i="10"/>
  <c r="K141" i="10"/>
  <c r="W126" i="19"/>
  <c r="Y126" i="19"/>
  <c r="V126" i="19"/>
  <c r="U126" i="19"/>
  <c r="AD126" i="19"/>
  <c r="AA126" i="19"/>
  <c r="Z126" i="19"/>
  <c r="AC126" i="19"/>
  <c r="BG127" i="19"/>
  <c r="R127" i="19"/>
  <c r="P127" i="19"/>
  <c r="AQ127" i="19"/>
  <c r="L127" i="19"/>
  <c r="BL127" i="19"/>
  <c r="BF127" i="19"/>
  <c r="X127" i="19"/>
  <c r="I127" i="19"/>
  <c r="BD127" i="19"/>
  <c r="BM127" i="19"/>
  <c r="AF127" i="19"/>
  <c r="S127" i="19"/>
  <c r="J127" i="19"/>
  <c r="BK127" i="19"/>
  <c r="BE127" i="19"/>
  <c r="M127" i="19"/>
  <c r="AN127" i="19"/>
  <c r="AO127" i="19"/>
  <c r="BC127" i="19"/>
  <c r="AP127" i="19"/>
  <c r="T127" i="19"/>
  <c r="BJ127" i="19"/>
  <c r="O127" i="19"/>
  <c r="AB127" i="19"/>
  <c r="AK127" i="19"/>
  <c r="BI127" i="19"/>
  <c r="Q127" i="19"/>
  <c r="AJ127" i="19"/>
  <c r="BH127" i="19"/>
  <c r="AI127" i="19"/>
  <c r="N127" i="19"/>
  <c r="K127" i="19"/>
  <c r="AE126" i="19"/>
  <c r="BO128" i="19"/>
  <c r="AR128" i="19" l="1"/>
  <c r="AV128" i="19"/>
  <c r="AT128" i="19"/>
  <c r="AY128" i="19"/>
  <c r="AS128" i="19"/>
  <c r="AW128" i="19"/>
  <c r="AX128" i="19"/>
  <c r="AZ128" i="19"/>
  <c r="BA128" i="19"/>
  <c r="AU128" i="19"/>
  <c r="J143" i="12"/>
  <c r="I143" i="12"/>
  <c r="L143" i="36"/>
  <c r="G143" i="32"/>
  <c r="F143" i="32"/>
  <c r="K142" i="12"/>
  <c r="L142" i="12"/>
  <c r="H142" i="10"/>
  <c r="G143" i="36"/>
  <c r="F143" i="36"/>
  <c r="J143" i="10"/>
  <c r="J143" i="36"/>
  <c r="G143" i="10"/>
  <c r="F143" i="10"/>
  <c r="I143" i="10"/>
  <c r="I143" i="36"/>
  <c r="AG127" i="19"/>
  <c r="AH127" i="19"/>
  <c r="K142" i="10"/>
  <c r="Y127" i="19"/>
  <c r="AA127" i="19"/>
  <c r="Z127" i="19"/>
  <c r="AE127" i="19"/>
  <c r="V127" i="19"/>
  <c r="AD127" i="19"/>
  <c r="AC127" i="19"/>
  <c r="BI128" i="19"/>
  <c r="BK128" i="19"/>
  <c r="AQ128" i="19"/>
  <c r="J128" i="19"/>
  <c r="BC128" i="19"/>
  <c r="P128" i="19"/>
  <c r="T128" i="19"/>
  <c r="BL128" i="19"/>
  <c r="L128" i="19"/>
  <c r="AI128" i="19"/>
  <c r="BH128" i="19"/>
  <c r="AB128" i="19"/>
  <c r="BG128" i="19"/>
  <c r="BJ128" i="19"/>
  <c r="AN128" i="19"/>
  <c r="AO128" i="19"/>
  <c r="Q128" i="19"/>
  <c r="BE128" i="19"/>
  <c r="K128" i="19"/>
  <c r="R128" i="19"/>
  <c r="X128" i="19"/>
  <c r="BF128" i="19"/>
  <c r="AF128" i="19"/>
  <c r="AK128" i="19"/>
  <c r="N128" i="19"/>
  <c r="S128" i="19"/>
  <c r="BM128" i="19"/>
  <c r="M128" i="19"/>
  <c r="AP128" i="19"/>
  <c r="AJ128" i="19"/>
  <c r="O128" i="19"/>
  <c r="BD128" i="19"/>
  <c r="I128" i="19"/>
  <c r="U127" i="19"/>
  <c r="W127" i="19"/>
  <c r="BO129" i="19"/>
  <c r="AY129" i="19" l="1"/>
  <c r="AS129" i="19"/>
  <c r="AV129" i="19"/>
  <c r="AZ129" i="19"/>
  <c r="AT129" i="19"/>
  <c r="BA129" i="19"/>
  <c r="AX129" i="19"/>
  <c r="AW129" i="19"/>
  <c r="AR129" i="19"/>
  <c r="AU129" i="19"/>
  <c r="AE128" i="19"/>
  <c r="AH128" i="19"/>
  <c r="J144" i="12"/>
  <c r="I144" i="12"/>
  <c r="F144" i="12"/>
  <c r="G144" i="12"/>
  <c r="L144" i="10"/>
  <c r="M144" i="10"/>
  <c r="L144" i="36"/>
  <c r="AG128" i="19"/>
  <c r="H143" i="10"/>
  <c r="L143" i="12"/>
  <c r="K143" i="12"/>
  <c r="F144" i="36"/>
  <c r="F144" i="10"/>
  <c r="J144" i="36"/>
  <c r="G144" i="36"/>
  <c r="I144" i="10"/>
  <c r="G144" i="10"/>
  <c r="I144" i="36"/>
  <c r="J144" i="10"/>
  <c r="K143" i="10"/>
  <c r="AA128" i="19"/>
  <c r="V128" i="19"/>
  <c r="AD128" i="19"/>
  <c r="W128" i="19"/>
  <c r="AC128" i="19"/>
  <c r="Z128" i="19"/>
  <c r="Y128" i="19"/>
  <c r="U128" i="19"/>
  <c r="BL129" i="19"/>
  <c r="X129" i="19"/>
  <c r="AK129" i="19"/>
  <c r="BK129" i="19"/>
  <c r="AP129" i="19"/>
  <c r="P129" i="19"/>
  <c r="BI129" i="19"/>
  <c r="BM129" i="19"/>
  <c r="AI129" i="19"/>
  <c r="BE129" i="19"/>
  <c r="AN129" i="19"/>
  <c r="BD129" i="19"/>
  <c r="R129" i="19"/>
  <c r="AF129" i="19"/>
  <c r="AJ129" i="19"/>
  <c r="N129" i="19"/>
  <c r="K129" i="19"/>
  <c r="BF129" i="19"/>
  <c r="J129" i="19"/>
  <c r="Q129" i="19"/>
  <c r="T129" i="19"/>
  <c r="O129" i="19"/>
  <c r="BC129" i="19"/>
  <c r="AB129" i="19"/>
  <c r="L129" i="19"/>
  <c r="BJ129" i="19"/>
  <c r="S129" i="19"/>
  <c r="I129" i="19"/>
  <c r="M129" i="19"/>
  <c r="BH129" i="19"/>
  <c r="BG129" i="19"/>
  <c r="AQ129" i="19"/>
  <c r="AO129" i="19"/>
  <c r="BO133" i="19"/>
  <c r="BO132" i="19"/>
  <c r="BO131" i="19"/>
  <c r="BO130" i="19"/>
  <c r="AW131" i="19" l="1"/>
  <c r="AZ131" i="19"/>
  <c r="AV131" i="19"/>
  <c r="AX131" i="19"/>
  <c r="AY131" i="19"/>
  <c r="AR131" i="19"/>
  <c r="BA131" i="19"/>
  <c r="AT131" i="19"/>
  <c r="AS131" i="19"/>
  <c r="AW132" i="19"/>
  <c r="AT132" i="19"/>
  <c r="AY132" i="19"/>
  <c r="AZ132" i="19"/>
  <c r="AS132" i="19"/>
  <c r="BA132" i="19"/>
  <c r="AX132" i="19"/>
  <c r="AR132" i="19"/>
  <c r="AV132" i="19"/>
  <c r="BA133" i="19"/>
  <c r="AS133" i="19"/>
  <c r="AY133" i="19"/>
  <c r="AT133" i="19"/>
  <c r="AV133" i="19"/>
  <c r="AW133" i="19"/>
  <c r="AR133" i="19"/>
  <c r="AX133" i="19"/>
  <c r="AZ133" i="19"/>
  <c r="AV130" i="19"/>
  <c r="AX130" i="19"/>
  <c r="AR130" i="19"/>
  <c r="AW130" i="19"/>
  <c r="AS130" i="19"/>
  <c r="AT130" i="19"/>
  <c r="AZ130" i="19"/>
  <c r="AY130" i="19"/>
  <c r="BA130" i="19"/>
  <c r="AU133" i="19"/>
  <c r="AU130" i="19"/>
  <c r="AU131" i="19"/>
  <c r="AU132" i="19"/>
  <c r="L144" i="12"/>
  <c r="AG129" i="19"/>
  <c r="J145" i="12"/>
  <c r="I145" i="12"/>
  <c r="K144" i="12"/>
  <c r="H144" i="12"/>
  <c r="N144" i="10"/>
  <c r="L145" i="36"/>
  <c r="AH129" i="19"/>
  <c r="H144" i="10"/>
  <c r="K144" i="10"/>
  <c r="J145" i="36"/>
  <c r="J145" i="10"/>
  <c r="G145" i="10"/>
  <c r="F145" i="36"/>
  <c r="I145" i="10"/>
  <c r="F145" i="10"/>
  <c r="G145" i="36"/>
  <c r="I145" i="36"/>
  <c r="U129" i="19"/>
  <c r="Z129" i="19"/>
  <c r="AD129" i="19"/>
  <c r="AA129" i="19"/>
  <c r="Y129" i="19"/>
  <c r="V129" i="19"/>
  <c r="AC129" i="19"/>
  <c r="W129" i="19"/>
  <c r="AE129" i="19"/>
  <c r="BE131" i="19"/>
  <c r="AF131" i="19"/>
  <c r="X131" i="19"/>
  <c r="AJ131" i="19"/>
  <c r="BL131" i="19"/>
  <c r="P131" i="19"/>
  <c r="N131" i="19"/>
  <c r="K131" i="19"/>
  <c r="BD131" i="19"/>
  <c r="T131" i="19"/>
  <c r="BK131" i="19"/>
  <c r="AQ131" i="19"/>
  <c r="S131" i="19"/>
  <c r="L131" i="19"/>
  <c r="BH131" i="19"/>
  <c r="BC131" i="19"/>
  <c r="AI131" i="19"/>
  <c r="O131" i="19"/>
  <c r="I131" i="19"/>
  <c r="BF131" i="19"/>
  <c r="BJ131" i="19"/>
  <c r="AN131" i="19"/>
  <c r="AO131" i="19"/>
  <c r="BG131" i="19"/>
  <c r="AP131" i="19"/>
  <c r="M131" i="19"/>
  <c r="Q131" i="19"/>
  <c r="J131" i="19"/>
  <c r="BM131" i="19"/>
  <c r="BI131" i="19"/>
  <c r="AB131" i="19"/>
  <c r="R131" i="19"/>
  <c r="AK131" i="19"/>
  <c r="BM132" i="19"/>
  <c r="BH132" i="19"/>
  <c r="I132" i="19"/>
  <c r="BE132" i="19"/>
  <c r="BG132" i="19"/>
  <c r="Q132" i="19"/>
  <c r="P132" i="19"/>
  <c r="N132" i="19"/>
  <c r="J132" i="19"/>
  <c r="BL132" i="19"/>
  <c r="BF132" i="19"/>
  <c r="AN132" i="19"/>
  <c r="AO132" i="19"/>
  <c r="BD132" i="19"/>
  <c r="AP132" i="19"/>
  <c r="R132" i="19"/>
  <c r="AK132" i="19"/>
  <c r="BK132" i="19"/>
  <c r="AF132" i="19"/>
  <c r="M132" i="19"/>
  <c r="AJ132" i="19"/>
  <c r="BC132" i="19"/>
  <c r="O132" i="19"/>
  <c r="K132" i="19"/>
  <c r="BJ132" i="19"/>
  <c r="S132" i="19"/>
  <c r="AQ132" i="19"/>
  <c r="T132" i="19"/>
  <c r="BI132" i="19"/>
  <c r="AB132" i="19"/>
  <c r="X132" i="19"/>
  <c r="AI132" i="19"/>
  <c r="L132" i="19"/>
  <c r="BI130" i="19"/>
  <c r="AP130" i="19"/>
  <c r="AB130" i="19"/>
  <c r="AK130" i="19"/>
  <c r="BH130" i="19"/>
  <c r="R130" i="19"/>
  <c r="AI130" i="19"/>
  <c r="AJ130" i="19"/>
  <c r="BG130" i="19"/>
  <c r="N130" i="19"/>
  <c r="K130" i="19"/>
  <c r="BF130" i="19"/>
  <c r="P130" i="19"/>
  <c r="L130" i="19"/>
  <c r="BM130" i="19"/>
  <c r="AQ130" i="19"/>
  <c r="S130" i="19"/>
  <c r="T130" i="19"/>
  <c r="BD130" i="19"/>
  <c r="M130" i="19"/>
  <c r="AO130" i="19"/>
  <c r="BK130" i="19"/>
  <c r="BE130" i="19"/>
  <c r="AF130" i="19"/>
  <c r="X130" i="19"/>
  <c r="I130" i="19"/>
  <c r="BJ130" i="19"/>
  <c r="AN130" i="19"/>
  <c r="BC130" i="19"/>
  <c r="BL130" i="19"/>
  <c r="O130" i="19"/>
  <c r="Q130" i="19"/>
  <c r="J130" i="19"/>
  <c r="BJ133" i="19"/>
  <c r="BD133" i="19"/>
  <c r="I133" i="19"/>
  <c r="X133" i="19"/>
  <c r="BI133" i="19"/>
  <c r="BK133" i="19"/>
  <c r="N133" i="19"/>
  <c r="R133" i="19"/>
  <c r="J133" i="19"/>
  <c r="BH133" i="19"/>
  <c r="BC133" i="19"/>
  <c r="P133" i="19"/>
  <c r="AQ133" i="19"/>
  <c r="AN133" i="19"/>
  <c r="AO133" i="19"/>
  <c r="Q133" i="19"/>
  <c r="BG133" i="19"/>
  <c r="AB133" i="19"/>
  <c r="AI133" i="19"/>
  <c r="AK133" i="19"/>
  <c r="O133" i="19"/>
  <c r="BF133" i="19"/>
  <c r="S133" i="19"/>
  <c r="AJ133" i="19"/>
  <c r="L133" i="19"/>
  <c r="BM133" i="19"/>
  <c r="M133" i="19"/>
  <c r="AP133" i="19"/>
  <c r="T133" i="19"/>
  <c r="BL133" i="19"/>
  <c r="BE133" i="19"/>
  <c r="AF133" i="19"/>
  <c r="K133" i="19"/>
  <c r="K145" i="12" l="1"/>
  <c r="L145" i="12"/>
  <c r="AG130" i="19"/>
  <c r="G146" i="32"/>
  <c r="G149" i="32"/>
  <c r="F146" i="32"/>
  <c r="F149" i="32"/>
  <c r="I148" i="12"/>
  <c r="I147" i="12"/>
  <c r="I149" i="12"/>
  <c r="J149" i="12"/>
  <c r="J146" i="12"/>
  <c r="J147" i="12"/>
  <c r="I146" i="12"/>
  <c r="J148" i="12"/>
  <c r="F147" i="12"/>
  <c r="G147" i="12"/>
  <c r="L149" i="36"/>
  <c r="L146" i="36"/>
  <c r="L148" i="36"/>
  <c r="L147" i="10"/>
  <c r="M147" i="10"/>
  <c r="L147" i="36"/>
  <c r="AG133" i="19"/>
  <c r="AA131" i="19"/>
  <c r="Z131" i="19"/>
  <c r="V131" i="19"/>
  <c r="K145" i="10"/>
  <c r="AG131" i="19"/>
  <c r="AH131" i="19"/>
  <c r="U133" i="19"/>
  <c r="AH130" i="19"/>
  <c r="H145" i="10"/>
  <c r="AG132" i="19"/>
  <c r="AH132" i="19"/>
  <c r="F146" i="10"/>
  <c r="J146" i="36"/>
  <c r="F148" i="10"/>
  <c r="I147" i="36"/>
  <c r="J149" i="10"/>
  <c r="F149" i="10"/>
  <c r="G147" i="36"/>
  <c r="G149" i="10"/>
  <c r="I146" i="36"/>
  <c r="G148" i="10"/>
  <c r="J147" i="36"/>
  <c r="I146" i="10"/>
  <c r="J148" i="10"/>
  <c r="F148" i="36"/>
  <c r="G148" i="36"/>
  <c r="G147" i="10"/>
  <c r="I149" i="10"/>
  <c r="F149" i="36"/>
  <c r="G149" i="36"/>
  <c r="G146" i="36"/>
  <c r="J148" i="36"/>
  <c r="J149" i="36"/>
  <c r="I148" i="10"/>
  <c r="J147" i="10"/>
  <c r="I149" i="36"/>
  <c r="J146" i="10"/>
  <c r="F147" i="36"/>
  <c r="G146" i="10"/>
  <c r="F146" i="36"/>
  <c r="I148" i="36"/>
  <c r="F147" i="10"/>
  <c r="I147" i="10"/>
  <c r="AH133" i="19"/>
  <c r="W131" i="19"/>
  <c r="V133" i="19"/>
  <c r="W133" i="19"/>
  <c r="AE133" i="19"/>
  <c r="AC130" i="19"/>
  <c r="AE130" i="19"/>
  <c r="AD132" i="19"/>
  <c r="AD130" i="19"/>
  <c r="U132" i="19"/>
  <c r="V130" i="19"/>
  <c r="Y131" i="19"/>
  <c r="U131" i="19"/>
  <c r="AC131" i="19"/>
  <c r="AA132" i="19"/>
  <c r="U130" i="19"/>
  <c r="AD133" i="19"/>
  <c r="V132" i="19"/>
  <c r="AA133" i="19"/>
  <c r="W132" i="19"/>
  <c r="AC132" i="19"/>
  <c r="AE132" i="19"/>
  <c r="AD131" i="19"/>
  <c r="Y132" i="19"/>
  <c r="AA130" i="19"/>
  <c r="Z132" i="19"/>
  <c r="AC133" i="19"/>
  <c r="Z130" i="19"/>
  <c r="Y130" i="19"/>
  <c r="Z133" i="19"/>
  <c r="W130" i="19"/>
  <c r="Y133" i="19"/>
  <c r="AE131" i="19"/>
  <c r="H139" i="36"/>
  <c r="H142" i="36"/>
  <c r="K138" i="36"/>
  <c r="H138" i="36"/>
  <c r="K137" i="36"/>
  <c r="K142" i="36"/>
  <c r="K139" i="36"/>
  <c r="H33" i="12"/>
  <c r="H45" i="12"/>
  <c r="H13" i="12"/>
  <c r="H79" i="16"/>
  <c r="O60" i="12"/>
  <c r="W43" i="16"/>
  <c r="O44" i="12"/>
  <c r="H137" i="36"/>
  <c r="K146" i="12" l="1"/>
  <c r="K149" i="12"/>
  <c r="J153" i="12"/>
  <c r="H146" i="32"/>
  <c r="H149" i="32"/>
  <c r="I153" i="12"/>
  <c r="H147" i="12"/>
  <c r="K148" i="12"/>
  <c r="N147" i="10"/>
  <c r="L153" i="36"/>
  <c r="L147" i="12"/>
  <c r="L148" i="12"/>
  <c r="L146" i="12"/>
  <c r="K147" i="12"/>
  <c r="H146" i="10"/>
  <c r="F153" i="10"/>
  <c r="G153" i="32"/>
  <c r="H147" i="10"/>
  <c r="H149" i="10"/>
  <c r="G153" i="12"/>
  <c r="K148" i="10"/>
  <c r="H148" i="10"/>
  <c r="K146" i="10"/>
  <c r="K149" i="10"/>
  <c r="I153" i="10"/>
  <c r="J153" i="10"/>
  <c r="G153" i="10"/>
  <c r="G153" i="36"/>
  <c r="L149" i="12"/>
  <c r="J153" i="36"/>
  <c r="I153" i="36"/>
  <c r="L153" i="10"/>
  <c r="K147" i="10"/>
  <c r="F153" i="32"/>
  <c r="F153" i="36"/>
  <c r="M153" i="10"/>
  <c r="F153" i="12"/>
  <c r="K148" i="36"/>
  <c r="K150" i="36"/>
  <c r="H148" i="36"/>
  <c r="H105" i="12"/>
  <c r="O40" i="12"/>
  <c r="H38" i="16"/>
  <c r="W58" i="16"/>
  <c r="H93" i="12"/>
  <c r="H56" i="12"/>
  <c r="R30" i="12"/>
  <c r="K140" i="36"/>
  <c r="H84" i="16"/>
  <c r="H150" i="36"/>
  <c r="H32" i="12"/>
  <c r="H81" i="16"/>
  <c r="O57" i="12"/>
  <c r="O84" i="12"/>
  <c r="H12" i="12"/>
  <c r="O15" i="12"/>
  <c r="H95" i="12"/>
  <c r="H96" i="12"/>
  <c r="H27" i="12"/>
  <c r="H26" i="16"/>
  <c r="H86" i="16"/>
  <c r="W39" i="16"/>
  <c r="H82" i="16"/>
  <c r="H92" i="16"/>
  <c r="W20" i="16"/>
  <c r="H46" i="12"/>
  <c r="H13" i="17"/>
  <c r="H20" i="16"/>
  <c r="W66" i="16"/>
  <c r="H74" i="16"/>
  <c r="H12" i="16"/>
  <c r="O41" i="12"/>
  <c r="O27" i="12"/>
  <c r="H47" i="12"/>
  <c r="H18" i="16"/>
  <c r="H55" i="12"/>
  <c r="O38" i="12"/>
  <c r="R21" i="12"/>
  <c r="R14" i="12"/>
  <c r="R28" i="12"/>
  <c r="H94" i="16"/>
  <c r="O51" i="12"/>
  <c r="H94" i="12"/>
  <c r="H29" i="12"/>
  <c r="W82" i="16"/>
  <c r="H41" i="12"/>
  <c r="O53" i="12"/>
  <c r="O82" i="12"/>
  <c r="O77" i="12"/>
  <c r="W70" i="16"/>
  <c r="O58" i="12"/>
  <c r="H66" i="16"/>
  <c r="H85" i="12"/>
  <c r="O93" i="12"/>
  <c r="H87" i="12"/>
  <c r="H41" i="16"/>
  <c r="O34" i="12"/>
  <c r="H40" i="12"/>
  <c r="H22" i="16"/>
  <c r="O86" i="12"/>
  <c r="O52" i="12"/>
  <c r="O33" i="12"/>
  <c r="H34" i="16"/>
  <c r="O83" i="12"/>
  <c r="H13" i="16"/>
  <c r="H16" i="16"/>
  <c r="H72" i="12"/>
  <c r="H51" i="12"/>
  <c r="H70" i="12"/>
  <c r="H46" i="16"/>
  <c r="R18" i="12"/>
  <c r="O42" i="12"/>
  <c r="O68" i="12"/>
  <c r="W94" i="16"/>
  <c r="R34" i="12"/>
  <c r="H149" i="36"/>
  <c r="K147" i="36"/>
  <c r="W61" i="16"/>
  <c r="O94" i="12"/>
  <c r="R27" i="12"/>
  <c r="H43" i="12"/>
  <c r="R33" i="12"/>
  <c r="W41" i="16"/>
  <c r="W34" i="16"/>
  <c r="H91" i="16"/>
  <c r="O61" i="12"/>
  <c r="W48" i="16"/>
  <c r="O43" i="12"/>
  <c r="O16" i="12"/>
  <c r="H14" i="12"/>
  <c r="H21" i="12"/>
  <c r="H30" i="12"/>
  <c r="W79" i="16"/>
  <c r="O59" i="12"/>
  <c r="H66" i="12"/>
  <c r="H45" i="16"/>
  <c r="R17" i="12"/>
  <c r="O69" i="12"/>
  <c r="O71" i="12"/>
  <c r="H140" i="36"/>
  <c r="H22" i="17"/>
  <c r="H47" i="16"/>
  <c r="H65" i="12"/>
  <c r="W15" i="16"/>
  <c r="H79" i="12"/>
  <c r="O29" i="12"/>
  <c r="W32" i="16"/>
  <c r="W84" i="16"/>
  <c r="W68" i="16"/>
  <c r="H14" i="17"/>
  <c r="O20" i="12"/>
  <c r="H14" i="16"/>
  <c r="H32" i="16"/>
  <c r="H95" i="16"/>
  <c r="H15" i="17"/>
  <c r="W73" i="16"/>
  <c r="W46" i="16"/>
  <c r="O45" i="12"/>
  <c r="W71" i="16"/>
  <c r="O35" i="12"/>
  <c r="H33" i="16"/>
  <c r="H83" i="12"/>
  <c r="H44" i="12"/>
  <c r="R12" i="12"/>
  <c r="H19" i="16"/>
  <c r="H44" i="16"/>
  <c r="W14" i="16"/>
  <c r="R13" i="12"/>
  <c r="R19" i="12"/>
  <c r="H57" i="16"/>
  <c r="H19" i="12"/>
  <c r="W44" i="16"/>
  <c r="O54" i="12"/>
  <c r="W65" i="16"/>
  <c r="O81" i="12"/>
  <c r="W91" i="16"/>
  <c r="W64" i="16"/>
  <c r="W81" i="16"/>
  <c r="L140" i="36"/>
  <c r="O12" i="12"/>
  <c r="H60" i="12"/>
  <c r="H97" i="12"/>
  <c r="R32" i="12"/>
  <c r="H64" i="12"/>
  <c r="W31" i="16"/>
  <c r="H28" i="16"/>
  <c r="H18" i="12"/>
  <c r="H61" i="12"/>
  <c r="O78" i="12"/>
  <c r="O87" i="12"/>
  <c r="O85" i="12"/>
  <c r="W51" i="16"/>
  <c r="R35" i="12"/>
  <c r="H26" i="12"/>
  <c r="H80" i="16"/>
  <c r="R25" i="12"/>
  <c r="H80" i="12"/>
  <c r="H52" i="12"/>
  <c r="H27" i="16"/>
  <c r="H60" i="16"/>
  <c r="O28" i="12"/>
  <c r="H53" i="16"/>
  <c r="W28" i="16"/>
  <c r="H31" i="16"/>
  <c r="H91" i="12"/>
  <c r="H48" i="16"/>
  <c r="H147" i="36"/>
  <c r="O63" i="12"/>
  <c r="W55" i="16"/>
  <c r="H37" i="12"/>
  <c r="H11" i="17"/>
  <c r="G23" i="17"/>
  <c r="H85" i="16"/>
  <c r="R11" i="12"/>
  <c r="R15" i="12"/>
  <c r="R24" i="12"/>
  <c r="H19" i="17"/>
  <c r="O13" i="12"/>
  <c r="W72" i="16"/>
  <c r="O50" i="12"/>
  <c r="W76" i="16"/>
  <c r="W80" i="16"/>
  <c r="O74" i="12"/>
  <c r="O79" i="12"/>
  <c r="W77" i="16"/>
  <c r="W83" i="16"/>
  <c r="W86" i="16"/>
  <c r="O90" i="12"/>
  <c r="O80" i="12"/>
  <c r="W87" i="16"/>
  <c r="O67" i="12"/>
  <c r="H17" i="12"/>
  <c r="W38" i="16"/>
  <c r="H99" i="16"/>
  <c r="H22" i="12"/>
  <c r="H48" i="12"/>
  <c r="H57" i="12"/>
  <c r="H98" i="16"/>
  <c r="H54" i="16"/>
  <c r="H58" i="12"/>
  <c r="H102" i="12"/>
  <c r="H59" i="12"/>
  <c r="H16" i="17"/>
  <c r="W17" i="16"/>
  <c r="O24" i="12"/>
  <c r="W21" i="16"/>
  <c r="O14" i="12"/>
  <c r="W26" i="16"/>
  <c r="H51" i="16"/>
  <c r="H73" i="16"/>
  <c r="H31" i="12"/>
  <c r="W25" i="16"/>
  <c r="H90" i="16"/>
  <c r="H17" i="17"/>
  <c r="H15" i="12"/>
  <c r="H89" i="12"/>
  <c r="O37" i="12"/>
  <c r="H63" i="12"/>
  <c r="H103" i="16"/>
  <c r="H37" i="16"/>
  <c r="H70" i="16"/>
  <c r="H38" i="12"/>
  <c r="H77" i="12"/>
  <c r="H42" i="16"/>
  <c r="O31" i="12"/>
  <c r="H96" i="16"/>
  <c r="H39" i="12"/>
  <c r="W30" i="16"/>
  <c r="O22" i="12"/>
  <c r="W35" i="16"/>
  <c r="H128" i="12"/>
  <c r="H84" i="12"/>
  <c r="O76" i="12"/>
  <c r="W45" i="16"/>
  <c r="W56" i="16"/>
  <c r="O18" i="12"/>
  <c r="W78" i="16"/>
  <c r="O65" i="12"/>
  <c r="W47" i="16"/>
  <c r="O89" i="12"/>
  <c r="W54" i="16"/>
  <c r="O56" i="12"/>
  <c r="O95" i="12"/>
  <c r="W67" i="16"/>
  <c r="O91" i="12"/>
  <c r="W90" i="16"/>
  <c r="H92" i="12"/>
  <c r="H11" i="12"/>
  <c r="H76" i="12"/>
  <c r="H61" i="16"/>
  <c r="H35" i="12"/>
  <c r="H67" i="16"/>
  <c r="W29" i="16"/>
  <c r="H35" i="16"/>
  <c r="H58" i="16"/>
  <c r="O21" i="12"/>
  <c r="H59" i="16"/>
  <c r="H42" i="12"/>
  <c r="W12" i="16"/>
  <c r="H12" i="17"/>
  <c r="H53" i="12"/>
  <c r="H86" i="12"/>
  <c r="H77" i="16"/>
  <c r="H25" i="16"/>
  <c r="W40" i="16"/>
  <c r="O64" i="12"/>
  <c r="W42" i="16"/>
  <c r="W50" i="16"/>
  <c r="O47" i="12"/>
  <c r="W92" i="16"/>
  <c r="W95" i="16"/>
  <c r="O92" i="12"/>
  <c r="W57" i="16"/>
  <c r="W53" i="16"/>
  <c r="H24" i="12"/>
  <c r="O25" i="12"/>
  <c r="H50" i="16"/>
  <c r="R20" i="12"/>
  <c r="H78" i="12"/>
  <c r="R26" i="12"/>
  <c r="H52" i="16"/>
  <c r="H15" i="16"/>
  <c r="H56" i="16"/>
  <c r="H24" i="16"/>
  <c r="H81" i="12"/>
  <c r="H89" i="16"/>
  <c r="H39" i="16"/>
  <c r="H76" i="16"/>
  <c r="H54" i="12"/>
  <c r="O39" i="12"/>
  <c r="H34" i="12"/>
  <c r="H18" i="17"/>
  <c r="O32" i="12"/>
  <c r="U23" i="16"/>
  <c r="H20" i="12"/>
  <c r="W11" i="16"/>
  <c r="V23" i="16"/>
  <c r="H72" i="16"/>
  <c r="R16" i="12"/>
  <c r="H65" i="16"/>
  <c r="H68" i="12"/>
  <c r="O66" i="12"/>
  <c r="W24" i="16"/>
  <c r="O46" i="12"/>
  <c r="O72" i="12"/>
  <c r="W60" i="16"/>
  <c r="W85" i="16"/>
  <c r="O55" i="12"/>
  <c r="H118" i="12"/>
  <c r="H28" i="12"/>
  <c r="W22" i="16"/>
  <c r="H82" i="12"/>
  <c r="H20" i="17"/>
  <c r="O30" i="12"/>
  <c r="H67" i="12"/>
  <c r="H83" i="16"/>
  <c r="H21" i="17"/>
  <c r="R29" i="12"/>
  <c r="H63" i="16"/>
  <c r="H87" i="16"/>
  <c r="H69" i="12"/>
  <c r="W33" i="16"/>
  <c r="W18" i="16"/>
  <c r="O11" i="12"/>
  <c r="O17" i="12"/>
  <c r="H30" i="16"/>
  <c r="W19" i="16"/>
  <c r="H68" i="16"/>
  <c r="H69" i="16"/>
  <c r="H17" i="16"/>
  <c r="O73" i="12"/>
  <c r="O48" i="12"/>
  <c r="W37" i="16"/>
  <c r="W59" i="16"/>
  <c r="O70" i="12"/>
  <c r="W89" i="16"/>
  <c r="W69" i="16"/>
  <c r="W52" i="16"/>
  <c r="W74" i="16"/>
  <c r="W63" i="16"/>
  <c r="W93" i="16"/>
  <c r="H71" i="16"/>
  <c r="H16" i="12"/>
  <c r="H115" i="12"/>
  <c r="O19" i="12"/>
  <c r="H55" i="16"/>
  <c r="O26" i="12"/>
  <c r="H64" i="16"/>
  <c r="W27" i="16"/>
  <c r="H25" i="12"/>
  <c r="H73" i="12"/>
  <c r="F23" i="17"/>
  <c r="W16" i="16"/>
  <c r="W13" i="16"/>
  <c r="H29" i="16"/>
  <c r="H93" i="16"/>
  <c r="R22" i="12"/>
  <c r="H43" i="16"/>
  <c r="H98" i="12"/>
  <c r="H97" i="16"/>
  <c r="R31" i="12"/>
  <c r="H71" i="12"/>
  <c r="H78" i="16"/>
  <c r="H50" i="12"/>
  <c r="H74" i="12"/>
  <c r="H40" i="16"/>
  <c r="H90" i="12"/>
  <c r="H21" i="16"/>
  <c r="H144" i="36"/>
  <c r="H143" i="36"/>
  <c r="K151" i="36"/>
  <c r="K145" i="36"/>
  <c r="K144" i="36"/>
  <c r="H151" i="36"/>
  <c r="H145" i="36"/>
  <c r="K143" i="36"/>
  <c r="K146" i="36"/>
  <c r="H141" i="12"/>
  <c r="H141" i="36"/>
  <c r="H146" i="36"/>
  <c r="K149" i="36"/>
  <c r="H143" i="32"/>
  <c r="K141" i="36"/>
  <c r="K153" i="12" l="1"/>
  <c r="L153" i="12"/>
  <c r="H153" i="10"/>
  <c r="N153" i="10"/>
  <c r="K153" i="10"/>
  <c r="O101" i="12"/>
  <c r="H36" i="16"/>
  <c r="W75" i="16"/>
  <c r="H36" i="12"/>
  <c r="H88" i="12"/>
  <c r="H88" i="16"/>
  <c r="H127" i="16"/>
  <c r="H23" i="12"/>
  <c r="O23" i="12"/>
  <c r="W49" i="16"/>
  <c r="H75" i="12"/>
  <c r="H140" i="16"/>
  <c r="H62" i="12"/>
  <c r="O49" i="12"/>
  <c r="H140" i="12"/>
  <c r="W36" i="16"/>
  <c r="H140" i="32"/>
  <c r="H101" i="16"/>
  <c r="H127" i="32"/>
  <c r="H62" i="16"/>
  <c r="H114" i="32"/>
  <c r="H49" i="16"/>
  <c r="H101" i="12"/>
  <c r="O62" i="12"/>
  <c r="R23" i="12"/>
  <c r="R36" i="12"/>
  <c r="W23" i="16"/>
  <c r="H114" i="16"/>
  <c r="O75" i="12"/>
  <c r="H23" i="17"/>
  <c r="H127" i="12"/>
  <c r="O36" i="12"/>
  <c r="H75" i="16"/>
  <c r="W62" i="16"/>
  <c r="O88" i="12"/>
  <c r="W88" i="16"/>
  <c r="H49" i="12"/>
  <c r="H153" i="32"/>
  <c r="H153" i="12"/>
  <c r="H153" i="36"/>
  <c r="K153" i="36"/>
  <c r="H11" i="16" l="1"/>
  <c r="F23" i="16"/>
  <c r="H23" i="16" s="1"/>
  <c r="H14" i="10"/>
  <c r="H21" i="10"/>
  <c r="H16" i="10"/>
  <c r="H17" i="10"/>
  <c r="H12" i="10"/>
  <c r="H13" i="10"/>
  <c r="H15" i="10"/>
  <c r="H18" i="10"/>
  <c r="H22" i="10"/>
  <c r="H19" i="10"/>
  <c r="H20" i="10"/>
  <c r="A16" i="10"/>
  <c r="A19" i="10"/>
  <c r="A17" i="10"/>
  <c r="A12" i="10"/>
  <c r="A20" i="10"/>
  <c r="A14" i="10"/>
  <c r="A22" i="10"/>
  <c r="A15" i="10"/>
  <c r="A11" i="10"/>
  <c r="A13" i="10"/>
  <c r="A18" i="10"/>
  <c r="A21" i="10"/>
  <c r="G23" i="10" l="1"/>
  <c r="H23" i="10" s="1"/>
  <c r="H11" i="10"/>
  <c r="M141" i="16"/>
  <c r="N141" i="16"/>
  <c r="P141" i="16"/>
  <c r="O141" i="16"/>
  <c r="I141" i="16"/>
  <c r="J141" i="16"/>
  <c r="K141" i="16"/>
  <c r="L141" i="16"/>
  <c r="Q141" i="16"/>
  <c r="T141" i="16"/>
  <c r="S141" i="16"/>
  <c r="R141" i="16"/>
  <c r="A141" i="16"/>
  <c r="D142" i="16" l="1"/>
  <c r="D143" i="16" l="1"/>
  <c r="G142" i="16"/>
  <c r="O142" i="16"/>
  <c r="L142" i="16"/>
  <c r="R142" i="16"/>
  <c r="N142" i="16"/>
  <c r="J142" i="16"/>
  <c r="T142" i="16"/>
  <c r="P142" i="16"/>
  <c r="M142" i="16"/>
  <c r="S142" i="16"/>
  <c r="K142" i="16"/>
  <c r="F142" i="16"/>
  <c r="Q142" i="16"/>
  <c r="A142" i="16"/>
  <c r="I142" i="16"/>
  <c r="H142" i="16" l="1"/>
  <c r="D144" i="16"/>
  <c r="O143" i="16"/>
  <c r="L143" i="16"/>
  <c r="R143" i="16"/>
  <c r="A143" i="16"/>
  <c r="N143" i="16"/>
  <c r="J143" i="16"/>
  <c r="T143" i="16"/>
  <c r="Q143" i="16"/>
  <c r="K143" i="16"/>
  <c r="I143" i="16"/>
  <c r="M143" i="16"/>
  <c r="P143" i="16"/>
  <c r="S143" i="16"/>
  <c r="A144" i="16" l="1"/>
  <c r="T144" i="16"/>
  <c r="Q144" i="16"/>
  <c r="L144" i="16"/>
  <c r="K144" i="16"/>
  <c r="J144" i="16"/>
  <c r="I144" i="16"/>
  <c r="O144" i="16"/>
  <c r="M144" i="16"/>
  <c r="N144" i="16"/>
  <c r="P144" i="16"/>
  <c r="R144" i="16"/>
  <c r="S144" i="16"/>
  <c r="D145" i="16"/>
  <c r="S145" i="16" s="1"/>
  <c r="T145" i="16" l="1"/>
  <c r="Q145" i="16"/>
  <c r="K145" i="16"/>
  <c r="A145" i="16"/>
  <c r="F145" i="16"/>
  <c r="O145" i="16"/>
  <c r="J145" i="16"/>
  <c r="D146" i="16"/>
  <c r="N145" i="16"/>
  <c r="I145" i="16"/>
  <c r="L145" i="16"/>
  <c r="G145" i="16"/>
  <c r="P145" i="16"/>
  <c r="M145" i="16"/>
  <c r="R145" i="16"/>
  <c r="D147" i="16" l="1"/>
  <c r="Q146" i="16"/>
  <c r="T146" i="16"/>
  <c r="K146" i="16"/>
  <c r="M146" i="16"/>
  <c r="S146" i="16"/>
  <c r="A146" i="16"/>
  <c r="P146" i="16"/>
  <c r="I146" i="16"/>
  <c r="J146" i="16"/>
  <c r="R146" i="16"/>
  <c r="O146" i="16"/>
  <c r="L146" i="16"/>
  <c r="N146" i="16"/>
  <c r="H145" i="16"/>
  <c r="J147" i="16" l="1"/>
  <c r="O147" i="16"/>
  <c r="I147" i="16"/>
  <c r="Q147" i="16"/>
  <c r="T147" i="16"/>
  <c r="K147" i="16"/>
  <c r="D148" i="16"/>
  <c r="S147" i="16"/>
  <c r="A147" i="16"/>
  <c r="R147" i="16"/>
  <c r="M147" i="16"/>
  <c r="P147" i="16"/>
  <c r="L147" i="16"/>
  <c r="N147" i="16"/>
  <c r="N148" i="16" l="1"/>
  <c r="F148" i="16"/>
  <c r="J148" i="16"/>
  <c r="O148" i="16"/>
  <c r="A148" i="16"/>
  <c r="D149" i="16"/>
  <c r="L148" i="16"/>
  <c r="Q148" i="16"/>
  <c r="T148" i="16"/>
  <c r="K148" i="16"/>
  <c r="G148" i="16"/>
  <c r="I148" i="16"/>
  <c r="S148" i="16"/>
  <c r="R148" i="16"/>
  <c r="M148" i="16"/>
  <c r="P148" i="16"/>
  <c r="H148" i="16" l="1"/>
  <c r="L149" i="16"/>
  <c r="N149" i="16"/>
  <c r="A149" i="16"/>
  <c r="J149" i="16"/>
  <c r="O149" i="16"/>
  <c r="Q149" i="16"/>
  <c r="T149" i="16"/>
  <c r="K149" i="16"/>
  <c r="M149" i="16"/>
  <c r="P149" i="16"/>
  <c r="I149" i="16"/>
  <c r="S149" i="16"/>
  <c r="D150" i="16"/>
  <c r="R149" i="16"/>
  <c r="D151" i="16" l="1"/>
  <c r="M150" i="16"/>
  <c r="P150" i="16"/>
  <c r="A150" i="16"/>
  <c r="L150" i="16"/>
  <c r="T150" i="16"/>
  <c r="K150" i="16"/>
  <c r="I150" i="16"/>
  <c r="N150" i="16"/>
  <c r="J150" i="16"/>
  <c r="O150" i="16"/>
  <c r="Q150" i="16"/>
  <c r="R150" i="16"/>
  <c r="S150" i="16"/>
  <c r="R151" i="16" l="1"/>
  <c r="I151" i="16"/>
  <c r="M151" i="16"/>
  <c r="P151" i="16"/>
  <c r="F151" i="16"/>
  <c r="F153" i="16" s="1"/>
  <c r="J151" i="16"/>
  <c r="D152" i="16"/>
  <c r="L151" i="16"/>
  <c r="O151" i="16"/>
  <c r="N151" i="16"/>
  <c r="Q151" i="16"/>
  <c r="T151" i="16"/>
  <c r="K151" i="16"/>
  <c r="G151" i="16"/>
  <c r="A151" i="16"/>
  <c r="S151" i="16"/>
  <c r="H151" i="16" l="1"/>
  <c r="G153" i="16"/>
  <c r="H153" i="16" s="1"/>
  <c r="S152" i="16"/>
  <c r="A152" i="16"/>
  <c r="R152" i="16"/>
  <c r="N152" i="16"/>
  <c r="M152" i="16"/>
  <c r="P152" i="16"/>
  <c r="I152" i="16"/>
  <c r="I153" i="16" s="1"/>
  <c r="L152" i="16"/>
  <c r="J152" i="16"/>
  <c r="O152" i="16"/>
  <c r="Q152" i="16"/>
  <c r="T152" i="16"/>
  <c r="K152" i="16"/>
  <c r="Q153" i="16" l="1"/>
  <c r="S153" i="16" s="1"/>
  <c r="J153" i="16"/>
  <c r="L153" i="16"/>
  <c r="K153" i="16"/>
  <c r="M153" i="16"/>
  <c r="P153" i="16" s="1"/>
  <c r="R153" i="16" l="1"/>
  <c r="T153" i="16"/>
  <c r="O153" i="16"/>
  <c r="N153" i="16"/>
  <c r="I179" i="12"/>
  <c r="J179" i="12"/>
  <c r="H170" i="12"/>
  <c r="H173" i="12"/>
  <c r="G179" i="12"/>
  <c r="H176" i="12"/>
  <c r="H167" i="12"/>
  <c r="F179" i="12"/>
  <c r="H179" i="12" l="1"/>
  <c r="K179" i="12"/>
  <c r="L179" i="12"/>
  <c r="J151" i="19"/>
  <c r="G169" i="10" l="1"/>
  <c r="G179" i="10" l="1"/>
  <c r="H179" i="10" s="1"/>
  <c r="H169" i="10"/>
  <c r="BG330" i="19" l="1"/>
  <c r="W330" i="19" s="1"/>
  <c r="BF511" i="19"/>
  <c r="V511" i="19" s="1"/>
  <c r="BE511" i="19"/>
  <c r="U511" i="19" s="1"/>
  <c r="T149" i="19"/>
  <c r="BF330" i="19"/>
  <c r="V330" i="19" s="1"/>
  <c r="BG511" i="19"/>
  <c r="W511" i="19" s="1"/>
  <c r="BG692" i="19"/>
  <c r="W692" i="19" s="1"/>
  <c r="BF692" i="19"/>
  <c r="V692" i="19" s="1"/>
  <c r="BE330" i="19"/>
  <c r="U330" i="19" s="1"/>
  <c r="BE692" i="19"/>
  <c r="U692" i="19" s="1"/>
  <c r="I180" i="16" l="1"/>
  <c r="I192" i="16" s="1"/>
  <c r="I167" i="16"/>
  <c r="BF149" i="19"/>
  <c r="V149" i="19" s="1"/>
  <c r="BE149" i="19"/>
  <c r="U149" i="19" s="1"/>
  <c r="BG149" i="19"/>
  <c r="W149" i="19" s="1"/>
  <c r="K180" i="16" l="1"/>
  <c r="J180" i="16"/>
  <c r="L180" i="16"/>
  <c r="L167" i="16"/>
  <c r="K167" i="16"/>
  <c r="J167" i="16"/>
  <c r="I179" i="16"/>
  <c r="K192" i="16" l="1"/>
  <c r="J192" i="16"/>
  <c r="L192" i="16"/>
  <c r="L179" i="16"/>
  <c r="K179" i="16"/>
  <c r="J179" i="16"/>
  <c r="AH680" i="19"/>
  <c r="AH684" i="19"/>
  <c r="AG681" i="19"/>
  <c r="AG685" i="19"/>
  <c r="AG686" i="19"/>
  <c r="AH681" i="19"/>
  <c r="AH683" i="19"/>
  <c r="AG688" i="19"/>
  <c r="AG684" i="19"/>
  <c r="AH687" i="19"/>
  <c r="AH685" i="19"/>
  <c r="AH682" i="19"/>
  <c r="AG682" i="19"/>
  <c r="AG698" i="19"/>
  <c r="AH694" i="19"/>
  <c r="AH695" i="19"/>
  <c r="AH688" i="19"/>
  <c r="AH702" i="19"/>
  <c r="AG703" i="19"/>
  <c r="AG697" i="19"/>
  <c r="AH703" i="19"/>
  <c r="AG680" i="19"/>
  <c r="AH700" i="19"/>
  <c r="AG695" i="19"/>
  <c r="AG687" i="19"/>
  <c r="AH698" i="19"/>
  <c r="AG700" i="19"/>
  <c r="AG696" i="19"/>
  <c r="AH701" i="19"/>
  <c r="AG699" i="19"/>
  <c r="AG690" i="19"/>
  <c r="AG702" i="19"/>
  <c r="AH699" i="19"/>
  <c r="AH686" i="19"/>
  <c r="AG683" i="19"/>
  <c r="AG692" i="19"/>
  <c r="AG691" i="19"/>
  <c r="AG704" i="19"/>
  <c r="AH704" i="19"/>
  <c r="AH697" i="19"/>
  <c r="AH690" i="19"/>
  <c r="AH696" i="19"/>
  <c r="AH691" i="19"/>
  <c r="AH692" i="19"/>
  <c r="AG701" i="19"/>
  <c r="AH705" i="19"/>
  <c r="AG705" i="19"/>
  <c r="AG694" i="19"/>
  <c r="AG693" i="19"/>
  <c r="AH693" i="19"/>
  <c r="AH689" i="19"/>
  <c r="AG689" i="19"/>
  <c r="AG679" i="19"/>
  <c r="AH679" i="19"/>
  <c r="AG678" i="19"/>
  <c r="AH678" i="19"/>
  <c r="AH677" i="19"/>
  <c r="AG677" i="19"/>
  <c r="AG676" i="19"/>
  <c r="AH676" i="19"/>
  <c r="AH675" i="19"/>
  <c r="AG675" i="19"/>
  <c r="AH674" i="19"/>
  <c r="AG674" i="19"/>
  <c r="AH673" i="19"/>
  <c r="AG673" i="19"/>
  <c r="AG672" i="19"/>
  <c r="AH672" i="19"/>
  <c r="AG671" i="19"/>
  <c r="AH671" i="19"/>
  <c r="AH670" i="19"/>
  <c r="AG670" i="19"/>
  <c r="AH669" i="19"/>
  <c r="AG669" i="19"/>
  <c r="AH668" i="19"/>
  <c r="AG668" i="19"/>
  <c r="AG667" i="19"/>
  <c r="AH667" i="19"/>
  <c r="AH666" i="19"/>
  <c r="AG666" i="19"/>
  <c r="AH665" i="19"/>
  <c r="AG665" i="19"/>
  <c r="AG664" i="19"/>
  <c r="AH664" i="19"/>
  <c r="AG663" i="19"/>
  <c r="AH663" i="19"/>
  <c r="AG662" i="19"/>
  <c r="AH662" i="19"/>
  <c r="AG661" i="19"/>
  <c r="AH661" i="19"/>
  <c r="AG660" i="19"/>
  <c r="AH660" i="19"/>
  <c r="AG659" i="19"/>
  <c r="AH659" i="19"/>
  <c r="AG658" i="19"/>
  <c r="AH658" i="19"/>
  <c r="AH657" i="19"/>
  <c r="AG657" i="19"/>
  <c r="AH656" i="19"/>
  <c r="AG656" i="19"/>
  <c r="AG655" i="19"/>
  <c r="AH655" i="19"/>
  <c r="AG654" i="19"/>
  <c r="AH654" i="19"/>
  <c r="AG653" i="19"/>
  <c r="AH653" i="19"/>
  <c r="AG652" i="19"/>
  <c r="AH652" i="19"/>
  <c r="AH651" i="19"/>
  <c r="AG651" i="19"/>
  <c r="AH650" i="19"/>
  <c r="AG650" i="19"/>
  <c r="AH649" i="19"/>
  <c r="AG649" i="19"/>
  <c r="AH648" i="19"/>
  <c r="AG648" i="19"/>
  <c r="AG647" i="19"/>
  <c r="AH647" i="19"/>
  <c r="AH646" i="19"/>
  <c r="AG646" i="19"/>
  <c r="AH645" i="19"/>
  <c r="AG645" i="19"/>
  <c r="AH644" i="19"/>
  <c r="AG644" i="19"/>
  <c r="AH643" i="19"/>
  <c r="AG643" i="19"/>
  <c r="AG642" i="19"/>
  <c r="AH642" i="19"/>
  <c r="AG641" i="19"/>
  <c r="AH641" i="19"/>
  <c r="AG640" i="19"/>
  <c r="AH640" i="19"/>
  <c r="AG639" i="19"/>
  <c r="AH639" i="19"/>
  <c r="AH638" i="19"/>
  <c r="AG638" i="19"/>
  <c r="AG637" i="19"/>
  <c r="AH637" i="19"/>
  <c r="AG636" i="19"/>
  <c r="AH636" i="19"/>
  <c r="AH635" i="19"/>
  <c r="AG635" i="19"/>
  <c r="AG634" i="19"/>
  <c r="AH634" i="19"/>
  <c r="AG633" i="19"/>
  <c r="AH633" i="19"/>
  <c r="AG632" i="19"/>
  <c r="AH632" i="19"/>
  <c r="AG631" i="19"/>
  <c r="AH631" i="19"/>
  <c r="AH630" i="19"/>
  <c r="AG630" i="19"/>
  <c r="AH629" i="19"/>
  <c r="AG629" i="19"/>
  <c r="AG628" i="19"/>
  <c r="AH628" i="19"/>
  <c r="AH627" i="19"/>
  <c r="AG627" i="19"/>
  <c r="AH706" i="19"/>
  <c r="AG706" i="19"/>
  <c r="P166" i="19"/>
  <c r="O166" i="19"/>
  <c r="L166" i="19"/>
  <c r="K166" i="19"/>
  <c r="K709" i="19"/>
  <c r="O709" i="19"/>
  <c r="P709" i="19"/>
  <c r="L709" i="19"/>
  <c r="J185" i="36" l="1"/>
  <c r="J192" i="36" s="1"/>
  <c r="J185" i="10"/>
  <c r="J192" i="10" s="1"/>
  <c r="I185" i="36"/>
  <c r="I192" i="36" s="1"/>
  <c r="I185" i="10"/>
  <c r="I192" i="10" s="1"/>
  <c r="K192" i="10" l="1"/>
  <c r="K185" i="10"/>
  <c r="K192" i="36"/>
  <c r="K185" i="3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Kay, Ian</author>
  </authors>
  <commentList>
    <comment ref="BA1161" authorId="0" shapeId="0" xr:uid="{00000000-0006-0000-0800-00000C000000}">
      <text>
        <r>
          <rPr>
            <sz val="9"/>
            <color indexed="81"/>
            <rFont val="Tahoma"/>
            <family val="2"/>
          </rPr>
          <t>Ian emailed Helen Hall 23 Dec to check because previous highest EastAmb figure was 340. Helen sent corrected data.</t>
        </r>
      </text>
    </comment>
  </commentList>
</comments>
</file>

<file path=xl/sharedStrings.xml><?xml version="1.0" encoding="utf-8"?>
<sst xmlns="http://schemas.openxmlformats.org/spreadsheetml/2006/main" count="41561" uniqueCount="971">
  <si>
    <t>NHS England Ambulance Quality Indicators: Clinical Outcomes</t>
  </si>
  <si>
    <t>This publication sets out information on clinical outcome (AmbCO) indicators collected</t>
  </si>
  <si>
    <t>as part of the Ambulance Quality Indicators (AQI) for Ambulance Services in England.</t>
  </si>
  <si>
    <t>1 Return of Spontaneous Circulation (ROSC)</t>
  </si>
  <si>
    <t xml:space="preserve">Following a cardiac arrest, the Return of Spontaneous Circulation (ROSC) (for example, signs of breathing, </t>
  </si>
  <si>
    <t>coughing, or movement and a palpable pulse or a measurable blood pressure) is a main objective for all</t>
  </si>
  <si>
    <t>out-of-hospital cardiac arrests, and can be achieved through immediate and effective treatment at the scene.</t>
  </si>
  <si>
    <t>We calculate ROSC for two patient groups. The overall rate measures the overall effectiveness of the</t>
  </si>
  <si>
    <t>urgent and emergency care system in managing care for all out-of-hospital cardiac arrests.</t>
  </si>
  <si>
    <t>The rate for the 'Utstein comparator group' provides a more comparable and specific  measure of the</t>
  </si>
  <si>
    <t>management of cardiac arrests for the subset of patients where timely and effective emergency care can</t>
  </si>
  <si>
    <t>particularly improve survival. For example, 999 calls where the arrest was not witnessed, and the patient</t>
  </si>
  <si>
    <t>may have gone into arrest several hours before the 999 call, are included in the figures for all patients,</t>
  </si>
  <si>
    <t>but are excluded from the Utstein comparator group figure.</t>
  </si>
  <si>
    <t xml:space="preserve">2 Survival following cardiac arrest </t>
  </si>
  <si>
    <t xml:space="preserve">Coronary heart disease (CHD) is the single most common cause of death in the UK today, and the most </t>
  </si>
  <si>
    <t>common event that causes patients to die as a result of CHD is cardiac arrest. The presence of</t>
  </si>
  <si>
    <t>a paramedic (or other clinician) significantly improves the outcome from a cardiac arrest,</t>
  </si>
  <si>
    <t xml:space="preserve">as they can commence resuscitation immediately. </t>
  </si>
  <si>
    <t xml:space="preserve">By including both out of hospital and in-hospital periods of care, this measure reflects the effectiveness of </t>
  </si>
  <si>
    <t xml:space="preserve">the whole acute healthcare system in managing out of hospital cardiac arrest, reflecting the care delivered </t>
  </si>
  <si>
    <t xml:space="preserve">by both ambulance services and acute trusts. </t>
  </si>
  <si>
    <t>Survival is calculated for two patient groups; the overall group, and the same Utstein comparator group</t>
  </si>
  <si>
    <t>described above in 1.</t>
  </si>
  <si>
    <t>3 Outcome from acute ST-elevation myocardial infarction</t>
  </si>
  <si>
    <t>ST-segment elevation myocardial infarction (STEMI), a type of heart attack, is caused by a sudden blockage</t>
  </si>
  <si>
    <t>of the blood supply to the heart muscle. It is therefore vital that blood flow is quickly restored through</t>
  </si>
  <si>
    <t>clinical interventions such as primary percutaneous coronary angiography and intervention such as stenting.</t>
  </si>
  <si>
    <t>In addition to these primary treatments, however, patients with STEMI need to be managed in the correct</t>
  </si>
  <si>
    <t>way, including the administration of an appropriate care bundle: that is, a package of clinical interventions</t>
  </si>
  <si>
    <t>that are known to benefit the health outcomes of STEMI patients. For example, patients should be</t>
  </si>
  <si>
    <t>administered pain relief medicines to help alleviate their ongoing discomfort.</t>
  </si>
  <si>
    <t>Early access to reperfusion (the restoration of blood flow) and other assessment and care interventions</t>
  </si>
  <si>
    <t>are associated with reductions in STEMI mortality and morbidity. Indicators reflect the two key</t>
  </si>
  <si>
    <t>interventions undertaken by ambulance services for these patients that are known to influence outcome:</t>
  </si>
  <si>
    <t xml:space="preserve">patients who receive the appropriate care bundle, and those who have timely delivery to the cardiac </t>
  </si>
  <si>
    <t xml:space="preserve">catheter lab for intervention. However, the time to angiography reflects the speed and effectiveness </t>
  </si>
  <si>
    <t xml:space="preserve">of both the ambulance service, and the team which provides emergency primary percutaenous </t>
  </si>
  <si>
    <t>angiography in the hospital.</t>
  </si>
  <si>
    <t>4 Outcome from Stroke</t>
  </si>
  <si>
    <t>The health outcomes of patients who suffer an acute stroke can be improved by recognising the symptoms</t>
  </si>
  <si>
    <t>of a stroke or transient ischaemic attack (TIA), making a diagnosis quickly, and by early transport of a</t>
  </si>
  <si>
    <t>patient to a stroke centre capable of providing further tests, treatment and care, including an early CT scan</t>
  </si>
  <si>
    <t xml:space="preserve">of the brain and "clot-busting" drugs (thrombolysis) for those who are eligible. </t>
  </si>
  <si>
    <t>Indicators define those patients who receive the appropriate diagnostic bundle, and those who have timely</t>
  </si>
  <si>
    <t>delivery to an acute stroke centre. Measures will be developed of the overall times from call to CT scan</t>
  </si>
  <si>
    <t xml:space="preserve">and from call to thrombolysis, which will reflect the speed and effectiveness of both the ambulance service </t>
  </si>
  <si>
    <t>and the team which provides emergency and specialist stroke treatment in the hospital.</t>
  </si>
  <si>
    <t>5 Falls</t>
  </si>
  <si>
    <t>Falls, and fall-related injuries, are common in older people and can be serious. This indicator looks at</t>
  </si>
  <si>
    <t>whether patients aged 65 years and over who have a fall from below two metres and are discharged at</t>
  </si>
  <si>
    <t>scene have received a thorough examination to exclude injuries.  Whilst many patients who fall are safely</t>
  </si>
  <si>
    <t>discharged on scene following an ambulance attendance, this indicator seeks to assure the quality and</t>
  </si>
  <si>
    <t>safety of assessment and care delivered and identify opportunities for local learning and improvement.</t>
  </si>
  <si>
    <t>Further information</t>
  </si>
  <si>
    <t>For data item definitions see "20210610 AmbCO data specification" at</t>
  </si>
  <si>
    <t>www.england.nhs.uk/statistics/statistical-work-areas/ambulance-quality-indicators</t>
  </si>
  <si>
    <t xml:space="preserve">These published data should be used with caution, especially where there are small numbers. For </t>
  </si>
  <si>
    <t>example, survival data for many trusts are based on data for under 30 patients.</t>
  </si>
  <si>
    <t xml:space="preserve">These data are subject to standard revisions policies, and data may be revised where appropriate to </t>
  </si>
  <si>
    <t>provide a more accurate and consistent reflection of activity.</t>
  </si>
  <si>
    <t>Selection Sheet / Contact</t>
  </si>
  <si>
    <t>These accredited official statistics were independently reviewed by the Office for Statistics</t>
  </si>
  <si>
    <t>Regulation in May 2015. They comply with the standards of trustworthiness, quality and value</t>
  </si>
  <si>
    <t>in the Code of Practice for Statistics and should be labelled "accredited official statistics".</t>
  </si>
  <si>
    <t>NHS England</t>
  </si>
  <si>
    <t>Ambulance Quality Indicators: Clinical Outcomes Time Series</t>
  </si>
  <si>
    <t>Latest month of time series:</t>
  </si>
  <si>
    <t>Select Organisation of interest:</t>
  </si>
  <si>
    <t>North East and Yorkshire</t>
  </si>
  <si>
    <t>Organisation Code:</t>
  </si>
  <si>
    <t>Region:</t>
  </si>
  <si>
    <t>Trust</t>
  </si>
  <si>
    <t>Trust code</t>
  </si>
  <si>
    <t>Region</t>
  </si>
  <si>
    <t>Region code</t>
  </si>
  <si>
    <t>England</t>
  </si>
  <si>
    <t>ENG</t>
  </si>
  <si>
    <t>Not applicable</t>
  </si>
  <si>
    <t xml:space="preserve"> --REGION--</t>
  </si>
  <si>
    <t>-</t>
  </si>
  <si>
    <t>E40000009</t>
  </si>
  <si>
    <t>Y63</t>
  </si>
  <si>
    <t>North West</t>
  </si>
  <si>
    <t>RX7</t>
  </si>
  <si>
    <t>Y62</t>
  </si>
  <si>
    <t>East of England</t>
  </si>
  <si>
    <t>RYC</t>
  </si>
  <si>
    <t>Y61</t>
  </si>
  <si>
    <t>Midlands</t>
  </si>
  <si>
    <t>E40000008</t>
  </si>
  <si>
    <t>Y60</t>
  </si>
  <si>
    <t>London</t>
  </si>
  <si>
    <t>RRU</t>
  </si>
  <si>
    <t>Y56</t>
  </si>
  <si>
    <t>South East</t>
  </si>
  <si>
    <t>E40000005</t>
  </si>
  <si>
    <t>Y59</t>
  </si>
  <si>
    <t>South West</t>
  </si>
  <si>
    <t>RYF</t>
  </si>
  <si>
    <t>Y58</t>
  </si>
  <si>
    <t xml:space="preserve"> --AREA--</t>
  </si>
  <si>
    <t>East Midlands Ambulance Service NHS Trust</t>
  </si>
  <si>
    <t>RX9</t>
  </si>
  <si>
    <t>East of England Ambulance Service NHS Trust</t>
  </si>
  <si>
    <t>Great Western Ambulance Service NHS Trust</t>
  </si>
  <si>
    <t>RX5</t>
  </si>
  <si>
    <t>Isle of Wight NHS Trust</t>
  </si>
  <si>
    <t>R1F</t>
  </si>
  <si>
    <t>London Ambulance Service NHS Trust</t>
  </si>
  <si>
    <t>North East Ambulance Service NHS Foundation Trust</t>
  </si>
  <si>
    <t>RX6</t>
  </si>
  <si>
    <t>North West Ambulance Service NHS Trust</t>
  </si>
  <si>
    <t>South Central Ambulance Service NHS Foundation Trust</t>
  </si>
  <si>
    <t>RYE</t>
  </si>
  <si>
    <t>South East Coast Ambulance Service NHS Foundation Trust</t>
  </si>
  <si>
    <t>RYD</t>
  </si>
  <si>
    <t>South Western Ambulance Service NHS Foundation Trust</t>
  </si>
  <si>
    <t>RYA</t>
  </si>
  <si>
    <t>Yorkshire Ambulance Service NHS Trust</t>
  </si>
  <si>
    <t>RX8</t>
  </si>
  <si>
    <t>Contents</t>
  </si>
  <si>
    <t>For ambulance patients for Ambulance Services in England:</t>
  </si>
  <si>
    <t>Introduction</t>
  </si>
  <si>
    <t xml:space="preserve">Return of Spontaneous Circulation (ROSC) after cardiac arrest </t>
  </si>
  <si>
    <t xml:space="preserve">Survival at 30 days after cardiac arrest </t>
  </si>
  <si>
    <t>Survival to discharge from hospital after cardiac arrest</t>
  </si>
  <si>
    <t>Outcomes from Acute ST-elevation myocardial infarction (STEMI)</t>
  </si>
  <si>
    <t>Outcomes from stroke</t>
  </si>
  <si>
    <t>Outcomes from falls</t>
  </si>
  <si>
    <t>Outcomes from sepsis</t>
  </si>
  <si>
    <t>Lookup from ICB to Ambulance Service</t>
  </si>
  <si>
    <t>Media can contact NHS England Media Team on 0113 825 0958 or</t>
  </si>
  <si>
    <t>nhsengland.media@nhs.net</t>
  </si>
  <si>
    <t>Produced by:</t>
  </si>
  <si>
    <t>Operational Insights, Transformation Directorate, NHS England</t>
  </si>
  <si>
    <t>england.999iucdata@nhs.net</t>
  </si>
  <si>
    <t>07918 336050 (Ian Kay)</t>
  </si>
  <si>
    <t>Available from:</t>
  </si>
  <si>
    <t>Time Series</t>
  </si>
  <si>
    <t>Ambulance Quality Indicators Clinical Outcomes</t>
  </si>
  <si>
    <t>Return of Spontaneous Circulation (ROSC) from cardiac arrest for ambulance patients in England</t>
  </si>
  <si>
    <t>Area:</t>
  </si>
  <si>
    <t>Area code:</t>
  </si>
  <si>
    <t>All patients</t>
  </si>
  <si>
    <r>
      <t xml:space="preserve">Utstein comparator group </t>
    </r>
    <r>
      <rPr>
        <b/>
        <vertAlign val="superscript"/>
        <sz val="10"/>
        <rFont val="Arial"/>
        <family val="2"/>
      </rPr>
      <t>1</t>
    </r>
  </si>
  <si>
    <r>
      <t xml:space="preserve">All patients </t>
    </r>
    <r>
      <rPr>
        <b/>
        <vertAlign val="superscript"/>
        <sz val="10"/>
        <rFont val="Arial"/>
        <family val="2"/>
      </rPr>
      <t>2</t>
    </r>
  </si>
  <si>
    <t>Data item code:</t>
  </si>
  <si>
    <t>R1n</t>
  </si>
  <si>
    <t>R1r</t>
  </si>
  <si>
    <t>R2n</t>
  </si>
  <si>
    <t>R2r</t>
  </si>
  <si>
    <t>R5n</t>
  </si>
  <si>
    <t>R5b</t>
  </si>
  <si>
    <t>2011 item code:</t>
  </si>
  <si>
    <t>SQU03_3_1_2</t>
  </si>
  <si>
    <t>SQU03_3_1_1</t>
  </si>
  <si>
    <t>SQU03_3_2_2</t>
  </si>
  <si>
    <t>SQU03_3_2_1</t>
  </si>
  <si>
    <r>
      <t xml:space="preserve">Patients with resuscitation commenced / continued by Ambulance Service </t>
    </r>
    <r>
      <rPr>
        <vertAlign val="superscript"/>
        <sz val="10"/>
        <rFont val="Arial"/>
        <family val="2"/>
      </rPr>
      <t>3</t>
    </r>
  </si>
  <si>
    <t>Of R1n, patients who had ROSC on arrival at hospital</t>
  </si>
  <si>
    <t>Proportion who had ROSC on arrival at hospital</t>
  </si>
  <si>
    <t>Of R2n, patients who had ROSC on arrival at hospital</t>
  </si>
  <si>
    <t>Patients with ROSC on scene</t>
  </si>
  <si>
    <t>Of R5n, patients receiving post-ROSC care bundle</t>
  </si>
  <si>
    <t>Proportion receiving the care bundle</t>
  </si>
  <si>
    <t>2011-12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</si>
  <si>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</si>
  <si>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</si>
  <si>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</si>
  <si>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</si>
  <si>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</si>
  <si>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</si>
  <si>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</si>
  <si>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</si>
  <si>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</si>
  <si>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</si>
  <si>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</si>
  <si>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</si>
  <si>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2011-12 Total</t>
  </si>
  <si>
    <t>2012-13</t>
  </si>
  <si>
    <t>2012-13 Total</t>
  </si>
  <si>
    <t>2013-14</t>
  </si>
  <si>
    <t>2013-14 Total</t>
  </si>
  <si>
    <t>2014-15</t>
  </si>
  <si>
    <t>2014-15 Total</t>
  </si>
  <si>
    <t>2015-16</t>
  </si>
  <si>
    <t>2015-16 Total</t>
  </si>
  <si>
    <t>2016-17</t>
  </si>
  <si>
    <t>2016-17 Total</t>
  </si>
  <si>
    <t>2017-18</t>
  </si>
  <si>
    <t>2017-18 Total</t>
  </si>
  <si>
    <t>2018-19</t>
  </si>
  <si>
    <t>2018-19 Total</t>
  </si>
  <si>
    <t>2019-20</t>
  </si>
  <si>
    <t>2019-20 Total</t>
  </si>
  <si>
    <t>2020-21</t>
  </si>
  <si>
    <t>2020-21 Total</t>
  </si>
  <si>
    <t>2021-22</t>
  </si>
  <si>
    <t>2021-22 Total</t>
  </si>
  <si>
    <t>2022-23</t>
  </si>
  <si>
    <t>2022-23 Total</t>
  </si>
  <si>
    <r>
      <t xml:space="preserve">2023-24 </t>
    </r>
    <r>
      <rPr>
        <vertAlign val="superscript"/>
        <sz val="10"/>
        <rFont val="Arial"/>
        <family val="2"/>
      </rPr>
      <t>4</t>
    </r>
  </si>
  <si>
    <r>
      <t xml:space="preserve">2023-24 Total </t>
    </r>
    <r>
      <rPr>
        <b/>
        <vertAlign val="superscript"/>
        <sz val="10"/>
        <rFont val="Arial"/>
        <family val="2"/>
      </rPr>
      <t>4</t>
    </r>
  </si>
  <si>
    <t>2024-25</t>
  </si>
  <si>
    <t>2024-25 Total</t>
  </si>
  <si>
    <t>2025-26</t>
  </si>
  <si>
    <t>denotes not available.</t>
  </si>
  <si>
    <t>The Utstein comparator group are patients with cardiac arrest of presumed cardiac origin, where the arrest was bystander witnessed, and the initial rhythm</t>
  </si>
  <si>
    <t xml:space="preserve"> was Ventricular Fibrillation or Ventricular Tachycardia.</t>
  </si>
  <si>
    <t>Post-ROSC care bundle data (R5n and R5b) are collected for May, August, November, and February from 2024-25 onwards, and previously for April, July, October,</t>
  </si>
  <si>
    <t xml:space="preserve"> and January back to April 2018. Increased percentages for EMAS from April 2020 reflect improved information recording, rather than changes in operational procedure.</t>
  </si>
  <si>
    <t>R1n may differ from R3n/R6n, and R2n from R4n/R7n, where outcome data are not available for all patients conveyed to hospital by the Ambulance Service.</t>
  </si>
  <si>
    <t>Due to a trust-wide outage of the electronic Patient Clinical Record (ePCR), 2023 cardiac arrest data are unavailable from 1 April to 30 September for IOW, and</t>
  </si>
  <si>
    <t xml:space="preserve"> incomplete for SCAS from July to September. Post-ROSC bundle data for SWAST are compiled from paper records and may not be representative of </t>
  </si>
  <si>
    <t>Source:</t>
  </si>
  <si>
    <t>Ambulance Services, initially via the AmbCO collection, and from March 2018, via the Out of Hospital Cardiac Arrest Outcome study, University of Warwick.</t>
  </si>
  <si>
    <t>Survival at 30 days following a cardiac arrest for ambulance patients for Ambulance Services in England</t>
  </si>
  <si>
    <t>R6n</t>
  </si>
  <si>
    <t>R6s</t>
  </si>
  <si>
    <t>R7n</t>
  </si>
  <si>
    <t>R7s</t>
  </si>
  <si>
    <t>R0n</t>
  </si>
  <si>
    <r>
      <t xml:space="preserve">Patients with resuscitation commenced / continued by Ambulance Service </t>
    </r>
    <r>
      <rPr>
        <vertAlign val="superscript"/>
        <sz val="10"/>
        <rFont val="Arial"/>
        <family val="2"/>
      </rPr>
      <t>2</t>
    </r>
  </si>
  <si>
    <t>Of R6n, survival at 30 days</t>
  </si>
  <si>
    <t>Survival at 30 days</t>
  </si>
  <si>
    <t>Of R7n, survival at 30 days</t>
  </si>
  <si>
    <r>
      <t xml:space="preserve">Total cardiac arrest (including not resuscitated) </t>
    </r>
    <r>
      <rPr>
        <vertAlign val="superscript"/>
        <sz val="10"/>
        <rFont val="Arial"/>
        <family val="2"/>
      </rPr>
      <t>3</t>
    </r>
  </si>
  <si>
    <t>The Utstein comparator group are patients with cardiac arrest of presumed cardiac origin, where the arrest was bystander</t>
  </si>
  <si>
    <t xml:space="preserve"> witnessed, and the initial rhythm was Ventricular Fibrillation or Ventricular Tachycardia.</t>
  </si>
  <si>
    <t>Survival at 30 days (R6 and R7 data items) first collected in January 2021. See "Cardiac a. STD" tab for previous survival data.</t>
  </si>
  <si>
    <t>R1n may differ from R3n/R6n. and R2n from R4n/R7n, where outcome data are not available for all patients conveyed to hospital</t>
  </si>
  <si>
    <t xml:space="preserve"> by the Ambulance Service.</t>
  </si>
  <si>
    <t>R0n excludes return of spontaneous circulation before arrival of ambulance. R0n includes improved identification of incidents where</t>
  </si>
  <si>
    <t xml:space="preserve"> resuscitation had not been performed, in NWAS from July 2019 due to use of stop codes, and in NEAS from December 2019.</t>
  </si>
  <si>
    <t>Due to a trust-wide outage of the electronic Patient Clinical Record (ePCR), 2023 cardiac arrest data are unavailable</t>
  </si>
  <si>
    <t>from 1 April to 30 September for IOW, and incomplete for SCAS from July to September.</t>
  </si>
  <si>
    <t>Ambulance Services, via the Out of Hospital Cardiac Arrest Outcome study, University of Warwick.</t>
  </si>
  <si>
    <r>
      <t xml:space="preserve">Utstein comparator group </t>
    </r>
    <r>
      <rPr>
        <b/>
        <vertAlign val="superscript"/>
        <sz val="10"/>
        <rFont val="Arial"/>
        <family val="2"/>
      </rPr>
      <t>2</t>
    </r>
  </si>
  <si>
    <t>R3n</t>
  </si>
  <si>
    <t>R3s</t>
  </si>
  <si>
    <t>R4n</t>
  </si>
  <si>
    <t>R4s</t>
  </si>
  <si>
    <t>SQU03_7_1_2</t>
  </si>
  <si>
    <t>SQU03_7_1_1</t>
  </si>
  <si>
    <t>SQU03_7_2_2</t>
  </si>
  <si>
    <t>SQU03_7_2_1</t>
  </si>
  <si>
    <t>Of R3n, patients discharged from hospital alive</t>
  </si>
  <si>
    <t>Proportion discharged alive</t>
  </si>
  <si>
    <t>Of R4n, patients discharged from hospital alive</t>
  </si>
  <si>
    <r>
      <t xml:space="preserve">2020-21 </t>
    </r>
    <r>
      <rPr>
        <vertAlign val="superscript"/>
        <sz val="10"/>
        <rFont val="Arial"/>
        <family val="2"/>
      </rPr>
      <t>1</t>
    </r>
  </si>
  <si>
    <t>denotes not available. Data are not collected nationally after December 2020.</t>
  </si>
  <si>
    <t>Survival rates for 2020 above may appear lower than they really are. During the COVID-19 pandemic, data suppliers in</t>
  </si>
  <si>
    <t xml:space="preserve"> some hospitals were moved to other duties, making data on survival harder to obtain than data on deaths.</t>
  </si>
  <si>
    <t>The Utstein comparator group are patients with cardiac arrest of presumed cardiac origin, where the arrest was</t>
  </si>
  <si>
    <t xml:space="preserve"> bystander witnessed, and the initial rhythm was Ventricular Fibrillation or Ventricular Tachycardia.</t>
  </si>
  <si>
    <t>Survival to discharge not collected after December 2020. See "Cardiac a. 30 day" tab for later measures.</t>
  </si>
  <si>
    <t>R1n may differ from R3n/R6n. and R2n from R4n/R7n, where outcome data are not available for all patients conveyed</t>
  </si>
  <si>
    <t xml:space="preserve"> to hospital by the Ambulance Service.</t>
  </si>
  <si>
    <t>From April 2019, SCAS exclude from R3n and R4n incidents with no information on either death or survival.</t>
  </si>
  <si>
    <t xml:space="preserve">Ambulance Services, initially via the AmbCO collection, and from March 2018, </t>
  </si>
  <si>
    <t>via the Out of Hospital Cardiac Arrest Outcome study, University of Warwick.</t>
  </si>
  <si>
    <t>Outcome from Acute ST-elevation myocardial infarction (STEMI) for ambulance patients in England</t>
  </si>
  <si>
    <t>Times in hours:minutes</t>
  </si>
  <si>
    <t>M4n</t>
  </si>
  <si>
    <t>M4b</t>
  </si>
  <si>
    <t>M1n</t>
  </si>
  <si>
    <t>M3n</t>
  </si>
  <si>
    <t>M3m</t>
  </si>
  <si>
    <t>M390</t>
  </si>
  <si>
    <t>SQU03_5_2_1</t>
  </si>
  <si>
    <t>SQU03_5_1_1</t>
  </si>
  <si>
    <t>SQU03_5_3_2</t>
  </si>
  <si>
    <t>SQU03_5_3_1</t>
  </si>
  <si>
    <t>SQU03_5_2_2</t>
  </si>
  <si>
    <t>SQU03_5_1_2</t>
  </si>
  <si>
    <t>Proportion who received the STEMI bundle</t>
  </si>
  <si>
    <t>Proportion with angioplasty within 150 minutes of call</t>
  </si>
  <si>
    <t>Proportion receiving thrombolysis within 60 minutes of call</t>
  </si>
  <si>
    <t>2023-24</t>
  </si>
  <si>
    <t>2023-24 Total</t>
  </si>
  <si>
    <t>Before April 2022, for SECAmb, if a reason has not been documented for not using Entonox or morphine, then paracetamol does not count towards bundle delivery.</t>
  </si>
  <si>
    <t>From January 2018, STEMI care bundle data (M4n and M4b) are collected for January, April, July, and October.</t>
  </si>
  <si>
    <t>ECG: Electrocardiogram, a test of the heart's electrical activity.</t>
  </si>
  <si>
    <t>M1n and M3n exclude incidents with more than 1000 minutes from call to hospital arrival or from call to catheter insertion.</t>
  </si>
  <si>
    <t>For some trusts, M1n and M3n in recent months could be less than half what they should be, but will become more accurate when we publish our six-monthly revisions.</t>
  </si>
  <si>
    <t>Centiles for England, regions, and years, are means of trusts' monthly centiles, weighted by their counts of patients.</t>
  </si>
  <si>
    <t>SQU03_5_2_1 and SQU03_5_2_2 were superseded by items M1n, M3n, M3m, and M390, from November 2017.</t>
  </si>
  <si>
    <t>SQU03_5_1_1 and SQU03_5_1_2 were not collected after March 2013.</t>
  </si>
  <si>
    <t>AmbCO collection from Ambulance Services; except M1n, M3n, M3m and M390, from Myocardial Ischaemia National Audit Project (MINAP)</t>
  </si>
  <si>
    <t>K4n</t>
  </si>
  <si>
    <t>K4b</t>
  </si>
  <si>
    <t>K1n</t>
  </si>
  <si>
    <t>K1m</t>
  </si>
  <si>
    <t>K150</t>
  </si>
  <si>
    <t>K190</t>
  </si>
  <si>
    <t>K2n</t>
  </si>
  <si>
    <t>K2m</t>
  </si>
  <si>
    <t>K250</t>
  </si>
  <si>
    <t>K290</t>
  </si>
  <si>
    <t>K3n</t>
  </si>
  <si>
    <t>K3m</t>
  </si>
  <si>
    <t>K350</t>
  </si>
  <si>
    <t>K390</t>
  </si>
  <si>
    <t>SQU03_6_1_1</t>
  </si>
  <si>
    <t>SQU03_6_2_2</t>
  </si>
  <si>
    <t>SQU03_6_2_1</t>
  </si>
  <si>
    <t>SQU03_6_1_2</t>
  </si>
  <si>
    <r>
      <t xml:space="preserve">Number of Face Arm Speech Test (FAST) positive patients (assessed face to face) potentially eligible for stroke thrombolysis </t>
    </r>
    <r>
      <rPr>
        <vertAlign val="superscript"/>
        <sz val="10"/>
        <rFont val="Arial"/>
        <family val="2"/>
      </rPr>
      <t>5</t>
    </r>
  </si>
  <si>
    <r>
      <t xml:space="preserve">Of SQU03_6_1_2, number arriving at a hyperacute stroke centre within 60 minutes of call </t>
    </r>
    <r>
      <rPr>
        <vertAlign val="superscript"/>
        <sz val="10"/>
        <rFont val="Arial"/>
        <family val="2"/>
      </rPr>
      <t>5</t>
    </r>
  </si>
  <si>
    <t>Proportion arriving within 60 minutes of call</t>
  </si>
  <si>
    <t>Stroke diagnostic bundle data items K4n and K4b are not collected after February 2024, and only for February, May, August, and November after January 2018.</t>
  </si>
  <si>
    <t>They are not available for IOW in May or August 2023.</t>
  </si>
  <si>
    <t>K4b and K4n reduced in EEAST from November 2022 due to improved identification and exclusion of incidents that were not strokes but had similar symptoms.</t>
  </si>
  <si>
    <t xml:space="preserve">YAS K4b and K4n counts increased from November 2021 due to the introduction of SNOMED CT clinical coding to identify suspected stroke patients. </t>
  </si>
  <si>
    <t>SCAS increased use of electronic patient records in 2019 may mean not all bundle aspects delivered were recorded.</t>
  </si>
  <si>
    <t>K1 times use arrival at hospital time as recorded by the ambulance service. K2 and K3 times use hospital arrival time as recorded by the hospital.</t>
  </si>
  <si>
    <t>Medians / centiles for England, regions, and years, are means of trusts' monthly medians / centiles, weighted by their counts of patients.</t>
  </si>
  <si>
    <t>From April 2019, K1n comprises patients, confirmed by SSNAP as having had a stroke, with enough information from acute trusts for Ambulance Services to</t>
  </si>
  <si>
    <t>Up to March 2019, stroke patient count K1n comprised patients either with a provisional diagnosis of stroke, or Face-Arm-Speech Test (FAST) positive.</t>
  </si>
  <si>
    <t>For YAS, in Jun, Jul, Sep, Oct, and Dec 2018, and Jan 2019, K1n includes incidents tagged on paper as potential stroke but not validated.</t>
  </si>
  <si>
    <t>K2n / K3n comprise patients confirmed by SSNAP as having had a stroke and a CT scan / thrombolysis.</t>
  </si>
  <si>
    <t>Incidents with more than 1000 minutes from hospital arrival to CT scan are excluded from K2n.</t>
  </si>
  <si>
    <t>Up to June 2019 data, if K3n is less than five, K3 times are suppressed by SSNAP, and so regional and national totals include K3n but not K3 times.</t>
  </si>
  <si>
    <t>From July 2019 data, if K3n is less than five, K3 times and K3n itself are suppressed by SSNAP, and excluded from regional and national totals.</t>
  </si>
  <si>
    <t>SQU03_6_1_1 and SQU03_6_1_2 were superseded by the K1 to K3 data items from November 2017.</t>
  </si>
  <si>
    <t>Sentinel Stroke National Audit Programme (SSNAP) for K1 to K3 items; AmbCO collection from Ambulance Services to NHS England otherwise, and for K1 items before April 2019.</t>
  </si>
  <si>
    <r>
      <t xml:space="preserve">Outcomes for patients attended by an ambulance service after a fall </t>
    </r>
    <r>
      <rPr>
        <b/>
        <vertAlign val="superscript"/>
        <sz val="10"/>
        <rFont val="Arial"/>
        <family val="2"/>
      </rPr>
      <t>1</t>
    </r>
  </si>
  <si>
    <t>F2n</t>
  </si>
  <si>
    <t>F2b</t>
  </si>
  <si>
    <t>Patients aged 65 and over who have suffered a fall from below 2 metres and are discharged on scene</t>
  </si>
  <si>
    <t>Of these, number who have received an appropriate care bundle</t>
  </si>
  <si>
    <t>Falls care bundle</t>
  </si>
  <si>
    <t>These Falls indicators are collected for each June, September, December, and March.</t>
  </si>
  <si>
    <t>If a trust attends more than 300 eligible patients in a month, it will supply data for a random</t>
  </si>
  <si>
    <t>sample of 300 of them. True proportions for England and regions will therefore be closer to</t>
  </si>
  <si>
    <t>proportions for their larger trusts than shown above. Weighting each trust's sample by its total</t>
  </si>
  <si>
    <t>incident count (A7 from the AmbSYS data collection) in June 2024 would give a proportion</t>
  </si>
  <si>
    <t>two percentage points smaller for England.</t>
  </si>
  <si>
    <t>Outcomes from sepsis for ambulance patients in England</t>
  </si>
  <si>
    <t>P1n</t>
  </si>
  <si>
    <t>P1b</t>
  </si>
  <si>
    <r>
      <t xml:space="preserve">Patients with suspected sepsis and National Early Warning Score (NEWS) or NEWS2 of 7 or above </t>
    </r>
    <r>
      <rPr>
        <vertAlign val="superscript"/>
        <sz val="10"/>
        <rFont val="Arial"/>
        <family val="2"/>
      </rPr>
      <t>1</t>
    </r>
  </si>
  <si>
    <t>Of P1n, patients who received the sepsis care bundle</t>
  </si>
  <si>
    <t>Proportion who received the sepsis care bundle</t>
  </si>
  <si>
    <t>Sepsis care bundle data items (P1n and P1b) were only collected for March,</t>
  </si>
  <si>
    <t xml:space="preserve"> June, September, and December, from June 2018, until June 2022.</t>
  </si>
  <si>
    <t>NEWS2 used in YAS from September 2018; IOW, SCAS, and WMAS from</t>
  </si>
  <si>
    <t xml:space="preserve"> December 2018; and others from March 2019, except SECAmb, from June 2019.</t>
  </si>
  <si>
    <t>For most trusts, increases in values during 2018-19 and 2019-20, and</t>
  </si>
  <si>
    <t xml:space="preserve"> NWAS in March 2022, are due to better identification of patients, </t>
  </si>
  <si>
    <t xml:space="preserve"> rather than more occurrences of sepsis.</t>
  </si>
  <si>
    <t>AmbCO collection from Ambulance Services to NHS England.</t>
  </si>
  <si>
    <t>Ambulance Service geography</t>
  </si>
  <si>
    <t>Ambulance Service code:</t>
  </si>
  <si>
    <t>ICB code by ONS</t>
  </si>
  <si>
    <t>ICB code by NHS</t>
  </si>
  <si>
    <t>North East</t>
  </si>
  <si>
    <t>Yorkshire</t>
  </si>
  <si>
    <t>East Midlands</t>
  </si>
  <si>
    <t>West Midlands</t>
  </si>
  <si>
    <t>South East Coast</t>
  </si>
  <si>
    <t>South Central</t>
  </si>
  <si>
    <t>South Western</t>
  </si>
  <si>
    <t>Isle of Wight</t>
  </si>
  <si>
    <t>E54000050</t>
  </si>
  <si>
    <t>QHM</t>
  </si>
  <si>
    <t>E54000008</t>
  </si>
  <si>
    <t>QYG</t>
  </si>
  <si>
    <t>E54000048</t>
  </si>
  <si>
    <t>QE1</t>
  </si>
  <si>
    <t>E54000057</t>
  </si>
  <si>
    <t>QOP</t>
  </si>
  <si>
    <t>E54000051</t>
  </si>
  <si>
    <t>QOQ</t>
  </si>
  <si>
    <t>E54000054</t>
  </si>
  <si>
    <t>QWO</t>
  </si>
  <si>
    <t>E54000061</t>
  </si>
  <si>
    <t>QF7</t>
  </si>
  <si>
    <t>E54000058</t>
  </si>
  <si>
    <t>QJ2</t>
  </si>
  <si>
    <t>E54000013</t>
  </si>
  <si>
    <t>QJM</t>
  </si>
  <si>
    <t>E54000015</t>
  </si>
  <si>
    <t>QK1</t>
  </si>
  <si>
    <t>E54000059</t>
  </si>
  <si>
    <t>QPM</t>
  </si>
  <si>
    <t>E54000060</t>
  </si>
  <si>
    <t>QT1</t>
  </si>
  <si>
    <t>E54000010</t>
  </si>
  <si>
    <t>QNC</t>
  </si>
  <si>
    <t>E54000011</t>
  </si>
  <si>
    <t>QOC</t>
  </si>
  <si>
    <t>E54000018</t>
  </si>
  <si>
    <t>QWU</t>
  </si>
  <si>
    <t>E54000019</t>
  </si>
  <si>
    <t>QGH</t>
  </si>
  <si>
    <t>E54000055</t>
  </si>
  <si>
    <t>QHL</t>
  </si>
  <si>
    <t>E54000062</t>
  </si>
  <si>
    <t>QUA</t>
  </si>
  <si>
    <t>E54000022</t>
  </si>
  <si>
    <t>QMM</t>
  </si>
  <si>
    <t>E54000023</t>
  </si>
  <si>
    <t>QJG</t>
  </si>
  <si>
    <t>E54000025</t>
  </si>
  <si>
    <t>QM7</t>
  </si>
  <si>
    <t>E54000026</t>
  </si>
  <si>
    <t>QH8</t>
  </si>
  <si>
    <t>E54000056</t>
  </si>
  <si>
    <t>QUE</t>
  </si>
  <si>
    <t>E54000024</t>
  </si>
  <si>
    <t>QHG</t>
  </si>
  <si>
    <t>E54000027</t>
  </si>
  <si>
    <t>QRV</t>
  </si>
  <si>
    <t>E54000028</t>
  </si>
  <si>
    <t>QMJ</t>
  </si>
  <si>
    <t>E54000029</t>
  </si>
  <si>
    <t>QMF</t>
  </si>
  <si>
    <t>E54000030</t>
  </si>
  <si>
    <t>QKK</t>
  </si>
  <si>
    <t>E54000031</t>
  </si>
  <si>
    <t>QWE</t>
  </si>
  <si>
    <t>E54000032</t>
  </si>
  <si>
    <t>QKS</t>
  </si>
  <si>
    <t>E54000063</t>
  </si>
  <si>
    <t>QXU</t>
  </si>
  <si>
    <t>E54000064</t>
  </si>
  <si>
    <t>QNX</t>
  </si>
  <si>
    <t>E54000034</t>
  </si>
  <si>
    <t>QNQ</t>
  </si>
  <si>
    <t>E54000044</t>
  </si>
  <si>
    <t>QU9</t>
  </si>
  <si>
    <t>E54000036</t>
  </si>
  <si>
    <t>QT6</t>
  </si>
  <si>
    <t>E54000037</t>
  </si>
  <si>
    <t>QJK</t>
  </si>
  <si>
    <t>E54000038</t>
  </si>
  <si>
    <t>QSL</t>
  </si>
  <si>
    <t>E54000039</t>
  </si>
  <si>
    <t>QUY</t>
  </si>
  <si>
    <t>E54000040</t>
  </si>
  <si>
    <t>QOX</t>
  </si>
  <si>
    <t>E54000041</t>
  </si>
  <si>
    <t>QVV</t>
  </si>
  <si>
    <t>E54000043</t>
  </si>
  <si>
    <t>QR1</t>
  </si>
  <si>
    <t>E54000042</t>
  </si>
  <si>
    <t>QRL</t>
  </si>
  <si>
    <t>ICB names, NHS codes, and ONS codes, are taken from Office for National Statistics (ONS):</t>
  </si>
  <si>
    <t>https://geoportal.statistics.gov.uk/datasets/0f0823d7708d4d0e8315092890564470_0/explore</t>
  </si>
  <si>
    <t>NEAS</t>
  </si>
  <si>
    <t>NWAS</t>
  </si>
  <si>
    <t>YAS</t>
  </si>
  <si>
    <t>EMAS</t>
  </si>
  <si>
    <t>WMAS</t>
  </si>
  <si>
    <t>EEAST</t>
  </si>
  <si>
    <t>LAS</t>
  </si>
  <si>
    <t>SECAmb</t>
  </si>
  <si>
    <t>SCAS</t>
  </si>
  <si>
    <t>OHCAO data yellow</t>
  </si>
  <si>
    <t>SSNAP data blue</t>
  </si>
  <si>
    <t>MINAP data green</t>
  </si>
  <si>
    <t>SDCS data white</t>
  </si>
  <si>
    <t>No longer collected: grey</t>
  </si>
  <si>
    <t>Resus commenced / continued after cardiac arrest</t>
  </si>
  <si>
    <t>ROSC</t>
  </si>
  <si>
    <t>Utstein Resus commenced / continued after cardiac arrest</t>
  </si>
  <si>
    <t>Utstein ROSC</t>
  </si>
  <si>
    <t>Resus c / c after cardiac arrest</t>
  </si>
  <si>
    <t>Cardiac arrest survival 30 days</t>
  </si>
  <si>
    <t>Utstein Resus c / v after cardiac</t>
  </si>
  <si>
    <t>Cardiac Utstein Survival 30 days</t>
  </si>
  <si>
    <t>Post-ROSC count</t>
  </si>
  <si>
    <t>Care bundle post-ROSC</t>
  </si>
  <si>
    <t>Cardiac arrest (inc. not resus)</t>
  </si>
  <si>
    <t>Stroke count</t>
  </si>
  <si>
    <t>Stroke call to hospital mean</t>
  </si>
  <si>
    <t>Stroke call to hospital median</t>
  </si>
  <si>
    <t>Stroke call to hospital 90th</t>
  </si>
  <si>
    <t>CT scan count</t>
  </si>
  <si>
    <t>Hospital to CT scan mean</t>
  </si>
  <si>
    <t>Hospital to CT scan median</t>
  </si>
  <si>
    <t>Hospital to CT scan 90th</t>
  </si>
  <si>
    <t>Thrombolysis count</t>
  </si>
  <si>
    <t>Hospital to thrombolysis mean</t>
  </si>
  <si>
    <t>Hospital to thrombolysis median</t>
  </si>
  <si>
    <t>Hospital to thrombolysis 90th</t>
  </si>
  <si>
    <t>"definite MI" count</t>
  </si>
  <si>
    <t>Call to catheter mean</t>
  </si>
  <si>
    <t>Call to catheter 90th</t>
  </si>
  <si>
    <t>PPCI count</t>
  </si>
  <si>
    <t>Care bundle STEMI</t>
  </si>
  <si>
    <t>STEMI count</t>
  </si>
  <si>
    <t>Falls bundle</t>
  </si>
  <si>
    <t>Falls count</t>
  </si>
  <si>
    <t>Diagnostic bundle stroke</t>
  </si>
  <si>
    <t>Of P1n, received sepsis bundle</t>
  </si>
  <si>
    <t>Suspected sepsis and NEWS2 of 7 or more</t>
  </si>
  <si>
    <t>Cardiac arrest survival</t>
  </si>
  <si>
    <t>Cardiac arrest Utstein Survival</t>
  </si>
  <si>
    <t>Angioplasty in 150 min</t>
  </si>
  <si>
    <t>STEMI angioplasty</t>
  </si>
  <si>
    <t>Stroke centre in 60 min</t>
  </si>
  <si>
    <t>Eligible for thrombolysis</t>
  </si>
  <si>
    <t>Product calculations for England and regional medians and centiles</t>
  </si>
  <si>
    <t>Org Name</t>
  </si>
  <si>
    <t>Month</t>
  </si>
  <si>
    <t>Year</t>
  </si>
  <si>
    <t>Cycle</t>
  </si>
  <si>
    <t>ID</t>
  </si>
  <si>
    <t>Reg</t>
  </si>
  <si>
    <t>Org Code</t>
  </si>
  <si>
    <t>2018 codes--&gt;</t>
  </si>
  <si>
    <t>april</t>
  </si>
  <si>
    <t>ENGLAND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</si>
  <si>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</si>
  <si>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</si>
  <si>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</si>
  <si>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</si>
  <si>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</si>
  <si>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</si>
  <si>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</si>
  <si>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</si>
  <si>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</si>
  <si>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</si>
  <si>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</si>
  <si>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 xml:space="preserve"> </t>
  </si>
  <si>
    <t>APRIL</t>
  </si>
  <si>
    <t>ISLE OF WIGHT NHS TRUST</t>
  </si>
  <si>
    <t>LONDON AMBULANCE SERVICE NHS TRUST</t>
  </si>
  <si>
    <t>GREAT WESTERN AMBULANCE SERVICE NHS TRUST</t>
  </si>
  <si>
    <t>NORTH EAST AMBULANCE SERVICE NHS FOUNDATION TRUST</t>
  </si>
  <si>
    <t>NORTH WEST AMBULANCE SERVICE NHS TRUST</t>
  </si>
  <si>
    <t>YORKSHIRE AMBULANCE SERVICE NHS TRUST</t>
  </si>
  <si>
    <t>EAST MIDLANDS AMBULANCE SERVICE NHS TRUST</t>
  </si>
  <si>
    <t>WEST MIDLANDS AMBULANCE SERVICE NHS FOUNDATION TRUST</t>
  </si>
  <si>
    <t>EAST OF ENGLAND AMBULANCE SERVICE NHS TRUST</t>
  </si>
  <si>
    <t>SOUTH EAST COAST AMBULANCE SERVICE NHS FOUNDATION TRUST</t>
  </si>
  <si>
    <t>SOUTH CENTRAL AMBULANCE SERVICE NHS FOUNDATION TRUST</t>
  </si>
  <si>
    <t>SOUTH WESTERN AMBULANCE SERVICE NHS FOUNDATION TRUST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</si>
  <si>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</si>
  <si>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</si>
  <si>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</si>
  <si>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</si>
  <si>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</si>
  <si>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</si>
  <si>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</si>
  <si>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</si>
  <si>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</si>
  <si>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</si>
  <si>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</si>
  <si>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Ambulance Service for each Clinical Commissioning Group (CCG)</t>
  </si>
  <si>
    <t>Name</t>
  </si>
  <si>
    <t>NHS code</t>
  </si>
  <si>
    <t>ONS Code</t>
  </si>
  <si>
    <t>NHS CCG code</t>
  </si>
  <si>
    <t>CCG name</t>
  </si>
  <si>
    <t>Office for National Statistics (ONS) April 2021 CCG code</t>
  </si>
  <si>
    <t xml:space="preserve">Ambulance Service </t>
  </si>
  <si>
    <r>
      <t xml:space="preserve">NHS Region of Ambulance Service </t>
    </r>
    <r>
      <rPr>
        <sz val="10"/>
        <rFont val="Arial"/>
        <family val="2"/>
      </rPr>
      <t>(not necessarily the region of the CCG)</t>
    </r>
  </si>
  <si>
    <t>02Q</t>
  </si>
  <si>
    <t>NHS Bassetlaw CCG</t>
  </si>
  <si>
    <t>E38000008</t>
  </si>
  <si>
    <t>03W</t>
  </si>
  <si>
    <t>NHS East Leicestershire and Rutland CCG</t>
  </si>
  <si>
    <t>E38000051</t>
  </si>
  <si>
    <t>04C</t>
  </si>
  <si>
    <t>NHS Leicester City CCG</t>
  </si>
  <si>
    <t>E38000097</t>
  </si>
  <si>
    <t>03H</t>
  </si>
  <si>
    <t>NHS North East Lincolnshire CCG</t>
  </si>
  <si>
    <t>E38000119</t>
  </si>
  <si>
    <t>03K</t>
  </si>
  <si>
    <t>NHS North Lincolnshire CCG</t>
  </si>
  <si>
    <t>E38000122</t>
  </si>
  <si>
    <t>04V</t>
  </si>
  <si>
    <t>NHS West Leicestershire CCG</t>
  </si>
  <si>
    <t>E38000201</t>
  </si>
  <si>
    <t>15M</t>
  </si>
  <si>
    <t>NHS Derby and Derbyshire CCG</t>
  </si>
  <si>
    <t>E38000229</t>
  </si>
  <si>
    <t>71E</t>
  </si>
  <si>
    <t>NHS Lincolnshire CCG</t>
  </si>
  <si>
    <t>E38000238</t>
  </si>
  <si>
    <t>78H</t>
  </si>
  <si>
    <t>NHS Northamptonshire CCG</t>
  </si>
  <si>
    <t>E38000242</t>
  </si>
  <si>
    <t>52R</t>
  </si>
  <si>
    <t>NHS Nottingham and Nottinghamshire CCG</t>
  </si>
  <si>
    <t>E38000243</t>
  </si>
  <si>
    <t>99E</t>
  </si>
  <si>
    <t>NHS Basildon and Brentwood CCG</t>
  </si>
  <si>
    <t>E38000007</t>
  </si>
  <si>
    <t>E40000007</t>
  </si>
  <si>
    <t>06H</t>
  </si>
  <si>
    <t>NHS Cambridgeshire and Peterborough CCG</t>
  </si>
  <si>
    <t>E38000026</t>
  </si>
  <si>
    <t>99F</t>
  </si>
  <si>
    <t>NHS Castle Point and Rochford CCG</t>
  </si>
  <si>
    <t>E38000030</t>
  </si>
  <si>
    <t>06K</t>
  </si>
  <si>
    <t>NHS East and North Hertfordshire CCG</t>
  </si>
  <si>
    <t>E38000049</t>
  </si>
  <si>
    <t>06N</t>
  </si>
  <si>
    <t>NHS Herts Valleys CCG</t>
  </si>
  <si>
    <t>E38000079</t>
  </si>
  <si>
    <t>06L</t>
  </si>
  <si>
    <t>NHS Ipswich and East Suffolk CCG</t>
  </si>
  <si>
    <t>E38000086</t>
  </si>
  <si>
    <t>06Q</t>
  </si>
  <si>
    <t>NHS Mid Essex CCG</t>
  </si>
  <si>
    <t>E38000106</t>
  </si>
  <si>
    <t>06T</t>
  </si>
  <si>
    <t>NHS North East Essex CCG</t>
  </si>
  <si>
    <t>E38000117</t>
  </si>
  <si>
    <t>99G</t>
  </si>
  <si>
    <t>NHS Southend CCG</t>
  </si>
  <si>
    <t>E38000168</t>
  </si>
  <si>
    <t>07G</t>
  </si>
  <si>
    <t>NHS Thurrock CCG</t>
  </si>
  <si>
    <t>E38000185</t>
  </si>
  <si>
    <t>07H</t>
  </si>
  <si>
    <t>NHS West Essex CCG</t>
  </si>
  <si>
    <t>E38000197</t>
  </si>
  <si>
    <t>07K</t>
  </si>
  <si>
    <t>NHS West Suffolk CCG</t>
  </si>
  <si>
    <t>E38000204</t>
  </si>
  <si>
    <t>26A</t>
  </si>
  <si>
    <t>NHS Norfolk and Waveney CCG</t>
  </si>
  <si>
    <t>E38000239</t>
  </si>
  <si>
    <t>93C</t>
  </si>
  <si>
    <t>NHS North Central London CCG</t>
  </si>
  <si>
    <t>E38000240</t>
  </si>
  <si>
    <t>E40000003</t>
  </si>
  <si>
    <t>72Q</t>
  </si>
  <si>
    <t>NHS South East London CCG</t>
  </si>
  <si>
    <t>E38000244</t>
  </si>
  <si>
    <t>36L</t>
  </si>
  <si>
    <t>NHS South West London CCG</t>
  </si>
  <si>
    <t>E38000245</t>
  </si>
  <si>
    <t>A3A8R</t>
  </si>
  <si>
    <t>NHS North East London CCG</t>
  </si>
  <si>
    <t>E38000255</t>
  </si>
  <si>
    <t>W2U3Z</t>
  </si>
  <si>
    <t>NHS North West London CCG</t>
  </si>
  <si>
    <t>E38000256</t>
  </si>
  <si>
    <t>99C</t>
  </si>
  <si>
    <t>NHS North Tyneside CCG</t>
  </si>
  <si>
    <t>E38000127</t>
  </si>
  <si>
    <t>00L</t>
  </si>
  <si>
    <t>NHS Northumberland CCG</t>
  </si>
  <si>
    <t>E38000130</t>
  </si>
  <si>
    <t>00N</t>
  </si>
  <si>
    <t>NHS South Tyneside CCG</t>
  </si>
  <si>
    <t>E38000163</t>
  </si>
  <si>
    <t>00P</t>
  </si>
  <si>
    <t>NHS Sunderland CCG</t>
  </si>
  <si>
    <t>E38000176</t>
  </si>
  <si>
    <t>13T</t>
  </si>
  <si>
    <t>NHS Newcastle Gateshead CCG</t>
  </si>
  <si>
    <t>E38000212</t>
  </si>
  <si>
    <t>84H</t>
  </si>
  <si>
    <t>NHS County Durham CCG</t>
  </si>
  <si>
    <t>E38000234</t>
  </si>
  <si>
    <t>16C</t>
  </si>
  <si>
    <t>NHS Tees Valley CCG</t>
  </si>
  <si>
    <t>E38000247</t>
  </si>
  <si>
    <t>00Q</t>
  </si>
  <si>
    <t>NHS Blackburn with Darwen CCG</t>
  </si>
  <si>
    <t>E38000014</t>
  </si>
  <si>
    <t>E40000010</t>
  </si>
  <si>
    <t>00R</t>
  </si>
  <si>
    <t>NHS Blackpool CCG</t>
  </si>
  <si>
    <t>E38000015</t>
  </si>
  <si>
    <t>00T</t>
  </si>
  <si>
    <t>NHS Bolton CCG</t>
  </si>
  <si>
    <t>E38000016</t>
  </si>
  <si>
    <t>00V</t>
  </si>
  <si>
    <t>NHS Bury CCG</t>
  </si>
  <si>
    <t>E38000024</t>
  </si>
  <si>
    <t>00X</t>
  </si>
  <si>
    <t>NHS Chorley and South Ribble CCG</t>
  </si>
  <si>
    <t>E38000034</t>
  </si>
  <si>
    <t>01A</t>
  </si>
  <si>
    <t>NHS East Lancashire CCG</t>
  </si>
  <si>
    <t>E38000050</t>
  </si>
  <si>
    <t>01F</t>
  </si>
  <si>
    <t>NHS Halton CCG</t>
  </si>
  <si>
    <t>E38000068</t>
  </si>
  <si>
    <t>01D</t>
  </si>
  <si>
    <t>NHS Heywood, Middleton and Rochdale CCG</t>
  </si>
  <si>
    <t>E38000080</t>
  </si>
  <si>
    <t>01J</t>
  </si>
  <si>
    <t>NHS Knowsley CCG</t>
  </si>
  <si>
    <t>E38000091</t>
  </si>
  <si>
    <t>99A</t>
  </si>
  <si>
    <t>NHS Liverpool CCG</t>
  </si>
  <si>
    <t>E38000101</t>
  </si>
  <si>
    <t>00Y</t>
  </si>
  <si>
    <t>NHS Oldham CCG</t>
  </si>
  <si>
    <t>E38000135</t>
  </si>
  <si>
    <t>01G</t>
  </si>
  <si>
    <t>NHS Salford CCG</t>
  </si>
  <si>
    <t>E38000143</t>
  </si>
  <si>
    <t>01T</t>
  </si>
  <si>
    <t>NHS South Sefton CCG</t>
  </si>
  <si>
    <t>E38000161</t>
  </si>
  <si>
    <t>01V</t>
  </si>
  <si>
    <t>NHS Southport and Formby CCG</t>
  </si>
  <si>
    <t>E38000170</t>
  </si>
  <si>
    <t>01X</t>
  </si>
  <si>
    <t>NHS St Helens CCG</t>
  </si>
  <si>
    <t>E38000172</t>
  </si>
  <si>
    <t>01W</t>
  </si>
  <si>
    <t>NHS Stockport CCG</t>
  </si>
  <si>
    <t>E38000174</t>
  </si>
  <si>
    <t>01Y</t>
  </si>
  <si>
    <t>NHS Tameside and Glossop CCG</t>
  </si>
  <si>
    <t>E38000182</t>
  </si>
  <si>
    <t>02A</t>
  </si>
  <si>
    <t>NHS Trafford CCG</t>
  </si>
  <si>
    <t>E38000187</t>
  </si>
  <si>
    <t>02E</t>
  </si>
  <si>
    <t>NHS Warrington CCG</t>
  </si>
  <si>
    <t>E38000194</t>
  </si>
  <si>
    <t>02G</t>
  </si>
  <si>
    <t>NHS West Lancashire CCG</t>
  </si>
  <si>
    <t>E38000200</t>
  </si>
  <si>
    <t>02H</t>
  </si>
  <si>
    <t>NHS Wigan Borough CCG</t>
  </si>
  <si>
    <t>E38000205</t>
  </si>
  <si>
    <t>12F</t>
  </si>
  <si>
    <t>NHS Wirral CCG</t>
  </si>
  <si>
    <t>E38000208</t>
  </si>
  <si>
    <t>01H</t>
  </si>
  <si>
    <t>NHS North Cumbria CCG</t>
  </si>
  <si>
    <t>E38000215</t>
  </si>
  <si>
    <t>14L</t>
  </si>
  <si>
    <t>NHS Manchester CCG</t>
  </si>
  <si>
    <t>E38000217</t>
  </si>
  <si>
    <t>02M</t>
  </si>
  <si>
    <t>NHS Fylde and Wyre CCG</t>
  </si>
  <si>
    <t>E38000226</t>
  </si>
  <si>
    <t>01E</t>
  </si>
  <si>
    <t>NHS Greater Preston CCG</t>
  </si>
  <si>
    <t>E38000227</t>
  </si>
  <si>
    <t>01K</t>
  </si>
  <si>
    <t>NHS Morecambe Bay CCG</t>
  </si>
  <si>
    <t>E38000228</t>
  </si>
  <si>
    <t>27D</t>
  </si>
  <si>
    <t>NHS Cheshire CCG</t>
  </si>
  <si>
    <t>E38000233</t>
  </si>
  <si>
    <t>10Q</t>
  </si>
  <si>
    <t>NHS Oxfordshire CCG</t>
  </si>
  <si>
    <t>E38000136</t>
  </si>
  <si>
    <t>10R</t>
  </si>
  <si>
    <t>NHS Portsmouth CCG</t>
  </si>
  <si>
    <t>E38000137</t>
  </si>
  <si>
    <t>15A</t>
  </si>
  <si>
    <t>NHS Berkshire West CCG</t>
  </si>
  <si>
    <t>E38000221</t>
  </si>
  <si>
    <t>14Y</t>
  </si>
  <si>
    <t>NHS Buckinghamshire CCG</t>
  </si>
  <si>
    <t>E38000223</t>
  </si>
  <si>
    <t>09D</t>
  </si>
  <si>
    <t>NHS Brighton and Hove CCG</t>
  </si>
  <si>
    <t>E38000021</t>
  </si>
  <si>
    <t>97R</t>
  </si>
  <si>
    <t>NHS East Sussex CCG</t>
  </si>
  <si>
    <t>E38000235</t>
  </si>
  <si>
    <t>91Q</t>
  </si>
  <si>
    <t>NHS Kent and Medway CCG</t>
  </si>
  <si>
    <t>E38000237</t>
  </si>
  <si>
    <t>92A</t>
  </si>
  <si>
    <t>NHS Surrey Heartlands CCG</t>
  </si>
  <si>
    <t>E38000246</t>
  </si>
  <si>
    <t>70F</t>
  </si>
  <si>
    <t>NHS West Sussex CCG</t>
  </si>
  <si>
    <t>E38000248</t>
  </si>
  <si>
    <t>D4U1Y</t>
  </si>
  <si>
    <t>NHS Frimley CCG</t>
  </si>
  <si>
    <t>E38000252</t>
  </si>
  <si>
    <t>11J</t>
  </si>
  <si>
    <t>NHS Dorset CCG</t>
  </si>
  <si>
    <t>E38000045</t>
  </si>
  <si>
    <t>SWAS</t>
  </si>
  <si>
    <t>E40000006</t>
  </si>
  <si>
    <t>11M</t>
  </si>
  <si>
    <t>NHS Gloucestershire CCG</t>
  </si>
  <si>
    <t>E38000062</t>
  </si>
  <si>
    <t>11N</t>
  </si>
  <si>
    <t>NHS Kernow CCG</t>
  </si>
  <si>
    <t>E38000089</t>
  </si>
  <si>
    <t>11X</t>
  </si>
  <si>
    <t>NHS Somerset CCG</t>
  </si>
  <si>
    <t>E38000150</t>
  </si>
  <si>
    <t>15C</t>
  </si>
  <si>
    <t>NHS Bristol, North Somerset and South Gloucestershire CCG</t>
  </si>
  <si>
    <t>E38000222</t>
  </si>
  <si>
    <t>15N</t>
  </si>
  <si>
    <t>NHS Devon CCG</t>
  </si>
  <si>
    <t>E38000230</t>
  </si>
  <si>
    <t>92G</t>
  </si>
  <si>
    <t>NHS Bath and North East Somerset, Swindon and Wiltshire CCG</t>
  </si>
  <si>
    <t>E38000231</t>
  </si>
  <si>
    <t>04Y</t>
  </si>
  <si>
    <t>NHS Cannock Chase CCG</t>
  </si>
  <si>
    <t>E38000028</t>
  </si>
  <si>
    <t>05D</t>
  </si>
  <si>
    <t>NHS East Staffordshire CCG</t>
  </si>
  <si>
    <t>E38000053</t>
  </si>
  <si>
    <t>05G</t>
  </si>
  <si>
    <t>NHS North Staffordshire CCG</t>
  </si>
  <si>
    <t>E38000126</t>
  </si>
  <si>
    <t>05Q</t>
  </si>
  <si>
    <t>NHS South East Staffordshire and Seisdon Peninsula CCG</t>
  </si>
  <si>
    <t>E38000153</t>
  </si>
  <si>
    <t>05V</t>
  </si>
  <si>
    <t>NHS Stafford and Surrounds CCG</t>
  </si>
  <si>
    <t>E38000173</t>
  </si>
  <si>
    <t>05W</t>
  </si>
  <si>
    <t>NHS Stoke on Trent CCG</t>
  </si>
  <si>
    <t>E38000175</t>
  </si>
  <si>
    <t>15E</t>
  </si>
  <si>
    <t>NHS Birmingham and Solihull CCG</t>
  </si>
  <si>
    <t>E38000220</t>
  </si>
  <si>
    <t>18C</t>
  </si>
  <si>
    <t>NHS Herefordshire and Worcestershire CCG</t>
  </si>
  <si>
    <t>E38000236</t>
  </si>
  <si>
    <t>D2P2L</t>
  </si>
  <si>
    <t>NHS Black Country and West Birmingham CCG</t>
  </si>
  <si>
    <t>E38000250</t>
  </si>
  <si>
    <t>B2M3M</t>
  </si>
  <si>
    <t>NHS Coventry and Warwickshire CCG</t>
  </si>
  <si>
    <t>E38000251</t>
  </si>
  <si>
    <t>M2L0M</t>
  </si>
  <si>
    <t>NHS Shropshire, Telford and Wrekin CCG</t>
  </si>
  <si>
    <t>E38000257</t>
  </si>
  <si>
    <t>02P</t>
  </si>
  <si>
    <t>NHS Barnsley CCG</t>
  </si>
  <si>
    <t>E38000006</t>
  </si>
  <si>
    <t>02T</t>
  </si>
  <si>
    <t>NHS Calderdale CCG</t>
  </si>
  <si>
    <t>E38000025</t>
  </si>
  <si>
    <t>02X</t>
  </si>
  <si>
    <t>NHS Doncaster CCG</t>
  </si>
  <si>
    <t>E38000044</t>
  </si>
  <si>
    <t>02Y</t>
  </si>
  <si>
    <t>NHS East Riding of Yorkshire CCG</t>
  </si>
  <si>
    <t>E38000052</t>
  </si>
  <si>
    <t>03F</t>
  </si>
  <si>
    <t>NHS Hull CCG</t>
  </si>
  <si>
    <t>E38000085</t>
  </si>
  <si>
    <t>03L</t>
  </si>
  <si>
    <t>NHS Rotherham CCG</t>
  </si>
  <si>
    <t>E38000141</t>
  </si>
  <si>
    <t>03N</t>
  </si>
  <si>
    <t>NHS Sheffield CCG</t>
  </si>
  <si>
    <t>E38000146</t>
  </si>
  <si>
    <t>03Q</t>
  </si>
  <si>
    <t>NHS Vale of York CCG</t>
  </si>
  <si>
    <t>E38000188</t>
  </si>
  <si>
    <t>03R</t>
  </si>
  <si>
    <t>NHS Wakefield CCG</t>
  </si>
  <si>
    <t>E38000190</t>
  </si>
  <si>
    <t>15F</t>
  </si>
  <si>
    <t>NHS Leeds CCG</t>
  </si>
  <si>
    <t>E38000225</t>
  </si>
  <si>
    <t>36J</t>
  </si>
  <si>
    <t>NHS Bradford District and Craven CCG</t>
  </si>
  <si>
    <t>E38000232</t>
  </si>
  <si>
    <t>42D</t>
  </si>
  <si>
    <t>NHS North Yorkshire CCG</t>
  </si>
  <si>
    <t>E38000241</t>
  </si>
  <si>
    <t>X2C4Y</t>
  </si>
  <si>
    <t>NHS Kirklees CCG</t>
  </si>
  <si>
    <t>E38000254</t>
  </si>
  <si>
    <t>Partly covered by EEAST, partly by SCAS:</t>
  </si>
  <si>
    <t>M1J4Y</t>
  </si>
  <si>
    <t>NHS Bedfordshire, Luton and Milton Keynes CCG</t>
  </si>
  <si>
    <t>E38000249</t>
  </si>
  <si>
    <t>More than one</t>
  </si>
  <si>
    <t>Partly covered by Isle of Wight Ambulance Service, partly by SCAS:</t>
  </si>
  <si>
    <t>D9Y0V</t>
  </si>
  <si>
    <t>NHS Hampshire, Southampton and Isle of Wight CCG</t>
  </si>
  <si>
    <t>E38000253</t>
  </si>
  <si>
    <r>
      <t xml:space="preserve">Number of Patients with initial diagnosis of definite STEMI directly transferred to a PPCI centre </t>
    </r>
    <r>
      <rPr>
        <vertAlign val="superscript"/>
        <sz val="10"/>
        <rFont val="Arial"/>
        <family val="2"/>
      </rPr>
      <t>3</t>
    </r>
  </si>
  <si>
    <r>
      <t xml:space="preserve">Of SQU03_5_2_2, number for whom primary angioplasty balloon inflation occurred within 150 minutes of emergency call </t>
    </r>
    <r>
      <rPr>
        <vertAlign val="superscript"/>
        <sz val="10"/>
        <rFont val="Arial"/>
        <family val="2"/>
      </rPr>
      <t>3</t>
    </r>
  </si>
  <si>
    <r>
      <t xml:space="preserve">Number of patients with initial diagnosis of definite STEMI receiving thrombolysis </t>
    </r>
    <r>
      <rPr>
        <vertAlign val="superscript"/>
        <sz val="10"/>
        <rFont val="Arial"/>
        <family val="2"/>
      </rPr>
      <t>4</t>
    </r>
  </si>
  <si>
    <r>
      <t xml:space="preserve">Of SQU03_5_1_2, number receiving thrombolysis within 60 minutes of call </t>
    </r>
    <r>
      <rPr>
        <vertAlign val="superscript"/>
        <sz val="10"/>
        <rFont val="Arial"/>
        <family val="2"/>
      </rPr>
      <t>4</t>
    </r>
  </si>
  <si>
    <t>For K1 items from October 2024 data onwards, some records were not transferred from hospitals to ambulance trusts, due to an issue with a new SSNAP webtool.</t>
  </si>
  <si>
    <t xml:space="preserve"> identify and provide the call time for. Changes in K1n from April 2019 generally reflect how many patients could be identified, rather than how many strokes occurred.</t>
  </si>
  <si>
    <r>
      <t xml:space="preserve">Survival to discharge following a cardiac arrest for ambulance patients for Ambulance Services in England </t>
    </r>
    <r>
      <rPr>
        <b/>
        <vertAlign val="superscript"/>
        <sz val="10"/>
        <rFont val="Arial"/>
        <family val="2"/>
      </rPr>
      <t>1</t>
    </r>
  </si>
  <si>
    <r>
      <t xml:space="preserve">Outcomes from stroke for ambulance patients in England </t>
    </r>
    <r>
      <rPr>
        <b/>
        <vertAlign val="superscript"/>
        <sz val="10"/>
        <rFont val="Arial"/>
        <family val="2"/>
      </rPr>
      <t>1</t>
    </r>
  </si>
  <si>
    <r>
      <t xml:space="preserve">Number of suspected stroke or unresolved transient ischaemic attack patients assessed face to face </t>
    </r>
    <r>
      <rPr>
        <vertAlign val="superscript"/>
        <sz val="10"/>
        <rFont val="Arial"/>
        <family val="2"/>
      </rPr>
      <t>2</t>
    </r>
  </si>
  <si>
    <r>
      <t xml:space="preserve">Of K4n, number who received the stroke diagnostic bundle </t>
    </r>
    <r>
      <rPr>
        <vertAlign val="superscript"/>
        <sz val="10"/>
        <rFont val="Arial"/>
        <family val="2"/>
      </rPr>
      <t>2</t>
    </r>
  </si>
  <si>
    <r>
      <t xml:space="preserve">Stroke patients confirmed by SSNAP </t>
    </r>
    <r>
      <rPr>
        <vertAlign val="superscript"/>
        <sz val="10"/>
        <rFont val="Arial"/>
        <family val="2"/>
      </rPr>
      <t>3</t>
    </r>
  </si>
  <si>
    <r>
      <t xml:space="preserve">For K1n, mean average time from call to arrival at hospital </t>
    </r>
    <r>
      <rPr>
        <vertAlign val="superscript"/>
        <sz val="10"/>
        <rFont val="Arial"/>
        <family val="2"/>
      </rPr>
      <t>3</t>
    </r>
  </si>
  <si>
    <r>
      <t>For K1n, median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time from call to arrival at hospital </t>
    </r>
    <r>
      <rPr>
        <vertAlign val="superscript"/>
        <sz val="10"/>
        <rFont val="Arial"/>
        <family val="2"/>
      </rPr>
      <t>3</t>
    </r>
  </si>
  <si>
    <r>
      <t xml:space="preserve">For K1n, 90th centile time from call to arrival at hospital </t>
    </r>
    <r>
      <rPr>
        <vertAlign val="superscript"/>
        <sz val="10"/>
        <rFont val="Arial"/>
        <family val="2"/>
      </rPr>
      <t>3</t>
    </r>
  </si>
  <si>
    <r>
      <t xml:space="preserve">Number of stroke patients in SSNAP who had a CT scan </t>
    </r>
    <r>
      <rPr>
        <vertAlign val="superscript"/>
        <sz val="10"/>
        <rFont val="Arial"/>
        <family val="2"/>
      </rPr>
      <t>4</t>
    </r>
  </si>
  <si>
    <r>
      <t xml:space="preserve">For K2n, mean average time from arrival at hospital to CT scan </t>
    </r>
    <r>
      <rPr>
        <vertAlign val="superscript"/>
        <sz val="10"/>
        <rFont val="Arial"/>
        <family val="2"/>
      </rPr>
      <t>4</t>
    </r>
  </si>
  <si>
    <r>
      <t xml:space="preserve">For K2n, median time from arrival at hospital to CT scan </t>
    </r>
    <r>
      <rPr>
        <vertAlign val="superscript"/>
        <sz val="10"/>
        <rFont val="Arial"/>
        <family val="2"/>
      </rPr>
      <t>4</t>
    </r>
  </si>
  <si>
    <r>
      <t xml:space="preserve">For K2n, 90th centile time from arrival at hospital to CT scan </t>
    </r>
    <r>
      <rPr>
        <vertAlign val="superscript"/>
        <sz val="10"/>
        <rFont val="Arial"/>
        <family val="2"/>
      </rPr>
      <t>4</t>
    </r>
  </si>
  <si>
    <r>
      <t xml:space="preserve">Number of stroke patients in SSNAP who had thrombolysis </t>
    </r>
    <r>
      <rPr>
        <vertAlign val="superscript"/>
        <sz val="10"/>
        <rFont val="Arial"/>
        <family val="2"/>
      </rPr>
      <t>4</t>
    </r>
  </si>
  <si>
    <r>
      <t xml:space="preserve">Proportion who received the stroke diagnostic bundle </t>
    </r>
    <r>
      <rPr>
        <vertAlign val="superscript"/>
        <sz val="10"/>
        <rFont val="Arial"/>
        <family val="2"/>
      </rPr>
      <t>2</t>
    </r>
  </si>
  <si>
    <r>
      <t xml:space="preserve">For K3n, mean average time from arrival at hospital to thrombolysis </t>
    </r>
    <r>
      <rPr>
        <vertAlign val="superscript"/>
        <sz val="10"/>
        <rFont val="Arial"/>
        <family val="2"/>
      </rPr>
      <t>4</t>
    </r>
  </si>
  <si>
    <r>
      <t xml:space="preserve">For K3n, median time from arrival at hospital to thrombolysis </t>
    </r>
    <r>
      <rPr>
        <vertAlign val="superscript"/>
        <sz val="10"/>
        <rFont val="Arial"/>
        <family val="2"/>
      </rPr>
      <t>4</t>
    </r>
  </si>
  <si>
    <r>
      <t xml:space="preserve">For K3n, 90th centile time from arrival at hospital to thrombolysis </t>
    </r>
    <r>
      <rPr>
        <vertAlign val="superscript"/>
        <sz val="10"/>
        <rFont val="Arial"/>
        <family val="2"/>
      </rPr>
      <t>4</t>
    </r>
  </si>
  <si>
    <r>
      <t xml:space="preserve">Patients with a pre-hospital diagnosis of suspected STEMI confirmed on ECG </t>
    </r>
    <r>
      <rPr>
        <vertAlign val="superscript"/>
        <sz val="10"/>
        <rFont val="Arial"/>
        <family val="2"/>
      </rPr>
      <t>1</t>
    </r>
  </si>
  <si>
    <r>
      <t xml:space="preserve">Of M4n, patients who received the STEMI care bundle </t>
    </r>
    <r>
      <rPr>
        <vertAlign val="superscript"/>
        <sz val="10"/>
        <rFont val="Arial"/>
        <family val="2"/>
      </rPr>
      <t>1</t>
    </r>
  </si>
  <si>
    <r>
      <t xml:space="preserve">Patients directly admitted with an initial diagnosis of “definite Myocardial Infarction" </t>
    </r>
    <r>
      <rPr>
        <vertAlign val="superscript"/>
        <sz val="10"/>
        <rFont val="Arial"/>
        <family val="2"/>
      </rPr>
      <t>2</t>
    </r>
  </si>
  <si>
    <r>
      <t xml:space="preserve">Of M1n, number who had primary percutaneous coronary intervention (PPCI) </t>
    </r>
    <r>
      <rPr>
        <vertAlign val="superscript"/>
        <sz val="10"/>
        <rFont val="Arial"/>
        <family val="2"/>
      </rPr>
      <t>2</t>
    </r>
  </si>
  <si>
    <r>
      <t xml:space="preserve">For M3n, mean average time from call to catheter insertion for angiography </t>
    </r>
    <r>
      <rPr>
        <vertAlign val="superscript"/>
        <sz val="10"/>
        <rFont val="Arial"/>
        <family val="2"/>
      </rPr>
      <t>2</t>
    </r>
  </si>
  <si>
    <r>
      <t xml:space="preserve">For M3n, 90th centile time from call to catheter insertion for angiography </t>
    </r>
    <r>
      <rPr>
        <vertAlign val="superscript"/>
        <sz val="10"/>
        <rFont val="Arial"/>
        <family val="2"/>
      </rPr>
      <t>2</t>
    </r>
  </si>
  <si>
    <t>Due to a trust-wide outage of the electronic Patient Clinical Record (ePCR), bundle data (M4n and M4b) are unavailable for July 2023 for IOW and SCAS, and</t>
  </si>
  <si>
    <t xml:space="preserve"> for 1-10 October 2023 for SCAS and SWAST; and SWAST data in July 2023 are compiled in part from paper records, and may not be representative of the care delivered.</t>
  </si>
  <si>
    <t>For NWAS from 2021, and SCAS from April 2022, increased STEMI counts (M4n) are more likely to be due to better identification of incidents than an actual increase in STEMIs.</t>
  </si>
  <si>
    <t>West Midlands Ambulance Service University NHS Foundation Trust</t>
  </si>
  <si>
    <t xml:space="preserve"> the clinical situation and the care delivered in July; and are not available for 1-10 October 2023.</t>
  </si>
  <si>
    <t>Of Category 2 incidents in the ICB area, proportion responded to by each Ambulance Service</t>
  </si>
  <si>
    <t>North East and North Cumbria</t>
  </si>
  <si>
    <t>Cheshire and Merseyside</t>
  </si>
  <si>
    <t>Lancashire and South Cumbria</t>
  </si>
  <si>
    <t>Greater Manchester</t>
  </si>
  <si>
    <t>Humber and North Yorkshire</t>
  </si>
  <si>
    <t>West Yorkshire</t>
  </si>
  <si>
    <t>South Yorkshire</t>
  </si>
  <si>
    <t>Derby and Derbyshire</t>
  </si>
  <si>
    <t>Lincolnshire</t>
  </si>
  <si>
    <t>Leicester, Leicestershire and Rutland</t>
  </si>
  <si>
    <t>Northamptonshire</t>
  </si>
  <si>
    <t>Nottingham and Nottinghamshire</t>
  </si>
  <si>
    <t>Staffordshire and Stoke-on-Trent</t>
  </si>
  <si>
    <t>Shropshire, Telford and Wrekin</t>
  </si>
  <si>
    <t>Coventry and Warwickshire</t>
  </si>
  <si>
    <t>Herefordshire and Worcestershire</t>
  </si>
  <si>
    <t>Birmingham and Solihull</t>
  </si>
  <si>
    <t>Black Country</t>
  </si>
  <si>
    <t>Norfolk and Waveney</t>
  </si>
  <si>
    <t>Suffolk and North East Essex</t>
  </si>
  <si>
    <t>Hertfordshire and West Essex</t>
  </si>
  <si>
    <t>Mid and South Essex</t>
  </si>
  <si>
    <t>Cambridgeshire and Peterborough</t>
  </si>
  <si>
    <t>Bedfordshire, Luton and Milton Keynes</t>
  </si>
  <si>
    <t>North West London</t>
  </si>
  <si>
    <t>North Central London</t>
  </si>
  <si>
    <t>North East London</t>
  </si>
  <si>
    <t>South East London</t>
  </si>
  <si>
    <t>South West London</t>
  </si>
  <si>
    <t>Kent and Medway</t>
  </si>
  <si>
    <t>Surrey Heartlands</t>
  </si>
  <si>
    <t>Sussex</t>
  </si>
  <si>
    <t>Frimley</t>
  </si>
  <si>
    <t>Buckinghamshire, Oxfordshire and Berkshire West</t>
  </si>
  <si>
    <t>Cornwall and the Isles of Scilly</t>
  </si>
  <si>
    <t>Devon</t>
  </si>
  <si>
    <t>Somerset</t>
  </si>
  <si>
    <t>Bristol, North Somerset and South Gloucestershire</t>
  </si>
  <si>
    <t>Dorset</t>
  </si>
  <si>
    <t>Gloucestershire</t>
  </si>
  <si>
    <t>Hampshire and Isle of Wight</t>
  </si>
  <si>
    <t>NHS Integrated Care Board (ICB) name</t>
  </si>
  <si>
    <t>Bath and North East Somerset, Swindon and Wilts</t>
  </si>
  <si>
    <t>Data above are for the twelve weeks ending Sunday 26 February 2023.</t>
  </si>
  <si>
    <r>
      <t xml:space="preserve">Apr-Dec 2020 </t>
    </r>
    <r>
      <rPr>
        <b/>
        <vertAlign val="superscript"/>
        <sz val="10"/>
        <rFont val="Arial"/>
        <family val="2"/>
      </rPr>
      <t>1</t>
    </r>
  </si>
  <si>
    <t>Due to an issue with the SSNAP webtool, February 2026 data are currently unavailable.</t>
  </si>
  <si>
    <r>
      <t xml:space="preserve">February </t>
    </r>
    <r>
      <rPr>
        <vertAlign val="superscript"/>
        <sz val="10"/>
        <rFont val="Arial"/>
        <family val="2"/>
      </rPr>
      <t>6</t>
    </r>
  </si>
  <si>
    <r>
      <t xml:space="preserve">March </t>
    </r>
    <r>
      <rPr>
        <vertAlign val="superscript"/>
        <sz val="10"/>
        <rFont val="Arial"/>
        <family val="2"/>
      </rPr>
      <t>2</t>
    </r>
  </si>
  <si>
    <t>NEAS intend to data on 150 more March 2026 incidents in time for our September 2026 publication.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</si>
</sst>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-* #,##0_-;\-* #,##0_-;_-* &quot;-&quot;_-;_-@_-"/>
    <numFmt numFmtId="43" formatCode="_-* #,##0.00_-;\-* #,##0.00_-;_-* &quot;-&quot;??_-;_-@_-"/>
    <numFmt numFmtId="164" formatCode="0.0%"/>
    <numFmt numFmtId="165" formatCode="#,##0;[Red]\-#,##0;\-"/>
    <numFmt numFmtId="166" formatCode="mmmm\ yyyy"/>
    <numFmt numFmtId="167" formatCode="#,##0;\-#,##0;\-"/>
    <numFmt numFmtId="168" formatCode="h:mm;;\-"/>
    <numFmt numFmtId="169" formatCode="mmm\ yy"/>
    <numFmt numFmtId="170" formatCode="h:mm:ss;;\-"/>
    <numFmt numFmtId="171" formatCode="0%;\-0%;\-"/>
    <numFmt numFmtId="172" formatCode="dddd\ d\ mmmm\ yyyy"/>
    <numFmt numFmtId="173" formatCode="0.0"/>
    <numFmt numFmtId="174" formatCode="h:mm"/>
  </numFmts>
  <fonts count="6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8"/>
      <color theme="0" tint="-0.249977111117893"/>
      <name val="Arial"/>
      <family val="2"/>
    </font>
    <font>
      <sz val="9"/>
      <color indexed="81"/>
      <name val="Tahoma"/>
      <family val="2"/>
    </font>
    <font>
      <u/>
      <sz val="10"/>
      <color rgb="FFA00054"/>
      <name val="Arial"/>
      <family val="2"/>
    </font>
    <font>
      <u/>
      <sz val="10"/>
      <color theme="10"/>
      <name val="Arial"/>
      <family val="2"/>
    </font>
    <font>
      <sz val="11"/>
      <color rgb="FF9C0006"/>
      <name val="Calibri"/>
      <family val="2"/>
      <scheme val="minor"/>
    </font>
    <font>
      <sz val="8"/>
      <color theme="1"/>
      <name val="Arial"/>
      <family val="2"/>
    </font>
    <font>
      <sz val="8"/>
      <color rgb="FF005EB8"/>
      <name val="Arial"/>
      <family val="2"/>
    </font>
    <font>
      <sz val="10"/>
      <color rgb="FF005EB8"/>
      <name val="Arial"/>
      <family val="2"/>
    </font>
    <font>
      <b/>
      <sz val="10"/>
      <color rgb="FF005EB8"/>
      <name val="Arial"/>
      <family val="2"/>
    </font>
    <font>
      <u/>
      <sz val="10"/>
      <color rgb="FF005EB8"/>
      <name val="Arial"/>
      <family val="2"/>
    </font>
    <font>
      <sz val="9"/>
      <name val="Arial"/>
      <family val="2"/>
    </font>
    <font>
      <sz val="18"/>
      <color theme="3"/>
      <name val="Cambria"/>
      <family val="2"/>
      <scheme val="major"/>
    </font>
    <font>
      <sz val="8"/>
      <color theme="3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b/>
      <u/>
      <sz val="10"/>
      <color rgb="FF005EB8"/>
      <name val="Arial"/>
      <family val="2"/>
    </font>
    <font>
      <u/>
      <sz val="10"/>
      <color indexed="12"/>
      <name val="Arial"/>
      <family val="2"/>
    </font>
    <font>
      <b/>
      <sz val="14"/>
      <color indexed="60"/>
      <name val="Arial"/>
      <family val="2"/>
    </font>
    <font>
      <b/>
      <sz val="12"/>
      <color indexed="60"/>
      <name val="Arial"/>
      <family val="2"/>
    </font>
    <font>
      <sz val="8"/>
      <name val="Arial"/>
      <family val="2"/>
    </font>
    <font>
      <sz val="11"/>
      <color rgb="FF3F3F76"/>
      <name val="Calibri"/>
      <family val="2"/>
      <scheme val="minor"/>
    </font>
    <font>
      <sz val="12"/>
      <color theme="0" tint="-0.1499984740745262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b/>
      <sz val="12"/>
      <color theme="1"/>
      <name val="Arial"/>
      <family val="2"/>
    </font>
    <font>
      <sz val="11"/>
      <name val="Calibri"/>
      <family val="2"/>
    </font>
    <font>
      <sz val="11"/>
      <name val="Calibri"/>
      <family val="2"/>
    </font>
    <font>
      <sz val="8"/>
      <color rgb="FF006747"/>
      <name val="Arial"/>
      <family val="2"/>
    </font>
    <font>
      <sz val="8"/>
      <name val="Arial"/>
      <family val="2"/>
    </font>
    <font>
      <sz val="8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E6"/>
        <bgColor indexed="64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3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 style="thin">
        <color theme="3" tint="0.59996337778862885"/>
      </bottom>
      <diagonal/>
    </border>
    <border>
      <left style="thin">
        <color indexed="64"/>
      </left>
      <right/>
      <top/>
      <bottom style="thin">
        <color theme="3" tint="0.59996337778862885"/>
      </bottom>
      <diagonal/>
    </border>
  </borders>
  <cellStyleXfs count="115">
    <xf numFmtId="0" fontId="0" fillId="0" borderId="0"/>
    <xf numFmtId="0" fontId="16" fillId="0" borderId="0"/>
    <xf numFmtId="9" fontId="23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1" fillId="0" borderId="0"/>
    <xf numFmtId="0" fontId="10" fillId="0" borderId="0"/>
    <xf numFmtId="0" fontId="28" fillId="7" borderId="0" applyNumberFormat="0" applyBorder="0" applyAlignment="0" applyProtection="0"/>
    <xf numFmtId="0" fontId="35" fillId="0" borderId="0" applyNumberFormat="0" applyFill="0" applyBorder="0" applyAlignment="0" applyProtection="0"/>
    <xf numFmtId="41" fontId="12" fillId="0" borderId="0" applyFont="0" applyFill="0" applyBorder="0" applyAlignment="0" applyProtection="0"/>
    <xf numFmtId="0" fontId="13" fillId="0" borderId="0"/>
    <xf numFmtId="0" fontId="9" fillId="0" borderId="0"/>
    <xf numFmtId="0" fontId="35" fillId="0" borderId="0" applyNumberFormat="0" applyFill="0" applyBorder="0" applyAlignment="0" applyProtection="0"/>
    <xf numFmtId="0" fontId="41" fillId="0" borderId="0">
      <alignment horizontal="left"/>
    </xf>
    <xf numFmtId="0" fontId="42" fillId="0" borderId="0">
      <alignment horizontal="left" indent="1"/>
    </xf>
    <xf numFmtId="0" fontId="40" fillId="0" borderId="0" applyNumberFormat="0" applyFill="0" applyBorder="0" applyAlignment="0" applyProtection="0">
      <alignment vertical="top"/>
      <protection locked="0"/>
    </xf>
    <xf numFmtId="0" fontId="12" fillId="0" borderId="0">
      <alignment horizontal="left" vertical="top" wrapText="1" indent="2"/>
    </xf>
    <xf numFmtId="0" fontId="12" fillId="0" borderId="0">
      <alignment horizontal="left" wrapText="1" indent="1"/>
    </xf>
    <xf numFmtId="0" fontId="8" fillId="0" borderId="0"/>
    <xf numFmtId="43" fontId="12" fillId="0" borderId="0" applyFont="0" applyFill="0" applyBorder="0" applyAlignment="0" applyProtection="0"/>
    <xf numFmtId="0" fontId="44" fillId="10" borderId="17" applyNumberFormat="0" applyAlignment="0" applyProtection="0"/>
    <xf numFmtId="0" fontId="46" fillId="0" borderId="18" applyNumberFormat="0" applyFill="0" applyAlignment="0" applyProtection="0"/>
    <xf numFmtId="0" fontId="47" fillId="0" borderId="19" applyNumberFormat="0" applyFill="0" applyAlignment="0" applyProtection="0"/>
    <xf numFmtId="0" fontId="48" fillId="0" borderId="20" applyNumberFormat="0" applyFill="0" applyAlignment="0" applyProtection="0"/>
    <xf numFmtId="0" fontId="48" fillId="0" borderId="0" applyNumberFormat="0" applyFill="0" applyBorder="0" applyAlignment="0" applyProtection="0"/>
    <xf numFmtId="0" fontId="49" fillId="11" borderId="0" applyNumberFormat="0" applyBorder="0" applyAlignment="0" applyProtection="0"/>
    <xf numFmtId="0" fontId="50" fillId="12" borderId="0" applyNumberFormat="0" applyBorder="0" applyAlignment="0" applyProtection="0"/>
    <xf numFmtId="0" fontId="51" fillId="13" borderId="21" applyNumberFormat="0" applyAlignment="0" applyProtection="0"/>
    <xf numFmtId="0" fontId="52" fillId="13" borderId="17" applyNumberFormat="0" applyAlignment="0" applyProtection="0"/>
    <xf numFmtId="0" fontId="53" fillId="0" borderId="22" applyNumberFormat="0" applyFill="0" applyAlignment="0" applyProtection="0"/>
    <xf numFmtId="0" fontId="54" fillId="14" borderId="23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25" applyNumberFormat="0" applyFill="0" applyAlignment="0" applyProtection="0"/>
    <xf numFmtId="0" fontId="58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58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58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58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58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58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7" fillId="39" borderId="0" applyNumberFormat="0" applyBorder="0" applyAlignment="0" applyProtection="0"/>
    <xf numFmtId="0" fontId="7" fillId="0" borderId="0"/>
    <xf numFmtId="0" fontId="7" fillId="15" borderId="24" applyNumberFormat="0" applyFont="0" applyAlignment="0" applyProtection="0"/>
    <xf numFmtId="0" fontId="29" fillId="0" borderId="0"/>
    <xf numFmtId="0" fontId="5" fillId="0" borderId="0"/>
    <xf numFmtId="0" fontId="59" fillId="0" borderId="0"/>
    <xf numFmtId="0" fontId="4" fillId="0" borderId="0"/>
    <xf numFmtId="0" fontId="4" fillId="15" borderId="24" applyNumberFormat="0" applyFont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39" borderId="0" applyNumberFormat="0" applyBorder="0" applyAlignment="0" applyProtection="0"/>
    <xf numFmtId="0" fontId="3" fillId="0" borderId="0"/>
    <xf numFmtId="0" fontId="60" fillId="0" borderId="0"/>
    <xf numFmtId="0" fontId="6" fillId="0" borderId="0"/>
    <xf numFmtId="9" fontId="6" fillId="0" borderId="0" applyFont="0" applyFill="0" applyBorder="0" applyAlignment="0" applyProtection="0"/>
    <xf numFmtId="0" fontId="62" fillId="0" borderId="0"/>
    <xf numFmtId="0" fontId="2" fillId="0" borderId="0"/>
    <xf numFmtId="0" fontId="2" fillId="15" borderId="24" applyNumberFormat="0" applyFont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63" fillId="0" borderId="0"/>
    <xf numFmtId="0" fontId="1" fillId="0" borderId="0"/>
    <xf numFmtId="9" fontId="1" fillId="0" borderId="0" applyFont="0" applyFill="0" applyBorder="0" applyAlignment="0" applyProtection="0"/>
  </cellStyleXfs>
  <cellXfs count="618">
    <xf numFmtId="0" fontId="0" fillId="0" borderId="0" xfId="0"/>
    <xf numFmtId="0" fontId="14" fillId="2" borderId="0" xfId="0" applyFont="1" applyFill="1"/>
    <xf numFmtId="0" fontId="12" fillId="2" borderId="0" xfId="0" applyFont="1" applyFill="1"/>
    <xf numFmtId="0" fontId="12" fillId="2" borderId="0" xfId="0" applyFont="1" applyFill="1" applyAlignment="1">
      <alignment horizontal="left"/>
    </xf>
    <xf numFmtId="0" fontId="12" fillId="3" borderId="0" xfId="0" applyFont="1" applyFill="1" applyProtection="1">
      <protection hidden="1"/>
    </xf>
    <xf numFmtId="0" fontId="17" fillId="2" borderId="3" xfId="0" applyFont="1" applyFill="1" applyBorder="1" applyAlignment="1" applyProtection="1">
      <alignment horizontal="center" vertical="top"/>
      <protection hidden="1"/>
    </xf>
    <xf numFmtId="0" fontId="12" fillId="3" borderId="0" xfId="0" applyFont="1" applyFill="1" applyAlignment="1" applyProtection="1">
      <alignment horizontal="center"/>
      <protection hidden="1"/>
    </xf>
    <xf numFmtId="0" fontId="15" fillId="2" borderId="0" xfId="0" applyFont="1" applyFill="1" applyAlignment="1" applyProtection="1">
      <alignment horizontal="center" vertical="center"/>
      <protection hidden="1"/>
    </xf>
    <xf numFmtId="0" fontId="12" fillId="5" borderId="0" xfId="0" applyFont="1" applyFill="1" applyAlignment="1">
      <alignment horizontal="center" vertical="center"/>
    </xf>
    <xf numFmtId="0" fontId="12" fillId="3" borderId="0" xfId="0" applyFont="1" applyFill="1" applyAlignment="1" applyProtection="1">
      <alignment horizontal="center" vertical="top"/>
      <protection hidden="1"/>
    </xf>
    <xf numFmtId="0" fontId="12" fillId="3" borderId="0" xfId="0" applyFont="1" applyFill="1"/>
    <xf numFmtId="0" fontId="19" fillId="2" borderId="0" xfId="0" applyFont="1" applyFill="1" applyAlignment="1">
      <alignment vertical="top"/>
    </xf>
    <xf numFmtId="0" fontId="18" fillId="3" borderId="0" xfId="0" applyFont="1" applyFill="1"/>
    <xf numFmtId="0" fontId="19" fillId="2" borderId="0" xfId="0" applyFont="1" applyFill="1" applyAlignment="1">
      <alignment horizontal="left" vertical="center"/>
    </xf>
    <xf numFmtId="49" fontId="18" fillId="3" borderId="0" xfId="0" quotePrefix="1" applyNumberFormat="1" applyFont="1" applyFill="1" applyAlignment="1">
      <alignment horizontal="left" vertical="center"/>
    </xf>
    <xf numFmtId="0" fontId="20" fillId="3" borderId="0" xfId="0" applyFont="1" applyFill="1" applyAlignment="1">
      <alignment horizontal="left" vertical="center"/>
    </xf>
    <xf numFmtId="0" fontId="20" fillId="3" borderId="0" xfId="0" applyFont="1" applyFill="1"/>
    <xf numFmtId="0" fontId="19" fillId="3" borderId="0" xfId="0" applyFont="1" applyFill="1" applyAlignment="1">
      <alignment vertical="top"/>
    </xf>
    <xf numFmtId="0" fontId="12" fillId="3" borderId="0" xfId="0" applyFont="1" applyFill="1" applyAlignment="1">
      <alignment horizontal="right" vertical="top"/>
    </xf>
    <xf numFmtId="0" fontId="15" fillId="3" borderId="0" xfId="0" applyFont="1" applyFill="1" applyAlignment="1">
      <alignment horizontal="left" vertical="top"/>
    </xf>
    <xf numFmtId="0" fontId="12" fillId="3" borderId="0" xfId="0" applyFont="1" applyFill="1" applyAlignment="1">
      <alignment vertical="center"/>
    </xf>
    <xf numFmtId="0" fontId="12" fillId="3" borderId="0" xfId="0" applyFont="1" applyFill="1" applyAlignment="1">
      <alignment vertical="top"/>
    </xf>
    <xf numFmtId="0" fontId="21" fillId="3" borderId="0" xfId="0" applyFont="1" applyFill="1" applyAlignment="1">
      <alignment horizontal="right" vertical="center"/>
    </xf>
    <xf numFmtId="0" fontId="12" fillId="3" borderId="0" xfId="0" applyFont="1" applyFill="1" applyAlignment="1">
      <alignment horizontal="right" vertical="center"/>
    </xf>
    <xf numFmtId="0" fontId="22" fillId="3" borderId="0" xfId="0" applyFont="1" applyFill="1"/>
    <xf numFmtId="0" fontId="22" fillId="3" borderId="0" xfId="0" applyFont="1" applyFill="1" applyAlignment="1">
      <alignment horizontal="right"/>
    </xf>
    <xf numFmtId="17" fontId="12" fillId="0" borderId="0" xfId="0" applyNumberFormat="1" applyFont="1" applyAlignment="1">
      <alignment horizontal="center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/>
    <xf numFmtId="0" fontId="12" fillId="0" borderId="2" xfId="0" applyFont="1" applyBorder="1"/>
    <xf numFmtId="0" fontId="14" fillId="0" borderId="3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17" fontId="14" fillId="0" borderId="3" xfId="0" applyNumberFormat="1" applyFont="1" applyBorder="1" applyAlignment="1" applyProtection="1">
      <alignment horizontal="center"/>
      <protection hidden="1"/>
    </xf>
    <xf numFmtId="17" fontId="14" fillId="0" borderId="3" xfId="0" applyNumberFormat="1" applyFont="1" applyBorder="1" applyAlignment="1">
      <alignment horizontal="center"/>
    </xf>
    <xf numFmtId="0" fontId="12" fillId="2" borderId="0" xfId="0" applyFont="1" applyFill="1" applyAlignment="1" applyProtection="1">
      <alignment horizontal="right"/>
      <protection hidden="1"/>
    </xf>
    <xf numFmtId="0" fontId="13" fillId="0" borderId="0" xfId="0" applyFont="1"/>
    <xf numFmtId="0" fontId="13" fillId="0" borderId="0" xfId="0" applyFont="1" applyAlignment="1">
      <alignment horizontal="center" wrapText="1"/>
    </xf>
    <xf numFmtId="0" fontId="12" fillId="3" borderId="0" xfId="0" quotePrefix="1" applyFont="1" applyFill="1" applyAlignment="1">
      <alignment horizontal="left"/>
    </xf>
    <xf numFmtId="0" fontId="13" fillId="0" borderId="0" xfId="0" applyFont="1" applyAlignment="1">
      <alignment horizontal="right"/>
    </xf>
    <xf numFmtId="0" fontId="14" fillId="3" borderId="0" xfId="0" applyFont="1" applyFill="1" applyAlignment="1">
      <alignment horizontal="left" vertical="top"/>
    </xf>
    <xf numFmtId="0" fontId="12" fillId="0" borderId="0" xfId="0" applyFont="1"/>
    <xf numFmtId="0" fontId="15" fillId="3" borderId="0" xfId="0" applyFont="1" applyFill="1" applyAlignment="1" applyProtection="1">
      <alignment horizontal="center"/>
      <protection hidden="1"/>
    </xf>
    <xf numFmtId="0" fontId="24" fillId="0" borderId="0" xfId="0" applyFont="1"/>
    <xf numFmtId="0" fontId="13" fillId="0" borderId="0" xfId="0" applyFont="1" applyAlignment="1">
      <alignment horizontal="center"/>
    </xf>
    <xf numFmtId="0" fontId="33" fillId="0" borderId="0" xfId="3"/>
    <xf numFmtId="0" fontId="12" fillId="0" borderId="5" xfId="0" applyFont="1" applyBorder="1" applyAlignment="1">
      <alignment horizontal="center" vertical="center"/>
    </xf>
    <xf numFmtId="0" fontId="14" fillId="3" borderId="3" xfId="0" applyFont="1" applyFill="1" applyBorder="1" applyProtection="1">
      <protection hidden="1"/>
    </xf>
    <xf numFmtId="0" fontId="33" fillId="3" borderId="0" xfId="3" applyFill="1" applyBorder="1" applyAlignment="1" applyProtection="1">
      <protection hidden="1"/>
    </xf>
    <xf numFmtId="3" fontId="12" fillId="3" borderId="0" xfId="0" applyNumberFormat="1" applyFont="1" applyFill="1"/>
    <xf numFmtId="3" fontId="14" fillId="0" borderId="0" xfId="0" applyNumberFormat="1" applyFont="1" applyAlignment="1">
      <alignment horizontal="right" indent="4"/>
    </xf>
    <xf numFmtId="164" fontId="14" fillId="0" borderId="0" xfId="0" applyNumberFormat="1" applyFont="1" applyAlignment="1">
      <alignment horizontal="right" indent="4"/>
    </xf>
    <xf numFmtId="164" fontId="12" fillId="3" borderId="0" xfId="2" applyNumberFormat="1" applyFont="1" applyFill="1" applyBorder="1" applyAlignment="1"/>
    <xf numFmtId="0" fontId="12" fillId="0" borderId="12" xfId="0" applyFont="1" applyBorder="1" applyAlignment="1">
      <alignment horizontal="center" vertical="center" wrapText="1"/>
    </xf>
    <xf numFmtId="0" fontId="24" fillId="0" borderId="3" xfId="0" applyFont="1" applyBorder="1"/>
    <xf numFmtId="3" fontId="12" fillId="0" borderId="6" xfId="0" applyNumberFormat="1" applyFont="1" applyBorder="1" applyAlignment="1">
      <alignment horizontal="right" vertical="center" indent="5"/>
    </xf>
    <xf numFmtId="3" fontId="14" fillId="0" borderId="2" xfId="0" applyNumberFormat="1" applyFont="1" applyBorder="1" applyAlignment="1">
      <alignment horizontal="right" vertical="center" indent="5"/>
    </xf>
    <xf numFmtId="0" fontId="14" fillId="3" borderId="0" xfId="0" applyFont="1" applyFill="1"/>
    <xf numFmtId="0" fontId="12" fillId="3" borderId="0" xfId="0" applyFont="1" applyFill="1" applyAlignment="1">
      <alignment horizontal="left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37" fontId="12" fillId="3" borderId="0" xfId="0" applyNumberFormat="1" applyFont="1" applyFill="1"/>
    <xf numFmtId="37" fontId="12" fillId="0" borderId="10" xfId="0" applyNumberFormat="1" applyFont="1" applyBorder="1" applyAlignment="1">
      <alignment horizontal="center" vertical="center" wrapText="1"/>
    </xf>
    <xf numFmtId="37" fontId="12" fillId="0" borderId="11" xfId="0" applyNumberFormat="1" applyFont="1" applyBorder="1" applyAlignment="1">
      <alignment horizontal="center" vertical="center" wrapText="1"/>
    </xf>
    <xf numFmtId="37" fontId="12" fillId="3" borderId="0" xfId="0" applyNumberFormat="1" applyFont="1" applyFill="1" applyAlignment="1">
      <alignment vertical="center"/>
    </xf>
    <xf numFmtId="37" fontId="12" fillId="3" borderId="0" xfId="0" applyNumberFormat="1" applyFont="1" applyFill="1" applyAlignment="1">
      <alignment vertical="top"/>
    </xf>
    <xf numFmtId="20" fontId="12" fillId="3" borderId="0" xfId="0" applyNumberFormat="1" applyFont="1" applyFill="1"/>
    <xf numFmtId="20" fontId="12" fillId="0" borderId="0" xfId="0" applyNumberFormat="1" applyFont="1" applyAlignment="1">
      <alignment horizontal="right" vertical="center" indent="3"/>
    </xf>
    <xf numFmtId="20" fontId="12" fillId="0" borderId="7" xfId="0" applyNumberFormat="1" applyFont="1" applyBorder="1" applyAlignment="1">
      <alignment horizontal="right" vertical="center" indent="3"/>
    </xf>
    <xf numFmtId="20" fontId="12" fillId="0" borderId="9" xfId="0" applyNumberFormat="1" applyFont="1" applyBorder="1" applyAlignment="1">
      <alignment horizontal="right" vertical="center" indent="3"/>
    </xf>
    <xf numFmtId="20" fontId="12" fillId="0" borderId="8" xfId="0" applyNumberFormat="1" applyFont="1" applyBorder="1" applyAlignment="1">
      <alignment horizontal="right" vertical="center" indent="3"/>
    </xf>
    <xf numFmtId="164" fontId="12" fillId="0" borderId="7" xfId="0" applyNumberFormat="1" applyFont="1" applyBorder="1" applyAlignment="1">
      <alignment horizontal="right" vertical="center" indent="2"/>
    </xf>
    <xf numFmtId="164" fontId="14" fillId="0" borderId="4" xfId="0" applyNumberFormat="1" applyFont="1" applyBorder="1" applyAlignment="1">
      <alignment horizontal="right" vertical="center" indent="2"/>
    </xf>
    <xf numFmtId="0" fontId="12" fillId="3" borderId="0" xfId="0" applyFont="1" applyFill="1" applyAlignment="1">
      <alignment horizontal="centerContinuous"/>
    </xf>
    <xf numFmtId="0" fontId="29" fillId="6" borderId="0" xfId="0" applyFont="1" applyFill="1" applyAlignment="1">
      <alignment horizontal="center"/>
    </xf>
    <xf numFmtId="2" fontId="29" fillId="6" borderId="0" xfId="0" applyNumberFormat="1" applyFont="1" applyFill="1" applyAlignment="1">
      <alignment horizontal="center"/>
    </xf>
    <xf numFmtId="2" fontId="29" fillId="6" borderId="0" xfId="11" applyNumberFormat="1" applyFont="1" applyFill="1" applyBorder="1" applyAlignment="1">
      <alignment horizontal="center"/>
    </xf>
    <xf numFmtId="165" fontId="13" fillId="6" borderId="0" xfId="0" applyNumberFormat="1" applyFont="1" applyFill="1" applyAlignment="1">
      <alignment horizontal="center" wrapText="1"/>
    </xf>
    <xf numFmtId="165" fontId="29" fillId="6" borderId="0" xfId="0" applyNumberFormat="1" applyFont="1" applyFill="1" applyAlignment="1">
      <alignment horizontal="center" wrapText="1"/>
    </xf>
    <xf numFmtId="2" fontId="29" fillId="4" borderId="0" xfId="0" applyNumberFormat="1" applyFont="1" applyFill="1" applyAlignment="1">
      <alignment horizontal="center"/>
    </xf>
    <xf numFmtId="2" fontId="29" fillId="4" borderId="0" xfId="11" applyNumberFormat="1" applyFont="1" applyFill="1" applyBorder="1" applyAlignment="1">
      <alignment horizontal="center"/>
    </xf>
    <xf numFmtId="165" fontId="29" fillId="4" borderId="0" xfId="0" applyNumberFormat="1" applyFont="1" applyFill="1" applyAlignment="1">
      <alignment horizontal="center" wrapText="1"/>
    </xf>
    <xf numFmtId="165" fontId="13" fillId="4" borderId="0" xfId="0" applyNumberFormat="1" applyFont="1" applyFill="1" applyAlignment="1">
      <alignment horizontal="center" wrapText="1"/>
    </xf>
    <xf numFmtId="165" fontId="29" fillId="4" borderId="0" xfId="11" applyNumberFormat="1" applyFont="1" applyFill="1" applyBorder="1" applyAlignment="1">
      <alignment horizontal="center" wrapText="1"/>
    </xf>
    <xf numFmtId="0" fontId="30" fillId="0" borderId="0" xfId="0" applyFont="1" applyAlignment="1">
      <alignment horizontal="center" wrapText="1"/>
    </xf>
    <xf numFmtId="0" fontId="30" fillId="0" borderId="0" xfId="0" applyFont="1" applyAlignment="1">
      <alignment horizontal="right" wrapText="1"/>
    </xf>
    <xf numFmtId="0" fontId="30" fillId="0" borderId="0" xfId="0" applyFont="1" applyAlignment="1">
      <alignment horizontal="right"/>
    </xf>
    <xf numFmtId="0" fontId="30" fillId="0" borderId="0" xfId="0" applyFont="1"/>
    <xf numFmtId="0" fontId="13" fillId="3" borderId="0" xfId="0" applyFont="1" applyFill="1" applyAlignment="1">
      <alignment horizontal="center" wrapText="1"/>
    </xf>
    <xf numFmtId="165" fontId="13" fillId="3" borderId="0" xfId="0" applyNumberFormat="1" applyFont="1" applyFill="1" applyAlignment="1">
      <alignment horizontal="right"/>
    </xf>
    <xf numFmtId="0" fontId="31" fillId="3" borderId="4" xfId="0" applyFont="1" applyFill="1" applyBorder="1" applyAlignment="1">
      <alignment horizontal="right"/>
    </xf>
    <xf numFmtId="0" fontId="32" fillId="0" borderId="6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3" borderId="0" xfId="0" applyFont="1" applyFill="1" applyAlignment="1">
      <alignment horizontal="center"/>
    </xf>
    <xf numFmtId="0" fontId="32" fillId="3" borderId="0" xfId="0" applyFont="1" applyFill="1" applyAlignment="1">
      <alignment horizontal="right"/>
    </xf>
    <xf numFmtId="2" fontId="21" fillId="3" borderId="0" xfId="0" applyNumberFormat="1" applyFont="1" applyFill="1" applyAlignment="1">
      <alignment horizontal="left" vertical="center"/>
    </xf>
    <xf numFmtId="0" fontId="31" fillId="3" borderId="0" xfId="0" applyFont="1" applyFill="1"/>
    <xf numFmtId="0" fontId="31" fillId="0" borderId="3" xfId="0" applyFont="1" applyBorder="1"/>
    <xf numFmtId="0" fontId="31" fillId="0" borderId="2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2" fontId="31" fillId="3" borderId="0" xfId="0" applyNumberFormat="1" applyFont="1" applyFill="1" applyAlignment="1">
      <alignment horizontal="left" vertical="center"/>
    </xf>
    <xf numFmtId="3" fontId="12" fillId="0" borderId="0" xfId="0" applyNumberFormat="1" applyFont="1" applyAlignment="1">
      <alignment horizontal="right" vertical="center" indent="3"/>
    </xf>
    <xf numFmtId="3" fontId="14" fillId="0" borderId="3" xfId="0" applyNumberFormat="1" applyFont="1" applyBorder="1" applyAlignment="1">
      <alignment horizontal="right" vertical="center" indent="3"/>
    </xf>
    <xf numFmtId="0" fontId="17" fillId="3" borderId="0" xfId="0" applyFont="1" applyFill="1" applyAlignment="1">
      <alignment horizontal="left" vertical="top"/>
    </xf>
    <xf numFmtId="0" fontId="12" fillId="3" borderId="0" xfId="0" applyFont="1" applyFill="1" applyAlignment="1">
      <alignment horizontal="right"/>
    </xf>
    <xf numFmtId="0" fontId="33" fillId="3" borderId="0" xfId="3" applyFill="1" applyBorder="1" applyAlignment="1">
      <alignment horizontal="left"/>
    </xf>
    <xf numFmtId="0" fontId="32" fillId="0" borderId="14" xfId="0" applyFont="1" applyBorder="1" applyAlignment="1">
      <alignment horizontal="center"/>
    </xf>
    <xf numFmtId="0" fontId="31" fillId="0" borderId="14" xfId="0" applyFont="1" applyBorder="1" applyAlignment="1">
      <alignment horizontal="center"/>
    </xf>
    <xf numFmtId="0" fontId="14" fillId="0" borderId="5" xfId="0" applyFont="1" applyBorder="1" applyAlignment="1">
      <alignment horizontal="centerContinuous" vertical="center"/>
    </xf>
    <xf numFmtId="0" fontId="14" fillId="0" borderId="9" xfId="0" applyFont="1" applyBorder="1" applyAlignment="1">
      <alignment horizontal="centerContinuous" vertical="center"/>
    </xf>
    <xf numFmtId="0" fontId="14" fillId="0" borderId="8" xfId="0" applyFont="1" applyBorder="1" applyAlignment="1">
      <alignment horizontal="centerContinuous" vertical="center"/>
    </xf>
    <xf numFmtId="0" fontId="14" fillId="0" borderId="13" xfId="0" applyFont="1" applyBorder="1" applyAlignment="1">
      <alignment horizontal="center"/>
    </xf>
    <xf numFmtId="0" fontId="31" fillId="3" borderId="3" xfId="0" applyFont="1" applyFill="1" applyBorder="1" applyAlignment="1">
      <alignment horizontal="right"/>
    </xf>
    <xf numFmtId="37" fontId="32" fillId="0" borderId="5" xfId="0" applyNumberFormat="1" applyFont="1" applyBorder="1" applyAlignment="1">
      <alignment horizontal="center"/>
    </xf>
    <xf numFmtId="37" fontId="32" fillId="0" borderId="9" xfId="0" applyNumberFormat="1" applyFont="1" applyBorder="1" applyAlignment="1">
      <alignment horizontal="center"/>
    </xf>
    <xf numFmtId="0" fontId="31" fillId="0" borderId="4" xfId="0" applyFont="1" applyBorder="1"/>
    <xf numFmtId="0" fontId="31" fillId="0" borderId="2" xfId="0" applyFont="1" applyBorder="1"/>
    <xf numFmtId="20" fontId="32" fillId="0" borderId="9" xfId="0" applyNumberFormat="1" applyFont="1" applyBorder="1" applyAlignment="1">
      <alignment horizontal="center"/>
    </xf>
    <xf numFmtId="20" fontId="32" fillId="0" borderId="8" xfId="0" applyNumberFormat="1" applyFont="1" applyBorder="1" applyAlignment="1">
      <alignment horizontal="center"/>
    </xf>
    <xf numFmtId="37" fontId="31" fillId="0" borderId="2" xfId="0" applyNumberFormat="1" applyFont="1" applyBorder="1" applyAlignment="1">
      <alignment horizontal="center" vertical="center"/>
    </xf>
    <xf numFmtId="37" fontId="31" fillId="0" borderId="3" xfId="0" applyNumberFormat="1" applyFont="1" applyBorder="1" applyAlignment="1">
      <alignment horizontal="center" vertical="center"/>
    </xf>
    <xf numFmtId="20" fontId="12" fillId="3" borderId="10" xfId="0" applyNumberFormat="1" applyFont="1" applyFill="1" applyBorder="1" applyAlignment="1">
      <alignment horizontal="centerContinuous"/>
    </xf>
    <xf numFmtId="20" fontId="12" fillId="3" borderId="12" xfId="0" applyNumberFormat="1" applyFont="1" applyFill="1" applyBorder="1" applyAlignment="1">
      <alignment horizontal="centerContinuous"/>
    </xf>
    <xf numFmtId="164" fontId="14" fillId="0" borderId="4" xfId="0" applyNumberFormat="1" applyFont="1" applyBorder="1" applyAlignment="1">
      <alignment horizontal="right" vertical="center" indent="3"/>
    </xf>
    <xf numFmtId="164" fontId="12" fillId="0" borderId="7" xfId="0" applyNumberFormat="1" applyFont="1" applyBorder="1" applyAlignment="1">
      <alignment horizontal="right" vertical="center" indent="3"/>
    </xf>
    <xf numFmtId="165" fontId="29" fillId="4" borderId="0" xfId="11" applyNumberFormat="1" applyFont="1" applyFill="1" applyBorder="1" applyAlignment="1">
      <alignment horizontal="center"/>
    </xf>
    <xf numFmtId="37" fontId="29" fillId="4" borderId="0" xfId="0" applyNumberFormat="1" applyFont="1" applyFill="1" applyAlignment="1">
      <alignment horizontal="center"/>
    </xf>
    <xf numFmtId="37" fontId="12" fillId="0" borderId="2" xfId="0" applyNumberFormat="1" applyFont="1" applyBorder="1" applyAlignment="1">
      <alignment horizontal="center" vertical="center" wrapText="1"/>
    </xf>
    <xf numFmtId="20" fontId="12" fillId="0" borderId="3" xfId="0" applyNumberFormat="1" applyFont="1" applyBorder="1" applyAlignment="1">
      <alignment horizontal="center" vertical="center" wrapText="1"/>
    </xf>
    <xf numFmtId="20" fontId="12" fillId="0" borderId="4" xfId="0" applyNumberFormat="1" applyFont="1" applyBorder="1" applyAlignment="1">
      <alignment horizontal="center" vertical="center" wrapText="1"/>
    </xf>
    <xf numFmtId="20" fontId="12" fillId="3" borderId="11" xfId="0" applyNumberFormat="1" applyFont="1" applyFill="1" applyBorder="1" applyAlignment="1">
      <alignment horizontal="centerContinuous"/>
    </xf>
    <xf numFmtId="17" fontId="12" fillId="0" borderId="9" xfId="0" applyNumberFormat="1" applyFont="1" applyBorder="1" applyAlignment="1">
      <alignment horizontal="center"/>
    </xf>
    <xf numFmtId="0" fontId="34" fillId="9" borderId="10" xfId="0" applyFont="1" applyFill="1" applyBorder="1" applyAlignment="1">
      <alignment horizontal="centerContinuous"/>
    </xf>
    <xf numFmtId="0" fontId="34" fillId="6" borderId="10" xfId="0" applyFont="1" applyFill="1" applyBorder="1" applyAlignment="1">
      <alignment horizontal="centerContinuous"/>
    </xf>
    <xf numFmtId="164" fontId="12" fillId="3" borderId="0" xfId="0" applyNumberFormat="1" applyFont="1" applyFill="1"/>
    <xf numFmtId="2" fontId="29" fillId="3" borderId="0" xfId="11" applyNumberFormat="1" applyFont="1" applyFill="1" applyBorder="1" applyAlignment="1">
      <alignment horizontal="center"/>
    </xf>
    <xf numFmtId="37" fontId="22" fillId="0" borderId="2" xfId="0" applyNumberFormat="1" applyFont="1" applyBorder="1" applyAlignment="1">
      <alignment horizontal="center" vertical="center"/>
    </xf>
    <xf numFmtId="37" fontId="22" fillId="0" borderId="3" xfId="0" applyNumberFormat="1" applyFont="1" applyBorder="1" applyAlignment="1">
      <alignment horizontal="center" vertical="center"/>
    </xf>
    <xf numFmtId="0" fontId="14" fillId="3" borderId="0" xfId="0" applyFont="1" applyFill="1" applyAlignment="1">
      <alignment horizontal="left"/>
    </xf>
    <xf numFmtId="0" fontId="33" fillId="3" borderId="0" xfId="3" applyFill="1"/>
    <xf numFmtId="164" fontId="12" fillId="3" borderId="0" xfId="0" applyNumberFormat="1" applyFont="1" applyFill="1" applyAlignment="1">
      <alignment horizontal="right" vertical="center" indent="3"/>
    </xf>
    <xf numFmtId="164" fontId="14" fillId="3" borderId="0" xfId="0" applyNumberFormat="1" applyFont="1" applyFill="1" applyAlignment="1">
      <alignment horizontal="right" vertical="center" indent="3"/>
    </xf>
    <xf numFmtId="164" fontId="12" fillId="3" borderId="0" xfId="0" applyNumberFormat="1" applyFont="1" applyFill="1" applyAlignment="1">
      <alignment horizontal="right" vertical="center" indent="2"/>
    </xf>
    <xf numFmtId="164" fontId="14" fillId="3" borderId="0" xfId="0" applyNumberFormat="1" applyFont="1" applyFill="1" applyAlignment="1">
      <alignment horizontal="right" vertical="center" indent="2"/>
    </xf>
    <xf numFmtId="49" fontId="12" fillId="3" borderId="0" xfId="0" applyNumberFormat="1" applyFont="1" applyFill="1" applyAlignment="1" applyProtection="1">
      <alignment horizontal="left"/>
      <protection hidden="1"/>
    </xf>
    <xf numFmtId="166" fontId="15" fillId="3" borderId="0" xfId="0" quotePrefix="1" applyNumberFormat="1" applyFont="1" applyFill="1" applyAlignment="1" applyProtection="1">
      <alignment horizontal="center" vertical="center"/>
      <protection hidden="1"/>
    </xf>
    <xf numFmtId="0" fontId="12" fillId="3" borderId="0" xfId="0" applyFont="1" applyFill="1" applyAlignment="1">
      <alignment horizontal="center"/>
    </xf>
    <xf numFmtId="17" fontId="14" fillId="3" borderId="0" xfId="0" applyNumberFormat="1" applyFont="1" applyFill="1" applyAlignment="1">
      <alignment horizontal="center"/>
    </xf>
    <xf numFmtId="0" fontId="13" fillId="0" borderId="9" xfId="0" applyFont="1" applyBorder="1" applyAlignment="1">
      <alignment horizontal="right"/>
    </xf>
    <xf numFmtId="165" fontId="13" fillId="3" borderId="0" xfId="0" applyNumberFormat="1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167" fontId="12" fillId="0" borderId="6" xfId="0" applyNumberFormat="1" applyFont="1" applyBorder="1" applyAlignment="1">
      <alignment horizontal="right" vertical="center" indent="5"/>
    </xf>
    <xf numFmtId="167" fontId="14" fillId="0" borderId="2" xfId="0" applyNumberFormat="1" applyFont="1" applyBorder="1" applyAlignment="1">
      <alignment horizontal="right" vertical="center" indent="5"/>
    </xf>
    <xf numFmtId="167" fontId="12" fillId="0" borderId="0" xfId="0" applyNumberFormat="1" applyFont="1" applyAlignment="1">
      <alignment horizontal="right" vertical="center" indent="4"/>
    </xf>
    <xf numFmtId="167" fontId="12" fillId="0" borderId="0" xfId="0" applyNumberFormat="1" applyFont="1" applyAlignment="1">
      <alignment horizontal="right" vertical="center" indent="3"/>
    </xf>
    <xf numFmtId="167" fontId="14" fillId="0" borderId="3" xfId="0" applyNumberFormat="1" applyFont="1" applyBorder="1" applyAlignment="1">
      <alignment horizontal="right" vertical="center" indent="3"/>
    </xf>
    <xf numFmtId="0" fontId="12" fillId="3" borderId="0" xfId="0" quotePrefix="1" applyFont="1" applyFill="1"/>
    <xf numFmtId="0" fontId="32" fillId="0" borderId="4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37" fontId="12" fillId="0" borderId="3" xfId="0" applyNumberFormat="1" applyFont="1" applyBorder="1" applyAlignment="1">
      <alignment horizontal="center" vertical="center" wrapText="1"/>
    </xf>
    <xf numFmtId="0" fontId="39" fillId="0" borderId="8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39" fillId="0" borderId="8" xfId="0" applyFont="1" applyBorder="1" applyAlignment="1">
      <alignment horizontal="center"/>
    </xf>
    <xf numFmtId="37" fontId="33" fillId="0" borderId="8" xfId="0" applyNumberFormat="1" applyFont="1" applyBorder="1" applyAlignment="1">
      <alignment horizontal="center" vertical="center"/>
    </xf>
    <xf numFmtId="37" fontId="31" fillId="0" borderId="4" xfId="0" applyNumberFormat="1" applyFont="1" applyBorder="1" applyAlignment="1">
      <alignment horizontal="center" vertical="center"/>
    </xf>
    <xf numFmtId="17" fontId="14" fillId="3" borderId="0" xfId="0" applyNumberFormat="1" applyFont="1" applyFill="1" applyAlignment="1">
      <alignment horizontal="right"/>
    </xf>
    <xf numFmtId="0" fontId="12" fillId="0" borderId="3" xfId="0" applyFont="1" applyBorder="1" applyAlignment="1">
      <alignment vertical="center"/>
    </xf>
    <xf numFmtId="0" fontId="13" fillId="0" borderId="3" xfId="0" applyFont="1" applyBorder="1" applyAlignment="1">
      <alignment horizontal="right"/>
    </xf>
    <xf numFmtId="0" fontId="13" fillId="0" borderId="0" xfId="0" applyFont="1" applyAlignment="1">
      <alignment horizontal="right" wrapText="1"/>
    </xf>
    <xf numFmtId="167" fontId="14" fillId="0" borderId="2" xfId="0" applyNumberFormat="1" applyFont="1" applyBorder="1" applyAlignment="1">
      <alignment horizontal="right" vertical="center" indent="2"/>
    </xf>
    <xf numFmtId="167" fontId="12" fillId="0" borderId="6" xfId="0" applyNumberFormat="1" applyFont="1" applyBorder="1" applyAlignment="1">
      <alignment horizontal="right" vertical="center" indent="2"/>
    </xf>
    <xf numFmtId="167" fontId="12" fillId="0" borderId="5" xfId="0" applyNumberFormat="1" applyFont="1" applyBorder="1" applyAlignment="1">
      <alignment horizontal="right" vertical="center" indent="2"/>
    </xf>
    <xf numFmtId="0" fontId="13" fillId="9" borderId="0" xfId="0" applyFont="1" applyFill="1" applyAlignment="1">
      <alignment horizontal="center" wrapText="1"/>
    </xf>
    <xf numFmtId="0" fontId="12" fillId="0" borderId="0" xfId="0" applyFont="1" applyAlignment="1">
      <alignment vertical="center"/>
    </xf>
    <xf numFmtId="0" fontId="0" fillId="0" borderId="0" xfId="0" applyAlignment="1">
      <alignment horizontal="right"/>
    </xf>
    <xf numFmtId="0" fontId="13" fillId="3" borderId="0" xfId="0" applyFont="1" applyFill="1"/>
    <xf numFmtId="0" fontId="13" fillId="3" borderId="0" xfId="0" applyFont="1" applyFill="1" applyAlignment="1">
      <alignment horizontal="right" vertical="top"/>
    </xf>
    <xf numFmtId="0" fontId="13" fillId="3" borderId="0" xfId="0" applyFont="1" applyFill="1" applyAlignment="1">
      <alignment vertical="top"/>
    </xf>
    <xf numFmtId="0" fontId="13" fillId="3" borderId="0" xfId="0" applyFont="1" applyFill="1" applyAlignment="1">
      <alignment vertical="center"/>
    </xf>
    <xf numFmtId="3" fontId="12" fillId="0" borderId="14" xfId="0" applyNumberFormat="1" applyFont="1" applyBorder="1" applyAlignment="1">
      <alignment horizontal="right" vertical="center" indent="3"/>
    </xf>
    <xf numFmtId="3" fontId="14" fillId="0" borderId="15" xfId="0" applyNumberFormat="1" applyFont="1" applyBorder="1" applyAlignment="1">
      <alignment horizontal="right" vertical="center" indent="3"/>
    </xf>
    <xf numFmtId="3" fontId="12" fillId="0" borderId="13" xfId="0" applyNumberFormat="1" applyFont="1" applyBorder="1" applyAlignment="1">
      <alignment horizontal="right" vertical="center" indent="3"/>
    </xf>
    <xf numFmtId="0" fontId="39" fillId="0" borderId="0" xfId="0" applyFont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167" fontId="14" fillId="0" borderId="2" xfId="0" applyNumberFormat="1" applyFont="1" applyBorder="1" applyAlignment="1">
      <alignment horizontal="right" vertical="center" indent="4"/>
    </xf>
    <xf numFmtId="167" fontId="12" fillId="0" borderId="6" xfId="0" applyNumberFormat="1" applyFont="1" applyBorder="1" applyAlignment="1">
      <alignment horizontal="right" vertical="center" indent="4"/>
    </xf>
    <xf numFmtId="167" fontId="12" fillId="0" borderId="5" xfId="0" applyNumberFormat="1" applyFont="1" applyBorder="1" applyAlignment="1">
      <alignment horizontal="right" vertical="center" indent="4"/>
    </xf>
    <xf numFmtId="0" fontId="12" fillId="0" borderId="1" xfId="0" applyFont="1" applyBorder="1" applyAlignment="1">
      <alignment horizontal="center" vertical="center" wrapText="1"/>
    </xf>
    <xf numFmtId="0" fontId="13" fillId="9" borderId="0" xfId="0" applyFont="1" applyFill="1"/>
    <xf numFmtId="37" fontId="29" fillId="4" borderId="0" xfId="0" applyNumberFormat="1" applyFont="1" applyFill="1"/>
    <xf numFmtId="2" fontId="29" fillId="4" borderId="0" xfId="0" applyNumberFormat="1" applyFont="1" applyFill="1"/>
    <xf numFmtId="2" fontId="29" fillId="4" borderId="0" xfId="11" applyNumberFormat="1" applyFont="1" applyFill="1" applyAlignment="1"/>
    <xf numFmtId="165" fontId="29" fillId="4" borderId="0" xfId="11" applyNumberFormat="1" applyFont="1" applyFill="1" applyAlignment="1"/>
    <xf numFmtId="165" fontId="13" fillId="6" borderId="0" xfId="0" applyNumberFormat="1" applyFont="1" applyFill="1"/>
    <xf numFmtId="165" fontId="13" fillId="4" borderId="0" xfId="0" applyNumberFormat="1" applyFont="1" applyFill="1"/>
    <xf numFmtId="165" fontId="29" fillId="4" borderId="0" xfId="0" applyNumberFormat="1" applyFont="1" applyFill="1"/>
    <xf numFmtId="0" fontId="13" fillId="0" borderId="3" xfId="0" applyFont="1" applyBorder="1"/>
    <xf numFmtId="0" fontId="13" fillId="0" borderId="9" xfId="0" applyFont="1" applyBorder="1"/>
    <xf numFmtId="0" fontId="13" fillId="0" borderId="9" xfId="1" applyFont="1" applyBorder="1" applyAlignment="1">
      <alignment horizontal="left"/>
    </xf>
    <xf numFmtId="0" fontId="13" fillId="0" borderId="9" xfId="1" applyFont="1" applyBorder="1" applyAlignment="1">
      <alignment horizontal="right"/>
    </xf>
    <xf numFmtId="0" fontId="36" fillId="0" borderId="0" xfId="0" applyFont="1"/>
    <xf numFmtId="0" fontId="13" fillId="0" borderId="0" xfId="1" applyFont="1" applyAlignment="1">
      <alignment horizontal="left"/>
    </xf>
    <xf numFmtId="0" fontId="13" fillId="0" borderId="0" xfId="1" applyFont="1" applyAlignment="1">
      <alignment horizontal="right"/>
    </xf>
    <xf numFmtId="0" fontId="13" fillId="0" borderId="16" xfId="1" applyFont="1" applyBorder="1" applyAlignment="1">
      <alignment horizontal="left"/>
    </xf>
    <xf numFmtId="0" fontId="24" fillId="0" borderId="16" xfId="0" applyFont="1" applyBorder="1"/>
    <xf numFmtId="0" fontId="13" fillId="0" borderId="16" xfId="1" applyFont="1" applyBorder="1" applyAlignment="1">
      <alignment horizontal="right"/>
    </xf>
    <xf numFmtId="0" fontId="13" fillId="0" borderId="3" xfId="1" applyFont="1" applyBorder="1" applyAlignment="1">
      <alignment horizontal="left"/>
    </xf>
    <xf numFmtId="0" fontId="13" fillId="0" borderId="3" xfId="1" applyFont="1" applyBorder="1" applyAlignment="1">
      <alignment horizontal="right"/>
    </xf>
    <xf numFmtId="2" fontId="0" fillId="0" borderId="0" xfId="0" applyNumberFormat="1"/>
    <xf numFmtId="0" fontId="18" fillId="0" borderId="0" xfId="16" applyNumberFormat="1" applyFont="1" applyFill="1" applyBorder="1" applyAlignment="1"/>
    <xf numFmtId="0" fontId="12" fillId="0" borderId="0" xfId="16" applyNumberFormat="1" applyFont="1" applyFill="1" applyBorder="1" applyAlignment="1"/>
    <xf numFmtId="0" fontId="14" fillId="0" borderId="0" xfId="16" applyNumberFormat="1" applyFont="1" applyFill="1" applyBorder="1" applyAlignment="1"/>
    <xf numFmtId="0" fontId="14" fillId="0" borderId="0" xfId="16" applyNumberFormat="1" applyFont="1" applyFill="1" applyBorder="1" applyAlignment="1">
      <alignment horizontal="center"/>
    </xf>
    <xf numFmtId="0" fontId="18" fillId="0" borderId="3" xfId="6" applyNumberFormat="1" applyFont="1" applyFill="1" applyBorder="1" applyAlignment="1">
      <alignment horizontal="center" wrapText="1"/>
    </xf>
    <xf numFmtId="0" fontId="14" fillId="0" borderId="3" xfId="6" applyNumberFormat="1" applyFont="1" applyFill="1" applyBorder="1" applyAlignment="1">
      <alignment horizontal="center" wrapText="1"/>
    </xf>
    <xf numFmtId="0" fontId="14" fillId="0" borderId="0" xfId="6" applyNumberFormat="1" applyFont="1" applyFill="1" applyBorder="1" applyAlignment="1">
      <alignment horizontal="center" wrapText="1"/>
    </xf>
    <xf numFmtId="0" fontId="14" fillId="0" borderId="3" xfId="6" applyNumberFormat="1" applyFont="1" applyFill="1" applyBorder="1" applyAlignment="1">
      <alignment horizontal="centerContinuous" wrapText="1"/>
    </xf>
    <xf numFmtId="0" fontId="12" fillId="0" borderId="0" xfId="6" applyNumberFormat="1" applyFont="1" applyFill="1" applyBorder="1" applyAlignment="1"/>
    <xf numFmtId="0" fontId="0" fillId="0" borderId="0" xfId="6" applyNumberFormat="1" applyFont="1" applyFill="1" applyBorder="1" applyAlignment="1"/>
    <xf numFmtId="0" fontId="12" fillId="0" borderId="0" xfId="16" applyNumberFormat="1" applyFont="1" applyFill="1" applyBorder="1" applyAlignment="1">
      <alignment horizontal="center"/>
    </xf>
    <xf numFmtId="0" fontId="12" fillId="0" borderId="0" xfId="16" applyNumberFormat="1" applyFont="1" applyFill="1" applyBorder="1" applyAlignment="1">
      <alignment horizontal="left"/>
    </xf>
    <xf numFmtId="0" fontId="24" fillId="0" borderId="9" xfId="0" applyFont="1" applyBorder="1"/>
    <xf numFmtId="165" fontId="13" fillId="9" borderId="3" xfId="0" applyNumberFormat="1" applyFont="1" applyFill="1" applyBorder="1" applyAlignment="1">
      <alignment horizontal="right"/>
    </xf>
    <xf numFmtId="165" fontId="13" fillId="3" borderId="3" xfId="0" applyNumberFormat="1" applyFont="1" applyFill="1" applyBorder="1" applyAlignment="1">
      <alignment horizontal="right"/>
    </xf>
    <xf numFmtId="37" fontId="13" fillId="4" borderId="3" xfId="0" applyNumberFormat="1" applyFont="1" applyFill="1" applyBorder="1" applyAlignment="1">
      <alignment horizontal="right"/>
    </xf>
    <xf numFmtId="2" fontId="13" fillId="4" borderId="3" xfId="0" applyNumberFormat="1" applyFont="1" applyFill="1" applyBorder="1" applyAlignment="1">
      <alignment horizontal="right"/>
    </xf>
    <xf numFmtId="165" fontId="13" fillId="8" borderId="3" xfId="0" applyNumberFormat="1" applyFont="1" applyFill="1" applyBorder="1" applyAlignment="1">
      <alignment horizontal="right"/>
    </xf>
    <xf numFmtId="165" fontId="13" fillId="6" borderId="3" xfId="0" applyNumberFormat="1" applyFont="1" applyFill="1" applyBorder="1" applyAlignment="1">
      <alignment horizontal="right"/>
    </xf>
    <xf numFmtId="2" fontId="13" fillId="6" borderId="3" xfId="0" applyNumberFormat="1" applyFont="1" applyFill="1" applyBorder="1" applyAlignment="1">
      <alignment horizontal="right"/>
    </xf>
    <xf numFmtId="165" fontId="13" fillId="4" borderId="3" xfId="0" applyNumberFormat="1" applyFont="1" applyFill="1" applyBorder="1" applyAlignment="1">
      <alignment horizontal="right"/>
    </xf>
    <xf numFmtId="165" fontId="13" fillId="3" borderId="3" xfId="0" applyNumberFormat="1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/>
    </xf>
    <xf numFmtId="14" fontId="12" fillId="3" borderId="0" xfId="0" applyNumberFormat="1" applyFont="1" applyFill="1"/>
    <xf numFmtId="0" fontId="12" fillId="0" borderId="10" xfId="0" applyFont="1" applyBorder="1" applyAlignment="1" applyProtection="1">
      <alignment horizontal="center" wrapText="1"/>
      <protection hidden="1"/>
    </xf>
    <xf numFmtId="0" fontId="12" fillId="0" borderId="12" xfId="0" applyFont="1" applyBorder="1" applyAlignment="1">
      <alignment vertical="center"/>
    </xf>
    <xf numFmtId="167" fontId="14" fillId="0" borderId="2" xfId="0" applyNumberFormat="1" applyFont="1" applyBorder="1" applyAlignment="1">
      <alignment horizontal="right" vertical="center" indent="3"/>
    </xf>
    <xf numFmtId="167" fontId="12" fillId="0" borderId="6" xfId="0" applyNumberFormat="1" applyFont="1" applyBorder="1" applyAlignment="1">
      <alignment horizontal="right" vertical="center" indent="3"/>
    </xf>
    <xf numFmtId="10" fontId="12" fillId="3" borderId="0" xfId="0" applyNumberFormat="1" applyFont="1" applyFill="1"/>
    <xf numFmtId="0" fontId="13" fillId="0" borderId="0" xfId="5" applyFont="1" applyAlignment="1">
      <alignment horizontal="left"/>
    </xf>
    <xf numFmtId="0" fontId="13" fillId="0" borderId="9" xfId="5" applyFont="1" applyBorder="1" applyAlignment="1">
      <alignment horizontal="left"/>
    </xf>
    <xf numFmtId="0" fontId="13" fillId="0" borderId="0" xfId="5" applyFont="1" applyAlignment="1">
      <alignment horizontal="right"/>
    </xf>
    <xf numFmtId="0" fontId="13" fillId="0" borderId="16" xfId="5" applyFont="1" applyBorder="1" applyAlignment="1">
      <alignment horizontal="left"/>
    </xf>
    <xf numFmtId="0" fontId="13" fillId="0" borderId="16" xfId="5" applyFont="1" applyBorder="1" applyAlignment="1">
      <alignment horizontal="right"/>
    </xf>
    <xf numFmtId="0" fontId="13" fillId="0" borderId="3" xfId="5" applyFont="1" applyBorder="1" applyAlignment="1">
      <alignment horizontal="left"/>
    </xf>
    <xf numFmtId="0" fontId="13" fillId="0" borderId="3" xfId="5" applyFont="1" applyBorder="1" applyAlignment="1">
      <alignment horizontal="right"/>
    </xf>
    <xf numFmtId="17" fontId="12" fillId="0" borderId="0" xfId="0" quotePrefix="1" applyNumberFormat="1" applyFont="1" applyAlignment="1">
      <alignment horizontal="center"/>
    </xf>
    <xf numFmtId="169" fontId="22" fillId="3" borderId="0" xfId="0" applyNumberFormat="1" applyFont="1" applyFill="1"/>
    <xf numFmtId="167" fontId="12" fillId="3" borderId="5" xfId="0" applyNumberFormat="1" applyFont="1" applyFill="1" applyBorder="1" applyAlignment="1">
      <alignment horizontal="right" vertical="center" indent="7"/>
    </xf>
    <xf numFmtId="167" fontId="12" fillId="3" borderId="9" xfId="0" applyNumberFormat="1" applyFont="1" applyFill="1" applyBorder="1" applyAlignment="1">
      <alignment horizontal="right" vertical="center" indent="5"/>
    </xf>
    <xf numFmtId="167" fontId="12" fillId="3" borderId="6" xfId="0" applyNumberFormat="1" applyFont="1" applyFill="1" applyBorder="1" applyAlignment="1">
      <alignment horizontal="right" vertical="center" indent="7"/>
    </xf>
    <xf numFmtId="167" fontId="12" fillId="3" borderId="0" xfId="0" applyNumberFormat="1" applyFont="1" applyFill="1" applyAlignment="1">
      <alignment horizontal="right" vertical="center" indent="5"/>
    </xf>
    <xf numFmtId="167" fontId="14" fillId="3" borderId="6" xfId="0" applyNumberFormat="1" applyFont="1" applyFill="1" applyBorder="1" applyAlignment="1">
      <alignment horizontal="right" vertical="center" indent="7"/>
    </xf>
    <xf numFmtId="167" fontId="14" fillId="3" borderId="0" xfId="0" applyNumberFormat="1" applyFont="1" applyFill="1" applyAlignment="1">
      <alignment horizontal="right" vertical="center" indent="5"/>
    </xf>
    <xf numFmtId="167" fontId="12" fillId="3" borderId="6" xfId="0" applyNumberFormat="1" applyFont="1" applyFill="1" applyBorder="1" applyAlignment="1">
      <alignment horizontal="right" vertical="center" indent="5"/>
    </xf>
    <xf numFmtId="167" fontId="12" fillId="3" borderId="5" xfId="0" applyNumberFormat="1" applyFont="1" applyFill="1" applyBorder="1" applyAlignment="1">
      <alignment horizontal="right" vertical="center" indent="5"/>
    </xf>
    <xf numFmtId="167" fontId="12" fillId="3" borderId="0" xfId="0" applyNumberFormat="1" applyFont="1" applyFill="1" applyAlignment="1">
      <alignment horizontal="right" vertical="center" indent="4"/>
    </xf>
    <xf numFmtId="167" fontId="14" fillId="3" borderId="6" xfId="0" applyNumberFormat="1" applyFont="1" applyFill="1" applyBorder="1" applyAlignment="1">
      <alignment horizontal="right" vertical="center" indent="5"/>
    </xf>
    <xf numFmtId="167" fontId="14" fillId="3" borderId="0" xfId="0" applyNumberFormat="1" applyFont="1" applyFill="1" applyAlignment="1">
      <alignment horizontal="right" vertical="center" indent="4"/>
    </xf>
    <xf numFmtId="167" fontId="12" fillId="3" borderId="9" xfId="0" applyNumberFormat="1" applyFont="1" applyFill="1" applyBorder="1" applyAlignment="1">
      <alignment horizontal="right" vertical="center" indent="6"/>
    </xf>
    <xf numFmtId="164" fontId="12" fillId="3" borderId="9" xfId="0" applyNumberFormat="1" applyFont="1" applyFill="1" applyBorder="1" applyAlignment="1">
      <alignment horizontal="right" vertical="center" indent="2"/>
    </xf>
    <xf numFmtId="167" fontId="12" fillId="3" borderId="0" xfId="0" applyNumberFormat="1" applyFont="1" applyFill="1" applyAlignment="1">
      <alignment horizontal="right" vertical="center" indent="6"/>
    </xf>
    <xf numFmtId="167" fontId="14" fillId="3" borderId="0" xfId="0" applyNumberFormat="1" applyFont="1" applyFill="1" applyAlignment="1">
      <alignment horizontal="right" vertical="center" indent="6"/>
    </xf>
    <xf numFmtId="167" fontId="12" fillId="0" borderId="14" xfId="0" applyNumberFormat="1" applyFont="1" applyBorder="1" applyAlignment="1">
      <alignment horizontal="right" vertical="center" indent="3"/>
    </xf>
    <xf numFmtId="167" fontId="14" fillId="0" borderId="15" xfId="0" applyNumberFormat="1" applyFont="1" applyBorder="1" applyAlignment="1">
      <alignment horizontal="right" vertical="center" indent="3"/>
    </xf>
    <xf numFmtId="167" fontId="12" fillId="3" borderId="0" xfId="0" applyNumberFormat="1" applyFont="1" applyFill="1"/>
    <xf numFmtId="167" fontId="14" fillId="0" borderId="5" xfId="0" applyNumberFormat="1" applyFont="1" applyBorder="1" applyAlignment="1">
      <alignment horizontal="centerContinuous" vertical="center"/>
    </xf>
    <xf numFmtId="167" fontId="14" fillId="0" borderId="9" xfId="0" applyNumberFormat="1" applyFont="1" applyBorder="1" applyAlignment="1">
      <alignment horizontal="centerContinuous" vertical="center"/>
    </xf>
    <xf numFmtId="167" fontId="32" fillId="0" borderId="6" xfId="0" applyNumberFormat="1" applyFont="1" applyBorder="1" applyAlignment="1">
      <alignment horizontal="center" vertical="center"/>
    </xf>
    <xf numFmtId="167" fontId="32" fillId="0" borderId="0" xfId="0" applyNumberFormat="1" applyFont="1" applyAlignment="1">
      <alignment horizontal="center" vertical="center"/>
    </xf>
    <xf numFmtId="167" fontId="31" fillId="0" borderId="2" xfId="0" applyNumberFormat="1" applyFont="1" applyBorder="1" applyAlignment="1">
      <alignment horizontal="center" vertical="center"/>
    </xf>
    <xf numFmtId="167" fontId="31" fillId="0" borderId="3" xfId="0" applyNumberFormat="1" applyFont="1" applyBorder="1" applyAlignment="1">
      <alignment horizontal="center" vertical="center"/>
    </xf>
    <xf numFmtId="167" fontId="12" fillId="0" borderId="10" xfId="0" applyNumberFormat="1" applyFont="1" applyBorder="1" applyAlignment="1">
      <alignment horizontal="center" vertical="center" wrapText="1"/>
    </xf>
    <xf numFmtId="167" fontId="12" fillId="0" borderId="11" xfId="0" applyNumberFormat="1" applyFont="1" applyBorder="1" applyAlignment="1">
      <alignment horizontal="center" vertical="center" wrapText="1"/>
    </xf>
    <xf numFmtId="0" fontId="33" fillId="3" borderId="0" xfId="3" quotePrefix="1" applyFill="1" applyBorder="1" applyAlignment="1" applyProtection="1">
      <protection hidden="1"/>
    </xf>
    <xf numFmtId="168" fontId="14" fillId="0" borderId="3" xfId="0" applyNumberFormat="1" applyFont="1" applyBorder="1" applyAlignment="1">
      <alignment horizontal="right" vertical="center" indent="3"/>
    </xf>
    <xf numFmtId="168" fontId="14" fillId="0" borderId="4" xfId="0" applyNumberFormat="1" applyFont="1" applyBorder="1" applyAlignment="1">
      <alignment horizontal="right" vertical="center" indent="3"/>
    </xf>
    <xf numFmtId="168" fontId="12" fillId="0" borderId="7" xfId="0" applyNumberFormat="1" applyFont="1" applyBorder="1" applyAlignment="1">
      <alignment horizontal="right" vertical="center" indent="3"/>
    </xf>
    <xf numFmtId="167" fontId="13" fillId="3" borderId="3" xfId="0" applyNumberFormat="1" applyFont="1" applyFill="1" applyBorder="1" applyAlignment="1">
      <alignment horizontal="right"/>
    </xf>
    <xf numFmtId="3" fontId="12" fillId="0" borderId="10" xfId="0" applyNumberFormat="1" applyFont="1" applyBorder="1" applyAlignment="1">
      <alignment horizontal="center" vertical="center" wrapText="1"/>
    </xf>
    <xf numFmtId="3" fontId="12" fillId="0" borderId="11" xfId="0" applyNumberFormat="1" applyFont="1" applyBorder="1" applyAlignment="1">
      <alignment horizontal="center" vertical="center" wrapText="1"/>
    </xf>
    <xf numFmtId="164" fontId="12" fillId="0" borderId="12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center"/>
    </xf>
    <xf numFmtId="165" fontId="30" fillId="3" borderId="0" xfId="0" applyNumberFormat="1" applyFont="1" applyFill="1" applyAlignment="1">
      <alignment horizontal="right"/>
    </xf>
    <xf numFmtId="2" fontId="30" fillId="3" borderId="0" xfId="0" applyNumberFormat="1" applyFont="1" applyFill="1" applyAlignment="1">
      <alignment horizontal="right"/>
    </xf>
    <xf numFmtId="165" fontId="30" fillId="8" borderId="0" xfId="0" applyNumberFormat="1" applyFont="1" applyFill="1" applyAlignment="1">
      <alignment horizontal="right"/>
    </xf>
    <xf numFmtId="165" fontId="30" fillId="6" borderId="0" xfId="0" applyNumberFormat="1" applyFont="1" applyFill="1" applyAlignment="1">
      <alignment horizontal="right"/>
    </xf>
    <xf numFmtId="2" fontId="30" fillId="6" borderId="0" xfId="0" applyNumberFormat="1" applyFont="1" applyFill="1" applyAlignment="1">
      <alignment horizontal="right"/>
    </xf>
    <xf numFmtId="167" fontId="30" fillId="4" borderId="0" xfId="0" applyNumberFormat="1" applyFont="1" applyFill="1" applyAlignment="1">
      <alignment horizontal="right"/>
    </xf>
    <xf numFmtId="2" fontId="30" fillId="4" borderId="0" xfId="0" applyNumberFormat="1" applyFont="1" applyFill="1" applyAlignment="1">
      <alignment horizontal="right"/>
    </xf>
    <xf numFmtId="167" fontId="30" fillId="3" borderId="0" xfId="0" applyNumberFormat="1" applyFont="1" applyFill="1" applyAlignment="1">
      <alignment horizontal="right"/>
    </xf>
    <xf numFmtId="165" fontId="30" fillId="9" borderId="0" xfId="0" applyNumberFormat="1" applyFont="1" applyFill="1" applyAlignment="1">
      <alignment horizontal="right"/>
    </xf>
    <xf numFmtId="37" fontId="30" fillId="4" borderId="0" xfId="0" applyNumberFormat="1" applyFont="1" applyFill="1" applyAlignment="1">
      <alignment horizontal="right"/>
    </xf>
    <xf numFmtId="165" fontId="30" fillId="9" borderId="3" xfId="0" applyNumberFormat="1" applyFont="1" applyFill="1" applyBorder="1" applyAlignment="1">
      <alignment horizontal="right"/>
    </xf>
    <xf numFmtId="165" fontId="30" fillId="3" borderId="3" xfId="0" applyNumberFormat="1" applyFont="1" applyFill="1" applyBorder="1" applyAlignment="1">
      <alignment horizontal="right"/>
    </xf>
    <xf numFmtId="37" fontId="30" fillId="4" borderId="3" xfId="0" applyNumberFormat="1" applyFont="1" applyFill="1" applyBorder="1" applyAlignment="1">
      <alignment horizontal="right"/>
    </xf>
    <xf numFmtId="2" fontId="30" fillId="4" borderId="3" xfId="0" applyNumberFormat="1" applyFont="1" applyFill="1" applyBorder="1" applyAlignment="1">
      <alignment horizontal="right"/>
    </xf>
    <xf numFmtId="165" fontId="30" fillId="8" borderId="3" xfId="0" applyNumberFormat="1" applyFont="1" applyFill="1" applyBorder="1" applyAlignment="1">
      <alignment horizontal="right"/>
    </xf>
    <xf numFmtId="165" fontId="30" fillId="6" borderId="3" xfId="0" applyNumberFormat="1" applyFont="1" applyFill="1" applyBorder="1" applyAlignment="1">
      <alignment horizontal="right"/>
    </xf>
    <xf numFmtId="2" fontId="30" fillId="6" borderId="3" xfId="0" applyNumberFormat="1" applyFont="1" applyFill="1" applyBorder="1" applyAlignment="1">
      <alignment horizontal="right"/>
    </xf>
    <xf numFmtId="165" fontId="30" fillId="4" borderId="3" xfId="0" applyNumberFormat="1" applyFont="1" applyFill="1" applyBorder="1" applyAlignment="1">
      <alignment horizontal="right"/>
    </xf>
    <xf numFmtId="167" fontId="30" fillId="3" borderId="3" xfId="0" applyNumberFormat="1" applyFont="1" applyFill="1" applyBorder="1" applyAlignment="1">
      <alignment horizontal="right"/>
    </xf>
    <xf numFmtId="165" fontId="30" fillId="3" borderId="9" xfId="0" applyNumberFormat="1" applyFont="1" applyFill="1" applyBorder="1" applyAlignment="1">
      <alignment horizontal="right"/>
    </xf>
    <xf numFmtId="2" fontId="30" fillId="3" borderId="9" xfId="0" applyNumberFormat="1" applyFont="1" applyFill="1" applyBorder="1" applyAlignment="1">
      <alignment horizontal="right"/>
    </xf>
    <xf numFmtId="165" fontId="30" fillId="8" borderId="9" xfId="0" applyNumberFormat="1" applyFont="1" applyFill="1" applyBorder="1" applyAlignment="1">
      <alignment horizontal="right"/>
    </xf>
    <xf numFmtId="165" fontId="30" fillId="6" borderId="9" xfId="0" applyNumberFormat="1" applyFont="1" applyFill="1" applyBorder="1" applyAlignment="1">
      <alignment horizontal="right"/>
    </xf>
    <xf numFmtId="2" fontId="30" fillId="6" borderId="9" xfId="0" applyNumberFormat="1" applyFont="1" applyFill="1" applyBorder="1" applyAlignment="1">
      <alignment horizontal="right"/>
    </xf>
    <xf numFmtId="167" fontId="30" fillId="4" borderId="9" xfId="0" applyNumberFormat="1" applyFont="1" applyFill="1" applyBorder="1" applyAlignment="1">
      <alignment horizontal="right"/>
    </xf>
    <xf numFmtId="2" fontId="30" fillId="4" borderId="9" xfId="0" applyNumberFormat="1" applyFont="1" applyFill="1" applyBorder="1" applyAlignment="1">
      <alignment horizontal="right"/>
    </xf>
    <xf numFmtId="167" fontId="30" fillId="3" borderId="9" xfId="0" applyNumberFormat="1" applyFont="1" applyFill="1" applyBorder="1" applyAlignment="1">
      <alignment horizontal="right"/>
    </xf>
    <xf numFmtId="167" fontId="30" fillId="4" borderId="3" xfId="0" applyNumberFormat="1" applyFont="1" applyFill="1" applyBorder="1" applyAlignment="1">
      <alignment horizontal="right"/>
    </xf>
    <xf numFmtId="0" fontId="30" fillId="0" borderId="3" xfId="0" applyFont="1" applyBorder="1"/>
    <xf numFmtId="0" fontId="30" fillId="0" borderId="9" xfId="0" applyFont="1" applyBorder="1"/>
    <xf numFmtId="0" fontId="30" fillId="0" borderId="16" xfId="0" applyFont="1" applyBorder="1"/>
    <xf numFmtId="0" fontId="30" fillId="0" borderId="9" xfId="1" applyFont="1" applyBorder="1" applyAlignment="1">
      <alignment horizontal="right"/>
    </xf>
    <xf numFmtId="0" fontId="30" fillId="0" borderId="3" xfId="0" applyFont="1" applyBorder="1" applyAlignment="1">
      <alignment horizontal="right"/>
    </xf>
    <xf numFmtId="0" fontId="30" fillId="0" borderId="0" xfId="1" applyFont="1" applyAlignment="1">
      <alignment horizontal="right"/>
    </xf>
    <xf numFmtId="0" fontId="30" fillId="0" borderId="16" xfId="1" applyFont="1" applyBorder="1" applyAlignment="1">
      <alignment horizontal="right"/>
    </xf>
    <xf numFmtId="0" fontId="30" fillId="0" borderId="3" xfId="1" applyFont="1" applyBorder="1" applyAlignment="1">
      <alignment horizontal="right"/>
    </xf>
    <xf numFmtId="0" fontId="30" fillId="0" borderId="0" xfId="5" applyFont="1" applyAlignment="1">
      <alignment horizontal="right"/>
    </xf>
    <xf numFmtId="0" fontId="30" fillId="0" borderId="16" xfId="5" applyFont="1" applyBorder="1" applyAlignment="1">
      <alignment horizontal="right"/>
    </xf>
    <xf numFmtId="0" fontId="30" fillId="0" borderId="3" xfId="5" applyFont="1" applyBorder="1" applyAlignment="1">
      <alignment horizontal="right"/>
    </xf>
    <xf numFmtId="2" fontId="13" fillId="3" borderId="0" xfId="11" applyNumberFormat="1" applyFont="1" applyFill="1" applyBorder="1" applyAlignment="1">
      <alignment horizontal="center"/>
    </xf>
    <xf numFmtId="0" fontId="13" fillId="6" borderId="0" xfId="0" applyFont="1" applyFill="1" applyAlignment="1">
      <alignment horizontal="center"/>
    </xf>
    <xf numFmtId="2" fontId="13" fillId="6" borderId="0" xfId="0" applyNumberFormat="1" applyFont="1" applyFill="1" applyAlignment="1">
      <alignment horizontal="center"/>
    </xf>
    <xf numFmtId="2" fontId="13" fillId="6" borderId="0" xfId="11" applyNumberFormat="1" applyFont="1" applyFill="1" applyBorder="1" applyAlignment="1">
      <alignment horizontal="center"/>
    </xf>
    <xf numFmtId="37" fontId="13" fillId="4" borderId="0" xfId="0" applyNumberFormat="1" applyFont="1" applyFill="1" applyAlignment="1">
      <alignment horizontal="center"/>
    </xf>
    <xf numFmtId="2" fontId="13" fillId="4" borderId="0" xfId="0" applyNumberFormat="1" applyFont="1" applyFill="1" applyAlignment="1">
      <alignment horizontal="center"/>
    </xf>
    <xf numFmtId="2" fontId="13" fillId="4" borderId="0" xfId="11" applyNumberFormat="1" applyFont="1" applyFill="1" applyBorder="1" applyAlignment="1">
      <alignment horizontal="center"/>
    </xf>
    <xf numFmtId="165" fontId="13" fillId="4" borderId="0" xfId="11" applyNumberFormat="1" applyFont="1" applyFill="1" applyBorder="1" applyAlignment="1">
      <alignment horizontal="center"/>
    </xf>
    <xf numFmtId="165" fontId="13" fillId="4" borderId="0" xfId="11" applyNumberFormat="1" applyFont="1" applyFill="1" applyBorder="1" applyAlignment="1">
      <alignment horizontal="center" wrapText="1"/>
    </xf>
    <xf numFmtId="165" fontId="30" fillId="4" borderId="9" xfId="0" applyNumberFormat="1" applyFont="1" applyFill="1" applyBorder="1" applyAlignment="1">
      <alignment horizontal="right"/>
    </xf>
    <xf numFmtId="165" fontId="30" fillId="4" borderId="0" xfId="0" applyNumberFormat="1" applyFont="1" applyFill="1" applyAlignment="1">
      <alignment horizontal="right"/>
    </xf>
    <xf numFmtId="165" fontId="30" fillId="0" borderId="0" xfId="0" applyNumberFormat="1" applyFont="1" applyAlignment="1">
      <alignment horizontal="right"/>
    </xf>
    <xf numFmtId="165" fontId="30" fillId="0" borderId="3" xfId="0" applyNumberFormat="1" applyFont="1" applyBorder="1" applyAlignment="1">
      <alignment horizontal="right"/>
    </xf>
    <xf numFmtId="165" fontId="30" fillId="0" borderId="9" xfId="0" applyNumberFormat="1" applyFont="1" applyBorder="1" applyAlignment="1">
      <alignment horizontal="right"/>
    </xf>
    <xf numFmtId="17" fontId="12" fillId="0" borderId="3" xfId="0" applyNumberFormat="1" applyFont="1" applyBorder="1" applyAlignment="1">
      <alignment horizontal="center"/>
    </xf>
    <xf numFmtId="0" fontId="13" fillId="9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2" fontId="29" fillId="3" borderId="0" xfId="11" applyNumberFormat="1" applyFont="1" applyFill="1" applyBorder="1" applyAlignment="1">
      <alignment horizontal="center" vertical="center" wrapText="1"/>
    </xf>
    <xf numFmtId="0" fontId="13" fillId="6" borderId="0" xfId="0" applyFont="1" applyFill="1" applyAlignment="1">
      <alignment horizontal="center" vertical="center" wrapText="1"/>
    </xf>
    <xf numFmtId="2" fontId="13" fillId="6" borderId="0" xfId="0" applyNumberFormat="1" applyFont="1" applyFill="1" applyAlignment="1">
      <alignment horizontal="center" vertical="center" wrapText="1"/>
    </xf>
    <xf numFmtId="37" fontId="29" fillId="4" borderId="0" xfId="0" applyNumberFormat="1" applyFont="1" applyFill="1" applyAlignment="1">
      <alignment horizontal="center" vertical="center" wrapText="1"/>
    </xf>
    <xf numFmtId="2" fontId="29" fillId="4" borderId="0" xfId="0" applyNumberFormat="1" applyFont="1" applyFill="1" applyAlignment="1">
      <alignment horizontal="center" vertical="center" wrapText="1"/>
    </xf>
    <xf numFmtId="165" fontId="29" fillId="4" borderId="0" xfId="11" applyNumberFormat="1" applyFont="1" applyFill="1" applyBorder="1" applyAlignment="1">
      <alignment horizontal="center" vertical="center" wrapText="1"/>
    </xf>
    <xf numFmtId="2" fontId="29" fillId="4" borderId="0" xfId="11" applyNumberFormat="1" applyFont="1" applyFill="1" applyBorder="1" applyAlignment="1">
      <alignment horizontal="center" vertical="center" wrapText="1"/>
    </xf>
    <xf numFmtId="165" fontId="13" fillId="6" borderId="3" xfId="0" applyNumberFormat="1" applyFont="1" applyFill="1" applyBorder="1" applyAlignment="1">
      <alignment horizontal="centerContinuous" vertical="center" wrapText="1"/>
    </xf>
    <xf numFmtId="165" fontId="29" fillId="4" borderId="3" xfId="11" applyNumberFormat="1" applyFont="1" applyFill="1" applyBorder="1" applyAlignment="1">
      <alignment horizontal="centerContinuous" vertical="center" wrapText="1"/>
    </xf>
    <xf numFmtId="165" fontId="13" fillId="4" borderId="3" xfId="0" applyNumberFormat="1" applyFont="1" applyFill="1" applyBorder="1" applyAlignment="1">
      <alignment horizontal="centerContinuous" vertical="center" wrapText="1"/>
    </xf>
    <xf numFmtId="165" fontId="13" fillId="4" borderId="3" xfId="0" applyNumberFormat="1" applyFont="1" applyFill="1" applyBorder="1" applyAlignment="1">
      <alignment horizontal="centerContinuous" vertical="center"/>
    </xf>
    <xf numFmtId="165" fontId="29" fillId="4" borderId="3" xfId="0" applyNumberFormat="1" applyFont="1" applyFill="1" applyBorder="1" applyAlignment="1">
      <alignment horizontal="centerContinuous" vertical="center" wrapText="1"/>
    </xf>
    <xf numFmtId="0" fontId="13" fillId="0" borderId="0" xfId="0" applyFont="1" applyAlignment="1">
      <alignment vertical="center"/>
    </xf>
    <xf numFmtId="0" fontId="45" fillId="3" borderId="0" xfId="0" quotePrefix="1" applyFont="1" applyFill="1" applyAlignment="1">
      <alignment horizontal="center" vertical="center"/>
    </xf>
    <xf numFmtId="49" fontId="21" fillId="4" borderId="1" xfId="0" quotePrefix="1" applyNumberFormat="1" applyFont="1" applyFill="1" applyBorder="1" applyAlignment="1" applyProtection="1">
      <alignment horizontal="center" vertical="center"/>
      <protection locked="0"/>
    </xf>
    <xf numFmtId="0" fontId="21" fillId="2" borderId="0" xfId="0" applyFont="1" applyFill="1" applyAlignment="1" applyProtection="1">
      <alignment horizontal="center" vertical="center"/>
      <protection hidden="1"/>
    </xf>
    <xf numFmtId="2" fontId="15" fillId="3" borderId="0" xfId="0" quotePrefix="1" applyNumberFormat="1" applyFont="1" applyFill="1" applyAlignment="1">
      <alignment horizontal="center" vertical="center"/>
    </xf>
    <xf numFmtId="1" fontId="36" fillId="3" borderId="0" xfId="0" applyNumberFormat="1" applyFont="1" applyFill="1" applyAlignment="1">
      <alignment horizontal="center"/>
    </xf>
    <xf numFmtId="1" fontId="36" fillId="3" borderId="16" xfId="0" applyNumberFormat="1" applyFont="1" applyFill="1" applyBorder="1" applyAlignment="1">
      <alignment horizontal="center"/>
    </xf>
    <xf numFmtId="1" fontId="36" fillId="3" borderId="3" xfId="0" applyNumberFormat="1" applyFont="1" applyFill="1" applyBorder="1" applyAlignment="1">
      <alignment horizontal="center"/>
    </xf>
    <xf numFmtId="1" fontId="36" fillId="0" borderId="0" xfId="0" applyNumberFormat="1" applyFont="1" applyAlignment="1">
      <alignment horizontal="center"/>
    </xf>
    <xf numFmtId="1" fontId="36" fillId="3" borderId="9" xfId="0" applyNumberFormat="1" applyFont="1" applyFill="1" applyBorder="1" applyAlignment="1">
      <alignment horizontal="center"/>
    </xf>
    <xf numFmtId="0" fontId="36" fillId="0" borderId="9" xfId="0" applyFont="1" applyBorder="1"/>
    <xf numFmtId="0" fontId="36" fillId="0" borderId="3" xfId="0" applyFont="1" applyBorder="1"/>
    <xf numFmtId="0" fontId="30" fillId="0" borderId="9" xfId="5" applyFont="1" applyBorder="1" applyAlignment="1">
      <alignment horizontal="right"/>
    </xf>
    <xf numFmtId="0" fontId="13" fillId="0" borderId="9" xfId="5" applyFont="1" applyBorder="1" applyAlignment="1">
      <alignment horizontal="right"/>
    </xf>
    <xf numFmtId="0" fontId="61" fillId="3" borderId="0" xfId="16" applyNumberFormat="1" applyFont="1" applyFill="1" applyBorder="1" applyAlignment="1"/>
    <xf numFmtId="0" fontId="20" fillId="3" borderId="0" xfId="89" applyFont="1" applyFill="1"/>
    <xf numFmtId="0" fontId="20" fillId="3" borderId="0" xfId="16" applyNumberFormat="1" applyFont="1" applyFill="1" applyBorder="1" applyAlignment="1"/>
    <xf numFmtId="0" fontId="18" fillId="0" borderId="3" xfId="0" applyFont="1" applyBorder="1" applyAlignment="1">
      <alignment horizontal="centerContinuous"/>
    </xf>
    <xf numFmtId="0" fontId="20" fillId="0" borderId="3" xfId="0" applyFont="1" applyBorder="1" applyAlignment="1">
      <alignment horizontal="centerContinuous"/>
    </xf>
    <xf numFmtId="0" fontId="18" fillId="3" borderId="0" xfId="0" applyFont="1" applyFill="1" applyAlignment="1">
      <alignment horizontal="center" wrapText="1"/>
    </xf>
    <xf numFmtId="0" fontId="31" fillId="0" borderId="0" xfId="0" applyFont="1" applyAlignment="1">
      <alignment horizontal="right"/>
    </xf>
    <xf numFmtId="0" fontId="18" fillId="0" borderId="0" xfId="0" applyFont="1" applyAlignment="1">
      <alignment horizontal="center" wrapText="1"/>
    </xf>
    <xf numFmtId="0" fontId="18" fillId="0" borderId="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/>
    <xf numFmtId="171" fontId="20" fillId="0" borderId="0" xfId="2" applyNumberFormat="1" applyFont="1" applyFill="1" applyBorder="1"/>
    <xf numFmtId="171" fontId="20" fillId="0" borderId="0" xfId="2" applyNumberFormat="1" applyFont="1" applyFill="1"/>
    <xf numFmtId="171" fontId="20" fillId="3" borderId="0" xfId="2" applyNumberFormat="1" applyFont="1" applyFill="1" applyBorder="1"/>
    <xf numFmtId="0" fontId="18" fillId="3" borderId="0" xfId="0" applyFont="1" applyFill="1" applyAlignment="1">
      <alignment horizontal="center"/>
    </xf>
    <xf numFmtId="0" fontId="20" fillId="3" borderId="0" xfId="0" applyFont="1" applyFill="1" applyAlignment="1">
      <alignment horizontal="center" wrapText="1"/>
    </xf>
    <xf numFmtId="164" fontId="12" fillId="0" borderId="4" xfId="0" applyNumberFormat="1" applyFont="1" applyBorder="1" applyAlignment="1">
      <alignment horizontal="right" vertical="center" indent="2"/>
    </xf>
    <xf numFmtId="167" fontId="20" fillId="0" borderId="6" xfId="11" applyNumberFormat="1" applyFont="1" applyFill="1" applyBorder="1" applyAlignment="1">
      <alignment horizontal="right" vertical="center" indent="2"/>
    </xf>
    <xf numFmtId="3" fontId="20" fillId="0" borderId="6" xfId="11" applyNumberFormat="1" applyFont="1" applyFill="1" applyBorder="1" applyAlignment="1">
      <alignment horizontal="right" vertical="center" indent="2"/>
    </xf>
    <xf numFmtId="168" fontId="20" fillId="0" borderId="0" xfId="11" applyNumberFormat="1" applyFont="1" applyFill="1" applyBorder="1" applyAlignment="1">
      <alignment horizontal="right" vertical="center" indent="3"/>
    </xf>
    <xf numFmtId="0" fontId="12" fillId="3" borderId="0" xfId="0" applyFont="1" applyFill="1" applyAlignment="1">
      <alignment horizontal="center" vertical="center"/>
    </xf>
    <xf numFmtId="167" fontId="12" fillId="0" borderId="5" xfId="0" applyNumberFormat="1" applyFont="1" applyBorder="1" applyAlignment="1">
      <alignment horizontal="right" vertical="center" indent="5"/>
    </xf>
    <xf numFmtId="167" fontId="12" fillId="0" borderId="0" xfId="0" applyNumberFormat="1" applyFont="1" applyAlignment="1">
      <alignment horizontal="right" vertical="center" indent="5"/>
    </xf>
    <xf numFmtId="164" fontId="12" fillId="0" borderId="7" xfId="0" applyNumberFormat="1" applyFont="1" applyBorder="1" applyAlignment="1">
      <alignment horizontal="right" vertical="center" indent="1"/>
    </xf>
    <xf numFmtId="164" fontId="14" fillId="0" borderId="4" xfId="0" applyNumberFormat="1" applyFont="1" applyBorder="1" applyAlignment="1">
      <alignment horizontal="right" vertical="center" indent="1"/>
    </xf>
    <xf numFmtId="167" fontId="12" fillId="0" borderId="9" xfId="0" applyNumberFormat="1" applyFont="1" applyBorder="1" applyAlignment="1">
      <alignment horizontal="right" vertical="center" indent="3"/>
    </xf>
    <xf numFmtId="164" fontId="12" fillId="0" borderId="8" xfId="0" applyNumberFormat="1" applyFont="1" applyBorder="1" applyAlignment="1">
      <alignment horizontal="right" vertical="center" indent="2"/>
    </xf>
    <xf numFmtId="20" fontId="12" fillId="0" borderId="8" xfId="0" applyNumberFormat="1" applyFont="1" applyBorder="1" applyAlignment="1">
      <alignment horizontal="right" vertical="center" indent="4"/>
    </xf>
    <xf numFmtId="20" fontId="12" fillId="0" borderId="7" xfId="0" applyNumberFormat="1" applyFont="1" applyBorder="1" applyAlignment="1">
      <alignment horizontal="right" vertical="center" indent="4"/>
    </xf>
    <xf numFmtId="168" fontId="14" fillId="0" borderId="3" xfId="0" applyNumberFormat="1" applyFont="1" applyBorder="1" applyAlignment="1">
      <alignment horizontal="right" vertical="center" indent="4"/>
    </xf>
    <xf numFmtId="168" fontId="12" fillId="0" borderId="7" xfId="0" applyNumberFormat="1" applyFont="1" applyBorder="1" applyAlignment="1">
      <alignment horizontal="right" vertical="center" indent="4"/>
    </xf>
    <xf numFmtId="168" fontId="20" fillId="0" borderId="0" xfId="11" applyNumberFormat="1" applyFont="1" applyFill="1" applyBorder="1" applyAlignment="1">
      <alignment horizontal="right" vertical="center" indent="4"/>
    </xf>
    <xf numFmtId="168" fontId="14" fillId="0" borderId="4" xfId="0" applyNumberFormat="1" applyFont="1" applyBorder="1" applyAlignment="1">
      <alignment horizontal="right" vertical="center" indent="4"/>
    </xf>
    <xf numFmtId="170" fontId="12" fillId="0" borderId="8" xfId="0" applyNumberFormat="1" applyFont="1" applyBorder="1" applyAlignment="1">
      <alignment horizontal="right" vertical="center" indent="3"/>
    </xf>
    <xf numFmtId="37" fontId="12" fillId="0" borderId="5" xfId="0" applyNumberFormat="1" applyFont="1" applyBorder="1" applyAlignment="1">
      <alignment horizontal="right" vertical="center" indent="3"/>
    </xf>
    <xf numFmtId="170" fontId="12" fillId="0" borderId="7" xfId="0" applyNumberFormat="1" applyFont="1" applyBorder="1" applyAlignment="1">
      <alignment horizontal="right" vertical="center" indent="3"/>
    </xf>
    <xf numFmtId="37" fontId="12" fillId="0" borderId="6" xfId="0" applyNumberFormat="1" applyFont="1" applyBorder="1" applyAlignment="1">
      <alignment horizontal="right" vertical="center" indent="3"/>
    </xf>
    <xf numFmtId="168" fontId="12" fillId="0" borderId="0" xfId="0" applyNumberFormat="1" applyFont="1" applyAlignment="1">
      <alignment horizontal="right" vertical="center" indent="3"/>
    </xf>
    <xf numFmtId="167" fontId="20" fillId="0" borderId="6" xfId="11" applyNumberFormat="1" applyFont="1" applyFill="1" applyBorder="1" applyAlignment="1">
      <alignment horizontal="right" vertical="center" indent="3"/>
    </xf>
    <xf numFmtId="168" fontId="20" fillId="0" borderId="7" xfId="11" applyNumberFormat="1" applyFont="1" applyFill="1" applyBorder="1" applyAlignment="1">
      <alignment horizontal="right" vertical="center" indent="3"/>
    </xf>
    <xf numFmtId="168" fontId="20" fillId="0" borderId="9" xfId="11" applyNumberFormat="1" applyFont="1" applyFill="1" applyBorder="1" applyAlignment="1">
      <alignment horizontal="right" vertical="center" indent="3"/>
    </xf>
    <xf numFmtId="1" fontId="12" fillId="0" borderId="0" xfId="0" applyNumberFormat="1" applyFont="1" applyAlignment="1">
      <alignment horizontal="right" vertical="center" indent="3"/>
    </xf>
    <xf numFmtId="167" fontId="12" fillId="0" borderId="3" xfId="0" applyNumberFormat="1" applyFont="1" applyBorder="1" applyAlignment="1">
      <alignment horizontal="right" vertical="center" indent="3"/>
    </xf>
    <xf numFmtId="167" fontId="12" fillId="0" borderId="0" xfId="0" applyNumberFormat="1" applyFont="1" applyAlignment="1">
      <alignment horizontal="right" vertical="center" indent="6"/>
    </xf>
    <xf numFmtId="167" fontId="14" fillId="0" borderId="3" xfId="0" applyNumberFormat="1" applyFont="1" applyBorder="1" applyAlignment="1">
      <alignment horizontal="right" vertical="center" indent="6"/>
    </xf>
    <xf numFmtId="167" fontId="12" fillId="0" borderId="9" xfId="0" applyNumberFormat="1" applyFont="1" applyBorder="1" applyAlignment="1">
      <alignment horizontal="right" vertical="center" indent="6"/>
    </xf>
    <xf numFmtId="1" fontId="12" fillId="0" borderId="6" xfId="0" applyNumberFormat="1" applyFont="1" applyBorder="1" applyAlignment="1">
      <alignment horizontal="right" vertical="center" indent="5"/>
    </xf>
    <xf numFmtId="167" fontId="12" fillId="0" borderId="2" xfId="0" applyNumberFormat="1" applyFont="1" applyBorder="1" applyAlignment="1">
      <alignment horizontal="right" vertical="center" indent="5"/>
    </xf>
    <xf numFmtId="167" fontId="14" fillId="0" borderId="3" xfId="0" applyNumberFormat="1" applyFont="1" applyBorder="1" applyAlignment="1">
      <alignment horizontal="right" vertical="center" indent="4"/>
    </xf>
    <xf numFmtId="167" fontId="12" fillId="0" borderId="9" xfId="0" applyNumberFormat="1" applyFont="1" applyBorder="1" applyAlignment="1">
      <alignment horizontal="right" vertical="center" indent="4"/>
    </xf>
    <xf numFmtId="167" fontId="12" fillId="0" borderId="5" xfId="0" applyNumberFormat="1" applyFont="1" applyBorder="1" applyAlignment="1">
      <alignment horizontal="right" vertical="center" indent="7"/>
    </xf>
    <xf numFmtId="167" fontId="12" fillId="0" borderId="6" xfId="0" applyNumberFormat="1" applyFont="1" applyBorder="1" applyAlignment="1">
      <alignment horizontal="right" vertical="center" indent="7"/>
    </xf>
    <xf numFmtId="167" fontId="14" fillId="0" borderId="2" xfId="0" applyNumberFormat="1" applyFont="1" applyBorder="1" applyAlignment="1">
      <alignment horizontal="right" vertical="center" indent="7"/>
    </xf>
    <xf numFmtId="3" fontId="12" fillId="0" borderId="6" xfId="0" applyNumberFormat="1" applyFont="1" applyBorder="1" applyAlignment="1">
      <alignment horizontal="right" vertical="center" indent="4"/>
    </xf>
    <xf numFmtId="3" fontId="14" fillId="0" borderId="2" xfId="0" applyNumberFormat="1" applyFont="1" applyBorder="1" applyAlignment="1">
      <alignment horizontal="right" vertical="center" indent="4"/>
    </xf>
    <xf numFmtId="0" fontId="12" fillId="2" borderId="0" xfId="0" applyFont="1" applyFill="1" applyAlignment="1">
      <alignment horizontal="center"/>
    </xf>
    <xf numFmtId="0" fontId="21" fillId="2" borderId="0" xfId="0" applyFont="1" applyFill="1" applyAlignment="1">
      <alignment horizontal="left"/>
    </xf>
    <xf numFmtId="0" fontId="14" fillId="2" borderId="0" xfId="0" applyFont="1" applyFill="1" applyAlignment="1">
      <alignment horizontal="centerContinuous"/>
    </xf>
    <xf numFmtId="0" fontId="14" fillId="2" borderId="0" xfId="0" applyFont="1" applyFill="1" applyAlignment="1">
      <alignment horizontal="center"/>
    </xf>
    <xf numFmtId="0" fontId="33" fillId="3" borderId="0" xfId="3" applyFill="1" applyAlignment="1"/>
    <xf numFmtId="172" fontId="12" fillId="3" borderId="0" xfId="0" applyNumberFormat="1" applyFont="1" applyFill="1" applyAlignment="1">
      <alignment horizontal="left" vertical="top"/>
    </xf>
    <xf numFmtId="165" fontId="13" fillId="6" borderId="3" xfId="0" applyNumberFormat="1" applyFont="1" applyFill="1" applyBorder="1" applyAlignment="1">
      <alignment horizontal="centerContinuous"/>
    </xf>
    <xf numFmtId="0" fontId="12" fillId="2" borderId="0" xfId="0" applyFont="1" applyFill="1" applyProtection="1">
      <protection hidden="1"/>
    </xf>
    <xf numFmtId="0" fontId="21" fillId="3" borderId="0" xfId="0" applyFont="1" applyFill="1" applyAlignment="1">
      <alignment vertical="center"/>
    </xf>
    <xf numFmtId="0" fontId="32" fillId="3" borderId="0" xfId="0" applyFont="1" applyFill="1"/>
    <xf numFmtId="0" fontId="31" fillId="3" borderId="3" xfId="0" applyFont="1" applyFill="1" applyBorder="1"/>
    <xf numFmtId="0" fontId="12" fillId="0" borderId="5" xfId="0" applyFont="1" applyBorder="1" applyAlignment="1">
      <alignment vertical="center"/>
    </xf>
    <xf numFmtId="167" fontId="12" fillId="0" borderId="8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167" fontId="12" fillId="0" borderId="7" xfId="0" applyNumberFormat="1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17" fontId="14" fillId="0" borderId="3" xfId="0" applyNumberFormat="1" applyFont="1" applyBorder="1" applyAlignment="1" applyProtection="1">
      <alignment vertical="center"/>
      <protection hidden="1"/>
    </xf>
    <xf numFmtId="0" fontId="14" fillId="0" borderId="3" xfId="0" applyFont="1" applyBorder="1" applyAlignment="1">
      <alignment vertical="center"/>
    </xf>
    <xf numFmtId="0" fontId="12" fillId="2" borderId="0" xfId="0" applyFont="1" applyFill="1" applyAlignment="1" applyProtection="1">
      <alignment horizontal="center"/>
      <protection hidden="1"/>
    </xf>
    <xf numFmtId="0" fontId="12" fillId="3" borderId="0" xfId="0" applyFont="1" applyFill="1" applyAlignment="1">
      <alignment horizontal="center" vertical="top"/>
    </xf>
    <xf numFmtId="0" fontId="21" fillId="3" borderId="0" xfId="0" applyFont="1" applyFill="1" applyAlignment="1">
      <alignment horizontal="center" vertical="center"/>
    </xf>
    <xf numFmtId="0" fontId="31" fillId="3" borderId="3" xfId="0" applyFont="1" applyFill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167" fontId="12" fillId="0" borderId="8" xfId="0" applyNumberFormat="1" applyFont="1" applyBorder="1" applyAlignment="1">
      <alignment horizontal="center" vertical="center"/>
    </xf>
    <xf numFmtId="167" fontId="12" fillId="0" borderId="7" xfId="0" applyNumberFormat="1" applyFont="1" applyBorder="1" applyAlignment="1">
      <alignment horizontal="center" vertical="center"/>
    </xf>
    <xf numFmtId="17" fontId="14" fillId="0" borderId="3" xfId="0" applyNumberFormat="1" applyFont="1" applyBorder="1" applyAlignment="1" applyProtection="1">
      <alignment horizontal="center" vertical="center"/>
      <protection hidden="1"/>
    </xf>
    <xf numFmtId="167" fontId="12" fillId="0" borderId="4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right" vertical="center"/>
    </xf>
    <xf numFmtId="0" fontId="12" fillId="0" borderId="5" xfId="0" applyFont="1" applyBorder="1" applyAlignment="1">
      <alignment horizontal="right" vertical="center"/>
    </xf>
    <xf numFmtId="167" fontId="12" fillId="0" borderId="8" xfId="0" applyNumberFormat="1" applyFont="1" applyBorder="1" applyAlignment="1">
      <alignment horizontal="right" vertical="center"/>
    </xf>
    <xf numFmtId="0" fontId="12" fillId="0" borderId="6" xfId="0" applyFont="1" applyBorder="1" applyAlignment="1">
      <alignment horizontal="right" vertical="center"/>
    </xf>
    <xf numFmtId="167" fontId="12" fillId="0" borderId="7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horizontal="right" vertical="center"/>
    </xf>
    <xf numFmtId="17" fontId="14" fillId="0" borderId="3" xfId="0" applyNumberFormat="1" applyFont="1" applyBorder="1" applyAlignment="1" applyProtection="1">
      <alignment horizontal="right" vertical="center"/>
      <protection hidden="1"/>
    </xf>
    <xf numFmtId="0" fontId="12" fillId="0" borderId="0" xfId="0" applyFont="1" applyAlignment="1">
      <alignment horizontal="right" vertical="center"/>
    </xf>
    <xf numFmtId="17" fontId="14" fillId="0" borderId="0" xfId="0" applyNumberFormat="1" applyFont="1" applyAlignment="1" applyProtection="1">
      <alignment horizontal="right" vertical="center"/>
      <protection hidden="1"/>
    </xf>
    <xf numFmtId="17" fontId="14" fillId="0" borderId="4" xfId="0" applyNumberFormat="1" applyFont="1" applyBorder="1" applyAlignment="1" applyProtection="1">
      <alignment horizontal="right" vertical="center"/>
      <protection hidden="1"/>
    </xf>
    <xf numFmtId="167" fontId="12" fillId="0" borderId="12" xfId="0" applyNumberFormat="1" applyFont="1" applyBorder="1" applyAlignment="1">
      <alignment horizontal="right" vertical="center"/>
    </xf>
    <xf numFmtId="0" fontId="12" fillId="0" borderId="10" xfId="0" applyFont="1" applyBorder="1" applyAlignment="1">
      <alignment horizontal="right" vertical="center"/>
    </xf>
    <xf numFmtId="167" fontId="12" fillId="3" borderId="9" xfId="0" applyNumberFormat="1" applyFont="1" applyFill="1" applyBorder="1" applyAlignment="1">
      <alignment horizontal="right" vertical="center" indent="3"/>
    </xf>
    <xf numFmtId="164" fontId="12" fillId="3" borderId="7" xfId="0" applyNumberFormat="1" applyFont="1" applyFill="1" applyBorder="1" applyAlignment="1">
      <alignment horizontal="right" vertical="center" indent="2"/>
    </xf>
    <xf numFmtId="164" fontId="12" fillId="3" borderId="8" xfId="0" applyNumberFormat="1" applyFont="1" applyFill="1" applyBorder="1" applyAlignment="1">
      <alignment horizontal="right" vertical="center" indent="2"/>
    </xf>
    <xf numFmtId="167" fontId="12" fillId="3" borderId="0" xfId="0" applyNumberFormat="1" applyFont="1" applyFill="1" applyAlignment="1">
      <alignment horizontal="right" vertical="center" indent="3"/>
    </xf>
    <xf numFmtId="167" fontId="14" fillId="3" borderId="0" xfId="0" applyNumberFormat="1" applyFont="1" applyFill="1" applyAlignment="1">
      <alignment horizontal="right" vertical="center" indent="3"/>
    </xf>
    <xf numFmtId="164" fontId="14" fillId="3" borderId="7" xfId="0" applyNumberFormat="1" applyFont="1" applyFill="1" applyBorder="1" applyAlignment="1">
      <alignment horizontal="right" vertical="center" indent="2"/>
    </xf>
    <xf numFmtId="0" fontId="29" fillId="4" borderId="0" xfId="11" applyNumberFormat="1" applyFont="1" applyFill="1" applyBorder="1" applyAlignment="1">
      <alignment horizontal="center" vertical="center" wrapText="1"/>
    </xf>
    <xf numFmtId="0" fontId="29" fillId="4" borderId="0" xfId="11" applyNumberFormat="1" applyFont="1" applyFill="1" applyBorder="1" applyAlignment="1">
      <alignment horizontal="center"/>
    </xf>
    <xf numFmtId="0" fontId="13" fillId="4" borderId="0" xfId="11" applyNumberFormat="1" applyFont="1" applyFill="1" applyBorder="1" applyAlignment="1">
      <alignment horizontal="center"/>
    </xf>
    <xf numFmtId="0" fontId="34" fillId="40" borderId="10" xfId="0" applyFont="1" applyFill="1" applyBorder="1" applyAlignment="1">
      <alignment horizontal="centerContinuous"/>
    </xf>
    <xf numFmtId="2" fontId="29" fillId="40" borderId="0" xfId="11" applyNumberFormat="1" applyFont="1" applyFill="1" applyAlignment="1"/>
    <xf numFmtId="0" fontId="13" fillId="40" borderId="0" xfId="0" applyFont="1" applyFill="1"/>
    <xf numFmtId="0" fontId="13" fillId="40" borderId="0" xfId="0" applyFont="1" applyFill="1" applyAlignment="1">
      <alignment horizontal="center" vertical="center" wrapText="1"/>
    </xf>
    <xf numFmtId="2" fontId="29" fillId="40" borderId="0" xfId="11" applyNumberFormat="1" applyFont="1" applyFill="1" applyBorder="1" applyAlignment="1">
      <alignment horizontal="center" vertical="center" wrapText="1"/>
    </xf>
    <xf numFmtId="0" fontId="13" fillId="40" borderId="0" xfId="0" applyFont="1" applyFill="1" applyAlignment="1">
      <alignment horizontal="center" wrapText="1"/>
    </xf>
    <xf numFmtId="2" fontId="29" fillId="40" borderId="0" xfId="11" applyNumberFormat="1" applyFont="1" applyFill="1" applyBorder="1" applyAlignment="1">
      <alignment horizontal="center"/>
    </xf>
    <xf numFmtId="2" fontId="13" fillId="40" borderId="0" xfId="11" applyNumberFormat="1" applyFont="1" applyFill="1" applyBorder="1" applyAlignment="1">
      <alignment horizontal="center"/>
    </xf>
    <xf numFmtId="0" fontId="34" fillId="3" borderId="10" xfId="0" applyFont="1" applyFill="1" applyBorder="1" applyAlignment="1">
      <alignment horizontal="centerContinuous"/>
    </xf>
    <xf numFmtId="0" fontId="34" fillId="3" borderId="11" xfId="0" applyFont="1" applyFill="1" applyBorder="1" applyAlignment="1">
      <alignment horizontal="centerContinuous"/>
    </xf>
    <xf numFmtId="0" fontId="0" fillId="3" borderId="0" xfId="0" applyFill="1"/>
    <xf numFmtId="165" fontId="30" fillId="9" borderId="9" xfId="0" applyNumberFormat="1" applyFont="1" applyFill="1" applyBorder="1" applyAlignment="1">
      <alignment horizontal="right"/>
    </xf>
    <xf numFmtId="0" fontId="13" fillId="6" borderId="12" xfId="0" applyFont="1" applyFill="1" applyBorder="1"/>
    <xf numFmtId="0" fontId="34" fillId="0" borderId="0" xfId="0" applyFont="1" applyAlignment="1">
      <alignment horizontal="left"/>
    </xf>
    <xf numFmtId="1" fontId="64" fillId="9" borderId="9" xfId="1" applyNumberFormat="1" applyFont="1" applyFill="1" applyBorder="1" applyAlignment="1">
      <alignment horizontal="right"/>
    </xf>
    <xf numFmtId="1" fontId="64" fillId="3" borderId="9" xfId="11" applyNumberFormat="1" applyFont="1" applyFill="1" applyBorder="1" applyAlignment="1">
      <alignment horizontal="right"/>
    </xf>
    <xf numFmtId="2" fontId="64" fillId="3" borderId="9" xfId="11" applyNumberFormat="1" applyFont="1" applyFill="1" applyBorder="1" applyAlignment="1">
      <alignment horizontal="right"/>
    </xf>
    <xf numFmtId="1" fontId="64" fillId="4" borderId="9" xfId="0" applyNumberFormat="1" applyFont="1" applyFill="1" applyBorder="1" applyAlignment="1">
      <alignment horizontal="right"/>
    </xf>
    <xf numFmtId="2" fontId="64" fillId="4" borderId="9" xfId="0" applyNumberFormat="1" applyFont="1" applyFill="1" applyBorder="1" applyAlignment="1">
      <alignment horizontal="right"/>
    </xf>
    <xf numFmtId="2" fontId="64" fillId="4" borderId="9" xfId="11" applyNumberFormat="1" applyFont="1" applyFill="1" applyBorder="1" applyAlignment="1">
      <alignment horizontal="right"/>
    </xf>
    <xf numFmtId="1" fontId="64" fillId="4" borderId="9" xfId="11" applyNumberFormat="1" applyFont="1" applyFill="1" applyBorder="1" applyAlignment="1">
      <alignment horizontal="right"/>
    </xf>
    <xf numFmtId="1" fontId="64" fillId="6" borderId="9" xfId="0" applyNumberFormat="1" applyFont="1" applyFill="1" applyBorder="1" applyAlignment="1">
      <alignment horizontal="right"/>
    </xf>
    <xf numFmtId="2" fontId="64" fillId="6" borderId="9" xfId="0" applyNumberFormat="1" applyFont="1" applyFill="1" applyBorder="1" applyAlignment="1">
      <alignment horizontal="right"/>
    </xf>
    <xf numFmtId="2" fontId="64" fillId="6" borderId="9" xfId="11" applyNumberFormat="1" applyFont="1" applyFill="1" applyBorder="1" applyAlignment="1">
      <alignment horizontal="right"/>
    </xf>
    <xf numFmtId="1" fontId="64" fillId="3" borderId="9" xfId="1" applyNumberFormat="1" applyFont="1" applyFill="1" applyBorder="1" applyAlignment="1">
      <alignment horizontal="right"/>
    </xf>
    <xf numFmtId="1" fontId="64" fillId="8" borderId="9" xfId="1" applyNumberFormat="1" applyFont="1" applyFill="1" applyBorder="1" applyAlignment="1">
      <alignment horizontal="right"/>
    </xf>
    <xf numFmtId="1" fontId="64" fillId="9" borderId="0" xfId="1" applyNumberFormat="1" applyFont="1" applyFill="1" applyAlignment="1">
      <alignment horizontal="right"/>
    </xf>
    <xf numFmtId="1" fontId="64" fillId="3" borderId="0" xfId="11" applyNumberFormat="1" applyFont="1" applyFill="1" applyAlignment="1">
      <alignment horizontal="right"/>
    </xf>
    <xf numFmtId="2" fontId="64" fillId="3" borderId="0" xfId="11" applyNumberFormat="1" applyFont="1" applyFill="1" applyAlignment="1">
      <alignment horizontal="right"/>
    </xf>
    <xf numFmtId="1" fontId="64" fillId="4" borderId="0" xfId="0" applyNumberFormat="1" applyFont="1" applyFill="1" applyAlignment="1">
      <alignment horizontal="right"/>
    </xf>
    <xf numFmtId="2" fontId="64" fillId="4" borderId="0" xfId="0" applyNumberFormat="1" applyFont="1" applyFill="1" applyAlignment="1">
      <alignment horizontal="right"/>
    </xf>
    <xf numFmtId="2" fontId="64" fillId="4" borderId="0" xfId="11" applyNumberFormat="1" applyFont="1" applyFill="1" applyAlignment="1">
      <alignment horizontal="right"/>
    </xf>
    <xf numFmtId="1" fontId="64" fillId="4" borderId="0" xfId="11" applyNumberFormat="1" applyFont="1" applyFill="1" applyAlignment="1">
      <alignment horizontal="right"/>
    </xf>
    <xf numFmtId="1" fontId="64" fillId="6" borderId="0" xfId="0" applyNumberFormat="1" applyFont="1" applyFill="1" applyAlignment="1">
      <alignment horizontal="right"/>
    </xf>
    <xf numFmtId="2" fontId="64" fillId="6" borderId="0" xfId="0" applyNumberFormat="1" applyFont="1" applyFill="1" applyAlignment="1">
      <alignment horizontal="right"/>
    </xf>
    <xf numFmtId="2" fontId="64" fillId="6" borderId="0" xfId="11" applyNumberFormat="1" applyFont="1" applyFill="1" applyAlignment="1">
      <alignment horizontal="right"/>
    </xf>
    <xf numFmtId="1" fontId="64" fillId="3" borderId="0" xfId="1" applyNumberFormat="1" applyFont="1" applyFill="1" applyAlignment="1">
      <alignment horizontal="right"/>
    </xf>
    <xf numFmtId="1" fontId="64" fillId="3" borderId="0" xfId="0" applyNumberFormat="1" applyFont="1" applyFill="1" applyAlignment="1">
      <alignment horizontal="right"/>
    </xf>
    <xf numFmtId="1" fontId="64" fillId="8" borderId="0" xfId="1" applyNumberFormat="1" applyFont="1" applyFill="1" applyAlignment="1">
      <alignment horizontal="right"/>
    </xf>
    <xf numFmtId="1" fontId="64" fillId="9" borderId="16" xfId="1" applyNumberFormat="1" applyFont="1" applyFill="1" applyBorder="1" applyAlignment="1">
      <alignment horizontal="right"/>
    </xf>
    <xf numFmtId="1" fontId="64" fillId="3" borderId="16" xfId="11" applyNumberFormat="1" applyFont="1" applyFill="1" applyBorder="1" applyAlignment="1">
      <alignment horizontal="right"/>
    </xf>
    <xf numFmtId="2" fontId="64" fillId="3" borderId="16" xfId="11" applyNumberFormat="1" applyFont="1" applyFill="1" applyBorder="1" applyAlignment="1">
      <alignment horizontal="right"/>
    </xf>
    <xf numFmtId="1" fontId="64" fillId="4" borderId="16" xfId="0" applyNumberFormat="1" applyFont="1" applyFill="1" applyBorder="1" applyAlignment="1">
      <alignment horizontal="right"/>
    </xf>
    <xf numFmtId="2" fontId="64" fillId="4" borderId="16" xfId="0" applyNumberFormat="1" applyFont="1" applyFill="1" applyBorder="1" applyAlignment="1">
      <alignment horizontal="right"/>
    </xf>
    <xf numFmtId="2" fontId="64" fillId="4" borderId="16" xfId="11" applyNumberFormat="1" applyFont="1" applyFill="1" applyBorder="1" applyAlignment="1">
      <alignment horizontal="right"/>
    </xf>
    <xf numFmtId="1" fontId="64" fillId="4" borderId="16" xfId="11" applyNumberFormat="1" applyFont="1" applyFill="1" applyBorder="1" applyAlignment="1">
      <alignment horizontal="right"/>
    </xf>
    <xf numFmtId="1" fontId="64" fillId="6" borderId="16" xfId="0" applyNumberFormat="1" applyFont="1" applyFill="1" applyBorder="1" applyAlignment="1">
      <alignment horizontal="right"/>
    </xf>
    <xf numFmtId="2" fontId="64" fillId="6" borderId="16" xfId="0" applyNumberFormat="1" applyFont="1" applyFill="1" applyBorder="1" applyAlignment="1">
      <alignment horizontal="right"/>
    </xf>
    <xf numFmtId="2" fontId="64" fillId="6" borderId="16" xfId="11" applyNumberFormat="1" applyFont="1" applyFill="1" applyBorder="1" applyAlignment="1">
      <alignment horizontal="right"/>
    </xf>
    <xf numFmtId="1" fontId="64" fillId="3" borderId="16" xfId="1" applyNumberFormat="1" applyFont="1" applyFill="1" applyBorder="1" applyAlignment="1">
      <alignment horizontal="right"/>
    </xf>
    <xf numFmtId="1" fontId="64" fillId="3" borderId="16" xfId="0" applyNumberFormat="1" applyFont="1" applyFill="1" applyBorder="1" applyAlignment="1">
      <alignment horizontal="right"/>
    </xf>
    <xf numFmtId="1" fontId="64" fillId="8" borderId="16" xfId="1" applyNumberFormat="1" applyFont="1" applyFill="1" applyBorder="1" applyAlignment="1">
      <alignment horizontal="right"/>
    </xf>
    <xf numFmtId="1" fontId="64" fillId="9" borderId="3" xfId="1" applyNumberFormat="1" applyFont="1" applyFill="1" applyBorder="1" applyAlignment="1">
      <alignment horizontal="right"/>
    </xf>
    <xf numFmtId="1" fontId="64" fillId="3" borderId="3" xfId="11" applyNumberFormat="1" applyFont="1" applyFill="1" applyBorder="1" applyAlignment="1">
      <alignment horizontal="right"/>
    </xf>
    <xf numFmtId="2" fontId="64" fillId="3" borderId="3" xfId="11" applyNumberFormat="1" applyFont="1" applyFill="1" applyBorder="1" applyAlignment="1">
      <alignment horizontal="right"/>
    </xf>
    <xf numFmtId="1" fontId="64" fillId="4" borderId="3" xfId="0" applyNumberFormat="1" applyFont="1" applyFill="1" applyBorder="1" applyAlignment="1">
      <alignment horizontal="right"/>
    </xf>
    <xf numFmtId="2" fontId="64" fillId="4" borderId="3" xfId="0" applyNumberFormat="1" applyFont="1" applyFill="1" applyBorder="1" applyAlignment="1">
      <alignment horizontal="right"/>
    </xf>
    <xf numFmtId="2" fontId="64" fillId="4" borderId="3" xfId="11" applyNumberFormat="1" applyFont="1" applyFill="1" applyBorder="1" applyAlignment="1">
      <alignment horizontal="right"/>
    </xf>
    <xf numFmtId="1" fontId="64" fillId="4" borderId="3" xfId="11" applyNumberFormat="1" applyFont="1" applyFill="1" applyBorder="1" applyAlignment="1">
      <alignment horizontal="right"/>
    </xf>
    <xf numFmtId="1" fontId="64" fillId="6" borderId="3" xfId="0" applyNumberFormat="1" applyFont="1" applyFill="1" applyBorder="1" applyAlignment="1">
      <alignment horizontal="right"/>
    </xf>
    <xf numFmtId="2" fontId="64" fillId="6" borderId="3" xfId="0" applyNumberFormat="1" applyFont="1" applyFill="1" applyBorder="1" applyAlignment="1">
      <alignment horizontal="right"/>
    </xf>
    <xf numFmtId="2" fontId="64" fillId="6" borderId="3" xfId="11" applyNumberFormat="1" applyFont="1" applyFill="1" applyBorder="1" applyAlignment="1">
      <alignment horizontal="right"/>
    </xf>
    <xf numFmtId="1" fontId="64" fillId="3" borderId="3" xfId="1" applyNumberFormat="1" applyFont="1" applyFill="1" applyBorder="1" applyAlignment="1">
      <alignment horizontal="right"/>
    </xf>
    <xf numFmtId="1" fontId="64" fillId="3" borderId="3" xfId="0" applyNumberFormat="1" applyFont="1" applyFill="1" applyBorder="1" applyAlignment="1">
      <alignment horizontal="right"/>
    </xf>
    <xf numFmtId="1" fontId="64" fillId="8" borderId="3" xfId="1" applyNumberFormat="1" applyFont="1" applyFill="1" applyBorder="1" applyAlignment="1">
      <alignment horizontal="right"/>
    </xf>
    <xf numFmtId="1" fontId="64" fillId="9" borderId="0" xfId="5" applyNumberFormat="1" applyFont="1" applyFill="1" applyAlignment="1">
      <alignment horizontal="right"/>
    </xf>
    <xf numFmtId="1" fontId="64" fillId="0" borderId="0" xfId="1" applyNumberFormat="1" applyFont="1" applyAlignment="1">
      <alignment horizontal="right"/>
    </xf>
    <xf numFmtId="1" fontId="64" fillId="0" borderId="0" xfId="0" applyNumberFormat="1" applyFont="1" applyAlignment="1">
      <alignment horizontal="right"/>
    </xf>
    <xf numFmtId="1" fontId="64" fillId="0" borderId="0" xfId="0" applyNumberFormat="1" applyFont="1"/>
    <xf numFmtId="1" fontId="64" fillId="3" borderId="0" xfId="5" applyNumberFormat="1" applyFont="1" applyFill="1" applyAlignment="1">
      <alignment horizontal="right"/>
    </xf>
    <xf numFmtId="1" fontId="64" fillId="8" borderId="0" xfId="5" applyNumberFormat="1" applyFont="1" applyFill="1" applyAlignment="1">
      <alignment horizontal="right"/>
    </xf>
    <xf numFmtId="1" fontId="64" fillId="9" borderId="16" xfId="5" applyNumberFormat="1" applyFont="1" applyFill="1" applyBorder="1" applyAlignment="1">
      <alignment horizontal="right"/>
    </xf>
    <xf numFmtId="1" fontId="64" fillId="3" borderId="16" xfId="5" applyNumberFormat="1" applyFont="1" applyFill="1" applyBorder="1" applyAlignment="1">
      <alignment horizontal="right"/>
    </xf>
    <xf numFmtId="1" fontId="64" fillId="8" borderId="16" xfId="5" applyNumberFormat="1" applyFont="1" applyFill="1" applyBorder="1" applyAlignment="1">
      <alignment horizontal="right"/>
    </xf>
    <xf numFmtId="1" fontId="64" fillId="9" borderId="3" xfId="5" applyNumberFormat="1" applyFont="1" applyFill="1" applyBorder="1" applyAlignment="1">
      <alignment horizontal="right"/>
    </xf>
    <xf numFmtId="1" fontId="64" fillId="3" borderId="3" xfId="5" applyNumberFormat="1" applyFont="1" applyFill="1" applyBorder="1" applyAlignment="1">
      <alignment horizontal="right"/>
    </xf>
    <xf numFmtId="1" fontId="64" fillId="8" borderId="3" xfId="5" applyNumberFormat="1" applyFont="1" applyFill="1" applyBorder="1" applyAlignment="1">
      <alignment horizontal="right"/>
    </xf>
    <xf numFmtId="1" fontId="64" fillId="9" borderId="9" xfId="5" applyNumberFormat="1" applyFont="1" applyFill="1" applyBorder="1" applyAlignment="1">
      <alignment horizontal="right"/>
    </xf>
    <xf numFmtId="1" fontId="64" fillId="3" borderId="9" xfId="5" applyNumberFormat="1" applyFont="1" applyFill="1" applyBorder="1" applyAlignment="1">
      <alignment horizontal="right"/>
    </xf>
    <xf numFmtId="1" fontId="64" fillId="8" borderId="9" xfId="5" applyNumberFormat="1" applyFont="1" applyFill="1" applyBorder="1" applyAlignment="1">
      <alignment horizontal="right"/>
    </xf>
    <xf numFmtId="1" fontId="64" fillId="4" borderId="0" xfId="11" applyNumberFormat="1" applyFont="1" applyFill="1" applyBorder="1" applyAlignment="1">
      <alignment horizontal="right"/>
    </xf>
    <xf numFmtId="173" fontId="64" fillId="4" borderId="0" xfId="11" applyNumberFormat="1" applyFont="1" applyFill="1" applyAlignment="1">
      <alignment horizontal="right"/>
    </xf>
    <xf numFmtId="173" fontId="64" fillId="4" borderId="16" xfId="11" applyNumberFormat="1" applyFont="1" applyFill="1" applyBorder="1" applyAlignment="1">
      <alignment horizontal="right"/>
    </xf>
    <xf numFmtId="173" fontId="64" fillId="4" borderId="3" xfId="11" applyNumberFormat="1" applyFont="1" applyFill="1" applyBorder="1" applyAlignment="1">
      <alignment horizontal="right"/>
    </xf>
    <xf numFmtId="173" fontId="64" fillId="4" borderId="9" xfId="11" applyNumberFormat="1" applyFont="1" applyFill="1" applyBorder="1" applyAlignment="1">
      <alignment horizontal="right"/>
    </xf>
    <xf numFmtId="173" fontId="64" fillId="4" borderId="0" xfId="11" applyNumberFormat="1" applyFont="1" applyFill="1" applyBorder="1" applyAlignment="1">
      <alignment horizontal="right"/>
    </xf>
    <xf numFmtId="173" fontId="64" fillId="4" borderId="0" xfId="0" applyNumberFormat="1" applyFont="1" applyFill="1" applyAlignment="1">
      <alignment horizontal="right"/>
    </xf>
    <xf numFmtId="173" fontId="64" fillId="4" borderId="16" xfId="0" applyNumberFormat="1" applyFont="1" applyFill="1" applyBorder="1" applyAlignment="1">
      <alignment horizontal="right"/>
    </xf>
    <xf numFmtId="173" fontId="64" fillId="4" borderId="3" xfId="0" applyNumberFormat="1" applyFont="1" applyFill="1" applyBorder="1" applyAlignment="1">
      <alignment horizontal="right"/>
    </xf>
    <xf numFmtId="173" fontId="64" fillId="4" borderId="9" xfId="0" applyNumberFormat="1" applyFont="1" applyFill="1" applyBorder="1" applyAlignment="1">
      <alignment horizontal="right"/>
    </xf>
    <xf numFmtId="173" fontId="64" fillId="3" borderId="0" xfId="11" applyNumberFormat="1" applyFont="1" applyFill="1" applyAlignment="1">
      <alignment horizontal="right"/>
    </xf>
    <xf numFmtId="173" fontId="64" fillId="3" borderId="16" xfId="11" applyNumberFormat="1" applyFont="1" applyFill="1" applyBorder="1" applyAlignment="1">
      <alignment horizontal="right"/>
    </xf>
    <xf numFmtId="173" fontId="64" fillId="3" borderId="3" xfId="11" applyNumberFormat="1" applyFont="1" applyFill="1" applyBorder="1" applyAlignment="1">
      <alignment horizontal="right"/>
    </xf>
    <xf numFmtId="0" fontId="30" fillId="0" borderId="5" xfId="0" applyFont="1" applyBorder="1" applyAlignment="1">
      <alignment horizontal="right"/>
    </xf>
    <xf numFmtId="0" fontId="30" fillId="0" borderId="6" xfId="0" applyFont="1" applyBorder="1" applyAlignment="1">
      <alignment horizontal="right"/>
    </xf>
    <xf numFmtId="0" fontId="30" fillId="0" borderId="27" xfId="0" applyFont="1" applyBorder="1" applyAlignment="1">
      <alignment horizontal="right"/>
    </xf>
    <xf numFmtId="0" fontId="30" fillId="0" borderId="2" xfId="0" applyFont="1" applyBorder="1" applyAlignment="1">
      <alignment horizontal="right"/>
    </xf>
    <xf numFmtId="167" fontId="30" fillId="3" borderId="7" xfId="0" applyNumberFormat="1" applyFont="1" applyFill="1" applyBorder="1" applyAlignment="1">
      <alignment horizontal="right"/>
    </xf>
    <xf numFmtId="0" fontId="32" fillId="0" borderId="5" xfId="0" applyFont="1" applyBorder="1" applyAlignment="1">
      <alignment horizontal="center" vertical="center"/>
    </xf>
    <xf numFmtId="0" fontId="32" fillId="0" borderId="9" xfId="0" applyFont="1" applyBorder="1" applyAlignment="1">
      <alignment horizontal="center" vertical="center"/>
    </xf>
    <xf numFmtId="1" fontId="64" fillId="8" borderId="0" xfId="0" applyNumberFormat="1" applyFont="1" applyFill="1" applyAlignment="1">
      <alignment horizontal="right"/>
    </xf>
    <xf numFmtId="1" fontId="64" fillId="8" borderId="16" xfId="0" applyNumberFormat="1" applyFont="1" applyFill="1" applyBorder="1" applyAlignment="1">
      <alignment horizontal="right"/>
    </xf>
    <xf numFmtId="1" fontId="64" fillId="8" borderId="3" xfId="0" applyNumberFormat="1" applyFont="1" applyFill="1" applyBorder="1" applyAlignment="1">
      <alignment horizontal="right"/>
    </xf>
    <xf numFmtId="1" fontId="64" fillId="8" borderId="9" xfId="0" applyNumberFormat="1" applyFont="1" applyFill="1" applyBorder="1" applyAlignment="1">
      <alignment horizontal="right"/>
    </xf>
    <xf numFmtId="0" fontId="33" fillId="3" borderId="0" xfId="3" applyFill="1" applyBorder="1"/>
    <xf numFmtId="169" fontId="22" fillId="0" borderId="0" xfId="0" applyNumberFormat="1" applyFont="1"/>
    <xf numFmtId="0" fontId="6" fillId="4" borderId="10" xfId="11" applyNumberFormat="1" applyFont="1" applyFill="1" applyBorder="1" applyAlignment="1">
      <alignment horizontal="centerContinuous"/>
    </xf>
    <xf numFmtId="174" fontId="12" fillId="0" borderId="11" xfId="0" applyNumberFormat="1" applyFont="1" applyBorder="1" applyAlignment="1">
      <alignment horizontal="center" vertical="center" wrapText="1"/>
    </xf>
    <xf numFmtId="174" fontId="12" fillId="0" borderId="12" xfId="0" applyNumberFormat="1" applyFont="1" applyBorder="1" applyAlignment="1">
      <alignment horizontal="center" vertical="center" wrapText="1"/>
    </xf>
    <xf numFmtId="174" fontId="12" fillId="0" borderId="0" xfId="0" applyNumberFormat="1" applyFont="1" applyAlignment="1">
      <alignment horizontal="right" vertical="center" indent="4"/>
    </xf>
    <xf numFmtId="174" fontId="12" fillId="0" borderId="7" xfId="0" applyNumberFormat="1" applyFont="1" applyBorder="1" applyAlignment="1">
      <alignment horizontal="right" vertical="center" indent="4"/>
    </xf>
    <xf numFmtId="174" fontId="14" fillId="0" borderId="3" xfId="0" applyNumberFormat="1" applyFont="1" applyBorder="1" applyAlignment="1">
      <alignment horizontal="right" vertical="center" indent="4"/>
    </xf>
    <xf numFmtId="174" fontId="14" fillId="0" borderId="4" xfId="0" applyNumberFormat="1" applyFont="1" applyBorder="1" applyAlignment="1">
      <alignment horizontal="right" vertical="center" indent="4"/>
    </xf>
    <xf numFmtId="174" fontId="12" fillId="0" borderId="9" xfId="0" applyNumberFormat="1" applyFont="1" applyBorder="1" applyAlignment="1">
      <alignment horizontal="right" vertical="center" indent="4"/>
    </xf>
    <xf numFmtId="174" fontId="12" fillId="0" borderId="8" xfId="0" applyNumberFormat="1" applyFont="1" applyBorder="1" applyAlignment="1">
      <alignment horizontal="right" vertical="center" indent="4"/>
    </xf>
    <xf numFmtId="174" fontId="12" fillId="3" borderId="0" xfId="0" applyNumberFormat="1" applyFont="1" applyFill="1" applyAlignment="1">
      <alignment horizontal="centerContinuous"/>
    </xf>
    <xf numFmtId="174" fontId="12" fillId="3" borderId="0" xfId="0" applyNumberFormat="1" applyFont="1" applyFill="1"/>
    <xf numFmtId="167" fontId="30" fillId="6" borderId="9" xfId="0" applyNumberFormat="1" applyFont="1" applyFill="1" applyBorder="1" applyAlignment="1">
      <alignment horizontal="right"/>
    </xf>
    <xf numFmtId="167" fontId="30" fillId="6" borderId="8" xfId="0" applyNumberFormat="1" applyFont="1" applyFill="1" applyBorder="1" applyAlignment="1">
      <alignment horizontal="right"/>
    </xf>
    <xf numFmtId="167" fontId="30" fillId="3" borderId="5" xfId="11" applyNumberFormat="1" applyFont="1" applyFill="1" applyBorder="1" applyAlignment="1">
      <alignment horizontal="right"/>
    </xf>
    <xf numFmtId="167" fontId="30" fillId="3" borderId="8" xfId="0" applyNumberFormat="1" applyFont="1" applyFill="1" applyBorder="1" applyAlignment="1">
      <alignment horizontal="right"/>
    </xf>
    <xf numFmtId="167" fontId="30" fillId="4" borderId="5" xfId="11" applyNumberFormat="1" applyFont="1" applyFill="1" applyBorder="1" applyAlignment="1">
      <alignment horizontal="right"/>
    </xf>
    <xf numFmtId="167" fontId="30" fillId="4" borderId="8" xfId="0" applyNumberFormat="1" applyFont="1" applyFill="1" applyBorder="1" applyAlignment="1">
      <alignment horizontal="right"/>
    </xf>
    <xf numFmtId="167" fontId="30" fillId="6" borderId="0" xfId="0" applyNumberFormat="1" applyFont="1" applyFill="1" applyAlignment="1">
      <alignment horizontal="right"/>
    </xf>
    <xf numFmtId="167" fontId="30" fillId="6" borderId="7" xfId="0" applyNumberFormat="1" applyFont="1" applyFill="1" applyBorder="1" applyAlignment="1">
      <alignment horizontal="right"/>
    </xf>
    <xf numFmtId="167" fontId="30" fillId="3" borderId="6" xfId="11" applyNumberFormat="1" applyFont="1" applyFill="1" applyBorder="1" applyAlignment="1">
      <alignment horizontal="right"/>
    </xf>
    <xf numFmtId="167" fontId="30" fillId="4" borderId="6" xfId="11" applyNumberFormat="1" applyFont="1" applyFill="1" applyBorder="1" applyAlignment="1">
      <alignment horizontal="right"/>
    </xf>
    <xf numFmtId="167" fontId="30" fillId="4" borderId="7" xfId="0" applyNumberFormat="1" applyFont="1" applyFill="1" applyBorder="1" applyAlignment="1">
      <alignment horizontal="right"/>
    </xf>
    <xf numFmtId="167" fontId="30" fillId="6" borderId="16" xfId="0" applyNumberFormat="1" applyFont="1" applyFill="1" applyBorder="1" applyAlignment="1">
      <alignment horizontal="right"/>
    </xf>
    <xf numFmtId="167" fontId="30" fillId="6" borderId="26" xfId="0" applyNumberFormat="1" applyFont="1" applyFill="1" applyBorder="1" applyAlignment="1">
      <alignment horizontal="right"/>
    </xf>
    <xf numFmtId="167" fontId="30" fillId="3" borderId="27" xfId="11" applyNumberFormat="1" applyFont="1" applyFill="1" applyBorder="1" applyAlignment="1">
      <alignment horizontal="right"/>
    </xf>
    <xf numFmtId="167" fontId="30" fillId="3" borderId="16" xfId="0" applyNumberFormat="1" applyFont="1" applyFill="1" applyBorder="1" applyAlignment="1">
      <alignment horizontal="right"/>
    </xf>
    <xf numFmtId="167" fontId="30" fillId="3" borderId="26" xfId="0" applyNumberFormat="1" applyFont="1" applyFill="1" applyBorder="1" applyAlignment="1">
      <alignment horizontal="right"/>
    </xf>
    <xf numFmtId="167" fontId="30" fillId="4" borderId="27" xfId="11" applyNumberFormat="1" applyFont="1" applyFill="1" applyBorder="1" applyAlignment="1">
      <alignment horizontal="right"/>
    </xf>
    <xf numFmtId="167" fontId="30" fillId="4" borderId="16" xfId="0" applyNumberFormat="1" applyFont="1" applyFill="1" applyBorder="1" applyAlignment="1">
      <alignment horizontal="right"/>
    </xf>
    <xf numFmtId="167" fontId="30" fillId="4" borderId="26" xfId="0" applyNumberFormat="1" applyFont="1" applyFill="1" applyBorder="1" applyAlignment="1">
      <alignment horizontal="right"/>
    </xf>
    <xf numFmtId="167" fontId="30" fillId="6" borderId="3" xfId="0" applyNumberFormat="1" applyFont="1" applyFill="1" applyBorder="1" applyAlignment="1">
      <alignment horizontal="right"/>
    </xf>
    <xf numFmtId="167" fontId="30" fillId="6" borderId="4" xfId="0" applyNumberFormat="1" applyFont="1" applyFill="1" applyBorder="1" applyAlignment="1">
      <alignment horizontal="right"/>
    </xf>
    <xf numFmtId="167" fontId="30" fillId="3" borderId="2" xfId="11" applyNumberFormat="1" applyFont="1" applyFill="1" applyBorder="1" applyAlignment="1">
      <alignment horizontal="right"/>
    </xf>
    <xf numFmtId="167" fontId="30" fillId="3" borderId="4" xfId="0" applyNumberFormat="1" applyFont="1" applyFill="1" applyBorder="1" applyAlignment="1">
      <alignment horizontal="right"/>
    </xf>
    <xf numFmtId="167" fontId="30" fillId="4" borderId="2" xfId="11" applyNumberFormat="1" applyFont="1" applyFill="1" applyBorder="1" applyAlignment="1">
      <alignment horizontal="right"/>
    </xf>
    <xf numFmtId="167" fontId="30" fillId="4" borderId="4" xfId="0" applyNumberFormat="1" applyFont="1" applyFill="1" applyBorder="1" applyAlignment="1">
      <alignment horizontal="right"/>
    </xf>
    <xf numFmtId="167" fontId="12" fillId="0" borderId="4" xfId="0" applyNumberFormat="1" applyFont="1" applyBorder="1" applyAlignment="1">
      <alignment horizontal="right" vertical="center"/>
    </xf>
    <xf numFmtId="0" fontId="34" fillId="9" borderId="11" xfId="0" applyFont="1" applyFill="1" applyBorder="1" applyAlignment="1">
      <alignment horizontal="centerContinuous"/>
    </xf>
    <xf numFmtId="0" fontId="14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34" fillId="0" borderId="0" xfId="0" applyFont="1" applyAlignment="1">
      <alignment horizontal="centerContinuous"/>
    </xf>
    <xf numFmtId="0" fontId="34" fillId="0" borderId="0" xfId="0" applyFont="1" applyAlignment="1">
      <alignment horizontal="centerContinuous" vertical="center" wrapText="1"/>
    </xf>
    <xf numFmtId="0" fontId="13" fillId="0" borderId="0" xfId="0" applyFont="1" applyAlignment="1">
      <alignment horizontal="centerContinuous" vertical="center" wrapText="1"/>
    </xf>
  </cellXfs>
  <cellStyles count="115">
    <cellStyle name="20% - Accent1" xfId="39" builtinId="30" customBuiltin="1"/>
    <cellStyle name="20% - Accent1 2" xfId="69" xr:uid="{65E19D05-3AE7-4F76-A83B-3744CACBF657}"/>
    <cellStyle name="20% - Accent1 3" xfId="94" xr:uid="{921B7ABE-7B84-4E23-A3A9-B0700D822A41}"/>
    <cellStyle name="20% - Accent2" xfId="43" builtinId="34" customBuiltin="1"/>
    <cellStyle name="20% - Accent2 2" xfId="72" xr:uid="{EB4B15C8-A25B-4C10-ACEA-6CADF2C7F59F}"/>
    <cellStyle name="20% - Accent2 3" xfId="97" xr:uid="{1295E48B-4770-465F-BBDE-B588EF7C2823}"/>
    <cellStyle name="20% - Accent3" xfId="47" builtinId="38" customBuiltin="1"/>
    <cellStyle name="20% - Accent3 2" xfId="75" xr:uid="{AFB63815-148E-4346-B33D-7D2A37B2AD0F}"/>
    <cellStyle name="20% - Accent3 3" xfId="100" xr:uid="{F776FD26-D822-4F82-B5FB-C4E61FB9C0C0}"/>
    <cellStyle name="20% - Accent4" xfId="51" builtinId="42" customBuiltin="1"/>
    <cellStyle name="20% - Accent4 2" xfId="78" xr:uid="{97780F99-F67F-425E-9CAB-DFA954710F87}"/>
    <cellStyle name="20% - Accent4 3" xfId="103" xr:uid="{6E3D8181-9E99-4135-8FE7-E8E5756967CC}"/>
    <cellStyle name="20% - Accent5" xfId="55" builtinId="46" customBuiltin="1"/>
    <cellStyle name="20% - Accent5 2" xfId="81" xr:uid="{9190026E-01F2-4565-91D9-2FB955431B23}"/>
    <cellStyle name="20% - Accent5 3" xfId="106" xr:uid="{F7DE7771-0965-45C7-A7DD-26ECC15C09CA}"/>
    <cellStyle name="20% - Accent6" xfId="59" builtinId="50" customBuiltin="1"/>
    <cellStyle name="20% - Accent6 2" xfId="84" xr:uid="{531F8592-DA24-4CAE-AFC4-FD5F2294FFC2}"/>
    <cellStyle name="20% - Accent6 3" xfId="109" xr:uid="{F2ED844D-11F9-4F21-A129-E1D1049F48AD}"/>
    <cellStyle name="40% - Accent1" xfId="40" builtinId="31" customBuiltin="1"/>
    <cellStyle name="40% - Accent1 2" xfId="70" xr:uid="{277B3333-3D30-4ED2-B633-3EE1520BCF1E}"/>
    <cellStyle name="40% - Accent1 3" xfId="95" xr:uid="{77A077EE-99F3-486F-9C7A-05EFB488B3E7}"/>
    <cellStyle name="40% - Accent2" xfId="44" builtinId="35" customBuiltin="1"/>
    <cellStyle name="40% - Accent2 2" xfId="73" xr:uid="{B2ED7A0E-94BF-48D5-8874-7DBA91677121}"/>
    <cellStyle name="40% - Accent2 3" xfId="98" xr:uid="{AEE10ACD-52F3-4B5E-8263-1418D561BAAE}"/>
    <cellStyle name="40% - Accent3" xfId="48" builtinId="39" customBuiltin="1"/>
    <cellStyle name="40% - Accent3 2" xfId="76" xr:uid="{797D0E45-CFFB-4395-9ECA-90026F28AC8A}"/>
    <cellStyle name="40% - Accent3 3" xfId="101" xr:uid="{2A18DCDF-A32B-4E1E-A162-9D80B6CBB58E}"/>
    <cellStyle name="40% - Accent4" xfId="52" builtinId="43" customBuiltin="1"/>
    <cellStyle name="40% - Accent4 2" xfId="79" xr:uid="{27F2C67C-BF01-4622-ADE1-49E6A9358EAC}"/>
    <cellStyle name="40% - Accent4 3" xfId="104" xr:uid="{C3789DC7-E35F-4A03-9B86-D3C22D8ACDEE}"/>
    <cellStyle name="40% - Accent5" xfId="56" builtinId="47" customBuiltin="1"/>
    <cellStyle name="40% - Accent5 2" xfId="82" xr:uid="{55965DA6-9698-45E9-9978-48203907EFDA}"/>
    <cellStyle name="40% - Accent5 3" xfId="107" xr:uid="{0BE2CFFA-308B-4934-8922-EBCD090DBDAF}"/>
    <cellStyle name="40% - Accent6" xfId="60" builtinId="51" customBuiltin="1"/>
    <cellStyle name="40% - Accent6 2" xfId="85" xr:uid="{AA8F7F7A-BDFA-41B1-BF58-8398E8F72BFE}"/>
    <cellStyle name="40% - Accent6 3" xfId="110" xr:uid="{838C038D-35A2-448D-B92C-7812A79713D8}"/>
    <cellStyle name="60% - Accent1" xfId="41" builtinId="32" customBuiltin="1"/>
    <cellStyle name="60% - Accent1 2" xfId="71" xr:uid="{2797BF57-3204-468F-98F0-168C1A18067A}"/>
    <cellStyle name="60% - Accent1 3" xfId="96" xr:uid="{A7F96284-8C27-4BD0-9515-1F801F19F902}"/>
    <cellStyle name="60% - Accent2" xfId="45" builtinId="36" customBuiltin="1"/>
    <cellStyle name="60% - Accent2 2" xfId="74" xr:uid="{FA5163D7-448A-40EE-8919-67EC91012EAD}"/>
    <cellStyle name="60% - Accent2 3" xfId="99" xr:uid="{440E8C63-6CBA-4EE5-966B-24C562714775}"/>
    <cellStyle name="60% - Accent3" xfId="49" builtinId="40" customBuiltin="1"/>
    <cellStyle name="60% - Accent3 2" xfId="77" xr:uid="{39AAA9F4-F0ED-4A13-A3A4-A69D3A93111D}"/>
    <cellStyle name="60% - Accent3 3" xfId="102" xr:uid="{6DE0FAD7-9D3F-4821-9D47-FCD05F7F200C}"/>
    <cellStyle name="60% - Accent4" xfId="53" builtinId="44" customBuiltin="1"/>
    <cellStyle name="60% - Accent4 2" xfId="80" xr:uid="{9DD0898E-E1B3-4C54-9F66-DE5A97279BD1}"/>
    <cellStyle name="60% - Accent4 3" xfId="105" xr:uid="{E434803F-F629-4D58-AE78-CE02B1FD032A}"/>
    <cellStyle name="60% - Accent5" xfId="57" builtinId="48" customBuiltin="1"/>
    <cellStyle name="60% - Accent5 2" xfId="83" xr:uid="{DEBDDDC1-6523-43CC-9CA3-F6A5E7BE8426}"/>
    <cellStyle name="60% - Accent5 3" xfId="108" xr:uid="{14FD55FE-D800-4B6C-A01D-69C1EF81B23A}"/>
    <cellStyle name="60% - Accent6" xfId="61" builtinId="52" customBuiltin="1"/>
    <cellStyle name="60% - Accent6 2" xfId="86" xr:uid="{E7C294A9-9C7C-49DC-9F6C-B5B04E6A39E2}"/>
    <cellStyle name="60% - Accent6 3" xfId="111" xr:uid="{E3AA2C9B-9E21-4A00-9F8A-37EBED6A9E20}"/>
    <cellStyle name="Accent1" xfId="38" builtinId="29" customBuiltin="1"/>
    <cellStyle name="Accent2" xfId="42" builtinId="33" customBuiltin="1"/>
    <cellStyle name="Accent3" xfId="46" builtinId="37" customBuiltin="1"/>
    <cellStyle name="Accent4" xfId="50" builtinId="41" customBuiltin="1"/>
    <cellStyle name="Accent5" xfId="54" builtinId="45" customBuiltin="1"/>
    <cellStyle name="Accent6" xfId="58" builtinId="49" customBuiltin="1"/>
    <cellStyle name="Bad" xfId="11" builtinId="27" customBuiltin="1"/>
    <cellStyle name="Calculation" xfId="32" builtinId="22" customBuiltin="1"/>
    <cellStyle name="Check Cell" xfId="34" builtinId="23" customBuiltin="1"/>
    <cellStyle name="Comma [0] 2" xfId="13" xr:uid="{00000000-0005-0000-0000-000002000000}"/>
    <cellStyle name="Comma 2" xfId="23" xr:uid="{99B61A19-CCCA-4745-8B8D-5D6AC4B063C2}"/>
    <cellStyle name="Explanatory Text" xfId="36" builtinId="53" customBuiltin="1"/>
    <cellStyle name="Followed Hyperlink" xfId="7" builtinId="9" customBuiltin="1"/>
    <cellStyle name="Good" xfId="29" builtinId="26" customBuiltin="1"/>
    <cellStyle name="H1" xfId="17" xr:uid="{00000000-0005-0000-0000-000004000000}"/>
    <cellStyle name="H2" xfId="18" xr:uid="{00000000-0005-0000-0000-000005000000}"/>
    <cellStyle name="Heading 1" xfId="25" builtinId="16" customBuiltin="1"/>
    <cellStyle name="Heading 2" xfId="26" builtinId="17" customBuiltin="1"/>
    <cellStyle name="Heading 3" xfId="27" builtinId="18" customBuiltin="1"/>
    <cellStyle name="Heading 4" xfId="28" builtinId="19" customBuiltin="1"/>
    <cellStyle name="Hyperlink" xfId="3" builtinId="8" customBuiltin="1"/>
    <cellStyle name="Hyperlink 2" xfId="8" xr:uid="{00000000-0005-0000-0000-000007000000}"/>
    <cellStyle name="Hyperlink 3" xfId="19" xr:uid="{00000000-0005-0000-0000-000008000000}"/>
    <cellStyle name="IndentedPlain" xfId="20" xr:uid="{00000000-0005-0000-0000-000009000000}"/>
    <cellStyle name="Input" xfId="24" builtinId="20" customBuiltin="1"/>
    <cellStyle name="Linked Cell" xfId="33" builtinId="24" customBuiltin="1"/>
    <cellStyle name="Neutral" xfId="30" builtinId="28" customBuiltin="1"/>
    <cellStyle name="Normal" xfId="0" builtinId="0"/>
    <cellStyle name="Normal 10" xfId="89" xr:uid="{067B9569-EBD1-4BE6-838D-C30BE6ACEACE}"/>
    <cellStyle name="Normal 11" xfId="91" xr:uid="{2C55184C-12E9-46C4-A38B-28AA9FF018CB}"/>
    <cellStyle name="Normal 12" xfId="92" xr:uid="{3985A8A9-5C5E-4468-BDB1-3728AB1BDF11}"/>
    <cellStyle name="Normal 13" xfId="112" xr:uid="{7E68D59C-1D01-4176-B6CA-73AE00183571}"/>
    <cellStyle name="Normal 14" xfId="113" xr:uid="{653945E7-8F0D-4541-A092-9BE0079AF7CC}"/>
    <cellStyle name="Normal 2" xfId="1" xr:uid="{00000000-0005-0000-0000-00000C000000}"/>
    <cellStyle name="Normal 2 2" xfId="5" xr:uid="{00000000-0005-0000-0000-00000D000000}"/>
    <cellStyle name="Normal 2 3" xfId="22" xr:uid="{00000000-0005-0000-0000-00000E000000}"/>
    <cellStyle name="Normal 2 4" xfId="65" xr:uid="{D19B21A1-8978-43E3-B784-3FCC5CD174BE}"/>
    <cellStyle name="Normal 2 5" xfId="87" xr:uid="{6341D036-3C86-4968-8538-70CE9EB6D16E}"/>
    <cellStyle name="Normal 3" xfId="4" xr:uid="{00000000-0005-0000-0000-00000F000000}"/>
    <cellStyle name="Normal 3 2" xfId="66" xr:uid="{06F0B39D-D32B-4C50-A5AC-4A30C2720A28}"/>
    <cellStyle name="Normal 3 3" xfId="88" xr:uid="{9280A250-25D6-44DB-9030-2469DE43A5F4}"/>
    <cellStyle name="Normal 4" xfId="9" xr:uid="{00000000-0005-0000-0000-000010000000}"/>
    <cellStyle name="Normal 4 3" xfId="15" xr:uid="{00000000-0005-0000-0000-000011000000}"/>
    <cellStyle name="Normal 5" xfId="10" xr:uid="{00000000-0005-0000-0000-000012000000}"/>
    <cellStyle name="Normal 6" xfId="14" xr:uid="{00000000-0005-0000-0000-000013000000}"/>
    <cellStyle name="Normal 7" xfId="62" xr:uid="{344E5D92-49EE-4BD5-9632-5BAEE3DC00D3}"/>
    <cellStyle name="Normal 8" xfId="64" xr:uid="{BF68816B-AEC9-4C70-AF6B-516DA1AA13D6}"/>
    <cellStyle name="Normal 9" xfId="67" xr:uid="{F74F08AE-3902-4B46-87B4-9175782D9D8B}"/>
    <cellStyle name="Note 2" xfId="63" xr:uid="{BB0F8053-9B3A-4387-8FE4-E74831972549}"/>
    <cellStyle name="Note 3" xfId="68" xr:uid="{5F3264D9-BFA8-42E2-B78A-41276C22620B}"/>
    <cellStyle name="Note 4" xfId="93" xr:uid="{9067B4D0-F70F-48C3-99FF-45DE352FB72D}"/>
    <cellStyle name="Output" xfId="31" builtinId="21" customBuiltin="1"/>
    <cellStyle name="Per cent" xfId="2" builtinId="5"/>
    <cellStyle name="Per cent 2" xfId="90" xr:uid="{66C57F27-C1EC-4AC3-99E2-197C9D8631EB}"/>
    <cellStyle name="Per cent 3" xfId="114" xr:uid="{059D79EB-0EE1-43E6-A790-10F8BB048DE5}"/>
    <cellStyle name="Percent 2" xfId="6" xr:uid="{00000000-0005-0000-0000-000015000000}"/>
    <cellStyle name="Plain" xfId="21" xr:uid="{00000000-0005-0000-0000-000016000000}"/>
    <cellStyle name="Title" xfId="16" builtinId="15" customBuiltin="1"/>
    <cellStyle name="Title 2" xfId="12" xr:uid="{00000000-0005-0000-0000-000018000000}"/>
    <cellStyle name="Total" xfId="37" builtinId="25" customBuiltin="1"/>
    <cellStyle name="Warning Text" xfId="35" builtinId="11" customBuiltin="1"/>
  </cellStyles>
  <dxfs count="5">
    <dxf>
      <font>
        <color rgb="FFFF3CA0"/>
      </font>
    </dxf>
    <dxf>
      <font>
        <b/>
        <i/>
        <color rgb="FFFF6E00"/>
      </font>
    </dxf>
    <dxf>
      <font>
        <b/>
        <i val="0"/>
        <color auto="1"/>
      </font>
    </dxf>
    <dxf>
      <font>
        <b/>
        <i val="0"/>
        <color rgb="FFC00000"/>
      </font>
    </dxf>
    <dxf>
      <font>
        <color rgb="FF006747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95BA6"/>
      <rgbColor rgb="00FFFFFF"/>
      <rgbColor rgb="00F71301"/>
      <rgbColor rgb="0000FF00"/>
      <rgbColor rgb="000000FF"/>
      <rgbColor rgb="00FFFF00"/>
      <rgbColor rgb="00F9FBFD"/>
      <rgbColor rgb="0000FFFF"/>
      <rgbColor rgb="000066CC"/>
      <rgbColor rgb="00008000"/>
      <rgbColor rgb="00000080"/>
      <rgbColor rgb="00808000"/>
      <rgbColor rgb="00800080"/>
      <rgbColor rgb="00008080"/>
      <rgbColor rgb="00EDF3F9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3087"/>
      <color rgb="FF78BE20"/>
      <color rgb="FF41E6B6"/>
      <color rgb="FF005EB8"/>
      <color rgb="FFFAE100"/>
      <color rgb="FFAE2573"/>
      <color rgb="FFFFC7CE"/>
      <color rgb="FF006747"/>
      <color rgb="FFFFFFCC"/>
      <color rgb="FF41B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533400</xdr:colOff>
      <xdr:row>0</xdr:row>
      <xdr:rowOff>0</xdr:rowOff>
    </xdr:from>
    <xdr:to>
      <xdr:col>9</xdr:col>
      <xdr:colOff>190500</xdr:colOff>
      <xdr:row>5</xdr:row>
      <xdr:rowOff>83820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5A109C5A-D09D-F90B-3846-D21AB6F14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067300" y="0"/>
          <a:ext cx="95250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ngland.nhs.uk/statistics/statistical-work-areas/ambulance-quality-indicators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geoportal.statistics.gov.uk/datasets/0f0823d7708d4d0e8315092890564470_0/explore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england.999iucdata@nhs.net" TargetMode="External"/><Relationship Id="rId2" Type="http://schemas.openxmlformats.org/officeDocument/2006/relationships/hyperlink" Target="mailto:nhsengland.media@nhs.net" TargetMode="External"/><Relationship Id="rId1" Type="http://schemas.openxmlformats.org/officeDocument/2006/relationships/hyperlink" Target="http://www.england.nhs.uk/statistics/statistical-work-areas/ambulance-quality-indicators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FC82"/>
  <sheetViews>
    <sheetView tabSelected="1" workbookViewId="0"/>
  </sheetViews>
  <sheetFormatPr defaultColWidth="0" defaultRowHeight="12.75" zeroHeight="1" x14ac:dyDescent="0.2"/>
  <cols>
    <col min="1" max="9" width="9.42578125" style="2" customWidth="1"/>
    <col min="10" max="10" width="4.140625" style="2" customWidth="1"/>
    <col min="11" max="12" width="1.85546875" style="2" hidden="1" customWidth="1"/>
    <col min="13" max="13" width="0" style="2" hidden="1" customWidth="1"/>
    <col min="14" max="16383" width="9.42578125" style="2" hidden="1"/>
    <col min="16384" max="16384" width="3.42578125" style="2" hidden="1" customWidth="1"/>
  </cols>
  <sheetData>
    <row r="1" spans="1:10" ht="15.75" x14ac:dyDescent="0.25">
      <c r="A1" s="422" t="s">
        <v>0</v>
      </c>
      <c r="B1" s="423"/>
      <c r="C1" s="423"/>
      <c r="D1" s="423"/>
      <c r="E1" s="423"/>
      <c r="F1" s="423"/>
      <c r="G1" s="423"/>
      <c r="H1" s="423"/>
      <c r="I1" s="424"/>
      <c r="J1" s="421"/>
    </row>
    <row r="2" spans="1:10" x14ac:dyDescent="0.2"/>
    <row r="3" spans="1:10" x14ac:dyDescent="0.2">
      <c r="A3" s="2" t="s">
        <v>1</v>
      </c>
    </row>
    <row r="4" spans="1:10" x14ac:dyDescent="0.2">
      <c r="A4" s="10" t="s">
        <v>2</v>
      </c>
      <c r="B4" s="10"/>
    </row>
    <row r="5" spans="1:10" s="10" customFormat="1" x14ac:dyDescent="0.2">
      <c r="A5" s="479"/>
    </row>
    <row r="6" spans="1:10" x14ac:dyDescent="0.2">
      <c r="A6" s="56" t="s">
        <v>3</v>
      </c>
      <c r="B6" s="10"/>
    </row>
    <row r="7" spans="1:10" x14ac:dyDescent="0.2">
      <c r="A7" s="2" t="s">
        <v>4</v>
      </c>
    </row>
    <row r="8" spans="1:10" x14ac:dyDescent="0.2">
      <c r="A8" s="2" t="s">
        <v>5</v>
      </c>
    </row>
    <row r="9" spans="1:10" x14ac:dyDescent="0.2">
      <c r="A9" s="2" t="s">
        <v>6</v>
      </c>
    </row>
    <row r="10" spans="1:10" x14ac:dyDescent="0.2"/>
    <row r="11" spans="1:10" x14ac:dyDescent="0.2">
      <c r="A11" s="2" t="s">
        <v>7</v>
      </c>
    </row>
    <row r="12" spans="1:10" x14ac:dyDescent="0.2">
      <c r="A12" s="2" t="s">
        <v>8</v>
      </c>
    </row>
    <row r="13" spans="1:10" x14ac:dyDescent="0.2">
      <c r="A13" s="2" t="s">
        <v>9</v>
      </c>
    </row>
    <row r="14" spans="1:10" x14ac:dyDescent="0.2">
      <c r="A14" s="2" t="s">
        <v>10</v>
      </c>
    </row>
    <row r="15" spans="1:10" x14ac:dyDescent="0.2">
      <c r="A15" s="2" t="s">
        <v>11</v>
      </c>
    </row>
    <row r="16" spans="1:10" x14ac:dyDescent="0.2">
      <c r="A16" s="2" t="s">
        <v>12</v>
      </c>
    </row>
    <row r="17" spans="1:1" x14ac:dyDescent="0.2">
      <c r="A17" s="2" t="s">
        <v>13</v>
      </c>
    </row>
    <row r="18" spans="1:1" x14ac:dyDescent="0.2"/>
    <row r="19" spans="1:1" x14ac:dyDescent="0.2">
      <c r="A19" s="1" t="s">
        <v>14</v>
      </c>
    </row>
    <row r="20" spans="1:1" x14ac:dyDescent="0.2">
      <c r="A20" s="10" t="s">
        <v>15</v>
      </c>
    </row>
    <row r="21" spans="1:1" x14ac:dyDescent="0.2">
      <c r="A21" s="10" t="s">
        <v>16</v>
      </c>
    </row>
    <row r="22" spans="1:1" x14ac:dyDescent="0.2">
      <c r="A22" s="10" t="s">
        <v>17</v>
      </c>
    </row>
    <row r="23" spans="1:1" x14ac:dyDescent="0.2">
      <c r="A23" s="10" t="s">
        <v>18</v>
      </c>
    </row>
    <row r="24" spans="1:1" x14ac:dyDescent="0.2"/>
    <row r="25" spans="1:1" x14ac:dyDescent="0.2">
      <c r="A25" s="2" t="s">
        <v>19</v>
      </c>
    </row>
    <row r="26" spans="1:1" x14ac:dyDescent="0.2">
      <c r="A26" s="2" t="s">
        <v>20</v>
      </c>
    </row>
    <row r="27" spans="1:1" x14ac:dyDescent="0.2">
      <c r="A27" s="2" t="s">
        <v>21</v>
      </c>
    </row>
    <row r="28" spans="1:1" x14ac:dyDescent="0.2"/>
    <row r="29" spans="1:1" x14ac:dyDescent="0.2">
      <c r="A29" s="2" t="s">
        <v>22</v>
      </c>
    </row>
    <row r="30" spans="1:1" x14ac:dyDescent="0.2">
      <c r="A30" s="10" t="s">
        <v>23</v>
      </c>
    </row>
    <row r="31" spans="1:1" x14ac:dyDescent="0.2"/>
    <row r="32" spans="1:1" s="10" customFormat="1" x14ac:dyDescent="0.2">
      <c r="A32" s="56" t="s">
        <v>24</v>
      </c>
    </row>
    <row r="33" spans="1:9" s="10" customFormat="1" x14ac:dyDescent="0.2">
      <c r="A33" s="10" t="s">
        <v>25</v>
      </c>
    </row>
    <row r="34" spans="1:9" s="10" customFormat="1" x14ac:dyDescent="0.2">
      <c r="A34" s="10" t="s">
        <v>26</v>
      </c>
    </row>
    <row r="35" spans="1:9" s="10" customFormat="1" x14ac:dyDescent="0.2">
      <c r="A35" s="10" t="s">
        <v>27</v>
      </c>
    </row>
    <row r="36" spans="1:9" s="10" customFormat="1" x14ac:dyDescent="0.2"/>
    <row r="37" spans="1:9" s="10" customFormat="1" x14ac:dyDescent="0.2">
      <c r="A37" s="10" t="s">
        <v>28</v>
      </c>
    </row>
    <row r="38" spans="1:9" s="10" customFormat="1" x14ac:dyDescent="0.2">
      <c r="A38" s="10" t="s">
        <v>29</v>
      </c>
    </row>
    <row r="39" spans="1:9" s="10" customFormat="1" x14ac:dyDescent="0.2">
      <c r="A39" s="10" t="s">
        <v>30</v>
      </c>
    </row>
    <row r="40" spans="1:9" s="10" customFormat="1" x14ac:dyDescent="0.2">
      <c r="A40" s="10" t="s">
        <v>31</v>
      </c>
    </row>
    <row r="41" spans="1:9" x14ac:dyDescent="0.2"/>
    <row r="42" spans="1:9" s="10" customFormat="1" x14ac:dyDescent="0.2">
      <c r="A42" s="10" t="s">
        <v>32</v>
      </c>
    </row>
    <row r="43" spans="1:9" s="10" customFormat="1" x14ac:dyDescent="0.2">
      <c r="A43" s="10" t="s">
        <v>33</v>
      </c>
    </row>
    <row r="44" spans="1:9" s="10" customFormat="1" x14ac:dyDescent="0.2">
      <c r="A44" s="10" t="s">
        <v>34</v>
      </c>
    </row>
    <row r="45" spans="1:9" s="10" customFormat="1" x14ac:dyDescent="0.2">
      <c r="A45" s="57" t="s">
        <v>35</v>
      </c>
      <c r="B45" s="57"/>
      <c r="C45" s="57"/>
      <c r="D45" s="57"/>
      <c r="E45" s="57"/>
      <c r="F45" s="57"/>
      <c r="G45" s="57"/>
      <c r="H45" s="57"/>
      <c r="I45" s="57"/>
    </row>
    <row r="46" spans="1:9" s="10" customFormat="1" x14ac:dyDescent="0.2">
      <c r="A46" s="57" t="s">
        <v>36</v>
      </c>
      <c r="B46" s="57"/>
      <c r="C46" s="57"/>
      <c r="D46" s="57"/>
      <c r="E46" s="57"/>
      <c r="F46" s="57"/>
      <c r="G46" s="57"/>
      <c r="H46" s="57"/>
      <c r="I46" s="57"/>
    </row>
    <row r="47" spans="1:9" s="10" customFormat="1" x14ac:dyDescent="0.2">
      <c r="A47" s="57" t="s">
        <v>37</v>
      </c>
      <c r="B47" s="57"/>
      <c r="C47" s="57"/>
      <c r="D47" s="57"/>
      <c r="E47" s="57"/>
      <c r="F47" s="57"/>
      <c r="G47" s="57"/>
      <c r="H47" s="57"/>
      <c r="I47" s="57"/>
    </row>
    <row r="48" spans="1:9" s="10" customFormat="1" x14ac:dyDescent="0.2">
      <c r="A48" s="57" t="s">
        <v>38</v>
      </c>
      <c r="B48" s="57"/>
      <c r="C48" s="57"/>
      <c r="D48" s="57"/>
      <c r="E48" s="57"/>
      <c r="F48" s="57"/>
      <c r="G48" s="57"/>
      <c r="H48" s="57"/>
      <c r="I48" s="57"/>
    </row>
    <row r="49" spans="1:9" x14ac:dyDescent="0.2">
      <c r="A49" s="3"/>
      <c r="B49" s="3"/>
      <c r="C49" s="3"/>
      <c r="D49" s="3"/>
      <c r="E49" s="3"/>
      <c r="F49" s="3"/>
      <c r="G49" s="3"/>
      <c r="H49" s="3"/>
      <c r="I49" s="3"/>
    </row>
    <row r="50" spans="1:9" s="10" customFormat="1" x14ac:dyDescent="0.2">
      <c r="A50" s="1" t="s">
        <v>39</v>
      </c>
    </row>
    <row r="51" spans="1:9" x14ac:dyDescent="0.2">
      <c r="A51" s="10" t="s">
        <v>40</v>
      </c>
    </row>
    <row r="52" spans="1:9" x14ac:dyDescent="0.2">
      <c r="A52" s="10" t="s">
        <v>41</v>
      </c>
    </row>
    <row r="53" spans="1:9" x14ac:dyDescent="0.2">
      <c r="A53" s="10" t="s">
        <v>42</v>
      </c>
    </row>
    <row r="54" spans="1:9" x14ac:dyDescent="0.2">
      <c r="A54" s="10" t="s">
        <v>43</v>
      </c>
    </row>
    <row r="55" spans="1:9" x14ac:dyDescent="0.2">
      <c r="A55" s="10"/>
    </row>
    <row r="56" spans="1:9" x14ac:dyDescent="0.2">
      <c r="A56" s="57" t="s">
        <v>44</v>
      </c>
    </row>
    <row r="57" spans="1:9" x14ac:dyDescent="0.2">
      <c r="A57" s="57" t="s">
        <v>45</v>
      </c>
    </row>
    <row r="58" spans="1:9" x14ac:dyDescent="0.2">
      <c r="A58" s="57" t="s">
        <v>46</v>
      </c>
    </row>
    <row r="59" spans="1:9" x14ac:dyDescent="0.2">
      <c r="A59" s="57" t="s">
        <v>47</v>
      </c>
    </row>
    <row r="60" spans="1:9" x14ac:dyDescent="0.2">
      <c r="A60" s="57"/>
    </row>
    <row r="61" spans="1:9" x14ac:dyDescent="0.2">
      <c r="A61" s="139" t="s">
        <v>48</v>
      </c>
    </row>
    <row r="62" spans="1:9" x14ac:dyDescent="0.2">
      <c r="A62" s="57" t="s">
        <v>49</v>
      </c>
    </row>
    <row r="63" spans="1:9" x14ac:dyDescent="0.2">
      <c r="A63" s="57" t="s">
        <v>50</v>
      </c>
    </row>
    <row r="64" spans="1:9" x14ac:dyDescent="0.2">
      <c r="A64" s="2" t="s">
        <v>51</v>
      </c>
    </row>
    <row r="65" spans="1:11" x14ac:dyDescent="0.2">
      <c r="A65" s="2" t="s">
        <v>52</v>
      </c>
    </row>
    <row r="66" spans="1:11" x14ac:dyDescent="0.2">
      <c r="A66" s="2" t="s">
        <v>53</v>
      </c>
    </row>
    <row r="67" spans="1:11" x14ac:dyDescent="0.2">
      <c r="A67" s="57"/>
    </row>
    <row r="68" spans="1:11" x14ac:dyDescent="0.2">
      <c r="A68" s="56" t="s">
        <v>54</v>
      </c>
    </row>
    <row r="69" spans="1:11" x14ac:dyDescent="0.2">
      <c r="A69" s="40" t="s">
        <v>55</v>
      </c>
      <c r="K69" s="40"/>
    </row>
    <row r="70" spans="1:11" x14ac:dyDescent="0.2">
      <c r="A70" s="425" t="s">
        <v>56</v>
      </c>
    </row>
    <row r="71" spans="1:11" x14ac:dyDescent="0.2">
      <c r="A71" s="56"/>
    </row>
    <row r="72" spans="1:11" x14ac:dyDescent="0.2">
      <c r="A72" s="2" t="s">
        <v>57</v>
      </c>
    </row>
    <row r="73" spans="1:11" x14ac:dyDescent="0.2">
      <c r="A73" s="2" t="s">
        <v>58</v>
      </c>
    </row>
    <row r="74" spans="1:11" x14ac:dyDescent="0.2"/>
    <row r="75" spans="1:11" x14ac:dyDescent="0.2">
      <c r="A75" s="2" t="s">
        <v>59</v>
      </c>
    </row>
    <row r="76" spans="1:11" x14ac:dyDescent="0.2">
      <c r="A76" s="2" t="s">
        <v>60</v>
      </c>
    </row>
    <row r="77" spans="1:11" x14ac:dyDescent="0.2">
      <c r="A77" s="106" t="s">
        <v>61</v>
      </c>
    </row>
    <row r="78" spans="1:11" x14ac:dyDescent="0.2">
      <c r="A78" s="106"/>
    </row>
    <row r="79" spans="1:11" x14ac:dyDescent="0.2">
      <c r="A79" s="10" t="s">
        <v>62</v>
      </c>
    </row>
    <row r="80" spans="1:11" x14ac:dyDescent="0.2">
      <c r="A80" s="10" t="s">
        <v>63</v>
      </c>
    </row>
    <row r="81" spans="1:1" x14ac:dyDescent="0.2">
      <c r="A81" s="10" t="s">
        <v>64</v>
      </c>
    </row>
    <row r="82" spans="1:1" x14ac:dyDescent="0.2">
      <c r="A82" s="10"/>
    </row>
  </sheetData>
  <phoneticPr fontId="13" type="noConversion"/>
  <hyperlinks>
    <hyperlink ref="A70" r:id="rId1" xr:uid="{00000000-0004-0000-0000-000000000000}"/>
    <hyperlink ref="A77" location="'Selection Sheet'!A1" display="Contents page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orientation="portrait" r:id="rId2"/>
  <headerFooter alignWithMargins="0">
    <oddFooter>Page &amp;P of &amp;N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6A6F2-BE49-4B68-ADC8-A2D19CCCB106}">
  <sheetPr codeName="Sheet15"/>
  <dimension ref="A1:N53"/>
  <sheetViews>
    <sheetView workbookViewId="0">
      <pane ySplit="4" topLeftCell="A5" activePane="bottomLeft" state="frozen"/>
      <selection pane="bottomLeft" activeCell="A5" sqref="A5"/>
    </sheetView>
  </sheetViews>
  <sheetFormatPr defaultColWidth="8.42578125" defaultRowHeight="12.75" x14ac:dyDescent="0.2"/>
  <cols>
    <col min="1" max="1" width="10.7109375" style="16" customWidth="1"/>
    <col min="2" max="2" width="9.7109375" style="16" customWidth="1"/>
    <col min="3" max="3" width="44.140625" style="16" bestFit="1" customWidth="1"/>
    <col min="4" max="10" width="8.7109375" style="16" customWidth="1"/>
    <col min="11" max="11" width="10.7109375" style="16" customWidth="1"/>
    <col min="12" max="14" width="8.7109375" style="16" customWidth="1"/>
    <col min="15" max="16384" width="8.42578125" style="367"/>
  </cols>
  <sheetData>
    <row r="1" spans="1:14" ht="15.75" x14ac:dyDescent="0.25">
      <c r="A1" s="366" t="s">
        <v>353</v>
      </c>
    </row>
    <row r="2" spans="1:14" x14ac:dyDescent="0.2">
      <c r="D2" s="369" t="s">
        <v>921</v>
      </c>
      <c r="E2" s="370"/>
      <c r="F2" s="370"/>
      <c r="G2" s="370"/>
      <c r="H2" s="370"/>
      <c r="I2" s="370"/>
      <c r="J2" s="370"/>
      <c r="K2" s="370"/>
      <c r="L2" s="370"/>
      <c r="M2" s="370"/>
      <c r="N2" s="370"/>
    </row>
    <row r="3" spans="1:14" x14ac:dyDescent="0.2">
      <c r="A3" s="371"/>
      <c r="B3" s="371"/>
      <c r="C3" s="372" t="s">
        <v>354</v>
      </c>
      <c r="D3" s="283" t="s">
        <v>111</v>
      </c>
      <c r="E3" s="283" t="s">
        <v>84</v>
      </c>
      <c r="F3" s="283" t="s">
        <v>120</v>
      </c>
      <c r="G3" s="283" t="s">
        <v>103</v>
      </c>
      <c r="H3" s="283" t="s">
        <v>118</v>
      </c>
      <c r="I3" s="283" t="s">
        <v>87</v>
      </c>
      <c r="J3" s="283" t="s">
        <v>93</v>
      </c>
      <c r="K3" s="283" t="s">
        <v>116</v>
      </c>
      <c r="L3" s="283" t="s">
        <v>114</v>
      </c>
      <c r="M3" s="283" t="s">
        <v>99</v>
      </c>
      <c r="N3" s="283" t="s">
        <v>108</v>
      </c>
    </row>
    <row r="4" spans="1:14" ht="25.5" x14ac:dyDescent="0.2">
      <c r="A4" s="373" t="s">
        <v>355</v>
      </c>
      <c r="B4" s="373" t="s">
        <v>356</v>
      </c>
      <c r="C4" s="374" t="s">
        <v>963</v>
      </c>
      <c r="D4" s="375" t="s">
        <v>357</v>
      </c>
      <c r="E4" s="375" t="s">
        <v>83</v>
      </c>
      <c r="F4" s="375" t="s">
        <v>358</v>
      </c>
      <c r="G4" s="375" t="s">
        <v>359</v>
      </c>
      <c r="H4" s="375" t="s">
        <v>360</v>
      </c>
      <c r="I4" s="375" t="s">
        <v>86</v>
      </c>
      <c r="J4" s="375" t="s">
        <v>92</v>
      </c>
      <c r="K4" s="375" t="s">
        <v>361</v>
      </c>
      <c r="L4" s="375" t="s">
        <v>362</v>
      </c>
      <c r="M4" s="375" t="s">
        <v>363</v>
      </c>
      <c r="N4" s="375" t="s">
        <v>364</v>
      </c>
    </row>
    <row r="5" spans="1:14" x14ac:dyDescent="0.2">
      <c r="A5" s="376" t="s">
        <v>365</v>
      </c>
      <c r="B5" s="376" t="s">
        <v>366</v>
      </c>
      <c r="C5" s="376" t="s">
        <v>922</v>
      </c>
      <c r="D5" s="377">
        <v>0.88810946566207671</v>
      </c>
      <c r="E5" s="377">
        <v>0.11189053433792329</v>
      </c>
      <c r="F5" s="377">
        <v>0</v>
      </c>
      <c r="G5" s="377">
        <v>0</v>
      </c>
      <c r="H5" s="377">
        <v>0</v>
      </c>
      <c r="I5" s="377">
        <v>0</v>
      </c>
      <c r="J5" s="377">
        <v>0</v>
      </c>
      <c r="K5" s="377">
        <v>0</v>
      </c>
      <c r="L5" s="377">
        <v>0</v>
      </c>
      <c r="M5" s="377">
        <v>0</v>
      </c>
      <c r="N5" s="377">
        <v>0</v>
      </c>
    </row>
    <row r="6" spans="1:14" x14ac:dyDescent="0.2">
      <c r="A6" s="376" t="s">
        <v>367</v>
      </c>
      <c r="B6" s="376" t="s">
        <v>368</v>
      </c>
      <c r="C6" s="376" t="s">
        <v>923</v>
      </c>
      <c r="D6" s="377">
        <v>0</v>
      </c>
      <c r="E6" s="377">
        <v>1</v>
      </c>
      <c r="F6" s="377">
        <v>0</v>
      </c>
      <c r="G6" s="377">
        <v>0</v>
      </c>
      <c r="H6" s="377">
        <v>0</v>
      </c>
      <c r="I6" s="377">
        <v>0</v>
      </c>
      <c r="J6" s="377">
        <v>0</v>
      </c>
      <c r="K6" s="377">
        <v>0</v>
      </c>
      <c r="L6" s="377">
        <v>0</v>
      </c>
      <c r="M6" s="377">
        <v>0</v>
      </c>
      <c r="N6" s="377">
        <v>0</v>
      </c>
    </row>
    <row r="7" spans="1:14" x14ac:dyDescent="0.2">
      <c r="A7" s="376" t="s">
        <v>369</v>
      </c>
      <c r="B7" s="376" t="s">
        <v>370</v>
      </c>
      <c r="C7" s="376" t="s">
        <v>924</v>
      </c>
      <c r="D7" s="377">
        <v>0</v>
      </c>
      <c r="E7" s="377">
        <v>1</v>
      </c>
      <c r="F7" s="377">
        <v>0</v>
      </c>
      <c r="G7" s="377">
        <v>0</v>
      </c>
      <c r="H7" s="377">
        <v>0</v>
      </c>
      <c r="I7" s="377">
        <v>0</v>
      </c>
      <c r="J7" s="377">
        <v>0</v>
      </c>
      <c r="K7" s="377">
        <v>0</v>
      </c>
      <c r="L7" s="377">
        <v>0</v>
      </c>
      <c r="M7" s="377">
        <v>0</v>
      </c>
      <c r="N7" s="377">
        <v>0</v>
      </c>
    </row>
    <row r="8" spans="1:14" x14ac:dyDescent="0.2">
      <c r="A8" s="376" t="s">
        <v>371</v>
      </c>
      <c r="B8" s="376" t="s">
        <v>372</v>
      </c>
      <c r="C8" s="376" t="s">
        <v>925</v>
      </c>
      <c r="D8" s="377">
        <v>0</v>
      </c>
      <c r="E8" s="377">
        <v>1</v>
      </c>
      <c r="F8" s="377">
        <v>0</v>
      </c>
      <c r="G8" s="377">
        <v>0</v>
      </c>
      <c r="H8" s="377">
        <v>0</v>
      </c>
      <c r="I8" s="377">
        <v>0</v>
      </c>
      <c r="J8" s="377">
        <v>0</v>
      </c>
      <c r="K8" s="377">
        <v>0</v>
      </c>
      <c r="L8" s="377">
        <v>0</v>
      </c>
      <c r="M8" s="377">
        <v>0</v>
      </c>
      <c r="N8" s="377">
        <v>0</v>
      </c>
    </row>
    <row r="9" spans="1:14" x14ac:dyDescent="0.2">
      <c r="A9" s="376" t="s">
        <v>373</v>
      </c>
      <c r="B9" s="376" t="s">
        <v>374</v>
      </c>
      <c r="C9" s="376" t="s">
        <v>926</v>
      </c>
      <c r="D9" s="377">
        <v>0</v>
      </c>
      <c r="E9" s="377">
        <v>0</v>
      </c>
      <c r="F9" s="377">
        <v>0.80929095354523228</v>
      </c>
      <c r="G9" s="377">
        <v>0.19070904645476772</v>
      </c>
      <c r="H9" s="377">
        <v>0</v>
      </c>
      <c r="I9" s="377">
        <v>0</v>
      </c>
      <c r="J9" s="377">
        <v>0</v>
      </c>
      <c r="K9" s="377">
        <v>0</v>
      </c>
      <c r="L9" s="377">
        <v>0</v>
      </c>
      <c r="M9" s="377">
        <v>0</v>
      </c>
      <c r="N9" s="377">
        <v>0</v>
      </c>
    </row>
    <row r="10" spans="1:14" x14ac:dyDescent="0.2">
      <c r="A10" s="376" t="s">
        <v>375</v>
      </c>
      <c r="B10" s="376" t="s">
        <v>376</v>
      </c>
      <c r="C10" s="376" t="s">
        <v>927</v>
      </c>
      <c r="D10" s="377">
        <v>0</v>
      </c>
      <c r="E10" s="377">
        <v>0</v>
      </c>
      <c r="F10" s="377">
        <v>1</v>
      </c>
      <c r="G10" s="377">
        <v>0</v>
      </c>
      <c r="H10" s="377">
        <v>0</v>
      </c>
      <c r="I10" s="377">
        <v>0</v>
      </c>
      <c r="J10" s="377">
        <v>0</v>
      </c>
      <c r="K10" s="377">
        <v>0</v>
      </c>
      <c r="L10" s="377">
        <v>0</v>
      </c>
      <c r="M10" s="377">
        <v>0</v>
      </c>
      <c r="N10" s="377">
        <v>0</v>
      </c>
    </row>
    <row r="11" spans="1:14" x14ac:dyDescent="0.2">
      <c r="A11" s="376" t="s">
        <v>377</v>
      </c>
      <c r="B11" s="376" t="s">
        <v>378</v>
      </c>
      <c r="C11" s="376" t="s">
        <v>928</v>
      </c>
      <c r="D11" s="377">
        <v>0</v>
      </c>
      <c r="E11" s="377">
        <v>0</v>
      </c>
      <c r="F11" s="377">
        <v>1</v>
      </c>
      <c r="G11" s="377">
        <v>0</v>
      </c>
      <c r="H11" s="377">
        <v>0</v>
      </c>
      <c r="I11" s="377">
        <v>0</v>
      </c>
      <c r="J11" s="377">
        <v>0</v>
      </c>
      <c r="K11" s="377">
        <v>0</v>
      </c>
      <c r="L11" s="377">
        <v>0</v>
      </c>
      <c r="M11" s="377">
        <v>0</v>
      </c>
      <c r="N11" s="377">
        <v>0</v>
      </c>
    </row>
    <row r="12" spans="1:14" x14ac:dyDescent="0.2">
      <c r="A12" s="376" t="s">
        <v>379</v>
      </c>
      <c r="B12" s="376" t="s">
        <v>380</v>
      </c>
      <c r="C12" s="376" t="s">
        <v>929</v>
      </c>
      <c r="D12" s="377">
        <v>0</v>
      </c>
      <c r="E12" s="377">
        <v>2.6839870602507032E-2</v>
      </c>
      <c r="F12" s="377">
        <v>0</v>
      </c>
      <c r="G12" s="377">
        <v>0.97316012939749297</v>
      </c>
      <c r="H12" s="377">
        <v>0</v>
      </c>
      <c r="I12" s="377">
        <v>0</v>
      </c>
      <c r="J12" s="377">
        <v>0</v>
      </c>
      <c r="K12" s="377">
        <v>0</v>
      </c>
      <c r="L12" s="377">
        <v>0</v>
      </c>
      <c r="M12" s="377">
        <v>0</v>
      </c>
      <c r="N12" s="377">
        <v>0</v>
      </c>
    </row>
    <row r="13" spans="1:14" x14ac:dyDescent="0.2">
      <c r="A13" s="376" t="s">
        <v>381</v>
      </c>
      <c r="B13" s="376" t="s">
        <v>382</v>
      </c>
      <c r="C13" s="376" t="s">
        <v>930</v>
      </c>
      <c r="D13" s="377">
        <v>0</v>
      </c>
      <c r="E13" s="377">
        <v>0</v>
      </c>
      <c r="F13" s="377">
        <v>0</v>
      </c>
      <c r="G13" s="377">
        <v>1</v>
      </c>
      <c r="H13" s="377">
        <v>0</v>
      </c>
      <c r="I13" s="377">
        <v>0</v>
      </c>
      <c r="J13" s="377">
        <v>0</v>
      </c>
      <c r="K13" s="377">
        <v>0</v>
      </c>
      <c r="L13" s="377">
        <v>0</v>
      </c>
      <c r="M13" s="377">
        <v>0</v>
      </c>
      <c r="N13" s="377">
        <v>0</v>
      </c>
    </row>
    <row r="14" spans="1:14" x14ac:dyDescent="0.2">
      <c r="A14" s="376" t="s">
        <v>383</v>
      </c>
      <c r="B14" s="376" t="s">
        <v>384</v>
      </c>
      <c r="C14" s="376" t="s">
        <v>931</v>
      </c>
      <c r="D14" s="377">
        <v>0</v>
      </c>
      <c r="E14" s="377">
        <v>0</v>
      </c>
      <c r="F14" s="377">
        <v>0</v>
      </c>
      <c r="G14" s="377">
        <v>1</v>
      </c>
      <c r="H14" s="377">
        <v>0</v>
      </c>
      <c r="I14" s="377">
        <v>0</v>
      </c>
      <c r="J14" s="377">
        <v>0</v>
      </c>
      <c r="K14" s="377">
        <v>0</v>
      </c>
      <c r="L14" s="377">
        <v>0</v>
      </c>
      <c r="M14" s="377">
        <v>0</v>
      </c>
      <c r="N14" s="377">
        <v>0</v>
      </c>
    </row>
    <row r="15" spans="1:14" x14ac:dyDescent="0.2">
      <c r="A15" s="376" t="s">
        <v>385</v>
      </c>
      <c r="B15" s="376" t="s">
        <v>386</v>
      </c>
      <c r="C15" s="376" t="s">
        <v>932</v>
      </c>
      <c r="D15" s="377">
        <v>0</v>
      </c>
      <c r="E15" s="377">
        <v>0</v>
      </c>
      <c r="F15" s="377">
        <v>0</v>
      </c>
      <c r="G15" s="377">
        <v>1</v>
      </c>
      <c r="H15" s="377">
        <v>0</v>
      </c>
      <c r="I15" s="377">
        <v>0</v>
      </c>
      <c r="J15" s="377">
        <v>0</v>
      </c>
      <c r="K15" s="377">
        <v>0</v>
      </c>
      <c r="L15" s="377">
        <v>0</v>
      </c>
      <c r="M15" s="377">
        <v>0</v>
      </c>
      <c r="N15" s="377">
        <v>0</v>
      </c>
    </row>
    <row r="16" spans="1:14" x14ac:dyDescent="0.2">
      <c r="A16" s="376" t="s">
        <v>387</v>
      </c>
      <c r="B16" s="376" t="s">
        <v>388</v>
      </c>
      <c r="C16" s="376" t="s">
        <v>933</v>
      </c>
      <c r="D16" s="377">
        <v>0</v>
      </c>
      <c r="E16" s="377">
        <v>0</v>
      </c>
      <c r="F16" s="377">
        <v>0</v>
      </c>
      <c r="G16" s="377">
        <v>1</v>
      </c>
      <c r="H16" s="377">
        <v>0</v>
      </c>
      <c r="I16" s="377">
        <v>0</v>
      </c>
      <c r="J16" s="377">
        <v>0</v>
      </c>
      <c r="K16" s="377">
        <v>0</v>
      </c>
      <c r="L16" s="377">
        <v>0</v>
      </c>
      <c r="M16" s="377">
        <v>0</v>
      </c>
      <c r="N16" s="377">
        <v>0</v>
      </c>
    </row>
    <row r="17" spans="1:14" x14ac:dyDescent="0.2">
      <c r="A17" s="376" t="s">
        <v>389</v>
      </c>
      <c r="B17" s="376" t="s">
        <v>390</v>
      </c>
      <c r="C17" s="376" t="s">
        <v>934</v>
      </c>
      <c r="D17" s="377">
        <v>0</v>
      </c>
      <c r="E17" s="377">
        <v>0</v>
      </c>
      <c r="F17" s="377">
        <v>0</v>
      </c>
      <c r="G17" s="377">
        <v>0</v>
      </c>
      <c r="H17" s="377">
        <v>1</v>
      </c>
      <c r="I17" s="377">
        <v>0</v>
      </c>
      <c r="J17" s="377">
        <v>0</v>
      </c>
      <c r="K17" s="377">
        <v>0</v>
      </c>
      <c r="L17" s="377">
        <v>0</v>
      </c>
      <c r="M17" s="377">
        <v>0</v>
      </c>
      <c r="N17" s="377">
        <v>0</v>
      </c>
    </row>
    <row r="18" spans="1:14" x14ac:dyDescent="0.2">
      <c r="A18" s="376" t="s">
        <v>391</v>
      </c>
      <c r="B18" s="376" t="s">
        <v>392</v>
      </c>
      <c r="C18" s="376" t="s">
        <v>935</v>
      </c>
      <c r="D18" s="377">
        <v>0</v>
      </c>
      <c r="E18" s="377">
        <v>0</v>
      </c>
      <c r="F18" s="377">
        <v>0</v>
      </c>
      <c r="G18" s="377">
        <v>0</v>
      </c>
      <c r="H18" s="377">
        <v>1</v>
      </c>
      <c r="I18" s="377">
        <v>0</v>
      </c>
      <c r="J18" s="377">
        <v>0</v>
      </c>
      <c r="K18" s="377">
        <v>0</v>
      </c>
      <c r="L18" s="377">
        <v>0</v>
      </c>
      <c r="M18" s="377">
        <v>0</v>
      </c>
      <c r="N18" s="377">
        <v>0</v>
      </c>
    </row>
    <row r="19" spans="1:14" x14ac:dyDescent="0.2">
      <c r="A19" s="376" t="s">
        <v>393</v>
      </c>
      <c r="B19" s="376" t="s">
        <v>394</v>
      </c>
      <c r="C19" s="376" t="s">
        <v>936</v>
      </c>
      <c r="D19" s="377">
        <v>0</v>
      </c>
      <c r="E19" s="377">
        <v>0</v>
      </c>
      <c r="F19" s="377">
        <v>0</v>
      </c>
      <c r="G19" s="377">
        <v>0</v>
      </c>
      <c r="H19" s="377">
        <v>1</v>
      </c>
      <c r="I19" s="377">
        <v>0</v>
      </c>
      <c r="J19" s="377">
        <v>0</v>
      </c>
      <c r="K19" s="377">
        <v>0</v>
      </c>
      <c r="L19" s="377">
        <v>0</v>
      </c>
      <c r="M19" s="377">
        <v>0</v>
      </c>
      <c r="N19" s="377">
        <v>0</v>
      </c>
    </row>
    <row r="20" spans="1:14" x14ac:dyDescent="0.2">
      <c r="A20" s="376" t="s">
        <v>395</v>
      </c>
      <c r="B20" s="376" t="s">
        <v>396</v>
      </c>
      <c r="C20" s="376" t="s">
        <v>937</v>
      </c>
      <c r="D20" s="377">
        <v>0</v>
      </c>
      <c r="E20" s="377">
        <v>0</v>
      </c>
      <c r="F20" s="377">
        <v>0</v>
      </c>
      <c r="G20" s="377">
        <v>0</v>
      </c>
      <c r="H20" s="377">
        <v>1</v>
      </c>
      <c r="I20" s="377">
        <v>0</v>
      </c>
      <c r="J20" s="377">
        <v>0</v>
      </c>
      <c r="K20" s="377">
        <v>0</v>
      </c>
      <c r="L20" s="377">
        <v>0</v>
      </c>
      <c r="M20" s="377">
        <v>0</v>
      </c>
      <c r="N20" s="377">
        <v>0</v>
      </c>
    </row>
    <row r="21" spans="1:14" x14ac:dyDescent="0.2">
      <c r="A21" s="376" t="s">
        <v>397</v>
      </c>
      <c r="B21" s="376" t="s">
        <v>398</v>
      </c>
      <c r="C21" s="376" t="s">
        <v>938</v>
      </c>
      <c r="D21" s="377">
        <v>0</v>
      </c>
      <c r="E21" s="377">
        <v>0</v>
      </c>
      <c r="F21" s="377">
        <v>0</v>
      </c>
      <c r="G21" s="377">
        <v>0</v>
      </c>
      <c r="H21" s="377">
        <v>1</v>
      </c>
      <c r="I21" s="377">
        <v>0</v>
      </c>
      <c r="J21" s="377">
        <v>0</v>
      </c>
      <c r="K21" s="377">
        <v>0</v>
      </c>
      <c r="L21" s="377">
        <v>0</v>
      </c>
      <c r="M21" s="377">
        <v>0</v>
      </c>
      <c r="N21" s="377">
        <v>0</v>
      </c>
    </row>
    <row r="22" spans="1:14" x14ac:dyDescent="0.2">
      <c r="A22" s="376" t="s">
        <v>399</v>
      </c>
      <c r="B22" s="376" t="s">
        <v>400</v>
      </c>
      <c r="C22" s="376" t="s">
        <v>939</v>
      </c>
      <c r="D22" s="377">
        <v>0</v>
      </c>
      <c r="E22" s="377">
        <v>0</v>
      </c>
      <c r="F22" s="377">
        <v>0</v>
      </c>
      <c r="G22" s="377">
        <v>0</v>
      </c>
      <c r="H22" s="377">
        <v>1</v>
      </c>
      <c r="I22" s="377">
        <v>0</v>
      </c>
      <c r="J22" s="377">
        <v>0</v>
      </c>
      <c r="K22" s="377">
        <v>0</v>
      </c>
      <c r="L22" s="377">
        <v>0</v>
      </c>
      <c r="M22" s="377">
        <v>0</v>
      </c>
      <c r="N22" s="377">
        <v>0</v>
      </c>
    </row>
    <row r="23" spans="1:14" x14ac:dyDescent="0.2">
      <c r="A23" s="376" t="s">
        <v>401</v>
      </c>
      <c r="B23" s="376" t="s">
        <v>402</v>
      </c>
      <c r="C23" s="376" t="s">
        <v>940</v>
      </c>
      <c r="D23" s="377">
        <v>0</v>
      </c>
      <c r="E23" s="377">
        <v>0</v>
      </c>
      <c r="F23" s="377">
        <v>0</v>
      </c>
      <c r="G23" s="377">
        <v>0</v>
      </c>
      <c r="H23" s="377">
        <v>0</v>
      </c>
      <c r="I23" s="377">
        <v>1</v>
      </c>
      <c r="J23" s="377">
        <v>0</v>
      </c>
      <c r="K23" s="377">
        <v>0</v>
      </c>
      <c r="L23" s="377">
        <v>0</v>
      </c>
      <c r="M23" s="377">
        <v>0</v>
      </c>
      <c r="N23" s="377">
        <v>0</v>
      </c>
    </row>
    <row r="24" spans="1:14" x14ac:dyDescent="0.2">
      <c r="A24" s="376" t="s">
        <v>403</v>
      </c>
      <c r="B24" s="376" t="s">
        <v>404</v>
      </c>
      <c r="C24" s="376" t="s">
        <v>941</v>
      </c>
      <c r="D24" s="377">
        <v>0</v>
      </c>
      <c r="E24" s="377">
        <v>0</v>
      </c>
      <c r="F24" s="377">
        <v>0</v>
      </c>
      <c r="G24" s="377">
        <v>0</v>
      </c>
      <c r="H24" s="377">
        <v>0</v>
      </c>
      <c r="I24" s="377">
        <v>1</v>
      </c>
      <c r="J24" s="377">
        <v>0</v>
      </c>
      <c r="K24" s="377">
        <v>0</v>
      </c>
      <c r="L24" s="377">
        <v>0</v>
      </c>
      <c r="M24" s="377">
        <v>0</v>
      </c>
      <c r="N24" s="377">
        <v>0</v>
      </c>
    </row>
    <row r="25" spans="1:14" x14ac:dyDescent="0.2">
      <c r="A25" s="376" t="s">
        <v>405</v>
      </c>
      <c r="B25" s="376" t="s">
        <v>406</v>
      </c>
      <c r="C25" s="376" t="s">
        <v>942</v>
      </c>
      <c r="D25" s="377">
        <v>0</v>
      </c>
      <c r="E25" s="377">
        <v>0</v>
      </c>
      <c r="F25" s="377">
        <v>0</v>
      </c>
      <c r="G25" s="377">
        <v>0</v>
      </c>
      <c r="H25" s="377">
        <v>0</v>
      </c>
      <c r="I25" s="377">
        <v>1</v>
      </c>
      <c r="J25" s="377">
        <v>0</v>
      </c>
      <c r="K25" s="377">
        <v>0</v>
      </c>
      <c r="L25" s="377">
        <v>0</v>
      </c>
      <c r="M25" s="377">
        <v>0</v>
      </c>
      <c r="N25" s="377">
        <v>0</v>
      </c>
    </row>
    <row r="26" spans="1:14" x14ac:dyDescent="0.2">
      <c r="A26" s="376" t="s">
        <v>407</v>
      </c>
      <c r="B26" s="376" t="s">
        <v>408</v>
      </c>
      <c r="C26" s="376" t="s">
        <v>943</v>
      </c>
      <c r="D26" s="377">
        <v>0</v>
      </c>
      <c r="E26" s="377">
        <v>0</v>
      </c>
      <c r="F26" s="377">
        <v>0</v>
      </c>
      <c r="G26" s="377">
        <v>0</v>
      </c>
      <c r="H26" s="377">
        <v>0</v>
      </c>
      <c r="I26" s="377">
        <v>1</v>
      </c>
      <c r="J26" s="377">
        <v>0</v>
      </c>
      <c r="K26" s="377">
        <v>0</v>
      </c>
      <c r="L26" s="377">
        <v>0</v>
      </c>
      <c r="M26" s="377">
        <v>0</v>
      </c>
      <c r="N26" s="377">
        <v>0</v>
      </c>
    </row>
    <row r="27" spans="1:14" x14ac:dyDescent="0.2">
      <c r="A27" s="376" t="s">
        <v>409</v>
      </c>
      <c r="B27" s="376" t="s">
        <v>410</v>
      </c>
      <c r="C27" s="376" t="s">
        <v>944</v>
      </c>
      <c r="D27" s="377">
        <v>0</v>
      </c>
      <c r="E27" s="377">
        <v>0</v>
      </c>
      <c r="F27" s="377">
        <v>0</v>
      </c>
      <c r="G27" s="377">
        <v>0</v>
      </c>
      <c r="H27" s="377">
        <v>0</v>
      </c>
      <c r="I27" s="377">
        <v>1</v>
      </c>
      <c r="J27" s="377">
        <v>0</v>
      </c>
      <c r="K27" s="377">
        <v>0</v>
      </c>
      <c r="L27" s="377">
        <v>0</v>
      </c>
      <c r="M27" s="377">
        <v>0</v>
      </c>
      <c r="N27" s="377">
        <v>0</v>
      </c>
    </row>
    <row r="28" spans="1:14" x14ac:dyDescent="0.2">
      <c r="A28" s="376" t="s">
        <v>411</v>
      </c>
      <c r="B28" s="376" t="s">
        <v>412</v>
      </c>
      <c r="C28" s="376" t="s">
        <v>945</v>
      </c>
      <c r="D28" s="377">
        <v>0</v>
      </c>
      <c r="E28" s="377">
        <v>0</v>
      </c>
      <c r="F28" s="377">
        <v>0</v>
      </c>
      <c r="G28" s="377">
        <v>0</v>
      </c>
      <c r="H28" s="377">
        <v>0</v>
      </c>
      <c r="I28" s="377">
        <v>0.66163637556590771</v>
      </c>
      <c r="J28" s="377">
        <v>0</v>
      </c>
      <c r="K28" s="377">
        <v>0</v>
      </c>
      <c r="L28" s="377">
        <v>0.33836362443409229</v>
      </c>
      <c r="M28" s="377">
        <v>0</v>
      </c>
      <c r="N28" s="377">
        <v>0</v>
      </c>
    </row>
    <row r="29" spans="1:14" x14ac:dyDescent="0.2">
      <c r="A29" s="376" t="s">
        <v>413</v>
      </c>
      <c r="B29" s="376" t="s">
        <v>414</v>
      </c>
      <c r="C29" s="376" t="s">
        <v>946</v>
      </c>
      <c r="D29" s="377">
        <v>0</v>
      </c>
      <c r="E29" s="377">
        <v>0</v>
      </c>
      <c r="F29" s="377">
        <v>0</v>
      </c>
      <c r="G29" s="377">
        <v>0</v>
      </c>
      <c r="H29" s="377">
        <v>0</v>
      </c>
      <c r="I29" s="377">
        <v>0</v>
      </c>
      <c r="J29" s="377">
        <v>1</v>
      </c>
      <c r="K29" s="377">
        <v>0</v>
      </c>
      <c r="L29" s="377">
        <v>0</v>
      </c>
      <c r="M29" s="377">
        <v>0</v>
      </c>
      <c r="N29" s="377">
        <v>0</v>
      </c>
    </row>
    <row r="30" spans="1:14" x14ac:dyDescent="0.2">
      <c r="A30" s="376" t="s">
        <v>415</v>
      </c>
      <c r="B30" s="376" t="s">
        <v>416</v>
      </c>
      <c r="C30" s="376" t="s">
        <v>947</v>
      </c>
      <c r="D30" s="377">
        <v>0</v>
      </c>
      <c r="E30" s="377">
        <v>0</v>
      </c>
      <c r="F30" s="377">
        <v>0</v>
      </c>
      <c r="G30" s="377">
        <v>0</v>
      </c>
      <c r="H30" s="377">
        <v>0</v>
      </c>
      <c r="I30" s="377">
        <v>0</v>
      </c>
      <c r="J30" s="377">
        <v>1</v>
      </c>
      <c r="K30" s="377">
        <v>0</v>
      </c>
      <c r="L30" s="377">
        <v>0</v>
      </c>
      <c r="M30" s="377">
        <v>0</v>
      </c>
      <c r="N30" s="377">
        <v>0</v>
      </c>
    </row>
    <row r="31" spans="1:14" x14ac:dyDescent="0.2">
      <c r="A31" s="376" t="s">
        <v>417</v>
      </c>
      <c r="B31" s="376" t="s">
        <v>418</v>
      </c>
      <c r="C31" s="376" t="s">
        <v>948</v>
      </c>
      <c r="D31" s="377">
        <v>0</v>
      </c>
      <c r="E31" s="377">
        <v>0</v>
      </c>
      <c r="F31" s="377">
        <v>0</v>
      </c>
      <c r="G31" s="377">
        <v>0</v>
      </c>
      <c r="H31" s="377">
        <v>0</v>
      </c>
      <c r="I31" s="377">
        <v>0</v>
      </c>
      <c r="J31" s="377">
        <v>1</v>
      </c>
      <c r="K31" s="377">
        <v>0</v>
      </c>
      <c r="L31" s="377">
        <v>0</v>
      </c>
      <c r="M31" s="377">
        <v>0</v>
      </c>
      <c r="N31" s="377">
        <v>0</v>
      </c>
    </row>
    <row r="32" spans="1:14" x14ac:dyDescent="0.2">
      <c r="A32" s="376" t="s">
        <v>419</v>
      </c>
      <c r="B32" s="376" t="s">
        <v>420</v>
      </c>
      <c r="C32" s="376" t="s">
        <v>949</v>
      </c>
      <c r="D32" s="377">
        <v>0</v>
      </c>
      <c r="E32" s="377">
        <v>0</v>
      </c>
      <c r="F32" s="377">
        <v>0</v>
      </c>
      <c r="G32" s="377">
        <v>0</v>
      </c>
      <c r="H32" s="377">
        <v>0</v>
      </c>
      <c r="I32" s="377">
        <v>0</v>
      </c>
      <c r="J32" s="377">
        <v>1</v>
      </c>
      <c r="K32" s="377">
        <v>0</v>
      </c>
      <c r="L32" s="377">
        <v>0</v>
      </c>
      <c r="M32" s="377">
        <v>0</v>
      </c>
      <c r="N32" s="377">
        <v>0</v>
      </c>
    </row>
    <row r="33" spans="1:14" x14ac:dyDescent="0.2">
      <c r="A33" s="376" t="s">
        <v>421</v>
      </c>
      <c r="B33" s="376" t="s">
        <v>422</v>
      </c>
      <c r="C33" s="376" t="s">
        <v>950</v>
      </c>
      <c r="D33" s="377">
        <v>0</v>
      </c>
      <c r="E33" s="377">
        <v>0</v>
      </c>
      <c r="F33" s="377">
        <v>0</v>
      </c>
      <c r="G33" s="377">
        <v>0</v>
      </c>
      <c r="H33" s="377">
        <v>0</v>
      </c>
      <c r="I33" s="377">
        <v>0</v>
      </c>
      <c r="J33" s="377">
        <v>1</v>
      </c>
      <c r="K33" s="377">
        <v>0</v>
      </c>
      <c r="L33" s="377">
        <v>0</v>
      </c>
      <c r="M33" s="377">
        <v>0</v>
      </c>
      <c r="N33" s="377">
        <v>0</v>
      </c>
    </row>
    <row r="34" spans="1:14" x14ac:dyDescent="0.2">
      <c r="A34" s="376" t="s">
        <v>423</v>
      </c>
      <c r="B34" s="376" t="s">
        <v>424</v>
      </c>
      <c r="C34" s="376" t="s">
        <v>951</v>
      </c>
      <c r="D34" s="377">
        <v>0</v>
      </c>
      <c r="E34" s="377">
        <v>0</v>
      </c>
      <c r="F34" s="377">
        <v>0</v>
      </c>
      <c r="G34" s="377">
        <v>0</v>
      </c>
      <c r="H34" s="377">
        <v>0</v>
      </c>
      <c r="I34" s="377">
        <v>0</v>
      </c>
      <c r="J34" s="377">
        <v>0</v>
      </c>
      <c r="K34" s="377">
        <v>1</v>
      </c>
      <c r="L34" s="377">
        <v>0</v>
      </c>
      <c r="M34" s="377">
        <v>0</v>
      </c>
      <c r="N34" s="377">
        <v>0</v>
      </c>
    </row>
    <row r="35" spans="1:14" x14ac:dyDescent="0.2">
      <c r="A35" s="376" t="s">
        <v>425</v>
      </c>
      <c r="B35" s="376" t="s">
        <v>426</v>
      </c>
      <c r="C35" s="376" t="s">
        <v>952</v>
      </c>
      <c r="D35" s="377">
        <v>0</v>
      </c>
      <c r="E35" s="377">
        <v>0</v>
      </c>
      <c r="F35" s="377">
        <v>0</v>
      </c>
      <c r="G35" s="377">
        <v>0</v>
      </c>
      <c r="H35" s="377">
        <v>0</v>
      </c>
      <c r="I35" s="377">
        <v>0</v>
      </c>
      <c r="J35" s="377">
        <v>0</v>
      </c>
      <c r="K35" s="377">
        <v>1</v>
      </c>
      <c r="L35" s="377">
        <v>0</v>
      </c>
      <c r="M35" s="377">
        <v>0</v>
      </c>
      <c r="N35" s="377">
        <v>0</v>
      </c>
    </row>
    <row r="36" spans="1:14" x14ac:dyDescent="0.2">
      <c r="A36" s="376" t="s">
        <v>427</v>
      </c>
      <c r="B36" s="376" t="s">
        <v>428</v>
      </c>
      <c r="C36" s="376" t="s">
        <v>953</v>
      </c>
      <c r="D36" s="377">
        <v>0</v>
      </c>
      <c r="E36" s="377">
        <v>0</v>
      </c>
      <c r="F36" s="377">
        <v>0</v>
      </c>
      <c r="G36" s="377">
        <v>0</v>
      </c>
      <c r="H36" s="377">
        <v>0</v>
      </c>
      <c r="I36" s="377">
        <v>0</v>
      </c>
      <c r="J36" s="377">
        <v>0</v>
      </c>
      <c r="K36" s="377">
        <v>1</v>
      </c>
      <c r="L36" s="377">
        <v>0</v>
      </c>
      <c r="M36" s="377">
        <v>0</v>
      </c>
      <c r="N36" s="377">
        <v>0</v>
      </c>
    </row>
    <row r="37" spans="1:14" x14ac:dyDescent="0.2">
      <c r="A37" s="376" t="s">
        <v>429</v>
      </c>
      <c r="B37" s="376" t="s">
        <v>430</v>
      </c>
      <c r="C37" s="376" t="s">
        <v>954</v>
      </c>
      <c r="D37" s="377">
        <v>0</v>
      </c>
      <c r="E37" s="377">
        <v>0</v>
      </c>
      <c r="F37" s="377">
        <v>0</v>
      </c>
      <c r="G37" s="377">
        <v>0</v>
      </c>
      <c r="H37" s="377">
        <v>0</v>
      </c>
      <c r="I37" s="377">
        <v>0</v>
      </c>
      <c r="J37" s="377">
        <v>0</v>
      </c>
      <c r="K37" s="377">
        <v>0.6013555144793592</v>
      </c>
      <c r="L37" s="377">
        <v>0.3986444855206408</v>
      </c>
      <c r="M37" s="377">
        <v>0</v>
      </c>
      <c r="N37" s="377">
        <v>0</v>
      </c>
    </row>
    <row r="38" spans="1:14" x14ac:dyDescent="0.2">
      <c r="A38" s="376" t="s">
        <v>431</v>
      </c>
      <c r="B38" s="376" t="s">
        <v>432</v>
      </c>
      <c r="C38" s="376" t="s">
        <v>955</v>
      </c>
      <c r="D38" s="377">
        <v>0</v>
      </c>
      <c r="E38" s="377">
        <v>0</v>
      </c>
      <c r="F38" s="377">
        <v>0</v>
      </c>
      <c r="G38" s="377">
        <v>0</v>
      </c>
      <c r="H38" s="377">
        <v>0</v>
      </c>
      <c r="I38" s="377">
        <v>0</v>
      </c>
      <c r="J38" s="377">
        <v>0</v>
      </c>
      <c r="K38" s="377">
        <v>0</v>
      </c>
      <c r="L38" s="377">
        <v>1</v>
      </c>
      <c r="M38" s="377">
        <v>0</v>
      </c>
      <c r="N38" s="377">
        <v>0</v>
      </c>
    </row>
    <row r="39" spans="1:14" x14ac:dyDescent="0.2">
      <c r="A39" s="376" t="s">
        <v>433</v>
      </c>
      <c r="B39" s="376" t="s">
        <v>434</v>
      </c>
      <c r="C39" s="376" t="s">
        <v>956</v>
      </c>
      <c r="D39" s="377">
        <v>0</v>
      </c>
      <c r="E39" s="377">
        <v>0</v>
      </c>
      <c r="F39" s="377">
        <v>0</v>
      </c>
      <c r="G39" s="377">
        <v>0</v>
      </c>
      <c r="H39" s="377">
        <v>0</v>
      </c>
      <c r="I39" s="377">
        <v>0</v>
      </c>
      <c r="J39" s="377">
        <v>0</v>
      </c>
      <c r="K39" s="377">
        <v>0</v>
      </c>
      <c r="L39" s="377">
        <v>0</v>
      </c>
      <c r="M39" s="377">
        <v>1</v>
      </c>
      <c r="N39" s="377">
        <v>0</v>
      </c>
    </row>
    <row r="40" spans="1:14" x14ac:dyDescent="0.2">
      <c r="A40" s="376" t="s">
        <v>435</v>
      </c>
      <c r="B40" s="376" t="s">
        <v>436</v>
      </c>
      <c r="C40" s="376" t="s">
        <v>957</v>
      </c>
      <c r="D40" s="378">
        <v>0</v>
      </c>
      <c r="E40" s="378">
        <v>0</v>
      </c>
      <c r="F40" s="378">
        <v>0</v>
      </c>
      <c r="G40" s="378">
        <v>0</v>
      </c>
      <c r="H40" s="378">
        <v>0</v>
      </c>
      <c r="I40" s="378">
        <v>0</v>
      </c>
      <c r="J40" s="378">
        <v>0</v>
      </c>
      <c r="K40" s="378">
        <v>0</v>
      </c>
      <c r="L40" s="378">
        <v>0</v>
      </c>
      <c r="M40" s="378">
        <v>1</v>
      </c>
      <c r="N40" s="378">
        <v>0</v>
      </c>
    </row>
    <row r="41" spans="1:14" x14ac:dyDescent="0.2">
      <c r="A41" s="376" t="s">
        <v>437</v>
      </c>
      <c r="B41" s="376" t="s">
        <v>438</v>
      </c>
      <c r="C41" s="376" t="s">
        <v>958</v>
      </c>
      <c r="D41" s="378">
        <v>0</v>
      </c>
      <c r="E41" s="378">
        <v>0</v>
      </c>
      <c r="F41" s="378">
        <v>0</v>
      </c>
      <c r="G41" s="378">
        <v>0</v>
      </c>
      <c r="H41" s="378">
        <v>0</v>
      </c>
      <c r="I41" s="378">
        <v>0</v>
      </c>
      <c r="J41" s="378">
        <v>0</v>
      </c>
      <c r="K41" s="378">
        <v>0</v>
      </c>
      <c r="L41" s="378">
        <v>0</v>
      </c>
      <c r="M41" s="378">
        <v>1</v>
      </c>
      <c r="N41" s="378">
        <v>0</v>
      </c>
    </row>
    <row r="42" spans="1:14" x14ac:dyDescent="0.2">
      <c r="A42" s="376" t="s">
        <v>439</v>
      </c>
      <c r="B42" s="376" t="s">
        <v>440</v>
      </c>
      <c r="C42" s="376" t="s">
        <v>959</v>
      </c>
      <c r="D42" s="378">
        <v>0</v>
      </c>
      <c r="E42" s="378">
        <v>0</v>
      </c>
      <c r="F42" s="378">
        <v>0</v>
      </c>
      <c r="G42" s="378">
        <v>0</v>
      </c>
      <c r="H42" s="378">
        <v>0</v>
      </c>
      <c r="I42" s="378">
        <v>0</v>
      </c>
      <c r="J42" s="378">
        <v>0</v>
      </c>
      <c r="K42" s="378">
        <v>0</v>
      </c>
      <c r="L42" s="378">
        <v>0</v>
      </c>
      <c r="M42" s="378">
        <v>1</v>
      </c>
      <c r="N42" s="378">
        <v>0</v>
      </c>
    </row>
    <row r="43" spans="1:14" x14ac:dyDescent="0.2">
      <c r="A43" s="376" t="s">
        <v>441</v>
      </c>
      <c r="B43" s="376" t="s">
        <v>442</v>
      </c>
      <c r="C43" s="376" t="s">
        <v>964</v>
      </c>
      <c r="D43" s="378">
        <v>0</v>
      </c>
      <c r="E43" s="378">
        <v>0</v>
      </c>
      <c r="F43" s="378">
        <v>0</v>
      </c>
      <c r="G43" s="378">
        <v>0</v>
      </c>
      <c r="H43" s="378">
        <v>0</v>
      </c>
      <c r="I43" s="378">
        <v>0</v>
      </c>
      <c r="J43" s="378">
        <v>0</v>
      </c>
      <c r="K43" s="378">
        <v>0</v>
      </c>
      <c r="L43" s="378">
        <v>0</v>
      </c>
      <c r="M43" s="378">
        <v>1</v>
      </c>
      <c r="N43" s="378">
        <v>0</v>
      </c>
    </row>
    <row r="44" spans="1:14" x14ac:dyDescent="0.2">
      <c r="A44" s="376" t="s">
        <v>443</v>
      </c>
      <c r="B44" s="376" t="s">
        <v>444</v>
      </c>
      <c r="C44" s="376" t="s">
        <v>960</v>
      </c>
      <c r="D44" s="378">
        <v>0</v>
      </c>
      <c r="E44" s="378">
        <v>0</v>
      </c>
      <c r="F44" s="378">
        <v>0</v>
      </c>
      <c r="G44" s="378">
        <v>0</v>
      </c>
      <c r="H44" s="378">
        <v>0</v>
      </c>
      <c r="I44" s="378">
        <v>0</v>
      </c>
      <c r="J44" s="378">
        <v>0</v>
      </c>
      <c r="K44" s="378">
        <v>0</v>
      </c>
      <c r="L44" s="378">
        <v>0</v>
      </c>
      <c r="M44" s="378">
        <v>1</v>
      </c>
      <c r="N44" s="378">
        <v>0</v>
      </c>
    </row>
    <row r="45" spans="1:14" x14ac:dyDescent="0.2">
      <c r="A45" s="376" t="s">
        <v>445</v>
      </c>
      <c r="B45" s="376" t="s">
        <v>446</v>
      </c>
      <c r="C45" s="376" t="s">
        <v>961</v>
      </c>
      <c r="D45" s="378">
        <v>0</v>
      </c>
      <c r="E45" s="378">
        <v>0</v>
      </c>
      <c r="F45" s="378">
        <v>0</v>
      </c>
      <c r="G45" s="378">
        <v>0</v>
      </c>
      <c r="H45" s="378">
        <v>0</v>
      </c>
      <c r="I45" s="378">
        <v>0</v>
      </c>
      <c r="J45" s="378">
        <v>0</v>
      </c>
      <c r="K45" s="378">
        <v>0</v>
      </c>
      <c r="L45" s="378">
        <v>0</v>
      </c>
      <c r="M45" s="378">
        <v>1</v>
      </c>
      <c r="N45" s="378">
        <v>0</v>
      </c>
    </row>
    <row r="46" spans="1:14" x14ac:dyDescent="0.2">
      <c r="A46" s="376" t="s">
        <v>447</v>
      </c>
      <c r="B46" s="376" t="s">
        <v>448</v>
      </c>
      <c r="C46" s="376" t="s">
        <v>962</v>
      </c>
      <c r="D46" s="377">
        <v>0</v>
      </c>
      <c r="E46" s="377">
        <v>0</v>
      </c>
      <c r="F46" s="377">
        <v>0</v>
      </c>
      <c r="G46" s="377">
        <v>0</v>
      </c>
      <c r="H46" s="377">
        <v>0</v>
      </c>
      <c r="I46" s="377">
        <v>0</v>
      </c>
      <c r="J46" s="377">
        <v>0</v>
      </c>
      <c r="K46" s="377">
        <v>0</v>
      </c>
      <c r="L46" s="377">
        <v>0.89438615973581925</v>
      </c>
      <c r="M46" s="377">
        <v>0</v>
      </c>
      <c r="N46" s="377">
        <v>0.10561384026418075</v>
      </c>
    </row>
    <row r="47" spans="1:14" x14ac:dyDescent="0.2">
      <c r="D47" s="379"/>
      <c r="E47" s="379"/>
      <c r="F47" s="379"/>
      <c r="G47" s="379"/>
      <c r="H47" s="379"/>
      <c r="I47" s="379"/>
      <c r="J47" s="379"/>
      <c r="K47" s="379"/>
      <c r="L47" s="379"/>
      <c r="M47" s="379"/>
      <c r="N47" s="379"/>
    </row>
    <row r="48" spans="1:14" x14ac:dyDescent="0.2">
      <c r="A48" s="368" t="s">
        <v>965</v>
      </c>
    </row>
    <row r="49" spans="1:14" x14ac:dyDescent="0.2">
      <c r="A49" s="368" t="s">
        <v>449</v>
      </c>
    </row>
    <row r="50" spans="1:14" x14ac:dyDescent="0.2">
      <c r="A50" s="44" t="s">
        <v>450</v>
      </c>
    </row>
    <row r="51" spans="1:14" hidden="1" x14ac:dyDescent="0.2"/>
    <row r="52" spans="1:14" x14ac:dyDescent="0.2">
      <c r="A52" s="10"/>
      <c r="B52" s="371"/>
      <c r="C52" s="380"/>
      <c r="D52" s="381"/>
      <c r="E52" s="381"/>
      <c r="F52" s="381"/>
      <c r="G52" s="381"/>
      <c r="H52" s="381"/>
      <c r="I52" s="381"/>
      <c r="K52" s="381"/>
      <c r="L52" s="381"/>
      <c r="M52" s="381"/>
      <c r="N52" s="381"/>
    </row>
    <row r="53" spans="1:14" x14ac:dyDescent="0.2">
      <c r="A53" s="573" t="s">
        <v>61</v>
      </c>
    </row>
  </sheetData>
  <hyperlinks>
    <hyperlink ref="A53" location="'Selection Sheet'!B8" display="Selection Sheet / Contact" xr:uid="{FAF6EFEC-2FC6-44B1-8993-BC34E51F38E3}"/>
    <hyperlink ref="A50" r:id="rId1" xr:uid="{E18FC2E3-8C6D-4833-8348-57EE20100DDA}"/>
  </hyperlinks>
  <pageMargins left="0.7" right="0.7" top="0.75" bottom="0.75" header="0.3" footer="0.3"/>
  <pageSetup paperSize="9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3">
    <tabColor theme="0" tint="-0.499984740745262"/>
  </sheetPr>
  <dimension ref="A1:BQ2730"/>
  <sheetViews>
    <sheetView zoomScaleNormal="100" workbookViewId="0">
      <pane xSplit="8" ySplit="4" topLeftCell="I367" activePane="bottomRight" state="frozen"/>
      <selection pane="topRight" activeCell="I2385" sqref="I2385"/>
      <selection pane="bottomLeft" activeCell="I2385" sqref="I2385"/>
      <selection pane="bottomRight" activeCell="N381" sqref="N381"/>
    </sheetView>
  </sheetViews>
  <sheetFormatPr defaultColWidth="12.42578125" defaultRowHeight="10.5" customHeight="1" x14ac:dyDescent="0.2"/>
  <cols>
    <col min="1" max="1" width="11.5703125" customWidth="1"/>
    <col min="2" max="2" width="6.42578125" customWidth="1"/>
    <col min="3" max="3" width="6.5703125" bestFit="1" customWidth="1"/>
    <col min="4" max="4" width="9.42578125" bestFit="1" customWidth="1"/>
    <col min="5" max="5" width="1.5703125" hidden="1" customWidth="1"/>
    <col min="6" max="6" width="4.42578125" style="176" bestFit="1" customWidth="1"/>
    <col min="7" max="7" width="8.5703125" bestFit="1" customWidth="1"/>
    <col min="8" max="8" width="10.5703125" customWidth="1"/>
    <col min="9" max="9" width="11.42578125" bestFit="1" customWidth="1"/>
    <col min="10" max="10" width="6.5703125" customWidth="1"/>
    <col min="11" max="11" width="11.42578125" bestFit="1" customWidth="1"/>
    <col min="12" max="20" width="6.5703125" customWidth="1"/>
    <col min="21" max="23" width="6.5703125" style="210" customWidth="1"/>
    <col min="24" max="28" width="6.5703125" customWidth="1"/>
    <col min="29" max="31" width="9.5703125" customWidth="1"/>
    <col min="32" max="33" width="6.5703125" bestFit="1" customWidth="1"/>
    <col min="34" max="34" width="7.85546875" bestFit="1" customWidth="1"/>
    <col min="35" max="35" width="4.5703125" bestFit="1" customWidth="1"/>
    <col min="36" max="36" width="6.42578125" customWidth="1"/>
    <col min="37" max="37" width="6.42578125" bestFit="1" customWidth="1"/>
    <col min="38" max="38" width="6.42578125" customWidth="1"/>
    <col min="39" max="39" width="4.5703125" bestFit="1" customWidth="1"/>
    <col min="40" max="40" width="8" bestFit="1" customWidth="1"/>
    <col min="41" max="41" width="6.42578125" bestFit="1" customWidth="1"/>
    <col min="42" max="42" width="7" bestFit="1" customWidth="1"/>
    <col min="43" max="43" width="9.42578125" bestFit="1" customWidth="1"/>
    <col min="44" max="44" width="7.5703125" bestFit="1" customWidth="1"/>
    <col min="45" max="45" width="11.42578125" bestFit="1" customWidth="1"/>
    <col min="46" max="46" width="7.5703125" bestFit="1" customWidth="1"/>
    <col min="47" max="47" width="11.42578125" bestFit="1" customWidth="1"/>
    <col min="48" max="49" width="7" customWidth="1"/>
    <col min="50" max="51" width="11" bestFit="1" customWidth="1"/>
    <col min="52" max="52" width="6.42578125" customWidth="1"/>
    <col min="53" max="53" width="11" bestFit="1" customWidth="1"/>
    <col min="54" max="54" width="1.5703125" style="152" customWidth="1"/>
    <col min="55" max="58" width="6.5703125" customWidth="1"/>
    <col min="59" max="59" width="7.5703125" bestFit="1" customWidth="1"/>
    <col min="60" max="61" width="6.5703125" customWidth="1"/>
    <col min="62" max="62" width="7.5703125" customWidth="1"/>
    <col min="63" max="65" width="5.5703125" customWidth="1"/>
    <col min="66" max="66" width="5.42578125" customWidth="1"/>
    <col min="67" max="67" width="4.42578125" customWidth="1"/>
    <col min="68" max="68" width="4.5703125" bestFit="1" customWidth="1"/>
    <col min="69" max="69" width="1.5703125" customWidth="1"/>
  </cols>
  <sheetData>
    <row r="1" spans="1:69" s="35" customFormat="1" ht="12.75" x14ac:dyDescent="0.2">
      <c r="A1" s="613"/>
      <c r="B1" s="614"/>
      <c r="C1" s="614"/>
      <c r="D1" s="615"/>
      <c r="E1" s="615"/>
      <c r="F1" s="615"/>
      <c r="G1" s="615"/>
      <c r="I1" s="612" t="s">
        <v>460</v>
      </c>
      <c r="J1" s="133"/>
      <c r="K1" s="190"/>
      <c r="L1" s="190"/>
      <c r="M1" s="190"/>
      <c r="N1" s="190"/>
      <c r="O1" s="190"/>
      <c r="P1" s="190"/>
      <c r="Q1" s="190"/>
      <c r="R1" s="190"/>
      <c r="S1" s="190"/>
      <c r="T1" s="575" t="s">
        <v>461</v>
      </c>
      <c r="U1" s="575"/>
      <c r="V1" s="575"/>
      <c r="W1" s="193"/>
      <c r="X1" s="191"/>
      <c r="Y1" s="192"/>
      <c r="Z1" s="193"/>
      <c r="AA1" s="193"/>
      <c r="AB1" s="194"/>
      <c r="AC1" s="193"/>
      <c r="AD1" s="193"/>
      <c r="AE1" s="193"/>
      <c r="AF1" s="134" t="s">
        <v>462</v>
      </c>
      <c r="AG1" s="134"/>
      <c r="AH1" s="134"/>
      <c r="AI1" s="481"/>
      <c r="AJ1" s="477" t="s">
        <v>463</v>
      </c>
      <c r="AK1" s="478"/>
      <c r="AL1" s="478"/>
      <c r="AM1" s="478"/>
      <c r="AN1" s="469" t="s">
        <v>464</v>
      </c>
      <c r="AO1" s="469"/>
      <c r="AP1" s="469"/>
      <c r="AQ1" s="470"/>
      <c r="AR1" s="471"/>
      <c r="AS1" s="471"/>
      <c r="AT1" s="471"/>
      <c r="AU1" s="471"/>
      <c r="AV1" s="471"/>
      <c r="AW1" s="471"/>
      <c r="AX1" s="471"/>
      <c r="AY1" s="471"/>
      <c r="AZ1" s="471"/>
      <c r="BA1" s="471"/>
      <c r="BB1" s="136"/>
      <c r="BC1" s="195"/>
      <c r="BD1" s="195"/>
      <c r="BE1" s="194"/>
      <c r="BF1" s="196"/>
      <c r="BG1" s="196"/>
      <c r="BH1" s="197"/>
      <c r="BI1" s="196"/>
      <c r="BJ1" s="196"/>
      <c r="BK1" s="194"/>
      <c r="BL1" s="196"/>
      <c r="BM1" s="196"/>
    </row>
    <row r="2" spans="1:69" s="352" customFormat="1" ht="56.25" x14ac:dyDescent="0.2">
      <c r="A2" s="616"/>
      <c r="B2" s="617"/>
      <c r="C2" s="617"/>
      <c r="D2" s="617"/>
      <c r="E2" s="617"/>
      <c r="F2" s="617"/>
      <c r="G2" s="617"/>
      <c r="H2" s="617"/>
      <c r="I2" s="338" t="s">
        <v>465</v>
      </c>
      <c r="J2" s="338" t="s">
        <v>466</v>
      </c>
      <c r="K2" s="338" t="s">
        <v>467</v>
      </c>
      <c r="L2" s="338" t="s">
        <v>468</v>
      </c>
      <c r="M2" s="338" t="s">
        <v>469</v>
      </c>
      <c r="N2" s="338" t="s">
        <v>470</v>
      </c>
      <c r="O2" s="338" t="s">
        <v>471</v>
      </c>
      <c r="P2" s="338" t="s">
        <v>472</v>
      </c>
      <c r="Q2" s="338" t="s">
        <v>473</v>
      </c>
      <c r="R2" s="338" t="s">
        <v>474</v>
      </c>
      <c r="S2" s="338" t="s">
        <v>475</v>
      </c>
      <c r="T2" s="466" t="s">
        <v>476</v>
      </c>
      <c r="U2" s="346" t="s">
        <v>477</v>
      </c>
      <c r="V2" s="346" t="s">
        <v>478</v>
      </c>
      <c r="W2" s="346" t="s">
        <v>479</v>
      </c>
      <c r="X2" s="343" t="s">
        <v>480</v>
      </c>
      <c r="Y2" s="344" t="s">
        <v>481</v>
      </c>
      <c r="Z2" s="344" t="s">
        <v>482</v>
      </c>
      <c r="AA2" s="344" t="s">
        <v>483</v>
      </c>
      <c r="AB2" s="345" t="s">
        <v>484</v>
      </c>
      <c r="AC2" s="346" t="s">
        <v>485</v>
      </c>
      <c r="AD2" s="346" t="s">
        <v>486</v>
      </c>
      <c r="AE2" s="346" t="s">
        <v>487</v>
      </c>
      <c r="AF2" s="341" t="s">
        <v>488</v>
      </c>
      <c r="AG2" s="342" t="s">
        <v>489</v>
      </c>
      <c r="AH2" s="342" t="s">
        <v>490</v>
      </c>
      <c r="AI2" s="341" t="s">
        <v>491</v>
      </c>
      <c r="AJ2" s="339" t="s">
        <v>492</v>
      </c>
      <c r="AK2" s="339" t="s">
        <v>493</v>
      </c>
      <c r="AL2" s="339" t="s">
        <v>494</v>
      </c>
      <c r="AM2" s="339" t="s">
        <v>495</v>
      </c>
      <c r="AN2" s="472" t="s">
        <v>496</v>
      </c>
      <c r="AO2" s="472" t="s">
        <v>476</v>
      </c>
      <c r="AP2" s="473" t="s">
        <v>497</v>
      </c>
      <c r="AQ2" s="473" t="s">
        <v>498</v>
      </c>
      <c r="AR2" s="472" t="s">
        <v>499</v>
      </c>
      <c r="AS2" s="472" t="s">
        <v>465</v>
      </c>
      <c r="AT2" s="472" t="s">
        <v>500</v>
      </c>
      <c r="AU2" s="472" t="s">
        <v>467</v>
      </c>
      <c r="AV2" s="472"/>
      <c r="AW2" s="472"/>
      <c r="AX2" s="472" t="s">
        <v>501</v>
      </c>
      <c r="AY2" s="472" t="s">
        <v>502</v>
      </c>
      <c r="AZ2" s="472" t="s">
        <v>503</v>
      </c>
      <c r="BA2" s="472" t="s">
        <v>504</v>
      </c>
      <c r="BB2" s="340"/>
      <c r="BC2" s="427" t="s">
        <v>505</v>
      </c>
      <c r="BD2" s="347"/>
      <c r="BE2" s="348"/>
      <c r="BF2" s="349"/>
      <c r="BG2" s="350"/>
      <c r="BH2" s="351"/>
      <c r="BI2" s="350"/>
      <c r="BJ2" s="350"/>
      <c r="BK2" s="348"/>
      <c r="BL2" s="350"/>
      <c r="BM2" s="350"/>
    </row>
    <row r="3" spans="1:69" s="35" customFormat="1" ht="22.5" x14ac:dyDescent="0.2">
      <c r="A3" s="482"/>
      <c r="B3" s="36"/>
      <c r="C3" s="36"/>
      <c r="D3" s="43"/>
      <c r="E3" s="36"/>
      <c r="F3" s="170"/>
      <c r="G3" s="36"/>
      <c r="H3" s="43" t="s">
        <v>506</v>
      </c>
      <c r="I3" s="174" t="s">
        <v>155</v>
      </c>
      <c r="J3" s="174" t="s">
        <v>156</v>
      </c>
      <c r="K3" s="174" t="s">
        <v>157</v>
      </c>
      <c r="L3" s="174" t="s">
        <v>158</v>
      </c>
      <c r="M3" s="174" t="s">
        <v>218</v>
      </c>
      <c r="N3" s="174" t="s">
        <v>219</v>
      </c>
      <c r="O3" s="174" t="s">
        <v>220</v>
      </c>
      <c r="P3" s="174" t="s">
        <v>221</v>
      </c>
      <c r="Q3" s="174" t="s">
        <v>152</v>
      </c>
      <c r="R3" s="174" t="s">
        <v>153</v>
      </c>
      <c r="S3" s="174" t="s">
        <v>222</v>
      </c>
      <c r="T3" s="467" t="s">
        <v>292</v>
      </c>
      <c r="U3" s="80" t="s">
        <v>293</v>
      </c>
      <c r="V3" s="80" t="s">
        <v>294</v>
      </c>
      <c r="W3" s="80" t="s">
        <v>295</v>
      </c>
      <c r="X3" s="127" t="s">
        <v>296</v>
      </c>
      <c r="Y3" s="79" t="s">
        <v>297</v>
      </c>
      <c r="Z3" s="80" t="s">
        <v>298</v>
      </c>
      <c r="AA3" s="80" t="s">
        <v>299</v>
      </c>
      <c r="AB3" s="126" t="s">
        <v>300</v>
      </c>
      <c r="AC3" s="80" t="s">
        <v>301</v>
      </c>
      <c r="AD3" s="80" t="s">
        <v>302</v>
      </c>
      <c r="AE3" s="80" t="s">
        <v>303</v>
      </c>
      <c r="AF3" s="74" t="s">
        <v>266</v>
      </c>
      <c r="AG3" s="75" t="s">
        <v>268</v>
      </c>
      <c r="AH3" s="76" t="s">
        <v>269</v>
      </c>
      <c r="AI3" s="74" t="s">
        <v>267</v>
      </c>
      <c r="AJ3" s="88" t="s">
        <v>273</v>
      </c>
      <c r="AK3" s="88" t="s">
        <v>272</v>
      </c>
      <c r="AL3" s="88" t="s">
        <v>329</v>
      </c>
      <c r="AM3" s="88" t="s">
        <v>328</v>
      </c>
      <c r="AN3" s="474" t="s">
        <v>306</v>
      </c>
      <c r="AO3" s="474" t="s">
        <v>305</v>
      </c>
      <c r="AP3" s="475" t="s">
        <v>341</v>
      </c>
      <c r="AQ3" s="475" t="s">
        <v>340</v>
      </c>
      <c r="AR3" s="474" t="s">
        <v>244</v>
      </c>
      <c r="AS3" s="474" t="s">
        <v>243</v>
      </c>
      <c r="AT3" s="474" t="s">
        <v>246</v>
      </c>
      <c r="AU3" s="474" t="s">
        <v>245</v>
      </c>
      <c r="AV3" s="474" t="s">
        <v>271</v>
      </c>
      <c r="AW3" s="474" t="s">
        <v>275</v>
      </c>
      <c r="AX3" s="474" t="s">
        <v>270</v>
      </c>
      <c r="AY3" s="474" t="s">
        <v>274</v>
      </c>
      <c r="AZ3" s="474" t="s">
        <v>304</v>
      </c>
      <c r="BA3" s="474" t="s">
        <v>307</v>
      </c>
      <c r="BB3" s="136"/>
      <c r="BC3" s="78" t="s">
        <v>268</v>
      </c>
      <c r="BD3" s="77" t="s">
        <v>269</v>
      </c>
      <c r="BE3" s="83" t="s">
        <v>293</v>
      </c>
      <c r="BF3" s="82" t="s">
        <v>294</v>
      </c>
      <c r="BG3" s="82" t="s">
        <v>295</v>
      </c>
      <c r="BH3" s="81" t="s">
        <v>297</v>
      </c>
      <c r="BI3" s="82" t="s">
        <v>298</v>
      </c>
      <c r="BJ3" s="82" t="s">
        <v>299</v>
      </c>
      <c r="BK3" s="83" t="s">
        <v>301</v>
      </c>
      <c r="BL3" s="82" t="s">
        <v>302</v>
      </c>
      <c r="BM3" s="82" t="s">
        <v>303</v>
      </c>
      <c r="BN3" s="36" t="s">
        <v>507</v>
      </c>
      <c r="BO3" s="35" t="s">
        <v>508</v>
      </c>
      <c r="BP3" s="35" t="s">
        <v>509</v>
      </c>
    </row>
    <row r="4" spans="1:69" s="87" customFormat="1" ht="11.25" x14ac:dyDescent="0.2">
      <c r="A4" s="43" t="s">
        <v>510</v>
      </c>
      <c r="B4" s="36" t="s">
        <v>511</v>
      </c>
      <c r="C4" s="36" t="s">
        <v>508</v>
      </c>
      <c r="D4" s="84"/>
      <c r="E4" s="84"/>
      <c r="F4" s="85"/>
      <c r="G4" s="36" t="s">
        <v>512</v>
      </c>
      <c r="H4" s="38" t="s">
        <v>513</v>
      </c>
      <c r="I4" s="174" t="s">
        <v>148</v>
      </c>
      <c r="J4" s="174" t="s">
        <v>149</v>
      </c>
      <c r="K4" s="174" t="s">
        <v>150</v>
      </c>
      <c r="L4" s="174" t="s">
        <v>151</v>
      </c>
      <c r="M4" s="174" t="s">
        <v>218</v>
      </c>
      <c r="N4" s="174" t="s">
        <v>219</v>
      </c>
      <c r="O4" s="174" t="s">
        <v>220</v>
      </c>
      <c r="P4" s="174" t="s">
        <v>221</v>
      </c>
      <c r="Q4" s="174" t="s">
        <v>152</v>
      </c>
      <c r="R4" s="174" t="s">
        <v>153</v>
      </c>
      <c r="S4" s="174" t="s">
        <v>222</v>
      </c>
      <c r="T4" s="468" t="s">
        <v>292</v>
      </c>
      <c r="U4" s="329" t="s">
        <v>293</v>
      </c>
      <c r="V4" s="329" t="s">
        <v>294</v>
      </c>
      <c r="W4" s="329" t="s">
        <v>295</v>
      </c>
      <c r="X4" s="327" t="s">
        <v>296</v>
      </c>
      <c r="Y4" s="328" t="s">
        <v>297</v>
      </c>
      <c r="Z4" s="329" t="s">
        <v>298</v>
      </c>
      <c r="AA4" s="329" t="s">
        <v>299</v>
      </c>
      <c r="AB4" s="330" t="s">
        <v>300</v>
      </c>
      <c r="AC4" s="329" t="s">
        <v>301</v>
      </c>
      <c r="AD4" s="329" t="s">
        <v>302</v>
      </c>
      <c r="AE4" s="329" t="s">
        <v>303</v>
      </c>
      <c r="AF4" s="324" t="s">
        <v>266</v>
      </c>
      <c r="AG4" s="325" t="s">
        <v>268</v>
      </c>
      <c r="AH4" s="326" t="s">
        <v>269</v>
      </c>
      <c r="AI4" s="324" t="s">
        <v>267</v>
      </c>
      <c r="AJ4" s="88" t="s">
        <v>265</v>
      </c>
      <c r="AK4" s="88" t="s">
        <v>264</v>
      </c>
      <c r="AL4" s="88" t="s">
        <v>329</v>
      </c>
      <c r="AM4" s="88" t="s">
        <v>328</v>
      </c>
      <c r="AN4" s="474" t="s">
        <v>291</v>
      </c>
      <c r="AO4" s="474" t="s">
        <v>290</v>
      </c>
      <c r="AP4" s="476" t="s">
        <v>341</v>
      </c>
      <c r="AQ4" s="476" t="s">
        <v>340</v>
      </c>
      <c r="AR4" s="474" t="s">
        <v>240</v>
      </c>
      <c r="AS4" s="474" t="s">
        <v>239</v>
      </c>
      <c r="AT4" s="474" t="s">
        <v>242</v>
      </c>
      <c r="AU4" s="474" t="s">
        <v>241</v>
      </c>
      <c r="AV4" s="474"/>
      <c r="AW4" s="474"/>
      <c r="AX4" s="474"/>
      <c r="AY4" s="474"/>
      <c r="AZ4" s="474"/>
      <c r="BA4" s="474"/>
      <c r="BB4" s="323"/>
      <c r="BC4" s="77"/>
      <c r="BD4" s="77"/>
      <c r="BE4" s="331"/>
      <c r="BF4" s="82"/>
      <c r="BG4" s="82"/>
      <c r="BH4" s="82"/>
      <c r="BI4" s="82"/>
      <c r="BJ4" s="82"/>
      <c r="BK4" s="331"/>
      <c r="BL4" s="82"/>
      <c r="BM4" s="82"/>
      <c r="BN4" s="36"/>
      <c r="BO4" s="35"/>
      <c r="BP4" s="35"/>
      <c r="BQ4" s="35"/>
    </row>
    <row r="5" spans="1:69" s="35" customFormat="1" ht="10.5" customHeight="1" x14ac:dyDescent="0.2">
      <c r="A5" s="87" t="str">
        <f t="shared" ref="A5:A36" si="0">CONCATENATE(C5,G5,BN5)</f>
        <v>2011-12ENG4</v>
      </c>
      <c r="B5" s="35" t="s">
        <v>77</v>
      </c>
      <c r="C5" s="35" t="s">
        <v>166</v>
      </c>
      <c r="D5" s="35" t="s">
        <v>514</v>
      </c>
      <c r="E5" s="42"/>
      <c r="F5" s="315" t="str">
        <f>G5</f>
        <v>ENG</v>
      </c>
      <c r="G5" s="38" t="s">
        <v>77</v>
      </c>
      <c r="H5" s="35" t="s">
        <v>515</v>
      </c>
      <c r="I5" s="292">
        <f t="shared" ref="I5:L24" si="1">SUMIFS(I$729:I$10135,$BN$729:$BN$10135,$BN5,$BO$729:$BO$10135,$BO5)</f>
        <v>1987</v>
      </c>
      <c r="J5" s="292">
        <f t="shared" si="1"/>
        <v>423</v>
      </c>
      <c r="K5" s="292">
        <f t="shared" si="1"/>
        <v>276</v>
      </c>
      <c r="L5" s="292">
        <f t="shared" si="1"/>
        <v>107</v>
      </c>
      <c r="M5" s="480"/>
      <c r="N5" s="480"/>
      <c r="O5" s="480"/>
      <c r="P5" s="480"/>
      <c r="Q5" s="292">
        <f t="shared" ref="Q5:R24" si="2">SUMIFS(Q$729:Q$10135,$BN$729:$BN$10135,$BN5,$BO$729:$BO$10135,$BO5)</f>
        <v>0</v>
      </c>
      <c r="R5" s="292">
        <f t="shared" si="2"/>
        <v>0</v>
      </c>
      <c r="S5" s="480"/>
      <c r="T5" s="333">
        <f t="shared" ref="T5:T36" si="3">SUMIFS(T$729:T$10135,$BN$729:$BN$10135,$BN5,$BO$729:$BO$10135,$BO5)</f>
        <v>0</v>
      </c>
      <c r="U5" s="290" t="s">
        <v>80</v>
      </c>
      <c r="V5" s="290" t="s">
        <v>80</v>
      </c>
      <c r="W5" s="290" t="s">
        <v>80</v>
      </c>
      <c r="X5" s="289">
        <f t="shared" ref="X5:X36" si="4">SUMIFS(X$729:X$10135,$BN$729:$BN$10135,$BN5,$BO$729:$BO$10135,$BO5)</f>
        <v>0</v>
      </c>
      <c r="Y5" s="290" t="s">
        <v>80</v>
      </c>
      <c r="Z5" s="290" t="s">
        <v>80</v>
      </c>
      <c r="AA5" s="290" t="s">
        <v>80</v>
      </c>
      <c r="AB5" s="289">
        <f t="shared" ref="AB5:AB36" si="5">SUMIFS(AB$729:AB$10135,$BN$729:$BN$10135,$BN5,$BO$729:$BO$10135,$BO5)</f>
        <v>0</v>
      </c>
      <c r="AC5" s="290" t="s">
        <v>80</v>
      </c>
      <c r="AD5" s="290" t="s">
        <v>80</v>
      </c>
      <c r="AE5" s="290" t="s">
        <v>80</v>
      </c>
      <c r="AF5" s="287">
        <f t="shared" ref="AF5:AF36" si="6">SUMIFS(AF$729:AF$10135,$BN$729:$BN$10135,$BN5,$BO$729:$BO$10135,$BO5)</f>
        <v>0</v>
      </c>
      <c r="AG5" s="288" t="s">
        <v>80</v>
      </c>
      <c r="AH5" s="288" t="s">
        <v>80</v>
      </c>
      <c r="AI5" s="287">
        <f t="shared" ref="AI5:AK24" si="7">SUMIFS(AI$729:AI$10135,$BN$729:$BN$10135,$BN5,$BO$729:$BO$10135,$BO5)</f>
        <v>0</v>
      </c>
      <c r="AJ5" s="284">
        <f t="shared" si="7"/>
        <v>1002</v>
      </c>
      <c r="AK5" s="284">
        <f t="shared" si="7"/>
        <v>1399</v>
      </c>
      <c r="AL5" s="284"/>
      <c r="AM5" s="284"/>
      <c r="AN5" s="284">
        <f t="shared" ref="AN5:AO24" si="8">SUMIFS(AN$729:AN$10135,$BN$729:$BN$10135,$BN5,$BO$729:$BO$10135,$BO5)</f>
        <v>4581</v>
      </c>
      <c r="AO5" s="284">
        <f t="shared" si="8"/>
        <v>4990</v>
      </c>
      <c r="AP5" s="310"/>
      <c r="AQ5" s="310"/>
      <c r="AR5" s="284">
        <f t="shared" ref="AR5:BA14" si="9">SUMIFS(AR$729:AR$10135,$BN$729:$BN$10135,$BN5,$BO$729:$BO$10135,$BO5)</f>
        <v>138</v>
      </c>
      <c r="AS5" s="284">
        <f t="shared" si="9"/>
        <v>1906</v>
      </c>
      <c r="AT5" s="284">
        <f t="shared" si="9"/>
        <v>50</v>
      </c>
      <c r="AU5" s="284">
        <f t="shared" si="9"/>
        <v>256</v>
      </c>
      <c r="AV5" s="286">
        <f t="shared" si="9"/>
        <v>36</v>
      </c>
      <c r="AW5" s="286">
        <f t="shared" si="9"/>
        <v>52</v>
      </c>
      <c r="AX5" s="286">
        <f t="shared" si="9"/>
        <v>775</v>
      </c>
      <c r="AY5" s="286">
        <f t="shared" si="9"/>
        <v>839</v>
      </c>
      <c r="AZ5" s="286">
        <f t="shared" si="9"/>
        <v>1741</v>
      </c>
      <c r="BA5" s="286">
        <f t="shared" si="9"/>
        <v>2626</v>
      </c>
      <c r="BB5" s="151"/>
      <c r="BC5" s="287">
        <f t="shared" ref="BC5:BM14" si="10">SUMIFS(BC$729:BC$10135,$BN$729:$BN$10135,$BN5,$BO$729:$BO$10135,$BO5)</f>
        <v>0</v>
      </c>
      <c r="BD5" s="287">
        <f t="shared" si="10"/>
        <v>0</v>
      </c>
      <c r="BE5" s="284">
        <f t="shared" si="10"/>
        <v>0</v>
      </c>
      <c r="BF5" s="284">
        <f t="shared" si="10"/>
        <v>0</v>
      </c>
      <c r="BG5" s="284">
        <f t="shared" si="10"/>
        <v>0</v>
      </c>
      <c r="BH5" s="333">
        <f t="shared" si="10"/>
        <v>0</v>
      </c>
      <c r="BI5" s="333">
        <f t="shared" si="10"/>
        <v>0</v>
      </c>
      <c r="BJ5" s="333">
        <f t="shared" si="10"/>
        <v>0</v>
      </c>
      <c r="BK5" s="333">
        <f t="shared" si="10"/>
        <v>0</v>
      </c>
      <c r="BL5" s="333">
        <f t="shared" si="10"/>
        <v>0</v>
      </c>
      <c r="BM5" s="333">
        <f t="shared" si="10"/>
        <v>0</v>
      </c>
      <c r="BN5" s="334">
        <f t="shared" ref="BN5:BN36" si="11">MONTH(1&amp;$D5)</f>
        <v>4</v>
      </c>
      <c r="BO5" s="87">
        <f t="shared" ref="BO5:BO36" si="12">VALUE(LEFT(C5,4)+IF($BN5&lt;4,1,0))</f>
        <v>2011</v>
      </c>
      <c r="BP5" s="87"/>
    </row>
    <row r="6" spans="1:69" s="35" customFormat="1" ht="10.5" customHeight="1" x14ac:dyDescent="0.2">
      <c r="A6" s="87" t="str">
        <f t="shared" si="0"/>
        <v>2011-12ENG5</v>
      </c>
      <c r="B6" s="87" t="str">
        <f>B5</f>
        <v>ENG</v>
      </c>
      <c r="C6" s="87" t="str">
        <f>IF(D6=D$5,LEFT(C5,4)+1&amp;"-"&amp;RIGHT(C5,2)+1,C5)</f>
        <v>2011-12</v>
      </c>
      <c r="D6" s="35" t="s">
        <v>516</v>
      </c>
      <c r="E6" s="42"/>
      <c r="F6" s="86" t="str">
        <f t="shared" ref="F6:F69" si="13">G6</f>
        <v>ENG</v>
      </c>
      <c r="G6" s="86" t="str">
        <f>G5</f>
        <v>ENG</v>
      </c>
      <c r="H6" s="87" t="str">
        <f>H5</f>
        <v>ENGLAND</v>
      </c>
      <c r="I6" s="292">
        <f t="shared" si="1"/>
        <v>1984</v>
      </c>
      <c r="J6" s="292">
        <f t="shared" si="1"/>
        <v>477</v>
      </c>
      <c r="K6" s="292">
        <f t="shared" si="1"/>
        <v>262</v>
      </c>
      <c r="L6" s="292">
        <f t="shared" si="1"/>
        <v>128</v>
      </c>
      <c r="M6" s="292"/>
      <c r="N6" s="292"/>
      <c r="O6" s="292"/>
      <c r="P6" s="292"/>
      <c r="Q6" s="292">
        <f t="shared" si="2"/>
        <v>0</v>
      </c>
      <c r="R6" s="292">
        <f t="shared" si="2"/>
        <v>0</v>
      </c>
      <c r="S6" s="292"/>
      <c r="T6" s="333">
        <f t="shared" si="3"/>
        <v>0</v>
      </c>
      <c r="U6" s="290" t="s">
        <v>80</v>
      </c>
      <c r="V6" s="290" t="s">
        <v>80</v>
      </c>
      <c r="W6" s="290" t="s">
        <v>80</v>
      </c>
      <c r="X6" s="289">
        <f t="shared" si="4"/>
        <v>0</v>
      </c>
      <c r="Y6" s="290" t="s">
        <v>80</v>
      </c>
      <c r="Z6" s="290" t="s">
        <v>80</v>
      </c>
      <c r="AA6" s="290" t="s">
        <v>80</v>
      </c>
      <c r="AB6" s="289">
        <f t="shared" si="5"/>
        <v>0</v>
      </c>
      <c r="AC6" s="290" t="s">
        <v>80</v>
      </c>
      <c r="AD6" s="290" t="s">
        <v>80</v>
      </c>
      <c r="AE6" s="290" t="s">
        <v>80</v>
      </c>
      <c r="AF6" s="287">
        <f t="shared" si="6"/>
        <v>0</v>
      </c>
      <c r="AG6" s="288" t="s">
        <v>80</v>
      </c>
      <c r="AH6" s="288" t="s">
        <v>80</v>
      </c>
      <c r="AI6" s="287">
        <f t="shared" si="7"/>
        <v>0</v>
      </c>
      <c r="AJ6" s="284">
        <f t="shared" si="7"/>
        <v>1012</v>
      </c>
      <c r="AK6" s="284">
        <f t="shared" si="7"/>
        <v>1466</v>
      </c>
      <c r="AL6" s="284"/>
      <c r="AM6" s="284"/>
      <c r="AN6" s="284">
        <f t="shared" si="8"/>
        <v>5364</v>
      </c>
      <c r="AO6" s="284">
        <f t="shared" si="8"/>
        <v>5890</v>
      </c>
      <c r="AP6" s="291"/>
      <c r="AQ6" s="291"/>
      <c r="AR6" s="284">
        <f t="shared" si="9"/>
        <v>172</v>
      </c>
      <c r="AS6" s="284">
        <f t="shared" si="9"/>
        <v>1892</v>
      </c>
      <c r="AT6" s="284">
        <f t="shared" si="9"/>
        <v>71</v>
      </c>
      <c r="AU6" s="284">
        <f t="shared" si="9"/>
        <v>250</v>
      </c>
      <c r="AV6" s="286">
        <f t="shared" si="9"/>
        <v>31</v>
      </c>
      <c r="AW6" s="286">
        <f t="shared" si="9"/>
        <v>48</v>
      </c>
      <c r="AX6" s="286">
        <f t="shared" si="9"/>
        <v>787</v>
      </c>
      <c r="AY6" s="286">
        <f t="shared" si="9"/>
        <v>885</v>
      </c>
      <c r="AZ6" s="286">
        <f t="shared" si="9"/>
        <v>1872</v>
      </c>
      <c r="BA6" s="286">
        <f t="shared" si="9"/>
        <v>2848</v>
      </c>
      <c r="BB6" s="151"/>
      <c r="BC6" s="287">
        <f t="shared" si="10"/>
        <v>0</v>
      </c>
      <c r="BD6" s="287">
        <f t="shared" si="10"/>
        <v>0</v>
      </c>
      <c r="BE6" s="284">
        <f t="shared" si="10"/>
        <v>0</v>
      </c>
      <c r="BF6" s="284">
        <f t="shared" si="10"/>
        <v>0</v>
      </c>
      <c r="BG6" s="284">
        <f t="shared" si="10"/>
        <v>0</v>
      </c>
      <c r="BH6" s="333">
        <f t="shared" si="10"/>
        <v>0</v>
      </c>
      <c r="BI6" s="333">
        <f t="shared" si="10"/>
        <v>0</v>
      </c>
      <c r="BJ6" s="333">
        <f t="shared" si="10"/>
        <v>0</v>
      </c>
      <c r="BK6" s="333">
        <f t="shared" si="10"/>
        <v>0</v>
      </c>
      <c r="BL6" s="333">
        <f t="shared" si="10"/>
        <v>0</v>
      </c>
      <c r="BM6" s="333">
        <f t="shared" si="10"/>
        <v>0</v>
      </c>
      <c r="BN6" s="334">
        <f t="shared" si="11"/>
        <v>5</v>
      </c>
      <c r="BO6" s="87">
        <f t="shared" si="12"/>
        <v>2011</v>
      </c>
      <c r="BP6" s="87"/>
    </row>
    <row r="7" spans="1:69" s="35" customFormat="1" ht="10.5" customHeight="1" x14ac:dyDescent="0.2">
      <c r="A7" s="87" t="str">
        <f t="shared" si="0"/>
        <v>2011-12ENG6</v>
      </c>
      <c r="B7" s="87" t="str">
        <f t="shared" ref="B7:B109" si="14">B6</f>
        <v>ENG</v>
      </c>
      <c r="C7" s="87" t="str">
        <f t="shared" ref="C7:C45" si="15">IF(D7=D$5,LEFT(C6,4)+1&amp;"-"&amp;RIGHT(C6,2)+1,C6)</f>
        <v>2011-12</v>
      </c>
      <c r="D7" s="35" t="s">
        <v>517</v>
      </c>
      <c r="E7" s="42"/>
      <c r="F7" s="86" t="str">
        <f t="shared" si="13"/>
        <v>ENG</v>
      </c>
      <c r="G7" s="86" t="str">
        <f t="shared" ref="G7:G70" si="16">G6</f>
        <v>ENG</v>
      </c>
      <c r="H7" s="87" t="str">
        <f t="shared" ref="H7:H70" si="17">H6</f>
        <v>ENGLAND</v>
      </c>
      <c r="I7" s="292">
        <f t="shared" si="1"/>
        <v>2077</v>
      </c>
      <c r="J7" s="292">
        <f t="shared" si="1"/>
        <v>495</v>
      </c>
      <c r="K7" s="292">
        <f t="shared" si="1"/>
        <v>297</v>
      </c>
      <c r="L7" s="292">
        <f t="shared" si="1"/>
        <v>138</v>
      </c>
      <c r="M7" s="292"/>
      <c r="N7" s="292"/>
      <c r="O7" s="292"/>
      <c r="P7" s="292"/>
      <c r="Q7" s="292">
        <f t="shared" si="2"/>
        <v>0</v>
      </c>
      <c r="R7" s="292">
        <f t="shared" si="2"/>
        <v>0</v>
      </c>
      <c r="S7" s="292"/>
      <c r="T7" s="333">
        <f t="shared" si="3"/>
        <v>0</v>
      </c>
      <c r="U7" s="290" t="s">
        <v>80</v>
      </c>
      <c r="V7" s="290" t="s">
        <v>80</v>
      </c>
      <c r="W7" s="290" t="s">
        <v>80</v>
      </c>
      <c r="X7" s="289">
        <f t="shared" si="4"/>
        <v>0</v>
      </c>
      <c r="Y7" s="290" t="s">
        <v>80</v>
      </c>
      <c r="Z7" s="290" t="s">
        <v>80</v>
      </c>
      <c r="AA7" s="290" t="s">
        <v>80</v>
      </c>
      <c r="AB7" s="289">
        <f t="shared" si="5"/>
        <v>0</v>
      </c>
      <c r="AC7" s="290" t="s">
        <v>80</v>
      </c>
      <c r="AD7" s="290" t="s">
        <v>80</v>
      </c>
      <c r="AE7" s="290" t="s">
        <v>80</v>
      </c>
      <c r="AF7" s="287">
        <f t="shared" si="6"/>
        <v>0</v>
      </c>
      <c r="AG7" s="288" t="s">
        <v>80</v>
      </c>
      <c r="AH7" s="288" t="s">
        <v>80</v>
      </c>
      <c r="AI7" s="287">
        <f t="shared" si="7"/>
        <v>0</v>
      </c>
      <c r="AJ7" s="284">
        <f t="shared" si="7"/>
        <v>1076</v>
      </c>
      <c r="AK7" s="284">
        <f t="shared" si="7"/>
        <v>1501</v>
      </c>
      <c r="AL7" s="284"/>
      <c r="AM7" s="284"/>
      <c r="AN7" s="284">
        <f t="shared" si="8"/>
        <v>5224</v>
      </c>
      <c r="AO7" s="284">
        <f t="shared" si="8"/>
        <v>5625</v>
      </c>
      <c r="AP7" s="291"/>
      <c r="AQ7" s="291"/>
      <c r="AR7" s="284">
        <f t="shared" si="9"/>
        <v>157</v>
      </c>
      <c r="AS7" s="284">
        <f t="shared" si="9"/>
        <v>1980</v>
      </c>
      <c r="AT7" s="284">
        <f t="shared" si="9"/>
        <v>77</v>
      </c>
      <c r="AU7" s="284">
        <f t="shared" si="9"/>
        <v>276</v>
      </c>
      <c r="AV7" s="286">
        <f t="shared" si="9"/>
        <v>17</v>
      </c>
      <c r="AW7" s="286">
        <f t="shared" si="9"/>
        <v>35</v>
      </c>
      <c r="AX7" s="286">
        <f t="shared" si="9"/>
        <v>772</v>
      </c>
      <c r="AY7" s="286">
        <f t="shared" si="9"/>
        <v>873</v>
      </c>
      <c r="AZ7" s="286">
        <f t="shared" si="9"/>
        <v>1835</v>
      </c>
      <c r="BA7" s="286">
        <f t="shared" si="9"/>
        <v>2784</v>
      </c>
      <c r="BB7" s="151"/>
      <c r="BC7" s="287">
        <f t="shared" si="10"/>
        <v>0</v>
      </c>
      <c r="BD7" s="287">
        <f t="shared" si="10"/>
        <v>0</v>
      </c>
      <c r="BE7" s="284">
        <f t="shared" si="10"/>
        <v>0</v>
      </c>
      <c r="BF7" s="284">
        <f t="shared" si="10"/>
        <v>0</v>
      </c>
      <c r="BG7" s="284">
        <f t="shared" si="10"/>
        <v>0</v>
      </c>
      <c r="BH7" s="333">
        <f t="shared" si="10"/>
        <v>0</v>
      </c>
      <c r="BI7" s="333">
        <f t="shared" si="10"/>
        <v>0</v>
      </c>
      <c r="BJ7" s="333">
        <f t="shared" si="10"/>
        <v>0</v>
      </c>
      <c r="BK7" s="333">
        <f t="shared" si="10"/>
        <v>0</v>
      </c>
      <c r="BL7" s="333">
        <f t="shared" si="10"/>
        <v>0</v>
      </c>
      <c r="BM7" s="333">
        <f t="shared" si="10"/>
        <v>0</v>
      </c>
      <c r="BN7" s="334">
        <f t="shared" si="11"/>
        <v>6</v>
      </c>
      <c r="BO7" s="87">
        <f t="shared" si="12"/>
        <v>2011</v>
      </c>
      <c r="BP7" s="87"/>
    </row>
    <row r="8" spans="1:69" s="35" customFormat="1" ht="10.5" customHeight="1" x14ac:dyDescent="0.2">
      <c r="A8" s="87" t="str">
        <f t="shared" si="0"/>
        <v>2011-12ENG7</v>
      </c>
      <c r="B8" s="87" t="str">
        <f t="shared" si="14"/>
        <v>ENG</v>
      </c>
      <c r="C8" s="87" t="str">
        <f t="shared" si="15"/>
        <v>2011-12</v>
      </c>
      <c r="D8" s="35" t="s">
        <v>518</v>
      </c>
      <c r="E8" s="42"/>
      <c r="F8" s="86" t="str">
        <f t="shared" si="13"/>
        <v>ENG</v>
      </c>
      <c r="G8" s="86" t="str">
        <f t="shared" si="16"/>
        <v>ENG</v>
      </c>
      <c r="H8" s="87" t="str">
        <f t="shared" si="17"/>
        <v>ENGLAND</v>
      </c>
      <c r="I8" s="292">
        <f t="shared" si="1"/>
        <v>2082</v>
      </c>
      <c r="J8" s="292">
        <f t="shared" si="1"/>
        <v>438</v>
      </c>
      <c r="K8" s="292">
        <f t="shared" si="1"/>
        <v>276</v>
      </c>
      <c r="L8" s="292">
        <f t="shared" si="1"/>
        <v>117</v>
      </c>
      <c r="M8" s="292"/>
      <c r="N8" s="292"/>
      <c r="O8" s="292"/>
      <c r="P8" s="292"/>
      <c r="Q8" s="292">
        <f t="shared" si="2"/>
        <v>0</v>
      </c>
      <c r="R8" s="292">
        <f t="shared" si="2"/>
        <v>0</v>
      </c>
      <c r="S8" s="292"/>
      <c r="T8" s="333">
        <f t="shared" si="3"/>
        <v>0</v>
      </c>
      <c r="U8" s="290" t="s">
        <v>80</v>
      </c>
      <c r="V8" s="290" t="s">
        <v>80</v>
      </c>
      <c r="W8" s="290" t="s">
        <v>80</v>
      </c>
      <c r="X8" s="289">
        <f t="shared" si="4"/>
        <v>0</v>
      </c>
      <c r="Y8" s="290" t="s">
        <v>80</v>
      </c>
      <c r="Z8" s="290" t="s">
        <v>80</v>
      </c>
      <c r="AA8" s="290" t="s">
        <v>80</v>
      </c>
      <c r="AB8" s="289">
        <f t="shared" si="5"/>
        <v>0</v>
      </c>
      <c r="AC8" s="290" t="s">
        <v>80</v>
      </c>
      <c r="AD8" s="290" t="s">
        <v>80</v>
      </c>
      <c r="AE8" s="290" t="s">
        <v>80</v>
      </c>
      <c r="AF8" s="287">
        <f t="shared" si="6"/>
        <v>0</v>
      </c>
      <c r="AG8" s="288" t="s">
        <v>80</v>
      </c>
      <c r="AH8" s="288" t="s">
        <v>80</v>
      </c>
      <c r="AI8" s="287">
        <f t="shared" si="7"/>
        <v>0</v>
      </c>
      <c r="AJ8" s="284">
        <f t="shared" si="7"/>
        <v>1069</v>
      </c>
      <c r="AK8" s="284">
        <f t="shared" si="7"/>
        <v>1439</v>
      </c>
      <c r="AL8" s="284"/>
      <c r="AM8" s="284"/>
      <c r="AN8" s="284">
        <f t="shared" si="8"/>
        <v>5077</v>
      </c>
      <c r="AO8" s="284">
        <f t="shared" si="8"/>
        <v>5444</v>
      </c>
      <c r="AP8" s="291"/>
      <c r="AQ8" s="291"/>
      <c r="AR8" s="284">
        <f t="shared" si="9"/>
        <v>138</v>
      </c>
      <c r="AS8" s="284">
        <f t="shared" si="9"/>
        <v>1975</v>
      </c>
      <c r="AT8" s="284">
        <f t="shared" si="9"/>
        <v>58</v>
      </c>
      <c r="AU8" s="284">
        <f t="shared" si="9"/>
        <v>259</v>
      </c>
      <c r="AV8" s="286">
        <f t="shared" si="9"/>
        <v>19</v>
      </c>
      <c r="AW8" s="286">
        <f t="shared" si="9"/>
        <v>37</v>
      </c>
      <c r="AX8" s="286">
        <f t="shared" si="9"/>
        <v>851</v>
      </c>
      <c r="AY8" s="286">
        <f t="shared" si="9"/>
        <v>957</v>
      </c>
      <c r="AZ8" s="286">
        <f t="shared" si="9"/>
        <v>1729</v>
      </c>
      <c r="BA8" s="286">
        <f t="shared" si="9"/>
        <v>2542</v>
      </c>
      <c r="BB8" s="151"/>
      <c r="BC8" s="287">
        <f t="shared" si="10"/>
        <v>0</v>
      </c>
      <c r="BD8" s="287">
        <f t="shared" si="10"/>
        <v>0</v>
      </c>
      <c r="BE8" s="284">
        <f t="shared" si="10"/>
        <v>0</v>
      </c>
      <c r="BF8" s="284">
        <f t="shared" si="10"/>
        <v>0</v>
      </c>
      <c r="BG8" s="284">
        <f t="shared" si="10"/>
        <v>0</v>
      </c>
      <c r="BH8" s="333">
        <f t="shared" si="10"/>
        <v>0</v>
      </c>
      <c r="BI8" s="333">
        <f t="shared" si="10"/>
        <v>0</v>
      </c>
      <c r="BJ8" s="333">
        <f t="shared" si="10"/>
        <v>0</v>
      </c>
      <c r="BK8" s="333">
        <f t="shared" si="10"/>
        <v>0</v>
      </c>
      <c r="BL8" s="333">
        <f t="shared" si="10"/>
        <v>0</v>
      </c>
      <c r="BM8" s="333">
        <f t="shared" si="10"/>
        <v>0</v>
      </c>
      <c r="BN8" s="334">
        <f t="shared" si="11"/>
        <v>7</v>
      </c>
      <c r="BO8" s="87">
        <f t="shared" si="12"/>
        <v>2011</v>
      </c>
      <c r="BP8" s="87"/>
    </row>
    <row r="9" spans="1:69" s="35" customFormat="1" ht="10.5" customHeight="1" x14ac:dyDescent="0.2">
      <c r="A9" s="87" t="str">
        <f t="shared" si="0"/>
        <v>2011-12ENG8</v>
      </c>
      <c r="B9" s="87" t="str">
        <f t="shared" si="14"/>
        <v>ENG</v>
      </c>
      <c r="C9" s="87" t="str">
        <f t="shared" si="15"/>
        <v>2011-12</v>
      </c>
      <c r="D9" s="35" t="s">
        <v>519</v>
      </c>
      <c r="E9" s="42"/>
      <c r="F9" s="86" t="str">
        <f t="shared" si="13"/>
        <v>ENG</v>
      </c>
      <c r="G9" s="86" t="str">
        <f t="shared" si="16"/>
        <v>ENG</v>
      </c>
      <c r="H9" s="87" t="str">
        <f t="shared" si="17"/>
        <v>ENGLAND</v>
      </c>
      <c r="I9" s="292">
        <f t="shared" si="1"/>
        <v>1880</v>
      </c>
      <c r="J9" s="292">
        <f t="shared" si="1"/>
        <v>458</v>
      </c>
      <c r="K9" s="292">
        <f t="shared" si="1"/>
        <v>240</v>
      </c>
      <c r="L9" s="292">
        <f t="shared" si="1"/>
        <v>114</v>
      </c>
      <c r="M9" s="292"/>
      <c r="N9" s="292"/>
      <c r="O9" s="292"/>
      <c r="P9" s="292"/>
      <c r="Q9" s="292">
        <f t="shared" si="2"/>
        <v>0</v>
      </c>
      <c r="R9" s="292">
        <f t="shared" si="2"/>
        <v>0</v>
      </c>
      <c r="S9" s="292"/>
      <c r="T9" s="333">
        <f t="shared" si="3"/>
        <v>0</v>
      </c>
      <c r="U9" s="290" t="s">
        <v>80</v>
      </c>
      <c r="V9" s="290" t="s">
        <v>80</v>
      </c>
      <c r="W9" s="290" t="s">
        <v>80</v>
      </c>
      <c r="X9" s="289">
        <f t="shared" si="4"/>
        <v>0</v>
      </c>
      <c r="Y9" s="290" t="s">
        <v>80</v>
      </c>
      <c r="Z9" s="290" t="s">
        <v>80</v>
      </c>
      <c r="AA9" s="290" t="s">
        <v>80</v>
      </c>
      <c r="AB9" s="289">
        <f t="shared" si="5"/>
        <v>0</v>
      </c>
      <c r="AC9" s="290" t="s">
        <v>80</v>
      </c>
      <c r="AD9" s="290" t="s">
        <v>80</v>
      </c>
      <c r="AE9" s="290" t="s">
        <v>80</v>
      </c>
      <c r="AF9" s="287">
        <f t="shared" si="6"/>
        <v>0</v>
      </c>
      <c r="AG9" s="288" t="s">
        <v>80</v>
      </c>
      <c r="AH9" s="288" t="s">
        <v>80</v>
      </c>
      <c r="AI9" s="287">
        <f t="shared" si="7"/>
        <v>0</v>
      </c>
      <c r="AJ9" s="284">
        <f t="shared" si="7"/>
        <v>983</v>
      </c>
      <c r="AK9" s="284">
        <f t="shared" si="7"/>
        <v>1313</v>
      </c>
      <c r="AL9" s="284"/>
      <c r="AM9" s="284"/>
      <c r="AN9" s="284">
        <f t="shared" si="8"/>
        <v>4880</v>
      </c>
      <c r="AO9" s="284">
        <f t="shared" si="8"/>
        <v>5200</v>
      </c>
      <c r="AP9" s="291"/>
      <c r="AQ9" s="291"/>
      <c r="AR9" s="284">
        <f t="shared" si="9"/>
        <v>137</v>
      </c>
      <c r="AS9" s="284">
        <f t="shared" si="9"/>
        <v>1749</v>
      </c>
      <c r="AT9" s="284">
        <f t="shared" si="9"/>
        <v>55</v>
      </c>
      <c r="AU9" s="284">
        <f t="shared" si="9"/>
        <v>204</v>
      </c>
      <c r="AV9" s="286">
        <f t="shared" si="9"/>
        <v>15</v>
      </c>
      <c r="AW9" s="286">
        <f t="shared" si="9"/>
        <v>35</v>
      </c>
      <c r="AX9" s="286">
        <f t="shared" si="9"/>
        <v>676</v>
      </c>
      <c r="AY9" s="286">
        <f t="shared" si="9"/>
        <v>733</v>
      </c>
      <c r="AZ9" s="286">
        <f t="shared" si="9"/>
        <v>1494</v>
      </c>
      <c r="BA9" s="286">
        <f t="shared" si="9"/>
        <v>2194</v>
      </c>
      <c r="BB9" s="151"/>
      <c r="BC9" s="287">
        <f t="shared" si="10"/>
        <v>0</v>
      </c>
      <c r="BD9" s="287">
        <f t="shared" si="10"/>
        <v>0</v>
      </c>
      <c r="BE9" s="284">
        <f t="shared" si="10"/>
        <v>0</v>
      </c>
      <c r="BF9" s="284">
        <f t="shared" si="10"/>
        <v>0</v>
      </c>
      <c r="BG9" s="284">
        <f t="shared" si="10"/>
        <v>0</v>
      </c>
      <c r="BH9" s="333">
        <f t="shared" si="10"/>
        <v>0</v>
      </c>
      <c r="BI9" s="333">
        <f t="shared" si="10"/>
        <v>0</v>
      </c>
      <c r="BJ9" s="333">
        <f t="shared" si="10"/>
        <v>0</v>
      </c>
      <c r="BK9" s="333">
        <f t="shared" si="10"/>
        <v>0</v>
      </c>
      <c r="BL9" s="333">
        <f t="shared" si="10"/>
        <v>0</v>
      </c>
      <c r="BM9" s="333">
        <f t="shared" si="10"/>
        <v>0</v>
      </c>
      <c r="BN9" s="334">
        <f t="shared" si="11"/>
        <v>8</v>
      </c>
      <c r="BO9" s="87">
        <f t="shared" si="12"/>
        <v>2011</v>
      </c>
      <c r="BP9" s="87"/>
    </row>
    <row r="10" spans="1:69" s="35" customFormat="1" ht="10.5" customHeight="1" x14ac:dyDescent="0.2">
      <c r="A10" s="87" t="str">
        <f t="shared" si="0"/>
        <v>2011-12ENG9</v>
      </c>
      <c r="B10" s="87" t="str">
        <f t="shared" si="14"/>
        <v>ENG</v>
      </c>
      <c r="C10" s="87" t="str">
        <f t="shared" si="15"/>
        <v>2011-12</v>
      </c>
      <c r="D10" s="35" t="s">
        <v>520</v>
      </c>
      <c r="E10" s="42"/>
      <c r="F10" s="86" t="str">
        <f t="shared" si="13"/>
        <v>ENG</v>
      </c>
      <c r="G10" s="86" t="str">
        <f t="shared" si="16"/>
        <v>ENG</v>
      </c>
      <c r="H10" s="87" t="str">
        <f t="shared" si="17"/>
        <v>ENGLAND</v>
      </c>
      <c r="I10" s="292">
        <f t="shared" si="1"/>
        <v>1819</v>
      </c>
      <c r="J10" s="292">
        <f t="shared" si="1"/>
        <v>404</v>
      </c>
      <c r="K10" s="292">
        <f t="shared" si="1"/>
        <v>239</v>
      </c>
      <c r="L10" s="292">
        <f t="shared" si="1"/>
        <v>104</v>
      </c>
      <c r="M10" s="292"/>
      <c r="N10" s="292"/>
      <c r="O10" s="292"/>
      <c r="P10" s="292"/>
      <c r="Q10" s="292">
        <f t="shared" si="2"/>
        <v>0</v>
      </c>
      <c r="R10" s="292">
        <f t="shared" si="2"/>
        <v>0</v>
      </c>
      <c r="S10" s="292"/>
      <c r="T10" s="333">
        <f t="shared" si="3"/>
        <v>0</v>
      </c>
      <c r="U10" s="290" t="s">
        <v>80</v>
      </c>
      <c r="V10" s="290" t="s">
        <v>80</v>
      </c>
      <c r="W10" s="290" t="s">
        <v>80</v>
      </c>
      <c r="X10" s="289">
        <f t="shared" si="4"/>
        <v>0</v>
      </c>
      <c r="Y10" s="290" t="s">
        <v>80</v>
      </c>
      <c r="Z10" s="290" t="s">
        <v>80</v>
      </c>
      <c r="AA10" s="290" t="s">
        <v>80</v>
      </c>
      <c r="AB10" s="289">
        <f t="shared" si="5"/>
        <v>0</v>
      </c>
      <c r="AC10" s="290" t="s">
        <v>80</v>
      </c>
      <c r="AD10" s="290" t="s">
        <v>80</v>
      </c>
      <c r="AE10" s="290" t="s">
        <v>80</v>
      </c>
      <c r="AF10" s="287">
        <f t="shared" si="6"/>
        <v>0</v>
      </c>
      <c r="AG10" s="288" t="s">
        <v>80</v>
      </c>
      <c r="AH10" s="288" t="s">
        <v>80</v>
      </c>
      <c r="AI10" s="287">
        <f t="shared" si="7"/>
        <v>0</v>
      </c>
      <c r="AJ10" s="284">
        <f t="shared" si="7"/>
        <v>1009</v>
      </c>
      <c r="AK10" s="284">
        <f t="shared" si="7"/>
        <v>1316</v>
      </c>
      <c r="AL10" s="284"/>
      <c r="AM10" s="284"/>
      <c r="AN10" s="284">
        <f t="shared" si="8"/>
        <v>5409</v>
      </c>
      <c r="AO10" s="284">
        <f t="shared" si="8"/>
        <v>5726</v>
      </c>
      <c r="AP10" s="291"/>
      <c r="AQ10" s="291"/>
      <c r="AR10" s="284">
        <f t="shared" si="9"/>
        <v>93</v>
      </c>
      <c r="AS10" s="284">
        <f t="shared" si="9"/>
        <v>1589</v>
      </c>
      <c r="AT10" s="284">
        <f t="shared" si="9"/>
        <v>47</v>
      </c>
      <c r="AU10" s="284">
        <f t="shared" si="9"/>
        <v>203</v>
      </c>
      <c r="AV10" s="286">
        <f t="shared" si="9"/>
        <v>15</v>
      </c>
      <c r="AW10" s="286">
        <f t="shared" si="9"/>
        <v>25</v>
      </c>
      <c r="AX10" s="286">
        <f t="shared" si="9"/>
        <v>791</v>
      </c>
      <c r="AY10" s="286">
        <f t="shared" si="9"/>
        <v>894</v>
      </c>
      <c r="AZ10" s="286">
        <f t="shared" si="9"/>
        <v>1461</v>
      </c>
      <c r="BA10" s="286">
        <f t="shared" si="9"/>
        <v>2469</v>
      </c>
      <c r="BB10" s="151"/>
      <c r="BC10" s="287">
        <f t="shared" si="10"/>
        <v>0</v>
      </c>
      <c r="BD10" s="287">
        <f t="shared" si="10"/>
        <v>0</v>
      </c>
      <c r="BE10" s="284">
        <f t="shared" si="10"/>
        <v>0</v>
      </c>
      <c r="BF10" s="284">
        <f t="shared" si="10"/>
        <v>0</v>
      </c>
      <c r="BG10" s="284">
        <f t="shared" si="10"/>
        <v>0</v>
      </c>
      <c r="BH10" s="333">
        <f t="shared" si="10"/>
        <v>0</v>
      </c>
      <c r="BI10" s="333">
        <f t="shared" si="10"/>
        <v>0</v>
      </c>
      <c r="BJ10" s="333">
        <f t="shared" si="10"/>
        <v>0</v>
      </c>
      <c r="BK10" s="333">
        <f t="shared" si="10"/>
        <v>0</v>
      </c>
      <c r="BL10" s="333">
        <f t="shared" si="10"/>
        <v>0</v>
      </c>
      <c r="BM10" s="333">
        <f t="shared" si="10"/>
        <v>0</v>
      </c>
      <c r="BN10" s="334">
        <f t="shared" si="11"/>
        <v>9</v>
      </c>
      <c r="BO10" s="87">
        <f t="shared" si="12"/>
        <v>2011</v>
      </c>
      <c r="BP10" s="87"/>
    </row>
    <row r="11" spans="1:69" s="35" customFormat="1" ht="10.5" customHeight="1" x14ac:dyDescent="0.2">
      <c r="A11" s="87" t="str">
        <f t="shared" si="0"/>
        <v>2011-12ENG10</v>
      </c>
      <c r="B11" s="87" t="str">
        <f t="shared" si="14"/>
        <v>ENG</v>
      </c>
      <c r="C11" s="87" t="str">
        <f t="shared" si="15"/>
        <v>2011-12</v>
      </c>
      <c r="D11" s="35" t="s">
        <v>521</v>
      </c>
      <c r="E11" s="42"/>
      <c r="F11" s="86" t="str">
        <f t="shared" si="13"/>
        <v>ENG</v>
      </c>
      <c r="G11" s="86" t="str">
        <f t="shared" si="16"/>
        <v>ENG</v>
      </c>
      <c r="H11" s="87" t="str">
        <f t="shared" si="17"/>
        <v>ENGLAND</v>
      </c>
      <c r="I11" s="292">
        <f t="shared" si="1"/>
        <v>2076</v>
      </c>
      <c r="J11" s="292">
        <f t="shared" si="1"/>
        <v>519</v>
      </c>
      <c r="K11" s="292">
        <f t="shared" si="1"/>
        <v>289</v>
      </c>
      <c r="L11" s="292">
        <f t="shared" si="1"/>
        <v>129</v>
      </c>
      <c r="M11" s="292"/>
      <c r="N11" s="292"/>
      <c r="O11" s="292"/>
      <c r="P11" s="292"/>
      <c r="Q11" s="292">
        <f t="shared" si="2"/>
        <v>0</v>
      </c>
      <c r="R11" s="292">
        <f t="shared" si="2"/>
        <v>0</v>
      </c>
      <c r="S11" s="292"/>
      <c r="T11" s="333">
        <f t="shared" si="3"/>
        <v>0</v>
      </c>
      <c r="U11" s="290" t="s">
        <v>80</v>
      </c>
      <c r="V11" s="290" t="s">
        <v>80</v>
      </c>
      <c r="W11" s="290" t="s">
        <v>80</v>
      </c>
      <c r="X11" s="289">
        <f t="shared" si="4"/>
        <v>0</v>
      </c>
      <c r="Y11" s="290" t="s">
        <v>80</v>
      </c>
      <c r="Z11" s="290" t="s">
        <v>80</v>
      </c>
      <c r="AA11" s="290" t="s">
        <v>80</v>
      </c>
      <c r="AB11" s="289">
        <f t="shared" si="5"/>
        <v>0</v>
      </c>
      <c r="AC11" s="290" t="s">
        <v>80</v>
      </c>
      <c r="AD11" s="290" t="s">
        <v>80</v>
      </c>
      <c r="AE11" s="290" t="s">
        <v>80</v>
      </c>
      <c r="AF11" s="287">
        <f t="shared" si="6"/>
        <v>0</v>
      </c>
      <c r="AG11" s="288" t="s">
        <v>80</v>
      </c>
      <c r="AH11" s="288" t="s">
        <v>80</v>
      </c>
      <c r="AI11" s="287">
        <f t="shared" si="7"/>
        <v>0</v>
      </c>
      <c r="AJ11" s="284">
        <f t="shared" si="7"/>
        <v>1033</v>
      </c>
      <c r="AK11" s="284">
        <f t="shared" si="7"/>
        <v>1396</v>
      </c>
      <c r="AL11" s="284"/>
      <c r="AM11" s="284"/>
      <c r="AN11" s="284">
        <f t="shared" si="8"/>
        <v>6263</v>
      </c>
      <c r="AO11" s="284">
        <f t="shared" si="8"/>
        <v>6646</v>
      </c>
      <c r="AP11" s="291"/>
      <c r="AQ11" s="291"/>
      <c r="AR11" s="284">
        <f t="shared" si="9"/>
        <v>136</v>
      </c>
      <c r="AS11" s="284">
        <f t="shared" si="9"/>
        <v>1789</v>
      </c>
      <c r="AT11" s="284">
        <f t="shared" si="9"/>
        <v>53</v>
      </c>
      <c r="AU11" s="284">
        <f t="shared" si="9"/>
        <v>243</v>
      </c>
      <c r="AV11" s="286">
        <f t="shared" si="9"/>
        <v>10</v>
      </c>
      <c r="AW11" s="286">
        <f t="shared" si="9"/>
        <v>28</v>
      </c>
      <c r="AX11" s="286">
        <f t="shared" si="9"/>
        <v>860</v>
      </c>
      <c r="AY11" s="286">
        <f t="shared" si="9"/>
        <v>945</v>
      </c>
      <c r="AZ11" s="286">
        <f t="shared" si="9"/>
        <v>1777</v>
      </c>
      <c r="BA11" s="286">
        <f t="shared" si="9"/>
        <v>2586</v>
      </c>
      <c r="BB11" s="151"/>
      <c r="BC11" s="287">
        <f t="shared" si="10"/>
        <v>0</v>
      </c>
      <c r="BD11" s="287">
        <f t="shared" si="10"/>
        <v>0</v>
      </c>
      <c r="BE11" s="284">
        <f t="shared" si="10"/>
        <v>0</v>
      </c>
      <c r="BF11" s="284">
        <f t="shared" si="10"/>
        <v>0</v>
      </c>
      <c r="BG11" s="284">
        <f t="shared" si="10"/>
        <v>0</v>
      </c>
      <c r="BH11" s="333">
        <f t="shared" si="10"/>
        <v>0</v>
      </c>
      <c r="BI11" s="333">
        <f t="shared" si="10"/>
        <v>0</v>
      </c>
      <c r="BJ11" s="333">
        <f t="shared" si="10"/>
        <v>0</v>
      </c>
      <c r="BK11" s="333">
        <f t="shared" si="10"/>
        <v>0</v>
      </c>
      <c r="BL11" s="333">
        <f t="shared" si="10"/>
        <v>0</v>
      </c>
      <c r="BM11" s="333">
        <f t="shared" si="10"/>
        <v>0</v>
      </c>
      <c r="BN11" s="334">
        <f t="shared" si="11"/>
        <v>10</v>
      </c>
      <c r="BO11" s="87">
        <f t="shared" si="12"/>
        <v>2011</v>
      </c>
      <c r="BP11" s="87"/>
    </row>
    <row r="12" spans="1:69" s="35" customFormat="1" ht="10.5" customHeight="1" x14ac:dyDescent="0.2">
      <c r="A12" s="87" t="str">
        <f t="shared" si="0"/>
        <v>2011-12ENG11</v>
      </c>
      <c r="B12" s="87" t="str">
        <f t="shared" si="14"/>
        <v>ENG</v>
      </c>
      <c r="C12" s="87" t="str">
        <f t="shared" si="15"/>
        <v>2011-12</v>
      </c>
      <c r="D12" s="35" t="s">
        <v>522</v>
      </c>
      <c r="E12" s="42"/>
      <c r="F12" s="86" t="str">
        <f t="shared" si="13"/>
        <v>ENG</v>
      </c>
      <c r="G12" s="86" t="str">
        <f t="shared" si="16"/>
        <v>ENG</v>
      </c>
      <c r="H12" s="87" t="str">
        <f t="shared" si="17"/>
        <v>ENGLAND</v>
      </c>
      <c r="I12" s="292">
        <f t="shared" si="1"/>
        <v>2103</v>
      </c>
      <c r="J12" s="292">
        <f t="shared" si="1"/>
        <v>474</v>
      </c>
      <c r="K12" s="292">
        <f t="shared" si="1"/>
        <v>297</v>
      </c>
      <c r="L12" s="292">
        <f t="shared" si="1"/>
        <v>125</v>
      </c>
      <c r="M12" s="292"/>
      <c r="N12" s="292"/>
      <c r="O12" s="292"/>
      <c r="P12" s="292"/>
      <c r="Q12" s="292">
        <f t="shared" si="2"/>
        <v>0</v>
      </c>
      <c r="R12" s="292">
        <f t="shared" si="2"/>
        <v>0</v>
      </c>
      <c r="S12" s="292"/>
      <c r="T12" s="333">
        <f t="shared" si="3"/>
        <v>0</v>
      </c>
      <c r="U12" s="290" t="s">
        <v>80</v>
      </c>
      <c r="V12" s="290" t="s">
        <v>80</v>
      </c>
      <c r="W12" s="290" t="s">
        <v>80</v>
      </c>
      <c r="X12" s="289">
        <f t="shared" si="4"/>
        <v>0</v>
      </c>
      <c r="Y12" s="290" t="s">
        <v>80</v>
      </c>
      <c r="Z12" s="290" t="s">
        <v>80</v>
      </c>
      <c r="AA12" s="290" t="s">
        <v>80</v>
      </c>
      <c r="AB12" s="289">
        <f t="shared" si="5"/>
        <v>0</v>
      </c>
      <c r="AC12" s="290" t="s">
        <v>80</v>
      </c>
      <c r="AD12" s="290" t="s">
        <v>80</v>
      </c>
      <c r="AE12" s="290" t="s">
        <v>80</v>
      </c>
      <c r="AF12" s="287">
        <f t="shared" si="6"/>
        <v>0</v>
      </c>
      <c r="AG12" s="288" t="s">
        <v>80</v>
      </c>
      <c r="AH12" s="288" t="s">
        <v>80</v>
      </c>
      <c r="AI12" s="287">
        <f t="shared" si="7"/>
        <v>0</v>
      </c>
      <c r="AJ12" s="284">
        <f t="shared" si="7"/>
        <v>1065</v>
      </c>
      <c r="AK12" s="284">
        <f t="shared" si="7"/>
        <v>1416</v>
      </c>
      <c r="AL12" s="284"/>
      <c r="AM12" s="284"/>
      <c r="AN12" s="284">
        <f t="shared" si="8"/>
        <v>5770</v>
      </c>
      <c r="AO12" s="284">
        <f t="shared" si="8"/>
        <v>6039</v>
      </c>
      <c r="AP12" s="291"/>
      <c r="AQ12" s="291"/>
      <c r="AR12" s="284">
        <f t="shared" si="9"/>
        <v>122</v>
      </c>
      <c r="AS12" s="284">
        <f t="shared" si="9"/>
        <v>1975</v>
      </c>
      <c r="AT12" s="284">
        <f t="shared" si="9"/>
        <v>52</v>
      </c>
      <c r="AU12" s="284">
        <f t="shared" si="9"/>
        <v>261</v>
      </c>
      <c r="AV12" s="286">
        <f t="shared" si="9"/>
        <v>18</v>
      </c>
      <c r="AW12" s="286">
        <f t="shared" si="9"/>
        <v>37</v>
      </c>
      <c r="AX12" s="286">
        <f t="shared" si="9"/>
        <v>844</v>
      </c>
      <c r="AY12" s="286">
        <f t="shared" si="9"/>
        <v>929</v>
      </c>
      <c r="AZ12" s="286">
        <f t="shared" si="9"/>
        <v>1771</v>
      </c>
      <c r="BA12" s="286">
        <f t="shared" si="9"/>
        <v>2682</v>
      </c>
      <c r="BB12" s="151"/>
      <c r="BC12" s="287">
        <f t="shared" si="10"/>
        <v>0</v>
      </c>
      <c r="BD12" s="287">
        <f t="shared" si="10"/>
        <v>0</v>
      </c>
      <c r="BE12" s="284">
        <f t="shared" si="10"/>
        <v>0</v>
      </c>
      <c r="BF12" s="284">
        <f t="shared" si="10"/>
        <v>0</v>
      </c>
      <c r="BG12" s="284">
        <f t="shared" si="10"/>
        <v>0</v>
      </c>
      <c r="BH12" s="333">
        <f t="shared" si="10"/>
        <v>0</v>
      </c>
      <c r="BI12" s="333">
        <f t="shared" si="10"/>
        <v>0</v>
      </c>
      <c r="BJ12" s="333">
        <f t="shared" si="10"/>
        <v>0</v>
      </c>
      <c r="BK12" s="333">
        <f t="shared" si="10"/>
        <v>0</v>
      </c>
      <c r="BL12" s="333">
        <f t="shared" si="10"/>
        <v>0</v>
      </c>
      <c r="BM12" s="333">
        <f t="shared" si="10"/>
        <v>0</v>
      </c>
      <c r="BN12" s="334">
        <f t="shared" si="11"/>
        <v>11</v>
      </c>
      <c r="BO12" s="87">
        <f t="shared" si="12"/>
        <v>2011</v>
      </c>
      <c r="BP12" s="87"/>
    </row>
    <row r="13" spans="1:69" s="35" customFormat="1" ht="10.5" customHeight="1" x14ac:dyDescent="0.2">
      <c r="A13" s="87" t="str">
        <f t="shared" si="0"/>
        <v>2011-12ENG12</v>
      </c>
      <c r="B13" s="87" t="str">
        <f t="shared" si="14"/>
        <v>ENG</v>
      </c>
      <c r="C13" s="87" t="str">
        <f t="shared" si="15"/>
        <v>2011-12</v>
      </c>
      <c r="D13" s="35" t="s">
        <v>523</v>
      </c>
      <c r="E13" s="42"/>
      <c r="F13" s="86" t="str">
        <f t="shared" si="13"/>
        <v>ENG</v>
      </c>
      <c r="G13" s="86" t="str">
        <f t="shared" si="16"/>
        <v>ENG</v>
      </c>
      <c r="H13" s="87" t="str">
        <f t="shared" si="17"/>
        <v>ENGLAND</v>
      </c>
      <c r="I13" s="292">
        <f t="shared" si="1"/>
        <v>2426</v>
      </c>
      <c r="J13" s="292">
        <f t="shared" si="1"/>
        <v>557</v>
      </c>
      <c r="K13" s="292">
        <f t="shared" si="1"/>
        <v>325</v>
      </c>
      <c r="L13" s="292">
        <f t="shared" si="1"/>
        <v>138</v>
      </c>
      <c r="M13" s="292"/>
      <c r="N13" s="292"/>
      <c r="O13" s="292"/>
      <c r="P13" s="292"/>
      <c r="Q13" s="292">
        <f t="shared" si="2"/>
        <v>0</v>
      </c>
      <c r="R13" s="292">
        <f t="shared" si="2"/>
        <v>0</v>
      </c>
      <c r="S13" s="292"/>
      <c r="T13" s="333">
        <f t="shared" si="3"/>
        <v>0</v>
      </c>
      <c r="U13" s="290" t="s">
        <v>80</v>
      </c>
      <c r="V13" s="290" t="s">
        <v>80</v>
      </c>
      <c r="W13" s="290" t="s">
        <v>80</v>
      </c>
      <c r="X13" s="289">
        <f t="shared" si="4"/>
        <v>0</v>
      </c>
      <c r="Y13" s="290" t="s">
        <v>80</v>
      </c>
      <c r="Z13" s="290" t="s">
        <v>80</v>
      </c>
      <c r="AA13" s="290" t="s">
        <v>80</v>
      </c>
      <c r="AB13" s="289">
        <f t="shared" si="5"/>
        <v>0</v>
      </c>
      <c r="AC13" s="290" t="s">
        <v>80</v>
      </c>
      <c r="AD13" s="290" t="s">
        <v>80</v>
      </c>
      <c r="AE13" s="290" t="s">
        <v>80</v>
      </c>
      <c r="AF13" s="287">
        <f t="shared" si="6"/>
        <v>0</v>
      </c>
      <c r="AG13" s="288" t="s">
        <v>80</v>
      </c>
      <c r="AH13" s="288" t="s">
        <v>80</v>
      </c>
      <c r="AI13" s="287">
        <f t="shared" si="7"/>
        <v>0</v>
      </c>
      <c r="AJ13" s="284">
        <f t="shared" si="7"/>
        <v>1093</v>
      </c>
      <c r="AK13" s="284">
        <f t="shared" si="7"/>
        <v>1508</v>
      </c>
      <c r="AL13" s="284"/>
      <c r="AM13" s="284"/>
      <c r="AN13" s="284">
        <f t="shared" si="8"/>
        <v>5796</v>
      </c>
      <c r="AO13" s="284">
        <f t="shared" si="8"/>
        <v>6055</v>
      </c>
      <c r="AP13" s="291"/>
      <c r="AQ13" s="291"/>
      <c r="AR13" s="284">
        <f t="shared" si="9"/>
        <v>137</v>
      </c>
      <c r="AS13" s="284">
        <f t="shared" si="9"/>
        <v>2267</v>
      </c>
      <c r="AT13" s="284">
        <f t="shared" si="9"/>
        <v>58</v>
      </c>
      <c r="AU13" s="284">
        <f t="shared" si="9"/>
        <v>287</v>
      </c>
      <c r="AV13" s="286">
        <f t="shared" si="9"/>
        <v>20</v>
      </c>
      <c r="AW13" s="286">
        <f t="shared" si="9"/>
        <v>39</v>
      </c>
      <c r="AX13" s="286">
        <f t="shared" si="9"/>
        <v>911</v>
      </c>
      <c r="AY13" s="286">
        <f t="shared" si="9"/>
        <v>1035</v>
      </c>
      <c r="AZ13" s="286">
        <f t="shared" si="9"/>
        <v>1783</v>
      </c>
      <c r="BA13" s="286">
        <f t="shared" si="9"/>
        <v>2781</v>
      </c>
      <c r="BB13" s="151"/>
      <c r="BC13" s="287">
        <f t="shared" si="10"/>
        <v>0</v>
      </c>
      <c r="BD13" s="287">
        <f t="shared" si="10"/>
        <v>0</v>
      </c>
      <c r="BE13" s="284">
        <f t="shared" si="10"/>
        <v>0</v>
      </c>
      <c r="BF13" s="284">
        <f t="shared" si="10"/>
        <v>0</v>
      </c>
      <c r="BG13" s="284">
        <f t="shared" si="10"/>
        <v>0</v>
      </c>
      <c r="BH13" s="333">
        <f t="shared" si="10"/>
        <v>0</v>
      </c>
      <c r="BI13" s="333">
        <f t="shared" si="10"/>
        <v>0</v>
      </c>
      <c r="BJ13" s="333">
        <f t="shared" si="10"/>
        <v>0</v>
      </c>
      <c r="BK13" s="333">
        <f t="shared" si="10"/>
        <v>0</v>
      </c>
      <c r="BL13" s="333">
        <f t="shared" si="10"/>
        <v>0</v>
      </c>
      <c r="BM13" s="333">
        <f t="shared" si="10"/>
        <v>0</v>
      </c>
      <c r="BN13" s="334">
        <f t="shared" si="11"/>
        <v>12</v>
      </c>
      <c r="BO13" s="87">
        <f t="shared" si="12"/>
        <v>2011</v>
      </c>
      <c r="BP13" s="87"/>
    </row>
    <row r="14" spans="1:69" s="35" customFormat="1" ht="10.5" customHeight="1" x14ac:dyDescent="0.2">
      <c r="A14" s="87" t="str">
        <f t="shared" si="0"/>
        <v>2011-12ENG1</v>
      </c>
      <c r="B14" s="87" t="str">
        <f t="shared" si="14"/>
        <v>ENG</v>
      </c>
      <c r="C14" s="87" t="str">
        <f t="shared" si="15"/>
        <v>2011-12</v>
      </c>
      <c r="D14" s="35" t="s">
        <v>524</v>
      </c>
      <c r="E14" s="42"/>
      <c r="F14" s="86" t="str">
        <f t="shared" si="13"/>
        <v>ENG</v>
      </c>
      <c r="G14" s="86" t="str">
        <f t="shared" si="16"/>
        <v>ENG</v>
      </c>
      <c r="H14" s="87" t="str">
        <f t="shared" si="17"/>
        <v>ENGLAND</v>
      </c>
      <c r="I14" s="292">
        <f t="shared" si="1"/>
        <v>2483</v>
      </c>
      <c r="J14" s="292">
        <f t="shared" si="1"/>
        <v>536</v>
      </c>
      <c r="K14" s="292">
        <f t="shared" si="1"/>
        <v>342</v>
      </c>
      <c r="L14" s="292">
        <f t="shared" si="1"/>
        <v>140</v>
      </c>
      <c r="M14" s="292"/>
      <c r="N14" s="292"/>
      <c r="O14" s="292"/>
      <c r="P14" s="292"/>
      <c r="Q14" s="292">
        <f t="shared" si="2"/>
        <v>0</v>
      </c>
      <c r="R14" s="292">
        <f t="shared" si="2"/>
        <v>0</v>
      </c>
      <c r="S14" s="292"/>
      <c r="T14" s="333">
        <f t="shared" si="3"/>
        <v>0</v>
      </c>
      <c r="U14" s="290" t="s">
        <v>80</v>
      </c>
      <c r="V14" s="290" t="s">
        <v>80</v>
      </c>
      <c r="W14" s="290" t="s">
        <v>80</v>
      </c>
      <c r="X14" s="289">
        <f t="shared" si="4"/>
        <v>0</v>
      </c>
      <c r="Y14" s="290" t="s">
        <v>80</v>
      </c>
      <c r="Z14" s="290" t="s">
        <v>80</v>
      </c>
      <c r="AA14" s="290" t="s">
        <v>80</v>
      </c>
      <c r="AB14" s="289">
        <f t="shared" si="5"/>
        <v>0</v>
      </c>
      <c r="AC14" s="290" t="s">
        <v>80</v>
      </c>
      <c r="AD14" s="290" t="s">
        <v>80</v>
      </c>
      <c r="AE14" s="290" t="s">
        <v>80</v>
      </c>
      <c r="AF14" s="287">
        <f t="shared" si="6"/>
        <v>0</v>
      </c>
      <c r="AG14" s="288" t="s">
        <v>80</v>
      </c>
      <c r="AH14" s="288" t="s">
        <v>80</v>
      </c>
      <c r="AI14" s="287">
        <f t="shared" si="7"/>
        <v>0</v>
      </c>
      <c r="AJ14" s="284">
        <f t="shared" si="7"/>
        <v>1134</v>
      </c>
      <c r="AK14" s="284">
        <f t="shared" si="7"/>
        <v>1484</v>
      </c>
      <c r="AL14" s="284"/>
      <c r="AM14" s="284"/>
      <c r="AN14" s="284">
        <f t="shared" si="8"/>
        <v>6026</v>
      </c>
      <c r="AO14" s="284">
        <f t="shared" si="8"/>
        <v>6308</v>
      </c>
      <c r="AP14" s="291"/>
      <c r="AQ14" s="291"/>
      <c r="AR14" s="284">
        <f t="shared" si="9"/>
        <v>150</v>
      </c>
      <c r="AS14" s="284">
        <f t="shared" si="9"/>
        <v>2395</v>
      </c>
      <c r="AT14" s="284">
        <f t="shared" si="9"/>
        <v>63</v>
      </c>
      <c r="AU14" s="284">
        <f t="shared" si="9"/>
        <v>330</v>
      </c>
      <c r="AV14" s="286">
        <f t="shared" si="9"/>
        <v>18</v>
      </c>
      <c r="AW14" s="286">
        <f t="shared" si="9"/>
        <v>32</v>
      </c>
      <c r="AX14" s="286">
        <f t="shared" si="9"/>
        <v>875</v>
      </c>
      <c r="AY14" s="286">
        <f t="shared" si="9"/>
        <v>957</v>
      </c>
      <c r="AZ14" s="286">
        <f t="shared" si="9"/>
        <v>1777</v>
      </c>
      <c r="BA14" s="286">
        <f t="shared" si="9"/>
        <v>2799</v>
      </c>
      <c r="BB14" s="151"/>
      <c r="BC14" s="287">
        <f t="shared" si="10"/>
        <v>0</v>
      </c>
      <c r="BD14" s="287">
        <f t="shared" si="10"/>
        <v>0</v>
      </c>
      <c r="BE14" s="284">
        <f t="shared" si="10"/>
        <v>0</v>
      </c>
      <c r="BF14" s="284">
        <f t="shared" si="10"/>
        <v>0</v>
      </c>
      <c r="BG14" s="284">
        <f t="shared" si="10"/>
        <v>0</v>
      </c>
      <c r="BH14" s="333">
        <f t="shared" si="10"/>
        <v>0</v>
      </c>
      <c r="BI14" s="333">
        <f t="shared" si="10"/>
        <v>0</v>
      </c>
      <c r="BJ14" s="333">
        <f t="shared" si="10"/>
        <v>0</v>
      </c>
      <c r="BK14" s="333">
        <f t="shared" si="10"/>
        <v>0</v>
      </c>
      <c r="BL14" s="333">
        <f t="shared" si="10"/>
        <v>0</v>
      </c>
      <c r="BM14" s="333">
        <f t="shared" si="10"/>
        <v>0</v>
      </c>
      <c r="BN14" s="334">
        <f t="shared" si="11"/>
        <v>1</v>
      </c>
      <c r="BO14" s="87">
        <f t="shared" si="12"/>
        <v>2012</v>
      </c>
      <c r="BP14" s="87"/>
    </row>
    <row r="15" spans="1:69" s="35" customFormat="1" ht="10.5" customHeight="1" x14ac:dyDescent="0.2">
      <c r="A15" s="87" t="str">
        <f t="shared" si="0"/>
        <v>2011-12ENG2</v>
      </c>
      <c r="B15" s="87" t="str">
        <f t="shared" si="14"/>
        <v>ENG</v>
      </c>
      <c r="C15" s="87" t="str">
        <f t="shared" si="15"/>
        <v>2011-12</v>
      </c>
      <c r="D15" s="35" t="s">
        <v>525</v>
      </c>
      <c r="E15" s="42"/>
      <c r="F15" s="86" t="str">
        <f t="shared" si="13"/>
        <v>ENG</v>
      </c>
      <c r="G15" s="86" t="str">
        <f t="shared" si="16"/>
        <v>ENG</v>
      </c>
      <c r="H15" s="87" t="str">
        <f t="shared" si="17"/>
        <v>ENGLAND</v>
      </c>
      <c r="I15" s="292">
        <f t="shared" si="1"/>
        <v>2505</v>
      </c>
      <c r="J15" s="292">
        <f t="shared" si="1"/>
        <v>572</v>
      </c>
      <c r="K15" s="292">
        <f t="shared" si="1"/>
        <v>358</v>
      </c>
      <c r="L15" s="292">
        <f t="shared" si="1"/>
        <v>157</v>
      </c>
      <c r="M15" s="292"/>
      <c r="N15" s="292"/>
      <c r="O15" s="292"/>
      <c r="P15" s="292"/>
      <c r="Q15" s="292">
        <f t="shared" si="2"/>
        <v>0</v>
      </c>
      <c r="R15" s="292">
        <f t="shared" si="2"/>
        <v>0</v>
      </c>
      <c r="S15" s="292"/>
      <c r="T15" s="333">
        <f t="shared" si="3"/>
        <v>0</v>
      </c>
      <c r="U15" s="290" t="s">
        <v>80</v>
      </c>
      <c r="V15" s="290" t="s">
        <v>80</v>
      </c>
      <c r="W15" s="290" t="s">
        <v>80</v>
      </c>
      <c r="X15" s="289">
        <f t="shared" si="4"/>
        <v>0</v>
      </c>
      <c r="Y15" s="290" t="s">
        <v>80</v>
      </c>
      <c r="Z15" s="290" t="s">
        <v>80</v>
      </c>
      <c r="AA15" s="290" t="s">
        <v>80</v>
      </c>
      <c r="AB15" s="289">
        <f t="shared" si="5"/>
        <v>0</v>
      </c>
      <c r="AC15" s="290" t="s">
        <v>80</v>
      </c>
      <c r="AD15" s="290" t="s">
        <v>80</v>
      </c>
      <c r="AE15" s="290" t="s">
        <v>80</v>
      </c>
      <c r="AF15" s="287">
        <f t="shared" si="6"/>
        <v>0</v>
      </c>
      <c r="AG15" s="288" t="s">
        <v>80</v>
      </c>
      <c r="AH15" s="288" t="s">
        <v>80</v>
      </c>
      <c r="AI15" s="287">
        <f t="shared" si="7"/>
        <v>0</v>
      </c>
      <c r="AJ15" s="284">
        <f t="shared" si="7"/>
        <v>1080</v>
      </c>
      <c r="AK15" s="284">
        <f t="shared" si="7"/>
        <v>1383</v>
      </c>
      <c r="AL15" s="284"/>
      <c r="AM15" s="284"/>
      <c r="AN15" s="284">
        <f t="shared" si="8"/>
        <v>5927</v>
      </c>
      <c r="AO15" s="284">
        <f t="shared" si="8"/>
        <v>6190</v>
      </c>
      <c r="AP15" s="291"/>
      <c r="AQ15" s="291"/>
      <c r="AR15" s="284">
        <f t="shared" ref="AR15:BA24" si="18">SUMIFS(AR$729:AR$10135,$BN$729:$BN$10135,$BN15,$BO$729:$BO$10135,$BO15)</f>
        <v>170</v>
      </c>
      <c r="AS15" s="284">
        <f t="shared" si="18"/>
        <v>2402</v>
      </c>
      <c r="AT15" s="284">
        <f t="shared" si="18"/>
        <v>64</v>
      </c>
      <c r="AU15" s="284">
        <f t="shared" si="18"/>
        <v>320</v>
      </c>
      <c r="AV15" s="286">
        <f t="shared" si="18"/>
        <v>18</v>
      </c>
      <c r="AW15" s="286">
        <f t="shared" si="18"/>
        <v>29</v>
      </c>
      <c r="AX15" s="286">
        <f t="shared" si="18"/>
        <v>843</v>
      </c>
      <c r="AY15" s="286">
        <f t="shared" si="18"/>
        <v>939</v>
      </c>
      <c r="AZ15" s="286">
        <f t="shared" si="18"/>
        <v>1695</v>
      </c>
      <c r="BA15" s="286">
        <f t="shared" si="18"/>
        <v>2813</v>
      </c>
      <c r="BB15" s="151"/>
      <c r="BC15" s="287">
        <f t="shared" ref="BC15:BM24" si="19">SUMIFS(BC$729:BC$10135,$BN$729:$BN$10135,$BN15,$BO$729:$BO$10135,$BO15)</f>
        <v>0</v>
      </c>
      <c r="BD15" s="287">
        <f t="shared" si="19"/>
        <v>0</v>
      </c>
      <c r="BE15" s="284">
        <f t="shared" si="19"/>
        <v>0</v>
      </c>
      <c r="BF15" s="284">
        <f t="shared" si="19"/>
        <v>0</v>
      </c>
      <c r="BG15" s="284">
        <f t="shared" si="19"/>
        <v>0</v>
      </c>
      <c r="BH15" s="333">
        <f t="shared" si="19"/>
        <v>0</v>
      </c>
      <c r="BI15" s="333">
        <f t="shared" si="19"/>
        <v>0</v>
      </c>
      <c r="BJ15" s="333">
        <f t="shared" si="19"/>
        <v>0</v>
      </c>
      <c r="BK15" s="333">
        <f t="shared" si="19"/>
        <v>0</v>
      </c>
      <c r="BL15" s="333">
        <f t="shared" si="19"/>
        <v>0</v>
      </c>
      <c r="BM15" s="333">
        <f t="shared" si="19"/>
        <v>0</v>
      </c>
      <c r="BN15" s="334">
        <f t="shared" si="11"/>
        <v>2</v>
      </c>
      <c r="BO15" s="87">
        <f t="shared" si="12"/>
        <v>2012</v>
      </c>
      <c r="BP15" s="87"/>
    </row>
    <row r="16" spans="1:69" s="35" customFormat="1" ht="10.5" customHeight="1" x14ac:dyDescent="0.2">
      <c r="A16" s="87" t="str">
        <f t="shared" si="0"/>
        <v>2011-12ENG3</v>
      </c>
      <c r="B16" s="87" t="str">
        <f t="shared" si="14"/>
        <v>ENG</v>
      </c>
      <c r="C16" s="87" t="str">
        <f t="shared" si="15"/>
        <v>2011-12</v>
      </c>
      <c r="D16" s="35" t="s">
        <v>526</v>
      </c>
      <c r="E16" s="42"/>
      <c r="F16" s="86" t="str">
        <f t="shared" si="13"/>
        <v>ENG</v>
      </c>
      <c r="G16" s="86" t="str">
        <f t="shared" si="16"/>
        <v>ENG</v>
      </c>
      <c r="H16" s="87" t="str">
        <f t="shared" si="17"/>
        <v>ENGLAND</v>
      </c>
      <c r="I16" s="292">
        <f t="shared" si="1"/>
        <v>2347</v>
      </c>
      <c r="J16" s="292">
        <f t="shared" si="1"/>
        <v>557</v>
      </c>
      <c r="K16" s="292">
        <f t="shared" si="1"/>
        <v>328</v>
      </c>
      <c r="L16" s="292">
        <f t="shared" si="1"/>
        <v>129</v>
      </c>
      <c r="M16" s="292"/>
      <c r="N16" s="292"/>
      <c r="O16" s="292"/>
      <c r="P16" s="292"/>
      <c r="Q16" s="292">
        <f t="shared" si="2"/>
        <v>0</v>
      </c>
      <c r="R16" s="292">
        <f t="shared" si="2"/>
        <v>0</v>
      </c>
      <c r="S16" s="292"/>
      <c r="T16" s="333">
        <f t="shared" si="3"/>
        <v>0</v>
      </c>
      <c r="U16" s="290" t="s">
        <v>80</v>
      </c>
      <c r="V16" s="290" t="s">
        <v>80</v>
      </c>
      <c r="W16" s="290" t="s">
        <v>80</v>
      </c>
      <c r="X16" s="289">
        <f t="shared" si="4"/>
        <v>0</v>
      </c>
      <c r="Y16" s="290" t="s">
        <v>80</v>
      </c>
      <c r="Z16" s="290" t="s">
        <v>80</v>
      </c>
      <c r="AA16" s="290" t="s">
        <v>80</v>
      </c>
      <c r="AB16" s="289">
        <f t="shared" si="5"/>
        <v>0</v>
      </c>
      <c r="AC16" s="290" t="s">
        <v>80</v>
      </c>
      <c r="AD16" s="290" t="s">
        <v>80</v>
      </c>
      <c r="AE16" s="290" t="s">
        <v>80</v>
      </c>
      <c r="AF16" s="287">
        <f t="shared" si="6"/>
        <v>0</v>
      </c>
      <c r="AG16" s="288" t="s">
        <v>80</v>
      </c>
      <c r="AH16" s="288" t="s">
        <v>80</v>
      </c>
      <c r="AI16" s="287">
        <f t="shared" si="7"/>
        <v>0</v>
      </c>
      <c r="AJ16" s="284">
        <f t="shared" si="7"/>
        <v>1142</v>
      </c>
      <c r="AK16" s="284">
        <f t="shared" si="7"/>
        <v>1506</v>
      </c>
      <c r="AL16" s="284"/>
      <c r="AM16" s="284"/>
      <c r="AN16" s="284">
        <f t="shared" si="8"/>
        <v>6738</v>
      </c>
      <c r="AO16" s="284">
        <f t="shared" si="8"/>
        <v>7035</v>
      </c>
      <c r="AP16" s="291"/>
      <c r="AQ16" s="291"/>
      <c r="AR16" s="284">
        <f t="shared" si="18"/>
        <v>151</v>
      </c>
      <c r="AS16" s="284">
        <f t="shared" si="18"/>
        <v>2217</v>
      </c>
      <c r="AT16" s="284">
        <f t="shared" si="18"/>
        <v>55</v>
      </c>
      <c r="AU16" s="284">
        <f t="shared" si="18"/>
        <v>297</v>
      </c>
      <c r="AV16" s="286">
        <f t="shared" si="18"/>
        <v>21</v>
      </c>
      <c r="AW16" s="286">
        <f t="shared" si="18"/>
        <v>33</v>
      </c>
      <c r="AX16" s="286">
        <f t="shared" si="18"/>
        <v>871</v>
      </c>
      <c r="AY16" s="286">
        <f t="shared" si="18"/>
        <v>1000</v>
      </c>
      <c r="AZ16" s="286">
        <f t="shared" si="18"/>
        <v>1963</v>
      </c>
      <c r="BA16" s="286">
        <f t="shared" si="18"/>
        <v>3093</v>
      </c>
      <c r="BB16" s="151"/>
      <c r="BC16" s="287">
        <f t="shared" si="19"/>
        <v>0</v>
      </c>
      <c r="BD16" s="287">
        <f t="shared" si="19"/>
        <v>0</v>
      </c>
      <c r="BE16" s="284">
        <f t="shared" si="19"/>
        <v>0</v>
      </c>
      <c r="BF16" s="284">
        <f t="shared" si="19"/>
        <v>0</v>
      </c>
      <c r="BG16" s="284">
        <f t="shared" si="19"/>
        <v>0</v>
      </c>
      <c r="BH16" s="333">
        <f t="shared" si="19"/>
        <v>0</v>
      </c>
      <c r="BI16" s="333">
        <f t="shared" si="19"/>
        <v>0</v>
      </c>
      <c r="BJ16" s="333">
        <f t="shared" si="19"/>
        <v>0</v>
      </c>
      <c r="BK16" s="333">
        <f t="shared" si="19"/>
        <v>0</v>
      </c>
      <c r="BL16" s="333">
        <f t="shared" si="19"/>
        <v>0</v>
      </c>
      <c r="BM16" s="333">
        <f t="shared" si="19"/>
        <v>0</v>
      </c>
      <c r="BN16" s="334">
        <f t="shared" si="11"/>
        <v>3</v>
      </c>
      <c r="BO16" s="87">
        <f t="shared" si="12"/>
        <v>2012</v>
      </c>
      <c r="BP16" s="87"/>
    </row>
    <row r="17" spans="1:68" s="35" customFormat="1" ht="10.5" customHeight="1" x14ac:dyDescent="0.2">
      <c r="A17" s="87" t="str">
        <f t="shared" si="0"/>
        <v>2012-13ENG4</v>
      </c>
      <c r="B17" s="87" t="str">
        <f t="shared" si="14"/>
        <v>ENG</v>
      </c>
      <c r="C17" s="87" t="str">
        <f t="shared" si="15"/>
        <v>2012-13</v>
      </c>
      <c r="D17" s="35" t="s">
        <v>514</v>
      </c>
      <c r="E17" s="42"/>
      <c r="F17" s="86" t="str">
        <f t="shared" si="13"/>
        <v>ENG</v>
      </c>
      <c r="G17" s="86" t="str">
        <f t="shared" si="16"/>
        <v>ENG</v>
      </c>
      <c r="H17" s="87" t="str">
        <f t="shared" si="17"/>
        <v>ENGLAND</v>
      </c>
      <c r="I17" s="292">
        <f t="shared" si="1"/>
        <v>2612</v>
      </c>
      <c r="J17" s="292">
        <f t="shared" si="1"/>
        <v>665</v>
      </c>
      <c r="K17" s="292">
        <f t="shared" si="1"/>
        <v>369</v>
      </c>
      <c r="L17" s="292">
        <f t="shared" si="1"/>
        <v>170</v>
      </c>
      <c r="M17" s="292"/>
      <c r="N17" s="292"/>
      <c r="O17" s="292"/>
      <c r="P17" s="292"/>
      <c r="Q17" s="292">
        <f t="shared" si="2"/>
        <v>0</v>
      </c>
      <c r="R17" s="292">
        <f t="shared" si="2"/>
        <v>0</v>
      </c>
      <c r="S17" s="292"/>
      <c r="T17" s="333">
        <f t="shared" si="3"/>
        <v>0</v>
      </c>
      <c r="U17" s="290" t="s">
        <v>80</v>
      </c>
      <c r="V17" s="290" t="s">
        <v>80</v>
      </c>
      <c r="W17" s="290" t="s">
        <v>80</v>
      </c>
      <c r="X17" s="289">
        <f t="shared" si="4"/>
        <v>0</v>
      </c>
      <c r="Y17" s="290" t="s">
        <v>80</v>
      </c>
      <c r="Z17" s="290" t="s">
        <v>80</v>
      </c>
      <c r="AA17" s="290" t="s">
        <v>80</v>
      </c>
      <c r="AB17" s="289">
        <f t="shared" si="5"/>
        <v>0</v>
      </c>
      <c r="AC17" s="290" t="s">
        <v>80</v>
      </c>
      <c r="AD17" s="290" t="s">
        <v>80</v>
      </c>
      <c r="AE17" s="290" t="s">
        <v>80</v>
      </c>
      <c r="AF17" s="287">
        <f t="shared" si="6"/>
        <v>0</v>
      </c>
      <c r="AG17" s="288" t="s">
        <v>80</v>
      </c>
      <c r="AH17" s="288" t="s">
        <v>80</v>
      </c>
      <c r="AI17" s="287">
        <f t="shared" si="7"/>
        <v>0</v>
      </c>
      <c r="AJ17" s="284">
        <f t="shared" si="7"/>
        <v>1155</v>
      </c>
      <c r="AK17" s="284">
        <f t="shared" si="7"/>
        <v>1467</v>
      </c>
      <c r="AL17" s="284"/>
      <c r="AM17" s="284"/>
      <c r="AN17" s="284">
        <f t="shared" si="8"/>
        <v>6584</v>
      </c>
      <c r="AO17" s="284">
        <f t="shared" si="8"/>
        <v>6921</v>
      </c>
      <c r="AP17" s="291"/>
      <c r="AQ17" s="291"/>
      <c r="AR17" s="284">
        <f t="shared" si="18"/>
        <v>186</v>
      </c>
      <c r="AS17" s="284">
        <f t="shared" si="18"/>
        <v>2488</v>
      </c>
      <c r="AT17" s="284">
        <f t="shared" si="18"/>
        <v>65</v>
      </c>
      <c r="AU17" s="284">
        <f t="shared" si="18"/>
        <v>340</v>
      </c>
      <c r="AV17" s="286">
        <f t="shared" si="18"/>
        <v>13</v>
      </c>
      <c r="AW17" s="286">
        <f t="shared" si="18"/>
        <v>28</v>
      </c>
      <c r="AX17" s="286">
        <f t="shared" si="18"/>
        <v>885</v>
      </c>
      <c r="AY17" s="286">
        <f t="shared" si="18"/>
        <v>1016</v>
      </c>
      <c r="AZ17" s="286">
        <f t="shared" si="18"/>
        <v>1862</v>
      </c>
      <c r="BA17" s="286">
        <f t="shared" si="18"/>
        <v>2920</v>
      </c>
      <c r="BB17" s="151"/>
      <c r="BC17" s="287">
        <f t="shared" si="19"/>
        <v>0</v>
      </c>
      <c r="BD17" s="287">
        <f t="shared" si="19"/>
        <v>0</v>
      </c>
      <c r="BE17" s="284">
        <f t="shared" si="19"/>
        <v>0</v>
      </c>
      <c r="BF17" s="284">
        <f t="shared" si="19"/>
        <v>0</v>
      </c>
      <c r="BG17" s="284">
        <f t="shared" si="19"/>
        <v>0</v>
      </c>
      <c r="BH17" s="333">
        <f t="shared" si="19"/>
        <v>0</v>
      </c>
      <c r="BI17" s="333">
        <f t="shared" si="19"/>
        <v>0</v>
      </c>
      <c r="BJ17" s="333">
        <f t="shared" si="19"/>
        <v>0</v>
      </c>
      <c r="BK17" s="333">
        <f t="shared" si="19"/>
        <v>0</v>
      </c>
      <c r="BL17" s="333">
        <f t="shared" si="19"/>
        <v>0</v>
      </c>
      <c r="BM17" s="333">
        <f t="shared" si="19"/>
        <v>0</v>
      </c>
      <c r="BN17" s="334">
        <f t="shared" si="11"/>
        <v>4</v>
      </c>
      <c r="BO17" s="87">
        <f t="shared" si="12"/>
        <v>2012</v>
      </c>
      <c r="BP17" s="87"/>
    </row>
    <row r="18" spans="1:68" s="35" customFormat="1" ht="10.5" customHeight="1" x14ac:dyDescent="0.2">
      <c r="A18" s="87" t="str">
        <f t="shared" si="0"/>
        <v>2012-13ENG5</v>
      </c>
      <c r="B18" s="87" t="str">
        <f t="shared" si="14"/>
        <v>ENG</v>
      </c>
      <c r="C18" s="87" t="str">
        <f t="shared" si="15"/>
        <v>2012-13</v>
      </c>
      <c r="D18" s="35" t="s">
        <v>516</v>
      </c>
      <c r="E18" s="42"/>
      <c r="F18" s="86" t="str">
        <f t="shared" si="13"/>
        <v>ENG</v>
      </c>
      <c r="G18" s="86" t="str">
        <f t="shared" si="16"/>
        <v>ENG</v>
      </c>
      <c r="H18" s="87" t="str">
        <f t="shared" si="17"/>
        <v>ENGLAND</v>
      </c>
      <c r="I18" s="292">
        <f t="shared" si="1"/>
        <v>2466</v>
      </c>
      <c r="J18" s="292">
        <f t="shared" si="1"/>
        <v>623</v>
      </c>
      <c r="K18" s="292">
        <f t="shared" si="1"/>
        <v>362</v>
      </c>
      <c r="L18" s="292">
        <f t="shared" si="1"/>
        <v>189</v>
      </c>
      <c r="M18" s="292"/>
      <c r="N18" s="292"/>
      <c r="O18" s="292"/>
      <c r="P18" s="292"/>
      <c r="Q18" s="292">
        <f t="shared" si="2"/>
        <v>0</v>
      </c>
      <c r="R18" s="292">
        <f t="shared" si="2"/>
        <v>0</v>
      </c>
      <c r="S18" s="292"/>
      <c r="T18" s="333">
        <f t="shared" si="3"/>
        <v>0</v>
      </c>
      <c r="U18" s="290" t="s">
        <v>80</v>
      </c>
      <c r="V18" s="290" t="s">
        <v>80</v>
      </c>
      <c r="W18" s="290" t="s">
        <v>80</v>
      </c>
      <c r="X18" s="289">
        <f t="shared" si="4"/>
        <v>0</v>
      </c>
      <c r="Y18" s="290" t="s">
        <v>80</v>
      </c>
      <c r="Z18" s="290" t="s">
        <v>80</v>
      </c>
      <c r="AA18" s="290" t="s">
        <v>80</v>
      </c>
      <c r="AB18" s="289">
        <f t="shared" si="5"/>
        <v>0</v>
      </c>
      <c r="AC18" s="290" t="s">
        <v>80</v>
      </c>
      <c r="AD18" s="290" t="s">
        <v>80</v>
      </c>
      <c r="AE18" s="290" t="s">
        <v>80</v>
      </c>
      <c r="AF18" s="287">
        <f t="shared" si="6"/>
        <v>0</v>
      </c>
      <c r="AG18" s="288" t="s">
        <v>80</v>
      </c>
      <c r="AH18" s="288" t="s">
        <v>80</v>
      </c>
      <c r="AI18" s="287">
        <f t="shared" si="7"/>
        <v>0</v>
      </c>
      <c r="AJ18" s="284">
        <f t="shared" si="7"/>
        <v>1189</v>
      </c>
      <c r="AK18" s="284">
        <f t="shared" si="7"/>
        <v>1525</v>
      </c>
      <c r="AL18" s="284"/>
      <c r="AM18" s="284"/>
      <c r="AN18" s="284">
        <f t="shared" si="8"/>
        <v>6372</v>
      </c>
      <c r="AO18" s="284">
        <f t="shared" si="8"/>
        <v>6690</v>
      </c>
      <c r="AP18" s="291"/>
      <c r="AQ18" s="291"/>
      <c r="AR18" s="284">
        <f t="shared" si="18"/>
        <v>185</v>
      </c>
      <c r="AS18" s="284">
        <f t="shared" si="18"/>
        <v>2378</v>
      </c>
      <c r="AT18" s="284">
        <f t="shared" si="18"/>
        <v>81</v>
      </c>
      <c r="AU18" s="284">
        <f t="shared" si="18"/>
        <v>339</v>
      </c>
      <c r="AV18" s="286">
        <f t="shared" si="18"/>
        <v>13</v>
      </c>
      <c r="AW18" s="286">
        <f t="shared" si="18"/>
        <v>23</v>
      </c>
      <c r="AX18" s="286">
        <f t="shared" si="18"/>
        <v>900</v>
      </c>
      <c r="AY18" s="286">
        <f t="shared" si="18"/>
        <v>1001</v>
      </c>
      <c r="AZ18" s="286">
        <f t="shared" si="18"/>
        <v>1762</v>
      </c>
      <c r="BA18" s="286">
        <f t="shared" si="18"/>
        <v>2643</v>
      </c>
      <c r="BB18" s="151"/>
      <c r="BC18" s="287">
        <f t="shared" si="19"/>
        <v>0</v>
      </c>
      <c r="BD18" s="287">
        <f t="shared" si="19"/>
        <v>0</v>
      </c>
      <c r="BE18" s="284">
        <f t="shared" si="19"/>
        <v>0</v>
      </c>
      <c r="BF18" s="284">
        <f t="shared" si="19"/>
        <v>0</v>
      </c>
      <c r="BG18" s="284">
        <f t="shared" si="19"/>
        <v>0</v>
      </c>
      <c r="BH18" s="333">
        <f t="shared" si="19"/>
        <v>0</v>
      </c>
      <c r="BI18" s="333">
        <f t="shared" si="19"/>
        <v>0</v>
      </c>
      <c r="BJ18" s="333">
        <f t="shared" si="19"/>
        <v>0</v>
      </c>
      <c r="BK18" s="333">
        <f t="shared" si="19"/>
        <v>0</v>
      </c>
      <c r="BL18" s="333">
        <f t="shared" si="19"/>
        <v>0</v>
      </c>
      <c r="BM18" s="333">
        <f t="shared" si="19"/>
        <v>0</v>
      </c>
      <c r="BN18" s="334">
        <f t="shared" si="11"/>
        <v>5</v>
      </c>
      <c r="BO18" s="87">
        <f t="shared" si="12"/>
        <v>2012</v>
      </c>
      <c r="BP18" s="87"/>
    </row>
    <row r="19" spans="1:68" s="35" customFormat="1" ht="10.5" customHeight="1" x14ac:dyDescent="0.2">
      <c r="A19" s="87" t="str">
        <f t="shared" si="0"/>
        <v>2012-13ENG6</v>
      </c>
      <c r="B19" s="87" t="str">
        <f t="shared" si="14"/>
        <v>ENG</v>
      </c>
      <c r="C19" s="87" t="str">
        <f t="shared" si="15"/>
        <v>2012-13</v>
      </c>
      <c r="D19" s="35" t="s">
        <v>517</v>
      </c>
      <c r="E19" s="42"/>
      <c r="F19" s="86" t="str">
        <f t="shared" si="13"/>
        <v>ENG</v>
      </c>
      <c r="G19" s="86" t="str">
        <f t="shared" si="16"/>
        <v>ENG</v>
      </c>
      <c r="H19" s="87" t="str">
        <f t="shared" si="17"/>
        <v>ENGLAND</v>
      </c>
      <c r="I19" s="292">
        <f t="shared" si="1"/>
        <v>2245</v>
      </c>
      <c r="J19" s="292">
        <f t="shared" si="1"/>
        <v>558</v>
      </c>
      <c r="K19" s="292">
        <f t="shared" si="1"/>
        <v>360</v>
      </c>
      <c r="L19" s="292">
        <f t="shared" si="1"/>
        <v>158</v>
      </c>
      <c r="M19" s="292"/>
      <c r="N19" s="292"/>
      <c r="O19" s="292"/>
      <c r="P19" s="292"/>
      <c r="Q19" s="292">
        <f t="shared" si="2"/>
        <v>0</v>
      </c>
      <c r="R19" s="292">
        <f t="shared" si="2"/>
        <v>0</v>
      </c>
      <c r="S19" s="292"/>
      <c r="T19" s="333">
        <f t="shared" si="3"/>
        <v>0</v>
      </c>
      <c r="U19" s="290" t="s">
        <v>80</v>
      </c>
      <c r="V19" s="290" t="s">
        <v>80</v>
      </c>
      <c r="W19" s="290" t="s">
        <v>80</v>
      </c>
      <c r="X19" s="289">
        <f t="shared" si="4"/>
        <v>0</v>
      </c>
      <c r="Y19" s="290" t="s">
        <v>80</v>
      </c>
      <c r="Z19" s="290" t="s">
        <v>80</v>
      </c>
      <c r="AA19" s="290" t="s">
        <v>80</v>
      </c>
      <c r="AB19" s="289">
        <f t="shared" si="5"/>
        <v>0</v>
      </c>
      <c r="AC19" s="290" t="s">
        <v>80</v>
      </c>
      <c r="AD19" s="290" t="s">
        <v>80</v>
      </c>
      <c r="AE19" s="290" t="s">
        <v>80</v>
      </c>
      <c r="AF19" s="287">
        <f t="shared" si="6"/>
        <v>0</v>
      </c>
      <c r="AG19" s="288" t="s">
        <v>80</v>
      </c>
      <c r="AH19" s="288" t="s">
        <v>80</v>
      </c>
      <c r="AI19" s="287">
        <f t="shared" si="7"/>
        <v>0</v>
      </c>
      <c r="AJ19" s="284">
        <f t="shared" si="7"/>
        <v>1058</v>
      </c>
      <c r="AK19" s="284">
        <f t="shared" si="7"/>
        <v>1437</v>
      </c>
      <c r="AL19" s="284"/>
      <c r="AM19" s="284"/>
      <c r="AN19" s="284">
        <f t="shared" si="8"/>
        <v>6365</v>
      </c>
      <c r="AO19" s="284">
        <f t="shared" si="8"/>
        <v>6690</v>
      </c>
      <c r="AP19" s="291"/>
      <c r="AQ19" s="291"/>
      <c r="AR19" s="284">
        <f t="shared" si="18"/>
        <v>180</v>
      </c>
      <c r="AS19" s="284">
        <f t="shared" si="18"/>
        <v>2148</v>
      </c>
      <c r="AT19" s="284">
        <f t="shared" si="18"/>
        <v>69</v>
      </c>
      <c r="AU19" s="284">
        <f t="shared" si="18"/>
        <v>323</v>
      </c>
      <c r="AV19" s="286">
        <f t="shared" si="18"/>
        <v>7</v>
      </c>
      <c r="AW19" s="286">
        <f t="shared" si="18"/>
        <v>18</v>
      </c>
      <c r="AX19" s="286">
        <f t="shared" si="18"/>
        <v>856</v>
      </c>
      <c r="AY19" s="286">
        <f t="shared" si="18"/>
        <v>970</v>
      </c>
      <c r="AZ19" s="286">
        <f t="shared" si="18"/>
        <v>1775</v>
      </c>
      <c r="BA19" s="286">
        <f t="shared" si="18"/>
        <v>2733</v>
      </c>
      <c r="BB19" s="151"/>
      <c r="BC19" s="287">
        <f t="shared" si="19"/>
        <v>0</v>
      </c>
      <c r="BD19" s="287">
        <f t="shared" si="19"/>
        <v>0</v>
      </c>
      <c r="BE19" s="284">
        <f t="shared" si="19"/>
        <v>0</v>
      </c>
      <c r="BF19" s="284">
        <f t="shared" si="19"/>
        <v>0</v>
      </c>
      <c r="BG19" s="284">
        <f t="shared" si="19"/>
        <v>0</v>
      </c>
      <c r="BH19" s="333">
        <f t="shared" si="19"/>
        <v>0</v>
      </c>
      <c r="BI19" s="333">
        <f t="shared" si="19"/>
        <v>0</v>
      </c>
      <c r="BJ19" s="333">
        <f t="shared" si="19"/>
        <v>0</v>
      </c>
      <c r="BK19" s="333">
        <f t="shared" si="19"/>
        <v>0</v>
      </c>
      <c r="BL19" s="333">
        <f t="shared" si="19"/>
        <v>0</v>
      </c>
      <c r="BM19" s="333">
        <f t="shared" si="19"/>
        <v>0</v>
      </c>
      <c r="BN19" s="334">
        <f t="shared" si="11"/>
        <v>6</v>
      </c>
      <c r="BO19" s="87">
        <f t="shared" si="12"/>
        <v>2012</v>
      </c>
      <c r="BP19" s="87"/>
    </row>
    <row r="20" spans="1:68" s="35" customFormat="1" ht="10.5" customHeight="1" x14ac:dyDescent="0.2">
      <c r="A20" s="87" t="str">
        <f t="shared" si="0"/>
        <v>2012-13ENG7</v>
      </c>
      <c r="B20" s="87" t="str">
        <f t="shared" si="14"/>
        <v>ENG</v>
      </c>
      <c r="C20" s="87" t="str">
        <f t="shared" si="15"/>
        <v>2012-13</v>
      </c>
      <c r="D20" s="35" t="s">
        <v>518</v>
      </c>
      <c r="E20" s="42"/>
      <c r="F20" s="86" t="str">
        <f t="shared" si="13"/>
        <v>ENG</v>
      </c>
      <c r="G20" s="86" t="str">
        <f t="shared" si="16"/>
        <v>ENG</v>
      </c>
      <c r="H20" s="87" t="str">
        <f t="shared" si="17"/>
        <v>ENGLAND</v>
      </c>
      <c r="I20" s="292">
        <f t="shared" si="1"/>
        <v>2148</v>
      </c>
      <c r="J20" s="292">
        <f t="shared" si="1"/>
        <v>531</v>
      </c>
      <c r="K20" s="292">
        <f t="shared" si="1"/>
        <v>292</v>
      </c>
      <c r="L20" s="292">
        <f t="shared" si="1"/>
        <v>140</v>
      </c>
      <c r="M20" s="292"/>
      <c r="N20" s="292"/>
      <c r="O20" s="292"/>
      <c r="P20" s="292"/>
      <c r="Q20" s="292">
        <f t="shared" si="2"/>
        <v>0</v>
      </c>
      <c r="R20" s="292">
        <f t="shared" si="2"/>
        <v>0</v>
      </c>
      <c r="S20" s="292"/>
      <c r="T20" s="333">
        <f t="shared" si="3"/>
        <v>0</v>
      </c>
      <c r="U20" s="290" t="s">
        <v>80</v>
      </c>
      <c r="V20" s="290" t="s">
        <v>80</v>
      </c>
      <c r="W20" s="290" t="s">
        <v>80</v>
      </c>
      <c r="X20" s="289">
        <f t="shared" si="4"/>
        <v>0</v>
      </c>
      <c r="Y20" s="290" t="s">
        <v>80</v>
      </c>
      <c r="Z20" s="290" t="s">
        <v>80</v>
      </c>
      <c r="AA20" s="290" t="s">
        <v>80</v>
      </c>
      <c r="AB20" s="289">
        <f t="shared" si="5"/>
        <v>0</v>
      </c>
      <c r="AC20" s="290" t="s">
        <v>80</v>
      </c>
      <c r="AD20" s="290" t="s">
        <v>80</v>
      </c>
      <c r="AE20" s="290" t="s">
        <v>80</v>
      </c>
      <c r="AF20" s="287">
        <f t="shared" si="6"/>
        <v>0</v>
      </c>
      <c r="AG20" s="288" t="s">
        <v>80</v>
      </c>
      <c r="AH20" s="288" t="s">
        <v>80</v>
      </c>
      <c r="AI20" s="287">
        <f t="shared" si="7"/>
        <v>0</v>
      </c>
      <c r="AJ20" s="284">
        <f t="shared" si="7"/>
        <v>1127</v>
      </c>
      <c r="AK20" s="284">
        <f t="shared" si="7"/>
        <v>1442</v>
      </c>
      <c r="AL20" s="284"/>
      <c r="AM20" s="284"/>
      <c r="AN20" s="284">
        <f t="shared" si="8"/>
        <v>6474</v>
      </c>
      <c r="AO20" s="284">
        <f t="shared" si="8"/>
        <v>6711</v>
      </c>
      <c r="AP20" s="291"/>
      <c r="AQ20" s="291"/>
      <c r="AR20" s="284">
        <f t="shared" si="18"/>
        <v>160</v>
      </c>
      <c r="AS20" s="284">
        <f t="shared" si="18"/>
        <v>2060</v>
      </c>
      <c r="AT20" s="284">
        <f t="shared" si="18"/>
        <v>66</v>
      </c>
      <c r="AU20" s="284">
        <f t="shared" si="18"/>
        <v>272</v>
      </c>
      <c r="AV20" s="286">
        <f t="shared" si="18"/>
        <v>10</v>
      </c>
      <c r="AW20" s="286">
        <f t="shared" si="18"/>
        <v>26</v>
      </c>
      <c r="AX20" s="286">
        <f t="shared" si="18"/>
        <v>927</v>
      </c>
      <c r="AY20" s="286">
        <f t="shared" si="18"/>
        <v>1022</v>
      </c>
      <c r="AZ20" s="286">
        <f t="shared" si="18"/>
        <v>1789</v>
      </c>
      <c r="BA20" s="286">
        <f t="shared" si="18"/>
        <v>2688</v>
      </c>
      <c r="BB20" s="151"/>
      <c r="BC20" s="287">
        <f t="shared" si="19"/>
        <v>0</v>
      </c>
      <c r="BD20" s="287">
        <f t="shared" si="19"/>
        <v>0</v>
      </c>
      <c r="BE20" s="284">
        <f t="shared" si="19"/>
        <v>0</v>
      </c>
      <c r="BF20" s="284">
        <f t="shared" si="19"/>
        <v>0</v>
      </c>
      <c r="BG20" s="284">
        <f t="shared" si="19"/>
        <v>0</v>
      </c>
      <c r="BH20" s="333">
        <f t="shared" si="19"/>
        <v>0</v>
      </c>
      <c r="BI20" s="333">
        <f t="shared" si="19"/>
        <v>0</v>
      </c>
      <c r="BJ20" s="333">
        <f t="shared" si="19"/>
        <v>0</v>
      </c>
      <c r="BK20" s="333">
        <f t="shared" si="19"/>
        <v>0</v>
      </c>
      <c r="BL20" s="333">
        <f t="shared" si="19"/>
        <v>0</v>
      </c>
      <c r="BM20" s="333">
        <f t="shared" si="19"/>
        <v>0</v>
      </c>
      <c r="BN20" s="334">
        <f t="shared" si="11"/>
        <v>7</v>
      </c>
      <c r="BO20" s="87">
        <f t="shared" si="12"/>
        <v>2012</v>
      </c>
      <c r="BP20" s="87"/>
    </row>
    <row r="21" spans="1:68" s="35" customFormat="1" ht="10.5" customHeight="1" x14ac:dyDescent="0.2">
      <c r="A21" s="87" t="str">
        <f t="shared" si="0"/>
        <v>2012-13ENG8</v>
      </c>
      <c r="B21" s="87" t="str">
        <f t="shared" si="14"/>
        <v>ENG</v>
      </c>
      <c r="C21" s="87" t="str">
        <f t="shared" si="15"/>
        <v>2012-13</v>
      </c>
      <c r="D21" s="35" t="s">
        <v>519</v>
      </c>
      <c r="E21" s="42"/>
      <c r="F21" s="86" t="str">
        <f t="shared" si="13"/>
        <v>ENG</v>
      </c>
      <c r="G21" s="86" t="str">
        <f t="shared" si="16"/>
        <v>ENG</v>
      </c>
      <c r="H21" s="87" t="str">
        <f t="shared" si="17"/>
        <v>ENGLAND</v>
      </c>
      <c r="I21" s="292">
        <f t="shared" si="1"/>
        <v>2353</v>
      </c>
      <c r="J21" s="292">
        <f t="shared" si="1"/>
        <v>664</v>
      </c>
      <c r="K21" s="292">
        <f t="shared" si="1"/>
        <v>317</v>
      </c>
      <c r="L21" s="292">
        <f t="shared" si="1"/>
        <v>165</v>
      </c>
      <c r="M21" s="292"/>
      <c r="N21" s="292"/>
      <c r="O21" s="292"/>
      <c r="P21" s="292"/>
      <c r="Q21" s="292">
        <f t="shared" si="2"/>
        <v>0</v>
      </c>
      <c r="R21" s="292">
        <f t="shared" si="2"/>
        <v>0</v>
      </c>
      <c r="S21" s="292"/>
      <c r="T21" s="333">
        <f t="shared" si="3"/>
        <v>0</v>
      </c>
      <c r="U21" s="290" t="s">
        <v>80</v>
      </c>
      <c r="V21" s="290" t="s">
        <v>80</v>
      </c>
      <c r="W21" s="290" t="s">
        <v>80</v>
      </c>
      <c r="X21" s="289">
        <f t="shared" si="4"/>
        <v>0</v>
      </c>
      <c r="Y21" s="290" t="s">
        <v>80</v>
      </c>
      <c r="Z21" s="290" t="s">
        <v>80</v>
      </c>
      <c r="AA21" s="290" t="s">
        <v>80</v>
      </c>
      <c r="AB21" s="289">
        <f t="shared" si="5"/>
        <v>0</v>
      </c>
      <c r="AC21" s="290" t="s">
        <v>80</v>
      </c>
      <c r="AD21" s="290" t="s">
        <v>80</v>
      </c>
      <c r="AE21" s="290" t="s">
        <v>80</v>
      </c>
      <c r="AF21" s="287">
        <f t="shared" si="6"/>
        <v>0</v>
      </c>
      <c r="AG21" s="288" t="s">
        <v>80</v>
      </c>
      <c r="AH21" s="288" t="s">
        <v>80</v>
      </c>
      <c r="AI21" s="287">
        <f t="shared" si="7"/>
        <v>0</v>
      </c>
      <c r="AJ21" s="284">
        <f t="shared" si="7"/>
        <v>984</v>
      </c>
      <c r="AK21" s="284">
        <f t="shared" si="7"/>
        <v>1287</v>
      </c>
      <c r="AL21" s="284"/>
      <c r="AM21" s="284"/>
      <c r="AN21" s="284">
        <f t="shared" si="8"/>
        <v>6747</v>
      </c>
      <c r="AO21" s="284">
        <f t="shared" si="8"/>
        <v>7078</v>
      </c>
      <c r="AP21" s="291"/>
      <c r="AQ21" s="291"/>
      <c r="AR21" s="284">
        <f t="shared" si="18"/>
        <v>215</v>
      </c>
      <c r="AS21" s="284">
        <f t="shared" si="18"/>
        <v>2260</v>
      </c>
      <c r="AT21" s="284">
        <f t="shared" si="18"/>
        <v>83</v>
      </c>
      <c r="AU21" s="284">
        <f t="shared" si="18"/>
        <v>299</v>
      </c>
      <c r="AV21" s="286">
        <f t="shared" si="18"/>
        <v>7</v>
      </c>
      <c r="AW21" s="286">
        <f t="shared" si="18"/>
        <v>17</v>
      </c>
      <c r="AX21" s="286">
        <f t="shared" si="18"/>
        <v>835</v>
      </c>
      <c r="AY21" s="286">
        <f t="shared" si="18"/>
        <v>954</v>
      </c>
      <c r="AZ21" s="286">
        <f t="shared" si="18"/>
        <v>1999</v>
      </c>
      <c r="BA21" s="286">
        <f t="shared" si="18"/>
        <v>3055</v>
      </c>
      <c r="BB21" s="151"/>
      <c r="BC21" s="287">
        <f t="shared" si="19"/>
        <v>0</v>
      </c>
      <c r="BD21" s="287">
        <f t="shared" si="19"/>
        <v>0</v>
      </c>
      <c r="BE21" s="284">
        <f t="shared" si="19"/>
        <v>0</v>
      </c>
      <c r="BF21" s="284">
        <f t="shared" si="19"/>
        <v>0</v>
      </c>
      <c r="BG21" s="284">
        <f t="shared" si="19"/>
        <v>0</v>
      </c>
      <c r="BH21" s="333">
        <f t="shared" si="19"/>
        <v>0</v>
      </c>
      <c r="BI21" s="333">
        <f t="shared" si="19"/>
        <v>0</v>
      </c>
      <c r="BJ21" s="333">
        <f t="shared" si="19"/>
        <v>0</v>
      </c>
      <c r="BK21" s="333">
        <f t="shared" si="19"/>
        <v>0</v>
      </c>
      <c r="BL21" s="333">
        <f t="shared" si="19"/>
        <v>0</v>
      </c>
      <c r="BM21" s="333">
        <f t="shared" si="19"/>
        <v>0</v>
      </c>
      <c r="BN21" s="334">
        <f t="shared" si="11"/>
        <v>8</v>
      </c>
      <c r="BO21" s="87">
        <f t="shared" si="12"/>
        <v>2012</v>
      </c>
      <c r="BP21" s="87"/>
    </row>
    <row r="22" spans="1:68" s="35" customFormat="1" ht="10.5" customHeight="1" x14ac:dyDescent="0.2">
      <c r="A22" s="87" t="str">
        <f t="shared" si="0"/>
        <v>2012-13ENG9</v>
      </c>
      <c r="B22" s="87" t="str">
        <f t="shared" si="14"/>
        <v>ENG</v>
      </c>
      <c r="C22" s="87" t="str">
        <f t="shared" si="15"/>
        <v>2012-13</v>
      </c>
      <c r="D22" s="35" t="s">
        <v>520</v>
      </c>
      <c r="E22" s="42"/>
      <c r="F22" s="86" t="str">
        <f t="shared" si="13"/>
        <v>ENG</v>
      </c>
      <c r="G22" s="86" t="str">
        <f t="shared" si="16"/>
        <v>ENG</v>
      </c>
      <c r="H22" s="87" t="str">
        <f t="shared" si="17"/>
        <v>ENGLAND</v>
      </c>
      <c r="I22" s="292">
        <f t="shared" si="1"/>
        <v>2308</v>
      </c>
      <c r="J22" s="292">
        <f t="shared" si="1"/>
        <v>616</v>
      </c>
      <c r="K22" s="292">
        <f t="shared" si="1"/>
        <v>363</v>
      </c>
      <c r="L22" s="292">
        <f t="shared" si="1"/>
        <v>176</v>
      </c>
      <c r="M22" s="292"/>
      <c r="N22" s="292"/>
      <c r="O22" s="292"/>
      <c r="P22" s="292"/>
      <c r="Q22" s="292">
        <f t="shared" si="2"/>
        <v>0</v>
      </c>
      <c r="R22" s="292">
        <f t="shared" si="2"/>
        <v>0</v>
      </c>
      <c r="S22" s="292"/>
      <c r="T22" s="333">
        <f t="shared" si="3"/>
        <v>0</v>
      </c>
      <c r="U22" s="290" t="s">
        <v>80</v>
      </c>
      <c r="V22" s="290" t="s">
        <v>80</v>
      </c>
      <c r="W22" s="290" t="s">
        <v>80</v>
      </c>
      <c r="X22" s="289">
        <f t="shared" si="4"/>
        <v>0</v>
      </c>
      <c r="Y22" s="290" t="s">
        <v>80</v>
      </c>
      <c r="Z22" s="290" t="s">
        <v>80</v>
      </c>
      <c r="AA22" s="290" t="s">
        <v>80</v>
      </c>
      <c r="AB22" s="289">
        <f t="shared" si="5"/>
        <v>0</v>
      </c>
      <c r="AC22" s="290" t="s">
        <v>80</v>
      </c>
      <c r="AD22" s="290" t="s">
        <v>80</v>
      </c>
      <c r="AE22" s="290" t="s">
        <v>80</v>
      </c>
      <c r="AF22" s="287">
        <f t="shared" si="6"/>
        <v>0</v>
      </c>
      <c r="AG22" s="288" t="s">
        <v>80</v>
      </c>
      <c r="AH22" s="288" t="s">
        <v>80</v>
      </c>
      <c r="AI22" s="287">
        <f t="shared" si="7"/>
        <v>0</v>
      </c>
      <c r="AJ22" s="284">
        <f t="shared" si="7"/>
        <v>980</v>
      </c>
      <c r="AK22" s="284">
        <f t="shared" si="7"/>
        <v>1268</v>
      </c>
      <c r="AL22" s="284"/>
      <c r="AM22" s="284"/>
      <c r="AN22" s="284">
        <f t="shared" si="8"/>
        <v>6613</v>
      </c>
      <c r="AO22" s="284">
        <f t="shared" si="8"/>
        <v>6874</v>
      </c>
      <c r="AP22" s="291"/>
      <c r="AQ22" s="291"/>
      <c r="AR22" s="284">
        <f t="shared" si="18"/>
        <v>210</v>
      </c>
      <c r="AS22" s="284">
        <f t="shared" si="18"/>
        <v>2229</v>
      </c>
      <c r="AT22" s="284">
        <f t="shared" si="18"/>
        <v>96</v>
      </c>
      <c r="AU22" s="284">
        <f t="shared" si="18"/>
        <v>343</v>
      </c>
      <c r="AV22" s="286">
        <f t="shared" si="18"/>
        <v>5</v>
      </c>
      <c r="AW22" s="286">
        <f t="shared" si="18"/>
        <v>20</v>
      </c>
      <c r="AX22" s="286">
        <f t="shared" si="18"/>
        <v>874</v>
      </c>
      <c r="AY22" s="286">
        <f t="shared" si="18"/>
        <v>995</v>
      </c>
      <c r="AZ22" s="286">
        <f t="shared" si="18"/>
        <v>1728</v>
      </c>
      <c r="BA22" s="286">
        <f t="shared" si="18"/>
        <v>2771</v>
      </c>
      <c r="BB22" s="151"/>
      <c r="BC22" s="287">
        <f t="shared" si="19"/>
        <v>0</v>
      </c>
      <c r="BD22" s="287">
        <f t="shared" si="19"/>
        <v>0</v>
      </c>
      <c r="BE22" s="284">
        <f t="shared" si="19"/>
        <v>0</v>
      </c>
      <c r="BF22" s="284">
        <f t="shared" si="19"/>
        <v>0</v>
      </c>
      <c r="BG22" s="284">
        <f t="shared" si="19"/>
        <v>0</v>
      </c>
      <c r="BH22" s="333">
        <f t="shared" si="19"/>
        <v>0</v>
      </c>
      <c r="BI22" s="333">
        <f t="shared" si="19"/>
        <v>0</v>
      </c>
      <c r="BJ22" s="333">
        <f t="shared" si="19"/>
        <v>0</v>
      </c>
      <c r="BK22" s="333">
        <f t="shared" si="19"/>
        <v>0</v>
      </c>
      <c r="BL22" s="333">
        <f t="shared" si="19"/>
        <v>0</v>
      </c>
      <c r="BM22" s="333">
        <f t="shared" si="19"/>
        <v>0</v>
      </c>
      <c r="BN22" s="334">
        <f t="shared" si="11"/>
        <v>9</v>
      </c>
      <c r="BO22" s="87">
        <f t="shared" si="12"/>
        <v>2012</v>
      </c>
      <c r="BP22" s="87"/>
    </row>
    <row r="23" spans="1:68" s="35" customFormat="1" ht="10.5" customHeight="1" x14ac:dyDescent="0.2">
      <c r="A23" s="87" t="str">
        <f t="shared" si="0"/>
        <v>2012-13ENG10</v>
      </c>
      <c r="B23" s="87" t="str">
        <f t="shared" si="14"/>
        <v>ENG</v>
      </c>
      <c r="C23" s="87" t="str">
        <f t="shared" si="15"/>
        <v>2012-13</v>
      </c>
      <c r="D23" s="35" t="s">
        <v>521</v>
      </c>
      <c r="E23" s="42"/>
      <c r="F23" s="86" t="str">
        <f t="shared" si="13"/>
        <v>ENG</v>
      </c>
      <c r="G23" s="86" t="str">
        <f t="shared" si="16"/>
        <v>ENG</v>
      </c>
      <c r="H23" s="87" t="str">
        <f t="shared" si="17"/>
        <v>ENGLAND</v>
      </c>
      <c r="I23" s="292">
        <f t="shared" si="1"/>
        <v>2411</v>
      </c>
      <c r="J23" s="292">
        <f t="shared" si="1"/>
        <v>611</v>
      </c>
      <c r="K23" s="292">
        <f t="shared" si="1"/>
        <v>325</v>
      </c>
      <c r="L23" s="292">
        <f t="shared" si="1"/>
        <v>158</v>
      </c>
      <c r="M23" s="292"/>
      <c r="N23" s="292"/>
      <c r="O23" s="292"/>
      <c r="P23" s="292"/>
      <c r="Q23" s="292">
        <f t="shared" si="2"/>
        <v>0</v>
      </c>
      <c r="R23" s="292">
        <f t="shared" si="2"/>
        <v>0</v>
      </c>
      <c r="S23" s="292"/>
      <c r="T23" s="333">
        <f t="shared" si="3"/>
        <v>0</v>
      </c>
      <c r="U23" s="290" t="s">
        <v>80</v>
      </c>
      <c r="V23" s="290" t="s">
        <v>80</v>
      </c>
      <c r="W23" s="290" t="s">
        <v>80</v>
      </c>
      <c r="X23" s="289">
        <f t="shared" si="4"/>
        <v>0</v>
      </c>
      <c r="Y23" s="290" t="s">
        <v>80</v>
      </c>
      <c r="Z23" s="290" t="s">
        <v>80</v>
      </c>
      <c r="AA23" s="290" t="s">
        <v>80</v>
      </c>
      <c r="AB23" s="289">
        <f t="shared" si="5"/>
        <v>0</v>
      </c>
      <c r="AC23" s="290" t="s">
        <v>80</v>
      </c>
      <c r="AD23" s="290" t="s">
        <v>80</v>
      </c>
      <c r="AE23" s="290" t="s">
        <v>80</v>
      </c>
      <c r="AF23" s="287">
        <f t="shared" si="6"/>
        <v>0</v>
      </c>
      <c r="AG23" s="288" t="s">
        <v>80</v>
      </c>
      <c r="AH23" s="288" t="s">
        <v>80</v>
      </c>
      <c r="AI23" s="287">
        <f t="shared" si="7"/>
        <v>0</v>
      </c>
      <c r="AJ23" s="284">
        <f t="shared" si="7"/>
        <v>1105</v>
      </c>
      <c r="AK23" s="284">
        <f t="shared" si="7"/>
        <v>1412</v>
      </c>
      <c r="AL23" s="284"/>
      <c r="AM23" s="284"/>
      <c r="AN23" s="284">
        <f t="shared" si="8"/>
        <v>6596</v>
      </c>
      <c r="AO23" s="284">
        <f t="shared" si="8"/>
        <v>6941</v>
      </c>
      <c r="AP23" s="291"/>
      <c r="AQ23" s="291"/>
      <c r="AR23" s="284">
        <f t="shared" si="18"/>
        <v>181</v>
      </c>
      <c r="AS23" s="284">
        <f t="shared" si="18"/>
        <v>2314</v>
      </c>
      <c r="AT23" s="284">
        <f t="shared" si="18"/>
        <v>82</v>
      </c>
      <c r="AU23" s="284">
        <f t="shared" si="18"/>
        <v>302</v>
      </c>
      <c r="AV23" s="286">
        <f t="shared" si="18"/>
        <v>12</v>
      </c>
      <c r="AW23" s="286">
        <f t="shared" si="18"/>
        <v>18</v>
      </c>
      <c r="AX23" s="286">
        <f t="shared" si="18"/>
        <v>965</v>
      </c>
      <c r="AY23" s="286">
        <f t="shared" si="18"/>
        <v>1089</v>
      </c>
      <c r="AZ23" s="286">
        <f t="shared" si="18"/>
        <v>1761</v>
      </c>
      <c r="BA23" s="286">
        <f t="shared" si="18"/>
        <v>2812</v>
      </c>
      <c r="BB23" s="151"/>
      <c r="BC23" s="287">
        <f t="shared" si="19"/>
        <v>0</v>
      </c>
      <c r="BD23" s="287">
        <f t="shared" si="19"/>
        <v>0</v>
      </c>
      <c r="BE23" s="284">
        <f t="shared" si="19"/>
        <v>0</v>
      </c>
      <c r="BF23" s="284">
        <f t="shared" si="19"/>
        <v>0</v>
      </c>
      <c r="BG23" s="284">
        <f t="shared" si="19"/>
        <v>0</v>
      </c>
      <c r="BH23" s="333">
        <f t="shared" si="19"/>
        <v>0</v>
      </c>
      <c r="BI23" s="333">
        <f t="shared" si="19"/>
        <v>0</v>
      </c>
      <c r="BJ23" s="333">
        <f t="shared" si="19"/>
        <v>0</v>
      </c>
      <c r="BK23" s="333">
        <f t="shared" si="19"/>
        <v>0</v>
      </c>
      <c r="BL23" s="333">
        <f t="shared" si="19"/>
        <v>0</v>
      </c>
      <c r="BM23" s="333">
        <f t="shared" si="19"/>
        <v>0</v>
      </c>
      <c r="BN23" s="334">
        <f t="shared" si="11"/>
        <v>10</v>
      </c>
      <c r="BO23" s="87">
        <f t="shared" si="12"/>
        <v>2012</v>
      </c>
      <c r="BP23" s="87"/>
    </row>
    <row r="24" spans="1:68" s="35" customFormat="1" ht="10.5" customHeight="1" x14ac:dyDescent="0.2">
      <c r="A24" s="87" t="str">
        <f t="shared" si="0"/>
        <v>2012-13ENG11</v>
      </c>
      <c r="B24" s="87" t="str">
        <f t="shared" si="14"/>
        <v>ENG</v>
      </c>
      <c r="C24" s="87" t="str">
        <f t="shared" si="15"/>
        <v>2012-13</v>
      </c>
      <c r="D24" s="35" t="s">
        <v>522</v>
      </c>
      <c r="E24" s="42"/>
      <c r="F24" s="86" t="str">
        <f t="shared" si="13"/>
        <v>ENG</v>
      </c>
      <c r="G24" s="86" t="str">
        <f t="shared" si="16"/>
        <v>ENG</v>
      </c>
      <c r="H24" s="87" t="str">
        <f t="shared" si="17"/>
        <v>ENGLAND</v>
      </c>
      <c r="I24" s="292">
        <f t="shared" si="1"/>
        <v>2600</v>
      </c>
      <c r="J24" s="292">
        <f t="shared" si="1"/>
        <v>655</v>
      </c>
      <c r="K24" s="292">
        <f t="shared" si="1"/>
        <v>356</v>
      </c>
      <c r="L24" s="292">
        <f t="shared" si="1"/>
        <v>158</v>
      </c>
      <c r="M24" s="292"/>
      <c r="N24" s="292"/>
      <c r="O24" s="292"/>
      <c r="P24" s="292"/>
      <c r="Q24" s="292">
        <f t="shared" si="2"/>
        <v>0</v>
      </c>
      <c r="R24" s="292">
        <f t="shared" si="2"/>
        <v>0</v>
      </c>
      <c r="S24" s="292"/>
      <c r="T24" s="333">
        <f t="shared" si="3"/>
        <v>0</v>
      </c>
      <c r="U24" s="290" t="s">
        <v>80</v>
      </c>
      <c r="V24" s="290" t="s">
        <v>80</v>
      </c>
      <c r="W24" s="290" t="s">
        <v>80</v>
      </c>
      <c r="X24" s="289">
        <f t="shared" si="4"/>
        <v>0</v>
      </c>
      <c r="Y24" s="290" t="s">
        <v>80</v>
      </c>
      <c r="Z24" s="290" t="s">
        <v>80</v>
      </c>
      <c r="AA24" s="290" t="s">
        <v>80</v>
      </c>
      <c r="AB24" s="289">
        <f t="shared" si="5"/>
        <v>0</v>
      </c>
      <c r="AC24" s="290" t="s">
        <v>80</v>
      </c>
      <c r="AD24" s="290" t="s">
        <v>80</v>
      </c>
      <c r="AE24" s="290" t="s">
        <v>80</v>
      </c>
      <c r="AF24" s="287">
        <f t="shared" si="6"/>
        <v>0</v>
      </c>
      <c r="AG24" s="288" t="s">
        <v>80</v>
      </c>
      <c r="AH24" s="288" t="s">
        <v>80</v>
      </c>
      <c r="AI24" s="287">
        <f t="shared" si="7"/>
        <v>0</v>
      </c>
      <c r="AJ24" s="284">
        <f t="shared" si="7"/>
        <v>998</v>
      </c>
      <c r="AK24" s="284">
        <f t="shared" si="7"/>
        <v>1280</v>
      </c>
      <c r="AL24" s="284"/>
      <c r="AM24" s="284"/>
      <c r="AN24" s="284">
        <f t="shared" si="8"/>
        <v>6406</v>
      </c>
      <c r="AO24" s="284">
        <f t="shared" si="8"/>
        <v>6675</v>
      </c>
      <c r="AP24" s="291"/>
      <c r="AQ24" s="291"/>
      <c r="AR24" s="284">
        <f t="shared" si="18"/>
        <v>181</v>
      </c>
      <c r="AS24" s="284">
        <f t="shared" si="18"/>
        <v>2484</v>
      </c>
      <c r="AT24" s="284">
        <f t="shared" si="18"/>
        <v>77</v>
      </c>
      <c r="AU24" s="284">
        <f t="shared" si="18"/>
        <v>332</v>
      </c>
      <c r="AV24" s="286">
        <f t="shared" si="18"/>
        <v>6</v>
      </c>
      <c r="AW24" s="286">
        <f t="shared" si="18"/>
        <v>12</v>
      </c>
      <c r="AX24" s="286">
        <f t="shared" si="18"/>
        <v>926</v>
      </c>
      <c r="AY24" s="286">
        <f t="shared" si="18"/>
        <v>1059</v>
      </c>
      <c r="AZ24" s="286">
        <f t="shared" si="18"/>
        <v>1587</v>
      </c>
      <c r="BA24" s="286">
        <f t="shared" si="18"/>
        <v>2509</v>
      </c>
      <c r="BB24" s="151"/>
      <c r="BC24" s="287">
        <f t="shared" si="19"/>
        <v>0</v>
      </c>
      <c r="BD24" s="287">
        <f t="shared" si="19"/>
        <v>0</v>
      </c>
      <c r="BE24" s="284">
        <f t="shared" si="19"/>
        <v>0</v>
      </c>
      <c r="BF24" s="284">
        <f t="shared" si="19"/>
        <v>0</v>
      </c>
      <c r="BG24" s="284">
        <f t="shared" si="19"/>
        <v>0</v>
      </c>
      <c r="BH24" s="333">
        <f t="shared" si="19"/>
        <v>0</v>
      </c>
      <c r="BI24" s="333">
        <f t="shared" si="19"/>
        <v>0</v>
      </c>
      <c r="BJ24" s="333">
        <f t="shared" si="19"/>
        <v>0</v>
      </c>
      <c r="BK24" s="333">
        <f t="shared" si="19"/>
        <v>0</v>
      </c>
      <c r="BL24" s="333">
        <f t="shared" si="19"/>
        <v>0</v>
      </c>
      <c r="BM24" s="333">
        <f t="shared" si="19"/>
        <v>0</v>
      </c>
      <c r="BN24" s="334">
        <f t="shared" si="11"/>
        <v>11</v>
      </c>
      <c r="BO24" s="87">
        <f t="shared" si="12"/>
        <v>2012</v>
      </c>
      <c r="BP24" s="87"/>
    </row>
    <row r="25" spans="1:68" s="35" customFormat="1" ht="10.5" customHeight="1" x14ac:dyDescent="0.2">
      <c r="A25" s="87" t="str">
        <f t="shared" si="0"/>
        <v>2012-13ENG12</v>
      </c>
      <c r="B25" s="87" t="str">
        <f t="shared" si="14"/>
        <v>ENG</v>
      </c>
      <c r="C25" s="87" t="str">
        <f t="shared" si="15"/>
        <v>2012-13</v>
      </c>
      <c r="D25" s="35" t="s">
        <v>523</v>
      </c>
      <c r="E25" s="42"/>
      <c r="F25" s="86" t="str">
        <f t="shared" si="13"/>
        <v>ENG</v>
      </c>
      <c r="G25" s="86" t="str">
        <f t="shared" si="16"/>
        <v>ENG</v>
      </c>
      <c r="H25" s="87" t="str">
        <f t="shared" si="17"/>
        <v>ENGLAND</v>
      </c>
      <c r="I25" s="292">
        <f t="shared" ref="I25:L44" si="20">SUMIFS(I$729:I$10135,$BN$729:$BN$10135,$BN25,$BO$729:$BO$10135,$BO25)</f>
        <v>2937</v>
      </c>
      <c r="J25" s="292">
        <f t="shared" si="20"/>
        <v>705</v>
      </c>
      <c r="K25" s="292">
        <f t="shared" si="20"/>
        <v>339</v>
      </c>
      <c r="L25" s="292">
        <f t="shared" si="20"/>
        <v>141</v>
      </c>
      <c r="M25" s="292"/>
      <c r="N25" s="292"/>
      <c r="O25" s="292"/>
      <c r="P25" s="292"/>
      <c r="Q25" s="292">
        <f t="shared" ref="Q25:R44" si="21">SUMIFS(Q$729:Q$10135,$BN$729:$BN$10135,$BN25,$BO$729:$BO$10135,$BO25)</f>
        <v>0</v>
      </c>
      <c r="R25" s="292">
        <f t="shared" si="21"/>
        <v>0</v>
      </c>
      <c r="S25" s="292"/>
      <c r="T25" s="333">
        <f t="shared" si="3"/>
        <v>0</v>
      </c>
      <c r="U25" s="290" t="s">
        <v>80</v>
      </c>
      <c r="V25" s="290" t="s">
        <v>80</v>
      </c>
      <c r="W25" s="290" t="s">
        <v>80</v>
      </c>
      <c r="X25" s="289">
        <f t="shared" si="4"/>
        <v>0</v>
      </c>
      <c r="Y25" s="290" t="s">
        <v>80</v>
      </c>
      <c r="Z25" s="290" t="s">
        <v>80</v>
      </c>
      <c r="AA25" s="290" t="s">
        <v>80</v>
      </c>
      <c r="AB25" s="289">
        <f t="shared" si="5"/>
        <v>0</v>
      </c>
      <c r="AC25" s="290" t="s">
        <v>80</v>
      </c>
      <c r="AD25" s="290" t="s">
        <v>80</v>
      </c>
      <c r="AE25" s="290" t="s">
        <v>80</v>
      </c>
      <c r="AF25" s="287">
        <f t="shared" si="6"/>
        <v>0</v>
      </c>
      <c r="AG25" s="288" t="s">
        <v>80</v>
      </c>
      <c r="AH25" s="288" t="s">
        <v>80</v>
      </c>
      <c r="AI25" s="287">
        <f t="shared" ref="AI25:AK44" si="22">SUMIFS(AI$729:AI$10135,$BN$729:$BN$10135,$BN25,$BO$729:$BO$10135,$BO25)</f>
        <v>0</v>
      </c>
      <c r="AJ25" s="284">
        <f t="shared" si="22"/>
        <v>1160</v>
      </c>
      <c r="AK25" s="284">
        <f t="shared" si="22"/>
        <v>1497</v>
      </c>
      <c r="AL25" s="284"/>
      <c r="AM25" s="284"/>
      <c r="AN25" s="284">
        <f t="shared" ref="AN25:AO44" si="23">SUMIFS(AN$729:AN$10135,$BN$729:$BN$10135,$BN25,$BO$729:$BO$10135,$BO25)</f>
        <v>7091</v>
      </c>
      <c r="AO25" s="284">
        <f t="shared" si="23"/>
        <v>7422</v>
      </c>
      <c r="AP25" s="291"/>
      <c r="AQ25" s="291"/>
      <c r="AR25" s="284">
        <f t="shared" ref="AR25:BA34" si="24">SUMIFS(AR$729:AR$10135,$BN$729:$BN$10135,$BN25,$BO$729:$BO$10135,$BO25)</f>
        <v>183</v>
      </c>
      <c r="AS25" s="284">
        <f t="shared" si="24"/>
        <v>2827</v>
      </c>
      <c r="AT25" s="284">
        <f t="shared" si="24"/>
        <v>61</v>
      </c>
      <c r="AU25" s="284">
        <f t="shared" si="24"/>
        <v>307</v>
      </c>
      <c r="AV25" s="286">
        <f t="shared" si="24"/>
        <v>11</v>
      </c>
      <c r="AW25" s="286">
        <f t="shared" si="24"/>
        <v>27</v>
      </c>
      <c r="AX25" s="286">
        <f t="shared" si="24"/>
        <v>993</v>
      </c>
      <c r="AY25" s="286">
        <f t="shared" si="24"/>
        <v>1146</v>
      </c>
      <c r="AZ25" s="286">
        <f t="shared" si="24"/>
        <v>1773</v>
      </c>
      <c r="BA25" s="286">
        <f t="shared" si="24"/>
        <v>3071</v>
      </c>
      <c r="BB25" s="151"/>
      <c r="BC25" s="287">
        <f t="shared" ref="BC25:BM34" si="25">SUMIFS(BC$729:BC$10135,$BN$729:$BN$10135,$BN25,$BO$729:$BO$10135,$BO25)</f>
        <v>0</v>
      </c>
      <c r="BD25" s="287">
        <f t="shared" si="25"/>
        <v>0</v>
      </c>
      <c r="BE25" s="284">
        <f t="shared" si="25"/>
        <v>0</v>
      </c>
      <c r="BF25" s="284">
        <f t="shared" si="25"/>
        <v>0</v>
      </c>
      <c r="BG25" s="284">
        <f t="shared" si="25"/>
        <v>0</v>
      </c>
      <c r="BH25" s="333">
        <f t="shared" si="25"/>
        <v>0</v>
      </c>
      <c r="BI25" s="333">
        <f t="shared" si="25"/>
        <v>0</v>
      </c>
      <c r="BJ25" s="333">
        <f t="shared" si="25"/>
        <v>0</v>
      </c>
      <c r="BK25" s="333">
        <f t="shared" si="25"/>
        <v>0</v>
      </c>
      <c r="BL25" s="333">
        <f t="shared" si="25"/>
        <v>0</v>
      </c>
      <c r="BM25" s="333">
        <f t="shared" si="25"/>
        <v>0</v>
      </c>
      <c r="BN25" s="334">
        <f t="shared" si="11"/>
        <v>12</v>
      </c>
      <c r="BO25" s="87">
        <f t="shared" si="12"/>
        <v>2012</v>
      </c>
      <c r="BP25" s="87"/>
    </row>
    <row r="26" spans="1:68" s="35" customFormat="1" ht="10.5" customHeight="1" x14ac:dyDescent="0.2">
      <c r="A26" s="87" t="str">
        <f t="shared" si="0"/>
        <v>2012-13ENG1</v>
      </c>
      <c r="B26" s="87" t="str">
        <f t="shared" si="14"/>
        <v>ENG</v>
      </c>
      <c r="C26" s="87" t="str">
        <f t="shared" si="15"/>
        <v>2012-13</v>
      </c>
      <c r="D26" s="35" t="s">
        <v>524</v>
      </c>
      <c r="E26" s="42"/>
      <c r="F26" s="86" t="str">
        <f t="shared" si="13"/>
        <v>ENG</v>
      </c>
      <c r="G26" s="86" t="str">
        <f t="shared" si="16"/>
        <v>ENG</v>
      </c>
      <c r="H26" s="87" t="str">
        <f t="shared" si="17"/>
        <v>ENGLAND</v>
      </c>
      <c r="I26" s="292">
        <f t="shared" si="20"/>
        <v>2748</v>
      </c>
      <c r="J26" s="292">
        <f t="shared" si="20"/>
        <v>703</v>
      </c>
      <c r="K26" s="292">
        <f t="shared" si="20"/>
        <v>387</v>
      </c>
      <c r="L26" s="292">
        <f t="shared" si="20"/>
        <v>170</v>
      </c>
      <c r="M26" s="292"/>
      <c r="N26" s="292"/>
      <c r="O26" s="292"/>
      <c r="P26" s="292"/>
      <c r="Q26" s="292">
        <f t="shared" si="21"/>
        <v>0</v>
      </c>
      <c r="R26" s="292">
        <f t="shared" si="21"/>
        <v>0</v>
      </c>
      <c r="S26" s="292"/>
      <c r="T26" s="333">
        <f t="shared" si="3"/>
        <v>0</v>
      </c>
      <c r="U26" s="290" t="s">
        <v>80</v>
      </c>
      <c r="V26" s="290" t="s">
        <v>80</v>
      </c>
      <c r="W26" s="290" t="s">
        <v>80</v>
      </c>
      <c r="X26" s="289">
        <f t="shared" si="4"/>
        <v>0</v>
      </c>
      <c r="Y26" s="290" t="s">
        <v>80</v>
      </c>
      <c r="Z26" s="290" t="s">
        <v>80</v>
      </c>
      <c r="AA26" s="290" t="s">
        <v>80</v>
      </c>
      <c r="AB26" s="289">
        <f t="shared" si="5"/>
        <v>0</v>
      </c>
      <c r="AC26" s="290" t="s">
        <v>80</v>
      </c>
      <c r="AD26" s="290" t="s">
        <v>80</v>
      </c>
      <c r="AE26" s="290" t="s">
        <v>80</v>
      </c>
      <c r="AF26" s="287">
        <f t="shared" si="6"/>
        <v>0</v>
      </c>
      <c r="AG26" s="288" t="s">
        <v>80</v>
      </c>
      <c r="AH26" s="288" t="s">
        <v>80</v>
      </c>
      <c r="AI26" s="287">
        <f t="shared" si="22"/>
        <v>0</v>
      </c>
      <c r="AJ26" s="284">
        <f t="shared" si="22"/>
        <v>1160</v>
      </c>
      <c r="AK26" s="284">
        <f t="shared" si="22"/>
        <v>1466</v>
      </c>
      <c r="AL26" s="284"/>
      <c r="AM26" s="284"/>
      <c r="AN26" s="284">
        <f t="shared" si="23"/>
        <v>7263</v>
      </c>
      <c r="AO26" s="284">
        <f t="shared" si="23"/>
        <v>7551</v>
      </c>
      <c r="AP26" s="291"/>
      <c r="AQ26" s="291"/>
      <c r="AR26" s="284">
        <f t="shared" si="24"/>
        <v>194</v>
      </c>
      <c r="AS26" s="284">
        <f t="shared" si="24"/>
        <v>2637</v>
      </c>
      <c r="AT26" s="284">
        <f t="shared" si="24"/>
        <v>82</v>
      </c>
      <c r="AU26" s="284">
        <f t="shared" si="24"/>
        <v>356</v>
      </c>
      <c r="AV26" s="286">
        <f t="shared" si="24"/>
        <v>15</v>
      </c>
      <c r="AW26" s="286">
        <f t="shared" si="24"/>
        <v>30</v>
      </c>
      <c r="AX26" s="286">
        <f t="shared" si="24"/>
        <v>1003</v>
      </c>
      <c r="AY26" s="286">
        <f t="shared" si="24"/>
        <v>1115</v>
      </c>
      <c r="AZ26" s="286">
        <f t="shared" si="24"/>
        <v>1912</v>
      </c>
      <c r="BA26" s="286">
        <f t="shared" si="24"/>
        <v>3042</v>
      </c>
      <c r="BB26" s="151"/>
      <c r="BC26" s="287">
        <f t="shared" si="25"/>
        <v>0</v>
      </c>
      <c r="BD26" s="287">
        <f t="shared" si="25"/>
        <v>0</v>
      </c>
      <c r="BE26" s="284">
        <f t="shared" si="25"/>
        <v>0</v>
      </c>
      <c r="BF26" s="284">
        <f t="shared" si="25"/>
        <v>0</v>
      </c>
      <c r="BG26" s="284">
        <f t="shared" si="25"/>
        <v>0</v>
      </c>
      <c r="BH26" s="333">
        <f t="shared" si="25"/>
        <v>0</v>
      </c>
      <c r="BI26" s="333">
        <f t="shared" si="25"/>
        <v>0</v>
      </c>
      <c r="BJ26" s="333">
        <f t="shared" si="25"/>
        <v>0</v>
      </c>
      <c r="BK26" s="333">
        <f t="shared" si="25"/>
        <v>0</v>
      </c>
      <c r="BL26" s="333">
        <f t="shared" si="25"/>
        <v>0</v>
      </c>
      <c r="BM26" s="333">
        <f t="shared" si="25"/>
        <v>0</v>
      </c>
      <c r="BN26" s="334">
        <f t="shared" si="11"/>
        <v>1</v>
      </c>
      <c r="BO26" s="87">
        <f t="shared" si="12"/>
        <v>2013</v>
      </c>
      <c r="BP26" s="87"/>
    </row>
    <row r="27" spans="1:68" s="35" customFormat="1" ht="10.5" customHeight="1" x14ac:dyDescent="0.2">
      <c r="A27" s="87" t="str">
        <f t="shared" si="0"/>
        <v>2012-13ENG2</v>
      </c>
      <c r="B27" s="87" t="str">
        <f t="shared" si="14"/>
        <v>ENG</v>
      </c>
      <c r="C27" s="87" t="str">
        <f t="shared" si="15"/>
        <v>2012-13</v>
      </c>
      <c r="D27" s="35" t="s">
        <v>525</v>
      </c>
      <c r="E27" s="42"/>
      <c r="F27" s="86" t="str">
        <f t="shared" si="13"/>
        <v>ENG</v>
      </c>
      <c r="G27" s="86" t="str">
        <f t="shared" si="16"/>
        <v>ENG</v>
      </c>
      <c r="H27" s="87" t="str">
        <f t="shared" si="17"/>
        <v>ENGLAND</v>
      </c>
      <c r="I27" s="292">
        <f t="shared" si="20"/>
        <v>2517</v>
      </c>
      <c r="J27" s="292">
        <f t="shared" si="20"/>
        <v>669</v>
      </c>
      <c r="K27" s="292">
        <f t="shared" si="20"/>
        <v>294</v>
      </c>
      <c r="L27" s="292">
        <f t="shared" si="20"/>
        <v>136</v>
      </c>
      <c r="M27" s="292"/>
      <c r="N27" s="292"/>
      <c r="O27" s="292"/>
      <c r="P27" s="292"/>
      <c r="Q27" s="292">
        <f t="shared" si="21"/>
        <v>0</v>
      </c>
      <c r="R27" s="292">
        <f t="shared" si="21"/>
        <v>0</v>
      </c>
      <c r="S27" s="292"/>
      <c r="T27" s="333">
        <f t="shared" si="3"/>
        <v>0</v>
      </c>
      <c r="U27" s="290" t="s">
        <v>80</v>
      </c>
      <c r="V27" s="290" t="s">
        <v>80</v>
      </c>
      <c r="W27" s="290" t="s">
        <v>80</v>
      </c>
      <c r="X27" s="289">
        <f t="shared" si="4"/>
        <v>0</v>
      </c>
      <c r="Y27" s="290" t="s">
        <v>80</v>
      </c>
      <c r="Z27" s="290" t="s">
        <v>80</v>
      </c>
      <c r="AA27" s="290" t="s">
        <v>80</v>
      </c>
      <c r="AB27" s="289">
        <f t="shared" si="5"/>
        <v>0</v>
      </c>
      <c r="AC27" s="290" t="s">
        <v>80</v>
      </c>
      <c r="AD27" s="290" t="s">
        <v>80</v>
      </c>
      <c r="AE27" s="290" t="s">
        <v>80</v>
      </c>
      <c r="AF27" s="287">
        <f t="shared" si="6"/>
        <v>0</v>
      </c>
      <c r="AG27" s="288" t="s">
        <v>80</v>
      </c>
      <c r="AH27" s="288" t="s">
        <v>80</v>
      </c>
      <c r="AI27" s="287">
        <f t="shared" si="22"/>
        <v>0</v>
      </c>
      <c r="AJ27" s="284">
        <f t="shared" si="22"/>
        <v>1055</v>
      </c>
      <c r="AK27" s="284">
        <f t="shared" si="22"/>
        <v>1347</v>
      </c>
      <c r="AL27" s="284"/>
      <c r="AM27" s="284"/>
      <c r="AN27" s="284">
        <f t="shared" si="23"/>
        <v>6471</v>
      </c>
      <c r="AO27" s="284">
        <f t="shared" si="23"/>
        <v>6754</v>
      </c>
      <c r="AP27" s="291"/>
      <c r="AQ27" s="291"/>
      <c r="AR27" s="284">
        <f t="shared" si="24"/>
        <v>179</v>
      </c>
      <c r="AS27" s="284">
        <f t="shared" si="24"/>
        <v>2424</v>
      </c>
      <c r="AT27" s="284">
        <f t="shared" si="24"/>
        <v>69</v>
      </c>
      <c r="AU27" s="284">
        <f t="shared" si="24"/>
        <v>266</v>
      </c>
      <c r="AV27" s="286">
        <f t="shared" si="24"/>
        <v>12</v>
      </c>
      <c r="AW27" s="286">
        <f t="shared" si="24"/>
        <v>21</v>
      </c>
      <c r="AX27" s="286">
        <f t="shared" si="24"/>
        <v>921</v>
      </c>
      <c r="AY27" s="286">
        <f t="shared" si="24"/>
        <v>1034</v>
      </c>
      <c r="AZ27" s="286">
        <f t="shared" si="24"/>
        <v>1769</v>
      </c>
      <c r="BA27" s="286">
        <f t="shared" si="24"/>
        <v>2872</v>
      </c>
      <c r="BB27" s="151"/>
      <c r="BC27" s="287">
        <f t="shared" si="25"/>
        <v>0</v>
      </c>
      <c r="BD27" s="287">
        <f t="shared" si="25"/>
        <v>0</v>
      </c>
      <c r="BE27" s="284">
        <f t="shared" si="25"/>
        <v>0</v>
      </c>
      <c r="BF27" s="284">
        <f t="shared" si="25"/>
        <v>0</v>
      </c>
      <c r="BG27" s="284">
        <f t="shared" si="25"/>
        <v>0</v>
      </c>
      <c r="BH27" s="333">
        <f t="shared" si="25"/>
        <v>0</v>
      </c>
      <c r="BI27" s="333">
        <f t="shared" si="25"/>
        <v>0</v>
      </c>
      <c r="BJ27" s="333">
        <f t="shared" si="25"/>
        <v>0</v>
      </c>
      <c r="BK27" s="333">
        <f t="shared" si="25"/>
        <v>0</v>
      </c>
      <c r="BL27" s="333">
        <f t="shared" si="25"/>
        <v>0</v>
      </c>
      <c r="BM27" s="333">
        <f t="shared" si="25"/>
        <v>0</v>
      </c>
      <c r="BN27" s="334">
        <f t="shared" si="11"/>
        <v>2</v>
      </c>
      <c r="BO27" s="87">
        <f t="shared" si="12"/>
        <v>2013</v>
      </c>
      <c r="BP27" s="87"/>
    </row>
    <row r="28" spans="1:68" s="35" customFormat="1" ht="10.5" customHeight="1" x14ac:dyDescent="0.2">
      <c r="A28" s="87" t="str">
        <f t="shared" si="0"/>
        <v>2012-13ENG3</v>
      </c>
      <c r="B28" s="87" t="str">
        <f t="shared" si="14"/>
        <v>ENG</v>
      </c>
      <c r="C28" s="87" t="str">
        <f t="shared" si="15"/>
        <v>2012-13</v>
      </c>
      <c r="D28" s="35" t="s">
        <v>526</v>
      </c>
      <c r="E28" s="42"/>
      <c r="F28" s="86" t="str">
        <f t="shared" si="13"/>
        <v>ENG</v>
      </c>
      <c r="G28" s="86" t="str">
        <f t="shared" si="16"/>
        <v>ENG</v>
      </c>
      <c r="H28" s="87" t="str">
        <f t="shared" si="17"/>
        <v>ENGLAND</v>
      </c>
      <c r="I28" s="292">
        <f t="shared" si="20"/>
        <v>2639</v>
      </c>
      <c r="J28" s="292">
        <f t="shared" si="20"/>
        <v>662</v>
      </c>
      <c r="K28" s="292">
        <f t="shared" si="20"/>
        <v>332</v>
      </c>
      <c r="L28" s="292">
        <f t="shared" si="20"/>
        <v>146</v>
      </c>
      <c r="M28" s="292"/>
      <c r="N28" s="292"/>
      <c r="O28" s="292"/>
      <c r="P28" s="292"/>
      <c r="Q28" s="292">
        <f t="shared" si="21"/>
        <v>0</v>
      </c>
      <c r="R28" s="292">
        <f t="shared" si="21"/>
        <v>0</v>
      </c>
      <c r="S28" s="292"/>
      <c r="T28" s="333">
        <f t="shared" si="3"/>
        <v>0</v>
      </c>
      <c r="U28" s="290" t="s">
        <v>80</v>
      </c>
      <c r="V28" s="290" t="s">
        <v>80</v>
      </c>
      <c r="W28" s="290" t="s">
        <v>80</v>
      </c>
      <c r="X28" s="289">
        <f t="shared" si="4"/>
        <v>0</v>
      </c>
      <c r="Y28" s="290" t="s">
        <v>80</v>
      </c>
      <c r="Z28" s="290" t="s">
        <v>80</v>
      </c>
      <c r="AA28" s="290" t="s">
        <v>80</v>
      </c>
      <c r="AB28" s="289">
        <f t="shared" si="5"/>
        <v>0</v>
      </c>
      <c r="AC28" s="290" t="s">
        <v>80</v>
      </c>
      <c r="AD28" s="290" t="s">
        <v>80</v>
      </c>
      <c r="AE28" s="290" t="s">
        <v>80</v>
      </c>
      <c r="AF28" s="287">
        <f t="shared" si="6"/>
        <v>0</v>
      </c>
      <c r="AG28" s="288" t="s">
        <v>80</v>
      </c>
      <c r="AH28" s="288" t="s">
        <v>80</v>
      </c>
      <c r="AI28" s="287">
        <f t="shared" si="22"/>
        <v>0</v>
      </c>
      <c r="AJ28" s="284">
        <f t="shared" si="22"/>
        <v>1211</v>
      </c>
      <c r="AK28" s="284">
        <f t="shared" si="22"/>
        <v>1561</v>
      </c>
      <c r="AL28" s="284"/>
      <c r="AM28" s="284"/>
      <c r="AN28" s="284">
        <f t="shared" si="23"/>
        <v>7051</v>
      </c>
      <c r="AO28" s="284">
        <f t="shared" si="23"/>
        <v>7358</v>
      </c>
      <c r="AP28" s="291"/>
      <c r="AQ28" s="291"/>
      <c r="AR28" s="284">
        <f t="shared" si="24"/>
        <v>200</v>
      </c>
      <c r="AS28" s="284">
        <f t="shared" si="24"/>
        <v>2535</v>
      </c>
      <c r="AT28" s="284">
        <f t="shared" si="24"/>
        <v>79</v>
      </c>
      <c r="AU28" s="284">
        <f t="shared" si="24"/>
        <v>305</v>
      </c>
      <c r="AV28" s="286">
        <f t="shared" si="24"/>
        <v>14</v>
      </c>
      <c r="AW28" s="286">
        <f t="shared" si="24"/>
        <v>24</v>
      </c>
      <c r="AX28" s="286">
        <f t="shared" si="24"/>
        <v>957</v>
      </c>
      <c r="AY28" s="286">
        <f t="shared" si="24"/>
        <v>1063</v>
      </c>
      <c r="AZ28" s="286">
        <f t="shared" si="24"/>
        <v>1901</v>
      </c>
      <c r="BA28" s="286">
        <f t="shared" si="24"/>
        <v>3179</v>
      </c>
      <c r="BB28" s="151"/>
      <c r="BC28" s="287">
        <f t="shared" si="25"/>
        <v>0</v>
      </c>
      <c r="BD28" s="287">
        <f t="shared" si="25"/>
        <v>0</v>
      </c>
      <c r="BE28" s="284">
        <f t="shared" si="25"/>
        <v>0</v>
      </c>
      <c r="BF28" s="284">
        <f t="shared" si="25"/>
        <v>0</v>
      </c>
      <c r="BG28" s="284">
        <f t="shared" si="25"/>
        <v>0</v>
      </c>
      <c r="BH28" s="333">
        <f t="shared" si="25"/>
        <v>0</v>
      </c>
      <c r="BI28" s="333">
        <f t="shared" si="25"/>
        <v>0</v>
      </c>
      <c r="BJ28" s="333">
        <f t="shared" si="25"/>
        <v>0</v>
      </c>
      <c r="BK28" s="333">
        <f t="shared" si="25"/>
        <v>0</v>
      </c>
      <c r="BL28" s="333">
        <f t="shared" si="25"/>
        <v>0</v>
      </c>
      <c r="BM28" s="333">
        <f t="shared" si="25"/>
        <v>0</v>
      </c>
      <c r="BN28" s="334">
        <f t="shared" si="11"/>
        <v>3</v>
      </c>
      <c r="BO28" s="87">
        <f t="shared" si="12"/>
        <v>2013</v>
      </c>
      <c r="BP28" s="87"/>
    </row>
    <row r="29" spans="1:68" s="35" customFormat="1" ht="10.5" customHeight="1" x14ac:dyDescent="0.2">
      <c r="A29" s="87" t="str">
        <f t="shared" si="0"/>
        <v>2013-14ENG4</v>
      </c>
      <c r="B29" s="87" t="str">
        <f t="shared" si="14"/>
        <v>ENG</v>
      </c>
      <c r="C29" s="87" t="str">
        <f t="shared" si="15"/>
        <v>2013-14</v>
      </c>
      <c r="D29" s="35" t="s">
        <v>514</v>
      </c>
      <c r="E29" s="42"/>
      <c r="F29" s="86" t="str">
        <f t="shared" si="13"/>
        <v>ENG</v>
      </c>
      <c r="G29" s="86" t="str">
        <f t="shared" si="16"/>
        <v>ENG</v>
      </c>
      <c r="H29" s="87" t="str">
        <f t="shared" si="17"/>
        <v>ENGLAND</v>
      </c>
      <c r="I29" s="292">
        <f t="shared" si="20"/>
        <v>2670</v>
      </c>
      <c r="J29" s="292">
        <f t="shared" si="20"/>
        <v>662</v>
      </c>
      <c r="K29" s="292">
        <f t="shared" si="20"/>
        <v>325</v>
      </c>
      <c r="L29" s="292">
        <f t="shared" si="20"/>
        <v>151</v>
      </c>
      <c r="M29" s="292"/>
      <c r="N29" s="292"/>
      <c r="O29" s="292"/>
      <c r="P29" s="292"/>
      <c r="Q29" s="292">
        <f t="shared" si="21"/>
        <v>0</v>
      </c>
      <c r="R29" s="292">
        <f t="shared" si="21"/>
        <v>0</v>
      </c>
      <c r="S29" s="292"/>
      <c r="T29" s="333">
        <f t="shared" si="3"/>
        <v>0</v>
      </c>
      <c r="U29" s="290" t="s">
        <v>80</v>
      </c>
      <c r="V29" s="290" t="s">
        <v>80</v>
      </c>
      <c r="W29" s="290" t="s">
        <v>80</v>
      </c>
      <c r="X29" s="289">
        <f t="shared" si="4"/>
        <v>0</v>
      </c>
      <c r="Y29" s="290" t="s">
        <v>80</v>
      </c>
      <c r="Z29" s="290" t="s">
        <v>80</v>
      </c>
      <c r="AA29" s="290" t="s">
        <v>80</v>
      </c>
      <c r="AB29" s="289">
        <f t="shared" si="5"/>
        <v>0</v>
      </c>
      <c r="AC29" s="290" t="s">
        <v>80</v>
      </c>
      <c r="AD29" s="290" t="s">
        <v>80</v>
      </c>
      <c r="AE29" s="290" t="s">
        <v>80</v>
      </c>
      <c r="AF29" s="287">
        <f t="shared" si="6"/>
        <v>0</v>
      </c>
      <c r="AG29" s="288" t="s">
        <v>80</v>
      </c>
      <c r="AH29" s="288" t="s">
        <v>80</v>
      </c>
      <c r="AI29" s="287">
        <f t="shared" si="22"/>
        <v>0</v>
      </c>
      <c r="AJ29" s="284">
        <f t="shared" si="22"/>
        <v>1128</v>
      </c>
      <c r="AK29" s="284">
        <f t="shared" si="22"/>
        <v>1428</v>
      </c>
      <c r="AL29" s="284"/>
      <c r="AM29" s="284"/>
      <c r="AN29" s="284">
        <f t="shared" si="23"/>
        <v>6682</v>
      </c>
      <c r="AO29" s="284">
        <f t="shared" si="23"/>
        <v>6948</v>
      </c>
      <c r="AP29" s="291"/>
      <c r="AQ29" s="291"/>
      <c r="AR29" s="284">
        <f t="shared" si="24"/>
        <v>228</v>
      </c>
      <c r="AS29" s="284">
        <f t="shared" si="24"/>
        <v>2595</v>
      </c>
      <c r="AT29" s="284">
        <f t="shared" si="24"/>
        <v>89</v>
      </c>
      <c r="AU29" s="284">
        <f t="shared" si="24"/>
        <v>310</v>
      </c>
      <c r="AV29" s="286">
        <f t="shared" si="24"/>
        <v>0</v>
      </c>
      <c r="AW29" s="286">
        <f t="shared" si="24"/>
        <v>0</v>
      </c>
      <c r="AX29" s="286">
        <f t="shared" si="24"/>
        <v>973</v>
      </c>
      <c r="AY29" s="286">
        <f t="shared" si="24"/>
        <v>1100</v>
      </c>
      <c r="AZ29" s="286">
        <f t="shared" si="24"/>
        <v>1861</v>
      </c>
      <c r="BA29" s="286">
        <f t="shared" si="24"/>
        <v>2974</v>
      </c>
      <c r="BB29" s="151"/>
      <c r="BC29" s="287">
        <f t="shared" si="25"/>
        <v>0</v>
      </c>
      <c r="BD29" s="287">
        <f t="shared" si="25"/>
        <v>0</v>
      </c>
      <c r="BE29" s="284">
        <f t="shared" si="25"/>
        <v>0</v>
      </c>
      <c r="BF29" s="284">
        <f t="shared" si="25"/>
        <v>0</v>
      </c>
      <c r="BG29" s="284">
        <f t="shared" si="25"/>
        <v>0</v>
      </c>
      <c r="BH29" s="333">
        <f t="shared" si="25"/>
        <v>0</v>
      </c>
      <c r="BI29" s="333">
        <f t="shared" si="25"/>
        <v>0</v>
      </c>
      <c r="BJ29" s="333">
        <f t="shared" si="25"/>
        <v>0</v>
      </c>
      <c r="BK29" s="333">
        <f t="shared" si="25"/>
        <v>0</v>
      </c>
      <c r="BL29" s="333">
        <f t="shared" si="25"/>
        <v>0</v>
      </c>
      <c r="BM29" s="333">
        <f t="shared" si="25"/>
        <v>0</v>
      </c>
      <c r="BN29" s="334">
        <f t="shared" si="11"/>
        <v>4</v>
      </c>
      <c r="BO29" s="87">
        <f t="shared" si="12"/>
        <v>2013</v>
      </c>
      <c r="BP29" s="87"/>
    </row>
    <row r="30" spans="1:68" s="35" customFormat="1" ht="10.5" customHeight="1" x14ac:dyDescent="0.2">
      <c r="A30" s="87" t="str">
        <f t="shared" si="0"/>
        <v>2013-14ENG5</v>
      </c>
      <c r="B30" s="87" t="str">
        <f t="shared" si="14"/>
        <v>ENG</v>
      </c>
      <c r="C30" s="87" t="str">
        <f t="shared" si="15"/>
        <v>2013-14</v>
      </c>
      <c r="D30" s="35" t="s">
        <v>516</v>
      </c>
      <c r="E30" s="42"/>
      <c r="F30" s="86" t="str">
        <f t="shared" si="13"/>
        <v>ENG</v>
      </c>
      <c r="G30" s="86" t="str">
        <f t="shared" si="16"/>
        <v>ENG</v>
      </c>
      <c r="H30" s="87" t="str">
        <f t="shared" si="17"/>
        <v>ENGLAND</v>
      </c>
      <c r="I30" s="292">
        <f t="shared" si="20"/>
        <v>2516</v>
      </c>
      <c r="J30" s="292">
        <f t="shared" si="20"/>
        <v>672</v>
      </c>
      <c r="K30" s="292">
        <f t="shared" si="20"/>
        <v>314</v>
      </c>
      <c r="L30" s="292">
        <f t="shared" si="20"/>
        <v>145</v>
      </c>
      <c r="M30" s="292"/>
      <c r="N30" s="292"/>
      <c r="O30" s="292"/>
      <c r="P30" s="292"/>
      <c r="Q30" s="292">
        <f t="shared" si="21"/>
        <v>0</v>
      </c>
      <c r="R30" s="292">
        <f t="shared" si="21"/>
        <v>0</v>
      </c>
      <c r="S30" s="292"/>
      <c r="T30" s="333">
        <f t="shared" si="3"/>
        <v>0</v>
      </c>
      <c r="U30" s="290" t="s">
        <v>80</v>
      </c>
      <c r="V30" s="290" t="s">
        <v>80</v>
      </c>
      <c r="W30" s="290" t="s">
        <v>80</v>
      </c>
      <c r="X30" s="289">
        <f t="shared" si="4"/>
        <v>0</v>
      </c>
      <c r="Y30" s="290" t="s">
        <v>80</v>
      </c>
      <c r="Z30" s="290" t="s">
        <v>80</v>
      </c>
      <c r="AA30" s="290" t="s">
        <v>80</v>
      </c>
      <c r="AB30" s="289">
        <f t="shared" si="5"/>
        <v>0</v>
      </c>
      <c r="AC30" s="290" t="s">
        <v>80</v>
      </c>
      <c r="AD30" s="290" t="s">
        <v>80</v>
      </c>
      <c r="AE30" s="290" t="s">
        <v>80</v>
      </c>
      <c r="AF30" s="287">
        <f t="shared" si="6"/>
        <v>0</v>
      </c>
      <c r="AG30" s="288" t="s">
        <v>80</v>
      </c>
      <c r="AH30" s="288" t="s">
        <v>80</v>
      </c>
      <c r="AI30" s="287">
        <f t="shared" si="22"/>
        <v>0</v>
      </c>
      <c r="AJ30" s="284">
        <f t="shared" si="22"/>
        <v>1107</v>
      </c>
      <c r="AK30" s="284">
        <f t="shared" si="22"/>
        <v>1421</v>
      </c>
      <c r="AL30" s="284"/>
      <c r="AM30" s="284"/>
      <c r="AN30" s="284">
        <f t="shared" si="23"/>
        <v>6945</v>
      </c>
      <c r="AO30" s="284">
        <f t="shared" si="23"/>
        <v>7260</v>
      </c>
      <c r="AP30" s="291"/>
      <c r="AQ30" s="291"/>
      <c r="AR30" s="284">
        <f t="shared" si="24"/>
        <v>215</v>
      </c>
      <c r="AS30" s="284">
        <f t="shared" si="24"/>
        <v>2446</v>
      </c>
      <c r="AT30" s="284">
        <f t="shared" si="24"/>
        <v>69</v>
      </c>
      <c r="AU30" s="284">
        <f t="shared" si="24"/>
        <v>304</v>
      </c>
      <c r="AV30" s="286">
        <f t="shared" si="24"/>
        <v>0</v>
      </c>
      <c r="AW30" s="286">
        <f t="shared" si="24"/>
        <v>0</v>
      </c>
      <c r="AX30" s="286">
        <f t="shared" si="24"/>
        <v>1009</v>
      </c>
      <c r="AY30" s="286">
        <f t="shared" si="24"/>
        <v>1114</v>
      </c>
      <c r="AZ30" s="286">
        <f t="shared" si="24"/>
        <v>2054</v>
      </c>
      <c r="BA30" s="286">
        <f t="shared" si="24"/>
        <v>3128</v>
      </c>
      <c r="BB30" s="151"/>
      <c r="BC30" s="287">
        <f t="shared" si="25"/>
        <v>0</v>
      </c>
      <c r="BD30" s="287">
        <f t="shared" si="25"/>
        <v>0</v>
      </c>
      <c r="BE30" s="284">
        <f t="shared" si="25"/>
        <v>0</v>
      </c>
      <c r="BF30" s="284">
        <f t="shared" si="25"/>
        <v>0</v>
      </c>
      <c r="BG30" s="284">
        <f t="shared" si="25"/>
        <v>0</v>
      </c>
      <c r="BH30" s="333">
        <f t="shared" si="25"/>
        <v>0</v>
      </c>
      <c r="BI30" s="333">
        <f t="shared" si="25"/>
        <v>0</v>
      </c>
      <c r="BJ30" s="333">
        <f t="shared" si="25"/>
        <v>0</v>
      </c>
      <c r="BK30" s="333">
        <f t="shared" si="25"/>
        <v>0</v>
      </c>
      <c r="BL30" s="333">
        <f t="shared" si="25"/>
        <v>0</v>
      </c>
      <c r="BM30" s="333">
        <f t="shared" si="25"/>
        <v>0</v>
      </c>
      <c r="BN30" s="334">
        <f t="shared" si="11"/>
        <v>5</v>
      </c>
      <c r="BO30" s="87">
        <f t="shared" si="12"/>
        <v>2013</v>
      </c>
      <c r="BP30" s="87"/>
    </row>
    <row r="31" spans="1:68" s="35" customFormat="1" ht="10.5" customHeight="1" x14ac:dyDescent="0.2">
      <c r="A31" s="87" t="str">
        <f t="shared" si="0"/>
        <v>2013-14ENG6</v>
      </c>
      <c r="B31" s="87" t="str">
        <f t="shared" si="14"/>
        <v>ENG</v>
      </c>
      <c r="C31" s="87" t="str">
        <f t="shared" si="15"/>
        <v>2013-14</v>
      </c>
      <c r="D31" s="35" t="s">
        <v>517</v>
      </c>
      <c r="E31" s="42"/>
      <c r="F31" s="86" t="str">
        <f t="shared" si="13"/>
        <v>ENG</v>
      </c>
      <c r="G31" s="86" t="str">
        <f t="shared" si="16"/>
        <v>ENG</v>
      </c>
      <c r="H31" s="87" t="str">
        <f t="shared" si="17"/>
        <v>ENGLAND</v>
      </c>
      <c r="I31" s="292">
        <f t="shared" si="20"/>
        <v>2282</v>
      </c>
      <c r="J31" s="292">
        <f t="shared" si="20"/>
        <v>622</v>
      </c>
      <c r="K31" s="292">
        <f t="shared" si="20"/>
        <v>318</v>
      </c>
      <c r="L31" s="292">
        <f t="shared" si="20"/>
        <v>159</v>
      </c>
      <c r="M31" s="292"/>
      <c r="N31" s="292"/>
      <c r="O31" s="292"/>
      <c r="P31" s="292"/>
      <c r="Q31" s="292">
        <f t="shared" si="21"/>
        <v>0</v>
      </c>
      <c r="R31" s="292">
        <f t="shared" si="21"/>
        <v>0</v>
      </c>
      <c r="S31" s="292"/>
      <c r="T31" s="333">
        <f t="shared" si="3"/>
        <v>0</v>
      </c>
      <c r="U31" s="290" t="s">
        <v>80</v>
      </c>
      <c r="V31" s="290" t="s">
        <v>80</v>
      </c>
      <c r="W31" s="290" t="s">
        <v>80</v>
      </c>
      <c r="X31" s="289">
        <f t="shared" si="4"/>
        <v>0</v>
      </c>
      <c r="Y31" s="290" t="s">
        <v>80</v>
      </c>
      <c r="Z31" s="290" t="s">
        <v>80</v>
      </c>
      <c r="AA31" s="290" t="s">
        <v>80</v>
      </c>
      <c r="AB31" s="289">
        <f t="shared" si="5"/>
        <v>0</v>
      </c>
      <c r="AC31" s="290" t="s">
        <v>80</v>
      </c>
      <c r="AD31" s="290" t="s">
        <v>80</v>
      </c>
      <c r="AE31" s="290" t="s">
        <v>80</v>
      </c>
      <c r="AF31" s="287">
        <f t="shared" si="6"/>
        <v>0</v>
      </c>
      <c r="AG31" s="288" t="s">
        <v>80</v>
      </c>
      <c r="AH31" s="288" t="s">
        <v>80</v>
      </c>
      <c r="AI31" s="287">
        <f t="shared" si="22"/>
        <v>0</v>
      </c>
      <c r="AJ31" s="284">
        <f t="shared" si="22"/>
        <v>1165</v>
      </c>
      <c r="AK31" s="284">
        <f t="shared" si="22"/>
        <v>1418</v>
      </c>
      <c r="AL31" s="284"/>
      <c r="AM31" s="284"/>
      <c r="AN31" s="284">
        <f t="shared" si="23"/>
        <v>6563</v>
      </c>
      <c r="AO31" s="284">
        <f t="shared" si="23"/>
        <v>6804</v>
      </c>
      <c r="AP31" s="291"/>
      <c r="AQ31" s="291"/>
      <c r="AR31" s="284">
        <f t="shared" si="24"/>
        <v>194</v>
      </c>
      <c r="AS31" s="284">
        <f t="shared" si="24"/>
        <v>2191</v>
      </c>
      <c r="AT31" s="284">
        <f t="shared" si="24"/>
        <v>75</v>
      </c>
      <c r="AU31" s="284">
        <f t="shared" si="24"/>
        <v>288</v>
      </c>
      <c r="AV31" s="286">
        <f t="shared" si="24"/>
        <v>0</v>
      </c>
      <c r="AW31" s="286">
        <f t="shared" si="24"/>
        <v>0</v>
      </c>
      <c r="AX31" s="286">
        <f t="shared" si="24"/>
        <v>961</v>
      </c>
      <c r="AY31" s="286">
        <f t="shared" si="24"/>
        <v>1045</v>
      </c>
      <c r="AZ31" s="286">
        <f t="shared" si="24"/>
        <v>1956</v>
      </c>
      <c r="BA31" s="286">
        <f t="shared" si="24"/>
        <v>2988</v>
      </c>
      <c r="BB31" s="151"/>
      <c r="BC31" s="287">
        <f t="shared" si="25"/>
        <v>0</v>
      </c>
      <c r="BD31" s="287">
        <f t="shared" si="25"/>
        <v>0</v>
      </c>
      <c r="BE31" s="284">
        <f t="shared" si="25"/>
        <v>0</v>
      </c>
      <c r="BF31" s="284">
        <f t="shared" si="25"/>
        <v>0</v>
      </c>
      <c r="BG31" s="284">
        <f t="shared" si="25"/>
        <v>0</v>
      </c>
      <c r="BH31" s="333">
        <f t="shared" si="25"/>
        <v>0</v>
      </c>
      <c r="BI31" s="333">
        <f t="shared" si="25"/>
        <v>0</v>
      </c>
      <c r="BJ31" s="333">
        <f t="shared" si="25"/>
        <v>0</v>
      </c>
      <c r="BK31" s="333">
        <f t="shared" si="25"/>
        <v>0</v>
      </c>
      <c r="BL31" s="333">
        <f t="shared" si="25"/>
        <v>0</v>
      </c>
      <c r="BM31" s="333">
        <f t="shared" si="25"/>
        <v>0</v>
      </c>
      <c r="BN31" s="334">
        <f t="shared" si="11"/>
        <v>6</v>
      </c>
      <c r="BO31" s="87">
        <f t="shared" si="12"/>
        <v>2013</v>
      </c>
      <c r="BP31" s="87"/>
    </row>
    <row r="32" spans="1:68" s="35" customFormat="1" ht="10.5" customHeight="1" x14ac:dyDescent="0.2">
      <c r="A32" s="87" t="str">
        <f t="shared" si="0"/>
        <v>2013-14ENG7</v>
      </c>
      <c r="B32" s="87" t="str">
        <f t="shared" si="14"/>
        <v>ENG</v>
      </c>
      <c r="C32" s="87" t="str">
        <f t="shared" si="15"/>
        <v>2013-14</v>
      </c>
      <c r="D32" s="35" t="s">
        <v>518</v>
      </c>
      <c r="E32" s="42"/>
      <c r="F32" s="86" t="str">
        <f t="shared" si="13"/>
        <v>ENG</v>
      </c>
      <c r="G32" s="86" t="str">
        <f t="shared" si="16"/>
        <v>ENG</v>
      </c>
      <c r="H32" s="87" t="str">
        <f t="shared" si="17"/>
        <v>ENGLAND</v>
      </c>
      <c r="I32" s="292">
        <f t="shared" si="20"/>
        <v>2220</v>
      </c>
      <c r="J32" s="292">
        <f t="shared" si="20"/>
        <v>562</v>
      </c>
      <c r="K32" s="292">
        <f t="shared" si="20"/>
        <v>303</v>
      </c>
      <c r="L32" s="292">
        <f t="shared" si="20"/>
        <v>145</v>
      </c>
      <c r="M32" s="292"/>
      <c r="N32" s="292"/>
      <c r="O32" s="292"/>
      <c r="P32" s="292"/>
      <c r="Q32" s="292">
        <f t="shared" si="21"/>
        <v>0</v>
      </c>
      <c r="R32" s="292">
        <f t="shared" si="21"/>
        <v>0</v>
      </c>
      <c r="S32" s="292"/>
      <c r="T32" s="333">
        <f t="shared" si="3"/>
        <v>0</v>
      </c>
      <c r="U32" s="290" t="s">
        <v>80</v>
      </c>
      <c r="V32" s="290" t="s">
        <v>80</v>
      </c>
      <c r="W32" s="290" t="s">
        <v>80</v>
      </c>
      <c r="X32" s="289">
        <f t="shared" si="4"/>
        <v>0</v>
      </c>
      <c r="Y32" s="290" t="s">
        <v>80</v>
      </c>
      <c r="Z32" s="290" t="s">
        <v>80</v>
      </c>
      <c r="AA32" s="290" t="s">
        <v>80</v>
      </c>
      <c r="AB32" s="289">
        <f t="shared" si="5"/>
        <v>0</v>
      </c>
      <c r="AC32" s="290" t="s">
        <v>80</v>
      </c>
      <c r="AD32" s="290" t="s">
        <v>80</v>
      </c>
      <c r="AE32" s="290" t="s">
        <v>80</v>
      </c>
      <c r="AF32" s="287">
        <f t="shared" si="6"/>
        <v>0</v>
      </c>
      <c r="AG32" s="288" t="s">
        <v>80</v>
      </c>
      <c r="AH32" s="288" t="s">
        <v>80</v>
      </c>
      <c r="AI32" s="287">
        <f t="shared" si="22"/>
        <v>0</v>
      </c>
      <c r="AJ32" s="284">
        <f t="shared" si="22"/>
        <v>1109</v>
      </c>
      <c r="AK32" s="284">
        <f t="shared" si="22"/>
        <v>1379</v>
      </c>
      <c r="AL32" s="284"/>
      <c r="AM32" s="284"/>
      <c r="AN32" s="284">
        <f t="shared" si="23"/>
        <v>6639</v>
      </c>
      <c r="AO32" s="284">
        <f t="shared" si="23"/>
        <v>6883</v>
      </c>
      <c r="AP32" s="291"/>
      <c r="AQ32" s="291"/>
      <c r="AR32" s="284">
        <f t="shared" si="24"/>
        <v>196</v>
      </c>
      <c r="AS32" s="284">
        <f t="shared" si="24"/>
        <v>2152</v>
      </c>
      <c r="AT32" s="284">
        <f t="shared" si="24"/>
        <v>78</v>
      </c>
      <c r="AU32" s="284">
        <f t="shared" si="24"/>
        <v>287</v>
      </c>
      <c r="AV32" s="286">
        <f t="shared" si="24"/>
        <v>0</v>
      </c>
      <c r="AW32" s="286">
        <f t="shared" si="24"/>
        <v>0</v>
      </c>
      <c r="AX32" s="286">
        <f t="shared" si="24"/>
        <v>878</v>
      </c>
      <c r="AY32" s="286">
        <f t="shared" si="24"/>
        <v>989</v>
      </c>
      <c r="AZ32" s="286">
        <f t="shared" si="24"/>
        <v>1840</v>
      </c>
      <c r="BA32" s="286">
        <f t="shared" si="24"/>
        <v>2869</v>
      </c>
      <c r="BB32" s="151"/>
      <c r="BC32" s="287">
        <f t="shared" si="25"/>
        <v>0</v>
      </c>
      <c r="BD32" s="287">
        <f t="shared" si="25"/>
        <v>0</v>
      </c>
      <c r="BE32" s="284">
        <f t="shared" si="25"/>
        <v>0</v>
      </c>
      <c r="BF32" s="284">
        <f t="shared" si="25"/>
        <v>0</v>
      </c>
      <c r="BG32" s="284">
        <f t="shared" si="25"/>
        <v>0</v>
      </c>
      <c r="BH32" s="333">
        <f t="shared" si="25"/>
        <v>0</v>
      </c>
      <c r="BI32" s="333">
        <f t="shared" si="25"/>
        <v>0</v>
      </c>
      <c r="BJ32" s="333">
        <f t="shared" si="25"/>
        <v>0</v>
      </c>
      <c r="BK32" s="333">
        <f t="shared" si="25"/>
        <v>0</v>
      </c>
      <c r="BL32" s="333">
        <f t="shared" si="25"/>
        <v>0</v>
      </c>
      <c r="BM32" s="333">
        <f t="shared" si="25"/>
        <v>0</v>
      </c>
      <c r="BN32" s="334">
        <f t="shared" si="11"/>
        <v>7</v>
      </c>
      <c r="BO32" s="87">
        <f t="shared" si="12"/>
        <v>2013</v>
      </c>
      <c r="BP32" s="87"/>
    </row>
    <row r="33" spans="1:68" s="35" customFormat="1" ht="10.5" customHeight="1" x14ac:dyDescent="0.2">
      <c r="A33" s="87" t="str">
        <f t="shared" si="0"/>
        <v>2013-14ENG8</v>
      </c>
      <c r="B33" s="87" t="str">
        <f t="shared" si="14"/>
        <v>ENG</v>
      </c>
      <c r="C33" s="87" t="str">
        <f t="shared" si="15"/>
        <v>2013-14</v>
      </c>
      <c r="D33" s="35" t="s">
        <v>519</v>
      </c>
      <c r="E33" s="42"/>
      <c r="F33" s="86" t="str">
        <f t="shared" si="13"/>
        <v>ENG</v>
      </c>
      <c r="G33" s="86" t="str">
        <f t="shared" si="16"/>
        <v>ENG</v>
      </c>
      <c r="H33" s="87" t="str">
        <f t="shared" si="17"/>
        <v>ENGLAND</v>
      </c>
      <c r="I33" s="292">
        <f t="shared" si="20"/>
        <v>2356</v>
      </c>
      <c r="J33" s="292">
        <f t="shared" si="20"/>
        <v>650</v>
      </c>
      <c r="K33" s="292">
        <f t="shared" si="20"/>
        <v>324</v>
      </c>
      <c r="L33" s="292">
        <f t="shared" si="20"/>
        <v>152</v>
      </c>
      <c r="M33" s="292"/>
      <c r="N33" s="292"/>
      <c r="O33" s="292"/>
      <c r="P33" s="292"/>
      <c r="Q33" s="292">
        <f t="shared" si="21"/>
        <v>0</v>
      </c>
      <c r="R33" s="292">
        <f t="shared" si="21"/>
        <v>0</v>
      </c>
      <c r="S33" s="292"/>
      <c r="T33" s="333">
        <f t="shared" si="3"/>
        <v>0</v>
      </c>
      <c r="U33" s="290" t="s">
        <v>80</v>
      </c>
      <c r="V33" s="290" t="s">
        <v>80</v>
      </c>
      <c r="W33" s="290" t="s">
        <v>80</v>
      </c>
      <c r="X33" s="289">
        <f t="shared" si="4"/>
        <v>0</v>
      </c>
      <c r="Y33" s="290" t="s">
        <v>80</v>
      </c>
      <c r="Z33" s="290" t="s">
        <v>80</v>
      </c>
      <c r="AA33" s="290" t="s">
        <v>80</v>
      </c>
      <c r="AB33" s="289">
        <f t="shared" si="5"/>
        <v>0</v>
      </c>
      <c r="AC33" s="290" t="s">
        <v>80</v>
      </c>
      <c r="AD33" s="290" t="s">
        <v>80</v>
      </c>
      <c r="AE33" s="290" t="s">
        <v>80</v>
      </c>
      <c r="AF33" s="287">
        <f t="shared" si="6"/>
        <v>0</v>
      </c>
      <c r="AG33" s="288" t="s">
        <v>80</v>
      </c>
      <c r="AH33" s="288" t="s">
        <v>80</v>
      </c>
      <c r="AI33" s="287">
        <f t="shared" si="22"/>
        <v>0</v>
      </c>
      <c r="AJ33" s="284">
        <f t="shared" si="22"/>
        <v>1109</v>
      </c>
      <c r="AK33" s="284">
        <f t="shared" si="22"/>
        <v>1386</v>
      </c>
      <c r="AL33" s="284"/>
      <c r="AM33" s="284"/>
      <c r="AN33" s="284">
        <f t="shared" si="23"/>
        <v>6976</v>
      </c>
      <c r="AO33" s="284">
        <f t="shared" si="23"/>
        <v>7227</v>
      </c>
      <c r="AP33" s="291"/>
      <c r="AQ33" s="291"/>
      <c r="AR33" s="284">
        <f t="shared" si="24"/>
        <v>227</v>
      </c>
      <c r="AS33" s="284">
        <f t="shared" si="24"/>
        <v>2220</v>
      </c>
      <c r="AT33" s="284">
        <f t="shared" si="24"/>
        <v>82</v>
      </c>
      <c r="AU33" s="284">
        <f t="shared" si="24"/>
        <v>297</v>
      </c>
      <c r="AV33" s="286">
        <f t="shared" si="24"/>
        <v>0</v>
      </c>
      <c r="AW33" s="286">
        <f t="shared" si="24"/>
        <v>0</v>
      </c>
      <c r="AX33" s="286">
        <f t="shared" si="24"/>
        <v>873</v>
      </c>
      <c r="AY33" s="286">
        <f t="shared" si="24"/>
        <v>982</v>
      </c>
      <c r="AZ33" s="286">
        <f t="shared" si="24"/>
        <v>2015</v>
      </c>
      <c r="BA33" s="286">
        <f t="shared" si="24"/>
        <v>3153</v>
      </c>
      <c r="BB33" s="151"/>
      <c r="BC33" s="287">
        <f t="shared" si="25"/>
        <v>0</v>
      </c>
      <c r="BD33" s="287">
        <f t="shared" si="25"/>
        <v>0</v>
      </c>
      <c r="BE33" s="284">
        <f t="shared" si="25"/>
        <v>0</v>
      </c>
      <c r="BF33" s="284">
        <f t="shared" si="25"/>
        <v>0</v>
      </c>
      <c r="BG33" s="284">
        <f t="shared" si="25"/>
        <v>0</v>
      </c>
      <c r="BH33" s="333">
        <f t="shared" si="25"/>
        <v>0</v>
      </c>
      <c r="BI33" s="333">
        <f t="shared" si="25"/>
        <v>0</v>
      </c>
      <c r="BJ33" s="333">
        <f t="shared" si="25"/>
        <v>0</v>
      </c>
      <c r="BK33" s="333">
        <f t="shared" si="25"/>
        <v>0</v>
      </c>
      <c r="BL33" s="333">
        <f t="shared" si="25"/>
        <v>0</v>
      </c>
      <c r="BM33" s="333">
        <f t="shared" si="25"/>
        <v>0</v>
      </c>
      <c r="BN33" s="334">
        <f t="shared" si="11"/>
        <v>8</v>
      </c>
      <c r="BO33" s="87">
        <f t="shared" si="12"/>
        <v>2013</v>
      </c>
      <c r="BP33" s="87"/>
    </row>
    <row r="34" spans="1:68" s="35" customFormat="1" ht="10.5" customHeight="1" x14ac:dyDescent="0.2">
      <c r="A34" s="87" t="str">
        <f t="shared" si="0"/>
        <v>2013-14ENG9</v>
      </c>
      <c r="B34" s="87" t="str">
        <f t="shared" si="14"/>
        <v>ENG</v>
      </c>
      <c r="C34" s="87" t="str">
        <f t="shared" si="15"/>
        <v>2013-14</v>
      </c>
      <c r="D34" s="35" t="s">
        <v>520</v>
      </c>
      <c r="E34" s="42"/>
      <c r="F34" s="86" t="str">
        <f t="shared" si="13"/>
        <v>ENG</v>
      </c>
      <c r="G34" s="86" t="str">
        <f t="shared" si="16"/>
        <v>ENG</v>
      </c>
      <c r="H34" s="87" t="str">
        <f t="shared" si="17"/>
        <v>ENGLAND</v>
      </c>
      <c r="I34" s="292">
        <f t="shared" si="20"/>
        <v>2395</v>
      </c>
      <c r="J34" s="292">
        <f t="shared" si="20"/>
        <v>629</v>
      </c>
      <c r="K34" s="292">
        <f t="shared" si="20"/>
        <v>314</v>
      </c>
      <c r="L34" s="292">
        <f t="shared" si="20"/>
        <v>155</v>
      </c>
      <c r="M34" s="292"/>
      <c r="N34" s="292"/>
      <c r="O34" s="292"/>
      <c r="P34" s="292"/>
      <c r="Q34" s="292">
        <f t="shared" si="21"/>
        <v>0</v>
      </c>
      <c r="R34" s="292">
        <f t="shared" si="21"/>
        <v>0</v>
      </c>
      <c r="S34" s="292"/>
      <c r="T34" s="333">
        <f t="shared" si="3"/>
        <v>0</v>
      </c>
      <c r="U34" s="290" t="s">
        <v>80</v>
      </c>
      <c r="V34" s="290" t="s">
        <v>80</v>
      </c>
      <c r="W34" s="290" t="s">
        <v>80</v>
      </c>
      <c r="X34" s="289">
        <f t="shared" si="4"/>
        <v>0</v>
      </c>
      <c r="Y34" s="290" t="s">
        <v>80</v>
      </c>
      <c r="Z34" s="290" t="s">
        <v>80</v>
      </c>
      <c r="AA34" s="290" t="s">
        <v>80</v>
      </c>
      <c r="AB34" s="289">
        <f t="shared" si="5"/>
        <v>0</v>
      </c>
      <c r="AC34" s="290" t="s">
        <v>80</v>
      </c>
      <c r="AD34" s="290" t="s">
        <v>80</v>
      </c>
      <c r="AE34" s="290" t="s">
        <v>80</v>
      </c>
      <c r="AF34" s="287">
        <f t="shared" si="6"/>
        <v>0</v>
      </c>
      <c r="AG34" s="288" t="s">
        <v>80</v>
      </c>
      <c r="AH34" s="288" t="s">
        <v>80</v>
      </c>
      <c r="AI34" s="287">
        <f t="shared" si="22"/>
        <v>0</v>
      </c>
      <c r="AJ34" s="284">
        <f t="shared" si="22"/>
        <v>1102</v>
      </c>
      <c r="AK34" s="284">
        <f t="shared" si="22"/>
        <v>1338</v>
      </c>
      <c r="AL34" s="284"/>
      <c r="AM34" s="284"/>
      <c r="AN34" s="284">
        <f t="shared" si="23"/>
        <v>6986</v>
      </c>
      <c r="AO34" s="284">
        <f t="shared" si="23"/>
        <v>7266</v>
      </c>
      <c r="AP34" s="291"/>
      <c r="AQ34" s="291"/>
      <c r="AR34" s="284">
        <f t="shared" si="24"/>
        <v>177</v>
      </c>
      <c r="AS34" s="284">
        <f t="shared" si="24"/>
        <v>2193</v>
      </c>
      <c r="AT34" s="284">
        <f t="shared" si="24"/>
        <v>78</v>
      </c>
      <c r="AU34" s="284">
        <f t="shared" si="24"/>
        <v>258</v>
      </c>
      <c r="AV34" s="286">
        <f t="shared" si="24"/>
        <v>0</v>
      </c>
      <c r="AW34" s="286">
        <f t="shared" si="24"/>
        <v>0</v>
      </c>
      <c r="AX34" s="286">
        <f t="shared" si="24"/>
        <v>834</v>
      </c>
      <c r="AY34" s="286">
        <f t="shared" si="24"/>
        <v>922</v>
      </c>
      <c r="AZ34" s="286">
        <f t="shared" si="24"/>
        <v>2021</v>
      </c>
      <c r="BA34" s="286">
        <f t="shared" si="24"/>
        <v>3221</v>
      </c>
      <c r="BB34" s="151"/>
      <c r="BC34" s="287">
        <f t="shared" si="25"/>
        <v>0</v>
      </c>
      <c r="BD34" s="287">
        <f t="shared" si="25"/>
        <v>0</v>
      </c>
      <c r="BE34" s="284">
        <f t="shared" si="25"/>
        <v>0</v>
      </c>
      <c r="BF34" s="284">
        <f t="shared" si="25"/>
        <v>0</v>
      </c>
      <c r="BG34" s="284">
        <f t="shared" si="25"/>
        <v>0</v>
      </c>
      <c r="BH34" s="333">
        <f t="shared" si="25"/>
        <v>0</v>
      </c>
      <c r="BI34" s="333">
        <f t="shared" si="25"/>
        <v>0</v>
      </c>
      <c r="BJ34" s="333">
        <f t="shared" si="25"/>
        <v>0</v>
      </c>
      <c r="BK34" s="333">
        <f t="shared" si="25"/>
        <v>0</v>
      </c>
      <c r="BL34" s="333">
        <f t="shared" si="25"/>
        <v>0</v>
      </c>
      <c r="BM34" s="333">
        <f t="shared" si="25"/>
        <v>0</v>
      </c>
      <c r="BN34" s="334">
        <f t="shared" si="11"/>
        <v>9</v>
      </c>
      <c r="BO34" s="87">
        <f t="shared" si="12"/>
        <v>2013</v>
      </c>
      <c r="BP34" s="87"/>
    </row>
    <row r="35" spans="1:68" s="35" customFormat="1" ht="10.5" customHeight="1" x14ac:dyDescent="0.2">
      <c r="A35" s="87" t="str">
        <f t="shared" si="0"/>
        <v>2013-14ENG10</v>
      </c>
      <c r="B35" s="87" t="str">
        <f t="shared" si="14"/>
        <v>ENG</v>
      </c>
      <c r="C35" s="87" t="str">
        <f t="shared" si="15"/>
        <v>2013-14</v>
      </c>
      <c r="D35" s="35" t="s">
        <v>521</v>
      </c>
      <c r="E35" s="42"/>
      <c r="F35" s="86" t="str">
        <f t="shared" si="13"/>
        <v>ENG</v>
      </c>
      <c r="G35" s="86" t="str">
        <f t="shared" si="16"/>
        <v>ENG</v>
      </c>
      <c r="H35" s="87" t="str">
        <f t="shared" si="17"/>
        <v>ENGLAND</v>
      </c>
      <c r="I35" s="292">
        <f t="shared" si="20"/>
        <v>2624</v>
      </c>
      <c r="J35" s="292">
        <f t="shared" si="20"/>
        <v>691</v>
      </c>
      <c r="K35" s="292">
        <f t="shared" si="20"/>
        <v>338</v>
      </c>
      <c r="L35" s="292">
        <f t="shared" si="20"/>
        <v>157</v>
      </c>
      <c r="M35" s="292"/>
      <c r="N35" s="292"/>
      <c r="O35" s="292"/>
      <c r="P35" s="292"/>
      <c r="Q35" s="292">
        <f t="shared" si="21"/>
        <v>0</v>
      </c>
      <c r="R35" s="292">
        <f t="shared" si="21"/>
        <v>0</v>
      </c>
      <c r="S35" s="292"/>
      <c r="T35" s="333">
        <f t="shared" si="3"/>
        <v>0</v>
      </c>
      <c r="U35" s="290" t="s">
        <v>80</v>
      </c>
      <c r="V35" s="290" t="s">
        <v>80</v>
      </c>
      <c r="W35" s="290" t="s">
        <v>80</v>
      </c>
      <c r="X35" s="289">
        <f t="shared" si="4"/>
        <v>0</v>
      </c>
      <c r="Y35" s="290" t="s">
        <v>80</v>
      </c>
      <c r="Z35" s="290" t="s">
        <v>80</v>
      </c>
      <c r="AA35" s="290" t="s">
        <v>80</v>
      </c>
      <c r="AB35" s="289">
        <f t="shared" si="5"/>
        <v>0</v>
      </c>
      <c r="AC35" s="290" t="s">
        <v>80</v>
      </c>
      <c r="AD35" s="290" t="s">
        <v>80</v>
      </c>
      <c r="AE35" s="290" t="s">
        <v>80</v>
      </c>
      <c r="AF35" s="287">
        <f t="shared" si="6"/>
        <v>0</v>
      </c>
      <c r="AG35" s="288" t="s">
        <v>80</v>
      </c>
      <c r="AH35" s="288" t="s">
        <v>80</v>
      </c>
      <c r="AI35" s="287">
        <f t="shared" si="22"/>
        <v>0</v>
      </c>
      <c r="AJ35" s="284">
        <f t="shared" si="22"/>
        <v>1136</v>
      </c>
      <c r="AK35" s="284">
        <f t="shared" si="22"/>
        <v>1391</v>
      </c>
      <c r="AL35" s="284"/>
      <c r="AM35" s="284"/>
      <c r="AN35" s="284">
        <f t="shared" si="23"/>
        <v>7173</v>
      </c>
      <c r="AO35" s="284">
        <f t="shared" si="23"/>
        <v>7440</v>
      </c>
      <c r="AP35" s="291"/>
      <c r="AQ35" s="291"/>
      <c r="AR35" s="284">
        <f t="shared" ref="AR35:BA44" si="26">SUMIFS(AR$729:AR$10135,$BN$729:$BN$10135,$BN35,$BO$729:$BO$10135,$BO35)</f>
        <v>209</v>
      </c>
      <c r="AS35" s="284">
        <f t="shared" si="26"/>
        <v>2514</v>
      </c>
      <c r="AT35" s="284">
        <f t="shared" si="26"/>
        <v>78</v>
      </c>
      <c r="AU35" s="284">
        <f t="shared" si="26"/>
        <v>313</v>
      </c>
      <c r="AV35" s="286">
        <f t="shared" si="26"/>
        <v>0</v>
      </c>
      <c r="AW35" s="286">
        <f t="shared" si="26"/>
        <v>0</v>
      </c>
      <c r="AX35" s="286">
        <f t="shared" si="26"/>
        <v>897</v>
      </c>
      <c r="AY35" s="286">
        <f t="shared" si="26"/>
        <v>1008</v>
      </c>
      <c r="AZ35" s="286">
        <f t="shared" si="26"/>
        <v>1963</v>
      </c>
      <c r="BA35" s="286">
        <f t="shared" si="26"/>
        <v>3192</v>
      </c>
      <c r="BB35" s="151"/>
      <c r="BC35" s="287">
        <f t="shared" ref="BC35:BM44" si="27">SUMIFS(BC$729:BC$10135,$BN$729:$BN$10135,$BN35,$BO$729:$BO$10135,$BO35)</f>
        <v>0</v>
      </c>
      <c r="BD35" s="287">
        <f t="shared" si="27"/>
        <v>0</v>
      </c>
      <c r="BE35" s="284">
        <f t="shared" si="27"/>
        <v>0</v>
      </c>
      <c r="BF35" s="284">
        <f t="shared" si="27"/>
        <v>0</v>
      </c>
      <c r="BG35" s="284">
        <f t="shared" si="27"/>
        <v>0</v>
      </c>
      <c r="BH35" s="333">
        <f t="shared" si="27"/>
        <v>0</v>
      </c>
      <c r="BI35" s="333">
        <f t="shared" si="27"/>
        <v>0</v>
      </c>
      <c r="BJ35" s="333">
        <f t="shared" si="27"/>
        <v>0</v>
      </c>
      <c r="BK35" s="333">
        <f t="shared" si="27"/>
        <v>0</v>
      </c>
      <c r="BL35" s="333">
        <f t="shared" si="27"/>
        <v>0</v>
      </c>
      <c r="BM35" s="333">
        <f t="shared" si="27"/>
        <v>0</v>
      </c>
      <c r="BN35" s="334">
        <f t="shared" si="11"/>
        <v>10</v>
      </c>
      <c r="BO35" s="87">
        <f t="shared" si="12"/>
        <v>2013</v>
      </c>
      <c r="BP35" s="87"/>
    </row>
    <row r="36" spans="1:68" s="35" customFormat="1" ht="10.5" customHeight="1" x14ac:dyDescent="0.2">
      <c r="A36" s="87" t="str">
        <f t="shared" si="0"/>
        <v>2013-14ENG11</v>
      </c>
      <c r="B36" s="87" t="str">
        <f t="shared" si="14"/>
        <v>ENG</v>
      </c>
      <c r="C36" s="87" t="str">
        <f t="shared" si="15"/>
        <v>2013-14</v>
      </c>
      <c r="D36" s="35" t="s">
        <v>522</v>
      </c>
      <c r="E36" s="42"/>
      <c r="F36" s="86" t="str">
        <f t="shared" si="13"/>
        <v>ENG</v>
      </c>
      <c r="G36" s="86" t="str">
        <f t="shared" si="16"/>
        <v>ENG</v>
      </c>
      <c r="H36" s="87" t="str">
        <f t="shared" si="17"/>
        <v>ENGLAND</v>
      </c>
      <c r="I36" s="292">
        <f t="shared" si="20"/>
        <v>2654</v>
      </c>
      <c r="J36" s="292">
        <f t="shared" si="20"/>
        <v>672</v>
      </c>
      <c r="K36" s="292">
        <f t="shared" si="20"/>
        <v>340</v>
      </c>
      <c r="L36" s="292">
        <f t="shared" si="20"/>
        <v>150</v>
      </c>
      <c r="M36" s="292"/>
      <c r="N36" s="292"/>
      <c r="O36" s="292"/>
      <c r="P36" s="292"/>
      <c r="Q36" s="292">
        <f t="shared" si="21"/>
        <v>0</v>
      </c>
      <c r="R36" s="292">
        <f t="shared" si="21"/>
        <v>0</v>
      </c>
      <c r="S36" s="292"/>
      <c r="T36" s="333">
        <f t="shared" si="3"/>
        <v>0</v>
      </c>
      <c r="U36" s="290" t="s">
        <v>80</v>
      </c>
      <c r="V36" s="290" t="s">
        <v>80</v>
      </c>
      <c r="W36" s="290" t="s">
        <v>80</v>
      </c>
      <c r="X36" s="289">
        <f t="shared" si="4"/>
        <v>0</v>
      </c>
      <c r="Y36" s="290" t="s">
        <v>80</v>
      </c>
      <c r="Z36" s="290" t="s">
        <v>80</v>
      </c>
      <c r="AA36" s="290" t="s">
        <v>80</v>
      </c>
      <c r="AB36" s="289">
        <f t="shared" si="5"/>
        <v>0</v>
      </c>
      <c r="AC36" s="290" t="s">
        <v>80</v>
      </c>
      <c r="AD36" s="290" t="s">
        <v>80</v>
      </c>
      <c r="AE36" s="290" t="s">
        <v>80</v>
      </c>
      <c r="AF36" s="287">
        <f t="shared" si="6"/>
        <v>0</v>
      </c>
      <c r="AG36" s="288" t="s">
        <v>80</v>
      </c>
      <c r="AH36" s="288" t="s">
        <v>80</v>
      </c>
      <c r="AI36" s="287">
        <f t="shared" si="22"/>
        <v>0</v>
      </c>
      <c r="AJ36" s="284">
        <f t="shared" si="22"/>
        <v>1112</v>
      </c>
      <c r="AK36" s="284">
        <f t="shared" si="22"/>
        <v>1377</v>
      </c>
      <c r="AL36" s="284"/>
      <c r="AM36" s="284"/>
      <c r="AN36" s="284">
        <f t="shared" si="23"/>
        <v>7200</v>
      </c>
      <c r="AO36" s="284">
        <f t="shared" si="23"/>
        <v>7450</v>
      </c>
      <c r="AP36" s="291"/>
      <c r="AQ36" s="291"/>
      <c r="AR36" s="284">
        <f t="shared" si="26"/>
        <v>229</v>
      </c>
      <c r="AS36" s="284">
        <f t="shared" si="26"/>
        <v>2530</v>
      </c>
      <c r="AT36" s="284">
        <f t="shared" si="26"/>
        <v>72</v>
      </c>
      <c r="AU36" s="284">
        <f t="shared" si="26"/>
        <v>304</v>
      </c>
      <c r="AV36" s="286">
        <f t="shared" si="26"/>
        <v>0</v>
      </c>
      <c r="AW36" s="286">
        <f t="shared" si="26"/>
        <v>0</v>
      </c>
      <c r="AX36" s="286">
        <f t="shared" si="26"/>
        <v>911</v>
      </c>
      <c r="AY36" s="286">
        <f t="shared" si="26"/>
        <v>1015</v>
      </c>
      <c r="AZ36" s="286">
        <f t="shared" si="26"/>
        <v>1977</v>
      </c>
      <c r="BA36" s="286">
        <f t="shared" si="26"/>
        <v>3215</v>
      </c>
      <c r="BB36" s="151"/>
      <c r="BC36" s="287">
        <f t="shared" si="27"/>
        <v>0</v>
      </c>
      <c r="BD36" s="287">
        <f t="shared" si="27"/>
        <v>0</v>
      </c>
      <c r="BE36" s="284">
        <f t="shared" si="27"/>
        <v>0</v>
      </c>
      <c r="BF36" s="284">
        <f t="shared" si="27"/>
        <v>0</v>
      </c>
      <c r="BG36" s="284">
        <f t="shared" si="27"/>
        <v>0</v>
      </c>
      <c r="BH36" s="333">
        <f t="shared" si="27"/>
        <v>0</v>
      </c>
      <c r="BI36" s="333">
        <f t="shared" si="27"/>
        <v>0</v>
      </c>
      <c r="BJ36" s="333">
        <f t="shared" si="27"/>
        <v>0</v>
      </c>
      <c r="BK36" s="333">
        <f t="shared" si="27"/>
        <v>0</v>
      </c>
      <c r="BL36" s="333">
        <f t="shared" si="27"/>
        <v>0</v>
      </c>
      <c r="BM36" s="333">
        <f t="shared" si="27"/>
        <v>0</v>
      </c>
      <c r="BN36" s="334">
        <f t="shared" si="11"/>
        <v>11</v>
      </c>
      <c r="BO36" s="87">
        <f t="shared" si="12"/>
        <v>2013</v>
      </c>
      <c r="BP36" s="87"/>
    </row>
    <row r="37" spans="1:68" s="35" customFormat="1" ht="10.5" customHeight="1" x14ac:dyDescent="0.2">
      <c r="A37" s="87" t="str">
        <f t="shared" ref="A37:A68" si="28">CONCATENATE(C37,G37,BN37)</f>
        <v>2013-14ENG12</v>
      </c>
      <c r="B37" s="87" t="str">
        <f t="shared" si="14"/>
        <v>ENG</v>
      </c>
      <c r="C37" s="87" t="str">
        <f t="shared" si="15"/>
        <v>2013-14</v>
      </c>
      <c r="D37" s="35" t="s">
        <v>523</v>
      </c>
      <c r="E37" s="42"/>
      <c r="F37" s="86" t="str">
        <f t="shared" si="13"/>
        <v>ENG</v>
      </c>
      <c r="G37" s="86" t="str">
        <f t="shared" si="16"/>
        <v>ENG</v>
      </c>
      <c r="H37" s="87" t="str">
        <f t="shared" si="17"/>
        <v>ENGLAND</v>
      </c>
      <c r="I37" s="292">
        <f t="shared" si="20"/>
        <v>3040</v>
      </c>
      <c r="J37" s="292">
        <f t="shared" si="20"/>
        <v>794</v>
      </c>
      <c r="K37" s="292">
        <f t="shared" si="20"/>
        <v>383</v>
      </c>
      <c r="L37" s="292">
        <f t="shared" si="20"/>
        <v>169</v>
      </c>
      <c r="M37" s="292"/>
      <c r="N37" s="292"/>
      <c r="O37" s="292"/>
      <c r="P37" s="292"/>
      <c r="Q37" s="292">
        <f t="shared" si="21"/>
        <v>0</v>
      </c>
      <c r="R37" s="292">
        <f t="shared" si="21"/>
        <v>0</v>
      </c>
      <c r="S37" s="292"/>
      <c r="T37" s="333">
        <f t="shared" ref="T37:T68" si="29">SUMIFS(T$729:T$10135,$BN$729:$BN$10135,$BN37,$BO$729:$BO$10135,$BO37)</f>
        <v>0</v>
      </c>
      <c r="U37" s="290" t="s">
        <v>80</v>
      </c>
      <c r="V37" s="290" t="s">
        <v>80</v>
      </c>
      <c r="W37" s="290" t="s">
        <v>80</v>
      </c>
      <c r="X37" s="289">
        <f t="shared" ref="X37:X68" si="30">SUMIFS(X$729:X$10135,$BN$729:$BN$10135,$BN37,$BO$729:$BO$10135,$BO37)</f>
        <v>0</v>
      </c>
      <c r="Y37" s="290" t="s">
        <v>80</v>
      </c>
      <c r="Z37" s="290" t="s">
        <v>80</v>
      </c>
      <c r="AA37" s="290" t="s">
        <v>80</v>
      </c>
      <c r="AB37" s="289">
        <f t="shared" ref="AB37:AB68" si="31">SUMIFS(AB$729:AB$10135,$BN$729:$BN$10135,$BN37,$BO$729:$BO$10135,$BO37)</f>
        <v>0</v>
      </c>
      <c r="AC37" s="290" t="s">
        <v>80</v>
      </c>
      <c r="AD37" s="290" t="s">
        <v>80</v>
      </c>
      <c r="AE37" s="290" t="s">
        <v>80</v>
      </c>
      <c r="AF37" s="287">
        <f t="shared" ref="AF37:AF68" si="32">SUMIFS(AF$729:AF$10135,$BN$729:$BN$10135,$BN37,$BO$729:$BO$10135,$BO37)</f>
        <v>0</v>
      </c>
      <c r="AG37" s="288" t="s">
        <v>80</v>
      </c>
      <c r="AH37" s="288" t="s">
        <v>80</v>
      </c>
      <c r="AI37" s="287">
        <f t="shared" si="22"/>
        <v>0</v>
      </c>
      <c r="AJ37" s="284">
        <f t="shared" si="22"/>
        <v>1210</v>
      </c>
      <c r="AK37" s="284">
        <f t="shared" si="22"/>
        <v>1515</v>
      </c>
      <c r="AL37" s="284"/>
      <c r="AM37" s="284"/>
      <c r="AN37" s="284">
        <f t="shared" si="23"/>
        <v>7419</v>
      </c>
      <c r="AO37" s="284">
        <f t="shared" si="23"/>
        <v>7711</v>
      </c>
      <c r="AP37" s="291"/>
      <c r="AQ37" s="291"/>
      <c r="AR37" s="284">
        <f t="shared" si="26"/>
        <v>229</v>
      </c>
      <c r="AS37" s="284">
        <f t="shared" si="26"/>
        <v>2939</v>
      </c>
      <c r="AT37" s="284">
        <f t="shared" si="26"/>
        <v>77</v>
      </c>
      <c r="AU37" s="284">
        <f t="shared" si="26"/>
        <v>341</v>
      </c>
      <c r="AV37" s="286">
        <f t="shared" si="26"/>
        <v>0</v>
      </c>
      <c r="AW37" s="286">
        <f t="shared" si="26"/>
        <v>0</v>
      </c>
      <c r="AX37" s="286">
        <f t="shared" si="26"/>
        <v>943</v>
      </c>
      <c r="AY37" s="286">
        <f t="shared" si="26"/>
        <v>1089</v>
      </c>
      <c r="AZ37" s="286">
        <f t="shared" si="26"/>
        <v>1969</v>
      </c>
      <c r="BA37" s="286">
        <f t="shared" si="26"/>
        <v>3300</v>
      </c>
      <c r="BB37" s="151"/>
      <c r="BC37" s="287">
        <f t="shared" si="27"/>
        <v>0</v>
      </c>
      <c r="BD37" s="287">
        <f t="shared" si="27"/>
        <v>0</v>
      </c>
      <c r="BE37" s="284">
        <f t="shared" si="27"/>
        <v>0</v>
      </c>
      <c r="BF37" s="284">
        <f t="shared" si="27"/>
        <v>0</v>
      </c>
      <c r="BG37" s="284">
        <f t="shared" si="27"/>
        <v>0</v>
      </c>
      <c r="BH37" s="333">
        <f t="shared" si="27"/>
        <v>0</v>
      </c>
      <c r="BI37" s="333">
        <f t="shared" si="27"/>
        <v>0</v>
      </c>
      <c r="BJ37" s="333">
        <f t="shared" si="27"/>
        <v>0</v>
      </c>
      <c r="BK37" s="333">
        <f t="shared" si="27"/>
        <v>0</v>
      </c>
      <c r="BL37" s="333">
        <f t="shared" si="27"/>
        <v>0</v>
      </c>
      <c r="BM37" s="333">
        <f t="shared" si="27"/>
        <v>0</v>
      </c>
      <c r="BN37" s="334">
        <f t="shared" ref="BN37:BN68" si="33">MONTH(1&amp;$D37)</f>
        <v>12</v>
      </c>
      <c r="BO37" s="87">
        <f t="shared" ref="BO37:BO68" si="34">VALUE(LEFT(C37,4)+IF($BN37&lt;4,1,0))</f>
        <v>2013</v>
      </c>
      <c r="BP37" s="87"/>
    </row>
    <row r="38" spans="1:68" s="35" customFormat="1" ht="10.5" customHeight="1" x14ac:dyDescent="0.2">
      <c r="A38" s="87" t="str">
        <f t="shared" si="28"/>
        <v>2013-14ENG1</v>
      </c>
      <c r="B38" s="87" t="str">
        <f t="shared" si="14"/>
        <v>ENG</v>
      </c>
      <c r="C38" s="87" t="str">
        <f t="shared" si="15"/>
        <v>2013-14</v>
      </c>
      <c r="D38" s="35" t="s">
        <v>524</v>
      </c>
      <c r="E38" s="42"/>
      <c r="F38" s="86" t="str">
        <f t="shared" si="13"/>
        <v>ENG</v>
      </c>
      <c r="G38" s="86" t="str">
        <f t="shared" si="16"/>
        <v>ENG</v>
      </c>
      <c r="H38" s="87" t="str">
        <f t="shared" si="17"/>
        <v>ENGLAND</v>
      </c>
      <c r="I38" s="292">
        <f t="shared" si="20"/>
        <v>2891</v>
      </c>
      <c r="J38" s="292">
        <f t="shared" si="20"/>
        <v>690</v>
      </c>
      <c r="K38" s="292">
        <f t="shared" si="20"/>
        <v>368</v>
      </c>
      <c r="L38" s="292">
        <f t="shared" si="20"/>
        <v>166</v>
      </c>
      <c r="M38" s="292"/>
      <c r="N38" s="292"/>
      <c r="O38" s="292"/>
      <c r="P38" s="292"/>
      <c r="Q38" s="292">
        <f t="shared" si="21"/>
        <v>0</v>
      </c>
      <c r="R38" s="292">
        <f t="shared" si="21"/>
        <v>0</v>
      </c>
      <c r="S38" s="292"/>
      <c r="T38" s="333">
        <f t="shared" si="29"/>
        <v>0</v>
      </c>
      <c r="U38" s="290" t="s">
        <v>80</v>
      </c>
      <c r="V38" s="290" t="s">
        <v>80</v>
      </c>
      <c r="W38" s="290" t="s">
        <v>80</v>
      </c>
      <c r="X38" s="289">
        <f t="shared" si="30"/>
        <v>0</v>
      </c>
      <c r="Y38" s="290" t="s">
        <v>80</v>
      </c>
      <c r="Z38" s="290" t="s">
        <v>80</v>
      </c>
      <c r="AA38" s="290" t="s">
        <v>80</v>
      </c>
      <c r="AB38" s="289">
        <f t="shared" si="31"/>
        <v>0</v>
      </c>
      <c r="AC38" s="290" t="s">
        <v>80</v>
      </c>
      <c r="AD38" s="290" t="s">
        <v>80</v>
      </c>
      <c r="AE38" s="290" t="s">
        <v>80</v>
      </c>
      <c r="AF38" s="287">
        <f t="shared" si="32"/>
        <v>0</v>
      </c>
      <c r="AG38" s="288" t="s">
        <v>80</v>
      </c>
      <c r="AH38" s="288" t="s">
        <v>80</v>
      </c>
      <c r="AI38" s="287">
        <f t="shared" si="22"/>
        <v>0</v>
      </c>
      <c r="AJ38" s="284">
        <f t="shared" si="22"/>
        <v>1140</v>
      </c>
      <c r="AK38" s="284">
        <f t="shared" si="22"/>
        <v>1452</v>
      </c>
      <c r="AL38" s="284"/>
      <c r="AM38" s="284"/>
      <c r="AN38" s="284">
        <f t="shared" si="23"/>
        <v>7407</v>
      </c>
      <c r="AO38" s="284">
        <f t="shared" si="23"/>
        <v>7679</v>
      </c>
      <c r="AP38" s="291"/>
      <c r="AQ38" s="291"/>
      <c r="AR38" s="284">
        <f t="shared" si="26"/>
        <v>201</v>
      </c>
      <c r="AS38" s="284">
        <f t="shared" si="26"/>
        <v>2794</v>
      </c>
      <c r="AT38" s="284">
        <f t="shared" si="26"/>
        <v>81</v>
      </c>
      <c r="AU38" s="284">
        <f t="shared" si="26"/>
        <v>331</v>
      </c>
      <c r="AV38" s="286">
        <f t="shared" si="26"/>
        <v>0</v>
      </c>
      <c r="AW38" s="286">
        <f t="shared" si="26"/>
        <v>0</v>
      </c>
      <c r="AX38" s="286">
        <f t="shared" si="26"/>
        <v>982</v>
      </c>
      <c r="AY38" s="286">
        <f t="shared" si="26"/>
        <v>1122</v>
      </c>
      <c r="AZ38" s="286">
        <f t="shared" si="26"/>
        <v>1979</v>
      </c>
      <c r="BA38" s="286">
        <f t="shared" si="26"/>
        <v>3180</v>
      </c>
      <c r="BB38" s="151"/>
      <c r="BC38" s="287">
        <f t="shared" si="27"/>
        <v>0</v>
      </c>
      <c r="BD38" s="287">
        <f t="shared" si="27"/>
        <v>0</v>
      </c>
      <c r="BE38" s="284">
        <f t="shared" si="27"/>
        <v>0</v>
      </c>
      <c r="BF38" s="284">
        <f t="shared" si="27"/>
        <v>0</v>
      </c>
      <c r="BG38" s="284">
        <f t="shared" si="27"/>
        <v>0</v>
      </c>
      <c r="BH38" s="333">
        <f t="shared" si="27"/>
        <v>0</v>
      </c>
      <c r="BI38" s="333">
        <f t="shared" si="27"/>
        <v>0</v>
      </c>
      <c r="BJ38" s="333">
        <f t="shared" si="27"/>
        <v>0</v>
      </c>
      <c r="BK38" s="333">
        <f t="shared" si="27"/>
        <v>0</v>
      </c>
      <c r="BL38" s="333">
        <f t="shared" si="27"/>
        <v>0</v>
      </c>
      <c r="BM38" s="333">
        <f t="shared" si="27"/>
        <v>0</v>
      </c>
      <c r="BN38" s="334">
        <f t="shared" si="33"/>
        <v>1</v>
      </c>
      <c r="BO38" s="87">
        <f t="shared" si="34"/>
        <v>2014</v>
      </c>
      <c r="BP38" s="87"/>
    </row>
    <row r="39" spans="1:68" s="35" customFormat="1" ht="10.5" customHeight="1" x14ac:dyDescent="0.2">
      <c r="A39" s="87" t="str">
        <f t="shared" si="28"/>
        <v>2013-14ENG2</v>
      </c>
      <c r="B39" s="87" t="str">
        <f t="shared" si="14"/>
        <v>ENG</v>
      </c>
      <c r="C39" s="87" t="str">
        <f t="shared" si="15"/>
        <v>2013-14</v>
      </c>
      <c r="D39" s="35" t="s">
        <v>525</v>
      </c>
      <c r="E39" s="42"/>
      <c r="F39" s="86" t="str">
        <f t="shared" si="13"/>
        <v>ENG</v>
      </c>
      <c r="G39" s="86" t="str">
        <f t="shared" si="16"/>
        <v>ENG</v>
      </c>
      <c r="H39" s="87" t="str">
        <f t="shared" si="17"/>
        <v>ENGLAND</v>
      </c>
      <c r="I39" s="292">
        <f t="shared" si="20"/>
        <v>2509</v>
      </c>
      <c r="J39" s="292">
        <f t="shared" si="20"/>
        <v>691</v>
      </c>
      <c r="K39" s="292">
        <f t="shared" si="20"/>
        <v>302</v>
      </c>
      <c r="L39" s="292">
        <f t="shared" si="20"/>
        <v>160</v>
      </c>
      <c r="M39" s="292"/>
      <c r="N39" s="292"/>
      <c r="O39" s="292"/>
      <c r="P39" s="292"/>
      <c r="Q39" s="292">
        <f t="shared" si="21"/>
        <v>0</v>
      </c>
      <c r="R39" s="292">
        <f t="shared" si="21"/>
        <v>0</v>
      </c>
      <c r="S39" s="292"/>
      <c r="T39" s="333">
        <f t="shared" si="29"/>
        <v>0</v>
      </c>
      <c r="U39" s="290" t="s">
        <v>80</v>
      </c>
      <c r="V39" s="290" t="s">
        <v>80</v>
      </c>
      <c r="W39" s="290" t="s">
        <v>80</v>
      </c>
      <c r="X39" s="289">
        <f t="shared" si="30"/>
        <v>0</v>
      </c>
      <c r="Y39" s="290" t="s">
        <v>80</v>
      </c>
      <c r="Z39" s="290" t="s">
        <v>80</v>
      </c>
      <c r="AA39" s="290" t="s">
        <v>80</v>
      </c>
      <c r="AB39" s="289">
        <f t="shared" si="31"/>
        <v>0</v>
      </c>
      <c r="AC39" s="290" t="s">
        <v>80</v>
      </c>
      <c r="AD39" s="290" t="s">
        <v>80</v>
      </c>
      <c r="AE39" s="290" t="s">
        <v>80</v>
      </c>
      <c r="AF39" s="287">
        <f t="shared" si="32"/>
        <v>0</v>
      </c>
      <c r="AG39" s="288" t="s">
        <v>80</v>
      </c>
      <c r="AH39" s="288" t="s">
        <v>80</v>
      </c>
      <c r="AI39" s="287">
        <f t="shared" si="22"/>
        <v>0</v>
      </c>
      <c r="AJ39" s="284">
        <f t="shared" si="22"/>
        <v>1096</v>
      </c>
      <c r="AK39" s="284">
        <f t="shared" si="22"/>
        <v>1359</v>
      </c>
      <c r="AL39" s="284"/>
      <c r="AM39" s="284"/>
      <c r="AN39" s="284">
        <f t="shared" si="23"/>
        <v>6811</v>
      </c>
      <c r="AO39" s="284">
        <f t="shared" si="23"/>
        <v>7032</v>
      </c>
      <c r="AP39" s="291"/>
      <c r="AQ39" s="291"/>
      <c r="AR39" s="284">
        <f t="shared" si="26"/>
        <v>234</v>
      </c>
      <c r="AS39" s="284">
        <f t="shared" si="26"/>
        <v>2403</v>
      </c>
      <c r="AT39" s="284">
        <f t="shared" si="26"/>
        <v>88</v>
      </c>
      <c r="AU39" s="284">
        <f t="shared" si="26"/>
        <v>282</v>
      </c>
      <c r="AV39" s="286">
        <f t="shared" si="26"/>
        <v>0</v>
      </c>
      <c r="AW39" s="286">
        <f t="shared" si="26"/>
        <v>0</v>
      </c>
      <c r="AX39" s="286">
        <f t="shared" si="26"/>
        <v>888</v>
      </c>
      <c r="AY39" s="286">
        <f t="shared" si="26"/>
        <v>1008</v>
      </c>
      <c r="AZ39" s="286">
        <f t="shared" si="26"/>
        <v>1893</v>
      </c>
      <c r="BA39" s="286">
        <f t="shared" si="26"/>
        <v>3020</v>
      </c>
      <c r="BB39" s="151"/>
      <c r="BC39" s="287">
        <f t="shared" si="27"/>
        <v>0</v>
      </c>
      <c r="BD39" s="287">
        <f t="shared" si="27"/>
        <v>0</v>
      </c>
      <c r="BE39" s="284">
        <f t="shared" si="27"/>
        <v>0</v>
      </c>
      <c r="BF39" s="284">
        <f t="shared" si="27"/>
        <v>0</v>
      </c>
      <c r="BG39" s="284">
        <f t="shared" si="27"/>
        <v>0</v>
      </c>
      <c r="BH39" s="333">
        <f t="shared" si="27"/>
        <v>0</v>
      </c>
      <c r="BI39" s="333">
        <f t="shared" si="27"/>
        <v>0</v>
      </c>
      <c r="BJ39" s="333">
        <f t="shared" si="27"/>
        <v>0</v>
      </c>
      <c r="BK39" s="333">
        <f t="shared" si="27"/>
        <v>0</v>
      </c>
      <c r="BL39" s="333">
        <f t="shared" si="27"/>
        <v>0</v>
      </c>
      <c r="BM39" s="333">
        <f t="shared" si="27"/>
        <v>0</v>
      </c>
      <c r="BN39" s="334">
        <f t="shared" si="33"/>
        <v>2</v>
      </c>
      <c r="BO39" s="87">
        <f t="shared" si="34"/>
        <v>2014</v>
      </c>
      <c r="BP39" s="87"/>
    </row>
    <row r="40" spans="1:68" s="35" customFormat="1" ht="10.5" customHeight="1" x14ac:dyDescent="0.2">
      <c r="A40" s="87" t="str">
        <f t="shared" si="28"/>
        <v>2013-14ENG3</v>
      </c>
      <c r="B40" s="87" t="str">
        <f t="shared" si="14"/>
        <v>ENG</v>
      </c>
      <c r="C40" s="87" t="str">
        <f t="shared" si="15"/>
        <v>2013-14</v>
      </c>
      <c r="D40" s="35" t="s">
        <v>526</v>
      </c>
      <c r="E40" s="42"/>
      <c r="F40" s="86" t="str">
        <f t="shared" si="13"/>
        <v>ENG</v>
      </c>
      <c r="G40" s="86" t="str">
        <f t="shared" si="16"/>
        <v>ENG</v>
      </c>
      <c r="H40" s="87" t="str">
        <f t="shared" si="17"/>
        <v>ENGLAND</v>
      </c>
      <c r="I40" s="292">
        <f t="shared" si="20"/>
        <v>2668</v>
      </c>
      <c r="J40" s="292">
        <f t="shared" si="20"/>
        <v>698</v>
      </c>
      <c r="K40" s="292">
        <f t="shared" si="20"/>
        <v>330</v>
      </c>
      <c r="L40" s="292">
        <f t="shared" si="20"/>
        <v>149</v>
      </c>
      <c r="M40" s="292"/>
      <c r="N40" s="292"/>
      <c r="O40" s="292"/>
      <c r="P40" s="292"/>
      <c r="Q40" s="292">
        <f t="shared" si="21"/>
        <v>0</v>
      </c>
      <c r="R40" s="292">
        <f t="shared" si="21"/>
        <v>0</v>
      </c>
      <c r="S40" s="292"/>
      <c r="T40" s="333">
        <f t="shared" si="29"/>
        <v>0</v>
      </c>
      <c r="U40" s="290" t="s">
        <v>80</v>
      </c>
      <c r="V40" s="290" t="s">
        <v>80</v>
      </c>
      <c r="W40" s="290" t="s">
        <v>80</v>
      </c>
      <c r="X40" s="289">
        <f t="shared" si="30"/>
        <v>0</v>
      </c>
      <c r="Y40" s="290" t="s">
        <v>80</v>
      </c>
      <c r="Z40" s="290" t="s">
        <v>80</v>
      </c>
      <c r="AA40" s="290" t="s">
        <v>80</v>
      </c>
      <c r="AB40" s="289">
        <f t="shared" si="31"/>
        <v>0</v>
      </c>
      <c r="AC40" s="290" t="s">
        <v>80</v>
      </c>
      <c r="AD40" s="290" t="s">
        <v>80</v>
      </c>
      <c r="AE40" s="290" t="s">
        <v>80</v>
      </c>
      <c r="AF40" s="287">
        <f t="shared" si="32"/>
        <v>0</v>
      </c>
      <c r="AG40" s="288" t="s">
        <v>80</v>
      </c>
      <c r="AH40" s="288" t="s">
        <v>80</v>
      </c>
      <c r="AI40" s="287">
        <f t="shared" si="22"/>
        <v>0</v>
      </c>
      <c r="AJ40" s="284">
        <f t="shared" si="22"/>
        <v>1064</v>
      </c>
      <c r="AK40" s="284">
        <f t="shared" si="22"/>
        <v>1362</v>
      </c>
      <c r="AL40" s="284"/>
      <c r="AM40" s="284"/>
      <c r="AN40" s="284">
        <f t="shared" si="23"/>
        <v>7765</v>
      </c>
      <c r="AO40" s="284">
        <f t="shared" si="23"/>
        <v>8010</v>
      </c>
      <c r="AP40" s="291"/>
      <c r="AQ40" s="291"/>
      <c r="AR40" s="284">
        <f t="shared" si="26"/>
        <v>221</v>
      </c>
      <c r="AS40" s="284">
        <f t="shared" si="26"/>
        <v>2551</v>
      </c>
      <c r="AT40" s="284">
        <f t="shared" si="26"/>
        <v>84</v>
      </c>
      <c r="AU40" s="284">
        <f t="shared" si="26"/>
        <v>295</v>
      </c>
      <c r="AV40" s="286">
        <f t="shared" si="26"/>
        <v>0</v>
      </c>
      <c r="AW40" s="286">
        <f t="shared" si="26"/>
        <v>0</v>
      </c>
      <c r="AX40" s="286">
        <f t="shared" si="26"/>
        <v>968</v>
      </c>
      <c r="AY40" s="286">
        <f t="shared" si="26"/>
        <v>1115</v>
      </c>
      <c r="AZ40" s="286">
        <f t="shared" si="26"/>
        <v>2368</v>
      </c>
      <c r="BA40" s="286">
        <f t="shared" si="26"/>
        <v>3679</v>
      </c>
      <c r="BB40" s="151"/>
      <c r="BC40" s="287">
        <f t="shared" si="27"/>
        <v>0</v>
      </c>
      <c r="BD40" s="287">
        <f t="shared" si="27"/>
        <v>0</v>
      </c>
      <c r="BE40" s="284">
        <f t="shared" si="27"/>
        <v>0</v>
      </c>
      <c r="BF40" s="284">
        <f t="shared" si="27"/>
        <v>0</v>
      </c>
      <c r="BG40" s="284">
        <f t="shared" si="27"/>
        <v>0</v>
      </c>
      <c r="BH40" s="333">
        <f t="shared" si="27"/>
        <v>0</v>
      </c>
      <c r="BI40" s="333">
        <f t="shared" si="27"/>
        <v>0</v>
      </c>
      <c r="BJ40" s="333">
        <f t="shared" si="27"/>
        <v>0</v>
      </c>
      <c r="BK40" s="333">
        <f t="shared" si="27"/>
        <v>0</v>
      </c>
      <c r="BL40" s="333">
        <f t="shared" si="27"/>
        <v>0</v>
      </c>
      <c r="BM40" s="333">
        <f t="shared" si="27"/>
        <v>0</v>
      </c>
      <c r="BN40" s="334">
        <f t="shared" si="33"/>
        <v>3</v>
      </c>
      <c r="BO40" s="87">
        <f t="shared" si="34"/>
        <v>2014</v>
      </c>
      <c r="BP40" s="87"/>
    </row>
    <row r="41" spans="1:68" s="35" customFormat="1" ht="10.5" customHeight="1" x14ac:dyDescent="0.2">
      <c r="A41" s="87" t="str">
        <f t="shared" si="28"/>
        <v>2014-15ENG4</v>
      </c>
      <c r="B41" s="87" t="str">
        <f t="shared" si="14"/>
        <v>ENG</v>
      </c>
      <c r="C41" s="87" t="str">
        <f t="shared" si="15"/>
        <v>2014-15</v>
      </c>
      <c r="D41" s="35" t="s">
        <v>514</v>
      </c>
      <c r="E41" s="42"/>
      <c r="F41" s="86" t="str">
        <f t="shared" si="13"/>
        <v>ENG</v>
      </c>
      <c r="G41" s="86" t="str">
        <f t="shared" si="16"/>
        <v>ENG</v>
      </c>
      <c r="H41" s="87" t="str">
        <f t="shared" si="17"/>
        <v>ENGLAND</v>
      </c>
      <c r="I41" s="292">
        <f t="shared" si="20"/>
        <v>2608</v>
      </c>
      <c r="J41" s="292">
        <f t="shared" si="20"/>
        <v>673</v>
      </c>
      <c r="K41" s="292">
        <f t="shared" si="20"/>
        <v>324</v>
      </c>
      <c r="L41" s="292">
        <f t="shared" si="20"/>
        <v>153</v>
      </c>
      <c r="M41" s="292"/>
      <c r="N41" s="292"/>
      <c r="O41" s="292"/>
      <c r="P41" s="292"/>
      <c r="Q41" s="292">
        <f t="shared" si="21"/>
        <v>0</v>
      </c>
      <c r="R41" s="292">
        <f t="shared" si="21"/>
        <v>0</v>
      </c>
      <c r="S41" s="292"/>
      <c r="T41" s="333">
        <f t="shared" si="29"/>
        <v>0</v>
      </c>
      <c r="U41" s="290" t="s">
        <v>80</v>
      </c>
      <c r="V41" s="290" t="s">
        <v>80</v>
      </c>
      <c r="W41" s="290" t="s">
        <v>80</v>
      </c>
      <c r="X41" s="289">
        <f t="shared" si="30"/>
        <v>0</v>
      </c>
      <c r="Y41" s="290" t="s">
        <v>80</v>
      </c>
      <c r="Z41" s="290" t="s">
        <v>80</v>
      </c>
      <c r="AA41" s="290" t="s">
        <v>80</v>
      </c>
      <c r="AB41" s="289">
        <f t="shared" si="31"/>
        <v>0</v>
      </c>
      <c r="AC41" s="290" t="s">
        <v>80</v>
      </c>
      <c r="AD41" s="290" t="s">
        <v>80</v>
      </c>
      <c r="AE41" s="290" t="s">
        <v>80</v>
      </c>
      <c r="AF41" s="287">
        <f t="shared" si="32"/>
        <v>0</v>
      </c>
      <c r="AG41" s="288" t="s">
        <v>80</v>
      </c>
      <c r="AH41" s="288" t="s">
        <v>80</v>
      </c>
      <c r="AI41" s="287">
        <f t="shared" si="22"/>
        <v>0</v>
      </c>
      <c r="AJ41" s="284">
        <f t="shared" si="22"/>
        <v>1170</v>
      </c>
      <c r="AK41" s="284">
        <f t="shared" si="22"/>
        <v>1409</v>
      </c>
      <c r="AL41" s="284"/>
      <c r="AM41" s="284"/>
      <c r="AN41" s="284">
        <f t="shared" si="23"/>
        <v>6964</v>
      </c>
      <c r="AO41" s="284">
        <f t="shared" si="23"/>
        <v>7166</v>
      </c>
      <c r="AP41" s="291"/>
      <c r="AQ41" s="291"/>
      <c r="AR41" s="284">
        <f t="shared" si="26"/>
        <v>223</v>
      </c>
      <c r="AS41" s="284">
        <f t="shared" si="26"/>
        <v>2525</v>
      </c>
      <c r="AT41" s="284">
        <f t="shared" si="26"/>
        <v>90</v>
      </c>
      <c r="AU41" s="284">
        <f t="shared" si="26"/>
        <v>303</v>
      </c>
      <c r="AV41" s="286">
        <f t="shared" si="26"/>
        <v>0</v>
      </c>
      <c r="AW41" s="286">
        <f t="shared" si="26"/>
        <v>0</v>
      </c>
      <c r="AX41" s="286">
        <f t="shared" si="26"/>
        <v>950</v>
      </c>
      <c r="AY41" s="286">
        <f t="shared" si="26"/>
        <v>1092</v>
      </c>
      <c r="AZ41" s="286">
        <f t="shared" si="26"/>
        <v>2075</v>
      </c>
      <c r="BA41" s="286">
        <f t="shared" si="26"/>
        <v>3239</v>
      </c>
      <c r="BB41" s="151"/>
      <c r="BC41" s="287">
        <f t="shared" si="27"/>
        <v>0</v>
      </c>
      <c r="BD41" s="287">
        <f t="shared" si="27"/>
        <v>0</v>
      </c>
      <c r="BE41" s="284">
        <f t="shared" si="27"/>
        <v>0</v>
      </c>
      <c r="BF41" s="284">
        <f t="shared" si="27"/>
        <v>0</v>
      </c>
      <c r="BG41" s="284">
        <f t="shared" si="27"/>
        <v>0</v>
      </c>
      <c r="BH41" s="333">
        <f t="shared" si="27"/>
        <v>0</v>
      </c>
      <c r="BI41" s="333">
        <f t="shared" si="27"/>
        <v>0</v>
      </c>
      <c r="BJ41" s="333">
        <f t="shared" si="27"/>
        <v>0</v>
      </c>
      <c r="BK41" s="333">
        <f t="shared" si="27"/>
        <v>0</v>
      </c>
      <c r="BL41" s="333">
        <f t="shared" si="27"/>
        <v>0</v>
      </c>
      <c r="BM41" s="333">
        <f t="shared" si="27"/>
        <v>0</v>
      </c>
      <c r="BN41" s="334">
        <f t="shared" si="33"/>
        <v>4</v>
      </c>
      <c r="BO41" s="87">
        <f t="shared" si="34"/>
        <v>2014</v>
      </c>
      <c r="BP41" s="87"/>
    </row>
    <row r="42" spans="1:68" s="35" customFormat="1" ht="10.5" customHeight="1" x14ac:dyDescent="0.2">
      <c r="A42" s="87" t="str">
        <f t="shared" si="28"/>
        <v>2014-15ENG5</v>
      </c>
      <c r="B42" s="87" t="str">
        <f t="shared" si="14"/>
        <v>ENG</v>
      </c>
      <c r="C42" s="87" t="str">
        <f t="shared" si="15"/>
        <v>2014-15</v>
      </c>
      <c r="D42" s="35" t="s">
        <v>516</v>
      </c>
      <c r="E42" s="42"/>
      <c r="F42" s="86" t="str">
        <f t="shared" si="13"/>
        <v>ENG</v>
      </c>
      <c r="G42" s="86" t="str">
        <f t="shared" si="16"/>
        <v>ENG</v>
      </c>
      <c r="H42" s="87" t="str">
        <f t="shared" si="17"/>
        <v>ENGLAND</v>
      </c>
      <c r="I42" s="292">
        <f t="shared" si="20"/>
        <v>2540</v>
      </c>
      <c r="J42" s="292">
        <f t="shared" si="20"/>
        <v>645</v>
      </c>
      <c r="K42" s="292">
        <f t="shared" si="20"/>
        <v>359</v>
      </c>
      <c r="L42" s="292">
        <f t="shared" si="20"/>
        <v>168</v>
      </c>
      <c r="M42" s="292"/>
      <c r="N42" s="292"/>
      <c r="O42" s="292"/>
      <c r="P42" s="292"/>
      <c r="Q42" s="292">
        <f t="shared" si="21"/>
        <v>0</v>
      </c>
      <c r="R42" s="292">
        <f t="shared" si="21"/>
        <v>0</v>
      </c>
      <c r="S42" s="292"/>
      <c r="T42" s="333">
        <f t="shared" si="29"/>
        <v>0</v>
      </c>
      <c r="U42" s="290" t="s">
        <v>80</v>
      </c>
      <c r="V42" s="290" t="s">
        <v>80</v>
      </c>
      <c r="W42" s="290" t="s">
        <v>80</v>
      </c>
      <c r="X42" s="289">
        <f t="shared" si="30"/>
        <v>0</v>
      </c>
      <c r="Y42" s="290" t="s">
        <v>80</v>
      </c>
      <c r="Z42" s="290" t="s">
        <v>80</v>
      </c>
      <c r="AA42" s="290" t="s">
        <v>80</v>
      </c>
      <c r="AB42" s="289">
        <f t="shared" si="31"/>
        <v>0</v>
      </c>
      <c r="AC42" s="290" t="s">
        <v>80</v>
      </c>
      <c r="AD42" s="290" t="s">
        <v>80</v>
      </c>
      <c r="AE42" s="290" t="s">
        <v>80</v>
      </c>
      <c r="AF42" s="287">
        <f t="shared" si="32"/>
        <v>0</v>
      </c>
      <c r="AG42" s="288" t="s">
        <v>80</v>
      </c>
      <c r="AH42" s="288" t="s">
        <v>80</v>
      </c>
      <c r="AI42" s="287">
        <f t="shared" si="22"/>
        <v>0</v>
      </c>
      <c r="AJ42" s="284">
        <f t="shared" si="22"/>
        <v>1191</v>
      </c>
      <c r="AK42" s="284">
        <f t="shared" si="22"/>
        <v>1467</v>
      </c>
      <c r="AL42" s="284"/>
      <c r="AM42" s="284"/>
      <c r="AN42" s="284">
        <f t="shared" si="23"/>
        <v>7658</v>
      </c>
      <c r="AO42" s="284">
        <f t="shared" si="23"/>
        <v>7878</v>
      </c>
      <c r="AP42" s="291"/>
      <c r="AQ42" s="291"/>
      <c r="AR42" s="284">
        <f t="shared" si="26"/>
        <v>215</v>
      </c>
      <c r="AS42" s="284">
        <f t="shared" si="26"/>
        <v>2429</v>
      </c>
      <c r="AT42" s="284">
        <f t="shared" si="26"/>
        <v>94</v>
      </c>
      <c r="AU42" s="284">
        <f t="shared" si="26"/>
        <v>333</v>
      </c>
      <c r="AV42" s="286">
        <f t="shared" si="26"/>
        <v>0</v>
      </c>
      <c r="AW42" s="286">
        <f t="shared" si="26"/>
        <v>0</v>
      </c>
      <c r="AX42" s="286">
        <f t="shared" si="26"/>
        <v>978</v>
      </c>
      <c r="AY42" s="286">
        <f t="shared" si="26"/>
        <v>1155</v>
      </c>
      <c r="AZ42" s="286">
        <f t="shared" si="26"/>
        <v>2137</v>
      </c>
      <c r="BA42" s="286">
        <f t="shared" si="26"/>
        <v>3474</v>
      </c>
      <c r="BB42" s="151"/>
      <c r="BC42" s="287">
        <f t="shared" si="27"/>
        <v>0</v>
      </c>
      <c r="BD42" s="287">
        <f t="shared" si="27"/>
        <v>0</v>
      </c>
      <c r="BE42" s="284">
        <f t="shared" si="27"/>
        <v>0</v>
      </c>
      <c r="BF42" s="284">
        <f t="shared" si="27"/>
        <v>0</v>
      </c>
      <c r="BG42" s="284">
        <f t="shared" si="27"/>
        <v>0</v>
      </c>
      <c r="BH42" s="333">
        <f t="shared" si="27"/>
        <v>0</v>
      </c>
      <c r="BI42" s="333">
        <f t="shared" si="27"/>
        <v>0</v>
      </c>
      <c r="BJ42" s="333">
        <f t="shared" si="27"/>
        <v>0</v>
      </c>
      <c r="BK42" s="333">
        <f t="shared" si="27"/>
        <v>0</v>
      </c>
      <c r="BL42" s="333">
        <f t="shared" si="27"/>
        <v>0</v>
      </c>
      <c r="BM42" s="333">
        <f t="shared" si="27"/>
        <v>0</v>
      </c>
      <c r="BN42" s="334">
        <f t="shared" si="33"/>
        <v>5</v>
      </c>
      <c r="BO42" s="87">
        <f t="shared" si="34"/>
        <v>2014</v>
      </c>
      <c r="BP42" s="87"/>
    </row>
    <row r="43" spans="1:68" s="35" customFormat="1" ht="10.5" customHeight="1" x14ac:dyDescent="0.2">
      <c r="A43" s="87" t="str">
        <f t="shared" si="28"/>
        <v>2014-15ENG6</v>
      </c>
      <c r="B43" s="87" t="str">
        <f t="shared" si="14"/>
        <v>ENG</v>
      </c>
      <c r="C43" s="87" t="str">
        <f t="shared" si="15"/>
        <v>2014-15</v>
      </c>
      <c r="D43" s="35" t="s">
        <v>517</v>
      </c>
      <c r="E43" s="42"/>
      <c r="F43" s="86" t="str">
        <f t="shared" si="13"/>
        <v>ENG</v>
      </c>
      <c r="G43" s="86" t="str">
        <f t="shared" si="16"/>
        <v>ENG</v>
      </c>
      <c r="H43" s="87" t="str">
        <f t="shared" si="17"/>
        <v>ENGLAND</v>
      </c>
      <c r="I43" s="292">
        <f t="shared" si="20"/>
        <v>2373</v>
      </c>
      <c r="J43" s="292">
        <f t="shared" si="20"/>
        <v>646</v>
      </c>
      <c r="K43" s="292">
        <f t="shared" si="20"/>
        <v>333</v>
      </c>
      <c r="L43" s="292">
        <f t="shared" si="20"/>
        <v>171</v>
      </c>
      <c r="M43" s="292"/>
      <c r="N43" s="292"/>
      <c r="O43" s="292"/>
      <c r="P43" s="292"/>
      <c r="Q43" s="292">
        <f t="shared" si="21"/>
        <v>0</v>
      </c>
      <c r="R43" s="292">
        <f t="shared" si="21"/>
        <v>0</v>
      </c>
      <c r="S43" s="292"/>
      <c r="T43" s="333">
        <f t="shared" si="29"/>
        <v>0</v>
      </c>
      <c r="U43" s="290" t="s">
        <v>80</v>
      </c>
      <c r="V43" s="290" t="s">
        <v>80</v>
      </c>
      <c r="W43" s="290" t="s">
        <v>80</v>
      </c>
      <c r="X43" s="289">
        <f t="shared" si="30"/>
        <v>0</v>
      </c>
      <c r="Y43" s="290" t="s">
        <v>80</v>
      </c>
      <c r="Z43" s="290" t="s">
        <v>80</v>
      </c>
      <c r="AA43" s="290" t="s">
        <v>80</v>
      </c>
      <c r="AB43" s="289">
        <f t="shared" si="31"/>
        <v>0</v>
      </c>
      <c r="AC43" s="290" t="s">
        <v>80</v>
      </c>
      <c r="AD43" s="290" t="s">
        <v>80</v>
      </c>
      <c r="AE43" s="290" t="s">
        <v>80</v>
      </c>
      <c r="AF43" s="287">
        <f t="shared" si="32"/>
        <v>0</v>
      </c>
      <c r="AG43" s="288" t="s">
        <v>80</v>
      </c>
      <c r="AH43" s="288" t="s">
        <v>80</v>
      </c>
      <c r="AI43" s="287">
        <f t="shared" si="22"/>
        <v>0</v>
      </c>
      <c r="AJ43" s="284">
        <f t="shared" si="22"/>
        <v>1034</v>
      </c>
      <c r="AK43" s="284">
        <f t="shared" si="22"/>
        <v>1294</v>
      </c>
      <c r="AL43" s="284"/>
      <c r="AM43" s="284"/>
      <c r="AN43" s="284">
        <f t="shared" si="23"/>
        <v>7156</v>
      </c>
      <c r="AO43" s="284">
        <f t="shared" si="23"/>
        <v>7366</v>
      </c>
      <c r="AP43" s="291"/>
      <c r="AQ43" s="291"/>
      <c r="AR43" s="284">
        <f t="shared" si="26"/>
        <v>216</v>
      </c>
      <c r="AS43" s="284">
        <f t="shared" si="26"/>
        <v>2285</v>
      </c>
      <c r="AT43" s="284">
        <f t="shared" si="26"/>
        <v>76</v>
      </c>
      <c r="AU43" s="284">
        <f t="shared" si="26"/>
        <v>305</v>
      </c>
      <c r="AV43" s="286">
        <f t="shared" si="26"/>
        <v>0</v>
      </c>
      <c r="AW43" s="286">
        <f t="shared" si="26"/>
        <v>0</v>
      </c>
      <c r="AX43" s="286">
        <f t="shared" si="26"/>
        <v>911</v>
      </c>
      <c r="AY43" s="286">
        <f t="shared" si="26"/>
        <v>1029</v>
      </c>
      <c r="AZ43" s="286">
        <f t="shared" si="26"/>
        <v>1960</v>
      </c>
      <c r="BA43" s="286">
        <f t="shared" si="26"/>
        <v>3143</v>
      </c>
      <c r="BB43" s="151"/>
      <c r="BC43" s="287">
        <f t="shared" si="27"/>
        <v>0</v>
      </c>
      <c r="BD43" s="287">
        <f t="shared" si="27"/>
        <v>0</v>
      </c>
      <c r="BE43" s="284">
        <f t="shared" si="27"/>
        <v>0</v>
      </c>
      <c r="BF43" s="284">
        <f t="shared" si="27"/>
        <v>0</v>
      </c>
      <c r="BG43" s="284">
        <f t="shared" si="27"/>
        <v>0</v>
      </c>
      <c r="BH43" s="333">
        <f t="shared" si="27"/>
        <v>0</v>
      </c>
      <c r="BI43" s="333">
        <f t="shared" si="27"/>
        <v>0</v>
      </c>
      <c r="BJ43" s="333">
        <f t="shared" si="27"/>
        <v>0</v>
      </c>
      <c r="BK43" s="333">
        <f t="shared" si="27"/>
        <v>0</v>
      </c>
      <c r="BL43" s="333">
        <f t="shared" si="27"/>
        <v>0</v>
      </c>
      <c r="BM43" s="333">
        <f t="shared" si="27"/>
        <v>0</v>
      </c>
      <c r="BN43" s="334">
        <f t="shared" si="33"/>
        <v>6</v>
      </c>
      <c r="BO43" s="87">
        <f t="shared" si="34"/>
        <v>2014</v>
      </c>
      <c r="BP43" s="87"/>
    </row>
    <row r="44" spans="1:68" s="35" customFormat="1" ht="10.5" customHeight="1" x14ac:dyDescent="0.2">
      <c r="A44" s="87" t="str">
        <f t="shared" si="28"/>
        <v>2014-15ENG7</v>
      </c>
      <c r="B44" s="87" t="str">
        <f t="shared" si="14"/>
        <v>ENG</v>
      </c>
      <c r="C44" s="87" t="str">
        <f t="shared" si="15"/>
        <v>2014-15</v>
      </c>
      <c r="D44" s="35" t="s">
        <v>518</v>
      </c>
      <c r="E44" s="42"/>
      <c r="F44" s="86" t="str">
        <f t="shared" si="13"/>
        <v>ENG</v>
      </c>
      <c r="G44" s="86" t="str">
        <f t="shared" si="16"/>
        <v>ENG</v>
      </c>
      <c r="H44" s="87" t="str">
        <f t="shared" si="17"/>
        <v>ENGLAND</v>
      </c>
      <c r="I44" s="292">
        <f t="shared" si="20"/>
        <v>2351</v>
      </c>
      <c r="J44" s="292">
        <f t="shared" si="20"/>
        <v>651</v>
      </c>
      <c r="K44" s="292">
        <f t="shared" si="20"/>
        <v>332</v>
      </c>
      <c r="L44" s="292">
        <f t="shared" si="20"/>
        <v>162</v>
      </c>
      <c r="M44" s="292"/>
      <c r="N44" s="292"/>
      <c r="O44" s="292"/>
      <c r="P44" s="292"/>
      <c r="Q44" s="292">
        <f t="shared" si="21"/>
        <v>0</v>
      </c>
      <c r="R44" s="292">
        <f t="shared" si="21"/>
        <v>0</v>
      </c>
      <c r="S44" s="292"/>
      <c r="T44" s="333">
        <f t="shared" si="29"/>
        <v>0</v>
      </c>
      <c r="U44" s="290" t="s">
        <v>80</v>
      </c>
      <c r="V44" s="290" t="s">
        <v>80</v>
      </c>
      <c r="W44" s="290" t="s">
        <v>80</v>
      </c>
      <c r="X44" s="289">
        <f t="shared" si="30"/>
        <v>0</v>
      </c>
      <c r="Y44" s="290" t="s">
        <v>80</v>
      </c>
      <c r="Z44" s="290" t="s">
        <v>80</v>
      </c>
      <c r="AA44" s="290" t="s">
        <v>80</v>
      </c>
      <c r="AB44" s="289">
        <f t="shared" si="31"/>
        <v>0</v>
      </c>
      <c r="AC44" s="290" t="s">
        <v>80</v>
      </c>
      <c r="AD44" s="290" t="s">
        <v>80</v>
      </c>
      <c r="AE44" s="290" t="s">
        <v>80</v>
      </c>
      <c r="AF44" s="287">
        <f t="shared" si="32"/>
        <v>0</v>
      </c>
      <c r="AG44" s="288" t="s">
        <v>80</v>
      </c>
      <c r="AH44" s="288" t="s">
        <v>80</v>
      </c>
      <c r="AI44" s="287">
        <f t="shared" si="22"/>
        <v>0</v>
      </c>
      <c r="AJ44" s="284">
        <f t="shared" si="22"/>
        <v>1018</v>
      </c>
      <c r="AK44" s="284">
        <f t="shared" si="22"/>
        <v>1278</v>
      </c>
      <c r="AL44" s="284"/>
      <c r="AM44" s="284"/>
      <c r="AN44" s="284">
        <f t="shared" si="23"/>
        <v>7413</v>
      </c>
      <c r="AO44" s="284">
        <f t="shared" si="23"/>
        <v>7631</v>
      </c>
      <c r="AP44" s="291"/>
      <c r="AQ44" s="291"/>
      <c r="AR44" s="284">
        <f t="shared" si="26"/>
        <v>220</v>
      </c>
      <c r="AS44" s="284">
        <f t="shared" si="26"/>
        <v>2281</v>
      </c>
      <c r="AT44" s="284">
        <f t="shared" si="26"/>
        <v>81</v>
      </c>
      <c r="AU44" s="284">
        <f t="shared" si="26"/>
        <v>311</v>
      </c>
      <c r="AV44" s="286">
        <f t="shared" si="26"/>
        <v>0</v>
      </c>
      <c r="AW44" s="286">
        <f t="shared" si="26"/>
        <v>0</v>
      </c>
      <c r="AX44" s="286">
        <f t="shared" si="26"/>
        <v>884</v>
      </c>
      <c r="AY44" s="286">
        <f t="shared" si="26"/>
        <v>996</v>
      </c>
      <c r="AZ44" s="286">
        <f t="shared" si="26"/>
        <v>2123</v>
      </c>
      <c r="BA44" s="286">
        <f t="shared" si="26"/>
        <v>3422</v>
      </c>
      <c r="BB44" s="151"/>
      <c r="BC44" s="287">
        <f t="shared" si="27"/>
        <v>0</v>
      </c>
      <c r="BD44" s="287">
        <f t="shared" si="27"/>
        <v>0</v>
      </c>
      <c r="BE44" s="284">
        <f t="shared" si="27"/>
        <v>0</v>
      </c>
      <c r="BF44" s="284">
        <f t="shared" si="27"/>
        <v>0</v>
      </c>
      <c r="BG44" s="284">
        <f t="shared" si="27"/>
        <v>0</v>
      </c>
      <c r="BH44" s="333">
        <f t="shared" si="27"/>
        <v>0</v>
      </c>
      <c r="BI44" s="333">
        <f t="shared" si="27"/>
        <v>0</v>
      </c>
      <c r="BJ44" s="333">
        <f t="shared" si="27"/>
        <v>0</v>
      </c>
      <c r="BK44" s="333">
        <f t="shared" si="27"/>
        <v>0</v>
      </c>
      <c r="BL44" s="333">
        <f t="shared" si="27"/>
        <v>0</v>
      </c>
      <c r="BM44" s="333">
        <f t="shared" si="27"/>
        <v>0</v>
      </c>
      <c r="BN44" s="334">
        <f t="shared" si="33"/>
        <v>7</v>
      </c>
      <c r="BO44" s="87">
        <f t="shared" si="34"/>
        <v>2014</v>
      </c>
      <c r="BP44" s="87"/>
    </row>
    <row r="45" spans="1:68" s="35" customFormat="1" ht="10.5" customHeight="1" x14ac:dyDescent="0.2">
      <c r="A45" s="87" t="str">
        <f t="shared" si="28"/>
        <v>2014-15ENG8</v>
      </c>
      <c r="B45" s="87" t="str">
        <f t="shared" si="14"/>
        <v>ENG</v>
      </c>
      <c r="C45" s="87" t="str">
        <f t="shared" si="15"/>
        <v>2014-15</v>
      </c>
      <c r="D45" s="35" t="s">
        <v>519</v>
      </c>
      <c r="E45" s="42"/>
      <c r="F45" s="86" t="str">
        <f t="shared" si="13"/>
        <v>ENG</v>
      </c>
      <c r="G45" s="86" t="str">
        <f t="shared" si="16"/>
        <v>ENG</v>
      </c>
      <c r="H45" s="87" t="str">
        <f t="shared" si="17"/>
        <v>ENGLAND</v>
      </c>
      <c r="I45" s="292">
        <f t="shared" ref="I45:L64" si="35">SUMIFS(I$729:I$10135,$BN$729:$BN$10135,$BN45,$BO$729:$BO$10135,$BO45)</f>
        <v>2354</v>
      </c>
      <c r="J45" s="292">
        <f t="shared" si="35"/>
        <v>707</v>
      </c>
      <c r="K45" s="292">
        <f t="shared" si="35"/>
        <v>326</v>
      </c>
      <c r="L45" s="292">
        <f t="shared" si="35"/>
        <v>153</v>
      </c>
      <c r="M45" s="292"/>
      <c r="N45" s="292"/>
      <c r="O45" s="292"/>
      <c r="P45" s="292"/>
      <c r="Q45" s="292">
        <f t="shared" ref="Q45:R64" si="36">SUMIFS(Q$729:Q$10135,$BN$729:$BN$10135,$BN45,$BO$729:$BO$10135,$BO45)</f>
        <v>0</v>
      </c>
      <c r="R45" s="292">
        <f t="shared" si="36"/>
        <v>0</v>
      </c>
      <c r="S45" s="292"/>
      <c r="T45" s="333">
        <f t="shared" si="29"/>
        <v>0</v>
      </c>
      <c r="U45" s="290" t="s">
        <v>80</v>
      </c>
      <c r="V45" s="290" t="s">
        <v>80</v>
      </c>
      <c r="W45" s="290" t="s">
        <v>80</v>
      </c>
      <c r="X45" s="289">
        <f t="shared" si="30"/>
        <v>0</v>
      </c>
      <c r="Y45" s="290" t="s">
        <v>80</v>
      </c>
      <c r="Z45" s="290" t="s">
        <v>80</v>
      </c>
      <c r="AA45" s="290" t="s">
        <v>80</v>
      </c>
      <c r="AB45" s="289">
        <f t="shared" si="31"/>
        <v>0</v>
      </c>
      <c r="AC45" s="290" t="s">
        <v>80</v>
      </c>
      <c r="AD45" s="290" t="s">
        <v>80</v>
      </c>
      <c r="AE45" s="290" t="s">
        <v>80</v>
      </c>
      <c r="AF45" s="287">
        <f t="shared" si="32"/>
        <v>0</v>
      </c>
      <c r="AG45" s="288" t="s">
        <v>80</v>
      </c>
      <c r="AH45" s="288" t="s">
        <v>80</v>
      </c>
      <c r="AI45" s="287">
        <f t="shared" ref="AI45:AK64" si="37">SUMIFS(AI$729:AI$10135,$BN$729:$BN$10135,$BN45,$BO$729:$BO$10135,$BO45)</f>
        <v>0</v>
      </c>
      <c r="AJ45" s="284">
        <f t="shared" si="37"/>
        <v>1016</v>
      </c>
      <c r="AK45" s="284">
        <f t="shared" si="37"/>
        <v>1249</v>
      </c>
      <c r="AL45" s="284"/>
      <c r="AM45" s="284"/>
      <c r="AN45" s="284">
        <f t="shared" ref="AN45:AO64" si="38">SUMIFS(AN$729:AN$10135,$BN$729:$BN$10135,$BN45,$BO$729:$BO$10135,$BO45)</f>
        <v>6741</v>
      </c>
      <c r="AO45" s="284">
        <f t="shared" si="38"/>
        <v>6944</v>
      </c>
      <c r="AP45" s="291"/>
      <c r="AQ45" s="291"/>
      <c r="AR45" s="284">
        <f t="shared" ref="AR45:BA54" si="39">SUMIFS(AR$729:AR$10135,$BN$729:$BN$10135,$BN45,$BO$729:$BO$10135,$BO45)</f>
        <v>197</v>
      </c>
      <c r="AS45" s="284">
        <f t="shared" si="39"/>
        <v>2237</v>
      </c>
      <c r="AT45" s="284">
        <f t="shared" si="39"/>
        <v>72</v>
      </c>
      <c r="AU45" s="284">
        <f t="shared" si="39"/>
        <v>299</v>
      </c>
      <c r="AV45" s="286">
        <f t="shared" si="39"/>
        <v>0</v>
      </c>
      <c r="AW45" s="286">
        <f t="shared" si="39"/>
        <v>0</v>
      </c>
      <c r="AX45" s="286">
        <f t="shared" si="39"/>
        <v>855</v>
      </c>
      <c r="AY45" s="286">
        <f t="shared" si="39"/>
        <v>963</v>
      </c>
      <c r="AZ45" s="286">
        <f t="shared" si="39"/>
        <v>1819</v>
      </c>
      <c r="BA45" s="286">
        <f t="shared" si="39"/>
        <v>3011</v>
      </c>
      <c r="BB45" s="151"/>
      <c r="BC45" s="287">
        <f t="shared" ref="BC45:BM54" si="40">SUMIFS(BC$729:BC$10135,$BN$729:$BN$10135,$BN45,$BO$729:$BO$10135,$BO45)</f>
        <v>0</v>
      </c>
      <c r="BD45" s="287">
        <f t="shared" si="40"/>
        <v>0</v>
      </c>
      <c r="BE45" s="284">
        <f t="shared" si="40"/>
        <v>0</v>
      </c>
      <c r="BF45" s="284">
        <f t="shared" si="40"/>
        <v>0</v>
      </c>
      <c r="BG45" s="284">
        <f t="shared" si="40"/>
        <v>0</v>
      </c>
      <c r="BH45" s="333">
        <f t="shared" si="40"/>
        <v>0</v>
      </c>
      <c r="BI45" s="333">
        <f t="shared" si="40"/>
        <v>0</v>
      </c>
      <c r="BJ45" s="333">
        <f t="shared" si="40"/>
        <v>0</v>
      </c>
      <c r="BK45" s="333">
        <f t="shared" si="40"/>
        <v>0</v>
      </c>
      <c r="BL45" s="333">
        <f t="shared" si="40"/>
        <v>0</v>
      </c>
      <c r="BM45" s="333">
        <f t="shared" si="40"/>
        <v>0</v>
      </c>
      <c r="BN45" s="334">
        <f t="shared" si="33"/>
        <v>8</v>
      </c>
      <c r="BO45" s="87">
        <f t="shared" si="34"/>
        <v>2014</v>
      </c>
      <c r="BP45" s="87"/>
    </row>
    <row r="46" spans="1:68" s="35" customFormat="1" ht="10.5" customHeight="1" x14ac:dyDescent="0.2">
      <c r="A46" s="87" t="str">
        <f t="shared" si="28"/>
        <v>2014-15ENG9</v>
      </c>
      <c r="B46" s="87" t="str">
        <f t="shared" si="14"/>
        <v>ENG</v>
      </c>
      <c r="C46" s="87" t="str">
        <f t="shared" ref="C46:C89" si="41">IF(D46=D$5,LEFT(C45,4)+1&amp;"-"&amp;RIGHT(C45,2)+1,C45)</f>
        <v>2014-15</v>
      </c>
      <c r="D46" s="35" t="s">
        <v>520</v>
      </c>
      <c r="E46" s="42"/>
      <c r="F46" s="86" t="str">
        <f t="shared" si="13"/>
        <v>ENG</v>
      </c>
      <c r="G46" s="86" t="str">
        <f t="shared" si="16"/>
        <v>ENG</v>
      </c>
      <c r="H46" s="87" t="str">
        <f t="shared" si="17"/>
        <v>ENGLAND</v>
      </c>
      <c r="I46" s="292">
        <f t="shared" si="35"/>
        <v>2204</v>
      </c>
      <c r="J46" s="292">
        <f t="shared" si="35"/>
        <v>654</v>
      </c>
      <c r="K46" s="292">
        <f t="shared" si="35"/>
        <v>309</v>
      </c>
      <c r="L46" s="292">
        <f t="shared" si="35"/>
        <v>176</v>
      </c>
      <c r="M46" s="292"/>
      <c r="N46" s="292"/>
      <c r="O46" s="292"/>
      <c r="P46" s="292"/>
      <c r="Q46" s="292">
        <f t="shared" si="36"/>
        <v>0</v>
      </c>
      <c r="R46" s="292">
        <f t="shared" si="36"/>
        <v>0</v>
      </c>
      <c r="S46" s="292"/>
      <c r="T46" s="333">
        <f t="shared" si="29"/>
        <v>0</v>
      </c>
      <c r="U46" s="290" t="s">
        <v>80</v>
      </c>
      <c r="V46" s="290" t="s">
        <v>80</v>
      </c>
      <c r="W46" s="290" t="s">
        <v>80</v>
      </c>
      <c r="X46" s="289">
        <f t="shared" si="30"/>
        <v>0</v>
      </c>
      <c r="Y46" s="290" t="s">
        <v>80</v>
      </c>
      <c r="Z46" s="290" t="s">
        <v>80</v>
      </c>
      <c r="AA46" s="290" t="s">
        <v>80</v>
      </c>
      <c r="AB46" s="289">
        <f t="shared" si="31"/>
        <v>0</v>
      </c>
      <c r="AC46" s="290" t="s">
        <v>80</v>
      </c>
      <c r="AD46" s="290" t="s">
        <v>80</v>
      </c>
      <c r="AE46" s="290" t="s">
        <v>80</v>
      </c>
      <c r="AF46" s="287">
        <f t="shared" si="32"/>
        <v>0</v>
      </c>
      <c r="AG46" s="288" t="s">
        <v>80</v>
      </c>
      <c r="AH46" s="288" t="s">
        <v>80</v>
      </c>
      <c r="AI46" s="287">
        <f t="shared" si="37"/>
        <v>0</v>
      </c>
      <c r="AJ46" s="284">
        <f t="shared" si="37"/>
        <v>1070</v>
      </c>
      <c r="AK46" s="284">
        <f t="shared" si="37"/>
        <v>1325</v>
      </c>
      <c r="AL46" s="284"/>
      <c r="AM46" s="284"/>
      <c r="AN46" s="284">
        <f t="shared" si="38"/>
        <v>6376</v>
      </c>
      <c r="AO46" s="284">
        <f t="shared" si="38"/>
        <v>6584</v>
      </c>
      <c r="AP46" s="291"/>
      <c r="AQ46" s="291"/>
      <c r="AR46" s="284">
        <f t="shared" si="39"/>
        <v>198</v>
      </c>
      <c r="AS46" s="284">
        <f t="shared" si="39"/>
        <v>2125</v>
      </c>
      <c r="AT46" s="284">
        <f t="shared" si="39"/>
        <v>80</v>
      </c>
      <c r="AU46" s="284">
        <f t="shared" si="39"/>
        <v>285</v>
      </c>
      <c r="AV46" s="286">
        <f t="shared" si="39"/>
        <v>0</v>
      </c>
      <c r="AW46" s="286">
        <f t="shared" si="39"/>
        <v>0</v>
      </c>
      <c r="AX46" s="286">
        <f t="shared" si="39"/>
        <v>870</v>
      </c>
      <c r="AY46" s="286">
        <f t="shared" si="39"/>
        <v>985</v>
      </c>
      <c r="AZ46" s="286">
        <f t="shared" si="39"/>
        <v>1643</v>
      </c>
      <c r="BA46" s="286">
        <f t="shared" si="39"/>
        <v>2821</v>
      </c>
      <c r="BB46" s="151"/>
      <c r="BC46" s="287">
        <f t="shared" si="40"/>
        <v>0</v>
      </c>
      <c r="BD46" s="287">
        <f t="shared" si="40"/>
        <v>0</v>
      </c>
      <c r="BE46" s="284">
        <f t="shared" si="40"/>
        <v>0</v>
      </c>
      <c r="BF46" s="284">
        <f t="shared" si="40"/>
        <v>0</v>
      </c>
      <c r="BG46" s="284">
        <f t="shared" si="40"/>
        <v>0</v>
      </c>
      <c r="BH46" s="333">
        <f t="shared" si="40"/>
        <v>0</v>
      </c>
      <c r="BI46" s="333">
        <f t="shared" si="40"/>
        <v>0</v>
      </c>
      <c r="BJ46" s="333">
        <f t="shared" si="40"/>
        <v>0</v>
      </c>
      <c r="BK46" s="333">
        <f t="shared" si="40"/>
        <v>0</v>
      </c>
      <c r="BL46" s="333">
        <f t="shared" si="40"/>
        <v>0</v>
      </c>
      <c r="BM46" s="333">
        <f t="shared" si="40"/>
        <v>0</v>
      </c>
      <c r="BN46" s="334">
        <f t="shared" si="33"/>
        <v>9</v>
      </c>
      <c r="BO46" s="87">
        <f t="shared" si="34"/>
        <v>2014</v>
      </c>
      <c r="BP46" s="87"/>
    </row>
    <row r="47" spans="1:68" s="35" customFormat="1" ht="10.5" customHeight="1" x14ac:dyDescent="0.2">
      <c r="A47" s="87" t="str">
        <f t="shared" si="28"/>
        <v>2014-15ENG10</v>
      </c>
      <c r="B47" s="87" t="str">
        <f t="shared" si="14"/>
        <v>ENG</v>
      </c>
      <c r="C47" s="87" t="str">
        <f t="shared" si="41"/>
        <v>2014-15</v>
      </c>
      <c r="D47" s="35" t="s">
        <v>521</v>
      </c>
      <c r="E47" s="42"/>
      <c r="F47" s="86" t="str">
        <f t="shared" si="13"/>
        <v>ENG</v>
      </c>
      <c r="G47" s="86" t="str">
        <f t="shared" si="16"/>
        <v>ENG</v>
      </c>
      <c r="H47" s="87" t="str">
        <f t="shared" si="17"/>
        <v>ENGLAND</v>
      </c>
      <c r="I47" s="292">
        <f t="shared" si="35"/>
        <v>2658</v>
      </c>
      <c r="J47" s="292">
        <f t="shared" si="35"/>
        <v>729</v>
      </c>
      <c r="K47" s="292">
        <f t="shared" si="35"/>
        <v>336</v>
      </c>
      <c r="L47" s="292">
        <f t="shared" si="35"/>
        <v>174</v>
      </c>
      <c r="M47" s="292"/>
      <c r="N47" s="292"/>
      <c r="O47" s="292"/>
      <c r="P47" s="292"/>
      <c r="Q47" s="292">
        <f t="shared" si="36"/>
        <v>0</v>
      </c>
      <c r="R47" s="292">
        <f t="shared" si="36"/>
        <v>0</v>
      </c>
      <c r="S47" s="292"/>
      <c r="T47" s="333">
        <f t="shared" si="29"/>
        <v>0</v>
      </c>
      <c r="U47" s="290" t="s">
        <v>80</v>
      </c>
      <c r="V47" s="290" t="s">
        <v>80</v>
      </c>
      <c r="W47" s="290" t="s">
        <v>80</v>
      </c>
      <c r="X47" s="289">
        <f t="shared" si="30"/>
        <v>0</v>
      </c>
      <c r="Y47" s="290" t="s">
        <v>80</v>
      </c>
      <c r="Z47" s="290" t="s">
        <v>80</v>
      </c>
      <c r="AA47" s="290" t="s">
        <v>80</v>
      </c>
      <c r="AB47" s="289">
        <f t="shared" si="31"/>
        <v>0</v>
      </c>
      <c r="AC47" s="290" t="s">
        <v>80</v>
      </c>
      <c r="AD47" s="290" t="s">
        <v>80</v>
      </c>
      <c r="AE47" s="290" t="s">
        <v>80</v>
      </c>
      <c r="AF47" s="287">
        <f t="shared" si="32"/>
        <v>0</v>
      </c>
      <c r="AG47" s="288" t="s">
        <v>80</v>
      </c>
      <c r="AH47" s="288" t="s">
        <v>80</v>
      </c>
      <c r="AI47" s="287">
        <f t="shared" si="37"/>
        <v>0</v>
      </c>
      <c r="AJ47" s="284">
        <f t="shared" si="37"/>
        <v>1147</v>
      </c>
      <c r="AK47" s="284">
        <f t="shared" si="37"/>
        <v>1432</v>
      </c>
      <c r="AL47" s="284"/>
      <c r="AM47" s="284"/>
      <c r="AN47" s="284">
        <f t="shared" si="38"/>
        <v>7501</v>
      </c>
      <c r="AO47" s="284">
        <f t="shared" si="38"/>
        <v>7715</v>
      </c>
      <c r="AP47" s="291"/>
      <c r="AQ47" s="291"/>
      <c r="AR47" s="284">
        <f t="shared" si="39"/>
        <v>214</v>
      </c>
      <c r="AS47" s="284">
        <f t="shared" si="39"/>
        <v>2536</v>
      </c>
      <c r="AT47" s="284">
        <f t="shared" si="39"/>
        <v>83</v>
      </c>
      <c r="AU47" s="284">
        <f t="shared" si="39"/>
        <v>313</v>
      </c>
      <c r="AV47" s="286">
        <f t="shared" si="39"/>
        <v>0</v>
      </c>
      <c r="AW47" s="286">
        <f t="shared" si="39"/>
        <v>0</v>
      </c>
      <c r="AX47" s="286">
        <f t="shared" si="39"/>
        <v>930</v>
      </c>
      <c r="AY47" s="286">
        <f t="shared" si="39"/>
        <v>1065</v>
      </c>
      <c r="AZ47" s="286">
        <f t="shared" si="39"/>
        <v>1988</v>
      </c>
      <c r="BA47" s="286">
        <f t="shared" si="39"/>
        <v>3371</v>
      </c>
      <c r="BB47" s="151"/>
      <c r="BC47" s="287">
        <f t="shared" si="40"/>
        <v>0</v>
      </c>
      <c r="BD47" s="287">
        <f t="shared" si="40"/>
        <v>0</v>
      </c>
      <c r="BE47" s="284">
        <f t="shared" si="40"/>
        <v>0</v>
      </c>
      <c r="BF47" s="284">
        <f t="shared" si="40"/>
        <v>0</v>
      </c>
      <c r="BG47" s="284">
        <f t="shared" si="40"/>
        <v>0</v>
      </c>
      <c r="BH47" s="333">
        <f t="shared" si="40"/>
        <v>0</v>
      </c>
      <c r="BI47" s="333">
        <f t="shared" si="40"/>
        <v>0</v>
      </c>
      <c r="BJ47" s="333">
        <f t="shared" si="40"/>
        <v>0</v>
      </c>
      <c r="BK47" s="333">
        <f t="shared" si="40"/>
        <v>0</v>
      </c>
      <c r="BL47" s="333">
        <f t="shared" si="40"/>
        <v>0</v>
      </c>
      <c r="BM47" s="333">
        <f t="shared" si="40"/>
        <v>0</v>
      </c>
      <c r="BN47" s="334">
        <f t="shared" si="33"/>
        <v>10</v>
      </c>
      <c r="BO47" s="87">
        <f t="shared" si="34"/>
        <v>2014</v>
      </c>
      <c r="BP47" s="87"/>
    </row>
    <row r="48" spans="1:68" s="35" customFormat="1" ht="10.5" customHeight="1" x14ac:dyDescent="0.2">
      <c r="A48" s="87" t="str">
        <f t="shared" si="28"/>
        <v>2014-15ENG11</v>
      </c>
      <c r="B48" s="87" t="str">
        <f t="shared" si="14"/>
        <v>ENG</v>
      </c>
      <c r="C48" s="87" t="str">
        <f t="shared" si="41"/>
        <v>2014-15</v>
      </c>
      <c r="D48" s="35" t="s">
        <v>522</v>
      </c>
      <c r="E48" s="42"/>
      <c r="F48" s="86" t="str">
        <f t="shared" si="13"/>
        <v>ENG</v>
      </c>
      <c r="G48" s="86" t="str">
        <f t="shared" si="16"/>
        <v>ENG</v>
      </c>
      <c r="H48" s="87" t="str">
        <f t="shared" si="17"/>
        <v>ENGLAND</v>
      </c>
      <c r="I48" s="292">
        <f t="shared" si="35"/>
        <v>2610</v>
      </c>
      <c r="J48" s="292">
        <f t="shared" si="35"/>
        <v>736</v>
      </c>
      <c r="K48" s="292">
        <f t="shared" si="35"/>
        <v>311</v>
      </c>
      <c r="L48" s="292">
        <f t="shared" si="35"/>
        <v>154</v>
      </c>
      <c r="M48" s="292"/>
      <c r="N48" s="292"/>
      <c r="O48" s="292"/>
      <c r="P48" s="292"/>
      <c r="Q48" s="292">
        <f t="shared" si="36"/>
        <v>0</v>
      </c>
      <c r="R48" s="292">
        <f t="shared" si="36"/>
        <v>0</v>
      </c>
      <c r="S48" s="292"/>
      <c r="T48" s="333">
        <f t="shared" si="29"/>
        <v>0</v>
      </c>
      <c r="U48" s="290" t="s">
        <v>80</v>
      </c>
      <c r="V48" s="290" t="s">
        <v>80</v>
      </c>
      <c r="W48" s="290" t="s">
        <v>80</v>
      </c>
      <c r="X48" s="289">
        <f t="shared" si="30"/>
        <v>0</v>
      </c>
      <c r="Y48" s="290" t="s">
        <v>80</v>
      </c>
      <c r="Z48" s="290" t="s">
        <v>80</v>
      </c>
      <c r="AA48" s="290" t="s">
        <v>80</v>
      </c>
      <c r="AB48" s="289">
        <f t="shared" si="31"/>
        <v>0</v>
      </c>
      <c r="AC48" s="290" t="s">
        <v>80</v>
      </c>
      <c r="AD48" s="290" t="s">
        <v>80</v>
      </c>
      <c r="AE48" s="290" t="s">
        <v>80</v>
      </c>
      <c r="AF48" s="287">
        <f t="shared" si="32"/>
        <v>0</v>
      </c>
      <c r="AG48" s="288" t="s">
        <v>80</v>
      </c>
      <c r="AH48" s="288" t="s">
        <v>80</v>
      </c>
      <c r="AI48" s="287">
        <f t="shared" si="37"/>
        <v>0</v>
      </c>
      <c r="AJ48" s="284">
        <f t="shared" si="37"/>
        <v>1109</v>
      </c>
      <c r="AK48" s="284">
        <f t="shared" si="37"/>
        <v>1404</v>
      </c>
      <c r="AL48" s="284"/>
      <c r="AM48" s="284"/>
      <c r="AN48" s="284">
        <f t="shared" si="38"/>
        <v>7345</v>
      </c>
      <c r="AO48" s="284">
        <f t="shared" si="38"/>
        <v>7579</v>
      </c>
      <c r="AP48" s="291"/>
      <c r="AQ48" s="291"/>
      <c r="AR48" s="284">
        <f t="shared" si="39"/>
        <v>225</v>
      </c>
      <c r="AS48" s="284">
        <f t="shared" si="39"/>
        <v>2498</v>
      </c>
      <c r="AT48" s="284">
        <f t="shared" si="39"/>
        <v>71</v>
      </c>
      <c r="AU48" s="284">
        <f t="shared" si="39"/>
        <v>304</v>
      </c>
      <c r="AV48" s="286">
        <f t="shared" si="39"/>
        <v>0</v>
      </c>
      <c r="AW48" s="286">
        <f t="shared" si="39"/>
        <v>0</v>
      </c>
      <c r="AX48" s="286">
        <f t="shared" si="39"/>
        <v>903</v>
      </c>
      <c r="AY48" s="286">
        <f t="shared" si="39"/>
        <v>1029</v>
      </c>
      <c r="AZ48" s="286">
        <f t="shared" si="39"/>
        <v>1801</v>
      </c>
      <c r="BA48" s="286">
        <f t="shared" si="39"/>
        <v>3185</v>
      </c>
      <c r="BB48" s="151"/>
      <c r="BC48" s="287">
        <f t="shared" si="40"/>
        <v>0</v>
      </c>
      <c r="BD48" s="287">
        <f t="shared" si="40"/>
        <v>0</v>
      </c>
      <c r="BE48" s="284">
        <f t="shared" si="40"/>
        <v>0</v>
      </c>
      <c r="BF48" s="284">
        <f t="shared" si="40"/>
        <v>0</v>
      </c>
      <c r="BG48" s="284">
        <f t="shared" si="40"/>
        <v>0</v>
      </c>
      <c r="BH48" s="333">
        <f t="shared" si="40"/>
        <v>0</v>
      </c>
      <c r="BI48" s="333">
        <f t="shared" si="40"/>
        <v>0</v>
      </c>
      <c r="BJ48" s="333">
        <f t="shared" si="40"/>
        <v>0</v>
      </c>
      <c r="BK48" s="333">
        <f t="shared" si="40"/>
        <v>0</v>
      </c>
      <c r="BL48" s="333">
        <f t="shared" si="40"/>
        <v>0</v>
      </c>
      <c r="BM48" s="333">
        <f t="shared" si="40"/>
        <v>0</v>
      </c>
      <c r="BN48" s="334">
        <f t="shared" si="33"/>
        <v>11</v>
      </c>
      <c r="BO48" s="87">
        <f t="shared" si="34"/>
        <v>2014</v>
      </c>
      <c r="BP48" s="87"/>
    </row>
    <row r="49" spans="1:68" s="35" customFormat="1" ht="10.5" customHeight="1" x14ac:dyDescent="0.2">
      <c r="A49" s="87" t="str">
        <f t="shared" si="28"/>
        <v>2014-15ENG12</v>
      </c>
      <c r="B49" s="87" t="str">
        <f t="shared" si="14"/>
        <v>ENG</v>
      </c>
      <c r="C49" s="87" t="str">
        <f t="shared" si="41"/>
        <v>2014-15</v>
      </c>
      <c r="D49" s="35" t="s">
        <v>523</v>
      </c>
      <c r="E49" s="42"/>
      <c r="F49" s="86" t="str">
        <f t="shared" si="13"/>
        <v>ENG</v>
      </c>
      <c r="G49" s="86" t="str">
        <f t="shared" si="16"/>
        <v>ENG</v>
      </c>
      <c r="H49" s="87" t="str">
        <f t="shared" si="17"/>
        <v>ENGLAND</v>
      </c>
      <c r="I49" s="292">
        <f t="shared" si="35"/>
        <v>3376</v>
      </c>
      <c r="J49" s="292">
        <f t="shared" si="35"/>
        <v>888</v>
      </c>
      <c r="K49" s="292">
        <f t="shared" si="35"/>
        <v>351</v>
      </c>
      <c r="L49" s="292">
        <f t="shared" si="35"/>
        <v>156</v>
      </c>
      <c r="M49" s="292"/>
      <c r="N49" s="292"/>
      <c r="O49" s="292"/>
      <c r="P49" s="292"/>
      <c r="Q49" s="292">
        <f t="shared" si="36"/>
        <v>0</v>
      </c>
      <c r="R49" s="292">
        <f t="shared" si="36"/>
        <v>0</v>
      </c>
      <c r="S49" s="292"/>
      <c r="T49" s="333">
        <f t="shared" si="29"/>
        <v>0</v>
      </c>
      <c r="U49" s="290" t="s">
        <v>80</v>
      </c>
      <c r="V49" s="290" t="s">
        <v>80</v>
      </c>
      <c r="W49" s="290" t="s">
        <v>80</v>
      </c>
      <c r="X49" s="289">
        <f t="shared" si="30"/>
        <v>0</v>
      </c>
      <c r="Y49" s="290" t="s">
        <v>80</v>
      </c>
      <c r="Z49" s="290" t="s">
        <v>80</v>
      </c>
      <c r="AA49" s="290" t="s">
        <v>80</v>
      </c>
      <c r="AB49" s="289">
        <f t="shared" si="31"/>
        <v>0</v>
      </c>
      <c r="AC49" s="290" t="s">
        <v>80</v>
      </c>
      <c r="AD49" s="290" t="s">
        <v>80</v>
      </c>
      <c r="AE49" s="290" t="s">
        <v>80</v>
      </c>
      <c r="AF49" s="287">
        <f t="shared" si="32"/>
        <v>0</v>
      </c>
      <c r="AG49" s="288" t="s">
        <v>80</v>
      </c>
      <c r="AH49" s="288" t="s">
        <v>80</v>
      </c>
      <c r="AI49" s="287">
        <f t="shared" si="37"/>
        <v>0</v>
      </c>
      <c r="AJ49" s="284">
        <f t="shared" si="37"/>
        <v>1132</v>
      </c>
      <c r="AK49" s="284">
        <f t="shared" si="37"/>
        <v>1447</v>
      </c>
      <c r="AL49" s="284"/>
      <c r="AM49" s="284"/>
      <c r="AN49" s="284">
        <f t="shared" si="38"/>
        <v>7920</v>
      </c>
      <c r="AO49" s="284">
        <f t="shared" si="38"/>
        <v>8187</v>
      </c>
      <c r="AP49" s="291"/>
      <c r="AQ49" s="291"/>
      <c r="AR49" s="284">
        <f t="shared" si="39"/>
        <v>261</v>
      </c>
      <c r="AS49" s="284">
        <f t="shared" si="39"/>
        <v>3255</v>
      </c>
      <c r="AT49" s="284">
        <f t="shared" si="39"/>
        <v>83</v>
      </c>
      <c r="AU49" s="284">
        <f t="shared" si="39"/>
        <v>328</v>
      </c>
      <c r="AV49" s="286">
        <f t="shared" si="39"/>
        <v>0</v>
      </c>
      <c r="AW49" s="286">
        <f t="shared" si="39"/>
        <v>0</v>
      </c>
      <c r="AX49" s="286">
        <f t="shared" si="39"/>
        <v>893</v>
      </c>
      <c r="AY49" s="286">
        <f t="shared" si="39"/>
        <v>1060</v>
      </c>
      <c r="AZ49" s="286">
        <f t="shared" si="39"/>
        <v>1784</v>
      </c>
      <c r="BA49" s="286">
        <f t="shared" si="39"/>
        <v>3367</v>
      </c>
      <c r="BB49" s="151"/>
      <c r="BC49" s="287">
        <f t="shared" si="40"/>
        <v>0</v>
      </c>
      <c r="BD49" s="287">
        <f t="shared" si="40"/>
        <v>0</v>
      </c>
      <c r="BE49" s="284">
        <f t="shared" si="40"/>
        <v>0</v>
      </c>
      <c r="BF49" s="284">
        <f t="shared" si="40"/>
        <v>0</v>
      </c>
      <c r="BG49" s="284">
        <f t="shared" si="40"/>
        <v>0</v>
      </c>
      <c r="BH49" s="333">
        <f t="shared" si="40"/>
        <v>0</v>
      </c>
      <c r="BI49" s="333">
        <f t="shared" si="40"/>
        <v>0</v>
      </c>
      <c r="BJ49" s="333">
        <f t="shared" si="40"/>
        <v>0</v>
      </c>
      <c r="BK49" s="333">
        <f t="shared" si="40"/>
        <v>0</v>
      </c>
      <c r="BL49" s="333">
        <f t="shared" si="40"/>
        <v>0</v>
      </c>
      <c r="BM49" s="333">
        <f t="shared" si="40"/>
        <v>0</v>
      </c>
      <c r="BN49" s="334">
        <f t="shared" si="33"/>
        <v>12</v>
      </c>
      <c r="BO49" s="87">
        <f t="shared" si="34"/>
        <v>2014</v>
      </c>
      <c r="BP49" s="87"/>
    </row>
    <row r="50" spans="1:68" s="35" customFormat="1" ht="10.5" customHeight="1" x14ac:dyDescent="0.2">
      <c r="A50" s="87" t="str">
        <f t="shared" si="28"/>
        <v>2014-15ENG1</v>
      </c>
      <c r="B50" s="87" t="str">
        <f t="shared" si="14"/>
        <v>ENG</v>
      </c>
      <c r="C50" s="87" t="str">
        <f t="shared" si="41"/>
        <v>2014-15</v>
      </c>
      <c r="D50" s="35" t="s">
        <v>524</v>
      </c>
      <c r="E50" s="42"/>
      <c r="F50" s="86" t="str">
        <f t="shared" si="13"/>
        <v>ENG</v>
      </c>
      <c r="G50" s="86" t="str">
        <f t="shared" si="16"/>
        <v>ENG</v>
      </c>
      <c r="H50" s="87" t="str">
        <f t="shared" si="17"/>
        <v>ENGLAND</v>
      </c>
      <c r="I50" s="292">
        <f t="shared" si="35"/>
        <v>3327</v>
      </c>
      <c r="J50" s="292">
        <f t="shared" si="35"/>
        <v>875</v>
      </c>
      <c r="K50" s="292">
        <f t="shared" si="35"/>
        <v>400</v>
      </c>
      <c r="L50" s="292">
        <f t="shared" si="35"/>
        <v>194</v>
      </c>
      <c r="M50" s="292"/>
      <c r="N50" s="292"/>
      <c r="O50" s="292"/>
      <c r="P50" s="292"/>
      <c r="Q50" s="292">
        <f t="shared" si="36"/>
        <v>0</v>
      </c>
      <c r="R50" s="292">
        <f t="shared" si="36"/>
        <v>0</v>
      </c>
      <c r="S50" s="292"/>
      <c r="T50" s="333">
        <f t="shared" si="29"/>
        <v>0</v>
      </c>
      <c r="U50" s="290" t="s">
        <v>80</v>
      </c>
      <c r="V50" s="290" t="s">
        <v>80</v>
      </c>
      <c r="W50" s="290" t="s">
        <v>80</v>
      </c>
      <c r="X50" s="289">
        <f t="shared" si="30"/>
        <v>0</v>
      </c>
      <c r="Y50" s="290" t="s">
        <v>80</v>
      </c>
      <c r="Z50" s="290" t="s">
        <v>80</v>
      </c>
      <c r="AA50" s="290" t="s">
        <v>80</v>
      </c>
      <c r="AB50" s="289">
        <f t="shared" si="31"/>
        <v>0</v>
      </c>
      <c r="AC50" s="290" t="s">
        <v>80</v>
      </c>
      <c r="AD50" s="290" t="s">
        <v>80</v>
      </c>
      <c r="AE50" s="290" t="s">
        <v>80</v>
      </c>
      <c r="AF50" s="287">
        <f t="shared" si="32"/>
        <v>0</v>
      </c>
      <c r="AG50" s="288" t="s">
        <v>80</v>
      </c>
      <c r="AH50" s="288" t="s">
        <v>80</v>
      </c>
      <c r="AI50" s="287">
        <f t="shared" si="37"/>
        <v>0</v>
      </c>
      <c r="AJ50" s="284">
        <f t="shared" si="37"/>
        <v>1245</v>
      </c>
      <c r="AK50" s="284">
        <f t="shared" si="37"/>
        <v>1550</v>
      </c>
      <c r="AL50" s="284"/>
      <c r="AM50" s="284"/>
      <c r="AN50" s="284">
        <f t="shared" si="38"/>
        <v>7270</v>
      </c>
      <c r="AO50" s="284">
        <f t="shared" si="38"/>
        <v>7474</v>
      </c>
      <c r="AP50" s="291"/>
      <c r="AQ50" s="291"/>
      <c r="AR50" s="284">
        <f t="shared" si="39"/>
        <v>229</v>
      </c>
      <c r="AS50" s="284">
        <f t="shared" si="39"/>
        <v>3208</v>
      </c>
      <c r="AT50" s="284">
        <f t="shared" si="39"/>
        <v>98</v>
      </c>
      <c r="AU50" s="284">
        <f t="shared" si="39"/>
        <v>378</v>
      </c>
      <c r="AV50" s="286">
        <f t="shared" si="39"/>
        <v>0</v>
      </c>
      <c r="AW50" s="286">
        <f t="shared" si="39"/>
        <v>0</v>
      </c>
      <c r="AX50" s="286">
        <f t="shared" si="39"/>
        <v>920</v>
      </c>
      <c r="AY50" s="286">
        <f t="shared" si="39"/>
        <v>1065</v>
      </c>
      <c r="AZ50" s="286">
        <f t="shared" si="39"/>
        <v>1742</v>
      </c>
      <c r="BA50" s="286">
        <f t="shared" si="39"/>
        <v>3114</v>
      </c>
      <c r="BB50" s="151"/>
      <c r="BC50" s="287">
        <f t="shared" si="40"/>
        <v>0</v>
      </c>
      <c r="BD50" s="287">
        <f t="shared" si="40"/>
        <v>0</v>
      </c>
      <c r="BE50" s="284">
        <f t="shared" si="40"/>
        <v>0</v>
      </c>
      <c r="BF50" s="284">
        <f t="shared" si="40"/>
        <v>0</v>
      </c>
      <c r="BG50" s="284">
        <f t="shared" si="40"/>
        <v>0</v>
      </c>
      <c r="BH50" s="333">
        <f t="shared" si="40"/>
        <v>0</v>
      </c>
      <c r="BI50" s="333">
        <f t="shared" si="40"/>
        <v>0</v>
      </c>
      <c r="BJ50" s="333">
        <f t="shared" si="40"/>
        <v>0</v>
      </c>
      <c r="BK50" s="333">
        <f t="shared" si="40"/>
        <v>0</v>
      </c>
      <c r="BL50" s="333">
        <f t="shared" si="40"/>
        <v>0</v>
      </c>
      <c r="BM50" s="333">
        <f t="shared" si="40"/>
        <v>0</v>
      </c>
      <c r="BN50" s="334">
        <f t="shared" si="33"/>
        <v>1</v>
      </c>
      <c r="BO50" s="87">
        <f t="shared" si="34"/>
        <v>2015</v>
      </c>
      <c r="BP50" s="87"/>
    </row>
    <row r="51" spans="1:68" s="35" customFormat="1" ht="10.5" customHeight="1" x14ac:dyDescent="0.2">
      <c r="A51" s="87" t="str">
        <f t="shared" si="28"/>
        <v>2014-15ENG2</v>
      </c>
      <c r="B51" s="87" t="str">
        <f t="shared" si="14"/>
        <v>ENG</v>
      </c>
      <c r="C51" s="87" t="str">
        <f t="shared" si="41"/>
        <v>2014-15</v>
      </c>
      <c r="D51" s="35" t="s">
        <v>525</v>
      </c>
      <c r="E51" s="42"/>
      <c r="F51" s="86" t="str">
        <f t="shared" si="13"/>
        <v>ENG</v>
      </c>
      <c r="G51" s="86" t="str">
        <f t="shared" si="16"/>
        <v>ENG</v>
      </c>
      <c r="H51" s="87" t="str">
        <f t="shared" si="17"/>
        <v>ENGLAND</v>
      </c>
      <c r="I51" s="292">
        <f t="shared" si="35"/>
        <v>2553</v>
      </c>
      <c r="J51" s="292">
        <f t="shared" si="35"/>
        <v>697</v>
      </c>
      <c r="K51" s="292">
        <f t="shared" si="35"/>
        <v>330</v>
      </c>
      <c r="L51" s="292">
        <f t="shared" si="35"/>
        <v>153</v>
      </c>
      <c r="M51" s="292"/>
      <c r="N51" s="292"/>
      <c r="O51" s="292"/>
      <c r="P51" s="292"/>
      <c r="Q51" s="292">
        <f t="shared" si="36"/>
        <v>0</v>
      </c>
      <c r="R51" s="292">
        <f t="shared" si="36"/>
        <v>0</v>
      </c>
      <c r="S51" s="292"/>
      <c r="T51" s="333">
        <f t="shared" si="29"/>
        <v>0</v>
      </c>
      <c r="U51" s="290" t="s">
        <v>80</v>
      </c>
      <c r="V51" s="290" t="s">
        <v>80</v>
      </c>
      <c r="W51" s="290" t="s">
        <v>80</v>
      </c>
      <c r="X51" s="289">
        <f t="shared" si="30"/>
        <v>0</v>
      </c>
      <c r="Y51" s="290" t="s">
        <v>80</v>
      </c>
      <c r="Z51" s="290" t="s">
        <v>80</v>
      </c>
      <c r="AA51" s="290" t="s">
        <v>80</v>
      </c>
      <c r="AB51" s="289">
        <f t="shared" si="31"/>
        <v>0</v>
      </c>
      <c r="AC51" s="290" t="s">
        <v>80</v>
      </c>
      <c r="AD51" s="290" t="s">
        <v>80</v>
      </c>
      <c r="AE51" s="290" t="s">
        <v>80</v>
      </c>
      <c r="AF51" s="287">
        <f t="shared" si="32"/>
        <v>0</v>
      </c>
      <c r="AG51" s="288" t="s">
        <v>80</v>
      </c>
      <c r="AH51" s="288" t="s">
        <v>80</v>
      </c>
      <c r="AI51" s="287">
        <f t="shared" si="37"/>
        <v>0</v>
      </c>
      <c r="AJ51" s="284">
        <f t="shared" si="37"/>
        <v>1118</v>
      </c>
      <c r="AK51" s="284">
        <f t="shared" si="37"/>
        <v>1374</v>
      </c>
      <c r="AL51" s="284"/>
      <c r="AM51" s="284"/>
      <c r="AN51" s="284">
        <f t="shared" si="38"/>
        <v>6236</v>
      </c>
      <c r="AO51" s="284">
        <f t="shared" si="38"/>
        <v>6408</v>
      </c>
      <c r="AP51" s="291"/>
      <c r="AQ51" s="291"/>
      <c r="AR51" s="284">
        <f t="shared" si="39"/>
        <v>201</v>
      </c>
      <c r="AS51" s="284">
        <f t="shared" si="39"/>
        <v>2484</v>
      </c>
      <c r="AT51" s="284">
        <f t="shared" si="39"/>
        <v>87</v>
      </c>
      <c r="AU51" s="284">
        <f t="shared" si="39"/>
        <v>320</v>
      </c>
      <c r="AV51" s="286">
        <f t="shared" si="39"/>
        <v>0</v>
      </c>
      <c r="AW51" s="286">
        <f t="shared" si="39"/>
        <v>0</v>
      </c>
      <c r="AX51" s="286">
        <f t="shared" si="39"/>
        <v>840</v>
      </c>
      <c r="AY51" s="286">
        <f t="shared" si="39"/>
        <v>962</v>
      </c>
      <c r="AZ51" s="286">
        <f t="shared" si="39"/>
        <v>1483</v>
      </c>
      <c r="BA51" s="286">
        <f t="shared" si="39"/>
        <v>2652</v>
      </c>
      <c r="BB51" s="151"/>
      <c r="BC51" s="287">
        <f t="shared" si="40"/>
        <v>0</v>
      </c>
      <c r="BD51" s="287">
        <f t="shared" si="40"/>
        <v>0</v>
      </c>
      <c r="BE51" s="284">
        <f t="shared" si="40"/>
        <v>0</v>
      </c>
      <c r="BF51" s="284">
        <f t="shared" si="40"/>
        <v>0</v>
      </c>
      <c r="BG51" s="284">
        <f t="shared" si="40"/>
        <v>0</v>
      </c>
      <c r="BH51" s="333">
        <f t="shared" si="40"/>
        <v>0</v>
      </c>
      <c r="BI51" s="333">
        <f t="shared" si="40"/>
        <v>0</v>
      </c>
      <c r="BJ51" s="333">
        <f t="shared" si="40"/>
        <v>0</v>
      </c>
      <c r="BK51" s="333">
        <f t="shared" si="40"/>
        <v>0</v>
      </c>
      <c r="BL51" s="333">
        <f t="shared" si="40"/>
        <v>0</v>
      </c>
      <c r="BM51" s="333">
        <f t="shared" si="40"/>
        <v>0</v>
      </c>
      <c r="BN51" s="334">
        <f t="shared" si="33"/>
        <v>2</v>
      </c>
      <c r="BO51" s="87">
        <f t="shared" si="34"/>
        <v>2015</v>
      </c>
      <c r="BP51" s="87"/>
    </row>
    <row r="52" spans="1:68" s="35" customFormat="1" ht="10.5" customHeight="1" x14ac:dyDescent="0.2">
      <c r="A52" s="87" t="str">
        <f t="shared" si="28"/>
        <v>2014-15ENG3</v>
      </c>
      <c r="B52" s="87" t="str">
        <f t="shared" si="14"/>
        <v>ENG</v>
      </c>
      <c r="C52" s="87" t="str">
        <f t="shared" si="41"/>
        <v>2014-15</v>
      </c>
      <c r="D52" s="35" t="s">
        <v>526</v>
      </c>
      <c r="E52" s="42"/>
      <c r="F52" s="86" t="str">
        <f t="shared" si="13"/>
        <v>ENG</v>
      </c>
      <c r="G52" s="86" t="str">
        <f t="shared" si="16"/>
        <v>ENG</v>
      </c>
      <c r="H52" s="87" t="str">
        <f t="shared" si="17"/>
        <v>ENGLAND</v>
      </c>
      <c r="I52" s="292">
        <f t="shared" si="35"/>
        <v>2638</v>
      </c>
      <c r="J52" s="292">
        <f t="shared" si="35"/>
        <v>721</v>
      </c>
      <c r="K52" s="292">
        <f t="shared" si="35"/>
        <v>366</v>
      </c>
      <c r="L52" s="292">
        <f t="shared" si="35"/>
        <v>187</v>
      </c>
      <c r="M52" s="292"/>
      <c r="N52" s="292"/>
      <c r="O52" s="292"/>
      <c r="P52" s="292"/>
      <c r="Q52" s="292">
        <f t="shared" si="36"/>
        <v>0</v>
      </c>
      <c r="R52" s="292">
        <f t="shared" si="36"/>
        <v>0</v>
      </c>
      <c r="S52" s="292"/>
      <c r="T52" s="333">
        <f t="shared" si="29"/>
        <v>0</v>
      </c>
      <c r="U52" s="290" t="s">
        <v>80</v>
      </c>
      <c r="V52" s="290" t="s">
        <v>80</v>
      </c>
      <c r="W52" s="290" t="s">
        <v>80</v>
      </c>
      <c r="X52" s="289">
        <f t="shared" si="30"/>
        <v>0</v>
      </c>
      <c r="Y52" s="290" t="s">
        <v>80</v>
      </c>
      <c r="Z52" s="290" t="s">
        <v>80</v>
      </c>
      <c r="AA52" s="290" t="s">
        <v>80</v>
      </c>
      <c r="AB52" s="289">
        <f t="shared" si="31"/>
        <v>0</v>
      </c>
      <c r="AC52" s="290" t="s">
        <v>80</v>
      </c>
      <c r="AD52" s="290" t="s">
        <v>80</v>
      </c>
      <c r="AE52" s="290" t="s">
        <v>80</v>
      </c>
      <c r="AF52" s="287">
        <f t="shared" si="32"/>
        <v>0</v>
      </c>
      <c r="AG52" s="288" t="s">
        <v>80</v>
      </c>
      <c r="AH52" s="288" t="s">
        <v>80</v>
      </c>
      <c r="AI52" s="287">
        <f t="shared" si="37"/>
        <v>0</v>
      </c>
      <c r="AJ52" s="284">
        <f t="shared" si="37"/>
        <v>1279</v>
      </c>
      <c r="AK52" s="284">
        <f t="shared" si="37"/>
        <v>1672</v>
      </c>
      <c r="AL52" s="284"/>
      <c r="AM52" s="284"/>
      <c r="AN52" s="284">
        <f t="shared" si="38"/>
        <v>7289</v>
      </c>
      <c r="AO52" s="284">
        <f t="shared" si="38"/>
        <v>7489</v>
      </c>
      <c r="AP52" s="291"/>
      <c r="AQ52" s="291"/>
      <c r="AR52" s="284">
        <f t="shared" si="39"/>
        <v>231</v>
      </c>
      <c r="AS52" s="284">
        <f t="shared" si="39"/>
        <v>2543</v>
      </c>
      <c r="AT52" s="284">
        <f t="shared" si="39"/>
        <v>91</v>
      </c>
      <c r="AU52" s="284">
        <f t="shared" si="39"/>
        <v>342</v>
      </c>
      <c r="AV52" s="286">
        <f t="shared" si="39"/>
        <v>0</v>
      </c>
      <c r="AW52" s="286">
        <f t="shared" si="39"/>
        <v>0</v>
      </c>
      <c r="AX52" s="286">
        <f t="shared" si="39"/>
        <v>901</v>
      </c>
      <c r="AY52" s="286">
        <f t="shared" si="39"/>
        <v>1029</v>
      </c>
      <c r="AZ52" s="286">
        <f t="shared" si="39"/>
        <v>1790</v>
      </c>
      <c r="BA52" s="286">
        <f t="shared" si="39"/>
        <v>3106</v>
      </c>
      <c r="BB52" s="151"/>
      <c r="BC52" s="287">
        <f t="shared" si="40"/>
        <v>0</v>
      </c>
      <c r="BD52" s="287">
        <f t="shared" si="40"/>
        <v>0</v>
      </c>
      <c r="BE52" s="284">
        <f t="shared" si="40"/>
        <v>0</v>
      </c>
      <c r="BF52" s="284">
        <f t="shared" si="40"/>
        <v>0</v>
      </c>
      <c r="BG52" s="284">
        <f t="shared" si="40"/>
        <v>0</v>
      </c>
      <c r="BH52" s="333">
        <f t="shared" si="40"/>
        <v>0</v>
      </c>
      <c r="BI52" s="333">
        <f t="shared" si="40"/>
        <v>0</v>
      </c>
      <c r="BJ52" s="333">
        <f t="shared" si="40"/>
        <v>0</v>
      </c>
      <c r="BK52" s="333">
        <f t="shared" si="40"/>
        <v>0</v>
      </c>
      <c r="BL52" s="333">
        <f t="shared" si="40"/>
        <v>0</v>
      </c>
      <c r="BM52" s="333">
        <f t="shared" si="40"/>
        <v>0</v>
      </c>
      <c r="BN52" s="334">
        <f t="shared" si="33"/>
        <v>3</v>
      </c>
      <c r="BO52" s="87">
        <f t="shared" si="34"/>
        <v>2015</v>
      </c>
      <c r="BP52" s="87"/>
    </row>
    <row r="53" spans="1:68" s="35" customFormat="1" ht="10.5" customHeight="1" x14ac:dyDescent="0.2">
      <c r="A53" s="87" t="str">
        <f t="shared" si="28"/>
        <v>2015-16ENG4</v>
      </c>
      <c r="B53" s="87" t="str">
        <f t="shared" si="14"/>
        <v>ENG</v>
      </c>
      <c r="C53" s="87" t="str">
        <f t="shared" si="41"/>
        <v>2015-16</v>
      </c>
      <c r="D53" s="35" t="s">
        <v>514</v>
      </c>
      <c r="E53" s="42"/>
      <c r="F53" s="86" t="str">
        <f t="shared" si="13"/>
        <v>ENG</v>
      </c>
      <c r="G53" s="86" t="str">
        <f t="shared" si="16"/>
        <v>ENG</v>
      </c>
      <c r="H53" s="87" t="str">
        <f t="shared" si="17"/>
        <v>ENGLAND</v>
      </c>
      <c r="I53" s="292">
        <f t="shared" si="35"/>
        <v>2387</v>
      </c>
      <c r="J53" s="292">
        <f t="shared" si="35"/>
        <v>670</v>
      </c>
      <c r="K53" s="292">
        <f t="shared" si="35"/>
        <v>325</v>
      </c>
      <c r="L53" s="292">
        <f t="shared" si="35"/>
        <v>174</v>
      </c>
      <c r="M53" s="292"/>
      <c r="N53" s="292"/>
      <c r="O53" s="292"/>
      <c r="P53" s="292"/>
      <c r="Q53" s="292">
        <f t="shared" si="36"/>
        <v>0</v>
      </c>
      <c r="R53" s="292">
        <f t="shared" si="36"/>
        <v>0</v>
      </c>
      <c r="S53" s="292"/>
      <c r="T53" s="333">
        <f t="shared" si="29"/>
        <v>0</v>
      </c>
      <c r="U53" s="290" t="s">
        <v>80</v>
      </c>
      <c r="V53" s="290" t="s">
        <v>80</v>
      </c>
      <c r="W53" s="290" t="s">
        <v>80</v>
      </c>
      <c r="X53" s="289">
        <f t="shared" si="30"/>
        <v>0</v>
      </c>
      <c r="Y53" s="290" t="s">
        <v>80</v>
      </c>
      <c r="Z53" s="290" t="s">
        <v>80</v>
      </c>
      <c r="AA53" s="290" t="s">
        <v>80</v>
      </c>
      <c r="AB53" s="289">
        <f t="shared" si="31"/>
        <v>0</v>
      </c>
      <c r="AC53" s="290" t="s">
        <v>80</v>
      </c>
      <c r="AD53" s="290" t="s">
        <v>80</v>
      </c>
      <c r="AE53" s="290" t="s">
        <v>80</v>
      </c>
      <c r="AF53" s="287">
        <f t="shared" si="32"/>
        <v>0</v>
      </c>
      <c r="AG53" s="288" t="s">
        <v>80</v>
      </c>
      <c r="AH53" s="288" t="s">
        <v>80</v>
      </c>
      <c r="AI53" s="287">
        <f t="shared" si="37"/>
        <v>0</v>
      </c>
      <c r="AJ53" s="284">
        <f t="shared" si="37"/>
        <v>1265</v>
      </c>
      <c r="AK53" s="284">
        <f t="shared" si="37"/>
        <v>1653</v>
      </c>
      <c r="AL53" s="284"/>
      <c r="AM53" s="284"/>
      <c r="AN53" s="284">
        <f t="shared" si="38"/>
        <v>7430</v>
      </c>
      <c r="AO53" s="284">
        <f t="shared" si="38"/>
        <v>7576</v>
      </c>
      <c r="AP53" s="291"/>
      <c r="AQ53" s="291"/>
      <c r="AR53" s="284">
        <f t="shared" si="39"/>
        <v>195</v>
      </c>
      <c r="AS53" s="284">
        <f t="shared" si="39"/>
        <v>2294</v>
      </c>
      <c r="AT53" s="284">
        <f t="shared" si="39"/>
        <v>91</v>
      </c>
      <c r="AU53" s="284">
        <f t="shared" si="39"/>
        <v>307</v>
      </c>
      <c r="AV53" s="286">
        <f t="shared" si="39"/>
        <v>0</v>
      </c>
      <c r="AW53" s="286">
        <f t="shared" si="39"/>
        <v>0</v>
      </c>
      <c r="AX53" s="286">
        <f t="shared" si="39"/>
        <v>886</v>
      </c>
      <c r="AY53" s="286">
        <f t="shared" si="39"/>
        <v>1026</v>
      </c>
      <c r="AZ53" s="286">
        <f t="shared" si="39"/>
        <v>1984</v>
      </c>
      <c r="BA53" s="286">
        <f t="shared" si="39"/>
        <v>3305</v>
      </c>
      <c r="BB53" s="151"/>
      <c r="BC53" s="287">
        <f t="shared" si="40"/>
        <v>0</v>
      </c>
      <c r="BD53" s="287">
        <f t="shared" si="40"/>
        <v>0</v>
      </c>
      <c r="BE53" s="284">
        <f t="shared" si="40"/>
        <v>0</v>
      </c>
      <c r="BF53" s="284">
        <f t="shared" si="40"/>
        <v>0</v>
      </c>
      <c r="BG53" s="284">
        <f t="shared" si="40"/>
        <v>0</v>
      </c>
      <c r="BH53" s="333">
        <f t="shared" si="40"/>
        <v>0</v>
      </c>
      <c r="BI53" s="333">
        <f t="shared" si="40"/>
        <v>0</v>
      </c>
      <c r="BJ53" s="333">
        <f t="shared" si="40"/>
        <v>0</v>
      </c>
      <c r="BK53" s="333">
        <f t="shared" si="40"/>
        <v>0</v>
      </c>
      <c r="BL53" s="333">
        <f t="shared" si="40"/>
        <v>0</v>
      </c>
      <c r="BM53" s="333">
        <f t="shared" si="40"/>
        <v>0</v>
      </c>
      <c r="BN53" s="334">
        <f t="shared" si="33"/>
        <v>4</v>
      </c>
      <c r="BO53" s="87">
        <f t="shared" si="34"/>
        <v>2015</v>
      </c>
      <c r="BP53" s="87"/>
    </row>
    <row r="54" spans="1:68" s="35" customFormat="1" ht="10.5" customHeight="1" x14ac:dyDescent="0.2">
      <c r="A54" s="87" t="str">
        <f t="shared" si="28"/>
        <v>2015-16ENG5</v>
      </c>
      <c r="B54" s="87" t="str">
        <f t="shared" si="14"/>
        <v>ENG</v>
      </c>
      <c r="C54" s="87" t="str">
        <f t="shared" si="41"/>
        <v>2015-16</v>
      </c>
      <c r="D54" s="35" t="s">
        <v>516</v>
      </c>
      <c r="E54" s="42"/>
      <c r="F54" s="86" t="str">
        <f t="shared" si="13"/>
        <v>ENG</v>
      </c>
      <c r="G54" s="86" t="str">
        <f t="shared" si="16"/>
        <v>ENG</v>
      </c>
      <c r="H54" s="87" t="str">
        <f t="shared" si="17"/>
        <v>ENGLAND</v>
      </c>
      <c r="I54" s="292">
        <f t="shared" si="35"/>
        <v>2347</v>
      </c>
      <c r="J54" s="292">
        <f t="shared" si="35"/>
        <v>654</v>
      </c>
      <c r="K54" s="292">
        <f t="shared" si="35"/>
        <v>334</v>
      </c>
      <c r="L54" s="292">
        <f t="shared" si="35"/>
        <v>174</v>
      </c>
      <c r="M54" s="292"/>
      <c r="N54" s="292"/>
      <c r="O54" s="292"/>
      <c r="P54" s="292"/>
      <c r="Q54" s="292">
        <f t="shared" si="36"/>
        <v>0</v>
      </c>
      <c r="R54" s="292">
        <f t="shared" si="36"/>
        <v>0</v>
      </c>
      <c r="S54" s="292"/>
      <c r="T54" s="333">
        <f t="shared" si="29"/>
        <v>0</v>
      </c>
      <c r="U54" s="290" t="s">
        <v>80</v>
      </c>
      <c r="V54" s="290" t="s">
        <v>80</v>
      </c>
      <c r="W54" s="290" t="s">
        <v>80</v>
      </c>
      <c r="X54" s="289">
        <f t="shared" si="30"/>
        <v>0</v>
      </c>
      <c r="Y54" s="290" t="s">
        <v>80</v>
      </c>
      <c r="Z54" s="290" t="s">
        <v>80</v>
      </c>
      <c r="AA54" s="290" t="s">
        <v>80</v>
      </c>
      <c r="AB54" s="289">
        <f t="shared" si="31"/>
        <v>0</v>
      </c>
      <c r="AC54" s="290" t="s">
        <v>80</v>
      </c>
      <c r="AD54" s="290" t="s">
        <v>80</v>
      </c>
      <c r="AE54" s="290" t="s">
        <v>80</v>
      </c>
      <c r="AF54" s="287">
        <f t="shared" si="32"/>
        <v>0</v>
      </c>
      <c r="AG54" s="288" t="s">
        <v>80</v>
      </c>
      <c r="AH54" s="288" t="s">
        <v>80</v>
      </c>
      <c r="AI54" s="287">
        <f t="shared" si="37"/>
        <v>0</v>
      </c>
      <c r="AJ54" s="284">
        <f t="shared" si="37"/>
        <v>1313</v>
      </c>
      <c r="AK54" s="284">
        <f t="shared" si="37"/>
        <v>1635</v>
      </c>
      <c r="AL54" s="284"/>
      <c r="AM54" s="284"/>
      <c r="AN54" s="284">
        <f t="shared" si="38"/>
        <v>7377</v>
      </c>
      <c r="AO54" s="284">
        <f t="shared" si="38"/>
        <v>7534</v>
      </c>
      <c r="AP54" s="291"/>
      <c r="AQ54" s="291"/>
      <c r="AR54" s="284">
        <f t="shared" si="39"/>
        <v>198</v>
      </c>
      <c r="AS54" s="284">
        <f t="shared" si="39"/>
        <v>2264</v>
      </c>
      <c r="AT54" s="284">
        <f t="shared" si="39"/>
        <v>95</v>
      </c>
      <c r="AU54" s="284">
        <f t="shared" si="39"/>
        <v>310</v>
      </c>
      <c r="AV54" s="286">
        <f t="shared" si="39"/>
        <v>0</v>
      </c>
      <c r="AW54" s="286">
        <f t="shared" si="39"/>
        <v>0</v>
      </c>
      <c r="AX54" s="286">
        <f t="shared" si="39"/>
        <v>881</v>
      </c>
      <c r="AY54" s="286">
        <f t="shared" si="39"/>
        <v>1039</v>
      </c>
      <c r="AZ54" s="286">
        <f t="shared" si="39"/>
        <v>1983</v>
      </c>
      <c r="BA54" s="286">
        <f t="shared" si="39"/>
        <v>3231</v>
      </c>
      <c r="BB54" s="151"/>
      <c r="BC54" s="287">
        <f t="shared" si="40"/>
        <v>0</v>
      </c>
      <c r="BD54" s="287">
        <f t="shared" si="40"/>
        <v>0</v>
      </c>
      <c r="BE54" s="284">
        <f t="shared" si="40"/>
        <v>0</v>
      </c>
      <c r="BF54" s="284">
        <f t="shared" si="40"/>
        <v>0</v>
      </c>
      <c r="BG54" s="284">
        <f t="shared" si="40"/>
        <v>0</v>
      </c>
      <c r="BH54" s="333">
        <f t="shared" si="40"/>
        <v>0</v>
      </c>
      <c r="BI54" s="333">
        <f t="shared" si="40"/>
        <v>0</v>
      </c>
      <c r="BJ54" s="333">
        <f t="shared" si="40"/>
        <v>0</v>
      </c>
      <c r="BK54" s="333">
        <f t="shared" si="40"/>
        <v>0</v>
      </c>
      <c r="BL54" s="333">
        <f t="shared" si="40"/>
        <v>0</v>
      </c>
      <c r="BM54" s="333">
        <f t="shared" si="40"/>
        <v>0</v>
      </c>
      <c r="BN54" s="334">
        <f t="shared" si="33"/>
        <v>5</v>
      </c>
      <c r="BO54" s="87">
        <f t="shared" si="34"/>
        <v>2015</v>
      </c>
      <c r="BP54" s="87"/>
    </row>
    <row r="55" spans="1:68" s="35" customFormat="1" ht="10.5" customHeight="1" x14ac:dyDescent="0.2">
      <c r="A55" s="87" t="str">
        <f t="shared" si="28"/>
        <v>2015-16ENG6</v>
      </c>
      <c r="B55" s="87" t="str">
        <f t="shared" si="14"/>
        <v>ENG</v>
      </c>
      <c r="C55" s="87" t="str">
        <f t="shared" si="41"/>
        <v>2015-16</v>
      </c>
      <c r="D55" s="35" t="s">
        <v>517</v>
      </c>
      <c r="E55" s="42"/>
      <c r="F55" s="86" t="str">
        <f t="shared" si="13"/>
        <v>ENG</v>
      </c>
      <c r="G55" s="86" t="str">
        <f t="shared" si="16"/>
        <v>ENG</v>
      </c>
      <c r="H55" s="87" t="str">
        <f t="shared" si="17"/>
        <v>ENGLAND</v>
      </c>
      <c r="I55" s="292">
        <f t="shared" si="35"/>
        <v>2493</v>
      </c>
      <c r="J55" s="292">
        <f t="shared" si="35"/>
        <v>750</v>
      </c>
      <c r="K55" s="292">
        <f t="shared" si="35"/>
        <v>352</v>
      </c>
      <c r="L55" s="292">
        <f t="shared" si="35"/>
        <v>186</v>
      </c>
      <c r="M55" s="292"/>
      <c r="N55" s="292"/>
      <c r="O55" s="292"/>
      <c r="P55" s="292"/>
      <c r="Q55" s="292">
        <f t="shared" si="36"/>
        <v>0</v>
      </c>
      <c r="R55" s="292">
        <f t="shared" si="36"/>
        <v>0</v>
      </c>
      <c r="S55" s="292"/>
      <c r="T55" s="333">
        <f t="shared" si="29"/>
        <v>0</v>
      </c>
      <c r="U55" s="290" t="s">
        <v>80</v>
      </c>
      <c r="V55" s="290" t="s">
        <v>80</v>
      </c>
      <c r="W55" s="290" t="s">
        <v>80</v>
      </c>
      <c r="X55" s="289">
        <f t="shared" si="30"/>
        <v>0</v>
      </c>
      <c r="Y55" s="290" t="s">
        <v>80</v>
      </c>
      <c r="Z55" s="290" t="s">
        <v>80</v>
      </c>
      <c r="AA55" s="290" t="s">
        <v>80</v>
      </c>
      <c r="AB55" s="289">
        <f t="shared" si="31"/>
        <v>0</v>
      </c>
      <c r="AC55" s="290" t="s">
        <v>80</v>
      </c>
      <c r="AD55" s="290" t="s">
        <v>80</v>
      </c>
      <c r="AE55" s="290" t="s">
        <v>80</v>
      </c>
      <c r="AF55" s="287">
        <f t="shared" si="32"/>
        <v>0</v>
      </c>
      <c r="AG55" s="288" t="s">
        <v>80</v>
      </c>
      <c r="AH55" s="288" t="s">
        <v>80</v>
      </c>
      <c r="AI55" s="287">
        <f t="shared" si="37"/>
        <v>0</v>
      </c>
      <c r="AJ55" s="284">
        <f t="shared" si="37"/>
        <v>1204</v>
      </c>
      <c r="AK55" s="284">
        <f t="shared" si="37"/>
        <v>1521</v>
      </c>
      <c r="AL55" s="284"/>
      <c r="AM55" s="284"/>
      <c r="AN55" s="284">
        <f t="shared" si="38"/>
        <v>8171</v>
      </c>
      <c r="AO55" s="284">
        <f t="shared" si="38"/>
        <v>8337</v>
      </c>
      <c r="AP55" s="291"/>
      <c r="AQ55" s="291"/>
      <c r="AR55" s="284">
        <f t="shared" ref="AR55:BA64" si="42">SUMIFS(AR$729:AR$10135,$BN$729:$BN$10135,$BN55,$BO$729:$BO$10135,$BO55)</f>
        <v>257</v>
      </c>
      <c r="AS55" s="284">
        <f t="shared" si="42"/>
        <v>2415</v>
      </c>
      <c r="AT55" s="284">
        <f t="shared" si="42"/>
        <v>103</v>
      </c>
      <c r="AU55" s="284">
        <f t="shared" si="42"/>
        <v>332</v>
      </c>
      <c r="AV55" s="286">
        <f t="shared" si="42"/>
        <v>0</v>
      </c>
      <c r="AW55" s="286">
        <f t="shared" si="42"/>
        <v>0</v>
      </c>
      <c r="AX55" s="286">
        <f t="shared" si="42"/>
        <v>903</v>
      </c>
      <c r="AY55" s="286">
        <f t="shared" si="42"/>
        <v>1027</v>
      </c>
      <c r="AZ55" s="286">
        <f t="shared" si="42"/>
        <v>2182</v>
      </c>
      <c r="BA55" s="286">
        <f t="shared" si="42"/>
        <v>3610</v>
      </c>
      <c r="BB55" s="151"/>
      <c r="BC55" s="287">
        <f t="shared" ref="BC55:BM64" si="43">SUMIFS(BC$729:BC$10135,$BN$729:$BN$10135,$BN55,$BO$729:$BO$10135,$BO55)</f>
        <v>0</v>
      </c>
      <c r="BD55" s="287">
        <f t="shared" si="43"/>
        <v>0</v>
      </c>
      <c r="BE55" s="284">
        <f t="shared" si="43"/>
        <v>0</v>
      </c>
      <c r="BF55" s="284">
        <f t="shared" si="43"/>
        <v>0</v>
      </c>
      <c r="BG55" s="284">
        <f t="shared" si="43"/>
        <v>0</v>
      </c>
      <c r="BH55" s="333">
        <f t="shared" si="43"/>
        <v>0</v>
      </c>
      <c r="BI55" s="333">
        <f t="shared" si="43"/>
        <v>0</v>
      </c>
      <c r="BJ55" s="333">
        <f t="shared" si="43"/>
        <v>0</v>
      </c>
      <c r="BK55" s="333">
        <f t="shared" si="43"/>
        <v>0</v>
      </c>
      <c r="BL55" s="333">
        <f t="shared" si="43"/>
        <v>0</v>
      </c>
      <c r="BM55" s="333">
        <f t="shared" si="43"/>
        <v>0</v>
      </c>
      <c r="BN55" s="334">
        <f t="shared" si="33"/>
        <v>6</v>
      </c>
      <c r="BO55" s="87">
        <f t="shared" si="34"/>
        <v>2015</v>
      </c>
      <c r="BP55" s="87"/>
    </row>
    <row r="56" spans="1:68" s="35" customFormat="1" ht="10.5" customHeight="1" x14ac:dyDescent="0.2">
      <c r="A56" s="87" t="str">
        <f t="shared" si="28"/>
        <v>2015-16ENG7</v>
      </c>
      <c r="B56" s="87" t="str">
        <f t="shared" si="14"/>
        <v>ENG</v>
      </c>
      <c r="C56" s="87" t="str">
        <f t="shared" si="41"/>
        <v>2015-16</v>
      </c>
      <c r="D56" s="35" t="s">
        <v>518</v>
      </c>
      <c r="E56" s="42"/>
      <c r="F56" s="86" t="str">
        <f t="shared" si="13"/>
        <v>ENG</v>
      </c>
      <c r="G56" s="86" t="str">
        <f t="shared" si="16"/>
        <v>ENG</v>
      </c>
      <c r="H56" s="87" t="str">
        <f t="shared" si="17"/>
        <v>ENGLAND</v>
      </c>
      <c r="I56" s="292">
        <f t="shared" si="35"/>
        <v>2456</v>
      </c>
      <c r="J56" s="292">
        <f t="shared" si="35"/>
        <v>655</v>
      </c>
      <c r="K56" s="292">
        <f t="shared" si="35"/>
        <v>320</v>
      </c>
      <c r="L56" s="292">
        <f t="shared" si="35"/>
        <v>164</v>
      </c>
      <c r="M56" s="292"/>
      <c r="N56" s="292"/>
      <c r="O56" s="292"/>
      <c r="P56" s="292"/>
      <c r="Q56" s="292">
        <f t="shared" si="36"/>
        <v>0</v>
      </c>
      <c r="R56" s="292">
        <f t="shared" si="36"/>
        <v>0</v>
      </c>
      <c r="S56" s="292"/>
      <c r="T56" s="333">
        <f t="shared" si="29"/>
        <v>0</v>
      </c>
      <c r="U56" s="290" t="s">
        <v>80</v>
      </c>
      <c r="V56" s="290" t="s">
        <v>80</v>
      </c>
      <c r="W56" s="290" t="s">
        <v>80</v>
      </c>
      <c r="X56" s="289">
        <f t="shared" si="30"/>
        <v>0</v>
      </c>
      <c r="Y56" s="290" t="s">
        <v>80</v>
      </c>
      <c r="Z56" s="290" t="s">
        <v>80</v>
      </c>
      <c r="AA56" s="290" t="s">
        <v>80</v>
      </c>
      <c r="AB56" s="289">
        <f t="shared" si="31"/>
        <v>0</v>
      </c>
      <c r="AC56" s="290" t="s">
        <v>80</v>
      </c>
      <c r="AD56" s="290" t="s">
        <v>80</v>
      </c>
      <c r="AE56" s="290" t="s">
        <v>80</v>
      </c>
      <c r="AF56" s="287">
        <f t="shared" si="32"/>
        <v>0</v>
      </c>
      <c r="AG56" s="288" t="s">
        <v>80</v>
      </c>
      <c r="AH56" s="288" t="s">
        <v>80</v>
      </c>
      <c r="AI56" s="287">
        <f t="shared" si="37"/>
        <v>0</v>
      </c>
      <c r="AJ56" s="284">
        <f t="shared" si="37"/>
        <v>1140</v>
      </c>
      <c r="AK56" s="284">
        <f t="shared" si="37"/>
        <v>1457</v>
      </c>
      <c r="AL56" s="284"/>
      <c r="AM56" s="284"/>
      <c r="AN56" s="284">
        <f t="shared" si="38"/>
        <v>7434</v>
      </c>
      <c r="AO56" s="284">
        <f t="shared" si="38"/>
        <v>7575</v>
      </c>
      <c r="AP56" s="291"/>
      <c r="AQ56" s="291"/>
      <c r="AR56" s="284">
        <f t="shared" si="42"/>
        <v>230</v>
      </c>
      <c r="AS56" s="284">
        <f t="shared" si="42"/>
        <v>2241</v>
      </c>
      <c r="AT56" s="284">
        <f t="shared" si="42"/>
        <v>86</v>
      </c>
      <c r="AU56" s="284">
        <f t="shared" si="42"/>
        <v>315</v>
      </c>
      <c r="AV56" s="286">
        <f t="shared" si="42"/>
        <v>0</v>
      </c>
      <c r="AW56" s="286">
        <f t="shared" si="42"/>
        <v>0</v>
      </c>
      <c r="AX56" s="286">
        <f t="shared" si="42"/>
        <v>870</v>
      </c>
      <c r="AY56" s="286">
        <f t="shared" si="42"/>
        <v>983</v>
      </c>
      <c r="AZ56" s="286">
        <f t="shared" si="42"/>
        <v>1948</v>
      </c>
      <c r="BA56" s="286">
        <f t="shared" si="42"/>
        <v>3335</v>
      </c>
      <c r="BB56" s="151"/>
      <c r="BC56" s="287">
        <f t="shared" si="43"/>
        <v>0</v>
      </c>
      <c r="BD56" s="287">
        <f t="shared" si="43"/>
        <v>0</v>
      </c>
      <c r="BE56" s="284">
        <f t="shared" si="43"/>
        <v>0</v>
      </c>
      <c r="BF56" s="284">
        <f t="shared" si="43"/>
        <v>0</v>
      </c>
      <c r="BG56" s="284">
        <f t="shared" si="43"/>
        <v>0</v>
      </c>
      <c r="BH56" s="333">
        <f t="shared" si="43"/>
        <v>0</v>
      </c>
      <c r="BI56" s="333">
        <f t="shared" si="43"/>
        <v>0</v>
      </c>
      <c r="BJ56" s="333">
        <f t="shared" si="43"/>
        <v>0</v>
      </c>
      <c r="BK56" s="333">
        <f t="shared" si="43"/>
        <v>0</v>
      </c>
      <c r="BL56" s="333">
        <f t="shared" si="43"/>
        <v>0</v>
      </c>
      <c r="BM56" s="333">
        <f t="shared" si="43"/>
        <v>0</v>
      </c>
      <c r="BN56" s="334">
        <f t="shared" si="33"/>
        <v>7</v>
      </c>
      <c r="BO56" s="87">
        <f t="shared" si="34"/>
        <v>2015</v>
      </c>
      <c r="BP56" s="87"/>
    </row>
    <row r="57" spans="1:68" s="35" customFormat="1" ht="10.5" customHeight="1" x14ac:dyDescent="0.2">
      <c r="A57" s="87" t="str">
        <f t="shared" si="28"/>
        <v>2015-16ENG8</v>
      </c>
      <c r="B57" s="87" t="str">
        <f t="shared" si="14"/>
        <v>ENG</v>
      </c>
      <c r="C57" s="87" t="str">
        <f t="shared" si="41"/>
        <v>2015-16</v>
      </c>
      <c r="D57" s="35" t="s">
        <v>519</v>
      </c>
      <c r="E57" s="42"/>
      <c r="F57" s="86" t="str">
        <f t="shared" si="13"/>
        <v>ENG</v>
      </c>
      <c r="G57" s="86" t="str">
        <f t="shared" si="16"/>
        <v>ENG</v>
      </c>
      <c r="H57" s="87" t="str">
        <f t="shared" si="17"/>
        <v>ENGLAND</v>
      </c>
      <c r="I57" s="292">
        <f t="shared" si="35"/>
        <v>2374</v>
      </c>
      <c r="J57" s="292">
        <f t="shared" si="35"/>
        <v>677</v>
      </c>
      <c r="K57" s="292">
        <f t="shared" si="35"/>
        <v>323</v>
      </c>
      <c r="L57" s="292">
        <f t="shared" si="35"/>
        <v>177</v>
      </c>
      <c r="M57" s="292"/>
      <c r="N57" s="292"/>
      <c r="O57" s="292"/>
      <c r="P57" s="292"/>
      <c r="Q57" s="292">
        <f t="shared" si="36"/>
        <v>0</v>
      </c>
      <c r="R57" s="292">
        <f t="shared" si="36"/>
        <v>0</v>
      </c>
      <c r="S57" s="292"/>
      <c r="T57" s="333">
        <f t="shared" si="29"/>
        <v>0</v>
      </c>
      <c r="U57" s="290" t="s">
        <v>80</v>
      </c>
      <c r="V57" s="290" t="s">
        <v>80</v>
      </c>
      <c r="W57" s="290" t="s">
        <v>80</v>
      </c>
      <c r="X57" s="289">
        <f t="shared" si="30"/>
        <v>0</v>
      </c>
      <c r="Y57" s="290" t="s">
        <v>80</v>
      </c>
      <c r="Z57" s="290" t="s">
        <v>80</v>
      </c>
      <c r="AA57" s="290" t="s">
        <v>80</v>
      </c>
      <c r="AB57" s="289">
        <f t="shared" si="31"/>
        <v>0</v>
      </c>
      <c r="AC57" s="290" t="s">
        <v>80</v>
      </c>
      <c r="AD57" s="290" t="s">
        <v>80</v>
      </c>
      <c r="AE57" s="290" t="s">
        <v>80</v>
      </c>
      <c r="AF57" s="287">
        <f t="shared" si="32"/>
        <v>0</v>
      </c>
      <c r="AG57" s="288" t="s">
        <v>80</v>
      </c>
      <c r="AH57" s="288" t="s">
        <v>80</v>
      </c>
      <c r="AI57" s="287">
        <f t="shared" si="37"/>
        <v>0</v>
      </c>
      <c r="AJ57" s="284">
        <f t="shared" si="37"/>
        <v>1107</v>
      </c>
      <c r="AK57" s="284">
        <f t="shared" si="37"/>
        <v>1438</v>
      </c>
      <c r="AL57" s="284"/>
      <c r="AM57" s="284"/>
      <c r="AN57" s="284">
        <f t="shared" si="38"/>
        <v>7060</v>
      </c>
      <c r="AO57" s="284">
        <f t="shared" si="38"/>
        <v>7244</v>
      </c>
      <c r="AP57" s="291"/>
      <c r="AQ57" s="291"/>
      <c r="AR57" s="284">
        <f t="shared" si="42"/>
        <v>210</v>
      </c>
      <c r="AS57" s="284">
        <f t="shared" si="42"/>
        <v>2277</v>
      </c>
      <c r="AT57" s="284">
        <f t="shared" si="42"/>
        <v>93</v>
      </c>
      <c r="AU57" s="284">
        <f t="shared" si="42"/>
        <v>300</v>
      </c>
      <c r="AV57" s="286">
        <f t="shared" si="42"/>
        <v>0</v>
      </c>
      <c r="AW57" s="286">
        <f t="shared" si="42"/>
        <v>0</v>
      </c>
      <c r="AX57" s="286">
        <f t="shared" si="42"/>
        <v>770</v>
      </c>
      <c r="AY57" s="286">
        <f t="shared" si="42"/>
        <v>887</v>
      </c>
      <c r="AZ57" s="286">
        <f t="shared" si="42"/>
        <v>1954</v>
      </c>
      <c r="BA57" s="286">
        <f t="shared" si="42"/>
        <v>3355</v>
      </c>
      <c r="BB57" s="151"/>
      <c r="BC57" s="287">
        <f t="shared" si="43"/>
        <v>0</v>
      </c>
      <c r="BD57" s="287">
        <f t="shared" si="43"/>
        <v>0</v>
      </c>
      <c r="BE57" s="284">
        <f t="shared" si="43"/>
        <v>0</v>
      </c>
      <c r="BF57" s="284">
        <f t="shared" si="43"/>
        <v>0</v>
      </c>
      <c r="BG57" s="284">
        <f t="shared" si="43"/>
        <v>0</v>
      </c>
      <c r="BH57" s="333">
        <f t="shared" si="43"/>
        <v>0</v>
      </c>
      <c r="BI57" s="333">
        <f t="shared" si="43"/>
        <v>0</v>
      </c>
      <c r="BJ57" s="333">
        <f t="shared" si="43"/>
        <v>0</v>
      </c>
      <c r="BK57" s="333">
        <f t="shared" si="43"/>
        <v>0</v>
      </c>
      <c r="BL57" s="333">
        <f t="shared" si="43"/>
        <v>0</v>
      </c>
      <c r="BM57" s="333">
        <f t="shared" si="43"/>
        <v>0</v>
      </c>
      <c r="BN57" s="334">
        <f t="shared" si="33"/>
        <v>8</v>
      </c>
      <c r="BO57" s="87">
        <f t="shared" si="34"/>
        <v>2015</v>
      </c>
      <c r="BP57" s="87"/>
    </row>
    <row r="58" spans="1:68" s="35" customFormat="1" ht="10.5" customHeight="1" x14ac:dyDescent="0.2">
      <c r="A58" s="87" t="str">
        <f t="shared" si="28"/>
        <v>2015-16ENG9</v>
      </c>
      <c r="B58" s="87" t="str">
        <f t="shared" si="14"/>
        <v>ENG</v>
      </c>
      <c r="C58" s="87" t="str">
        <f t="shared" si="41"/>
        <v>2015-16</v>
      </c>
      <c r="D58" s="35" t="s">
        <v>520</v>
      </c>
      <c r="E58" s="42"/>
      <c r="F58" s="86" t="str">
        <f t="shared" si="13"/>
        <v>ENG</v>
      </c>
      <c r="G58" s="86" t="str">
        <f t="shared" si="16"/>
        <v>ENG</v>
      </c>
      <c r="H58" s="87" t="str">
        <f t="shared" si="17"/>
        <v>ENGLAND</v>
      </c>
      <c r="I58" s="292">
        <f t="shared" si="35"/>
        <v>2393</v>
      </c>
      <c r="J58" s="292">
        <f t="shared" si="35"/>
        <v>656</v>
      </c>
      <c r="K58" s="292">
        <f t="shared" si="35"/>
        <v>305</v>
      </c>
      <c r="L58" s="292">
        <f t="shared" si="35"/>
        <v>150</v>
      </c>
      <c r="M58" s="292"/>
      <c r="N58" s="292"/>
      <c r="O58" s="292"/>
      <c r="P58" s="292"/>
      <c r="Q58" s="292">
        <f t="shared" si="36"/>
        <v>0</v>
      </c>
      <c r="R58" s="292">
        <f t="shared" si="36"/>
        <v>0</v>
      </c>
      <c r="S58" s="292"/>
      <c r="T58" s="333">
        <f t="shared" si="29"/>
        <v>0</v>
      </c>
      <c r="U58" s="290" t="s">
        <v>80</v>
      </c>
      <c r="V58" s="290" t="s">
        <v>80</v>
      </c>
      <c r="W58" s="290" t="s">
        <v>80</v>
      </c>
      <c r="X58" s="289">
        <f t="shared" si="30"/>
        <v>0</v>
      </c>
      <c r="Y58" s="290" t="s">
        <v>80</v>
      </c>
      <c r="Z58" s="290" t="s">
        <v>80</v>
      </c>
      <c r="AA58" s="290" t="s">
        <v>80</v>
      </c>
      <c r="AB58" s="289">
        <f t="shared" si="31"/>
        <v>0</v>
      </c>
      <c r="AC58" s="290" t="s">
        <v>80</v>
      </c>
      <c r="AD58" s="290" t="s">
        <v>80</v>
      </c>
      <c r="AE58" s="290" t="s">
        <v>80</v>
      </c>
      <c r="AF58" s="287">
        <f t="shared" si="32"/>
        <v>0</v>
      </c>
      <c r="AG58" s="288" t="s">
        <v>80</v>
      </c>
      <c r="AH58" s="288" t="s">
        <v>80</v>
      </c>
      <c r="AI58" s="287">
        <f t="shared" si="37"/>
        <v>0</v>
      </c>
      <c r="AJ58" s="284">
        <f t="shared" si="37"/>
        <v>970</v>
      </c>
      <c r="AK58" s="284">
        <f t="shared" si="37"/>
        <v>1254</v>
      </c>
      <c r="AL58" s="284"/>
      <c r="AM58" s="284"/>
      <c r="AN58" s="284">
        <f t="shared" si="38"/>
        <v>7484</v>
      </c>
      <c r="AO58" s="284">
        <f t="shared" si="38"/>
        <v>7658</v>
      </c>
      <c r="AP58" s="291"/>
      <c r="AQ58" s="291"/>
      <c r="AR58" s="284">
        <f t="shared" si="42"/>
        <v>201</v>
      </c>
      <c r="AS58" s="284">
        <f t="shared" si="42"/>
        <v>2330</v>
      </c>
      <c r="AT58" s="284">
        <f t="shared" si="42"/>
        <v>77</v>
      </c>
      <c r="AU58" s="284">
        <f t="shared" si="42"/>
        <v>285</v>
      </c>
      <c r="AV58" s="286">
        <f t="shared" si="42"/>
        <v>0</v>
      </c>
      <c r="AW58" s="286">
        <f t="shared" si="42"/>
        <v>0</v>
      </c>
      <c r="AX58" s="286">
        <f t="shared" si="42"/>
        <v>825</v>
      </c>
      <c r="AY58" s="286">
        <f t="shared" si="42"/>
        <v>950</v>
      </c>
      <c r="AZ58" s="286">
        <f t="shared" si="42"/>
        <v>1936</v>
      </c>
      <c r="BA58" s="286">
        <f t="shared" si="42"/>
        <v>3412</v>
      </c>
      <c r="BB58" s="151"/>
      <c r="BC58" s="287">
        <f t="shared" si="43"/>
        <v>0</v>
      </c>
      <c r="BD58" s="287">
        <f t="shared" si="43"/>
        <v>0</v>
      </c>
      <c r="BE58" s="284">
        <f t="shared" si="43"/>
        <v>0</v>
      </c>
      <c r="BF58" s="284">
        <f t="shared" si="43"/>
        <v>0</v>
      </c>
      <c r="BG58" s="284">
        <f t="shared" si="43"/>
        <v>0</v>
      </c>
      <c r="BH58" s="333">
        <f t="shared" si="43"/>
        <v>0</v>
      </c>
      <c r="BI58" s="333">
        <f t="shared" si="43"/>
        <v>0</v>
      </c>
      <c r="BJ58" s="333">
        <f t="shared" si="43"/>
        <v>0</v>
      </c>
      <c r="BK58" s="333">
        <f t="shared" si="43"/>
        <v>0</v>
      </c>
      <c r="BL58" s="333">
        <f t="shared" si="43"/>
        <v>0</v>
      </c>
      <c r="BM58" s="333">
        <f t="shared" si="43"/>
        <v>0</v>
      </c>
      <c r="BN58" s="334">
        <f t="shared" si="33"/>
        <v>9</v>
      </c>
      <c r="BO58" s="87">
        <f t="shared" si="34"/>
        <v>2015</v>
      </c>
      <c r="BP58" s="87"/>
    </row>
    <row r="59" spans="1:68" s="35" customFormat="1" ht="10.5" customHeight="1" x14ac:dyDescent="0.2">
      <c r="A59" s="87" t="str">
        <f t="shared" si="28"/>
        <v>2015-16ENG10</v>
      </c>
      <c r="B59" s="87" t="str">
        <f t="shared" si="14"/>
        <v>ENG</v>
      </c>
      <c r="C59" s="87" t="str">
        <f t="shared" si="41"/>
        <v>2015-16</v>
      </c>
      <c r="D59" s="35" t="s">
        <v>521</v>
      </c>
      <c r="E59" s="42"/>
      <c r="F59" s="86" t="str">
        <f t="shared" si="13"/>
        <v>ENG</v>
      </c>
      <c r="G59" s="86" t="str">
        <f t="shared" si="16"/>
        <v>ENG</v>
      </c>
      <c r="H59" s="87" t="str">
        <f t="shared" si="17"/>
        <v>ENGLAND</v>
      </c>
      <c r="I59" s="292">
        <f t="shared" si="35"/>
        <v>2626</v>
      </c>
      <c r="J59" s="292">
        <f t="shared" si="35"/>
        <v>733</v>
      </c>
      <c r="K59" s="292">
        <f t="shared" si="35"/>
        <v>338</v>
      </c>
      <c r="L59" s="292">
        <f t="shared" si="35"/>
        <v>175</v>
      </c>
      <c r="M59" s="292"/>
      <c r="N59" s="292"/>
      <c r="O59" s="292"/>
      <c r="P59" s="292"/>
      <c r="Q59" s="292">
        <f t="shared" si="36"/>
        <v>0</v>
      </c>
      <c r="R59" s="292">
        <f t="shared" si="36"/>
        <v>0</v>
      </c>
      <c r="S59" s="292"/>
      <c r="T59" s="333">
        <f t="shared" si="29"/>
        <v>0</v>
      </c>
      <c r="U59" s="290" t="s">
        <v>80</v>
      </c>
      <c r="V59" s="290" t="s">
        <v>80</v>
      </c>
      <c r="W59" s="290" t="s">
        <v>80</v>
      </c>
      <c r="X59" s="289">
        <f t="shared" si="30"/>
        <v>0</v>
      </c>
      <c r="Y59" s="290" t="s">
        <v>80</v>
      </c>
      <c r="Z59" s="290" t="s">
        <v>80</v>
      </c>
      <c r="AA59" s="290" t="s">
        <v>80</v>
      </c>
      <c r="AB59" s="289">
        <f t="shared" si="31"/>
        <v>0</v>
      </c>
      <c r="AC59" s="290" t="s">
        <v>80</v>
      </c>
      <c r="AD59" s="290" t="s">
        <v>80</v>
      </c>
      <c r="AE59" s="290" t="s">
        <v>80</v>
      </c>
      <c r="AF59" s="287">
        <f t="shared" si="32"/>
        <v>0</v>
      </c>
      <c r="AG59" s="288" t="s">
        <v>80</v>
      </c>
      <c r="AH59" s="288" t="s">
        <v>80</v>
      </c>
      <c r="AI59" s="287">
        <f t="shared" si="37"/>
        <v>0</v>
      </c>
      <c r="AJ59" s="284">
        <f t="shared" si="37"/>
        <v>1120</v>
      </c>
      <c r="AK59" s="284">
        <f t="shared" si="37"/>
        <v>1430</v>
      </c>
      <c r="AL59" s="284"/>
      <c r="AM59" s="284"/>
      <c r="AN59" s="284">
        <f t="shared" si="38"/>
        <v>6812</v>
      </c>
      <c r="AO59" s="284">
        <f t="shared" si="38"/>
        <v>7075</v>
      </c>
      <c r="AP59" s="291"/>
      <c r="AQ59" s="291"/>
      <c r="AR59" s="284">
        <f t="shared" si="42"/>
        <v>208</v>
      </c>
      <c r="AS59" s="284">
        <f t="shared" si="42"/>
        <v>2495</v>
      </c>
      <c r="AT59" s="284">
        <f t="shared" si="42"/>
        <v>88</v>
      </c>
      <c r="AU59" s="284">
        <f t="shared" si="42"/>
        <v>307</v>
      </c>
      <c r="AV59" s="286">
        <f t="shared" si="42"/>
        <v>0</v>
      </c>
      <c r="AW59" s="286">
        <f t="shared" si="42"/>
        <v>0</v>
      </c>
      <c r="AX59" s="286">
        <f t="shared" si="42"/>
        <v>843</v>
      </c>
      <c r="AY59" s="286">
        <f t="shared" si="42"/>
        <v>963</v>
      </c>
      <c r="AZ59" s="286">
        <f t="shared" si="42"/>
        <v>1851</v>
      </c>
      <c r="BA59" s="286">
        <f t="shared" si="42"/>
        <v>3244</v>
      </c>
      <c r="BB59" s="151"/>
      <c r="BC59" s="287">
        <f t="shared" si="43"/>
        <v>0</v>
      </c>
      <c r="BD59" s="287">
        <f t="shared" si="43"/>
        <v>0</v>
      </c>
      <c r="BE59" s="284">
        <f t="shared" si="43"/>
        <v>0</v>
      </c>
      <c r="BF59" s="284">
        <f t="shared" si="43"/>
        <v>0</v>
      </c>
      <c r="BG59" s="284">
        <f t="shared" si="43"/>
        <v>0</v>
      </c>
      <c r="BH59" s="333">
        <f t="shared" si="43"/>
        <v>0</v>
      </c>
      <c r="BI59" s="333">
        <f t="shared" si="43"/>
        <v>0</v>
      </c>
      <c r="BJ59" s="333">
        <f t="shared" si="43"/>
        <v>0</v>
      </c>
      <c r="BK59" s="333">
        <f t="shared" si="43"/>
        <v>0</v>
      </c>
      <c r="BL59" s="333">
        <f t="shared" si="43"/>
        <v>0</v>
      </c>
      <c r="BM59" s="333">
        <f t="shared" si="43"/>
        <v>0</v>
      </c>
      <c r="BN59" s="334">
        <f t="shared" si="33"/>
        <v>10</v>
      </c>
      <c r="BO59" s="87">
        <f t="shared" si="34"/>
        <v>2015</v>
      </c>
      <c r="BP59" s="87"/>
    </row>
    <row r="60" spans="1:68" s="35" customFormat="1" ht="10.5" customHeight="1" x14ac:dyDescent="0.2">
      <c r="A60" s="87" t="str">
        <f t="shared" si="28"/>
        <v>2015-16ENG11</v>
      </c>
      <c r="B60" s="87" t="str">
        <f t="shared" si="14"/>
        <v>ENG</v>
      </c>
      <c r="C60" s="87" t="str">
        <f t="shared" si="41"/>
        <v>2015-16</v>
      </c>
      <c r="D60" s="35" t="s">
        <v>522</v>
      </c>
      <c r="E60" s="42"/>
      <c r="F60" s="86" t="str">
        <f t="shared" si="13"/>
        <v>ENG</v>
      </c>
      <c r="G60" s="86" t="str">
        <f t="shared" si="16"/>
        <v>ENG</v>
      </c>
      <c r="H60" s="87" t="str">
        <f t="shared" si="17"/>
        <v>ENGLAND</v>
      </c>
      <c r="I60" s="292">
        <f t="shared" si="35"/>
        <v>2444</v>
      </c>
      <c r="J60" s="292">
        <f t="shared" si="35"/>
        <v>678</v>
      </c>
      <c r="K60" s="292">
        <f t="shared" si="35"/>
        <v>328</v>
      </c>
      <c r="L60" s="292">
        <f t="shared" si="35"/>
        <v>158</v>
      </c>
      <c r="M60" s="292"/>
      <c r="N60" s="292"/>
      <c r="O60" s="292"/>
      <c r="P60" s="292"/>
      <c r="Q60" s="292">
        <f t="shared" si="36"/>
        <v>0</v>
      </c>
      <c r="R60" s="292">
        <f t="shared" si="36"/>
        <v>0</v>
      </c>
      <c r="S60" s="292"/>
      <c r="T60" s="333">
        <f t="shared" si="29"/>
        <v>0</v>
      </c>
      <c r="U60" s="290" t="s">
        <v>80</v>
      </c>
      <c r="V60" s="290" t="s">
        <v>80</v>
      </c>
      <c r="W60" s="290" t="s">
        <v>80</v>
      </c>
      <c r="X60" s="289">
        <f t="shared" si="30"/>
        <v>0</v>
      </c>
      <c r="Y60" s="290" t="s">
        <v>80</v>
      </c>
      <c r="Z60" s="290" t="s">
        <v>80</v>
      </c>
      <c r="AA60" s="290" t="s">
        <v>80</v>
      </c>
      <c r="AB60" s="289">
        <f t="shared" si="31"/>
        <v>0</v>
      </c>
      <c r="AC60" s="290" t="s">
        <v>80</v>
      </c>
      <c r="AD60" s="290" t="s">
        <v>80</v>
      </c>
      <c r="AE60" s="290" t="s">
        <v>80</v>
      </c>
      <c r="AF60" s="287">
        <f t="shared" si="32"/>
        <v>0</v>
      </c>
      <c r="AG60" s="288" t="s">
        <v>80</v>
      </c>
      <c r="AH60" s="288" t="s">
        <v>80</v>
      </c>
      <c r="AI60" s="287">
        <f t="shared" si="37"/>
        <v>0</v>
      </c>
      <c r="AJ60" s="284">
        <f t="shared" si="37"/>
        <v>1141</v>
      </c>
      <c r="AK60" s="284">
        <f t="shared" si="37"/>
        <v>1455</v>
      </c>
      <c r="AL60" s="284"/>
      <c r="AM60" s="284"/>
      <c r="AN60" s="284">
        <f t="shared" si="38"/>
        <v>7133</v>
      </c>
      <c r="AO60" s="284">
        <f t="shared" si="38"/>
        <v>7355</v>
      </c>
      <c r="AP60" s="291"/>
      <c r="AQ60" s="291"/>
      <c r="AR60" s="284">
        <f t="shared" si="42"/>
        <v>193</v>
      </c>
      <c r="AS60" s="284">
        <f t="shared" si="42"/>
        <v>2340</v>
      </c>
      <c r="AT60" s="284">
        <f t="shared" si="42"/>
        <v>74</v>
      </c>
      <c r="AU60" s="284">
        <f t="shared" si="42"/>
        <v>306</v>
      </c>
      <c r="AV60" s="286">
        <f t="shared" si="42"/>
        <v>0</v>
      </c>
      <c r="AW60" s="286">
        <f t="shared" si="42"/>
        <v>0</v>
      </c>
      <c r="AX60" s="286">
        <f t="shared" si="42"/>
        <v>906</v>
      </c>
      <c r="AY60" s="286">
        <f t="shared" si="42"/>
        <v>1045</v>
      </c>
      <c r="AZ60" s="286">
        <f t="shared" si="42"/>
        <v>1915</v>
      </c>
      <c r="BA60" s="286">
        <f t="shared" si="42"/>
        <v>3415</v>
      </c>
      <c r="BB60" s="151"/>
      <c r="BC60" s="287">
        <f t="shared" si="43"/>
        <v>0</v>
      </c>
      <c r="BD60" s="287">
        <f t="shared" si="43"/>
        <v>0</v>
      </c>
      <c r="BE60" s="284">
        <f t="shared" si="43"/>
        <v>0</v>
      </c>
      <c r="BF60" s="284">
        <f t="shared" si="43"/>
        <v>0</v>
      </c>
      <c r="BG60" s="284">
        <f t="shared" si="43"/>
        <v>0</v>
      </c>
      <c r="BH60" s="333">
        <f t="shared" si="43"/>
        <v>0</v>
      </c>
      <c r="BI60" s="333">
        <f t="shared" si="43"/>
        <v>0</v>
      </c>
      <c r="BJ60" s="333">
        <f t="shared" si="43"/>
        <v>0</v>
      </c>
      <c r="BK60" s="333">
        <f t="shared" si="43"/>
        <v>0</v>
      </c>
      <c r="BL60" s="333">
        <f t="shared" si="43"/>
        <v>0</v>
      </c>
      <c r="BM60" s="333">
        <f t="shared" si="43"/>
        <v>0</v>
      </c>
      <c r="BN60" s="334">
        <f t="shared" si="33"/>
        <v>11</v>
      </c>
      <c r="BO60" s="87">
        <f t="shared" si="34"/>
        <v>2015</v>
      </c>
      <c r="BP60" s="87"/>
    </row>
    <row r="61" spans="1:68" s="35" customFormat="1" ht="10.5" customHeight="1" x14ac:dyDescent="0.2">
      <c r="A61" s="87" t="str">
        <f t="shared" si="28"/>
        <v>2015-16ENG12</v>
      </c>
      <c r="B61" s="87" t="str">
        <f t="shared" si="14"/>
        <v>ENG</v>
      </c>
      <c r="C61" s="87" t="str">
        <f t="shared" si="41"/>
        <v>2015-16</v>
      </c>
      <c r="D61" s="35" t="s">
        <v>523</v>
      </c>
      <c r="E61" s="42"/>
      <c r="F61" s="86" t="str">
        <f t="shared" si="13"/>
        <v>ENG</v>
      </c>
      <c r="G61" s="86" t="str">
        <f t="shared" si="16"/>
        <v>ENG</v>
      </c>
      <c r="H61" s="87" t="str">
        <f t="shared" si="17"/>
        <v>ENGLAND</v>
      </c>
      <c r="I61" s="292">
        <f t="shared" si="35"/>
        <v>2680</v>
      </c>
      <c r="J61" s="292">
        <f t="shared" si="35"/>
        <v>735</v>
      </c>
      <c r="K61" s="292">
        <f t="shared" si="35"/>
        <v>348</v>
      </c>
      <c r="L61" s="292">
        <f t="shared" si="35"/>
        <v>162</v>
      </c>
      <c r="M61" s="292"/>
      <c r="N61" s="292"/>
      <c r="O61" s="292"/>
      <c r="P61" s="292"/>
      <c r="Q61" s="292">
        <f t="shared" si="36"/>
        <v>0</v>
      </c>
      <c r="R61" s="292">
        <f t="shared" si="36"/>
        <v>0</v>
      </c>
      <c r="S61" s="292"/>
      <c r="T61" s="333">
        <f t="shared" si="29"/>
        <v>0</v>
      </c>
      <c r="U61" s="290" t="s">
        <v>80</v>
      </c>
      <c r="V61" s="290" t="s">
        <v>80</v>
      </c>
      <c r="W61" s="290" t="s">
        <v>80</v>
      </c>
      <c r="X61" s="289">
        <f t="shared" si="30"/>
        <v>0</v>
      </c>
      <c r="Y61" s="290" t="s">
        <v>80</v>
      </c>
      <c r="Z61" s="290" t="s">
        <v>80</v>
      </c>
      <c r="AA61" s="290" t="s">
        <v>80</v>
      </c>
      <c r="AB61" s="289">
        <f t="shared" si="31"/>
        <v>0</v>
      </c>
      <c r="AC61" s="290" t="s">
        <v>80</v>
      </c>
      <c r="AD61" s="290" t="s">
        <v>80</v>
      </c>
      <c r="AE61" s="290" t="s">
        <v>80</v>
      </c>
      <c r="AF61" s="287">
        <f t="shared" si="32"/>
        <v>0</v>
      </c>
      <c r="AG61" s="288" t="s">
        <v>80</v>
      </c>
      <c r="AH61" s="288" t="s">
        <v>80</v>
      </c>
      <c r="AI61" s="287">
        <f t="shared" si="37"/>
        <v>0</v>
      </c>
      <c r="AJ61" s="284">
        <f t="shared" si="37"/>
        <v>1149</v>
      </c>
      <c r="AK61" s="284">
        <f t="shared" si="37"/>
        <v>1467</v>
      </c>
      <c r="AL61" s="284"/>
      <c r="AM61" s="284"/>
      <c r="AN61" s="284">
        <f t="shared" si="38"/>
        <v>6883</v>
      </c>
      <c r="AO61" s="284">
        <f t="shared" si="38"/>
        <v>7071</v>
      </c>
      <c r="AP61" s="291"/>
      <c r="AQ61" s="291"/>
      <c r="AR61" s="284">
        <f t="shared" si="42"/>
        <v>205</v>
      </c>
      <c r="AS61" s="284">
        <f t="shared" si="42"/>
        <v>2571</v>
      </c>
      <c r="AT61" s="284">
        <f t="shared" si="42"/>
        <v>83</v>
      </c>
      <c r="AU61" s="284">
        <f t="shared" si="42"/>
        <v>319</v>
      </c>
      <c r="AV61" s="286">
        <f t="shared" si="42"/>
        <v>0</v>
      </c>
      <c r="AW61" s="286">
        <f t="shared" si="42"/>
        <v>0</v>
      </c>
      <c r="AX61" s="286">
        <f t="shared" si="42"/>
        <v>877</v>
      </c>
      <c r="AY61" s="286">
        <f t="shared" si="42"/>
        <v>993</v>
      </c>
      <c r="AZ61" s="286">
        <f t="shared" si="42"/>
        <v>1748</v>
      </c>
      <c r="BA61" s="286">
        <f t="shared" si="42"/>
        <v>3094</v>
      </c>
      <c r="BB61" s="151"/>
      <c r="BC61" s="287">
        <f t="shared" si="43"/>
        <v>0</v>
      </c>
      <c r="BD61" s="287">
        <f t="shared" si="43"/>
        <v>0</v>
      </c>
      <c r="BE61" s="284">
        <f t="shared" si="43"/>
        <v>0</v>
      </c>
      <c r="BF61" s="284">
        <f t="shared" si="43"/>
        <v>0</v>
      </c>
      <c r="BG61" s="284">
        <f t="shared" si="43"/>
        <v>0</v>
      </c>
      <c r="BH61" s="333">
        <f t="shared" si="43"/>
        <v>0</v>
      </c>
      <c r="BI61" s="333">
        <f t="shared" si="43"/>
        <v>0</v>
      </c>
      <c r="BJ61" s="333">
        <f t="shared" si="43"/>
        <v>0</v>
      </c>
      <c r="BK61" s="333">
        <f t="shared" si="43"/>
        <v>0</v>
      </c>
      <c r="BL61" s="333">
        <f t="shared" si="43"/>
        <v>0</v>
      </c>
      <c r="BM61" s="333">
        <f t="shared" si="43"/>
        <v>0</v>
      </c>
      <c r="BN61" s="334">
        <f t="shared" si="33"/>
        <v>12</v>
      </c>
      <c r="BO61" s="87">
        <f t="shared" si="34"/>
        <v>2015</v>
      </c>
      <c r="BP61" s="87"/>
    </row>
    <row r="62" spans="1:68" s="35" customFormat="1" ht="10.5" customHeight="1" x14ac:dyDescent="0.2">
      <c r="A62" s="87" t="str">
        <f t="shared" si="28"/>
        <v>2015-16ENG1</v>
      </c>
      <c r="B62" s="87" t="str">
        <f t="shared" si="14"/>
        <v>ENG</v>
      </c>
      <c r="C62" s="87" t="str">
        <f t="shared" si="41"/>
        <v>2015-16</v>
      </c>
      <c r="D62" s="35" t="s">
        <v>524</v>
      </c>
      <c r="E62" s="42"/>
      <c r="F62" s="86" t="str">
        <f t="shared" si="13"/>
        <v>ENG</v>
      </c>
      <c r="G62" s="86" t="str">
        <f t="shared" si="16"/>
        <v>ENG</v>
      </c>
      <c r="H62" s="87" t="str">
        <f t="shared" si="17"/>
        <v>ENGLAND</v>
      </c>
      <c r="I62" s="292">
        <f t="shared" si="35"/>
        <v>2939</v>
      </c>
      <c r="J62" s="292">
        <f t="shared" si="35"/>
        <v>776</v>
      </c>
      <c r="K62" s="292">
        <f t="shared" si="35"/>
        <v>366</v>
      </c>
      <c r="L62" s="292">
        <f t="shared" si="35"/>
        <v>162</v>
      </c>
      <c r="M62" s="292"/>
      <c r="N62" s="292"/>
      <c r="O62" s="292"/>
      <c r="P62" s="292"/>
      <c r="Q62" s="292">
        <f t="shared" si="36"/>
        <v>0</v>
      </c>
      <c r="R62" s="292">
        <f t="shared" si="36"/>
        <v>0</v>
      </c>
      <c r="S62" s="292"/>
      <c r="T62" s="333">
        <f t="shared" si="29"/>
        <v>0</v>
      </c>
      <c r="U62" s="290" t="s">
        <v>80</v>
      </c>
      <c r="V62" s="290" t="s">
        <v>80</v>
      </c>
      <c r="W62" s="290" t="s">
        <v>80</v>
      </c>
      <c r="X62" s="289">
        <f t="shared" si="30"/>
        <v>0</v>
      </c>
      <c r="Y62" s="290" t="s">
        <v>80</v>
      </c>
      <c r="Z62" s="290" t="s">
        <v>80</v>
      </c>
      <c r="AA62" s="290" t="s">
        <v>80</v>
      </c>
      <c r="AB62" s="289">
        <f t="shared" si="31"/>
        <v>0</v>
      </c>
      <c r="AC62" s="290" t="s">
        <v>80</v>
      </c>
      <c r="AD62" s="290" t="s">
        <v>80</v>
      </c>
      <c r="AE62" s="290" t="s">
        <v>80</v>
      </c>
      <c r="AF62" s="287">
        <f t="shared" si="32"/>
        <v>0</v>
      </c>
      <c r="AG62" s="288" t="s">
        <v>80</v>
      </c>
      <c r="AH62" s="288" t="s">
        <v>80</v>
      </c>
      <c r="AI62" s="287">
        <f t="shared" si="37"/>
        <v>0</v>
      </c>
      <c r="AJ62" s="284">
        <f t="shared" si="37"/>
        <v>1156</v>
      </c>
      <c r="AK62" s="284">
        <f t="shared" si="37"/>
        <v>1447</v>
      </c>
      <c r="AL62" s="284"/>
      <c r="AM62" s="284"/>
      <c r="AN62" s="284">
        <f t="shared" si="38"/>
        <v>7819</v>
      </c>
      <c r="AO62" s="284">
        <f t="shared" si="38"/>
        <v>7996</v>
      </c>
      <c r="AP62" s="291"/>
      <c r="AQ62" s="291"/>
      <c r="AR62" s="284">
        <f t="shared" si="42"/>
        <v>191</v>
      </c>
      <c r="AS62" s="284">
        <f t="shared" si="42"/>
        <v>2826</v>
      </c>
      <c r="AT62" s="284">
        <f t="shared" si="42"/>
        <v>75</v>
      </c>
      <c r="AU62" s="284">
        <f t="shared" si="42"/>
        <v>344</v>
      </c>
      <c r="AV62" s="286">
        <f t="shared" si="42"/>
        <v>0</v>
      </c>
      <c r="AW62" s="286">
        <f t="shared" si="42"/>
        <v>0</v>
      </c>
      <c r="AX62" s="286">
        <f t="shared" si="42"/>
        <v>916</v>
      </c>
      <c r="AY62" s="286">
        <f t="shared" si="42"/>
        <v>1046</v>
      </c>
      <c r="AZ62" s="286">
        <f t="shared" si="42"/>
        <v>1968</v>
      </c>
      <c r="BA62" s="286">
        <f t="shared" si="42"/>
        <v>3691</v>
      </c>
      <c r="BB62" s="151"/>
      <c r="BC62" s="287">
        <f t="shared" si="43"/>
        <v>0</v>
      </c>
      <c r="BD62" s="287">
        <f t="shared" si="43"/>
        <v>0</v>
      </c>
      <c r="BE62" s="284">
        <f t="shared" si="43"/>
        <v>0</v>
      </c>
      <c r="BF62" s="284">
        <f t="shared" si="43"/>
        <v>0</v>
      </c>
      <c r="BG62" s="284">
        <f t="shared" si="43"/>
        <v>0</v>
      </c>
      <c r="BH62" s="333">
        <f t="shared" si="43"/>
        <v>0</v>
      </c>
      <c r="BI62" s="333">
        <f t="shared" si="43"/>
        <v>0</v>
      </c>
      <c r="BJ62" s="333">
        <f t="shared" si="43"/>
        <v>0</v>
      </c>
      <c r="BK62" s="333">
        <f t="shared" si="43"/>
        <v>0</v>
      </c>
      <c r="BL62" s="333">
        <f t="shared" si="43"/>
        <v>0</v>
      </c>
      <c r="BM62" s="333">
        <f t="shared" si="43"/>
        <v>0</v>
      </c>
      <c r="BN62" s="334">
        <f t="shared" si="33"/>
        <v>1</v>
      </c>
      <c r="BO62" s="87">
        <f t="shared" si="34"/>
        <v>2016</v>
      </c>
      <c r="BP62" s="87"/>
    </row>
    <row r="63" spans="1:68" s="35" customFormat="1" ht="10.5" customHeight="1" x14ac:dyDescent="0.2">
      <c r="A63" s="87" t="str">
        <f t="shared" si="28"/>
        <v>2015-16ENG2</v>
      </c>
      <c r="B63" s="87" t="str">
        <f t="shared" si="14"/>
        <v>ENG</v>
      </c>
      <c r="C63" s="87" t="str">
        <f t="shared" si="41"/>
        <v>2015-16</v>
      </c>
      <c r="D63" s="35" t="s">
        <v>525</v>
      </c>
      <c r="E63" s="42"/>
      <c r="F63" s="86" t="str">
        <f t="shared" si="13"/>
        <v>ENG</v>
      </c>
      <c r="G63" s="86" t="str">
        <f t="shared" si="16"/>
        <v>ENG</v>
      </c>
      <c r="H63" s="87" t="str">
        <f t="shared" si="17"/>
        <v>ENGLAND</v>
      </c>
      <c r="I63" s="292">
        <f t="shared" si="35"/>
        <v>2682</v>
      </c>
      <c r="J63" s="292">
        <f t="shared" si="35"/>
        <v>739</v>
      </c>
      <c r="K63" s="292">
        <f t="shared" si="35"/>
        <v>332</v>
      </c>
      <c r="L63" s="292">
        <f t="shared" si="35"/>
        <v>160</v>
      </c>
      <c r="M63" s="292"/>
      <c r="N63" s="292"/>
      <c r="O63" s="292"/>
      <c r="P63" s="292"/>
      <c r="Q63" s="292">
        <f t="shared" si="36"/>
        <v>0</v>
      </c>
      <c r="R63" s="292">
        <f t="shared" si="36"/>
        <v>0</v>
      </c>
      <c r="S63" s="292"/>
      <c r="T63" s="333">
        <f t="shared" si="29"/>
        <v>0</v>
      </c>
      <c r="U63" s="290" t="s">
        <v>80</v>
      </c>
      <c r="V63" s="290" t="s">
        <v>80</v>
      </c>
      <c r="W63" s="290" t="s">
        <v>80</v>
      </c>
      <c r="X63" s="289">
        <f t="shared" si="30"/>
        <v>0</v>
      </c>
      <c r="Y63" s="290" t="s">
        <v>80</v>
      </c>
      <c r="Z63" s="290" t="s">
        <v>80</v>
      </c>
      <c r="AA63" s="290" t="s">
        <v>80</v>
      </c>
      <c r="AB63" s="289">
        <f t="shared" si="31"/>
        <v>0</v>
      </c>
      <c r="AC63" s="290" t="s">
        <v>80</v>
      </c>
      <c r="AD63" s="290" t="s">
        <v>80</v>
      </c>
      <c r="AE63" s="290" t="s">
        <v>80</v>
      </c>
      <c r="AF63" s="287">
        <f t="shared" si="32"/>
        <v>0</v>
      </c>
      <c r="AG63" s="288" t="s">
        <v>80</v>
      </c>
      <c r="AH63" s="288" t="s">
        <v>80</v>
      </c>
      <c r="AI63" s="287">
        <f t="shared" si="37"/>
        <v>0</v>
      </c>
      <c r="AJ63" s="284">
        <f t="shared" si="37"/>
        <v>1044</v>
      </c>
      <c r="AK63" s="284">
        <f t="shared" si="37"/>
        <v>1325</v>
      </c>
      <c r="AL63" s="284"/>
      <c r="AM63" s="284"/>
      <c r="AN63" s="284">
        <f t="shared" si="38"/>
        <v>7246</v>
      </c>
      <c r="AO63" s="284">
        <f t="shared" si="38"/>
        <v>7399</v>
      </c>
      <c r="AP63" s="291"/>
      <c r="AQ63" s="291"/>
      <c r="AR63" s="284">
        <f t="shared" si="42"/>
        <v>167</v>
      </c>
      <c r="AS63" s="284">
        <f t="shared" si="42"/>
        <v>2593</v>
      </c>
      <c r="AT63" s="284">
        <f t="shared" si="42"/>
        <v>67</v>
      </c>
      <c r="AU63" s="284">
        <f t="shared" si="42"/>
        <v>310</v>
      </c>
      <c r="AV63" s="286">
        <f t="shared" si="42"/>
        <v>0</v>
      </c>
      <c r="AW63" s="286">
        <f t="shared" si="42"/>
        <v>0</v>
      </c>
      <c r="AX63" s="286">
        <f t="shared" si="42"/>
        <v>849</v>
      </c>
      <c r="AY63" s="286">
        <f t="shared" si="42"/>
        <v>1009</v>
      </c>
      <c r="AZ63" s="286">
        <f t="shared" si="42"/>
        <v>1810</v>
      </c>
      <c r="BA63" s="286">
        <f t="shared" si="42"/>
        <v>3447</v>
      </c>
      <c r="BB63" s="151"/>
      <c r="BC63" s="287">
        <f t="shared" si="43"/>
        <v>0</v>
      </c>
      <c r="BD63" s="287">
        <f t="shared" si="43"/>
        <v>0</v>
      </c>
      <c r="BE63" s="284">
        <f t="shared" si="43"/>
        <v>0</v>
      </c>
      <c r="BF63" s="284">
        <f t="shared" si="43"/>
        <v>0</v>
      </c>
      <c r="BG63" s="284">
        <f t="shared" si="43"/>
        <v>0</v>
      </c>
      <c r="BH63" s="333">
        <f t="shared" si="43"/>
        <v>0</v>
      </c>
      <c r="BI63" s="333">
        <f t="shared" si="43"/>
        <v>0</v>
      </c>
      <c r="BJ63" s="333">
        <f t="shared" si="43"/>
        <v>0</v>
      </c>
      <c r="BK63" s="333">
        <f t="shared" si="43"/>
        <v>0</v>
      </c>
      <c r="BL63" s="333">
        <f t="shared" si="43"/>
        <v>0</v>
      </c>
      <c r="BM63" s="333">
        <f t="shared" si="43"/>
        <v>0</v>
      </c>
      <c r="BN63" s="334">
        <f t="shared" si="33"/>
        <v>2</v>
      </c>
      <c r="BO63" s="87">
        <f t="shared" si="34"/>
        <v>2016</v>
      </c>
      <c r="BP63" s="87"/>
    </row>
    <row r="64" spans="1:68" s="35" customFormat="1" ht="10.5" customHeight="1" x14ac:dyDescent="0.2">
      <c r="A64" s="87" t="str">
        <f t="shared" si="28"/>
        <v>2015-16ENG3</v>
      </c>
      <c r="B64" s="87" t="str">
        <f t="shared" si="14"/>
        <v>ENG</v>
      </c>
      <c r="C64" s="87" t="str">
        <f t="shared" si="41"/>
        <v>2015-16</v>
      </c>
      <c r="D64" s="35" t="s">
        <v>526</v>
      </c>
      <c r="E64" s="42"/>
      <c r="F64" s="86" t="str">
        <f t="shared" si="13"/>
        <v>ENG</v>
      </c>
      <c r="G64" s="86" t="str">
        <f t="shared" si="16"/>
        <v>ENG</v>
      </c>
      <c r="H64" s="87" t="str">
        <f t="shared" si="17"/>
        <v>ENGLAND</v>
      </c>
      <c r="I64" s="292">
        <f t="shared" si="35"/>
        <v>2812</v>
      </c>
      <c r="J64" s="292">
        <f t="shared" si="35"/>
        <v>796</v>
      </c>
      <c r="K64" s="292">
        <f t="shared" si="35"/>
        <v>320</v>
      </c>
      <c r="L64" s="292">
        <f t="shared" si="35"/>
        <v>174</v>
      </c>
      <c r="M64" s="292"/>
      <c r="N64" s="292"/>
      <c r="O64" s="292"/>
      <c r="P64" s="292"/>
      <c r="Q64" s="292">
        <f t="shared" si="36"/>
        <v>0</v>
      </c>
      <c r="R64" s="292">
        <f t="shared" si="36"/>
        <v>0</v>
      </c>
      <c r="S64" s="292"/>
      <c r="T64" s="333">
        <f t="shared" si="29"/>
        <v>0</v>
      </c>
      <c r="U64" s="290" t="s">
        <v>80</v>
      </c>
      <c r="V64" s="290" t="s">
        <v>80</v>
      </c>
      <c r="W64" s="290" t="s">
        <v>80</v>
      </c>
      <c r="X64" s="289">
        <f t="shared" si="30"/>
        <v>0</v>
      </c>
      <c r="Y64" s="290" t="s">
        <v>80</v>
      </c>
      <c r="Z64" s="290" t="s">
        <v>80</v>
      </c>
      <c r="AA64" s="290" t="s">
        <v>80</v>
      </c>
      <c r="AB64" s="289">
        <f t="shared" si="31"/>
        <v>0</v>
      </c>
      <c r="AC64" s="290" t="s">
        <v>80</v>
      </c>
      <c r="AD64" s="290" t="s">
        <v>80</v>
      </c>
      <c r="AE64" s="290" t="s">
        <v>80</v>
      </c>
      <c r="AF64" s="287">
        <f t="shared" si="32"/>
        <v>0</v>
      </c>
      <c r="AG64" s="288" t="s">
        <v>80</v>
      </c>
      <c r="AH64" s="288" t="s">
        <v>80</v>
      </c>
      <c r="AI64" s="287">
        <f t="shared" si="37"/>
        <v>0</v>
      </c>
      <c r="AJ64" s="284">
        <f t="shared" si="37"/>
        <v>1232</v>
      </c>
      <c r="AK64" s="284">
        <f t="shared" si="37"/>
        <v>1537</v>
      </c>
      <c r="AL64" s="284"/>
      <c r="AM64" s="284"/>
      <c r="AN64" s="284">
        <f t="shared" si="38"/>
        <v>7783</v>
      </c>
      <c r="AO64" s="284">
        <f t="shared" si="38"/>
        <v>7961</v>
      </c>
      <c r="AP64" s="291"/>
      <c r="AQ64" s="291"/>
      <c r="AR64" s="284">
        <f t="shared" si="42"/>
        <v>192</v>
      </c>
      <c r="AS64" s="284">
        <f t="shared" si="42"/>
        <v>2726</v>
      </c>
      <c r="AT64" s="284">
        <f t="shared" si="42"/>
        <v>71</v>
      </c>
      <c r="AU64" s="284">
        <f t="shared" si="42"/>
        <v>296</v>
      </c>
      <c r="AV64" s="286">
        <f t="shared" si="42"/>
        <v>0</v>
      </c>
      <c r="AW64" s="286">
        <f t="shared" si="42"/>
        <v>0</v>
      </c>
      <c r="AX64" s="286">
        <f t="shared" si="42"/>
        <v>933</v>
      </c>
      <c r="AY64" s="286">
        <f t="shared" si="42"/>
        <v>1057</v>
      </c>
      <c r="AZ64" s="286">
        <f t="shared" si="42"/>
        <v>1872</v>
      </c>
      <c r="BA64" s="286">
        <f t="shared" si="42"/>
        <v>3753</v>
      </c>
      <c r="BB64" s="151"/>
      <c r="BC64" s="287">
        <f t="shared" si="43"/>
        <v>0</v>
      </c>
      <c r="BD64" s="287">
        <f t="shared" si="43"/>
        <v>0</v>
      </c>
      <c r="BE64" s="284">
        <f t="shared" si="43"/>
        <v>0</v>
      </c>
      <c r="BF64" s="284">
        <f t="shared" si="43"/>
        <v>0</v>
      </c>
      <c r="BG64" s="284">
        <f t="shared" si="43"/>
        <v>0</v>
      </c>
      <c r="BH64" s="333">
        <f t="shared" si="43"/>
        <v>0</v>
      </c>
      <c r="BI64" s="333">
        <f t="shared" si="43"/>
        <v>0</v>
      </c>
      <c r="BJ64" s="333">
        <f t="shared" si="43"/>
        <v>0</v>
      </c>
      <c r="BK64" s="333">
        <f t="shared" si="43"/>
        <v>0</v>
      </c>
      <c r="BL64" s="333">
        <f t="shared" si="43"/>
        <v>0</v>
      </c>
      <c r="BM64" s="333">
        <f t="shared" si="43"/>
        <v>0</v>
      </c>
      <c r="BN64" s="334">
        <f t="shared" si="33"/>
        <v>3</v>
      </c>
      <c r="BO64" s="87">
        <f t="shared" si="34"/>
        <v>2016</v>
      </c>
      <c r="BP64" s="87"/>
    </row>
    <row r="65" spans="1:68" s="35" customFormat="1" ht="10.5" customHeight="1" x14ac:dyDescent="0.2">
      <c r="A65" s="87" t="str">
        <f t="shared" si="28"/>
        <v>2016-17ENG4</v>
      </c>
      <c r="B65" s="87" t="str">
        <f t="shared" si="14"/>
        <v>ENG</v>
      </c>
      <c r="C65" s="87" t="str">
        <f t="shared" si="41"/>
        <v>2016-17</v>
      </c>
      <c r="D65" s="35" t="s">
        <v>514</v>
      </c>
      <c r="E65" s="42"/>
      <c r="F65" s="86" t="str">
        <f t="shared" si="13"/>
        <v>ENG</v>
      </c>
      <c r="G65" s="86" t="str">
        <f t="shared" si="16"/>
        <v>ENG</v>
      </c>
      <c r="H65" s="87" t="str">
        <f t="shared" si="17"/>
        <v>ENGLAND</v>
      </c>
      <c r="I65" s="292">
        <f t="shared" ref="I65:L84" si="44">SUMIFS(I$729:I$10135,$BN$729:$BN$10135,$BN65,$BO$729:$BO$10135,$BO65)</f>
        <v>2538</v>
      </c>
      <c r="J65" s="292">
        <f t="shared" si="44"/>
        <v>760</v>
      </c>
      <c r="K65" s="292">
        <f t="shared" si="44"/>
        <v>333</v>
      </c>
      <c r="L65" s="292">
        <f t="shared" si="44"/>
        <v>177</v>
      </c>
      <c r="M65" s="292"/>
      <c r="N65" s="292"/>
      <c r="O65" s="292"/>
      <c r="P65" s="292"/>
      <c r="Q65" s="292">
        <f t="shared" ref="Q65:R84" si="45">SUMIFS(Q$729:Q$10135,$BN$729:$BN$10135,$BN65,$BO$729:$BO$10135,$BO65)</f>
        <v>0</v>
      </c>
      <c r="R65" s="292">
        <f t="shared" si="45"/>
        <v>0</v>
      </c>
      <c r="S65" s="292"/>
      <c r="T65" s="333">
        <f t="shared" si="29"/>
        <v>0</v>
      </c>
      <c r="U65" s="290" t="s">
        <v>80</v>
      </c>
      <c r="V65" s="290" t="s">
        <v>80</v>
      </c>
      <c r="W65" s="290" t="s">
        <v>80</v>
      </c>
      <c r="X65" s="289">
        <f t="shared" si="30"/>
        <v>0</v>
      </c>
      <c r="Y65" s="290" t="s">
        <v>80</v>
      </c>
      <c r="Z65" s="290" t="s">
        <v>80</v>
      </c>
      <c r="AA65" s="290" t="s">
        <v>80</v>
      </c>
      <c r="AB65" s="289">
        <f t="shared" si="31"/>
        <v>0</v>
      </c>
      <c r="AC65" s="290" t="s">
        <v>80</v>
      </c>
      <c r="AD65" s="290" t="s">
        <v>80</v>
      </c>
      <c r="AE65" s="290" t="s">
        <v>80</v>
      </c>
      <c r="AF65" s="287">
        <f t="shared" si="32"/>
        <v>0</v>
      </c>
      <c r="AG65" s="288" t="s">
        <v>80</v>
      </c>
      <c r="AH65" s="288" t="s">
        <v>80</v>
      </c>
      <c r="AI65" s="287">
        <f t="shared" ref="AI65:AK84" si="46">SUMIFS(AI$729:AI$10135,$BN$729:$BN$10135,$BN65,$BO$729:$BO$10135,$BO65)</f>
        <v>0</v>
      </c>
      <c r="AJ65" s="284">
        <f t="shared" si="46"/>
        <v>1203</v>
      </c>
      <c r="AK65" s="284">
        <f t="shared" si="46"/>
        <v>1492</v>
      </c>
      <c r="AL65" s="284"/>
      <c r="AM65" s="284"/>
      <c r="AN65" s="284">
        <f t="shared" ref="AN65:AO84" si="47">SUMIFS(AN$729:AN$10135,$BN$729:$BN$10135,$BN65,$BO$729:$BO$10135,$BO65)</f>
        <v>7187</v>
      </c>
      <c r="AO65" s="284">
        <f t="shared" si="47"/>
        <v>7350</v>
      </c>
      <c r="AP65" s="291"/>
      <c r="AQ65" s="291"/>
      <c r="AR65" s="284">
        <f t="shared" ref="AR65:BA74" si="48">SUMIFS(AR$729:AR$10135,$BN$729:$BN$10135,$BN65,$BO$729:$BO$10135,$BO65)</f>
        <v>209</v>
      </c>
      <c r="AS65" s="284">
        <f t="shared" si="48"/>
        <v>2494</v>
      </c>
      <c r="AT65" s="284">
        <f t="shared" si="48"/>
        <v>87</v>
      </c>
      <c r="AU65" s="284">
        <f t="shared" si="48"/>
        <v>318</v>
      </c>
      <c r="AV65" s="286">
        <f t="shared" si="48"/>
        <v>0</v>
      </c>
      <c r="AW65" s="286">
        <f t="shared" si="48"/>
        <v>0</v>
      </c>
      <c r="AX65" s="286">
        <f t="shared" si="48"/>
        <v>869</v>
      </c>
      <c r="AY65" s="286">
        <f t="shared" si="48"/>
        <v>990</v>
      </c>
      <c r="AZ65" s="286">
        <f t="shared" si="48"/>
        <v>1954</v>
      </c>
      <c r="BA65" s="286">
        <f t="shared" si="48"/>
        <v>3503</v>
      </c>
      <c r="BB65" s="151"/>
      <c r="BC65" s="287">
        <f t="shared" ref="BC65:BM74" si="49">SUMIFS(BC$729:BC$10135,$BN$729:$BN$10135,$BN65,$BO$729:$BO$10135,$BO65)</f>
        <v>0</v>
      </c>
      <c r="BD65" s="287">
        <f t="shared" si="49"/>
        <v>0</v>
      </c>
      <c r="BE65" s="284">
        <f t="shared" si="49"/>
        <v>0</v>
      </c>
      <c r="BF65" s="284">
        <f t="shared" si="49"/>
        <v>0</v>
      </c>
      <c r="BG65" s="284">
        <f t="shared" si="49"/>
        <v>0</v>
      </c>
      <c r="BH65" s="333">
        <f t="shared" si="49"/>
        <v>0</v>
      </c>
      <c r="BI65" s="333">
        <f t="shared" si="49"/>
        <v>0</v>
      </c>
      <c r="BJ65" s="333">
        <f t="shared" si="49"/>
        <v>0</v>
      </c>
      <c r="BK65" s="333">
        <f t="shared" si="49"/>
        <v>0</v>
      </c>
      <c r="BL65" s="333">
        <f t="shared" si="49"/>
        <v>0</v>
      </c>
      <c r="BM65" s="333">
        <f t="shared" si="49"/>
        <v>0</v>
      </c>
      <c r="BN65" s="334">
        <f t="shared" si="33"/>
        <v>4</v>
      </c>
      <c r="BO65" s="87">
        <f t="shared" si="34"/>
        <v>2016</v>
      </c>
      <c r="BP65" s="87"/>
    </row>
    <row r="66" spans="1:68" s="35" customFormat="1" ht="10.5" customHeight="1" x14ac:dyDescent="0.2">
      <c r="A66" s="87" t="str">
        <f t="shared" si="28"/>
        <v>2016-17ENG5</v>
      </c>
      <c r="B66" s="87" t="str">
        <f t="shared" si="14"/>
        <v>ENG</v>
      </c>
      <c r="C66" s="87" t="str">
        <f t="shared" si="41"/>
        <v>2016-17</v>
      </c>
      <c r="D66" s="35" t="s">
        <v>516</v>
      </c>
      <c r="E66" s="42"/>
      <c r="F66" s="86" t="str">
        <f t="shared" si="13"/>
        <v>ENG</v>
      </c>
      <c r="G66" s="86" t="str">
        <f t="shared" si="16"/>
        <v>ENG</v>
      </c>
      <c r="H66" s="87" t="str">
        <f t="shared" si="17"/>
        <v>ENGLAND</v>
      </c>
      <c r="I66" s="292">
        <f t="shared" si="44"/>
        <v>2332</v>
      </c>
      <c r="J66" s="292">
        <f t="shared" si="44"/>
        <v>688</v>
      </c>
      <c r="K66" s="292">
        <f t="shared" si="44"/>
        <v>313</v>
      </c>
      <c r="L66" s="292">
        <f t="shared" si="44"/>
        <v>170</v>
      </c>
      <c r="M66" s="292"/>
      <c r="N66" s="292"/>
      <c r="O66" s="292"/>
      <c r="P66" s="292"/>
      <c r="Q66" s="292">
        <f t="shared" si="45"/>
        <v>0</v>
      </c>
      <c r="R66" s="292">
        <f t="shared" si="45"/>
        <v>0</v>
      </c>
      <c r="S66" s="292"/>
      <c r="T66" s="333">
        <f t="shared" si="29"/>
        <v>0</v>
      </c>
      <c r="U66" s="290" t="s">
        <v>80</v>
      </c>
      <c r="V66" s="290" t="s">
        <v>80</v>
      </c>
      <c r="W66" s="290" t="s">
        <v>80</v>
      </c>
      <c r="X66" s="289">
        <f t="shared" si="30"/>
        <v>0</v>
      </c>
      <c r="Y66" s="290" t="s">
        <v>80</v>
      </c>
      <c r="Z66" s="290" t="s">
        <v>80</v>
      </c>
      <c r="AA66" s="290" t="s">
        <v>80</v>
      </c>
      <c r="AB66" s="289">
        <f t="shared" si="31"/>
        <v>0</v>
      </c>
      <c r="AC66" s="290" t="s">
        <v>80</v>
      </c>
      <c r="AD66" s="290" t="s">
        <v>80</v>
      </c>
      <c r="AE66" s="290" t="s">
        <v>80</v>
      </c>
      <c r="AF66" s="287">
        <f t="shared" si="32"/>
        <v>0</v>
      </c>
      <c r="AG66" s="288" t="s">
        <v>80</v>
      </c>
      <c r="AH66" s="288" t="s">
        <v>80</v>
      </c>
      <c r="AI66" s="287">
        <f t="shared" si="46"/>
        <v>0</v>
      </c>
      <c r="AJ66" s="284">
        <f t="shared" si="46"/>
        <v>1207</v>
      </c>
      <c r="AK66" s="284">
        <f t="shared" si="46"/>
        <v>1506</v>
      </c>
      <c r="AL66" s="284"/>
      <c r="AM66" s="284"/>
      <c r="AN66" s="284">
        <f t="shared" si="47"/>
        <v>7489</v>
      </c>
      <c r="AO66" s="284">
        <f t="shared" si="47"/>
        <v>7640</v>
      </c>
      <c r="AP66" s="291"/>
      <c r="AQ66" s="291"/>
      <c r="AR66" s="284">
        <f t="shared" si="48"/>
        <v>208</v>
      </c>
      <c r="AS66" s="284">
        <f t="shared" si="48"/>
        <v>2282</v>
      </c>
      <c r="AT66" s="284">
        <f t="shared" si="48"/>
        <v>84</v>
      </c>
      <c r="AU66" s="284">
        <f t="shared" si="48"/>
        <v>295</v>
      </c>
      <c r="AV66" s="286">
        <f t="shared" si="48"/>
        <v>0</v>
      </c>
      <c r="AW66" s="286">
        <f t="shared" si="48"/>
        <v>0</v>
      </c>
      <c r="AX66" s="286">
        <f t="shared" si="48"/>
        <v>956</v>
      </c>
      <c r="AY66" s="286">
        <f t="shared" si="48"/>
        <v>1118</v>
      </c>
      <c r="AZ66" s="286">
        <f t="shared" si="48"/>
        <v>2044</v>
      </c>
      <c r="BA66" s="286">
        <f t="shared" si="48"/>
        <v>3654</v>
      </c>
      <c r="BB66" s="151"/>
      <c r="BC66" s="287">
        <f t="shared" si="49"/>
        <v>0</v>
      </c>
      <c r="BD66" s="287">
        <f t="shared" si="49"/>
        <v>0</v>
      </c>
      <c r="BE66" s="284">
        <f t="shared" si="49"/>
        <v>0</v>
      </c>
      <c r="BF66" s="284">
        <f t="shared" si="49"/>
        <v>0</v>
      </c>
      <c r="BG66" s="284">
        <f t="shared" si="49"/>
        <v>0</v>
      </c>
      <c r="BH66" s="333">
        <f t="shared" si="49"/>
        <v>0</v>
      </c>
      <c r="BI66" s="333">
        <f t="shared" si="49"/>
        <v>0</v>
      </c>
      <c r="BJ66" s="333">
        <f t="shared" si="49"/>
        <v>0</v>
      </c>
      <c r="BK66" s="333">
        <f t="shared" si="49"/>
        <v>0</v>
      </c>
      <c r="BL66" s="333">
        <f t="shared" si="49"/>
        <v>0</v>
      </c>
      <c r="BM66" s="333">
        <f t="shared" si="49"/>
        <v>0</v>
      </c>
      <c r="BN66" s="334">
        <f t="shared" si="33"/>
        <v>5</v>
      </c>
      <c r="BO66" s="87">
        <f t="shared" si="34"/>
        <v>2016</v>
      </c>
      <c r="BP66" s="87"/>
    </row>
    <row r="67" spans="1:68" s="35" customFormat="1" ht="10.5" customHeight="1" x14ac:dyDescent="0.2">
      <c r="A67" s="87" t="str">
        <f t="shared" si="28"/>
        <v>2016-17ENG6</v>
      </c>
      <c r="B67" s="87" t="str">
        <f t="shared" si="14"/>
        <v>ENG</v>
      </c>
      <c r="C67" s="87" t="str">
        <f t="shared" si="41"/>
        <v>2016-17</v>
      </c>
      <c r="D67" s="35" t="s">
        <v>517</v>
      </c>
      <c r="E67" s="42"/>
      <c r="F67" s="86" t="str">
        <f t="shared" si="13"/>
        <v>ENG</v>
      </c>
      <c r="G67" s="86" t="str">
        <f t="shared" si="16"/>
        <v>ENG</v>
      </c>
      <c r="H67" s="87" t="str">
        <f t="shared" si="17"/>
        <v>ENGLAND</v>
      </c>
      <c r="I67" s="292">
        <f t="shared" si="44"/>
        <v>2306</v>
      </c>
      <c r="J67" s="292">
        <f t="shared" si="44"/>
        <v>684</v>
      </c>
      <c r="K67" s="292">
        <f t="shared" si="44"/>
        <v>343</v>
      </c>
      <c r="L67" s="292">
        <f t="shared" si="44"/>
        <v>178</v>
      </c>
      <c r="M67" s="292"/>
      <c r="N67" s="292"/>
      <c r="O67" s="292"/>
      <c r="P67" s="292"/>
      <c r="Q67" s="292">
        <f t="shared" si="45"/>
        <v>0</v>
      </c>
      <c r="R67" s="292">
        <f t="shared" si="45"/>
        <v>0</v>
      </c>
      <c r="S67" s="292"/>
      <c r="T67" s="333">
        <f t="shared" si="29"/>
        <v>0</v>
      </c>
      <c r="U67" s="290" t="s">
        <v>80</v>
      </c>
      <c r="V67" s="290" t="s">
        <v>80</v>
      </c>
      <c r="W67" s="290" t="s">
        <v>80</v>
      </c>
      <c r="X67" s="289">
        <f t="shared" si="30"/>
        <v>0</v>
      </c>
      <c r="Y67" s="290" t="s">
        <v>80</v>
      </c>
      <c r="Z67" s="290" t="s">
        <v>80</v>
      </c>
      <c r="AA67" s="290" t="s">
        <v>80</v>
      </c>
      <c r="AB67" s="289">
        <f t="shared" si="31"/>
        <v>0</v>
      </c>
      <c r="AC67" s="290" t="s">
        <v>80</v>
      </c>
      <c r="AD67" s="290" t="s">
        <v>80</v>
      </c>
      <c r="AE67" s="290" t="s">
        <v>80</v>
      </c>
      <c r="AF67" s="287">
        <f t="shared" si="32"/>
        <v>0</v>
      </c>
      <c r="AG67" s="288" t="s">
        <v>80</v>
      </c>
      <c r="AH67" s="288" t="s">
        <v>80</v>
      </c>
      <c r="AI67" s="287">
        <f t="shared" si="46"/>
        <v>0</v>
      </c>
      <c r="AJ67" s="284">
        <f t="shared" si="46"/>
        <v>1083</v>
      </c>
      <c r="AK67" s="284">
        <f t="shared" si="46"/>
        <v>1409</v>
      </c>
      <c r="AL67" s="284"/>
      <c r="AM67" s="284"/>
      <c r="AN67" s="284">
        <f t="shared" si="47"/>
        <v>7183</v>
      </c>
      <c r="AO67" s="284">
        <f t="shared" si="47"/>
        <v>7351</v>
      </c>
      <c r="AP67" s="291"/>
      <c r="AQ67" s="291"/>
      <c r="AR67" s="284">
        <f t="shared" si="48"/>
        <v>220</v>
      </c>
      <c r="AS67" s="284">
        <f t="shared" si="48"/>
        <v>2250</v>
      </c>
      <c r="AT67" s="284">
        <f t="shared" si="48"/>
        <v>89</v>
      </c>
      <c r="AU67" s="284">
        <f t="shared" si="48"/>
        <v>329</v>
      </c>
      <c r="AV67" s="286">
        <f t="shared" si="48"/>
        <v>0</v>
      </c>
      <c r="AW67" s="286">
        <f t="shared" si="48"/>
        <v>0</v>
      </c>
      <c r="AX67" s="286">
        <f t="shared" si="48"/>
        <v>864</v>
      </c>
      <c r="AY67" s="286">
        <f t="shared" si="48"/>
        <v>995</v>
      </c>
      <c r="AZ67" s="286">
        <f t="shared" si="48"/>
        <v>1910</v>
      </c>
      <c r="BA67" s="286">
        <f t="shared" si="48"/>
        <v>3515</v>
      </c>
      <c r="BB67" s="151"/>
      <c r="BC67" s="287">
        <f t="shared" si="49"/>
        <v>0</v>
      </c>
      <c r="BD67" s="287">
        <f t="shared" si="49"/>
        <v>0</v>
      </c>
      <c r="BE67" s="284">
        <f t="shared" si="49"/>
        <v>0</v>
      </c>
      <c r="BF67" s="284">
        <f t="shared" si="49"/>
        <v>0</v>
      </c>
      <c r="BG67" s="284">
        <f t="shared" si="49"/>
        <v>0</v>
      </c>
      <c r="BH67" s="333">
        <f t="shared" si="49"/>
        <v>0</v>
      </c>
      <c r="BI67" s="333">
        <f t="shared" si="49"/>
        <v>0</v>
      </c>
      <c r="BJ67" s="333">
        <f t="shared" si="49"/>
        <v>0</v>
      </c>
      <c r="BK67" s="333">
        <f t="shared" si="49"/>
        <v>0</v>
      </c>
      <c r="BL67" s="333">
        <f t="shared" si="49"/>
        <v>0</v>
      </c>
      <c r="BM67" s="333">
        <f t="shared" si="49"/>
        <v>0</v>
      </c>
      <c r="BN67" s="334">
        <f t="shared" si="33"/>
        <v>6</v>
      </c>
      <c r="BO67" s="87">
        <f t="shared" si="34"/>
        <v>2016</v>
      </c>
      <c r="BP67" s="87"/>
    </row>
    <row r="68" spans="1:68" s="35" customFormat="1" ht="10.5" customHeight="1" x14ac:dyDescent="0.2">
      <c r="A68" s="87" t="str">
        <f t="shared" si="28"/>
        <v>2016-17ENG7</v>
      </c>
      <c r="B68" s="87" t="str">
        <f t="shared" si="14"/>
        <v>ENG</v>
      </c>
      <c r="C68" s="87" t="str">
        <f t="shared" si="41"/>
        <v>2016-17</v>
      </c>
      <c r="D68" s="35" t="s">
        <v>518</v>
      </c>
      <c r="E68" s="42"/>
      <c r="F68" s="86" t="str">
        <f t="shared" si="13"/>
        <v>ENG</v>
      </c>
      <c r="G68" s="86" t="str">
        <f t="shared" si="16"/>
        <v>ENG</v>
      </c>
      <c r="H68" s="87" t="str">
        <f t="shared" si="17"/>
        <v>ENGLAND</v>
      </c>
      <c r="I68" s="292">
        <f t="shared" si="44"/>
        <v>2384</v>
      </c>
      <c r="J68" s="292">
        <f t="shared" si="44"/>
        <v>709</v>
      </c>
      <c r="K68" s="292">
        <f t="shared" si="44"/>
        <v>351</v>
      </c>
      <c r="L68" s="292">
        <f t="shared" si="44"/>
        <v>187</v>
      </c>
      <c r="M68" s="292"/>
      <c r="N68" s="292"/>
      <c r="O68" s="292"/>
      <c r="P68" s="292"/>
      <c r="Q68" s="292">
        <f t="shared" si="45"/>
        <v>0</v>
      </c>
      <c r="R68" s="292">
        <f t="shared" si="45"/>
        <v>0</v>
      </c>
      <c r="S68" s="292"/>
      <c r="T68" s="333">
        <f t="shared" si="29"/>
        <v>0</v>
      </c>
      <c r="U68" s="290" t="s">
        <v>80</v>
      </c>
      <c r="V68" s="290" t="s">
        <v>80</v>
      </c>
      <c r="W68" s="290" t="s">
        <v>80</v>
      </c>
      <c r="X68" s="289">
        <f t="shared" si="30"/>
        <v>0</v>
      </c>
      <c r="Y68" s="290" t="s">
        <v>80</v>
      </c>
      <c r="Z68" s="290" t="s">
        <v>80</v>
      </c>
      <c r="AA68" s="290" t="s">
        <v>80</v>
      </c>
      <c r="AB68" s="289">
        <f t="shared" si="31"/>
        <v>0</v>
      </c>
      <c r="AC68" s="290" t="s">
        <v>80</v>
      </c>
      <c r="AD68" s="290" t="s">
        <v>80</v>
      </c>
      <c r="AE68" s="290" t="s">
        <v>80</v>
      </c>
      <c r="AF68" s="287">
        <f t="shared" si="32"/>
        <v>0</v>
      </c>
      <c r="AG68" s="288" t="s">
        <v>80</v>
      </c>
      <c r="AH68" s="288" t="s">
        <v>80</v>
      </c>
      <c r="AI68" s="287">
        <f t="shared" si="46"/>
        <v>0</v>
      </c>
      <c r="AJ68" s="284">
        <f t="shared" si="46"/>
        <v>1245</v>
      </c>
      <c r="AK68" s="284">
        <f t="shared" si="46"/>
        <v>1552</v>
      </c>
      <c r="AL68" s="284"/>
      <c r="AM68" s="284"/>
      <c r="AN68" s="284">
        <f t="shared" si="47"/>
        <v>7087</v>
      </c>
      <c r="AO68" s="284">
        <f t="shared" si="47"/>
        <v>7260</v>
      </c>
      <c r="AP68" s="291"/>
      <c r="AQ68" s="291"/>
      <c r="AR68" s="284">
        <f t="shared" si="48"/>
        <v>242</v>
      </c>
      <c r="AS68" s="284">
        <f t="shared" si="48"/>
        <v>2331</v>
      </c>
      <c r="AT68" s="284">
        <f t="shared" si="48"/>
        <v>109</v>
      </c>
      <c r="AU68" s="284">
        <f t="shared" si="48"/>
        <v>340</v>
      </c>
      <c r="AV68" s="286">
        <f t="shared" si="48"/>
        <v>0</v>
      </c>
      <c r="AW68" s="286">
        <f t="shared" si="48"/>
        <v>0</v>
      </c>
      <c r="AX68" s="286">
        <f t="shared" si="48"/>
        <v>863</v>
      </c>
      <c r="AY68" s="286">
        <f t="shared" si="48"/>
        <v>1002</v>
      </c>
      <c r="AZ68" s="286">
        <f t="shared" si="48"/>
        <v>1927</v>
      </c>
      <c r="BA68" s="286">
        <f t="shared" si="48"/>
        <v>3512</v>
      </c>
      <c r="BB68" s="151"/>
      <c r="BC68" s="287">
        <f t="shared" si="49"/>
        <v>0</v>
      </c>
      <c r="BD68" s="287">
        <f t="shared" si="49"/>
        <v>0</v>
      </c>
      <c r="BE68" s="284">
        <f t="shared" si="49"/>
        <v>0</v>
      </c>
      <c r="BF68" s="284">
        <f t="shared" si="49"/>
        <v>0</v>
      </c>
      <c r="BG68" s="284">
        <f t="shared" si="49"/>
        <v>0</v>
      </c>
      <c r="BH68" s="333">
        <f t="shared" si="49"/>
        <v>0</v>
      </c>
      <c r="BI68" s="333">
        <f t="shared" si="49"/>
        <v>0</v>
      </c>
      <c r="BJ68" s="333">
        <f t="shared" si="49"/>
        <v>0</v>
      </c>
      <c r="BK68" s="333">
        <f t="shared" si="49"/>
        <v>0</v>
      </c>
      <c r="BL68" s="333">
        <f t="shared" si="49"/>
        <v>0</v>
      </c>
      <c r="BM68" s="333">
        <f t="shared" si="49"/>
        <v>0</v>
      </c>
      <c r="BN68" s="334">
        <f t="shared" si="33"/>
        <v>7</v>
      </c>
      <c r="BO68" s="87">
        <f t="shared" si="34"/>
        <v>2016</v>
      </c>
      <c r="BP68" s="87"/>
    </row>
    <row r="69" spans="1:68" s="35" customFormat="1" ht="10.5" customHeight="1" x14ac:dyDescent="0.2">
      <c r="A69" s="87" t="str">
        <f t="shared" ref="A69:A100" si="50">CONCATENATE(C69,G69,BN69)</f>
        <v>2016-17ENG8</v>
      </c>
      <c r="B69" s="87" t="str">
        <f t="shared" si="14"/>
        <v>ENG</v>
      </c>
      <c r="C69" s="87" t="str">
        <f t="shared" si="41"/>
        <v>2016-17</v>
      </c>
      <c r="D69" s="35" t="s">
        <v>519</v>
      </c>
      <c r="E69" s="42"/>
      <c r="F69" s="86" t="str">
        <f t="shared" si="13"/>
        <v>ENG</v>
      </c>
      <c r="G69" s="86" t="str">
        <f t="shared" si="16"/>
        <v>ENG</v>
      </c>
      <c r="H69" s="87" t="str">
        <f t="shared" si="17"/>
        <v>ENGLAND</v>
      </c>
      <c r="I69" s="292">
        <f t="shared" si="44"/>
        <v>2407</v>
      </c>
      <c r="J69" s="292">
        <f t="shared" si="44"/>
        <v>655</v>
      </c>
      <c r="K69" s="292">
        <f t="shared" si="44"/>
        <v>326</v>
      </c>
      <c r="L69" s="292">
        <f t="shared" si="44"/>
        <v>170</v>
      </c>
      <c r="M69" s="292"/>
      <c r="N69" s="292"/>
      <c r="O69" s="292"/>
      <c r="P69" s="292"/>
      <c r="Q69" s="292">
        <f t="shared" si="45"/>
        <v>0</v>
      </c>
      <c r="R69" s="292">
        <f t="shared" si="45"/>
        <v>0</v>
      </c>
      <c r="S69" s="292"/>
      <c r="T69" s="333">
        <f t="shared" ref="T69:T100" si="51">SUMIFS(T$729:T$10135,$BN$729:$BN$10135,$BN69,$BO$729:$BO$10135,$BO69)</f>
        <v>0</v>
      </c>
      <c r="U69" s="290" t="s">
        <v>80</v>
      </c>
      <c r="V69" s="290" t="s">
        <v>80</v>
      </c>
      <c r="W69" s="290" t="s">
        <v>80</v>
      </c>
      <c r="X69" s="289">
        <f t="shared" ref="X69:X100" si="52">SUMIFS(X$729:X$10135,$BN$729:$BN$10135,$BN69,$BO$729:$BO$10135,$BO69)</f>
        <v>0</v>
      </c>
      <c r="Y69" s="290" t="s">
        <v>80</v>
      </c>
      <c r="Z69" s="290" t="s">
        <v>80</v>
      </c>
      <c r="AA69" s="290" t="s">
        <v>80</v>
      </c>
      <c r="AB69" s="289">
        <f t="shared" ref="AB69:AB100" si="53">SUMIFS(AB$729:AB$10135,$BN$729:$BN$10135,$BN69,$BO$729:$BO$10135,$BO69)</f>
        <v>0</v>
      </c>
      <c r="AC69" s="290" t="s">
        <v>80</v>
      </c>
      <c r="AD69" s="290" t="s">
        <v>80</v>
      </c>
      <c r="AE69" s="290" t="s">
        <v>80</v>
      </c>
      <c r="AF69" s="287">
        <f t="shared" ref="AF69:AF100" si="54">SUMIFS(AF$729:AF$10135,$BN$729:$BN$10135,$BN69,$BO$729:$BO$10135,$BO69)</f>
        <v>0</v>
      </c>
      <c r="AG69" s="288" t="s">
        <v>80</v>
      </c>
      <c r="AH69" s="288" t="s">
        <v>80</v>
      </c>
      <c r="AI69" s="287">
        <f t="shared" si="46"/>
        <v>0</v>
      </c>
      <c r="AJ69" s="284">
        <f t="shared" si="46"/>
        <v>1138</v>
      </c>
      <c r="AK69" s="284">
        <f t="shared" si="46"/>
        <v>1440</v>
      </c>
      <c r="AL69" s="284"/>
      <c r="AM69" s="284"/>
      <c r="AN69" s="284">
        <f t="shared" si="47"/>
        <v>7127</v>
      </c>
      <c r="AO69" s="284">
        <f t="shared" si="47"/>
        <v>7322</v>
      </c>
      <c r="AP69" s="291"/>
      <c r="AQ69" s="291"/>
      <c r="AR69" s="284">
        <f t="shared" si="48"/>
        <v>221</v>
      </c>
      <c r="AS69" s="284">
        <f t="shared" si="48"/>
        <v>2335</v>
      </c>
      <c r="AT69" s="284">
        <f t="shared" si="48"/>
        <v>96</v>
      </c>
      <c r="AU69" s="284">
        <f t="shared" si="48"/>
        <v>309</v>
      </c>
      <c r="AV69" s="286">
        <f t="shared" si="48"/>
        <v>0</v>
      </c>
      <c r="AW69" s="286">
        <f t="shared" si="48"/>
        <v>0</v>
      </c>
      <c r="AX69" s="286">
        <f t="shared" si="48"/>
        <v>831</v>
      </c>
      <c r="AY69" s="286">
        <f t="shared" si="48"/>
        <v>948</v>
      </c>
      <c r="AZ69" s="286">
        <f t="shared" si="48"/>
        <v>1936</v>
      </c>
      <c r="BA69" s="286">
        <f t="shared" si="48"/>
        <v>3417</v>
      </c>
      <c r="BB69" s="151"/>
      <c r="BC69" s="287">
        <f t="shared" si="49"/>
        <v>0</v>
      </c>
      <c r="BD69" s="287">
        <f t="shared" si="49"/>
        <v>0</v>
      </c>
      <c r="BE69" s="284">
        <f t="shared" si="49"/>
        <v>0</v>
      </c>
      <c r="BF69" s="284">
        <f t="shared" si="49"/>
        <v>0</v>
      </c>
      <c r="BG69" s="284">
        <f t="shared" si="49"/>
        <v>0</v>
      </c>
      <c r="BH69" s="333">
        <f t="shared" si="49"/>
        <v>0</v>
      </c>
      <c r="BI69" s="333">
        <f t="shared" si="49"/>
        <v>0</v>
      </c>
      <c r="BJ69" s="333">
        <f t="shared" si="49"/>
        <v>0</v>
      </c>
      <c r="BK69" s="333">
        <f t="shared" si="49"/>
        <v>0</v>
      </c>
      <c r="BL69" s="333">
        <f t="shared" si="49"/>
        <v>0</v>
      </c>
      <c r="BM69" s="333">
        <f t="shared" si="49"/>
        <v>0</v>
      </c>
      <c r="BN69" s="334">
        <f t="shared" ref="BN69:BN167" si="55">MONTH(1&amp;$D69)</f>
        <v>8</v>
      </c>
      <c r="BO69" s="87">
        <f t="shared" ref="BO69:BO100" si="56">VALUE(LEFT(C69,4)+IF($BN69&lt;4,1,0))</f>
        <v>2016</v>
      </c>
      <c r="BP69" s="87"/>
    </row>
    <row r="70" spans="1:68" s="35" customFormat="1" ht="10.5" customHeight="1" x14ac:dyDescent="0.2">
      <c r="A70" s="87" t="str">
        <f t="shared" si="50"/>
        <v>2016-17ENG9</v>
      </c>
      <c r="B70" s="87" t="str">
        <f t="shared" si="14"/>
        <v>ENG</v>
      </c>
      <c r="C70" s="87" t="str">
        <f t="shared" si="41"/>
        <v>2016-17</v>
      </c>
      <c r="D70" s="35" t="s">
        <v>520</v>
      </c>
      <c r="E70" s="42"/>
      <c r="F70" s="86" t="str">
        <f t="shared" ref="F70:F102" si="57">G70</f>
        <v>ENG</v>
      </c>
      <c r="G70" s="86" t="str">
        <f t="shared" si="16"/>
        <v>ENG</v>
      </c>
      <c r="H70" s="87" t="str">
        <f t="shared" si="17"/>
        <v>ENGLAND</v>
      </c>
      <c r="I70" s="292">
        <f t="shared" si="44"/>
        <v>2267</v>
      </c>
      <c r="J70" s="292">
        <f t="shared" si="44"/>
        <v>655</v>
      </c>
      <c r="K70" s="292">
        <f t="shared" si="44"/>
        <v>348</v>
      </c>
      <c r="L70" s="292">
        <f t="shared" si="44"/>
        <v>174</v>
      </c>
      <c r="M70" s="292"/>
      <c r="N70" s="292"/>
      <c r="O70" s="292"/>
      <c r="P70" s="292"/>
      <c r="Q70" s="292">
        <f t="shared" si="45"/>
        <v>0</v>
      </c>
      <c r="R70" s="292">
        <f t="shared" si="45"/>
        <v>0</v>
      </c>
      <c r="S70" s="292"/>
      <c r="T70" s="333">
        <f t="shared" si="51"/>
        <v>0</v>
      </c>
      <c r="U70" s="290" t="s">
        <v>80</v>
      </c>
      <c r="V70" s="290" t="s">
        <v>80</v>
      </c>
      <c r="W70" s="290" t="s">
        <v>80</v>
      </c>
      <c r="X70" s="289">
        <f t="shared" si="52"/>
        <v>0</v>
      </c>
      <c r="Y70" s="290" t="s">
        <v>80</v>
      </c>
      <c r="Z70" s="290" t="s">
        <v>80</v>
      </c>
      <c r="AA70" s="290" t="s">
        <v>80</v>
      </c>
      <c r="AB70" s="289">
        <f t="shared" si="53"/>
        <v>0</v>
      </c>
      <c r="AC70" s="290" t="s">
        <v>80</v>
      </c>
      <c r="AD70" s="290" t="s">
        <v>80</v>
      </c>
      <c r="AE70" s="290" t="s">
        <v>80</v>
      </c>
      <c r="AF70" s="287">
        <f t="shared" si="54"/>
        <v>0</v>
      </c>
      <c r="AG70" s="288" t="s">
        <v>80</v>
      </c>
      <c r="AH70" s="288" t="s">
        <v>80</v>
      </c>
      <c r="AI70" s="287">
        <f t="shared" si="46"/>
        <v>0</v>
      </c>
      <c r="AJ70" s="284">
        <f t="shared" si="46"/>
        <v>1107</v>
      </c>
      <c r="AK70" s="284">
        <f t="shared" si="46"/>
        <v>1394</v>
      </c>
      <c r="AL70" s="284"/>
      <c r="AM70" s="284"/>
      <c r="AN70" s="284">
        <f t="shared" si="47"/>
        <v>6891</v>
      </c>
      <c r="AO70" s="284">
        <f t="shared" si="47"/>
        <v>7083</v>
      </c>
      <c r="AP70" s="291"/>
      <c r="AQ70" s="291"/>
      <c r="AR70" s="284">
        <f t="shared" si="48"/>
        <v>222</v>
      </c>
      <c r="AS70" s="284">
        <f t="shared" si="48"/>
        <v>2205</v>
      </c>
      <c r="AT70" s="284">
        <f t="shared" si="48"/>
        <v>88</v>
      </c>
      <c r="AU70" s="284">
        <f t="shared" si="48"/>
        <v>326</v>
      </c>
      <c r="AV70" s="286">
        <f t="shared" si="48"/>
        <v>0</v>
      </c>
      <c r="AW70" s="286">
        <f t="shared" si="48"/>
        <v>0</v>
      </c>
      <c r="AX70" s="286">
        <f t="shared" si="48"/>
        <v>818</v>
      </c>
      <c r="AY70" s="286">
        <f t="shared" si="48"/>
        <v>941</v>
      </c>
      <c r="AZ70" s="286">
        <f t="shared" si="48"/>
        <v>1782</v>
      </c>
      <c r="BA70" s="286">
        <f t="shared" si="48"/>
        <v>3312</v>
      </c>
      <c r="BB70" s="151"/>
      <c r="BC70" s="287">
        <f t="shared" si="49"/>
        <v>0</v>
      </c>
      <c r="BD70" s="287">
        <f t="shared" si="49"/>
        <v>0</v>
      </c>
      <c r="BE70" s="284">
        <f t="shared" si="49"/>
        <v>0</v>
      </c>
      <c r="BF70" s="284">
        <f t="shared" si="49"/>
        <v>0</v>
      </c>
      <c r="BG70" s="284">
        <f t="shared" si="49"/>
        <v>0</v>
      </c>
      <c r="BH70" s="333">
        <f t="shared" si="49"/>
        <v>0</v>
      </c>
      <c r="BI70" s="333">
        <f t="shared" si="49"/>
        <v>0</v>
      </c>
      <c r="BJ70" s="333">
        <f t="shared" si="49"/>
        <v>0</v>
      </c>
      <c r="BK70" s="333">
        <f t="shared" si="49"/>
        <v>0</v>
      </c>
      <c r="BL70" s="333">
        <f t="shared" si="49"/>
        <v>0</v>
      </c>
      <c r="BM70" s="333">
        <f t="shared" si="49"/>
        <v>0</v>
      </c>
      <c r="BN70" s="334">
        <f t="shared" si="55"/>
        <v>9</v>
      </c>
      <c r="BO70" s="87">
        <f t="shared" si="56"/>
        <v>2016</v>
      </c>
      <c r="BP70" s="87"/>
    </row>
    <row r="71" spans="1:68" s="35" customFormat="1" ht="10.5" customHeight="1" x14ac:dyDescent="0.2">
      <c r="A71" s="87" t="str">
        <f t="shared" si="50"/>
        <v>2016-17ENG10</v>
      </c>
      <c r="B71" s="87" t="str">
        <f t="shared" si="14"/>
        <v>ENG</v>
      </c>
      <c r="C71" s="87" t="str">
        <f t="shared" si="41"/>
        <v>2016-17</v>
      </c>
      <c r="D71" s="35" t="s">
        <v>521</v>
      </c>
      <c r="E71" s="42"/>
      <c r="F71" s="86" t="str">
        <f t="shared" si="57"/>
        <v>ENG</v>
      </c>
      <c r="G71" s="86" t="str">
        <f t="shared" ref="G71:G109" si="58">G70</f>
        <v>ENG</v>
      </c>
      <c r="H71" s="87" t="str">
        <f t="shared" ref="H71:H109" si="59">H70</f>
        <v>ENGLAND</v>
      </c>
      <c r="I71" s="292">
        <f t="shared" si="44"/>
        <v>2704</v>
      </c>
      <c r="J71" s="292">
        <f t="shared" si="44"/>
        <v>729</v>
      </c>
      <c r="K71" s="292">
        <f t="shared" si="44"/>
        <v>366</v>
      </c>
      <c r="L71" s="292">
        <f t="shared" si="44"/>
        <v>177</v>
      </c>
      <c r="M71" s="292"/>
      <c r="N71" s="292"/>
      <c r="O71" s="292"/>
      <c r="P71" s="292"/>
      <c r="Q71" s="292">
        <f t="shared" si="45"/>
        <v>0</v>
      </c>
      <c r="R71" s="292">
        <f t="shared" si="45"/>
        <v>0</v>
      </c>
      <c r="S71" s="292"/>
      <c r="T71" s="333">
        <f t="shared" si="51"/>
        <v>0</v>
      </c>
      <c r="U71" s="290" t="s">
        <v>80</v>
      </c>
      <c r="V71" s="290" t="s">
        <v>80</v>
      </c>
      <c r="W71" s="290" t="s">
        <v>80</v>
      </c>
      <c r="X71" s="289">
        <f t="shared" si="52"/>
        <v>0</v>
      </c>
      <c r="Y71" s="290" t="s">
        <v>80</v>
      </c>
      <c r="Z71" s="290" t="s">
        <v>80</v>
      </c>
      <c r="AA71" s="290" t="s">
        <v>80</v>
      </c>
      <c r="AB71" s="289">
        <f t="shared" si="53"/>
        <v>0</v>
      </c>
      <c r="AC71" s="290" t="s">
        <v>80</v>
      </c>
      <c r="AD71" s="290" t="s">
        <v>80</v>
      </c>
      <c r="AE71" s="290" t="s">
        <v>80</v>
      </c>
      <c r="AF71" s="287">
        <f t="shared" si="54"/>
        <v>0</v>
      </c>
      <c r="AG71" s="288" t="s">
        <v>80</v>
      </c>
      <c r="AH71" s="288" t="s">
        <v>80</v>
      </c>
      <c r="AI71" s="287">
        <f t="shared" si="46"/>
        <v>0</v>
      </c>
      <c r="AJ71" s="284">
        <f t="shared" si="46"/>
        <v>1189</v>
      </c>
      <c r="AK71" s="284">
        <f t="shared" si="46"/>
        <v>1531</v>
      </c>
      <c r="AL71" s="284"/>
      <c r="AM71" s="284"/>
      <c r="AN71" s="284">
        <f t="shared" si="47"/>
        <v>7408</v>
      </c>
      <c r="AO71" s="284">
        <f t="shared" si="47"/>
        <v>7589</v>
      </c>
      <c r="AP71" s="291"/>
      <c r="AQ71" s="291"/>
      <c r="AR71" s="284">
        <f t="shared" si="48"/>
        <v>222</v>
      </c>
      <c r="AS71" s="284">
        <f t="shared" si="48"/>
        <v>2628</v>
      </c>
      <c r="AT71" s="284">
        <f t="shared" si="48"/>
        <v>97</v>
      </c>
      <c r="AU71" s="284">
        <f t="shared" si="48"/>
        <v>342</v>
      </c>
      <c r="AV71" s="286">
        <f t="shared" si="48"/>
        <v>0</v>
      </c>
      <c r="AW71" s="286">
        <f t="shared" si="48"/>
        <v>0</v>
      </c>
      <c r="AX71" s="286">
        <f t="shared" si="48"/>
        <v>896</v>
      </c>
      <c r="AY71" s="286">
        <f t="shared" si="48"/>
        <v>1033</v>
      </c>
      <c r="AZ71" s="286">
        <f t="shared" si="48"/>
        <v>1923</v>
      </c>
      <c r="BA71" s="286">
        <f t="shared" si="48"/>
        <v>3698</v>
      </c>
      <c r="BB71" s="151"/>
      <c r="BC71" s="287">
        <f t="shared" si="49"/>
        <v>0</v>
      </c>
      <c r="BD71" s="287">
        <f t="shared" si="49"/>
        <v>0</v>
      </c>
      <c r="BE71" s="284">
        <f t="shared" si="49"/>
        <v>0</v>
      </c>
      <c r="BF71" s="284">
        <f t="shared" si="49"/>
        <v>0</v>
      </c>
      <c r="BG71" s="284">
        <f t="shared" si="49"/>
        <v>0</v>
      </c>
      <c r="BH71" s="333">
        <f t="shared" si="49"/>
        <v>0</v>
      </c>
      <c r="BI71" s="333">
        <f t="shared" si="49"/>
        <v>0</v>
      </c>
      <c r="BJ71" s="333">
        <f t="shared" si="49"/>
        <v>0</v>
      </c>
      <c r="BK71" s="333">
        <f t="shared" si="49"/>
        <v>0</v>
      </c>
      <c r="BL71" s="333">
        <f t="shared" si="49"/>
        <v>0</v>
      </c>
      <c r="BM71" s="333">
        <f t="shared" si="49"/>
        <v>0</v>
      </c>
      <c r="BN71" s="334">
        <f t="shared" si="55"/>
        <v>10</v>
      </c>
      <c r="BO71" s="87">
        <f t="shared" si="56"/>
        <v>2016</v>
      </c>
      <c r="BP71" s="87"/>
    </row>
    <row r="72" spans="1:68" s="35" customFormat="1" ht="10.5" customHeight="1" x14ac:dyDescent="0.2">
      <c r="A72" s="87" t="str">
        <f t="shared" si="50"/>
        <v>2016-17ENG11</v>
      </c>
      <c r="B72" s="87" t="str">
        <f t="shared" si="14"/>
        <v>ENG</v>
      </c>
      <c r="C72" s="87" t="str">
        <f t="shared" si="41"/>
        <v>2016-17</v>
      </c>
      <c r="D72" s="35" t="s">
        <v>522</v>
      </c>
      <c r="E72" s="42"/>
      <c r="F72" s="86" t="str">
        <f t="shared" si="57"/>
        <v>ENG</v>
      </c>
      <c r="G72" s="86" t="str">
        <f t="shared" si="58"/>
        <v>ENG</v>
      </c>
      <c r="H72" s="87" t="str">
        <f t="shared" si="59"/>
        <v>ENGLAND</v>
      </c>
      <c r="I72" s="292">
        <f t="shared" si="44"/>
        <v>2800</v>
      </c>
      <c r="J72" s="292">
        <f t="shared" si="44"/>
        <v>804</v>
      </c>
      <c r="K72" s="292">
        <f t="shared" si="44"/>
        <v>412</v>
      </c>
      <c r="L72" s="292">
        <f t="shared" si="44"/>
        <v>226</v>
      </c>
      <c r="M72" s="292"/>
      <c r="N72" s="292"/>
      <c r="O72" s="292"/>
      <c r="P72" s="292"/>
      <c r="Q72" s="292">
        <f t="shared" si="45"/>
        <v>0</v>
      </c>
      <c r="R72" s="292">
        <f t="shared" si="45"/>
        <v>0</v>
      </c>
      <c r="S72" s="292"/>
      <c r="T72" s="333">
        <f t="shared" si="51"/>
        <v>0</v>
      </c>
      <c r="U72" s="290" t="s">
        <v>80</v>
      </c>
      <c r="V72" s="290" t="s">
        <v>80</v>
      </c>
      <c r="W72" s="290" t="s">
        <v>80</v>
      </c>
      <c r="X72" s="289">
        <f t="shared" si="52"/>
        <v>0</v>
      </c>
      <c r="Y72" s="290" t="s">
        <v>80</v>
      </c>
      <c r="Z72" s="290" t="s">
        <v>80</v>
      </c>
      <c r="AA72" s="290" t="s">
        <v>80</v>
      </c>
      <c r="AB72" s="289">
        <f t="shared" si="53"/>
        <v>0</v>
      </c>
      <c r="AC72" s="290" t="s">
        <v>80</v>
      </c>
      <c r="AD72" s="290" t="s">
        <v>80</v>
      </c>
      <c r="AE72" s="290" t="s">
        <v>80</v>
      </c>
      <c r="AF72" s="287">
        <f t="shared" si="54"/>
        <v>0</v>
      </c>
      <c r="AG72" s="288" t="s">
        <v>80</v>
      </c>
      <c r="AH72" s="288" t="s">
        <v>80</v>
      </c>
      <c r="AI72" s="287">
        <f t="shared" si="46"/>
        <v>0</v>
      </c>
      <c r="AJ72" s="284">
        <f t="shared" si="46"/>
        <v>1128</v>
      </c>
      <c r="AK72" s="284">
        <f t="shared" si="46"/>
        <v>1444</v>
      </c>
      <c r="AL72" s="284"/>
      <c r="AM72" s="284"/>
      <c r="AN72" s="284">
        <f t="shared" si="47"/>
        <v>7312</v>
      </c>
      <c r="AO72" s="284">
        <f t="shared" si="47"/>
        <v>7581</v>
      </c>
      <c r="AP72" s="291"/>
      <c r="AQ72" s="291"/>
      <c r="AR72" s="284">
        <f t="shared" si="48"/>
        <v>237</v>
      </c>
      <c r="AS72" s="284">
        <f t="shared" si="48"/>
        <v>2724</v>
      </c>
      <c r="AT72" s="284">
        <f t="shared" si="48"/>
        <v>115</v>
      </c>
      <c r="AU72" s="284">
        <f t="shared" si="48"/>
        <v>386</v>
      </c>
      <c r="AV72" s="286">
        <f t="shared" si="48"/>
        <v>0</v>
      </c>
      <c r="AW72" s="286">
        <f t="shared" si="48"/>
        <v>0</v>
      </c>
      <c r="AX72" s="286">
        <f t="shared" si="48"/>
        <v>886</v>
      </c>
      <c r="AY72" s="286">
        <f t="shared" si="48"/>
        <v>1047</v>
      </c>
      <c r="AZ72" s="286">
        <f t="shared" si="48"/>
        <v>1765</v>
      </c>
      <c r="BA72" s="286">
        <f t="shared" si="48"/>
        <v>3443</v>
      </c>
      <c r="BB72" s="151"/>
      <c r="BC72" s="287">
        <f t="shared" si="49"/>
        <v>0</v>
      </c>
      <c r="BD72" s="287">
        <f t="shared" si="49"/>
        <v>0</v>
      </c>
      <c r="BE72" s="284">
        <f t="shared" si="49"/>
        <v>0</v>
      </c>
      <c r="BF72" s="284">
        <f t="shared" si="49"/>
        <v>0</v>
      </c>
      <c r="BG72" s="284">
        <f t="shared" si="49"/>
        <v>0</v>
      </c>
      <c r="BH72" s="333">
        <f t="shared" si="49"/>
        <v>0</v>
      </c>
      <c r="BI72" s="333">
        <f t="shared" si="49"/>
        <v>0</v>
      </c>
      <c r="BJ72" s="333">
        <f t="shared" si="49"/>
        <v>0</v>
      </c>
      <c r="BK72" s="333">
        <f t="shared" si="49"/>
        <v>0</v>
      </c>
      <c r="BL72" s="333">
        <f t="shared" si="49"/>
        <v>0</v>
      </c>
      <c r="BM72" s="333">
        <f t="shared" si="49"/>
        <v>0</v>
      </c>
      <c r="BN72" s="334">
        <f t="shared" si="55"/>
        <v>11</v>
      </c>
      <c r="BO72" s="87">
        <f t="shared" si="56"/>
        <v>2016</v>
      </c>
      <c r="BP72" s="87"/>
    </row>
    <row r="73" spans="1:68" s="35" customFormat="1" ht="10.5" customHeight="1" x14ac:dyDescent="0.2">
      <c r="A73" s="87" t="str">
        <f t="shared" si="50"/>
        <v>2016-17ENG12</v>
      </c>
      <c r="B73" s="87" t="str">
        <f t="shared" si="14"/>
        <v>ENG</v>
      </c>
      <c r="C73" s="87" t="str">
        <f t="shared" si="41"/>
        <v>2016-17</v>
      </c>
      <c r="D73" s="35" t="s">
        <v>523</v>
      </c>
      <c r="E73" s="42"/>
      <c r="F73" s="86" t="str">
        <f t="shared" si="57"/>
        <v>ENG</v>
      </c>
      <c r="G73" s="86" t="str">
        <f t="shared" si="58"/>
        <v>ENG</v>
      </c>
      <c r="H73" s="87" t="str">
        <f t="shared" si="59"/>
        <v>ENGLAND</v>
      </c>
      <c r="I73" s="292">
        <f t="shared" si="44"/>
        <v>3078</v>
      </c>
      <c r="J73" s="292">
        <f t="shared" si="44"/>
        <v>850</v>
      </c>
      <c r="K73" s="292">
        <f t="shared" si="44"/>
        <v>397</v>
      </c>
      <c r="L73" s="292">
        <f t="shared" si="44"/>
        <v>178</v>
      </c>
      <c r="M73" s="292"/>
      <c r="N73" s="292"/>
      <c r="O73" s="292"/>
      <c r="P73" s="292"/>
      <c r="Q73" s="292">
        <f t="shared" si="45"/>
        <v>0</v>
      </c>
      <c r="R73" s="292">
        <f t="shared" si="45"/>
        <v>0</v>
      </c>
      <c r="S73" s="292"/>
      <c r="T73" s="333">
        <f t="shared" si="51"/>
        <v>0</v>
      </c>
      <c r="U73" s="290" t="s">
        <v>80</v>
      </c>
      <c r="V73" s="290" t="s">
        <v>80</v>
      </c>
      <c r="W73" s="290" t="s">
        <v>80</v>
      </c>
      <c r="X73" s="289">
        <f t="shared" si="52"/>
        <v>0</v>
      </c>
      <c r="Y73" s="290" t="s">
        <v>80</v>
      </c>
      <c r="Z73" s="290" t="s">
        <v>80</v>
      </c>
      <c r="AA73" s="290" t="s">
        <v>80</v>
      </c>
      <c r="AB73" s="289">
        <f t="shared" si="53"/>
        <v>0</v>
      </c>
      <c r="AC73" s="290" t="s">
        <v>80</v>
      </c>
      <c r="AD73" s="290" t="s">
        <v>80</v>
      </c>
      <c r="AE73" s="290" t="s">
        <v>80</v>
      </c>
      <c r="AF73" s="287">
        <f t="shared" si="54"/>
        <v>0</v>
      </c>
      <c r="AG73" s="288" t="s">
        <v>80</v>
      </c>
      <c r="AH73" s="288" t="s">
        <v>80</v>
      </c>
      <c r="AI73" s="287">
        <f t="shared" si="46"/>
        <v>0</v>
      </c>
      <c r="AJ73" s="284">
        <f t="shared" si="46"/>
        <v>1327</v>
      </c>
      <c r="AK73" s="284">
        <f t="shared" si="46"/>
        <v>1633</v>
      </c>
      <c r="AL73" s="284"/>
      <c r="AM73" s="284"/>
      <c r="AN73" s="284">
        <f t="shared" si="47"/>
        <v>7483</v>
      </c>
      <c r="AO73" s="284">
        <f t="shared" si="47"/>
        <v>7679</v>
      </c>
      <c r="AP73" s="291"/>
      <c r="AQ73" s="291"/>
      <c r="AR73" s="284">
        <f t="shared" si="48"/>
        <v>225</v>
      </c>
      <c r="AS73" s="284">
        <f t="shared" si="48"/>
        <v>3007</v>
      </c>
      <c r="AT73" s="284">
        <f t="shared" si="48"/>
        <v>87</v>
      </c>
      <c r="AU73" s="284">
        <f t="shared" si="48"/>
        <v>382</v>
      </c>
      <c r="AV73" s="286">
        <f t="shared" si="48"/>
        <v>0</v>
      </c>
      <c r="AW73" s="286">
        <f t="shared" si="48"/>
        <v>0</v>
      </c>
      <c r="AX73" s="286">
        <f t="shared" si="48"/>
        <v>868</v>
      </c>
      <c r="AY73" s="286">
        <f t="shared" si="48"/>
        <v>1021</v>
      </c>
      <c r="AZ73" s="286">
        <f t="shared" si="48"/>
        <v>1849</v>
      </c>
      <c r="BA73" s="286">
        <f t="shared" si="48"/>
        <v>3662</v>
      </c>
      <c r="BB73" s="151"/>
      <c r="BC73" s="287">
        <f t="shared" si="49"/>
        <v>0</v>
      </c>
      <c r="BD73" s="287">
        <f t="shared" si="49"/>
        <v>0</v>
      </c>
      <c r="BE73" s="284">
        <f t="shared" si="49"/>
        <v>0</v>
      </c>
      <c r="BF73" s="284">
        <f t="shared" si="49"/>
        <v>0</v>
      </c>
      <c r="BG73" s="284">
        <f t="shared" si="49"/>
        <v>0</v>
      </c>
      <c r="BH73" s="333">
        <f t="shared" si="49"/>
        <v>0</v>
      </c>
      <c r="BI73" s="333">
        <f t="shared" si="49"/>
        <v>0</v>
      </c>
      <c r="BJ73" s="333">
        <f t="shared" si="49"/>
        <v>0</v>
      </c>
      <c r="BK73" s="333">
        <f t="shared" si="49"/>
        <v>0</v>
      </c>
      <c r="BL73" s="333">
        <f t="shared" si="49"/>
        <v>0</v>
      </c>
      <c r="BM73" s="333">
        <f t="shared" si="49"/>
        <v>0</v>
      </c>
      <c r="BN73" s="334">
        <f t="shared" si="55"/>
        <v>12</v>
      </c>
      <c r="BO73" s="87">
        <f t="shared" si="56"/>
        <v>2016</v>
      </c>
      <c r="BP73" s="87"/>
    </row>
    <row r="74" spans="1:68" s="35" customFormat="1" ht="10.5" customHeight="1" x14ac:dyDescent="0.2">
      <c r="A74" s="87" t="str">
        <f t="shared" si="50"/>
        <v>2016-17ENG1</v>
      </c>
      <c r="B74" s="87" t="str">
        <f t="shared" si="14"/>
        <v>ENG</v>
      </c>
      <c r="C74" s="87" t="str">
        <f t="shared" si="41"/>
        <v>2016-17</v>
      </c>
      <c r="D74" s="35" t="s">
        <v>524</v>
      </c>
      <c r="E74" s="42"/>
      <c r="F74" s="86" t="str">
        <f t="shared" si="57"/>
        <v>ENG</v>
      </c>
      <c r="G74" s="86" t="str">
        <f t="shared" si="58"/>
        <v>ENG</v>
      </c>
      <c r="H74" s="87" t="str">
        <f t="shared" si="59"/>
        <v>ENGLAND</v>
      </c>
      <c r="I74" s="292">
        <f t="shared" si="44"/>
        <v>3315</v>
      </c>
      <c r="J74" s="292">
        <f t="shared" si="44"/>
        <v>912</v>
      </c>
      <c r="K74" s="292">
        <f t="shared" si="44"/>
        <v>429</v>
      </c>
      <c r="L74" s="292">
        <f t="shared" si="44"/>
        <v>213</v>
      </c>
      <c r="M74" s="292"/>
      <c r="N74" s="292"/>
      <c r="O74" s="292"/>
      <c r="P74" s="292"/>
      <c r="Q74" s="292">
        <f t="shared" si="45"/>
        <v>0</v>
      </c>
      <c r="R74" s="292">
        <f t="shared" si="45"/>
        <v>0</v>
      </c>
      <c r="S74" s="292"/>
      <c r="T74" s="333">
        <f t="shared" si="51"/>
        <v>0</v>
      </c>
      <c r="U74" s="290" t="s">
        <v>80</v>
      </c>
      <c r="V74" s="290" t="s">
        <v>80</v>
      </c>
      <c r="W74" s="290" t="s">
        <v>80</v>
      </c>
      <c r="X74" s="289">
        <f t="shared" si="52"/>
        <v>0</v>
      </c>
      <c r="Y74" s="290" t="s">
        <v>80</v>
      </c>
      <c r="Z74" s="290" t="s">
        <v>80</v>
      </c>
      <c r="AA74" s="290" t="s">
        <v>80</v>
      </c>
      <c r="AB74" s="289">
        <f t="shared" si="53"/>
        <v>0</v>
      </c>
      <c r="AC74" s="290" t="s">
        <v>80</v>
      </c>
      <c r="AD74" s="290" t="s">
        <v>80</v>
      </c>
      <c r="AE74" s="290" t="s">
        <v>80</v>
      </c>
      <c r="AF74" s="287">
        <f t="shared" si="54"/>
        <v>0</v>
      </c>
      <c r="AG74" s="288" t="s">
        <v>80</v>
      </c>
      <c r="AH74" s="288" t="s">
        <v>80</v>
      </c>
      <c r="AI74" s="287">
        <f t="shared" si="46"/>
        <v>0</v>
      </c>
      <c r="AJ74" s="284">
        <f t="shared" si="46"/>
        <v>1293</v>
      </c>
      <c r="AK74" s="284">
        <f t="shared" si="46"/>
        <v>1629</v>
      </c>
      <c r="AL74" s="284"/>
      <c r="AM74" s="284"/>
      <c r="AN74" s="284">
        <f t="shared" si="47"/>
        <v>7697</v>
      </c>
      <c r="AO74" s="284">
        <f t="shared" si="47"/>
        <v>7877</v>
      </c>
      <c r="AP74" s="291"/>
      <c r="AQ74" s="291"/>
      <c r="AR74" s="284">
        <f t="shared" si="48"/>
        <v>240</v>
      </c>
      <c r="AS74" s="284">
        <f t="shared" si="48"/>
        <v>3236</v>
      </c>
      <c r="AT74" s="284">
        <f t="shared" si="48"/>
        <v>108</v>
      </c>
      <c r="AU74" s="284">
        <f t="shared" si="48"/>
        <v>415</v>
      </c>
      <c r="AV74" s="286">
        <f t="shared" si="48"/>
        <v>0</v>
      </c>
      <c r="AW74" s="286">
        <f t="shared" si="48"/>
        <v>0</v>
      </c>
      <c r="AX74" s="286">
        <f t="shared" si="48"/>
        <v>899</v>
      </c>
      <c r="AY74" s="286">
        <f t="shared" si="48"/>
        <v>1101</v>
      </c>
      <c r="AZ74" s="286">
        <f t="shared" si="48"/>
        <v>1908</v>
      </c>
      <c r="BA74" s="286">
        <f t="shared" si="48"/>
        <v>3682</v>
      </c>
      <c r="BB74" s="151"/>
      <c r="BC74" s="287">
        <f t="shared" si="49"/>
        <v>0</v>
      </c>
      <c r="BD74" s="287">
        <f t="shared" si="49"/>
        <v>0</v>
      </c>
      <c r="BE74" s="284">
        <f t="shared" si="49"/>
        <v>0</v>
      </c>
      <c r="BF74" s="284">
        <f t="shared" si="49"/>
        <v>0</v>
      </c>
      <c r="BG74" s="284">
        <f t="shared" si="49"/>
        <v>0</v>
      </c>
      <c r="BH74" s="333">
        <f t="shared" si="49"/>
        <v>0</v>
      </c>
      <c r="BI74" s="333">
        <f t="shared" si="49"/>
        <v>0</v>
      </c>
      <c r="BJ74" s="333">
        <f t="shared" si="49"/>
        <v>0</v>
      </c>
      <c r="BK74" s="333">
        <f t="shared" si="49"/>
        <v>0</v>
      </c>
      <c r="BL74" s="333">
        <f t="shared" si="49"/>
        <v>0</v>
      </c>
      <c r="BM74" s="333">
        <f t="shared" si="49"/>
        <v>0</v>
      </c>
      <c r="BN74" s="334">
        <f t="shared" si="55"/>
        <v>1</v>
      </c>
      <c r="BO74" s="87">
        <f t="shared" si="56"/>
        <v>2017</v>
      </c>
      <c r="BP74" s="87"/>
    </row>
    <row r="75" spans="1:68" s="35" customFormat="1" ht="10.5" customHeight="1" x14ac:dyDescent="0.2">
      <c r="A75" s="87" t="str">
        <f t="shared" si="50"/>
        <v>2016-17ENG2</v>
      </c>
      <c r="B75" s="87" t="str">
        <f t="shared" si="14"/>
        <v>ENG</v>
      </c>
      <c r="C75" s="87" t="str">
        <f t="shared" si="41"/>
        <v>2016-17</v>
      </c>
      <c r="D75" s="35" t="s">
        <v>525</v>
      </c>
      <c r="E75" s="42"/>
      <c r="F75" s="86" t="str">
        <f t="shared" si="57"/>
        <v>ENG</v>
      </c>
      <c r="G75" s="86" t="str">
        <f t="shared" si="58"/>
        <v>ENG</v>
      </c>
      <c r="H75" s="87" t="str">
        <f t="shared" si="59"/>
        <v>ENGLAND</v>
      </c>
      <c r="I75" s="292">
        <f t="shared" si="44"/>
        <v>2796</v>
      </c>
      <c r="J75" s="292">
        <f t="shared" si="44"/>
        <v>787</v>
      </c>
      <c r="K75" s="292">
        <f t="shared" si="44"/>
        <v>400</v>
      </c>
      <c r="L75" s="292">
        <f t="shared" si="44"/>
        <v>209</v>
      </c>
      <c r="M75" s="292"/>
      <c r="N75" s="292"/>
      <c r="O75" s="292"/>
      <c r="P75" s="292"/>
      <c r="Q75" s="292">
        <f t="shared" si="45"/>
        <v>0</v>
      </c>
      <c r="R75" s="292">
        <f t="shared" si="45"/>
        <v>0</v>
      </c>
      <c r="S75" s="292"/>
      <c r="T75" s="333">
        <f t="shared" si="51"/>
        <v>0</v>
      </c>
      <c r="U75" s="290" t="s">
        <v>80</v>
      </c>
      <c r="V75" s="290" t="s">
        <v>80</v>
      </c>
      <c r="W75" s="290" t="s">
        <v>80</v>
      </c>
      <c r="X75" s="289">
        <f t="shared" si="52"/>
        <v>0</v>
      </c>
      <c r="Y75" s="290" t="s">
        <v>80</v>
      </c>
      <c r="Z75" s="290" t="s">
        <v>80</v>
      </c>
      <c r="AA75" s="290" t="s">
        <v>80</v>
      </c>
      <c r="AB75" s="289">
        <f t="shared" si="53"/>
        <v>0</v>
      </c>
      <c r="AC75" s="290" t="s">
        <v>80</v>
      </c>
      <c r="AD75" s="290" t="s">
        <v>80</v>
      </c>
      <c r="AE75" s="290" t="s">
        <v>80</v>
      </c>
      <c r="AF75" s="287">
        <f t="shared" si="54"/>
        <v>0</v>
      </c>
      <c r="AG75" s="288" t="s">
        <v>80</v>
      </c>
      <c r="AH75" s="288" t="s">
        <v>80</v>
      </c>
      <c r="AI75" s="287">
        <f t="shared" si="46"/>
        <v>0</v>
      </c>
      <c r="AJ75" s="284">
        <f t="shared" si="46"/>
        <v>1203</v>
      </c>
      <c r="AK75" s="284">
        <f t="shared" si="46"/>
        <v>1489</v>
      </c>
      <c r="AL75" s="284"/>
      <c r="AM75" s="284"/>
      <c r="AN75" s="284">
        <f t="shared" si="47"/>
        <v>7079</v>
      </c>
      <c r="AO75" s="284">
        <f t="shared" si="47"/>
        <v>7231</v>
      </c>
      <c r="AP75" s="291"/>
      <c r="AQ75" s="291"/>
      <c r="AR75" s="284">
        <f t="shared" ref="AR75:BA84" si="60">SUMIFS(AR$729:AR$10135,$BN$729:$BN$10135,$BN75,$BO$729:$BO$10135,$BO75)</f>
        <v>218</v>
      </c>
      <c r="AS75" s="284">
        <f t="shared" si="60"/>
        <v>2734</v>
      </c>
      <c r="AT75" s="284">
        <f t="shared" si="60"/>
        <v>97</v>
      </c>
      <c r="AU75" s="284">
        <f t="shared" si="60"/>
        <v>376</v>
      </c>
      <c r="AV75" s="286">
        <f t="shared" si="60"/>
        <v>0</v>
      </c>
      <c r="AW75" s="286">
        <f t="shared" si="60"/>
        <v>0</v>
      </c>
      <c r="AX75" s="286">
        <f t="shared" si="60"/>
        <v>848</v>
      </c>
      <c r="AY75" s="286">
        <f t="shared" si="60"/>
        <v>994</v>
      </c>
      <c r="AZ75" s="286">
        <f t="shared" si="60"/>
        <v>1869</v>
      </c>
      <c r="BA75" s="286">
        <f t="shared" si="60"/>
        <v>3514</v>
      </c>
      <c r="BB75" s="151"/>
      <c r="BC75" s="287">
        <f t="shared" ref="BC75:BM84" si="61">SUMIFS(BC$729:BC$10135,$BN$729:$BN$10135,$BN75,$BO$729:$BO$10135,$BO75)</f>
        <v>0</v>
      </c>
      <c r="BD75" s="287">
        <f t="shared" si="61"/>
        <v>0</v>
      </c>
      <c r="BE75" s="284">
        <f t="shared" si="61"/>
        <v>0</v>
      </c>
      <c r="BF75" s="284">
        <f t="shared" si="61"/>
        <v>0</v>
      </c>
      <c r="BG75" s="284">
        <f t="shared" si="61"/>
        <v>0</v>
      </c>
      <c r="BH75" s="333">
        <f t="shared" si="61"/>
        <v>0</v>
      </c>
      <c r="BI75" s="333">
        <f t="shared" si="61"/>
        <v>0</v>
      </c>
      <c r="BJ75" s="333">
        <f t="shared" si="61"/>
        <v>0</v>
      </c>
      <c r="BK75" s="333">
        <f t="shared" si="61"/>
        <v>0</v>
      </c>
      <c r="BL75" s="333">
        <f t="shared" si="61"/>
        <v>0</v>
      </c>
      <c r="BM75" s="333">
        <f t="shared" si="61"/>
        <v>0</v>
      </c>
      <c r="BN75" s="334">
        <f t="shared" si="55"/>
        <v>2</v>
      </c>
      <c r="BO75" s="87">
        <f t="shared" si="56"/>
        <v>2017</v>
      </c>
      <c r="BP75" s="87"/>
    </row>
    <row r="76" spans="1:68" s="35" customFormat="1" ht="10.5" customHeight="1" x14ac:dyDescent="0.2">
      <c r="A76" s="87" t="str">
        <f t="shared" si="50"/>
        <v>2016-17ENG3</v>
      </c>
      <c r="B76" s="87" t="str">
        <f t="shared" si="14"/>
        <v>ENG</v>
      </c>
      <c r="C76" s="87" t="str">
        <f t="shared" si="41"/>
        <v>2016-17</v>
      </c>
      <c r="D76" s="35" t="s">
        <v>526</v>
      </c>
      <c r="E76" s="42"/>
      <c r="F76" s="86" t="str">
        <f t="shared" si="57"/>
        <v>ENG</v>
      </c>
      <c r="G76" s="86" t="str">
        <f t="shared" si="58"/>
        <v>ENG</v>
      </c>
      <c r="H76" s="87" t="str">
        <f t="shared" si="59"/>
        <v>ENGLAND</v>
      </c>
      <c r="I76" s="292">
        <f t="shared" si="44"/>
        <v>2686</v>
      </c>
      <c r="J76" s="292">
        <f t="shared" si="44"/>
        <v>815</v>
      </c>
      <c r="K76" s="292">
        <f t="shared" si="44"/>
        <v>417</v>
      </c>
      <c r="L76" s="292">
        <f t="shared" si="44"/>
        <v>220</v>
      </c>
      <c r="M76" s="292"/>
      <c r="N76" s="292"/>
      <c r="O76" s="292"/>
      <c r="P76" s="292"/>
      <c r="Q76" s="292">
        <f t="shared" si="45"/>
        <v>0</v>
      </c>
      <c r="R76" s="292">
        <f t="shared" si="45"/>
        <v>0</v>
      </c>
      <c r="S76" s="292"/>
      <c r="T76" s="333">
        <f t="shared" si="51"/>
        <v>0</v>
      </c>
      <c r="U76" s="290" t="s">
        <v>80</v>
      </c>
      <c r="V76" s="290" t="s">
        <v>80</v>
      </c>
      <c r="W76" s="290" t="s">
        <v>80</v>
      </c>
      <c r="X76" s="289">
        <f t="shared" si="52"/>
        <v>0</v>
      </c>
      <c r="Y76" s="290" t="s">
        <v>80</v>
      </c>
      <c r="Z76" s="290" t="s">
        <v>80</v>
      </c>
      <c r="AA76" s="290" t="s">
        <v>80</v>
      </c>
      <c r="AB76" s="289">
        <f t="shared" si="53"/>
        <v>0</v>
      </c>
      <c r="AC76" s="290" t="s">
        <v>80</v>
      </c>
      <c r="AD76" s="290" t="s">
        <v>80</v>
      </c>
      <c r="AE76" s="290" t="s">
        <v>80</v>
      </c>
      <c r="AF76" s="287">
        <f t="shared" si="54"/>
        <v>0</v>
      </c>
      <c r="AG76" s="288" t="s">
        <v>80</v>
      </c>
      <c r="AH76" s="288" t="s">
        <v>80</v>
      </c>
      <c r="AI76" s="287">
        <f t="shared" si="46"/>
        <v>0</v>
      </c>
      <c r="AJ76" s="284">
        <f t="shared" si="46"/>
        <v>1284</v>
      </c>
      <c r="AK76" s="284">
        <f t="shared" si="46"/>
        <v>1632</v>
      </c>
      <c r="AL76" s="284"/>
      <c r="AM76" s="284"/>
      <c r="AN76" s="284">
        <f t="shared" si="47"/>
        <v>7786</v>
      </c>
      <c r="AO76" s="284">
        <f t="shared" si="47"/>
        <v>7937</v>
      </c>
      <c r="AP76" s="291"/>
      <c r="AQ76" s="291"/>
      <c r="AR76" s="284">
        <f t="shared" si="60"/>
        <v>238</v>
      </c>
      <c r="AS76" s="284">
        <f t="shared" si="60"/>
        <v>2603</v>
      </c>
      <c r="AT76" s="284">
        <f t="shared" si="60"/>
        <v>112</v>
      </c>
      <c r="AU76" s="284">
        <f t="shared" si="60"/>
        <v>384</v>
      </c>
      <c r="AV76" s="286">
        <f t="shared" si="60"/>
        <v>0</v>
      </c>
      <c r="AW76" s="286">
        <f t="shared" si="60"/>
        <v>0</v>
      </c>
      <c r="AX76" s="286">
        <f t="shared" si="60"/>
        <v>906</v>
      </c>
      <c r="AY76" s="286">
        <f t="shared" si="60"/>
        <v>1052</v>
      </c>
      <c r="AZ76" s="286">
        <f t="shared" si="60"/>
        <v>2194</v>
      </c>
      <c r="BA76" s="286">
        <f t="shared" si="60"/>
        <v>3972</v>
      </c>
      <c r="BB76" s="151"/>
      <c r="BC76" s="287">
        <f t="shared" si="61"/>
        <v>0</v>
      </c>
      <c r="BD76" s="287">
        <f t="shared" si="61"/>
        <v>0</v>
      </c>
      <c r="BE76" s="284">
        <f t="shared" si="61"/>
        <v>0</v>
      </c>
      <c r="BF76" s="284">
        <f t="shared" si="61"/>
        <v>0</v>
      </c>
      <c r="BG76" s="284">
        <f t="shared" si="61"/>
        <v>0</v>
      </c>
      <c r="BH76" s="333">
        <f t="shared" si="61"/>
        <v>0</v>
      </c>
      <c r="BI76" s="333">
        <f t="shared" si="61"/>
        <v>0</v>
      </c>
      <c r="BJ76" s="333">
        <f t="shared" si="61"/>
        <v>0</v>
      </c>
      <c r="BK76" s="333">
        <f t="shared" si="61"/>
        <v>0</v>
      </c>
      <c r="BL76" s="333">
        <f t="shared" si="61"/>
        <v>0</v>
      </c>
      <c r="BM76" s="333">
        <f t="shared" si="61"/>
        <v>0</v>
      </c>
      <c r="BN76" s="334">
        <f t="shared" si="55"/>
        <v>3</v>
      </c>
      <c r="BO76" s="87">
        <f t="shared" si="56"/>
        <v>2017</v>
      </c>
      <c r="BP76" s="87"/>
    </row>
    <row r="77" spans="1:68" s="35" customFormat="1" ht="10.5" customHeight="1" x14ac:dyDescent="0.2">
      <c r="A77" s="87" t="str">
        <f t="shared" si="50"/>
        <v>2017-18ENG4</v>
      </c>
      <c r="B77" s="87" t="str">
        <f t="shared" si="14"/>
        <v>ENG</v>
      </c>
      <c r="C77" s="87" t="str">
        <f t="shared" si="41"/>
        <v>2017-18</v>
      </c>
      <c r="D77" s="35" t="s">
        <v>514</v>
      </c>
      <c r="E77" s="42"/>
      <c r="F77" s="86" t="str">
        <f t="shared" si="57"/>
        <v>ENG</v>
      </c>
      <c r="G77" s="86" t="str">
        <f t="shared" si="58"/>
        <v>ENG</v>
      </c>
      <c r="H77" s="87" t="str">
        <f t="shared" si="59"/>
        <v>ENGLAND</v>
      </c>
      <c r="I77" s="292">
        <f t="shared" si="44"/>
        <v>2575</v>
      </c>
      <c r="J77" s="292">
        <f t="shared" si="44"/>
        <v>783</v>
      </c>
      <c r="K77" s="292">
        <f t="shared" si="44"/>
        <v>394</v>
      </c>
      <c r="L77" s="292">
        <f t="shared" si="44"/>
        <v>218</v>
      </c>
      <c r="M77" s="292"/>
      <c r="N77" s="292"/>
      <c r="O77" s="292"/>
      <c r="P77" s="292"/>
      <c r="Q77" s="292">
        <f t="shared" si="45"/>
        <v>0</v>
      </c>
      <c r="R77" s="292">
        <f t="shared" si="45"/>
        <v>0</v>
      </c>
      <c r="S77" s="292"/>
      <c r="T77" s="333">
        <f t="shared" si="51"/>
        <v>0</v>
      </c>
      <c r="U77" s="290" t="s">
        <v>80</v>
      </c>
      <c r="V77" s="290" t="s">
        <v>80</v>
      </c>
      <c r="W77" s="290" t="s">
        <v>80</v>
      </c>
      <c r="X77" s="289">
        <f t="shared" si="52"/>
        <v>0</v>
      </c>
      <c r="Y77" s="290" t="s">
        <v>80</v>
      </c>
      <c r="Z77" s="290" t="s">
        <v>80</v>
      </c>
      <c r="AA77" s="290" t="s">
        <v>80</v>
      </c>
      <c r="AB77" s="289">
        <f t="shared" si="53"/>
        <v>0</v>
      </c>
      <c r="AC77" s="290" t="s">
        <v>80</v>
      </c>
      <c r="AD77" s="290" t="s">
        <v>80</v>
      </c>
      <c r="AE77" s="290" t="s">
        <v>80</v>
      </c>
      <c r="AF77" s="287">
        <f t="shared" si="54"/>
        <v>0</v>
      </c>
      <c r="AG77" s="288" t="s">
        <v>80</v>
      </c>
      <c r="AH77" s="288" t="s">
        <v>80</v>
      </c>
      <c r="AI77" s="287">
        <f t="shared" si="46"/>
        <v>0</v>
      </c>
      <c r="AJ77" s="284">
        <f t="shared" si="46"/>
        <v>1235</v>
      </c>
      <c r="AK77" s="284">
        <f t="shared" si="46"/>
        <v>1614</v>
      </c>
      <c r="AL77" s="284"/>
      <c r="AM77" s="284"/>
      <c r="AN77" s="284">
        <f t="shared" si="47"/>
        <v>6963</v>
      </c>
      <c r="AO77" s="284">
        <f t="shared" si="47"/>
        <v>7163</v>
      </c>
      <c r="AP77" s="291"/>
      <c r="AQ77" s="291"/>
      <c r="AR77" s="284">
        <f t="shared" si="60"/>
        <v>248</v>
      </c>
      <c r="AS77" s="284">
        <f t="shared" si="60"/>
        <v>2503</v>
      </c>
      <c r="AT77" s="284">
        <f t="shared" si="60"/>
        <v>121</v>
      </c>
      <c r="AU77" s="284">
        <f t="shared" si="60"/>
        <v>379</v>
      </c>
      <c r="AV77" s="286">
        <f t="shared" si="60"/>
        <v>0</v>
      </c>
      <c r="AW77" s="286">
        <f t="shared" si="60"/>
        <v>0</v>
      </c>
      <c r="AX77" s="286">
        <f t="shared" si="60"/>
        <v>924</v>
      </c>
      <c r="AY77" s="286">
        <f t="shared" si="60"/>
        <v>1049</v>
      </c>
      <c r="AZ77" s="286">
        <f t="shared" si="60"/>
        <v>2205</v>
      </c>
      <c r="BA77" s="286">
        <f t="shared" si="60"/>
        <v>3760</v>
      </c>
      <c r="BB77" s="151"/>
      <c r="BC77" s="287">
        <f t="shared" si="61"/>
        <v>0</v>
      </c>
      <c r="BD77" s="287">
        <f t="shared" si="61"/>
        <v>0</v>
      </c>
      <c r="BE77" s="284">
        <f t="shared" si="61"/>
        <v>0</v>
      </c>
      <c r="BF77" s="284">
        <f t="shared" si="61"/>
        <v>0</v>
      </c>
      <c r="BG77" s="284">
        <f t="shared" si="61"/>
        <v>0</v>
      </c>
      <c r="BH77" s="333">
        <f t="shared" si="61"/>
        <v>0</v>
      </c>
      <c r="BI77" s="333">
        <f t="shared" si="61"/>
        <v>0</v>
      </c>
      <c r="BJ77" s="333">
        <f t="shared" si="61"/>
        <v>0</v>
      </c>
      <c r="BK77" s="333">
        <f t="shared" si="61"/>
        <v>0</v>
      </c>
      <c r="BL77" s="333">
        <f t="shared" si="61"/>
        <v>0</v>
      </c>
      <c r="BM77" s="333">
        <f t="shared" si="61"/>
        <v>0</v>
      </c>
      <c r="BN77" s="334">
        <f t="shared" si="55"/>
        <v>4</v>
      </c>
      <c r="BO77" s="87">
        <f t="shared" si="56"/>
        <v>2017</v>
      </c>
      <c r="BP77" s="87"/>
    </row>
    <row r="78" spans="1:68" s="35" customFormat="1" ht="10.5" customHeight="1" x14ac:dyDescent="0.2">
      <c r="A78" s="87" t="str">
        <f t="shared" si="50"/>
        <v>2017-18ENG5</v>
      </c>
      <c r="B78" s="87" t="str">
        <f t="shared" si="14"/>
        <v>ENG</v>
      </c>
      <c r="C78" s="87" t="str">
        <f t="shared" si="41"/>
        <v>2017-18</v>
      </c>
      <c r="D78" s="35" t="s">
        <v>516</v>
      </c>
      <c r="E78" s="42"/>
      <c r="F78" s="86" t="str">
        <f t="shared" si="57"/>
        <v>ENG</v>
      </c>
      <c r="G78" s="86" t="str">
        <f t="shared" si="58"/>
        <v>ENG</v>
      </c>
      <c r="H78" s="87" t="str">
        <f t="shared" si="59"/>
        <v>ENGLAND</v>
      </c>
      <c r="I78" s="292">
        <f t="shared" si="44"/>
        <v>2457</v>
      </c>
      <c r="J78" s="292">
        <f t="shared" si="44"/>
        <v>703</v>
      </c>
      <c r="K78" s="292">
        <f t="shared" si="44"/>
        <v>356</v>
      </c>
      <c r="L78" s="292">
        <f t="shared" si="44"/>
        <v>172</v>
      </c>
      <c r="M78" s="292"/>
      <c r="N78" s="292"/>
      <c r="O78" s="292"/>
      <c r="P78" s="292"/>
      <c r="Q78" s="292">
        <f t="shared" si="45"/>
        <v>0</v>
      </c>
      <c r="R78" s="292">
        <f t="shared" si="45"/>
        <v>0</v>
      </c>
      <c r="S78" s="292"/>
      <c r="T78" s="333">
        <f t="shared" si="51"/>
        <v>0</v>
      </c>
      <c r="U78" s="290" t="s">
        <v>80</v>
      </c>
      <c r="V78" s="290" t="s">
        <v>80</v>
      </c>
      <c r="W78" s="290" t="s">
        <v>80</v>
      </c>
      <c r="X78" s="289">
        <f t="shared" si="52"/>
        <v>0</v>
      </c>
      <c r="Y78" s="290" t="s">
        <v>80</v>
      </c>
      <c r="Z78" s="290" t="s">
        <v>80</v>
      </c>
      <c r="AA78" s="290" t="s">
        <v>80</v>
      </c>
      <c r="AB78" s="289">
        <f t="shared" si="53"/>
        <v>0</v>
      </c>
      <c r="AC78" s="290" t="s">
        <v>80</v>
      </c>
      <c r="AD78" s="290" t="s">
        <v>80</v>
      </c>
      <c r="AE78" s="290" t="s">
        <v>80</v>
      </c>
      <c r="AF78" s="287">
        <f t="shared" si="54"/>
        <v>0</v>
      </c>
      <c r="AG78" s="288" t="s">
        <v>80</v>
      </c>
      <c r="AH78" s="288" t="s">
        <v>80</v>
      </c>
      <c r="AI78" s="287">
        <f t="shared" si="46"/>
        <v>0</v>
      </c>
      <c r="AJ78" s="284">
        <f t="shared" si="46"/>
        <v>1201</v>
      </c>
      <c r="AK78" s="284">
        <f t="shared" si="46"/>
        <v>1535</v>
      </c>
      <c r="AL78" s="284"/>
      <c r="AM78" s="284"/>
      <c r="AN78" s="284">
        <f t="shared" si="47"/>
        <v>7302</v>
      </c>
      <c r="AO78" s="284">
        <f t="shared" si="47"/>
        <v>7562</v>
      </c>
      <c r="AP78" s="291"/>
      <c r="AQ78" s="291"/>
      <c r="AR78" s="284">
        <f t="shared" si="60"/>
        <v>217</v>
      </c>
      <c r="AS78" s="284">
        <f t="shared" si="60"/>
        <v>2402</v>
      </c>
      <c r="AT78" s="284">
        <f t="shared" si="60"/>
        <v>84</v>
      </c>
      <c r="AU78" s="284">
        <f t="shared" si="60"/>
        <v>342</v>
      </c>
      <c r="AV78" s="286">
        <f t="shared" si="60"/>
        <v>0</v>
      </c>
      <c r="AW78" s="286">
        <f t="shared" si="60"/>
        <v>0</v>
      </c>
      <c r="AX78" s="286">
        <f t="shared" si="60"/>
        <v>850</v>
      </c>
      <c r="AY78" s="286">
        <f t="shared" si="60"/>
        <v>984</v>
      </c>
      <c r="AZ78" s="286">
        <f t="shared" si="60"/>
        <v>2179</v>
      </c>
      <c r="BA78" s="286">
        <f t="shared" si="60"/>
        <v>3949</v>
      </c>
      <c r="BB78" s="151"/>
      <c r="BC78" s="287">
        <f t="shared" si="61"/>
        <v>0</v>
      </c>
      <c r="BD78" s="287">
        <f t="shared" si="61"/>
        <v>0</v>
      </c>
      <c r="BE78" s="284">
        <f t="shared" si="61"/>
        <v>0</v>
      </c>
      <c r="BF78" s="284">
        <f t="shared" si="61"/>
        <v>0</v>
      </c>
      <c r="BG78" s="284">
        <f t="shared" si="61"/>
        <v>0</v>
      </c>
      <c r="BH78" s="333">
        <f t="shared" si="61"/>
        <v>0</v>
      </c>
      <c r="BI78" s="333">
        <f t="shared" si="61"/>
        <v>0</v>
      </c>
      <c r="BJ78" s="333">
        <f t="shared" si="61"/>
        <v>0</v>
      </c>
      <c r="BK78" s="333">
        <f t="shared" si="61"/>
        <v>0</v>
      </c>
      <c r="BL78" s="333">
        <f t="shared" si="61"/>
        <v>0</v>
      </c>
      <c r="BM78" s="333">
        <f t="shared" si="61"/>
        <v>0</v>
      </c>
      <c r="BN78" s="334">
        <f t="shared" si="55"/>
        <v>5</v>
      </c>
      <c r="BO78" s="87">
        <f t="shared" si="56"/>
        <v>2017</v>
      </c>
      <c r="BP78" s="87"/>
    </row>
    <row r="79" spans="1:68" s="35" customFormat="1" ht="10.5" customHeight="1" x14ac:dyDescent="0.2">
      <c r="A79" s="87" t="str">
        <f t="shared" si="50"/>
        <v>2017-18ENG6</v>
      </c>
      <c r="B79" s="87" t="str">
        <f t="shared" si="14"/>
        <v>ENG</v>
      </c>
      <c r="C79" s="87" t="str">
        <f t="shared" si="41"/>
        <v>2017-18</v>
      </c>
      <c r="D79" s="35" t="s">
        <v>517</v>
      </c>
      <c r="E79" s="42"/>
      <c r="F79" s="86" t="str">
        <f t="shared" si="57"/>
        <v>ENG</v>
      </c>
      <c r="G79" s="86" t="str">
        <f t="shared" si="58"/>
        <v>ENG</v>
      </c>
      <c r="H79" s="87" t="str">
        <f t="shared" si="59"/>
        <v>ENGLAND</v>
      </c>
      <c r="I79" s="292">
        <f t="shared" si="44"/>
        <v>2407</v>
      </c>
      <c r="J79" s="292">
        <f t="shared" si="44"/>
        <v>754</v>
      </c>
      <c r="K79" s="292">
        <f t="shared" si="44"/>
        <v>375</v>
      </c>
      <c r="L79" s="292">
        <f t="shared" si="44"/>
        <v>198</v>
      </c>
      <c r="M79" s="292"/>
      <c r="N79" s="292"/>
      <c r="O79" s="292"/>
      <c r="P79" s="292"/>
      <c r="Q79" s="292">
        <f t="shared" si="45"/>
        <v>0</v>
      </c>
      <c r="R79" s="292">
        <f t="shared" si="45"/>
        <v>0</v>
      </c>
      <c r="S79" s="292"/>
      <c r="T79" s="333">
        <f t="shared" si="51"/>
        <v>0</v>
      </c>
      <c r="U79" s="290" t="s">
        <v>80</v>
      </c>
      <c r="V79" s="290" t="s">
        <v>80</v>
      </c>
      <c r="W79" s="290" t="s">
        <v>80</v>
      </c>
      <c r="X79" s="289">
        <f t="shared" si="52"/>
        <v>0</v>
      </c>
      <c r="Y79" s="290" t="s">
        <v>80</v>
      </c>
      <c r="Z79" s="290" t="s">
        <v>80</v>
      </c>
      <c r="AA79" s="290" t="s">
        <v>80</v>
      </c>
      <c r="AB79" s="289">
        <f t="shared" si="53"/>
        <v>0</v>
      </c>
      <c r="AC79" s="290" t="s">
        <v>80</v>
      </c>
      <c r="AD79" s="290" t="s">
        <v>80</v>
      </c>
      <c r="AE79" s="290" t="s">
        <v>80</v>
      </c>
      <c r="AF79" s="287">
        <f t="shared" si="54"/>
        <v>0</v>
      </c>
      <c r="AG79" s="288" t="s">
        <v>80</v>
      </c>
      <c r="AH79" s="288" t="s">
        <v>80</v>
      </c>
      <c r="AI79" s="287">
        <f t="shared" si="46"/>
        <v>0</v>
      </c>
      <c r="AJ79" s="284">
        <f t="shared" si="46"/>
        <v>1162</v>
      </c>
      <c r="AK79" s="284">
        <f t="shared" si="46"/>
        <v>1516</v>
      </c>
      <c r="AL79" s="284"/>
      <c r="AM79" s="284"/>
      <c r="AN79" s="284">
        <f t="shared" si="47"/>
        <v>7447</v>
      </c>
      <c r="AO79" s="284">
        <f t="shared" si="47"/>
        <v>7655</v>
      </c>
      <c r="AP79" s="291"/>
      <c r="AQ79" s="291"/>
      <c r="AR79" s="284">
        <f t="shared" si="60"/>
        <v>243</v>
      </c>
      <c r="AS79" s="284">
        <f t="shared" si="60"/>
        <v>2341</v>
      </c>
      <c r="AT79" s="284">
        <f t="shared" si="60"/>
        <v>108</v>
      </c>
      <c r="AU79" s="284">
        <f t="shared" si="60"/>
        <v>354</v>
      </c>
      <c r="AV79" s="286">
        <f t="shared" si="60"/>
        <v>0</v>
      </c>
      <c r="AW79" s="286">
        <f t="shared" si="60"/>
        <v>0</v>
      </c>
      <c r="AX79" s="286">
        <f t="shared" si="60"/>
        <v>861</v>
      </c>
      <c r="AY79" s="286">
        <f t="shared" si="60"/>
        <v>1009</v>
      </c>
      <c r="AZ79" s="286">
        <f t="shared" si="60"/>
        <v>2272</v>
      </c>
      <c r="BA79" s="286">
        <f t="shared" si="60"/>
        <v>3994</v>
      </c>
      <c r="BB79" s="151"/>
      <c r="BC79" s="287">
        <f t="shared" si="61"/>
        <v>0</v>
      </c>
      <c r="BD79" s="287">
        <f t="shared" si="61"/>
        <v>0</v>
      </c>
      <c r="BE79" s="284">
        <f t="shared" si="61"/>
        <v>0</v>
      </c>
      <c r="BF79" s="284">
        <f t="shared" si="61"/>
        <v>0</v>
      </c>
      <c r="BG79" s="284">
        <f t="shared" si="61"/>
        <v>0</v>
      </c>
      <c r="BH79" s="333">
        <f t="shared" si="61"/>
        <v>0</v>
      </c>
      <c r="BI79" s="333">
        <f t="shared" si="61"/>
        <v>0</v>
      </c>
      <c r="BJ79" s="333">
        <f t="shared" si="61"/>
        <v>0</v>
      </c>
      <c r="BK79" s="333">
        <f t="shared" si="61"/>
        <v>0</v>
      </c>
      <c r="BL79" s="333">
        <f t="shared" si="61"/>
        <v>0</v>
      </c>
      <c r="BM79" s="333">
        <f t="shared" si="61"/>
        <v>0</v>
      </c>
      <c r="BN79" s="334">
        <f t="shared" si="55"/>
        <v>6</v>
      </c>
      <c r="BO79" s="87">
        <f t="shared" si="56"/>
        <v>2017</v>
      </c>
      <c r="BP79" s="87"/>
    </row>
    <row r="80" spans="1:68" s="35" customFormat="1" ht="10.5" customHeight="1" x14ac:dyDescent="0.2">
      <c r="A80" s="87" t="str">
        <f t="shared" si="50"/>
        <v>2017-18ENG7</v>
      </c>
      <c r="B80" s="87" t="str">
        <f t="shared" si="14"/>
        <v>ENG</v>
      </c>
      <c r="C80" s="87" t="str">
        <f t="shared" si="41"/>
        <v>2017-18</v>
      </c>
      <c r="D80" s="35" t="s">
        <v>518</v>
      </c>
      <c r="E80" s="42"/>
      <c r="F80" s="86" t="str">
        <f t="shared" si="57"/>
        <v>ENG</v>
      </c>
      <c r="G80" s="86" t="str">
        <f t="shared" si="58"/>
        <v>ENG</v>
      </c>
      <c r="H80" s="87" t="str">
        <f t="shared" si="59"/>
        <v>ENGLAND</v>
      </c>
      <c r="I80" s="292">
        <f t="shared" si="44"/>
        <v>2320</v>
      </c>
      <c r="J80" s="292">
        <f t="shared" si="44"/>
        <v>716</v>
      </c>
      <c r="K80" s="292">
        <f t="shared" si="44"/>
        <v>395</v>
      </c>
      <c r="L80" s="292">
        <f t="shared" si="44"/>
        <v>209</v>
      </c>
      <c r="M80" s="292"/>
      <c r="N80" s="292"/>
      <c r="O80" s="292"/>
      <c r="P80" s="292"/>
      <c r="Q80" s="292">
        <f t="shared" si="45"/>
        <v>0</v>
      </c>
      <c r="R80" s="292">
        <f t="shared" si="45"/>
        <v>0</v>
      </c>
      <c r="S80" s="292"/>
      <c r="T80" s="333">
        <f t="shared" si="51"/>
        <v>0</v>
      </c>
      <c r="U80" s="290" t="s">
        <v>80</v>
      </c>
      <c r="V80" s="290" t="s">
        <v>80</v>
      </c>
      <c r="W80" s="290" t="s">
        <v>80</v>
      </c>
      <c r="X80" s="289">
        <f t="shared" si="52"/>
        <v>0</v>
      </c>
      <c r="Y80" s="290" t="s">
        <v>80</v>
      </c>
      <c r="Z80" s="290" t="s">
        <v>80</v>
      </c>
      <c r="AA80" s="290" t="s">
        <v>80</v>
      </c>
      <c r="AB80" s="289">
        <f t="shared" si="53"/>
        <v>0</v>
      </c>
      <c r="AC80" s="290" t="s">
        <v>80</v>
      </c>
      <c r="AD80" s="290" t="s">
        <v>80</v>
      </c>
      <c r="AE80" s="290" t="s">
        <v>80</v>
      </c>
      <c r="AF80" s="287">
        <f t="shared" si="54"/>
        <v>0</v>
      </c>
      <c r="AG80" s="288" t="s">
        <v>80</v>
      </c>
      <c r="AH80" s="288" t="s">
        <v>80</v>
      </c>
      <c r="AI80" s="287">
        <f t="shared" si="46"/>
        <v>0</v>
      </c>
      <c r="AJ80" s="284">
        <f t="shared" si="46"/>
        <v>1160</v>
      </c>
      <c r="AK80" s="284">
        <f t="shared" si="46"/>
        <v>1511</v>
      </c>
      <c r="AL80" s="284"/>
      <c r="AM80" s="284"/>
      <c r="AN80" s="284">
        <f t="shared" si="47"/>
        <v>7380</v>
      </c>
      <c r="AO80" s="284">
        <f t="shared" si="47"/>
        <v>7587</v>
      </c>
      <c r="AP80" s="291"/>
      <c r="AQ80" s="291"/>
      <c r="AR80" s="284">
        <f t="shared" si="60"/>
        <v>241</v>
      </c>
      <c r="AS80" s="284">
        <f t="shared" si="60"/>
        <v>2257</v>
      </c>
      <c r="AT80" s="284">
        <f t="shared" si="60"/>
        <v>118</v>
      </c>
      <c r="AU80" s="284">
        <f t="shared" si="60"/>
        <v>378</v>
      </c>
      <c r="AV80" s="286">
        <f t="shared" si="60"/>
        <v>0</v>
      </c>
      <c r="AW80" s="286">
        <f t="shared" si="60"/>
        <v>0</v>
      </c>
      <c r="AX80" s="286">
        <f t="shared" si="60"/>
        <v>829</v>
      </c>
      <c r="AY80" s="286">
        <f t="shared" si="60"/>
        <v>999</v>
      </c>
      <c r="AZ80" s="286">
        <f t="shared" si="60"/>
        <v>2053</v>
      </c>
      <c r="BA80" s="286">
        <f t="shared" si="60"/>
        <v>3733</v>
      </c>
      <c r="BB80" s="151"/>
      <c r="BC80" s="287">
        <f t="shared" si="61"/>
        <v>0</v>
      </c>
      <c r="BD80" s="287">
        <f t="shared" si="61"/>
        <v>0</v>
      </c>
      <c r="BE80" s="284">
        <f t="shared" si="61"/>
        <v>0</v>
      </c>
      <c r="BF80" s="284">
        <f t="shared" si="61"/>
        <v>0</v>
      </c>
      <c r="BG80" s="284">
        <f t="shared" si="61"/>
        <v>0</v>
      </c>
      <c r="BH80" s="333">
        <f t="shared" si="61"/>
        <v>0</v>
      </c>
      <c r="BI80" s="333">
        <f t="shared" si="61"/>
        <v>0</v>
      </c>
      <c r="BJ80" s="333">
        <f t="shared" si="61"/>
        <v>0</v>
      </c>
      <c r="BK80" s="333">
        <f t="shared" si="61"/>
        <v>0</v>
      </c>
      <c r="BL80" s="333">
        <f t="shared" si="61"/>
        <v>0</v>
      </c>
      <c r="BM80" s="333">
        <f t="shared" si="61"/>
        <v>0</v>
      </c>
      <c r="BN80" s="334">
        <f t="shared" si="55"/>
        <v>7</v>
      </c>
      <c r="BO80" s="87">
        <f t="shared" si="56"/>
        <v>2017</v>
      </c>
      <c r="BP80" s="87"/>
    </row>
    <row r="81" spans="1:68" s="35" customFormat="1" ht="10.5" customHeight="1" x14ac:dyDescent="0.2">
      <c r="A81" s="87" t="str">
        <f t="shared" si="50"/>
        <v>2017-18ENG8</v>
      </c>
      <c r="B81" s="87" t="str">
        <f t="shared" si="14"/>
        <v>ENG</v>
      </c>
      <c r="C81" s="87" t="str">
        <f t="shared" si="41"/>
        <v>2017-18</v>
      </c>
      <c r="D81" s="35" t="s">
        <v>519</v>
      </c>
      <c r="E81" s="42"/>
      <c r="F81" s="86" t="str">
        <f t="shared" si="57"/>
        <v>ENG</v>
      </c>
      <c r="G81" s="86" t="str">
        <f t="shared" si="58"/>
        <v>ENG</v>
      </c>
      <c r="H81" s="87" t="str">
        <f t="shared" si="59"/>
        <v>ENGLAND</v>
      </c>
      <c r="I81" s="292">
        <f t="shared" si="44"/>
        <v>2513</v>
      </c>
      <c r="J81" s="292">
        <f t="shared" si="44"/>
        <v>775</v>
      </c>
      <c r="K81" s="292">
        <f t="shared" si="44"/>
        <v>414</v>
      </c>
      <c r="L81" s="292">
        <f t="shared" si="44"/>
        <v>221</v>
      </c>
      <c r="M81" s="292"/>
      <c r="N81" s="292"/>
      <c r="O81" s="292"/>
      <c r="P81" s="292"/>
      <c r="Q81" s="292">
        <f t="shared" si="45"/>
        <v>0</v>
      </c>
      <c r="R81" s="292">
        <f t="shared" si="45"/>
        <v>0</v>
      </c>
      <c r="S81" s="292"/>
      <c r="T81" s="333">
        <f t="shared" si="51"/>
        <v>0</v>
      </c>
      <c r="U81" s="290" t="s">
        <v>80</v>
      </c>
      <c r="V81" s="290" t="s">
        <v>80</v>
      </c>
      <c r="W81" s="290" t="s">
        <v>80</v>
      </c>
      <c r="X81" s="289">
        <f t="shared" si="52"/>
        <v>4739</v>
      </c>
      <c r="Y81" s="290">
        <f t="shared" ref="Y81:Y112" si="62">IFERROR(BH81/X81,"-")</f>
        <v>83.077358092424561</v>
      </c>
      <c r="Z81" s="290">
        <f t="shared" ref="Z81:Z112" si="63">IFERROR(BI81/X81,"-")</f>
        <v>40.430048533445877</v>
      </c>
      <c r="AA81" s="290">
        <f t="shared" ref="AA81:AA112" si="64">IFERROR(BJ81/X81,"-")</f>
        <v>196.31399029331084</v>
      </c>
      <c r="AB81" s="289">
        <f t="shared" si="53"/>
        <v>642</v>
      </c>
      <c r="AC81" s="290">
        <f t="shared" ref="AC81:AC112" si="65">IFERROR(BK81/AB81,"-")</f>
        <v>56.423208722741443</v>
      </c>
      <c r="AD81" s="290">
        <f t="shared" ref="AD81:AD112" si="66">IFERROR(BL81/AB81,"-")</f>
        <v>46.434579439252339</v>
      </c>
      <c r="AE81" s="290">
        <f t="shared" ref="AE81:AE112" si="67">IFERROR(BM81/AB81,"-")</f>
        <v>100.07320872274143</v>
      </c>
      <c r="AF81" s="287">
        <f t="shared" si="54"/>
        <v>0</v>
      </c>
      <c r="AG81" s="288" t="s">
        <v>80</v>
      </c>
      <c r="AH81" s="288" t="s">
        <v>80</v>
      </c>
      <c r="AI81" s="287">
        <f t="shared" si="46"/>
        <v>0</v>
      </c>
      <c r="AJ81" s="284">
        <f t="shared" si="46"/>
        <v>1105</v>
      </c>
      <c r="AK81" s="284">
        <f t="shared" si="46"/>
        <v>1486</v>
      </c>
      <c r="AL81" s="284"/>
      <c r="AM81" s="284"/>
      <c r="AN81" s="284">
        <f t="shared" si="47"/>
        <v>7360</v>
      </c>
      <c r="AO81" s="284">
        <f t="shared" si="47"/>
        <v>7548</v>
      </c>
      <c r="AP81" s="291"/>
      <c r="AQ81" s="291"/>
      <c r="AR81" s="284">
        <f t="shared" si="60"/>
        <v>252</v>
      </c>
      <c r="AS81" s="284">
        <f t="shared" si="60"/>
        <v>2459</v>
      </c>
      <c r="AT81" s="284">
        <f t="shared" si="60"/>
        <v>112</v>
      </c>
      <c r="AU81" s="284">
        <f t="shared" si="60"/>
        <v>399</v>
      </c>
      <c r="AV81" s="286">
        <f t="shared" si="60"/>
        <v>0</v>
      </c>
      <c r="AW81" s="286">
        <f t="shared" si="60"/>
        <v>0</v>
      </c>
      <c r="AX81" s="286">
        <f t="shared" si="60"/>
        <v>875</v>
      </c>
      <c r="AY81" s="286">
        <f t="shared" si="60"/>
        <v>1010</v>
      </c>
      <c r="AZ81" s="286">
        <f t="shared" si="60"/>
        <v>2066</v>
      </c>
      <c r="BA81" s="286">
        <f t="shared" si="60"/>
        <v>3830</v>
      </c>
      <c r="BB81" s="151"/>
      <c r="BC81" s="287">
        <f t="shared" si="61"/>
        <v>0</v>
      </c>
      <c r="BD81" s="287">
        <f t="shared" si="61"/>
        <v>0</v>
      </c>
      <c r="BE81" s="284">
        <f t="shared" si="61"/>
        <v>0</v>
      </c>
      <c r="BF81" s="284">
        <f t="shared" si="61"/>
        <v>0</v>
      </c>
      <c r="BG81" s="284">
        <f t="shared" si="61"/>
        <v>0</v>
      </c>
      <c r="BH81" s="333">
        <f t="shared" si="61"/>
        <v>393703.6</v>
      </c>
      <c r="BI81" s="333">
        <f t="shared" si="61"/>
        <v>191598</v>
      </c>
      <c r="BJ81" s="333">
        <f t="shared" si="61"/>
        <v>930332</v>
      </c>
      <c r="BK81" s="333">
        <f t="shared" si="61"/>
        <v>36223.700000000004</v>
      </c>
      <c r="BL81" s="333">
        <f t="shared" si="61"/>
        <v>29811</v>
      </c>
      <c r="BM81" s="333">
        <f t="shared" si="61"/>
        <v>64247</v>
      </c>
      <c r="BN81" s="334">
        <f t="shared" si="55"/>
        <v>8</v>
      </c>
      <c r="BO81" s="87">
        <f t="shared" si="56"/>
        <v>2017</v>
      </c>
      <c r="BP81" s="87"/>
    </row>
    <row r="82" spans="1:68" s="35" customFormat="1" ht="10.5" customHeight="1" x14ac:dyDescent="0.2">
      <c r="A82" s="87" t="str">
        <f t="shared" si="50"/>
        <v>2017-18ENG9</v>
      </c>
      <c r="B82" s="87" t="str">
        <f t="shared" si="14"/>
        <v>ENG</v>
      </c>
      <c r="C82" s="87" t="str">
        <f t="shared" si="41"/>
        <v>2017-18</v>
      </c>
      <c r="D82" s="35" t="s">
        <v>520</v>
      </c>
      <c r="E82" s="42"/>
      <c r="F82" s="86" t="str">
        <f t="shared" si="57"/>
        <v>ENG</v>
      </c>
      <c r="G82" s="86" t="str">
        <f t="shared" si="58"/>
        <v>ENG</v>
      </c>
      <c r="H82" s="87" t="str">
        <f t="shared" si="59"/>
        <v>ENGLAND</v>
      </c>
      <c r="I82" s="292">
        <f t="shared" si="44"/>
        <v>2335</v>
      </c>
      <c r="J82" s="292">
        <f t="shared" si="44"/>
        <v>743</v>
      </c>
      <c r="K82" s="292">
        <f t="shared" si="44"/>
        <v>354</v>
      </c>
      <c r="L82" s="292">
        <f t="shared" si="44"/>
        <v>179</v>
      </c>
      <c r="M82" s="292"/>
      <c r="N82" s="292"/>
      <c r="O82" s="292"/>
      <c r="P82" s="292"/>
      <c r="Q82" s="292">
        <f t="shared" si="45"/>
        <v>0</v>
      </c>
      <c r="R82" s="292">
        <f t="shared" si="45"/>
        <v>0</v>
      </c>
      <c r="S82" s="292"/>
      <c r="T82" s="333">
        <f t="shared" si="51"/>
        <v>0</v>
      </c>
      <c r="U82" s="290" t="s">
        <v>80</v>
      </c>
      <c r="V82" s="290" t="s">
        <v>80</v>
      </c>
      <c r="W82" s="290" t="s">
        <v>80</v>
      </c>
      <c r="X82" s="289">
        <f t="shared" si="52"/>
        <v>4777</v>
      </c>
      <c r="Y82" s="290">
        <f t="shared" si="62"/>
        <v>82.394578187146735</v>
      </c>
      <c r="Z82" s="290">
        <f t="shared" si="63"/>
        <v>40.540925266903912</v>
      </c>
      <c r="AA82" s="290">
        <f t="shared" si="64"/>
        <v>199.31149256855767</v>
      </c>
      <c r="AB82" s="289">
        <f t="shared" si="53"/>
        <v>649</v>
      </c>
      <c r="AC82" s="290">
        <f t="shared" si="65"/>
        <v>55.687673343605553</v>
      </c>
      <c r="AD82" s="290">
        <f t="shared" si="66"/>
        <v>47.449922958397536</v>
      </c>
      <c r="AE82" s="290">
        <f t="shared" si="67"/>
        <v>92.873651771956858</v>
      </c>
      <c r="AF82" s="287">
        <f t="shared" si="54"/>
        <v>0</v>
      </c>
      <c r="AG82" s="288" t="s">
        <v>80</v>
      </c>
      <c r="AH82" s="288" t="s">
        <v>80</v>
      </c>
      <c r="AI82" s="287">
        <f t="shared" si="46"/>
        <v>0</v>
      </c>
      <c r="AJ82" s="284">
        <f t="shared" si="46"/>
        <v>1209</v>
      </c>
      <c r="AK82" s="284">
        <f t="shared" si="46"/>
        <v>1574</v>
      </c>
      <c r="AL82" s="284"/>
      <c r="AM82" s="284"/>
      <c r="AN82" s="284">
        <f t="shared" si="47"/>
        <v>7217</v>
      </c>
      <c r="AO82" s="284">
        <f t="shared" si="47"/>
        <v>7453</v>
      </c>
      <c r="AP82" s="291"/>
      <c r="AQ82" s="291"/>
      <c r="AR82" s="284">
        <f t="shared" si="60"/>
        <v>240</v>
      </c>
      <c r="AS82" s="284">
        <f t="shared" si="60"/>
        <v>2279</v>
      </c>
      <c r="AT82" s="284">
        <f t="shared" si="60"/>
        <v>112</v>
      </c>
      <c r="AU82" s="284">
        <f t="shared" si="60"/>
        <v>343</v>
      </c>
      <c r="AV82" s="286">
        <f t="shared" si="60"/>
        <v>0</v>
      </c>
      <c r="AW82" s="286">
        <f t="shared" si="60"/>
        <v>0</v>
      </c>
      <c r="AX82" s="286">
        <f t="shared" si="60"/>
        <v>802</v>
      </c>
      <c r="AY82" s="286">
        <f t="shared" si="60"/>
        <v>960</v>
      </c>
      <c r="AZ82" s="286">
        <f t="shared" si="60"/>
        <v>1877</v>
      </c>
      <c r="BA82" s="286">
        <f t="shared" si="60"/>
        <v>3757</v>
      </c>
      <c r="BB82" s="151"/>
      <c r="BC82" s="287">
        <f t="shared" si="61"/>
        <v>0</v>
      </c>
      <c r="BD82" s="287">
        <f t="shared" si="61"/>
        <v>0</v>
      </c>
      <c r="BE82" s="284">
        <f t="shared" si="61"/>
        <v>0</v>
      </c>
      <c r="BF82" s="284">
        <f t="shared" si="61"/>
        <v>0</v>
      </c>
      <c r="BG82" s="284">
        <f t="shared" si="61"/>
        <v>0</v>
      </c>
      <c r="BH82" s="333">
        <f t="shared" si="61"/>
        <v>393598.89999999997</v>
      </c>
      <c r="BI82" s="333">
        <f t="shared" si="61"/>
        <v>193664</v>
      </c>
      <c r="BJ82" s="333">
        <f t="shared" si="61"/>
        <v>952111</v>
      </c>
      <c r="BK82" s="333">
        <f t="shared" si="61"/>
        <v>36141.300000000003</v>
      </c>
      <c r="BL82" s="333">
        <f t="shared" si="61"/>
        <v>30795</v>
      </c>
      <c r="BM82" s="333">
        <f t="shared" si="61"/>
        <v>60275</v>
      </c>
      <c r="BN82" s="334">
        <f t="shared" si="55"/>
        <v>9</v>
      </c>
      <c r="BO82" s="87">
        <f t="shared" si="56"/>
        <v>2017</v>
      </c>
      <c r="BP82" s="87"/>
    </row>
    <row r="83" spans="1:68" s="35" customFormat="1" ht="10.5" customHeight="1" x14ac:dyDescent="0.2">
      <c r="A83" s="87" t="str">
        <f t="shared" si="50"/>
        <v>2017-18ENG10</v>
      </c>
      <c r="B83" s="87" t="str">
        <f t="shared" si="14"/>
        <v>ENG</v>
      </c>
      <c r="C83" s="87" t="str">
        <f t="shared" si="41"/>
        <v>2017-18</v>
      </c>
      <c r="D83" s="35" t="s">
        <v>521</v>
      </c>
      <c r="E83" s="42"/>
      <c r="F83" s="86" t="str">
        <f t="shared" si="57"/>
        <v>ENG</v>
      </c>
      <c r="G83" s="86" t="str">
        <f t="shared" si="58"/>
        <v>ENG</v>
      </c>
      <c r="H83" s="87" t="str">
        <f t="shared" si="59"/>
        <v>ENGLAND</v>
      </c>
      <c r="I83" s="292">
        <f t="shared" si="44"/>
        <v>2482</v>
      </c>
      <c r="J83" s="292">
        <f t="shared" si="44"/>
        <v>751</v>
      </c>
      <c r="K83" s="292">
        <f t="shared" si="44"/>
        <v>382</v>
      </c>
      <c r="L83" s="292">
        <f t="shared" si="44"/>
        <v>211</v>
      </c>
      <c r="M83" s="292"/>
      <c r="N83" s="292"/>
      <c r="O83" s="292"/>
      <c r="P83" s="292"/>
      <c r="Q83" s="292">
        <f t="shared" si="45"/>
        <v>0</v>
      </c>
      <c r="R83" s="292">
        <f t="shared" si="45"/>
        <v>0</v>
      </c>
      <c r="S83" s="292"/>
      <c r="T83" s="333">
        <f t="shared" si="51"/>
        <v>0</v>
      </c>
      <c r="U83" s="290" t="s">
        <v>80</v>
      </c>
      <c r="V83" s="290" t="s">
        <v>80</v>
      </c>
      <c r="W83" s="290" t="s">
        <v>80</v>
      </c>
      <c r="X83" s="289">
        <f t="shared" si="52"/>
        <v>4979</v>
      </c>
      <c r="Y83" s="290">
        <f t="shared" si="62"/>
        <v>83.705884715806391</v>
      </c>
      <c r="Z83" s="290">
        <f t="shared" si="63"/>
        <v>41.665997188190403</v>
      </c>
      <c r="AA83" s="290">
        <f t="shared" si="64"/>
        <v>206.4601325567383</v>
      </c>
      <c r="AB83" s="289">
        <f t="shared" si="53"/>
        <v>635</v>
      </c>
      <c r="AC83" s="290">
        <f t="shared" si="65"/>
        <v>55.860944881889758</v>
      </c>
      <c r="AD83" s="290">
        <f t="shared" si="66"/>
        <v>48.76692913385827</v>
      </c>
      <c r="AE83" s="290">
        <f t="shared" si="67"/>
        <v>100.33070866141732</v>
      </c>
      <c r="AF83" s="287">
        <f t="shared" si="54"/>
        <v>0</v>
      </c>
      <c r="AG83" s="288" t="s">
        <v>80</v>
      </c>
      <c r="AH83" s="288" t="s">
        <v>80</v>
      </c>
      <c r="AI83" s="287">
        <f t="shared" si="46"/>
        <v>0</v>
      </c>
      <c r="AJ83" s="284">
        <f t="shared" si="46"/>
        <v>1153</v>
      </c>
      <c r="AK83" s="284">
        <f t="shared" si="46"/>
        <v>1515</v>
      </c>
      <c r="AL83" s="284"/>
      <c r="AM83" s="284"/>
      <c r="AN83" s="284">
        <f t="shared" si="47"/>
        <v>7472</v>
      </c>
      <c r="AO83" s="284">
        <f t="shared" si="47"/>
        <v>7691</v>
      </c>
      <c r="AP83" s="291"/>
      <c r="AQ83" s="291"/>
      <c r="AR83" s="284">
        <f t="shared" si="60"/>
        <v>257</v>
      </c>
      <c r="AS83" s="284">
        <f t="shared" si="60"/>
        <v>2421</v>
      </c>
      <c r="AT83" s="284">
        <f t="shared" si="60"/>
        <v>108</v>
      </c>
      <c r="AU83" s="284">
        <f t="shared" si="60"/>
        <v>363</v>
      </c>
      <c r="AV83" s="286">
        <f t="shared" si="60"/>
        <v>0</v>
      </c>
      <c r="AW83" s="286">
        <f t="shared" si="60"/>
        <v>0</v>
      </c>
      <c r="AX83" s="286">
        <f t="shared" si="60"/>
        <v>780</v>
      </c>
      <c r="AY83" s="286">
        <f t="shared" si="60"/>
        <v>925</v>
      </c>
      <c r="AZ83" s="286">
        <f t="shared" si="60"/>
        <v>1908</v>
      </c>
      <c r="BA83" s="286">
        <f t="shared" si="60"/>
        <v>3869</v>
      </c>
      <c r="BB83" s="151"/>
      <c r="BC83" s="287">
        <f t="shared" si="61"/>
        <v>0</v>
      </c>
      <c r="BD83" s="287">
        <f t="shared" si="61"/>
        <v>0</v>
      </c>
      <c r="BE83" s="284">
        <f t="shared" si="61"/>
        <v>0</v>
      </c>
      <c r="BF83" s="284">
        <f t="shared" si="61"/>
        <v>0</v>
      </c>
      <c r="BG83" s="284">
        <f t="shared" si="61"/>
        <v>0</v>
      </c>
      <c r="BH83" s="333">
        <f t="shared" si="61"/>
        <v>416771.60000000003</v>
      </c>
      <c r="BI83" s="333">
        <f t="shared" si="61"/>
        <v>207455</v>
      </c>
      <c r="BJ83" s="333">
        <f t="shared" si="61"/>
        <v>1027965</v>
      </c>
      <c r="BK83" s="333">
        <f t="shared" si="61"/>
        <v>35471.699999999997</v>
      </c>
      <c r="BL83" s="333">
        <f t="shared" si="61"/>
        <v>30967</v>
      </c>
      <c r="BM83" s="333">
        <f t="shared" si="61"/>
        <v>63710</v>
      </c>
      <c r="BN83" s="334">
        <f t="shared" si="55"/>
        <v>10</v>
      </c>
      <c r="BO83" s="87">
        <f t="shared" si="56"/>
        <v>2017</v>
      </c>
      <c r="BP83" s="87"/>
    </row>
    <row r="84" spans="1:68" s="35" customFormat="1" ht="10.5" customHeight="1" x14ac:dyDescent="0.2">
      <c r="A84" s="87" t="str">
        <f t="shared" si="50"/>
        <v>2017-18ENG11</v>
      </c>
      <c r="B84" s="87" t="str">
        <f t="shared" si="14"/>
        <v>ENG</v>
      </c>
      <c r="C84" s="87" t="str">
        <f t="shared" si="41"/>
        <v>2017-18</v>
      </c>
      <c r="D84" s="35" t="s">
        <v>522</v>
      </c>
      <c r="E84" s="42"/>
      <c r="F84" s="86" t="str">
        <f t="shared" si="57"/>
        <v>ENG</v>
      </c>
      <c r="G84" s="86" t="str">
        <f t="shared" si="58"/>
        <v>ENG</v>
      </c>
      <c r="H84" s="87" t="str">
        <f t="shared" si="59"/>
        <v>ENGLAND</v>
      </c>
      <c r="I84" s="292">
        <f t="shared" si="44"/>
        <v>2656</v>
      </c>
      <c r="J84" s="292">
        <f t="shared" si="44"/>
        <v>755</v>
      </c>
      <c r="K84" s="292">
        <f t="shared" si="44"/>
        <v>413</v>
      </c>
      <c r="L84" s="292">
        <f t="shared" si="44"/>
        <v>195</v>
      </c>
      <c r="M84" s="292"/>
      <c r="N84" s="292"/>
      <c r="O84" s="292"/>
      <c r="P84" s="292"/>
      <c r="Q84" s="292">
        <f t="shared" si="45"/>
        <v>0</v>
      </c>
      <c r="R84" s="292">
        <f t="shared" si="45"/>
        <v>0</v>
      </c>
      <c r="S84" s="292"/>
      <c r="T84" s="284">
        <f t="shared" si="51"/>
        <v>7617</v>
      </c>
      <c r="U84" s="285">
        <f t="shared" ref="U84:U115" si="68">BE84/T84</f>
        <v>74.792416086823337</v>
      </c>
      <c r="V84" s="285">
        <f t="shared" ref="V84:V115" si="69">BF84/T84</f>
        <v>67.131156185724905</v>
      </c>
      <c r="W84" s="285">
        <f t="shared" ref="W84:W115" si="70">BG84/T84</f>
        <v>111.20097807535775</v>
      </c>
      <c r="X84" s="289">
        <f t="shared" si="52"/>
        <v>4735</v>
      </c>
      <c r="Y84" s="290">
        <f t="shared" si="62"/>
        <v>85.451678986272427</v>
      </c>
      <c r="Z84" s="290">
        <f t="shared" si="63"/>
        <v>42.13516367476241</v>
      </c>
      <c r="AA84" s="290">
        <f t="shared" si="64"/>
        <v>206.74255543822596</v>
      </c>
      <c r="AB84" s="289">
        <f t="shared" si="53"/>
        <v>642</v>
      </c>
      <c r="AC84" s="290">
        <f t="shared" si="65"/>
        <v>54.592367601246096</v>
      </c>
      <c r="AD84" s="290">
        <f t="shared" si="66"/>
        <v>46.63239875389408</v>
      </c>
      <c r="AE84" s="290">
        <f t="shared" si="67"/>
        <v>92.911214953271028</v>
      </c>
      <c r="AF84" s="287">
        <f t="shared" si="54"/>
        <v>1330</v>
      </c>
      <c r="AG84" s="288">
        <f t="shared" ref="AG84:AG115" si="71">BC84/AI84</f>
        <v>129.08873114463177</v>
      </c>
      <c r="AH84" s="288">
        <f t="shared" ref="AH84:AH115" si="72">BD84/AI84</f>
        <v>180.10949423247561</v>
      </c>
      <c r="AI84" s="287">
        <f t="shared" si="46"/>
        <v>1127</v>
      </c>
      <c r="AJ84" s="284">
        <f t="shared" si="46"/>
        <v>1165</v>
      </c>
      <c r="AK84" s="284">
        <f t="shared" si="46"/>
        <v>1524</v>
      </c>
      <c r="AL84" s="284"/>
      <c r="AM84" s="284"/>
      <c r="AN84" s="284">
        <f t="shared" si="47"/>
        <v>7602</v>
      </c>
      <c r="AO84" s="284">
        <f t="shared" si="47"/>
        <v>7834</v>
      </c>
      <c r="AP84" s="291"/>
      <c r="AQ84" s="291"/>
      <c r="AR84" s="284">
        <f t="shared" si="60"/>
        <v>230</v>
      </c>
      <c r="AS84" s="284">
        <f t="shared" si="60"/>
        <v>2588</v>
      </c>
      <c r="AT84" s="284">
        <f t="shared" si="60"/>
        <v>114</v>
      </c>
      <c r="AU84" s="284">
        <f t="shared" si="60"/>
        <v>396</v>
      </c>
      <c r="AV84" s="286">
        <f t="shared" si="60"/>
        <v>0</v>
      </c>
      <c r="AW84" s="286">
        <f t="shared" si="60"/>
        <v>0</v>
      </c>
      <c r="AX84" s="286">
        <f t="shared" si="60"/>
        <v>0</v>
      </c>
      <c r="AY84" s="286">
        <f t="shared" si="60"/>
        <v>0</v>
      </c>
      <c r="AZ84" s="286">
        <f t="shared" si="60"/>
        <v>0</v>
      </c>
      <c r="BA84" s="286">
        <f t="shared" si="60"/>
        <v>0</v>
      </c>
      <c r="BB84" s="151"/>
      <c r="BC84" s="287">
        <f t="shared" si="61"/>
        <v>145483</v>
      </c>
      <c r="BD84" s="287">
        <f t="shared" si="61"/>
        <v>202983.40000000002</v>
      </c>
      <c r="BE84" s="284">
        <f t="shared" si="61"/>
        <v>569693.83333333337</v>
      </c>
      <c r="BF84" s="284">
        <f t="shared" si="61"/>
        <v>511338.0166666666</v>
      </c>
      <c r="BG84" s="284">
        <f t="shared" si="61"/>
        <v>847017.85</v>
      </c>
      <c r="BH84" s="333">
        <f t="shared" si="61"/>
        <v>404613.69999999995</v>
      </c>
      <c r="BI84" s="333">
        <f t="shared" si="61"/>
        <v>199510</v>
      </c>
      <c r="BJ84" s="333">
        <f t="shared" si="61"/>
        <v>978926</v>
      </c>
      <c r="BK84" s="333">
        <f t="shared" si="61"/>
        <v>35048.299999999996</v>
      </c>
      <c r="BL84" s="333">
        <f t="shared" si="61"/>
        <v>29938</v>
      </c>
      <c r="BM84" s="333">
        <f t="shared" si="61"/>
        <v>59649</v>
      </c>
      <c r="BN84" s="334">
        <f t="shared" si="55"/>
        <v>11</v>
      </c>
      <c r="BO84" s="87">
        <f t="shared" si="56"/>
        <v>2017</v>
      </c>
      <c r="BP84" s="87"/>
    </row>
    <row r="85" spans="1:68" s="35" customFormat="1" ht="10.5" customHeight="1" x14ac:dyDescent="0.2">
      <c r="A85" s="87" t="str">
        <f t="shared" si="50"/>
        <v>2017-18ENG12</v>
      </c>
      <c r="B85" s="87" t="str">
        <f t="shared" si="14"/>
        <v>ENG</v>
      </c>
      <c r="C85" s="87" t="str">
        <f t="shared" si="41"/>
        <v>2017-18</v>
      </c>
      <c r="D85" s="35" t="s">
        <v>523</v>
      </c>
      <c r="E85" s="42"/>
      <c r="F85" s="86" t="str">
        <f t="shared" si="57"/>
        <v>ENG</v>
      </c>
      <c r="G85" s="86" t="str">
        <f t="shared" si="58"/>
        <v>ENG</v>
      </c>
      <c r="H85" s="87" t="str">
        <f t="shared" si="59"/>
        <v>ENGLAND</v>
      </c>
      <c r="I85" s="292">
        <f t="shared" ref="I85:L104" si="73">SUMIFS(I$729:I$10135,$BN$729:$BN$10135,$BN85,$BO$729:$BO$10135,$BO85)</f>
        <v>3237</v>
      </c>
      <c r="J85" s="292">
        <f t="shared" si="73"/>
        <v>908</v>
      </c>
      <c r="K85" s="292">
        <f t="shared" si="73"/>
        <v>443</v>
      </c>
      <c r="L85" s="292">
        <f t="shared" si="73"/>
        <v>205</v>
      </c>
      <c r="M85" s="292"/>
      <c r="N85" s="292"/>
      <c r="O85" s="292"/>
      <c r="P85" s="292"/>
      <c r="Q85" s="292">
        <f t="shared" ref="Q85:R104" si="74">SUMIFS(Q$729:Q$10135,$BN$729:$BN$10135,$BN85,$BO$729:$BO$10135,$BO85)</f>
        <v>0</v>
      </c>
      <c r="R85" s="292">
        <f t="shared" si="74"/>
        <v>0</v>
      </c>
      <c r="S85" s="292"/>
      <c r="T85" s="284">
        <f t="shared" si="51"/>
        <v>7439</v>
      </c>
      <c r="U85" s="285">
        <f t="shared" si="68"/>
        <v>83.002679571627013</v>
      </c>
      <c r="V85" s="285">
        <f t="shared" si="69"/>
        <v>73.091275709100699</v>
      </c>
      <c r="W85" s="285">
        <f t="shared" si="70"/>
        <v>129.07518035578255</v>
      </c>
      <c r="X85" s="289">
        <f t="shared" si="52"/>
        <v>4935</v>
      </c>
      <c r="Y85" s="290">
        <f t="shared" si="62"/>
        <v>87.608611955420471</v>
      </c>
      <c r="Z85" s="290">
        <f t="shared" si="63"/>
        <v>40.358257345491388</v>
      </c>
      <c r="AA85" s="290">
        <f t="shared" si="64"/>
        <v>214.74812563323201</v>
      </c>
      <c r="AB85" s="289">
        <f t="shared" si="53"/>
        <v>700</v>
      </c>
      <c r="AC85" s="290">
        <f t="shared" si="65"/>
        <v>57.852714285714285</v>
      </c>
      <c r="AD85" s="290">
        <f t="shared" si="66"/>
        <v>49.348571428571425</v>
      </c>
      <c r="AE85" s="290">
        <f t="shared" si="67"/>
        <v>99.77428571428571</v>
      </c>
      <c r="AF85" s="287">
        <f t="shared" si="54"/>
        <v>1357</v>
      </c>
      <c r="AG85" s="288">
        <f t="shared" si="71"/>
        <v>135.46602787456442</v>
      </c>
      <c r="AH85" s="288">
        <f t="shared" si="72"/>
        <v>181.83083623693378</v>
      </c>
      <c r="AI85" s="287">
        <f t="shared" ref="AI85:AK104" si="75">SUMIFS(AI$729:AI$10135,$BN$729:$BN$10135,$BN85,$BO$729:$BO$10135,$BO85)</f>
        <v>1148</v>
      </c>
      <c r="AJ85" s="284">
        <f t="shared" si="75"/>
        <v>1221</v>
      </c>
      <c r="AK85" s="284">
        <f t="shared" si="75"/>
        <v>1577</v>
      </c>
      <c r="AL85" s="284"/>
      <c r="AM85" s="284"/>
      <c r="AN85" s="284">
        <f t="shared" ref="AN85:AO104" si="76">SUMIFS(AN$729:AN$10135,$BN$729:$BN$10135,$BN85,$BO$729:$BO$10135,$BO85)</f>
        <v>7736</v>
      </c>
      <c r="AO85" s="284">
        <f t="shared" si="76"/>
        <v>7955</v>
      </c>
      <c r="AP85" s="291"/>
      <c r="AQ85" s="291"/>
      <c r="AR85" s="284">
        <f t="shared" ref="AR85:BA94" si="77">SUMIFS(AR$729:AR$10135,$BN$729:$BN$10135,$BN85,$BO$729:$BO$10135,$BO85)</f>
        <v>219</v>
      </c>
      <c r="AS85" s="284">
        <f t="shared" si="77"/>
        <v>3149</v>
      </c>
      <c r="AT85" s="284">
        <f t="shared" si="77"/>
        <v>98</v>
      </c>
      <c r="AU85" s="284">
        <f t="shared" si="77"/>
        <v>424</v>
      </c>
      <c r="AV85" s="286">
        <f t="shared" si="77"/>
        <v>0</v>
      </c>
      <c r="AW85" s="286">
        <f t="shared" si="77"/>
        <v>0</v>
      </c>
      <c r="AX85" s="286">
        <f t="shared" si="77"/>
        <v>0</v>
      </c>
      <c r="AY85" s="286">
        <f t="shared" si="77"/>
        <v>0</v>
      </c>
      <c r="AZ85" s="286">
        <f t="shared" si="77"/>
        <v>0</v>
      </c>
      <c r="BA85" s="286">
        <f t="shared" si="77"/>
        <v>0</v>
      </c>
      <c r="BB85" s="151"/>
      <c r="BC85" s="287">
        <f t="shared" ref="BC85:BM94" si="78">SUMIFS(BC$729:BC$10135,$BN$729:$BN$10135,$BN85,$BO$729:$BO$10135,$BO85)</f>
        <v>155514.99999999994</v>
      </c>
      <c r="BD85" s="287">
        <f t="shared" si="78"/>
        <v>208741.8</v>
      </c>
      <c r="BE85" s="284">
        <f t="shared" si="78"/>
        <v>617456.93333333335</v>
      </c>
      <c r="BF85" s="284">
        <f t="shared" si="78"/>
        <v>543726.00000000012</v>
      </c>
      <c r="BG85" s="284">
        <f t="shared" si="78"/>
        <v>960190.26666666637</v>
      </c>
      <c r="BH85" s="333">
        <f t="shared" si="78"/>
        <v>432348.5</v>
      </c>
      <c r="BI85" s="333">
        <f t="shared" si="78"/>
        <v>199168</v>
      </c>
      <c r="BJ85" s="333">
        <f t="shared" si="78"/>
        <v>1059782</v>
      </c>
      <c r="BK85" s="333">
        <f t="shared" si="78"/>
        <v>40496.9</v>
      </c>
      <c r="BL85" s="333">
        <f t="shared" si="78"/>
        <v>34544</v>
      </c>
      <c r="BM85" s="333">
        <f t="shared" si="78"/>
        <v>69842</v>
      </c>
      <c r="BN85" s="334">
        <f t="shared" si="55"/>
        <v>12</v>
      </c>
      <c r="BO85" s="87">
        <f t="shared" si="56"/>
        <v>2017</v>
      </c>
      <c r="BP85" s="87"/>
    </row>
    <row r="86" spans="1:68" s="35" customFormat="1" ht="10.5" customHeight="1" x14ac:dyDescent="0.2">
      <c r="A86" s="87" t="str">
        <f t="shared" si="50"/>
        <v>2017-18ENG1</v>
      </c>
      <c r="B86" s="87" t="str">
        <f t="shared" si="14"/>
        <v>ENG</v>
      </c>
      <c r="C86" s="87" t="str">
        <f t="shared" si="41"/>
        <v>2017-18</v>
      </c>
      <c r="D86" s="35" t="s">
        <v>524</v>
      </c>
      <c r="E86" s="42"/>
      <c r="F86" s="86" t="str">
        <f t="shared" si="57"/>
        <v>ENG</v>
      </c>
      <c r="G86" s="86" t="str">
        <f t="shared" si="58"/>
        <v>ENG</v>
      </c>
      <c r="H86" s="87" t="str">
        <f t="shared" si="59"/>
        <v>ENGLAND</v>
      </c>
      <c r="I86" s="292">
        <f t="shared" si="73"/>
        <v>3308</v>
      </c>
      <c r="J86" s="292">
        <f t="shared" si="73"/>
        <v>897</v>
      </c>
      <c r="K86" s="292">
        <f t="shared" si="73"/>
        <v>428</v>
      </c>
      <c r="L86" s="292">
        <f t="shared" si="73"/>
        <v>190</v>
      </c>
      <c r="M86" s="292"/>
      <c r="N86" s="292"/>
      <c r="O86" s="292"/>
      <c r="P86" s="292"/>
      <c r="Q86" s="292">
        <f t="shared" si="74"/>
        <v>0</v>
      </c>
      <c r="R86" s="292">
        <f t="shared" si="74"/>
        <v>0</v>
      </c>
      <c r="S86" s="292"/>
      <c r="T86" s="284">
        <f t="shared" si="51"/>
        <v>7616</v>
      </c>
      <c r="U86" s="285">
        <f t="shared" si="68"/>
        <v>76.167174350777287</v>
      </c>
      <c r="V86" s="285">
        <f t="shared" si="69"/>
        <v>71.2633381314986</v>
      </c>
      <c r="W86" s="285">
        <f t="shared" si="70"/>
        <v>120.06761860181375</v>
      </c>
      <c r="X86" s="289">
        <f t="shared" si="52"/>
        <v>5150</v>
      </c>
      <c r="Y86" s="290">
        <f t="shared" si="62"/>
        <v>86.789533980582519</v>
      </c>
      <c r="Z86" s="290">
        <f t="shared" si="63"/>
        <v>41.462524271844657</v>
      </c>
      <c r="AA86" s="290">
        <f t="shared" si="64"/>
        <v>207.40038834951457</v>
      </c>
      <c r="AB86" s="289">
        <f t="shared" si="53"/>
        <v>706</v>
      </c>
      <c r="AC86" s="290">
        <f t="shared" si="65"/>
        <v>57.358640226628893</v>
      </c>
      <c r="AD86" s="290">
        <f t="shared" si="66"/>
        <v>48.956090651558071</v>
      </c>
      <c r="AE86" s="290">
        <f t="shared" si="67"/>
        <v>97.315864022662893</v>
      </c>
      <c r="AF86" s="287">
        <f t="shared" si="54"/>
        <v>1405</v>
      </c>
      <c r="AG86" s="288">
        <f t="shared" si="71"/>
        <v>131.61868037703505</v>
      </c>
      <c r="AH86" s="288">
        <f t="shared" si="72"/>
        <v>179.54121679520136</v>
      </c>
      <c r="AI86" s="287">
        <f t="shared" si="75"/>
        <v>1167</v>
      </c>
      <c r="AJ86" s="284">
        <f t="shared" si="75"/>
        <v>1212</v>
      </c>
      <c r="AK86" s="284">
        <f t="shared" si="75"/>
        <v>1609</v>
      </c>
      <c r="AL86" s="284"/>
      <c r="AM86" s="284"/>
      <c r="AN86" s="284">
        <f t="shared" si="76"/>
        <v>7822</v>
      </c>
      <c r="AO86" s="284">
        <f t="shared" si="76"/>
        <v>8058</v>
      </c>
      <c r="AP86" s="291"/>
      <c r="AQ86" s="291"/>
      <c r="AR86" s="284">
        <f t="shared" si="77"/>
        <v>201</v>
      </c>
      <c r="AS86" s="284">
        <f t="shared" si="77"/>
        <v>3238</v>
      </c>
      <c r="AT86" s="284">
        <f t="shared" si="77"/>
        <v>92</v>
      </c>
      <c r="AU86" s="284">
        <f t="shared" si="77"/>
        <v>405</v>
      </c>
      <c r="AV86" s="286">
        <f t="shared" si="77"/>
        <v>0</v>
      </c>
      <c r="AW86" s="286">
        <f t="shared" si="77"/>
        <v>0</v>
      </c>
      <c r="AX86" s="286">
        <f t="shared" si="77"/>
        <v>0</v>
      </c>
      <c r="AY86" s="286">
        <f t="shared" si="77"/>
        <v>0</v>
      </c>
      <c r="AZ86" s="286">
        <f t="shared" si="77"/>
        <v>0</v>
      </c>
      <c r="BA86" s="286">
        <f t="shared" si="77"/>
        <v>0</v>
      </c>
      <c r="BB86" s="151"/>
      <c r="BC86" s="287">
        <f t="shared" si="78"/>
        <v>153598.99999999991</v>
      </c>
      <c r="BD86" s="287">
        <f t="shared" si="78"/>
        <v>209524.6</v>
      </c>
      <c r="BE86" s="284">
        <f t="shared" si="78"/>
        <v>580089.19985551981</v>
      </c>
      <c r="BF86" s="284">
        <f t="shared" si="78"/>
        <v>542741.58320949331</v>
      </c>
      <c r="BG86" s="284">
        <f t="shared" si="78"/>
        <v>914434.98327141348</v>
      </c>
      <c r="BH86" s="333">
        <f t="shared" si="78"/>
        <v>446966.1</v>
      </c>
      <c r="BI86" s="333">
        <f t="shared" si="78"/>
        <v>213532</v>
      </c>
      <c r="BJ86" s="333">
        <f t="shared" si="78"/>
        <v>1068112</v>
      </c>
      <c r="BK86" s="333">
        <f t="shared" si="78"/>
        <v>40495.199999999997</v>
      </c>
      <c r="BL86" s="333">
        <f t="shared" si="78"/>
        <v>34563</v>
      </c>
      <c r="BM86" s="333">
        <f t="shared" si="78"/>
        <v>68705</v>
      </c>
      <c r="BN86" s="334">
        <f t="shared" si="55"/>
        <v>1</v>
      </c>
      <c r="BO86" s="87">
        <f t="shared" si="56"/>
        <v>2018</v>
      </c>
      <c r="BP86" s="87"/>
    </row>
    <row r="87" spans="1:68" s="35" customFormat="1" ht="10.5" customHeight="1" x14ac:dyDescent="0.2">
      <c r="A87" s="87" t="str">
        <f t="shared" si="50"/>
        <v>2017-18ENG2</v>
      </c>
      <c r="B87" s="87" t="str">
        <f t="shared" si="14"/>
        <v>ENG</v>
      </c>
      <c r="C87" s="87" t="str">
        <f t="shared" si="41"/>
        <v>2017-18</v>
      </c>
      <c r="D87" s="35" t="s">
        <v>525</v>
      </c>
      <c r="E87" s="42"/>
      <c r="F87" s="86" t="str">
        <f t="shared" si="57"/>
        <v>ENG</v>
      </c>
      <c r="G87" s="86" t="str">
        <f t="shared" si="58"/>
        <v>ENG</v>
      </c>
      <c r="H87" s="87" t="str">
        <f t="shared" si="59"/>
        <v>ENGLAND</v>
      </c>
      <c r="I87" s="292">
        <f t="shared" si="73"/>
        <v>2781</v>
      </c>
      <c r="J87" s="292">
        <f t="shared" si="73"/>
        <v>825</v>
      </c>
      <c r="K87" s="292">
        <f t="shared" si="73"/>
        <v>431</v>
      </c>
      <c r="L87" s="292">
        <f t="shared" si="73"/>
        <v>222</v>
      </c>
      <c r="M87" s="292"/>
      <c r="N87" s="292"/>
      <c r="O87" s="292"/>
      <c r="P87" s="292"/>
      <c r="Q87" s="292">
        <f t="shared" si="74"/>
        <v>0</v>
      </c>
      <c r="R87" s="292">
        <f t="shared" si="74"/>
        <v>0</v>
      </c>
      <c r="S87" s="292"/>
      <c r="T87" s="284">
        <f t="shared" si="51"/>
        <v>6990</v>
      </c>
      <c r="U87" s="285">
        <f t="shared" si="68"/>
        <v>79.688741058655197</v>
      </c>
      <c r="V87" s="285">
        <f t="shared" si="69"/>
        <v>71.13547210300429</v>
      </c>
      <c r="W87" s="285">
        <f t="shared" si="70"/>
        <v>117.08877205531715</v>
      </c>
      <c r="X87" s="289">
        <f t="shared" si="52"/>
        <v>4446</v>
      </c>
      <c r="Y87" s="290">
        <f t="shared" si="62"/>
        <v>86.012708052181736</v>
      </c>
      <c r="Z87" s="290">
        <f t="shared" si="63"/>
        <v>42.039361223571753</v>
      </c>
      <c r="AA87" s="290">
        <f t="shared" si="64"/>
        <v>210.66374269005848</v>
      </c>
      <c r="AB87" s="289">
        <f t="shared" si="53"/>
        <v>600</v>
      </c>
      <c r="AC87" s="290">
        <f t="shared" si="65"/>
        <v>55.027333333333324</v>
      </c>
      <c r="AD87" s="290">
        <f t="shared" si="66"/>
        <v>48.646666666666668</v>
      </c>
      <c r="AE87" s="290">
        <f t="shared" si="67"/>
        <v>90.288333333333327</v>
      </c>
      <c r="AF87" s="287">
        <f t="shared" si="54"/>
        <v>1181</v>
      </c>
      <c r="AG87" s="288">
        <f t="shared" si="71"/>
        <v>130.50294695481324</v>
      </c>
      <c r="AH87" s="288">
        <f t="shared" si="72"/>
        <v>180.72809430255401</v>
      </c>
      <c r="AI87" s="287">
        <f t="shared" si="75"/>
        <v>1018</v>
      </c>
      <c r="AJ87" s="284">
        <f t="shared" si="75"/>
        <v>0</v>
      </c>
      <c r="AK87" s="284">
        <f t="shared" si="75"/>
        <v>0</v>
      </c>
      <c r="AL87" s="284"/>
      <c r="AM87" s="284"/>
      <c r="AN87" s="284">
        <f t="shared" si="76"/>
        <v>7036</v>
      </c>
      <c r="AO87" s="284">
        <f t="shared" si="76"/>
        <v>7260</v>
      </c>
      <c r="AP87" s="291"/>
      <c r="AQ87" s="291"/>
      <c r="AR87" s="284">
        <f t="shared" si="77"/>
        <v>238</v>
      </c>
      <c r="AS87" s="284">
        <f t="shared" si="77"/>
        <v>2719</v>
      </c>
      <c r="AT87" s="284">
        <f t="shared" si="77"/>
        <v>113</v>
      </c>
      <c r="AU87" s="284">
        <f t="shared" si="77"/>
        <v>408</v>
      </c>
      <c r="AV87" s="286">
        <f t="shared" si="77"/>
        <v>0</v>
      </c>
      <c r="AW87" s="286">
        <f t="shared" si="77"/>
        <v>0</v>
      </c>
      <c r="AX87" s="286">
        <f t="shared" si="77"/>
        <v>0</v>
      </c>
      <c r="AY87" s="286">
        <f t="shared" si="77"/>
        <v>0</v>
      </c>
      <c r="AZ87" s="286">
        <f t="shared" si="77"/>
        <v>0</v>
      </c>
      <c r="BA87" s="286">
        <f t="shared" si="77"/>
        <v>0</v>
      </c>
      <c r="BB87" s="151"/>
      <c r="BC87" s="287">
        <f t="shared" si="78"/>
        <v>132851.99999999988</v>
      </c>
      <c r="BD87" s="287">
        <f t="shared" si="78"/>
        <v>183981.19999999998</v>
      </c>
      <c r="BE87" s="284">
        <f t="shared" si="78"/>
        <v>557024.29999999981</v>
      </c>
      <c r="BF87" s="284">
        <f t="shared" si="78"/>
        <v>497236.94999999995</v>
      </c>
      <c r="BG87" s="284">
        <f t="shared" si="78"/>
        <v>818450.51666666684</v>
      </c>
      <c r="BH87" s="333">
        <f t="shared" si="78"/>
        <v>382412.5</v>
      </c>
      <c r="BI87" s="333">
        <f t="shared" si="78"/>
        <v>186907</v>
      </c>
      <c r="BJ87" s="333">
        <f t="shared" si="78"/>
        <v>936611</v>
      </c>
      <c r="BK87" s="333">
        <f t="shared" si="78"/>
        <v>33016.399999999994</v>
      </c>
      <c r="BL87" s="333">
        <f t="shared" si="78"/>
        <v>29188</v>
      </c>
      <c r="BM87" s="333">
        <f t="shared" si="78"/>
        <v>54173</v>
      </c>
      <c r="BN87" s="334">
        <f t="shared" si="55"/>
        <v>2</v>
      </c>
      <c r="BO87" s="87">
        <f t="shared" si="56"/>
        <v>2018</v>
      </c>
      <c r="BP87" s="87"/>
    </row>
    <row r="88" spans="1:68" s="35" customFormat="1" ht="10.5" customHeight="1" x14ac:dyDescent="0.2">
      <c r="A88" s="87" t="str">
        <f t="shared" si="50"/>
        <v>2017-18ENG3</v>
      </c>
      <c r="B88" s="87" t="str">
        <f t="shared" si="14"/>
        <v>ENG</v>
      </c>
      <c r="C88" s="87" t="str">
        <f t="shared" si="41"/>
        <v>2017-18</v>
      </c>
      <c r="D88" s="35" t="s">
        <v>526</v>
      </c>
      <c r="E88" s="42"/>
      <c r="F88" s="86" t="str">
        <f t="shared" si="57"/>
        <v>ENG</v>
      </c>
      <c r="G88" s="86" t="str">
        <f t="shared" si="58"/>
        <v>ENG</v>
      </c>
      <c r="H88" s="87" t="str">
        <f t="shared" si="59"/>
        <v>ENGLAND</v>
      </c>
      <c r="I88" s="292">
        <f t="shared" si="73"/>
        <v>3016</v>
      </c>
      <c r="J88" s="292">
        <f t="shared" si="73"/>
        <v>875</v>
      </c>
      <c r="K88" s="292">
        <f t="shared" si="73"/>
        <v>442</v>
      </c>
      <c r="L88" s="292">
        <f t="shared" si="73"/>
        <v>245</v>
      </c>
      <c r="M88" s="292"/>
      <c r="N88" s="292"/>
      <c r="O88" s="292"/>
      <c r="P88" s="292"/>
      <c r="Q88" s="292">
        <f t="shared" si="74"/>
        <v>0</v>
      </c>
      <c r="R88" s="292">
        <f t="shared" si="74"/>
        <v>0</v>
      </c>
      <c r="S88" s="292"/>
      <c r="T88" s="284">
        <f t="shared" si="51"/>
        <v>7845</v>
      </c>
      <c r="U88" s="285">
        <f t="shared" si="68"/>
        <v>78.59519864032292</v>
      </c>
      <c r="V88" s="285">
        <f t="shared" si="69"/>
        <v>70.865612916932221</v>
      </c>
      <c r="W88" s="285">
        <f t="shared" si="70"/>
        <v>121.99159124707883</v>
      </c>
      <c r="X88" s="289">
        <f t="shared" si="52"/>
        <v>4786</v>
      </c>
      <c r="Y88" s="290">
        <f t="shared" si="62"/>
        <v>88.159465106560816</v>
      </c>
      <c r="Z88" s="290">
        <f t="shared" si="63"/>
        <v>41.259924780610113</v>
      </c>
      <c r="AA88" s="290">
        <f t="shared" si="64"/>
        <v>220.94504805683243</v>
      </c>
      <c r="AB88" s="289">
        <f t="shared" si="53"/>
        <v>639</v>
      </c>
      <c r="AC88" s="290">
        <f t="shared" si="65"/>
        <v>55.012989045383407</v>
      </c>
      <c r="AD88" s="290">
        <f t="shared" si="66"/>
        <v>48.125195618153363</v>
      </c>
      <c r="AE88" s="290">
        <f t="shared" si="67"/>
        <v>91.184663536776213</v>
      </c>
      <c r="AF88" s="287">
        <f t="shared" si="54"/>
        <v>1342</v>
      </c>
      <c r="AG88" s="288">
        <f t="shared" si="71"/>
        <v>136.02816901408434</v>
      </c>
      <c r="AH88" s="288">
        <f t="shared" si="72"/>
        <v>182.68292253521128</v>
      </c>
      <c r="AI88" s="287">
        <f t="shared" si="75"/>
        <v>1136</v>
      </c>
      <c r="AJ88" s="284">
        <f t="shared" si="75"/>
        <v>0</v>
      </c>
      <c r="AK88" s="284">
        <f t="shared" si="75"/>
        <v>0</v>
      </c>
      <c r="AL88" s="284"/>
      <c r="AM88" s="284"/>
      <c r="AN88" s="284">
        <f t="shared" si="76"/>
        <v>0</v>
      </c>
      <c r="AO88" s="284">
        <f t="shared" si="76"/>
        <v>0</v>
      </c>
      <c r="AP88" s="291"/>
      <c r="AQ88" s="291"/>
      <c r="AR88" s="284">
        <f t="shared" si="77"/>
        <v>265</v>
      </c>
      <c r="AS88" s="284">
        <f t="shared" si="77"/>
        <v>2933</v>
      </c>
      <c r="AT88" s="284">
        <f t="shared" si="77"/>
        <v>117</v>
      </c>
      <c r="AU88" s="284">
        <f t="shared" si="77"/>
        <v>413</v>
      </c>
      <c r="AV88" s="286">
        <f t="shared" si="77"/>
        <v>0</v>
      </c>
      <c r="AW88" s="286">
        <f t="shared" si="77"/>
        <v>0</v>
      </c>
      <c r="AX88" s="286">
        <f t="shared" si="77"/>
        <v>0</v>
      </c>
      <c r="AY88" s="286">
        <f t="shared" si="77"/>
        <v>0</v>
      </c>
      <c r="AZ88" s="286">
        <f t="shared" si="77"/>
        <v>0</v>
      </c>
      <c r="BA88" s="286">
        <f t="shared" si="77"/>
        <v>0</v>
      </c>
      <c r="BB88" s="151"/>
      <c r="BC88" s="287">
        <f t="shared" si="78"/>
        <v>154527.99999999983</v>
      </c>
      <c r="BD88" s="287">
        <f t="shared" si="78"/>
        <v>207527.80000000002</v>
      </c>
      <c r="BE88" s="284">
        <f t="shared" si="78"/>
        <v>616579.33333333326</v>
      </c>
      <c r="BF88" s="284">
        <f t="shared" si="78"/>
        <v>555940.73333333328</v>
      </c>
      <c r="BG88" s="284">
        <f t="shared" si="78"/>
        <v>957024.03333333344</v>
      </c>
      <c r="BH88" s="333">
        <f t="shared" si="78"/>
        <v>421931.20000000007</v>
      </c>
      <c r="BI88" s="333">
        <f t="shared" si="78"/>
        <v>197470</v>
      </c>
      <c r="BJ88" s="333">
        <f t="shared" si="78"/>
        <v>1057443</v>
      </c>
      <c r="BK88" s="333">
        <f t="shared" si="78"/>
        <v>35153.299999999996</v>
      </c>
      <c r="BL88" s="333">
        <f t="shared" si="78"/>
        <v>30752</v>
      </c>
      <c r="BM88" s="333">
        <f t="shared" si="78"/>
        <v>58267</v>
      </c>
      <c r="BN88" s="334">
        <f t="shared" si="55"/>
        <v>3</v>
      </c>
      <c r="BO88" s="87">
        <f t="shared" si="56"/>
        <v>2018</v>
      </c>
      <c r="BP88" s="87"/>
    </row>
    <row r="89" spans="1:68" s="35" customFormat="1" ht="10.5" customHeight="1" x14ac:dyDescent="0.2">
      <c r="A89" s="87" t="str">
        <f t="shared" si="50"/>
        <v>2018-19ENG4</v>
      </c>
      <c r="B89" s="87" t="str">
        <f t="shared" si="14"/>
        <v>ENG</v>
      </c>
      <c r="C89" s="87" t="str">
        <f t="shared" si="41"/>
        <v>2018-19</v>
      </c>
      <c r="D89" s="35" t="s">
        <v>514</v>
      </c>
      <c r="E89" s="42"/>
      <c r="F89" s="86" t="str">
        <f t="shared" si="57"/>
        <v>ENG</v>
      </c>
      <c r="G89" s="86" t="str">
        <f t="shared" si="58"/>
        <v>ENG</v>
      </c>
      <c r="H89" s="87" t="str">
        <f t="shared" si="59"/>
        <v>ENGLAND</v>
      </c>
      <c r="I89" s="292">
        <f t="shared" si="73"/>
        <v>2482</v>
      </c>
      <c r="J89" s="292">
        <f t="shared" si="73"/>
        <v>785</v>
      </c>
      <c r="K89" s="292">
        <f t="shared" si="73"/>
        <v>338</v>
      </c>
      <c r="L89" s="292">
        <f t="shared" si="73"/>
        <v>180</v>
      </c>
      <c r="M89" s="292">
        <f t="shared" ref="M89:P108" si="79">SUMIFS(M$729:M$10135,$BN$729:$BN$10135,$BN89,$BO$729:$BO$10135,$BO89)</f>
        <v>0</v>
      </c>
      <c r="N89" s="292">
        <f t="shared" si="79"/>
        <v>0</v>
      </c>
      <c r="O89" s="292">
        <f t="shared" si="79"/>
        <v>0</v>
      </c>
      <c r="P89" s="292">
        <f t="shared" si="79"/>
        <v>0</v>
      </c>
      <c r="Q89" s="292">
        <f t="shared" si="74"/>
        <v>970</v>
      </c>
      <c r="R89" s="292">
        <f t="shared" si="74"/>
        <v>625</v>
      </c>
      <c r="S89" s="292">
        <f t="shared" ref="S89:S120" si="80">SUMIFS(S$729:S$10135,$BN$729:$BN$10135,$BN89,$BO$729:$BO$10135,$BO89)</f>
        <v>6345</v>
      </c>
      <c r="T89" s="284">
        <f t="shared" si="51"/>
        <v>7383</v>
      </c>
      <c r="U89" s="285">
        <f t="shared" si="68"/>
        <v>72.678739446476115</v>
      </c>
      <c r="V89" s="285">
        <f t="shared" si="69"/>
        <v>66.171050611765779</v>
      </c>
      <c r="W89" s="285">
        <f t="shared" si="70"/>
        <v>106.83920493024515</v>
      </c>
      <c r="X89" s="289">
        <f t="shared" si="52"/>
        <v>4764</v>
      </c>
      <c r="Y89" s="290">
        <f t="shared" si="62"/>
        <v>84.449391267842145</v>
      </c>
      <c r="Z89" s="290">
        <f t="shared" si="63"/>
        <v>41.104953820319061</v>
      </c>
      <c r="AA89" s="290">
        <f t="shared" si="64"/>
        <v>200.86880772460117</v>
      </c>
      <c r="AB89" s="289">
        <f t="shared" si="53"/>
        <v>713</v>
      </c>
      <c r="AC89" s="290">
        <f t="shared" si="65"/>
        <v>57.162552594670402</v>
      </c>
      <c r="AD89" s="290">
        <f t="shared" si="66"/>
        <v>49.523141654978964</v>
      </c>
      <c r="AE89" s="290">
        <f t="shared" si="67"/>
        <v>96.539971949509123</v>
      </c>
      <c r="AF89" s="287">
        <f t="shared" si="54"/>
        <v>1341</v>
      </c>
      <c r="AG89" s="288">
        <f t="shared" si="71"/>
        <v>129.84400360874662</v>
      </c>
      <c r="AH89" s="288">
        <f t="shared" si="72"/>
        <v>178.93327321911633</v>
      </c>
      <c r="AI89" s="287">
        <f t="shared" si="75"/>
        <v>1109</v>
      </c>
      <c r="AJ89" s="284">
        <f t="shared" si="75"/>
        <v>1236</v>
      </c>
      <c r="AK89" s="284">
        <f t="shared" si="75"/>
        <v>1544</v>
      </c>
      <c r="AL89" s="284"/>
      <c r="AM89" s="284"/>
      <c r="AN89" s="284">
        <f t="shared" si="76"/>
        <v>0</v>
      </c>
      <c r="AO89" s="284">
        <f t="shared" si="76"/>
        <v>0</v>
      </c>
      <c r="AP89" s="291">
        <f t="shared" ref="AP89:AQ108" si="81">SUMIFS(AP$729:AP$10135,$BN$729:$BN$10135,$BN89,$BO$729:$BO$10135,$BO89)</f>
        <v>0</v>
      </c>
      <c r="AQ89" s="291">
        <f t="shared" si="81"/>
        <v>0</v>
      </c>
      <c r="AR89" s="292">
        <f t="shared" si="77"/>
        <v>259</v>
      </c>
      <c r="AS89" s="292">
        <f t="shared" si="77"/>
        <v>2396</v>
      </c>
      <c r="AT89" s="292">
        <f t="shared" si="77"/>
        <v>99</v>
      </c>
      <c r="AU89" s="292">
        <f t="shared" si="77"/>
        <v>325</v>
      </c>
      <c r="AV89" s="286">
        <f t="shared" si="77"/>
        <v>0</v>
      </c>
      <c r="AW89" s="286">
        <f t="shared" si="77"/>
        <v>0</v>
      </c>
      <c r="AX89" s="286">
        <f t="shared" si="77"/>
        <v>0</v>
      </c>
      <c r="AY89" s="286">
        <f t="shared" si="77"/>
        <v>0</v>
      </c>
      <c r="AZ89" s="286">
        <f t="shared" si="77"/>
        <v>0</v>
      </c>
      <c r="BA89" s="286">
        <f t="shared" si="77"/>
        <v>0</v>
      </c>
      <c r="BB89" s="151"/>
      <c r="BC89" s="287">
        <f t="shared" si="78"/>
        <v>143997.00000209999</v>
      </c>
      <c r="BD89" s="287">
        <f t="shared" si="78"/>
        <v>198437</v>
      </c>
      <c r="BE89" s="284">
        <f t="shared" si="78"/>
        <v>536587.13333333319</v>
      </c>
      <c r="BF89" s="284">
        <f t="shared" si="78"/>
        <v>488540.8666666667</v>
      </c>
      <c r="BG89" s="284">
        <f t="shared" si="78"/>
        <v>788793.84999999986</v>
      </c>
      <c r="BH89" s="333">
        <f t="shared" si="78"/>
        <v>402316.89999999997</v>
      </c>
      <c r="BI89" s="333">
        <f t="shared" si="78"/>
        <v>195824</v>
      </c>
      <c r="BJ89" s="333">
        <f t="shared" si="78"/>
        <v>956939</v>
      </c>
      <c r="BK89" s="333">
        <f t="shared" si="78"/>
        <v>40756.899999999994</v>
      </c>
      <c r="BL89" s="333">
        <f t="shared" si="78"/>
        <v>35310</v>
      </c>
      <c r="BM89" s="333">
        <f t="shared" si="78"/>
        <v>68833</v>
      </c>
      <c r="BN89" s="334">
        <f t="shared" si="55"/>
        <v>4</v>
      </c>
      <c r="BO89" s="87">
        <f t="shared" si="56"/>
        <v>2018</v>
      </c>
      <c r="BP89" s="87"/>
    </row>
    <row r="90" spans="1:68" s="35" customFormat="1" ht="10.5" customHeight="1" x14ac:dyDescent="0.2">
      <c r="A90" s="87" t="str">
        <f t="shared" si="50"/>
        <v>2018-19ENG5</v>
      </c>
      <c r="B90" s="87" t="str">
        <f t="shared" si="14"/>
        <v>ENG</v>
      </c>
      <c r="C90" s="87" t="str">
        <f t="shared" ref="C90:C111" si="82">IF(D90=D$5,LEFT(C89,4)+1&amp;"-"&amp;RIGHT(C89,2)+1,C89)</f>
        <v>2018-19</v>
      </c>
      <c r="D90" s="35" t="s">
        <v>516</v>
      </c>
      <c r="E90" s="42"/>
      <c r="F90" s="86" t="str">
        <f t="shared" si="57"/>
        <v>ENG</v>
      </c>
      <c r="G90" s="86" t="str">
        <f t="shared" si="58"/>
        <v>ENG</v>
      </c>
      <c r="H90" s="87" t="str">
        <f t="shared" si="59"/>
        <v>ENGLAND</v>
      </c>
      <c r="I90" s="292">
        <f t="shared" si="73"/>
        <v>2462</v>
      </c>
      <c r="J90" s="292">
        <f t="shared" si="73"/>
        <v>780</v>
      </c>
      <c r="K90" s="292">
        <f t="shared" si="73"/>
        <v>345</v>
      </c>
      <c r="L90" s="292">
        <f t="shared" si="73"/>
        <v>194</v>
      </c>
      <c r="M90" s="292">
        <f t="shared" si="79"/>
        <v>0</v>
      </c>
      <c r="N90" s="292">
        <f t="shared" si="79"/>
        <v>0</v>
      </c>
      <c r="O90" s="292">
        <f t="shared" si="79"/>
        <v>0</v>
      </c>
      <c r="P90" s="292">
        <f t="shared" si="79"/>
        <v>0</v>
      </c>
      <c r="Q90" s="292">
        <f t="shared" si="74"/>
        <v>0</v>
      </c>
      <c r="R90" s="292">
        <f t="shared" si="74"/>
        <v>0</v>
      </c>
      <c r="S90" s="292">
        <f t="shared" si="80"/>
        <v>6587</v>
      </c>
      <c r="T90" s="284">
        <f t="shared" si="51"/>
        <v>6946</v>
      </c>
      <c r="U90" s="285">
        <f t="shared" si="68"/>
        <v>72.462587580381992</v>
      </c>
      <c r="V90" s="285">
        <f t="shared" si="69"/>
        <v>65.160555235627243</v>
      </c>
      <c r="W90" s="285">
        <f t="shared" si="70"/>
        <v>107.46408004606968</v>
      </c>
      <c r="X90" s="289">
        <f t="shared" si="52"/>
        <v>5008</v>
      </c>
      <c r="Y90" s="290">
        <f t="shared" si="62"/>
        <v>78.379133386581458</v>
      </c>
      <c r="Z90" s="290">
        <f t="shared" si="63"/>
        <v>36.989017571884986</v>
      </c>
      <c r="AA90" s="290">
        <f t="shared" si="64"/>
        <v>193.71186102236422</v>
      </c>
      <c r="AB90" s="289">
        <f t="shared" si="53"/>
        <v>718</v>
      </c>
      <c r="AC90" s="290">
        <f t="shared" si="65"/>
        <v>54.984401114206129</v>
      </c>
      <c r="AD90" s="290">
        <f t="shared" si="66"/>
        <v>47.704735376044567</v>
      </c>
      <c r="AE90" s="290">
        <f t="shared" si="67"/>
        <v>92.701949860724227</v>
      </c>
      <c r="AF90" s="287">
        <f t="shared" si="54"/>
        <v>1420</v>
      </c>
      <c r="AG90" s="288">
        <f t="shared" si="71"/>
        <v>127.04886266672284</v>
      </c>
      <c r="AH90" s="288">
        <f t="shared" si="72"/>
        <v>170.89806234203874</v>
      </c>
      <c r="AI90" s="287">
        <f t="shared" si="75"/>
        <v>1187</v>
      </c>
      <c r="AJ90" s="284">
        <f t="shared" si="75"/>
        <v>0</v>
      </c>
      <c r="AK90" s="284">
        <f t="shared" si="75"/>
        <v>0</v>
      </c>
      <c r="AL90" s="284"/>
      <c r="AM90" s="284"/>
      <c r="AN90" s="284">
        <f t="shared" si="76"/>
        <v>7501</v>
      </c>
      <c r="AO90" s="284">
        <f t="shared" si="76"/>
        <v>7621</v>
      </c>
      <c r="AP90" s="291">
        <f t="shared" si="81"/>
        <v>0</v>
      </c>
      <c r="AQ90" s="291">
        <f t="shared" si="81"/>
        <v>0</v>
      </c>
      <c r="AR90" s="292">
        <f t="shared" si="77"/>
        <v>240</v>
      </c>
      <c r="AS90" s="292">
        <f t="shared" si="77"/>
        <v>2402</v>
      </c>
      <c r="AT90" s="292">
        <f t="shared" si="77"/>
        <v>93</v>
      </c>
      <c r="AU90" s="292">
        <f t="shared" si="77"/>
        <v>324</v>
      </c>
      <c r="AV90" s="286">
        <f t="shared" si="77"/>
        <v>0</v>
      </c>
      <c r="AW90" s="286">
        <f t="shared" si="77"/>
        <v>0</v>
      </c>
      <c r="AX90" s="286">
        <f t="shared" si="77"/>
        <v>0</v>
      </c>
      <c r="AY90" s="286">
        <f t="shared" si="77"/>
        <v>0</v>
      </c>
      <c r="AZ90" s="286">
        <f t="shared" si="77"/>
        <v>0</v>
      </c>
      <c r="BA90" s="286">
        <f t="shared" si="77"/>
        <v>0</v>
      </c>
      <c r="BB90" s="151"/>
      <c r="BC90" s="287">
        <f t="shared" si="78"/>
        <v>150806.99998540001</v>
      </c>
      <c r="BD90" s="287">
        <f t="shared" si="78"/>
        <v>202856</v>
      </c>
      <c r="BE90" s="284">
        <f t="shared" si="78"/>
        <v>503325.1333333333</v>
      </c>
      <c r="BF90" s="284">
        <f t="shared" si="78"/>
        <v>452605.21666666679</v>
      </c>
      <c r="BG90" s="284">
        <f t="shared" si="78"/>
        <v>746445.5</v>
      </c>
      <c r="BH90" s="333">
        <f t="shared" si="78"/>
        <v>392522.69999999995</v>
      </c>
      <c r="BI90" s="333">
        <f t="shared" si="78"/>
        <v>185241</v>
      </c>
      <c r="BJ90" s="333">
        <f t="shared" si="78"/>
        <v>970109</v>
      </c>
      <c r="BK90" s="333">
        <f t="shared" si="78"/>
        <v>39478.800000000003</v>
      </c>
      <c r="BL90" s="333">
        <f t="shared" si="78"/>
        <v>34252</v>
      </c>
      <c r="BM90" s="333">
        <f t="shared" si="78"/>
        <v>66560</v>
      </c>
      <c r="BN90" s="334">
        <f t="shared" si="55"/>
        <v>5</v>
      </c>
      <c r="BO90" s="87">
        <f t="shared" si="56"/>
        <v>2018</v>
      </c>
      <c r="BP90" s="87"/>
    </row>
    <row r="91" spans="1:68" s="35" customFormat="1" ht="10.5" customHeight="1" x14ac:dyDescent="0.2">
      <c r="A91" s="87" t="str">
        <f t="shared" si="50"/>
        <v>2018-19ENG6</v>
      </c>
      <c r="B91" s="87" t="str">
        <f t="shared" si="14"/>
        <v>ENG</v>
      </c>
      <c r="C91" s="87" t="str">
        <f t="shared" si="82"/>
        <v>2018-19</v>
      </c>
      <c r="D91" s="35" t="s">
        <v>517</v>
      </c>
      <c r="E91" s="42"/>
      <c r="F91" s="86" t="str">
        <f t="shared" si="57"/>
        <v>ENG</v>
      </c>
      <c r="G91" s="86" t="str">
        <f t="shared" si="58"/>
        <v>ENG</v>
      </c>
      <c r="H91" s="87" t="str">
        <f t="shared" si="59"/>
        <v>ENGLAND</v>
      </c>
      <c r="I91" s="292">
        <f t="shared" si="73"/>
        <v>2312</v>
      </c>
      <c r="J91" s="292">
        <f t="shared" si="73"/>
        <v>727</v>
      </c>
      <c r="K91" s="292">
        <f t="shared" si="73"/>
        <v>329</v>
      </c>
      <c r="L91" s="292">
        <f t="shared" si="73"/>
        <v>186</v>
      </c>
      <c r="M91" s="292">
        <f t="shared" si="79"/>
        <v>0</v>
      </c>
      <c r="N91" s="292">
        <f t="shared" si="79"/>
        <v>0</v>
      </c>
      <c r="O91" s="292">
        <f t="shared" si="79"/>
        <v>0</v>
      </c>
      <c r="P91" s="292">
        <f t="shared" si="79"/>
        <v>0</v>
      </c>
      <c r="Q91" s="292">
        <f t="shared" si="74"/>
        <v>0</v>
      </c>
      <c r="R91" s="292">
        <f t="shared" si="74"/>
        <v>0</v>
      </c>
      <c r="S91" s="292">
        <f t="shared" si="80"/>
        <v>6005</v>
      </c>
      <c r="T91" s="284">
        <f t="shared" si="51"/>
        <v>8435</v>
      </c>
      <c r="U91" s="285">
        <f t="shared" si="68"/>
        <v>74.214505038552673</v>
      </c>
      <c r="V91" s="285">
        <f t="shared" si="69"/>
        <v>66.201037344322501</v>
      </c>
      <c r="W91" s="285">
        <f t="shared" si="70"/>
        <v>111.85735467266581</v>
      </c>
      <c r="X91" s="289">
        <f t="shared" si="52"/>
        <v>4614</v>
      </c>
      <c r="Y91" s="290">
        <f t="shared" si="62"/>
        <v>78.570849588209796</v>
      </c>
      <c r="Z91" s="290">
        <f t="shared" si="63"/>
        <v>38.389900303424362</v>
      </c>
      <c r="AA91" s="290">
        <f t="shared" si="64"/>
        <v>190.006285218899</v>
      </c>
      <c r="AB91" s="289">
        <f t="shared" si="53"/>
        <v>675</v>
      </c>
      <c r="AC91" s="290">
        <f t="shared" si="65"/>
        <v>55.639851851851851</v>
      </c>
      <c r="AD91" s="290">
        <f t="shared" si="66"/>
        <v>46.854814814814816</v>
      </c>
      <c r="AE91" s="290">
        <f t="shared" si="67"/>
        <v>96.226666666666674</v>
      </c>
      <c r="AF91" s="287">
        <f t="shared" si="54"/>
        <v>1332</v>
      </c>
      <c r="AG91" s="288">
        <f t="shared" si="71"/>
        <v>127.99731422121755</v>
      </c>
      <c r="AH91" s="288">
        <f t="shared" si="72"/>
        <v>175.03616830796773</v>
      </c>
      <c r="AI91" s="287">
        <f t="shared" si="75"/>
        <v>1117</v>
      </c>
      <c r="AJ91" s="284">
        <f t="shared" si="75"/>
        <v>0</v>
      </c>
      <c r="AK91" s="284">
        <f t="shared" si="75"/>
        <v>0</v>
      </c>
      <c r="AL91" s="284"/>
      <c r="AM91" s="284"/>
      <c r="AN91" s="284">
        <f t="shared" si="76"/>
        <v>0</v>
      </c>
      <c r="AO91" s="284">
        <f t="shared" si="76"/>
        <v>0</v>
      </c>
      <c r="AP91" s="291">
        <f t="shared" si="81"/>
        <v>3328</v>
      </c>
      <c r="AQ91" s="291">
        <f t="shared" si="81"/>
        <v>4671</v>
      </c>
      <c r="AR91" s="292">
        <f t="shared" si="77"/>
        <v>265</v>
      </c>
      <c r="AS91" s="292">
        <f t="shared" si="77"/>
        <v>2278</v>
      </c>
      <c r="AT91" s="292">
        <f t="shared" si="77"/>
        <v>107</v>
      </c>
      <c r="AU91" s="292">
        <f t="shared" si="77"/>
        <v>317</v>
      </c>
      <c r="AV91" s="286">
        <f t="shared" si="77"/>
        <v>0</v>
      </c>
      <c r="AW91" s="286">
        <f t="shared" si="77"/>
        <v>0</v>
      </c>
      <c r="AX91" s="286">
        <f t="shared" si="77"/>
        <v>0</v>
      </c>
      <c r="AY91" s="286">
        <f t="shared" si="77"/>
        <v>0</v>
      </c>
      <c r="AZ91" s="286">
        <f t="shared" si="77"/>
        <v>0</v>
      </c>
      <c r="BA91" s="286">
        <f t="shared" si="77"/>
        <v>0</v>
      </c>
      <c r="BB91" s="150"/>
      <c r="BC91" s="287">
        <f t="shared" si="78"/>
        <v>142972.9999851</v>
      </c>
      <c r="BD91" s="287">
        <f t="shared" si="78"/>
        <v>195515.39999999997</v>
      </c>
      <c r="BE91" s="284">
        <f t="shared" si="78"/>
        <v>625999.35000019183</v>
      </c>
      <c r="BF91" s="284">
        <f t="shared" si="78"/>
        <v>558405.7499993603</v>
      </c>
      <c r="BG91" s="284">
        <f t="shared" si="78"/>
        <v>943516.7866639361</v>
      </c>
      <c r="BH91" s="333">
        <f t="shared" si="78"/>
        <v>362525.9</v>
      </c>
      <c r="BI91" s="333">
        <f t="shared" si="78"/>
        <v>177131</v>
      </c>
      <c r="BJ91" s="333">
        <f t="shared" si="78"/>
        <v>876689</v>
      </c>
      <c r="BK91" s="333">
        <f t="shared" si="78"/>
        <v>37556.9</v>
      </c>
      <c r="BL91" s="333">
        <f t="shared" si="78"/>
        <v>31627</v>
      </c>
      <c r="BM91" s="333">
        <f t="shared" si="78"/>
        <v>64953</v>
      </c>
      <c r="BN91" s="334">
        <f t="shared" si="55"/>
        <v>6</v>
      </c>
      <c r="BO91" s="87">
        <f t="shared" si="56"/>
        <v>2018</v>
      </c>
      <c r="BP91" s="87"/>
    </row>
    <row r="92" spans="1:68" s="35" customFormat="1" ht="10.5" customHeight="1" x14ac:dyDescent="0.2">
      <c r="A92" s="87" t="str">
        <f t="shared" si="50"/>
        <v>2018-19ENG7</v>
      </c>
      <c r="B92" s="87" t="str">
        <f t="shared" si="14"/>
        <v>ENG</v>
      </c>
      <c r="C92" s="87" t="str">
        <f t="shared" si="82"/>
        <v>2018-19</v>
      </c>
      <c r="D92" s="35" t="s">
        <v>518</v>
      </c>
      <c r="E92" s="42"/>
      <c r="F92" s="86" t="str">
        <f t="shared" si="57"/>
        <v>ENG</v>
      </c>
      <c r="G92" s="86" t="str">
        <f t="shared" si="58"/>
        <v>ENG</v>
      </c>
      <c r="H92" s="87" t="str">
        <f t="shared" si="59"/>
        <v>ENGLAND</v>
      </c>
      <c r="I92" s="292">
        <f t="shared" si="73"/>
        <v>2370</v>
      </c>
      <c r="J92" s="292">
        <f t="shared" si="73"/>
        <v>753</v>
      </c>
      <c r="K92" s="292">
        <f t="shared" si="73"/>
        <v>348</v>
      </c>
      <c r="L92" s="292">
        <f t="shared" si="73"/>
        <v>193</v>
      </c>
      <c r="M92" s="292">
        <f t="shared" si="79"/>
        <v>0</v>
      </c>
      <c r="N92" s="292">
        <f t="shared" si="79"/>
        <v>0</v>
      </c>
      <c r="O92" s="292">
        <f t="shared" si="79"/>
        <v>0</v>
      </c>
      <c r="P92" s="292">
        <f t="shared" si="79"/>
        <v>0</v>
      </c>
      <c r="Q92" s="292">
        <f t="shared" si="74"/>
        <v>913</v>
      </c>
      <c r="R92" s="292">
        <f t="shared" si="74"/>
        <v>616</v>
      </c>
      <c r="S92" s="292">
        <f t="shared" si="80"/>
        <v>6792</v>
      </c>
      <c r="T92" s="284">
        <f t="shared" si="51"/>
        <v>9301</v>
      </c>
      <c r="U92" s="285">
        <f t="shared" si="68"/>
        <v>75.981688348923029</v>
      </c>
      <c r="V92" s="285">
        <f t="shared" si="69"/>
        <v>67.707199942658477</v>
      </c>
      <c r="W92" s="285">
        <f t="shared" si="70"/>
        <v>113.61269755940221</v>
      </c>
      <c r="X92" s="289">
        <f t="shared" si="52"/>
        <v>4817</v>
      </c>
      <c r="Y92" s="290">
        <f t="shared" si="62"/>
        <v>80.631368071413746</v>
      </c>
      <c r="Z92" s="290">
        <f t="shared" si="63"/>
        <v>38.425991280880218</v>
      </c>
      <c r="AA92" s="290">
        <f t="shared" si="64"/>
        <v>197.02615735935228</v>
      </c>
      <c r="AB92" s="289">
        <f t="shared" si="53"/>
        <v>699</v>
      </c>
      <c r="AC92" s="290">
        <f t="shared" si="65"/>
        <v>52.021030042918454</v>
      </c>
      <c r="AD92" s="290">
        <f t="shared" si="66"/>
        <v>45.158798283261802</v>
      </c>
      <c r="AE92" s="290">
        <f t="shared" si="67"/>
        <v>85.437768240343345</v>
      </c>
      <c r="AF92" s="287">
        <f t="shared" si="54"/>
        <v>1208</v>
      </c>
      <c r="AG92" s="288">
        <f t="shared" si="71"/>
        <v>129.16132165276969</v>
      </c>
      <c r="AH92" s="288">
        <f t="shared" si="72"/>
        <v>173.27055393586005</v>
      </c>
      <c r="AI92" s="287">
        <f t="shared" si="75"/>
        <v>1029</v>
      </c>
      <c r="AJ92" s="284">
        <f t="shared" si="75"/>
        <v>1204</v>
      </c>
      <c r="AK92" s="284">
        <f t="shared" si="75"/>
        <v>1479</v>
      </c>
      <c r="AL92" s="284"/>
      <c r="AM92" s="284"/>
      <c r="AN92" s="284">
        <f t="shared" si="76"/>
        <v>0</v>
      </c>
      <c r="AO92" s="284">
        <f t="shared" si="76"/>
        <v>0</v>
      </c>
      <c r="AP92" s="291">
        <f t="shared" si="81"/>
        <v>0</v>
      </c>
      <c r="AQ92" s="291">
        <f t="shared" si="81"/>
        <v>0</v>
      </c>
      <c r="AR92" s="292">
        <f t="shared" si="77"/>
        <v>283</v>
      </c>
      <c r="AS92" s="292">
        <f t="shared" si="77"/>
        <v>2316</v>
      </c>
      <c r="AT92" s="292">
        <f t="shared" si="77"/>
        <v>114</v>
      </c>
      <c r="AU92" s="292">
        <f t="shared" si="77"/>
        <v>332</v>
      </c>
      <c r="AV92" s="286">
        <f t="shared" si="77"/>
        <v>0</v>
      </c>
      <c r="AW92" s="286">
        <f t="shared" si="77"/>
        <v>0</v>
      </c>
      <c r="AX92" s="286">
        <f t="shared" si="77"/>
        <v>0</v>
      </c>
      <c r="AY92" s="286">
        <f t="shared" si="77"/>
        <v>0</v>
      </c>
      <c r="AZ92" s="286">
        <f t="shared" si="77"/>
        <v>0</v>
      </c>
      <c r="BA92" s="286">
        <f t="shared" si="77"/>
        <v>0</v>
      </c>
      <c r="BB92" s="150"/>
      <c r="BC92" s="287">
        <f t="shared" si="78"/>
        <v>132906.9999807</v>
      </c>
      <c r="BD92" s="287">
        <f t="shared" si="78"/>
        <v>178295.4</v>
      </c>
      <c r="BE92" s="284">
        <f t="shared" si="78"/>
        <v>706705.68333333312</v>
      </c>
      <c r="BF92" s="284">
        <f t="shared" si="78"/>
        <v>629744.66666666651</v>
      </c>
      <c r="BG92" s="284">
        <f t="shared" si="78"/>
        <v>1056711.7</v>
      </c>
      <c r="BH92" s="333">
        <f t="shared" si="78"/>
        <v>388401.3</v>
      </c>
      <c r="BI92" s="333">
        <f t="shared" si="78"/>
        <v>185098</v>
      </c>
      <c r="BJ92" s="333">
        <f t="shared" si="78"/>
        <v>949075</v>
      </c>
      <c r="BK92" s="333">
        <f t="shared" si="78"/>
        <v>36362.699999999997</v>
      </c>
      <c r="BL92" s="333">
        <f t="shared" si="78"/>
        <v>31566</v>
      </c>
      <c r="BM92" s="333">
        <f t="shared" si="78"/>
        <v>59721</v>
      </c>
      <c r="BN92" s="334">
        <f t="shared" si="55"/>
        <v>7</v>
      </c>
      <c r="BO92" s="87">
        <f t="shared" si="56"/>
        <v>2018</v>
      </c>
      <c r="BP92" s="87"/>
    </row>
    <row r="93" spans="1:68" s="35" customFormat="1" ht="10.5" customHeight="1" x14ac:dyDescent="0.2">
      <c r="A93" s="87" t="str">
        <f t="shared" si="50"/>
        <v>2018-19ENG8</v>
      </c>
      <c r="B93" s="87" t="str">
        <f t="shared" si="14"/>
        <v>ENG</v>
      </c>
      <c r="C93" s="87" t="str">
        <f t="shared" si="82"/>
        <v>2018-19</v>
      </c>
      <c r="D93" s="35" t="s">
        <v>519</v>
      </c>
      <c r="E93" s="42"/>
      <c r="F93" s="86" t="str">
        <f t="shared" si="57"/>
        <v>ENG</v>
      </c>
      <c r="G93" s="86" t="str">
        <f t="shared" si="58"/>
        <v>ENG</v>
      </c>
      <c r="H93" s="87" t="str">
        <f t="shared" si="59"/>
        <v>ENGLAND</v>
      </c>
      <c r="I93" s="292">
        <f t="shared" si="73"/>
        <v>2365</v>
      </c>
      <c r="J93" s="292">
        <f t="shared" si="73"/>
        <v>767</v>
      </c>
      <c r="K93" s="292">
        <f t="shared" si="73"/>
        <v>347</v>
      </c>
      <c r="L93" s="292">
        <f t="shared" si="73"/>
        <v>197</v>
      </c>
      <c r="M93" s="292">
        <f t="shared" si="79"/>
        <v>0</v>
      </c>
      <c r="N93" s="292">
        <f t="shared" si="79"/>
        <v>0</v>
      </c>
      <c r="O93" s="292">
        <f t="shared" si="79"/>
        <v>0</v>
      </c>
      <c r="P93" s="292">
        <f t="shared" si="79"/>
        <v>0</v>
      </c>
      <c r="Q93" s="292">
        <f t="shared" si="74"/>
        <v>0</v>
      </c>
      <c r="R93" s="292">
        <f t="shared" si="74"/>
        <v>0</v>
      </c>
      <c r="S93" s="292">
        <f t="shared" si="80"/>
        <v>6136</v>
      </c>
      <c r="T93" s="284">
        <f t="shared" si="51"/>
        <v>8312</v>
      </c>
      <c r="U93" s="285">
        <f t="shared" si="68"/>
        <v>71.718681825473212</v>
      </c>
      <c r="V93" s="285">
        <f t="shared" si="69"/>
        <v>65.078517003529029</v>
      </c>
      <c r="W93" s="285">
        <f t="shared" si="70"/>
        <v>107.9598291626564</v>
      </c>
      <c r="X93" s="289">
        <f t="shared" si="52"/>
        <v>4744</v>
      </c>
      <c r="Y93" s="290">
        <f t="shared" si="62"/>
        <v>77.869940978077565</v>
      </c>
      <c r="Z93" s="290">
        <f t="shared" si="63"/>
        <v>38.295741989881954</v>
      </c>
      <c r="AA93" s="290">
        <f t="shared" si="64"/>
        <v>194.58452782462058</v>
      </c>
      <c r="AB93" s="289">
        <f t="shared" si="53"/>
        <v>708</v>
      </c>
      <c r="AC93" s="290">
        <f t="shared" si="65"/>
        <v>58.257203389830508</v>
      </c>
      <c r="AD93" s="290">
        <f t="shared" si="66"/>
        <v>50.717514124293785</v>
      </c>
      <c r="AE93" s="290">
        <f t="shared" si="67"/>
        <v>99.35734463276836</v>
      </c>
      <c r="AF93" s="287">
        <f t="shared" si="54"/>
        <v>1134</v>
      </c>
      <c r="AG93" s="288">
        <f t="shared" si="71"/>
        <v>127.80495356243549</v>
      </c>
      <c r="AH93" s="288">
        <f t="shared" si="72"/>
        <v>173.38431372549019</v>
      </c>
      <c r="AI93" s="287">
        <f t="shared" si="75"/>
        <v>969</v>
      </c>
      <c r="AJ93" s="284">
        <f t="shared" si="75"/>
        <v>0</v>
      </c>
      <c r="AK93" s="284">
        <f t="shared" si="75"/>
        <v>0</v>
      </c>
      <c r="AL93" s="284"/>
      <c r="AM93" s="284"/>
      <c r="AN93" s="284">
        <f t="shared" si="76"/>
        <v>8269</v>
      </c>
      <c r="AO93" s="284">
        <f t="shared" si="76"/>
        <v>8405</v>
      </c>
      <c r="AP93" s="291">
        <f t="shared" si="81"/>
        <v>0</v>
      </c>
      <c r="AQ93" s="291">
        <f t="shared" si="81"/>
        <v>0</v>
      </c>
      <c r="AR93" s="292">
        <f t="shared" si="77"/>
        <v>264</v>
      </c>
      <c r="AS93" s="292">
        <f t="shared" si="77"/>
        <v>2294</v>
      </c>
      <c r="AT93" s="292">
        <f t="shared" si="77"/>
        <v>104</v>
      </c>
      <c r="AU93" s="292">
        <f t="shared" si="77"/>
        <v>328</v>
      </c>
      <c r="AV93" s="286">
        <f t="shared" si="77"/>
        <v>0</v>
      </c>
      <c r="AW93" s="286">
        <f t="shared" si="77"/>
        <v>0</v>
      </c>
      <c r="AX93" s="286">
        <f t="shared" si="77"/>
        <v>0</v>
      </c>
      <c r="AY93" s="286">
        <f t="shared" si="77"/>
        <v>0</v>
      </c>
      <c r="AZ93" s="286">
        <f t="shared" si="77"/>
        <v>0</v>
      </c>
      <c r="BA93" s="286">
        <f t="shared" si="77"/>
        <v>0</v>
      </c>
      <c r="BB93" s="150"/>
      <c r="BC93" s="287">
        <f t="shared" si="78"/>
        <v>123843.00000199999</v>
      </c>
      <c r="BD93" s="287">
        <f t="shared" si="78"/>
        <v>168009.4</v>
      </c>
      <c r="BE93" s="284">
        <f t="shared" si="78"/>
        <v>596125.68333333335</v>
      </c>
      <c r="BF93" s="284">
        <f t="shared" si="78"/>
        <v>540932.6333333333</v>
      </c>
      <c r="BG93" s="284">
        <f t="shared" si="78"/>
        <v>897362.10000000009</v>
      </c>
      <c r="BH93" s="333">
        <f t="shared" si="78"/>
        <v>369415</v>
      </c>
      <c r="BI93" s="333">
        <f t="shared" si="78"/>
        <v>181675</v>
      </c>
      <c r="BJ93" s="333">
        <f t="shared" si="78"/>
        <v>923109</v>
      </c>
      <c r="BK93" s="333">
        <f t="shared" si="78"/>
        <v>41246.1</v>
      </c>
      <c r="BL93" s="333">
        <f t="shared" si="78"/>
        <v>35908</v>
      </c>
      <c r="BM93" s="333">
        <f t="shared" si="78"/>
        <v>70345</v>
      </c>
      <c r="BN93" s="334">
        <f t="shared" si="55"/>
        <v>8</v>
      </c>
      <c r="BO93" s="87">
        <f t="shared" si="56"/>
        <v>2018</v>
      </c>
      <c r="BP93" s="87"/>
    </row>
    <row r="94" spans="1:68" s="35" customFormat="1" ht="10.5" customHeight="1" x14ac:dyDescent="0.2">
      <c r="A94" s="87" t="str">
        <f t="shared" si="50"/>
        <v>2018-19ENG9</v>
      </c>
      <c r="B94" s="87" t="str">
        <f t="shared" si="14"/>
        <v>ENG</v>
      </c>
      <c r="C94" s="87" t="str">
        <f t="shared" si="82"/>
        <v>2018-19</v>
      </c>
      <c r="D94" s="35" t="s">
        <v>520</v>
      </c>
      <c r="E94" s="42"/>
      <c r="F94" s="86" t="str">
        <f t="shared" si="57"/>
        <v>ENG</v>
      </c>
      <c r="G94" s="86" t="str">
        <f t="shared" si="58"/>
        <v>ENG</v>
      </c>
      <c r="H94" s="87" t="str">
        <f t="shared" si="59"/>
        <v>ENGLAND</v>
      </c>
      <c r="I94" s="292">
        <f t="shared" si="73"/>
        <v>2308</v>
      </c>
      <c r="J94" s="292">
        <f t="shared" si="73"/>
        <v>668</v>
      </c>
      <c r="K94" s="292">
        <f t="shared" si="73"/>
        <v>308</v>
      </c>
      <c r="L94" s="292">
        <f t="shared" si="73"/>
        <v>162</v>
      </c>
      <c r="M94" s="292">
        <f t="shared" si="79"/>
        <v>0</v>
      </c>
      <c r="N94" s="292">
        <f t="shared" si="79"/>
        <v>0</v>
      </c>
      <c r="O94" s="292">
        <f t="shared" si="79"/>
        <v>0</v>
      </c>
      <c r="P94" s="292">
        <f t="shared" si="79"/>
        <v>0</v>
      </c>
      <c r="Q94" s="292">
        <f t="shared" si="74"/>
        <v>0</v>
      </c>
      <c r="R94" s="292">
        <f t="shared" si="74"/>
        <v>0</v>
      </c>
      <c r="S94" s="292">
        <f t="shared" si="80"/>
        <v>5887</v>
      </c>
      <c r="T94" s="284">
        <f t="shared" si="51"/>
        <v>8694</v>
      </c>
      <c r="U94" s="285">
        <f t="shared" si="68"/>
        <v>74.416915880683987</v>
      </c>
      <c r="V94" s="285">
        <f t="shared" si="69"/>
        <v>66.950450502262115</v>
      </c>
      <c r="W94" s="285">
        <f t="shared" si="70"/>
        <v>111.80207039337473</v>
      </c>
      <c r="X94" s="289">
        <f t="shared" si="52"/>
        <v>4404</v>
      </c>
      <c r="Y94" s="290">
        <f t="shared" si="62"/>
        <v>80.950022706630335</v>
      </c>
      <c r="Z94" s="290">
        <f t="shared" si="63"/>
        <v>39.673705722070842</v>
      </c>
      <c r="AA94" s="290">
        <f t="shared" si="64"/>
        <v>198.6521344232516</v>
      </c>
      <c r="AB94" s="289">
        <f t="shared" si="53"/>
        <v>627</v>
      </c>
      <c r="AC94" s="290">
        <f t="shared" si="65"/>
        <v>55.917543859649129</v>
      </c>
      <c r="AD94" s="290">
        <f t="shared" si="66"/>
        <v>48.794258373205743</v>
      </c>
      <c r="AE94" s="290">
        <f t="shared" si="67"/>
        <v>94.722488038277518</v>
      </c>
      <c r="AF94" s="287">
        <f t="shared" si="54"/>
        <v>1236</v>
      </c>
      <c r="AG94" s="288">
        <f t="shared" si="71"/>
        <v>128.58292917759456</v>
      </c>
      <c r="AH94" s="288">
        <f t="shared" si="72"/>
        <v>176.22308438409311</v>
      </c>
      <c r="AI94" s="287">
        <f t="shared" si="75"/>
        <v>1031</v>
      </c>
      <c r="AJ94" s="284">
        <f t="shared" si="75"/>
        <v>0</v>
      </c>
      <c r="AK94" s="284">
        <f t="shared" si="75"/>
        <v>0</v>
      </c>
      <c r="AL94" s="284"/>
      <c r="AM94" s="284"/>
      <c r="AN94" s="284">
        <f t="shared" si="76"/>
        <v>0</v>
      </c>
      <c r="AO94" s="284">
        <f t="shared" si="76"/>
        <v>0</v>
      </c>
      <c r="AP94" s="291">
        <f t="shared" si="81"/>
        <v>3905</v>
      </c>
      <c r="AQ94" s="291">
        <f t="shared" si="81"/>
        <v>5385</v>
      </c>
      <c r="AR94" s="292">
        <f t="shared" si="77"/>
        <v>245</v>
      </c>
      <c r="AS94" s="292">
        <f t="shared" si="77"/>
        <v>2300</v>
      </c>
      <c r="AT94" s="292">
        <f t="shared" si="77"/>
        <v>86</v>
      </c>
      <c r="AU94" s="292">
        <f t="shared" si="77"/>
        <v>296</v>
      </c>
      <c r="AV94" s="286">
        <f t="shared" si="77"/>
        <v>0</v>
      </c>
      <c r="AW94" s="286">
        <f t="shared" si="77"/>
        <v>0</v>
      </c>
      <c r="AX94" s="286">
        <f t="shared" si="77"/>
        <v>0</v>
      </c>
      <c r="AY94" s="286">
        <f t="shared" si="77"/>
        <v>0</v>
      </c>
      <c r="AZ94" s="286">
        <f t="shared" si="77"/>
        <v>0</v>
      </c>
      <c r="BA94" s="286">
        <f t="shared" si="77"/>
        <v>0</v>
      </c>
      <c r="BB94" s="150"/>
      <c r="BC94" s="287">
        <f t="shared" si="78"/>
        <v>132568.99998210001</v>
      </c>
      <c r="BD94" s="287">
        <f t="shared" si="78"/>
        <v>181686</v>
      </c>
      <c r="BE94" s="284">
        <f t="shared" si="78"/>
        <v>646980.66666666663</v>
      </c>
      <c r="BF94" s="284">
        <f t="shared" si="78"/>
        <v>582067.21666666679</v>
      </c>
      <c r="BG94" s="284">
        <f t="shared" si="78"/>
        <v>972007.2</v>
      </c>
      <c r="BH94" s="333">
        <f t="shared" si="78"/>
        <v>356503.9</v>
      </c>
      <c r="BI94" s="333">
        <f t="shared" si="78"/>
        <v>174723</v>
      </c>
      <c r="BJ94" s="333">
        <f t="shared" si="78"/>
        <v>874864</v>
      </c>
      <c r="BK94" s="333">
        <f t="shared" si="78"/>
        <v>35060.300000000003</v>
      </c>
      <c r="BL94" s="333">
        <f t="shared" si="78"/>
        <v>30594</v>
      </c>
      <c r="BM94" s="333">
        <f t="shared" si="78"/>
        <v>59391</v>
      </c>
      <c r="BN94" s="334">
        <f t="shared" si="55"/>
        <v>9</v>
      </c>
      <c r="BO94" s="87">
        <f t="shared" si="56"/>
        <v>2018</v>
      </c>
      <c r="BP94" s="87"/>
    </row>
    <row r="95" spans="1:68" s="35" customFormat="1" ht="10.5" customHeight="1" x14ac:dyDescent="0.2">
      <c r="A95" s="87" t="str">
        <f t="shared" si="50"/>
        <v>2018-19ENG10</v>
      </c>
      <c r="B95" s="87" t="str">
        <f t="shared" si="14"/>
        <v>ENG</v>
      </c>
      <c r="C95" s="87" t="str">
        <f t="shared" si="82"/>
        <v>2018-19</v>
      </c>
      <c r="D95" s="35" t="s">
        <v>521</v>
      </c>
      <c r="E95" s="42"/>
      <c r="F95" s="86" t="str">
        <f t="shared" si="57"/>
        <v>ENG</v>
      </c>
      <c r="G95" s="86" t="str">
        <f t="shared" si="58"/>
        <v>ENG</v>
      </c>
      <c r="H95" s="87" t="str">
        <f t="shared" si="59"/>
        <v>ENGLAND</v>
      </c>
      <c r="I95" s="292">
        <f t="shared" si="73"/>
        <v>2658</v>
      </c>
      <c r="J95" s="292">
        <f t="shared" si="73"/>
        <v>806</v>
      </c>
      <c r="K95" s="292">
        <f t="shared" si="73"/>
        <v>398</v>
      </c>
      <c r="L95" s="292">
        <f t="shared" si="73"/>
        <v>214</v>
      </c>
      <c r="M95" s="292">
        <f t="shared" si="79"/>
        <v>0</v>
      </c>
      <c r="N95" s="292">
        <f t="shared" si="79"/>
        <v>0</v>
      </c>
      <c r="O95" s="292">
        <f t="shared" si="79"/>
        <v>0</v>
      </c>
      <c r="P95" s="292">
        <f t="shared" si="79"/>
        <v>0</v>
      </c>
      <c r="Q95" s="292">
        <f t="shared" si="74"/>
        <v>983</v>
      </c>
      <c r="R95" s="292">
        <f t="shared" si="74"/>
        <v>683</v>
      </c>
      <c r="S95" s="292">
        <f t="shared" si="80"/>
        <v>6761</v>
      </c>
      <c r="T95" s="284">
        <f t="shared" si="51"/>
        <v>9105</v>
      </c>
      <c r="U95" s="285">
        <f t="shared" si="68"/>
        <v>74.128455061321603</v>
      </c>
      <c r="V95" s="285">
        <f t="shared" si="69"/>
        <v>67.76243455976568</v>
      </c>
      <c r="W95" s="285">
        <f t="shared" si="70"/>
        <v>111.10215815485995</v>
      </c>
      <c r="X95" s="289">
        <f t="shared" si="52"/>
        <v>5045</v>
      </c>
      <c r="Y95" s="290">
        <f t="shared" si="62"/>
        <v>81.499841427155602</v>
      </c>
      <c r="Z95" s="290">
        <f t="shared" si="63"/>
        <v>40.35659068384539</v>
      </c>
      <c r="AA95" s="290">
        <f t="shared" si="64"/>
        <v>203.27988107036671</v>
      </c>
      <c r="AB95" s="289">
        <f t="shared" si="53"/>
        <v>704</v>
      </c>
      <c r="AC95" s="290">
        <f t="shared" si="65"/>
        <v>57.312215909090916</v>
      </c>
      <c r="AD95" s="290">
        <f t="shared" si="66"/>
        <v>50.05255681818182</v>
      </c>
      <c r="AE95" s="290">
        <f t="shared" si="67"/>
        <v>98.392045454545453</v>
      </c>
      <c r="AF95" s="287">
        <f t="shared" si="54"/>
        <v>1255</v>
      </c>
      <c r="AG95" s="288">
        <f t="shared" si="71"/>
        <v>129.4468899417225</v>
      </c>
      <c r="AH95" s="288">
        <f t="shared" si="72"/>
        <v>173.87157894736842</v>
      </c>
      <c r="AI95" s="287">
        <f t="shared" si="75"/>
        <v>1045</v>
      </c>
      <c r="AJ95" s="284">
        <f t="shared" si="75"/>
        <v>1185</v>
      </c>
      <c r="AK95" s="284">
        <f t="shared" si="75"/>
        <v>1495</v>
      </c>
      <c r="AL95" s="284"/>
      <c r="AM95" s="284"/>
      <c r="AN95" s="284">
        <f t="shared" si="76"/>
        <v>0</v>
      </c>
      <c r="AO95" s="284">
        <f t="shared" si="76"/>
        <v>0</v>
      </c>
      <c r="AP95" s="291">
        <f t="shared" si="81"/>
        <v>0</v>
      </c>
      <c r="AQ95" s="291">
        <f t="shared" si="81"/>
        <v>0</v>
      </c>
      <c r="AR95" s="292">
        <f t="shared" ref="AR95:BA104" si="83">SUMIFS(AR$729:AR$10135,$BN$729:$BN$10135,$BN95,$BO$729:$BO$10135,$BO95)</f>
        <v>276</v>
      </c>
      <c r="AS95" s="292">
        <f t="shared" si="83"/>
        <v>2587</v>
      </c>
      <c r="AT95" s="292">
        <f t="shared" si="83"/>
        <v>127</v>
      </c>
      <c r="AU95" s="292">
        <f t="shared" si="83"/>
        <v>379</v>
      </c>
      <c r="AV95" s="286">
        <f t="shared" si="83"/>
        <v>0</v>
      </c>
      <c r="AW95" s="286">
        <f t="shared" si="83"/>
        <v>0</v>
      </c>
      <c r="AX95" s="286">
        <f t="shared" si="83"/>
        <v>0</v>
      </c>
      <c r="AY95" s="286">
        <f t="shared" si="83"/>
        <v>0</v>
      </c>
      <c r="AZ95" s="286">
        <f t="shared" si="83"/>
        <v>0</v>
      </c>
      <c r="BA95" s="286">
        <f t="shared" si="83"/>
        <v>0</v>
      </c>
      <c r="BB95" s="150"/>
      <c r="BC95" s="287">
        <f t="shared" ref="BC95:BM104" si="84">SUMIFS(BC$729:BC$10135,$BN$729:$BN$10135,$BN95,$BO$729:$BO$10135,$BO95)</f>
        <v>135271.9999891</v>
      </c>
      <c r="BD95" s="287">
        <f t="shared" si="84"/>
        <v>181695.8</v>
      </c>
      <c r="BE95" s="284">
        <f t="shared" si="84"/>
        <v>674939.58333333314</v>
      </c>
      <c r="BF95" s="284">
        <f t="shared" si="84"/>
        <v>616976.96666666656</v>
      </c>
      <c r="BG95" s="284">
        <f t="shared" si="84"/>
        <v>1011585.1499999999</v>
      </c>
      <c r="BH95" s="333">
        <f t="shared" si="84"/>
        <v>411166.7</v>
      </c>
      <c r="BI95" s="333">
        <f t="shared" si="84"/>
        <v>203599</v>
      </c>
      <c r="BJ95" s="333">
        <f t="shared" si="84"/>
        <v>1025547</v>
      </c>
      <c r="BK95" s="333">
        <f t="shared" si="84"/>
        <v>40347.800000000003</v>
      </c>
      <c r="BL95" s="333">
        <f t="shared" si="84"/>
        <v>35237</v>
      </c>
      <c r="BM95" s="333">
        <f t="shared" si="84"/>
        <v>69268</v>
      </c>
      <c r="BN95" s="334">
        <f t="shared" si="55"/>
        <v>10</v>
      </c>
      <c r="BO95" s="87">
        <f t="shared" si="56"/>
        <v>2018</v>
      </c>
      <c r="BP95" s="87"/>
    </row>
    <row r="96" spans="1:68" s="35" customFormat="1" ht="10.5" customHeight="1" x14ac:dyDescent="0.2">
      <c r="A96" s="87" t="str">
        <f t="shared" si="50"/>
        <v>2018-19ENG11</v>
      </c>
      <c r="B96" s="87" t="str">
        <f t="shared" si="14"/>
        <v>ENG</v>
      </c>
      <c r="C96" s="87" t="str">
        <f t="shared" si="82"/>
        <v>2018-19</v>
      </c>
      <c r="D96" s="35" t="s">
        <v>522</v>
      </c>
      <c r="E96" s="42"/>
      <c r="F96" s="86" t="str">
        <f t="shared" si="57"/>
        <v>ENG</v>
      </c>
      <c r="G96" s="86" t="str">
        <f t="shared" si="58"/>
        <v>ENG</v>
      </c>
      <c r="H96" s="87" t="str">
        <f t="shared" si="59"/>
        <v>ENGLAND</v>
      </c>
      <c r="I96" s="292">
        <f t="shared" si="73"/>
        <v>2643</v>
      </c>
      <c r="J96" s="292">
        <f t="shared" si="73"/>
        <v>751</v>
      </c>
      <c r="K96" s="292">
        <f t="shared" si="73"/>
        <v>373</v>
      </c>
      <c r="L96" s="292">
        <f t="shared" si="73"/>
        <v>188</v>
      </c>
      <c r="M96" s="292">
        <f t="shared" si="79"/>
        <v>0</v>
      </c>
      <c r="N96" s="292">
        <f t="shared" si="79"/>
        <v>0</v>
      </c>
      <c r="O96" s="292">
        <f t="shared" si="79"/>
        <v>0</v>
      </c>
      <c r="P96" s="292">
        <f t="shared" si="79"/>
        <v>0</v>
      </c>
      <c r="Q96" s="292">
        <f t="shared" si="74"/>
        <v>0</v>
      </c>
      <c r="R96" s="292">
        <f t="shared" si="74"/>
        <v>0</v>
      </c>
      <c r="S96" s="292">
        <f t="shared" si="80"/>
        <v>6623</v>
      </c>
      <c r="T96" s="284">
        <f t="shared" si="51"/>
        <v>8658</v>
      </c>
      <c r="U96" s="285">
        <f t="shared" si="68"/>
        <v>74.348677855325775</v>
      </c>
      <c r="V96" s="285">
        <f t="shared" si="69"/>
        <v>68.13297720797722</v>
      </c>
      <c r="W96" s="285">
        <f t="shared" si="70"/>
        <v>111.01223916223917</v>
      </c>
      <c r="X96" s="289">
        <f t="shared" si="52"/>
        <v>4912</v>
      </c>
      <c r="Y96" s="290">
        <f t="shared" si="62"/>
        <v>80.449755700325738</v>
      </c>
      <c r="Z96" s="290">
        <f t="shared" si="63"/>
        <v>40.430781758957657</v>
      </c>
      <c r="AA96" s="290">
        <f t="shared" si="64"/>
        <v>193.5871335504886</v>
      </c>
      <c r="AB96" s="289">
        <f t="shared" si="53"/>
        <v>651</v>
      </c>
      <c r="AC96" s="290">
        <f t="shared" si="65"/>
        <v>56.292165898617519</v>
      </c>
      <c r="AD96" s="290">
        <f t="shared" si="66"/>
        <v>48.832565284178187</v>
      </c>
      <c r="AE96" s="290">
        <f t="shared" si="67"/>
        <v>94.098310291858681</v>
      </c>
      <c r="AF96" s="287">
        <f t="shared" si="54"/>
        <v>1197</v>
      </c>
      <c r="AG96" s="288">
        <f t="shared" si="71"/>
        <v>131.43083003952577</v>
      </c>
      <c r="AH96" s="288">
        <f t="shared" si="72"/>
        <v>179.5</v>
      </c>
      <c r="AI96" s="287">
        <f t="shared" si="75"/>
        <v>1012</v>
      </c>
      <c r="AJ96" s="284">
        <f t="shared" si="75"/>
        <v>0</v>
      </c>
      <c r="AK96" s="284">
        <f t="shared" si="75"/>
        <v>0</v>
      </c>
      <c r="AL96" s="284"/>
      <c r="AM96" s="284"/>
      <c r="AN96" s="284">
        <f t="shared" si="76"/>
        <v>8619</v>
      </c>
      <c r="AO96" s="284">
        <f t="shared" si="76"/>
        <v>8772</v>
      </c>
      <c r="AP96" s="291">
        <f t="shared" si="81"/>
        <v>0</v>
      </c>
      <c r="AQ96" s="291">
        <f t="shared" si="81"/>
        <v>0</v>
      </c>
      <c r="AR96" s="292">
        <f t="shared" si="83"/>
        <v>250</v>
      </c>
      <c r="AS96" s="292">
        <f t="shared" si="83"/>
        <v>2621</v>
      </c>
      <c r="AT96" s="292">
        <f t="shared" si="83"/>
        <v>103</v>
      </c>
      <c r="AU96" s="292">
        <f t="shared" si="83"/>
        <v>366</v>
      </c>
      <c r="AV96" s="286">
        <f t="shared" si="83"/>
        <v>0</v>
      </c>
      <c r="AW96" s="286">
        <f t="shared" si="83"/>
        <v>0</v>
      </c>
      <c r="AX96" s="286">
        <f t="shared" si="83"/>
        <v>0</v>
      </c>
      <c r="AY96" s="286">
        <f t="shared" si="83"/>
        <v>0</v>
      </c>
      <c r="AZ96" s="286">
        <f t="shared" si="83"/>
        <v>0</v>
      </c>
      <c r="BA96" s="286">
        <f t="shared" si="83"/>
        <v>0</v>
      </c>
      <c r="BB96" s="150"/>
      <c r="BC96" s="287">
        <f t="shared" si="84"/>
        <v>133008.00000000009</v>
      </c>
      <c r="BD96" s="287">
        <f t="shared" si="84"/>
        <v>181654</v>
      </c>
      <c r="BE96" s="284">
        <f t="shared" si="84"/>
        <v>643710.85287141055</v>
      </c>
      <c r="BF96" s="284">
        <f t="shared" si="84"/>
        <v>589895.31666666677</v>
      </c>
      <c r="BG96" s="284">
        <f t="shared" si="84"/>
        <v>961143.96666666667</v>
      </c>
      <c r="BH96" s="333">
        <f t="shared" si="84"/>
        <v>395169.2</v>
      </c>
      <c r="BI96" s="333">
        <f t="shared" si="84"/>
        <v>198596</v>
      </c>
      <c r="BJ96" s="333">
        <f t="shared" si="84"/>
        <v>950900</v>
      </c>
      <c r="BK96" s="333">
        <f t="shared" si="84"/>
        <v>36646.200000000004</v>
      </c>
      <c r="BL96" s="333">
        <f t="shared" si="84"/>
        <v>31790</v>
      </c>
      <c r="BM96" s="333">
        <f t="shared" si="84"/>
        <v>61258</v>
      </c>
      <c r="BN96" s="334">
        <f t="shared" si="55"/>
        <v>11</v>
      </c>
      <c r="BO96" s="87">
        <f t="shared" si="56"/>
        <v>2018</v>
      </c>
      <c r="BP96" s="87"/>
    </row>
    <row r="97" spans="1:68" s="35" customFormat="1" ht="10.5" customHeight="1" x14ac:dyDescent="0.2">
      <c r="A97" s="87" t="str">
        <f t="shared" si="50"/>
        <v>2018-19ENG12</v>
      </c>
      <c r="B97" s="87" t="str">
        <f t="shared" si="14"/>
        <v>ENG</v>
      </c>
      <c r="C97" s="87" t="str">
        <f t="shared" si="82"/>
        <v>2018-19</v>
      </c>
      <c r="D97" s="35" t="s">
        <v>523</v>
      </c>
      <c r="E97" s="42"/>
      <c r="F97" s="86" t="str">
        <f t="shared" si="57"/>
        <v>ENG</v>
      </c>
      <c r="G97" s="86" t="str">
        <f t="shared" si="58"/>
        <v>ENG</v>
      </c>
      <c r="H97" s="87" t="str">
        <f t="shared" si="59"/>
        <v>ENGLAND</v>
      </c>
      <c r="I97" s="292">
        <f t="shared" si="73"/>
        <v>2839</v>
      </c>
      <c r="J97" s="292">
        <f t="shared" si="73"/>
        <v>839</v>
      </c>
      <c r="K97" s="292">
        <f t="shared" si="73"/>
        <v>346</v>
      </c>
      <c r="L97" s="292">
        <f t="shared" si="73"/>
        <v>192</v>
      </c>
      <c r="M97" s="292">
        <f t="shared" si="79"/>
        <v>0</v>
      </c>
      <c r="N97" s="292">
        <f t="shared" si="79"/>
        <v>0</v>
      </c>
      <c r="O97" s="292">
        <f t="shared" si="79"/>
        <v>0</v>
      </c>
      <c r="P97" s="292">
        <f t="shared" si="79"/>
        <v>0</v>
      </c>
      <c r="Q97" s="292">
        <f t="shared" si="74"/>
        <v>0</v>
      </c>
      <c r="R97" s="292">
        <f t="shared" si="74"/>
        <v>0</v>
      </c>
      <c r="S97" s="292">
        <f t="shared" si="80"/>
        <v>7225</v>
      </c>
      <c r="T97" s="284">
        <f t="shared" si="51"/>
        <v>8909</v>
      </c>
      <c r="U97" s="285">
        <f t="shared" si="68"/>
        <v>74.453350544393302</v>
      </c>
      <c r="V97" s="285">
        <f t="shared" si="69"/>
        <v>67.480547760691422</v>
      </c>
      <c r="W97" s="285">
        <f t="shared" si="70"/>
        <v>111.37026789389006</v>
      </c>
      <c r="X97" s="289">
        <f t="shared" si="52"/>
        <v>4839</v>
      </c>
      <c r="Y97" s="290">
        <f t="shared" si="62"/>
        <v>81.219239512295928</v>
      </c>
      <c r="Z97" s="290">
        <f t="shared" si="63"/>
        <v>38.157057243232074</v>
      </c>
      <c r="AA97" s="290">
        <f t="shared" si="64"/>
        <v>199.8950196321554</v>
      </c>
      <c r="AB97" s="289">
        <f t="shared" si="53"/>
        <v>638</v>
      </c>
      <c r="AC97" s="290">
        <f t="shared" si="65"/>
        <v>58.864890282131668</v>
      </c>
      <c r="AD97" s="290">
        <f t="shared" si="66"/>
        <v>49.93573667711599</v>
      </c>
      <c r="AE97" s="290">
        <f t="shared" si="67"/>
        <v>104.63949843260188</v>
      </c>
      <c r="AF97" s="287">
        <f t="shared" si="54"/>
        <v>1292</v>
      </c>
      <c r="AG97" s="288">
        <f t="shared" si="71"/>
        <v>130.40510948905106</v>
      </c>
      <c r="AH97" s="288">
        <f t="shared" si="72"/>
        <v>180.96149635036494</v>
      </c>
      <c r="AI97" s="287">
        <f t="shared" si="75"/>
        <v>1096</v>
      </c>
      <c r="AJ97" s="284">
        <f t="shared" si="75"/>
        <v>0</v>
      </c>
      <c r="AK97" s="284">
        <f t="shared" si="75"/>
        <v>0</v>
      </c>
      <c r="AL97" s="284"/>
      <c r="AM97" s="284"/>
      <c r="AN97" s="284">
        <f t="shared" si="76"/>
        <v>0</v>
      </c>
      <c r="AO97" s="284">
        <f t="shared" si="76"/>
        <v>0</v>
      </c>
      <c r="AP97" s="291">
        <f t="shared" si="81"/>
        <v>5813</v>
      </c>
      <c r="AQ97" s="291">
        <f t="shared" si="81"/>
        <v>7942</v>
      </c>
      <c r="AR97" s="292">
        <f t="shared" si="83"/>
        <v>248</v>
      </c>
      <c r="AS97" s="292">
        <f t="shared" si="83"/>
        <v>2769</v>
      </c>
      <c r="AT97" s="292">
        <f t="shared" si="83"/>
        <v>103</v>
      </c>
      <c r="AU97" s="292">
        <f t="shared" si="83"/>
        <v>329</v>
      </c>
      <c r="AV97" s="286">
        <f t="shared" si="83"/>
        <v>0</v>
      </c>
      <c r="AW97" s="286">
        <f t="shared" si="83"/>
        <v>0</v>
      </c>
      <c r="AX97" s="286">
        <f t="shared" si="83"/>
        <v>0</v>
      </c>
      <c r="AY97" s="286">
        <f t="shared" si="83"/>
        <v>0</v>
      </c>
      <c r="AZ97" s="286">
        <f t="shared" si="83"/>
        <v>0</v>
      </c>
      <c r="BA97" s="286">
        <f t="shared" si="83"/>
        <v>0</v>
      </c>
      <c r="BB97" s="150"/>
      <c r="BC97" s="287">
        <f t="shared" si="84"/>
        <v>142923.99999999997</v>
      </c>
      <c r="BD97" s="287">
        <f t="shared" si="84"/>
        <v>198333.8</v>
      </c>
      <c r="BE97" s="284">
        <f t="shared" si="84"/>
        <v>663304.89999999991</v>
      </c>
      <c r="BF97" s="284">
        <f t="shared" si="84"/>
        <v>601184.19999999984</v>
      </c>
      <c r="BG97" s="284">
        <f t="shared" si="84"/>
        <v>992197.71666666656</v>
      </c>
      <c r="BH97" s="333">
        <f t="shared" si="84"/>
        <v>393019.89999999997</v>
      </c>
      <c r="BI97" s="333">
        <f t="shared" si="84"/>
        <v>184642</v>
      </c>
      <c r="BJ97" s="333">
        <f t="shared" si="84"/>
        <v>967292</v>
      </c>
      <c r="BK97" s="333">
        <f t="shared" si="84"/>
        <v>37555.800000000003</v>
      </c>
      <c r="BL97" s="333">
        <f t="shared" si="84"/>
        <v>31859</v>
      </c>
      <c r="BM97" s="333">
        <f t="shared" si="84"/>
        <v>66760</v>
      </c>
      <c r="BN97" s="334">
        <f t="shared" si="55"/>
        <v>12</v>
      </c>
      <c r="BO97" s="87">
        <f t="shared" si="56"/>
        <v>2018</v>
      </c>
      <c r="BP97" s="87"/>
    </row>
    <row r="98" spans="1:68" s="35" customFormat="1" ht="10.5" customHeight="1" x14ac:dyDescent="0.2">
      <c r="A98" s="87" t="str">
        <f t="shared" si="50"/>
        <v>2018-19ENG1</v>
      </c>
      <c r="B98" s="87" t="str">
        <f t="shared" si="14"/>
        <v>ENG</v>
      </c>
      <c r="C98" s="87" t="str">
        <f t="shared" si="82"/>
        <v>2018-19</v>
      </c>
      <c r="D98" s="35" t="s">
        <v>524</v>
      </c>
      <c r="E98" s="42"/>
      <c r="F98" s="86" t="str">
        <f t="shared" si="57"/>
        <v>ENG</v>
      </c>
      <c r="G98" s="86" t="str">
        <f t="shared" si="58"/>
        <v>ENG</v>
      </c>
      <c r="H98" s="87" t="str">
        <f t="shared" si="59"/>
        <v>ENGLAND</v>
      </c>
      <c r="I98" s="292">
        <f t="shared" si="73"/>
        <v>3067</v>
      </c>
      <c r="J98" s="292">
        <f t="shared" si="73"/>
        <v>923</v>
      </c>
      <c r="K98" s="292">
        <f t="shared" si="73"/>
        <v>411</v>
      </c>
      <c r="L98" s="292">
        <f t="shared" si="73"/>
        <v>219</v>
      </c>
      <c r="M98" s="292">
        <f t="shared" si="79"/>
        <v>0</v>
      </c>
      <c r="N98" s="292">
        <f t="shared" si="79"/>
        <v>0</v>
      </c>
      <c r="O98" s="292">
        <f t="shared" si="79"/>
        <v>0</v>
      </c>
      <c r="P98" s="292">
        <f t="shared" si="79"/>
        <v>0</v>
      </c>
      <c r="Q98" s="292">
        <f t="shared" si="74"/>
        <v>1162</v>
      </c>
      <c r="R98" s="292">
        <f t="shared" si="74"/>
        <v>769</v>
      </c>
      <c r="S98" s="292">
        <f t="shared" si="80"/>
        <v>7670</v>
      </c>
      <c r="T98" s="284">
        <f t="shared" si="51"/>
        <v>9277</v>
      </c>
      <c r="U98" s="285">
        <f t="shared" si="68"/>
        <v>75.387287479698927</v>
      </c>
      <c r="V98" s="285">
        <f t="shared" si="69"/>
        <v>67.760053537653448</v>
      </c>
      <c r="W98" s="285">
        <f t="shared" si="70"/>
        <v>111.69992634103734</v>
      </c>
      <c r="X98" s="289">
        <f t="shared" si="52"/>
        <v>5167</v>
      </c>
      <c r="Y98" s="290">
        <f t="shared" si="62"/>
        <v>82.840623185600933</v>
      </c>
      <c r="Z98" s="290">
        <f t="shared" si="63"/>
        <v>40.068705244822915</v>
      </c>
      <c r="AA98" s="290">
        <f t="shared" si="64"/>
        <v>205.0803173988775</v>
      </c>
      <c r="AB98" s="289">
        <f t="shared" si="53"/>
        <v>693</v>
      </c>
      <c r="AC98" s="290">
        <f t="shared" si="65"/>
        <v>59.273160173160164</v>
      </c>
      <c r="AD98" s="290">
        <f t="shared" si="66"/>
        <v>49.877344877344875</v>
      </c>
      <c r="AE98" s="290">
        <f t="shared" si="67"/>
        <v>101.23520923520924</v>
      </c>
      <c r="AF98" s="287">
        <f t="shared" si="54"/>
        <v>1327</v>
      </c>
      <c r="AG98" s="288">
        <f t="shared" si="71"/>
        <v>129.48222424794886</v>
      </c>
      <c r="AH98" s="288">
        <f t="shared" si="72"/>
        <v>177.6260711030082</v>
      </c>
      <c r="AI98" s="287">
        <f t="shared" si="75"/>
        <v>1097</v>
      </c>
      <c r="AJ98" s="284">
        <f t="shared" si="75"/>
        <v>1268</v>
      </c>
      <c r="AK98" s="284">
        <f t="shared" si="75"/>
        <v>1609</v>
      </c>
      <c r="AL98" s="284"/>
      <c r="AM98" s="284"/>
      <c r="AN98" s="284">
        <f t="shared" si="76"/>
        <v>0</v>
      </c>
      <c r="AO98" s="284">
        <f t="shared" si="76"/>
        <v>0</v>
      </c>
      <c r="AP98" s="291">
        <f t="shared" si="81"/>
        <v>0</v>
      </c>
      <c r="AQ98" s="291">
        <f t="shared" si="81"/>
        <v>0</v>
      </c>
      <c r="AR98" s="292">
        <f t="shared" si="83"/>
        <v>250</v>
      </c>
      <c r="AS98" s="292">
        <f t="shared" si="83"/>
        <v>3023</v>
      </c>
      <c r="AT98" s="292">
        <f t="shared" si="83"/>
        <v>110</v>
      </c>
      <c r="AU98" s="292">
        <f t="shared" si="83"/>
        <v>392</v>
      </c>
      <c r="AV98" s="286">
        <f t="shared" si="83"/>
        <v>0</v>
      </c>
      <c r="AW98" s="286">
        <f t="shared" si="83"/>
        <v>0</v>
      </c>
      <c r="AX98" s="286">
        <f t="shared" si="83"/>
        <v>0</v>
      </c>
      <c r="AY98" s="286">
        <f t="shared" si="83"/>
        <v>0</v>
      </c>
      <c r="AZ98" s="286">
        <f t="shared" si="83"/>
        <v>0</v>
      </c>
      <c r="BA98" s="286">
        <f t="shared" si="83"/>
        <v>0</v>
      </c>
      <c r="BB98" s="150"/>
      <c r="BC98" s="287">
        <f t="shared" si="84"/>
        <v>142041.99999999991</v>
      </c>
      <c r="BD98" s="287">
        <f t="shared" si="84"/>
        <v>194855.8</v>
      </c>
      <c r="BE98" s="284">
        <f t="shared" si="84"/>
        <v>699367.86594916694</v>
      </c>
      <c r="BF98" s="284">
        <f t="shared" si="84"/>
        <v>628610.01666881097</v>
      </c>
      <c r="BG98" s="284">
        <f t="shared" si="84"/>
        <v>1036240.2166658035</v>
      </c>
      <c r="BH98" s="333">
        <f t="shared" si="84"/>
        <v>428037.5</v>
      </c>
      <c r="BI98" s="333">
        <f t="shared" si="84"/>
        <v>207035</v>
      </c>
      <c r="BJ98" s="333">
        <f t="shared" si="84"/>
        <v>1059650</v>
      </c>
      <c r="BK98" s="333">
        <f t="shared" si="84"/>
        <v>41076.299999999996</v>
      </c>
      <c r="BL98" s="333">
        <f t="shared" si="84"/>
        <v>34565</v>
      </c>
      <c r="BM98" s="333">
        <f t="shared" si="84"/>
        <v>70156</v>
      </c>
      <c r="BN98" s="334">
        <f t="shared" si="55"/>
        <v>1</v>
      </c>
      <c r="BO98" s="87">
        <f t="shared" si="56"/>
        <v>2019</v>
      </c>
      <c r="BP98" s="87"/>
    </row>
    <row r="99" spans="1:68" s="35" customFormat="1" ht="10.5" customHeight="1" x14ac:dyDescent="0.2">
      <c r="A99" s="87" t="str">
        <f t="shared" si="50"/>
        <v>2018-19ENG2</v>
      </c>
      <c r="B99" s="87" t="str">
        <f t="shared" si="14"/>
        <v>ENG</v>
      </c>
      <c r="C99" s="87" t="str">
        <f t="shared" si="82"/>
        <v>2018-19</v>
      </c>
      <c r="D99" s="35" t="s">
        <v>525</v>
      </c>
      <c r="E99" s="42"/>
      <c r="F99" s="86" t="str">
        <f t="shared" si="57"/>
        <v>ENG</v>
      </c>
      <c r="G99" s="86" t="str">
        <f t="shared" si="58"/>
        <v>ENG</v>
      </c>
      <c r="H99" s="87" t="str">
        <f t="shared" si="59"/>
        <v>ENGLAND</v>
      </c>
      <c r="I99" s="292">
        <f t="shared" si="73"/>
        <v>2702</v>
      </c>
      <c r="J99" s="292">
        <f t="shared" si="73"/>
        <v>813</v>
      </c>
      <c r="K99" s="292">
        <f t="shared" si="73"/>
        <v>372</v>
      </c>
      <c r="L99" s="292">
        <f t="shared" si="73"/>
        <v>197</v>
      </c>
      <c r="M99" s="292">
        <f t="shared" si="79"/>
        <v>0</v>
      </c>
      <c r="N99" s="292">
        <f t="shared" si="79"/>
        <v>0</v>
      </c>
      <c r="O99" s="292">
        <f t="shared" si="79"/>
        <v>0</v>
      </c>
      <c r="P99" s="292">
        <f t="shared" si="79"/>
        <v>0</v>
      </c>
      <c r="Q99" s="292">
        <f t="shared" si="74"/>
        <v>0</v>
      </c>
      <c r="R99" s="292">
        <f t="shared" si="74"/>
        <v>0</v>
      </c>
      <c r="S99" s="292">
        <f t="shared" si="80"/>
        <v>6522</v>
      </c>
      <c r="T99" s="284">
        <f t="shared" si="51"/>
        <v>7924</v>
      </c>
      <c r="U99" s="285">
        <f t="shared" si="68"/>
        <v>77.368129268278523</v>
      </c>
      <c r="V99" s="285">
        <f t="shared" si="69"/>
        <v>68.510102221100453</v>
      </c>
      <c r="W99" s="285">
        <f t="shared" si="70"/>
        <v>116.36877713276124</v>
      </c>
      <c r="X99" s="289">
        <f t="shared" si="52"/>
        <v>4576</v>
      </c>
      <c r="Y99" s="290">
        <f t="shared" si="62"/>
        <v>83.077534965034957</v>
      </c>
      <c r="Z99" s="290">
        <f t="shared" si="63"/>
        <v>39.21263111888112</v>
      </c>
      <c r="AA99" s="290">
        <f t="shared" si="64"/>
        <v>205.90253496503496</v>
      </c>
      <c r="AB99" s="289">
        <f t="shared" si="53"/>
        <v>632</v>
      </c>
      <c r="AC99" s="290">
        <f t="shared" si="65"/>
        <v>57.341613924050634</v>
      </c>
      <c r="AD99" s="290">
        <f t="shared" si="66"/>
        <v>50.234177215189874</v>
      </c>
      <c r="AE99" s="290">
        <f t="shared" si="67"/>
        <v>97.087025316455694</v>
      </c>
      <c r="AF99" s="287">
        <f t="shared" si="54"/>
        <v>1211</v>
      </c>
      <c r="AG99" s="288">
        <f t="shared" si="71"/>
        <v>131.55172413793082</v>
      </c>
      <c r="AH99" s="288">
        <f t="shared" si="72"/>
        <v>181.19472616632859</v>
      </c>
      <c r="AI99" s="287">
        <f t="shared" si="75"/>
        <v>986</v>
      </c>
      <c r="AJ99" s="284">
        <f t="shared" si="75"/>
        <v>0</v>
      </c>
      <c r="AK99" s="284">
        <f t="shared" si="75"/>
        <v>0</v>
      </c>
      <c r="AL99" s="284"/>
      <c r="AM99" s="284"/>
      <c r="AN99" s="284">
        <f t="shared" si="76"/>
        <v>7875</v>
      </c>
      <c r="AO99" s="284">
        <f t="shared" si="76"/>
        <v>8007</v>
      </c>
      <c r="AP99" s="291">
        <f t="shared" si="81"/>
        <v>0</v>
      </c>
      <c r="AQ99" s="291">
        <f t="shared" si="81"/>
        <v>0</v>
      </c>
      <c r="AR99" s="292">
        <f t="shared" si="83"/>
        <v>242</v>
      </c>
      <c r="AS99" s="292">
        <f t="shared" si="83"/>
        <v>2659</v>
      </c>
      <c r="AT99" s="292">
        <f t="shared" si="83"/>
        <v>106</v>
      </c>
      <c r="AU99" s="292">
        <f t="shared" si="83"/>
        <v>364</v>
      </c>
      <c r="AV99" s="286">
        <f t="shared" si="83"/>
        <v>0</v>
      </c>
      <c r="AW99" s="286">
        <f t="shared" si="83"/>
        <v>0</v>
      </c>
      <c r="AX99" s="286">
        <f t="shared" si="83"/>
        <v>0</v>
      </c>
      <c r="AY99" s="286">
        <f t="shared" si="83"/>
        <v>0</v>
      </c>
      <c r="AZ99" s="286">
        <f t="shared" si="83"/>
        <v>0</v>
      </c>
      <c r="BA99" s="286">
        <f t="shared" si="83"/>
        <v>0</v>
      </c>
      <c r="BB99" s="150"/>
      <c r="BC99" s="287">
        <f t="shared" si="84"/>
        <v>129709.9999999998</v>
      </c>
      <c r="BD99" s="287">
        <f t="shared" si="84"/>
        <v>178658</v>
      </c>
      <c r="BE99" s="284">
        <f t="shared" si="84"/>
        <v>613065.05632183899</v>
      </c>
      <c r="BF99" s="284">
        <f t="shared" si="84"/>
        <v>542874.05000000005</v>
      </c>
      <c r="BG99" s="284">
        <f t="shared" si="84"/>
        <v>922106.19000000006</v>
      </c>
      <c r="BH99" s="333">
        <f t="shared" si="84"/>
        <v>380162.8</v>
      </c>
      <c r="BI99" s="333">
        <f t="shared" si="84"/>
        <v>179437</v>
      </c>
      <c r="BJ99" s="333">
        <f t="shared" si="84"/>
        <v>942210</v>
      </c>
      <c r="BK99" s="333">
        <f t="shared" si="84"/>
        <v>36239.9</v>
      </c>
      <c r="BL99" s="333">
        <f t="shared" si="84"/>
        <v>31748</v>
      </c>
      <c r="BM99" s="333">
        <f t="shared" si="84"/>
        <v>61359</v>
      </c>
      <c r="BN99" s="334">
        <f t="shared" si="55"/>
        <v>2</v>
      </c>
      <c r="BO99" s="87">
        <f t="shared" si="56"/>
        <v>2019</v>
      </c>
      <c r="BP99" s="87"/>
    </row>
    <row r="100" spans="1:68" s="35" customFormat="1" ht="10.5" customHeight="1" x14ac:dyDescent="0.2">
      <c r="A100" s="87" t="str">
        <f t="shared" si="50"/>
        <v>2018-19ENG3</v>
      </c>
      <c r="B100" s="87" t="str">
        <f t="shared" si="14"/>
        <v>ENG</v>
      </c>
      <c r="C100" s="87" t="str">
        <f t="shared" si="82"/>
        <v>2018-19</v>
      </c>
      <c r="D100" s="35" t="s">
        <v>526</v>
      </c>
      <c r="E100" s="42"/>
      <c r="F100" s="86" t="str">
        <f t="shared" si="57"/>
        <v>ENG</v>
      </c>
      <c r="G100" s="86" t="str">
        <f t="shared" si="58"/>
        <v>ENG</v>
      </c>
      <c r="H100" s="87" t="str">
        <f t="shared" si="59"/>
        <v>ENGLAND</v>
      </c>
      <c r="I100" s="292">
        <f t="shared" si="73"/>
        <v>2625</v>
      </c>
      <c r="J100" s="292">
        <f t="shared" si="73"/>
        <v>866</v>
      </c>
      <c r="K100" s="292">
        <f t="shared" si="73"/>
        <v>392</v>
      </c>
      <c r="L100" s="292">
        <f t="shared" si="73"/>
        <v>209</v>
      </c>
      <c r="M100" s="292">
        <f t="shared" si="79"/>
        <v>0</v>
      </c>
      <c r="N100" s="292">
        <f t="shared" si="79"/>
        <v>0</v>
      </c>
      <c r="O100" s="292">
        <f t="shared" si="79"/>
        <v>0</v>
      </c>
      <c r="P100" s="292">
        <f t="shared" si="79"/>
        <v>0</v>
      </c>
      <c r="Q100" s="292">
        <f t="shared" si="74"/>
        <v>0</v>
      </c>
      <c r="R100" s="292">
        <f t="shared" si="74"/>
        <v>0</v>
      </c>
      <c r="S100" s="292">
        <f t="shared" si="80"/>
        <v>6642</v>
      </c>
      <c r="T100" s="284">
        <f t="shared" si="51"/>
        <v>9036</v>
      </c>
      <c r="U100" s="285">
        <f t="shared" si="68"/>
        <v>74.2014479120555</v>
      </c>
      <c r="V100" s="285">
        <f t="shared" si="69"/>
        <v>66.844390954699705</v>
      </c>
      <c r="W100" s="285">
        <f t="shared" si="70"/>
        <v>110.78878928729524</v>
      </c>
      <c r="X100" s="289">
        <f t="shared" si="52"/>
        <v>4920</v>
      </c>
      <c r="Y100" s="290">
        <f t="shared" si="62"/>
        <v>80.277784552845517</v>
      </c>
      <c r="Z100" s="290">
        <f t="shared" si="63"/>
        <v>38.795934959349594</v>
      </c>
      <c r="AA100" s="290">
        <f t="shared" si="64"/>
        <v>202.46869918699187</v>
      </c>
      <c r="AB100" s="289">
        <f t="shared" si="53"/>
        <v>655</v>
      </c>
      <c r="AC100" s="290">
        <f t="shared" si="65"/>
        <v>57.500152671755735</v>
      </c>
      <c r="AD100" s="290">
        <f t="shared" si="66"/>
        <v>49.612213740458017</v>
      </c>
      <c r="AE100" s="290">
        <f t="shared" si="67"/>
        <v>95.11145038167939</v>
      </c>
      <c r="AF100" s="287">
        <f t="shared" si="54"/>
        <v>1268</v>
      </c>
      <c r="AG100" s="288">
        <f t="shared" si="71"/>
        <v>131.10693641618494</v>
      </c>
      <c r="AH100" s="288">
        <f t="shared" si="72"/>
        <v>176.24470134874758</v>
      </c>
      <c r="AI100" s="287">
        <f t="shared" si="75"/>
        <v>1038</v>
      </c>
      <c r="AJ100" s="284">
        <f t="shared" si="75"/>
        <v>0</v>
      </c>
      <c r="AK100" s="284">
        <f t="shared" si="75"/>
        <v>0</v>
      </c>
      <c r="AL100" s="284"/>
      <c r="AM100" s="284"/>
      <c r="AN100" s="284">
        <f t="shared" si="76"/>
        <v>0</v>
      </c>
      <c r="AO100" s="284">
        <f t="shared" si="76"/>
        <v>0</v>
      </c>
      <c r="AP100" s="291">
        <f t="shared" si="81"/>
        <v>5637</v>
      </c>
      <c r="AQ100" s="291">
        <f t="shared" si="81"/>
        <v>7277</v>
      </c>
      <c r="AR100" s="292">
        <f t="shared" si="83"/>
        <v>253</v>
      </c>
      <c r="AS100" s="292">
        <f t="shared" si="83"/>
        <v>2552</v>
      </c>
      <c r="AT100" s="292">
        <f t="shared" si="83"/>
        <v>117</v>
      </c>
      <c r="AU100" s="292">
        <f t="shared" si="83"/>
        <v>371</v>
      </c>
      <c r="AV100" s="286">
        <f t="shared" si="83"/>
        <v>0</v>
      </c>
      <c r="AW100" s="286">
        <f t="shared" si="83"/>
        <v>0</v>
      </c>
      <c r="AX100" s="286">
        <f t="shared" si="83"/>
        <v>0</v>
      </c>
      <c r="AY100" s="286">
        <f t="shared" si="83"/>
        <v>0</v>
      </c>
      <c r="AZ100" s="286">
        <f t="shared" si="83"/>
        <v>0</v>
      </c>
      <c r="BA100" s="286">
        <f t="shared" si="83"/>
        <v>0</v>
      </c>
      <c r="BB100" s="150"/>
      <c r="BC100" s="287">
        <f t="shared" si="84"/>
        <v>136088.99999999997</v>
      </c>
      <c r="BD100" s="287">
        <f t="shared" si="84"/>
        <v>182942</v>
      </c>
      <c r="BE100" s="284">
        <f t="shared" si="84"/>
        <v>670484.28333333344</v>
      </c>
      <c r="BF100" s="284">
        <f t="shared" si="84"/>
        <v>604005.91666666651</v>
      </c>
      <c r="BG100" s="284">
        <f t="shared" si="84"/>
        <v>1001087.4999999999</v>
      </c>
      <c r="BH100" s="333">
        <f t="shared" si="84"/>
        <v>394966.69999999995</v>
      </c>
      <c r="BI100" s="333">
        <f t="shared" si="84"/>
        <v>190876</v>
      </c>
      <c r="BJ100" s="333">
        <f t="shared" si="84"/>
        <v>996146</v>
      </c>
      <c r="BK100" s="333">
        <f t="shared" si="84"/>
        <v>37662.600000000006</v>
      </c>
      <c r="BL100" s="333">
        <f t="shared" si="84"/>
        <v>32496</v>
      </c>
      <c r="BM100" s="333">
        <f t="shared" si="84"/>
        <v>62298</v>
      </c>
      <c r="BN100" s="334">
        <f t="shared" si="55"/>
        <v>3</v>
      </c>
      <c r="BO100" s="87">
        <f t="shared" si="56"/>
        <v>2019</v>
      </c>
      <c r="BP100" s="87"/>
    </row>
    <row r="101" spans="1:68" s="35" customFormat="1" ht="10.5" customHeight="1" x14ac:dyDescent="0.2">
      <c r="A101" s="87" t="str">
        <f t="shared" ref="A101:A132" si="85">CONCATENATE(C101,G101,BN101)</f>
        <v>2019-20ENG4</v>
      </c>
      <c r="B101" s="87" t="str">
        <f t="shared" si="14"/>
        <v>ENG</v>
      </c>
      <c r="C101" s="87" t="str">
        <f t="shared" si="82"/>
        <v>2019-20</v>
      </c>
      <c r="D101" s="35" t="s">
        <v>514</v>
      </c>
      <c r="E101" s="42"/>
      <c r="F101" s="86" t="str">
        <f t="shared" si="57"/>
        <v>ENG</v>
      </c>
      <c r="G101" s="86" t="str">
        <f t="shared" si="58"/>
        <v>ENG</v>
      </c>
      <c r="H101" s="87" t="str">
        <f t="shared" si="59"/>
        <v>ENGLAND</v>
      </c>
      <c r="I101" s="292">
        <f t="shared" si="73"/>
        <v>2659</v>
      </c>
      <c r="J101" s="292">
        <f t="shared" si="73"/>
        <v>799</v>
      </c>
      <c r="K101" s="292">
        <f t="shared" si="73"/>
        <v>376</v>
      </c>
      <c r="L101" s="292">
        <f t="shared" si="73"/>
        <v>207</v>
      </c>
      <c r="M101" s="292">
        <f t="shared" si="79"/>
        <v>0</v>
      </c>
      <c r="N101" s="292">
        <f t="shared" si="79"/>
        <v>0</v>
      </c>
      <c r="O101" s="292">
        <f t="shared" si="79"/>
        <v>0</v>
      </c>
      <c r="P101" s="292">
        <f t="shared" si="79"/>
        <v>0</v>
      </c>
      <c r="Q101" s="292">
        <f t="shared" si="74"/>
        <v>1021</v>
      </c>
      <c r="R101" s="292">
        <f t="shared" si="74"/>
        <v>704</v>
      </c>
      <c r="S101" s="292">
        <f t="shared" si="80"/>
        <v>6345</v>
      </c>
      <c r="T101" s="293">
        <f t="shared" ref="T101:T132" si="86">SUMIFS(T$729:T$10135,$BN$729:$BN$10135,$BN101,$BO$729:$BO$10135,$BO101)</f>
        <v>3300</v>
      </c>
      <c r="U101" s="290">
        <f t="shared" si="68"/>
        <v>79.999333333333325</v>
      </c>
      <c r="V101" s="290">
        <f t="shared" si="69"/>
        <v>70.648151515151511</v>
      </c>
      <c r="W101" s="290">
        <f t="shared" si="70"/>
        <v>120.05369696969697</v>
      </c>
      <c r="X101" s="289">
        <f t="shared" ref="X101:X132" si="87">SUMIFS(X$729:X$10135,$BN$729:$BN$10135,$BN101,$BO$729:$BO$10135,$BO101)</f>
        <v>4943</v>
      </c>
      <c r="Y101" s="290">
        <f t="shared" si="62"/>
        <v>82.394982803965192</v>
      </c>
      <c r="Z101" s="290">
        <f t="shared" si="63"/>
        <v>39.373659720817315</v>
      </c>
      <c r="AA101" s="290">
        <f t="shared" si="64"/>
        <v>208.07303257131298</v>
      </c>
      <c r="AB101" s="289">
        <f t="shared" ref="AB101:AB132" si="88">SUMIFS(AB$729:AB$10135,$BN$729:$BN$10135,$BN101,$BO$729:$BO$10135,$BO101)</f>
        <v>651</v>
      </c>
      <c r="AC101" s="290">
        <f t="shared" si="65"/>
        <v>58.508602150537634</v>
      </c>
      <c r="AD101" s="290">
        <f t="shared" si="66"/>
        <v>50.144393241167435</v>
      </c>
      <c r="AE101" s="290">
        <f t="shared" si="67"/>
        <v>98.591397849462368</v>
      </c>
      <c r="AF101" s="287">
        <f t="shared" ref="AF101:AF132" si="89">SUMIFS(AF$729:AF$10135,$BN$729:$BN$10135,$BN101,$BO$729:$BO$10135,$BO101)</f>
        <v>1140</v>
      </c>
      <c r="AG101" s="288">
        <f t="shared" si="71"/>
        <v>133.951374207188</v>
      </c>
      <c r="AH101" s="288">
        <f t="shared" si="72"/>
        <v>175.07970401691333</v>
      </c>
      <c r="AI101" s="287">
        <f t="shared" si="75"/>
        <v>946</v>
      </c>
      <c r="AJ101" s="284">
        <f t="shared" si="75"/>
        <v>1239</v>
      </c>
      <c r="AK101" s="284">
        <f t="shared" si="75"/>
        <v>1552</v>
      </c>
      <c r="AL101" s="284"/>
      <c r="AM101" s="284"/>
      <c r="AN101" s="284">
        <f t="shared" si="76"/>
        <v>0</v>
      </c>
      <c r="AO101" s="284">
        <f t="shared" si="76"/>
        <v>0</v>
      </c>
      <c r="AP101" s="291">
        <f t="shared" si="81"/>
        <v>0</v>
      </c>
      <c r="AQ101" s="291">
        <f t="shared" si="81"/>
        <v>0</v>
      </c>
      <c r="AR101" s="292">
        <f t="shared" si="83"/>
        <v>246</v>
      </c>
      <c r="AS101" s="292">
        <f t="shared" si="83"/>
        <v>2595</v>
      </c>
      <c r="AT101" s="292">
        <f t="shared" si="83"/>
        <v>106</v>
      </c>
      <c r="AU101" s="292">
        <f t="shared" si="83"/>
        <v>355</v>
      </c>
      <c r="AV101" s="286">
        <f t="shared" si="83"/>
        <v>0</v>
      </c>
      <c r="AW101" s="286">
        <f t="shared" si="83"/>
        <v>0</v>
      </c>
      <c r="AX101" s="286">
        <f t="shared" si="83"/>
        <v>0</v>
      </c>
      <c r="AY101" s="286">
        <f t="shared" si="83"/>
        <v>0</v>
      </c>
      <c r="AZ101" s="286">
        <f t="shared" si="83"/>
        <v>0</v>
      </c>
      <c r="BA101" s="286">
        <f t="shared" si="83"/>
        <v>0</v>
      </c>
      <c r="BB101" s="150"/>
      <c r="BC101" s="287">
        <f t="shared" si="84"/>
        <v>126717.99999999985</v>
      </c>
      <c r="BD101" s="287">
        <f t="shared" si="84"/>
        <v>165625.4</v>
      </c>
      <c r="BE101" s="333">
        <f t="shared" si="84"/>
        <v>263997.8</v>
      </c>
      <c r="BF101" s="333">
        <f t="shared" si="84"/>
        <v>233138.9</v>
      </c>
      <c r="BG101" s="333">
        <f t="shared" si="84"/>
        <v>396177.2</v>
      </c>
      <c r="BH101" s="333">
        <f t="shared" si="84"/>
        <v>407278.39999999997</v>
      </c>
      <c r="BI101" s="333">
        <f t="shared" si="84"/>
        <v>194624</v>
      </c>
      <c r="BJ101" s="333">
        <f t="shared" si="84"/>
        <v>1028505</v>
      </c>
      <c r="BK101" s="333">
        <f t="shared" si="84"/>
        <v>38089.1</v>
      </c>
      <c r="BL101" s="333">
        <f t="shared" si="84"/>
        <v>32644</v>
      </c>
      <c r="BM101" s="333">
        <f t="shared" si="84"/>
        <v>64183</v>
      </c>
      <c r="BN101" s="334">
        <f t="shared" si="55"/>
        <v>4</v>
      </c>
      <c r="BO101" s="87">
        <f t="shared" ref="BO101:BO132" si="90">VALUE(LEFT(C101,4)+IF($BN101&lt;4,1,0))</f>
        <v>2019</v>
      </c>
      <c r="BP101" s="87"/>
    </row>
    <row r="102" spans="1:68" s="35" customFormat="1" ht="10.5" customHeight="1" x14ac:dyDescent="0.2">
      <c r="A102" s="87" t="str">
        <f t="shared" si="85"/>
        <v>2019-20ENG5</v>
      </c>
      <c r="B102" s="87" t="str">
        <f t="shared" si="14"/>
        <v>ENG</v>
      </c>
      <c r="C102" s="87" t="str">
        <f t="shared" si="82"/>
        <v>2019-20</v>
      </c>
      <c r="D102" s="35" t="s">
        <v>516</v>
      </c>
      <c r="E102" s="42"/>
      <c r="F102" s="86" t="str">
        <f t="shared" si="57"/>
        <v>ENG</v>
      </c>
      <c r="G102" s="86" t="str">
        <f t="shared" si="58"/>
        <v>ENG</v>
      </c>
      <c r="H102" s="87" t="str">
        <f t="shared" si="59"/>
        <v>ENGLAND</v>
      </c>
      <c r="I102" s="292">
        <f t="shared" si="73"/>
        <v>2467</v>
      </c>
      <c r="J102" s="292">
        <f t="shared" si="73"/>
        <v>793</v>
      </c>
      <c r="K102" s="292">
        <f t="shared" si="73"/>
        <v>406</v>
      </c>
      <c r="L102" s="292">
        <f t="shared" si="73"/>
        <v>238</v>
      </c>
      <c r="M102" s="292">
        <f t="shared" si="79"/>
        <v>0</v>
      </c>
      <c r="N102" s="292">
        <f t="shared" si="79"/>
        <v>0</v>
      </c>
      <c r="O102" s="292">
        <f t="shared" si="79"/>
        <v>0</v>
      </c>
      <c r="P102" s="292">
        <f t="shared" si="79"/>
        <v>0</v>
      </c>
      <c r="Q102" s="292">
        <f t="shared" si="74"/>
        <v>0</v>
      </c>
      <c r="R102" s="292">
        <f t="shared" si="74"/>
        <v>0</v>
      </c>
      <c r="S102" s="292">
        <f t="shared" si="80"/>
        <v>6037</v>
      </c>
      <c r="T102" s="293">
        <f t="shared" si="86"/>
        <v>3533</v>
      </c>
      <c r="U102" s="290">
        <f t="shared" si="68"/>
        <v>80.720520803849411</v>
      </c>
      <c r="V102" s="290">
        <f t="shared" si="69"/>
        <v>71.036144919332017</v>
      </c>
      <c r="W102" s="290">
        <f t="shared" si="70"/>
        <v>124.20690631191621</v>
      </c>
      <c r="X102" s="289">
        <f t="shared" si="87"/>
        <v>5073</v>
      </c>
      <c r="Y102" s="290">
        <f t="shared" si="62"/>
        <v>80.404829489453974</v>
      </c>
      <c r="Z102" s="290">
        <f t="shared" si="63"/>
        <v>37.937709442144687</v>
      </c>
      <c r="AA102" s="290">
        <f t="shared" si="64"/>
        <v>200.85235560812143</v>
      </c>
      <c r="AB102" s="289">
        <f t="shared" si="88"/>
        <v>698</v>
      </c>
      <c r="AC102" s="290">
        <f t="shared" si="65"/>
        <v>60.5227793696275</v>
      </c>
      <c r="AD102" s="290">
        <f t="shared" si="66"/>
        <v>51.712034383954155</v>
      </c>
      <c r="AE102" s="290">
        <f t="shared" si="67"/>
        <v>106.432664756447</v>
      </c>
      <c r="AF102" s="287">
        <f t="shared" si="89"/>
        <v>1214</v>
      </c>
      <c r="AG102" s="288">
        <f t="shared" si="71"/>
        <v>130.95894428152502</v>
      </c>
      <c r="AH102" s="288">
        <f t="shared" si="72"/>
        <v>180.70967741935485</v>
      </c>
      <c r="AI102" s="287">
        <f t="shared" si="75"/>
        <v>1023</v>
      </c>
      <c r="AJ102" s="284">
        <f t="shared" si="75"/>
        <v>0</v>
      </c>
      <c r="AK102" s="284">
        <f t="shared" si="75"/>
        <v>0</v>
      </c>
      <c r="AL102" s="284"/>
      <c r="AM102" s="284"/>
      <c r="AN102" s="284">
        <f t="shared" si="76"/>
        <v>8387</v>
      </c>
      <c r="AO102" s="284">
        <f t="shared" si="76"/>
        <v>8572</v>
      </c>
      <c r="AP102" s="291">
        <f t="shared" si="81"/>
        <v>0</v>
      </c>
      <c r="AQ102" s="291">
        <f t="shared" si="81"/>
        <v>0</v>
      </c>
      <c r="AR102" s="292">
        <f t="shared" si="83"/>
        <v>241</v>
      </c>
      <c r="AS102" s="292">
        <f t="shared" si="83"/>
        <v>2390</v>
      </c>
      <c r="AT102" s="292">
        <f t="shared" si="83"/>
        <v>124</v>
      </c>
      <c r="AU102" s="292">
        <f t="shared" si="83"/>
        <v>383</v>
      </c>
      <c r="AV102" s="286">
        <f t="shared" si="83"/>
        <v>0</v>
      </c>
      <c r="AW102" s="286">
        <f t="shared" si="83"/>
        <v>0</v>
      </c>
      <c r="AX102" s="286">
        <f t="shared" si="83"/>
        <v>0</v>
      </c>
      <c r="AY102" s="286">
        <f t="shared" si="83"/>
        <v>0</v>
      </c>
      <c r="AZ102" s="286">
        <f t="shared" si="83"/>
        <v>0</v>
      </c>
      <c r="BA102" s="286">
        <f t="shared" si="83"/>
        <v>0</v>
      </c>
      <c r="BB102" s="150"/>
      <c r="BC102" s="287">
        <f t="shared" si="84"/>
        <v>133971.00000000009</v>
      </c>
      <c r="BD102" s="287">
        <f t="shared" si="84"/>
        <v>184866</v>
      </c>
      <c r="BE102" s="333">
        <f t="shared" si="84"/>
        <v>285185.59999999998</v>
      </c>
      <c r="BF102" s="333">
        <f t="shared" si="84"/>
        <v>250970.7</v>
      </c>
      <c r="BG102" s="333">
        <f t="shared" si="84"/>
        <v>438823</v>
      </c>
      <c r="BH102" s="333">
        <f t="shared" si="84"/>
        <v>407893.7</v>
      </c>
      <c r="BI102" s="333">
        <f t="shared" si="84"/>
        <v>192458</v>
      </c>
      <c r="BJ102" s="333">
        <f t="shared" si="84"/>
        <v>1018924</v>
      </c>
      <c r="BK102" s="333">
        <f t="shared" si="84"/>
        <v>42244.899999999994</v>
      </c>
      <c r="BL102" s="333">
        <f t="shared" si="84"/>
        <v>36095</v>
      </c>
      <c r="BM102" s="333">
        <f t="shared" si="84"/>
        <v>74290</v>
      </c>
      <c r="BN102" s="334">
        <f t="shared" si="55"/>
        <v>5</v>
      </c>
      <c r="BO102" s="87">
        <f t="shared" si="90"/>
        <v>2019</v>
      </c>
      <c r="BP102" s="87"/>
    </row>
    <row r="103" spans="1:68" s="35" customFormat="1" ht="10.5" customHeight="1" x14ac:dyDescent="0.2">
      <c r="A103" s="87" t="str">
        <f t="shared" si="85"/>
        <v>2019-20ENG6</v>
      </c>
      <c r="B103" s="87" t="str">
        <f t="shared" si="14"/>
        <v>ENG</v>
      </c>
      <c r="C103" s="87" t="str">
        <f t="shared" si="82"/>
        <v>2019-20</v>
      </c>
      <c r="D103" s="35" t="s">
        <v>517</v>
      </c>
      <c r="E103" s="42"/>
      <c r="F103" s="86" t="str">
        <f t="shared" ref="F103:F111" si="91">G103</f>
        <v>ENG</v>
      </c>
      <c r="G103" s="86" t="str">
        <f t="shared" si="58"/>
        <v>ENG</v>
      </c>
      <c r="H103" s="87" t="str">
        <f t="shared" si="59"/>
        <v>ENGLAND</v>
      </c>
      <c r="I103" s="292">
        <f t="shared" si="73"/>
        <v>2271</v>
      </c>
      <c r="J103" s="292">
        <f t="shared" si="73"/>
        <v>722</v>
      </c>
      <c r="K103" s="292">
        <f t="shared" si="73"/>
        <v>359</v>
      </c>
      <c r="L103" s="292">
        <f t="shared" si="73"/>
        <v>195</v>
      </c>
      <c r="M103" s="292">
        <f t="shared" si="79"/>
        <v>0</v>
      </c>
      <c r="N103" s="292">
        <f t="shared" si="79"/>
        <v>0</v>
      </c>
      <c r="O103" s="292">
        <f t="shared" si="79"/>
        <v>0</v>
      </c>
      <c r="P103" s="292">
        <f t="shared" si="79"/>
        <v>0</v>
      </c>
      <c r="Q103" s="292">
        <f t="shared" si="74"/>
        <v>0</v>
      </c>
      <c r="R103" s="292">
        <f t="shared" si="74"/>
        <v>0</v>
      </c>
      <c r="S103" s="292">
        <f t="shared" si="80"/>
        <v>5724</v>
      </c>
      <c r="T103" s="293">
        <f t="shared" si="86"/>
        <v>3452</v>
      </c>
      <c r="U103" s="290">
        <f t="shared" si="68"/>
        <v>83.843047508690617</v>
      </c>
      <c r="V103" s="290">
        <f t="shared" si="69"/>
        <v>73.062891077636152</v>
      </c>
      <c r="W103" s="290">
        <f t="shared" si="70"/>
        <v>127.61442641946698</v>
      </c>
      <c r="X103" s="289">
        <f t="shared" si="87"/>
        <v>4908</v>
      </c>
      <c r="Y103" s="290">
        <f t="shared" si="62"/>
        <v>79.146740016299916</v>
      </c>
      <c r="Z103" s="290">
        <f t="shared" si="63"/>
        <v>38.096882640586799</v>
      </c>
      <c r="AA103" s="290">
        <f t="shared" si="64"/>
        <v>200.90495110024449</v>
      </c>
      <c r="AB103" s="289">
        <f t="shared" si="88"/>
        <v>692</v>
      </c>
      <c r="AC103" s="290">
        <f t="shared" si="65"/>
        <v>58.89219653179191</v>
      </c>
      <c r="AD103" s="290">
        <f t="shared" si="66"/>
        <v>50.692196531791907</v>
      </c>
      <c r="AE103" s="290">
        <f t="shared" si="67"/>
        <v>96.643063583815035</v>
      </c>
      <c r="AF103" s="287">
        <f t="shared" si="89"/>
        <v>1142</v>
      </c>
      <c r="AG103" s="288">
        <f t="shared" si="71"/>
        <v>130.1329179646936</v>
      </c>
      <c r="AH103" s="288">
        <f t="shared" si="72"/>
        <v>174.91464174454828</v>
      </c>
      <c r="AI103" s="287">
        <f t="shared" si="75"/>
        <v>963</v>
      </c>
      <c r="AJ103" s="284">
        <f t="shared" si="75"/>
        <v>0</v>
      </c>
      <c r="AK103" s="284">
        <f t="shared" si="75"/>
        <v>0</v>
      </c>
      <c r="AL103" s="284"/>
      <c r="AM103" s="284"/>
      <c r="AN103" s="284">
        <f t="shared" si="76"/>
        <v>0</v>
      </c>
      <c r="AO103" s="284">
        <f t="shared" si="76"/>
        <v>0</v>
      </c>
      <c r="AP103" s="291">
        <f t="shared" si="81"/>
        <v>5777</v>
      </c>
      <c r="AQ103" s="291">
        <f t="shared" si="81"/>
        <v>7442</v>
      </c>
      <c r="AR103" s="292">
        <f t="shared" si="83"/>
        <v>232</v>
      </c>
      <c r="AS103" s="292">
        <f t="shared" si="83"/>
        <v>2180</v>
      </c>
      <c r="AT103" s="292">
        <f t="shared" si="83"/>
        <v>116</v>
      </c>
      <c r="AU103" s="292">
        <f t="shared" si="83"/>
        <v>338</v>
      </c>
      <c r="AV103" s="286">
        <f t="shared" si="83"/>
        <v>0</v>
      </c>
      <c r="AW103" s="286">
        <f t="shared" si="83"/>
        <v>0</v>
      </c>
      <c r="AX103" s="286">
        <f t="shared" si="83"/>
        <v>0</v>
      </c>
      <c r="AY103" s="286">
        <f t="shared" si="83"/>
        <v>0</v>
      </c>
      <c r="AZ103" s="286">
        <f t="shared" si="83"/>
        <v>0</v>
      </c>
      <c r="BA103" s="286">
        <f t="shared" si="83"/>
        <v>0</v>
      </c>
      <c r="BB103" s="150"/>
      <c r="BC103" s="287">
        <f t="shared" si="84"/>
        <v>125317.99999999994</v>
      </c>
      <c r="BD103" s="287">
        <f t="shared" si="84"/>
        <v>168442.8</v>
      </c>
      <c r="BE103" s="333">
        <f t="shared" si="84"/>
        <v>289426.2</v>
      </c>
      <c r="BF103" s="333">
        <f t="shared" si="84"/>
        <v>252213.09999999998</v>
      </c>
      <c r="BG103" s="333">
        <f t="shared" si="84"/>
        <v>440525</v>
      </c>
      <c r="BH103" s="333">
        <f t="shared" si="84"/>
        <v>388452.19999999995</v>
      </c>
      <c r="BI103" s="333">
        <f t="shared" si="84"/>
        <v>186979.5</v>
      </c>
      <c r="BJ103" s="333">
        <f t="shared" si="84"/>
        <v>986041.5</v>
      </c>
      <c r="BK103" s="333">
        <f t="shared" si="84"/>
        <v>40753.4</v>
      </c>
      <c r="BL103" s="333">
        <f t="shared" si="84"/>
        <v>35079</v>
      </c>
      <c r="BM103" s="333">
        <f t="shared" si="84"/>
        <v>66877</v>
      </c>
      <c r="BN103" s="334">
        <f t="shared" si="55"/>
        <v>6</v>
      </c>
      <c r="BO103" s="87">
        <f t="shared" si="90"/>
        <v>2019</v>
      </c>
      <c r="BP103" s="87"/>
    </row>
    <row r="104" spans="1:68" s="35" customFormat="1" ht="10.5" customHeight="1" x14ac:dyDescent="0.2">
      <c r="A104" s="87" t="str">
        <f t="shared" si="85"/>
        <v>2019-20ENG7</v>
      </c>
      <c r="B104" s="87" t="str">
        <f t="shared" si="14"/>
        <v>ENG</v>
      </c>
      <c r="C104" s="87" t="str">
        <f t="shared" si="82"/>
        <v>2019-20</v>
      </c>
      <c r="D104" s="35" t="s">
        <v>518</v>
      </c>
      <c r="E104" s="42"/>
      <c r="F104" s="86" t="str">
        <f t="shared" si="91"/>
        <v>ENG</v>
      </c>
      <c r="G104" s="86" t="str">
        <f t="shared" si="58"/>
        <v>ENG</v>
      </c>
      <c r="H104" s="87" t="str">
        <f t="shared" si="59"/>
        <v>ENGLAND</v>
      </c>
      <c r="I104" s="292">
        <f t="shared" si="73"/>
        <v>2372</v>
      </c>
      <c r="J104" s="292">
        <f t="shared" si="73"/>
        <v>768</v>
      </c>
      <c r="K104" s="292">
        <f t="shared" si="73"/>
        <v>364</v>
      </c>
      <c r="L104" s="292">
        <f t="shared" si="73"/>
        <v>205</v>
      </c>
      <c r="M104" s="292">
        <f t="shared" si="79"/>
        <v>0</v>
      </c>
      <c r="N104" s="292">
        <f t="shared" si="79"/>
        <v>0</v>
      </c>
      <c r="O104" s="292">
        <f t="shared" si="79"/>
        <v>0</v>
      </c>
      <c r="P104" s="292">
        <f t="shared" si="79"/>
        <v>0</v>
      </c>
      <c r="Q104" s="292">
        <f t="shared" si="74"/>
        <v>990</v>
      </c>
      <c r="R104" s="292">
        <f t="shared" si="74"/>
        <v>696</v>
      </c>
      <c r="S104" s="292">
        <f t="shared" si="80"/>
        <v>6373</v>
      </c>
      <c r="T104" s="293">
        <f t="shared" si="86"/>
        <v>3859</v>
      </c>
      <c r="U104" s="290">
        <f t="shared" si="68"/>
        <v>85.663410209898927</v>
      </c>
      <c r="V104" s="290">
        <f t="shared" si="69"/>
        <v>74.165327805130858</v>
      </c>
      <c r="W104" s="290">
        <f t="shared" si="70"/>
        <v>133.60844778440011</v>
      </c>
      <c r="X104" s="289">
        <f t="shared" si="87"/>
        <v>4896</v>
      </c>
      <c r="Y104" s="290">
        <f t="shared" si="62"/>
        <v>83.919689542483667</v>
      </c>
      <c r="Z104" s="290">
        <f t="shared" si="63"/>
        <v>39.897875816993462</v>
      </c>
      <c r="AA104" s="290">
        <f t="shared" si="64"/>
        <v>210.22916666666666</v>
      </c>
      <c r="AB104" s="289">
        <f t="shared" si="88"/>
        <v>671</v>
      </c>
      <c r="AC104" s="290">
        <f t="shared" si="65"/>
        <v>58.130849478390452</v>
      </c>
      <c r="AD104" s="290">
        <f t="shared" si="66"/>
        <v>50.309985096870342</v>
      </c>
      <c r="AE104" s="290">
        <f t="shared" si="67"/>
        <v>95.752608047690018</v>
      </c>
      <c r="AF104" s="287">
        <f t="shared" si="89"/>
        <v>1193</v>
      </c>
      <c r="AG104" s="288">
        <f t="shared" si="71"/>
        <v>131.69175991861636</v>
      </c>
      <c r="AH104" s="288">
        <f t="shared" si="72"/>
        <v>178.67772126144453</v>
      </c>
      <c r="AI104" s="287">
        <f t="shared" si="75"/>
        <v>983</v>
      </c>
      <c r="AJ104" s="284">
        <f t="shared" si="75"/>
        <v>1222</v>
      </c>
      <c r="AK104" s="284">
        <f t="shared" si="75"/>
        <v>1601</v>
      </c>
      <c r="AL104" s="284"/>
      <c r="AM104" s="284"/>
      <c r="AN104" s="284">
        <f t="shared" si="76"/>
        <v>0</v>
      </c>
      <c r="AO104" s="284">
        <f t="shared" si="76"/>
        <v>0</v>
      </c>
      <c r="AP104" s="291">
        <f t="shared" si="81"/>
        <v>0</v>
      </c>
      <c r="AQ104" s="291">
        <f t="shared" si="81"/>
        <v>0</v>
      </c>
      <c r="AR104" s="292">
        <f t="shared" si="83"/>
        <v>259</v>
      </c>
      <c r="AS104" s="292">
        <f t="shared" si="83"/>
        <v>2319</v>
      </c>
      <c r="AT104" s="292">
        <f t="shared" si="83"/>
        <v>113</v>
      </c>
      <c r="AU104" s="292">
        <f t="shared" si="83"/>
        <v>352</v>
      </c>
      <c r="AV104" s="286">
        <f t="shared" si="83"/>
        <v>0</v>
      </c>
      <c r="AW104" s="286">
        <f t="shared" si="83"/>
        <v>0</v>
      </c>
      <c r="AX104" s="286">
        <f t="shared" si="83"/>
        <v>0</v>
      </c>
      <c r="AY104" s="286">
        <f t="shared" si="83"/>
        <v>0</v>
      </c>
      <c r="AZ104" s="286">
        <f t="shared" si="83"/>
        <v>0</v>
      </c>
      <c r="BA104" s="286">
        <f t="shared" si="83"/>
        <v>0</v>
      </c>
      <c r="BB104" s="150"/>
      <c r="BC104" s="287">
        <f t="shared" si="84"/>
        <v>129452.99999999987</v>
      </c>
      <c r="BD104" s="287">
        <f t="shared" si="84"/>
        <v>175640.19999999998</v>
      </c>
      <c r="BE104" s="333">
        <f t="shared" si="84"/>
        <v>330575.09999999998</v>
      </c>
      <c r="BF104" s="333">
        <f t="shared" si="84"/>
        <v>286204</v>
      </c>
      <c r="BG104" s="333">
        <f t="shared" si="84"/>
        <v>515595</v>
      </c>
      <c r="BH104" s="333">
        <f t="shared" si="84"/>
        <v>410870.80000000005</v>
      </c>
      <c r="BI104" s="333">
        <f t="shared" si="84"/>
        <v>195340</v>
      </c>
      <c r="BJ104" s="333">
        <f t="shared" si="84"/>
        <v>1029282</v>
      </c>
      <c r="BK104" s="333">
        <f t="shared" si="84"/>
        <v>39005.799999999996</v>
      </c>
      <c r="BL104" s="333">
        <f t="shared" si="84"/>
        <v>33758</v>
      </c>
      <c r="BM104" s="333">
        <f t="shared" si="84"/>
        <v>64250</v>
      </c>
      <c r="BN104" s="334">
        <f t="shared" si="55"/>
        <v>7</v>
      </c>
      <c r="BO104" s="87">
        <f t="shared" si="90"/>
        <v>2019</v>
      </c>
      <c r="BP104" s="87"/>
    </row>
    <row r="105" spans="1:68" s="35" customFormat="1" ht="10.5" customHeight="1" x14ac:dyDescent="0.2">
      <c r="A105" s="87" t="str">
        <f t="shared" si="85"/>
        <v>2019-20ENG8</v>
      </c>
      <c r="B105" s="87" t="str">
        <f t="shared" si="14"/>
        <v>ENG</v>
      </c>
      <c r="C105" s="87" t="str">
        <f t="shared" si="82"/>
        <v>2019-20</v>
      </c>
      <c r="D105" s="35" t="s">
        <v>519</v>
      </c>
      <c r="E105" s="42"/>
      <c r="F105" s="86" t="str">
        <f t="shared" si="91"/>
        <v>ENG</v>
      </c>
      <c r="G105" s="86" t="str">
        <f t="shared" si="58"/>
        <v>ENG</v>
      </c>
      <c r="H105" s="87" t="str">
        <f t="shared" si="59"/>
        <v>ENGLAND</v>
      </c>
      <c r="I105" s="292">
        <f t="shared" ref="I105:L124" si="92">SUMIFS(I$729:I$10135,$BN$729:$BN$10135,$BN105,$BO$729:$BO$10135,$BO105)</f>
        <v>2303</v>
      </c>
      <c r="J105" s="292">
        <f t="shared" si="92"/>
        <v>690</v>
      </c>
      <c r="K105" s="292">
        <f t="shared" si="92"/>
        <v>383</v>
      </c>
      <c r="L105" s="292">
        <f t="shared" si="92"/>
        <v>197</v>
      </c>
      <c r="M105" s="292">
        <f t="shared" si="79"/>
        <v>0</v>
      </c>
      <c r="N105" s="292">
        <f t="shared" si="79"/>
        <v>0</v>
      </c>
      <c r="O105" s="292">
        <f t="shared" si="79"/>
        <v>0</v>
      </c>
      <c r="P105" s="292">
        <f t="shared" si="79"/>
        <v>0</v>
      </c>
      <c r="Q105" s="292">
        <f t="shared" ref="Q105:R124" si="93">SUMIFS(Q$729:Q$10135,$BN$729:$BN$10135,$BN105,$BO$729:$BO$10135,$BO105)</f>
        <v>0</v>
      </c>
      <c r="R105" s="292">
        <f t="shared" si="93"/>
        <v>0</v>
      </c>
      <c r="S105" s="292">
        <f t="shared" si="80"/>
        <v>6100</v>
      </c>
      <c r="T105" s="293">
        <f t="shared" si="86"/>
        <v>4163</v>
      </c>
      <c r="U105" s="290">
        <f t="shared" si="68"/>
        <v>80.271006485707431</v>
      </c>
      <c r="V105" s="290">
        <f t="shared" si="69"/>
        <v>70.184482344463134</v>
      </c>
      <c r="W105" s="290">
        <f t="shared" si="70"/>
        <v>122.62983425414365</v>
      </c>
      <c r="X105" s="289">
        <f t="shared" si="87"/>
        <v>4829</v>
      </c>
      <c r="Y105" s="290">
        <f t="shared" si="62"/>
        <v>82.00035203975979</v>
      </c>
      <c r="Z105" s="290">
        <f t="shared" si="63"/>
        <v>38.248291571753988</v>
      </c>
      <c r="AA105" s="290">
        <f t="shared" si="64"/>
        <v>208.56823358873473</v>
      </c>
      <c r="AB105" s="289">
        <f t="shared" si="88"/>
        <v>680</v>
      </c>
      <c r="AC105" s="290">
        <f t="shared" si="65"/>
        <v>57.608823529411765</v>
      </c>
      <c r="AD105" s="290">
        <f t="shared" si="66"/>
        <v>49.126470588235293</v>
      </c>
      <c r="AE105" s="290">
        <f t="shared" si="67"/>
        <v>99.917647058823533</v>
      </c>
      <c r="AF105" s="287">
        <f t="shared" si="89"/>
        <v>1079</v>
      </c>
      <c r="AG105" s="288">
        <f t="shared" si="71"/>
        <v>131.68278965129366</v>
      </c>
      <c r="AH105" s="288">
        <f t="shared" si="72"/>
        <v>173.81889763779523</v>
      </c>
      <c r="AI105" s="287">
        <f t="shared" ref="AI105:AK124" si="94">SUMIFS(AI$729:AI$10135,$BN$729:$BN$10135,$BN105,$BO$729:$BO$10135,$BO105)</f>
        <v>889</v>
      </c>
      <c r="AJ105" s="284">
        <f t="shared" si="94"/>
        <v>0</v>
      </c>
      <c r="AK105" s="284">
        <f t="shared" si="94"/>
        <v>0</v>
      </c>
      <c r="AL105" s="284"/>
      <c r="AM105" s="284"/>
      <c r="AN105" s="284">
        <f t="shared" ref="AN105:AO124" si="95">SUMIFS(AN$729:AN$10135,$BN$729:$BN$10135,$BN105,$BO$729:$BO$10135,$BO105)</f>
        <v>8514</v>
      </c>
      <c r="AO105" s="284">
        <f t="shared" si="95"/>
        <v>8640</v>
      </c>
      <c r="AP105" s="291">
        <f t="shared" si="81"/>
        <v>0</v>
      </c>
      <c r="AQ105" s="291">
        <f t="shared" si="81"/>
        <v>0</v>
      </c>
      <c r="AR105" s="292">
        <f t="shared" ref="AR105:BA114" si="96">SUMIFS(AR$729:AR$10135,$BN$729:$BN$10135,$BN105,$BO$729:$BO$10135,$BO105)</f>
        <v>224</v>
      </c>
      <c r="AS105" s="292">
        <f t="shared" si="96"/>
        <v>2210</v>
      </c>
      <c r="AT105" s="292">
        <f t="shared" si="96"/>
        <v>101</v>
      </c>
      <c r="AU105" s="292">
        <f t="shared" si="96"/>
        <v>355</v>
      </c>
      <c r="AV105" s="286">
        <f t="shared" si="96"/>
        <v>0</v>
      </c>
      <c r="AW105" s="286">
        <f t="shared" si="96"/>
        <v>0</v>
      </c>
      <c r="AX105" s="286">
        <f t="shared" si="96"/>
        <v>0</v>
      </c>
      <c r="AY105" s="286">
        <f t="shared" si="96"/>
        <v>0</v>
      </c>
      <c r="AZ105" s="286">
        <f t="shared" si="96"/>
        <v>0</v>
      </c>
      <c r="BA105" s="286">
        <f t="shared" si="96"/>
        <v>0</v>
      </c>
      <c r="BB105" s="150"/>
      <c r="BC105" s="287">
        <f t="shared" ref="BC105:BM114" si="97">SUMIFS(BC$729:BC$10135,$BN$729:$BN$10135,$BN105,$BO$729:$BO$10135,$BO105)</f>
        <v>117066.00000000006</v>
      </c>
      <c r="BD105" s="287">
        <f t="shared" si="97"/>
        <v>154524.99999999997</v>
      </c>
      <c r="BE105" s="333">
        <f t="shared" si="97"/>
        <v>334168.2</v>
      </c>
      <c r="BF105" s="333">
        <f t="shared" si="97"/>
        <v>292178</v>
      </c>
      <c r="BG105" s="333">
        <f t="shared" si="97"/>
        <v>510508</v>
      </c>
      <c r="BH105" s="333">
        <f t="shared" si="97"/>
        <v>395979.7</v>
      </c>
      <c r="BI105" s="333">
        <f t="shared" si="97"/>
        <v>184701</v>
      </c>
      <c r="BJ105" s="333">
        <f t="shared" si="97"/>
        <v>1007176</v>
      </c>
      <c r="BK105" s="333">
        <f t="shared" si="97"/>
        <v>39174</v>
      </c>
      <c r="BL105" s="333">
        <f t="shared" si="97"/>
        <v>33406</v>
      </c>
      <c r="BM105" s="333">
        <f t="shared" si="97"/>
        <v>67944</v>
      </c>
      <c r="BN105" s="334">
        <f t="shared" si="55"/>
        <v>8</v>
      </c>
      <c r="BO105" s="87">
        <f t="shared" si="90"/>
        <v>2019</v>
      </c>
      <c r="BP105" s="87"/>
    </row>
    <row r="106" spans="1:68" s="35" customFormat="1" ht="10.5" customHeight="1" x14ac:dyDescent="0.2">
      <c r="A106" s="87" t="str">
        <f t="shared" si="85"/>
        <v>2019-20ENG9</v>
      </c>
      <c r="B106" s="87" t="str">
        <f t="shared" si="14"/>
        <v>ENG</v>
      </c>
      <c r="C106" s="87" t="str">
        <f t="shared" si="82"/>
        <v>2019-20</v>
      </c>
      <c r="D106" s="35" t="s">
        <v>520</v>
      </c>
      <c r="E106" s="42"/>
      <c r="F106" s="86" t="str">
        <f t="shared" si="91"/>
        <v>ENG</v>
      </c>
      <c r="G106" s="86" t="str">
        <f t="shared" si="58"/>
        <v>ENG</v>
      </c>
      <c r="H106" s="87" t="str">
        <f t="shared" si="59"/>
        <v>ENGLAND</v>
      </c>
      <c r="I106" s="292">
        <f t="shared" si="92"/>
        <v>2367</v>
      </c>
      <c r="J106" s="292">
        <f t="shared" si="92"/>
        <v>785</v>
      </c>
      <c r="K106" s="292">
        <f t="shared" si="92"/>
        <v>371</v>
      </c>
      <c r="L106" s="292">
        <f t="shared" si="92"/>
        <v>210</v>
      </c>
      <c r="M106" s="292">
        <f t="shared" si="79"/>
        <v>0</v>
      </c>
      <c r="N106" s="292">
        <f t="shared" si="79"/>
        <v>0</v>
      </c>
      <c r="O106" s="292">
        <f t="shared" si="79"/>
        <v>0</v>
      </c>
      <c r="P106" s="292">
        <f t="shared" si="79"/>
        <v>0</v>
      </c>
      <c r="Q106" s="292">
        <f t="shared" si="93"/>
        <v>0</v>
      </c>
      <c r="R106" s="292">
        <f t="shared" si="93"/>
        <v>0</v>
      </c>
      <c r="S106" s="292">
        <f t="shared" si="80"/>
        <v>6135</v>
      </c>
      <c r="T106" s="293">
        <f t="shared" si="86"/>
        <v>4085</v>
      </c>
      <c r="U106" s="290">
        <f t="shared" si="68"/>
        <v>82.132656058751536</v>
      </c>
      <c r="V106" s="290">
        <f t="shared" si="69"/>
        <v>71.242105263157896</v>
      </c>
      <c r="W106" s="290">
        <f t="shared" si="70"/>
        <v>126.06168910648715</v>
      </c>
      <c r="X106" s="289">
        <f t="shared" si="87"/>
        <v>4820</v>
      </c>
      <c r="Y106" s="290">
        <f t="shared" si="62"/>
        <v>82.614356846473015</v>
      </c>
      <c r="Z106" s="290">
        <f t="shared" si="63"/>
        <v>38.125311203319505</v>
      </c>
      <c r="AA106" s="290">
        <f t="shared" si="64"/>
        <v>208.60892116182572</v>
      </c>
      <c r="AB106" s="289">
        <f t="shared" si="88"/>
        <v>701</v>
      </c>
      <c r="AC106" s="290">
        <f t="shared" si="65"/>
        <v>58.524964336661903</v>
      </c>
      <c r="AD106" s="290">
        <f t="shared" si="66"/>
        <v>50.06562054208274</v>
      </c>
      <c r="AE106" s="290">
        <f t="shared" si="67"/>
        <v>92.385164051355204</v>
      </c>
      <c r="AF106" s="287">
        <f t="shared" si="89"/>
        <v>1122</v>
      </c>
      <c r="AG106" s="288">
        <f t="shared" si="71"/>
        <v>132.98899889989005</v>
      </c>
      <c r="AH106" s="288">
        <f t="shared" si="72"/>
        <v>182.21254125412543</v>
      </c>
      <c r="AI106" s="287">
        <f t="shared" si="94"/>
        <v>909</v>
      </c>
      <c r="AJ106" s="284">
        <f t="shared" si="94"/>
        <v>0</v>
      </c>
      <c r="AK106" s="284">
        <f t="shared" si="94"/>
        <v>0</v>
      </c>
      <c r="AL106" s="284"/>
      <c r="AM106" s="284"/>
      <c r="AN106" s="284">
        <f t="shared" si="95"/>
        <v>0</v>
      </c>
      <c r="AO106" s="284">
        <f t="shared" si="95"/>
        <v>0</v>
      </c>
      <c r="AP106" s="291">
        <f t="shared" si="81"/>
        <v>5333</v>
      </c>
      <c r="AQ106" s="291">
        <f t="shared" si="81"/>
        <v>6834</v>
      </c>
      <c r="AR106" s="292">
        <f t="shared" si="96"/>
        <v>245</v>
      </c>
      <c r="AS106" s="292">
        <f t="shared" si="96"/>
        <v>2282</v>
      </c>
      <c r="AT106" s="292">
        <f t="shared" si="96"/>
        <v>104</v>
      </c>
      <c r="AU106" s="292">
        <f t="shared" si="96"/>
        <v>333</v>
      </c>
      <c r="AV106" s="286">
        <f t="shared" si="96"/>
        <v>0</v>
      </c>
      <c r="AW106" s="286">
        <f t="shared" si="96"/>
        <v>0</v>
      </c>
      <c r="AX106" s="286">
        <f t="shared" si="96"/>
        <v>0</v>
      </c>
      <c r="AY106" s="286">
        <f t="shared" si="96"/>
        <v>0</v>
      </c>
      <c r="AZ106" s="286">
        <f t="shared" si="96"/>
        <v>0</v>
      </c>
      <c r="BA106" s="286">
        <f t="shared" si="96"/>
        <v>0</v>
      </c>
      <c r="BB106" s="150"/>
      <c r="BC106" s="287">
        <f t="shared" si="97"/>
        <v>120887.00000000004</v>
      </c>
      <c r="BD106" s="287">
        <f t="shared" si="97"/>
        <v>165631.20000000001</v>
      </c>
      <c r="BE106" s="333">
        <f t="shared" si="97"/>
        <v>335511.90000000002</v>
      </c>
      <c r="BF106" s="333">
        <f t="shared" si="97"/>
        <v>291024</v>
      </c>
      <c r="BG106" s="333">
        <f t="shared" si="97"/>
        <v>514962</v>
      </c>
      <c r="BH106" s="333">
        <f t="shared" si="97"/>
        <v>398201.19999999995</v>
      </c>
      <c r="BI106" s="333">
        <f t="shared" si="97"/>
        <v>183764</v>
      </c>
      <c r="BJ106" s="333">
        <f t="shared" si="97"/>
        <v>1005495</v>
      </c>
      <c r="BK106" s="333">
        <f t="shared" si="97"/>
        <v>41025.999999999993</v>
      </c>
      <c r="BL106" s="333">
        <f t="shared" si="97"/>
        <v>35096</v>
      </c>
      <c r="BM106" s="333">
        <f t="shared" si="97"/>
        <v>64762</v>
      </c>
      <c r="BN106" s="334">
        <f t="shared" si="55"/>
        <v>9</v>
      </c>
      <c r="BO106" s="87">
        <f t="shared" si="90"/>
        <v>2019</v>
      </c>
      <c r="BP106" s="87"/>
    </row>
    <row r="107" spans="1:68" s="35" customFormat="1" ht="10.5" customHeight="1" x14ac:dyDescent="0.2">
      <c r="A107" s="87" t="str">
        <f t="shared" si="85"/>
        <v>2019-20ENG10</v>
      </c>
      <c r="B107" s="87" t="str">
        <f t="shared" si="14"/>
        <v>ENG</v>
      </c>
      <c r="C107" s="87" t="str">
        <f t="shared" si="82"/>
        <v>2019-20</v>
      </c>
      <c r="D107" s="35" t="s">
        <v>521</v>
      </c>
      <c r="E107" s="42"/>
      <c r="F107" s="86" t="str">
        <f t="shared" si="91"/>
        <v>ENG</v>
      </c>
      <c r="G107" s="86" t="str">
        <f t="shared" si="58"/>
        <v>ENG</v>
      </c>
      <c r="H107" s="87" t="str">
        <f t="shared" si="59"/>
        <v>ENGLAND</v>
      </c>
      <c r="I107" s="292">
        <f t="shared" si="92"/>
        <v>2501</v>
      </c>
      <c r="J107" s="292">
        <f t="shared" si="92"/>
        <v>780</v>
      </c>
      <c r="K107" s="292">
        <f t="shared" si="92"/>
        <v>414</v>
      </c>
      <c r="L107" s="292">
        <f t="shared" si="92"/>
        <v>231</v>
      </c>
      <c r="M107" s="292">
        <f t="shared" si="79"/>
        <v>0</v>
      </c>
      <c r="N107" s="292">
        <f t="shared" si="79"/>
        <v>0</v>
      </c>
      <c r="O107" s="292">
        <f t="shared" si="79"/>
        <v>0</v>
      </c>
      <c r="P107" s="292">
        <f t="shared" si="79"/>
        <v>0</v>
      </c>
      <c r="Q107" s="292">
        <f t="shared" si="93"/>
        <v>941</v>
      </c>
      <c r="R107" s="292">
        <f t="shared" si="93"/>
        <v>679</v>
      </c>
      <c r="S107" s="292">
        <f t="shared" si="80"/>
        <v>6783</v>
      </c>
      <c r="T107" s="293">
        <f t="shared" si="86"/>
        <v>4418</v>
      </c>
      <c r="U107" s="290">
        <f t="shared" si="68"/>
        <v>85.504979628791318</v>
      </c>
      <c r="V107" s="290">
        <f t="shared" si="69"/>
        <v>73.877093707559979</v>
      </c>
      <c r="W107" s="290">
        <f t="shared" si="70"/>
        <v>133.92756903576279</v>
      </c>
      <c r="X107" s="289">
        <f t="shared" si="87"/>
        <v>5018</v>
      </c>
      <c r="Y107" s="290">
        <f t="shared" si="62"/>
        <v>82.263790354723</v>
      </c>
      <c r="Z107" s="290">
        <f t="shared" si="63"/>
        <v>36.907931446791551</v>
      </c>
      <c r="AA107" s="290">
        <f t="shared" si="64"/>
        <v>210.15982463132721</v>
      </c>
      <c r="AB107" s="289">
        <f t="shared" si="88"/>
        <v>681</v>
      </c>
      <c r="AC107" s="290">
        <f t="shared" si="65"/>
        <v>56.281350954478704</v>
      </c>
      <c r="AD107" s="290">
        <f t="shared" si="66"/>
        <v>49.610866372980908</v>
      </c>
      <c r="AE107" s="290">
        <f t="shared" si="67"/>
        <v>92.402349486049928</v>
      </c>
      <c r="AF107" s="287">
        <f t="shared" si="89"/>
        <v>1195</v>
      </c>
      <c r="AG107" s="288">
        <f t="shared" si="71"/>
        <v>136.14912280701748</v>
      </c>
      <c r="AH107" s="288">
        <f t="shared" si="72"/>
        <v>183.68265107212474</v>
      </c>
      <c r="AI107" s="287">
        <f t="shared" si="94"/>
        <v>1026</v>
      </c>
      <c r="AJ107" s="284">
        <f t="shared" si="94"/>
        <v>1270</v>
      </c>
      <c r="AK107" s="284">
        <f t="shared" si="94"/>
        <v>1610</v>
      </c>
      <c r="AL107" s="284"/>
      <c r="AM107" s="284"/>
      <c r="AN107" s="284">
        <f t="shared" si="95"/>
        <v>0</v>
      </c>
      <c r="AO107" s="284">
        <f t="shared" si="95"/>
        <v>0</v>
      </c>
      <c r="AP107" s="291">
        <f t="shared" si="81"/>
        <v>0</v>
      </c>
      <c r="AQ107" s="291">
        <f t="shared" si="81"/>
        <v>0</v>
      </c>
      <c r="AR107" s="292">
        <f t="shared" si="96"/>
        <v>232</v>
      </c>
      <c r="AS107" s="292">
        <f t="shared" si="96"/>
        <v>2416</v>
      </c>
      <c r="AT107" s="292">
        <f t="shared" si="96"/>
        <v>108</v>
      </c>
      <c r="AU107" s="292">
        <f t="shared" si="96"/>
        <v>390</v>
      </c>
      <c r="AV107" s="286">
        <f t="shared" si="96"/>
        <v>0</v>
      </c>
      <c r="AW107" s="286">
        <f t="shared" si="96"/>
        <v>0</v>
      </c>
      <c r="AX107" s="286">
        <f t="shared" si="96"/>
        <v>0</v>
      </c>
      <c r="AY107" s="286">
        <f t="shared" si="96"/>
        <v>0</v>
      </c>
      <c r="AZ107" s="286">
        <f t="shared" si="96"/>
        <v>0</v>
      </c>
      <c r="BA107" s="286">
        <f t="shared" si="96"/>
        <v>0</v>
      </c>
      <c r="BB107" s="150"/>
      <c r="BC107" s="287">
        <f t="shared" si="97"/>
        <v>139688.99999999994</v>
      </c>
      <c r="BD107" s="287">
        <f t="shared" si="97"/>
        <v>188458.4</v>
      </c>
      <c r="BE107" s="333">
        <f t="shared" si="97"/>
        <v>377761.00000000006</v>
      </c>
      <c r="BF107" s="333">
        <f t="shared" si="97"/>
        <v>326389</v>
      </c>
      <c r="BG107" s="333">
        <f t="shared" si="97"/>
        <v>591692</v>
      </c>
      <c r="BH107" s="333">
        <f t="shared" si="97"/>
        <v>412799.7</v>
      </c>
      <c r="BI107" s="333">
        <f t="shared" si="97"/>
        <v>185204</v>
      </c>
      <c r="BJ107" s="333">
        <f t="shared" si="97"/>
        <v>1054582</v>
      </c>
      <c r="BK107" s="333">
        <f t="shared" si="97"/>
        <v>38327.599999999999</v>
      </c>
      <c r="BL107" s="333">
        <f t="shared" si="97"/>
        <v>33785</v>
      </c>
      <c r="BM107" s="333">
        <f t="shared" si="97"/>
        <v>62926</v>
      </c>
      <c r="BN107" s="334">
        <f t="shared" si="55"/>
        <v>10</v>
      </c>
      <c r="BO107" s="87">
        <f t="shared" si="90"/>
        <v>2019</v>
      </c>
      <c r="BP107" s="87"/>
    </row>
    <row r="108" spans="1:68" s="35" customFormat="1" ht="10.5" customHeight="1" x14ac:dyDescent="0.2">
      <c r="A108" s="87" t="str">
        <f t="shared" si="85"/>
        <v>2019-20ENG11</v>
      </c>
      <c r="B108" s="87" t="str">
        <f t="shared" si="14"/>
        <v>ENG</v>
      </c>
      <c r="C108" s="87" t="str">
        <f t="shared" si="82"/>
        <v>2019-20</v>
      </c>
      <c r="D108" s="35" t="s">
        <v>522</v>
      </c>
      <c r="E108" s="42"/>
      <c r="F108" s="86" t="str">
        <f t="shared" si="91"/>
        <v>ENG</v>
      </c>
      <c r="G108" s="86" t="str">
        <f t="shared" si="58"/>
        <v>ENG</v>
      </c>
      <c r="H108" s="87" t="str">
        <f t="shared" si="59"/>
        <v>ENGLAND</v>
      </c>
      <c r="I108" s="292">
        <f t="shared" si="92"/>
        <v>2606</v>
      </c>
      <c r="J108" s="292">
        <f t="shared" si="92"/>
        <v>748</v>
      </c>
      <c r="K108" s="292">
        <f t="shared" si="92"/>
        <v>358</v>
      </c>
      <c r="L108" s="292">
        <f t="shared" si="92"/>
        <v>190</v>
      </c>
      <c r="M108" s="292">
        <f t="shared" si="79"/>
        <v>0</v>
      </c>
      <c r="N108" s="292">
        <f t="shared" si="79"/>
        <v>0</v>
      </c>
      <c r="O108" s="292">
        <f t="shared" si="79"/>
        <v>0</v>
      </c>
      <c r="P108" s="292">
        <f t="shared" si="79"/>
        <v>0</v>
      </c>
      <c r="Q108" s="292">
        <f t="shared" si="93"/>
        <v>0</v>
      </c>
      <c r="R108" s="292">
        <f t="shared" si="93"/>
        <v>0</v>
      </c>
      <c r="S108" s="292">
        <f t="shared" si="80"/>
        <v>7152</v>
      </c>
      <c r="T108" s="293">
        <f t="shared" si="86"/>
        <v>4288</v>
      </c>
      <c r="U108" s="290">
        <f t="shared" si="68"/>
        <v>88.054524253731358</v>
      </c>
      <c r="V108" s="290">
        <f t="shared" si="69"/>
        <v>75.017257462686572</v>
      </c>
      <c r="W108" s="290">
        <f t="shared" si="70"/>
        <v>136.83115671641792</v>
      </c>
      <c r="X108" s="289">
        <f t="shared" si="87"/>
        <v>4905</v>
      </c>
      <c r="Y108" s="290">
        <f t="shared" si="62"/>
        <v>82.851743119266047</v>
      </c>
      <c r="Z108" s="290">
        <f t="shared" si="63"/>
        <v>38.069928644240569</v>
      </c>
      <c r="AA108" s="290">
        <f t="shared" si="64"/>
        <v>217.38470948012232</v>
      </c>
      <c r="AB108" s="289">
        <f t="shared" si="88"/>
        <v>679</v>
      </c>
      <c r="AC108" s="290">
        <f t="shared" si="65"/>
        <v>58.270839469808536</v>
      </c>
      <c r="AD108" s="290">
        <f t="shared" si="66"/>
        <v>50.927835051546388</v>
      </c>
      <c r="AE108" s="290">
        <f t="shared" si="67"/>
        <v>97.387334315169369</v>
      </c>
      <c r="AF108" s="287">
        <f t="shared" si="89"/>
        <v>1200</v>
      </c>
      <c r="AG108" s="288">
        <f t="shared" si="71"/>
        <v>137.30141129032273</v>
      </c>
      <c r="AH108" s="288">
        <f t="shared" si="72"/>
        <v>191.01935483870966</v>
      </c>
      <c r="AI108" s="287">
        <f t="shared" si="94"/>
        <v>992</v>
      </c>
      <c r="AJ108" s="284">
        <f t="shared" si="94"/>
        <v>0</v>
      </c>
      <c r="AK108" s="284">
        <f t="shared" si="94"/>
        <v>0</v>
      </c>
      <c r="AL108" s="284"/>
      <c r="AM108" s="284"/>
      <c r="AN108" s="284">
        <f t="shared" si="95"/>
        <v>8645</v>
      </c>
      <c r="AO108" s="284">
        <f t="shared" si="95"/>
        <v>8898</v>
      </c>
      <c r="AP108" s="291">
        <f t="shared" si="81"/>
        <v>0</v>
      </c>
      <c r="AQ108" s="291">
        <f t="shared" si="81"/>
        <v>0</v>
      </c>
      <c r="AR108" s="292">
        <f t="shared" si="96"/>
        <v>204</v>
      </c>
      <c r="AS108" s="292">
        <f t="shared" si="96"/>
        <v>2535</v>
      </c>
      <c r="AT108" s="292">
        <f t="shared" si="96"/>
        <v>93</v>
      </c>
      <c r="AU108" s="292">
        <f t="shared" si="96"/>
        <v>339</v>
      </c>
      <c r="AV108" s="286">
        <f t="shared" si="96"/>
        <v>0</v>
      </c>
      <c r="AW108" s="286">
        <f t="shared" si="96"/>
        <v>0</v>
      </c>
      <c r="AX108" s="286">
        <f t="shared" si="96"/>
        <v>0</v>
      </c>
      <c r="AY108" s="286">
        <f t="shared" si="96"/>
        <v>0</v>
      </c>
      <c r="AZ108" s="286">
        <f t="shared" si="96"/>
        <v>0</v>
      </c>
      <c r="BA108" s="286">
        <f t="shared" si="96"/>
        <v>0</v>
      </c>
      <c r="BB108" s="150"/>
      <c r="BC108" s="287">
        <f t="shared" si="97"/>
        <v>136203.00000000015</v>
      </c>
      <c r="BD108" s="287">
        <f t="shared" si="97"/>
        <v>189491.19999999998</v>
      </c>
      <c r="BE108" s="333">
        <f t="shared" si="97"/>
        <v>377577.80000000005</v>
      </c>
      <c r="BF108" s="333">
        <f t="shared" si="97"/>
        <v>321674</v>
      </c>
      <c r="BG108" s="333">
        <f t="shared" si="97"/>
        <v>586732</v>
      </c>
      <c r="BH108" s="333">
        <f t="shared" si="97"/>
        <v>406387.79999999993</v>
      </c>
      <c r="BI108" s="333">
        <f t="shared" si="97"/>
        <v>186733</v>
      </c>
      <c r="BJ108" s="333">
        <f t="shared" si="97"/>
        <v>1066272</v>
      </c>
      <c r="BK108" s="333">
        <f t="shared" si="97"/>
        <v>39565.899999999994</v>
      </c>
      <c r="BL108" s="333">
        <f t="shared" si="97"/>
        <v>34580</v>
      </c>
      <c r="BM108" s="333">
        <f t="shared" si="97"/>
        <v>66126</v>
      </c>
      <c r="BN108" s="334">
        <f t="shared" si="55"/>
        <v>11</v>
      </c>
      <c r="BO108" s="87">
        <f t="shared" si="90"/>
        <v>2019</v>
      </c>
      <c r="BP108" s="87"/>
    </row>
    <row r="109" spans="1:68" s="35" customFormat="1" ht="10.5" customHeight="1" x14ac:dyDescent="0.2">
      <c r="A109" s="87" t="str">
        <f t="shared" si="85"/>
        <v>2019-20ENG12</v>
      </c>
      <c r="B109" s="87" t="str">
        <f t="shared" si="14"/>
        <v>ENG</v>
      </c>
      <c r="C109" s="87" t="str">
        <f t="shared" si="82"/>
        <v>2019-20</v>
      </c>
      <c r="D109" s="35" t="s">
        <v>523</v>
      </c>
      <c r="E109" s="42"/>
      <c r="F109" s="86" t="str">
        <f t="shared" si="91"/>
        <v>ENG</v>
      </c>
      <c r="G109" s="86" t="str">
        <f t="shared" si="58"/>
        <v>ENG</v>
      </c>
      <c r="H109" s="87" t="str">
        <f t="shared" si="59"/>
        <v>ENGLAND</v>
      </c>
      <c r="I109" s="292">
        <f t="shared" si="92"/>
        <v>3084</v>
      </c>
      <c r="J109" s="292">
        <f t="shared" si="92"/>
        <v>884</v>
      </c>
      <c r="K109" s="292">
        <f t="shared" si="92"/>
        <v>446</v>
      </c>
      <c r="L109" s="292">
        <f t="shared" si="92"/>
        <v>229</v>
      </c>
      <c r="M109" s="292">
        <f t="shared" ref="M109:P128" si="98">SUMIFS(M$729:M$10135,$BN$729:$BN$10135,$BN109,$BO$729:$BO$10135,$BO109)</f>
        <v>0</v>
      </c>
      <c r="N109" s="292">
        <f t="shared" si="98"/>
        <v>0</v>
      </c>
      <c r="O109" s="292">
        <f t="shared" si="98"/>
        <v>0</v>
      </c>
      <c r="P109" s="292">
        <f t="shared" si="98"/>
        <v>0</v>
      </c>
      <c r="Q109" s="292">
        <f t="shared" si="93"/>
        <v>0</v>
      </c>
      <c r="R109" s="292">
        <f t="shared" si="93"/>
        <v>0</v>
      </c>
      <c r="S109" s="292">
        <f t="shared" si="80"/>
        <v>8737</v>
      </c>
      <c r="T109" s="293">
        <f t="shared" si="86"/>
        <v>4349</v>
      </c>
      <c r="U109" s="290">
        <f t="shared" si="68"/>
        <v>89.030696711887785</v>
      </c>
      <c r="V109" s="290">
        <f t="shared" si="69"/>
        <v>75.922051046217518</v>
      </c>
      <c r="W109" s="290">
        <f t="shared" si="70"/>
        <v>136.96160036790067</v>
      </c>
      <c r="X109" s="289">
        <f t="shared" si="87"/>
        <v>4990</v>
      </c>
      <c r="Y109" s="290">
        <f t="shared" si="62"/>
        <v>83.460861723446882</v>
      </c>
      <c r="Z109" s="290">
        <f t="shared" si="63"/>
        <v>36.787374749499001</v>
      </c>
      <c r="AA109" s="290">
        <f t="shared" si="64"/>
        <v>221.08256513026052</v>
      </c>
      <c r="AB109" s="289">
        <f t="shared" si="88"/>
        <v>712</v>
      </c>
      <c r="AC109" s="290">
        <f t="shared" si="65"/>
        <v>58.298174157303364</v>
      </c>
      <c r="AD109" s="290">
        <f t="shared" si="66"/>
        <v>50.303370786516851</v>
      </c>
      <c r="AE109" s="290">
        <f t="shared" si="67"/>
        <v>97.004213483146074</v>
      </c>
      <c r="AF109" s="287">
        <f t="shared" si="89"/>
        <v>1224</v>
      </c>
      <c r="AG109" s="288">
        <f t="shared" si="71"/>
        <v>137.68307086614197</v>
      </c>
      <c r="AH109" s="288">
        <f t="shared" si="72"/>
        <v>185.20157480314958</v>
      </c>
      <c r="AI109" s="287">
        <f t="shared" si="94"/>
        <v>1016</v>
      </c>
      <c r="AJ109" s="284">
        <f t="shared" si="94"/>
        <v>0</v>
      </c>
      <c r="AK109" s="284">
        <f t="shared" si="94"/>
        <v>0</v>
      </c>
      <c r="AL109" s="284"/>
      <c r="AM109" s="284"/>
      <c r="AN109" s="284">
        <f t="shared" si="95"/>
        <v>0</v>
      </c>
      <c r="AO109" s="284">
        <f t="shared" si="95"/>
        <v>0</v>
      </c>
      <c r="AP109" s="291">
        <f t="shared" ref="AP109:AQ128" si="99">SUMIFS(AP$729:AP$10135,$BN$729:$BN$10135,$BN109,$BO$729:$BO$10135,$BO109)</f>
        <v>9227</v>
      </c>
      <c r="AQ109" s="291">
        <f t="shared" si="99"/>
        <v>11370</v>
      </c>
      <c r="AR109" s="292">
        <f t="shared" si="96"/>
        <v>247</v>
      </c>
      <c r="AS109" s="292">
        <f t="shared" si="96"/>
        <v>3008</v>
      </c>
      <c r="AT109" s="292">
        <f t="shared" si="96"/>
        <v>125</v>
      </c>
      <c r="AU109" s="292">
        <f t="shared" si="96"/>
        <v>425</v>
      </c>
      <c r="AV109" s="286">
        <f t="shared" si="96"/>
        <v>0</v>
      </c>
      <c r="AW109" s="286">
        <f t="shared" si="96"/>
        <v>0</v>
      </c>
      <c r="AX109" s="286">
        <f t="shared" si="96"/>
        <v>0</v>
      </c>
      <c r="AY109" s="286">
        <f t="shared" si="96"/>
        <v>0</v>
      </c>
      <c r="AZ109" s="286">
        <f t="shared" si="96"/>
        <v>0</v>
      </c>
      <c r="BA109" s="286">
        <f t="shared" si="96"/>
        <v>0</v>
      </c>
      <c r="BB109" s="150"/>
      <c r="BC109" s="287">
        <f t="shared" si="97"/>
        <v>139886.00000000023</v>
      </c>
      <c r="BD109" s="287">
        <f t="shared" si="97"/>
        <v>188164.8</v>
      </c>
      <c r="BE109" s="333">
        <f t="shared" si="97"/>
        <v>387194.5</v>
      </c>
      <c r="BF109" s="333">
        <f t="shared" si="97"/>
        <v>330185</v>
      </c>
      <c r="BG109" s="333">
        <f t="shared" si="97"/>
        <v>595646</v>
      </c>
      <c r="BH109" s="333">
        <f t="shared" si="97"/>
        <v>416469.69999999995</v>
      </c>
      <c r="BI109" s="333">
        <f t="shared" si="97"/>
        <v>183569</v>
      </c>
      <c r="BJ109" s="333">
        <f t="shared" si="97"/>
        <v>1103202</v>
      </c>
      <c r="BK109" s="333">
        <f t="shared" si="97"/>
        <v>41508.299999999996</v>
      </c>
      <c r="BL109" s="333">
        <f t="shared" si="97"/>
        <v>35816</v>
      </c>
      <c r="BM109" s="333">
        <f t="shared" si="97"/>
        <v>69067</v>
      </c>
      <c r="BN109" s="334">
        <f t="shared" si="55"/>
        <v>12</v>
      </c>
      <c r="BO109" s="87">
        <f t="shared" si="90"/>
        <v>2019</v>
      </c>
      <c r="BP109" s="87"/>
    </row>
    <row r="110" spans="1:68" s="35" customFormat="1" ht="10.5" customHeight="1" x14ac:dyDescent="0.2">
      <c r="A110" s="87" t="str">
        <f t="shared" si="85"/>
        <v>2019-20ENG1</v>
      </c>
      <c r="B110" s="87" t="str">
        <f>B109</f>
        <v>ENG</v>
      </c>
      <c r="C110" s="87" t="str">
        <f t="shared" si="82"/>
        <v>2019-20</v>
      </c>
      <c r="D110" s="35" t="s">
        <v>524</v>
      </c>
      <c r="E110" s="42"/>
      <c r="F110" s="86" t="str">
        <f t="shared" si="91"/>
        <v>ENG</v>
      </c>
      <c r="G110" s="86" t="str">
        <f>G109</f>
        <v>ENG</v>
      </c>
      <c r="H110" s="87" t="str">
        <f>H109</f>
        <v>ENGLAND</v>
      </c>
      <c r="I110" s="292">
        <f t="shared" si="92"/>
        <v>2937</v>
      </c>
      <c r="J110" s="292">
        <f t="shared" si="92"/>
        <v>900</v>
      </c>
      <c r="K110" s="292">
        <f t="shared" si="92"/>
        <v>463</v>
      </c>
      <c r="L110" s="292">
        <f t="shared" si="92"/>
        <v>259</v>
      </c>
      <c r="M110" s="292">
        <f t="shared" si="98"/>
        <v>0</v>
      </c>
      <c r="N110" s="292">
        <f t="shared" si="98"/>
        <v>0</v>
      </c>
      <c r="O110" s="292">
        <f t="shared" si="98"/>
        <v>0</v>
      </c>
      <c r="P110" s="292">
        <f t="shared" si="98"/>
        <v>0</v>
      </c>
      <c r="Q110" s="292">
        <f t="shared" si="93"/>
        <v>1154</v>
      </c>
      <c r="R110" s="292">
        <f t="shared" si="93"/>
        <v>831</v>
      </c>
      <c r="S110" s="292">
        <f t="shared" si="80"/>
        <v>8145</v>
      </c>
      <c r="T110" s="293">
        <f t="shared" si="86"/>
        <v>4475</v>
      </c>
      <c r="U110" s="290">
        <f t="shared" si="68"/>
        <v>80.630212290502797</v>
      </c>
      <c r="V110" s="290">
        <f t="shared" si="69"/>
        <v>70.753072625698323</v>
      </c>
      <c r="W110" s="290">
        <f t="shared" si="70"/>
        <v>123.51150837988827</v>
      </c>
      <c r="X110" s="289">
        <f t="shared" si="87"/>
        <v>5127</v>
      </c>
      <c r="Y110" s="290">
        <f t="shared" si="62"/>
        <v>80.797542422469277</v>
      </c>
      <c r="Z110" s="290">
        <f t="shared" si="63"/>
        <v>37.020089721084453</v>
      </c>
      <c r="AA110" s="290">
        <f t="shared" si="64"/>
        <v>210.70275014628439</v>
      </c>
      <c r="AB110" s="289">
        <f t="shared" si="88"/>
        <v>766</v>
      </c>
      <c r="AC110" s="290">
        <f t="shared" si="65"/>
        <v>57.927154046997394</v>
      </c>
      <c r="AD110" s="290">
        <f t="shared" si="66"/>
        <v>51.010443864229764</v>
      </c>
      <c r="AE110" s="290">
        <f t="shared" si="67"/>
        <v>93.202349869451695</v>
      </c>
      <c r="AF110" s="287">
        <f t="shared" si="89"/>
        <v>1175</v>
      </c>
      <c r="AG110" s="288">
        <f t="shared" si="71"/>
        <v>134.04058272632668</v>
      </c>
      <c r="AH110" s="288">
        <f t="shared" si="72"/>
        <v>180.51654526534858</v>
      </c>
      <c r="AI110" s="287">
        <f t="shared" si="94"/>
        <v>961</v>
      </c>
      <c r="AJ110" s="284">
        <f t="shared" si="94"/>
        <v>1263</v>
      </c>
      <c r="AK110" s="284">
        <f t="shared" si="94"/>
        <v>1616</v>
      </c>
      <c r="AL110" s="284"/>
      <c r="AM110" s="284"/>
      <c r="AN110" s="284">
        <f t="shared" si="95"/>
        <v>0</v>
      </c>
      <c r="AO110" s="284">
        <f t="shared" si="95"/>
        <v>0</v>
      </c>
      <c r="AP110" s="291">
        <f t="shared" si="99"/>
        <v>0</v>
      </c>
      <c r="AQ110" s="291">
        <f t="shared" si="99"/>
        <v>0</v>
      </c>
      <c r="AR110" s="292">
        <f t="shared" si="96"/>
        <v>269</v>
      </c>
      <c r="AS110" s="292">
        <f t="shared" si="96"/>
        <v>2861</v>
      </c>
      <c r="AT110" s="292">
        <f t="shared" si="96"/>
        <v>135</v>
      </c>
      <c r="AU110" s="292">
        <f t="shared" si="96"/>
        <v>434</v>
      </c>
      <c r="AV110" s="286">
        <f t="shared" si="96"/>
        <v>0</v>
      </c>
      <c r="AW110" s="286">
        <f t="shared" si="96"/>
        <v>0</v>
      </c>
      <c r="AX110" s="286">
        <f t="shared" si="96"/>
        <v>0</v>
      </c>
      <c r="AY110" s="286">
        <f t="shared" si="96"/>
        <v>0</v>
      </c>
      <c r="AZ110" s="286">
        <f t="shared" si="96"/>
        <v>0</v>
      </c>
      <c r="BA110" s="286">
        <f t="shared" si="96"/>
        <v>0</v>
      </c>
      <c r="BB110" s="150"/>
      <c r="BC110" s="287">
        <f t="shared" si="97"/>
        <v>128812.99999999994</v>
      </c>
      <c r="BD110" s="287">
        <f t="shared" si="97"/>
        <v>173476.4</v>
      </c>
      <c r="BE110" s="333">
        <f t="shared" si="97"/>
        <v>360820.2</v>
      </c>
      <c r="BF110" s="333">
        <f t="shared" si="97"/>
        <v>316620</v>
      </c>
      <c r="BG110" s="333">
        <f t="shared" si="97"/>
        <v>552714</v>
      </c>
      <c r="BH110" s="333">
        <f t="shared" si="97"/>
        <v>414249</v>
      </c>
      <c r="BI110" s="333">
        <f t="shared" si="97"/>
        <v>189802</v>
      </c>
      <c r="BJ110" s="333">
        <f t="shared" si="97"/>
        <v>1080273</v>
      </c>
      <c r="BK110" s="333">
        <f t="shared" si="97"/>
        <v>44372.200000000004</v>
      </c>
      <c r="BL110" s="333">
        <f t="shared" si="97"/>
        <v>39074</v>
      </c>
      <c r="BM110" s="333">
        <f t="shared" si="97"/>
        <v>71393</v>
      </c>
      <c r="BN110" s="334">
        <f t="shared" si="55"/>
        <v>1</v>
      </c>
      <c r="BO110" s="87">
        <f t="shared" si="90"/>
        <v>2020</v>
      </c>
      <c r="BP110" s="87"/>
    </row>
    <row r="111" spans="1:68" s="35" customFormat="1" ht="10.5" customHeight="1" x14ac:dyDescent="0.2">
      <c r="A111" s="87" t="str">
        <f t="shared" si="85"/>
        <v>2019-20ENG2</v>
      </c>
      <c r="B111" s="87" t="str">
        <f>B110</f>
        <v>ENG</v>
      </c>
      <c r="C111" s="87" t="str">
        <f t="shared" si="82"/>
        <v>2019-20</v>
      </c>
      <c r="D111" s="35" t="s">
        <v>525</v>
      </c>
      <c r="E111" s="42"/>
      <c r="F111" s="86" t="str">
        <f t="shared" si="91"/>
        <v>ENG</v>
      </c>
      <c r="G111" s="86" t="str">
        <f>G110</f>
        <v>ENG</v>
      </c>
      <c r="H111" s="87" t="str">
        <f>H110</f>
        <v>ENGLAND</v>
      </c>
      <c r="I111" s="292">
        <f t="shared" si="92"/>
        <v>2443</v>
      </c>
      <c r="J111" s="292">
        <f t="shared" si="92"/>
        <v>725</v>
      </c>
      <c r="K111" s="292">
        <f t="shared" si="92"/>
        <v>387</v>
      </c>
      <c r="L111" s="292">
        <f t="shared" si="92"/>
        <v>191</v>
      </c>
      <c r="M111" s="292">
        <f t="shared" si="98"/>
        <v>0</v>
      </c>
      <c r="N111" s="292">
        <f t="shared" si="98"/>
        <v>0</v>
      </c>
      <c r="O111" s="292">
        <f t="shared" si="98"/>
        <v>0</v>
      </c>
      <c r="P111" s="292">
        <f t="shared" si="98"/>
        <v>0</v>
      </c>
      <c r="Q111" s="292">
        <f t="shared" si="93"/>
        <v>0</v>
      </c>
      <c r="R111" s="292">
        <f t="shared" si="93"/>
        <v>0</v>
      </c>
      <c r="S111" s="292">
        <f t="shared" si="80"/>
        <v>7008</v>
      </c>
      <c r="T111" s="293">
        <f t="shared" si="86"/>
        <v>4035</v>
      </c>
      <c r="U111" s="290">
        <f t="shared" si="68"/>
        <v>80.278314745972736</v>
      </c>
      <c r="V111" s="290">
        <f t="shared" si="69"/>
        <v>71.771499380421318</v>
      </c>
      <c r="W111" s="290">
        <f t="shared" si="70"/>
        <v>120.22304832713755</v>
      </c>
      <c r="X111" s="289">
        <f t="shared" si="87"/>
        <v>4697</v>
      </c>
      <c r="Y111" s="290">
        <f t="shared" si="62"/>
        <v>79.461294443261664</v>
      </c>
      <c r="Z111" s="290">
        <f t="shared" si="63"/>
        <v>36.440068128592721</v>
      </c>
      <c r="AA111" s="290">
        <f t="shared" si="64"/>
        <v>204.02320630189482</v>
      </c>
      <c r="AB111" s="289">
        <f t="shared" si="88"/>
        <v>640</v>
      </c>
      <c r="AC111" s="290">
        <f t="shared" si="65"/>
        <v>59.306406249999995</v>
      </c>
      <c r="AD111" s="290">
        <f t="shared" si="66"/>
        <v>50.862499999999997</v>
      </c>
      <c r="AE111" s="290">
        <f t="shared" si="67"/>
        <v>96.956249999999997</v>
      </c>
      <c r="AF111" s="287">
        <f t="shared" si="89"/>
        <v>1056</v>
      </c>
      <c r="AG111" s="288">
        <f t="shared" si="71"/>
        <v>132.03999999999991</v>
      </c>
      <c r="AH111" s="288">
        <f t="shared" si="72"/>
        <v>179.35840000000002</v>
      </c>
      <c r="AI111" s="287">
        <f t="shared" si="94"/>
        <v>875</v>
      </c>
      <c r="AJ111" s="284">
        <f t="shared" si="94"/>
        <v>0</v>
      </c>
      <c r="AK111" s="284">
        <f t="shared" si="94"/>
        <v>0</v>
      </c>
      <c r="AL111" s="284"/>
      <c r="AM111" s="284"/>
      <c r="AN111" s="284">
        <f t="shared" si="95"/>
        <v>8346</v>
      </c>
      <c r="AO111" s="284">
        <f t="shared" si="95"/>
        <v>8489</v>
      </c>
      <c r="AP111" s="291">
        <f t="shared" si="99"/>
        <v>0</v>
      </c>
      <c r="AQ111" s="291">
        <f t="shared" si="99"/>
        <v>0</v>
      </c>
      <c r="AR111" s="292">
        <f t="shared" si="96"/>
        <v>185</v>
      </c>
      <c r="AS111" s="292">
        <f t="shared" si="96"/>
        <v>2367</v>
      </c>
      <c r="AT111" s="292">
        <f t="shared" si="96"/>
        <v>82</v>
      </c>
      <c r="AU111" s="292">
        <f t="shared" si="96"/>
        <v>365</v>
      </c>
      <c r="AV111" s="286">
        <f t="shared" si="96"/>
        <v>0</v>
      </c>
      <c r="AW111" s="286">
        <f t="shared" si="96"/>
        <v>0</v>
      </c>
      <c r="AX111" s="286">
        <f t="shared" si="96"/>
        <v>0</v>
      </c>
      <c r="AY111" s="286">
        <f t="shared" si="96"/>
        <v>0</v>
      </c>
      <c r="AZ111" s="286">
        <f t="shared" si="96"/>
        <v>0</v>
      </c>
      <c r="BA111" s="286">
        <f t="shared" si="96"/>
        <v>0</v>
      </c>
      <c r="BB111" s="150"/>
      <c r="BC111" s="287">
        <f t="shared" si="97"/>
        <v>115534.99999999991</v>
      </c>
      <c r="BD111" s="287">
        <f t="shared" si="97"/>
        <v>156938.6</v>
      </c>
      <c r="BE111" s="333">
        <f t="shared" si="97"/>
        <v>323923</v>
      </c>
      <c r="BF111" s="333">
        <f t="shared" si="97"/>
        <v>289598</v>
      </c>
      <c r="BG111" s="333">
        <f t="shared" si="97"/>
        <v>485100</v>
      </c>
      <c r="BH111" s="333">
        <f t="shared" si="97"/>
        <v>373229.70000000007</v>
      </c>
      <c r="BI111" s="333">
        <f t="shared" si="97"/>
        <v>171159</v>
      </c>
      <c r="BJ111" s="333">
        <f t="shared" si="97"/>
        <v>958297</v>
      </c>
      <c r="BK111" s="333">
        <f t="shared" si="97"/>
        <v>37956.1</v>
      </c>
      <c r="BL111" s="333">
        <f t="shared" si="97"/>
        <v>32552</v>
      </c>
      <c r="BM111" s="333">
        <f t="shared" si="97"/>
        <v>62052</v>
      </c>
      <c r="BN111" s="334">
        <f t="shared" si="55"/>
        <v>2</v>
      </c>
      <c r="BO111" s="87">
        <f t="shared" si="90"/>
        <v>2020</v>
      </c>
      <c r="BP111" s="87"/>
    </row>
    <row r="112" spans="1:68" s="35" customFormat="1" ht="10.5" customHeight="1" x14ac:dyDescent="0.2">
      <c r="A112" s="87" t="str">
        <f t="shared" si="85"/>
        <v>2019-20ENG3</v>
      </c>
      <c r="B112" s="87" t="str">
        <f t="shared" ref="B112:B135" si="100">B111</f>
        <v>ENG</v>
      </c>
      <c r="C112" s="87" t="str">
        <f t="shared" ref="C112:C117" si="101">IF(D112=D$5,LEFT(C111,4)+1&amp;"-"&amp;RIGHT(C111,2)+1,C111)</f>
        <v>2019-20</v>
      </c>
      <c r="D112" s="35" t="s">
        <v>526</v>
      </c>
      <c r="E112" s="42"/>
      <c r="F112" s="86" t="str">
        <f t="shared" ref="F112:F117" si="102">G112</f>
        <v>ENG</v>
      </c>
      <c r="G112" s="86" t="str">
        <f t="shared" ref="G112:H135" si="103">G111</f>
        <v>ENG</v>
      </c>
      <c r="H112" s="87" t="str">
        <f t="shared" ref="H112:H124" si="104">H111</f>
        <v>ENGLAND</v>
      </c>
      <c r="I112" s="292">
        <f t="shared" si="92"/>
        <v>2896</v>
      </c>
      <c r="J112" s="292">
        <f t="shared" si="92"/>
        <v>738</v>
      </c>
      <c r="K112" s="292">
        <f t="shared" si="92"/>
        <v>375</v>
      </c>
      <c r="L112" s="292">
        <f t="shared" si="92"/>
        <v>189</v>
      </c>
      <c r="M112" s="292">
        <f t="shared" si="98"/>
        <v>0</v>
      </c>
      <c r="N112" s="292">
        <f t="shared" si="98"/>
        <v>0</v>
      </c>
      <c r="O112" s="292">
        <f t="shared" si="98"/>
        <v>0</v>
      </c>
      <c r="P112" s="292">
        <f t="shared" si="98"/>
        <v>0</v>
      </c>
      <c r="Q112" s="292">
        <f t="shared" si="93"/>
        <v>0</v>
      </c>
      <c r="R112" s="292">
        <f t="shared" si="93"/>
        <v>0</v>
      </c>
      <c r="S112" s="292">
        <f t="shared" si="80"/>
        <v>8607</v>
      </c>
      <c r="T112" s="293">
        <f t="shared" si="86"/>
        <v>3845</v>
      </c>
      <c r="U112" s="290">
        <f t="shared" si="68"/>
        <v>86.084031209362806</v>
      </c>
      <c r="V112" s="290">
        <f t="shared" si="69"/>
        <v>75.248634590377108</v>
      </c>
      <c r="W112" s="290">
        <f t="shared" si="70"/>
        <v>133.19349804941481</v>
      </c>
      <c r="X112" s="289">
        <f t="shared" si="87"/>
        <v>4472</v>
      </c>
      <c r="Y112" s="290">
        <f t="shared" si="62"/>
        <v>74.28421288014313</v>
      </c>
      <c r="Z112" s="290">
        <f t="shared" si="63"/>
        <v>37.61225402504472</v>
      </c>
      <c r="AA112" s="290">
        <f t="shared" si="64"/>
        <v>173.49709302325581</v>
      </c>
      <c r="AB112" s="289">
        <f t="shared" si="88"/>
        <v>623</v>
      </c>
      <c r="AC112" s="290">
        <f t="shared" si="65"/>
        <v>59.822632423756033</v>
      </c>
      <c r="AD112" s="290">
        <f t="shared" si="66"/>
        <v>51.123595505617978</v>
      </c>
      <c r="AE112" s="290">
        <f t="shared" si="67"/>
        <v>107.1091492776886</v>
      </c>
      <c r="AF112" s="287">
        <f t="shared" si="89"/>
        <v>975</v>
      </c>
      <c r="AG112" s="288">
        <f t="shared" si="71"/>
        <v>136.72388059701501</v>
      </c>
      <c r="AH112" s="288">
        <f t="shared" si="72"/>
        <v>193.4047263681592</v>
      </c>
      <c r="AI112" s="287">
        <f t="shared" si="94"/>
        <v>804</v>
      </c>
      <c r="AJ112" s="284">
        <f t="shared" si="94"/>
        <v>0</v>
      </c>
      <c r="AK112" s="284">
        <f t="shared" si="94"/>
        <v>0</v>
      </c>
      <c r="AL112" s="284"/>
      <c r="AM112" s="284"/>
      <c r="AN112" s="284">
        <f t="shared" si="95"/>
        <v>0</v>
      </c>
      <c r="AO112" s="284">
        <f t="shared" si="95"/>
        <v>0</v>
      </c>
      <c r="AP112" s="291">
        <f t="shared" si="99"/>
        <v>6943</v>
      </c>
      <c r="AQ112" s="291">
        <f t="shared" si="99"/>
        <v>8250</v>
      </c>
      <c r="AR112" s="292">
        <f t="shared" si="96"/>
        <v>197</v>
      </c>
      <c r="AS112" s="292">
        <f t="shared" si="96"/>
        <v>2826</v>
      </c>
      <c r="AT112" s="292">
        <f t="shared" si="96"/>
        <v>86</v>
      </c>
      <c r="AU112" s="292">
        <f t="shared" si="96"/>
        <v>354</v>
      </c>
      <c r="AV112" s="286">
        <f t="shared" si="96"/>
        <v>0</v>
      </c>
      <c r="AW112" s="286">
        <f t="shared" si="96"/>
        <v>0</v>
      </c>
      <c r="AX112" s="286">
        <f t="shared" si="96"/>
        <v>0</v>
      </c>
      <c r="AY112" s="286">
        <f t="shared" si="96"/>
        <v>0</v>
      </c>
      <c r="AZ112" s="286">
        <f t="shared" si="96"/>
        <v>0</v>
      </c>
      <c r="BA112" s="286">
        <f t="shared" si="96"/>
        <v>0</v>
      </c>
      <c r="BB112" s="150"/>
      <c r="BC112" s="287">
        <f t="shared" si="97"/>
        <v>109926.00000000006</v>
      </c>
      <c r="BD112" s="287">
        <f t="shared" si="97"/>
        <v>155497.4</v>
      </c>
      <c r="BE112" s="333">
        <f t="shared" si="97"/>
        <v>330993.09999999998</v>
      </c>
      <c r="BF112" s="333">
        <f t="shared" si="97"/>
        <v>289331</v>
      </c>
      <c r="BG112" s="333">
        <f t="shared" si="97"/>
        <v>512129</v>
      </c>
      <c r="BH112" s="333">
        <f t="shared" si="97"/>
        <v>332199.00000000006</v>
      </c>
      <c r="BI112" s="333">
        <f t="shared" si="97"/>
        <v>168202</v>
      </c>
      <c r="BJ112" s="333">
        <f t="shared" si="97"/>
        <v>775879</v>
      </c>
      <c r="BK112" s="333">
        <f t="shared" si="97"/>
        <v>37269.500000000007</v>
      </c>
      <c r="BL112" s="333">
        <f t="shared" si="97"/>
        <v>31850</v>
      </c>
      <c r="BM112" s="333">
        <f t="shared" si="97"/>
        <v>66729</v>
      </c>
      <c r="BN112" s="334">
        <f t="shared" si="55"/>
        <v>3</v>
      </c>
      <c r="BO112" s="87">
        <f t="shared" si="90"/>
        <v>2020</v>
      </c>
      <c r="BP112" s="87"/>
    </row>
    <row r="113" spans="1:68" s="35" customFormat="1" ht="10.5" customHeight="1" x14ac:dyDescent="0.2">
      <c r="A113" s="87" t="str">
        <f t="shared" si="85"/>
        <v>2020-21ENG4</v>
      </c>
      <c r="B113" s="87" t="str">
        <f t="shared" si="100"/>
        <v>ENG</v>
      </c>
      <c r="C113" s="87" t="str">
        <f t="shared" si="101"/>
        <v>2020-21</v>
      </c>
      <c r="D113" s="35" t="s">
        <v>514</v>
      </c>
      <c r="E113" s="42"/>
      <c r="F113" s="86" t="str">
        <f t="shared" si="102"/>
        <v>ENG</v>
      </c>
      <c r="G113" s="86" t="str">
        <f t="shared" si="103"/>
        <v>ENG</v>
      </c>
      <c r="H113" s="87" t="str">
        <f t="shared" si="104"/>
        <v>ENGLAND</v>
      </c>
      <c r="I113" s="292">
        <f t="shared" si="92"/>
        <v>3052</v>
      </c>
      <c r="J113" s="292">
        <f t="shared" si="92"/>
        <v>572</v>
      </c>
      <c r="K113" s="292">
        <f t="shared" si="92"/>
        <v>342</v>
      </c>
      <c r="L113" s="292">
        <f t="shared" si="92"/>
        <v>137</v>
      </c>
      <c r="M113" s="292">
        <f t="shared" si="98"/>
        <v>0</v>
      </c>
      <c r="N113" s="292">
        <f t="shared" si="98"/>
        <v>0</v>
      </c>
      <c r="O113" s="292">
        <f t="shared" si="98"/>
        <v>0</v>
      </c>
      <c r="P113" s="292">
        <f t="shared" si="98"/>
        <v>0</v>
      </c>
      <c r="Q113" s="292">
        <f t="shared" si="93"/>
        <v>904</v>
      </c>
      <c r="R113" s="292">
        <f t="shared" si="93"/>
        <v>673</v>
      </c>
      <c r="S113" s="292">
        <f t="shared" si="80"/>
        <v>10208</v>
      </c>
      <c r="T113" s="293">
        <f t="shared" si="86"/>
        <v>3254</v>
      </c>
      <c r="U113" s="290">
        <f t="shared" si="68"/>
        <v>78.266963736939161</v>
      </c>
      <c r="V113" s="290">
        <f t="shared" si="69"/>
        <v>71.185617701290724</v>
      </c>
      <c r="W113" s="290">
        <f t="shared" si="70"/>
        <v>115.02858020897357</v>
      </c>
      <c r="X113" s="289">
        <f t="shared" si="87"/>
        <v>3727</v>
      </c>
      <c r="Y113" s="290">
        <f t="shared" ref="Y113:Y144" si="105">IFERROR(BH113/X113,"-")</f>
        <v>70.338422323584652</v>
      </c>
      <c r="Z113" s="290">
        <f t="shared" ref="Z113:Z144" si="106">IFERROR(BI113/X113,"-")</f>
        <v>41.670780788838208</v>
      </c>
      <c r="AA113" s="290">
        <f t="shared" ref="AA113:AA144" si="107">IFERROR(BJ113/X113,"-")</f>
        <v>155.07646900992756</v>
      </c>
      <c r="AB113" s="289">
        <f t="shared" si="88"/>
        <v>512</v>
      </c>
      <c r="AC113" s="290">
        <f t="shared" ref="AC113:AC144" si="108">IFERROR(BK113/AB113,"-")</f>
        <v>60.365820312499999</v>
      </c>
      <c r="AD113" s="290">
        <f t="shared" ref="AD113:AD144" si="109">IFERROR(BL113/AB113,"-")</f>
        <v>54.205078125</v>
      </c>
      <c r="AE113" s="290">
        <f t="shared" ref="AE113:AE144" si="110">IFERROR(BM113/AB113,"-")</f>
        <v>94.19140625</v>
      </c>
      <c r="AF113" s="287">
        <f t="shared" si="89"/>
        <v>1026</v>
      </c>
      <c r="AG113" s="288">
        <f t="shared" si="71"/>
        <v>136.8166089965398</v>
      </c>
      <c r="AH113" s="288">
        <f t="shared" si="72"/>
        <v>185.25259515570934</v>
      </c>
      <c r="AI113" s="287">
        <f t="shared" si="94"/>
        <v>867</v>
      </c>
      <c r="AJ113" s="284">
        <f t="shared" si="94"/>
        <v>1053</v>
      </c>
      <c r="AK113" s="284">
        <f t="shared" si="94"/>
        <v>1385</v>
      </c>
      <c r="AL113" s="284"/>
      <c r="AM113" s="284"/>
      <c r="AN113" s="284">
        <f t="shared" si="95"/>
        <v>0</v>
      </c>
      <c r="AO113" s="284">
        <f t="shared" si="95"/>
        <v>0</v>
      </c>
      <c r="AP113" s="291">
        <f t="shared" si="99"/>
        <v>0</v>
      </c>
      <c r="AQ113" s="291">
        <f t="shared" si="99"/>
        <v>0</v>
      </c>
      <c r="AR113" s="292">
        <f t="shared" si="96"/>
        <v>164</v>
      </c>
      <c r="AS113" s="292">
        <f t="shared" si="96"/>
        <v>3008</v>
      </c>
      <c r="AT113" s="292">
        <f t="shared" si="96"/>
        <v>71</v>
      </c>
      <c r="AU113" s="292">
        <f t="shared" si="96"/>
        <v>328</v>
      </c>
      <c r="AV113" s="286">
        <f t="shared" si="96"/>
        <v>0</v>
      </c>
      <c r="AW113" s="286">
        <f t="shared" si="96"/>
        <v>0</v>
      </c>
      <c r="AX113" s="286">
        <f t="shared" si="96"/>
        <v>0</v>
      </c>
      <c r="AY113" s="286">
        <f t="shared" si="96"/>
        <v>0</v>
      </c>
      <c r="AZ113" s="286">
        <f t="shared" si="96"/>
        <v>0</v>
      </c>
      <c r="BA113" s="286">
        <f t="shared" si="96"/>
        <v>0</v>
      </c>
      <c r="BB113" s="150"/>
      <c r="BC113" s="287">
        <f t="shared" si="97"/>
        <v>118620.00000000001</v>
      </c>
      <c r="BD113" s="287">
        <f t="shared" si="97"/>
        <v>160614</v>
      </c>
      <c r="BE113" s="333">
        <f t="shared" si="97"/>
        <v>254680.7</v>
      </c>
      <c r="BF113" s="333">
        <f t="shared" si="97"/>
        <v>231638</v>
      </c>
      <c r="BG113" s="333">
        <f t="shared" si="97"/>
        <v>374303</v>
      </c>
      <c r="BH113" s="333">
        <f t="shared" si="97"/>
        <v>262151.3</v>
      </c>
      <c r="BI113" s="333">
        <f t="shared" si="97"/>
        <v>155307</v>
      </c>
      <c r="BJ113" s="333">
        <f t="shared" si="97"/>
        <v>577970</v>
      </c>
      <c r="BK113" s="333">
        <f t="shared" si="97"/>
        <v>30907.3</v>
      </c>
      <c r="BL113" s="333">
        <f t="shared" si="97"/>
        <v>27753</v>
      </c>
      <c r="BM113" s="333">
        <f t="shared" si="97"/>
        <v>48226</v>
      </c>
      <c r="BN113" s="334">
        <f t="shared" si="55"/>
        <v>4</v>
      </c>
      <c r="BO113" s="87">
        <f t="shared" si="90"/>
        <v>2020</v>
      </c>
      <c r="BP113" s="87"/>
    </row>
    <row r="114" spans="1:68" s="35" customFormat="1" ht="10.5" customHeight="1" x14ac:dyDescent="0.2">
      <c r="A114" s="87" t="str">
        <f t="shared" si="85"/>
        <v>2020-21ENG5</v>
      </c>
      <c r="B114" s="87" t="str">
        <f t="shared" si="100"/>
        <v>ENG</v>
      </c>
      <c r="C114" s="87" t="str">
        <f t="shared" si="101"/>
        <v>2020-21</v>
      </c>
      <c r="D114" s="35" t="s">
        <v>516</v>
      </c>
      <c r="E114" s="42"/>
      <c r="F114" s="86" t="str">
        <f t="shared" si="102"/>
        <v>ENG</v>
      </c>
      <c r="G114" s="86" t="str">
        <f t="shared" si="103"/>
        <v>ENG</v>
      </c>
      <c r="H114" s="87" t="str">
        <f t="shared" si="104"/>
        <v>ENGLAND</v>
      </c>
      <c r="I114" s="292">
        <f t="shared" si="92"/>
        <v>2383</v>
      </c>
      <c r="J114" s="292">
        <f t="shared" si="92"/>
        <v>618</v>
      </c>
      <c r="K114" s="292">
        <f t="shared" si="92"/>
        <v>370</v>
      </c>
      <c r="L114" s="292">
        <f t="shared" si="92"/>
        <v>166</v>
      </c>
      <c r="M114" s="292">
        <f t="shared" si="98"/>
        <v>0</v>
      </c>
      <c r="N114" s="292">
        <f t="shared" si="98"/>
        <v>0</v>
      </c>
      <c r="O114" s="292">
        <f t="shared" si="98"/>
        <v>0</v>
      </c>
      <c r="P114" s="292">
        <f t="shared" si="98"/>
        <v>0</v>
      </c>
      <c r="Q114" s="292">
        <f t="shared" si="93"/>
        <v>0</v>
      </c>
      <c r="R114" s="292">
        <f t="shared" si="93"/>
        <v>0</v>
      </c>
      <c r="S114" s="292">
        <f t="shared" si="80"/>
        <v>7639</v>
      </c>
      <c r="T114" s="293">
        <f t="shared" si="86"/>
        <v>3566</v>
      </c>
      <c r="U114" s="290">
        <f t="shared" si="68"/>
        <v>73.829276500280429</v>
      </c>
      <c r="V114" s="290">
        <f t="shared" si="69"/>
        <v>68.208356702187331</v>
      </c>
      <c r="W114" s="290">
        <f t="shared" si="70"/>
        <v>108.14778463264162</v>
      </c>
      <c r="X114" s="289">
        <f t="shared" si="87"/>
        <v>4137</v>
      </c>
      <c r="Y114" s="290">
        <f t="shared" si="105"/>
        <v>73.958520667150111</v>
      </c>
      <c r="Z114" s="290">
        <f t="shared" si="106"/>
        <v>41.676335508822817</v>
      </c>
      <c r="AA114" s="290">
        <f t="shared" si="107"/>
        <v>162.08266860043508</v>
      </c>
      <c r="AB114" s="289">
        <f t="shared" si="88"/>
        <v>536</v>
      </c>
      <c r="AC114" s="290">
        <f t="shared" si="108"/>
        <v>59.207462686567162</v>
      </c>
      <c r="AD114" s="290">
        <f t="shared" si="109"/>
        <v>53.138059701492537</v>
      </c>
      <c r="AE114" s="290">
        <f t="shared" si="110"/>
        <v>96.266791044776113</v>
      </c>
      <c r="AF114" s="287">
        <f t="shared" si="89"/>
        <v>1190</v>
      </c>
      <c r="AG114" s="288">
        <f t="shared" si="71"/>
        <v>133.19514661274019</v>
      </c>
      <c r="AH114" s="288">
        <f t="shared" si="72"/>
        <v>183.2422649140546</v>
      </c>
      <c r="AI114" s="287">
        <f t="shared" si="94"/>
        <v>989</v>
      </c>
      <c r="AJ114" s="284">
        <f t="shared" si="94"/>
        <v>0</v>
      </c>
      <c r="AK114" s="284">
        <f t="shared" si="94"/>
        <v>0</v>
      </c>
      <c r="AL114" s="284"/>
      <c r="AM114" s="284"/>
      <c r="AN114" s="284">
        <f t="shared" si="95"/>
        <v>8857</v>
      </c>
      <c r="AO114" s="284">
        <f t="shared" si="95"/>
        <v>9038</v>
      </c>
      <c r="AP114" s="291">
        <f t="shared" si="99"/>
        <v>0</v>
      </c>
      <c r="AQ114" s="291">
        <f t="shared" si="99"/>
        <v>0</v>
      </c>
      <c r="AR114" s="292">
        <f t="shared" si="96"/>
        <v>212</v>
      </c>
      <c r="AS114" s="292">
        <f t="shared" si="96"/>
        <v>2330</v>
      </c>
      <c r="AT114" s="292">
        <f t="shared" si="96"/>
        <v>94</v>
      </c>
      <c r="AU114" s="292">
        <f t="shared" si="96"/>
        <v>355</v>
      </c>
      <c r="AV114" s="286">
        <f t="shared" si="96"/>
        <v>0</v>
      </c>
      <c r="AW114" s="286">
        <f t="shared" si="96"/>
        <v>0</v>
      </c>
      <c r="AX114" s="286">
        <f t="shared" si="96"/>
        <v>0</v>
      </c>
      <c r="AY114" s="286">
        <f t="shared" si="96"/>
        <v>0</v>
      </c>
      <c r="AZ114" s="286">
        <f t="shared" si="96"/>
        <v>0</v>
      </c>
      <c r="BA114" s="286">
        <f t="shared" si="96"/>
        <v>0</v>
      </c>
      <c r="BB114" s="150"/>
      <c r="BC114" s="287">
        <f t="shared" si="97"/>
        <v>131730.00000000006</v>
      </c>
      <c r="BD114" s="287">
        <f t="shared" si="97"/>
        <v>181226.6</v>
      </c>
      <c r="BE114" s="333">
        <f t="shared" si="97"/>
        <v>263275.2</v>
      </c>
      <c r="BF114" s="333">
        <f t="shared" si="97"/>
        <v>243231</v>
      </c>
      <c r="BG114" s="333">
        <f t="shared" si="97"/>
        <v>385655</v>
      </c>
      <c r="BH114" s="333">
        <f t="shared" si="97"/>
        <v>305966.40000000002</v>
      </c>
      <c r="BI114" s="333">
        <f t="shared" si="97"/>
        <v>172415</v>
      </c>
      <c r="BJ114" s="333">
        <f t="shared" si="97"/>
        <v>670536</v>
      </c>
      <c r="BK114" s="333">
        <f t="shared" si="97"/>
        <v>31735.199999999997</v>
      </c>
      <c r="BL114" s="333">
        <f t="shared" si="97"/>
        <v>28482</v>
      </c>
      <c r="BM114" s="333">
        <f t="shared" si="97"/>
        <v>51599</v>
      </c>
      <c r="BN114" s="334">
        <f t="shared" si="55"/>
        <v>5</v>
      </c>
      <c r="BO114" s="87">
        <f t="shared" si="90"/>
        <v>2020</v>
      </c>
      <c r="BP114" s="87"/>
    </row>
    <row r="115" spans="1:68" s="35" customFormat="1" ht="10.5" customHeight="1" x14ac:dyDescent="0.2">
      <c r="A115" s="87" t="str">
        <f t="shared" si="85"/>
        <v>2020-21ENG6</v>
      </c>
      <c r="B115" s="87" t="str">
        <f t="shared" si="100"/>
        <v>ENG</v>
      </c>
      <c r="C115" s="87" t="str">
        <f t="shared" si="101"/>
        <v>2020-21</v>
      </c>
      <c r="D115" s="35" t="s">
        <v>517</v>
      </c>
      <c r="E115" s="42"/>
      <c r="F115" s="86" t="str">
        <f t="shared" si="102"/>
        <v>ENG</v>
      </c>
      <c r="G115" s="86" t="str">
        <f t="shared" si="103"/>
        <v>ENG</v>
      </c>
      <c r="H115" s="87" t="str">
        <f t="shared" si="104"/>
        <v>ENGLAND</v>
      </c>
      <c r="I115" s="292">
        <f t="shared" si="92"/>
        <v>2262</v>
      </c>
      <c r="J115" s="292">
        <f t="shared" si="92"/>
        <v>627</v>
      </c>
      <c r="K115" s="292">
        <f t="shared" si="92"/>
        <v>350</v>
      </c>
      <c r="L115" s="292">
        <f t="shared" si="92"/>
        <v>179</v>
      </c>
      <c r="M115" s="292">
        <f t="shared" si="98"/>
        <v>0</v>
      </c>
      <c r="N115" s="292">
        <f t="shared" si="98"/>
        <v>0</v>
      </c>
      <c r="O115" s="292">
        <f t="shared" si="98"/>
        <v>0</v>
      </c>
      <c r="P115" s="292">
        <f t="shared" si="98"/>
        <v>0</v>
      </c>
      <c r="Q115" s="292">
        <f t="shared" si="93"/>
        <v>0</v>
      </c>
      <c r="R115" s="292">
        <f t="shared" si="93"/>
        <v>0</v>
      </c>
      <c r="S115" s="292">
        <f t="shared" si="80"/>
        <v>6838</v>
      </c>
      <c r="T115" s="293">
        <f t="shared" si="86"/>
        <v>3802</v>
      </c>
      <c r="U115" s="290">
        <f t="shared" si="68"/>
        <v>74.713282482903736</v>
      </c>
      <c r="V115" s="290">
        <f t="shared" si="69"/>
        <v>69.024197790636507</v>
      </c>
      <c r="W115" s="290">
        <f t="shared" si="70"/>
        <v>110.53813782219885</v>
      </c>
      <c r="X115" s="289">
        <f t="shared" si="87"/>
        <v>4402</v>
      </c>
      <c r="Y115" s="290">
        <f t="shared" si="105"/>
        <v>73.478214447978189</v>
      </c>
      <c r="Z115" s="290">
        <f t="shared" si="106"/>
        <v>42.173330304407088</v>
      </c>
      <c r="AA115" s="290">
        <f t="shared" si="107"/>
        <v>164.24352567014992</v>
      </c>
      <c r="AB115" s="289">
        <f t="shared" si="88"/>
        <v>574</v>
      </c>
      <c r="AC115" s="290">
        <f t="shared" si="108"/>
        <v>58.807491289198609</v>
      </c>
      <c r="AD115" s="290">
        <f t="shared" si="109"/>
        <v>50.689895470383277</v>
      </c>
      <c r="AE115" s="290">
        <f t="shared" si="110"/>
        <v>96.052264808362366</v>
      </c>
      <c r="AF115" s="287">
        <f t="shared" si="89"/>
        <v>1129</v>
      </c>
      <c r="AG115" s="288">
        <f t="shared" si="71"/>
        <v>132.21337579617824</v>
      </c>
      <c r="AH115" s="288">
        <f t="shared" si="72"/>
        <v>181.47133757961782</v>
      </c>
      <c r="AI115" s="287">
        <f t="shared" si="94"/>
        <v>942</v>
      </c>
      <c r="AJ115" s="284">
        <f t="shared" si="94"/>
        <v>0</v>
      </c>
      <c r="AK115" s="284">
        <f t="shared" si="94"/>
        <v>0</v>
      </c>
      <c r="AL115" s="284"/>
      <c r="AM115" s="284"/>
      <c r="AN115" s="284">
        <f t="shared" si="95"/>
        <v>0</v>
      </c>
      <c r="AO115" s="284">
        <f t="shared" si="95"/>
        <v>0</v>
      </c>
      <c r="AP115" s="291">
        <f t="shared" si="99"/>
        <v>4118</v>
      </c>
      <c r="AQ115" s="291">
        <f t="shared" si="99"/>
        <v>5117</v>
      </c>
      <c r="AR115" s="292">
        <f t="shared" ref="AR115:BA124" si="111">SUMIFS(AR$729:AR$10135,$BN$729:$BN$10135,$BN115,$BO$729:$BO$10135,$BO115)</f>
        <v>194</v>
      </c>
      <c r="AS115" s="292">
        <f t="shared" si="111"/>
        <v>2201</v>
      </c>
      <c r="AT115" s="292">
        <f t="shared" si="111"/>
        <v>91</v>
      </c>
      <c r="AU115" s="292">
        <f t="shared" si="111"/>
        <v>331</v>
      </c>
      <c r="AV115" s="286">
        <f t="shared" si="111"/>
        <v>0</v>
      </c>
      <c r="AW115" s="286">
        <f t="shared" si="111"/>
        <v>0</v>
      </c>
      <c r="AX115" s="286">
        <f t="shared" si="111"/>
        <v>0</v>
      </c>
      <c r="AY115" s="286">
        <f t="shared" si="111"/>
        <v>0</v>
      </c>
      <c r="AZ115" s="286">
        <f t="shared" si="111"/>
        <v>0</v>
      </c>
      <c r="BA115" s="286">
        <f t="shared" si="111"/>
        <v>0</v>
      </c>
      <c r="BB115" s="150"/>
      <c r="BC115" s="287">
        <f t="shared" ref="BC115:BM124" si="112">SUMIFS(BC$729:BC$10135,$BN$729:$BN$10135,$BN115,$BO$729:$BO$10135,$BO115)</f>
        <v>124544.99999999991</v>
      </c>
      <c r="BD115" s="287">
        <f t="shared" si="112"/>
        <v>170946</v>
      </c>
      <c r="BE115" s="333">
        <f t="shared" si="112"/>
        <v>284059.90000000002</v>
      </c>
      <c r="BF115" s="333">
        <f t="shared" si="112"/>
        <v>262430</v>
      </c>
      <c r="BG115" s="333">
        <f t="shared" si="112"/>
        <v>420266</v>
      </c>
      <c r="BH115" s="333">
        <f t="shared" si="112"/>
        <v>323451.09999999998</v>
      </c>
      <c r="BI115" s="333">
        <f t="shared" si="112"/>
        <v>185647</v>
      </c>
      <c r="BJ115" s="333">
        <f t="shared" si="112"/>
        <v>723000</v>
      </c>
      <c r="BK115" s="333">
        <f t="shared" si="112"/>
        <v>33755.5</v>
      </c>
      <c r="BL115" s="333">
        <f t="shared" si="112"/>
        <v>29096</v>
      </c>
      <c r="BM115" s="333">
        <f t="shared" si="112"/>
        <v>55134</v>
      </c>
      <c r="BN115" s="334">
        <f t="shared" si="55"/>
        <v>6</v>
      </c>
      <c r="BO115" s="87">
        <f t="shared" si="90"/>
        <v>2020</v>
      </c>
      <c r="BP115" s="87"/>
    </row>
    <row r="116" spans="1:68" s="35" customFormat="1" ht="10.5" customHeight="1" x14ac:dyDescent="0.2">
      <c r="A116" s="87" t="str">
        <f t="shared" si="85"/>
        <v>2020-21ENG7</v>
      </c>
      <c r="B116" s="87" t="str">
        <f t="shared" si="100"/>
        <v>ENG</v>
      </c>
      <c r="C116" s="87" t="str">
        <f t="shared" si="101"/>
        <v>2020-21</v>
      </c>
      <c r="D116" s="35" t="s">
        <v>518</v>
      </c>
      <c r="E116" s="42"/>
      <c r="F116" s="86" t="str">
        <f t="shared" si="102"/>
        <v>ENG</v>
      </c>
      <c r="G116" s="86" t="str">
        <f t="shared" si="103"/>
        <v>ENG</v>
      </c>
      <c r="H116" s="87" t="str">
        <f t="shared" si="104"/>
        <v>ENGLAND</v>
      </c>
      <c r="I116" s="292">
        <f t="shared" si="92"/>
        <v>2407</v>
      </c>
      <c r="J116" s="292">
        <f t="shared" si="92"/>
        <v>621</v>
      </c>
      <c r="K116" s="292">
        <f t="shared" si="92"/>
        <v>361</v>
      </c>
      <c r="L116" s="292">
        <f t="shared" si="92"/>
        <v>184</v>
      </c>
      <c r="M116" s="292">
        <f t="shared" si="98"/>
        <v>0</v>
      </c>
      <c r="N116" s="292">
        <f t="shared" si="98"/>
        <v>0</v>
      </c>
      <c r="O116" s="292">
        <f t="shared" si="98"/>
        <v>0</v>
      </c>
      <c r="P116" s="292">
        <f t="shared" si="98"/>
        <v>0</v>
      </c>
      <c r="Q116" s="292">
        <f t="shared" si="93"/>
        <v>817</v>
      </c>
      <c r="R116" s="292">
        <f t="shared" si="93"/>
        <v>614</v>
      </c>
      <c r="S116" s="292">
        <f t="shared" si="80"/>
        <v>6748</v>
      </c>
      <c r="T116" s="293">
        <f t="shared" si="86"/>
        <v>4390</v>
      </c>
      <c r="U116" s="290">
        <f t="shared" ref="U116:U147" si="113">BE116/T116</f>
        <v>76.250979498861042</v>
      </c>
      <c r="V116" s="290">
        <f t="shared" ref="V116:V147" si="114">BF116/T116</f>
        <v>69.265148063781325</v>
      </c>
      <c r="W116" s="290">
        <f t="shared" ref="W116:W147" si="115">BG116/T116</f>
        <v>115.08929384965832</v>
      </c>
      <c r="X116" s="289">
        <f t="shared" si="87"/>
        <v>5071</v>
      </c>
      <c r="Y116" s="290">
        <f t="shared" si="105"/>
        <v>73.916328140406236</v>
      </c>
      <c r="Z116" s="290">
        <f t="shared" si="106"/>
        <v>39.00808519029777</v>
      </c>
      <c r="AA116" s="290">
        <f t="shared" si="107"/>
        <v>174.90790771051076</v>
      </c>
      <c r="AB116" s="289">
        <f t="shared" si="88"/>
        <v>624</v>
      </c>
      <c r="AC116" s="290">
        <f t="shared" si="108"/>
        <v>58.679326923076928</v>
      </c>
      <c r="AD116" s="290">
        <f t="shared" si="109"/>
        <v>51.508012820512818</v>
      </c>
      <c r="AE116" s="290">
        <f t="shared" si="110"/>
        <v>96.477564102564102</v>
      </c>
      <c r="AF116" s="287">
        <f t="shared" si="89"/>
        <v>1241</v>
      </c>
      <c r="AG116" s="288">
        <f t="shared" ref="AG116:AG147" si="116">BC116/AI116</f>
        <v>132.89550781249991</v>
      </c>
      <c r="AH116" s="288">
        <f t="shared" ref="AH116:AH147" si="117">BD116/AI116</f>
        <v>181.54999999999998</v>
      </c>
      <c r="AI116" s="287">
        <f t="shared" si="94"/>
        <v>1024</v>
      </c>
      <c r="AJ116" s="284">
        <f t="shared" si="94"/>
        <v>1189</v>
      </c>
      <c r="AK116" s="284">
        <f t="shared" si="94"/>
        <v>1523</v>
      </c>
      <c r="AL116" s="284"/>
      <c r="AM116" s="284"/>
      <c r="AN116" s="284">
        <f t="shared" si="95"/>
        <v>0</v>
      </c>
      <c r="AO116" s="284">
        <f t="shared" si="95"/>
        <v>0</v>
      </c>
      <c r="AP116" s="291">
        <f t="shared" si="99"/>
        <v>0</v>
      </c>
      <c r="AQ116" s="291">
        <f t="shared" si="99"/>
        <v>0</v>
      </c>
      <c r="AR116" s="292">
        <f t="shared" si="111"/>
        <v>200</v>
      </c>
      <c r="AS116" s="292">
        <f t="shared" si="111"/>
        <v>2348</v>
      </c>
      <c r="AT116" s="292">
        <f t="shared" si="111"/>
        <v>88</v>
      </c>
      <c r="AU116" s="292">
        <f t="shared" si="111"/>
        <v>340</v>
      </c>
      <c r="AV116" s="286">
        <f t="shared" si="111"/>
        <v>0</v>
      </c>
      <c r="AW116" s="286">
        <f t="shared" si="111"/>
        <v>0</v>
      </c>
      <c r="AX116" s="286">
        <f t="shared" si="111"/>
        <v>0</v>
      </c>
      <c r="AY116" s="286">
        <f t="shared" si="111"/>
        <v>0</v>
      </c>
      <c r="AZ116" s="286">
        <f t="shared" si="111"/>
        <v>0</v>
      </c>
      <c r="BA116" s="286">
        <f t="shared" si="111"/>
        <v>0</v>
      </c>
      <c r="BB116" s="150"/>
      <c r="BC116" s="287">
        <f t="shared" si="112"/>
        <v>136084.99999999991</v>
      </c>
      <c r="BD116" s="287">
        <f t="shared" si="112"/>
        <v>185907.19999999998</v>
      </c>
      <c r="BE116" s="333">
        <f t="shared" si="112"/>
        <v>334741.8</v>
      </c>
      <c r="BF116" s="333">
        <f t="shared" si="112"/>
        <v>304074</v>
      </c>
      <c r="BG116" s="333">
        <f t="shared" si="112"/>
        <v>505242</v>
      </c>
      <c r="BH116" s="333">
        <f t="shared" si="112"/>
        <v>374829.7</v>
      </c>
      <c r="BI116" s="333">
        <f t="shared" si="112"/>
        <v>197810</v>
      </c>
      <c r="BJ116" s="333">
        <f t="shared" si="112"/>
        <v>886958</v>
      </c>
      <c r="BK116" s="333">
        <f t="shared" si="112"/>
        <v>36615.9</v>
      </c>
      <c r="BL116" s="333">
        <f t="shared" si="112"/>
        <v>32141</v>
      </c>
      <c r="BM116" s="333">
        <f t="shared" si="112"/>
        <v>60202</v>
      </c>
      <c r="BN116" s="334">
        <f t="shared" si="55"/>
        <v>7</v>
      </c>
      <c r="BO116" s="87">
        <f t="shared" si="90"/>
        <v>2020</v>
      </c>
      <c r="BP116" s="87"/>
    </row>
    <row r="117" spans="1:68" s="35" customFormat="1" ht="10.5" customHeight="1" x14ac:dyDescent="0.2">
      <c r="A117" s="87" t="str">
        <f t="shared" si="85"/>
        <v>2020-21ENG8</v>
      </c>
      <c r="B117" s="87" t="str">
        <f t="shared" si="100"/>
        <v>ENG</v>
      </c>
      <c r="C117" s="87" t="str">
        <f t="shared" si="101"/>
        <v>2020-21</v>
      </c>
      <c r="D117" s="35" t="s">
        <v>519</v>
      </c>
      <c r="E117" s="42"/>
      <c r="F117" s="86" t="str">
        <f t="shared" si="102"/>
        <v>ENG</v>
      </c>
      <c r="G117" s="86" t="str">
        <f t="shared" si="103"/>
        <v>ENG</v>
      </c>
      <c r="H117" s="87" t="str">
        <f t="shared" si="104"/>
        <v>ENGLAND</v>
      </c>
      <c r="I117" s="292">
        <f t="shared" si="92"/>
        <v>2448</v>
      </c>
      <c r="J117" s="292">
        <f t="shared" si="92"/>
        <v>720</v>
      </c>
      <c r="K117" s="292">
        <f t="shared" si="92"/>
        <v>422</v>
      </c>
      <c r="L117" s="292">
        <f t="shared" si="92"/>
        <v>224</v>
      </c>
      <c r="M117" s="292">
        <f t="shared" si="98"/>
        <v>0</v>
      </c>
      <c r="N117" s="292">
        <f t="shared" si="98"/>
        <v>0</v>
      </c>
      <c r="O117" s="292">
        <f t="shared" si="98"/>
        <v>0</v>
      </c>
      <c r="P117" s="292">
        <f t="shared" si="98"/>
        <v>0</v>
      </c>
      <c r="Q117" s="292">
        <f t="shared" si="93"/>
        <v>0</v>
      </c>
      <c r="R117" s="292">
        <f t="shared" si="93"/>
        <v>0</v>
      </c>
      <c r="S117" s="292">
        <f t="shared" si="80"/>
        <v>7168</v>
      </c>
      <c r="T117" s="293">
        <f t="shared" si="86"/>
        <v>4298</v>
      </c>
      <c r="U117" s="290">
        <f t="shared" si="113"/>
        <v>81.972289436947406</v>
      </c>
      <c r="V117" s="290">
        <f t="shared" si="114"/>
        <v>72.146114471847369</v>
      </c>
      <c r="W117" s="290">
        <f t="shared" si="115"/>
        <v>124.3827361563518</v>
      </c>
      <c r="X117" s="289">
        <f t="shared" si="87"/>
        <v>5000</v>
      </c>
      <c r="Y117" s="290">
        <f t="shared" si="105"/>
        <v>77.681759999999997</v>
      </c>
      <c r="Z117" s="290">
        <f t="shared" si="106"/>
        <v>38.656399999999998</v>
      </c>
      <c r="AA117" s="290">
        <f t="shared" si="107"/>
        <v>182.52359999999999</v>
      </c>
      <c r="AB117" s="289">
        <f t="shared" si="88"/>
        <v>682</v>
      </c>
      <c r="AC117" s="290">
        <f t="shared" si="108"/>
        <v>58.989736070381234</v>
      </c>
      <c r="AD117" s="290">
        <f t="shared" si="109"/>
        <v>51.752199413489734</v>
      </c>
      <c r="AE117" s="290">
        <f t="shared" si="110"/>
        <v>97.615835777126094</v>
      </c>
      <c r="AF117" s="287">
        <f t="shared" si="89"/>
        <v>1256</v>
      </c>
      <c r="AG117" s="288">
        <f t="shared" si="116"/>
        <v>138.09962049335857</v>
      </c>
      <c r="AH117" s="288">
        <f t="shared" si="117"/>
        <v>190.00759013282732</v>
      </c>
      <c r="AI117" s="287">
        <f t="shared" si="94"/>
        <v>1054</v>
      </c>
      <c r="AJ117" s="284">
        <f t="shared" si="94"/>
        <v>0</v>
      </c>
      <c r="AK117" s="284">
        <f t="shared" si="94"/>
        <v>0</v>
      </c>
      <c r="AL117" s="284"/>
      <c r="AM117" s="284"/>
      <c r="AN117" s="284">
        <f t="shared" si="95"/>
        <v>9349</v>
      </c>
      <c r="AO117" s="284">
        <f t="shared" si="95"/>
        <v>9515</v>
      </c>
      <c r="AP117" s="291">
        <f t="shared" si="99"/>
        <v>0</v>
      </c>
      <c r="AQ117" s="291">
        <f t="shared" si="99"/>
        <v>0</v>
      </c>
      <c r="AR117" s="292">
        <f t="shared" si="111"/>
        <v>259</v>
      </c>
      <c r="AS117" s="292">
        <f t="shared" si="111"/>
        <v>2375</v>
      </c>
      <c r="AT117" s="292">
        <f t="shared" si="111"/>
        <v>122</v>
      </c>
      <c r="AU117" s="292">
        <f t="shared" si="111"/>
        <v>404</v>
      </c>
      <c r="AV117" s="286">
        <f t="shared" si="111"/>
        <v>0</v>
      </c>
      <c r="AW117" s="286">
        <f t="shared" si="111"/>
        <v>0</v>
      </c>
      <c r="AX117" s="286">
        <f t="shared" si="111"/>
        <v>0</v>
      </c>
      <c r="AY117" s="286">
        <f t="shared" si="111"/>
        <v>0</v>
      </c>
      <c r="AZ117" s="286">
        <f t="shared" si="111"/>
        <v>0</v>
      </c>
      <c r="BA117" s="286">
        <f t="shared" si="111"/>
        <v>0</v>
      </c>
      <c r="BB117" s="150"/>
      <c r="BC117" s="287">
        <f t="shared" si="112"/>
        <v>145556.99999999994</v>
      </c>
      <c r="BD117" s="287">
        <f t="shared" si="112"/>
        <v>200268</v>
      </c>
      <c r="BE117" s="333">
        <f t="shared" si="112"/>
        <v>352316.89999999997</v>
      </c>
      <c r="BF117" s="333">
        <f t="shared" si="112"/>
        <v>310084</v>
      </c>
      <c r="BG117" s="333">
        <f t="shared" si="112"/>
        <v>534597</v>
      </c>
      <c r="BH117" s="333">
        <f t="shared" si="112"/>
        <v>388408.8</v>
      </c>
      <c r="BI117" s="333">
        <f t="shared" si="112"/>
        <v>193282</v>
      </c>
      <c r="BJ117" s="333">
        <f t="shared" si="112"/>
        <v>912618</v>
      </c>
      <c r="BK117" s="333">
        <f t="shared" si="112"/>
        <v>40231</v>
      </c>
      <c r="BL117" s="333">
        <f t="shared" si="112"/>
        <v>35295</v>
      </c>
      <c r="BM117" s="333">
        <f t="shared" si="112"/>
        <v>66574</v>
      </c>
      <c r="BN117" s="334">
        <f t="shared" si="55"/>
        <v>8</v>
      </c>
      <c r="BO117" s="87">
        <f t="shared" si="90"/>
        <v>2020</v>
      </c>
      <c r="BP117" s="87"/>
    </row>
    <row r="118" spans="1:68" s="35" customFormat="1" ht="10.5" customHeight="1" x14ac:dyDescent="0.2">
      <c r="A118" s="87" t="str">
        <f t="shared" si="85"/>
        <v>2020-21ENG9</v>
      </c>
      <c r="B118" s="87" t="str">
        <f t="shared" si="100"/>
        <v>ENG</v>
      </c>
      <c r="C118" s="87" t="str">
        <f t="shared" ref="C118:C138" si="118">IF(D118=D$5,LEFT(C117,4)+1&amp;"-"&amp;RIGHT(C117,2)+1,C117)</f>
        <v>2020-21</v>
      </c>
      <c r="D118" s="35" t="s">
        <v>520</v>
      </c>
      <c r="E118" s="42"/>
      <c r="F118" s="86" t="str">
        <f t="shared" ref="F118:F161" si="119">G118</f>
        <v>ENG</v>
      </c>
      <c r="G118" s="86" t="str">
        <f t="shared" si="103"/>
        <v>ENG</v>
      </c>
      <c r="H118" s="87" t="str">
        <f t="shared" si="104"/>
        <v>ENGLAND</v>
      </c>
      <c r="I118" s="292">
        <f t="shared" si="92"/>
        <v>2395</v>
      </c>
      <c r="J118" s="292">
        <f t="shared" si="92"/>
        <v>675</v>
      </c>
      <c r="K118" s="292">
        <f t="shared" si="92"/>
        <v>361</v>
      </c>
      <c r="L118" s="292">
        <f t="shared" si="92"/>
        <v>191</v>
      </c>
      <c r="M118" s="292">
        <f t="shared" si="98"/>
        <v>0</v>
      </c>
      <c r="N118" s="292">
        <f t="shared" si="98"/>
        <v>0</v>
      </c>
      <c r="O118" s="292">
        <f t="shared" si="98"/>
        <v>0</v>
      </c>
      <c r="P118" s="292">
        <f t="shared" si="98"/>
        <v>0</v>
      </c>
      <c r="Q118" s="292">
        <f t="shared" si="93"/>
        <v>0</v>
      </c>
      <c r="R118" s="292">
        <f t="shared" si="93"/>
        <v>0</v>
      </c>
      <c r="S118" s="292">
        <f t="shared" si="80"/>
        <v>6889</v>
      </c>
      <c r="T118" s="293">
        <f t="shared" si="86"/>
        <v>4277</v>
      </c>
      <c r="U118" s="290">
        <f t="shared" si="113"/>
        <v>84.254267009586158</v>
      </c>
      <c r="V118" s="290">
        <f t="shared" si="114"/>
        <v>74.030628945522565</v>
      </c>
      <c r="W118" s="290">
        <f t="shared" si="115"/>
        <v>129.97545008183306</v>
      </c>
      <c r="X118" s="289">
        <f t="shared" si="87"/>
        <v>4953</v>
      </c>
      <c r="Y118" s="290">
        <f t="shared" si="105"/>
        <v>77.941813042600458</v>
      </c>
      <c r="Z118" s="290">
        <f t="shared" si="106"/>
        <v>40.216232586311328</v>
      </c>
      <c r="AA118" s="290">
        <f t="shared" si="107"/>
        <v>189.65778316172018</v>
      </c>
      <c r="AB118" s="289">
        <f t="shared" si="88"/>
        <v>583</v>
      </c>
      <c r="AC118" s="290">
        <f t="shared" si="108"/>
        <v>62.531046312178383</v>
      </c>
      <c r="AD118" s="290">
        <f t="shared" si="109"/>
        <v>53.57804459691252</v>
      </c>
      <c r="AE118" s="290">
        <f t="shared" si="110"/>
        <v>104.19210977701543</v>
      </c>
      <c r="AF118" s="287">
        <f t="shared" si="89"/>
        <v>1190</v>
      </c>
      <c r="AG118" s="288">
        <f t="shared" si="116"/>
        <v>137.2510040160644</v>
      </c>
      <c r="AH118" s="288">
        <f t="shared" si="117"/>
        <v>183.17128514056225</v>
      </c>
      <c r="AI118" s="287">
        <f t="shared" si="94"/>
        <v>996</v>
      </c>
      <c r="AJ118" s="284">
        <f t="shared" si="94"/>
        <v>0</v>
      </c>
      <c r="AK118" s="284">
        <f t="shared" si="94"/>
        <v>0</v>
      </c>
      <c r="AL118" s="284"/>
      <c r="AM118" s="284"/>
      <c r="AN118" s="284">
        <f t="shared" si="95"/>
        <v>0</v>
      </c>
      <c r="AO118" s="284">
        <f t="shared" si="95"/>
        <v>0</v>
      </c>
      <c r="AP118" s="291">
        <f t="shared" si="99"/>
        <v>4704</v>
      </c>
      <c r="AQ118" s="291">
        <f t="shared" si="99"/>
        <v>5767</v>
      </c>
      <c r="AR118" s="292">
        <f t="shared" si="111"/>
        <v>210</v>
      </c>
      <c r="AS118" s="292">
        <f t="shared" si="111"/>
        <v>2318</v>
      </c>
      <c r="AT118" s="292">
        <f t="shared" si="111"/>
        <v>94</v>
      </c>
      <c r="AU118" s="292">
        <f t="shared" si="111"/>
        <v>337</v>
      </c>
      <c r="AV118" s="286">
        <f t="shared" si="111"/>
        <v>0</v>
      </c>
      <c r="AW118" s="286">
        <f t="shared" si="111"/>
        <v>0</v>
      </c>
      <c r="AX118" s="286">
        <f t="shared" si="111"/>
        <v>0</v>
      </c>
      <c r="AY118" s="286">
        <f t="shared" si="111"/>
        <v>0</v>
      </c>
      <c r="AZ118" s="286">
        <f t="shared" si="111"/>
        <v>0</v>
      </c>
      <c r="BA118" s="286">
        <f t="shared" si="111"/>
        <v>0</v>
      </c>
      <c r="BB118" s="150"/>
      <c r="BC118" s="287">
        <f t="shared" si="112"/>
        <v>136702.00000000015</v>
      </c>
      <c r="BD118" s="287">
        <f t="shared" si="112"/>
        <v>182438.6</v>
      </c>
      <c r="BE118" s="333">
        <f t="shared" si="112"/>
        <v>360355.5</v>
      </c>
      <c r="BF118" s="333">
        <f t="shared" si="112"/>
        <v>316629</v>
      </c>
      <c r="BG118" s="333">
        <f t="shared" si="112"/>
        <v>555905</v>
      </c>
      <c r="BH118" s="333">
        <f t="shared" si="112"/>
        <v>386045.80000000005</v>
      </c>
      <c r="BI118" s="333">
        <f t="shared" si="112"/>
        <v>199191</v>
      </c>
      <c r="BJ118" s="333">
        <f t="shared" si="112"/>
        <v>939375</v>
      </c>
      <c r="BK118" s="333">
        <f t="shared" si="112"/>
        <v>36455.599999999999</v>
      </c>
      <c r="BL118" s="333">
        <f t="shared" si="112"/>
        <v>31236</v>
      </c>
      <c r="BM118" s="333">
        <f t="shared" si="112"/>
        <v>60744</v>
      </c>
      <c r="BN118" s="334">
        <f t="shared" si="55"/>
        <v>9</v>
      </c>
      <c r="BO118" s="87">
        <f t="shared" si="90"/>
        <v>2020</v>
      </c>
      <c r="BP118" s="87"/>
    </row>
    <row r="119" spans="1:68" s="35" customFormat="1" ht="10.5" customHeight="1" x14ac:dyDescent="0.2">
      <c r="A119" s="87" t="str">
        <f t="shared" si="85"/>
        <v>2020-21ENG10</v>
      </c>
      <c r="B119" s="87" t="str">
        <f t="shared" si="100"/>
        <v>ENG</v>
      </c>
      <c r="C119" s="87" t="str">
        <f t="shared" si="118"/>
        <v>2020-21</v>
      </c>
      <c r="D119" s="35" t="s">
        <v>521</v>
      </c>
      <c r="E119" s="42"/>
      <c r="F119" s="86" t="str">
        <f t="shared" si="119"/>
        <v>ENG</v>
      </c>
      <c r="G119" s="86" t="str">
        <f t="shared" si="103"/>
        <v>ENG</v>
      </c>
      <c r="H119" s="87" t="str">
        <f t="shared" si="104"/>
        <v>ENGLAND</v>
      </c>
      <c r="I119" s="292">
        <f t="shared" si="92"/>
        <v>2699</v>
      </c>
      <c r="J119" s="292">
        <f t="shared" si="92"/>
        <v>683</v>
      </c>
      <c r="K119" s="292">
        <f t="shared" si="92"/>
        <v>412</v>
      </c>
      <c r="L119" s="292">
        <f t="shared" si="92"/>
        <v>176</v>
      </c>
      <c r="M119" s="292">
        <f t="shared" si="98"/>
        <v>0</v>
      </c>
      <c r="N119" s="292">
        <f t="shared" si="98"/>
        <v>0</v>
      </c>
      <c r="O119" s="292">
        <f t="shared" si="98"/>
        <v>0</v>
      </c>
      <c r="P119" s="292">
        <f t="shared" si="98"/>
        <v>0</v>
      </c>
      <c r="Q119" s="292">
        <f t="shared" si="93"/>
        <v>899</v>
      </c>
      <c r="R119" s="292">
        <f t="shared" si="93"/>
        <v>689</v>
      </c>
      <c r="S119" s="292">
        <f t="shared" si="80"/>
        <v>7727</v>
      </c>
      <c r="T119" s="293">
        <f t="shared" si="86"/>
        <v>4271</v>
      </c>
      <c r="U119" s="290">
        <f t="shared" si="113"/>
        <v>88.522149379536415</v>
      </c>
      <c r="V119" s="290">
        <f t="shared" si="114"/>
        <v>76.442519316319363</v>
      </c>
      <c r="W119" s="290">
        <f t="shared" si="115"/>
        <v>139.22079138375088</v>
      </c>
      <c r="X119" s="289">
        <f t="shared" si="87"/>
        <v>5129</v>
      </c>
      <c r="Y119" s="290">
        <f t="shared" si="105"/>
        <v>78.898713199454079</v>
      </c>
      <c r="Z119" s="290">
        <f t="shared" si="106"/>
        <v>41.402807564827455</v>
      </c>
      <c r="AA119" s="290">
        <f t="shared" si="107"/>
        <v>190.48976408656659</v>
      </c>
      <c r="AB119" s="289">
        <f t="shared" si="88"/>
        <v>604</v>
      </c>
      <c r="AC119" s="290">
        <f t="shared" si="108"/>
        <v>58.945364238410598</v>
      </c>
      <c r="AD119" s="290">
        <f t="shared" si="109"/>
        <v>52.504966887417218</v>
      </c>
      <c r="AE119" s="290">
        <f t="shared" si="110"/>
        <v>95.912251655629134</v>
      </c>
      <c r="AF119" s="287">
        <f t="shared" si="89"/>
        <v>1271</v>
      </c>
      <c r="AG119" s="288">
        <f t="shared" si="116"/>
        <v>139.3013182674199</v>
      </c>
      <c r="AH119" s="288">
        <f t="shared" si="117"/>
        <v>187.78022598870058</v>
      </c>
      <c r="AI119" s="287">
        <f t="shared" si="94"/>
        <v>1062</v>
      </c>
      <c r="AJ119" s="284">
        <f t="shared" si="94"/>
        <v>1241</v>
      </c>
      <c r="AK119" s="284">
        <f t="shared" si="94"/>
        <v>1627</v>
      </c>
      <c r="AL119" s="284"/>
      <c r="AM119" s="284"/>
      <c r="AN119" s="284">
        <f t="shared" si="95"/>
        <v>0</v>
      </c>
      <c r="AO119" s="284">
        <f t="shared" si="95"/>
        <v>0</v>
      </c>
      <c r="AP119" s="291">
        <f t="shared" si="99"/>
        <v>0</v>
      </c>
      <c r="AQ119" s="291">
        <f t="shared" si="99"/>
        <v>0</v>
      </c>
      <c r="AR119" s="292">
        <f t="shared" si="111"/>
        <v>221</v>
      </c>
      <c r="AS119" s="292">
        <f t="shared" si="111"/>
        <v>2634</v>
      </c>
      <c r="AT119" s="292">
        <f t="shared" si="111"/>
        <v>87</v>
      </c>
      <c r="AU119" s="292">
        <f t="shared" si="111"/>
        <v>391</v>
      </c>
      <c r="AV119" s="286">
        <f t="shared" si="111"/>
        <v>0</v>
      </c>
      <c r="AW119" s="286">
        <f t="shared" si="111"/>
        <v>0</v>
      </c>
      <c r="AX119" s="286">
        <f t="shared" si="111"/>
        <v>0</v>
      </c>
      <c r="AY119" s="286">
        <f t="shared" si="111"/>
        <v>0</v>
      </c>
      <c r="AZ119" s="286">
        <f t="shared" si="111"/>
        <v>0</v>
      </c>
      <c r="BA119" s="286">
        <f t="shared" si="111"/>
        <v>0</v>
      </c>
      <c r="BB119" s="150"/>
      <c r="BC119" s="287">
        <f t="shared" si="112"/>
        <v>147937.99999999994</v>
      </c>
      <c r="BD119" s="287">
        <f t="shared" si="112"/>
        <v>199422.6</v>
      </c>
      <c r="BE119" s="333">
        <f t="shared" si="112"/>
        <v>378078.10000000003</v>
      </c>
      <c r="BF119" s="333">
        <f t="shared" si="112"/>
        <v>326486</v>
      </c>
      <c r="BG119" s="333">
        <f t="shared" si="112"/>
        <v>594612</v>
      </c>
      <c r="BH119" s="333">
        <f t="shared" si="112"/>
        <v>404671.49999999994</v>
      </c>
      <c r="BI119" s="333">
        <f t="shared" si="112"/>
        <v>212355</v>
      </c>
      <c r="BJ119" s="333">
        <f t="shared" si="112"/>
        <v>977022</v>
      </c>
      <c r="BK119" s="333">
        <f t="shared" si="112"/>
        <v>35603</v>
      </c>
      <c r="BL119" s="333">
        <f t="shared" si="112"/>
        <v>31713</v>
      </c>
      <c r="BM119" s="333">
        <f t="shared" si="112"/>
        <v>57931</v>
      </c>
      <c r="BN119" s="334">
        <f t="shared" si="55"/>
        <v>10</v>
      </c>
      <c r="BO119" s="87">
        <f t="shared" si="90"/>
        <v>2020</v>
      </c>
      <c r="BP119" s="87"/>
    </row>
    <row r="120" spans="1:68" s="35" customFormat="1" ht="10.5" customHeight="1" x14ac:dyDescent="0.2">
      <c r="A120" s="87" t="str">
        <f t="shared" si="85"/>
        <v>2020-21ENG11</v>
      </c>
      <c r="B120" s="87" t="str">
        <f t="shared" si="100"/>
        <v>ENG</v>
      </c>
      <c r="C120" s="87" t="str">
        <f t="shared" si="118"/>
        <v>2020-21</v>
      </c>
      <c r="D120" s="35" t="s">
        <v>522</v>
      </c>
      <c r="E120" s="42"/>
      <c r="F120" s="86" t="str">
        <f t="shared" si="119"/>
        <v>ENG</v>
      </c>
      <c r="G120" s="86" t="str">
        <f t="shared" si="103"/>
        <v>ENG</v>
      </c>
      <c r="H120" s="87" t="str">
        <f t="shared" si="104"/>
        <v>ENGLAND</v>
      </c>
      <c r="I120" s="292">
        <f t="shared" si="92"/>
        <v>2612</v>
      </c>
      <c r="J120" s="292">
        <f t="shared" si="92"/>
        <v>636</v>
      </c>
      <c r="K120" s="292">
        <f t="shared" si="92"/>
        <v>363</v>
      </c>
      <c r="L120" s="292">
        <f t="shared" si="92"/>
        <v>170</v>
      </c>
      <c r="M120" s="292">
        <f t="shared" si="98"/>
        <v>0</v>
      </c>
      <c r="N120" s="292">
        <f t="shared" si="98"/>
        <v>0</v>
      </c>
      <c r="O120" s="292">
        <f t="shared" si="98"/>
        <v>0</v>
      </c>
      <c r="P120" s="292">
        <f t="shared" si="98"/>
        <v>0</v>
      </c>
      <c r="Q120" s="292">
        <f t="shared" si="93"/>
        <v>0</v>
      </c>
      <c r="R120" s="292">
        <f t="shared" si="93"/>
        <v>0</v>
      </c>
      <c r="S120" s="292">
        <f t="shared" si="80"/>
        <v>7684</v>
      </c>
      <c r="T120" s="293">
        <f t="shared" si="86"/>
        <v>4251</v>
      </c>
      <c r="U120" s="290">
        <f t="shared" si="113"/>
        <v>84.079322512350018</v>
      </c>
      <c r="V120" s="290">
        <f t="shared" si="114"/>
        <v>73.787814631851333</v>
      </c>
      <c r="W120" s="290">
        <f t="shared" si="115"/>
        <v>127.62079510703364</v>
      </c>
      <c r="X120" s="289">
        <f t="shared" si="87"/>
        <v>5026</v>
      </c>
      <c r="Y120" s="290">
        <f t="shared" si="105"/>
        <v>75.410266613609238</v>
      </c>
      <c r="Z120" s="290">
        <f t="shared" si="106"/>
        <v>40.580580978909673</v>
      </c>
      <c r="AA120" s="290">
        <f t="shared" si="107"/>
        <v>183.29247910863509</v>
      </c>
      <c r="AB120" s="289">
        <f t="shared" si="88"/>
        <v>637</v>
      </c>
      <c r="AC120" s="290">
        <f t="shared" si="108"/>
        <v>62.045368916797493</v>
      </c>
      <c r="AD120" s="290">
        <f t="shared" si="109"/>
        <v>51.767660910518053</v>
      </c>
      <c r="AE120" s="290">
        <f t="shared" si="110"/>
        <v>101.82574568288854</v>
      </c>
      <c r="AF120" s="287">
        <f t="shared" si="89"/>
        <v>1326</v>
      </c>
      <c r="AG120" s="288">
        <f t="shared" si="116"/>
        <v>138.50451263537906</v>
      </c>
      <c r="AH120" s="288">
        <f t="shared" si="117"/>
        <v>188.19151624548738</v>
      </c>
      <c r="AI120" s="287">
        <f t="shared" si="94"/>
        <v>1108</v>
      </c>
      <c r="AJ120" s="284">
        <f t="shared" si="94"/>
        <v>0</v>
      </c>
      <c r="AK120" s="284">
        <f t="shared" si="94"/>
        <v>0</v>
      </c>
      <c r="AL120" s="284"/>
      <c r="AM120" s="284"/>
      <c r="AN120" s="284">
        <f t="shared" si="95"/>
        <v>9020</v>
      </c>
      <c r="AO120" s="284">
        <f t="shared" si="95"/>
        <v>9219</v>
      </c>
      <c r="AP120" s="291">
        <f t="shared" si="99"/>
        <v>0</v>
      </c>
      <c r="AQ120" s="291">
        <f t="shared" si="99"/>
        <v>0</v>
      </c>
      <c r="AR120" s="292">
        <f t="shared" si="111"/>
        <v>204</v>
      </c>
      <c r="AS120" s="292">
        <f t="shared" si="111"/>
        <v>2528</v>
      </c>
      <c r="AT120" s="292">
        <f t="shared" si="111"/>
        <v>80</v>
      </c>
      <c r="AU120" s="292">
        <f t="shared" si="111"/>
        <v>343</v>
      </c>
      <c r="AV120" s="286">
        <f t="shared" si="111"/>
        <v>0</v>
      </c>
      <c r="AW120" s="286">
        <f t="shared" si="111"/>
        <v>0</v>
      </c>
      <c r="AX120" s="286">
        <f t="shared" si="111"/>
        <v>0</v>
      </c>
      <c r="AY120" s="286">
        <f t="shared" si="111"/>
        <v>0</v>
      </c>
      <c r="AZ120" s="286">
        <f t="shared" si="111"/>
        <v>0</v>
      </c>
      <c r="BA120" s="286">
        <f t="shared" si="111"/>
        <v>0</v>
      </c>
      <c r="BB120" s="150"/>
      <c r="BC120" s="287">
        <f t="shared" si="112"/>
        <v>153463</v>
      </c>
      <c r="BD120" s="287">
        <f t="shared" si="112"/>
        <v>208516.2</v>
      </c>
      <c r="BE120" s="333">
        <f t="shared" si="112"/>
        <v>357421.19999999995</v>
      </c>
      <c r="BF120" s="333">
        <f t="shared" si="112"/>
        <v>313672</v>
      </c>
      <c r="BG120" s="333">
        <f t="shared" si="112"/>
        <v>542516</v>
      </c>
      <c r="BH120" s="333">
        <f t="shared" si="112"/>
        <v>379012.00000000006</v>
      </c>
      <c r="BI120" s="333">
        <f t="shared" si="112"/>
        <v>203958</v>
      </c>
      <c r="BJ120" s="333">
        <f t="shared" si="112"/>
        <v>921228</v>
      </c>
      <c r="BK120" s="333">
        <f t="shared" si="112"/>
        <v>39522.9</v>
      </c>
      <c r="BL120" s="333">
        <f t="shared" si="112"/>
        <v>32976</v>
      </c>
      <c r="BM120" s="333">
        <f t="shared" si="112"/>
        <v>64863</v>
      </c>
      <c r="BN120" s="334">
        <f t="shared" si="55"/>
        <v>11</v>
      </c>
      <c r="BO120" s="87">
        <f t="shared" si="90"/>
        <v>2020</v>
      </c>
      <c r="BP120" s="87"/>
    </row>
    <row r="121" spans="1:68" s="35" customFormat="1" ht="10.5" customHeight="1" x14ac:dyDescent="0.2">
      <c r="A121" s="87" t="str">
        <f t="shared" si="85"/>
        <v>2020-21ENG12</v>
      </c>
      <c r="B121" s="87" t="str">
        <f t="shared" si="100"/>
        <v>ENG</v>
      </c>
      <c r="C121" s="87" t="str">
        <f t="shared" si="118"/>
        <v>2020-21</v>
      </c>
      <c r="D121" s="35" t="s">
        <v>523</v>
      </c>
      <c r="E121" s="42"/>
      <c r="F121" s="86" t="str">
        <f t="shared" si="119"/>
        <v>ENG</v>
      </c>
      <c r="G121" s="86" t="str">
        <f t="shared" si="103"/>
        <v>ENG</v>
      </c>
      <c r="H121" s="87" t="str">
        <f t="shared" si="104"/>
        <v>ENGLAND</v>
      </c>
      <c r="I121" s="292">
        <f t="shared" si="92"/>
        <v>3132</v>
      </c>
      <c r="J121" s="292">
        <f t="shared" si="92"/>
        <v>670</v>
      </c>
      <c r="K121" s="292">
        <f t="shared" si="92"/>
        <v>417</v>
      </c>
      <c r="L121" s="292">
        <f t="shared" si="92"/>
        <v>178</v>
      </c>
      <c r="M121" s="292">
        <f t="shared" si="98"/>
        <v>0</v>
      </c>
      <c r="N121" s="292">
        <f t="shared" si="98"/>
        <v>0</v>
      </c>
      <c r="O121" s="292">
        <f t="shared" si="98"/>
        <v>0</v>
      </c>
      <c r="P121" s="292">
        <f t="shared" si="98"/>
        <v>0</v>
      </c>
      <c r="Q121" s="292">
        <f t="shared" si="93"/>
        <v>0</v>
      </c>
      <c r="R121" s="292">
        <f t="shared" si="93"/>
        <v>0</v>
      </c>
      <c r="S121" s="292">
        <f t="shared" ref="S121:S152" si="120">SUMIFS(S$729:S$10135,$BN$729:$BN$10135,$BN121,$BO$729:$BO$10135,$BO121)</f>
        <v>9259</v>
      </c>
      <c r="T121" s="293">
        <f t="shared" si="86"/>
        <v>4202</v>
      </c>
      <c r="U121" s="290">
        <f t="shared" si="113"/>
        <v>91.117753450737737</v>
      </c>
      <c r="V121" s="290">
        <f t="shared" si="114"/>
        <v>77.879819133745841</v>
      </c>
      <c r="W121" s="290">
        <f t="shared" si="115"/>
        <v>143.01642075202284</v>
      </c>
      <c r="X121" s="289">
        <f t="shared" si="87"/>
        <v>5084</v>
      </c>
      <c r="Y121" s="290">
        <f t="shared" si="105"/>
        <v>83.154327301337531</v>
      </c>
      <c r="Z121" s="290">
        <f t="shared" si="106"/>
        <v>41.90932336742722</v>
      </c>
      <c r="AA121" s="290">
        <f t="shared" si="107"/>
        <v>206.14457120377656</v>
      </c>
      <c r="AB121" s="289">
        <f t="shared" si="88"/>
        <v>607</v>
      </c>
      <c r="AC121" s="290">
        <f t="shared" si="108"/>
        <v>60.093245469522238</v>
      </c>
      <c r="AD121" s="290">
        <f t="shared" si="109"/>
        <v>52.444810543657333</v>
      </c>
      <c r="AE121" s="290">
        <f t="shared" si="110"/>
        <v>100.51400329489292</v>
      </c>
      <c r="AF121" s="287">
        <f t="shared" si="89"/>
        <v>1358</v>
      </c>
      <c r="AG121" s="288">
        <f t="shared" si="116"/>
        <v>142.04791481810111</v>
      </c>
      <c r="AH121" s="288">
        <f t="shared" si="117"/>
        <v>197.95385980479148</v>
      </c>
      <c r="AI121" s="287">
        <f t="shared" si="94"/>
        <v>1127</v>
      </c>
      <c r="AJ121" s="284">
        <f t="shared" si="94"/>
        <v>0</v>
      </c>
      <c r="AK121" s="284">
        <f t="shared" si="94"/>
        <v>0</v>
      </c>
      <c r="AL121" s="284"/>
      <c r="AM121" s="284"/>
      <c r="AN121" s="284">
        <f t="shared" si="95"/>
        <v>0</v>
      </c>
      <c r="AO121" s="284">
        <f t="shared" si="95"/>
        <v>0</v>
      </c>
      <c r="AP121" s="291">
        <f t="shared" si="99"/>
        <v>6024</v>
      </c>
      <c r="AQ121" s="291">
        <f t="shared" si="99"/>
        <v>7048</v>
      </c>
      <c r="AR121" s="292">
        <f t="shared" si="111"/>
        <v>182</v>
      </c>
      <c r="AS121" s="292">
        <f t="shared" si="111"/>
        <v>3045</v>
      </c>
      <c r="AT121" s="292">
        <f t="shared" si="111"/>
        <v>80</v>
      </c>
      <c r="AU121" s="292">
        <f t="shared" si="111"/>
        <v>393</v>
      </c>
      <c r="AV121" s="286">
        <f t="shared" si="111"/>
        <v>0</v>
      </c>
      <c r="AW121" s="286">
        <f t="shared" si="111"/>
        <v>0</v>
      </c>
      <c r="AX121" s="286">
        <f t="shared" si="111"/>
        <v>0</v>
      </c>
      <c r="AY121" s="286">
        <f t="shared" si="111"/>
        <v>0</v>
      </c>
      <c r="AZ121" s="286">
        <f t="shared" si="111"/>
        <v>0</v>
      </c>
      <c r="BA121" s="286">
        <f t="shared" si="111"/>
        <v>0</v>
      </c>
      <c r="BB121" s="150"/>
      <c r="BC121" s="287">
        <f t="shared" si="112"/>
        <v>160087.99999999994</v>
      </c>
      <c r="BD121" s="287">
        <f t="shared" si="112"/>
        <v>223094</v>
      </c>
      <c r="BE121" s="333">
        <f t="shared" si="112"/>
        <v>382876.8</v>
      </c>
      <c r="BF121" s="333">
        <f t="shared" si="112"/>
        <v>327251</v>
      </c>
      <c r="BG121" s="333">
        <f t="shared" si="112"/>
        <v>600955</v>
      </c>
      <c r="BH121" s="333">
        <f t="shared" si="112"/>
        <v>422756.60000000003</v>
      </c>
      <c r="BI121" s="333">
        <f t="shared" si="112"/>
        <v>213067</v>
      </c>
      <c r="BJ121" s="333">
        <f t="shared" si="112"/>
        <v>1048039</v>
      </c>
      <c r="BK121" s="333">
        <f t="shared" si="112"/>
        <v>36476.6</v>
      </c>
      <c r="BL121" s="333">
        <f t="shared" si="112"/>
        <v>31834</v>
      </c>
      <c r="BM121" s="333">
        <f t="shared" si="112"/>
        <v>61012</v>
      </c>
      <c r="BN121" s="334">
        <f t="shared" si="55"/>
        <v>12</v>
      </c>
      <c r="BO121" s="87">
        <f t="shared" si="90"/>
        <v>2020</v>
      </c>
      <c r="BP121" s="87"/>
    </row>
    <row r="122" spans="1:68" s="35" customFormat="1" ht="10.5" customHeight="1" x14ac:dyDescent="0.2">
      <c r="A122" s="87" t="str">
        <f t="shared" si="85"/>
        <v>2020-21ENG1</v>
      </c>
      <c r="B122" s="87" t="str">
        <f t="shared" si="100"/>
        <v>ENG</v>
      </c>
      <c r="C122" s="87" t="str">
        <f t="shared" si="118"/>
        <v>2020-21</v>
      </c>
      <c r="D122" s="35" t="s">
        <v>524</v>
      </c>
      <c r="E122" s="42"/>
      <c r="F122" s="86" t="str">
        <f t="shared" si="119"/>
        <v>ENG</v>
      </c>
      <c r="G122" s="86" t="str">
        <f t="shared" si="103"/>
        <v>ENG</v>
      </c>
      <c r="H122" s="87" t="str">
        <f t="shared" si="104"/>
        <v>ENGLAND</v>
      </c>
      <c r="I122" s="292">
        <f t="shared" si="92"/>
        <v>3620</v>
      </c>
      <c r="J122" s="292">
        <f t="shared" si="92"/>
        <v>747</v>
      </c>
      <c r="K122" s="292">
        <f t="shared" si="92"/>
        <v>410</v>
      </c>
      <c r="L122" s="292">
        <f t="shared" si="92"/>
        <v>176</v>
      </c>
      <c r="M122" s="292">
        <f t="shared" si="98"/>
        <v>3567</v>
      </c>
      <c r="N122" s="292">
        <f t="shared" si="98"/>
        <v>211</v>
      </c>
      <c r="O122" s="292">
        <f t="shared" si="98"/>
        <v>392</v>
      </c>
      <c r="P122" s="292">
        <f t="shared" si="98"/>
        <v>86</v>
      </c>
      <c r="Q122" s="292">
        <f t="shared" si="93"/>
        <v>1124</v>
      </c>
      <c r="R122" s="292">
        <f t="shared" si="93"/>
        <v>861</v>
      </c>
      <c r="S122" s="292">
        <f t="shared" si="120"/>
        <v>10724</v>
      </c>
      <c r="T122" s="293">
        <f t="shared" si="86"/>
        <v>4346</v>
      </c>
      <c r="U122" s="290">
        <f t="shared" si="113"/>
        <v>93.546226415094338</v>
      </c>
      <c r="V122" s="290">
        <f t="shared" si="114"/>
        <v>80.065117349286695</v>
      </c>
      <c r="W122" s="290">
        <f t="shared" si="115"/>
        <v>148.0358950759319</v>
      </c>
      <c r="X122" s="289">
        <f t="shared" si="87"/>
        <v>5125</v>
      </c>
      <c r="Y122" s="290">
        <f t="shared" si="105"/>
        <v>80.329190243902431</v>
      </c>
      <c r="Z122" s="290">
        <f t="shared" si="106"/>
        <v>42.64</v>
      </c>
      <c r="AA122" s="290">
        <f t="shared" si="107"/>
        <v>192.03512195121951</v>
      </c>
      <c r="AB122" s="289">
        <f t="shared" si="88"/>
        <v>638</v>
      </c>
      <c r="AC122" s="290">
        <f t="shared" si="108"/>
        <v>60.59905956112852</v>
      </c>
      <c r="AD122" s="290">
        <f t="shared" si="109"/>
        <v>52.879310344827587</v>
      </c>
      <c r="AE122" s="290">
        <f t="shared" si="110"/>
        <v>98.780564263322887</v>
      </c>
      <c r="AF122" s="287">
        <f t="shared" si="89"/>
        <v>1312</v>
      </c>
      <c r="AG122" s="288">
        <f t="shared" si="116"/>
        <v>145.18279569892479</v>
      </c>
      <c r="AH122" s="288">
        <f t="shared" si="117"/>
        <v>199.7874551971326</v>
      </c>
      <c r="AI122" s="287">
        <f t="shared" si="94"/>
        <v>1116</v>
      </c>
      <c r="AJ122" s="284">
        <f t="shared" si="94"/>
        <v>1270</v>
      </c>
      <c r="AK122" s="284">
        <f t="shared" si="94"/>
        <v>1713</v>
      </c>
      <c r="AL122" s="284"/>
      <c r="AM122" s="284"/>
      <c r="AN122" s="284">
        <f t="shared" si="95"/>
        <v>0</v>
      </c>
      <c r="AO122" s="284">
        <f t="shared" si="95"/>
        <v>0</v>
      </c>
      <c r="AP122" s="291">
        <f t="shared" si="99"/>
        <v>0</v>
      </c>
      <c r="AQ122" s="291">
        <f t="shared" si="99"/>
        <v>0</v>
      </c>
      <c r="AR122" s="292">
        <f t="shared" si="111"/>
        <v>0</v>
      </c>
      <c r="AS122" s="292">
        <f t="shared" si="111"/>
        <v>0</v>
      </c>
      <c r="AT122" s="292">
        <f t="shared" si="111"/>
        <v>0</v>
      </c>
      <c r="AU122" s="292">
        <f t="shared" si="111"/>
        <v>0</v>
      </c>
      <c r="AV122" s="286">
        <f t="shared" si="111"/>
        <v>0</v>
      </c>
      <c r="AW122" s="286">
        <f t="shared" si="111"/>
        <v>0</v>
      </c>
      <c r="AX122" s="286">
        <f t="shared" si="111"/>
        <v>0</v>
      </c>
      <c r="AY122" s="286">
        <f t="shared" si="111"/>
        <v>0</v>
      </c>
      <c r="AZ122" s="286">
        <f t="shared" si="111"/>
        <v>0</v>
      </c>
      <c r="BA122" s="286">
        <f t="shared" si="111"/>
        <v>0</v>
      </c>
      <c r="BB122" s="150"/>
      <c r="BC122" s="287">
        <f t="shared" si="112"/>
        <v>162024.00000000006</v>
      </c>
      <c r="BD122" s="287">
        <f t="shared" si="112"/>
        <v>222962.8</v>
      </c>
      <c r="BE122" s="333">
        <f t="shared" si="112"/>
        <v>406551.9</v>
      </c>
      <c r="BF122" s="333">
        <f t="shared" si="112"/>
        <v>347963</v>
      </c>
      <c r="BG122" s="333">
        <f t="shared" si="112"/>
        <v>643364</v>
      </c>
      <c r="BH122" s="333">
        <f t="shared" si="112"/>
        <v>411687.1</v>
      </c>
      <c r="BI122" s="333">
        <f t="shared" si="112"/>
        <v>218530</v>
      </c>
      <c r="BJ122" s="333">
        <f t="shared" si="112"/>
        <v>984180</v>
      </c>
      <c r="BK122" s="333">
        <f t="shared" si="112"/>
        <v>38662.199999999997</v>
      </c>
      <c r="BL122" s="333">
        <f t="shared" si="112"/>
        <v>33737</v>
      </c>
      <c r="BM122" s="333">
        <f t="shared" si="112"/>
        <v>63022</v>
      </c>
      <c r="BN122" s="334">
        <f t="shared" si="55"/>
        <v>1</v>
      </c>
      <c r="BO122" s="87">
        <f t="shared" si="90"/>
        <v>2021</v>
      </c>
      <c r="BP122" s="87"/>
    </row>
    <row r="123" spans="1:68" s="35" customFormat="1" ht="10.5" customHeight="1" x14ac:dyDescent="0.2">
      <c r="A123" s="87" t="str">
        <f t="shared" si="85"/>
        <v>2020-21ENG2</v>
      </c>
      <c r="B123" s="87" t="str">
        <f t="shared" si="100"/>
        <v>ENG</v>
      </c>
      <c r="C123" s="87" t="str">
        <f t="shared" si="118"/>
        <v>2020-21</v>
      </c>
      <c r="D123" s="35" t="s">
        <v>525</v>
      </c>
      <c r="E123" s="42"/>
      <c r="F123" s="86" t="str">
        <f t="shared" si="119"/>
        <v>ENG</v>
      </c>
      <c r="G123" s="86" t="str">
        <f t="shared" si="103"/>
        <v>ENG</v>
      </c>
      <c r="H123" s="87" t="str">
        <f t="shared" si="104"/>
        <v>ENGLAND</v>
      </c>
      <c r="I123" s="292">
        <f t="shared" si="92"/>
        <v>2550</v>
      </c>
      <c r="J123" s="292">
        <f t="shared" si="92"/>
        <v>616</v>
      </c>
      <c r="K123" s="292">
        <f t="shared" si="92"/>
        <v>320</v>
      </c>
      <c r="L123" s="292">
        <f t="shared" si="92"/>
        <v>163</v>
      </c>
      <c r="M123" s="292">
        <f t="shared" si="98"/>
        <v>2504</v>
      </c>
      <c r="N123" s="292">
        <f t="shared" si="98"/>
        <v>221</v>
      </c>
      <c r="O123" s="292">
        <f t="shared" si="98"/>
        <v>309</v>
      </c>
      <c r="P123" s="292">
        <f t="shared" si="98"/>
        <v>84</v>
      </c>
      <c r="Q123" s="292">
        <f t="shared" si="93"/>
        <v>0</v>
      </c>
      <c r="R123" s="292">
        <f t="shared" si="93"/>
        <v>0</v>
      </c>
      <c r="S123" s="292">
        <f t="shared" si="120"/>
        <v>7699</v>
      </c>
      <c r="T123" s="293">
        <f t="shared" si="86"/>
        <v>4253</v>
      </c>
      <c r="U123" s="290">
        <f t="shared" si="113"/>
        <v>81.843804373383477</v>
      </c>
      <c r="V123" s="290">
        <f t="shared" si="114"/>
        <v>72.962614624970612</v>
      </c>
      <c r="W123" s="290">
        <f t="shared" si="115"/>
        <v>125.09546202680461</v>
      </c>
      <c r="X123" s="289">
        <f t="shared" si="87"/>
        <v>4906</v>
      </c>
      <c r="Y123" s="290">
        <f t="shared" si="105"/>
        <v>75.200794944965352</v>
      </c>
      <c r="Z123" s="290">
        <f t="shared" si="106"/>
        <v>40.104769669792091</v>
      </c>
      <c r="AA123" s="290">
        <f t="shared" si="107"/>
        <v>182.9086832450061</v>
      </c>
      <c r="AB123" s="289">
        <f t="shared" si="88"/>
        <v>612</v>
      </c>
      <c r="AC123" s="290">
        <f t="shared" si="108"/>
        <v>60.228267973856219</v>
      </c>
      <c r="AD123" s="290">
        <f t="shared" si="109"/>
        <v>52.866013071895424</v>
      </c>
      <c r="AE123" s="290">
        <f t="shared" si="110"/>
        <v>100.80555555555556</v>
      </c>
      <c r="AF123" s="287">
        <f t="shared" si="89"/>
        <v>1310</v>
      </c>
      <c r="AG123" s="288">
        <f t="shared" si="116"/>
        <v>135.87633451957302</v>
      </c>
      <c r="AH123" s="288">
        <f t="shared" si="117"/>
        <v>187.6861209964413</v>
      </c>
      <c r="AI123" s="287">
        <f t="shared" si="94"/>
        <v>1124</v>
      </c>
      <c r="AJ123" s="284">
        <f t="shared" si="94"/>
        <v>0</v>
      </c>
      <c r="AK123" s="284">
        <f t="shared" si="94"/>
        <v>0</v>
      </c>
      <c r="AL123" s="284"/>
      <c r="AM123" s="284"/>
      <c r="AN123" s="284">
        <f t="shared" si="95"/>
        <v>8734</v>
      </c>
      <c r="AO123" s="284">
        <f t="shared" si="95"/>
        <v>8933</v>
      </c>
      <c r="AP123" s="291">
        <f t="shared" si="99"/>
        <v>0</v>
      </c>
      <c r="AQ123" s="291">
        <f t="shared" si="99"/>
        <v>0</v>
      </c>
      <c r="AR123" s="292">
        <f t="shared" si="111"/>
        <v>0</v>
      </c>
      <c r="AS123" s="292">
        <f t="shared" si="111"/>
        <v>0</v>
      </c>
      <c r="AT123" s="292">
        <f t="shared" si="111"/>
        <v>0</v>
      </c>
      <c r="AU123" s="292">
        <f t="shared" si="111"/>
        <v>0</v>
      </c>
      <c r="AV123" s="286">
        <f t="shared" si="111"/>
        <v>0</v>
      </c>
      <c r="AW123" s="286">
        <f t="shared" si="111"/>
        <v>0</v>
      </c>
      <c r="AX123" s="286">
        <f t="shared" si="111"/>
        <v>0</v>
      </c>
      <c r="AY123" s="286">
        <f t="shared" si="111"/>
        <v>0</v>
      </c>
      <c r="AZ123" s="286">
        <f t="shared" si="111"/>
        <v>0</v>
      </c>
      <c r="BA123" s="286">
        <f t="shared" si="111"/>
        <v>0</v>
      </c>
      <c r="BB123" s="150"/>
      <c r="BC123" s="287">
        <f t="shared" si="112"/>
        <v>152725.00000000009</v>
      </c>
      <c r="BD123" s="287">
        <f t="shared" si="112"/>
        <v>210959.2</v>
      </c>
      <c r="BE123" s="333">
        <f t="shared" si="112"/>
        <v>348081.69999999995</v>
      </c>
      <c r="BF123" s="333">
        <f t="shared" si="112"/>
        <v>310310</v>
      </c>
      <c r="BG123" s="333">
        <f t="shared" si="112"/>
        <v>532031</v>
      </c>
      <c r="BH123" s="333">
        <f t="shared" si="112"/>
        <v>368935.10000000003</v>
      </c>
      <c r="BI123" s="333">
        <f t="shared" si="112"/>
        <v>196754</v>
      </c>
      <c r="BJ123" s="333">
        <f t="shared" si="112"/>
        <v>897350</v>
      </c>
      <c r="BK123" s="333">
        <f t="shared" si="112"/>
        <v>36859.700000000004</v>
      </c>
      <c r="BL123" s="333">
        <f t="shared" si="112"/>
        <v>32354</v>
      </c>
      <c r="BM123" s="333">
        <f t="shared" si="112"/>
        <v>61693</v>
      </c>
      <c r="BN123" s="334">
        <f t="shared" si="55"/>
        <v>2</v>
      </c>
      <c r="BO123" s="87">
        <f t="shared" si="90"/>
        <v>2021</v>
      </c>
      <c r="BP123" s="87"/>
    </row>
    <row r="124" spans="1:68" s="35" customFormat="1" ht="10.5" customHeight="1" x14ac:dyDescent="0.2">
      <c r="A124" s="87" t="str">
        <f t="shared" si="85"/>
        <v>2020-21ENG3</v>
      </c>
      <c r="B124" s="87" t="str">
        <f t="shared" si="100"/>
        <v>ENG</v>
      </c>
      <c r="C124" s="87" t="str">
        <f t="shared" si="118"/>
        <v>2020-21</v>
      </c>
      <c r="D124" s="35" t="s">
        <v>526</v>
      </c>
      <c r="E124" s="42"/>
      <c r="F124" s="86" t="str">
        <f t="shared" si="119"/>
        <v>ENG</v>
      </c>
      <c r="G124" s="86" t="str">
        <f t="shared" si="103"/>
        <v>ENG</v>
      </c>
      <c r="H124" s="87" t="str">
        <f t="shared" si="104"/>
        <v>ENGLAND</v>
      </c>
      <c r="I124" s="292">
        <f t="shared" si="92"/>
        <v>2582</v>
      </c>
      <c r="J124" s="292">
        <f t="shared" si="92"/>
        <v>701</v>
      </c>
      <c r="K124" s="292">
        <f t="shared" si="92"/>
        <v>378</v>
      </c>
      <c r="L124" s="292">
        <f t="shared" si="92"/>
        <v>176</v>
      </c>
      <c r="M124" s="292">
        <f t="shared" si="98"/>
        <v>2504</v>
      </c>
      <c r="N124" s="292">
        <f t="shared" si="98"/>
        <v>249</v>
      </c>
      <c r="O124" s="292">
        <f t="shared" si="98"/>
        <v>360</v>
      </c>
      <c r="P124" s="292">
        <f t="shared" si="98"/>
        <v>99</v>
      </c>
      <c r="Q124" s="292">
        <f t="shared" si="93"/>
        <v>0</v>
      </c>
      <c r="R124" s="292">
        <f t="shared" si="93"/>
        <v>0</v>
      </c>
      <c r="S124" s="292">
        <f t="shared" si="120"/>
        <v>7473</v>
      </c>
      <c r="T124" s="293">
        <f t="shared" si="86"/>
        <v>4802</v>
      </c>
      <c r="U124" s="290">
        <f t="shared" si="113"/>
        <v>80.904977092877957</v>
      </c>
      <c r="V124" s="290">
        <f t="shared" si="114"/>
        <v>71.54789670970429</v>
      </c>
      <c r="W124" s="290">
        <f t="shared" si="115"/>
        <v>122.64535610162433</v>
      </c>
      <c r="X124" s="289">
        <f t="shared" si="87"/>
        <v>5456</v>
      </c>
      <c r="Y124" s="290">
        <f t="shared" si="105"/>
        <v>76.737335043988267</v>
      </c>
      <c r="Z124" s="290">
        <f t="shared" si="106"/>
        <v>39.256598240469209</v>
      </c>
      <c r="AA124" s="290">
        <f t="shared" si="107"/>
        <v>193.60373900293254</v>
      </c>
      <c r="AB124" s="289">
        <f t="shared" si="88"/>
        <v>685</v>
      </c>
      <c r="AC124" s="290">
        <f t="shared" si="108"/>
        <v>58.353138686131388</v>
      </c>
      <c r="AD124" s="290">
        <f t="shared" si="109"/>
        <v>50.637956204379563</v>
      </c>
      <c r="AE124" s="290">
        <f t="shared" si="110"/>
        <v>90.791240875912408</v>
      </c>
      <c r="AF124" s="287">
        <f t="shared" si="89"/>
        <v>1338</v>
      </c>
      <c r="AG124" s="288">
        <f t="shared" si="116"/>
        <v>135.22678571428577</v>
      </c>
      <c r="AH124" s="288">
        <f t="shared" si="117"/>
        <v>181.3425</v>
      </c>
      <c r="AI124" s="287">
        <f t="shared" si="94"/>
        <v>1120</v>
      </c>
      <c r="AJ124" s="284">
        <f t="shared" si="94"/>
        <v>0</v>
      </c>
      <c r="AK124" s="284">
        <f t="shared" si="94"/>
        <v>0</v>
      </c>
      <c r="AL124" s="284"/>
      <c r="AM124" s="284"/>
      <c r="AN124" s="284">
        <f t="shared" si="95"/>
        <v>0</v>
      </c>
      <c r="AO124" s="284">
        <f t="shared" si="95"/>
        <v>0</v>
      </c>
      <c r="AP124" s="291">
        <f t="shared" si="99"/>
        <v>4820</v>
      </c>
      <c r="AQ124" s="291">
        <f t="shared" si="99"/>
        <v>5767</v>
      </c>
      <c r="AR124" s="292">
        <f t="shared" si="111"/>
        <v>0</v>
      </c>
      <c r="AS124" s="292">
        <f t="shared" si="111"/>
        <v>0</v>
      </c>
      <c r="AT124" s="292">
        <f t="shared" si="111"/>
        <v>0</v>
      </c>
      <c r="AU124" s="292">
        <f t="shared" si="111"/>
        <v>0</v>
      </c>
      <c r="AV124" s="286">
        <f t="shared" si="111"/>
        <v>0</v>
      </c>
      <c r="AW124" s="286">
        <f t="shared" si="111"/>
        <v>0</v>
      </c>
      <c r="AX124" s="286">
        <f t="shared" si="111"/>
        <v>0</v>
      </c>
      <c r="AY124" s="286">
        <f t="shared" si="111"/>
        <v>0</v>
      </c>
      <c r="AZ124" s="286">
        <f t="shared" si="111"/>
        <v>0</v>
      </c>
      <c r="BA124" s="286">
        <f t="shared" si="111"/>
        <v>0</v>
      </c>
      <c r="BB124" s="150"/>
      <c r="BC124" s="287">
        <f t="shared" si="112"/>
        <v>151454.00000000006</v>
      </c>
      <c r="BD124" s="287">
        <f t="shared" si="112"/>
        <v>203103.6</v>
      </c>
      <c r="BE124" s="333">
        <f t="shared" si="112"/>
        <v>388505.69999999995</v>
      </c>
      <c r="BF124" s="333">
        <f t="shared" si="112"/>
        <v>343573</v>
      </c>
      <c r="BG124" s="333">
        <f t="shared" si="112"/>
        <v>588943</v>
      </c>
      <c r="BH124" s="333">
        <f t="shared" si="112"/>
        <v>418678.9</v>
      </c>
      <c r="BI124" s="333">
        <f t="shared" si="112"/>
        <v>214184</v>
      </c>
      <c r="BJ124" s="333">
        <f t="shared" si="112"/>
        <v>1056302</v>
      </c>
      <c r="BK124" s="333">
        <f t="shared" si="112"/>
        <v>39971.9</v>
      </c>
      <c r="BL124" s="333">
        <f t="shared" si="112"/>
        <v>34687</v>
      </c>
      <c r="BM124" s="333">
        <f t="shared" si="112"/>
        <v>62192</v>
      </c>
      <c r="BN124" s="334">
        <f t="shared" si="55"/>
        <v>3</v>
      </c>
      <c r="BO124" s="87">
        <f t="shared" si="90"/>
        <v>2021</v>
      </c>
      <c r="BP124" s="87"/>
    </row>
    <row r="125" spans="1:68" s="35" customFormat="1" ht="10.5" customHeight="1" x14ac:dyDescent="0.2">
      <c r="A125" s="87" t="str">
        <f t="shared" si="85"/>
        <v>2021-22ENG4</v>
      </c>
      <c r="B125" s="87" t="str">
        <f t="shared" si="100"/>
        <v>ENG</v>
      </c>
      <c r="C125" s="87" t="str">
        <f t="shared" si="118"/>
        <v>2021-22</v>
      </c>
      <c r="D125" s="35" t="s">
        <v>514</v>
      </c>
      <c r="E125" s="42"/>
      <c r="F125" s="86" t="str">
        <f t="shared" si="119"/>
        <v>ENG</v>
      </c>
      <c r="G125" s="86" t="str">
        <f t="shared" si="103"/>
        <v>ENG</v>
      </c>
      <c r="H125" s="87" t="str">
        <f t="shared" si="103"/>
        <v>ENGLAND</v>
      </c>
      <c r="I125" s="292">
        <f t="shared" ref="I125:L144" si="121">SUMIFS(I$729:I$10135,$BN$729:$BN$10135,$BN125,$BO$729:$BO$10135,$BO125)</f>
        <v>2411</v>
      </c>
      <c r="J125" s="292">
        <f t="shared" si="121"/>
        <v>655</v>
      </c>
      <c r="K125" s="292">
        <f t="shared" si="121"/>
        <v>379</v>
      </c>
      <c r="L125" s="292">
        <f t="shared" si="121"/>
        <v>191</v>
      </c>
      <c r="M125" s="292">
        <f t="shared" si="98"/>
        <v>2351</v>
      </c>
      <c r="N125" s="292">
        <f t="shared" si="98"/>
        <v>260</v>
      </c>
      <c r="O125" s="292">
        <f t="shared" si="98"/>
        <v>363</v>
      </c>
      <c r="P125" s="292">
        <f t="shared" si="98"/>
        <v>109</v>
      </c>
      <c r="Q125" s="292">
        <f t="shared" ref="Q125:R144" si="122">SUMIFS(Q$729:Q$10135,$BN$729:$BN$10135,$BN125,$BO$729:$BO$10135,$BO125)</f>
        <v>865</v>
      </c>
      <c r="R125" s="292">
        <f t="shared" si="122"/>
        <v>668</v>
      </c>
      <c r="S125" s="292">
        <f t="shared" si="120"/>
        <v>6982</v>
      </c>
      <c r="T125" s="293">
        <f t="shared" si="86"/>
        <v>4604</v>
      </c>
      <c r="U125" s="290">
        <f t="shared" si="113"/>
        <v>84.477997393570817</v>
      </c>
      <c r="V125" s="290">
        <f t="shared" si="114"/>
        <v>73.526715899218075</v>
      </c>
      <c r="W125" s="290">
        <f t="shared" si="115"/>
        <v>128.7725890529974</v>
      </c>
      <c r="X125" s="289">
        <f t="shared" si="87"/>
        <v>5246</v>
      </c>
      <c r="Y125" s="290">
        <f t="shared" si="105"/>
        <v>78.492356080823484</v>
      </c>
      <c r="Z125" s="290">
        <f t="shared" si="106"/>
        <v>38.575104841784217</v>
      </c>
      <c r="AA125" s="290">
        <f t="shared" si="107"/>
        <v>193.54765535646206</v>
      </c>
      <c r="AB125" s="289">
        <f t="shared" si="88"/>
        <v>645</v>
      </c>
      <c r="AC125" s="290">
        <f t="shared" si="108"/>
        <v>58.468527131782942</v>
      </c>
      <c r="AD125" s="290">
        <f t="shared" si="109"/>
        <v>50.161240310077517</v>
      </c>
      <c r="AE125" s="290">
        <f t="shared" si="110"/>
        <v>93.099224806201548</v>
      </c>
      <c r="AF125" s="287">
        <f t="shared" si="89"/>
        <v>1409</v>
      </c>
      <c r="AG125" s="288">
        <f t="shared" si="116"/>
        <v>136.29338842975201</v>
      </c>
      <c r="AH125" s="288">
        <f t="shared" si="117"/>
        <v>187.28033057851238</v>
      </c>
      <c r="AI125" s="287">
        <f t="shared" ref="AI125:AK144" si="123">SUMIFS(AI$729:AI$10135,$BN$729:$BN$10135,$BN125,$BO$729:$BO$10135,$BO125)</f>
        <v>1210</v>
      </c>
      <c r="AJ125" s="284">
        <f t="shared" si="123"/>
        <v>1269</v>
      </c>
      <c r="AK125" s="284">
        <f t="shared" si="123"/>
        <v>1635</v>
      </c>
      <c r="AL125" s="284"/>
      <c r="AM125" s="284"/>
      <c r="AN125" s="284">
        <f t="shared" ref="AN125:AO144" si="124">SUMIFS(AN$729:AN$10135,$BN$729:$BN$10135,$BN125,$BO$729:$BO$10135,$BO125)</f>
        <v>0</v>
      </c>
      <c r="AO125" s="284">
        <f t="shared" si="124"/>
        <v>0</v>
      </c>
      <c r="AP125" s="291">
        <f t="shared" si="99"/>
        <v>0</v>
      </c>
      <c r="AQ125" s="291">
        <f t="shared" si="99"/>
        <v>0</v>
      </c>
      <c r="AR125" s="292">
        <f t="shared" ref="AR125:BA134" si="125">SUMIFS(AR$729:AR$10135,$BN$729:$BN$10135,$BN125,$BO$729:$BO$10135,$BO125)</f>
        <v>0</v>
      </c>
      <c r="AS125" s="292">
        <f t="shared" si="125"/>
        <v>0</v>
      </c>
      <c r="AT125" s="292">
        <f t="shared" si="125"/>
        <v>0</v>
      </c>
      <c r="AU125" s="292">
        <f t="shared" si="125"/>
        <v>0</v>
      </c>
      <c r="AV125" s="286">
        <f t="shared" si="125"/>
        <v>0</v>
      </c>
      <c r="AW125" s="286">
        <f t="shared" si="125"/>
        <v>0</v>
      </c>
      <c r="AX125" s="286">
        <f t="shared" si="125"/>
        <v>0</v>
      </c>
      <c r="AY125" s="286">
        <f t="shared" si="125"/>
        <v>0</v>
      </c>
      <c r="AZ125" s="286">
        <f t="shared" si="125"/>
        <v>0</v>
      </c>
      <c r="BA125" s="286">
        <f t="shared" si="125"/>
        <v>0</v>
      </c>
      <c r="BB125" s="150"/>
      <c r="BC125" s="287">
        <f t="shared" ref="BC125:BM134" si="126">SUMIFS(BC$729:BC$10135,$BN$729:$BN$10135,$BN125,$BO$729:$BO$10135,$BO125)</f>
        <v>164914.99999999994</v>
      </c>
      <c r="BD125" s="287">
        <f t="shared" si="126"/>
        <v>226609.19999999998</v>
      </c>
      <c r="BE125" s="333">
        <f t="shared" si="126"/>
        <v>388936.70000000007</v>
      </c>
      <c r="BF125" s="333">
        <f t="shared" si="126"/>
        <v>338517</v>
      </c>
      <c r="BG125" s="333">
        <f t="shared" si="126"/>
        <v>592869</v>
      </c>
      <c r="BH125" s="333">
        <f t="shared" si="126"/>
        <v>411770.9</v>
      </c>
      <c r="BI125" s="333">
        <f t="shared" si="126"/>
        <v>202365</v>
      </c>
      <c r="BJ125" s="333">
        <f t="shared" si="126"/>
        <v>1015351</v>
      </c>
      <c r="BK125" s="333">
        <f t="shared" si="126"/>
        <v>37712.199999999997</v>
      </c>
      <c r="BL125" s="333">
        <f t="shared" si="126"/>
        <v>32354</v>
      </c>
      <c r="BM125" s="333">
        <f t="shared" si="126"/>
        <v>60049</v>
      </c>
      <c r="BN125" s="334">
        <f t="shared" si="55"/>
        <v>4</v>
      </c>
      <c r="BO125" s="87">
        <f t="shared" si="90"/>
        <v>2021</v>
      </c>
      <c r="BP125" s="87"/>
    </row>
    <row r="126" spans="1:68" s="35" customFormat="1" ht="10.5" customHeight="1" x14ac:dyDescent="0.2">
      <c r="A126" s="87" t="str">
        <f t="shared" si="85"/>
        <v>2021-22ENG5</v>
      </c>
      <c r="B126" s="87" t="str">
        <f t="shared" si="100"/>
        <v>ENG</v>
      </c>
      <c r="C126" s="87" t="str">
        <f t="shared" si="118"/>
        <v>2021-22</v>
      </c>
      <c r="D126" s="35" t="s">
        <v>516</v>
      </c>
      <c r="E126" s="42"/>
      <c r="F126" s="86" t="str">
        <f t="shared" si="119"/>
        <v>ENG</v>
      </c>
      <c r="G126" s="86" t="str">
        <f t="shared" si="103"/>
        <v>ENG</v>
      </c>
      <c r="H126" s="87" t="str">
        <f t="shared" si="103"/>
        <v>ENGLAND</v>
      </c>
      <c r="I126" s="292">
        <f t="shared" si="121"/>
        <v>2527</v>
      </c>
      <c r="J126" s="292">
        <f t="shared" si="121"/>
        <v>670</v>
      </c>
      <c r="K126" s="292">
        <f t="shared" si="121"/>
        <v>415</v>
      </c>
      <c r="L126" s="292">
        <f t="shared" si="121"/>
        <v>178</v>
      </c>
      <c r="M126" s="292">
        <f t="shared" si="98"/>
        <v>2460</v>
      </c>
      <c r="N126" s="292">
        <f t="shared" si="98"/>
        <v>243</v>
      </c>
      <c r="O126" s="292">
        <f t="shared" si="98"/>
        <v>391</v>
      </c>
      <c r="P126" s="292">
        <f t="shared" si="98"/>
        <v>98</v>
      </c>
      <c r="Q126" s="292">
        <f t="shared" si="122"/>
        <v>0</v>
      </c>
      <c r="R126" s="292">
        <f t="shared" si="122"/>
        <v>0</v>
      </c>
      <c r="S126" s="292">
        <f t="shared" si="120"/>
        <v>7085</v>
      </c>
      <c r="T126" s="293">
        <f t="shared" si="86"/>
        <v>4886</v>
      </c>
      <c r="U126" s="290">
        <f t="shared" si="113"/>
        <v>88.871899304134274</v>
      </c>
      <c r="V126" s="290">
        <f t="shared" si="114"/>
        <v>77.613589848546866</v>
      </c>
      <c r="W126" s="290">
        <f t="shared" si="115"/>
        <v>137.73393368808843</v>
      </c>
      <c r="X126" s="289">
        <f t="shared" si="87"/>
        <v>5598</v>
      </c>
      <c r="Y126" s="290">
        <f t="shared" si="105"/>
        <v>82.931529117541984</v>
      </c>
      <c r="Z126" s="290">
        <f t="shared" si="106"/>
        <v>37.958735262593784</v>
      </c>
      <c r="AA126" s="290">
        <f t="shared" si="107"/>
        <v>203.48160057163273</v>
      </c>
      <c r="AB126" s="289">
        <f t="shared" si="88"/>
        <v>691</v>
      </c>
      <c r="AC126" s="290">
        <f t="shared" si="108"/>
        <v>59.378581765557165</v>
      </c>
      <c r="AD126" s="290">
        <f t="shared" si="109"/>
        <v>50.357452966714909</v>
      </c>
      <c r="AE126" s="290">
        <f t="shared" si="110"/>
        <v>95.458755426917506</v>
      </c>
      <c r="AF126" s="287">
        <f t="shared" si="89"/>
        <v>1518</v>
      </c>
      <c r="AG126" s="288">
        <f t="shared" si="116"/>
        <v>138.42923076923063</v>
      </c>
      <c r="AH126" s="288">
        <f t="shared" si="117"/>
        <v>189.94769230769231</v>
      </c>
      <c r="AI126" s="287">
        <f t="shared" si="123"/>
        <v>1300</v>
      </c>
      <c r="AJ126" s="284">
        <f t="shared" si="123"/>
        <v>0</v>
      </c>
      <c r="AK126" s="284">
        <f t="shared" si="123"/>
        <v>0</v>
      </c>
      <c r="AL126" s="284"/>
      <c r="AM126" s="284"/>
      <c r="AN126" s="284">
        <f t="shared" si="124"/>
        <v>9797</v>
      </c>
      <c r="AO126" s="284">
        <f t="shared" si="124"/>
        <v>9998</v>
      </c>
      <c r="AP126" s="291">
        <f t="shared" si="99"/>
        <v>0</v>
      </c>
      <c r="AQ126" s="291">
        <f t="shared" si="99"/>
        <v>0</v>
      </c>
      <c r="AR126" s="292">
        <f t="shared" si="125"/>
        <v>0</v>
      </c>
      <c r="AS126" s="292">
        <f t="shared" si="125"/>
        <v>0</v>
      </c>
      <c r="AT126" s="292">
        <f t="shared" si="125"/>
        <v>0</v>
      </c>
      <c r="AU126" s="292">
        <f t="shared" si="125"/>
        <v>0</v>
      </c>
      <c r="AV126" s="286">
        <f t="shared" si="125"/>
        <v>0</v>
      </c>
      <c r="AW126" s="286">
        <f t="shared" si="125"/>
        <v>0</v>
      </c>
      <c r="AX126" s="286">
        <f t="shared" si="125"/>
        <v>0</v>
      </c>
      <c r="AY126" s="286">
        <f t="shared" si="125"/>
        <v>0</v>
      </c>
      <c r="AZ126" s="286">
        <f t="shared" si="125"/>
        <v>0</v>
      </c>
      <c r="BA126" s="286">
        <f t="shared" si="125"/>
        <v>0</v>
      </c>
      <c r="BB126" s="150"/>
      <c r="BC126" s="287">
        <f t="shared" si="126"/>
        <v>179957.99999999983</v>
      </c>
      <c r="BD126" s="287">
        <f t="shared" si="126"/>
        <v>246932</v>
      </c>
      <c r="BE126" s="333">
        <f t="shared" si="126"/>
        <v>434228.10000000003</v>
      </c>
      <c r="BF126" s="333">
        <f t="shared" si="126"/>
        <v>379220</v>
      </c>
      <c r="BG126" s="333">
        <f t="shared" si="126"/>
        <v>672968</v>
      </c>
      <c r="BH126" s="333">
        <f t="shared" si="126"/>
        <v>464250.7</v>
      </c>
      <c r="BI126" s="333">
        <f t="shared" si="126"/>
        <v>212493</v>
      </c>
      <c r="BJ126" s="333">
        <f t="shared" si="126"/>
        <v>1139090</v>
      </c>
      <c r="BK126" s="333">
        <f t="shared" si="126"/>
        <v>41030.6</v>
      </c>
      <c r="BL126" s="333">
        <f t="shared" si="126"/>
        <v>34797</v>
      </c>
      <c r="BM126" s="333">
        <f t="shared" si="126"/>
        <v>65962</v>
      </c>
      <c r="BN126" s="334">
        <f t="shared" si="55"/>
        <v>5</v>
      </c>
      <c r="BO126" s="87">
        <f t="shared" si="90"/>
        <v>2021</v>
      </c>
      <c r="BP126" s="87"/>
    </row>
    <row r="127" spans="1:68" s="35" customFormat="1" ht="10.5" customHeight="1" x14ac:dyDescent="0.2">
      <c r="A127" s="87" t="str">
        <f t="shared" si="85"/>
        <v>2021-22ENG6</v>
      </c>
      <c r="B127" s="87" t="str">
        <f t="shared" si="100"/>
        <v>ENG</v>
      </c>
      <c r="C127" s="87" t="str">
        <f t="shared" si="118"/>
        <v>2021-22</v>
      </c>
      <c r="D127" s="35" t="s">
        <v>517</v>
      </c>
      <c r="F127" s="86" t="str">
        <f t="shared" si="119"/>
        <v>ENG</v>
      </c>
      <c r="G127" s="86" t="str">
        <f t="shared" si="103"/>
        <v>ENG</v>
      </c>
      <c r="H127" s="87" t="str">
        <f t="shared" si="103"/>
        <v>ENGLAND</v>
      </c>
      <c r="I127" s="292">
        <f t="shared" si="121"/>
        <v>2491</v>
      </c>
      <c r="J127" s="292">
        <f t="shared" si="121"/>
        <v>639</v>
      </c>
      <c r="K127" s="292">
        <f t="shared" si="121"/>
        <v>414</v>
      </c>
      <c r="L127" s="292">
        <f t="shared" si="121"/>
        <v>190</v>
      </c>
      <c r="M127" s="292">
        <f t="shared" si="98"/>
        <v>2436</v>
      </c>
      <c r="N127" s="292">
        <f t="shared" si="98"/>
        <v>228</v>
      </c>
      <c r="O127" s="292">
        <f t="shared" si="98"/>
        <v>394</v>
      </c>
      <c r="P127" s="292">
        <f t="shared" si="98"/>
        <v>108</v>
      </c>
      <c r="Q127" s="292">
        <f t="shared" si="122"/>
        <v>0</v>
      </c>
      <c r="R127" s="292">
        <f t="shared" si="122"/>
        <v>0</v>
      </c>
      <c r="S127" s="292">
        <f t="shared" si="120"/>
        <v>6944</v>
      </c>
      <c r="T127" s="293">
        <f t="shared" si="86"/>
        <v>4364</v>
      </c>
      <c r="U127" s="290">
        <f t="shared" si="113"/>
        <v>94.996746104491308</v>
      </c>
      <c r="V127" s="290">
        <f t="shared" si="114"/>
        <v>79.366177818515126</v>
      </c>
      <c r="W127" s="290">
        <f t="shared" si="115"/>
        <v>147.39344637946837</v>
      </c>
      <c r="X127" s="289">
        <f t="shared" si="87"/>
        <v>5150</v>
      </c>
      <c r="Y127" s="290">
        <f t="shared" si="105"/>
        <v>84.019184466019411</v>
      </c>
      <c r="Z127" s="290">
        <f t="shared" si="106"/>
        <v>38.031262135922333</v>
      </c>
      <c r="AA127" s="290">
        <f t="shared" si="107"/>
        <v>216.27631067961164</v>
      </c>
      <c r="AB127" s="289">
        <f t="shared" si="88"/>
        <v>656</v>
      </c>
      <c r="AC127" s="290">
        <f t="shared" si="108"/>
        <v>58.239481707317069</v>
      </c>
      <c r="AD127" s="290">
        <f t="shared" si="109"/>
        <v>51.265243902439025</v>
      </c>
      <c r="AE127" s="290">
        <f t="shared" si="110"/>
        <v>94.570121951219505</v>
      </c>
      <c r="AF127" s="287">
        <f t="shared" si="89"/>
        <v>1399</v>
      </c>
      <c r="AG127" s="288">
        <f t="shared" si="116"/>
        <v>142.44876033057866</v>
      </c>
      <c r="AH127" s="288">
        <f t="shared" si="117"/>
        <v>202.43471074380165</v>
      </c>
      <c r="AI127" s="287">
        <f t="shared" si="123"/>
        <v>1210</v>
      </c>
      <c r="AJ127" s="284">
        <f t="shared" si="123"/>
        <v>0</v>
      </c>
      <c r="AK127" s="284">
        <f t="shared" si="123"/>
        <v>0</v>
      </c>
      <c r="AL127" s="284"/>
      <c r="AM127" s="284"/>
      <c r="AN127" s="284">
        <f t="shared" si="124"/>
        <v>0</v>
      </c>
      <c r="AO127" s="284">
        <f t="shared" si="124"/>
        <v>0</v>
      </c>
      <c r="AP127" s="291">
        <f t="shared" si="99"/>
        <v>5331</v>
      </c>
      <c r="AQ127" s="291">
        <f t="shared" si="99"/>
        <v>6472</v>
      </c>
      <c r="AR127" s="292">
        <f t="shared" si="125"/>
        <v>0</v>
      </c>
      <c r="AS127" s="292">
        <f t="shared" si="125"/>
        <v>0</v>
      </c>
      <c r="AT127" s="292">
        <f t="shared" si="125"/>
        <v>0</v>
      </c>
      <c r="AU127" s="292">
        <f t="shared" si="125"/>
        <v>0</v>
      </c>
      <c r="AV127" s="286">
        <f t="shared" si="125"/>
        <v>0</v>
      </c>
      <c r="AW127" s="286">
        <f t="shared" si="125"/>
        <v>0</v>
      </c>
      <c r="AX127" s="286">
        <f t="shared" si="125"/>
        <v>0</v>
      </c>
      <c r="AY127" s="286">
        <f t="shared" si="125"/>
        <v>0</v>
      </c>
      <c r="AZ127" s="286">
        <f t="shared" si="125"/>
        <v>0</v>
      </c>
      <c r="BA127" s="286">
        <f t="shared" si="125"/>
        <v>0</v>
      </c>
      <c r="BB127" s="150"/>
      <c r="BC127" s="287">
        <f t="shared" si="126"/>
        <v>172363.00000000017</v>
      </c>
      <c r="BD127" s="287">
        <f t="shared" si="126"/>
        <v>244946</v>
      </c>
      <c r="BE127" s="333">
        <f t="shared" si="126"/>
        <v>414565.80000000005</v>
      </c>
      <c r="BF127" s="333">
        <f t="shared" si="126"/>
        <v>346354</v>
      </c>
      <c r="BG127" s="333">
        <f t="shared" si="126"/>
        <v>643225</v>
      </c>
      <c r="BH127" s="333">
        <f t="shared" si="126"/>
        <v>432698.8</v>
      </c>
      <c r="BI127" s="333">
        <f t="shared" si="126"/>
        <v>195861</v>
      </c>
      <c r="BJ127" s="333">
        <f t="shared" si="126"/>
        <v>1113823</v>
      </c>
      <c r="BK127" s="333">
        <f t="shared" si="126"/>
        <v>38205.1</v>
      </c>
      <c r="BL127" s="333">
        <f t="shared" si="126"/>
        <v>33630</v>
      </c>
      <c r="BM127" s="333">
        <f t="shared" si="126"/>
        <v>62038</v>
      </c>
      <c r="BN127" s="334">
        <f t="shared" si="55"/>
        <v>6</v>
      </c>
      <c r="BO127" s="87">
        <f t="shared" si="90"/>
        <v>2021</v>
      </c>
      <c r="BP127" s="87"/>
    </row>
    <row r="128" spans="1:68" s="35" customFormat="1" ht="10.5" customHeight="1" x14ac:dyDescent="0.2">
      <c r="A128" s="87" t="str">
        <f t="shared" si="85"/>
        <v>2021-22ENG7</v>
      </c>
      <c r="B128" s="87" t="str">
        <f t="shared" si="100"/>
        <v>ENG</v>
      </c>
      <c r="C128" s="87" t="str">
        <f t="shared" si="118"/>
        <v>2021-22</v>
      </c>
      <c r="D128" s="35" t="s">
        <v>518</v>
      </c>
      <c r="F128" s="86" t="str">
        <f t="shared" si="119"/>
        <v>ENG</v>
      </c>
      <c r="G128" s="86" t="str">
        <f t="shared" si="103"/>
        <v>ENG</v>
      </c>
      <c r="H128" s="87" t="str">
        <f t="shared" si="103"/>
        <v>ENGLAND</v>
      </c>
      <c r="I128" s="292">
        <f t="shared" si="121"/>
        <v>2601</v>
      </c>
      <c r="J128" s="292">
        <f t="shared" si="121"/>
        <v>702</v>
      </c>
      <c r="K128" s="292">
        <f t="shared" si="121"/>
        <v>424</v>
      </c>
      <c r="L128" s="292">
        <f t="shared" si="121"/>
        <v>200</v>
      </c>
      <c r="M128" s="292">
        <f t="shared" si="98"/>
        <v>2539</v>
      </c>
      <c r="N128" s="292">
        <f t="shared" si="98"/>
        <v>259</v>
      </c>
      <c r="O128" s="292">
        <f t="shared" si="98"/>
        <v>403</v>
      </c>
      <c r="P128" s="292">
        <f t="shared" si="98"/>
        <v>111</v>
      </c>
      <c r="Q128" s="292">
        <f t="shared" si="122"/>
        <v>933</v>
      </c>
      <c r="R128" s="292">
        <f t="shared" si="122"/>
        <v>710</v>
      </c>
      <c r="S128" s="292">
        <f t="shared" si="120"/>
        <v>7592</v>
      </c>
      <c r="T128" s="293">
        <f t="shared" si="86"/>
        <v>4097</v>
      </c>
      <c r="U128" s="290">
        <f t="shared" si="113"/>
        <v>104.14691237490847</v>
      </c>
      <c r="V128" s="290">
        <f t="shared" si="114"/>
        <v>84.880644373932142</v>
      </c>
      <c r="W128" s="290">
        <f t="shared" si="115"/>
        <v>162.73004637539663</v>
      </c>
      <c r="X128" s="289">
        <f t="shared" si="87"/>
        <v>4889</v>
      </c>
      <c r="Y128" s="290">
        <f t="shared" si="105"/>
        <v>87.612313356514619</v>
      </c>
      <c r="Z128" s="290">
        <f t="shared" si="106"/>
        <v>36.794845571691553</v>
      </c>
      <c r="AA128" s="290">
        <f t="shared" si="107"/>
        <v>239.95704643076294</v>
      </c>
      <c r="AB128" s="289">
        <f t="shared" si="88"/>
        <v>640</v>
      </c>
      <c r="AC128" s="290">
        <f t="shared" si="108"/>
        <v>56.883593750000003</v>
      </c>
      <c r="AD128" s="290">
        <f t="shared" si="109"/>
        <v>50.201562500000001</v>
      </c>
      <c r="AE128" s="290">
        <f t="shared" si="110"/>
        <v>93.934375000000003</v>
      </c>
      <c r="AF128" s="287">
        <f t="shared" si="89"/>
        <v>1252</v>
      </c>
      <c r="AG128" s="288">
        <f t="shared" si="116"/>
        <v>151.06128133704723</v>
      </c>
      <c r="AH128" s="288">
        <f t="shared" si="117"/>
        <v>217.9108635097493</v>
      </c>
      <c r="AI128" s="287">
        <f t="shared" si="123"/>
        <v>1077</v>
      </c>
      <c r="AJ128" s="284">
        <f t="shared" si="123"/>
        <v>1163</v>
      </c>
      <c r="AK128" s="284">
        <f t="shared" si="123"/>
        <v>1519</v>
      </c>
      <c r="AL128" s="284"/>
      <c r="AM128" s="284"/>
      <c r="AN128" s="284">
        <f t="shared" si="124"/>
        <v>0</v>
      </c>
      <c r="AO128" s="284">
        <f t="shared" si="124"/>
        <v>0</v>
      </c>
      <c r="AP128" s="291">
        <f t="shared" si="99"/>
        <v>0</v>
      </c>
      <c r="AQ128" s="291">
        <f t="shared" si="99"/>
        <v>0</v>
      </c>
      <c r="AR128" s="292">
        <f t="shared" si="125"/>
        <v>0</v>
      </c>
      <c r="AS128" s="292">
        <f t="shared" si="125"/>
        <v>0</v>
      </c>
      <c r="AT128" s="292">
        <f t="shared" si="125"/>
        <v>0</v>
      </c>
      <c r="AU128" s="292">
        <f t="shared" si="125"/>
        <v>0</v>
      </c>
      <c r="AV128" s="286">
        <f t="shared" si="125"/>
        <v>0</v>
      </c>
      <c r="AW128" s="286">
        <f t="shared" si="125"/>
        <v>0</v>
      </c>
      <c r="AX128" s="286">
        <f t="shared" si="125"/>
        <v>0</v>
      </c>
      <c r="AY128" s="286">
        <f t="shared" si="125"/>
        <v>0</v>
      </c>
      <c r="AZ128" s="286">
        <f t="shared" si="125"/>
        <v>0</v>
      </c>
      <c r="BA128" s="286">
        <f t="shared" si="125"/>
        <v>0</v>
      </c>
      <c r="BB128" s="150"/>
      <c r="BC128" s="287">
        <f t="shared" si="126"/>
        <v>162692.99999999988</v>
      </c>
      <c r="BD128" s="287">
        <f t="shared" si="126"/>
        <v>234690</v>
      </c>
      <c r="BE128" s="333">
        <f t="shared" si="126"/>
        <v>426689.89999999997</v>
      </c>
      <c r="BF128" s="333">
        <f t="shared" si="126"/>
        <v>347756</v>
      </c>
      <c r="BG128" s="333">
        <f t="shared" si="126"/>
        <v>666705</v>
      </c>
      <c r="BH128" s="333">
        <f t="shared" si="126"/>
        <v>428336.6</v>
      </c>
      <c r="BI128" s="333">
        <f t="shared" si="126"/>
        <v>179890</v>
      </c>
      <c r="BJ128" s="333">
        <f t="shared" si="126"/>
        <v>1173150</v>
      </c>
      <c r="BK128" s="333">
        <f t="shared" si="126"/>
        <v>36405.5</v>
      </c>
      <c r="BL128" s="333">
        <f t="shared" si="126"/>
        <v>32129</v>
      </c>
      <c r="BM128" s="333">
        <f t="shared" si="126"/>
        <v>60118</v>
      </c>
      <c r="BN128" s="334">
        <f t="shared" si="55"/>
        <v>7</v>
      </c>
      <c r="BO128" s="87">
        <f t="shared" si="90"/>
        <v>2021</v>
      </c>
      <c r="BP128" s="87"/>
    </row>
    <row r="129" spans="1:68" s="35" customFormat="1" ht="10.5" customHeight="1" x14ac:dyDescent="0.2">
      <c r="A129" s="87" t="str">
        <f t="shared" si="85"/>
        <v>2021-22ENG8</v>
      </c>
      <c r="B129" s="87" t="str">
        <f t="shared" si="100"/>
        <v>ENG</v>
      </c>
      <c r="C129" s="87" t="str">
        <f t="shared" si="118"/>
        <v>2021-22</v>
      </c>
      <c r="D129" s="35" t="s">
        <v>519</v>
      </c>
      <c r="F129" s="86" t="str">
        <f t="shared" si="119"/>
        <v>ENG</v>
      </c>
      <c r="G129" s="86" t="str">
        <f t="shared" si="103"/>
        <v>ENG</v>
      </c>
      <c r="H129" s="87" t="str">
        <f t="shared" si="103"/>
        <v>ENGLAND</v>
      </c>
      <c r="I129" s="292">
        <f t="shared" si="121"/>
        <v>2503</v>
      </c>
      <c r="J129" s="292">
        <f t="shared" si="121"/>
        <v>648</v>
      </c>
      <c r="K129" s="292">
        <f t="shared" si="121"/>
        <v>388</v>
      </c>
      <c r="L129" s="292">
        <f t="shared" si="121"/>
        <v>182</v>
      </c>
      <c r="M129" s="292">
        <f t="shared" ref="M129:P148" si="127">SUMIFS(M$729:M$10135,$BN$729:$BN$10135,$BN129,$BO$729:$BO$10135,$BO129)</f>
        <v>2446</v>
      </c>
      <c r="N129" s="292">
        <f t="shared" si="127"/>
        <v>230</v>
      </c>
      <c r="O129" s="292">
        <f t="shared" si="127"/>
        <v>373</v>
      </c>
      <c r="P129" s="292">
        <f t="shared" si="127"/>
        <v>108</v>
      </c>
      <c r="Q129" s="292">
        <f t="shared" si="122"/>
        <v>0</v>
      </c>
      <c r="R129" s="292">
        <f t="shared" si="122"/>
        <v>0</v>
      </c>
      <c r="S129" s="292">
        <f t="shared" si="120"/>
        <v>7135</v>
      </c>
      <c r="T129" s="293">
        <f t="shared" si="86"/>
        <v>4118</v>
      </c>
      <c r="U129" s="290">
        <f t="shared" si="113"/>
        <v>103.86279747450219</v>
      </c>
      <c r="V129" s="290">
        <f t="shared" si="114"/>
        <v>84.86498300145702</v>
      </c>
      <c r="W129" s="290">
        <f t="shared" si="115"/>
        <v>164.70835356969403</v>
      </c>
      <c r="X129" s="289">
        <f t="shared" si="87"/>
        <v>4904</v>
      </c>
      <c r="Y129" s="290">
        <f t="shared" si="105"/>
        <v>88.574265905383356</v>
      </c>
      <c r="Z129" s="290">
        <f t="shared" si="106"/>
        <v>40.217781402936382</v>
      </c>
      <c r="AA129" s="290">
        <f t="shared" si="107"/>
        <v>228.93535889070148</v>
      </c>
      <c r="AB129" s="289">
        <f t="shared" si="88"/>
        <v>598</v>
      </c>
      <c r="AC129" s="290">
        <f t="shared" si="108"/>
        <v>60.017558528428097</v>
      </c>
      <c r="AD129" s="290">
        <f t="shared" si="109"/>
        <v>52.401337792642138</v>
      </c>
      <c r="AE129" s="290">
        <f t="shared" si="110"/>
        <v>101.55351170568562</v>
      </c>
      <c r="AF129" s="287">
        <f t="shared" si="89"/>
        <v>1218</v>
      </c>
      <c r="AG129" s="288">
        <f t="shared" si="116"/>
        <v>147.78761061946889</v>
      </c>
      <c r="AH129" s="288">
        <f t="shared" si="117"/>
        <v>207.94591937069814</v>
      </c>
      <c r="AI129" s="287">
        <f t="shared" si="123"/>
        <v>1017</v>
      </c>
      <c r="AJ129" s="284">
        <f t="shared" si="123"/>
        <v>0</v>
      </c>
      <c r="AK129" s="284">
        <f t="shared" si="123"/>
        <v>0</v>
      </c>
      <c r="AL129" s="284"/>
      <c r="AM129" s="284"/>
      <c r="AN129" s="284">
        <f t="shared" si="124"/>
        <v>9042</v>
      </c>
      <c r="AO129" s="284">
        <f t="shared" si="124"/>
        <v>9244</v>
      </c>
      <c r="AP129" s="291">
        <f t="shared" ref="AP129:AQ148" si="128">SUMIFS(AP$729:AP$10135,$BN$729:$BN$10135,$BN129,$BO$729:$BO$10135,$BO129)</f>
        <v>0</v>
      </c>
      <c r="AQ129" s="291">
        <f t="shared" si="128"/>
        <v>0</v>
      </c>
      <c r="AR129" s="292">
        <f t="shared" si="125"/>
        <v>0</v>
      </c>
      <c r="AS129" s="292">
        <f t="shared" si="125"/>
        <v>0</v>
      </c>
      <c r="AT129" s="292">
        <f t="shared" si="125"/>
        <v>0</v>
      </c>
      <c r="AU129" s="292">
        <f t="shared" si="125"/>
        <v>0</v>
      </c>
      <c r="AV129" s="286">
        <f t="shared" si="125"/>
        <v>0</v>
      </c>
      <c r="AW129" s="286">
        <f t="shared" si="125"/>
        <v>0</v>
      </c>
      <c r="AX129" s="286">
        <f t="shared" si="125"/>
        <v>0</v>
      </c>
      <c r="AY129" s="286">
        <f t="shared" si="125"/>
        <v>0</v>
      </c>
      <c r="AZ129" s="286">
        <f t="shared" si="125"/>
        <v>0</v>
      </c>
      <c r="BA129" s="286">
        <f t="shared" si="125"/>
        <v>0</v>
      </c>
      <c r="BB129" s="150"/>
      <c r="BC129" s="287">
        <f t="shared" si="126"/>
        <v>150299.99999999985</v>
      </c>
      <c r="BD129" s="287">
        <f t="shared" si="126"/>
        <v>211481</v>
      </c>
      <c r="BE129" s="333">
        <f t="shared" si="126"/>
        <v>427707</v>
      </c>
      <c r="BF129" s="333">
        <f t="shared" si="126"/>
        <v>349474</v>
      </c>
      <c r="BG129" s="333">
        <f t="shared" si="126"/>
        <v>678269</v>
      </c>
      <c r="BH129" s="333">
        <f t="shared" si="126"/>
        <v>434368.2</v>
      </c>
      <c r="BI129" s="333">
        <f t="shared" si="126"/>
        <v>197228</v>
      </c>
      <c r="BJ129" s="333">
        <f t="shared" si="126"/>
        <v>1122699</v>
      </c>
      <c r="BK129" s="333">
        <f t="shared" si="126"/>
        <v>35890.5</v>
      </c>
      <c r="BL129" s="333">
        <f t="shared" si="126"/>
        <v>31336</v>
      </c>
      <c r="BM129" s="333">
        <f t="shared" si="126"/>
        <v>60729</v>
      </c>
      <c r="BN129" s="334">
        <f t="shared" si="55"/>
        <v>8</v>
      </c>
      <c r="BO129" s="87">
        <f t="shared" si="90"/>
        <v>2021</v>
      </c>
      <c r="BP129" s="87"/>
    </row>
    <row r="130" spans="1:68" s="35" customFormat="1" ht="10.5" customHeight="1" x14ac:dyDescent="0.2">
      <c r="A130" s="87" t="str">
        <f t="shared" si="85"/>
        <v>2021-22ENG9</v>
      </c>
      <c r="B130" s="87" t="str">
        <f t="shared" si="100"/>
        <v>ENG</v>
      </c>
      <c r="C130" s="87" t="str">
        <f t="shared" si="118"/>
        <v>2021-22</v>
      </c>
      <c r="D130" s="35" t="s">
        <v>520</v>
      </c>
      <c r="F130" s="86" t="str">
        <f t="shared" si="119"/>
        <v>ENG</v>
      </c>
      <c r="G130" s="86" t="str">
        <f t="shared" si="103"/>
        <v>ENG</v>
      </c>
      <c r="H130" s="87" t="str">
        <f t="shared" si="103"/>
        <v>ENGLAND</v>
      </c>
      <c r="I130" s="292">
        <f t="shared" si="121"/>
        <v>2518</v>
      </c>
      <c r="J130" s="292">
        <f t="shared" si="121"/>
        <v>638</v>
      </c>
      <c r="K130" s="292">
        <f t="shared" si="121"/>
        <v>391</v>
      </c>
      <c r="L130" s="292">
        <f t="shared" si="121"/>
        <v>177</v>
      </c>
      <c r="M130" s="292">
        <f t="shared" si="127"/>
        <v>2458</v>
      </c>
      <c r="N130" s="292">
        <f t="shared" si="127"/>
        <v>207</v>
      </c>
      <c r="O130" s="292">
        <f t="shared" si="127"/>
        <v>375</v>
      </c>
      <c r="P130" s="292">
        <f t="shared" si="127"/>
        <v>89</v>
      </c>
      <c r="Q130" s="292">
        <f t="shared" si="122"/>
        <v>0</v>
      </c>
      <c r="R130" s="292">
        <f t="shared" si="122"/>
        <v>0</v>
      </c>
      <c r="S130" s="292">
        <f t="shared" si="120"/>
        <v>7442</v>
      </c>
      <c r="T130" s="293">
        <f t="shared" si="86"/>
        <v>3890</v>
      </c>
      <c r="U130" s="290">
        <f t="shared" si="113"/>
        <v>107.82773778920307</v>
      </c>
      <c r="V130" s="290">
        <f t="shared" si="114"/>
        <v>89.003084832904889</v>
      </c>
      <c r="W130" s="290">
        <f t="shared" si="115"/>
        <v>173.24241645244217</v>
      </c>
      <c r="X130" s="289">
        <f t="shared" si="87"/>
        <v>4577</v>
      </c>
      <c r="Y130" s="290">
        <f t="shared" si="105"/>
        <v>91.174918068603887</v>
      </c>
      <c r="Z130" s="290">
        <f t="shared" si="106"/>
        <v>38.567620712256939</v>
      </c>
      <c r="AA130" s="290">
        <f t="shared" si="107"/>
        <v>252.44352195761417</v>
      </c>
      <c r="AB130" s="289">
        <f t="shared" si="88"/>
        <v>562</v>
      </c>
      <c r="AC130" s="290">
        <f t="shared" si="108"/>
        <v>59.94074733096086</v>
      </c>
      <c r="AD130" s="290">
        <f t="shared" si="109"/>
        <v>51.79893238434164</v>
      </c>
      <c r="AE130" s="290">
        <f t="shared" si="110"/>
        <v>100.80960854092527</v>
      </c>
      <c r="AF130" s="287">
        <f t="shared" si="89"/>
        <v>1127</v>
      </c>
      <c r="AG130" s="288">
        <f t="shared" si="116"/>
        <v>156.63141025641031</v>
      </c>
      <c r="AH130" s="288">
        <f t="shared" si="117"/>
        <v>229.13354700854697</v>
      </c>
      <c r="AI130" s="287">
        <f t="shared" si="123"/>
        <v>936</v>
      </c>
      <c r="AJ130" s="284">
        <f t="shared" si="123"/>
        <v>0</v>
      </c>
      <c r="AK130" s="284">
        <f t="shared" si="123"/>
        <v>0</v>
      </c>
      <c r="AL130" s="284"/>
      <c r="AM130" s="284"/>
      <c r="AN130" s="284">
        <f t="shared" si="124"/>
        <v>0</v>
      </c>
      <c r="AO130" s="284">
        <f t="shared" si="124"/>
        <v>0</v>
      </c>
      <c r="AP130" s="291">
        <f t="shared" si="128"/>
        <v>5628</v>
      </c>
      <c r="AQ130" s="291">
        <f t="shared" si="128"/>
        <v>6728</v>
      </c>
      <c r="AR130" s="292">
        <f t="shared" si="125"/>
        <v>0</v>
      </c>
      <c r="AS130" s="292">
        <f t="shared" si="125"/>
        <v>0</v>
      </c>
      <c r="AT130" s="292">
        <f t="shared" si="125"/>
        <v>0</v>
      </c>
      <c r="AU130" s="292">
        <f t="shared" si="125"/>
        <v>0</v>
      </c>
      <c r="AV130" s="286">
        <f t="shared" si="125"/>
        <v>0</v>
      </c>
      <c r="AW130" s="286">
        <f t="shared" si="125"/>
        <v>0</v>
      </c>
      <c r="AX130" s="286">
        <f t="shared" si="125"/>
        <v>0</v>
      </c>
      <c r="AY130" s="286">
        <f t="shared" si="125"/>
        <v>0</v>
      </c>
      <c r="AZ130" s="286">
        <f t="shared" si="125"/>
        <v>0</v>
      </c>
      <c r="BA130" s="286">
        <f t="shared" si="125"/>
        <v>0</v>
      </c>
      <c r="BB130" s="89"/>
      <c r="BC130" s="287">
        <f t="shared" si="126"/>
        <v>146607.00000000006</v>
      </c>
      <c r="BD130" s="287">
        <f t="shared" si="126"/>
        <v>214468.99999999997</v>
      </c>
      <c r="BE130" s="333">
        <f t="shared" si="126"/>
        <v>419449.89999999997</v>
      </c>
      <c r="BF130" s="333">
        <f t="shared" si="126"/>
        <v>346222</v>
      </c>
      <c r="BG130" s="333">
        <f t="shared" si="126"/>
        <v>673913</v>
      </c>
      <c r="BH130" s="333">
        <f t="shared" si="126"/>
        <v>417307.6</v>
      </c>
      <c r="BI130" s="333">
        <f t="shared" si="126"/>
        <v>176524</v>
      </c>
      <c r="BJ130" s="333">
        <f t="shared" si="126"/>
        <v>1155434</v>
      </c>
      <c r="BK130" s="333">
        <f t="shared" si="126"/>
        <v>33686.700000000004</v>
      </c>
      <c r="BL130" s="333">
        <f t="shared" si="126"/>
        <v>29111</v>
      </c>
      <c r="BM130" s="333">
        <f t="shared" si="126"/>
        <v>56655</v>
      </c>
      <c r="BN130" s="334">
        <f t="shared" si="55"/>
        <v>9</v>
      </c>
      <c r="BO130" s="87">
        <f t="shared" si="90"/>
        <v>2021</v>
      </c>
      <c r="BP130" s="87"/>
    </row>
    <row r="131" spans="1:68" s="35" customFormat="1" ht="10.5" customHeight="1" x14ac:dyDescent="0.2">
      <c r="A131" s="87" t="str">
        <f t="shared" si="85"/>
        <v>2021-22ENG10</v>
      </c>
      <c r="B131" s="87" t="str">
        <f t="shared" si="100"/>
        <v>ENG</v>
      </c>
      <c r="C131" s="87" t="str">
        <f t="shared" si="118"/>
        <v>2021-22</v>
      </c>
      <c r="D131" s="35" t="s">
        <v>521</v>
      </c>
      <c r="F131" s="86" t="str">
        <f t="shared" si="119"/>
        <v>ENG</v>
      </c>
      <c r="G131" s="86" t="str">
        <f t="shared" si="103"/>
        <v>ENG</v>
      </c>
      <c r="H131" s="87" t="str">
        <f t="shared" si="103"/>
        <v>ENGLAND</v>
      </c>
      <c r="I131" s="292">
        <f t="shared" si="121"/>
        <v>3085</v>
      </c>
      <c r="J131" s="292">
        <f t="shared" si="121"/>
        <v>765</v>
      </c>
      <c r="K131" s="292">
        <f t="shared" si="121"/>
        <v>444</v>
      </c>
      <c r="L131" s="292">
        <f t="shared" si="121"/>
        <v>201</v>
      </c>
      <c r="M131" s="292">
        <f t="shared" si="127"/>
        <v>3025</v>
      </c>
      <c r="N131" s="292">
        <f t="shared" si="127"/>
        <v>223</v>
      </c>
      <c r="O131" s="292">
        <f t="shared" si="127"/>
        <v>426</v>
      </c>
      <c r="P131" s="292">
        <f t="shared" si="127"/>
        <v>98</v>
      </c>
      <c r="Q131" s="292">
        <f t="shared" si="122"/>
        <v>1044</v>
      </c>
      <c r="R131" s="292">
        <f t="shared" si="122"/>
        <v>808</v>
      </c>
      <c r="S131" s="292">
        <f t="shared" si="120"/>
        <v>8307</v>
      </c>
      <c r="T131" s="293">
        <f t="shared" si="86"/>
        <v>4043</v>
      </c>
      <c r="U131" s="290">
        <f t="shared" si="113"/>
        <v>118.85025970813753</v>
      </c>
      <c r="V131" s="290">
        <f t="shared" si="114"/>
        <v>96.07370764283948</v>
      </c>
      <c r="W131" s="290">
        <f t="shared" si="115"/>
        <v>194.77318822656443</v>
      </c>
      <c r="X131" s="289">
        <f t="shared" si="87"/>
        <v>4779</v>
      </c>
      <c r="Y131" s="290">
        <f t="shared" si="105"/>
        <v>92.981209458045612</v>
      </c>
      <c r="Z131" s="290">
        <f t="shared" si="106"/>
        <v>38.367440887214897</v>
      </c>
      <c r="AA131" s="290">
        <f t="shared" si="107"/>
        <v>260.33019460138104</v>
      </c>
      <c r="AB131" s="289">
        <f t="shared" si="88"/>
        <v>610</v>
      </c>
      <c r="AC131" s="290">
        <f t="shared" si="108"/>
        <v>58.147704918032787</v>
      </c>
      <c r="AD131" s="290">
        <f t="shared" si="109"/>
        <v>52.062295081967214</v>
      </c>
      <c r="AE131" s="290">
        <f t="shared" si="110"/>
        <v>94.788524590163931</v>
      </c>
      <c r="AF131" s="287">
        <f t="shared" si="89"/>
        <v>1154</v>
      </c>
      <c r="AG131" s="288">
        <f t="shared" si="116"/>
        <v>159.51041666666663</v>
      </c>
      <c r="AH131" s="288">
        <f t="shared" si="117"/>
        <v>237.12666666666664</v>
      </c>
      <c r="AI131" s="287">
        <f t="shared" si="123"/>
        <v>960</v>
      </c>
      <c r="AJ131" s="284">
        <f t="shared" si="123"/>
        <v>1124</v>
      </c>
      <c r="AK131" s="284">
        <f t="shared" si="123"/>
        <v>1519</v>
      </c>
      <c r="AL131" s="284"/>
      <c r="AM131" s="284"/>
      <c r="AN131" s="284">
        <f t="shared" si="124"/>
        <v>0</v>
      </c>
      <c r="AO131" s="284">
        <f t="shared" si="124"/>
        <v>0</v>
      </c>
      <c r="AP131" s="291">
        <f t="shared" si="128"/>
        <v>0</v>
      </c>
      <c r="AQ131" s="291">
        <f t="shared" si="128"/>
        <v>0</v>
      </c>
      <c r="AR131" s="292">
        <f t="shared" si="125"/>
        <v>0</v>
      </c>
      <c r="AS131" s="292">
        <f t="shared" si="125"/>
        <v>0</v>
      </c>
      <c r="AT131" s="292">
        <f t="shared" si="125"/>
        <v>0</v>
      </c>
      <c r="AU131" s="292">
        <f t="shared" si="125"/>
        <v>0</v>
      </c>
      <c r="AV131" s="286">
        <f t="shared" si="125"/>
        <v>0</v>
      </c>
      <c r="AW131" s="286">
        <f t="shared" si="125"/>
        <v>0</v>
      </c>
      <c r="AX131" s="286">
        <f t="shared" si="125"/>
        <v>0</v>
      </c>
      <c r="AY131" s="286">
        <f t="shared" si="125"/>
        <v>0</v>
      </c>
      <c r="AZ131" s="286">
        <f t="shared" si="125"/>
        <v>0</v>
      </c>
      <c r="BA131" s="286">
        <f t="shared" si="125"/>
        <v>0</v>
      </c>
      <c r="BB131" s="89"/>
      <c r="BC131" s="287">
        <f t="shared" si="126"/>
        <v>153129.99999999997</v>
      </c>
      <c r="BD131" s="287">
        <f t="shared" si="126"/>
        <v>227641.59999999998</v>
      </c>
      <c r="BE131" s="333">
        <f t="shared" si="126"/>
        <v>480511.60000000003</v>
      </c>
      <c r="BF131" s="333">
        <f t="shared" si="126"/>
        <v>388426</v>
      </c>
      <c r="BG131" s="333">
        <f t="shared" si="126"/>
        <v>787468</v>
      </c>
      <c r="BH131" s="333">
        <f t="shared" si="126"/>
        <v>444357.19999999995</v>
      </c>
      <c r="BI131" s="333">
        <f t="shared" si="126"/>
        <v>183358</v>
      </c>
      <c r="BJ131" s="333">
        <f t="shared" si="126"/>
        <v>1244118</v>
      </c>
      <c r="BK131" s="333">
        <f t="shared" si="126"/>
        <v>35470.1</v>
      </c>
      <c r="BL131" s="333">
        <f t="shared" si="126"/>
        <v>31758</v>
      </c>
      <c r="BM131" s="333">
        <f t="shared" si="126"/>
        <v>57821</v>
      </c>
      <c r="BN131" s="334">
        <f t="shared" si="55"/>
        <v>10</v>
      </c>
      <c r="BO131" s="87">
        <f t="shared" si="90"/>
        <v>2021</v>
      </c>
      <c r="BP131" s="87"/>
    </row>
    <row r="132" spans="1:68" s="35" customFormat="1" ht="10.5" customHeight="1" x14ac:dyDescent="0.2">
      <c r="A132" s="87" t="str">
        <f t="shared" si="85"/>
        <v>2021-22ENG11</v>
      </c>
      <c r="B132" s="87" t="str">
        <f t="shared" si="100"/>
        <v>ENG</v>
      </c>
      <c r="C132" s="87" t="str">
        <f t="shared" si="118"/>
        <v>2021-22</v>
      </c>
      <c r="D132" s="35" t="s">
        <v>522</v>
      </c>
      <c r="F132" s="86" t="str">
        <f t="shared" si="119"/>
        <v>ENG</v>
      </c>
      <c r="G132" s="86" t="str">
        <f t="shared" si="103"/>
        <v>ENG</v>
      </c>
      <c r="H132" s="87" t="str">
        <f t="shared" si="103"/>
        <v>ENGLAND</v>
      </c>
      <c r="I132" s="292">
        <f t="shared" si="121"/>
        <v>3006</v>
      </c>
      <c r="J132" s="292">
        <f t="shared" si="121"/>
        <v>732</v>
      </c>
      <c r="K132" s="292">
        <f t="shared" si="121"/>
        <v>397</v>
      </c>
      <c r="L132" s="292">
        <f t="shared" si="121"/>
        <v>181</v>
      </c>
      <c r="M132" s="292">
        <f t="shared" si="127"/>
        <v>2952</v>
      </c>
      <c r="N132" s="292">
        <f t="shared" si="127"/>
        <v>244</v>
      </c>
      <c r="O132" s="292">
        <f t="shared" si="127"/>
        <v>389</v>
      </c>
      <c r="P132" s="292">
        <f t="shared" si="127"/>
        <v>102</v>
      </c>
      <c r="Q132" s="292">
        <f t="shared" si="122"/>
        <v>0</v>
      </c>
      <c r="R132" s="292">
        <f t="shared" si="122"/>
        <v>0</v>
      </c>
      <c r="S132" s="292">
        <f t="shared" si="120"/>
        <v>8483</v>
      </c>
      <c r="T132" s="293">
        <f t="shared" si="86"/>
        <v>4181</v>
      </c>
      <c r="U132" s="290">
        <f t="shared" si="113"/>
        <v>112.26259268117674</v>
      </c>
      <c r="V132" s="290">
        <f t="shared" si="114"/>
        <v>91.784022961014117</v>
      </c>
      <c r="W132" s="290">
        <f t="shared" si="115"/>
        <v>179.45252331977997</v>
      </c>
      <c r="X132" s="289">
        <f t="shared" si="87"/>
        <v>4846</v>
      </c>
      <c r="Y132" s="290">
        <f t="shared" si="105"/>
        <v>88.761782913743289</v>
      </c>
      <c r="Z132" s="290">
        <f t="shared" si="106"/>
        <v>37.794263309946345</v>
      </c>
      <c r="AA132" s="290">
        <f t="shared" si="107"/>
        <v>238.58439950474619</v>
      </c>
      <c r="AB132" s="289">
        <f t="shared" si="88"/>
        <v>618</v>
      </c>
      <c r="AC132" s="290">
        <f t="shared" si="108"/>
        <v>58.242071197411001</v>
      </c>
      <c r="AD132" s="290">
        <f t="shared" si="109"/>
        <v>51.224919093851135</v>
      </c>
      <c r="AE132" s="290">
        <f t="shared" si="110"/>
        <v>99.72330097087378</v>
      </c>
      <c r="AF132" s="287">
        <f t="shared" si="89"/>
        <v>1210</v>
      </c>
      <c r="AG132" s="288">
        <f t="shared" si="116"/>
        <v>160.67647058823519</v>
      </c>
      <c r="AH132" s="288">
        <f t="shared" si="117"/>
        <v>231.47196078431372</v>
      </c>
      <c r="AI132" s="287">
        <f t="shared" si="123"/>
        <v>1020</v>
      </c>
      <c r="AJ132" s="284">
        <f t="shared" si="123"/>
        <v>0</v>
      </c>
      <c r="AK132" s="284">
        <f t="shared" si="123"/>
        <v>0</v>
      </c>
      <c r="AL132" s="284"/>
      <c r="AM132" s="284"/>
      <c r="AN132" s="284">
        <f t="shared" si="124"/>
        <v>9049</v>
      </c>
      <c r="AO132" s="284">
        <f t="shared" si="124"/>
        <v>9340</v>
      </c>
      <c r="AP132" s="291">
        <f t="shared" si="128"/>
        <v>0</v>
      </c>
      <c r="AQ132" s="291">
        <f t="shared" si="128"/>
        <v>0</v>
      </c>
      <c r="AR132" s="292">
        <f t="shared" si="125"/>
        <v>0</v>
      </c>
      <c r="AS132" s="292">
        <f t="shared" si="125"/>
        <v>0</v>
      </c>
      <c r="AT132" s="292">
        <f t="shared" si="125"/>
        <v>0</v>
      </c>
      <c r="AU132" s="292">
        <f t="shared" si="125"/>
        <v>0</v>
      </c>
      <c r="AV132" s="286">
        <f t="shared" si="125"/>
        <v>0</v>
      </c>
      <c r="AW132" s="286">
        <f t="shared" si="125"/>
        <v>0</v>
      </c>
      <c r="AX132" s="286">
        <f t="shared" si="125"/>
        <v>0</v>
      </c>
      <c r="AY132" s="286">
        <f t="shared" si="125"/>
        <v>0</v>
      </c>
      <c r="AZ132" s="286">
        <f t="shared" si="125"/>
        <v>0</v>
      </c>
      <c r="BA132" s="286">
        <f t="shared" si="125"/>
        <v>0</v>
      </c>
      <c r="BB132" s="89"/>
      <c r="BC132" s="287">
        <f t="shared" si="126"/>
        <v>163889.99999999988</v>
      </c>
      <c r="BD132" s="287">
        <f t="shared" si="126"/>
        <v>236101.4</v>
      </c>
      <c r="BE132" s="333">
        <f t="shared" si="126"/>
        <v>469369.89999999997</v>
      </c>
      <c r="BF132" s="333">
        <f t="shared" si="126"/>
        <v>383749</v>
      </c>
      <c r="BG132" s="333">
        <f t="shared" si="126"/>
        <v>750291</v>
      </c>
      <c r="BH132" s="333">
        <f t="shared" si="126"/>
        <v>430139.6</v>
      </c>
      <c r="BI132" s="333">
        <f t="shared" si="126"/>
        <v>183151</v>
      </c>
      <c r="BJ132" s="333">
        <f t="shared" si="126"/>
        <v>1156180</v>
      </c>
      <c r="BK132" s="333">
        <f t="shared" si="126"/>
        <v>35993.599999999999</v>
      </c>
      <c r="BL132" s="333">
        <f t="shared" si="126"/>
        <v>31657</v>
      </c>
      <c r="BM132" s="333">
        <f t="shared" si="126"/>
        <v>61629</v>
      </c>
      <c r="BN132" s="334">
        <f t="shared" si="55"/>
        <v>11</v>
      </c>
      <c r="BO132" s="87">
        <f t="shared" si="90"/>
        <v>2021</v>
      </c>
      <c r="BP132" s="87"/>
    </row>
    <row r="133" spans="1:68" s="35" customFormat="1" ht="10.5" customHeight="1" x14ac:dyDescent="0.2">
      <c r="A133" s="87" t="str">
        <f t="shared" ref="A133:A161" si="129">CONCATENATE(C133,G133,BN133)</f>
        <v>2021-22ENG12</v>
      </c>
      <c r="B133" s="87" t="str">
        <f t="shared" si="100"/>
        <v>ENG</v>
      </c>
      <c r="C133" s="87" t="str">
        <f t="shared" si="118"/>
        <v>2021-22</v>
      </c>
      <c r="D133" s="35" t="s">
        <v>523</v>
      </c>
      <c r="F133" s="86" t="str">
        <f t="shared" si="119"/>
        <v>ENG</v>
      </c>
      <c r="G133" s="86" t="str">
        <f t="shared" si="103"/>
        <v>ENG</v>
      </c>
      <c r="H133" s="87" t="str">
        <f t="shared" si="103"/>
        <v>ENGLAND</v>
      </c>
      <c r="I133" s="292">
        <f t="shared" si="121"/>
        <v>3298</v>
      </c>
      <c r="J133" s="292">
        <f t="shared" si="121"/>
        <v>766</v>
      </c>
      <c r="K133" s="292">
        <f t="shared" si="121"/>
        <v>451</v>
      </c>
      <c r="L133" s="292">
        <f t="shared" si="121"/>
        <v>201</v>
      </c>
      <c r="M133" s="292">
        <f t="shared" si="127"/>
        <v>3244</v>
      </c>
      <c r="N133" s="292">
        <f t="shared" si="127"/>
        <v>208</v>
      </c>
      <c r="O133" s="292">
        <f t="shared" si="127"/>
        <v>438</v>
      </c>
      <c r="P133" s="292">
        <f t="shared" si="127"/>
        <v>91</v>
      </c>
      <c r="Q133" s="292">
        <f t="shared" si="122"/>
        <v>0</v>
      </c>
      <c r="R133" s="292">
        <f t="shared" si="122"/>
        <v>0</v>
      </c>
      <c r="S133" s="292">
        <f t="shared" si="120"/>
        <v>9227</v>
      </c>
      <c r="T133" s="293">
        <f t="shared" ref="T133:T164" si="130">SUMIFS(T$729:T$10135,$BN$729:$BN$10135,$BN133,$BO$729:$BO$10135,$BO133)</f>
        <v>4136</v>
      </c>
      <c r="U133" s="290">
        <f t="shared" si="113"/>
        <v>114.73123791102515</v>
      </c>
      <c r="V133" s="290">
        <f t="shared" si="114"/>
        <v>91.004593810444874</v>
      </c>
      <c r="W133" s="290">
        <f t="shared" si="115"/>
        <v>186.15884912959382</v>
      </c>
      <c r="X133" s="289">
        <f t="shared" ref="X133:X164" si="131">SUMIFS(X$729:X$10135,$BN$729:$BN$10135,$BN133,$BO$729:$BO$10135,$BO133)</f>
        <v>4722</v>
      </c>
      <c r="Y133" s="290">
        <f t="shared" si="105"/>
        <v>89.862282930961456</v>
      </c>
      <c r="Z133" s="290">
        <f t="shared" si="106"/>
        <v>38.968869123252858</v>
      </c>
      <c r="AA133" s="290">
        <f t="shared" si="107"/>
        <v>233.30686149936469</v>
      </c>
      <c r="AB133" s="289">
        <f t="shared" ref="AB133:AB164" si="132">SUMIFS(AB$729:AB$10135,$BN$729:$BN$10135,$BN133,$BO$729:$BO$10135,$BO133)</f>
        <v>581</v>
      </c>
      <c r="AC133" s="290">
        <f t="shared" si="108"/>
        <v>59.886919104991399</v>
      </c>
      <c r="AD133" s="290">
        <f t="shared" si="109"/>
        <v>51.211703958691913</v>
      </c>
      <c r="AE133" s="290">
        <f t="shared" si="110"/>
        <v>96.8382099827883</v>
      </c>
      <c r="AF133" s="287">
        <f t="shared" ref="AF133:AF164" si="133">SUMIFS(AF$729:AF$10135,$BN$729:$BN$10135,$BN133,$BO$729:$BO$10135,$BO133)</f>
        <v>1213</v>
      </c>
      <c r="AG133" s="288">
        <f t="shared" si="116"/>
        <v>159.16161616161622</v>
      </c>
      <c r="AH133" s="288">
        <f t="shared" si="117"/>
        <v>229.17474747474748</v>
      </c>
      <c r="AI133" s="287">
        <f t="shared" si="123"/>
        <v>990</v>
      </c>
      <c r="AJ133" s="284">
        <f t="shared" si="123"/>
        <v>0</v>
      </c>
      <c r="AK133" s="284">
        <f t="shared" si="123"/>
        <v>0</v>
      </c>
      <c r="AL133" s="284"/>
      <c r="AM133" s="284"/>
      <c r="AN133" s="284">
        <f t="shared" si="124"/>
        <v>0</v>
      </c>
      <c r="AO133" s="284">
        <f t="shared" si="124"/>
        <v>0</v>
      </c>
      <c r="AP133" s="291">
        <f t="shared" si="128"/>
        <v>6866</v>
      </c>
      <c r="AQ133" s="291">
        <f t="shared" si="128"/>
        <v>7932</v>
      </c>
      <c r="AR133" s="292">
        <f t="shared" si="125"/>
        <v>0</v>
      </c>
      <c r="AS133" s="292">
        <f t="shared" si="125"/>
        <v>0</v>
      </c>
      <c r="AT133" s="292">
        <f t="shared" si="125"/>
        <v>0</v>
      </c>
      <c r="AU133" s="292">
        <f t="shared" si="125"/>
        <v>0</v>
      </c>
      <c r="AV133" s="286">
        <f t="shared" si="125"/>
        <v>0</v>
      </c>
      <c r="AW133" s="286">
        <f t="shared" si="125"/>
        <v>0</v>
      </c>
      <c r="AX133" s="286">
        <f t="shared" si="125"/>
        <v>0</v>
      </c>
      <c r="AY133" s="286">
        <f t="shared" si="125"/>
        <v>0</v>
      </c>
      <c r="AZ133" s="286">
        <f t="shared" si="125"/>
        <v>0</v>
      </c>
      <c r="BA133" s="286">
        <f t="shared" si="125"/>
        <v>0</v>
      </c>
      <c r="BB133" s="89"/>
      <c r="BC133" s="287">
        <f t="shared" si="126"/>
        <v>157570.00000000006</v>
      </c>
      <c r="BD133" s="287">
        <f t="shared" si="126"/>
        <v>226883</v>
      </c>
      <c r="BE133" s="333">
        <f t="shared" si="126"/>
        <v>474528.4</v>
      </c>
      <c r="BF133" s="333">
        <f t="shared" si="126"/>
        <v>376395</v>
      </c>
      <c r="BG133" s="333">
        <f t="shared" si="126"/>
        <v>769953</v>
      </c>
      <c r="BH133" s="333">
        <f t="shared" si="126"/>
        <v>424329.7</v>
      </c>
      <c r="BI133" s="333">
        <f t="shared" si="126"/>
        <v>184011</v>
      </c>
      <c r="BJ133" s="333">
        <f t="shared" si="126"/>
        <v>1101675</v>
      </c>
      <c r="BK133" s="333">
        <f t="shared" si="126"/>
        <v>34794.300000000003</v>
      </c>
      <c r="BL133" s="333">
        <f t="shared" si="126"/>
        <v>29754</v>
      </c>
      <c r="BM133" s="333">
        <f t="shared" si="126"/>
        <v>56263</v>
      </c>
      <c r="BN133" s="334">
        <f t="shared" si="55"/>
        <v>12</v>
      </c>
      <c r="BO133" s="87">
        <f t="shared" ref="BO133:BO161" si="134">VALUE(LEFT(C133,4)+IF($BN133&lt;4,1,0))</f>
        <v>2021</v>
      </c>
      <c r="BP133" s="87"/>
    </row>
    <row r="134" spans="1:68" s="35" customFormat="1" ht="10.5" customHeight="1" x14ac:dyDescent="0.2">
      <c r="A134" s="87" t="str">
        <f t="shared" si="129"/>
        <v>2021-22ENG1</v>
      </c>
      <c r="B134" s="87" t="str">
        <f t="shared" si="100"/>
        <v>ENG</v>
      </c>
      <c r="C134" s="87" t="str">
        <f t="shared" si="118"/>
        <v>2021-22</v>
      </c>
      <c r="D134" s="35" t="s">
        <v>524</v>
      </c>
      <c r="F134" s="86" t="str">
        <f t="shared" si="119"/>
        <v>ENG</v>
      </c>
      <c r="G134" s="86" t="str">
        <f t="shared" si="103"/>
        <v>ENG</v>
      </c>
      <c r="H134" s="87" t="str">
        <f t="shared" si="103"/>
        <v>ENGLAND</v>
      </c>
      <c r="I134" s="292">
        <f t="shared" si="121"/>
        <v>3070</v>
      </c>
      <c r="J134" s="292">
        <f t="shared" si="121"/>
        <v>730</v>
      </c>
      <c r="K134" s="292">
        <f t="shared" si="121"/>
        <v>466</v>
      </c>
      <c r="L134" s="292">
        <f t="shared" si="121"/>
        <v>200</v>
      </c>
      <c r="M134" s="292">
        <f t="shared" si="127"/>
        <v>3014</v>
      </c>
      <c r="N134" s="292">
        <f t="shared" si="127"/>
        <v>231</v>
      </c>
      <c r="O134" s="292">
        <f t="shared" si="127"/>
        <v>444</v>
      </c>
      <c r="P134" s="292">
        <f t="shared" si="127"/>
        <v>102</v>
      </c>
      <c r="Q134" s="292">
        <f t="shared" si="122"/>
        <v>1028</v>
      </c>
      <c r="R134" s="292">
        <f t="shared" si="122"/>
        <v>801</v>
      </c>
      <c r="S134" s="292">
        <f t="shared" si="120"/>
        <v>8936</v>
      </c>
      <c r="T134" s="293">
        <f t="shared" si="130"/>
        <v>4254</v>
      </c>
      <c r="U134" s="290">
        <f t="shared" si="113"/>
        <v>100.90004701457451</v>
      </c>
      <c r="V134" s="290">
        <f t="shared" si="114"/>
        <v>83.871180065820411</v>
      </c>
      <c r="W134" s="290">
        <f t="shared" si="115"/>
        <v>159.96191819464033</v>
      </c>
      <c r="X134" s="289">
        <f t="shared" si="131"/>
        <v>4889</v>
      </c>
      <c r="Y134" s="290">
        <f t="shared" si="105"/>
        <v>86.403947637553685</v>
      </c>
      <c r="Z134" s="290">
        <f t="shared" si="106"/>
        <v>37.558600940887708</v>
      </c>
      <c r="AA134" s="290">
        <f t="shared" si="107"/>
        <v>233.76416445080793</v>
      </c>
      <c r="AB134" s="289">
        <f t="shared" si="132"/>
        <v>613</v>
      </c>
      <c r="AC134" s="290">
        <f t="shared" si="108"/>
        <v>60.434910277324633</v>
      </c>
      <c r="AD134" s="290">
        <f t="shared" si="109"/>
        <v>48.172920065252853</v>
      </c>
      <c r="AE134" s="290">
        <f t="shared" si="110"/>
        <v>99.254486133768353</v>
      </c>
      <c r="AF134" s="287">
        <f t="shared" si="133"/>
        <v>1248</v>
      </c>
      <c r="AG134" s="288">
        <f t="shared" si="116"/>
        <v>151.30842005676448</v>
      </c>
      <c r="AH134" s="288">
        <f t="shared" si="117"/>
        <v>217.51901608325451</v>
      </c>
      <c r="AI134" s="287">
        <f t="shared" si="123"/>
        <v>1057</v>
      </c>
      <c r="AJ134" s="284">
        <f t="shared" si="123"/>
        <v>1232</v>
      </c>
      <c r="AK134" s="284">
        <f t="shared" si="123"/>
        <v>1666</v>
      </c>
      <c r="AL134" s="284"/>
      <c r="AM134" s="284"/>
      <c r="AN134" s="284">
        <f t="shared" si="124"/>
        <v>0</v>
      </c>
      <c r="AO134" s="284">
        <f t="shared" si="124"/>
        <v>0</v>
      </c>
      <c r="AP134" s="291">
        <f t="shared" si="128"/>
        <v>0</v>
      </c>
      <c r="AQ134" s="291">
        <f t="shared" si="128"/>
        <v>0</v>
      </c>
      <c r="AR134" s="292">
        <f t="shared" si="125"/>
        <v>0</v>
      </c>
      <c r="AS134" s="292">
        <f t="shared" si="125"/>
        <v>0</v>
      </c>
      <c r="AT134" s="292">
        <f t="shared" si="125"/>
        <v>0</v>
      </c>
      <c r="AU134" s="292">
        <f t="shared" si="125"/>
        <v>0</v>
      </c>
      <c r="AV134" s="286">
        <f t="shared" si="125"/>
        <v>0</v>
      </c>
      <c r="AW134" s="286">
        <f t="shared" si="125"/>
        <v>0</v>
      </c>
      <c r="AX134" s="286">
        <f t="shared" si="125"/>
        <v>0</v>
      </c>
      <c r="AY134" s="286">
        <f t="shared" si="125"/>
        <v>0</v>
      </c>
      <c r="AZ134" s="286">
        <f t="shared" si="125"/>
        <v>0</v>
      </c>
      <c r="BA134" s="286">
        <f t="shared" si="125"/>
        <v>0</v>
      </c>
      <c r="BB134" s="89"/>
      <c r="BC134" s="287">
        <f t="shared" si="126"/>
        <v>159933.00000000006</v>
      </c>
      <c r="BD134" s="287">
        <f t="shared" si="126"/>
        <v>229917.6</v>
      </c>
      <c r="BE134" s="333">
        <f t="shared" si="126"/>
        <v>429228.79999999999</v>
      </c>
      <c r="BF134" s="333">
        <f t="shared" si="126"/>
        <v>356788</v>
      </c>
      <c r="BG134" s="333">
        <f t="shared" si="126"/>
        <v>680478</v>
      </c>
      <c r="BH134" s="333">
        <f t="shared" si="126"/>
        <v>422428.89999999997</v>
      </c>
      <c r="BI134" s="333">
        <f t="shared" si="126"/>
        <v>183624</v>
      </c>
      <c r="BJ134" s="333">
        <f t="shared" si="126"/>
        <v>1142873</v>
      </c>
      <c r="BK134" s="333">
        <f t="shared" si="126"/>
        <v>37046.6</v>
      </c>
      <c r="BL134" s="333">
        <f t="shared" si="126"/>
        <v>29530</v>
      </c>
      <c r="BM134" s="333">
        <f t="shared" si="126"/>
        <v>60843</v>
      </c>
      <c r="BN134" s="334">
        <f t="shared" si="55"/>
        <v>1</v>
      </c>
      <c r="BO134" s="87">
        <f t="shared" si="134"/>
        <v>2022</v>
      </c>
      <c r="BP134" s="87"/>
    </row>
    <row r="135" spans="1:68" s="35" customFormat="1" ht="10.5" customHeight="1" x14ac:dyDescent="0.2">
      <c r="A135" s="87" t="str">
        <f t="shared" si="129"/>
        <v>2021-22ENG2</v>
      </c>
      <c r="B135" s="87" t="str">
        <f t="shared" si="100"/>
        <v>ENG</v>
      </c>
      <c r="C135" s="87" t="str">
        <f t="shared" si="118"/>
        <v>2021-22</v>
      </c>
      <c r="D135" s="35" t="s">
        <v>525</v>
      </c>
      <c r="F135" s="86" t="str">
        <f t="shared" si="119"/>
        <v>ENG</v>
      </c>
      <c r="G135" s="86" t="str">
        <f t="shared" si="103"/>
        <v>ENG</v>
      </c>
      <c r="H135" s="87" t="str">
        <f t="shared" si="103"/>
        <v>ENGLAND</v>
      </c>
      <c r="I135" s="292">
        <f t="shared" si="121"/>
        <v>2572</v>
      </c>
      <c r="J135" s="292">
        <f t="shared" si="121"/>
        <v>721</v>
      </c>
      <c r="K135" s="292">
        <f t="shared" si="121"/>
        <v>407</v>
      </c>
      <c r="L135" s="292">
        <f t="shared" si="121"/>
        <v>192</v>
      </c>
      <c r="M135" s="292">
        <f t="shared" si="127"/>
        <v>2532</v>
      </c>
      <c r="N135" s="292">
        <f t="shared" si="127"/>
        <v>251</v>
      </c>
      <c r="O135" s="292">
        <f t="shared" si="127"/>
        <v>399</v>
      </c>
      <c r="P135" s="292">
        <f t="shared" si="127"/>
        <v>94</v>
      </c>
      <c r="Q135" s="292">
        <f t="shared" si="122"/>
        <v>0</v>
      </c>
      <c r="R135" s="292">
        <f t="shared" si="122"/>
        <v>0</v>
      </c>
      <c r="S135" s="292">
        <f t="shared" si="120"/>
        <v>7466</v>
      </c>
      <c r="T135" s="293">
        <f t="shared" si="130"/>
        <v>3882</v>
      </c>
      <c r="U135" s="290">
        <f t="shared" si="113"/>
        <v>104.69667697063369</v>
      </c>
      <c r="V135" s="290">
        <f t="shared" si="114"/>
        <v>85.969603297269444</v>
      </c>
      <c r="W135" s="290">
        <f t="shared" si="115"/>
        <v>167.58552292632663</v>
      </c>
      <c r="X135" s="289">
        <f t="shared" si="131"/>
        <v>4463</v>
      </c>
      <c r="Y135" s="290">
        <f t="shared" si="105"/>
        <v>85.461416087833285</v>
      </c>
      <c r="Z135" s="290">
        <f t="shared" si="106"/>
        <v>36.684069011875422</v>
      </c>
      <c r="AA135" s="290">
        <f t="shared" si="107"/>
        <v>231.2021062065875</v>
      </c>
      <c r="AB135" s="289">
        <f t="shared" si="132"/>
        <v>548</v>
      </c>
      <c r="AC135" s="290">
        <f t="shared" si="108"/>
        <v>57.037043795620441</v>
      </c>
      <c r="AD135" s="290">
        <f t="shared" si="109"/>
        <v>50.489051094890513</v>
      </c>
      <c r="AE135" s="290">
        <f t="shared" si="110"/>
        <v>95.956204379562038</v>
      </c>
      <c r="AF135" s="287">
        <f t="shared" si="133"/>
        <v>1107</v>
      </c>
      <c r="AG135" s="288">
        <f t="shared" si="116"/>
        <v>150.09935205183578</v>
      </c>
      <c r="AH135" s="288">
        <f t="shared" si="117"/>
        <v>216.01943844492445</v>
      </c>
      <c r="AI135" s="287">
        <f t="shared" si="123"/>
        <v>926</v>
      </c>
      <c r="AJ135" s="284">
        <f t="shared" si="123"/>
        <v>0</v>
      </c>
      <c r="AK135" s="284">
        <f t="shared" si="123"/>
        <v>0</v>
      </c>
      <c r="AL135" s="284"/>
      <c r="AM135" s="284"/>
      <c r="AN135" s="284">
        <f t="shared" si="124"/>
        <v>8674</v>
      </c>
      <c r="AO135" s="284">
        <f t="shared" si="124"/>
        <v>9003</v>
      </c>
      <c r="AP135" s="291">
        <f t="shared" si="128"/>
        <v>0</v>
      </c>
      <c r="AQ135" s="291">
        <f t="shared" si="128"/>
        <v>0</v>
      </c>
      <c r="AR135" s="292">
        <f t="shared" ref="AR135:BA144" si="135">SUMIFS(AR$729:AR$10135,$BN$729:$BN$10135,$BN135,$BO$729:$BO$10135,$BO135)</f>
        <v>0</v>
      </c>
      <c r="AS135" s="292">
        <f t="shared" si="135"/>
        <v>0</v>
      </c>
      <c r="AT135" s="292">
        <f t="shared" si="135"/>
        <v>0</v>
      </c>
      <c r="AU135" s="292">
        <f t="shared" si="135"/>
        <v>0</v>
      </c>
      <c r="AV135" s="286">
        <f t="shared" si="135"/>
        <v>0</v>
      </c>
      <c r="AW135" s="286">
        <f t="shared" si="135"/>
        <v>0</v>
      </c>
      <c r="AX135" s="286">
        <f t="shared" si="135"/>
        <v>0</v>
      </c>
      <c r="AY135" s="286">
        <f t="shared" si="135"/>
        <v>0</v>
      </c>
      <c r="AZ135" s="286">
        <f t="shared" si="135"/>
        <v>0</v>
      </c>
      <c r="BA135" s="286">
        <f t="shared" si="135"/>
        <v>0</v>
      </c>
      <c r="BB135" s="89"/>
      <c r="BC135" s="287">
        <f t="shared" ref="BC135:BM144" si="136">SUMIFS(BC$729:BC$10135,$BN$729:$BN$10135,$BN135,$BO$729:$BO$10135,$BO135)</f>
        <v>138991.99999999994</v>
      </c>
      <c r="BD135" s="287">
        <f t="shared" si="136"/>
        <v>200034.00000000003</v>
      </c>
      <c r="BE135" s="333">
        <f t="shared" si="136"/>
        <v>406432.5</v>
      </c>
      <c r="BF135" s="333">
        <f t="shared" si="136"/>
        <v>333734</v>
      </c>
      <c r="BG135" s="333">
        <f t="shared" si="136"/>
        <v>650567</v>
      </c>
      <c r="BH135" s="333">
        <f t="shared" si="136"/>
        <v>381414.29999999993</v>
      </c>
      <c r="BI135" s="333">
        <f t="shared" si="136"/>
        <v>163721</v>
      </c>
      <c r="BJ135" s="333">
        <f t="shared" si="136"/>
        <v>1031855</v>
      </c>
      <c r="BK135" s="333">
        <f t="shared" si="136"/>
        <v>31256.300000000003</v>
      </c>
      <c r="BL135" s="333">
        <f t="shared" si="136"/>
        <v>27668</v>
      </c>
      <c r="BM135" s="333">
        <f t="shared" si="136"/>
        <v>52584</v>
      </c>
      <c r="BN135" s="334">
        <f t="shared" si="55"/>
        <v>2</v>
      </c>
      <c r="BO135" s="87">
        <f t="shared" si="134"/>
        <v>2022</v>
      </c>
      <c r="BP135" s="87"/>
    </row>
    <row r="136" spans="1:68" s="35" customFormat="1" ht="10.5" customHeight="1" x14ac:dyDescent="0.2">
      <c r="A136" s="87" t="str">
        <f t="shared" si="129"/>
        <v>2021-22ENG3</v>
      </c>
      <c r="B136" s="87" t="str">
        <f>B135</f>
        <v>ENG</v>
      </c>
      <c r="C136" s="87" t="str">
        <f t="shared" si="118"/>
        <v>2021-22</v>
      </c>
      <c r="D136" s="35" t="s">
        <v>526</v>
      </c>
      <c r="F136" s="86" t="str">
        <f t="shared" si="119"/>
        <v>ENG</v>
      </c>
      <c r="G136" s="86" t="str">
        <f t="shared" ref="G136:H138" si="137">G135</f>
        <v>ENG</v>
      </c>
      <c r="H136" s="87" t="str">
        <f t="shared" si="137"/>
        <v>ENGLAND</v>
      </c>
      <c r="I136" s="292">
        <f t="shared" si="121"/>
        <v>2904</v>
      </c>
      <c r="J136" s="292">
        <f t="shared" si="121"/>
        <v>712</v>
      </c>
      <c r="K136" s="292">
        <f t="shared" si="121"/>
        <v>404</v>
      </c>
      <c r="L136" s="292">
        <f t="shared" si="121"/>
        <v>189</v>
      </c>
      <c r="M136" s="292">
        <f t="shared" si="127"/>
        <v>2857</v>
      </c>
      <c r="N136" s="292">
        <f t="shared" si="127"/>
        <v>213</v>
      </c>
      <c r="O136" s="292">
        <f t="shared" si="127"/>
        <v>394</v>
      </c>
      <c r="P136" s="292">
        <f t="shared" si="127"/>
        <v>99</v>
      </c>
      <c r="Q136" s="292">
        <f t="shared" si="122"/>
        <v>0</v>
      </c>
      <c r="R136" s="292">
        <f t="shared" si="122"/>
        <v>0</v>
      </c>
      <c r="S136" s="292">
        <f t="shared" si="120"/>
        <v>8216</v>
      </c>
      <c r="T136" s="293">
        <f t="shared" si="130"/>
        <v>4013</v>
      </c>
      <c r="U136" s="290">
        <f t="shared" si="113"/>
        <v>121.84767007226513</v>
      </c>
      <c r="V136" s="290">
        <f t="shared" si="114"/>
        <v>96.136057812110636</v>
      </c>
      <c r="W136" s="290">
        <f t="shared" si="115"/>
        <v>207.32942935459755</v>
      </c>
      <c r="X136" s="289">
        <f t="shared" si="131"/>
        <v>4658</v>
      </c>
      <c r="Y136" s="290">
        <f t="shared" si="105"/>
        <v>93.236539287247737</v>
      </c>
      <c r="Z136" s="290">
        <f t="shared" si="106"/>
        <v>37.130313439244311</v>
      </c>
      <c r="AA136" s="290">
        <f t="shared" si="107"/>
        <v>260.61056247316446</v>
      </c>
      <c r="AB136" s="289">
        <f t="shared" si="132"/>
        <v>544</v>
      </c>
      <c r="AC136" s="290">
        <f t="shared" si="108"/>
        <v>55.793014705882356</v>
      </c>
      <c r="AD136" s="290">
        <f t="shared" si="109"/>
        <v>49.242647058823529</v>
      </c>
      <c r="AE136" s="290">
        <f t="shared" si="110"/>
        <v>89.538602941176464</v>
      </c>
      <c r="AF136" s="287">
        <f t="shared" si="133"/>
        <v>1063</v>
      </c>
      <c r="AG136" s="288">
        <f t="shared" si="116"/>
        <v>166.14189189189179</v>
      </c>
      <c r="AH136" s="288">
        <f t="shared" si="117"/>
        <v>257.16914414414418</v>
      </c>
      <c r="AI136" s="287">
        <f t="shared" si="123"/>
        <v>888</v>
      </c>
      <c r="AJ136" s="284">
        <f t="shared" si="123"/>
        <v>0</v>
      </c>
      <c r="AK136" s="284">
        <f t="shared" si="123"/>
        <v>0</v>
      </c>
      <c r="AL136" s="284"/>
      <c r="AM136" s="284"/>
      <c r="AN136" s="284">
        <f t="shared" si="124"/>
        <v>0</v>
      </c>
      <c r="AO136" s="284">
        <f t="shared" si="124"/>
        <v>0</v>
      </c>
      <c r="AP136" s="291">
        <f t="shared" si="128"/>
        <v>6703</v>
      </c>
      <c r="AQ136" s="291">
        <f t="shared" si="128"/>
        <v>7997</v>
      </c>
      <c r="AR136" s="292">
        <f t="shared" si="135"/>
        <v>0</v>
      </c>
      <c r="AS136" s="292">
        <f t="shared" si="135"/>
        <v>0</v>
      </c>
      <c r="AT136" s="292">
        <f t="shared" si="135"/>
        <v>0</v>
      </c>
      <c r="AU136" s="292">
        <f t="shared" si="135"/>
        <v>0</v>
      </c>
      <c r="AV136" s="286">
        <f t="shared" si="135"/>
        <v>0</v>
      </c>
      <c r="AW136" s="286">
        <f t="shared" si="135"/>
        <v>0</v>
      </c>
      <c r="AX136" s="286">
        <f t="shared" si="135"/>
        <v>0</v>
      </c>
      <c r="AY136" s="286">
        <f t="shared" si="135"/>
        <v>0</v>
      </c>
      <c r="AZ136" s="286">
        <f t="shared" si="135"/>
        <v>0</v>
      </c>
      <c r="BA136" s="286">
        <f t="shared" si="135"/>
        <v>0</v>
      </c>
      <c r="BB136" s="89"/>
      <c r="BC136" s="287">
        <f t="shared" si="136"/>
        <v>147533.99999999991</v>
      </c>
      <c r="BD136" s="287">
        <f t="shared" si="136"/>
        <v>228366.2</v>
      </c>
      <c r="BE136" s="333">
        <f t="shared" si="136"/>
        <v>488974.69999999995</v>
      </c>
      <c r="BF136" s="333">
        <f t="shared" si="136"/>
        <v>385794</v>
      </c>
      <c r="BG136" s="333">
        <f t="shared" si="136"/>
        <v>832013</v>
      </c>
      <c r="BH136" s="333">
        <f t="shared" si="136"/>
        <v>434295.8</v>
      </c>
      <c r="BI136" s="333">
        <f t="shared" si="136"/>
        <v>172953</v>
      </c>
      <c r="BJ136" s="333">
        <f t="shared" si="136"/>
        <v>1213924</v>
      </c>
      <c r="BK136" s="333">
        <f t="shared" si="136"/>
        <v>30351.4</v>
      </c>
      <c r="BL136" s="333">
        <f t="shared" si="136"/>
        <v>26788</v>
      </c>
      <c r="BM136" s="333">
        <f t="shared" si="136"/>
        <v>48709</v>
      </c>
      <c r="BN136" s="334">
        <f t="shared" si="55"/>
        <v>3</v>
      </c>
      <c r="BO136" s="87">
        <f t="shared" si="134"/>
        <v>2022</v>
      </c>
      <c r="BP136" s="87"/>
    </row>
    <row r="137" spans="1:68" s="35" customFormat="1" ht="10.5" customHeight="1" x14ac:dyDescent="0.2">
      <c r="A137" s="87" t="str">
        <f t="shared" si="129"/>
        <v>2022-23ENG4</v>
      </c>
      <c r="B137" s="87" t="str">
        <f>B136</f>
        <v>ENG</v>
      </c>
      <c r="C137" s="87" t="str">
        <f t="shared" si="118"/>
        <v>2022-23</v>
      </c>
      <c r="D137" s="35" t="s">
        <v>514</v>
      </c>
      <c r="F137" s="86" t="str">
        <f t="shared" si="119"/>
        <v>ENG</v>
      </c>
      <c r="G137" s="86" t="str">
        <f t="shared" si="137"/>
        <v>ENG</v>
      </c>
      <c r="H137" s="87" t="str">
        <f t="shared" si="137"/>
        <v>ENGLAND</v>
      </c>
      <c r="I137" s="292">
        <f t="shared" si="121"/>
        <v>2885</v>
      </c>
      <c r="J137" s="292">
        <f t="shared" si="121"/>
        <v>749</v>
      </c>
      <c r="K137" s="292">
        <f t="shared" si="121"/>
        <v>437</v>
      </c>
      <c r="L137" s="292">
        <f t="shared" si="121"/>
        <v>213</v>
      </c>
      <c r="M137" s="292">
        <f t="shared" si="127"/>
        <v>2841</v>
      </c>
      <c r="N137" s="292">
        <f t="shared" si="127"/>
        <v>219</v>
      </c>
      <c r="O137" s="292">
        <f t="shared" si="127"/>
        <v>423</v>
      </c>
      <c r="P137" s="292">
        <f t="shared" si="127"/>
        <v>115</v>
      </c>
      <c r="Q137" s="292">
        <f t="shared" si="122"/>
        <v>1015</v>
      </c>
      <c r="R137" s="292">
        <f t="shared" si="122"/>
        <v>801</v>
      </c>
      <c r="S137" s="292">
        <f t="shared" si="120"/>
        <v>8043</v>
      </c>
      <c r="T137" s="293">
        <f t="shared" si="130"/>
        <v>4077</v>
      </c>
      <c r="U137" s="290">
        <f t="shared" si="113"/>
        <v>114.33752759381898</v>
      </c>
      <c r="V137" s="290">
        <f t="shared" si="114"/>
        <v>90.536914397841556</v>
      </c>
      <c r="W137" s="290">
        <f t="shared" si="115"/>
        <v>192.78390973755211</v>
      </c>
      <c r="X137" s="289">
        <f t="shared" si="131"/>
        <v>4721</v>
      </c>
      <c r="Y137" s="290">
        <f t="shared" si="105"/>
        <v>90.287375556026262</v>
      </c>
      <c r="Z137" s="290">
        <f t="shared" si="106"/>
        <v>37.225164160135563</v>
      </c>
      <c r="AA137" s="290">
        <f t="shared" si="107"/>
        <v>250.03855115441644</v>
      </c>
      <c r="AB137" s="289">
        <f t="shared" si="132"/>
        <v>619</v>
      </c>
      <c r="AC137" s="290">
        <f t="shared" si="108"/>
        <v>58.797092084006465</v>
      </c>
      <c r="AD137" s="290">
        <f t="shared" si="109"/>
        <v>52.397415185783522</v>
      </c>
      <c r="AE137" s="290">
        <f t="shared" si="110"/>
        <v>95.873990306946695</v>
      </c>
      <c r="AF137" s="287">
        <f t="shared" si="133"/>
        <v>1192</v>
      </c>
      <c r="AG137" s="288">
        <f t="shared" si="116"/>
        <v>157.57910750507082</v>
      </c>
      <c r="AH137" s="288">
        <f t="shared" si="117"/>
        <v>224.21176470588236</v>
      </c>
      <c r="AI137" s="287">
        <f t="shared" si="123"/>
        <v>986</v>
      </c>
      <c r="AJ137" s="284">
        <f t="shared" si="123"/>
        <v>1220</v>
      </c>
      <c r="AK137" s="284">
        <f t="shared" si="123"/>
        <v>1694</v>
      </c>
      <c r="AL137" s="284"/>
      <c r="AM137" s="284"/>
      <c r="AN137" s="284">
        <f t="shared" si="124"/>
        <v>0</v>
      </c>
      <c r="AO137" s="284">
        <f t="shared" si="124"/>
        <v>0</v>
      </c>
      <c r="AP137" s="291">
        <f t="shared" si="128"/>
        <v>0</v>
      </c>
      <c r="AQ137" s="291">
        <f t="shared" si="128"/>
        <v>0</v>
      </c>
      <c r="AR137" s="292">
        <f t="shared" si="135"/>
        <v>0</v>
      </c>
      <c r="AS137" s="292">
        <f t="shared" si="135"/>
        <v>0</v>
      </c>
      <c r="AT137" s="292">
        <f t="shared" si="135"/>
        <v>0</v>
      </c>
      <c r="AU137" s="292">
        <f t="shared" si="135"/>
        <v>0</v>
      </c>
      <c r="AV137" s="286">
        <f t="shared" si="135"/>
        <v>0</v>
      </c>
      <c r="AW137" s="286">
        <f t="shared" si="135"/>
        <v>0</v>
      </c>
      <c r="AX137" s="286">
        <f t="shared" si="135"/>
        <v>0</v>
      </c>
      <c r="AY137" s="286">
        <f t="shared" si="135"/>
        <v>0</v>
      </c>
      <c r="AZ137" s="286">
        <f t="shared" si="135"/>
        <v>0</v>
      </c>
      <c r="BA137" s="286">
        <f t="shared" si="135"/>
        <v>0</v>
      </c>
      <c r="BB137" s="89"/>
      <c r="BC137" s="287">
        <f t="shared" si="136"/>
        <v>155372.99999999983</v>
      </c>
      <c r="BD137" s="287">
        <f t="shared" si="136"/>
        <v>221072.80000000002</v>
      </c>
      <c r="BE137" s="333">
        <f t="shared" si="136"/>
        <v>466154.1</v>
      </c>
      <c r="BF137" s="333">
        <f t="shared" si="136"/>
        <v>369119</v>
      </c>
      <c r="BG137" s="333">
        <f t="shared" si="136"/>
        <v>785980</v>
      </c>
      <c r="BH137" s="333">
        <f t="shared" si="136"/>
        <v>426246.7</v>
      </c>
      <c r="BI137" s="333">
        <f t="shared" si="136"/>
        <v>175740</v>
      </c>
      <c r="BJ137" s="333">
        <f t="shared" si="136"/>
        <v>1180432</v>
      </c>
      <c r="BK137" s="333">
        <f t="shared" si="136"/>
        <v>36395.4</v>
      </c>
      <c r="BL137" s="333">
        <f t="shared" si="136"/>
        <v>32434</v>
      </c>
      <c r="BM137" s="333">
        <f t="shared" si="136"/>
        <v>59346</v>
      </c>
      <c r="BN137" s="334">
        <f t="shared" si="55"/>
        <v>4</v>
      </c>
      <c r="BO137" s="87">
        <f t="shared" si="134"/>
        <v>2022</v>
      </c>
      <c r="BP137" s="87"/>
    </row>
    <row r="138" spans="1:68" s="35" customFormat="1" ht="10.5" customHeight="1" x14ac:dyDescent="0.2">
      <c r="A138" s="87" t="str">
        <f t="shared" si="129"/>
        <v>2022-23ENG5</v>
      </c>
      <c r="B138" s="87" t="str">
        <f>B137</f>
        <v>ENG</v>
      </c>
      <c r="C138" s="87" t="str">
        <f t="shared" si="118"/>
        <v>2022-23</v>
      </c>
      <c r="D138" s="35" t="s">
        <v>516</v>
      </c>
      <c r="F138" s="86" t="str">
        <f t="shared" si="119"/>
        <v>ENG</v>
      </c>
      <c r="G138" s="86" t="str">
        <f t="shared" si="137"/>
        <v>ENG</v>
      </c>
      <c r="H138" s="87" t="str">
        <f t="shared" si="137"/>
        <v>ENGLAND</v>
      </c>
      <c r="I138" s="292">
        <f t="shared" si="121"/>
        <v>2746</v>
      </c>
      <c r="J138" s="292">
        <f t="shared" si="121"/>
        <v>765</v>
      </c>
      <c r="K138" s="292">
        <f t="shared" si="121"/>
        <v>434</v>
      </c>
      <c r="L138" s="292">
        <f t="shared" si="121"/>
        <v>209</v>
      </c>
      <c r="M138" s="292">
        <f t="shared" si="127"/>
        <v>2703</v>
      </c>
      <c r="N138" s="292">
        <f t="shared" si="127"/>
        <v>258</v>
      </c>
      <c r="O138" s="292">
        <f t="shared" si="127"/>
        <v>419</v>
      </c>
      <c r="P138" s="292">
        <f t="shared" si="127"/>
        <v>115</v>
      </c>
      <c r="Q138" s="292">
        <f t="shared" si="122"/>
        <v>0</v>
      </c>
      <c r="R138" s="292">
        <f t="shared" si="122"/>
        <v>0</v>
      </c>
      <c r="S138" s="292">
        <f t="shared" si="120"/>
        <v>7781</v>
      </c>
      <c r="T138" s="293">
        <f t="shared" si="130"/>
        <v>4229</v>
      </c>
      <c r="U138" s="290">
        <f t="shared" si="113"/>
        <v>100.1581224875857</v>
      </c>
      <c r="V138" s="290">
        <f t="shared" si="114"/>
        <v>83.899739891227242</v>
      </c>
      <c r="W138" s="290">
        <f t="shared" si="115"/>
        <v>159.16079451406952</v>
      </c>
      <c r="X138" s="289">
        <f t="shared" si="131"/>
        <v>4885</v>
      </c>
      <c r="Y138" s="290">
        <f t="shared" si="105"/>
        <v>84.085342886386897</v>
      </c>
      <c r="Z138" s="290">
        <f t="shared" si="106"/>
        <v>34.656294779938591</v>
      </c>
      <c r="AA138" s="290">
        <f t="shared" si="107"/>
        <v>232.36233367451382</v>
      </c>
      <c r="AB138" s="289">
        <f t="shared" si="132"/>
        <v>658</v>
      </c>
      <c r="AC138" s="290">
        <f t="shared" si="108"/>
        <v>56.497112462006086</v>
      </c>
      <c r="AD138" s="290">
        <f t="shared" si="109"/>
        <v>49.642857142857146</v>
      </c>
      <c r="AE138" s="290">
        <f t="shared" si="110"/>
        <v>89.600303951367778</v>
      </c>
      <c r="AF138" s="287">
        <f t="shared" si="133"/>
        <v>1181</v>
      </c>
      <c r="AG138" s="288">
        <f t="shared" si="116"/>
        <v>151.86286286286284</v>
      </c>
      <c r="AH138" s="288">
        <f t="shared" si="117"/>
        <v>217.14914914914914</v>
      </c>
      <c r="AI138" s="287">
        <f t="shared" si="123"/>
        <v>999</v>
      </c>
      <c r="AJ138" s="284">
        <f t="shared" si="123"/>
        <v>0</v>
      </c>
      <c r="AK138" s="284">
        <f t="shared" si="123"/>
        <v>0</v>
      </c>
      <c r="AL138" s="284"/>
      <c r="AM138" s="284"/>
      <c r="AN138" s="284">
        <f t="shared" si="124"/>
        <v>9523</v>
      </c>
      <c r="AO138" s="284">
        <f t="shared" si="124"/>
        <v>9883</v>
      </c>
      <c r="AP138" s="291">
        <f t="shared" si="128"/>
        <v>0</v>
      </c>
      <c r="AQ138" s="291">
        <f t="shared" si="128"/>
        <v>0</v>
      </c>
      <c r="AR138" s="292">
        <f t="shared" si="135"/>
        <v>0</v>
      </c>
      <c r="AS138" s="292">
        <f t="shared" si="135"/>
        <v>0</v>
      </c>
      <c r="AT138" s="292">
        <f t="shared" si="135"/>
        <v>0</v>
      </c>
      <c r="AU138" s="292">
        <f t="shared" si="135"/>
        <v>0</v>
      </c>
      <c r="AV138" s="286">
        <f t="shared" si="135"/>
        <v>0</v>
      </c>
      <c r="AW138" s="286">
        <f t="shared" si="135"/>
        <v>0</v>
      </c>
      <c r="AX138" s="286">
        <f t="shared" si="135"/>
        <v>0</v>
      </c>
      <c r="AY138" s="286">
        <f t="shared" si="135"/>
        <v>0</v>
      </c>
      <c r="AZ138" s="286">
        <f t="shared" si="135"/>
        <v>0</v>
      </c>
      <c r="BA138" s="286">
        <f t="shared" si="135"/>
        <v>0</v>
      </c>
      <c r="BB138" s="89"/>
      <c r="BC138" s="287">
        <f t="shared" si="136"/>
        <v>151710.99999999997</v>
      </c>
      <c r="BD138" s="287">
        <f t="shared" si="136"/>
        <v>216932</v>
      </c>
      <c r="BE138" s="333">
        <f t="shared" si="136"/>
        <v>423568.69999999995</v>
      </c>
      <c r="BF138" s="333">
        <f t="shared" si="136"/>
        <v>354812</v>
      </c>
      <c r="BG138" s="333">
        <f t="shared" si="136"/>
        <v>673091</v>
      </c>
      <c r="BH138" s="333">
        <f t="shared" si="136"/>
        <v>410756.9</v>
      </c>
      <c r="BI138" s="333">
        <f t="shared" si="136"/>
        <v>169296</v>
      </c>
      <c r="BJ138" s="333">
        <f t="shared" si="136"/>
        <v>1135090</v>
      </c>
      <c r="BK138" s="333">
        <f t="shared" si="136"/>
        <v>37175.100000000006</v>
      </c>
      <c r="BL138" s="333">
        <f t="shared" si="136"/>
        <v>32665</v>
      </c>
      <c r="BM138" s="333">
        <f t="shared" si="136"/>
        <v>58957</v>
      </c>
      <c r="BN138" s="334">
        <f t="shared" si="55"/>
        <v>5</v>
      </c>
      <c r="BO138" s="87">
        <f t="shared" si="134"/>
        <v>2022</v>
      </c>
      <c r="BP138" s="87"/>
    </row>
    <row r="139" spans="1:68" s="35" customFormat="1" ht="10.5" customHeight="1" x14ac:dyDescent="0.2">
      <c r="A139" s="87" t="str">
        <f t="shared" si="129"/>
        <v>2022-23ENG6</v>
      </c>
      <c r="B139" s="87" t="str">
        <f t="shared" ref="B139:B151" si="138">B137</f>
        <v>ENG</v>
      </c>
      <c r="C139" s="87" t="str">
        <f t="shared" ref="C139:C144" si="139">IF(D139=D$5,LEFT(C137,4)+1&amp;"-"&amp;RIGHT(C137,2)+1,C137)</f>
        <v>2022-23</v>
      </c>
      <c r="D139" s="35" t="s">
        <v>517</v>
      </c>
      <c r="F139" s="86" t="str">
        <f t="shared" si="119"/>
        <v>ENG</v>
      </c>
      <c r="G139" s="86" t="str">
        <f t="shared" ref="G139:H151" si="140">G137</f>
        <v>ENG</v>
      </c>
      <c r="H139" s="87" t="str">
        <f t="shared" si="140"/>
        <v>ENGLAND</v>
      </c>
      <c r="I139" s="292">
        <f t="shared" si="121"/>
        <v>2596</v>
      </c>
      <c r="J139" s="292">
        <f t="shared" si="121"/>
        <v>646</v>
      </c>
      <c r="K139" s="292">
        <f t="shared" si="121"/>
        <v>349</v>
      </c>
      <c r="L139" s="292">
        <f t="shared" si="121"/>
        <v>146</v>
      </c>
      <c r="M139" s="292">
        <f t="shared" si="127"/>
        <v>2561</v>
      </c>
      <c r="N139" s="292">
        <f t="shared" si="127"/>
        <v>181</v>
      </c>
      <c r="O139" s="292">
        <f t="shared" si="127"/>
        <v>341</v>
      </c>
      <c r="P139" s="292">
        <f t="shared" si="127"/>
        <v>73</v>
      </c>
      <c r="Q139" s="292">
        <f t="shared" si="122"/>
        <v>0</v>
      </c>
      <c r="R139" s="292">
        <f t="shared" si="122"/>
        <v>0</v>
      </c>
      <c r="S139" s="292">
        <f t="shared" si="120"/>
        <v>7407</v>
      </c>
      <c r="T139" s="293">
        <f t="shared" si="130"/>
        <v>3931</v>
      </c>
      <c r="U139" s="290">
        <f t="shared" si="113"/>
        <v>107.80208598321038</v>
      </c>
      <c r="V139" s="290">
        <f t="shared" si="114"/>
        <v>87.968964640040696</v>
      </c>
      <c r="W139" s="290">
        <f t="shared" si="115"/>
        <v>172.86186720936149</v>
      </c>
      <c r="X139" s="289">
        <f t="shared" si="131"/>
        <v>4495</v>
      </c>
      <c r="Y139" s="290">
        <f t="shared" si="105"/>
        <v>85.629343715239159</v>
      </c>
      <c r="Z139" s="290">
        <f t="shared" si="106"/>
        <v>34.707230255839825</v>
      </c>
      <c r="AA139" s="290">
        <f t="shared" si="107"/>
        <v>231.76774193548388</v>
      </c>
      <c r="AB139" s="289">
        <f t="shared" si="132"/>
        <v>566</v>
      </c>
      <c r="AC139" s="290">
        <f t="shared" si="108"/>
        <v>59.580742049469961</v>
      </c>
      <c r="AD139" s="290">
        <f t="shared" si="109"/>
        <v>50.793286219081274</v>
      </c>
      <c r="AE139" s="290">
        <f t="shared" si="110"/>
        <v>96.835689045936391</v>
      </c>
      <c r="AF139" s="287">
        <f t="shared" si="133"/>
        <v>1056</v>
      </c>
      <c r="AG139" s="288">
        <f t="shared" si="116"/>
        <v>155.52123995407578</v>
      </c>
      <c r="AH139" s="288">
        <f t="shared" si="117"/>
        <v>226.55246842709528</v>
      </c>
      <c r="AI139" s="287">
        <f t="shared" si="123"/>
        <v>871</v>
      </c>
      <c r="AJ139" s="284">
        <f t="shared" si="123"/>
        <v>0</v>
      </c>
      <c r="AK139" s="284">
        <f t="shared" si="123"/>
        <v>0</v>
      </c>
      <c r="AL139" s="284"/>
      <c r="AM139" s="284"/>
      <c r="AN139" s="284">
        <f t="shared" si="124"/>
        <v>0</v>
      </c>
      <c r="AO139" s="284">
        <f t="shared" si="124"/>
        <v>0</v>
      </c>
      <c r="AP139" s="291">
        <f t="shared" si="128"/>
        <v>7633</v>
      </c>
      <c r="AQ139" s="291">
        <f t="shared" si="128"/>
        <v>9093</v>
      </c>
      <c r="AR139" s="292">
        <f t="shared" si="135"/>
        <v>0</v>
      </c>
      <c r="AS139" s="292">
        <f t="shared" si="135"/>
        <v>0</v>
      </c>
      <c r="AT139" s="292">
        <f t="shared" si="135"/>
        <v>0</v>
      </c>
      <c r="AU139" s="292">
        <f t="shared" si="135"/>
        <v>0</v>
      </c>
      <c r="AV139" s="286">
        <f t="shared" si="135"/>
        <v>0</v>
      </c>
      <c r="AW139" s="286">
        <f t="shared" si="135"/>
        <v>0</v>
      </c>
      <c r="AX139" s="286">
        <f t="shared" si="135"/>
        <v>0</v>
      </c>
      <c r="AY139" s="286">
        <f t="shared" si="135"/>
        <v>0</v>
      </c>
      <c r="AZ139" s="286">
        <f t="shared" si="135"/>
        <v>0</v>
      </c>
      <c r="BA139" s="286">
        <f t="shared" si="135"/>
        <v>0</v>
      </c>
      <c r="BB139" s="89"/>
      <c r="BC139" s="287">
        <f t="shared" si="136"/>
        <v>135459</v>
      </c>
      <c r="BD139" s="287">
        <f t="shared" si="136"/>
        <v>197327.19999999998</v>
      </c>
      <c r="BE139" s="333">
        <f t="shared" si="136"/>
        <v>423770</v>
      </c>
      <c r="BF139" s="333">
        <f t="shared" si="136"/>
        <v>345806</v>
      </c>
      <c r="BG139" s="333">
        <f t="shared" si="136"/>
        <v>679520</v>
      </c>
      <c r="BH139" s="333">
        <f t="shared" si="136"/>
        <v>384903.9</v>
      </c>
      <c r="BI139" s="333">
        <f t="shared" si="136"/>
        <v>156009</v>
      </c>
      <c r="BJ139" s="333">
        <f t="shared" si="136"/>
        <v>1041796</v>
      </c>
      <c r="BK139" s="333">
        <f t="shared" si="136"/>
        <v>33722.699999999997</v>
      </c>
      <c r="BL139" s="333">
        <f t="shared" si="136"/>
        <v>28749</v>
      </c>
      <c r="BM139" s="333">
        <f t="shared" si="136"/>
        <v>54809</v>
      </c>
      <c r="BN139" s="334">
        <f t="shared" si="55"/>
        <v>6</v>
      </c>
      <c r="BO139" s="87">
        <f t="shared" si="134"/>
        <v>2022</v>
      </c>
      <c r="BP139" s="87"/>
    </row>
    <row r="140" spans="1:68" s="35" customFormat="1" ht="10.5" customHeight="1" x14ac:dyDescent="0.2">
      <c r="A140" s="87" t="str">
        <f t="shared" si="129"/>
        <v>2022-23ENG7</v>
      </c>
      <c r="B140" s="87" t="str">
        <f t="shared" si="138"/>
        <v>ENG</v>
      </c>
      <c r="C140" s="87" t="str">
        <f t="shared" si="139"/>
        <v>2022-23</v>
      </c>
      <c r="D140" s="35" t="s">
        <v>518</v>
      </c>
      <c r="F140" s="86" t="str">
        <f t="shared" si="119"/>
        <v>ENG</v>
      </c>
      <c r="G140" s="86" t="str">
        <f t="shared" si="140"/>
        <v>ENG</v>
      </c>
      <c r="H140" s="87" t="str">
        <f t="shared" si="140"/>
        <v>ENGLAND</v>
      </c>
      <c r="I140" s="292">
        <f t="shared" si="121"/>
        <v>2731</v>
      </c>
      <c r="J140" s="292">
        <f t="shared" si="121"/>
        <v>708</v>
      </c>
      <c r="K140" s="292">
        <f t="shared" si="121"/>
        <v>427</v>
      </c>
      <c r="L140" s="292">
        <f t="shared" si="121"/>
        <v>207</v>
      </c>
      <c r="M140" s="292">
        <f t="shared" si="127"/>
        <v>2691</v>
      </c>
      <c r="N140" s="292">
        <f t="shared" si="127"/>
        <v>220</v>
      </c>
      <c r="O140" s="292">
        <f t="shared" si="127"/>
        <v>415</v>
      </c>
      <c r="P140" s="292">
        <f t="shared" si="127"/>
        <v>112</v>
      </c>
      <c r="Q140" s="292">
        <f t="shared" si="122"/>
        <v>923</v>
      </c>
      <c r="R140" s="292">
        <f t="shared" si="122"/>
        <v>713</v>
      </c>
      <c r="S140" s="292">
        <f t="shared" si="120"/>
        <v>7959</v>
      </c>
      <c r="T140" s="293">
        <f t="shared" si="130"/>
        <v>3966</v>
      </c>
      <c r="U140" s="290">
        <f t="shared" si="113"/>
        <v>116.16636409480583</v>
      </c>
      <c r="V140" s="290">
        <f t="shared" si="114"/>
        <v>91.438729198184575</v>
      </c>
      <c r="W140" s="290">
        <f t="shared" si="115"/>
        <v>195.11144730206757</v>
      </c>
      <c r="X140" s="289">
        <f t="shared" si="131"/>
        <v>4651</v>
      </c>
      <c r="Y140" s="290">
        <f t="shared" si="105"/>
        <v>90.171081487852078</v>
      </c>
      <c r="Z140" s="290">
        <f t="shared" si="106"/>
        <v>34.849064717265101</v>
      </c>
      <c r="AA140" s="290">
        <f t="shared" si="107"/>
        <v>243.21823263814233</v>
      </c>
      <c r="AB140" s="289">
        <f t="shared" si="132"/>
        <v>605</v>
      </c>
      <c r="AC140" s="290">
        <f t="shared" si="108"/>
        <v>55.273057851239663</v>
      </c>
      <c r="AD140" s="290">
        <f t="shared" si="109"/>
        <v>46.894214876033061</v>
      </c>
      <c r="AE140" s="290">
        <f t="shared" si="110"/>
        <v>87.563636363636363</v>
      </c>
      <c r="AF140" s="287">
        <f t="shared" si="133"/>
        <v>961</v>
      </c>
      <c r="AG140" s="288">
        <f t="shared" si="116"/>
        <v>162.58616187989563</v>
      </c>
      <c r="AH140" s="288">
        <f t="shared" si="117"/>
        <v>236.2005221932115</v>
      </c>
      <c r="AI140" s="287">
        <f t="shared" si="123"/>
        <v>766</v>
      </c>
      <c r="AJ140" s="284">
        <f t="shared" si="123"/>
        <v>1061</v>
      </c>
      <c r="AK140" s="284">
        <f t="shared" si="123"/>
        <v>1422</v>
      </c>
      <c r="AL140" s="284"/>
      <c r="AM140" s="284"/>
      <c r="AN140" s="284">
        <f t="shared" si="124"/>
        <v>0</v>
      </c>
      <c r="AO140" s="284">
        <f t="shared" si="124"/>
        <v>0</v>
      </c>
      <c r="AP140" s="291">
        <f t="shared" si="128"/>
        <v>0</v>
      </c>
      <c r="AQ140" s="291">
        <f t="shared" si="128"/>
        <v>0</v>
      </c>
      <c r="AR140" s="292">
        <f t="shared" si="135"/>
        <v>0</v>
      </c>
      <c r="AS140" s="292">
        <f t="shared" si="135"/>
        <v>0</v>
      </c>
      <c r="AT140" s="292">
        <f t="shared" si="135"/>
        <v>0</v>
      </c>
      <c r="AU140" s="292">
        <f t="shared" si="135"/>
        <v>0</v>
      </c>
      <c r="AV140" s="286">
        <f t="shared" si="135"/>
        <v>0</v>
      </c>
      <c r="AW140" s="286">
        <f t="shared" si="135"/>
        <v>0</v>
      </c>
      <c r="AX140" s="286">
        <f t="shared" si="135"/>
        <v>0</v>
      </c>
      <c r="AY140" s="286">
        <f t="shared" si="135"/>
        <v>0</v>
      </c>
      <c r="AZ140" s="286">
        <f t="shared" si="135"/>
        <v>0</v>
      </c>
      <c r="BA140" s="286">
        <f t="shared" si="135"/>
        <v>0</v>
      </c>
      <c r="BB140" s="89"/>
      <c r="BC140" s="287">
        <f t="shared" si="136"/>
        <v>124541.00000000004</v>
      </c>
      <c r="BD140" s="287">
        <f t="shared" si="136"/>
        <v>180929.6</v>
      </c>
      <c r="BE140" s="333">
        <f t="shared" si="136"/>
        <v>460715.79999999993</v>
      </c>
      <c r="BF140" s="333">
        <f t="shared" si="136"/>
        <v>362646</v>
      </c>
      <c r="BG140" s="333">
        <f t="shared" si="136"/>
        <v>773812</v>
      </c>
      <c r="BH140" s="333">
        <f t="shared" si="136"/>
        <v>419385.7</v>
      </c>
      <c r="BI140" s="333">
        <f t="shared" si="136"/>
        <v>162083</v>
      </c>
      <c r="BJ140" s="333">
        <f t="shared" si="136"/>
        <v>1131208</v>
      </c>
      <c r="BK140" s="333">
        <f t="shared" si="136"/>
        <v>33440.199999999997</v>
      </c>
      <c r="BL140" s="333">
        <f t="shared" si="136"/>
        <v>28371</v>
      </c>
      <c r="BM140" s="333">
        <f t="shared" si="136"/>
        <v>52976</v>
      </c>
      <c r="BN140" s="334">
        <f t="shared" si="55"/>
        <v>7</v>
      </c>
      <c r="BO140" s="87">
        <f t="shared" si="134"/>
        <v>2022</v>
      </c>
      <c r="BP140" s="87"/>
    </row>
    <row r="141" spans="1:68" s="35" customFormat="1" ht="10.5" customHeight="1" x14ac:dyDescent="0.2">
      <c r="A141" s="87" t="str">
        <f t="shared" si="129"/>
        <v>2022-23ENG8</v>
      </c>
      <c r="B141" s="87" t="str">
        <f t="shared" si="138"/>
        <v>ENG</v>
      </c>
      <c r="C141" s="87" t="str">
        <f t="shared" si="139"/>
        <v>2022-23</v>
      </c>
      <c r="D141" s="35" t="s">
        <v>519</v>
      </c>
      <c r="F141" s="86" t="str">
        <f t="shared" si="119"/>
        <v>ENG</v>
      </c>
      <c r="G141" s="86" t="str">
        <f t="shared" si="140"/>
        <v>ENG</v>
      </c>
      <c r="H141" s="87" t="str">
        <f t="shared" si="140"/>
        <v>ENGLAND</v>
      </c>
      <c r="I141" s="292">
        <f t="shared" si="121"/>
        <v>2559</v>
      </c>
      <c r="J141" s="292">
        <f t="shared" si="121"/>
        <v>659</v>
      </c>
      <c r="K141" s="292">
        <f t="shared" si="121"/>
        <v>363</v>
      </c>
      <c r="L141" s="292">
        <f t="shared" si="121"/>
        <v>177</v>
      </c>
      <c r="M141" s="292">
        <f t="shared" si="127"/>
        <v>2513</v>
      </c>
      <c r="N141" s="292">
        <f t="shared" si="127"/>
        <v>202</v>
      </c>
      <c r="O141" s="292">
        <f t="shared" si="127"/>
        <v>352</v>
      </c>
      <c r="P141" s="292">
        <f t="shared" si="127"/>
        <v>88</v>
      </c>
      <c r="Q141" s="292">
        <f t="shared" si="122"/>
        <v>0</v>
      </c>
      <c r="R141" s="292">
        <f t="shared" si="122"/>
        <v>0</v>
      </c>
      <c r="S141" s="292">
        <f t="shared" si="120"/>
        <v>7408</v>
      </c>
      <c r="T141" s="293">
        <f t="shared" si="130"/>
        <v>3899</v>
      </c>
      <c r="U141" s="290">
        <f t="shared" si="113"/>
        <v>101.88002051808155</v>
      </c>
      <c r="V141" s="290">
        <f t="shared" si="114"/>
        <v>83.177481405488592</v>
      </c>
      <c r="W141" s="290">
        <f t="shared" si="115"/>
        <v>159.59271608104643</v>
      </c>
      <c r="X141" s="289">
        <f t="shared" si="131"/>
        <v>4551</v>
      </c>
      <c r="Y141" s="290">
        <f t="shared" si="105"/>
        <v>83.425093386068994</v>
      </c>
      <c r="Z141" s="290">
        <f t="shared" si="106"/>
        <v>34.979345198857395</v>
      </c>
      <c r="AA141" s="290">
        <f t="shared" si="107"/>
        <v>231.21511755658096</v>
      </c>
      <c r="AB141" s="289">
        <f t="shared" si="132"/>
        <v>584</v>
      </c>
      <c r="AC141" s="290">
        <f t="shared" si="108"/>
        <v>58.923116438356161</v>
      </c>
      <c r="AD141" s="290">
        <f t="shared" si="109"/>
        <v>51.402397260273972</v>
      </c>
      <c r="AE141" s="290">
        <f t="shared" si="110"/>
        <v>96.044520547945211</v>
      </c>
      <c r="AF141" s="287">
        <f t="shared" si="133"/>
        <v>1008</v>
      </c>
      <c r="AG141" s="288">
        <f t="shared" si="116"/>
        <v>151.73902728351146</v>
      </c>
      <c r="AH141" s="288">
        <f t="shared" si="117"/>
        <v>214.92621589561094</v>
      </c>
      <c r="AI141" s="287">
        <f t="shared" si="123"/>
        <v>843</v>
      </c>
      <c r="AJ141" s="284">
        <f t="shared" si="123"/>
        <v>0</v>
      </c>
      <c r="AK141" s="284">
        <f t="shared" si="123"/>
        <v>0</v>
      </c>
      <c r="AL141" s="284"/>
      <c r="AM141" s="284"/>
      <c r="AN141" s="284">
        <f t="shared" si="124"/>
        <v>9034</v>
      </c>
      <c r="AO141" s="284">
        <f t="shared" si="124"/>
        <v>9424</v>
      </c>
      <c r="AP141" s="291">
        <f t="shared" si="128"/>
        <v>0</v>
      </c>
      <c r="AQ141" s="291">
        <f t="shared" si="128"/>
        <v>0</v>
      </c>
      <c r="AR141" s="292">
        <f t="shared" si="135"/>
        <v>0</v>
      </c>
      <c r="AS141" s="292">
        <f t="shared" si="135"/>
        <v>0</v>
      </c>
      <c r="AT141" s="292">
        <f t="shared" si="135"/>
        <v>0</v>
      </c>
      <c r="AU141" s="292">
        <f t="shared" si="135"/>
        <v>0</v>
      </c>
      <c r="AV141" s="286">
        <f t="shared" si="135"/>
        <v>0</v>
      </c>
      <c r="AW141" s="286">
        <f t="shared" si="135"/>
        <v>0</v>
      </c>
      <c r="AX141" s="286">
        <f t="shared" si="135"/>
        <v>0</v>
      </c>
      <c r="AY141" s="286">
        <f t="shared" si="135"/>
        <v>0</v>
      </c>
      <c r="AZ141" s="286">
        <f t="shared" si="135"/>
        <v>0</v>
      </c>
      <c r="BA141" s="286">
        <f t="shared" si="135"/>
        <v>0</v>
      </c>
      <c r="BB141" s="89"/>
      <c r="BC141" s="287">
        <f t="shared" si="136"/>
        <v>127916.00000000016</v>
      </c>
      <c r="BD141" s="287">
        <f t="shared" si="136"/>
        <v>181182.80000000002</v>
      </c>
      <c r="BE141" s="333">
        <f t="shared" si="136"/>
        <v>397230.19999999995</v>
      </c>
      <c r="BF141" s="333">
        <f t="shared" si="136"/>
        <v>324309</v>
      </c>
      <c r="BG141" s="333">
        <f t="shared" si="136"/>
        <v>622252</v>
      </c>
      <c r="BH141" s="333">
        <f t="shared" si="136"/>
        <v>379667.6</v>
      </c>
      <c r="BI141" s="333">
        <f t="shared" si="136"/>
        <v>159191</v>
      </c>
      <c r="BJ141" s="333">
        <f t="shared" si="136"/>
        <v>1052260</v>
      </c>
      <c r="BK141" s="333">
        <f t="shared" si="136"/>
        <v>34411.1</v>
      </c>
      <c r="BL141" s="333">
        <f t="shared" si="136"/>
        <v>30019</v>
      </c>
      <c r="BM141" s="333">
        <f t="shared" si="136"/>
        <v>56090</v>
      </c>
      <c r="BN141" s="334">
        <f t="shared" si="55"/>
        <v>8</v>
      </c>
      <c r="BO141" s="87">
        <f t="shared" si="134"/>
        <v>2022</v>
      </c>
      <c r="BP141" s="87"/>
    </row>
    <row r="142" spans="1:68" s="35" customFormat="1" ht="10.5" customHeight="1" x14ac:dyDescent="0.2">
      <c r="A142" s="87" t="str">
        <f t="shared" si="129"/>
        <v>2022-23ENG9</v>
      </c>
      <c r="B142" s="87" t="str">
        <f t="shared" si="138"/>
        <v>ENG</v>
      </c>
      <c r="C142" s="87" t="str">
        <f t="shared" si="139"/>
        <v>2022-23</v>
      </c>
      <c r="D142" s="35" t="s">
        <v>520</v>
      </c>
      <c r="F142" s="86" t="str">
        <f t="shared" si="119"/>
        <v>ENG</v>
      </c>
      <c r="G142" s="86" t="str">
        <f t="shared" si="140"/>
        <v>ENG</v>
      </c>
      <c r="H142" s="87" t="str">
        <f t="shared" si="140"/>
        <v>ENGLAND</v>
      </c>
      <c r="I142" s="292">
        <f t="shared" si="121"/>
        <v>2634</v>
      </c>
      <c r="J142" s="292">
        <f t="shared" si="121"/>
        <v>723</v>
      </c>
      <c r="K142" s="292">
        <f t="shared" si="121"/>
        <v>398</v>
      </c>
      <c r="L142" s="292">
        <f t="shared" si="121"/>
        <v>195</v>
      </c>
      <c r="M142" s="292">
        <f t="shared" si="127"/>
        <v>2579</v>
      </c>
      <c r="N142" s="292">
        <f t="shared" si="127"/>
        <v>222</v>
      </c>
      <c r="O142" s="292">
        <f t="shared" si="127"/>
        <v>385</v>
      </c>
      <c r="P142" s="292">
        <f t="shared" si="127"/>
        <v>108</v>
      </c>
      <c r="Q142" s="292">
        <f t="shared" si="122"/>
        <v>0</v>
      </c>
      <c r="R142" s="292">
        <f t="shared" si="122"/>
        <v>0</v>
      </c>
      <c r="S142" s="292">
        <f t="shared" si="120"/>
        <v>7349</v>
      </c>
      <c r="T142" s="293">
        <f t="shared" si="130"/>
        <v>4026</v>
      </c>
      <c r="U142" s="290">
        <f t="shared" si="113"/>
        <v>107.16800794833583</v>
      </c>
      <c r="V142" s="290">
        <f t="shared" si="114"/>
        <v>87.817933432687525</v>
      </c>
      <c r="W142" s="290">
        <f t="shared" si="115"/>
        <v>171.10432190760059</v>
      </c>
      <c r="X142" s="289">
        <f t="shared" si="131"/>
        <v>4689</v>
      </c>
      <c r="Y142" s="290">
        <f t="shared" si="105"/>
        <v>87.461121774365523</v>
      </c>
      <c r="Z142" s="290">
        <f t="shared" si="106"/>
        <v>35.530390275111962</v>
      </c>
      <c r="AA142" s="290">
        <f t="shared" si="107"/>
        <v>240.27809767541052</v>
      </c>
      <c r="AB142" s="289">
        <f t="shared" si="132"/>
        <v>592</v>
      </c>
      <c r="AC142" s="290">
        <f t="shared" si="108"/>
        <v>56.293581081081086</v>
      </c>
      <c r="AD142" s="290">
        <f t="shared" si="109"/>
        <v>49.912162162162161</v>
      </c>
      <c r="AE142" s="290">
        <f t="shared" si="110"/>
        <v>93.967905405405403</v>
      </c>
      <c r="AF142" s="287">
        <f t="shared" si="133"/>
        <v>1010</v>
      </c>
      <c r="AG142" s="288">
        <f t="shared" si="116"/>
        <v>157.41919805589296</v>
      </c>
      <c r="AH142" s="288">
        <f t="shared" si="117"/>
        <v>224.62794653705956</v>
      </c>
      <c r="AI142" s="287">
        <f t="shared" si="123"/>
        <v>823</v>
      </c>
      <c r="AJ142" s="284">
        <f t="shared" si="123"/>
        <v>0</v>
      </c>
      <c r="AK142" s="284">
        <f t="shared" si="123"/>
        <v>0</v>
      </c>
      <c r="AL142" s="284"/>
      <c r="AM142" s="284"/>
      <c r="AN142" s="284">
        <f t="shared" si="124"/>
        <v>0</v>
      </c>
      <c r="AO142" s="284">
        <f t="shared" si="124"/>
        <v>0</v>
      </c>
      <c r="AP142" s="291">
        <f t="shared" si="128"/>
        <v>0</v>
      </c>
      <c r="AQ142" s="291">
        <f t="shared" si="128"/>
        <v>0</v>
      </c>
      <c r="AR142" s="292">
        <f t="shared" si="135"/>
        <v>0</v>
      </c>
      <c r="AS142" s="292">
        <f t="shared" si="135"/>
        <v>0</v>
      </c>
      <c r="AT142" s="292">
        <f t="shared" si="135"/>
        <v>0</v>
      </c>
      <c r="AU142" s="292">
        <f t="shared" si="135"/>
        <v>0</v>
      </c>
      <c r="AV142" s="286">
        <f t="shared" si="135"/>
        <v>0</v>
      </c>
      <c r="AW142" s="286">
        <f t="shared" si="135"/>
        <v>0</v>
      </c>
      <c r="AX142" s="286">
        <f t="shared" si="135"/>
        <v>0</v>
      </c>
      <c r="AY142" s="286">
        <f t="shared" si="135"/>
        <v>0</v>
      </c>
      <c r="AZ142" s="286">
        <f t="shared" si="135"/>
        <v>0</v>
      </c>
      <c r="BA142" s="286">
        <f t="shared" si="135"/>
        <v>0</v>
      </c>
      <c r="BB142" s="89"/>
      <c r="BC142" s="287">
        <f t="shared" si="136"/>
        <v>129555.99999999991</v>
      </c>
      <c r="BD142" s="287">
        <f t="shared" si="136"/>
        <v>184868.80000000002</v>
      </c>
      <c r="BE142" s="333">
        <f t="shared" si="136"/>
        <v>431458.4</v>
      </c>
      <c r="BF142" s="333">
        <f t="shared" si="136"/>
        <v>353555</v>
      </c>
      <c r="BG142" s="333">
        <f t="shared" si="136"/>
        <v>688866</v>
      </c>
      <c r="BH142" s="333">
        <f t="shared" si="136"/>
        <v>410105.19999999995</v>
      </c>
      <c r="BI142" s="333">
        <f t="shared" si="136"/>
        <v>166602</v>
      </c>
      <c r="BJ142" s="333">
        <f t="shared" si="136"/>
        <v>1126664</v>
      </c>
      <c r="BK142" s="333">
        <f t="shared" si="136"/>
        <v>33325.800000000003</v>
      </c>
      <c r="BL142" s="333">
        <f t="shared" si="136"/>
        <v>29548</v>
      </c>
      <c r="BM142" s="333">
        <f t="shared" si="136"/>
        <v>55629</v>
      </c>
      <c r="BN142" s="334">
        <f t="shared" si="55"/>
        <v>9</v>
      </c>
      <c r="BO142" s="87">
        <f t="shared" si="134"/>
        <v>2022</v>
      </c>
      <c r="BP142" s="87"/>
    </row>
    <row r="143" spans="1:68" s="35" customFormat="1" ht="10.5" customHeight="1" x14ac:dyDescent="0.2">
      <c r="A143" s="87" t="str">
        <f t="shared" si="129"/>
        <v>2022-23ENG10</v>
      </c>
      <c r="B143" s="87" t="str">
        <f t="shared" si="138"/>
        <v>ENG</v>
      </c>
      <c r="C143" s="87" t="str">
        <f t="shared" si="139"/>
        <v>2022-23</v>
      </c>
      <c r="D143" s="35" t="s">
        <v>521</v>
      </c>
      <c r="F143" s="86" t="str">
        <f t="shared" si="119"/>
        <v>ENG</v>
      </c>
      <c r="G143" s="86" t="str">
        <f t="shared" si="140"/>
        <v>ENG</v>
      </c>
      <c r="H143" s="87" t="str">
        <f t="shared" si="140"/>
        <v>ENGLAND</v>
      </c>
      <c r="I143" s="292">
        <f t="shared" si="121"/>
        <v>2845</v>
      </c>
      <c r="J143" s="292">
        <f t="shared" si="121"/>
        <v>729</v>
      </c>
      <c r="K143" s="292">
        <f t="shared" si="121"/>
        <v>407</v>
      </c>
      <c r="L143" s="292">
        <f t="shared" si="121"/>
        <v>192</v>
      </c>
      <c r="M143" s="292">
        <f t="shared" si="127"/>
        <v>2790</v>
      </c>
      <c r="N143" s="292">
        <f t="shared" si="127"/>
        <v>216</v>
      </c>
      <c r="O143" s="292">
        <f t="shared" si="127"/>
        <v>394</v>
      </c>
      <c r="P143" s="292">
        <f t="shared" si="127"/>
        <v>89</v>
      </c>
      <c r="Q143" s="292">
        <f t="shared" si="122"/>
        <v>955</v>
      </c>
      <c r="R143" s="292">
        <f t="shared" si="122"/>
        <v>734</v>
      </c>
      <c r="S143" s="292">
        <f t="shared" si="120"/>
        <v>8118</v>
      </c>
      <c r="T143" s="293">
        <f t="shared" si="130"/>
        <v>4104</v>
      </c>
      <c r="U143" s="290">
        <f t="shared" si="113"/>
        <v>119.44585769980506</v>
      </c>
      <c r="V143" s="290">
        <f t="shared" si="114"/>
        <v>95.369639376218331</v>
      </c>
      <c r="W143" s="290">
        <f t="shared" si="115"/>
        <v>198.86866471734893</v>
      </c>
      <c r="X143" s="289">
        <f t="shared" si="131"/>
        <v>4655</v>
      </c>
      <c r="Y143" s="290">
        <f t="shared" si="105"/>
        <v>88.067239527389901</v>
      </c>
      <c r="Z143" s="290">
        <f t="shared" si="106"/>
        <v>35.509559613319013</v>
      </c>
      <c r="AA143" s="290">
        <f t="shared" si="107"/>
        <v>242.48034371643394</v>
      </c>
      <c r="AB143" s="289">
        <f t="shared" si="132"/>
        <v>530</v>
      </c>
      <c r="AC143" s="290">
        <f t="shared" si="108"/>
        <v>57.032452830188674</v>
      </c>
      <c r="AD143" s="290">
        <f t="shared" si="109"/>
        <v>50.618867924528303</v>
      </c>
      <c r="AE143" s="290">
        <f t="shared" si="110"/>
        <v>94.122641509433961</v>
      </c>
      <c r="AF143" s="287">
        <f t="shared" si="133"/>
        <v>1004</v>
      </c>
      <c r="AG143" s="288">
        <f t="shared" si="116"/>
        <v>166.77970297029705</v>
      </c>
      <c r="AH143" s="288">
        <f t="shared" si="117"/>
        <v>245.94034653465346</v>
      </c>
      <c r="AI143" s="287">
        <f t="shared" si="123"/>
        <v>808</v>
      </c>
      <c r="AJ143" s="284">
        <f t="shared" si="123"/>
        <v>1083</v>
      </c>
      <c r="AK143" s="284">
        <f t="shared" si="123"/>
        <v>1469</v>
      </c>
      <c r="AL143" s="284"/>
      <c r="AM143" s="284"/>
      <c r="AN143" s="284">
        <f t="shared" si="124"/>
        <v>0</v>
      </c>
      <c r="AO143" s="284">
        <f t="shared" si="124"/>
        <v>0</v>
      </c>
      <c r="AP143" s="291">
        <f t="shared" si="128"/>
        <v>0</v>
      </c>
      <c r="AQ143" s="291">
        <f t="shared" si="128"/>
        <v>0</v>
      </c>
      <c r="AR143" s="292">
        <f t="shared" si="135"/>
        <v>0</v>
      </c>
      <c r="AS143" s="292">
        <f t="shared" si="135"/>
        <v>0</v>
      </c>
      <c r="AT143" s="292">
        <f t="shared" si="135"/>
        <v>0</v>
      </c>
      <c r="AU143" s="292">
        <f t="shared" si="135"/>
        <v>0</v>
      </c>
      <c r="AV143" s="286">
        <f t="shared" si="135"/>
        <v>0</v>
      </c>
      <c r="AW143" s="286">
        <f t="shared" si="135"/>
        <v>0</v>
      </c>
      <c r="AX143" s="286">
        <f t="shared" si="135"/>
        <v>0</v>
      </c>
      <c r="AY143" s="286">
        <f t="shared" si="135"/>
        <v>0</v>
      </c>
      <c r="AZ143" s="286">
        <f t="shared" si="135"/>
        <v>0</v>
      </c>
      <c r="BA143" s="286">
        <f t="shared" si="135"/>
        <v>0</v>
      </c>
      <c r="BB143" s="89"/>
      <c r="BC143" s="287">
        <f t="shared" si="136"/>
        <v>134758.00000000003</v>
      </c>
      <c r="BD143" s="287">
        <f t="shared" si="136"/>
        <v>198719.8</v>
      </c>
      <c r="BE143" s="333">
        <f t="shared" si="136"/>
        <v>490205.8</v>
      </c>
      <c r="BF143" s="333">
        <f t="shared" si="136"/>
        <v>391397</v>
      </c>
      <c r="BG143" s="333">
        <f t="shared" si="136"/>
        <v>816157</v>
      </c>
      <c r="BH143" s="333">
        <f t="shared" si="136"/>
        <v>409953</v>
      </c>
      <c r="BI143" s="333">
        <f t="shared" si="136"/>
        <v>165297</v>
      </c>
      <c r="BJ143" s="333">
        <f t="shared" si="136"/>
        <v>1128746</v>
      </c>
      <c r="BK143" s="333">
        <f t="shared" si="136"/>
        <v>30227.199999999997</v>
      </c>
      <c r="BL143" s="333">
        <f t="shared" si="136"/>
        <v>26828</v>
      </c>
      <c r="BM143" s="333">
        <f t="shared" si="136"/>
        <v>49885</v>
      </c>
      <c r="BN143" s="334">
        <f t="shared" si="55"/>
        <v>10</v>
      </c>
      <c r="BO143" s="87">
        <f t="shared" si="134"/>
        <v>2022</v>
      </c>
      <c r="BP143" s="87"/>
    </row>
    <row r="144" spans="1:68" s="35" customFormat="1" ht="10.5" customHeight="1" x14ac:dyDescent="0.2">
      <c r="A144" s="87" t="str">
        <f t="shared" si="129"/>
        <v>2022-23ENG11</v>
      </c>
      <c r="B144" s="87" t="str">
        <f t="shared" si="138"/>
        <v>ENG</v>
      </c>
      <c r="C144" s="87" t="str">
        <f t="shared" si="139"/>
        <v>2022-23</v>
      </c>
      <c r="D144" s="35" t="s">
        <v>522</v>
      </c>
      <c r="F144" s="86" t="str">
        <f t="shared" si="119"/>
        <v>ENG</v>
      </c>
      <c r="G144" s="86" t="str">
        <f t="shared" si="140"/>
        <v>ENG</v>
      </c>
      <c r="H144" s="87" t="str">
        <f t="shared" si="140"/>
        <v>ENGLAND</v>
      </c>
      <c r="I144" s="292">
        <f t="shared" si="121"/>
        <v>2991</v>
      </c>
      <c r="J144" s="292">
        <f t="shared" si="121"/>
        <v>834</v>
      </c>
      <c r="K144" s="292">
        <f t="shared" si="121"/>
        <v>450</v>
      </c>
      <c r="L144" s="292">
        <f t="shared" si="121"/>
        <v>218</v>
      </c>
      <c r="M144" s="292">
        <f t="shared" si="127"/>
        <v>2941</v>
      </c>
      <c r="N144" s="292">
        <f t="shared" si="127"/>
        <v>228</v>
      </c>
      <c r="O144" s="292">
        <f t="shared" si="127"/>
        <v>426</v>
      </c>
      <c r="P144" s="292">
        <f t="shared" si="127"/>
        <v>106</v>
      </c>
      <c r="Q144" s="292">
        <f t="shared" si="122"/>
        <v>0</v>
      </c>
      <c r="R144" s="292">
        <f t="shared" si="122"/>
        <v>0</v>
      </c>
      <c r="S144" s="292">
        <f t="shared" si="120"/>
        <v>8440</v>
      </c>
      <c r="T144" s="293">
        <f t="shared" si="130"/>
        <v>4342</v>
      </c>
      <c r="U144" s="290">
        <f t="shared" si="113"/>
        <v>107.52888070013819</v>
      </c>
      <c r="V144" s="290">
        <f t="shared" si="114"/>
        <v>89.300322432058962</v>
      </c>
      <c r="W144" s="290">
        <f t="shared" si="115"/>
        <v>175.04629203132197</v>
      </c>
      <c r="X144" s="289">
        <f t="shared" si="131"/>
        <v>4855</v>
      </c>
      <c r="Y144" s="290">
        <f t="shared" si="105"/>
        <v>88.794356333676632</v>
      </c>
      <c r="Z144" s="290">
        <f t="shared" si="106"/>
        <v>34.231101956745626</v>
      </c>
      <c r="AA144" s="290">
        <f t="shared" si="107"/>
        <v>241.4725025746653</v>
      </c>
      <c r="AB144" s="289">
        <f t="shared" si="132"/>
        <v>623</v>
      </c>
      <c r="AC144" s="290">
        <f t="shared" si="108"/>
        <v>58.272231139646877</v>
      </c>
      <c r="AD144" s="290">
        <f t="shared" si="109"/>
        <v>50.849117174959872</v>
      </c>
      <c r="AE144" s="290">
        <f t="shared" si="110"/>
        <v>102.06420545746388</v>
      </c>
      <c r="AF144" s="287">
        <f t="shared" si="133"/>
        <v>1069</v>
      </c>
      <c r="AG144" s="288">
        <f t="shared" si="116"/>
        <v>153.45127610208809</v>
      </c>
      <c r="AH144" s="288">
        <f t="shared" si="117"/>
        <v>213.14037122969839</v>
      </c>
      <c r="AI144" s="287">
        <f t="shared" si="123"/>
        <v>862</v>
      </c>
      <c r="AJ144" s="284">
        <f t="shared" si="123"/>
        <v>0</v>
      </c>
      <c r="AK144" s="284">
        <f t="shared" si="123"/>
        <v>0</v>
      </c>
      <c r="AL144" s="284"/>
      <c r="AM144" s="284"/>
      <c r="AN144" s="284">
        <f t="shared" si="124"/>
        <v>8765</v>
      </c>
      <c r="AO144" s="284">
        <f t="shared" si="124"/>
        <v>9022</v>
      </c>
      <c r="AP144" s="291">
        <f t="shared" si="128"/>
        <v>0</v>
      </c>
      <c r="AQ144" s="291">
        <f t="shared" si="128"/>
        <v>0</v>
      </c>
      <c r="AR144" s="292">
        <f t="shared" si="135"/>
        <v>0</v>
      </c>
      <c r="AS144" s="292">
        <f t="shared" si="135"/>
        <v>0</v>
      </c>
      <c r="AT144" s="292">
        <f t="shared" si="135"/>
        <v>0</v>
      </c>
      <c r="AU144" s="292">
        <f t="shared" si="135"/>
        <v>0</v>
      </c>
      <c r="AV144" s="286">
        <f t="shared" si="135"/>
        <v>0</v>
      </c>
      <c r="AW144" s="286">
        <f t="shared" si="135"/>
        <v>0</v>
      </c>
      <c r="AX144" s="286">
        <f t="shared" si="135"/>
        <v>0</v>
      </c>
      <c r="AY144" s="286">
        <f t="shared" si="135"/>
        <v>0</v>
      </c>
      <c r="AZ144" s="286">
        <f t="shared" si="135"/>
        <v>0</v>
      </c>
      <c r="BA144" s="286">
        <f t="shared" si="135"/>
        <v>0</v>
      </c>
      <c r="BB144" s="89"/>
      <c r="BC144" s="287">
        <f t="shared" si="136"/>
        <v>132274.99999999994</v>
      </c>
      <c r="BD144" s="287">
        <f t="shared" si="136"/>
        <v>183727</v>
      </c>
      <c r="BE144" s="333">
        <f t="shared" si="136"/>
        <v>466890.4</v>
      </c>
      <c r="BF144" s="333">
        <f t="shared" si="136"/>
        <v>387742</v>
      </c>
      <c r="BG144" s="333">
        <f t="shared" si="136"/>
        <v>760051</v>
      </c>
      <c r="BH144" s="333">
        <f t="shared" si="136"/>
        <v>431096.60000000003</v>
      </c>
      <c r="BI144" s="333">
        <f t="shared" si="136"/>
        <v>166192</v>
      </c>
      <c r="BJ144" s="333">
        <f t="shared" si="136"/>
        <v>1172349</v>
      </c>
      <c r="BK144" s="333">
        <f t="shared" si="136"/>
        <v>36303.600000000006</v>
      </c>
      <c r="BL144" s="333">
        <f t="shared" si="136"/>
        <v>31679</v>
      </c>
      <c r="BM144" s="333">
        <f t="shared" si="136"/>
        <v>63586</v>
      </c>
      <c r="BN144" s="334">
        <f t="shared" si="55"/>
        <v>11</v>
      </c>
      <c r="BO144" s="87">
        <f t="shared" si="134"/>
        <v>2022</v>
      </c>
      <c r="BP144" s="87"/>
    </row>
    <row r="145" spans="1:68" s="35" customFormat="1" ht="10.5" customHeight="1" x14ac:dyDescent="0.2">
      <c r="A145" s="87" t="str">
        <f t="shared" si="129"/>
        <v>2022-23ENG12</v>
      </c>
      <c r="B145" s="87" t="str">
        <f>B143</f>
        <v>ENG</v>
      </c>
      <c r="C145" s="87" t="str">
        <f>IF(D145=D$5,LEFT(C143,4)+1&amp;"-"&amp;RIGHT(C143,2)+1,C143)</f>
        <v>2022-23</v>
      </c>
      <c r="D145" s="35" t="s">
        <v>523</v>
      </c>
      <c r="F145" s="86" t="str">
        <f t="shared" si="119"/>
        <v>ENG</v>
      </c>
      <c r="G145" s="86" t="str">
        <f>G143</f>
        <v>ENG</v>
      </c>
      <c r="H145" s="87" t="str">
        <f>H143</f>
        <v>ENGLAND</v>
      </c>
      <c r="I145" s="292">
        <f t="shared" ref="I145:L164" si="141">SUMIFS(I$729:I$10135,$BN$729:$BN$10135,$BN145,$BO$729:$BO$10135,$BO145)</f>
        <v>4220</v>
      </c>
      <c r="J145" s="292">
        <f t="shared" si="141"/>
        <v>993</v>
      </c>
      <c r="K145" s="292">
        <f t="shared" si="141"/>
        <v>455</v>
      </c>
      <c r="L145" s="292">
        <f t="shared" si="141"/>
        <v>180</v>
      </c>
      <c r="M145" s="292">
        <f t="shared" si="127"/>
        <v>4173</v>
      </c>
      <c r="N145" s="292">
        <f t="shared" si="127"/>
        <v>219</v>
      </c>
      <c r="O145" s="292">
        <f t="shared" si="127"/>
        <v>443</v>
      </c>
      <c r="P145" s="292">
        <f t="shared" si="127"/>
        <v>86</v>
      </c>
      <c r="Q145" s="292">
        <f t="shared" ref="Q145:R164" si="142">SUMIFS(Q$729:Q$10135,$BN$729:$BN$10135,$BN145,$BO$729:$BO$10135,$BO145)</f>
        <v>0</v>
      </c>
      <c r="R145" s="292">
        <f t="shared" si="142"/>
        <v>0</v>
      </c>
      <c r="S145" s="292">
        <f t="shared" si="120"/>
        <v>11988</v>
      </c>
      <c r="T145" s="293">
        <f t="shared" si="130"/>
        <v>3977</v>
      </c>
      <c r="U145" s="290">
        <f t="shared" si="113"/>
        <v>145.1363087754589</v>
      </c>
      <c r="V145" s="290">
        <f t="shared" si="114"/>
        <v>105.7975861201911</v>
      </c>
      <c r="W145" s="290">
        <f t="shared" si="115"/>
        <v>264.27809906965047</v>
      </c>
      <c r="X145" s="289">
        <f t="shared" si="131"/>
        <v>4328</v>
      </c>
      <c r="Y145" s="290">
        <f t="shared" ref="Y145:Y161" si="143">IFERROR(BH145/X145,"-")</f>
        <v>91.516219963031432</v>
      </c>
      <c r="Z145" s="290">
        <f t="shared" ref="Z145:Z161" si="144">IFERROR(BI145/X145,"-")</f>
        <v>35.251155268022181</v>
      </c>
      <c r="AA145" s="290">
        <f t="shared" ref="AA145:AA161" si="145">IFERROR(BJ145/X145,"-")</f>
        <v>249.49260628465805</v>
      </c>
      <c r="AB145" s="289">
        <f t="shared" si="132"/>
        <v>495</v>
      </c>
      <c r="AC145" s="290">
        <f t="shared" ref="AC145:AC161" si="146">IFERROR(BK145/AB145,"-")</f>
        <v>58.149090909090916</v>
      </c>
      <c r="AD145" s="290">
        <f t="shared" ref="AD145:AD161" si="147">IFERROR(BL145/AB145,"-")</f>
        <v>50.959595959595958</v>
      </c>
      <c r="AE145" s="290">
        <f t="shared" ref="AE145:AE161" si="148">IFERROR(BM145/AB145,"-")</f>
        <v>97.75151515151515</v>
      </c>
      <c r="AF145" s="287">
        <f t="shared" si="133"/>
        <v>922</v>
      </c>
      <c r="AG145" s="288">
        <f t="shared" si="116"/>
        <v>174.86603518267944</v>
      </c>
      <c r="AH145" s="288">
        <f t="shared" si="117"/>
        <v>264.14100135318</v>
      </c>
      <c r="AI145" s="287">
        <f t="shared" ref="AI145:AK164" si="149">SUMIFS(AI$729:AI$10135,$BN$729:$BN$10135,$BN145,$BO$729:$BO$10135,$BO145)</f>
        <v>739</v>
      </c>
      <c r="AJ145" s="284">
        <f t="shared" si="149"/>
        <v>0</v>
      </c>
      <c r="AK145" s="284">
        <f t="shared" si="149"/>
        <v>0</v>
      </c>
      <c r="AL145" s="284"/>
      <c r="AM145" s="284"/>
      <c r="AN145" s="284">
        <f t="shared" ref="AN145:AO164" si="150">SUMIFS(AN$729:AN$10135,$BN$729:$BN$10135,$BN145,$BO$729:$BO$10135,$BO145)</f>
        <v>0</v>
      </c>
      <c r="AO145" s="284">
        <f t="shared" si="150"/>
        <v>0</v>
      </c>
      <c r="AP145" s="291">
        <f t="shared" si="128"/>
        <v>0</v>
      </c>
      <c r="AQ145" s="291">
        <f t="shared" si="128"/>
        <v>0</v>
      </c>
      <c r="AR145" s="292">
        <f t="shared" ref="AR145:BA154" si="151">SUMIFS(AR$729:AR$10135,$BN$729:$BN$10135,$BN145,$BO$729:$BO$10135,$BO145)</f>
        <v>0</v>
      </c>
      <c r="AS145" s="292">
        <f t="shared" si="151"/>
        <v>0</v>
      </c>
      <c r="AT145" s="292">
        <f t="shared" si="151"/>
        <v>0</v>
      </c>
      <c r="AU145" s="292">
        <f t="shared" si="151"/>
        <v>0</v>
      </c>
      <c r="AV145" s="286">
        <f t="shared" si="151"/>
        <v>0</v>
      </c>
      <c r="AW145" s="286">
        <f t="shared" si="151"/>
        <v>0</v>
      </c>
      <c r="AX145" s="286">
        <f t="shared" si="151"/>
        <v>0</v>
      </c>
      <c r="AY145" s="286">
        <f t="shared" si="151"/>
        <v>0</v>
      </c>
      <c r="AZ145" s="286">
        <f t="shared" si="151"/>
        <v>0</v>
      </c>
      <c r="BA145" s="286">
        <f t="shared" si="151"/>
        <v>0</v>
      </c>
      <c r="BB145" s="89"/>
      <c r="BC145" s="287">
        <f t="shared" ref="BC145:BM154" si="152">SUMIFS(BC$729:BC$10135,$BN$729:$BN$10135,$BN145,$BO$729:$BO$10135,$BO145)</f>
        <v>129226.0000000001</v>
      </c>
      <c r="BD145" s="287">
        <f t="shared" si="152"/>
        <v>195200.2</v>
      </c>
      <c r="BE145" s="333">
        <f t="shared" si="152"/>
        <v>577207.10000000009</v>
      </c>
      <c r="BF145" s="333">
        <f t="shared" si="152"/>
        <v>420757</v>
      </c>
      <c r="BG145" s="333">
        <f t="shared" si="152"/>
        <v>1051034</v>
      </c>
      <c r="BH145" s="333">
        <f t="shared" si="152"/>
        <v>396082.2</v>
      </c>
      <c r="BI145" s="333">
        <f t="shared" si="152"/>
        <v>152567</v>
      </c>
      <c r="BJ145" s="333">
        <f t="shared" si="152"/>
        <v>1079804</v>
      </c>
      <c r="BK145" s="333">
        <f t="shared" si="152"/>
        <v>28783.800000000003</v>
      </c>
      <c r="BL145" s="333">
        <f t="shared" si="152"/>
        <v>25225</v>
      </c>
      <c r="BM145" s="333">
        <f t="shared" si="152"/>
        <v>48387</v>
      </c>
      <c r="BN145" s="334">
        <f>MONTH(1&amp;$D145)</f>
        <v>12</v>
      </c>
      <c r="BO145" s="87">
        <f t="shared" si="134"/>
        <v>2022</v>
      </c>
      <c r="BP145" s="87"/>
    </row>
    <row r="146" spans="1:68" s="35" customFormat="1" ht="10.5" customHeight="1" x14ac:dyDescent="0.2">
      <c r="A146" s="87" t="str">
        <f t="shared" si="129"/>
        <v>2022-23ENG1</v>
      </c>
      <c r="B146" s="87" t="str">
        <f t="shared" si="138"/>
        <v>ENG</v>
      </c>
      <c r="C146" s="87" t="str">
        <f>IF(D146=D$5,LEFT(C144,4)+1&amp;"-"&amp;RIGHT(C144,2)+1,C144)</f>
        <v>2022-23</v>
      </c>
      <c r="D146" s="35" t="s">
        <v>524</v>
      </c>
      <c r="F146" s="86" t="str">
        <f t="shared" si="119"/>
        <v>ENG</v>
      </c>
      <c r="G146" s="86" t="str">
        <f t="shared" si="140"/>
        <v>ENG</v>
      </c>
      <c r="H146" s="87" t="str">
        <f t="shared" si="140"/>
        <v>ENGLAND</v>
      </c>
      <c r="I146" s="292">
        <f t="shared" si="141"/>
        <v>3308</v>
      </c>
      <c r="J146" s="292">
        <f t="shared" si="141"/>
        <v>905</v>
      </c>
      <c r="K146" s="292">
        <f t="shared" si="141"/>
        <v>446</v>
      </c>
      <c r="L146" s="292">
        <f t="shared" si="141"/>
        <v>231</v>
      </c>
      <c r="M146" s="292">
        <f t="shared" si="127"/>
        <v>3263</v>
      </c>
      <c r="N146" s="292">
        <f t="shared" si="127"/>
        <v>287</v>
      </c>
      <c r="O146" s="292">
        <f t="shared" si="127"/>
        <v>432</v>
      </c>
      <c r="P146" s="292">
        <f t="shared" si="127"/>
        <v>117</v>
      </c>
      <c r="Q146" s="292">
        <f t="shared" si="142"/>
        <v>1175</v>
      </c>
      <c r="R146" s="292">
        <f t="shared" si="142"/>
        <v>893</v>
      </c>
      <c r="S146" s="292">
        <f t="shared" si="120"/>
        <v>9832</v>
      </c>
      <c r="T146" s="293">
        <f t="shared" si="130"/>
        <v>4568</v>
      </c>
      <c r="U146" s="290">
        <f t="shared" si="113"/>
        <v>91.479465849387026</v>
      </c>
      <c r="V146" s="290">
        <f t="shared" si="114"/>
        <v>79.293126094570923</v>
      </c>
      <c r="W146" s="290">
        <f t="shared" si="115"/>
        <v>139.37543782837128</v>
      </c>
      <c r="X146" s="289">
        <f t="shared" si="131"/>
        <v>5119</v>
      </c>
      <c r="Y146" s="290">
        <f t="shared" si="143"/>
        <v>77.195760890798994</v>
      </c>
      <c r="Z146" s="290">
        <f t="shared" si="144"/>
        <v>33.071302988865014</v>
      </c>
      <c r="AA146" s="290">
        <f t="shared" si="145"/>
        <v>201.51670248095331</v>
      </c>
      <c r="AB146" s="289">
        <f t="shared" si="132"/>
        <v>683</v>
      </c>
      <c r="AC146" s="290">
        <f t="shared" si="146"/>
        <v>58.030307467057106</v>
      </c>
      <c r="AD146" s="290">
        <f t="shared" si="147"/>
        <v>50.286969253294288</v>
      </c>
      <c r="AE146" s="290">
        <f t="shared" si="148"/>
        <v>97.137628111273798</v>
      </c>
      <c r="AF146" s="287">
        <f t="shared" si="133"/>
        <v>1135</v>
      </c>
      <c r="AG146" s="288">
        <f t="shared" si="116"/>
        <v>144.80582524271861</v>
      </c>
      <c r="AH146" s="288">
        <f t="shared" si="117"/>
        <v>200.66170442286949</v>
      </c>
      <c r="AI146" s="287">
        <f t="shared" si="149"/>
        <v>927</v>
      </c>
      <c r="AJ146" s="284">
        <f t="shared" si="149"/>
        <v>1205</v>
      </c>
      <c r="AK146" s="284">
        <f t="shared" si="149"/>
        <v>1623</v>
      </c>
      <c r="AL146" s="284"/>
      <c r="AM146" s="284"/>
      <c r="AN146" s="284">
        <f t="shared" si="150"/>
        <v>0</v>
      </c>
      <c r="AO146" s="284">
        <f t="shared" si="150"/>
        <v>0</v>
      </c>
      <c r="AP146" s="291">
        <f t="shared" si="128"/>
        <v>0</v>
      </c>
      <c r="AQ146" s="291">
        <f t="shared" si="128"/>
        <v>0</v>
      </c>
      <c r="AR146" s="292">
        <f t="shared" si="151"/>
        <v>0</v>
      </c>
      <c r="AS146" s="292">
        <f t="shared" si="151"/>
        <v>0</v>
      </c>
      <c r="AT146" s="292">
        <f t="shared" si="151"/>
        <v>0</v>
      </c>
      <c r="AU146" s="292">
        <f t="shared" si="151"/>
        <v>0</v>
      </c>
      <c r="AV146" s="286">
        <f t="shared" si="151"/>
        <v>0</v>
      </c>
      <c r="AW146" s="286">
        <f t="shared" si="151"/>
        <v>0</v>
      </c>
      <c r="AX146" s="286">
        <f t="shared" si="151"/>
        <v>0</v>
      </c>
      <c r="AY146" s="286">
        <f t="shared" si="151"/>
        <v>0</v>
      </c>
      <c r="AZ146" s="286">
        <f t="shared" si="151"/>
        <v>0</v>
      </c>
      <c r="BA146" s="286">
        <f t="shared" si="151"/>
        <v>0</v>
      </c>
      <c r="BB146" s="89"/>
      <c r="BC146" s="287">
        <f t="shared" si="152"/>
        <v>134235.00000000015</v>
      </c>
      <c r="BD146" s="287">
        <f t="shared" si="152"/>
        <v>186013.40000000002</v>
      </c>
      <c r="BE146" s="333">
        <f t="shared" si="152"/>
        <v>417878.19999999995</v>
      </c>
      <c r="BF146" s="333">
        <f t="shared" si="152"/>
        <v>362211</v>
      </c>
      <c r="BG146" s="333">
        <f t="shared" si="152"/>
        <v>636667</v>
      </c>
      <c r="BH146" s="333">
        <f t="shared" si="152"/>
        <v>395165.10000000003</v>
      </c>
      <c r="BI146" s="333">
        <f t="shared" si="152"/>
        <v>169292</v>
      </c>
      <c r="BJ146" s="333">
        <f t="shared" si="152"/>
        <v>1031564</v>
      </c>
      <c r="BK146" s="333">
        <f t="shared" si="152"/>
        <v>39634.700000000004</v>
      </c>
      <c r="BL146" s="333">
        <f t="shared" si="152"/>
        <v>34346</v>
      </c>
      <c r="BM146" s="333">
        <f t="shared" si="152"/>
        <v>66345</v>
      </c>
      <c r="BN146" s="334">
        <f t="shared" si="55"/>
        <v>1</v>
      </c>
      <c r="BO146" s="87">
        <f t="shared" si="134"/>
        <v>2023</v>
      </c>
      <c r="BP146" s="87"/>
    </row>
    <row r="147" spans="1:68" s="35" customFormat="1" ht="10.5" customHeight="1" x14ac:dyDescent="0.2">
      <c r="A147" s="87" t="str">
        <f t="shared" si="129"/>
        <v>2022-23ENG2</v>
      </c>
      <c r="B147" s="87" t="str">
        <f t="shared" si="138"/>
        <v>ENG</v>
      </c>
      <c r="C147" s="87" t="str">
        <f>IF(D147=D$5,LEFT(C145,4)+1&amp;"-"&amp;RIGHT(C145,2)+1,C145)</f>
        <v>2022-23</v>
      </c>
      <c r="D147" s="35" t="s">
        <v>525</v>
      </c>
      <c r="F147" s="86" t="str">
        <f t="shared" si="119"/>
        <v>ENG</v>
      </c>
      <c r="G147" s="86" t="str">
        <f t="shared" si="140"/>
        <v>ENG</v>
      </c>
      <c r="H147" s="87" t="str">
        <f t="shared" si="140"/>
        <v>ENGLAND</v>
      </c>
      <c r="I147" s="292">
        <f t="shared" si="141"/>
        <v>2620</v>
      </c>
      <c r="J147" s="292">
        <f t="shared" si="141"/>
        <v>719</v>
      </c>
      <c r="K147" s="292">
        <f t="shared" si="141"/>
        <v>384</v>
      </c>
      <c r="L147" s="292">
        <f t="shared" si="141"/>
        <v>194</v>
      </c>
      <c r="M147" s="292">
        <f t="shared" si="127"/>
        <v>2575</v>
      </c>
      <c r="N147" s="292">
        <f t="shared" si="127"/>
        <v>222</v>
      </c>
      <c r="O147" s="292">
        <f t="shared" si="127"/>
        <v>372</v>
      </c>
      <c r="P147" s="292">
        <f t="shared" si="127"/>
        <v>97</v>
      </c>
      <c r="Q147" s="292">
        <f t="shared" si="142"/>
        <v>0</v>
      </c>
      <c r="R147" s="292">
        <f t="shared" si="142"/>
        <v>0</v>
      </c>
      <c r="S147" s="292">
        <f t="shared" si="120"/>
        <v>7682</v>
      </c>
      <c r="T147" s="293">
        <f t="shared" si="130"/>
        <v>4073</v>
      </c>
      <c r="U147" s="290">
        <f t="shared" si="113"/>
        <v>92.151190768475331</v>
      </c>
      <c r="V147" s="290">
        <f t="shared" si="114"/>
        <v>79.850233243309603</v>
      </c>
      <c r="W147" s="290">
        <f t="shared" si="115"/>
        <v>144.20795482445371</v>
      </c>
      <c r="X147" s="289">
        <f t="shared" si="131"/>
        <v>4484</v>
      </c>
      <c r="Y147" s="290">
        <f t="shared" si="143"/>
        <v>78.935570918822492</v>
      </c>
      <c r="Z147" s="290">
        <f t="shared" si="144"/>
        <v>34.048840321141839</v>
      </c>
      <c r="AA147" s="290">
        <f t="shared" si="145"/>
        <v>210.50089206066014</v>
      </c>
      <c r="AB147" s="289">
        <f t="shared" si="132"/>
        <v>575</v>
      </c>
      <c r="AC147" s="290">
        <f t="shared" si="146"/>
        <v>57.091478260869565</v>
      </c>
      <c r="AD147" s="290">
        <f t="shared" si="147"/>
        <v>51.28521739130435</v>
      </c>
      <c r="AE147" s="290">
        <f t="shared" si="148"/>
        <v>95.076521739130442</v>
      </c>
      <c r="AF147" s="287">
        <f t="shared" si="133"/>
        <v>981</v>
      </c>
      <c r="AG147" s="288">
        <f t="shared" si="116"/>
        <v>144.90125000000012</v>
      </c>
      <c r="AH147" s="288">
        <f t="shared" si="117"/>
        <v>202.042</v>
      </c>
      <c r="AI147" s="287">
        <f t="shared" si="149"/>
        <v>800</v>
      </c>
      <c r="AJ147" s="284">
        <f t="shared" si="149"/>
        <v>0</v>
      </c>
      <c r="AK147" s="284">
        <f t="shared" si="149"/>
        <v>0</v>
      </c>
      <c r="AL147" s="284"/>
      <c r="AM147" s="284"/>
      <c r="AN147" s="284">
        <f t="shared" si="150"/>
        <v>8170</v>
      </c>
      <c r="AO147" s="284">
        <f t="shared" si="150"/>
        <v>8416</v>
      </c>
      <c r="AP147" s="291">
        <f t="shared" si="128"/>
        <v>0</v>
      </c>
      <c r="AQ147" s="291">
        <f t="shared" si="128"/>
        <v>0</v>
      </c>
      <c r="AR147" s="292">
        <f t="shared" si="151"/>
        <v>0</v>
      </c>
      <c r="AS147" s="292">
        <f t="shared" si="151"/>
        <v>0</v>
      </c>
      <c r="AT147" s="292">
        <f t="shared" si="151"/>
        <v>0</v>
      </c>
      <c r="AU147" s="292">
        <f t="shared" si="151"/>
        <v>0</v>
      </c>
      <c r="AV147" s="286">
        <f t="shared" si="151"/>
        <v>0</v>
      </c>
      <c r="AW147" s="286">
        <f t="shared" si="151"/>
        <v>0</v>
      </c>
      <c r="AX147" s="286">
        <f t="shared" si="151"/>
        <v>0</v>
      </c>
      <c r="AY147" s="286">
        <f t="shared" si="151"/>
        <v>0</v>
      </c>
      <c r="AZ147" s="286">
        <f t="shared" si="151"/>
        <v>0</v>
      </c>
      <c r="BA147" s="286">
        <f t="shared" si="151"/>
        <v>0</v>
      </c>
      <c r="BB147" s="89"/>
      <c r="BC147" s="287">
        <f t="shared" si="152"/>
        <v>115921.00000000009</v>
      </c>
      <c r="BD147" s="287">
        <f t="shared" si="152"/>
        <v>161633.60000000001</v>
      </c>
      <c r="BE147" s="333">
        <f t="shared" si="152"/>
        <v>375331.80000000005</v>
      </c>
      <c r="BF147" s="333">
        <f t="shared" si="152"/>
        <v>325230</v>
      </c>
      <c r="BG147" s="333">
        <f t="shared" si="152"/>
        <v>587359</v>
      </c>
      <c r="BH147" s="333">
        <f t="shared" si="152"/>
        <v>353947.10000000003</v>
      </c>
      <c r="BI147" s="333">
        <f t="shared" si="152"/>
        <v>152675</v>
      </c>
      <c r="BJ147" s="333">
        <f t="shared" si="152"/>
        <v>943886</v>
      </c>
      <c r="BK147" s="333">
        <f t="shared" si="152"/>
        <v>32827.599999999999</v>
      </c>
      <c r="BL147" s="333">
        <f t="shared" si="152"/>
        <v>29489</v>
      </c>
      <c r="BM147" s="333">
        <f t="shared" si="152"/>
        <v>54669</v>
      </c>
      <c r="BN147" s="334">
        <f t="shared" si="55"/>
        <v>2</v>
      </c>
      <c r="BO147" s="87">
        <f t="shared" si="134"/>
        <v>2023</v>
      </c>
      <c r="BP147" s="87"/>
    </row>
    <row r="148" spans="1:68" s="35" customFormat="1" ht="10.5" customHeight="1" x14ac:dyDescent="0.2">
      <c r="A148" s="87" t="str">
        <f t="shared" si="129"/>
        <v>2022-23ENG3</v>
      </c>
      <c r="B148" s="87" t="str">
        <f t="shared" si="138"/>
        <v>ENG</v>
      </c>
      <c r="C148" s="87" t="str">
        <f>IF(D148=D$5,LEFT(C146,4)+1&amp;"-"&amp;RIGHT(C146,2)+1,C146)</f>
        <v>2022-23</v>
      </c>
      <c r="D148" s="35" t="s">
        <v>526</v>
      </c>
      <c r="F148" s="86" t="str">
        <f t="shared" si="119"/>
        <v>ENG</v>
      </c>
      <c r="G148" s="86" t="str">
        <f t="shared" si="140"/>
        <v>ENG</v>
      </c>
      <c r="H148" s="87" t="str">
        <f t="shared" si="140"/>
        <v>ENGLAND</v>
      </c>
      <c r="I148" s="292">
        <f t="shared" si="141"/>
        <v>2942</v>
      </c>
      <c r="J148" s="292">
        <f t="shared" si="141"/>
        <v>822</v>
      </c>
      <c r="K148" s="292">
        <f t="shared" si="141"/>
        <v>401</v>
      </c>
      <c r="L148" s="292">
        <f t="shared" si="141"/>
        <v>198</v>
      </c>
      <c r="M148" s="292">
        <f t="shared" si="127"/>
        <v>2902</v>
      </c>
      <c r="N148" s="292">
        <f t="shared" si="127"/>
        <v>247</v>
      </c>
      <c r="O148" s="292">
        <f t="shared" si="127"/>
        <v>392</v>
      </c>
      <c r="P148" s="292">
        <f t="shared" si="127"/>
        <v>104</v>
      </c>
      <c r="Q148" s="292">
        <f t="shared" si="142"/>
        <v>0</v>
      </c>
      <c r="R148" s="292">
        <f t="shared" si="142"/>
        <v>0</v>
      </c>
      <c r="S148" s="292">
        <f t="shared" si="120"/>
        <v>8599</v>
      </c>
      <c r="T148" s="293">
        <f t="shared" si="130"/>
        <v>4532</v>
      </c>
      <c r="U148" s="290">
        <f t="shared" ref="U148:U161" si="153">BE148/T148</f>
        <v>98.579104148278901</v>
      </c>
      <c r="V148" s="290">
        <f t="shared" ref="V148:V161" si="154">BF148/T148</f>
        <v>82.843556928508391</v>
      </c>
      <c r="W148" s="290">
        <f t="shared" ref="W148:W161" si="155">BG148/T148</f>
        <v>158.58958517210945</v>
      </c>
      <c r="X148" s="289">
        <f t="shared" si="131"/>
        <v>4930</v>
      </c>
      <c r="Y148" s="290">
        <f t="shared" si="143"/>
        <v>81.218519269776891</v>
      </c>
      <c r="Z148" s="290">
        <f t="shared" si="144"/>
        <v>33.036105476673427</v>
      </c>
      <c r="AA148" s="290">
        <f t="shared" si="145"/>
        <v>219.30547667342799</v>
      </c>
      <c r="AB148" s="289">
        <f t="shared" si="132"/>
        <v>635</v>
      </c>
      <c r="AC148" s="290">
        <f t="shared" si="146"/>
        <v>59.423779527559063</v>
      </c>
      <c r="AD148" s="290">
        <f t="shared" si="147"/>
        <v>52.894488188976375</v>
      </c>
      <c r="AE148" s="290">
        <f t="shared" si="148"/>
        <v>99.916535433070862</v>
      </c>
      <c r="AF148" s="287">
        <f t="shared" si="133"/>
        <v>1127</v>
      </c>
      <c r="AG148" s="288">
        <f t="shared" ref="AG148:AG161" si="156">BC148/AI148</f>
        <v>154.72883172561652</v>
      </c>
      <c r="AH148" s="288">
        <f t="shared" ref="AH148:AH161" si="157">BD148/AI148</f>
        <v>214.73290460878883</v>
      </c>
      <c r="AI148" s="287">
        <f t="shared" si="149"/>
        <v>933</v>
      </c>
      <c r="AJ148" s="284">
        <f t="shared" si="149"/>
        <v>0</v>
      </c>
      <c r="AK148" s="284">
        <f t="shared" si="149"/>
        <v>0</v>
      </c>
      <c r="AL148" s="284"/>
      <c r="AM148" s="284"/>
      <c r="AN148" s="284">
        <f t="shared" si="150"/>
        <v>0</v>
      </c>
      <c r="AO148" s="284">
        <f t="shared" si="150"/>
        <v>0</v>
      </c>
      <c r="AP148" s="291">
        <f t="shared" si="128"/>
        <v>0</v>
      </c>
      <c r="AQ148" s="291">
        <f t="shared" si="128"/>
        <v>0</v>
      </c>
      <c r="AR148" s="292">
        <f t="shared" si="151"/>
        <v>0</v>
      </c>
      <c r="AS148" s="292">
        <f t="shared" si="151"/>
        <v>0</v>
      </c>
      <c r="AT148" s="292">
        <f t="shared" si="151"/>
        <v>0</v>
      </c>
      <c r="AU148" s="292">
        <f t="shared" si="151"/>
        <v>0</v>
      </c>
      <c r="AV148" s="286">
        <f t="shared" si="151"/>
        <v>0</v>
      </c>
      <c r="AW148" s="286">
        <f t="shared" si="151"/>
        <v>0</v>
      </c>
      <c r="AX148" s="286">
        <f t="shared" si="151"/>
        <v>0</v>
      </c>
      <c r="AY148" s="286">
        <f t="shared" si="151"/>
        <v>0</v>
      </c>
      <c r="AZ148" s="286">
        <f t="shared" si="151"/>
        <v>0</v>
      </c>
      <c r="BA148" s="286">
        <f t="shared" si="151"/>
        <v>0</v>
      </c>
      <c r="BB148" s="89"/>
      <c r="BC148" s="287">
        <f t="shared" si="152"/>
        <v>144362.0000000002</v>
      </c>
      <c r="BD148" s="287">
        <f t="shared" si="152"/>
        <v>200345.8</v>
      </c>
      <c r="BE148" s="333">
        <f t="shared" si="152"/>
        <v>446760.5</v>
      </c>
      <c r="BF148" s="333">
        <f t="shared" si="152"/>
        <v>375447</v>
      </c>
      <c r="BG148" s="333">
        <f t="shared" si="152"/>
        <v>718728</v>
      </c>
      <c r="BH148" s="333">
        <f t="shared" si="152"/>
        <v>400407.30000000005</v>
      </c>
      <c r="BI148" s="333">
        <f t="shared" si="152"/>
        <v>162868</v>
      </c>
      <c r="BJ148" s="333">
        <f t="shared" si="152"/>
        <v>1081176</v>
      </c>
      <c r="BK148" s="333">
        <f t="shared" si="152"/>
        <v>37734.100000000006</v>
      </c>
      <c r="BL148" s="333">
        <f t="shared" si="152"/>
        <v>33588</v>
      </c>
      <c r="BM148" s="333">
        <f t="shared" si="152"/>
        <v>63447</v>
      </c>
      <c r="BN148" s="334">
        <f t="shared" si="55"/>
        <v>3</v>
      </c>
      <c r="BO148" s="87">
        <f t="shared" si="134"/>
        <v>2023</v>
      </c>
      <c r="BP148" s="87"/>
    </row>
    <row r="149" spans="1:68" s="35" customFormat="1" ht="10.5" customHeight="1" x14ac:dyDescent="0.2">
      <c r="A149" s="87" t="str">
        <f t="shared" si="129"/>
        <v>2023-24ENG4</v>
      </c>
      <c r="B149" s="87" t="str">
        <f t="shared" si="138"/>
        <v>ENG</v>
      </c>
      <c r="C149" s="87" t="str">
        <f>IF(D149=D$5,LEFT(C147,4)+1&amp;"-"&amp;RIGHT(C147,2)+1,C147)</f>
        <v>2023-24</v>
      </c>
      <c r="D149" s="35" t="s">
        <v>514</v>
      </c>
      <c r="F149" s="86" t="str">
        <f t="shared" si="119"/>
        <v>ENG</v>
      </c>
      <c r="G149" s="86" t="str">
        <f t="shared" si="140"/>
        <v>ENG</v>
      </c>
      <c r="H149" s="87" t="str">
        <f t="shared" si="140"/>
        <v>ENGLAND</v>
      </c>
      <c r="I149" s="292">
        <f t="shared" si="141"/>
        <v>2776</v>
      </c>
      <c r="J149" s="292">
        <f t="shared" si="141"/>
        <v>807</v>
      </c>
      <c r="K149" s="292">
        <f t="shared" si="141"/>
        <v>393</v>
      </c>
      <c r="L149" s="292">
        <f t="shared" si="141"/>
        <v>202</v>
      </c>
      <c r="M149" s="292">
        <f t="shared" ref="M149:P168" si="158">SUMIFS(M$729:M$10135,$BN$729:$BN$10135,$BN149,$BO$729:$BO$10135,$BO149)</f>
        <v>2736</v>
      </c>
      <c r="N149" s="292">
        <f t="shared" si="158"/>
        <v>266</v>
      </c>
      <c r="O149" s="292">
        <f t="shared" si="158"/>
        <v>387</v>
      </c>
      <c r="P149" s="292">
        <f t="shared" si="158"/>
        <v>122</v>
      </c>
      <c r="Q149" s="292">
        <f t="shared" si="142"/>
        <v>1026</v>
      </c>
      <c r="R149" s="292">
        <f t="shared" si="142"/>
        <v>812</v>
      </c>
      <c r="S149" s="292">
        <f t="shared" si="120"/>
        <v>8049</v>
      </c>
      <c r="T149" s="293">
        <f t="shared" si="130"/>
        <v>4500</v>
      </c>
      <c r="U149" s="290">
        <f t="shared" si="153"/>
        <v>88.141466666666659</v>
      </c>
      <c r="V149" s="290">
        <f t="shared" si="154"/>
        <v>77.072444444444443</v>
      </c>
      <c r="W149" s="290">
        <f t="shared" si="155"/>
        <v>135.67644444444446</v>
      </c>
      <c r="X149" s="289">
        <f t="shared" si="131"/>
        <v>5010</v>
      </c>
      <c r="Y149" s="290">
        <f t="shared" si="143"/>
        <v>72.567305389221545</v>
      </c>
      <c r="Z149" s="290">
        <f t="shared" si="144"/>
        <v>30.506187624750499</v>
      </c>
      <c r="AA149" s="290">
        <f t="shared" si="145"/>
        <v>185.10419161676646</v>
      </c>
      <c r="AB149" s="289">
        <f t="shared" si="132"/>
        <v>708</v>
      </c>
      <c r="AC149" s="290">
        <f t="shared" si="146"/>
        <v>59.069067796610184</v>
      </c>
      <c r="AD149" s="290">
        <f t="shared" si="147"/>
        <v>51.567796610169495</v>
      </c>
      <c r="AE149" s="290">
        <f t="shared" si="148"/>
        <v>99.861581920903959</v>
      </c>
      <c r="AF149" s="287">
        <f t="shared" si="133"/>
        <v>1089</v>
      </c>
      <c r="AG149" s="288">
        <f t="shared" si="156"/>
        <v>148.3072625698324</v>
      </c>
      <c r="AH149" s="288">
        <f t="shared" si="157"/>
        <v>203.75955307262569</v>
      </c>
      <c r="AI149" s="287">
        <f t="shared" si="149"/>
        <v>895</v>
      </c>
      <c r="AJ149" s="284">
        <f t="shared" si="149"/>
        <v>1241</v>
      </c>
      <c r="AK149" s="284">
        <f t="shared" si="149"/>
        <v>1627</v>
      </c>
      <c r="AL149" s="284"/>
      <c r="AM149" s="284"/>
      <c r="AN149" s="284">
        <f t="shared" si="150"/>
        <v>0</v>
      </c>
      <c r="AO149" s="284">
        <f t="shared" si="150"/>
        <v>0</v>
      </c>
      <c r="AP149" s="291">
        <f t="shared" ref="AP149:AQ168" si="159">SUMIFS(AP$729:AP$10135,$BN$729:$BN$10135,$BN149,$BO$729:$BO$10135,$BO149)</f>
        <v>0</v>
      </c>
      <c r="AQ149" s="291">
        <f t="shared" si="159"/>
        <v>0</v>
      </c>
      <c r="AR149" s="292">
        <f t="shared" si="151"/>
        <v>0</v>
      </c>
      <c r="AS149" s="292">
        <f t="shared" si="151"/>
        <v>0</v>
      </c>
      <c r="AT149" s="292">
        <f t="shared" si="151"/>
        <v>0</v>
      </c>
      <c r="AU149" s="292">
        <f t="shared" si="151"/>
        <v>0</v>
      </c>
      <c r="AV149" s="286">
        <f t="shared" si="151"/>
        <v>0</v>
      </c>
      <c r="AW149" s="286">
        <f t="shared" si="151"/>
        <v>0</v>
      </c>
      <c r="AX149" s="286">
        <f t="shared" si="151"/>
        <v>0</v>
      </c>
      <c r="AY149" s="286">
        <f t="shared" si="151"/>
        <v>0</v>
      </c>
      <c r="AZ149" s="286">
        <f t="shared" si="151"/>
        <v>0</v>
      </c>
      <c r="BA149" s="286">
        <f t="shared" si="151"/>
        <v>0</v>
      </c>
      <c r="BB149" s="89"/>
      <c r="BC149" s="287">
        <f t="shared" si="152"/>
        <v>132735</v>
      </c>
      <c r="BD149" s="287">
        <f t="shared" si="152"/>
        <v>182364.79999999999</v>
      </c>
      <c r="BE149" s="333">
        <f t="shared" si="152"/>
        <v>396636.6</v>
      </c>
      <c r="BF149" s="333">
        <f t="shared" si="152"/>
        <v>346826</v>
      </c>
      <c r="BG149" s="333">
        <f t="shared" si="152"/>
        <v>610544</v>
      </c>
      <c r="BH149" s="333">
        <f t="shared" si="152"/>
        <v>363562.19999999995</v>
      </c>
      <c r="BI149" s="333">
        <f t="shared" si="152"/>
        <v>152836</v>
      </c>
      <c r="BJ149" s="333">
        <f t="shared" si="152"/>
        <v>927372</v>
      </c>
      <c r="BK149" s="333">
        <f t="shared" si="152"/>
        <v>41820.900000000009</v>
      </c>
      <c r="BL149" s="333">
        <f t="shared" si="152"/>
        <v>36510</v>
      </c>
      <c r="BM149" s="333">
        <f t="shared" si="152"/>
        <v>70702</v>
      </c>
      <c r="BN149" s="334">
        <f t="shared" si="55"/>
        <v>4</v>
      </c>
      <c r="BO149" s="87">
        <f t="shared" si="134"/>
        <v>2023</v>
      </c>
      <c r="BP149" s="87"/>
    </row>
    <row r="150" spans="1:68" s="35" customFormat="1" ht="10.5" customHeight="1" x14ac:dyDescent="0.2">
      <c r="A150" s="87" t="str">
        <f t="shared" si="129"/>
        <v>2023-24ENG5</v>
      </c>
      <c r="B150" s="87" t="str">
        <f t="shared" si="138"/>
        <v>ENG</v>
      </c>
      <c r="C150" s="87" t="str">
        <f t="shared" ref="C150:C155" si="160">IF(D150=D$5,LEFT(C149,4)+1&amp;"-"&amp;RIGHT(C149,2)+1,C149)</f>
        <v>2023-24</v>
      </c>
      <c r="D150" s="35" t="s">
        <v>516</v>
      </c>
      <c r="F150" s="86" t="str">
        <f t="shared" si="119"/>
        <v>ENG</v>
      </c>
      <c r="G150" s="86" t="str">
        <f t="shared" si="140"/>
        <v>ENG</v>
      </c>
      <c r="H150" s="87" t="str">
        <f t="shared" si="140"/>
        <v>ENGLAND</v>
      </c>
      <c r="I150" s="292">
        <f t="shared" si="141"/>
        <v>2670</v>
      </c>
      <c r="J150" s="292">
        <f t="shared" si="141"/>
        <v>770</v>
      </c>
      <c r="K150" s="292">
        <f t="shared" si="141"/>
        <v>418</v>
      </c>
      <c r="L150" s="292">
        <f t="shared" si="141"/>
        <v>215</v>
      </c>
      <c r="M150" s="292">
        <f t="shared" si="158"/>
        <v>2632</v>
      </c>
      <c r="N150" s="292">
        <f t="shared" si="158"/>
        <v>260</v>
      </c>
      <c r="O150" s="292">
        <f t="shared" si="158"/>
        <v>404</v>
      </c>
      <c r="P150" s="292">
        <f t="shared" si="158"/>
        <v>130</v>
      </c>
      <c r="Q150" s="292">
        <f t="shared" si="142"/>
        <v>0</v>
      </c>
      <c r="R150" s="292">
        <f t="shared" si="142"/>
        <v>0</v>
      </c>
      <c r="S150" s="292">
        <f t="shared" si="120"/>
        <v>7706</v>
      </c>
      <c r="T150" s="293">
        <f t="shared" si="130"/>
        <v>4689</v>
      </c>
      <c r="U150" s="290">
        <f t="shared" si="153"/>
        <v>91.859927489869904</v>
      </c>
      <c r="V150" s="290">
        <f t="shared" si="154"/>
        <v>80.072936660268709</v>
      </c>
      <c r="W150" s="290">
        <f t="shared" si="155"/>
        <v>141.48112603966732</v>
      </c>
      <c r="X150" s="289">
        <f t="shared" si="131"/>
        <v>5168</v>
      </c>
      <c r="Y150" s="290">
        <f t="shared" si="143"/>
        <v>76.389086687306516</v>
      </c>
      <c r="Z150" s="290">
        <f t="shared" si="144"/>
        <v>31.836106811145513</v>
      </c>
      <c r="AA150" s="290">
        <f t="shared" si="145"/>
        <v>202.14183436532508</v>
      </c>
      <c r="AB150" s="289">
        <f t="shared" si="132"/>
        <v>671</v>
      </c>
      <c r="AC150" s="290">
        <f t="shared" si="146"/>
        <v>61.026229508196728</v>
      </c>
      <c r="AD150" s="290">
        <f t="shared" si="147"/>
        <v>51.302533532041728</v>
      </c>
      <c r="AE150" s="290">
        <f t="shared" si="148"/>
        <v>103.65275707898658</v>
      </c>
      <c r="AF150" s="287">
        <f t="shared" si="133"/>
        <v>1124</v>
      </c>
      <c r="AG150" s="288">
        <f t="shared" si="156"/>
        <v>144.28684807256224</v>
      </c>
      <c r="AH150" s="288">
        <f t="shared" si="157"/>
        <v>198.91496598639455</v>
      </c>
      <c r="AI150" s="287">
        <f t="shared" si="149"/>
        <v>882</v>
      </c>
      <c r="AJ150" s="284">
        <f t="shared" si="149"/>
        <v>0</v>
      </c>
      <c r="AK150" s="284">
        <f t="shared" si="149"/>
        <v>0</v>
      </c>
      <c r="AL150" s="284"/>
      <c r="AM150" s="284"/>
      <c r="AN150" s="284">
        <f t="shared" si="150"/>
        <v>9315</v>
      </c>
      <c r="AO150" s="284">
        <f t="shared" si="150"/>
        <v>9541</v>
      </c>
      <c r="AP150" s="291">
        <f t="shared" si="159"/>
        <v>0</v>
      </c>
      <c r="AQ150" s="291">
        <f t="shared" si="159"/>
        <v>0</v>
      </c>
      <c r="AR150" s="292">
        <f t="shared" si="151"/>
        <v>0</v>
      </c>
      <c r="AS150" s="292">
        <f t="shared" si="151"/>
        <v>0</v>
      </c>
      <c r="AT150" s="292">
        <f t="shared" si="151"/>
        <v>0</v>
      </c>
      <c r="AU150" s="292">
        <f t="shared" si="151"/>
        <v>0</v>
      </c>
      <c r="AV150" s="286">
        <f t="shared" si="151"/>
        <v>0</v>
      </c>
      <c r="AW150" s="286">
        <f t="shared" si="151"/>
        <v>0</v>
      </c>
      <c r="AX150" s="286">
        <f t="shared" si="151"/>
        <v>0</v>
      </c>
      <c r="AY150" s="286">
        <f t="shared" si="151"/>
        <v>0</v>
      </c>
      <c r="AZ150" s="286">
        <f t="shared" si="151"/>
        <v>0</v>
      </c>
      <c r="BA150" s="286">
        <f t="shared" si="151"/>
        <v>0</v>
      </c>
      <c r="BB150" s="89"/>
      <c r="BC150" s="287">
        <f t="shared" si="152"/>
        <v>127260.9999999999</v>
      </c>
      <c r="BD150" s="287">
        <f t="shared" si="152"/>
        <v>175443</v>
      </c>
      <c r="BE150" s="333">
        <f t="shared" si="152"/>
        <v>430731.19999999995</v>
      </c>
      <c r="BF150" s="333">
        <f t="shared" si="152"/>
        <v>375462</v>
      </c>
      <c r="BG150" s="333">
        <f t="shared" si="152"/>
        <v>663405</v>
      </c>
      <c r="BH150" s="333">
        <f t="shared" si="152"/>
        <v>394778.80000000005</v>
      </c>
      <c r="BI150" s="333">
        <f t="shared" si="152"/>
        <v>164529</v>
      </c>
      <c r="BJ150" s="333">
        <f t="shared" si="152"/>
        <v>1044669</v>
      </c>
      <c r="BK150" s="333">
        <f t="shared" si="152"/>
        <v>40948.600000000006</v>
      </c>
      <c r="BL150" s="333">
        <f t="shared" si="152"/>
        <v>34424</v>
      </c>
      <c r="BM150" s="333">
        <f t="shared" si="152"/>
        <v>69551</v>
      </c>
      <c r="BN150" s="334">
        <f t="shared" si="55"/>
        <v>5</v>
      </c>
      <c r="BO150" s="87">
        <f t="shared" si="134"/>
        <v>2023</v>
      </c>
      <c r="BP150" s="87"/>
    </row>
    <row r="151" spans="1:68" s="35" customFormat="1" ht="10.5" customHeight="1" x14ac:dyDescent="0.2">
      <c r="A151" s="87" t="str">
        <f t="shared" si="129"/>
        <v>2023-24ENG6</v>
      </c>
      <c r="B151" s="87" t="str">
        <f t="shared" si="138"/>
        <v>ENG</v>
      </c>
      <c r="C151" s="87" t="str">
        <f t="shared" si="160"/>
        <v>2023-24</v>
      </c>
      <c r="D151" s="35" t="s">
        <v>517</v>
      </c>
      <c r="F151" s="86" t="str">
        <f t="shared" si="119"/>
        <v>ENG</v>
      </c>
      <c r="G151" s="86" t="str">
        <f t="shared" si="140"/>
        <v>ENG</v>
      </c>
      <c r="H151" s="87" t="str">
        <f t="shared" si="140"/>
        <v>ENGLAND</v>
      </c>
      <c r="I151" s="292">
        <f t="shared" si="141"/>
        <v>2468</v>
      </c>
      <c r="J151" s="292">
        <f t="shared" si="141"/>
        <v>727</v>
      </c>
      <c r="K151" s="292">
        <f t="shared" si="141"/>
        <v>369</v>
      </c>
      <c r="L151" s="292">
        <f t="shared" si="141"/>
        <v>201</v>
      </c>
      <c r="M151" s="292">
        <f t="shared" si="158"/>
        <v>2426</v>
      </c>
      <c r="N151" s="292">
        <f t="shared" si="158"/>
        <v>245</v>
      </c>
      <c r="O151" s="292">
        <f t="shared" si="158"/>
        <v>352</v>
      </c>
      <c r="P151" s="292">
        <f t="shared" si="158"/>
        <v>106</v>
      </c>
      <c r="Q151" s="292">
        <f t="shared" si="142"/>
        <v>0</v>
      </c>
      <c r="R151" s="292">
        <f t="shared" si="142"/>
        <v>0</v>
      </c>
      <c r="S151" s="292">
        <f t="shared" si="120"/>
        <v>7302</v>
      </c>
      <c r="T151" s="293">
        <f t="shared" si="130"/>
        <v>4439</v>
      </c>
      <c r="U151" s="290">
        <f t="shared" si="153"/>
        <v>96.88247353007435</v>
      </c>
      <c r="V151" s="290">
        <f t="shared" si="154"/>
        <v>82.222122099571976</v>
      </c>
      <c r="W151" s="290">
        <f t="shared" si="155"/>
        <v>148.44492002703311</v>
      </c>
      <c r="X151" s="289">
        <f t="shared" si="131"/>
        <v>4764</v>
      </c>
      <c r="Y151" s="290">
        <f t="shared" si="143"/>
        <v>76.429345088161227</v>
      </c>
      <c r="Z151" s="290">
        <f t="shared" si="144"/>
        <v>31.177162048698573</v>
      </c>
      <c r="AA151" s="290">
        <f t="shared" si="145"/>
        <v>216.77350965575147</v>
      </c>
      <c r="AB151" s="289">
        <f t="shared" si="132"/>
        <v>694</v>
      </c>
      <c r="AC151" s="290">
        <f t="shared" si="146"/>
        <v>56.900864553314115</v>
      </c>
      <c r="AD151" s="290">
        <f t="shared" si="147"/>
        <v>49.414985590778095</v>
      </c>
      <c r="AE151" s="290">
        <f t="shared" si="148"/>
        <v>94.946685878962541</v>
      </c>
      <c r="AF151" s="287">
        <f t="shared" si="133"/>
        <v>980</v>
      </c>
      <c r="AG151" s="288">
        <f t="shared" si="156"/>
        <v>147.51522842639588</v>
      </c>
      <c r="AH151" s="288">
        <f t="shared" si="157"/>
        <v>209.44441624365484</v>
      </c>
      <c r="AI151" s="287">
        <f t="shared" si="149"/>
        <v>788</v>
      </c>
      <c r="AJ151" s="284">
        <f t="shared" si="149"/>
        <v>0</v>
      </c>
      <c r="AK151" s="284">
        <f t="shared" si="149"/>
        <v>0</v>
      </c>
      <c r="AL151" s="284"/>
      <c r="AM151" s="284"/>
      <c r="AN151" s="284">
        <f t="shared" si="150"/>
        <v>0</v>
      </c>
      <c r="AO151" s="284">
        <f t="shared" si="150"/>
        <v>0</v>
      </c>
      <c r="AP151" s="291">
        <f t="shared" si="159"/>
        <v>0</v>
      </c>
      <c r="AQ151" s="291">
        <f t="shared" si="159"/>
        <v>0</v>
      </c>
      <c r="AR151" s="292">
        <f t="shared" si="151"/>
        <v>0</v>
      </c>
      <c r="AS151" s="292">
        <f t="shared" si="151"/>
        <v>0</v>
      </c>
      <c r="AT151" s="292">
        <f t="shared" si="151"/>
        <v>0</v>
      </c>
      <c r="AU151" s="292">
        <f t="shared" si="151"/>
        <v>0</v>
      </c>
      <c r="AV151" s="286">
        <f t="shared" si="151"/>
        <v>0</v>
      </c>
      <c r="AW151" s="286">
        <f t="shared" si="151"/>
        <v>0</v>
      </c>
      <c r="AX151" s="286">
        <f t="shared" si="151"/>
        <v>0</v>
      </c>
      <c r="AY151" s="286">
        <f t="shared" si="151"/>
        <v>0</v>
      </c>
      <c r="AZ151" s="286">
        <f t="shared" si="151"/>
        <v>0</v>
      </c>
      <c r="BA151" s="286">
        <f t="shared" si="151"/>
        <v>0</v>
      </c>
      <c r="BB151" s="89"/>
      <c r="BC151" s="287">
        <f t="shared" si="152"/>
        <v>116241.99999999994</v>
      </c>
      <c r="BD151" s="287">
        <f t="shared" si="152"/>
        <v>165042.20000000001</v>
      </c>
      <c r="BE151" s="333">
        <f t="shared" si="152"/>
        <v>430061.30000000005</v>
      </c>
      <c r="BF151" s="333">
        <f t="shared" si="152"/>
        <v>364984</v>
      </c>
      <c r="BG151" s="333">
        <f t="shared" si="152"/>
        <v>658947</v>
      </c>
      <c r="BH151" s="333">
        <f t="shared" si="152"/>
        <v>364109.40000000008</v>
      </c>
      <c r="BI151" s="333">
        <f t="shared" si="152"/>
        <v>148528</v>
      </c>
      <c r="BJ151" s="333">
        <f t="shared" si="152"/>
        <v>1032709</v>
      </c>
      <c r="BK151" s="333">
        <f t="shared" si="152"/>
        <v>39489.199999999997</v>
      </c>
      <c r="BL151" s="333">
        <f t="shared" si="152"/>
        <v>34294</v>
      </c>
      <c r="BM151" s="333">
        <f t="shared" si="152"/>
        <v>65893</v>
      </c>
      <c r="BN151" s="334">
        <f t="shared" si="55"/>
        <v>6</v>
      </c>
      <c r="BO151" s="87">
        <f t="shared" si="134"/>
        <v>2023</v>
      </c>
      <c r="BP151" s="87"/>
    </row>
    <row r="152" spans="1:68" s="35" customFormat="1" ht="10.5" customHeight="1" x14ac:dyDescent="0.2">
      <c r="A152" s="87" t="str">
        <f t="shared" si="129"/>
        <v>2023-24ENG7</v>
      </c>
      <c r="B152" s="87" t="str">
        <f t="shared" ref="B152:B166" si="161">B150</f>
        <v>ENG</v>
      </c>
      <c r="C152" s="87" t="str">
        <f t="shared" si="160"/>
        <v>2023-24</v>
      </c>
      <c r="D152" s="35" t="s">
        <v>518</v>
      </c>
      <c r="F152" s="86" t="str">
        <f t="shared" si="119"/>
        <v>ENG</v>
      </c>
      <c r="G152" s="86" t="str">
        <f t="shared" ref="G152:H155" si="162">G150</f>
        <v>ENG</v>
      </c>
      <c r="H152" s="87" t="str">
        <f t="shared" si="162"/>
        <v>ENGLAND</v>
      </c>
      <c r="I152" s="292">
        <f t="shared" si="141"/>
        <v>2277</v>
      </c>
      <c r="J152" s="292">
        <f t="shared" si="141"/>
        <v>646</v>
      </c>
      <c r="K152" s="292">
        <f t="shared" si="141"/>
        <v>349</v>
      </c>
      <c r="L152" s="292">
        <f t="shared" si="141"/>
        <v>183</v>
      </c>
      <c r="M152" s="292">
        <f t="shared" si="158"/>
        <v>2239</v>
      </c>
      <c r="N152" s="292">
        <f t="shared" si="158"/>
        <v>200</v>
      </c>
      <c r="O152" s="292">
        <f t="shared" si="158"/>
        <v>335</v>
      </c>
      <c r="P152" s="292">
        <f t="shared" si="158"/>
        <v>93</v>
      </c>
      <c r="Q152" s="292">
        <f t="shared" si="142"/>
        <v>823</v>
      </c>
      <c r="R152" s="292">
        <f t="shared" si="142"/>
        <v>604</v>
      </c>
      <c r="S152" s="292">
        <f t="shared" si="120"/>
        <v>6812</v>
      </c>
      <c r="T152" s="293">
        <f t="shared" si="130"/>
        <v>4569</v>
      </c>
      <c r="U152" s="290">
        <f t="shared" si="153"/>
        <v>93.381921645874371</v>
      </c>
      <c r="V152" s="290">
        <f t="shared" si="154"/>
        <v>80.157802582622011</v>
      </c>
      <c r="W152" s="290">
        <f t="shared" si="155"/>
        <v>143.99430947690962</v>
      </c>
      <c r="X152" s="289">
        <f t="shared" si="131"/>
        <v>5122</v>
      </c>
      <c r="Y152" s="290">
        <f t="shared" si="143"/>
        <v>75.284381101132382</v>
      </c>
      <c r="Z152" s="290">
        <f t="shared" si="144"/>
        <v>32.206950409996097</v>
      </c>
      <c r="AA152" s="290">
        <f t="shared" si="145"/>
        <v>205.57594689574384</v>
      </c>
      <c r="AB152" s="289">
        <f t="shared" si="132"/>
        <v>715</v>
      </c>
      <c r="AC152" s="290">
        <f t="shared" si="146"/>
        <v>58.571748251748247</v>
      </c>
      <c r="AD152" s="290">
        <f t="shared" si="147"/>
        <v>49.921678321678321</v>
      </c>
      <c r="AE152" s="290">
        <f t="shared" si="148"/>
        <v>95.98321678321679</v>
      </c>
      <c r="AF152" s="287">
        <f t="shared" si="133"/>
        <v>1044</v>
      </c>
      <c r="AG152" s="288">
        <f t="shared" si="156"/>
        <v>142.03554502369667</v>
      </c>
      <c r="AH152" s="288">
        <f t="shared" si="157"/>
        <v>196.77037914691945</v>
      </c>
      <c r="AI152" s="287">
        <f t="shared" si="149"/>
        <v>844</v>
      </c>
      <c r="AJ152" s="284">
        <f t="shared" si="149"/>
        <v>1171</v>
      </c>
      <c r="AK152" s="284">
        <f t="shared" si="149"/>
        <v>1499</v>
      </c>
      <c r="AL152" s="284"/>
      <c r="AM152" s="284"/>
      <c r="AN152" s="284">
        <f t="shared" si="150"/>
        <v>0</v>
      </c>
      <c r="AO152" s="284">
        <f t="shared" si="150"/>
        <v>0</v>
      </c>
      <c r="AP152" s="291">
        <f t="shared" si="159"/>
        <v>0</v>
      </c>
      <c r="AQ152" s="291">
        <f t="shared" si="159"/>
        <v>0</v>
      </c>
      <c r="AR152" s="292">
        <f t="shared" si="151"/>
        <v>0</v>
      </c>
      <c r="AS152" s="292">
        <f t="shared" si="151"/>
        <v>0</v>
      </c>
      <c r="AT152" s="292">
        <f t="shared" si="151"/>
        <v>0</v>
      </c>
      <c r="AU152" s="292">
        <f t="shared" si="151"/>
        <v>0</v>
      </c>
      <c r="AV152" s="286">
        <f t="shared" si="151"/>
        <v>0</v>
      </c>
      <c r="AW152" s="286">
        <f t="shared" si="151"/>
        <v>0</v>
      </c>
      <c r="AX152" s="286">
        <f t="shared" si="151"/>
        <v>0</v>
      </c>
      <c r="AY152" s="286">
        <f t="shared" si="151"/>
        <v>0</v>
      </c>
      <c r="AZ152" s="286">
        <f t="shared" si="151"/>
        <v>0</v>
      </c>
      <c r="BA152" s="286">
        <f t="shared" si="151"/>
        <v>0</v>
      </c>
      <c r="BB152" s="89"/>
      <c r="BC152" s="287">
        <f t="shared" si="152"/>
        <v>119877.99999999999</v>
      </c>
      <c r="BD152" s="287">
        <f t="shared" si="152"/>
        <v>166074.20000000001</v>
      </c>
      <c r="BE152" s="333">
        <f t="shared" si="152"/>
        <v>426662</v>
      </c>
      <c r="BF152" s="333">
        <f t="shared" si="152"/>
        <v>366241</v>
      </c>
      <c r="BG152" s="333">
        <f t="shared" si="152"/>
        <v>657910</v>
      </c>
      <c r="BH152" s="333">
        <f t="shared" si="152"/>
        <v>385606.60000000003</v>
      </c>
      <c r="BI152" s="333">
        <f t="shared" si="152"/>
        <v>164964</v>
      </c>
      <c r="BJ152" s="333">
        <f t="shared" si="152"/>
        <v>1052960</v>
      </c>
      <c r="BK152" s="333">
        <f t="shared" si="152"/>
        <v>41878.799999999996</v>
      </c>
      <c r="BL152" s="333">
        <f t="shared" si="152"/>
        <v>35694</v>
      </c>
      <c r="BM152" s="333">
        <f t="shared" si="152"/>
        <v>68628</v>
      </c>
      <c r="BN152" s="334">
        <f t="shared" si="55"/>
        <v>7</v>
      </c>
      <c r="BO152" s="87">
        <f t="shared" si="134"/>
        <v>2023</v>
      </c>
      <c r="BP152" s="87"/>
    </row>
    <row r="153" spans="1:68" s="35" customFormat="1" ht="10.5" customHeight="1" x14ac:dyDescent="0.2">
      <c r="A153" s="87" t="str">
        <f t="shared" si="129"/>
        <v>2023-24ENG8</v>
      </c>
      <c r="B153" s="87" t="str">
        <f t="shared" si="161"/>
        <v>ENG</v>
      </c>
      <c r="C153" s="87" t="str">
        <f t="shared" si="160"/>
        <v>2023-24</v>
      </c>
      <c r="D153" s="35" t="s">
        <v>519</v>
      </c>
      <c r="F153" s="86" t="str">
        <f t="shared" si="119"/>
        <v>ENG</v>
      </c>
      <c r="G153" s="86" t="str">
        <f t="shared" si="162"/>
        <v>ENG</v>
      </c>
      <c r="H153" s="87" t="str">
        <f t="shared" si="162"/>
        <v>ENGLAND</v>
      </c>
      <c r="I153" s="292">
        <f t="shared" si="141"/>
        <v>2276</v>
      </c>
      <c r="J153" s="292">
        <f t="shared" si="141"/>
        <v>668</v>
      </c>
      <c r="K153" s="292">
        <f t="shared" si="141"/>
        <v>351</v>
      </c>
      <c r="L153" s="292">
        <f t="shared" si="141"/>
        <v>183</v>
      </c>
      <c r="M153" s="292">
        <f t="shared" si="158"/>
        <v>2231</v>
      </c>
      <c r="N153" s="292">
        <f t="shared" si="158"/>
        <v>260</v>
      </c>
      <c r="O153" s="292">
        <f t="shared" si="158"/>
        <v>344</v>
      </c>
      <c r="P153" s="292">
        <f t="shared" si="158"/>
        <v>110</v>
      </c>
      <c r="Q153" s="292">
        <f t="shared" si="142"/>
        <v>0</v>
      </c>
      <c r="R153" s="292">
        <f t="shared" si="142"/>
        <v>0</v>
      </c>
      <c r="S153" s="292">
        <f t="shared" ref="S153:S184" si="163">SUMIFS(S$729:S$10135,$BN$729:$BN$10135,$BN153,$BO$729:$BO$10135,$BO153)</f>
        <v>6790</v>
      </c>
      <c r="T153" s="293">
        <f t="shared" si="130"/>
        <v>4439</v>
      </c>
      <c r="U153" s="290">
        <f t="shared" si="153"/>
        <v>91.498580761432763</v>
      </c>
      <c r="V153" s="290">
        <f t="shared" si="154"/>
        <v>79.146879927911698</v>
      </c>
      <c r="W153" s="290">
        <f t="shared" si="155"/>
        <v>140.49290380716377</v>
      </c>
      <c r="X153" s="289">
        <f t="shared" si="131"/>
        <v>4968</v>
      </c>
      <c r="Y153" s="290">
        <f t="shared" si="143"/>
        <v>74.005656199677944</v>
      </c>
      <c r="Z153" s="290">
        <f t="shared" si="144"/>
        <v>32.708735909822863</v>
      </c>
      <c r="AA153" s="290">
        <f t="shared" si="145"/>
        <v>193.88244766505636</v>
      </c>
      <c r="AB153" s="289">
        <f t="shared" si="132"/>
        <v>674</v>
      </c>
      <c r="AC153" s="290">
        <f t="shared" si="146"/>
        <v>57.57462908011869</v>
      </c>
      <c r="AD153" s="290">
        <f t="shared" si="147"/>
        <v>50.238872403560833</v>
      </c>
      <c r="AE153" s="290">
        <f t="shared" si="148"/>
        <v>94.065281899109792</v>
      </c>
      <c r="AF153" s="287">
        <f t="shared" si="133"/>
        <v>1049</v>
      </c>
      <c r="AG153" s="288">
        <f t="shared" si="156"/>
        <v>143.46705882352924</v>
      </c>
      <c r="AH153" s="288">
        <f t="shared" si="157"/>
        <v>199.69552941176468</v>
      </c>
      <c r="AI153" s="287">
        <f t="shared" si="149"/>
        <v>850</v>
      </c>
      <c r="AJ153" s="284">
        <f t="shared" si="149"/>
        <v>0</v>
      </c>
      <c r="AK153" s="284">
        <f t="shared" si="149"/>
        <v>0</v>
      </c>
      <c r="AL153" s="284"/>
      <c r="AM153" s="284"/>
      <c r="AN153" s="284">
        <f t="shared" si="150"/>
        <v>8797</v>
      </c>
      <c r="AO153" s="284">
        <f t="shared" si="150"/>
        <v>8999</v>
      </c>
      <c r="AP153" s="291">
        <f t="shared" si="159"/>
        <v>0</v>
      </c>
      <c r="AQ153" s="291">
        <f t="shared" si="159"/>
        <v>0</v>
      </c>
      <c r="AR153" s="292">
        <f t="shared" si="151"/>
        <v>0</v>
      </c>
      <c r="AS153" s="292">
        <f t="shared" si="151"/>
        <v>0</v>
      </c>
      <c r="AT153" s="292">
        <f t="shared" si="151"/>
        <v>0</v>
      </c>
      <c r="AU153" s="292">
        <f t="shared" si="151"/>
        <v>0</v>
      </c>
      <c r="AV153" s="286">
        <f t="shared" si="151"/>
        <v>0</v>
      </c>
      <c r="AW153" s="286">
        <f t="shared" si="151"/>
        <v>0</v>
      </c>
      <c r="AX153" s="286">
        <f t="shared" si="151"/>
        <v>0</v>
      </c>
      <c r="AY153" s="286">
        <f t="shared" si="151"/>
        <v>0</v>
      </c>
      <c r="AZ153" s="286">
        <f t="shared" si="151"/>
        <v>0</v>
      </c>
      <c r="BA153" s="286">
        <f t="shared" si="151"/>
        <v>0</v>
      </c>
      <c r="BB153" s="89"/>
      <c r="BC153" s="287">
        <f t="shared" si="152"/>
        <v>121946.99999999985</v>
      </c>
      <c r="BD153" s="287">
        <f t="shared" si="152"/>
        <v>169741.19999999998</v>
      </c>
      <c r="BE153" s="333">
        <f t="shared" si="152"/>
        <v>406162.2</v>
      </c>
      <c r="BF153" s="333">
        <f t="shared" si="152"/>
        <v>351333</v>
      </c>
      <c r="BG153" s="333">
        <f t="shared" si="152"/>
        <v>623648</v>
      </c>
      <c r="BH153" s="333">
        <f t="shared" si="152"/>
        <v>367660.10000000003</v>
      </c>
      <c r="BI153" s="333">
        <f t="shared" si="152"/>
        <v>162497</v>
      </c>
      <c r="BJ153" s="333">
        <f t="shared" si="152"/>
        <v>963208</v>
      </c>
      <c r="BK153" s="333">
        <f t="shared" si="152"/>
        <v>38805.299999999996</v>
      </c>
      <c r="BL153" s="333">
        <f t="shared" si="152"/>
        <v>33861</v>
      </c>
      <c r="BM153" s="333">
        <f t="shared" si="152"/>
        <v>63400</v>
      </c>
      <c r="BN153" s="334">
        <f t="shared" si="55"/>
        <v>8</v>
      </c>
      <c r="BO153" s="87">
        <f t="shared" si="134"/>
        <v>2023</v>
      </c>
      <c r="BP153" s="87"/>
    </row>
    <row r="154" spans="1:68" s="35" customFormat="1" ht="10.5" customHeight="1" x14ac:dyDescent="0.2">
      <c r="A154" s="87" t="str">
        <f t="shared" si="129"/>
        <v>2023-24ENG9</v>
      </c>
      <c r="B154" s="87" t="str">
        <f t="shared" si="161"/>
        <v>ENG</v>
      </c>
      <c r="C154" s="87" t="str">
        <f t="shared" si="160"/>
        <v>2023-24</v>
      </c>
      <c r="D154" s="35" t="s">
        <v>520</v>
      </c>
      <c r="F154" s="86" t="str">
        <f t="shared" si="119"/>
        <v>ENG</v>
      </c>
      <c r="G154" s="86" t="str">
        <f t="shared" si="162"/>
        <v>ENG</v>
      </c>
      <c r="H154" s="87" t="str">
        <f t="shared" si="162"/>
        <v>ENGLAND</v>
      </c>
      <c r="I154" s="292">
        <f t="shared" si="141"/>
        <v>2318</v>
      </c>
      <c r="J154" s="292">
        <f t="shared" si="141"/>
        <v>657</v>
      </c>
      <c r="K154" s="292">
        <f t="shared" si="141"/>
        <v>366</v>
      </c>
      <c r="L154" s="292">
        <f t="shared" si="141"/>
        <v>176</v>
      </c>
      <c r="M154" s="292">
        <f t="shared" si="158"/>
        <v>2294</v>
      </c>
      <c r="N154" s="292">
        <f t="shared" si="158"/>
        <v>198</v>
      </c>
      <c r="O154" s="292">
        <f t="shared" si="158"/>
        <v>366</v>
      </c>
      <c r="P154" s="292">
        <f t="shared" si="158"/>
        <v>102</v>
      </c>
      <c r="Q154" s="292">
        <f t="shared" si="142"/>
        <v>0</v>
      </c>
      <c r="R154" s="292">
        <f t="shared" si="142"/>
        <v>0</v>
      </c>
      <c r="S154" s="292">
        <f t="shared" si="163"/>
        <v>6711</v>
      </c>
      <c r="T154" s="293">
        <f t="shared" si="130"/>
        <v>4330</v>
      </c>
      <c r="U154" s="290">
        <f t="shared" si="153"/>
        <v>99.047921478060061</v>
      </c>
      <c r="V154" s="290">
        <f t="shared" si="154"/>
        <v>84.703695150115479</v>
      </c>
      <c r="W154" s="290">
        <f t="shared" si="155"/>
        <v>154.45796766743649</v>
      </c>
      <c r="X154" s="289">
        <f t="shared" si="131"/>
        <v>4723</v>
      </c>
      <c r="Y154" s="290">
        <f t="shared" si="143"/>
        <v>77.129112852000858</v>
      </c>
      <c r="Z154" s="290">
        <f t="shared" si="144"/>
        <v>32.252170230785516</v>
      </c>
      <c r="AA154" s="290">
        <f t="shared" si="145"/>
        <v>200.64916366716071</v>
      </c>
      <c r="AB154" s="289">
        <f t="shared" si="132"/>
        <v>687</v>
      </c>
      <c r="AC154" s="290">
        <f t="shared" si="146"/>
        <v>57.762008733624462</v>
      </c>
      <c r="AD154" s="290">
        <f t="shared" si="147"/>
        <v>51.4235807860262</v>
      </c>
      <c r="AE154" s="290">
        <f t="shared" si="148"/>
        <v>96.822416302765646</v>
      </c>
      <c r="AF154" s="287">
        <f t="shared" si="133"/>
        <v>984</v>
      </c>
      <c r="AG154" s="288">
        <f t="shared" si="156"/>
        <v>151.4316185696361</v>
      </c>
      <c r="AH154" s="288">
        <f t="shared" si="157"/>
        <v>209.27854454203262</v>
      </c>
      <c r="AI154" s="287">
        <f t="shared" si="149"/>
        <v>797</v>
      </c>
      <c r="AJ154" s="284">
        <f t="shared" si="149"/>
        <v>0</v>
      </c>
      <c r="AK154" s="284">
        <f t="shared" si="149"/>
        <v>0</v>
      </c>
      <c r="AL154" s="284"/>
      <c r="AM154" s="284"/>
      <c r="AN154" s="284">
        <f t="shared" si="150"/>
        <v>0</v>
      </c>
      <c r="AO154" s="284">
        <f t="shared" si="150"/>
        <v>0</v>
      </c>
      <c r="AP154" s="291">
        <f t="shared" si="159"/>
        <v>0</v>
      </c>
      <c r="AQ154" s="291">
        <f t="shared" si="159"/>
        <v>0</v>
      </c>
      <c r="AR154" s="292">
        <f t="shared" si="151"/>
        <v>0</v>
      </c>
      <c r="AS154" s="292">
        <f t="shared" si="151"/>
        <v>0</v>
      </c>
      <c r="AT154" s="292">
        <f t="shared" si="151"/>
        <v>0</v>
      </c>
      <c r="AU154" s="292">
        <f t="shared" si="151"/>
        <v>0</v>
      </c>
      <c r="AV154" s="286">
        <f t="shared" si="151"/>
        <v>0</v>
      </c>
      <c r="AW154" s="286">
        <f t="shared" si="151"/>
        <v>0</v>
      </c>
      <c r="AX154" s="286">
        <f t="shared" si="151"/>
        <v>0</v>
      </c>
      <c r="AY154" s="286">
        <f t="shared" si="151"/>
        <v>0</v>
      </c>
      <c r="AZ154" s="286">
        <f t="shared" si="151"/>
        <v>0</v>
      </c>
      <c r="BA154" s="286">
        <f t="shared" si="151"/>
        <v>0</v>
      </c>
      <c r="BB154" s="89"/>
      <c r="BC154" s="287">
        <f t="shared" si="152"/>
        <v>120690.99999999997</v>
      </c>
      <c r="BD154" s="287">
        <f t="shared" si="152"/>
        <v>166795</v>
      </c>
      <c r="BE154" s="333">
        <f t="shared" si="152"/>
        <v>428877.50000000006</v>
      </c>
      <c r="BF154" s="333">
        <f t="shared" si="152"/>
        <v>366767</v>
      </c>
      <c r="BG154" s="333">
        <f t="shared" si="152"/>
        <v>668803</v>
      </c>
      <c r="BH154" s="333">
        <f t="shared" si="152"/>
        <v>364280.80000000005</v>
      </c>
      <c r="BI154" s="333">
        <f t="shared" si="152"/>
        <v>152327</v>
      </c>
      <c r="BJ154" s="333">
        <f t="shared" si="152"/>
        <v>947666</v>
      </c>
      <c r="BK154" s="333">
        <f t="shared" si="152"/>
        <v>39682.500000000007</v>
      </c>
      <c r="BL154" s="333">
        <f t="shared" si="152"/>
        <v>35328</v>
      </c>
      <c r="BM154" s="333">
        <f t="shared" si="152"/>
        <v>66517</v>
      </c>
      <c r="BN154" s="334">
        <f t="shared" si="55"/>
        <v>9</v>
      </c>
      <c r="BO154" s="87">
        <f t="shared" si="134"/>
        <v>2023</v>
      </c>
      <c r="BP154" s="87"/>
    </row>
    <row r="155" spans="1:68" s="35" customFormat="1" ht="10.5" customHeight="1" x14ac:dyDescent="0.2">
      <c r="A155" s="87" t="str">
        <f t="shared" si="129"/>
        <v>2023-24ENG10</v>
      </c>
      <c r="B155" s="87" t="str">
        <f t="shared" si="161"/>
        <v>ENG</v>
      </c>
      <c r="C155" s="87" t="str">
        <f t="shared" si="160"/>
        <v>2023-24</v>
      </c>
      <c r="D155" s="35" t="s">
        <v>521</v>
      </c>
      <c r="F155" s="86" t="str">
        <f t="shared" si="119"/>
        <v>ENG</v>
      </c>
      <c r="G155" s="86" t="str">
        <f t="shared" si="162"/>
        <v>ENG</v>
      </c>
      <c r="H155" s="87" t="str">
        <f t="shared" si="162"/>
        <v>ENGLAND</v>
      </c>
      <c r="I155" s="292">
        <f t="shared" si="141"/>
        <v>2717</v>
      </c>
      <c r="J155" s="292">
        <f t="shared" si="141"/>
        <v>801</v>
      </c>
      <c r="K155" s="292">
        <f t="shared" si="141"/>
        <v>414</v>
      </c>
      <c r="L155" s="292">
        <f t="shared" si="141"/>
        <v>217</v>
      </c>
      <c r="M155" s="292">
        <f t="shared" si="158"/>
        <v>2685</v>
      </c>
      <c r="N155" s="292">
        <f t="shared" si="158"/>
        <v>262</v>
      </c>
      <c r="O155" s="292">
        <f t="shared" si="158"/>
        <v>403</v>
      </c>
      <c r="P155" s="292">
        <f t="shared" si="158"/>
        <v>123</v>
      </c>
      <c r="Q155" s="292">
        <f t="shared" si="142"/>
        <v>970</v>
      </c>
      <c r="R155" s="292">
        <f t="shared" si="142"/>
        <v>758</v>
      </c>
      <c r="S155" s="292">
        <f t="shared" si="163"/>
        <v>7940</v>
      </c>
      <c r="T155" s="293">
        <f t="shared" si="130"/>
        <v>4552</v>
      </c>
      <c r="U155" s="290">
        <f t="shared" si="153"/>
        <v>101.71357644991213</v>
      </c>
      <c r="V155" s="290">
        <f t="shared" si="154"/>
        <v>85.7664762741652</v>
      </c>
      <c r="W155" s="290">
        <f t="shared" si="155"/>
        <v>160.38686291739896</v>
      </c>
      <c r="X155" s="289">
        <f t="shared" si="131"/>
        <v>4972</v>
      </c>
      <c r="Y155" s="290">
        <f t="shared" si="143"/>
        <v>79.466472244569587</v>
      </c>
      <c r="Z155" s="290">
        <f t="shared" si="144"/>
        <v>32.777353177795653</v>
      </c>
      <c r="AA155" s="290">
        <f t="shared" si="145"/>
        <v>211.78519710378117</v>
      </c>
      <c r="AB155" s="289">
        <f t="shared" si="132"/>
        <v>705</v>
      </c>
      <c r="AC155" s="290">
        <f t="shared" si="146"/>
        <v>61.811631205673763</v>
      </c>
      <c r="AD155" s="290">
        <f t="shared" si="147"/>
        <v>52.431205673758868</v>
      </c>
      <c r="AE155" s="290">
        <f t="shared" si="148"/>
        <v>98.350354609929084</v>
      </c>
      <c r="AF155" s="287">
        <f t="shared" si="133"/>
        <v>1068</v>
      </c>
      <c r="AG155" s="288">
        <f t="shared" si="156"/>
        <v>151.93155452436196</v>
      </c>
      <c r="AH155" s="288">
        <f t="shared" si="157"/>
        <v>212.48863109048722</v>
      </c>
      <c r="AI155" s="287">
        <f t="shared" si="149"/>
        <v>862</v>
      </c>
      <c r="AJ155" s="284">
        <f t="shared" si="149"/>
        <v>1213</v>
      </c>
      <c r="AK155" s="284">
        <f t="shared" si="149"/>
        <v>1546</v>
      </c>
      <c r="AL155" s="284"/>
      <c r="AM155" s="284"/>
      <c r="AN155" s="284">
        <f t="shared" si="150"/>
        <v>0</v>
      </c>
      <c r="AO155" s="284">
        <f t="shared" si="150"/>
        <v>0</v>
      </c>
      <c r="AP155" s="291">
        <f t="shared" si="159"/>
        <v>0</v>
      </c>
      <c r="AQ155" s="291">
        <f t="shared" si="159"/>
        <v>0</v>
      </c>
      <c r="AR155" s="292">
        <f t="shared" ref="AR155:BA164" si="164">SUMIFS(AR$729:AR$10135,$BN$729:$BN$10135,$BN155,$BO$729:$BO$10135,$BO155)</f>
        <v>0</v>
      </c>
      <c r="AS155" s="292">
        <f t="shared" si="164"/>
        <v>0</v>
      </c>
      <c r="AT155" s="292">
        <f t="shared" si="164"/>
        <v>0</v>
      </c>
      <c r="AU155" s="292">
        <f t="shared" si="164"/>
        <v>0</v>
      </c>
      <c r="AV155" s="286">
        <f t="shared" si="164"/>
        <v>0</v>
      </c>
      <c r="AW155" s="286">
        <f t="shared" si="164"/>
        <v>0</v>
      </c>
      <c r="AX155" s="286">
        <f t="shared" si="164"/>
        <v>0</v>
      </c>
      <c r="AY155" s="286">
        <f t="shared" si="164"/>
        <v>0</v>
      </c>
      <c r="AZ155" s="286">
        <f t="shared" si="164"/>
        <v>0</v>
      </c>
      <c r="BA155" s="286">
        <f t="shared" si="164"/>
        <v>0</v>
      </c>
      <c r="BB155" s="89"/>
      <c r="BC155" s="287">
        <f t="shared" ref="BC155:BM164" si="165">SUMIFS(BC$729:BC$10135,$BN$729:$BN$10135,$BN155,$BO$729:$BO$10135,$BO155)</f>
        <v>130965</v>
      </c>
      <c r="BD155" s="287">
        <f t="shared" si="165"/>
        <v>183165.19999999998</v>
      </c>
      <c r="BE155" s="333">
        <f t="shared" si="165"/>
        <v>463000.2</v>
      </c>
      <c r="BF155" s="333">
        <f t="shared" si="165"/>
        <v>390409</v>
      </c>
      <c r="BG155" s="333">
        <f t="shared" si="165"/>
        <v>730081</v>
      </c>
      <c r="BH155" s="333">
        <f t="shared" si="165"/>
        <v>395107.3</v>
      </c>
      <c r="BI155" s="333">
        <f t="shared" si="165"/>
        <v>162969</v>
      </c>
      <c r="BJ155" s="333">
        <f t="shared" si="165"/>
        <v>1052996</v>
      </c>
      <c r="BK155" s="333">
        <f t="shared" si="165"/>
        <v>43577.200000000004</v>
      </c>
      <c r="BL155" s="333">
        <f t="shared" si="165"/>
        <v>36964</v>
      </c>
      <c r="BM155" s="333">
        <f t="shared" si="165"/>
        <v>69337</v>
      </c>
      <c r="BN155" s="334">
        <f t="shared" si="55"/>
        <v>10</v>
      </c>
      <c r="BO155" s="87">
        <f t="shared" si="134"/>
        <v>2023</v>
      </c>
      <c r="BP155" s="87"/>
    </row>
    <row r="156" spans="1:68" s="35" customFormat="1" ht="10.5" customHeight="1" x14ac:dyDescent="0.2">
      <c r="A156" s="87" t="str">
        <f t="shared" si="129"/>
        <v>2023-24ENG11</v>
      </c>
      <c r="B156" s="87" t="str">
        <f t="shared" si="161"/>
        <v>ENG</v>
      </c>
      <c r="C156" s="87" t="str">
        <f t="shared" ref="C156:C161" si="166">IF(D156=D$5,LEFT(C155,4)+1&amp;"-"&amp;RIGHT(C155,2)+1,C155)</f>
        <v>2023-24</v>
      </c>
      <c r="D156" s="35" t="s">
        <v>522</v>
      </c>
      <c r="F156" s="86" t="str">
        <f t="shared" si="119"/>
        <v>ENG</v>
      </c>
      <c r="G156" s="86" t="str">
        <f t="shared" ref="G156:H166" si="167">G154</f>
        <v>ENG</v>
      </c>
      <c r="H156" s="87" t="str">
        <f t="shared" si="167"/>
        <v>ENGLAND</v>
      </c>
      <c r="I156" s="292">
        <f t="shared" si="141"/>
        <v>2837</v>
      </c>
      <c r="J156" s="292">
        <f t="shared" si="141"/>
        <v>765</v>
      </c>
      <c r="K156" s="292">
        <f t="shared" si="141"/>
        <v>396</v>
      </c>
      <c r="L156" s="292">
        <f t="shared" si="141"/>
        <v>196</v>
      </c>
      <c r="M156" s="292">
        <f t="shared" si="158"/>
        <v>2802</v>
      </c>
      <c r="N156" s="292">
        <f t="shared" si="158"/>
        <v>237</v>
      </c>
      <c r="O156" s="292">
        <f t="shared" si="158"/>
        <v>386</v>
      </c>
      <c r="P156" s="292">
        <f t="shared" si="158"/>
        <v>111</v>
      </c>
      <c r="Q156" s="292">
        <f t="shared" si="142"/>
        <v>0</v>
      </c>
      <c r="R156" s="292">
        <f t="shared" si="142"/>
        <v>0</v>
      </c>
      <c r="S156" s="292">
        <f t="shared" si="163"/>
        <v>8259</v>
      </c>
      <c r="T156" s="293">
        <f t="shared" si="130"/>
        <v>4500</v>
      </c>
      <c r="U156" s="290">
        <f t="shared" si="153"/>
        <v>100.23897777777778</v>
      </c>
      <c r="V156" s="290">
        <f t="shared" si="154"/>
        <v>86.525999999999996</v>
      </c>
      <c r="W156" s="290">
        <f t="shared" si="155"/>
        <v>157.66288888888889</v>
      </c>
      <c r="X156" s="289">
        <f t="shared" si="131"/>
        <v>5043</v>
      </c>
      <c r="Y156" s="290">
        <f t="shared" si="143"/>
        <v>76.847273448344239</v>
      </c>
      <c r="Z156" s="290">
        <f t="shared" si="144"/>
        <v>31.92782074162205</v>
      </c>
      <c r="AA156" s="290">
        <f t="shared" si="145"/>
        <v>206.18600039658932</v>
      </c>
      <c r="AB156" s="289">
        <f t="shared" si="132"/>
        <v>719</v>
      </c>
      <c r="AC156" s="290">
        <f t="shared" si="146"/>
        <v>60.82239221140474</v>
      </c>
      <c r="AD156" s="290">
        <f t="shared" si="147"/>
        <v>51.788595271210013</v>
      </c>
      <c r="AE156" s="290">
        <f t="shared" si="148"/>
        <v>101.86369958275382</v>
      </c>
      <c r="AF156" s="287">
        <f t="shared" si="133"/>
        <v>1076</v>
      </c>
      <c r="AG156" s="288">
        <f t="shared" si="156"/>
        <v>151.88043478260852</v>
      </c>
      <c r="AH156" s="288">
        <f t="shared" si="157"/>
        <v>215.69082125603865</v>
      </c>
      <c r="AI156" s="287">
        <f t="shared" si="149"/>
        <v>828</v>
      </c>
      <c r="AJ156" s="284">
        <f t="shared" si="149"/>
        <v>0</v>
      </c>
      <c r="AK156" s="284">
        <f t="shared" si="149"/>
        <v>0</v>
      </c>
      <c r="AL156" s="284"/>
      <c r="AM156" s="284"/>
      <c r="AN156" s="284">
        <f t="shared" si="150"/>
        <v>9611</v>
      </c>
      <c r="AO156" s="284">
        <f t="shared" si="150"/>
        <v>9847</v>
      </c>
      <c r="AP156" s="291">
        <f t="shared" si="159"/>
        <v>0</v>
      </c>
      <c r="AQ156" s="291">
        <f t="shared" si="159"/>
        <v>0</v>
      </c>
      <c r="AR156" s="292">
        <f t="shared" si="164"/>
        <v>0</v>
      </c>
      <c r="AS156" s="292">
        <f t="shared" si="164"/>
        <v>0</v>
      </c>
      <c r="AT156" s="292">
        <f t="shared" si="164"/>
        <v>0</v>
      </c>
      <c r="AU156" s="292">
        <f t="shared" si="164"/>
        <v>0</v>
      </c>
      <c r="AV156" s="286">
        <f t="shared" si="164"/>
        <v>0</v>
      </c>
      <c r="AW156" s="286">
        <f t="shared" si="164"/>
        <v>0</v>
      </c>
      <c r="AX156" s="286">
        <f t="shared" si="164"/>
        <v>0</v>
      </c>
      <c r="AY156" s="286">
        <f t="shared" si="164"/>
        <v>0</v>
      </c>
      <c r="AZ156" s="286">
        <f t="shared" si="164"/>
        <v>0</v>
      </c>
      <c r="BA156" s="286">
        <f t="shared" si="164"/>
        <v>0</v>
      </c>
      <c r="BB156" s="89"/>
      <c r="BC156" s="287">
        <f t="shared" si="165"/>
        <v>125756.99999999985</v>
      </c>
      <c r="BD156" s="287">
        <f t="shared" si="165"/>
        <v>178592</v>
      </c>
      <c r="BE156" s="333">
        <f t="shared" si="165"/>
        <v>451075.4</v>
      </c>
      <c r="BF156" s="333">
        <f t="shared" si="165"/>
        <v>389367</v>
      </c>
      <c r="BG156" s="333">
        <f t="shared" si="165"/>
        <v>709483</v>
      </c>
      <c r="BH156" s="333">
        <f t="shared" si="165"/>
        <v>387540.8</v>
      </c>
      <c r="BI156" s="333">
        <f t="shared" si="165"/>
        <v>161012</v>
      </c>
      <c r="BJ156" s="333">
        <f t="shared" si="165"/>
        <v>1039796</v>
      </c>
      <c r="BK156" s="333">
        <f t="shared" si="165"/>
        <v>43731.30000000001</v>
      </c>
      <c r="BL156" s="333">
        <f t="shared" si="165"/>
        <v>37236</v>
      </c>
      <c r="BM156" s="333">
        <f t="shared" si="165"/>
        <v>73240</v>
      </c>
      <c r="BN156" s="334">
        <f t="shared" si="55"/>
        <v>11</v>
      </c>
      <c r="BO156" s="87">
        <f t="shared" si="134"/>
        <v>2023</v>
      </c>
      <c r="BP156" s="87"/>
    </row>
    <row r="157" spans="1:68" s="35" customFormat="1" ht="10.5" customHeight="1" x14ac:dyDescent="0.2">
      <c r="A157" s="87" t="str">
        <f t="shared" si="129"/>
        <v>2023-24ENG12</v>
      </c>
      <c r="B157" s="87" t="str">
        <f t="shared" si="161"/>
        <v>ENG</v>
      </c>
      <c r="C157" s="87" t="str">
        <f t="shared" si="166"/>
        <v>2023-24</v>
      </c>
      <c r="D157" s="35" t="s">
        <v>523</v>
      </c>
      <c r="F157" s="86" t="str">
        <f t="shared" si="119"/>
        <v>ENG</v>
      </c>
      <c r="G157" s="86" t="str">
        <f t="shared" si="167"/>
        <v>ENG</v>
      </c>
      <c r="H157" s="87" t="str">
        <f t="shared" si="167"/>
        <v>ENGLAND</v>
      </c>
      <c r="I157" s="292">
        <f t="shared" si="141"/>
        <v>3281</v>
      </c>
      <c r="J157" s="292">
        <f t="shared" si="141"/>
        <v>873</v>
      </c>
      <c r="K157" s="292">
        <f t="shared" si="141"/>
        <v>423</v>
      </c>
      <c r="L157" s="292">
        <f t="shared" si="141"/>
        <v>220</v>
      </c>
      <c r="M157" s="292">
        <f t="shared" si="158"/>
        <v>3255</v>
      </c>
      <c r="N157" s="292">
        <f t="shared" si="158"/>
        <v>259</v>
      </c>
      <c r="O157" s="292">
        <f t="shared" si="158"/>
        <v>420</v>
      </c>
      <c r="P157" s="292">
        <f t="shared" si="158"/>
        <v>116</v>
      </c>
      <c r="Q157" s="292">
        <f t="shared" si="142"/>
        <v>0</v>
      </c>
      <c r="R157" s="292">
        <f t="shared" si="142"/>
        <v>0</v>
      </c>
      <c r="S157" s="292">
        <f t="shared" si="163"/>
        <v>9554</v>
      </c>
      <c r="T157" s="293">
        <f t="shared" si="130"/>
        <v>4434</v>
      </c>
      <c r="U157" s="290">
        <f t="shared" si="153"/>
        <v>106.38128101037438</v>
      </c>
      <c r="V157" s="290">
        <f t="shared" si="154"/>
        <v>89.178168696436629</v>
      </c>
      <c r="W157" s="290">
        <f t="shared" si="155"/>
        <v>169.60983310780333</v>
      </c>
      <c r="X157" s="289">
        <f t="shared" si="131"/>
        <v>4771</v>
      </c>
      <c r="Y157" s="290">
        <f t="shared" si="143"/>
        <v>78.00473695242087</v>
      </c>
      <c r="Z157" s="290">
        <f t="shared" si="144"/>
        <v>32.048417522531963</v>
      </c>
      <c r="AA157" s="290">
        <f t="shared" si="145"/>
        <v>205.79564032697547</v>
      </c>
      <c r="AB157" s="289">
        <f t="shared" si="132"/>
        <v>688</v>
      </c>
      <c r="AC157" s="290">
        <f t="shared" si="146"/>
        <v>61.772674418604659</v>
      </c>
      <c r="AD157" s="290">
        <f t="shared" si="147"/>
        <v>53.311046511627907</v>
      </c>
      <c r="AE157" s="290">
        <f t="shared" si="148"/>
        <v>103.47674418604652</v>
      </c>
      <c r="AF157" s="287">
        <f t="shared" si="133"/>
        <v>1179</v>
      </c>
      <c r="AG157" s="288">
        <f t="shared" si="156"/>
        <v>156.15295358649792</v>
      </c>
      <c r="AH157" s="288">
        <f t="shared" si="157"/>
        <v>225.7451476793249</v>
      </c>
      <c r="AI157" s="287">
        <f t="shared" si="149"/>
        <v>948</v>
      </c>
      <c r="AJ157" s="284">
        <f t="shared" si="149"/>
        <v>0</v>
      </c>
      <c r="AK157" s="284">
        <f t="shared" si="149"/>
        <v>0</v>
      </c>
      <c r="AL157" s="284"/>
      <c r="AM157" s="284"/>
      <c r="AN157" s="284">
        <f t="shared" si="150"/>
        <v>0</v>
      </c>
      <c r="AO157" s="284">
        <f t="shared" si="150"/>
        <v>0</v>
      </c>
      <c r="AP157" s="291">
        <f t="shared" si="159"/>
        <v>0</v>
      </c>
      <c r="AQ157" s="291">
        <f t="shared" si="159"/>
        <v>0</v>
      </c>
      <c r="AR157" s="292">
        <f t="shared" si="164"/>
        <v>0</v>
      </c>
      <c r="AS157" s="292">
        <f t="shared" si="164"/>
        <v>0</v>
      </c>
      <c r="AT157" s="292">
        <f t="shared" si="164"/>
        <v>0</v>
      </c>
      <c r="AU157" s="292">
        <f t="shared" si="164"/>
        <v>0</v>
      </c>
      <c r="AV157" s="286">
        <f t="shared" si="164"/>
        <v>0</v>
      </c>
      <c r="AW157" s="286">
        <f t="shared" si="164"/>
        <v>0</v>
      </c>
      <c r="AX157" s="286">
        <f t="shared" si="164"/>
        <v>0</v>
      </c>
      <c r="AY157" s="286">
        <f t="shared" si="164"/>
        <v>0</v>
      </c>
      <c r="AZ157" s="286">
        <f t="shared" si="164"/>
        <v>0</v>
      </c>
      <c r="BA157" s="286">
        <f t="shared" si="164"/>
        <v>0</v>
      </c>
      <c r="BB157" s="89"/>
      <c r="BC157" s="287">
        <f t="shared" si="165"/>
        <v>148033.00000000003</v>
      </c>
      <c r="BD157" s="287">
        <f t="shared" si="165"/>
        <v>214006.39999999999</v>
      </c>
      <c r="BE157" s="333">
        <f t="shared" si="165"/>
        <v>471694.6</v>
      </c>
      <c r="BF157" s="333">
        <f t="shared" si="165"/>
        <v>395416</v>
      </c>
      <c r="BG157" s="333">
        <f t="shared" si="165"/>
        <v>752050</v>
      </c>
      <c r="BH157" s="333">
        <f t="shared" si="165"/>
        <v>372160.6</v>
      </c>
      <c r="BI157" s="333">
        <f t="shared" si="165"/>
        <v>152903</v>
      </c>
      <c r="BJ157" s="333">
        <f t="shared" si="165"/>
        <v>981851</v>
      </c>
      <c r="BK157" s="333">
        <f t="shared" si="165"/>
        <v>42499.600000000006</v>
      </c>
      <c r="BL157" s="333">
        <f t="shared" si="165"/>
        <v>36678</v>
      </c>
      <c r="BM157" s="333">
        <f t="shared" si="165"/>
        <v>71192</v>
      </c>
      <c r="BN157" s="334">
        <f t="shared" si="55"/>
        <v>12</v>
      </c>
      <c r="BO157" s="87">
        <f t="shared" si="134"/>
        <v>2023</v>
      </c>
      <c r="BP157" s="87"/>
    </row>
    <row r="158" spans="1:68" s="35" customFormat="1" ht="10.5" customHeight="1" x14ac:dyDescent="0.2">
      <c r="A158" s="87" t="str">
        <f t="shared" si="129"/>
        <v>2023-24ENG1</v>
      </c>
      <c r="B158" s="87" t="str">
        <f t="shared" si="161"/>
        <v>ENG</v>
      </c>
      <c r="C158" s="87" t="str">
        <f t="shared" si="166"/>
        <v>2023-24</v>
      </c>
      <c r="D158" s="35" t="s">
        <v>524</v>
      </c>
      <c r="F158" s="86" t="str">
        <f t="shared" si="119"/>
        <v>ENG</v>
      </c>
      <c r="G158" s="86" t="str">
        <f t="shared" si="167"/>
        <v>ENG</v>
      </c>
      <c r="H158" s="87" t="str">
        <f t="shared" si="167"/>
        <v>ENGLAND</v>
      </c>
      <c r="I158" s="292">
        <f t="shared" si="141"/>
        <v>3275</v>
      </c>
      <c r="J158" s="292">
        <f t="shared" si="141"/>
        <v>839</v>
      </c>
      <c r="K158" s="292">
        <f t="shared" si="141"/>
        <v>455</v>
      </c>
      <c r="L158" s="292">
        <f t="shared" si="141"/>
        <v>226</v>
      </c>
      <c r="M158" s="292">
        <f t="shared" si="158"/>
        <v>3243</v>
      </c>
      <c r="N158" s="292">
        <f t="shared" si="158"/>
        <v>262</v>
      </c>
      <c r="O158" s="292">
        <f t="shared" si="158"/>
        <v>445</v>
      </c>
      <c r="P158" s="292">
        <f t="shared" si="158"/>
        <v>102</v>
      </c>
      <c r="Q158" s="292">
        <f t="shared" si="142"/>
        <v>1156</v>
      </c>
      <c r="R158" s="292">
        <f t="shared" si="142"/>
        <v>885</v>
      </c>
      <c r="S158" s="292">
        <f t="shared" si="163"/>
        <v>9469</v>
      </c>
      <c r="T158" s="293">
        <f t="shared" si="130"/>
        <v>4666</v>
      </c>
      <c r="U158" s="290">
        <f t="shared" si="153"/>
        <v>98.905807972567516</v>
      </c>
      <c r="V158" s="290">
        <f t="shared" si="154"/>
        <v>84.569224174882123</v>
      </c>
      <c r="W158" s="290">
        <f t="shared" si="155"/>
        <v>155.41941705957993</v>
      </c>
      <c r="X158" s="289">
        <f t="shared" si="131"/>
        <v>5181</v>
      </c>
      <c r="Y158" s="290">
        <f t="shared" si="143"/>
        <v>83.146187994595635</v>
      </c>
      <c r="Z158" s="290">
        <f t="shared" si="144"/>
        <v>33.287589268480986</v>
      </c>
      <c r="AA158" s="290">
        <f t="shared" si="145"/>
        <v>227.89751013317891</v>
      </c>
      <c r="AB158" s="289">
        <f t="shared" si="132"/>
        <v>675</v>
      </c>
      <c r="AC158" s="290">
        <f t="shared" si="146"/>
        <v>58.821333333333335</v>
      </c>
      <c r="AD158" s="290">
        <f t="shared" si="147"/>
        <v>50.788148148148146</v>
      </c>
      <c r="AE158" s="290">
        <f t="shared" si="148"/>
        <v>99.548148148148144</v>
      </c>
      <c r="AF158" s="287">
        <f t="shared" si="133"/>
        <v>1127</v>
      </c>
      <c r="AG158" s="288">
        <f t="shared" si="156"/>
        <v>153.3072916666666</v>
      </c>
      <c r="AH158" s="288">
        <f t="shared" si="157"/>
        <v>220.39479166666666</v>
      </c>
      <c r="AI158" s="287">
        <f t="shared" si="149"/>
        <v>960</v>
      </c>
      <c r="AJ158" s="284">
        <f t="shared" si="149"/>
        <v>1387</v>
      </c>
      <c r="AK158" s="284">
        <f t="shared" si="149"/>
        <v>1711</v>
      </c>
      <c r="AL158" s="284"/>
      <c r="AM158" s="284"/>
      <c r="AN158" s="284">
        <f t="shared" si="150"/>
        <v>0</v>
      </c>
      <c r="AO158" s="284">
        <f t="shared" si="150"/>
        <v>0</v>
      </c>
      <c r="AP158" s="291">
        <f t="shared" si="159"/>
        <v>0</v>
      </c>
      <c r="AQ158" s="291">
        <f t="shared" si="159"/>
        <v>0</v>
      </c>
      <c r="AR158" s="292">
        <f t="shared" si="164"/>
        <v>0</v>
      </c>
      <c r="AS158" s="292">
        <f t="shared" si="164"/>
        <v>0</v>
      </c>
      <c r="AT158" s="292">
        <f t="shared" si="164"/>
        <v>0</v>
      </c>
      <c r="AU158" s="292">
        <f t="shared" si="164"/>
        <v>0</v>
      </c>
      <c r="AV158" s="286">
        <f t="shared" si="164"/>
        <v>0</v>
      </c>
      <c r="AW158" s="286">
        <f t="shared" si="164"/>
        <v>0</v>
      </c>
      <c r="AX158" s="286">
        <f t="shared" si="164"/>
        <v>0</v>
      </c>
      <c r="AY158" s="286">
        <f t="shared" si="164"/>
        <v>0</v>
      </c>
      <c r="AZ158" s="286">
        <f t="shared" si="164"/>
        <v>0</v>
      </c>
      <c r="BA158" s="286">
        <f t="shared" si="164"/>
        <v>0</v>
      </c>
      <c r="BB158" s="89"/>
      <c r="BC158" s="287">
        <f t="shared" si="165"/>
        <v>147174.99999999994</v>
      </c>
      <c r="BD158" s="287">
        <f t="shared" si="165"/>
        <v>211579</v>
      </c>
      <c r="BE158" s="333">
        <f t="shared" si="165"/>
        <v>461494.5</v>
      </c>
      <c r="BF158" s="333">
        <f t="shared" si="165"/>
        <v>394600</v>
      </c>
      <c r="BG158" s="333">
        <f t="shared" si="165"/>
        <v>725187</v>
      </c>
      <c r="BH158" s="333">
        <f t="shared" si="165"/>
        <v>430780.4</v>
      </c>
      <c r="BI158" s="333">
        <f t="shared" si="165"/>
        <v>172463</v>
      </c>
      <c r="BJ158" s="333">
        <f t="shared" si="165"/>
        <v>1180737</v>
      </c>
      <c r="BK158" s="333">
        <f t="shared" si="165"/>
        <v>39704.400000000001</v>
      </c>
      <c r="BL158" s="333">
        <f t="shared" si="165"/>
        <v>34282</v>
      </c>
      <c r="BM158" s="333">
        <f t="shared" si="165"/>
        <v>67195</v>
      </c>
      <c r="BN158" s="334">
        <f t="shared" si="55"/>
        <v>1</v>
      </c>
      <c r="BO158" s="87">
        <f t="shared" si="134"/>
        <v>2024</v>
      </c>
      <c r="BP158" s="87"/>
    </row>
    <row r="159" spans="1:68" s="35" customFormat="1" ht="10.5" customHeight="1" x14ac:dyDescent="0.2">
      <c r="A159" s="87" t="str">
        <f t="shared" si="129"/>
        <v>2023-24ENG2</v>
      </c>
      <c r="B159" s="87" t="str">
        <f t="shared" si="161"/>
        <v>ENG</v>
      </c>
      <c r="C159" s="87" t="str">
        <f t="shared" si="166"/>
        <v>2023-24</v>
      </c>
      <c r="D159" s="35" t="s">
        <v>525</v>
      </c>
      <c r="F159" s="86" t="str">
        <f t="shared" si="119"/>
        <v>ENG</v>
      </c>
      <c r="G159" s="86" t="str">
        <f t="shared" si="167"/>
        <v>ENG</v>
      </c>
      <c r="H159" s="87" t="str">
        <f t="shared" si="167"/>
        <v>ENGLAND</v>
      </c>
      <c r="I159" s="292">
        <f t="shared" si="141"/>
        <v>2707</v>
      </c>
      <c r="J159" s="292">
        <f t="shared" si="141"/>
        <v>791</v>
      </c>
      <c r="K159" s="292">
        <f t="shared" si="141"/>
        <v>369</v>
      </c>
      <c r="L159" s="292">
        <f t="shared" si="141"/>
        <v>190</v>
      </c>
      <c r="M159" s="292">
        <f t="shared" si="158"/>
        <v>2669</v>
      </c>
      <c r="N159" s="292">
        <f t="shared" si="158"/>
        <v>254</v>
      </c>
      <c r="O159" s="292">
        <f t="shared" si="158"/>
        <v>362</v>
      </c>
      <c r="P159" s="292">
        <f t="shared" si="158"/>
        <v>108</v>
      </c>
      <c r="Q159" s="292">
        <f t="shared" si="142"/>
        <v>0</v>
      </c>
      <c r="R159" s="292">
        <f t="shared" si="142"/>
        <v>0</v>
      </c>
      <c r="S159" s="292">
        <f t="shared" si="163"/>
        <v>8045</v>
      </c>
      <c r="T159" s="293">
        <f t="shared" si="130"/>
        <v>4358</v>
      </c>
      <c r="U159" s="290">
        <f t="shared" si="153"/>
        <v>95.657847636530505</v>
      </c>
      <c r="V159" s="290">
        <f t="shared" si="154"/>
        <v>83.31436438733364</v>
      </c>
      <c r="W159" s="290">
        <f t="shared" si="155"/>
        <v>148.22716842588343</v>
      </c>
      <c r="X159" s="289">
        <f t="shared" si="131"/>
        <v>4819</v>
      </c>
      <c r="Y159" s="290">
        <f t="shared" si="143"/>
        <v>77.836750363145882</v>
      </c>
      <c r="Z159" s="290">
        <f t="shared" si="144"/>
        <v>31.874870305042538</v>
      </c>
      <c r="AA159" s="290">
        <f t="shared" si="145"/>
        <v>207.35816559452169</v>
      </c>
      <c r="AB159" s="289">
        <f t="shared" si="132"/>
        <v>698</v>
      </c>
      <c r="AC159" s="290">
        <f t="shared" si="146"/>
        <v>60.085243553008596</v>
      </c>
      <c r="AD159" s="290">
        <f t="shared" si="147"/>
        <v>51.690544412607451</v>
      </c>
      <c r="AE159" s="290">
        <f t="shared" si="148"/>
        <v>101.21489971346705</v>
      </c>
      <c r="AF159" s="287">
        <f t="shared" si="133"/>
        <v>1080</v>
      </c>
      <c r="AG159" s="288">
        <f t="shared" si="156"/>
        <v>149.47640449438202</v>
      </c>
      <c r="AH159" s="288">
        <f t="shared" si="157"/>
        <v>206.88224719101126</v>
      </c>
      <c r="AI159" s="287">
        <f t="shared" si="149"/>
        <v>890</v>
      </c>
      <c r="AJ159" s="284">
        <f t="shared" si="149"/>
        <v>0</v>
      </c>
      <c r="AK159" s="284">
        <f t="shared" si="149"/>
        <v>0</v>
      </c>
      <c r="AL159" s="284"/>
      <c r="AM159" s="284"/>
      <c r="AN159" s="284">
        <f t="shared" si="150"/>
        <v>9014</v>
      </c>
      <c r="AO159" s="284">
        <f t="shared" si="150"/>
        <v>9245</v>
      </c>
      <c r="AP159" s="291">
        <f t="shared" si="159"/>
        <v>0</v>
      </c>
      <c r="AQ159" s="291">
        <f t="shared" si="159"/>
        <v>0</v>
      </c>
      <c r="AR159" s="292">
        <f t="shared" si="164"/>
        <v>0</v>
      </c>
      <c r="AS159" s="292">
        <f t="shared" si="164"/>
        <v>0</v>
      </c>
      <c r="AT159" s="292">
        <f t="shared" si="164"/>
        <v>0</v>
      </c>
      <c r="AU159" s="292">
        <f t="shared" si="164"/>
        <v>0</v>
      </c>
      <c r="AV159" s="286">
        <f t="shared" si="164"/>
        <v>0</v>
      </c>
      <c r="AW159" s="286">
        <f t="shared" si="164"/>
        <v>0</v>
      </c>
      <c r="AX159" s="286">
        <f t="shared" si="164"/>
        <v>0</v>
      </c>
      <c r="AY159" s="286">
        <f t="shared" si="164"/>
        <v>0</v>
      </c>
      <c r="AZ159" s="286">
        <f t="shared" si="164"/>
        <v>0</v>
      </c>
      <c r="BA159" s="286">
        <f t="shared" si="164"/>
        <v>0</v>
      </c>
      <c r="BB159" s="89"/>
      <c r="BC159" s="287">
        <f t="shared" si="165"/>
        <v>133034</v>
      </c>
      <c r="BD159" s="287">
        <f t="shared" si="165"/>
        <v>184125.2</v>
      </c>
      <c r="BE159" s="333">
        <f t="shared" si="165"/>
        <v>416876.89999999997</v>
      </c>
      <c r="BF159" s="333">
        <f t="shared" si="165"/>
        <v>363084</v>
      </c>
      <c r="BG159" s="333">
        <f t="shared" si="165"/>
        <v>645974</v>
      </c>
      <c r="BH159" s="333">
        <f t="shared" si="165"/>
        <v>375095.3</v>
      </c>
      <c r="BI159" s="333">
        <f t="shared" si="165"/>
        <v>153605</v>
      </c>
      <c r="BJ159" s="333">
        <f t="shared" si="165"/>
        <v>999259</v>
      </c>
      <c r="BK159" s="333">
        <f t="shared" si="165"/>
        <v>41939.5</v>
      </c>
      <c r="BL159" s="333">
        <f t="shared" si="165"/>
        <v>36080</v>
      </c>
      <c r="BM159" s="333">
        <f t="shared" si="165"/>
        <v>70648</v>
      </c>
      <c r="BN159" s="334">
        <f t="shared" si="55"/>
        <v>2</v>
      </c>
      <c r="BO159" s="87">
        <f t="shared" si="134"/>
        <v>2024</v>
      </c>
      <c r="BP159" s="87"/>
    </row>
    <row r="160" spans="1:68" s="35" customFormat="1" ht="10.5" customHeight="1" x14ac:dyDescent="0.2">
      <c r="A160" s="87" t="str">
        <f t="shared" si="129"/>
        <v>2023-24ENG3</v>
      </c>
      <c r="B160" s="87" t="str">
        <f t="shared" si="161"/>
        <v>ENG</v>
      </c>
      <c r="C160" s="87" t="str">
        <f t="shared" si="166"/>
        <v>2023-24</v>
      </c>
      <c r="D160" s="35" t="s">
        <v>526</v>
      </c>
      <c r="F160" s="86" t="str">
        <f t="shared" si="119"/>
        <v>ENG</v>
      </c>
      <c r="G160" s="86" t="str">
        <f t="shared" si="167"/>
        <v>ENG</v>
      </c>
      <c r="H160" s="87" t="str">
        <f t="shared" si="167"/>
        <v>ENGLAND</v>
      </c>
      <c r="I160" s="292">
        <f t="shared" si="141"/>
        <v>2991</v>
      </c>
      <c r="J160" s="292">
        <f t="shared" si="141"/>
        <v>809</v>
      </c>
      <c r="K160" s="292">
        <f t="shared" si="141"/>
        <v>426</v>
      </c>
      <c r="L160" s="292">
        <f t="shared" si="141"/>
        <v>198</v>
      </c>
      <c r="M160" s="292">
        <f t="shared" si="158"/>
        <v>2963</v>
      </c>
      <c r="N160" s="292">
        <f t="shared" si="158"/>
        <v>270</v>
      </c>
      <c r="O160" s="292">
        <f t="shared" si="158"/>
        <v>422</v>
      </c>
      <c r="P160" s="292">
        <f t="shared" si="158"/>
        <v>116</v>
      </c>
      <c r="Q160" s="292">
        <f t="shared" si="142"/>
        <v>0</v>
      </c>
      <c r="R160" s="292">
        <f t="shared" si="142"/>
        <v>0</v>
      </c>
      <c r="S160" s="292">
        <f t="shared" si="163"/>
        <v>8479</v>
      </c>
      <c r="T160" s="293">
        <f t="shared" si="130"/>
        <v>4474</v>
      </c>
      <c r="U160" s="290">
        <f t="shared" si="153"/>
        <v>94.705789003129212</v>
      </c>
      <c r="V160" s="290">
        <f t="shared" si="154"/>
        <v>81.75905230219044</v>
      </c>
      <c r="W160" s="290">
        <f t="shared" si="155"/>
        <v>145.14595440321861</v>
      </c>
      <c r="X160" s="289">
        <f t="shared" si="131"/>
        <v>4827</v>
      </c>
      <c r="Y160" s="290">
        <f t="shared" si="143"/>
        <v>76.574601201574467</v>
      </c>
      <c r="Z160" s="290">
        <f t="shared" si="144"/>
        <v>31.952765692977003</v>
      </c>
      <c r="AA160" s="290">
        <f t="shared" si="145"/>
        <v>202.96291692562667</v>
      </c>
      <c r="AB160" s="289">
        <f t="shared" si="132"/>
        <v>727</v>
      </c>
      <c r="AC160" s="290">
        <f t="shared" si="146"/>
        <v>59.019119669876204</v>
      </c>
      <c r="AD160" s="290">
        <f t="shared" si="147"/>
        <v>51.354883081155435</v>
      </c>
      <c r="AE160" s="290">
        <f t="shared" si="148"/>
        <v>98.045392022008258</v>
      </c>
      <c r="AF160" s="287">
        <f t="shared" si="133"/>
        <v>1145</v>
      </c>
      <c r="AG160" s="288">
        <f t="shared" si="156"/>
        <v>153.51319957761351</v>
      </c>
      <c r="AH160" s="288">
        <f t="shared" si="157"/>
        <v>210.74699049630414</v>
      </c>
      <c r="AI160" s="287">
        <f t="shared" si="149"/>
        <v>947</v>
      </c>
      <c r="AJ160" s="284">
        <f t="shared" si="149"/>
        <v>0</v>
      </c>
      <c r="AK160" s="284">
        <f t="shared" si="149"/>
        <v>0</v>
      </c>
      <c r="AL160" s="284"/>
      <c r="AM160" s="284"/>
      <c r="AN160" s="284">
        <f t="shared" si="150"/>
        <v>0</v>
      </c>
      <c r="AO160" s="284">
        <f t="shared" si="150"/>
        <v>0</v>
      </c>
      <c r="AP160" s="291">
        <f t="shared" si="159"/>
        <v>0</v>
      </c>
      <c r="AQ160" s="291">
        <f t="shared" si="159"/>
        <v>0</v>
      </c>
      <c r="AR160" s="292">
        <f t="shared" si="164"/>
        <v>0</v>
      </c>
      <c r="AS160" s="292">
        <f t="shared" si="164"/>
        <v>0</v>
      </c>
      <c r="AT160" s="292">
        <f t="shared" si="164"/>
        <v>0</v>
      </c>
      <c r="AU160" s="292">
        <f t="shared" si="164"/>
        <v>0</v>
      </c>
      <c r="AV160" s="286">
        <f t="shared" si="164"/>
        <v>0</v>
      </c>
      <c r="AW160" s="286">
        <f t="shared" si="164"/>
        <v>0</v>
      </c>
      <c r="AX160" s="286">
        <f t="shared" si="164"/>
        <v>0</v>
      </c>
      <c r="AY160" s="286">
        <f t="shared" si="164"/>
        <v>0</v>
      </c>
      <c r="AZ160" s="286">
        <f t="shared" si="164"/>
        <v>0</v>
      </c>
      <c r="BA160" s="286">
        <f t="shared" si="164"/>
        <v>0</v>
      </c>
      <c r="BB160" s="89"/>
      <c r="BC160" s="287">
        <f t="shared" si="165"/>
        <v>145377</v>
      </c>
      <c r="BD160" s="287">
        <f t="shared" si="165"/>
        <v>199577.40000000002</v>
      </c>
      <c r="BE160" s="333">
        <f t="shared" si="165"/>
        <v>423713.70000000007</v>
      </c>
      <c r="BF160" s="333">
        <f t="shared" si="165"/>
        <v>365790</v>
      </c>
      <c r="BG160" s="333">
        <f t="shared" si="165"/>
        <v>649383</v>
      </c>
      <c r="BH160" s="333">
        <f t="shared" si="165"/>
        <v>369625.59999999998</v>
      </c>
      <c r="BI160" s="333">
        <f t="shared" si="165"/>
        <v>154236</v>
      </c>
      <c r="BJ160" s="333">
        <f t="shared" si="165"/>
        <v>979702</v>
      </c>
      <c r="BK160" s="333">
        <f t="shared" si="165"/>
        <v>42906.9</v>
      </c>
      <c r="BL160" s="333">
        <f t="shared" si="165"/>
        <v>37335</v>
      </c>
      <c r="BM160" s="333">
        <f t="shared" si="165"/>
        <v>71279</v>
      </c>
      <c r="BN160" s="334">
        <f t="shared" si="55"/>
        <v>3</v>
      </c>
      <c r="BO160" s="87">
        <f t="shared" si="134"/>
        <v>2024</v>
      </c>
      <c r="BP160" s="87"/>
    </row>
    <row r="161" spans="1:68" s="35" customFormat="1" ht="10.5" customHeight="1" x14ac:dyDescent="0.2">
      <c r="A161" s="87" t="str">
        <f t="shared" si="129"/>
        <v>2024-25ENG4</v>
      </c>
      <c r="B161" s="87" t="str">
        <f t="shared" si="161"/>
        <v>ENG</v>
      </c>
      <c r="C161" s="87" t="str">
        <f t="shared" si="166"/>
        <v>2024-25</v>
      </c>
      <c r="D161" s="35" t="s">
        <v>514</v>
      </c>
      <c r="F161" s="86" t="str">
        <f t="shared" si="119"/>
        <v>ENG</v>
      </c>
      <c r="G161" s="86" t="str">
        <f t="shared" si="167"/>
        <v>ENG</v>
      </c>
      <c r="H161" s="87" t="str">
        <f t="shared" si="167"/>
        <v>ENGLAND</v>
      </c>
      <c r="I161" s="292">
        <f t="shared" si="141"/>
        <v>2719</v>
      </c>
      <c r="J161" s="292">
        <f t="shared" si="141"/>
        <v>750</v>
      </c>
      <c r="K161" s="292">
        <f t="shared" si="141"/>
        <v>432</v>
      </c>
      <c r="L161" s="292">
        <f t="shared" si="141"/>
        <v>229</v>
      </c>
      <c r="M161" s="292">
        <f t="shared" si="158"/>
        <v>2701</v>
      </c>
      <c r="N161" s="292">
        <f t="shared" si="158"/>
        <v>274</v>
      </c>
      <c r="O161" s="292">
        <f t="shared" si="158"/>
        <v>421</v>
      </c>
      <c r="P161" s="292">
        <f t="shared" si="158"/>
        <v>136</v>
      </c>
      <c r="Q161" s="292">
        <f t="shared" si="142"/>
        <v>0</v>
      </c>
      <c r="R161" s="292">
        <f t="shared" si="142"/>
        <v>0</v>
      </c>
      <c r="S161" s="292">
        <f t="shared" si="163"/>
        <v>7692</v>
      </c>
      <c r="T161" s="293">
        <f t="shared" si="130"/>
        <v>4330</v>
      </c>
      <c r="U161" s="290">
        <f t="shared" si="153"/>
        <v>90.039099307159361</v>
      </c>
      <c r="V161" s="290">
        <f t="shared" si="154"/>
        <v>79.807390300230949</v>
      </c>
      <c r="W161" s="290">
        <f t="shared" si="155"/>
        <v>138.95958429561202</v>
      </c>
      <c r="X161" s="289">
        <f t="shared" si="131"/>
        <v>4830</v>
      </c>
      <c r="Y161" s="290">
        <f t="shared" si="143"/>
        <v>78.075238095238092</v>
      </c>
      <c r="Z161" s="290">
        <f t="shared" si="144"/>
        <v>31.522153209109732</v>
      </c>
      <c r="AA161" s="290">
        <f t="shared" si="145"/>
        <v>212.51863354037266</v>
      </c>
      <c r="AB161" s="289">
        <f t="shared" si="132"/>
        <v>711</v>
      </c>
      <c r="AC161" s="290">
        <f t="shared" si="146"/>
        <v>60.614908579465535</v>
      </c>
      <c r="AD161" s="290">
        <f t="shared" si="147"/>
        <v>50.416315049226441</v>
      </c>
      <c r="AE161" s="290">
        <f t="shared" si="148"/>
        <v>105.84669479606188</v>
      </c>
      <c r="AF161" s="287">
        <f t="shared" si="133"/>
        <v>1277</v>
      </c>
      <c r="AG161" s="288">
        <f t="shared" si="156"/>
        <v>149.68003820439364</v>
      </c>
      <c r="AH161" s="288">
        <f t="shared" si="157"/>
        <v>203.33123209169057</v>
      </c>
      <c r="AI161" s="287">
        <f t="shared" si="149"/>
        <v>1047</v>
      </c>
      <c r="AJ161" s="284">
        <f t="shared" si="149"/>
        <v>1401</v>
      </c>
      <c r="AK161" s="284">
        <f t="shared" si="149"/>
        <v>1763</v>
      </c>
      <c r="AL161" s="284"/>
      <c r="AM161" s="284"/>
      <c r="AN161" s="284">
        <f t="shared" si="150"/>
        <v>0</v>
      </c>
      <c r="AO161" s="284">
        <f t="shared" si="150"/>
        <v>0</v>
      </c>
      <c r="AP161" s="291">
        <f t="shared" si="159"/>
        <v>0</v>
      </c>
      <c r="AQ161" s="291">
        <f t="shared" si="159"/>
        <v>0</v>
      </c>
      <c r="AR161" s="292">
        <f t="shared" si="164"/>
        <v>0</v>
      </c>
      <c r="AS161" s="292">
        <f t="shared" si="164"/>
        <v>0</v>
      </c>
      <c r="AT161" s="292">
        <f t="shared" si="164"/>
        <v>0</v>
      </c>
      <c r="AU161" s="292">
        <f t="shared" si="164"/>
        <v>0</v>
      </c>
      <c r="AV161" s="286">
        <f t="shared" si="164"/>
        <v>0</v>
      </c>
      <c r="AW161" s="286">
        <f t="shared" si="164"/>
        <v>0</v>
      </c>
      <c r="AX161" s="286">
        <f t="shared" si="164"/>
        <v>0</v>
      </c>
      <c r="AY161" s="286">
        <f t="shared" si="164"/>
        <v>0</v>
      </c>
      <c r="AZ161" s="286">
        <f t="shared" si="164"/>
        <v>0</v>
      </c>
      <c r="BA161" s="286">
        <f t="shared" si="164"/>
        <v>0</v>
      </c>
      <c r="BB161" s="89"/>
      <c r="BC161" s="287">
        <f t="shared" si="165"/>
        <v>156715.00000000015</v>
      </c>
      <c r="BD161" s="287">
        <f t="shared" si="165"/>
        <v>212887.80000000002</v>
      </c>
      <c r="BE161" s="333">
        <f t="shared" si="165"/>
        <v>389869.30000000005</v>
      </c>
      <c r="BF161" s="333">
        <f t="shared" si="165"/>
        <v>345566</v>
      </c>
      <c r="BG161" s="333">
        <f t="shared" si="165"/>
        <v>601695</v>
      </c>
      <c r="BH161" s="333">
        <f t="shared" si="165"/>
        <v>377103.39999999997</v>
      </c>
      <c r="BI161" s="333">
        <f t="shared" si="165"/>
        <v>152252</v>
      </c>
      <c r="BJ161" s="333">
        <f t="shared" si="165"/>
        <v>1026465</v>
      </c>
      <c r="BK161" s="333">
        <f t="shared" si="165"/>
        <v>43097.2</v>
      </c>
      <c r="BL161" s="333">
        <f t="shared" si="165"/>
        <v>35846</v>
      </c>
      <c r="BM161" s="333">
        <f t="shared" si="165"/>
        <v>75257</v>
      </c>
      <c r="BN161" s="334">
        <f t="shared" si="55"/>
        <v>4</v>
      </c>
      <c r="BO161" s="87">
        <f t="shared" si="134"/>
        <v>2024</v>
      </c>
      <c r="BP161" s="87"/>
    </row>
    <row r="162" spans="1:68" s="35" customFormat="1" ht="10.5" customHeight="1" x14ac:dyDescent="0.2">
      <c r="A162" s="87" t="str">
        <f t="shared" ref="A162" si="168">CONCATENATE(C162,G162,BN162)</f>
        <v>2024-25ENG5</v>
      </c>
      <c r="B162" s="87" t="str">
        <f t="shared" si="161"/>
        <v>ENG</v>
      </c>
      <c r="C162" s="87" t="str">
        <f t="shared" ref="C162" si="169">IF(D162=D$5,LEFT(C161,4)+1&amp;"-"&amp;RIGHT(C161,2)+1,C161)</f>
        <v>2024-25</v>
      </c>
      <c r="D162" s="35" t="s">
        <v>516</v>
      </c>
      <c r="F162" s="86" t="str">
        <f t="shared" ref="F162" si="170">G162</f>
        <v>ENG</v>
      </c>
      <c r="G162" s="86" t="str">
        <f t="shared" si="167"/>
        <v>ENG</v>
      </c>
      <c r="H162" s="87" t="str">
        <f t="shared" si="167"/>
        <v>ENGLAND</v>
      </c>
      <c r="I162" s="292">
        <f t="shared" si="141"/>
        <v>2576</v>
      </c>
      <c r="J162" s="292">
        <f t="shared" si="141"/>
        <v>732</v>
      </c>
      <c r="K162" s="292">
        <f t="shared" si="141"/>
        <v>379</v>
      </c>
      <c r="L162" s="292">
        <f t="shared" si="141"/>
        <v>184</v>
      </c>
      <c r="M162" s="292">
        <f t="shared" si="158"/>
        <v>2565</v>
      </c>
      <c r="N162" s="292">
        <f t="shared" si="158"/>
        <v>268</v>
      </c>
      <c r="O162" s="292">
        <f t="shared" si="158"/>
        <v>375</v>
      </c>
      <c r="P162" s="292">
        <f t="shared" si="158"/>
        <v>108</v>
      </c>
      <c r="Q162" s="292">
        <f t="shared" si="142"/>
        <v>928</v>
      </c>
      <c r="R162" s="292">
        <f t="shared" si="142"/>
        <v>775</v>
      </c>
      <c r="S162" s="292">
        <f t="shared" si="163"/>
        <v>7546</v>
      </c>
      <c r="T162" s="293">
        <f t="shared" si="130"/>
        <v>4617</v>
      </c>
      <c r="U162" s="290">
        <f t="shared" ref="U162" si="171">BE162/T162</f>
        <v>93.928958197964036</v>
      </c>
      <c r="V162" s="290">
        <f t="shared" ref="V162" si="172">BF162/T162</f>
        <v>82.254061078622485</v>
      </c>
      <c r="W162" s="290">
        <f t="shared" ref="W162" si="173">BG162/T162</f>
        <v>144.6595191682911</v>
      </c>
      <c r="X162" s="289">
        <f t="shared" si="131"/>
        <v>5007</v>
      </c>
      <c r="Y162" s="290">
        <f t="shared" ref="Y162" si="174">IFERROR(BH162/X162,"-")</f>
        <v>78.571380067904926</v>
      </c>
      <c r="Z162" s="290">
        <f t="shared" ref="Z162" si="175">IFERROR(BI162/X162,"-")</f>
        <v>31.333533053724786</v>
      </c>
      <c r="AA162" s="290">
        <f t="shared" ref="AA162" si="176">IFERROR(BJ162/X162,"-")</f>
        <v>212.07689235070902</v>
      </c>
      <c r="AB162" s="289">
        <f t="shared" si="132"/>
        <v>748</v>
      </c>
      <c r="AC162" s="290">
        <f t="shared" ref="AC162" si="177">IFERROR(BK162/AB162,"-")</f>
        <v>60.539171122994645</v>
      </c>
      <c r="AD162" s="290">
        <f t="shared" ref="AD162" si="178">IFERROR(BL162/AB162,"-")</f>
        <v>51.696524064171122</v>
      </c>
      <c r="AE162" s="290">
        <f t="shared" ref="AE162" si="179">IFERROR(BM162/AB162,"-")</f>
        <v>98.410427807486627</v>
      </c>
      <c r="AF162" s="287">
        <f t="shared" si="133"/>
        <v>1163</v>
      </c>
      <c r="AG162" s="288">
        <f t="shared" ref="AG162" si="180">BC162/AI162</f>
        <v>149.06179196704423</v>
      </c>
      <c r="AH162" s="288">
        <f t="shared" ref="AH162" si="181">BD162/AI162</f>
        <v>212.57116374871265</v>
      </c>
      <c r="AI162" s="287">
        <f t="shared" si="149"/>
        <v>971</v>
      </c>
      <c r="AJ162" s="284">
        <f t="shared" si="149"/>
        <v>0</v>
      </c>
      <c r="AK162" s="284">
        <f t="shared" si="149"/>
        <v>0</v>
      </c>
      <c r="AL162" s="284"/>
      <c r="AM162" s="284"/>
      <c r="AN162" s="284">
        <f t="shared" si="150"/>
        <v>0</v>
      </c>
      <c r="AO162" s="284">
        <f t="shared" si="150"/>
        <v>0</v>
      </c>
      <c r="AP162" s="291">
        <f t="shared" si="159"/>
        <v>0</v>
      </c>
      <c r="AQ162" s="291">
        <f t="shared" si="159"/>
        <v>0</v>
      </c>
      <c r="AR162" s="292">
        <f t="shared" si="164"/>
        <v>0</v>
      </c>
      <c r="AS162" s="292">
        <f t="shared" si="164"/>
        <v>0</v>
      </c>
      <c r="AT162" s="292">
        <f t="shared" si="164"/>
        <v>0</v>
      </c>
      <c r="AU162" s="292">
        <f t="shared" si="164"/>
        <v>0</v>
      </c>
      <c r="AV162" s="286">
        <f t="shared" si="164"/>
        <v>0</v>
      </c>
      <c r="AW162" s="286">
        <f t="shared" si="164"/>
        <v>0</v>
      </c>
      <c r="AX162" s="286">
        <f t="shared" si="164"/>
        <v>0</v>
      </c>
      <c r="AY162" s="286">
        <f t="shared" si="164"/>
        <v>0</v>
      </c>
      <c r="AZ162" s="286">
        <f t="shared" si="164"/>
        <v>0</v>
      </c>
      <c r="BA162" s="286">
        <f t="shared" si="164"/>
        <v>0</v>
      </c>
      <c r="BB162" s="89"/>
      <c r="BC162" s="287">
        <f t="shared" si="165"/>
        <v>144738.99999999994</v>
      </c>
      <c r="BD162" s="287">
        <f t="shared" si="165"/>
        <v>206406.59999999998</v>
      </c>
      <c r="BE162" s="333">
        <f t="shared" si="165"/>
        <v>433669.99999999994</v>
      </c>
      <c r="BF162" s="333">
        <f t="shared" si="165"/>
        <v>379767</v>
      </c>
      <c r="BG162" s="333">
        <f t="shared" si="165"/>
        <v>667893</v>
      </c>
      <c r="BH162" s="333">
        <f t="shared" si="165"/>
        <v>393406.89999999997</v>
      </c>
      <c r="BI162" s="333">
        <f t="shared" si="165"/>
        <v>156887</v>
      </c>
      <c r="BJ162" s="333">
        <f t="shared" si="165"/>
        <v>1061869</v>
      </c>
      <c r="BK162" s="333">
        <f t="shared" si="165"/>
        <v>45283.299999999996</v>
      </c>
      <c r="BL162" s="333">
        <f t="shared" si="165"/>
        <v>38669</v>
      </c>
      <c r="BM162" s="333">
        <f t="shared" si="165"/>
        <v>73611</v>
      </c>
      <c r="BN162" s="334">
        <f t="shared" si="55"/>
        <v>5</v>
      </c>
      <c r="BO162" s="87">
        <f t="shared" ref="BO162" si="182">VALUE(LEFT(C162,4)+IF($BN162&lt;4,1,0))</f>
        <v>2024</v>
      </c>
      <c r="BP162" s="87"/>
    </row>
    <row r="163" spans="1:68" s="35" customFormat="1" ht="10.5" customHeight="1" x14ac:dyDescent="0.2">
      <c r="A163" s="87" t="str">
        <f t="shared" ref="A163" si="183">CONCATENATE(C163,G163,BN163)</f>
        <v>2024-25ENG6</v>
      </c>
      <c r="B163" s="87" t="str">
        <f t="shared" si="161"/>
        <v>ENG</v>
      </c>
      <c r="C163" s="87" t="str">
        <f t="shared" ref="C163" si="184">IF(D163=D$5,LEFT(C162,4)+1&amp;"-"&amp;RIGHT(C162,2)+1,C162)</f>
        <v>2024-25</v>
      </c>
      <c r="D163" s="35" t="s">
        <v>517</v>
      </c>
      <c r="F163" s="86" t="str">
        <f t="shared" ref="F163" si="185">G163</f>
        <v>ENG</v>
      </c>
      <c r="G163" s="86" t="str">
        <f t="shared" si="167"/>
        <v>ENG</v>
      </c>
      <c r="H163" s="87" t="str">
        <f t="shared" si="167"/>
        <v>ENGLAND</v>
      </c>
      <c r="I163" s="292">
        <f t="shared" si="141"/>
        <v>2603</v>
      </c>
      <c r="J163" s="292">
        <f t="shared" si="141"/>
        <v>725</v>
      </c>
      <c r="K163" s="292">
        <f t="shared" si="141"/>
        <v>403</v>
      </c>
      <c r="L163" s="292">
        <f t="shared" si="141"/>
        <v>208</v>
      </c>
      <c r="M163" s="292">
        <f t="shared" si="158"/>
        <v>2584</v>
      </c>
      <c r="N163" s="292">
        <f t="shared" si="158"/>
        <v>265</v>
      </c>
      <c r="O163" s="292">
        <f t="shared" si="158"/>
        <v>399</v>
      </c>
      <c r="P163" s="292">
        <f t="shared" si="158"/>
        <v>123</v>
      </c>
      <c r="Q163" s="292">
        <f t="shared" si="142"/>
        <v>0</v>
      </c>
      <c r="R163" s="292">
        <f t="shared" si="142"/>
        <v>0</v>
      </c>
      <c r="S163" s="292">
        <f t="shared" si="163"/>
        <v>7345</v>
      </c>
      <c r="T163" s="293">
        <f t="shared" si="130"/>
        <v>4481</v>
      </c>
      <c r="U163" s="290">
        <f t="shared" ref="U163" si="186">BE163/T163</f>
        <v>95.206003124302626</v>
      </c>
      <c r="V163" s="290">
        <f t="shared" ref="V163" si="187">BF163/T163</f>
        <v>80.590493193483596</v>
      </c>
      <c r="W163" s="290">
        <f t="shared" ref="W163" si="188">BG163/T163</f>
        <v>147.27717027449231</v>
      </c>
      <c r="X163" s="289">
        <f t="shared" si="131"/>
        <v>4762</v>
      </c>
      <c r="Y163" s="290">
        <f t="shared" ref="Y163" si="189">IFERROR(BH163/X163,"-")</f>
        <v>76.351574968500614</v>
      </c>
      <c r="Z163" s="290">
        <f t="shared" ref="Z163" si="190">IFERROR(BI163/X163,"-")</f>
        <v>32.218605627887442</v>
      </c>
      <c r="AA163" s="290">
        <f t="shared" ref="AA163" si="191">IFERROR(BJ163/X163,"-")</f>
        <v>204.6902561948761</v>
      </c>
      <c r="AB163" s="289">
        <f t="shared" si="132"/>
        <v>712</v>
      </c>
      <c r="AC163" s="290">
        <f t="shared" ref="AC163" si="192">IFERROR(BK163/AB163,"-")</f>
        <v>59.103089887640444</v>
      </c>
      <c r="AD163" s="290">
        <f t="shared" ref="AD163" si="193">IFERROR(BL163/AB163,"-")</f>
        <v>52.330056179775283</v>
      </c>
      <c r="AE163" s="290">
        <f t="shared" ref="AE163" si="194">IFERROR(BM163/AB163,"-")</f>
        <v>97.410112359550567</v>
      </c>
      <c r="AF163" s="287">
        <f t="shared" si="133"/>
        <v>1088</v>
      </c>
      <c r="AG163" s="288">
        <f t="shared" ref="AG163" si="195">BC163/AI163</f>
        <v>147.97682119205305</v>
      </c>
      <c r="AH163" s="288">
        <f t="shared" ref="AH163" si="196">BD163/AI163</f>
        <v>214.79337748344369</v>
      </c>
      <c r="AI163" s="287">
        <f t="shared" si="149"/>
        <v>906</v>
      </c>
      <c r="AJ163" s="284">
        <f t="shared" si="149"/>
        <v>0</v>
      </c>
      <c r="AK163" s="284">
        <f t="shared" si="149"/>
        <v>0</v>
      </c>
      <c r="AL163" s="284">
        <f t="shared" ref="AL163:AM184" si="197">SUMIFS(AL$729:AL$10135,$BN$729:$BN$10135,$BN163,$BO$729:$BO$10135,$BO163)</f>
        <v>1320</v>
      </c>
      <c r="AM163" s="284">
        <f t="shared" si="197"/>
        <v>3047</v>
      </c>
      <c r="AN163" s="284">
        <f t="shared" si="150"/>
        <v>0</v>
      </c>
      <c r="AO163" s="284">
        <f t="shared" si="150"/>
        <v>0</v>
      </c>
      <c r="AP163" s="291">
        <f t="shared" si="159"/>
        <v>0</v>
      </c>
      <c r="AQ163" s="291">
        <f t="shared" si="159"/>
        <v>0</v>
      </c>
      <c r="AR163" s="292">
        <f t="shared" si="164"/>
        <v>0</v>
      </c>
      <c r="AS163" s="292">
        <f t="shared" si="164"/>
        <v>0</v>
      </c>
      <c r="AT163" s="292">
        <f t="shared" si="164"/>
        <v>0</v>
      </c>
      <c r="AU163" s="292">
        <f t="shared" si="164"/>
        <v>0</v>
      </c>
      <c r="AV163" s="286">
        <f t="shared" si="164"/>
        <v>0</v>
      </c>
      <c r="AW163" s="286">
        <f t="shared" si="164"/>
        <v>0</v>
      </c>
      <c r="AX163" s="286">
        <f t="shared" si="164"/>
        <v>0</v>
      </c>
      <c r="AY163" s="286">
        <f t="shared" si="164"/>
        <v>0</v>
      </c>
      <c r="AZ163" s="286">
        <f t="shared" si="164"/>
        <v>0</v>
      </c>
      <c r="BA163" s="286">
        <f t="shared" si="164"/>
        <v>0</v>
      </c>
      <c r="BB163" s="89"/>
      <c r="BC163" s="287">
        <f t="shared" si="165"/>
        <v>134067.00000000006</v>
      </c>
      <c r="BD163" s="287">
        <f t="shared" si="165"/>
        <v>194602.8</v>
      </c>
      <c r="BE163" s="333">
        <f t="shared" si="165"/>
        <v>426618.10000000003</v>
      </c>
      <c r="BF163" s="333">
        <f t="shared" si="165"/>
        <v>361126</v>
      </c>
      <c r="BG163" s="333">
        <f t="shared" si="165"/>
        <v>659949</v>
      </c>
      <c r="BH163" s="333">
        <f t="shared" si="165"/>
        <v>363586.19999999995</v>
      </c>
      <c r="BI163" s="333">
        <f t="shared" si="165"/>
        <v>153425</v>
      </c>
      <c r="BJ163" s="333">
        <f t="shared" si="165"/>
        <v>974735</v>
      </c>
      <c r="BK163" s="333">
        <f t="shared" si="165"/>
        <v>42081.399999999994</v>
      </c>
      <c r="BL163" s="333">
        <f t="shared" si="165"/>
        <v>37259</v>
      </c>
      <c r="BM163" s="333">
        <f t="shared" si="165"/>
        <v>69356</v>
      </c>
      <c r="BN163" s="334">
        <f t="shared" si="55"/>
        <v>6</v>
      </c>
      <c r="BO163" s="87">
        <f t="shared" ref="BO163" si="198">VALUE(LEFT(C163,4)+IF($BN163&lt;4,1,0))</f>
        <v>2024</v>
      </c>
      <c r="BP163" s="87"/>
    </row>
    <row r="164" spans="1:68" s="35" customFormat="1" ht="10.5" customHeight="1" x14ac:dyDescent="0.2">
      <c r="A164" s="87" t="str">
        <f t="shared" ref="A164" si="199">CONCATENATE(C164,G164,BN164)</f>
        <v>2024-25ENG7</v>
      </c>
      <c r="B164" s="87" t="str">
        <f t="shared" si="161"/>
        <v>ENG</v>
      </c>
      <c r="C164" s="87" t="str">
        <f t="shared" ref="C164" si="200">IF(D164=D$5,LEFT(C163,4)+1&amp;"-"&amp;RIGHT(C163,2)+1,C163)</f>
        <v>2024-25</v>
      </c>
      <c r="D164" s="35" t="s">
        <v>518</v>
      </c>
      <c r="F164" s="86" t="str">
        <f t="shared" ref="F164" si="201">G164</f>
        <v>ENG</v>
      </c>
      <c r="G164" s="86" t="str">
        <f t="shared" si="167"/>
        <v>ENG</v>
      </c>
      <c r="H164" s="87" t="str">
        <f t="shared" si="167"/>
        <v>ENGLAND</v>
      </c>
      <c r="I164" s="292">
        <f t="shared" si="141"/>
        <v>2533</v>
      </c>
      <c r="J164" s="292">
        <f t="shared" si="141"/>
        <v>701</v>
      </c>
      <c r="K164" s="292">
        <f t="shared" si="141"/>
        <v>374</v>
      </c>
      <c r="L164" s="292">
        <f t="shared" si="141"/>
        <v>189</v>
      </c>
      <c r="M164" s="292">
        <f t="shared" si="158"/>
        <v>2519</v>
      </c>
      <c r="N164" s="292">
        <f t="shared" si="158"/>
        <v>284</v>
      </c>
      <c r="O164" s="292">
        <f t="shared" si="158"/>
        <v>373</v>
      </c>
      <c r="P164" s="292">
        <f t="shared" si="158"/>
        <v>118</v>
      </c>
      <c r="Q164" s="292">
        <f t="shared" si="142"/>
        <v>0</v>
      </c>
      <c r="R164" s="292">
        <f t="shared" si="142"/>
        <v>0</v>
      </c>
      <c r="S164" s="292">
        <f t="shared" si="163"/>
        <v>7306</v>
      </c>
      <c r="T164" s="293">
        <f t="shared" si="130"/>
        <v>4490</v>
      </c>
      <c r="U164" s="290">
        <f t="shared" ref="U164" si="202">BE164/T164</f>
        <v>93.458619153674832</v>
      </c>
      <c r="V164" s="290">
        <f t="shared" ref="V164" si="203">BF164/T164</f>
        <v>81.281291759465475</v>
      </c>
      <c r="W164" s="290">
        <f t="shared" ref="W164" si="204">BG164/T164</f>
        <v>142.88084632516703</v>
      </c>
      <c r="X164" s="289">
        <f t="shared" si="131"/>
        <v>4902</v>
      </c>
      <c r="Y164" s="290">
        <f t="shared" ref="Y164" si="205">IFERROR(BH164/X164,"-")</f>
        <v>72.004610363117109</v>
      </c>
      <c r="Z164" s="290">
        <f t="shared" ref="Z164" si="206">IFERROR(BI164/X164,"-")</f>
        <v>30.618319053447571</v>
      </c>
      <c r="AA164" s="290">
        <f t="shared" ref="AA164" si="207">IFERROR(BJ164/X164,"-")</f>
        <v>192.15197878416973</v>
      </c>
      <c r="AB164" s="289">
        <f t="shared" si="132"/>
        <v>741</v>
      </c>
      <c r="AC164" s="290">
        <f t="shared" ref="AC164" si="208">IFERROR(BK164/AB164,"-")</f>
        <v>61.260593792172735</v>
      </c>
      <c r="AD164" s="290">
        <f t="shared" ref="AD164" si="209">IFERROR(BL164/AB164,"-")</f>
        <v>52.89203778677463</v>
      </c>
      <c r="AE164" s="290">
        <f t="shared" ref="AE164" si="210">IFERROR(BM164/AB164,"-")</f>
        <v>99.388663967611336</v>
      </c>
      <c r="AF164" s="287">
        <f t="shared" si="133"/>
        <v>1132</v>
      </c>
      <c r="AG164" s="288">
        <f t="shared" ref="AG164" si="211">BC164/AI164</f>
        <v>149.92397043294613</v>
      </c>
      <c r="AH164" s="288">
        <f t="shared" ref="AH164" si="212">BD164/AI164</f>
        <v>209.17803590285109</v>
      </c>
      <c r="AI164" s="287">
        <f t="shared" si="149"/>
        <v>947</v>
      </c>
      <c r="AJ164" s="284">
        <f t="shared" si="149"/>
        <v>1263</v>
      </c>
      <c r="AK164" s="284">
        <f t="shared" si="149"/>
        <v>1644</v>
      </c>
      <c r="AL164" s="284">
        <f t="shared" si="197"/>
        <v>0</v>
      </c>
      <c r="AM164" s="284">
        <f t="shared" si="197"/>
        <v>0</v>
      </c>
      <c r="AN164" s="284">
        <f t="shared" si="150"/>
        <v>0</v>
      </c>
      <c r="AO164" s="284">
        <f t="shared" si="150"/>
        <v>0</v>
      </c>
      <c r="AP164" s="291">
        <f t="shared" si="159"/>
        <v>0</v>
      </c>
      <c r="AQ164" s="291">
        <f t="shared" si="159"/>
        <v>0</v>
      </c>
      <c r="AR164" s="292">
        <f t="shared" si="164"/>
        <v>0</v>
      </c>
      <c r="AS164" s="292">
        <f t="shared" si="164"/>
        <v>0</v>
      </c>
      <c r="AT164" s="292">
        <f t="shared" si="164"/>
        <v>0</v>
      </c>
      <c r="AU164" s="292">
        <f t="shared" si="164"/>
        <v>0</v>
      </c>
      <c r="AV164" s="286">
        <f t="shared" si="164"/>
        <v>0</v>
      </c>
      <c r="AW164" s="286">
        <f t="shared" si="164"/>
        <v>0</v>
      </c>
      <c r="AX164" s="286">
        <f t="shared" si="164"/>
        <v>0</v>
      </c>
      <c r="AY164" s="286">
        <f t="shared" si="164"/>
        <v>0</v>
      </c>
      <c r="AZ164" s="286">
        <f t="shared" si="164"/>
        <v>0</v>
      </c>
      <c r="BA164" s="286">
        <f t="shared" si="164"/>
        <v>0</v>
      </c>
      <c r="BB164" s="89"/>
      <c r="BC164" s="287">
        <f t="shared" si="165"/>
        <v>141978</v>
      </c>
      <c r="BD164" s="287">
        <f t="shared" si="165"/>
        <v>198091.59999999998</v>
      </c>
      <c r="BE164" s="333">
        <f t="shared" si="165"/>
        <v>419629.2</v>
      </c>
      <c r="BF164" s="333">
        <f t="shared" si="165"/>
        <v>364953</v>
      </c>
      <c r="BG164" s="333">
        <f t="shared" si="165"/>
        <v>641535</v>
      </c>
      <c r="BH164" s="333">
        <f t="shared" si="165"/>
        <v>352966.60000000003</v>
      </c>
      <c r="BI164" s="333">
        <f t="shared" si="165"/>
        <v>150091</v>
      </c>
      <c r="BJ164" s="333">
        <f t="shared" si="165"/>
        <v>941929</v>
      </c>
      <c r="BK164" s="333">
        <f t="shared" si="165"/>
        <v>45394.1</v>
      </c>
      <c r="BL164" s="333">
        <f t="shared" si="165"/>
        <v>39193</v>
      </c>
      <c r="BM164" s="333">
        <f t="shared" si="165"/>
        <v>73647</v>
      </c>
      <c r="BN164" s="334">
        <f t="shared" si="55"/>
        <v>7</v>
      </c>
      <c r="BO164" s="87">
        <f t="shared" ref="BO164" si="213">VALUE(LEFT(C164,4)+IF($BN164&lt;4,1,0))</f>
        <v>2024</v>
      </c>
      <c r="BP164" s="87"/>
    </row>
    <row r="165" spans="1:68" s="35" customFormat="1" ht="10.5" customHeight="1" x14ac:dyDescent="0.2">
      <c r="A165" s="87" t="str">
        <f t="shared" ref="A165" si="214">CONCATENATE(C165,G165,BN165)</f>
        <v>2024-25ENG8</v>
      </c>
      <c r="B165" s="87" t="str">
        <f t="shared" si="161"/>
        <v>ENG</v>
      </c>
      <c r="C165" s="87" t="str">
        <f t="shared" ref="C165" si="215">IF(D165=D$5,LEFT(C164,4)+1&amp;"-"&amp;RIGHT(C164,2)+1,C164)</f>
        <v>2024-25</v>
      </c>
      <c r="D165" s="35" t="s">
        <v>519</v>
      </c>
      <c r="F165" s="86" t="str">
        <f t="shared" ref="F165" si="216">G165</f>
        <v>ENG</v>
      </c>
      <c r="G165" s="86" t="str">
        <f t="shared" si="167"/>
        <v>ENG</v>
      </c>
      <c r="H165" s="87" t="str">
        <f t="shared" si="167"/>
        <v>ENGLAND</v>
      </c>
      <c r="I165" s="292">
        <f t="shared" ref="I165:L184" si="217">SUMIFS(I$729:I$10135,$BN$729:$BN$10135,$BN165,$BO$729:$BO$10135,$BO165)</f>
        <v>2483</v>
      </c>
      <c r="J165" s="292">
        <f t="shared" si="217"/>
        <v>716</v>
      </c>
      <c r="K165" s="292">
        <f t="shared" si="217"/>
        <v>388</v>
      </c>
      <c r="L165" s="292">
        <f t="shared" si="217"/>
        <v>203</v>
      </c>
      <c r="M165" s="292">
        <f t="shared" si="158"/>
        <v>2446</v>
      </c>
      <c r="N165" s="292">
        <f t="shared" si="158"/>
        <v>253</v>
      </c>
      <c r="O165" s="292">
        <f t="shared" si="158"/>
        <v>372</v>
      </c>
      <c r="P165" s="292">
        <f t="shared" si="158"/>
        <v>121</v>
      </c>
      <c r="Q165" s="292">
        <f t="shared" ref="Q165:R184" si="218">SUMIFS(Q$729:Q$10135,$BN$729:$BN$10135,$BN165,$BO$729:$BO$10135,$BO165)</f>
        <v>965</v>
      </c>
      <c r="R165" s="292">
        <f t="shared" si="218"/>
        <v>809</v>
      </c>
      <c r="S165" s="292">
        <f t="shared" si="163"/>
        <v>7016</v>
      </c>
      <c r="T165" s="293">
        <f t="shared" ref="T165:T184" si="219">SUMIFS(T$729:T$10135,$BN$729:$BN$10135,$BN165,$BO$729:$BO$10135,$BO165)</f>
        <v>4456</v>
      </c>
      <c r="U165" s="290">
        <f t="shared" ref="U165" si="220">BE165/T165</f>
        <v>87.387589766606823</v>
      </c>
      <c r="V165" s="290">
        <f t="shared" ref="V165" si="221">BF165/T165</f>
        <v>77.179084380610419</v>
      </c>
      <c r="W165" s="290">
        <f t="shared" ref="W165" si="222">BG165/T165</f>
        <v>133.63599640933572</v>
      </c>
      <c r="X165" s="289">
        <f t="shared" ref="X165:X184" si="223">SUMIFS(X$729:X$10135,$BN$729:$BN$10135,$BN165,$BO$729:$BO$10135,$BO165)</f>
        <v>5004</v>
      </c>
      <c r="Y165" s="290">
        <f t="shared" ref="Y165" si="224">IFERROR(BH165/X165,"-")</f>
        <v>71.911151079136701</v>
      </c>
      <c r="Z165" s="290">
        <f t="shared" ref="Z165" si="225">IFERROR(BI165/X165,"-")</f>
        <v>30.397082334132694</v>
      </c>
      <c r="AA165" s="290">
        <f t="shared" ref="AA165" si="226">IFERROR(BJ165/X165,"-")</f>
        <v>184.69524380495602</v>
      </c>
      <c r="AB165" s="289">
        <f t="shared" ref="AB165:AB184" si="227">SUMIFS(AB$729:AB$10135,$BN$729:$BN$10135,$BN165,$BO$729:$BO$10135,$BO165)</f>
        <v>772</v>
      </c>
      <c r="AC165" s="290">
        <f t="shared" ref="AC165" si="228">IFERROR(BK165/AB165,"-")</f>
        <v>61.91126943005181</v>
      </c>
      <c r="AD165" s="290">
        <f t="shared" ref="AD165" si="229">IFERROR(BL165/AB165,"-")</f>
        <v>53.444300518134717</v>
      </c>
      <c r="AE165" s="290">
        <f t="shared" ref="AE165" si="230">IFERROR(BM165/AB165,"-")</f>
        <v>101.36398963730569</v>
      </c>
      <c r="AF165" s="287">
        <f t="shared" ref="AF165:AF184" si="231">SUMIFS(AF$729:AF$10135,$BN$729:$BN$10135,$BN165,$BO$729:$BO$10135,$BO165)</f>
        <v>1115</v>
      </c>
      <c r="AG165" s="288">
        <f t="shared" ref="AG165" si="232">BC165/AI165</f>
        <v>145.34691629955952</v>
      </c>
      <c r="AH165" s="288">
        <f t="shared" ref="AH165" si="233">BD165/AI165</f>
        <v>202.13612334801761</v>
      </c>
      <c r="AI165" s="287">
        <f t="shared" ref="AI165:AK184" si="234">SUMIFS(AI$729:AI$10135,$BN$729:$BN$10135,$BN165,$BO$729:$BO$10135,$BO165)</f>
        <v>908</v>
      </c>
      <c r="AJ165" s="284">
        <f t="shared" si="234"/>
        <v>0</v>
      </c>
      <c r="AK165" s="284">
        <f t="shared" si="234"/>
        <v>0</v>
      </c>
      <c r="AL165" s="284">
        <f t="shared" si="197"/>
        <v>0</v>
      </c>
      <c r="AM165" s="284">
        <f t="shared" si="197"/>
        <v>0</v>
      </c>
      <c r="AN165" s="284">
        <f t="shared" ref="AN165:AO184" si="235">SUMIFS(AN$729:AN$10135,$BN$729:$BN$10135,$BN165,$BO$729:$BO$10135,$BO165)</f>
        <v>0</v>
      </c>
      <c r="AO165" s="284">
        <f t="shared" si="235"/>
        <v>0</v>
      </c>
      <c r="AP165" s="291">
        <f t="shared" si="159"/>
        <v>0</v>
      </c>
      <c r="AQ165" s="291">
        <f t="shared" si="159"/>
        <v>0</v>
      </c>
      <c r="AR165" s="292">
        <f t="shared" ref="AR165:BA174" si="236">SUMIFS(AR$729:AR$10135,$BN$729:$BN$10135,$BN165,$BO$729:$BO$10135,$BO165)</f>
        <v>0</v>
      </c>
      <c r="AS165" s="292">
        <f t="shared" si="236"/>
        <v>0</v>
      </c>
      <c r="AT165" s="292">
        <f t="shared" si="236"/>
        <v>0</v>
      </c>
      <c r="AU165" s="292">
        <f t="shared" si="236"/>
        <v>0</v>
      </c>
      <c r="AV165" s="286">
        <f t="shared" si="236"/>
        <v>0</v>
      </c>
      <c r="AW165" s="286">
        <f t="shared" si="236"/>
        <v>0</v>
      </c>
      <c r="AX165" s="286">
        <f t="shared" si="236"/>
        <v>0</v>
      </c>
      <c r="AY165" s="286">
        <f t="shared" si="236"/>
        <v>0</v>
      </c>
      <c r="AZ165" s="286">
        <f t="shared" si="236"/>
        <v>0</v>
      </c>
      <c r="BA165" s="286">
        <f t="shared" si="236"/>
        <v>0</v>
      </c>
      <c r="BB165" s="89"/>
      <c r="BC165" s="287">
        <f t="shared" ref="BC165:BM174" si="237">SUMIFS(BC$729:BC$10135,$BN$729:$BN$10135,$BN165,$BO$729:$BO$10135,$BO165)</f>
        <v>131975.00000000006</v>
      </c>
      <c r="BD165" s="287">
        <f t="shared" si="237"/>
        <v>183539.59999999998</v>
      </c>
      <c r="BE165" s="333">
        <f t="shared" si="237"/>
        <v>389399.1</v>
      </c>
      <c r="BF165" s="333">
        <f t="shared" si="237"/>
        <v>343910</v>
      </c>
      <c r="BG165" s="333">
        <f t="shared" si="237"/>
        <v>595482</v>
      </c>
      <c r="BH165" s="333">
        <f t="shared" si="237"/>
        <v>359843.4</v>
      </c>
      <c r="BI165" s="333">
        <f t="shared" si="237"/>
        <v>152107</v>
      </c>
      <c r="BJ165" s="333">
        <f t="shared" si="237"/>
        <v>924215</v>
      </c>
      <c r="BK165" s="333">
        <f t="shared" si="237"/>
        <v>47795.5</v>
      </c>
      <c r="BL165" s="333">
        <f t="shared" si="237"/>
        <v>41259</v>
      </c>
      <c r="BM165" s="333">
        <f t="shared" si="237"/>
        <v>78253</v>
      </c>
      <c r="BN165" s="334">
        <f t="shared" si="55"/>
        <v>8</v>
      </c>
      <c r="BO165" s="87">
        <f t="shared" ref="BO165" si="238">VALUE(LEFT(C165,4)+IF($BN165&lt;4,1,0))</f>
        <v>2024</v>
      </c>
      <c r="BP165" s="87"/>
    </row>
    <row r="166" spans="1:68" s="35" customFormat="1" ht="10.5" customHeight="1" x14ac:dyDescent="0.2">
      <c r="A166" s="87" t="str">
        <f t="shared" ref="A166" si="239">CONCATENATE(C166,G166,BN166)</f>
        <v>2024-25ENG9</v>
      </c>
      <c r="B166" s="87" t="str">
        <f t="shared" si="161"/>
        <v>ENG</v>
      </c>
      <c r="C166" s="87" t="str">
        <f t="shared" ref="C166" si="240">IF(D166=D$5,LEFT(C165,4)+1&amp;"-"&amp;RIGHT(C165,2)+1,C165)</f>
        <v>2024-25</v>
      </c>
      <c r="D166" s="35" t="s">
        <v>520</v>
      </c>
      <c r="F166" s="86" t="str">
        <f t="shared" ref="F166" si="241">G166</f>
        <v>ENG</v>
      </c>
      <c r="G166" s="86" t="str">
        <f t="shared" si="167"/>
        <v>ENG</v>
      </c>
      <c r="H166" s="87" t="str">
        <f t="shared" si="167"/>
        <v>ENGLAND</v>
      </c>
      <c r="I166" s="292">
        <f t="shared" si="217"/>
        <v>2527</v>
      </c>
      <c r="J166" s="292">
        <f t="shared" si="217"/>
        <v>700</v>
      </c>
      <c r="K166" s="292">
        <f t="shared" si="217"/>
        <v>402</v>
      </c>
      <c r="L166" s="292">
        <f t="shared" si="217"/>
        <v>208</v>
      </c>
      <c r="M166" s="292">
        <f t="shared" si="158"/>
        <v>2479</v>
      </c>
      <c r="N166" s="292">
        <f t="shared" si="158"/>
        <v>284</v>
      </c>
      <c r="O166" s="292">
        <f t="shared" si="158"/>
        <v>384</v>
      </c>
      <c r="P166" s="292">
        <f t="shared" si="158"/>
        <v>123</v>
      </c>
      <c r="Q166" s="292">
        <f t="shared" si="218"/>
        <v>0</v>
      </c>
      <c r="R166" s="292">
        <f t="shared" si="218"/>
        <v>0</v>
      </c>
      <c r="S166" s="292">
        <f t="shared" si="163"/>
        <v>7154</v>
      </c>
      <c r="T166" s="293">
        <f t="shared" si="219"/>
        <v>4312</v>
      </c>
      <c r="U166" s="290">
        <f t="shared" ref="U166" si="242">BE166/T166</f>
        <v>98.482026901669784</v>
      </c>
      <c r="V166" s="290">
        <f t="shared" ref="V166" si="243">BF166/T166</f>
        <v>83.238172541743964</v>
      </c>
      <c r="W166" s="290">
        <f t="shared" ref="W166" si="244">BG166/T166</f>
        <v>154.62523191094618</v>
      </c>
      <c r="X166" s="289">
        <f t="shared" si="223"/>
        <v>4708</v>
      </c>
      <c r="Y166" s="290">
        <f t="shared" ref="Y166" si="245">IFERROR(BH166/X166,"-")</f>
        <v>74.278887000849622</v>
      </c>
      <c r="Z166" s="290">
        <f t="shared" ref="Z166" si="246">IFERROR(BI166/X166,"-")</f>
        <v>30.090696686491079</v>
      </c>
      <c r="AA166" s="290">
        <f t="shared" ref="AA166" si="247">IFERROR(BJ166/X166,"-")</f>
        <v>199.46983857264232</v>
      </c>
      <c r="AB166" s="289">
        <f t="shared" si="227"/>
        <v>700</v>
      </c>
      <c r="AC166" s="290">
        <f t="shared" ref="AC166" si="248">IFERROR(BK166/AB166,"-")</f>
        <v>64.213714285714289</v>
      </c>
      <c r="AD166" s="290">
        <f t="shared" ref="AD166" si="249">IFERROR(BL166/AB166,"-")</f>
        <v>53.14142857142857</v>
      </c>
      <c r="AE166" s="290">
        <f t="shared" ref="AE166" si="250">IFERROR(BM166/AB166,"-")</f>
        <v>105.56714285714285</v>
      </c>
      <c r="AF166" s="287">
        <f t="shared" si="231"/>
        <v>1124</v>
      </c>
      <c r="AG166" s="288">
        <f t="shared" ref="AG166" si="251">BC166/AI166</f>
        <v>151.01876379690955</v>
      </c>
      <c r="AH166" s="288">
        <f t="shared" ref="AH166" si="252">BD166/AI166</f>
        <v>217.61192052980132</v>
      </c>
      <c r="AI166" s="287">
        <f t="shared" si="234"/>
        <v>906</v>
      </c>
      <c r="AJ166" s="284">
        <f t="shared" si="234"/>
        <v>0</v>
      </c>
      <c r="AK166" s="284">
        <f t="shared" si="234"/>
        <v>0</v>
      </c>
      <c r="AL166" s="284">
        <f t="shared" si="197"/>
        <v>1345</v>
      </c>
      <c r="AM166" s="284">
        <f t="shared" si="197"/>
        <v>3050</v>
      </c>
      <c r="AN166" s="284">
        <f t="shared" si="235"/>
        <v>0</v>
      </c>
      <c r="AO166" s="284">
        <f t="shared" si="235"/>
        <v>0</v>
      </c>
      <c r="AP166" s="291">
        <f t="shared" si="159"/>
        <v>0</v>
      </c>
      <c r="AQ166" s="291">
        <f t="shared" si="159"/>
        <v>0</v>
      </c>
      <c r="AR166" s="292">
        <f t="shared" si="236"/>
        <v>0</v>
      </c>
      <c r="AS166" s="292">
        <f t="shared" si="236"/>
        <v>0</v>
      </c>
      <c r="AT166" s="292">
        <f t="shared" si="236"/>
        <v>0</v>
      </c>
      <c r="AU166" s="292">
        <f t="shared" si="236"/>
        <v>0</v>
      </c>
      <c r="AV166" s="286">
        <f t="shared" si="236"/>
        <v>0</v>
      </c>
      <c r="AW166" s="286">
        <f t="shared" si="236"/>
        <v>0</v>
      </c>
      <c r="AX166" s="286">
        <f t="shared" si="236"/>
        <v>0</v>
      </c>
      <c r="AY166" s="286">
        <f t="shared" si="236"/>
        <v>0</v>
      </c>
      <c r="AZ166" s="286">
        <f t="shared" si="236"/>
        <v>0</v>
      </c>
      <c r="BA166" s="286">
        <f t="shared" si="236"/>
        <v>0</v>
      </c>
      <c r="BB166" s="89"/>
      <c r="BC166" s="287">
        <f t="shared" si="237"/>
        <v>136823.00000000006</v>
      </c>
      <c r="BD166" s="287">
        <f t="shared" si="237"/>
        <v>197156.4</v>
      </c>
      <c r="BE166" s="333">
        <f t="shared" si="237"/>
        <v>424654.50000000012</v>
      </c>
      <c r="BF166" s="333">
        <f t="shared" si="237"/>
        <v>358923</v>
      </c>
      <c r="BG166" s="333">
        <f t="shared" si="237"/>
        <v>666744</v>
      </c>
      <c r="BH166" s="333">
        <f t="shared" si="237"/>
        <v>349705</v>
      </c>
      <c r="BI166" s="333">
        <f t="shared" si="237"/>
        <v>141667</v>
      </c>
      <c r="BJ166" s="333">
        <f t="shared" si="237"/>
        <v>939104</v>
      </c>
      <c r="BK166" s="333">
        <f t="shared" si="237"/>
        <v>44949.599999999999</v>
      </c>
      <c r="BL166" s="333">
        <f t="shared" si="237"/>
        <v>37199</v>
      </c>
      <c r="BM166" s="333">
        <f t="shared" si="237"/>
        <v>73897</v>
      </c>
      <c r="BN166" s="334">
        <f t="shared" si="55"/>
        <v>9</v>
      </c>
      <c r="BO166" s="87">
        <f t="shared" ref="BO166" si="253">VALUE(LEFT(C166,4)+IF($BN166&lt;4,1,0))</f>
        <v>2024</v>
      </c>
      <c r="BP166" s="87"/>
    </row>
    <row r="167" spans="1:68" s="35" customFormat="1" ht="10.5" customHeight="1" x14ac:dyDescent="0.2">
      <c r="A167" s="87" t="str">
        <f t="shared" ref="A167" si="254">CONCATENATE(C167,G167,BN167)</f>
        <v>2024-25ENG10</v>
      </c>
      <c r="B167" s="87" t="str">
        <f t="shared" ref="B167:B172" si="255">B165</f>
        <v>ENG</v>
      </c>
      <c r="C167" s="87" t="str">
        <f t="shared" ref="C167:C172" si="256">IF(D167=D$5,LEFT(C166,4)+1&amp;"-"&amp;RIGHT(C166,2)+1,C166)</f>
        <v>2024-25</v>
      </c>
      <c r="D167" s="35" t="s">
        <v>521</v>
      </c>
      <c r="F167" s="86" t="str">
        <f t="shared" ref="F167" si="257">G167</f>
        <v>ENG</v>
      </c>
      <c r="G167" s="86" t="str">
        <f t="shared" ref="G167:H168" si="258">G165</f>
        <v>ENG</v>
      </c>
      <c r="H167" s="87" t="str">
        <f t="shared" si="258"/>
        <v>ENGLAND</v>
      </c>
      <c r="I167" s="292">
        <f t="shared" si="217"/>
        <v>2699</v>
      </c>
      <c r="J167" s="292">
        <f t="shared" si="217"/>
        <v>758</v>
      </c>
      <c r="K167" s="292">
        <f t="shared" si="217"/>
        <v>420</v>
      </c>
      <c r="L167" s="292">
        <f t="shared" si="217"/>
        <v>224</v>
      </c>
      <c r="M167" s="292">
        <f t="shared" si="158"/>
        <v>2681</v>
      </c>
      <c r="N167" s="292">
        <f t="shared" si="158"/>
        <v>257</v>
      </c>
      <c r="O167" s="292">
        <f t="shared" si="158"/>
        <v>416</v>
      </c>
      <c r="P167" s="292">
        <f t="shared" si="158"/>
        <v>116</v>
      </c>
      <c r="Q167" s="292">
        <f t="shared" si="218"/>
        <v>0</v>
      </c>
      <c r="R167" s="292">
        <f t="shared" si="218"/>
        <v>0</v>
      </c>
      <c r="S167" s="292">
        <f t="shared" si="163"/>
        <v>8096</v>
      </c>
      <c r="T167" s="293">
        <f t="shared" si="219"/>
        <v>3873</v>
      </c>
      <c r="U167" s="290">
        <f t="shared" ref="U167" si="259">BE167/T167</f>
        <v>107.22362509682416</v>
      </c>
      <c r="V167" s="290">
        <f t="shared" ref="V167" si="260">BF167/T167</f>
        <v>89.969790859798607</v>
      </c>
      <c r="W167" s="290">
        <f t="shared" ref="W167" si="261">BG167/T167</f>
        <v>167.90617092693006</v>
      </c>
      <c r="X167" s="289">
        <f t="shared" si="223"/>
        <v>4686</v>
      </c>
      <c r="Y167" s="290">
        <f t="shared" ref="Y167" si="262">IFERROR(BH167/X167,"-")</f>
        <v>75.37040119504907</v>
      </c>
      <c r="Z167" s="290">
        <f t="shared" ref="Z167" si="263">IFERROR(BI167/X167,"-")</f>
        <v>29.993277848911653</v>
      </c>
      <c r="AA167" s="290">
        <f t="shared" ref="AA167" si="264">IFERROR(BJ167/X167,"-")</f>
        <v>205.01331626120358</v>
      </c>
      <c r="AB167" s="289">
        <f t="shared" si="227"/>
        <v>624</v>
      </c>
      <c r="AC167" s="290">
        <f t="shared" ref="AC167" si="265">IFERROR(BK167/AB167,"-")</f>
        <v>61.844391025641038</v>
      </c>
      <c r="AD167" s="290">
        <f t="shared" ref="AD167" si="266">IFERROR(BL167/AB167,"-")</f>
        <v>53.036858974358971</v>
      </c>
      <c r="AE167" s="290">
        <f t="shared" ref="AE167" si="267">IFERROR(BM167/AB167,"-")</f>
        <v>101.22019230769232</v>
      </c>
      <c r="AF167" s="287">
        <f t="shared" si="231"/>
        <v>1082</v>
      </c>
      <c r="AG167" s="288">
        <f t="shared" ref="AG167" si="268">BC167/AI167</f>
        <v>159.13190529875988</v>
      </c>
      <c r="AH167" s="288">
        <f t="shared" ref="AH167" si="269">BD167/AI167</f>
        <v>228.32852311161221</v>
      </c>
      <c r="AI167" s="287">
        <f t="shared" si="234"/>
        <v>887</v>
      </c>
      <c r="AJ167" s="284">
        <f t="shared" si="234"/>
        <v>1385</v>
      </c>
      <c r="AK167" s="284">
        <f t="shared" si="234"/>
        <v>1770</v>
      </c>
      <c r="AL167" s="284">
        <f t="shared" si="197"/>
        <v>0</v>
      </c>
      <c r="AM167" s="284">
        <f t="shared" si="197"/>
        <v>0</v>
      </c>
      <c r="AN167" s="284">
        <f t="shared" si="235"/>
        <v>0</v>
      </c>
      <c r="AO167" s="284">
        <f t="shared" si="235"/>
        <v>0</v>
      </c>
      <c r="AP167" s="291">
        <f t="shared" si="159"/>
        <v>0</v>
      </c>
      <c r="AQ167" s="291">
        <f t="shared" si="159"/>
        <v>0</v>
      </c>
      <c r="AR167" s="292">
        <f t="shared" si="236"/>
        <v>0</v>
      </c>
      <c r="AS167" s="292">
        <f t="shared" si="236"/>
        <v>0</v>
      </c>
      <c r="AT167" s="292">
        <f t="shared" si="236"/>
        <v>0</v>
      </c>
      <c r="AU167" s="292">
        <f t="shared" si="236"/>
        <v>0</v>
      </c>
      <c r="AV167" s="286">
        <f t="shared" si="236"/>
        <v>0</v>
      </c>
      <c r="AW167" s="286">
        <f t="shared" si="236"/>
        <v>0</v>
      </c>
      <c r="AX167" s="286">
        <f t="shared" si="236"/>
        <v>0</v>
      </c>
      <c r="AY167" s="286">
        <f t="shared" si="236"/>
        <v>0</v>
      </c>
      <c r="AZ167" s="286">
        <f t="shared" si="236"/>
        <v>0</v>
      </c>
      <c r="BA167" s="286">
        <f t="shared" si="236"/>
        <v>0</v>
      </c>
      <c r="BB167" s="89"/>
      <c r="BC167" s="287">
        <f t="shared" si="237"/>
        <v>141150</v>
      </c>
      <c r="BD167" s="287">
        <f t="shared" si="237"/>
        <v>202527.40000000002</v>
      </c>
      <c r="BE167" s="333">
        <f t="shared" si="237"/>
        <v>415277.1</v>
      </c>
      <c r="BF167" s="333">
        <f t="shared" si="237"/>
        <v>348453</v>
      </c>
      <c r="BG167" s="333">
        <f t="shared" si="237"/>
        <v>650300.60000000009</v>
      </c>
      <c r="BH167" s="333">
        <f t="shared" si="237"/>
        <v>353185.69999999995</v>
      </c>
      <c r="BI167" s="333">
        <f t="shared" si="237"/>
        <v>140548.5</v>
      </c>
      <c r="BJ167" s="333">
        <f t="shared" si="237"/>
        <v>960692.4</v>
      </c>
      <c r="BK167" s="333">
        <f t="shared" si="237"/>
        <v>38590.900000000009</v>
      </c>
      <c r="BL167" s="333">
        <f t="shared" si="237"/>
        <v>33095</v>
      </c>
      <c r="BM167" s="333">
        <f t="shared" si="237"/>
        <v>63161.4</v>
      </c>
      <c r="BN167" s="334">
        <f t="shared" si="55"/>
        <v>10</v>
      </c>
      <c r="BO167" s="87">
        <f t="shared" ref="BO167" si="270">VALUE(LEFT(C167,4)+IF($BN167&lt;4,1,0))</f>
        <v>2024</v>
      </c>
      <c r="BP167" s="87"/>
    </row>
    <row r="168" spans="1:68" s="35" customFormat="1" ht="10.5" customHeight="1" x14ac:dyDescent="0.2">
      <c r="A168" s="87" t="str">
        <f t="shared" ref="A168:A173" si="271">CONCATENATE(C168,G168,BN168)</f>
        <v>2024-25ENG11</v>
      </c>
      <c r="B168" s="87" t="str">
        <f t="shared" si="255"/>
        <v>ENG</v>
      </c>
      <c r="C168" s="87" t="str">
        <f t="shared" si="256"/>
        <v>2024-25</v>
      </c>
      <c r="D168" s="35" t="s">
        <v>522</v>
      </c>
      <c r="F168" s="86" t="str">
        <f t="shared" ref="F168:F173" si="272">G168</f>
        <v>ENG</v>
      </c>
      <c r="G168" s="86" t="str">
        <f t="shared" si="258"/>
        <v>ENG</v>
      </c>
      <c r="H168" s="87" t="str">
        <f t="shared" si="258"/>
        <v>ENGLAND</v>
      </c>
      <c r="I168" s="292">
        <f t="shared" si="217"/>
        <v>2774</v>
      </c>
      <c r="J168" s="292">
        <f t="shared" si="217"/>
        <v>740</v>
      </c>
      <c r="K168" s="292">
        <f t="shared" si="217"/>
        <v>409</v>
      </c>
      <c r="L168" s="292">
        <f t="shared" si="217"/>
        <v>193</v>
      </c>
      <c r="M168" s="292">
        <f t="shared" si="158"/>
        <v>2756</v>
      </c>
      <c r="N168" s="292">
        <f t="shared" si="158"/>
        <v>230</v>
      </c>
      <c r="O168" s="292">
        <f t="shared" si="158"/>
        <v>405</v>
      </c>
      <c r="P168" s="292">
        <f t="shared" si="158"/>
        <v>110</v>
      </c>
      <c r="Q168" s="292">
        <f t="shared" si="218"/>
        <v>936</v>
      </c>
      <c r="R168" s="292">
        <f t="shared" si="218"/>
        <v>788</v>
      </c>
      <c r="S168" s="292">
        <f t="shared" si="163"/>
        <v>8248</v>
      </c>
      <c r="T168" s="293">
        <f t="shared" si="219"/>
        <v>4144</v>
      </c>
      <c r="U168" s="290">
        <f t="shared" ref="U168:U173" si="273">BE168/T168</f>
        <v>103.57039092664093</v>
      </c>
      <c r="V168" s="290">
        <f t="shared" ref="V168:V173" si="274">BF168/T168</f>
        <v>88.368725868725875</v>
      </c>
      <c r="W168" s="290">
        <f t="shared" ref="W168:W173" si="275">BG168/T168</f>
        <v>162.06336872586871</v>
      </c>
      <c r="X168" s="289">
        <f t="shared" si="223"/>
        <v>4929</v>
      </c>
      <c r="Y168" s="290">
        <f t="shared" ref="Y168:Y173" si="276">IFERROR(BH168/X168,"-")</f>
        <v>77.873442889024162</v>
      </c>
      <c r="Z168" s="290">
        <f t="shared" ref="Z168:Z173" si="277">IFERROR(BI168/X168,"-")</f>
        <v>32.176100628930818</v>
      </c>
      <c r="AA168" s="290">
        <f t="shared" ref="AA168:AA173" si="278">IFERROR(BJ168/X168,"-")</f>
        <v>211.6835057821059</v>
      </c>
      <c r="AB168" s="289">
        <f t="shared" si="227"/>
        <v>675</v>
      </c>
      <c r="AC168" s="290">
        <f t="shared" ref="AC168:AC173" si="279">IFERROR(BK168/AB168,"-")</f>
        <v>62.493777777777773</v>
      </c>
      <c r="AD168" s="290">
        <f t="shared" ref="AD168:AD173" si="280">IFERROR(BL168/AB168,"-")</f>
        <v>51.613333333333337</v>
      </c>
      <c r="AE168" s="290">
        <f t="shared" ref="AE168:AE173" si="281">IFERROR(BM168/AB168,"-")</f>
        <v>103.64355555555555</v>
      </c>
      <c r="AF168" s="287">
        <f t="shared" si="231"/>
        <v>1030</v>
      </c>
      <c r="AG168" s="288">
        <f t="shared" ref="AG168:AG173" si="282">BC168/AI168</f>
        <v>155.85328638497651</v>
      </c>
      <c r="AH168" s="288">
        <f t="shared" ref="AH168:AH173" si="283">BD168/AI168</f>
        <v>219.33098591549296</v>
      </c>
      <c r="AI168" s="287">
        <f t="shared" si="234"/>
        <v>852</v>
      </c>
      <c r="AJ168" s="284">
        <f t="shared" si="234"/>
        <v>0</v>
      </c>
      <c r="AK168" s="284">
        <f t="shared" si="234"/>
        <v>0</v>
      </c>
      <c r="AL168" s="284">
        <f t="shared" si="197"/>
        <v>0</v>
      </c>
      <c r="AM168" s="284">
        <f t="shared" si="197"/>
        <v>0</v>
      </c>
      <c r="AN168" s="284">
        <f t="shared" si="235"/>
        <v>0</v>
      </c>
      <c r="AO168" s="284">
        <f t="shared" si="235"/>
        <v>0</v>
      </c>
      <c r="AP168" s="291">
        <f t="shared" si="159"/>
        <v>0</v>
      </c>
      <c r="AQ168" s="291">
        <f t="shared" si="159"/>
        <v>0</v>
      </c>
      <c r="AR168" s="292">
        <f t="shared" si="236"/>
        <v>0</v>
      </c>
      <c r="AS168" s="292">
        <f t="shared" si="236"/>
        <v>0</v>
      </c>
      <c r="AT168" s="292">
        <f t="shared" si="236"/>
        <v>0</v>
      </c>
      <c r="AU168" s="292">
        <f t="shared" si="236"/>
        <v>0</v>
      </c>
      <c r="AV168" s="286">
        <f t="shared" si="236"/>
        <v>0</v>
      </c>
      <c r="AW168" s="286">
        <f t="shared" si="236"/>
        <v>0</v>
      </c>
      <c r="AX168" s="286">
        <f t="shared" si="236"/>
        <v>0</v>
      </c>
      <c r="AY168" s="286">
        <f t="shared" si="236"/>
        <v>0</v>
      </c>
      <c r="AZ168" s="286">
        <f t="shared" si="236"/>
        <v>0</v>
      </c>
      <c r="BA168" s="286">
        <f t="shared" si="236"/>
        <v>0</v>
      </c>
      <c r="BB168" s="89"/>
      <c r="BC168" s="287">
        <f t="shared" si="237"/>
        <v>132787</v>
      </c>
      <c r="BD168" s="287">
        <f t="shared" si="237"/>
        <v>186870</v>
      </c>
      <c r="BE168" s="333">
        <f t="shared" si="237"/>
        <v>429195.7</v>
      </c>
      <c r="BF168" s="333">
        <f t="shared" si="237"/>
        <v>366200</v>
      </c>
      <c r="BG168" s="333">
        <f t="shared" si="237"/>
        <v>671590.6</v>
      </c>
      <c r="BH168" s="333">
        <f t="shared" si="237"/>
        <v>383838.20000000007</v>
      </c>
      <c r="BI168" s="333">
        <f t="shared" si="237"/>
        <v>158596</v>
      </c>
      <c r="BJ168" s="333">
        <f t="shared" si="237"/>
        <v>1043388</v>
      </c>
      <c r="BK168" s="333">
        <f t="shared" si="237"/>
        <v>42183.299999999996</v>
      </c>
      <c r="BL168" s="333">
        <f t="shared" si="237"/>
        <v>34839</v>
      </c>
      <c r="BM168" s="333">
        <f t="shared" si="237"/>
        <v>69959.399999999994</v>
      </c>
      <c r="BN168" s="334">
        <f t="shared" ref="BN168:BN184" si="284">MONTH(1&amp;$D168)</f>
        <v>11</v>
      </c>
      <c r="BO168" s="87">
        <f t="shared" ref="BO168:BO173" si="285">VALUE(LEFT(C168,4)+IF($BN168&lt;4,1,0))</f>
        <v>2024</v>
      </c>
      <c r="BP168" s="87"/>
    </row>
    <row r="169" spans="1:68" s="35" customFormat="1" ht="10.5" customHeight="1" x14ac:dyDescent="0.2">
      <c r="A169" s="87" t="str">
        <f t="shared" si="271"/>
        <v>2024-25ENG12</v>
      </c>
      <c r="B169" s="87" t="str">
        <f t="shared" si="255"/>
        <v>ENG</v>
      </c>
      <c r="C169" s="87" t="str">
        <f t="shared" si="256"/>
        <v>2024-25</v>
      </c>
      <c r="D169" s="35" t="s">
        <v>523</v>
      </c>
      <c r="F169" s="86" t="str">
        <f t="shared" si="272"/>
        <v>ENG</v>
      </c>
      <c r="G169" s="86" t="str">
        <f t="shared" ref="G169:H172" si="286">G167</f>
        <v>ENG</v>
      </c>
      <c r="H169" s="87" t="str">
        <f t="shared" si="286"/>
        <v>ENGLAND</v>
      </c>
      <c r="I169" s="292">
        <f t="shared" si="217"/>
        <v>3352</v>
      </c>
      <c r="J169" s="292">
        <f t="shared" si="217"/>
        <v>853</v>
      </c>
      <c r="K169" s="292">
        <f t="shared" si="217"/>
        <v>438</v>
      </c>
      <c r="L169" s="292">
        <f t="shared" si="217"/>
        <v>227</v>
      </c>
      <c r="M169" s="292">
        <f t="shared" ref="M169:P184" si="287">SUMIFS(M$729:M$10135,$BN$729:$BN$10135,$BN169,$BO$729:$BO$10135,$BO169)</f>
        <v>3327</v>
      </c>
      <c r="N169" s="292">
        <f t="shared" si="287"/>
        <v>245</v>
      </c>
      <c r="O169" s="292">
        <f t="shared" si="287"/>
        <v>432</v>
      </c>
      <c r="P169" s="292">
        <f t="shared" si="287"/>
        <v>120</v>
      </c>
      <c r="Q169" s="292">
        <f t="shared" si="218"/>
        <v>0</v>
      </c>
      <c r="R169" s="292">
        <f t="shared" si="218"/>
        <v>0</v>
      </c>
      <c r="S169" s="292">
        <f t="shared" si="163"/>
        <v>9661</v>
      </c>
      <c r="T169" s="293">
        <f t="shared" si="219"/>
        <v>4277</v>
      </c>
      <c r="U169" s="290">
        <f t="shared" si="273"/>
        <v>109.47002571896191</v>
      </c>
      <c r="V169" s="290">
        <f t="shared" si="274"/>
        <v>91.584288052373154</v>
      </c>
      <c r="W169" s="290">
        <f t="shared" si="275"/>
        <v>172.02698152910921</v>
      </c>
      <c r="X169" s="289">
        <f t="shared" si="223"/>
        <v>5047</v>
      </c>
      <c r="Y169" s="290">
        <f t="shared" si="276"/>
        <v>75.847394491777294</v>
      </c>
      <c r="Z169" s="290">
        <f t="shared" si="277"/>
        <v>31.134931642559938</v>
      </c>
      <c r="AA169" s="290">
        <f t="shared" si="278"/>
        <v>198.65496334456111</v>
      </c>
      <c r="AB169" s="289">
        <f t="shared" si="227"/>
        <v>730</v>
      </c>
      <c r="AC169" s="290">
        <f t="shared" si="279"/>
        <v>62.044109589041092</v>
      </c>
      <c r="AD169" s="290">
        <f t="shared" si="280"/>
        <v>51.871232876712327</v>
      </c>
      <c r="AE169" s="290">
        <f t="shared" si="281"/>
        <v>101.67041095890413</v>
      </c>
      <c r="AF169" s="287">
        <f t="shared" si="231"/>
        <v>1012</v>
      </c>
      <c r="AG169" s="288">
        <f t="shared" si="282"/>
        <v>161.04332129963902</v>
      </c>
      <c r="AH169" s="288">
        <f t="shared" si="283"/>
        <v>234.55691937424788</v>
      </c>
      <c r="AI169" s="287">
        <f t="shared" si="234"/>
        <v>831</v>
      </c>
      <c r="AJ169" s="284">
        <f t="shared" si="234"/>
        <v>0</v>
      </c>
      <c r="AK169" s="284">
        <f t="shared" si="234"/>
        <v>0</v>
      </c>
      <c r="AL169" s="284">
        <f t="shared" si="197"/>
        <v>1434</v>
      </c>
      <c r="AM169" s="284">
        <f t="shared" si="197"/>
        <v>3049</v>
      </c>
      <c r="AN169" s="284">
        <f t="shared" si="235"/>
        <v>0</v>
      </c>
      <c r="AO169" s="284">
        <f t="shared" si="235"/>
        <v>0</v>
      </c>
      <c r="AP169" s="291">
        <f t="shared" ref="AP169:AQ184" si="288">SUMIFS(AP$729:AP$10135,$BN$729:$BN$10135,$BN169,$BO$729:$BO$10135,$BO169)</f>
        <v>0</v>
      </c>
      <c r="AQ169" s="291">
        <f t="shared" si="288"/>
        <v>0</v>
      </c>
      <c r="AR169" s="292">
        <f t="shared" si="236"/>
        <v>0</v>
      </c>
      <c r="AS169" s="292">
        <f t="shared" si="236"/>
        <v>0</v>
      </c>
      <c r="AT169" s="292">
        <f t="shared" si="236"/>
        <v>0</v>
      </c>
      <c r="AU169" s="292">
        <f t="shared" si="236"/>
        <v>0</v>
      </c>
      <c r="AV169" s="286">
        <f t="shared" si="236"/>
        <v>0</v>
      </c>
      <c r="AW169" s="286">
        <f t="shared" si="236"/>
        <v>0</v>
      </c>
      <c r="AX169" s="286">
        <f t="shared" si="236"/>
        <v>0</v>
      </c>
      <c r="AY169" s="286">
        <f t="shared" si="236"/>
        <v>0</v>
      </c>
      <c r="AZ169" s="286">
        <f t="shared" si="236"/>
        <v>0</v>
      </c>
      <c r="BA169" s="286">
        <f t="shared" si="236"/>
        <v>0</v>
      </c>
      <c r="BB169" s="89"/>
      <c r="BC169" s="287">
        <f t="shared" si="237"/>
        <v>133827.00000000003</v>
      </c>
      <c r="BD169" s="287">
        <f t="shared" si="237"/>
        <v>194916.8</v>
      </c>
      <c r="BE169" s="333">
        <f t="shared" si="237"/>
        <v>468203.30000000005</v>
      </c>
      <c r="BF169" s="333">
        <f t="shared" si="237"/>
        <v>391706</v>
      </c>
      <c r="BG169" s="333">
        <f t="shared" si="237"/>
        <v>735759.4</v>
      </c>
      <c r="BH169" s="333">
        <f t="shared" si="237"/>
        <v>382801.8</v>
      </c>
      <c r="BI169" s="333">
        <f t="shared" si="237"/>
        <v>157138</v>
      </c>
      <c r="BJ169" s="333">
        <f t="shared" si="237"/>
        <v>1002611.6</v>
      </c>
      <c r="BK169" s="333">
        <f t="shared" si="237"/>
        <v>45292.2</v>
      </c>
      <c r="BL169" s="333">
        <f t="shared" si="237"/>
        <v>37866</v>
      </c>
      <c r="BM169" s="333">
        <f t="shared" si="237"/>
        <v>74219.400000000009</v>
      </c>
      <c r="BN169" s="334">
        <f t="shared" si="284"/>
        <v>12</v>
      </c>
      <c r="BO169" s="87">
        <f t="shared" si="285"/>
        <v>2024</v>
      </c>
      <c r="BP169" s="87"/>
    </row>
    <row r="170" spans="1:68" s="35" customFormat="1" ht="10.5" customHeight="1" x14ac:dyDescent="0.2">
      <c r="A170" s="87" t="str">
        <f t="shared" si="271"/>
        <v>2024-25ENG1</v>
      </c>
      <c r="B170" s="87" t="str">
        <f t="shared" si="255"/>
        <v>ENG</v>
      </c>
      <c r="C170" s="87" t="str">
        <f t="shared" si="256"/>
        <v>2024-25</v>
      </c>
      <c r="D170" s="35" t="s">
        <v>524</v>
      </c>
      <c r="F170" s="86" t="str">
        <f t="shared" si="272"/>
        <v>ENG</v>
      </c>
      <c r="G170" s="86" t="str">
        <f t="shared" si="286"/>
        <v>ENG</v>
      </c>
      <c r="H170" s="87" t="str">
        <f t="shared" si="286"/>
        <v>ENGLAND</v>
      </c>
      <c r="I170" s="292">
        <f t="shared" si="217"/>
        <v>3348</v>
      </c>
      <c r="J170" s="292">
        <f t="shared" si="217"/>
        <v>873</v>
      </c>
      <c r="K170" s="292">
        <f t="shared" si="217"/>
        <v>424</v>
      </c>
      <c r="L170" s="292">
        <f t="shared" si="217"/>
        <v>197</v>
      </c>
      <c r="M170" s="292">
        <f t="shared" si="287"/>
        <v>3321</v>
      </c>
      <c r="N170" s="292">
        <f t="shared" si="287"/>
        <v>262</v>
      </c>
      <c r="O170" s="292">
        <f t="shared" si="287"/>
        <v>418</v>
      </c>
      <c r="P170" s="292">
        <f t="shared" si="287"/>
        <v>118</v>
      </c>
      <c r="Q170" s="292">
        <f t="shared" si="218"/>
        <v>0</v>
      </c>
      <c r="R170" s="292">
        <f t="shared" si="218"/>
        <v>0</v>
      </c>
      <c r="S170" s="292">
        <f t="shared" si="163"/>
        <v>9988</v>
      </c>
      <c r="T170" s="293">
        <f t="shared" si="219"/>
        <v>4349</v>
      </c>
      <c r="U170" s="290">
        <f t="shared" si="273"/>
        <v>96.952839733272029</v>
      </c>
      <c r="V170" s="290">
        <f t="shared" si="274"/>
        <v>84.8332950103472</v>
      </c>
      <c r="W170" s="290">
        <f t="shared" si="275"/>
        <v>149.97102782248794</v>
      </c>
      <c r="X170" s="289">
        <f t="shared" si="223"/>
        <v>5319</v>
      </c>
      <c r="Y170" s="290">
        <f t="shared" si="276"/>
        <v>73.640533934950184</v>
      </c>
      <c r="Z170" s="290">
        <f t="shared" si="277"/>
        <v>30.151908253431095</v>
      </c>
      <c r="AA170" s="290">
        <f t="shared" si="278"/>
        <v>200.04376762549353</v>
      </c>
      <c r="AB170" s="289">
        <f t="shared" si="227"/>
        <v>783</v>
      </c>
      <c r="AC170" s="290">
        <f t="shared" si="279"/>
        <v>62.342273307790549</v>
      </c>
      <c r="AD170" s="290">
        <f t="shared" si="280"/>
        <v>53.592592592592595</v>
      </c>
      <c r="AE170" s="290">
        <f t="shared" si="281"/>
        <v>101.72822477650064</v>
      </c>
      <c r="AF170" s="287">
        <f t="shared" si="231"/>
        <v>1096</v>
      </c>
      <c r="AG170" s="288">
        <f t="shared" si="282"/>
        <v>151.49122807017557</v>
      </c>
      <c r="AH170" s="288">
        <f t="shared" si="283"/>
        <v>208.53267543859647</v>
      </c>
      <c r="AI170" s="287">
        <f t="shared" si="234"/>
        <v>912</v>
      </c>
      <c r="AJ170" s="284">
        <f t="shared" si="234"/>
        <v>1466</v>
      </c>
      <c r="AK170" s="284">
        <f t="shared" si="234"/>
        <v>1779</v>
      </c>
      <c r="AL170" s="284">
        <f t="shared" si="197"/>
        <v>0</v>
      </c>
      <c r="AM170" s="284">
        <f t="shared" si="197"/>
        <v>0</v>
      </c>
      <c r="AN170" s="284">
        <f t="shared" si="235"/>
        <v>0</v>
      </c>
      <c r="AO170" s="284">
        <f t="shared" si="235"/>
        <v>0</v>
      </c>
      <c r="AP170" s="291">
        <f t="shared" si="288"/>
        <v>0</v>
      </c>
      <c r="AQ170" s="291">
        <f t="shared" si="288"/>
        <v>0</v>
      </c>
      <c r="AR170" s="292">
        <f t="shared" si="236"/>
        <v>0</v>
      </c>
      <c r="AS170" s="292">
        <f t="shared" si="236"/>
        <v>0</v>
      </c>
      <c r="AT170" s="292">
        <f t="shared" si="236"/>
        <v>0</v>
      </c>
      <c r="AU170" s="292">
        <f t="shared" si="236"/>
        <v>0</v>
      </c>
      <c r="AV170" s="286">
        <f t="shared" si="236"/>
        <v>0</v>
      </c>
      <c r="AW170" s="286">
        <f t="shared" si="236"/>
        <v>0</v>
      </c>
      <c r="AX170" s="286">
        <f t="shared" si="236"/>
        <v>0</v>
      </c>
      <c r="AY170" s="286">
        <f t="shared" si="236"/>
        <v>0</v>
      </c>
      <c r="AZ170" s="286">
        <f t="shared" si="236"/>
        <v>0</v>
      </c>
      <c r="BA170" s="286">
        <f t="shared" si="236"/>
        <v>0</v>
      </c>
      <c r="BB170" s="89"/>
      <c r="BC170" s="287">
        <f t="shared" si="237"/>
        <v>138160.00000000012</v>
      </c>
      <c r="BD170" s="287">
        <f t="shared" si="237"/>
        <v>190181.8</v>
      </c>
      <c r="BE170" s="333">
        <f t="shared" si="237"/>
        <v>421647.9</v>
      </c>
      <c r="BF170" s="333">
        <f t="shared" si="237"/>
        <v>368940</v>
      </c>
      <c r="BG170" s="333">
        <f t="shared" si="237"/>
        <v>652224</v>
      </c>
      <c r="BH170" s="333">
        <f t="shared" si="237"/>
        <v>391694</v>
      </c>
      <c r="BI170" s="333">
        <f t="shared" si="237"/>
        <v>160378</v>
      </c>
      <c r="BJ170" s="333">
        <f t="shared" si="237"/>
        <v>1064032.8</v>
      </c>
      <c r="BK170" s="333">
        <f t="shared" si="237"/>
        <v>48814</v>
      </c>
      <c r="BL170" s="333">
        <f t="shared" si="237"/>
        <v>41963</v>
      </c>
      <c r="BM170" s="333">
        <f t="shared" si="237"/>
        <v>79653.2</v>
      </c>
      <c r="BN170" s="334">
        <f t="shared" si="284"/>
        <v>1</v>
      </c>
      <c r="BO170" s="87">
        <f t="shared" si="285"/>
        <v>2025</v>
      </c>
      <c r="BP170" s="87"/>
    </row>
    <row r="171" spans="1:68" s="35" customFormat="1" ht="10.5" customHeight="1" x14ac:dyDescent="0.2">
      <c r="A171" s="87" t="str">
        <f t="shared" si="271"/>
        <v>2024-25ENG2</v>
      </c>
      <c r="B171" s="87" t="str">
        <f t="shared" si="255"/>
        <v>ENG</v>
      </c>
      <c r="C171" s="87" t="str">
        <f t="shared" si="256"/>
        <v>2024-25</v>
      </c>
      <c r="D171" s="35" t="s">
        <v>525</v>
      </c>
      <c r="F171" s="86" t="str">
        <f t="shared" si="272"/>
        <v>ENG</v>
      </c>
      <c r="G171" s="86" t="str">
        <f t="shared" si="286"/>
        <v>ENG</v>
      </c>
      <c r="H171" s="87" t="str">
        <f t="shared" si="286"/>
        <v>ENGLAND</v>
      </c>
      <c r="I171" s="292">
        <f t="shared" si="217"/>
        <v>2764</v>
      </c>
      <c r="J171" s="292">
        <f t="shared" si="217"/>
        <v>757</v>
      </c>
      <c r="K171" s="292">
        <f t="shared" si="217"/>
        <v>404</v>
      </c>
      <c r="L171" s="292">
        <f t="shared" si="217"/>
        <v>221</v>
      </c>
      <c r="M171" s="292">
        <f t="shared" si="287"/>
        <v>2748</v>
      </c>
      <c r="N171" s="292">
        <f t="shared" si="287"/>
        <v>258</v>
      </c>
      <c r="O171" s="292">
        <f t="shared" si="287"/>
        <v>401</v>
      </c>
      <c r="P171" s="292">
        <f t="shared" si="287"/>
        <v>125</v>
      </c>
      <c r="Q171" s="292">
        <f t="shared" si="218"/>
        <v>973</v>
      </c>
      <c r="R171" s="292">
        <f t="shared" si="218"/>
        <v>797</v>
      </c>
      <c r="S171" s="292">
        <f t="shared" si="163"/>
        <v>8033</v>
      </c>
      <c r="T171" s="293">
        <f t="shared" si="219"/>
        <v>3778</v>
      </c>
      <c r="U171" s="290">
        <f t="shared" si="273"/>
        <v>93.377501323451582</v>
      </c>
      <c r="V171" s="290">
        <f t="shared" si="274"/>
        <v>82.042085759661191</v>
      </c>
      <c r="W171" s="290">
        <f t="shared" si="275"/>
        <v>140.64055055584964</v>
      </c>
      <c r="X171" s="289">
        <f t="shared" si="223"/>
        <v>4721</v>
      </c>
      <c r="Y171" s="290">
        <f t="shared" si="276"/>
        <v>77.661427663630576</v>
      </c>
      <c r="Z171" s="290">
        <f t="shared" si="277"/>
        <v>30.189578479135776</v>
      </c>
      <c r="AA171" s="290">
        <f t="shared" si="278"/>
        <v>210.65348443126456</v>
      </c>
      <c r="AB171" s="289">
        <f t="shared" si="227"/>
        <v>730</v>
      </c>
      <c r="AC171" s="290">
        <f t="shared" si="279"/>
        <v>64.102191780821926</v>
      </c>
      <c r="AD171" s="290">
        <f t="shared" si="280"/>
        <v>53.421917808219177</v>
      </c>
      <c r="AE171" s="290">
        <f t="shared" si="281"/>
        <v>103.71643835616439</v>
      </c>
      <c r="AF171" s="287">
        <f t="shared" si="231"/>
        <v>1028</v>
      </c>
      <c r="AG171" s="288">
        <f t="shared" si="282"/>
        <v>146.20278099652381</v>
      </c>
      <c r="AH171" s="288">
        <f t="shared" si="283"/>
        <v>201.2539976825029</v>
      </c>
      <c r="AI171" s="287">
        <f t="shared" si="234"/>
        <v>863</v>
      </c>
      <c r="AJ171" s="284">
        <f t="shared" si="234"/>
        <v>0</v>
      </c>
      <c r="AK171" s="284">
        <f t="shared" si="234"/>
        <v>0</v>
      </c>
      <c r="AL171" s="284">
        <f t="shared" si="197"/>
        <v>0</v>
      </c>
      <c r="AM171" s="284">
        <f t="shared" si="197"/>
        <v>0</v>
      </c>
      <c r="AN171" s="284">
        <f t="shared" si="235"/>
        <v>0</v>
      </c>
      <c r="AO171" s="284">
        <f t="shared" si="235"/>
        <v>0</v>
      </c>
      <c r="AP171" s="291">
        <f t="shared" si="288"/>
        <v>0</v>
      </c>
      <c r="AQ171" s="291">
        <f t="shared" si="288"/>
        <v>0</v>
      </c>
      <c r="AR171" s="292">
        <f t="shared" si="236"/>
        <v>0</v>
      </c>
      <c r="AS171" s="292">
        <f t="shared" si="236"/>
        <v>0</v>
      </c>
      <c r="AT171" s="292">
        <f t="shared" si="236"/>
        <v>0</v>
      </c>
      <c r="AU171" s="292">
        <f t="shared" si="236"/>
        <v>0</v>
      </c>
      <c r="AV171" s="286">
        <f t="shared" si="236"/>
        <v>0</v>
      </c>
      <c r="AW171" s="286">
        <f t="shared" si="236"/>
        <v>0</v>
      </c>
      <c r="AX171" s="286">
        <f t="shared" si="236"/>
        <v>0</v>
      </c>
      <c r="AY171" s="286">
        <f t="shared" si="236"/>
        <v>0</v>
      </c>
      <c r="AZ171" s="286">
        <f t="shared" si="236"/>
        <v>0</v>
      </c>
      <c r="BA171" s="286">
        <f t="shared" si="236"/>
        <v>0</v>
      </c>
      <c r="BB171" s="89"/>
      <c r="BC171" s="287">
        <f t="shared" si="237"/>
        <v>126173.00000000006</v>
      </c>
      <c r="BD171" s="287">
        <f t="shared" si="237"/>
        <v>173682.2</v>
      </c>
      <c r="BE171" s="333">
        <f t="shared" si="237"/>
        <v>352780.20000000007</v>
      </c>
      <c r="BF171" s="333">
        <f t="shared" si="237"/>
        <v>309955</v>
      </c>
      <c r="BG171" s="333">
        <f t="shared" si="237"/>
        <v>531340</v>
      </c>
      <c r="BH171" s="333">
        <f t="shared" si="237"/>
        <v>366639.6</v>
      </c>
      <c r="BI171" s="333">
        <f t="shared" si="237"/>
        <v>142525</v>
      </c>
      <c r="BJ171" s="333">
        <f t="shared" si="237"/>
        <v>994495.1</v>
      </c>
      <c r="BK171" s="333">
        <f t="shared" si="237"/>
        <v>46794.600000000006</v>
      </c>
      <c r="BL171" s="333">
        <f t="shared" si="237"/>
        <v>38998</v>
      </c>
      <c r="BM171" s="333">
        <f t="shared" si="237"/>
        <v>75713</v>
      </c>
      <c r="BN171" s="334">
        <f t="shared" si="284"/>
        <v>2</v>
      </c>
      <c r="BO171" s="87">
        <f t="shared" si="285"/>
        <v>2025</v>
      </c>
      <c r="BP171" s="87"/>
    </row>
    <row r="172" spans="1:68" s="35" customFormat="1" ht="10.5" customHeight="1" x14ac:dyDescent="0.2">
      <c r="A172" s="87" t="str">
        <f t="shared" si="271"/>
        <v>2024-25ENG3</v>
      </c>
      <c r="B172" s="87" t="str">
        <f t="shared" si="255"/>
        <v>ENG</v>
      </c>
      <c r="C172" s="87" t="str">
        <f t="shared" si="256"/>
        <v>2024-25</v>
      </c>
      <c r="D172" s="35" t="s">
        <v>526</v>
      </c>
      <c r="F172" s="86" t="str">
        <f t="shared" si="272"/>
        <v>ENG</v>
      </c>
      <c r="G172" s="86" t="str">
        <f t="shared" si="286"/>
        <v>ENG</v>
      </c>
      <c r="H172" s="87" t="str">
        <f t="shared" si="286"/>
        <v>ENGLAND</v>
      </c>
      <c r="I172" s="292">
        <f t="shared" si="217"/>
        <v>2825</v>
      </c>
      <c r="J172" s="292">
        <f t="shared" si="217"/>
        <v>782</v>
      </c>
      <c r="K172" s="292">
        <f t="shared" si="217"/>
        <v>443</v>
      </c>
      <c r="L172" s="292">
        <f t="shared" si="217"/>
        <v>223</v>
      </c>
      <c r="M172" s="292">
        <f t="shared" si="287"/>
        <v>2791</v>
      </c>
      <c r="N172" s="292">
        <f t="shared" si="287"/>
        <v>267</v>
      </c>
      <c r="O172" s="292">
        <f t="shared" si="287"/>
        <v>431</v>
      </c>
      <c r="P172" s="292">
        <f t="shared" si="287"/>
        <v>126</v>
      </c>
      <c r="Q172" s="292">
        <f t="shared" si="218"/>
        <v>0</v>
      </c>
      <c r="R172" s="292">
        <f t="shared" si="218"/>
        <v>0</v>
      </c>
      <c r="S172" s="292">
        <f t="shared" si="163"/>
        <v>8158</v>
      </c>
      <c r="T172" s="293">
        <f t="shared" si="219"/>
        <v>4056</v>
      </c>
      <c r="U172" s="290">
        <f t="shared" si="273"/>
        <v>92.9158530571992</v>
      </c>
      <c r="V172" s="290">
        <f t="shared" si="274"/>
        <v>81.907297830374759</v>
      </c>
      <c r="W172" s="290">
        <f t="shared" si="275"/>
        <v>142.61331360946747</v>
      </c>
      <c r="X172" s="289">
        <f t="shared" si="223"/>
        <v>5112</v>
      </c>
      <c r="Y172" s="290">
        <f t="shared" si="276"/>
        <v>74.365747261345859</v>
      </c>
      <c r="Z172" s="290">
        <f t="shared" si="277"/>
        <v>30.230242566510171</v>
      </c>
      <c r="AA172" s="290">
        <f t="shared" si="278"/>
        <v>193.14628325508608</v>
      </c>
      <c r="AB172" s="289">
        <f t="shared" si="227"/>
        <v>757</v>
      </c>
      <c r="AC172" s="290">
        <f t="shared" si="279"/>
        <v>63.445310435931297</v>
      </c>
      <c r="AD172" s="290">
        <f t="shared" si="280"/>
        <v>53.67899603698811</v>
      </c>
      <c r="AE172" s="290">
        <f t="shared" si="281"/>
        <v>104.70515191545574</v>
      </c>
      <c r="AF172" s="287">
        <f t="shared" si="231"/>
        <v>1164</v>
      </c>
      <c r="AG172" s="288">
        <f t="shared" si="282"/>
        <v>147.57056451612905</v>
      </c>
      <c r="AH172" s="288">
        <f t="shared" si="283"/>
        <v>198.53528225806451</v>
      </c>
      <c r="AI172" s="287">
        <f t="shared" si="234"/>
        <v>992</v>
      </c>
      <c r="AJ172" s="284">
        <f t="shared" si="234"/>
        <v>0</v>
      </c>
      <c r="AK172" s="284">
        <f t="shared" si="234"/>
        <v>0</v>
      </c>
      <c r="AL172" s="284">
        <f t="shared" si="197"/>
        <v>1583</v>
      </c>
      <c r="AM172" s="284">
        <f t="shared" si="197"/>
        <v>3056</v>
      </c>
      <c r="AN172" s="284">
        <f t="shared" si="235"/>
        <v>0</v>
      </c>
      <c r="AO172" s="284">
        <f t="shared" si="235"/>
        <v>0</v>
      </c>
      <c r="AP172" s="291">
        <f t="shared" si="288"/>
        <v>0</v>
      </c>
      <c r="AQ172" s="291">
        <f t="shared" si="288"/>
        <v>0</v>
      </c>
      <c r="AR172" s="292">
        <f t="shared" si="236"/>
        <v>0</v>
      </c>
      <c r="AS172" s="292">
        <f t="shared" si="236"/>
        <v>0</v>
      </c>
      <c r="AT172" s="292">
        <f t="shared" si="236"/>
        <v>0</v>
      </c>
      <c r="AU172" s="292">
        <f t="shared" si="236"/>
        <v>0</v>
      </c>
      <c r="AV172" s="286">
        <f t="shared" si="236"/>
        <v>0</v>
      </c>
      <c r="AW172" s="286">
        <f t="shared" si="236"/>
        <v>0</v>
      </c>
      <c r="AX172" s="286">
        <f t="shared" si="236"/>
        <v>0</v>
      </c>
      <c r="AY172" s="286">
        <f t="shared" si="236"/>
        <v>0</v>
      </c>
      <c r="AZ172" s="286">
        <f t="shared" si="236"/>
        <v>0</v>
      </c>
      <c r="BA172" s="286">
        <f t="shared" si="236"/>
        <v>0</v>
      </c>
      <c r="BB172" s="89"/>
      <c r="BC172" s="287">
        <f t="shared" si="237"/>
        <v>146390.00000000003</v>
      </c>
      <c r="BD172" s="287">
        <f t="shared" si="237"/>
        <v>196947</v>
      </c>
      <c r="BE172" s="333">
        <f t="shared" si="237"/>
        <v>376866.69999999995</v>
      </c>
      <c r="BF172" s="333">
        <f t="shared" si="237"/>
        <v>332216</v>
      </c>
      <c r="BG172" s="333">
        <f t="shared" si="237"/>
        <v>578439.60000000009</v>
      </c>
      <c r="BH172" s="333">
        <f t="shared" si="237"/>
        <v>380157.7</v>
      </c>
      <c r="BI172" s="333">
        <f t="shared" si="237"/>
        <v>154537</v>
      </c>
      <c r="BJ172" s="333">
        <f t="shared" si="237"/>
        <v>987363.8</v>
      </c>
      <c r="BK172" s="333">
        <f t="shared" si="237"/>
        <v>48028.099999999991</v>
      </c>
      <c r="BL172" s="333">
        <f t="shared" si="237"/>
        <v>40635</v>
      </c>
      <c r="BM172" s="333">
        <f t="shared" si="237"/>
        <v>79261.8</v>
      </c>
      <c r="BN172" s="334">
        <f t="shared" si="284"/>
        <v>3</v>
      </c>
      <c r="BO172" s="87">
        <f t="shared" si="285"/>
        <v>2025</v>
      </c>
      <c r="BP172" s="87"/>
    </row>
    <row r="173" spans="1:68" s="35" customFormat="1" ht="10.5" customHeight="1" x14ac:dyDescent="0.2">
      <c r="A173" s="87" t="str">
        <f t="shared" si="271"/>
        <v>2025-26ENG4</v>
      </c>
      <c r="B173" s="87" t="str">
        <f t="shared" ref="B173:B184" si="289">B171</f>
        <v>ENG</v>
      </c>
      <c r="C173" s="87" t="str">
        <f t="shared" ref="C173:C178" si="290">IF(D173=D$5,LEFT(C172,4)+1&amp;"-"&amp;RIGHT(C172,2)+1,C172)</f>
        <v>2025-26</v>
      </c>
      <c r="D173" s="35" t="s">
        <v>514</v>
      </c>
      <c r="F173" s="86" t="str">
        <f t="shared" si="272"/>
        <v>ENG</v>
      </c>
      <c r="G173" s="86" t="str">
        <f t="shared" ref="G173:H184" si="291">G171</f>
        <v>ENG</v>
      </c>
      <c r="H173" s="87" t="str">
        <f t="shared" si="291"/>
        <v>ENGLAND</v>
      </c>
      <c r="I173" s="292">
        <f t="shared" si="217"/>
        <v>2675</v>
      </c>
      <c r="J173" s="292">
        <f t="shared" si="217"/>
        <v>701</v>
      </c>
      <c r="K173" s="292">
        <f t="shared" si="217"/>
        <v>418</v>
      </c>
      <c r="L173" s="292">
        <f t="shared" si="217"/>
        <v>176</v>
      </c>
      <c r="M173" s="292">
        <f t="shared" si="287"/>
        <v>2668</v>
      </c>
      <c r="N173" s="292">
        <f t="shared" si="287"/>
        <v>267</v>
      </c>
      <c r="O173" s="292">
        <f t="shared" si="287"/>
        <v>417</v>
      </c>
      <c r="P173" s="292">
        <f t="shared" si="287"/>
        <v>113</v>
      </c>
      <c r="Q173" s="292">
        <f t="shared" si="218"/>
        <v>0</v>
      </c>
      <c r="R173" s="292">
        <f t="shared" si="218"/>
        <v>0</v>
      </c>
      <c r="S173" s="292">
        <f t="shared" si="163"/>
        <v>7815</v>
      </c>
      <c r="T173" s="293">
        <f t="shared" si="219"/>
        <v>4408</v>
      </c>
      <c r="U173" s="290">
        <f t="shared" si="273"/>
        <v>87.820576225045386</v>
      </c>
      <c r="V173" s="290">
        <f t="shared" si="274"/>
        <v>78.056034482758619</v>
      </c>
      <c r="W173" s="290">
        <f t="shared" si="275"/>
        <v>130.14664246823955</v>
      </c>
      <c r="X173" s="289">
        <f t="shared" si="223"/>
        <v>4953</v>
      </c>
      <c r="Y173" s="290">
        <f t="shared" si="276"/>
        <v>71.663375731879682</v>
      </c>
      <c r="Z173" s="290">
        <f t="shared" si="277"/>
        <v>29.160407833636182</v>
      </c>
      <c r="AA173" s="290">
        <f t="shared" si="278"/>
        <v>185.41901877649909</v>
      </c>
      <c r="AB173" s="289">
        <f t="shared" si="227"/>
        <v>786</v>
      </c>
      <c r="AC173" s="290">
        <f t="shared" si="279"/>
        <v>62.247709923664118</v>
      </c>
      <c r="AD173" s="290">
        <f t="shared" si="280"/>
        <v>52.44147582697201</v>
      </c>
      <c r="AE173" s="290">
        <f t="shared" si="281"/>
        <v>104.1562340966921</v>
      </c>
      <c r="AF173" s="287">
        <f t="shared" si="231"/>
        <v>1123</v>
      </c>
      <c r="AG173" s="288">
        <f t="shared" si="282"/>
        <v>145.55119825708073</v>
      </c>
      <c r="AH173" s="288">
        <f t="shared" si="283"/>
        <v>197.44270152505445</v>
      </c>
      <c r="AI173" s="287">
        <f t="shared" si="234"/>
        <v>918</v>
      </c>
      <c r="AJ173" s="284">
        <f t="shared" si="234"/>
        <v>1383</v>
      </c>
      <c r="AK173" s="284">
        <f t="shared" si="234"/>
        <v>1709</v>
      </c>
      <c r="AL173" s="284">
        <f t="shared" si="197"/>
        <v>0</v>
      </c>
      <c r="AM173" s="284">
        <f t="shared" si="197"/>
        <v>0</v>
      </c>
      <c r="AN173" s="284">
        <f t="shared" si="235"/>
        <v>0</v>
      </c>
      <c r="AO173" s="284">
        <f t="shared" si="235"/>
        <v>0</v>
      </c>
      <c r="AP173" s="291">
        <f t="shared" si="288"/>
        <v>0</v>
      </c>
      <c r="AQ173" s="291">
        <f t="shared" si="288"/>
        <v>0</v>
      </c>
      <c r="AR173" s="292">
        <f t="shared" si="236"/>
        <v>0</v>
      </c>
      <c r="AS173" s="292">
        <f t="shared" si="236"/>
        <v>0</v>
      </c>
      <c r="AT173" s="292">
        <f t="shared" si="236"/>
        <v>0</v>
      </c>
      <c r="AU173" s="292">
        <f t="shared" si="236"/>
        <v>0</v>
      </c>
      <c r="AV173" s="286">
        <f t="shared" si="236"/>
        <v>0</v>
      </c>
      <c r="AW173" s="286">
        <f t="shared" si="236"/>
        <v>0</v>
      </c>
      <c r="AX173" s="286">
        <f t="shared" si="236"/>
        <v>0</v>
      </c>
      <c r="AY173" s="286">
        <f t="shared" si="236"/>
        <v>0</v>
      </c>
      <c r="AZ173" s="286">
        <f t="shared" si="236"/>
        <v>0</v>
      </c>
      <c r="BA173" s="286">
        <f t="shared" si="236"/>
        <v>0</v>
      </c>
      <c r="BB173" s="89"/>
      <c r="BC173" s="287">
        <f t="shared" si="237"/>
        <v>133616.00000000012</v>
      </c>
      <c r="BD173" s="287">
        <f t="shared" si="237"/>
        <v>181252.4</v>
      </c>
      <c r="BE173" s="333">
        <f t="shared" si="237"/>
        <v>387113.10000000003</v>
      </c>
      <c r="BF173" s="333">
        <f t="shared" si="237"/>
        <v>344071</v>
      </c>
      <c r="BG173" s="333">
        <f t="shared" si="237"/>
        <v>573686.39999999991</v>
      </c>
      <c r="BH173" s="333">
        <f t="shared" si="237"/>
        <v>354948.70000000007</v>
      </c>
      <c r="BI173" s="333">
        <f t="shared" si="237"/>
        <v>144431.5</v>
      </c>
      <c r="BJ173" s="333">
        <f t="shared" si="237"/>
        <v>918380.4</v>
      </c>
      <c r="BK173" s="333">
        <f t="shared" si="237"/>
        <v>48926.7</v>
      </c>
      <c r="BL173" s="333">
        <f t="shared" si="237"/>
        <v>41219</v>
      </c>
      <c r="BM173" s="333">
        <f t="shared" si="237"/>
        <v>81866.799999999988</v>
      </c>
      <c r="BN173" s="334">
        <f t="shared" si="284"/>
        <v>4</v>
      </c>
      <c r="BO173" s="87">
        <f t="shared" si="285"/>
        <v>2025</v>
      </c>
      <c r="BP173" s="87"/>
    </row>
    <row r="174" spans="1:68" s="35" customFormat="1" ht="10.5" customHeight="1" x14ac:dyDescent="0.2">
      <c r="A174" s="87" t="str">
        <f t="shared" ref="A174:A175" si="292">CONCATENATE(C174,G174,BN174)</f>
        <v>2025-26ENG5</v>
      </c>
      <c r="B174" s="87" t="str">
        <f t="shared" si="289"/>
        <v>ENG</v>
      </c>
      <c r="C174" s="87" t="str">
        <f t="shared" si="290"/>
        <v>2025-26</v>
      </c>
      <c r="D174" s="35" t="s">
        <v>516</v>
      </c>
      <c r="F174" s="86" t="str">
        <f t="shared" ref="F174" si="293">G174</f>
        <v>ENG</v>
      </c>
      <c r="G174" s="86" t="str">
        <f t="shared" si="291"/>
        <v>ENG</v>
      </c>
      <c r="H174" s="87" t="str">
        <f t="shared" si="291"/>
        <v>ENGLAND</v>
      </c>
      <c r="I174" s="292">
        <f t="shared" si="217"/>
        <v>2627</v>
      </c>
      <c r="J174" s="292">
        <f t="shared" si="217"/>
        <v>746</v>
      </c>
      <c r="K174" s="292">
        <f t="shared" si="217"/>
        <v>377</v>
      </c>
      <c r="L174" s="292">
        <f t="shared" si="217"/>
        <v>208</v>
      </c>
      <c r="M174" s="292">
        <f t="shared" si="287"/>
        <v>2603</v>
      </c>
      <c r="N174" s="292">
        <f t="shared" si="287"/>
        <v>262</v>
      </c>
      <c r="O174" s="292">
        <f t="shared" si="287"/>
        <v>374</v>
      </c>
      <c r="P174" s="292">
        <f t="shared" si="287"/>
        <v>126</v>
      </c>
      <c r="Q174" s="292">
        <f t="shared" si="218"/>
        <v>941</v>
      </c>
      <c r="R174" s="292">
        <f t="shared" si="218"/>
        <v>769</v>
      </c>
      <c r="S174" s="292">
        <f t="shared" si="163"/>
        <v>7519</v>
      </c>
      <c r="T174" s="293">
        <f t="shared" si="219"/>
        <v>4492</v>
      </c>
      <c r="U174" s="290">
        <f t="shared" ref="U174" si="294">BE174/T174</f>
        <v>88.910396260017805</v>
      </c>
      <c r="V174" s="290">
        <f t="shared" ref="V174" si="295">BF174/T174</f>
        <v>78.927871772039182</v>
      </c>
      <c r="W174" s="290">
        <f t="shared" ref="W174" si="296">BG174/T174</f>
        <v>135.82840605520926</v>
      </c>
      <c r="X174" s="289">
        <f t="shared" si="223"/>
        <v>5234</v>
      </c>
      <c r="Y174" s="290">
        <f t="shared" ref="Y174" si="297">IFERROR(BH174/X174,"-")</f>
        <v>67.94677111196026</v>
      </c>
      <c r="Z174" s="290">
        <f t="shared" ref="Z174" si="298">IFERROR(BI174/X174,"-")</f>
        <v>28.04069545280856</v>
      </c>
      <c r="AA174" s="290">
        <f t="shared" ref="AA174" si="299">IFERROR(BJ174/X174,"-")</f>
        <v>179.89128773404661</v>
      </c>
      <c r="AB174" s="289">
        <f t="shared" si="227"/>
        <v>841</v>
      </c>
      <c r="AC174" s="290">
        <f t="shared" ref="AC174" si="300">IFERROR(BK174/AB174,"-")</f>
        <v>63.346373365041629</v>
      </c>
      <c r="AD174" s="290">
        <f t="shared" ref="AD174" si="301">IFERROR(BL174/AB174,"-")</f>
        <v>52.013079667063018</v>
      </c>
      <c r="AE174" s="290">
        <f t="shared" ref="AE174" si="302">IFERROR(BM174/AB174,"-")</f>
        <v>103.54768133174792</v>
      </c>
      <c r="AF174" s="287">
        <f t="shared" si="231"/>
        <v>1170</v>
      </c>
      <c r="AG174" s="288">
        <f t="shared" ref="AG174" si="303">BC174/AI174</f>
        <v>149.25409836065563</v>
      </c>
      <c r="AH174" s="288">
        <f t="shared" ref="AH174" si="304">BD174/AI174</f>
        <v>205.20225409836067</v>
      </c>
      <c r="AI174" s="287">
        <f t="shared" si="234"/>
        <v>976</v>
      </c>
      <c r="AJ174" s="284">
        <f t="shared" si="234"/>
        <v>0</v>
      </c>
      <c r="AK174" s="284">
        <f t="shared" si="234"/>
        <v>0</v>
      </c>
      <c r="AL174" s="284">
        <f t="shared" si="197"/>
        <v>0</v>
      </c>
      <c r="AM174" s="284">
        <f t="shared" si="197"/>
        <v>0</v>
      </c>
      <c r="AN174" s="284">
        <f t="shared" si="235"/>
        <v>0</v>
      </c>
      <c r="AO174" s="284">
        <f t="shared" si="235"/>
        <v>0</v>
      </c>
      <c r="AP174" s="291">
        <f t="shared" si="288"/>
        <v>0</v>
      </c>
      <c r="AQ174" s="291">
        <f t="shared" si="288"/>
        <v>0</v>
      </c>
      <c r="AR174" s="292">
        <f t="shared" si="236"/>
        <v>0</v>
      </c>
      <c r="AS174" s="292">
        <f t="shared" si="236"/>
        <v>0</v>
      </c>
      <c r="AT174" s="292">
        <f t="shared" si="236"/>
        <v>0</v>
      </c>
      <c r="AU174" s="292">
        <f t="shared" si="236"/>
        <v>0</v>
      </c>
      <c r="AV174" s="286">
        <f t="shared" si="236"/>
        <v>0</v>
      </c>
      <c r="AW174" s="286">
        <f t="shared" si="236"/>
        <v>0</v>
      </c>
      <c r="AX174" s="286">
        <f t="shared" si="236"/>
        <v>0</v>
      </c>
      <c r="AY174" s="286">
        <f t="shared" si="236"/>
        <v>0</v>
      </c>
      <c r="AZ174" s="286">
        <f t="shared" si="236"/>
        <v>0</v>
      </c>
      <c r="BA174" s="286">
        <f t="shared" si="236"/>
        <v>0</v>
      </c>
      <c r="BB174" s="89"/>
      <c r="BC174" s="287">
        <f t="shared" si="237"/>
        <v>145671.99999999988</v>
      </c>
      <c r="BD174" s="287">
        <f t="shared" si="237"/>
        <v>200277.40000000002</v>
      </c>
      <c r="BE174" s="333">
        <f t="shared" si="237"/>
        <v>399385.5</v>
      </c>
      <c r="BF174" s="333">
        <f t="shared" si="237"/>
        <v>354544</v>
      </c>
      <c r="BG174" s="333">
        <f t="shared" si="237"/>
        <v>610141.19999999995</v>
      </c>
      <c r="BH174" s="333">
        <f t="shared" si="237"/>
        <v>355633.4</v>
      </c>
      <c r="BI174" s="333">
        <f t="shared" si="237"/>
        <v>146765</v>
      </c>
      <c r="BJ174" s="333">
        <f t="shared" si="237"/>
        <v>941551</v>
      </c>
      <c r="BK174" s="333">
        <f t="shared" si="237"/>
        <v>53274.30000000001</v>
      </c>
      <c r="BL174" s="333">
        <f t="shared" si="237"/>
        <v>43743</v>
      </c>
      <c r="BM174" s="333">
        <f t="shared" si="237"/>
        <v>87083.6</v>
      </c>
      <c r="BN174" s="334">
        <f t="shared" si="284"/>
        <v>5</v>
      </c>
      <c r="BO174" s="87">
        <f t="shared" ref="BO174" si="305">VALUE(LEFT(C174,4)+IF($BN174&lt;4,1,0))</f>
        <v>2025</v>
      </c>
      <c r="BP174" s="87"/>
    </row>
    <row r="175" spans="1:68" s="35" customFormat="1" ht="10.5" customHeight="1" x14ac:dyDescent="0.2">
      <c r="A175" s="87" t="str">
        <f t="shared" si="292"/>
        <v>2025-26ENG6</v>
      </c>
      <c r="B175" s="87" t="str">
        <f t="shared" si="289"/>
        <v>ENG</v>
      </c>
      <c r="C175" s="87" t="str">
        <f t="shared" si="290"/>
        <v>2025-26</v>
      </c>
      <c r="D175" s="35" t="s">
        <v>517</v>
      </c>
      <c r="F175" s="86" t="str">
        <f t="shared" ref="F175" si="306">G175</f>
        <v>ENG</v>
      </c>
      <c r="G175" s="86" t="str">
        <f t="shared" si="291"/>
        <v>ENG</v>
      </c>
      <c r="H175" s="87" t="str">
        <f t="shared" si="291"/>
        <v>ENGLAND</v>
      </c>
      <c r="I175" s="292">
        <f t="shared" si="217"/>
        <v>2433</v>
      </c>
      <c r="J175" s="292">
        <f t="shared" si="217"/>
        <v>711</v>
      </c>
      <c r="K175" s="292">
        <f t="shared" si="217"/>
        <v>354</v>
      </c>
      <c r="L175" s="292">
        <f t="shared" si="217"/>
        <v>184</v>
      </c>
      <c r="M175" s="292">
        <f t="shared" si="287"/>
        <v>2422</v>
      </c>
      <c r="N175" s="292">
        <f t="shared" si="287"/>
        <v>252</v>
      </c>
      <c r="O175" s="292">
        <f t="shared" si="287"/>
        <v>354</v>
      </c>
      <c r="P175" s="292">
        <f t="shared" si="287"/>
        <v>116</v>
      </c>
      <c r="Q175" s="292">
        <f t="shared" si="218"/>
        <v>0</v>
      </c>
      <c r="R175" s="292">
        <f t="shared" si="218"/>
        <v>0</v>
      </c>
      <c r="S175" s="292">
        <f t="shared" si="163"/>
        <v>7148</v>
      </c>
      <c r="T175" s="293">
        <f t="shared" si="219"/>
        <v>4335</v>
      </c>
      <c r="U175" s="290">
        <f t="shared" ref="U175" si="307">BE175/T175</f>
        <v>91.571487889273371</v>
      </c>
      <c r="V175" s="290">
        <f t="shared" ref="V175" si="308">BF175/T175</f>
        <v>80.237831603229523</v>
      </c>
      <c r="W175" s="290">
        <f t="shared" ref="W175" si="309">BG175/T175</f>
        <v>138.47820069204153</v>
      </c>
      <c r="X175" s="289">
        <f t="shared" si="223"/>
        <v>5000</v>
      </c>
      <c r="Y175" s="290">
        <f t="shared" ref="Y175" si="310">IFERROR(BH175/X175,"-")</f>
        <v>69.613399999999999</v>
      </c>
      <c r="Z175" s="290">
        <f t="shared" ref="Z175" si="311">IFERROR(BI175/X175,"-")</f>
        <v>27.759399999999999</v>
      </c>
      <c r="AA175" s="290">
        <f t="shared" ref="AA175" si="312">IFERROR(BJ175/X175,"-")</f>
        <v>183.07677999999999</v>
      </c>
      <c r="AB175" s="289">
        <f t="shared" si="227"/>
        <v>892</v>
      </c>
      <c r="AC175" s="290">
        <f t="shared" ref="AC175" si="313">IFERROR(BK175/AB175,"-")</f>
        <v>61.383856502242153</v>
      </c>
      <c r="AD175" s="290">
        <f t="shared" ref="AD175" si="314">IFERROR(BL175/AB175,"-")</f>
        <v>50.739910313901348</v>
      </c>
      <c r="AE175" s="290">
        <f t="shared" ref="AE175" si="315">IFERROR(BM175/AB175,"-")</f>
        <v>108.09955156950674</v>
      </c>
      <c r="AF175" s="287">
        <f t="shared" si="231"/>
        <v>1079</v>
      </c>
      <c r="AG175" s="288">
        <f t="shared" ref="AG175" si="316">BC175/AI175</f>
        <v>146.76477541371159</v>
      </c>
      <c r="AH175" s="288">
        <f t="shared" ref="AH175" si="317">BD175/AI175</f>
        <v>197.14562647754138</v>
      </c>
      <c r="AI175" s="287">
        <f t="shared" si="234"/>
        <v>846</v>
      </c>
      <c r="AJ175" s="284">
        <f t="shared" si="234"/>
        <v>0</v>
      </c>
      <c r="AK175" s="284">
        <f t="shared" si="234"/>
        <v>0</v>
      </c>
      <c r="AL175" s="284">
        <f t="shared" si="197"/>
        <v>1581</v>
      </c>
      <c r="AM175" s="284">
        <f t="shared" si="197"/>
        <v>3062</v>
      </c>
      <c r="AN175" s="284">
        <f t="shared" si="235"/>
        <v>0</v>
      </c>
      <c r="AO175" s="284">
        <f t="shared" si="235"/>
        <v>0</v>
      </c>
      <c r="AP175" s="291">
        <f t="shared" si="288"/>
        <v>0</v>
      </c>
      <c r="AQ175" s="291">
        <f t="shared" si="288"/>
        <v>0</v>
      </c>
      <c r="AR175" s="292">
        <f t="shared" ref="AR175:BA184" si="318">SUMIFS(AR$729:AR$10135,$BN$729:$BN$10135,$BN175,$BO$729:$BO$10135,$BO175)</f>
        <v>0</v>
      </c>
      <c r="AS175" s="292">
        <f t="shared" si="318"/>
        <v>0</v>
      </c>
      <c r="AT175" s="292">
        <f t="shared" si="318"/>
        <v>0</v>
      </c>
      <c r="AU175" s="292">
        <f t="shared" si="318"/>
        <v>0</v>
      </c>
      <c r="AV175" s="286">
        <f t="shared" si="318"/>
        <v>0</v>
      </c>
      <c r="AW175" s="286">
        <f t="shared" si="318"/>
        <v>0</v>
      </c>
      <c r="AX175" s="286">
        <f t="shared" si="318"/>
        <v>0</v>
      </c>
      <c r="AY175" s="286">
        <f t="shared" si="318"/>
        <v>0</v>
      </c>
      <c r="AZ175" s="286">
        <f t="shared" si="318"/>
        <v>0</v>
      </c>
      <c r="BA175" s="286">
        <f t="shared" si="318"/>
        <v>0</v>
      </c>
      <c r="BB175" s="89"/>
      <c r="BC175" s="287">
        <f t="shared" ref="BC175:BM184" si="319">SUMIFS(BC$729:BC$10135,$BN$729:$BN$10135,$BN175,$BO$729:$BO$10135,$BO175)</f>
        <v>124163.00000000001</v>
      </c>
      <c r="BD175" s="287">
        <f t="shared" si="319"/>
        <v>166785.20000000001</v>
      </c>
      <c r="BE175" s="333">
        <f t="shared" si="319"/>
        <v>396962.40000000008</v>
      </c>
      <c r="BF175" s="333">
        <f t="shared" si="319"/>
        <v>347831</v>
      </c>
      <c r="BG175" s="333">
        <f t="shared" si="319"/>
        <v>600303</v>
      </c>
      <c r="BH175" s="333">
        <f t="shared" si="319"/>
        <v>348067</v>
      </c>
      <c r="BI175" s="333">
        <f t="shared" si="319"/>
        <v>138797</v>
      </c>
      <c r="BJ175" s="333">
        <f t="shared" si="319"/>
        <v>915383.89999999991</v>
      </c>
      <c r="BK175" s="333">
        <f t="shared" si="319"/>
        <v>54754.400000000001</v>
      </c>
      <c r="BL175" s="333">
        <f t="shared" si="319"/>
        <v>45260</v>
      </c>
      <c r="BM175" s="333">
        <f t="shared" si="319"/>
        <v>96424.800000000017</v>
      </c>
      <c r="BN175" s="334">
        <f t="shared" si="284"/>
        <v>6</v>
      </c>
      <c r="BO175" s="87">
        <f t="shared" ref="BO175" si="320">VALUE(LEFT(C175,4)+IF($BN175&lt;4,1,0))</f>
        <v>2025</v>
      </c>
      <c r="BP175" s="87"/>
    </row>
    <row r="176" spans="1:68" s="35" customFormat="1" ht="11.45" customHeight="1" x14ac:dyDescent="0.2">
      <c r="A176" s="87" t="str">
        <f t="shared" ref="A176" si="321">CONCATENATE(C176,G176,BN176)</f>
        <v>2025-26ENG7</v>
      </c>
      <c r="B176" s="87" t="str">
        <f t="shared" si="289"/>
        <v>ENG</v>
      </c>
      <c r="C176" s="87" t="str">
        <f t="shared" si="290"/>
        <v>2025-26</v>
      </c>
      <c r="D176" s="35" t="s">
        <v>518</v>
      </c>
      <c r="F176" s="86" t="str">
        <f t="shared" ref="F176" si="322">G176</f>
        <v>ENG</v>
      </c>
      <c r="G176" s="86" t="str">
        <f t="shared" si="291"/>
        <v>ENG</v>
      </c>
      <c r="H176" s="87" t="str">
        <f t="shared" si="291"/>
        <v>ENGLAND</v>
      </c>
      <c r="I176" s="292">
        <f t="shared" si="217"/>
        <v>2410</v>
      </c>
      <c r="J176" s="292">
        <f t="shared" si="217"/>
        <v>723</v>
      </c>
      <c r="K176" s="292">
        <f t="shared" si="217"/>
        <v>393</v>
      </c>
      <c r="L176" s="292">
        <f t="shared" si="217"/>
        <v>216</v>
      </c>
      <c r="M176" s="292">
        <f t="shared" si="287"/>
        <v>2394</v>
      </c>
      <c r="N176" s="292">
        <f t="shared" si="287"/>
        <v>273</v>
      </c>
      <c r="O176" s="292">
        <f t="shared" si="287"/>
        <v>394</v>
      </c>
      <c r="P176" s="292">
        <f t="shared" si="287"/>
        <v>128</v>
      </c>
      <c r="Q176" s="292">
        <f t="shared" si="218"/>
        <v>0</v>
      </c>
      <c r="R176" s="292">
        <f t="shared" si="218"/>
        <v>0</v>
      </c>
      <c r="S176" s="292">
        <f t="shared" si="163"/>
        <v>7205</v>
      </c>
      <c r="T176" s="293">
        <f t="shared" si="219"/>
        <v>4268</v>
      </c>
      <c r="U176" s="290">
        <f t="shared" ref="U176" si="323">BE176/T176</f>
        <v>90.33842549203375</v>
      </c>
      <c r="V176" s="290">
        <f t="shared" ref="V176" si="324">BF176/T176</f>
        <v>79.28397375820056</v>
      </c>
      <c r="W176" s="290">
        <f t="shared" ref="W176" si="325">BG176/T176</f>
        <v>137.71958762886598</v>
      </c>
      <c r="X176" s="289">
        <f t="shared" si="223"/>
        <v>5070</v>
      </c>
      <c r="Y176" s="290">
        <f t="shared" ref="Y176" si="326">IFERROR(BH176/X176,"-")</f>
        <v>69.920216962524648</v>
      </c>
      <c r="Z176" s="290">
        <f t="shared" ref="Z176" si="327">IFERROR(BI176/X176,"-")</f>
        <v>27.158382642998028</v>
      </c>
      <c r="AA176" s="290">
        <f t="shared" ref="AA176" si="328">IFERROR(BJ176/X176,"-")</f>
        <v>185.05282051282049</v>
      </c>
      <c r="AB176" s="289">
        <f t="shared" si="227"/>
        <v>838</v>
      </c>
      <c r="AC176" s="290">
        <f t="shared" ref="AC176" si="329">IFERROR(BK176/AB176,"-")</f>
        <v>58.215871121718379</v>
      </c>
      <c r="AD176" s="290">
        <f t="shared" ref="AD176" si="330">IFERROR(BL176/AB176,"-")</f>
        <v>49.868735083532222</v>
      </c>
      <c r="AE176" s="290">
        <f t="shared" ref="AE176" si="331">IFERROR(BM176/AB176,"-")</f>
        <v>95.067303102625303</v>
      </c>
      <c r="AF176" s="287">
        <f t="shared" si="231"/>
        <v>1036</v>
      </c>
      <c r="AG176" s="288">
        <f t="shared" ref="AG176" si="332">BC176/AI176</f>
        <v>142.6733966745843</v>
      </c>
      <c r="AH176" s="288">
        <f t="shared" ref="AH176" si="333">BD176/AI176</f>
        <v>195.54631828978623</v>
      </c>
      <c r="AI176" s="287">
        <f t="shared" si="234"/>
        <v>842</v>
      </c>
      <c r="AJ176" s="284">
        <f t="shared" si="234"/>
        <v>1382</v>
      </c>
      <c r="AK176" s="284">
        <f t="shared" si="234"/>
        <v>1636</v>
      </c>
      <c r="AL176" s="284">
        <f t="shared" si="197"/>
        <v>0</v>
      </c>
      <c r="AM176" s="284">
        <f t="shared" si="197"/>
        <v>0</v>
      </c>
      <c r="AN176" s="284">
        <f t="shared" si="235"/>
        <v>0</v>
      </c>
      <c r="AO176" s="284">
        <f t="shared" si="235"/>
        <v>0</v>
      </c>
      <c r="AP176" s="291">
        <f t="shared" si="288"/>
        <v>0</v>
      </c>
      <c r="AQ176" s="291">
        <f t="shared" si="288"/>
        <v>0</v>
      </c>
      <c r="AR176" s="292">
        <f t="shared" si="318"/>
        <v>0</v>
      </c>
      <c r="AS176" s="292">
        <f t="shared" si="318"/>
        <v>0</v>
      </c>
      <c r="AT176" s="292">
        <f t="shared" si="318"/>
        <v>0</v>
      </c>
      <c r="AU176" s="292">
        <f t="shared" si="318"/>
        <v>0</v>
      </c>
      <c r="AV176" s="286">
        <f t="shared" si="318"/>
        <v>0</v>
      </c>
      <c r="AW176" s="286">
        <f t="shared" si="318"/>
        <v>0</v>
      </c>
      <c r="AX176" s="286">
        <f t="shared" si="318"/>
        <v>0</v>
      </c>
      <c r="AY176" s="286">
        <f t="shared" si="318"/>
        <v>0</v>
      </c>
      <c r="AZ176" s="286">
        <f t="shared" si="318"/>
        <v>0</v>
      </c>
      <c r="BA176" s="286">
        <f t="shared" si="318"/>
        <v>0</v>
      </c>
      <c r="BB176" s="89"/>
      <c r="BC176" s="287">
        <f t="shared" si="319"/>
        <v>120130.99999999999</v>
      </c>
      <c r="BD176" s="287">
        <f t="shared" si="319"/>
        <v>164650</v>
      </c>
      <c r="BE176" s="333">
        <f t="shared" si="319"/>
        <v>385564.4</v>
      </c>
      <c r="BF176" s="333">
        <f t="shared" si="319"/>
        <v>338384</v>
      </c>
      <c r="BG176" s="333">
        <f t="shared" si="319"/>
        <v>587787.19999999995</v>
      </c>
      <c r="BH176" s="333">
        <f t="shared" si="319"/>
        <v>354495.5</v>
      </c>
      <c r="BI176" s="333">
        <f t="shared" si="319"/>
        <v>137693</v>
      </c>
      <c r="BJ176" s="333">
        <f t="shared" si="319"/>
        <v>938217.79999999993</v>
      </c>
      <c r="BK176" s="333">
        <f t="shared" si="319"/>
        <v>48784.9</v>
      </c>
      <c r="BL176" s="333">
        <f t="shared" si="319"/>
        <v>41790</v>
      </c>
      <c r="BM176" s="333">
        <f t="shared" si="319"/>
        <v>79666.400000000009</v>
      </c>
      <c r="BN176" s="334">
        <f t="shared" si="284"/>
        <v>7</v>
      </c>
      <c r="BO176" s="87">
        <f t="shared" ref="BO176" si="334">VALUE(LEFT(C176,4)+IF($BN176&lt;4,1,0))</f>
        <v>2025</v>
      </c>
      <c r="BP176" s="87"/>
    </row>
    <row r="177" spans="1:69" s="35" customFormat="1" ht="11.45" customHeight="1" x14ac:dyDescent="0.2">
      <c r="A177" s="87" t="str">
        <f t="shared" ref="A177" si="335">CONCATENATE(C177,G177,BN177)</f>
        <v>2025-26ENG8</v>
      </c>
      <c r="B177" s="87" t="str">
        <f t="shared" si="289"/>
        <v>ENG</v>
      </c>
      <c r="C177" s="87" t="str">
        <f t="shared" si="290"/>
        <v>2025-26</v>
      </c>
      <c r="D177" s="35" t="s">
        <v>519</v>
      </c>
      <c r="F177" s="86" t="str">
        <f t="shared" ref="F177" si="336">G177</f>
        <v>ENG</v>
      </c>
      <c r="G177" s="86" t="str">
        <f t="shared" si="291"/>
        <v>ENG</v>
      </c>
      <c r="H177" s="87" t="str">
        <f t="shared" si="291"/>
        <v>ENGLAND</v>
      </c>
      <c r="I177" s="292">
        <f t="shared" si="217"/>
        <v>2423</v>
      </c>
      <c r="J177" s="292">
        <f t="shared" si="217"/>
        <v>683</v>
      </c>
      <c r="K177" s="292">
        <f t="shared" si="217"/>
        <v>322</v>
      </c>
      <c r="L177" s="292">
        <f t="shared" si="217"/>
        <v>169</v>
      </c>
      <c r="M177" s="292">
        <f t="shared" si="287"/>
        <v>2406</v>
      </c>
      <c r="N177" s="292">
        <f t="shared" si="287"/>
        <v>249</v>
      </c>
      <c r="O177" s="292">
        <f t="shared" si="287"/>
        <v>315</v>
      </c>
      <c r="P177" s="292">
        <f t="shared" si="287"/>
        <v>91</v>
      </c>
      <c r="Q177" s="292">
        <f t="shared" si="218"/>
        <v>899</v>
      </c>
      <c r="R177" s="292">
        <f t="shared" si="218"/>
        <v>716</v>
      </c>
      <c r="S177" s="292">
        <f t="shared" si="163"/>
        <v>7179</v>
      </c>
      <c r="T177" s="293">
        <f t="shared" si="219"/>
        <v>4630</v>
      </c>
      <c r="U177" s="290">
        <f t="shared" ref="U177" si="337">BE177/T177</f>
        <v>87.470993520518363</v>
      </c>
      <c r="V177" s="290">
        <f t="shared" ref="V177" si="338">BF177/T177</f>
        <v>77.341036717062636</v>
      </c>
      <c r="W177" s="290">
        <f t="shared" ref="W177" si="339">BG177/T177</f>
        <v>133.10133909287256</v>
      </c>
      <c r="X177" s="289">
        <f t="shared" si="223"/>
        <v>5180</v>
      </c>
      <c r="Y177" s="290">
        <f t="shared" ref="Y177" si="340">IFERROR(BH177/X177,"-")</f>
        <v>69.206061776061787</v>
      </c>
      <c r="Z177" s="290">
        <f t="shared" ref="Z177" si="341">IFERROR(BI177/X177,"-")</f>
        <v>27.527027027027028</v>
      </c>
      <c r="AA177" s="290">
        <f t="shared" ref="AA177" si="342">IFERROR(BJ177/X177,"-")</f>
        <v>184.51872586872588</v>
      </c>
      <c r="AB177" s="289">
        <f t="shared" si="227"/>
        <v>841</v>
      </c>
      <c r="AC177" s="290">
        <f t="shared" ref="AC177" si="343">IFERROR(BK177/AB177,"-")</f>
        <v>62.512247324613547</v>
      </c>
      <c r="AD177" s="290">
        <f t="shared" ref="AD177" si="344">IFERROR(BL177/AB177,"-")</f>
        <v>52.222354340071341</v>
      </c>
      <c r="AE177" s="290">
        <f t="shared" ref="AE177" si="345">IFERROR(BM177/AB177,"-")</f>
        <v>103.07300832342449</v>
      </c>
      <c r="AF177" s="287">
        <f t="shared" si="231"/>
        <v>1017</v>
      </c>
      <c r="AG177" s="288">
        <f t="shared" ref="AG177" si="346">BC177/AI177</f>
        <v>142.3933823529413</v>
      </c>
      <c r="AH177" s="288">
        <f t="shared" ref="AH177" si="347">BD177/AI177</f>
        <v>189.57671568627453</v>
      </c>
      <c r="AI177" s="287">
        <f t="shared" si="234"/>
        <v>816</v>
      </c>
      <c r="AJ177" s="284">
        <f t="shared" si="234"/>
        <v>0</v>
      </c>
      <c r="AK177" s="284">
        <f t="shared" si="234"/>
        <v>0</v>
      </c>
      <c r="AL177" s="284">
        <f t="shared" si="197"/>
        <v>0</v>
      </c>
      <c r="AM177" s="284">
        <f t="shared" si="197"/>
        <v>0</v>
      </c>
      <c r="AN177" s="284">
        <f t="shared" si="235"/>
        <v>0</v>
      </c>
      <c r="AO177" s="284">
        <f t="shared" si="235"/>
        <v>0</v>
      </c>
      <c r="AP177" s="291">
        <f t="shared" si="288"/>
        <v>0</v>
      </c>
      <c r="AQ177" s="291">
        <f t="shared" si="288"/>
        <v>0</v>
      </c>
      <c r="AR177" s="292">
        <f t="shared" si="318"/>
        <v>0</v>
      </c>
      <c r="AS177" s="292">
        <f t="shared" si="318"/>
        <v>0</v>
      </c>
      <c r="AT177" s="292">
        <f t="shared" si="318"/>
        <v>0</v>
      </c>
      <c r="AU177" s="292">
        <f t="shared" si="318"/>
        <v>0</v>
      </c>
      <c r="AV177" s="286">
        <f t="shared" si="318"/>
        <v>0</v>
      </c>
      <c r="AW177" s="286">
        <f t="shared" si="318"/>
        <v>0</v>
      </c>
      <c r="AX177" s="286">
        <f t="shared" si="318"/>
        <v>0</v>
      </c>
      <c r="AY177" s="286">
        <f t="shared" si="318"/>
        <v>0</v>
      </c>
      <c r="AZ177" s="286">
        <f t="shared" si="318"/>
        <v>0</v>
      </c>
      <c r="BA177" s="286">
        <f t="shared" si="318"/>
        <v>0</v>
      </c>
      <c r="BB177" s="89"/>
      <c r="BC177" s="287">
        <f t="shared" si="319"/>
        <v>116193.0000000001</v>
      </c>
      <c r="BD177" s="287">
        <f t="shared" si="319"/>
        <v>154694.6</v>
      </c>
      <c r="BE177" s="333">
        <f t="shared" si="319"/>
        <v>404990.7</v>
      </c>
      <c r="BF177" s="333">
        <f t="shared" si="319"/>
        <v>358089</v>
      </c>
      <c r="BG177" s="333">
        <f t="shared" si="319"/>
        <v>616259.19999999995</v>
      </c>
      <c r="BH177" s="333">
        <f t="shared" si="319"/>
        <v>358487.40000000008</v>
      </c>
      <c r="BI177" s="333">
        <f t="shared" si="319"/>
        <v>142590</v>
      </c>
      <c r="BJ177" s="333">
        <f t="shared" si="319"/>
        <v>955807</v>
      </c>
      <c r="BK177" s="333">
        <f t="shared" si="319"/>
        <v>52572.799999999996</v>
      </c>
      <c r="BL177" s="333">
        <f t="shared" si="319"/>
        <v>43919</v>
      </c>
      <c r="BM177" s="333">
        <f t="shared" si="319"/>
        <v>86684.4</v>
      </c>
      <c r="BN177" s="334">
        <f t="shared" si="284"/>
        <v>8</v>
      </c>
      <c r="BO177" s="87">
        <f t="shared" ref="BO177" si="348">VALUE(LEFT(C177,4)+IF($BN177&lt;4,1,0))</f>
        <v>2025</v>
      </c>
      <c r="BP177" s="87"/>
    </row>
    <row r="178" spans="1:69" s="35" customFormat="1" ht="11.45" customHeight="1" x14ac:dyDescent="0.2">
      <c r="A178" s="87" t="str">
        <f t="shared" ref="A178" si="349">CONCATENATE(C178,G178,BN178)</f>
        <v>2025-26ENG9</v>
      </c>
      <c r="B178" s="87" t="str">
        <f t="shared" si="289"/>
        <v>ENG</v>
      </c>
      <c r="C178" s="87" t="str">
        <f t="shared" si="290"/>
        <v>2025-26</v>
      </c>
      <c r="D178" s="35" t="s">
        <v>520</v>
      </c>
      <c r="F178" s="86" t="str">
        <f t="shared" ref="F178" si="350">G178</f>
        <v>ENG</v>
      </c>
      <c r="G178" s="86" t="str">
        <f t="shared" si="291"/>
        <v>ENG</v>
      </c>
      <c r="H178" s="87" t="str">
        <f t="shared" si="291"/>
        <v>ENGLAND</v>
      </c>
      <c r="I178" s="292">
        <f t="shared" si="217"/>
        <v>2505</v>
      </c>
      <c r="J178" s="292">
        <f t="shared" si="217"/>
        <v>702</v>
      </c>
      <c r="K178" s="292">
        <f t="shared" si="217"/>
        <v>387</v>
      </c>
      <c r="L178" s="292">
        <f t="shared" si="217"/>
        <v>192</v>
      </c>
      <c r="M178" s="292">
        <f t="shared" si="287"/>
        <v>2477</v>
      </c>
      <c r="N178" s="292">
        <f t="shared" si="287"/>
        <v>228</v>
      </c>
      <c r="O178" s="292">
        <f t="shared" si="287"/>
        <v>384</v>
      </c>
      <c r="P178" s="292">
        <f t="shared" si="287"/>
        <v>118</v>
      </c>
      <c r="Q178" s="292">
        <f t="shared" si="218"/>
        <v>0</v>
      </c>
      <c r="R178" s="292">
        <f t="shared" si="218"/>
        <v>0</v>
      </c>
      <c r="S178" s="292">
        <f t="shared" si="163"/>
        <v>7254</v>
      </c>
      <c r="T178" s="293">
        <f t="shared" si="219"/>
        <v>4890</v>
      </c>
      <c r="U178" s="290">
        <f t="shared" ref="U178" si="351">BE178/T178</f>
        <v>92.306891615541929</v>
      </c>
      <c r="V178" s="290">
        <f t="shared" ref="V178" si="352">BF178/T178</f>
        <v>80.430265848670757</v>
      </c>
      <c r="W178" s="290">
        <f t="shared" ref="W178" si="353">BG178/T178</f>
        <v>138.82077709611451</v>
      </c>
      <c r="X178" s="289">
        <f t="shared" si="223"/>
        <v>5062</v>
      </c>
      <c r="Y178" s="290">
        <f t="shared" ref="Y178" si="354">IFERROR(BH178/X178,"-")</f>
        <v>74.219201896483582</v>
      </c>
      <c r="Z178" s="290">
        <f t="shared" ref="Z178" si="355">IFERROR(BI178/X178,"-")</f>
        <v>28.751481627815092</v>
      </c>
      <c r="AA178" s="290">
        <f t="shared" ref="AA178" si="356">IFERROR(BJ178/X178,"-")</f>
        <v>200.35934413275385</v>
      </c>
      <c r="AB178" s="289">
        <f t="shared" si="227"/>
        <v>757</v>
      </c>
      <c r="AC178" s="290">
        <f t="shared" ref="AC178" si="357">IFERROR(BK178/AB178,"-")</f>
        <v>58.776486129458384</v>
      </c>
      <c r="AD178" s="290">
        <f t="shared" ref="AD178" si="358">IFERROR(BL178/AB178,"-")</f>
        <v>50.611624834874505</v>
      </c>
      <c r="AE178" s="290">
        <f t="shared" ref="AE178" si="359">IFERROR(BM178/AB178,"-")</f>
        <v>93.923381770145312</v>
      </c>
      <c r="AF178" s="287">
        <f t="shared" si="231"/>
        <v>1032</v>
      </c>
      <c r="AG178" s="288">
        <f t="shared" ref="AG178" si="360">BC178/AI178</f>
        <v>143.85630841121494</v>
      </c>
      <c r="AH178" s="288">
        <f t="shared" ref="AH178" si="361">BD178/AI178</f>
        <v>190.52056074766352</v>
      </c>
      <c r="AI178" s="287">
        <f t="shared" si="234"/>
        <v>856</v>
      </c>
      <c r="AJ178" s="284">
        <f t="shared" si="234"/>
        <v>0</v>
      </c>
      <c r="AK178" s="284">
        <f t="shared" si="234"/>
        <v>0</v>
      </c>
      <c r="AL178" s="284">
        <f t="shared" si="197"/>
        <v>1641</v>
      </c>
      <c r="AM178" s="284">
        <f t="shared" si="197"/>
        <v>3073</v>
      </c>
      <c r="AN178" s="284">
        <f t="shared" si="235"/>
        <v>0</v>
      </c>
      <c r="AO178" s="284">
        <f t="shared" si="235"/>
        <v>0</v>
      </c>
      <c r="AP178" s="291">
        <f t="shared" si="288"/>
        <v>0</v>
      </c>
      <c r="AQ178" s="291">
        <f t="shared" si="288"/>
        <v>0</v>
      </c>
      <c r="AR178" s="292">
        <f t="shared" si="318"/>
        <v>0</v>
      </c>
      <c r="AS178" s="292">
        <f t="shared" si="318"/>
        <v>0</v>
      </c>
      <c r="AT178" s="292">
        <f t="shared" si="318"/>
        <v>0</v>
      </c>
      <c r="AU178" s="292">
        <f t="shared" si="318"/>
        <v>0</v>
      </c>
      <c r="AV178" s="286">
        <f t="shared" si="318"/>
        <v>0</v>
      </c>
      <c r="AW178" s="286">
        <f t="shared" si="318"/>
        <v>0</v>
      </c>
      <c r="AX178" s="286">
        <f t="shared" si="318"/>
        <v>0</v>
      </c>
      <c r="AY178" s="286">
        <f t="shared" si="318"/>
        <v>0</v>
      </c>
      <c r="AZ178" s="286">
        <f t="shared" si="318"/>
        <v>0</v>
      </c>
      <c r="BA178" s="286">
        <f t="shared" si="318"/>
        <v>0</v>
      </c>
      <c r="BB178" s="89"/>
      <c r="BC178" s="287">
        <f t="shared" si="319"/>
        <v>123141</v>
      </c>
      <c r="BD178" s="287">
        <f t="shared" si="319"/>
        <v>163085.59999999998</v>
      </c>
      <c r="BE178" s="333">
        <f t="shared" si="319"/>
        <v>451380.7</v>
      </c>
      <c r="BF178" s="333">
        <f t="shared" si="319"/>
        <v>393304</v>
      </c>
      <c r="BG178" s="333">
        <f t="shared" si="319"/>
        <v>678833.6</v>
      </c>
      <c r="BH178" s="333">
        <f t="shared" si="319"/>
        <v>375697.59999999992</v>
      </c>
      <c r="BI178" s="333">
        <f t="shared" si="319"/>
        <v>145540</v>
      </c>
      <c r="BJ178" s="333">
        <f t="shared" si="319"/>
        <v>1014219</v>
      </c>
      <c r="BK178" s="333">
        <f t="shared" si="319"/>
        <v>44493.799999999996</v>
      </c>
      <c r="BL178" s="333">
        <f t="shared" si="319"/>
        <v>38313</v>
      </c>
      <c r="BM178" s="333">
        <f t="shared" si="319"/>
        <v>71100</v>
      </c>
      <c r="BN178" s="334">
        <f t="shared" si="284"/>
        <v>9</v>
      </c>
      <c r="BO178" s="87">
        <f t="shared" ref="BO178" si="362">VALUE(LEFT(C178,4)+IF($BN178&lt;4,1,0))</f>
        <v>2025</v>
      </c>
      <c r="BP178" s="87"/>
    </row>
    <row r="179" spans="1:69" s="35" customFormat="1" ht="11.45" customHeight="1" x14ac:dyDescent="0.2">
      <c r="A179" s="87" t="str">
        <f t="shared" ref="A179" si="363">CONCATENATE(C179,G179,BN179)</f>
        <v>2025-26ENG10</v>
      </c>
      <c r="B179" s="87" t="str">
        <f t="shared" si="289"/>
        <v>ENG</v>
      </c>
      <c r="C179" s="87" t="str">
        <f t="shared" ref="C179" si="364">IF(D179=D$5,LEFT(C178,4)+1&amp;"-"&amp;RIGHT(C178,2)+1,C178)</f>
        <v>2025-26</v>
      </c>
      <c r="D179" s="35" t="s">
        <v>521</v>
      </c>
      <c r="F179" s="86" t="str">
        <f t="shared" ref="F179" si="365">G179</f>
        <v>ENG</v>
      </c>
      <c r="G179" s="86" t="str">
        <f t="shared" si="291"/>
        <v>ENG</v>
      </c>
      <c r="H179" s="87" t="str">
        <f t="shared" si="291"/>
        <v>ENGLAND</v>
      </c>
      <c r="I179" s="292">
        <f t="shared" si="217"/>
        <v>2726</v>
      </c>
      <c r="J179" s="292">
        <f t="shared" si="217"/>
        <v>788</v>
      </c>
      <c r="K179" s="292">
        <f t="shared" si="217"/>
        <v>411</v>
      </c>
      <c r="L179" s="292">
        <f t="shared" si="217"/>
        <v>211</v>
      </c>
      <c r="M179" s="292">
        <f t="shared" si="287"/>
        <v>2706</v>
      </c>
      <c r="N179" s="292">
        <f t="shared" si="287"/>
        <v>273</v>
      </c>
      <c r="O179" s="292">
        <f t="shared" si="287"/>
        <v>408</v>
      </c>
      <c r="P179" s="292">
        <f t="shared" si="287"/>
        <v>114</v>
      </c>
      <c r="Q179" s="292">
        <f t="shared" si="218"/>
        <v>0</v>
      </c>
      <c r="R179" s="292">
        <f t="shared" si="218"/>
        <v>0</v>
      </c>
      <c r="S179" s="292">
        <f t="shared" si="163"/>
        <v>8000</v>
      </c>
      <c r="T179" s="293">
        <f t="shared" si="219"/>
        <v>5024</v>
      </c>
      <c r="U179" s="290">
        <f t="shared" ref="U179" si="366">BE179/T179</f>
        <v>94.432961783439509</v>
      </c>
      <c r="V179" s="290">
        <f t="shared" ref="V179" si="367">BF179/T179</f>
        <v>82.708200636942678</v>
      </c>
      <c r="W179" s="290">
        <f t="shared" ref="W179" si="368">BG179/T179</f>
        <v>141.9566878980892</v>
      </c>
      <c r="X179" s="289">
        <f t="shared" si="223"/>
        <v>5125</v>
      </c>
      <c r="Y179" s="290">
        <f t="shared" ref="Y179" si="369">IFERROR(BH179/X179,"-")</f>
        <v>70.151882926829259</v>
      </c>
      <c r="Z179" s="290">
        <f t="shared" ref="Z179" si="370">IFERROR(BI179/X179,"-")</f>
        <v>26.568585365853657</v>
      </c>
      <c r="AA179" s="290">
        <f t="shared" ref="AA179" si="371">IFERROR(BJ179/X179,"-")</f>
        <v>197.07000975609753</v>
      </c>
      <c r="AB179" s="289">
        <f t="shared" si="227"/>
        <v>812</v>
      </c>
      <c r="AC179" s="290">
        <f t="shared" ref="AC179" si="372">IFERROR(BK179/AB179,"-")</f>
        <v>59.03509852216748</v>
      </c>
      <c r="AD179" s="290">
        <f t="shared" ref="AD179" si="373">IFERROR(BL179/AB179,"-")</f>
        <v>51.004926108374384</v>
      </c>
      <c r="AE179" s="290">
        <f t="shared" ref="AE179" si="374">IFERROR(BM179/AB179,"-")</f>
        <v>93.71625615763547</v>
      </c>
      <c r="AF179" s="287">
        <f t="shared" si="231"/>
        <v>1028</v>
      </c>
      <c r="AG179" s="288">
        <f t="shared" ref="AG179" si="375">BC179/AI179</f>
        <v>146.18947368421058</v>
      </c>
      <c r="AH179" s="288">
        <f t="shared" ref="AH179" si="376">BD179/AI179</f>
        <v>199.39719298245615</v>
      </c>
      <c r="AI179" s="287">
        <f t="shared" si="234"/>
        <v>855</v>
      </c>
      <c r="AJ179" s="284">
        <f t="shared" si="234"/>
        <v>1483</v>
      </c>
      <c r="AK179" s="284">
        <f t="shared" si="234"/>
        <v>1796</v>
      </c>
      <c r="AL179" s="284">
        <f t="shared" si="197"/>
        <v>0</v>
      </c>
      <c r="AM179" s="284">
        <f t="shared" si="197"/>
        <v>0</v>
      </c>
      <c r="AN179" s="284">
        <f t="shared" si="235"/>
        <v>0</v>
      </c>
      <c r="AO179" s="284">
        <f t="shared" si="235"/>
        <v>0</v>
      </c>
      <c r="AP179" s="291">
        <f t="shared" si="288"/>
        <v>0</v>
      </c>
      <c r="AQ179" s="291">
        <f t="shared" si="288"/>
        <v>0</v>
      </c>
      <c r="AR179" s="292">
        <f t="shared" si="318"/>
        <v>0</v>
      </c>
      <c r="AS179" s="292">
        <f t="shared" si="318"/>
        <v>0</v>
      </c>
      <c r="AT179" s="292">
        <f t="shared" si="318"/>
        <v>0</v>
      </c>
      <c r="AU179" s="292">
        <f t="shared" si="318"/>
        <v>0</v>
      </c>
      <c r="AV179" s="286">
        <f t="shared" si="318"/>
        <v>0</v>
      </c>
      <c r="AW179" s="286">
        <f t="shared" si="318"/>
        <v>0</v>
      </c>
      <c r="AX179" s="286">
        <f t="shared" si="318"/>
        <v>0</v>
      </c>
      <c r="AY179" s="286">
        <f t="shared" si="318"/>
        <v>0</v>
      </c>
      <c r="AZ179" s="286">
        <f t="shared" si="318"/>
        <v>0</v>
      </c>
      <c r="BA179" s="286">
        <f t="shared" si="318"/>
        <v>0</v>
      </c>
      <c r="BB179" s="89"/>
      <c r="BC179" s="287">
        <f t="shared" si="319"/>
        <v>124992.00000000004</v>
      </c>
      <c r="BD179" s="287">
        <f t="shared" si="319"/>
        <v>170484.6</v>
      </c>
      <c r="BE179" s="333">
        <f t="shared" si="319"/>
        <v>474431.20000000007</v>
      </c>
      <c r="BF179" s="333">
        <f t="shared" si="319"/>
        <v>415526</v>
      </c>
      <c r="BG179" s="333">
        <f t="shared" si="319"/>
        <v>713190.40000000014</v>
      </c>
      <c r="BH179" s="333">
        <f t="shared" si="319"/>
        <v>359528.39999999997</v>
      </c>
      <c r="BI179" s="333">
        <f t="shared" si="319"/>
        <v>136164</v>
      </c>
      <c r="BJ179" s="333">
        <f t="shared" si="319"/>
        <v>1009983.7999999999</v>
      </c>
      <c r="BK179" s="333">
        <f t="shared" si="319"/>
        <v>47936.499999999993</v>
      </c>
      <c r="BL179" s="333">
        <f t="shared" si="319"/>
        <v>41416</v>
      </c>
      <c r="BM179" s="333">
        <f t="shared" si="319"/>
        <v>76097.600000000006</v>
      </c>
      <c r="BN179" s="334">
        <f t="shared" si="284"/>
        <v>10</v>
      </c>
      <c r="BO179" s="87">
        <f t="shared" ref="BO179" si="377">VALUE(LEFT(C179,4)+IF($BN179&lt;4,1,0))</f>
        <v>2025</v>
      </c>
      <c r="BP179" s="87"/>
    </row>
    <row r="180" spans="1:69" s="35" customFormat="1" ht="11.45" customHeight="1" x14ac:dyDescent="0.2">
      <c r="A180" s="87" t="str">
        <f t="shared" ref="A180" si="378">CONCATENATE(C180,G180,BN180)</f>
        <v>2025-26ENG11</v>
      </c>
      <c r="B180" s="87" t="str">
        <f t="shared" si="289"/>
        <v>ENG</v>
      </c>
      <c r="C180" s="87" t="str">
        <f t="shared" ref="C180" si="379">IF(D180=D$5,LEFT(C179,4)+1&amp;"-"&amp;RIGHT(C179,2)+1,C179)</f>
        <v>2025-26</v>
      </c>
      <c r="D180" s="35" t="s">
        <v>522</v>
      </c>
      <c r="F180" s="86" t="str">
        <f t="shared" ref="F180" si="380">G180</f>
        <v>ENG</v>
      </c>
      <c r="G180" s="86" t="str">
        <f t="shared" si="291"/>
        <v>ENG</v>
      </c>
      <c r="H180" s="87" t="str">
        <f t="shared" si="291"/>
        <v>ENGLAND</v>
      </c>
      <c r="I180" s="292">
        <f t="shared" si="217"/>
        <v>2723</v>
      </c>
      <c r="J180" s="292">
        <f t="shared" si="217"/>
        <v>786</v>
      </c>
      <c r="K180" s="292">
        <f t="shared" si="217"/>
        <v>380</v>
      </c>
      <c r="L180" s="292">
        <f t="shared" si="217"/>
        <v>204</v>
      </c>
      <c r="M180" s="292">
        <f t="shared" si="287"/>
        <v>2711</v>
      </c>
      <c r="N180" s="292">
        <f t="shared" si="287"/>
        <v>263</v>
      </c>
      <c r="O180" s="292">
        <f t="shared" si="287"/>
        <v>379</v>
      </c>
      <c r="P180" s="292">
        <f t="shared" si="287"/>
        <v>116</v>
      </c>
      <c r="Q180" s="292">
        <f t="shared" si="218"/>
        <v>962</v>
      </c>
      <c r="R180" s="292">
        <f t="shared" si="218"/>
        <v>791</v>
      </c>
      <c r="S180" s="292">
        <f t="shared" si="163"/>
        <v>8158</v>
      </c>
      <c r="T180" s="293">
        <f t="shared" si="219"/>
        <v>4910</v>
      </c>
      <c r="U180" s="290">
        <f t="shared" ref="U180" si="381">BE180/T180</f>
        <v>95.071894093686353</v>
      </c>
      <c r="V180" s="290">
        <f t="shared" ref="V180" si="382">BF180/T180</f>
        <v>83.989002036659883</v>
      </c>
      <c r="W180" s="290">
        <f t="shared" ref="W180" si="383">BG180/T180</f>
        <v>143.45979633401222</v>
      </c>
      <c r="X180" s="289">
        <f t="shared" si="223"/>
        <v>5089</v>
      </c>
      <c r="Y180" s="290">
        <f t="shared" ref="Y180" si="384">IFERROR(BH180/X180,"-")</f>
        <v>72.365219100019644</v>
      </c>
      <c r="Z180" s="290">
        <f t="shared" ref="Z180" si="385">IFERROR(BI180/X180,"-")</f>
        <v>27.310277068186284</v>
      </c>
      <c r="AA180" s="290">
        <f t="shared" ref="AA180" si="386">IFERROR(BJ180/X180,"-")</f>
        <v>197.70687757909218</v>
      </c>
      <c r="AB180" s="289">
        <f t="shared" si="227"/>
        <v>836</v>
      </c>
      <c r="AC180" s="290">
        <f t="shared" ref="AC180" si="387">IFERROR(BK180/AB180,"-")</f>
        <v>62.538516746411474</v>
      </c>
      <c r="AD180" s="290">
        <f t="shared" ref="AD180" si="388">IFERROR(BL180/AB180,"-")</f>
        <v>51.257177033492823</v>
      </c>
      <c r="AE180" s="290">
        <f t="shared" ref="AE180" si="389">IFERROR(BM180/AB180,"-")</f>
        <v>102.07488038277511</v>
      </c>
      <c r="AF180" s="287">
        <f t="shared" si="231"/>
        <v>1013</v>
      </c>
      <c r="AG180" s="288">
        <f t="shared" ref="AG180" si="390">BC180/AI180</f>
        <v>152.0587500085</v>
      </c>
      <c r="AH180" s="288">
        <f t="shared" ref="AH180" si="391">BD180/AI180</f>
        <v>207.02674999999999</v>
      </c>
      <c r="AI180" s="287">
        <f t="shared" si="234"/>
        <v>800</v>
      </c>
      <c r="AJ180" s="284">
        <f t="shared" si="234"/>
        <v>0</v>
      </c>
      <c r="AK180" s="284">
        <f t="shared" si="234"/>
        <v>0</v>
      </c>
      <c r="AL180" s="284">
        <f t="shared" si="197"/>
        <v>0</v>
      </c>
      <c r="AM180" s="284">
        <f t="shared" si="197"/>
        <v>0</v>
      </c>
      <c r="AN180" s="284">
        <f t="shared" si="235"/>
        <v>0</v>
      </c>
      <c r="AO180" s="284">
        <f t="shared" si="235"/>
        <v>0</v>
      </c>
      <c r="AP180" s="291">
        <f t="shared" si="288"/>
        <v>0</v>
      </c>
      <c r="AQ180" s="291">
        <f t="shared" si="288"/>
        <v>0</v>
      </c>
      <c r="AR180" s="292">
        <f t="shared" si="318"/>
        <v>0</v>
      </c>
      <c r="AS180" s="292">
        <f t="shared" si="318"/>
        <v>0</v>
      </c>
      <c r="AT180" s="292">
        <f t="shared" si="318"/>
        <v>0</v>
      </c>
      <c r="AU180" s="292">
        <f t="shared" si="318"/>
        <v>0</v>
      </c>
      <c r="AV180" s="286">
        <f t="shared" si="318"/>
        <v>0</v>
      </c>
      <c r="AW180" s="286">
        <f t="shared" si="318"/>
        <v>0</v>
      </c>
      <c r="AX180" s="286">
        <f t="shared" si="318"/>
        <v>0</v>
      </c>
      <c r="AY180" s="286">
        <f t="shared" si="318"/>
        <v>0</v>
      </c>
      <c r="AZ180" s="286">
        <f t="shared" si="318"/>
        <v>0</v>
      </c>
      <c r="BA180" s="286">
        <f t="shared" si="318"/>
        <v>0</v>
      </c>
      <c r="BB180" s="89"/>
      <c r="BC180" s="287">
        <f t="shared" si="319"/>
        <v>121647.00000679999</v>
      </c>
      <c r="BD180" s="287">
        <f t="shared" si="319"/>
        <v>165621.4</v>
      </c>
      <c r="BE180" s="333">
        <f t="shared" si="319"/>
        <v>466803</v>
      </c>
      <c r="BF180" s="333">
        <f t="shared" si="319"/>
        <v>412386</v>
      </c>
      <c r="BG180" s="333">
        <f t="shared" si="319"/>
        <v>704387.6</v>
      </c>
      <c r="BH180" s="333">
        <f t="shared" si="319"/>
        <v>368266.6</v>
      </c>
      <c r="BI180" s="333">
        <f t="shared" si="319"/>
        <v>138982</v>
      </c>
      <c r="BJ180" s="333">
        <f t="shared" si="319"/>
        <v>1006130.3</v>
      </c>
      <c r="BK180" s="333">
        <f t="shared" si="319"/>
        <v>52282.19999999999</v>
      </c>
      <c r="BL180" s="333">
        <f t="shared" si="319"/>
        <v>42851</v>
      </c>
      <c r="BM180" s="333">
        <f t="shared" si="319"/>
        <v>85334.599999999991</v>
      </c>
      <c r="BN180" s="334">
        <f t="shared" si="284"/>
        <v>11</v>
      </c>
      <c r="BO180" s="87">
        <f t="shared" ref="BO180" si="392">VALUE(LEFT(C180,4)+IF($BN180&lt;4,1,0))</f>
        <v>2025</v>
      </c>
      <c r="BP180" s="87"/>
    </row>
    <row r="181" spans="1:69" s="35" customFormat="1" ht="11.45" customHeight="1" x14ac:dyDescent="0.2">
      <c r="A181" s="87" t="str">
        <f t="shared" ref="A181:A182" si="393">CONCATENATE(C181,G181,BN181)</f>
        <v>2025-26ENG12</v>
      </c>
      <c r="B181" s="87" t="str">
        <f t="shared" si="289"/>
        <v>ENG</v>
      </c>
      <c r="C181" s="87" t="str">
        <f t="shared" ref="C181:C182" si="394">IF(D181=D$5,LEFT(C180,4)+1&amp;"-"&amp;RIGHT(C180,2)+1,C180)</f>
        <v>2025-26</v>
      </c>
      <c r="D181" s="35" t="s">
        <v>523</v>
      </c>
      <c r="F181" s="86" t="str">
        <f t="shared" ref="F181:F182" si="395">G181</f>
        <v>ENG</v>
      </c>
      <c r="G181" s="86" t="str">
        <f t="shared" si="291"/>
        <v>ENG</v>
      </c>
      <c r="H181" s="87" t="str">
        <f t="shared" si="291"/>
        <v>ENGLAND</v>
      </c>
      <c r="I181" s="292">
        <f t="shared" si="217"/>
        <v>3143</v>
      </c>
      <c r="J181" s="292">
        <f t="shared" si="217"/>
        <v>867</v>
      </c>
      <c r="K181" s="292">
        <f t="shared" si="217"/>
        <v>460</v>
      </c>
      <c r="L181" s="292">
        <f t="shared" si="217"/>
        <v>242</v>
      </c>
      <c r="M181" s="292">
        <f t="shared" si="287"/>
        <v>3113</v>
      </c>
      <c r="N181" s="292">
        <f t="shared" si="287"/>
        <v>281</v>
      </c>
      <c r="O181" s="292">
        <f t="shared" si="287"/>
        <v>450</v>
      </c>
      <c r="P181" s="292">
        <f t="shared" si="287"/>
        <v>132</v>
      </c>
      <c r="Q181" s="292">
        <f t="shared" si="218"/>
        <v>0</v>
      </c>
      <c r="R181" s="292">
        <f t="shared" si="218"/>
        <v>0</v>
      </c>
      <c r="S181" s="292">
        <f t="shared" si="163"/>
        <v>9397</v>
      </c>
      <c r="T181" s="293">
        <f t="shared" si="219"/>
        <v>5277</v>
      </c>
      <c r="U181" s="290">
        <f t="shared" ref="U181:U182" si="396">BE181/T181</f>
        <v>96.132537426568106</v>
      </c>
      <c r="V181" s="290">
        <f t="shared" ref="V181:V182" si="397">BF181/T181</f>
        <v>82.415008527572482</v>
      </c>
      <c r="W181" s="290">
        <f t="shared" ref="W181:W182" si="398">BG181/T181</f>
        <v>148.56122797043776</v>
      </c>
      <c r="X181" s="289">
        <f t="shared" si="223"/>
        <v>5143</v>
      </c>
      <c r="Y181" s="290">
        <f t="shared" ref="Y181:Y182" si="399">IFERROR(BH181/X181,"-")</f>
        <v>73.425685397627859</v>
      </c>
      <c r="Z181" s="290">
        <f t="shared" ref="Z181:Z182" si="400">IFERROR(BI181/X181,"-")</f>
        <v>27.575539568345324</v>
      </c>
      <c r="AA181" s="290">
        <f t="shared" ref="AA181:AA182" si="401">IFERROR(BJ181/X181,"-")</f>
        <v>204.91466070386934</v>
      </c>
      <c r="AB181" s="289">
        <f t="shared" si="227"/>
        <v>817</v>
      </c>
      <c r="AC181" s="290">
        <f t="shared" ref="AC181:AC182" si="402">IFERROR(BK181/AB181,"-")</f>
        <v>61.843451652386769</v>
      </c>
      <c r="AD181" s="290">
        <f t="shared" ref="AD181:AD182" si="403">IFERROR(BL181/AB181,"-")</f>
        <v>51.438188494492046</v>
      </c>
      <c r="AE181" s="290">
        <f t="shared" ref="AE181:AE182" si="404">IFERROR(BM181/AB181,"-")</f>
        <v>95.907466340269266</v>
      </c>
      <c r="AF181" s="287">
        <f t="shared" si="231"/>
        <v>1019</v>
      </c>
      <c r="AG181" s="288">
        <f t="shared" ref="AG181:AG182" si="405">BC181/AI181</f>
        <v>152.65207373099079</v>
      </c>
      <c r="AH181" s="288">
        <f t="shared" ref="AH181:AH182" si="406">BD181/AI181</f>
        <v>209.24516129032261</v>
      </c>
      <c r="AI181" s="287">
        <f t="shared" si="234"/>
        <v>868</v>
      </c>
      <c r="AJ181" s="284">
        <f t="shared" si="234"/>
        <v>0</v>
      </c>
      <c r="AK181" s="284">
        <f t="shared" si="234"/>
        <v>0</v>
      </c>
      <c r="AL181" s="284">
        <f t="shared" si="197"/>
        <v>1735</v>
      </c>
      <c r="AM181" s="284">
        <f t="shared" si="197"/>
        <v>3079</v>
      </c>
      <c r="AN181" s="284">
        <f t="shared" si="235"/>
        <v>0</v>
      </c>
      <c r="AO181" s="284">
        <f t="shared" si="235"/>
        <v>0</v>
      </c>
      <c r="AP181" s="291">
        <f t="shared" si="288"/>
        <v>0</v>
      </c>
      <c r="AQ181" s="291">
        <f t="shared" si="288"/>
        <v>0</v>
      </c>
      <c r="AR181" s="292">
        <f t="shared" si="318"/>
        <v>0</v>
      </c>
      <c r="AS181" s="292">
        <f t="shared" si="318"/>
        <v>0</v>
      </c>
      <c r="AT181" s="292">
        <f t="shared" si="318"/>
        <v>0</v>
      </c>
      <c r="AU181" s="292">
        <f t="shared" si="318"/>
        <v>0</v>
      </c>
      <c r="AV181" s="286">
        <f t="shared" si="318"/>
        <v>0</v>
      </c>
      <c r="AW181" s="286">
        <f t="shared" si="318"/>
        <v>0</v>
      </c>
      <c r="AX181" s="286">
        <f t="shared" si="318"/>
        <v>0</v>
      </c>
      <c r="AY181" s="286">
        <f t="shared" si="318"/>
        <v>0</v>
      </c>
      <c r="AZ181" s="286">
        <f t="shared" si="318"/>
        <v>0</v>
      </c>
      <c r="BA181" s="286">
        <f t="shared" si="318"/>
        <v>0</v>
      </c>
      <c r="BB181" s="89"/>
      <c r="BC181" s="287">
        <f t="shared" si="319"/>
        <v>132501.99999850002</v>
      </c>
      <c r="BD181" s="287">
        <f t="shared" si="319"/>
        <v>181624.80000000002</v>
      </c>
      <c r="BE181" s="333">
        <f t="shared" si="319"/>
        <v>507291.39999999991</v>
      </c>
      <c r="BF181" s="333">
        <f t="shared" si="319"/>
        <v>434904</v>
      </c>
      <c r="BG181" s="333">
        <f t="shared" si="319"/>
        <v>783957.6</v>
      </c>
      <c r="BH181" s="333">
        <f t="shared" si="319"/>
        <v>377628.30000000005</v>
      </c>
      <c r="BI181" s="333">
        <f t="shared" si="319"/>
        <v>141821</v>
      </c>
      <c r="BJ181" s="333">
        <f t="shared" si="319"/>
        <v>1053876.1000000001</v>
      </c>
      <c r="BK181" s="333">
        <f t="shared" si="319"/>
        <v>50526.099999999991</v>
      </c>
      <c r="BL181" s="333">
        <f t="shared" si="319"/>
        <v>42025</v>
      </c>
      <c r="BM181" s="333">
        <f t="shared" si="319"/>
        <v>78356.399999999994</v>
      </c>
      <c r="BN181" s="334">
        <f t="shared" si="284"/>
        <v>12</v>
      </c>
      <c r="BO181" s="87">
        <f t="shared" ref="BO181:BO182" si="407">VALUE(LEFT(C181,4)+IF($BN181&lt;4,1,0))</f>
        <v>2025</v>
      </c>
      <c r="BP181" s="87"/>
    </row>
    <row r="182" spans="1:69" s="35" customFormat="1" ht="11.45" customHeight="1" x14ac:dyDescent="0.2">
      <c r="A182" s="87" t="str">
        <f t="shared" si="393"/>
        <v>2025-26ENG1</v>
      </c>
      <c r="B182" s="87" t="str">
        <f t="shared" si="289"/>
        <v>ENG</v>
      </c>
      <c r="C182" s="87" t="str">
        <f t="shared" si="394"/>
        <v>2025-26</v>
      </c>
      <c r="D182" s="35" t="s">
        <v>524</v>
      </c>
      <c r="F182" s="86" t="str">
        <f t="shared" si="395"/>
        <v>ENG</v>
      </c>
      <c r="G182" s="86" t="str">
        <f t="shared" si="291"/>
        <v>ENG</v>
      </c>
      <c r="H182" s="87" t="str">
        <f t="shared" si="291"/>
        <v>ENGLAND</v>
      </c>
      <c r="I182" s="292">
        <f t="shared" si="217"/>
        <v>3180</v>
      </c>
      <c r="J182" s="292">
        <f t="shared" si="217"/>
        <v>866</v>
      </c>
      <c r="K182" s="292">
        <f t="shared" si="217"/>
        <v>414</v>
      </c>
      <c r="L182" s="292">
        <f t="shared" si="217"/>
        <v>214</v>
      </c>
      <c r="M182" s="292">
        <f t="shared" si="287"/>
        <v>3150</v>
      </c>
      <c r="N182" s="292">
        <f t="shared" si="287"/>
        <v>262</v>
      </c>
      <c r="O182" s="292">
        <f t="shared" si="287"/>
        <v>411</v>
      </c>
      <c r="P182" s="292">
        <f t="shared" si="287"/>
        <v>124</v>
      </c>
      <c r="Q182" s="292">
        <f t="shared" si="218"/>
        <v>0</v>
      </c>
      <c r="R182" s="292">
        <f t="shared" si="218"/>
        <v>0</v>
      </c>
      <c r="S182" s="292">
        <f t="shared" si="163"/>
        <v>9720</v>
      </c>
      <c r="T182" s="293">
        <f t="shared" si="219"/>
        <v>5257</v>
      </c>
      <c r="U182" s="290">
        <f t="shared" si="396"/>
        <v>98.506714856381961</v>
      </c>
      <c r="V182" s="290">
        <f t="shared" si="397"/>
        <v>85.097203728362189</v>
      </c>
      <c r="W182" s="290">
        <f t="shared" si="398"/>
        <v>153.12630778010271</v>
      </c>
      <c r="X182" s="289">
        <f t="shared" si="223"/>
        <v>5317</v>
      </c>
      <c r="Y182" s="290">
        <f t="shared" si="399"/>
        <v>74.050799322926451</v>
      </c>
      <c r="Z182" s="290">
        <f t="shared" si="400"/>
        <v>27.177543727665977</v>
      </c>
      <c r="AA182" s="290">
        <f t="shared" si="401"/>
        <v>205.45858566861014</v>
      </c>
      <c r="AB182" s="289">
        <f t="shared" si="227"/>
        <v>857</v>
      </c>
      <c r="AC182" s="290">
        <f t="shared" si="402"/>
        <v>64.324854142357054</v>
      </c>
      <c r="AD182" s="290">
        <f t="shared" si="403"/>
        <v>54.982497082847139</v>
      </c>
      <c r="AE182" s="290">
        <f t="shared" si="404"/>
        <v>109.2294049008168</v>
      </c>
      <c r="AF182" s="287">
        <f t="shared" si="231"/>
        <v>1102</v>
      </c>
      <c r="AG182" s="288">
        <f t="shared" si="405"/>
        <v>155.01648352461538</v>
      </c>
      <c r="AH182" s="288">
        <f t="shared" si="406"/>
        <v>212.11978021978021</v>
      </c>
      <c r="AI182" s="287">
        <f t="shared" si="234"/>
        <v>910</v>
      </c>
      <c r="AJ182" s="284">
        <f t="shared" si="234"/>
        <v>1512</v>
      </c>
      <c r="AK182" s="284">
        <f t="shared" si="234"/>
        <v>1772</v>
      </c>
      <c r="AL182" s="284">
        <f t="shared" si="197"/>
        <v>0</v>
      </c>
      <c r="AM182" s="284">
        <f t="shared" si="197"/>
        <v>0</v>
      </c>
      <c r="AN182" s="284">
        <f t="shared" si="235"/>
        <v>0</v>
      </c>
      <c r="AO182" s="284">
        <f t="shared" si="235"/>
        <v>0</v>
      </c>
      <c r="AP182" s="291">
        <f t="shared" si="288"/>
        <v>0</v>
      </c>
      <c r="AQ182" s="291">
        <f t="shared" si="288"/>
        <v>0</v>
      </c>
      <c r="AR182" s="292">
        <f t="shared" si="318"/>
        <v>0</v>
      </c>
      <c r="AS182" s="292">
        <f t="shared" si="318"/>
        <v>0</v>
      </c>
      <c r="AT182" s="292">
        <f t="shared" si="318"/>
        <v>0</v>
      </c>
      <c r="AU182" s="292">
        <f t="shared" si="318"/>
        <v>0</v>
      </c>
      <c r="AV182" s="286">
        <f t="shared" si="318"/>
        <v>0</v>
      </c>
      <c r="AW182" s="286">
        <f t="shared" si="318"/>
        <v>0</v>
      </c>
      <c r="AX182" s="286">
        <f t="shared" si="318"/>
        <v>0</v>
      </c>
      <c r="AY182" s="286">
        <f t="shared" si="318"/>
        <v>0</v>
      </c>
      <c r="AZ182" s="286">
        <f t="shared" si="318"/>
        <v>0</v>
      </c>
      <c r="BA182" s="286">
        <f t="shared" si="318"/>
        <v>0</v>
      </c>
      <c r="BB182" s="89"/>
      <c r="BC182" s="287">
        <f t="shared" si="319"/>
        <v>141065.0000074</v>
      </c>
      <c r="BD182" s="287">
        <f t="shared" si="319"/>
        <v>193029</v>
      </c>
      <c r="BE182" s="333">
        <f t="shared" si="319"/>
        <v>517849.8</v>
      </c>
      <c r="BF182" s="333">
        <f t="shared" si="319"/>
        <v>447356</v>
      </c>
      <c r="BG182" s="333">
        <f t="shared" si="319"/>
        <v>804985</v>
      </c>
      <c r="BH182" s="333">
        <f t="shared" si="319"/>
        <v>393728.1</v>
      </c>
      <c r="BI182" s="333">
        <f t="shared" si="319"/>
        <v>144503</v>
      </c>
      <c r="BJ182" s="333">
        <f t="shared" si="319"/>
        <v>1092423.3</v>
      </c>
      <c r="BK182" s="333">
        <f t="shared" si="319"/>
        <v>55126.399999999994</v>
      </c>
      <c r="BL182" s="333">
        <f t="shared" si="319"/>
        <v>47120</v>
      </c>
      <c r="BM182" s="333">
        <f t="shared" si="319"/>
        <v>93609.600000000006</v>
      </c>
      <c r="BN182" s="334">
        <f t="shared" si="284"/>
        <v>1</v>
      </c>
      <c r="BO182" s="87">
        <f t="shared" si="407"/>
        <v>2026</v>
      </c>
      <c r="BP182" s="87"/>
    </row>
    <row r="183" spans="1:69" s="35" customFormat="1" ht="11.45" customHeight="1" x14ac:dyDescent="0.2">
      <c r="A183" s="87" t="str">
        <f t="shared" ref="A183" si="408">CONCATENATE(C183,G183,BN183)</f>
        <v>2025-26ENG2</v>
      </c>
      <c r="B183" s="87" t="str">
        <f t="shared" si="289"/>
        <v>ENG</v>
      </c>
      <c r="C183" s="87" t="str">
        <f t="shared" ref="C183" si="409">IF(D183=D$5,LEFT(C182,4)+1&amp;"-"&amp;RIGHT(C182,2)+1,C182)</f>
        <v>2025-26</v>
      </c>
      <c r="D183" s="35" t="s">
        <v>525</v>
      </c>
      <c r="F183" s="86" t="str">
        <f t="shared" ref="F183" si="410">G183</f>
        <v>ENG</v>
      </c>
      <c r="G183" s="86" t="str">
        <f t="shared" si="291"/>
        <v>ENG</v>
      </c>
      <c r="H183" s="87" t="str">
        <f t="shared" si="291"/>
        <v>ENGLAND</v>
      </c>
      <c r="I183" s="292">
        <f t="shared" si="217"/>
        <v>2442</v>
      </c>
      <c r="J183" s="292">
        <f t="shared" si="217"/>
        <v>689</v>
      </c>
      <c r="K183" s="292">
        <f t="shared" si="217"/>
        <v>357</v>
      </c>
      <c r="L183" s="292">
        <f t="shared" si="217"/>
        <v>164</v>
      </c>
      <c r="M183" s="292">
        <f t="shared" si="287"/>
        <v>2424</v>
      </c>
      <c r="N183" s="292">
        <f t="shared" si="287"/>
        <v>221</v>
      </c>
      <c r="O183" s="292">
        <f t="shared" si="287"/>
        <v>354</v>
      </c>
      <c r="P183" s="292">
        <f t="shared" si="287"/>
        <v>97</v>
      </c>
      <c r="Q183" s="292">
        <f t="shared" si="218"/>
        <v>883</v>
      </c>
      <c r="R183" s="292">
        <f t="shared" si="218"/>
        <v>723</v>
      </c>
      <c r="S183" s="292">
        <f t="shared" si="163"/>
        <v>7685</v>
      </c>
      <c r="T183" s="293">
        <f t="shared" si="219"/>
        <v>0</v>
      </c>
      <c r="U183" s="290" t="e">
        <f t="shared" ref="U183" si="411">BE183/T183</f>
        <v>#DIV/0!</v>
      </c>
      <c r="V183" s="290" t="e">
        <f t="shared" ref="V183" si="412">BF183/T183</f>
        <v>#DIV/0!</v>
      </c>
      <c r="W183" s="290" t="e">
        <f t="shared" ref="W183" si="413">BG183/T183</f>
        <v>#DIV/0!</v>
      </c>
      <c r="X183" s="289">
        <f t="shared" si="223"/>
        <v>0</v>
      </c>
      <c r="Y183" s="290" t="str">
        <f t="shared" ref="Y183" si="414">IFERROR(BH183/X183,"-")</f>
        <v>-</v>
      </c>
      <c r="Z183" s="290" t="str">
        <f t="shared" ref="Z183" si="415">IFERROR(BI183/X183,"-")</f>
        <v>-</v>
      </c>
      <c r="AA183" s="290" t="str">
        <f t="shared" ref="AA183" si="416">IFERROR(BJ183/X183,"-")</f>
        <v>-</v>
      </c>
      <c r="AB183" s="289">
        <f t="shared" si="227"/>
        <v>0</v>
      </c>
      <c r="AC183" s="290" t="str">
        <f t="shared" ref="AC183" si="417">IFERROR(BK183/AB183,"-")</f>
        <v>-</v>
      </c>
      <c r="AD183" s="290" t="str">
        <f t="shared" ref="AD183" si="418">IFERROR(BL183/AB183,"-")</f>
        <v>-</v>
      </c>
      <c r="AE183" s="290" t="str">
        <f t="shared" ref="AE183" si="419">IFERROR(BM183/AB183,"-")</f>
        <v>-</v>
      </c>
      <c r="AF183" s="287">
        <f t="shared" si="231"/>
        <v>1028</v>
      </c>
      <c r="AG183" s="288">
        <f t="shared" ref="AG183" si="420">BC183/AI183</f>
        <v>149.16171225600476</v>
      </c>
      <c r="AH183" s="288">
        <f t="shared" ref="AH183" si="421">BD183/AI183</f>
        <v>202.01307966706307</v>
      </c>
      <c r="AI183" s="287">
        <f t="shared" si="234"/>
        <v>841</v>
      </c>
      <c r="AJ183" s="284">
        <f t="shared" si="234"/>
        <v>0</v>
      </c>
      <c r="AK183" s="284">
        <f t="shared" si="234"/>
        <v>0</v>
      </c>
      <c r="AL183" s="284">
        <f t="shared" si="197"/>
        <v>0</v>
      </c>
      <c r="AM183" s="284">
        <f t="shared" si="197"/>
        <v>0</v>
      </c>
      <c r="AN183" s="284">
        <f t="shared" si="235"/>
        <v>0</v>
      </c>
      <c r="AO183" s="284">
        <f t="shared" si="235"/>
        <v>0</v>
      </c>
      <c r="AP183" s="291">
        <f t="shared" si="288"/>
        <v>0</v>
      </c>
      <c r="AQ183" s="291">
        <f t="shared" si="288"/>
        <v>0</v>
      </c>
      <c r="AR183" s="292">
        <f t="shared" si="318"/>
        <v>0</v>
      </c>
      <c r="AS183" s="292">
        <f t="shared" si="318"/>
        <v>0</v>
      </c>
      <c r="AT183" s="292">
        <f t="shared" si="318"/>
        <v>0</v>
      </c>
      <c r="AU183" s="292">
        <f t="shared" si="318"/>
        <v>0</v>
      </c>
      <c r="AV183" s="286">
        <f t="shared" si="318"/>
        <v>0</v>
      </c>
      <c r="AW183" s="286">
        <f t="shared" si="318"/>
        <v>0</v>
      </c>
      <c r="AX183" s="286">
        <f t="shared" si="318"/>
        <v>0</v>
      </c>
      <c r="AY183" s="286">
        <f t="shared" si="318"/>
        <v>0</v>
      </c>
      <c r="AZ183" s="286">
        <f t="shared" si="318"/>
        <v>0</v>
      </c>
      <c r="BA183" s="286">
        <f t="shared" si="318"/>
        <v>0</v>
      </c>
      <c r="BB183" s="89"/>
      <c r="BC183" s="287">
        <f t="shared" si="319"/>
        <v>125445.0000073</v>
      </c>
      <c r="BD183" s="287">
        <f t="shared" si="319"/>
        <v>169893.00000000003</v>
      </c>
      <c r="BE183" s="333">
        <f t="shared" si="319"/>
        <v>0</v>
      </c>
      <c r="BF183" s="333">
        <f t="shared" si="319"/>
        <v>0</v>
      </c>
      <c r="BG183" s="333">
        <f t="shared" si="319"/>
        <v>0</v>
      </c>
      <c r="BH183" s="333">
        <f t="shared" si="319"/>
        <v>0</v>
      </c>
      <c r="BI183" s="333">
        <f t="shared" si="319"/>
        <v>0</v>
      </c>
      <c r="BJ183" s="333">
        <f t="shared" si="319"/>
        <v>0</v>
      </c>
      <c r="BK183" s="333">
        <f t="shared" si="319"/>
        <v>0</v>
      </c>
      <c r="BL183" s="333">
        <f t="shared" si="319"/>
        <v>0</v>
      </c>
      <c r="BM183" s="333">
        <f t="shared" si="319"/>
        <v>0</v>
      </c>
      <c r="BN183" s="334">
        <f t="shared" si="284"/>
        <v>2</v>
      </c>
      <c r="BO183" s="87">
        <f t="shared" ref="BO183" si="422">VALUE(LEFT(C183,4)+IF($BN183&lt;4,1,0))</f>
        <v>2026</v>
      </c>
      <c r="BP183" s="87"/>
    </row>
    <row r="184" spans="1:69" s="35" customFormat="1" ht="11.45" customHeight="1" x14ac:dyDescent="0.2">
      <c r="A184" s="87" t="str">
        <f t="shared" ref="A184" si="423">CONCATENATE(C184,G184,BN184)</f>
        <v>2025-26ENG3</v>
      </c>
      <c r="B184" s="87" t="str">
        <f t="shared" si="289"/>
        <v>ENG</v>
      </c>
      <c r="C184" s="87" t="str">
        <f t="shared" ref="C184" si="424">IF(D184=D$5,LEFT(C183,4)+1&amp;"-"&amp;RIGHT(C183,2)+1,C183)</f>
        <v>2025-26</v>
      </c>
      <c r="D184" s="35" t="s">
        <v>526</v>
      </c>
      <c r="F184" s="86" t="str">
        <f t="shared" ref="F184" si="425">G184</f>
        <v>ENG</v>
      </c>
      <c r="G184" s="86" t="str">
        <f t="shared" si="291"/>
        <v>ENG</v>
      </c>
      <c r="H184" s="87" t="str">
        <f t="shared" si="291"/>
        <v>ENGLAND</v>
      </c>
      <c r="I184" s="292">
        <f t="shared" si="217"/>
        <v>2615</v>
      </c>
      <c r="J184" s="292">
        <f t="shared" si="217"/>
        <v>749</v>
      </c>
      <c r="K184" s="292">
        <f t="shared" si="217"/>
        <v>414</v>
      </c>
      <c r="L184" s="292">
        <f t="shared" si="217"/>
        <v>217</v>
      </c>
      <c r="M184" s="292">
        <f t="shared" si="287"/>
        <v>2593</v>
      </c>
      <c r="N184" s="292">
        <f t="shared" si="287"/>
        <v>268</v>
      </c>
      <c r="O184" s="292">
        <f t="shared" si="287"/>
        <v>413</v>
      </c>
      <c r="P184" s="292">
        <f t="shared" si="287"/>
        <v>140</v>
      </c>
      <c r="Q184" s="292">
        <f t="shared" si="218"/>
        <v>0</v>
      </c>
      <c r="R184" s="292">
        <f t="shared" si="218"/>
        <v>0</v>
      </c>
      <c r="S184" s="292">
        <f t="shared" si="163"/>
        <v>8030</v>
      </c>
      <c r="T184" s="293">
        <f t="shared" si="219"/>
        <v>5165</v>
      </c>
      <c r="U184" s="290">
        <f t="shared" ref="U184" si="426">BE184/T184</f>
        <v>88.34</v>
      </c>
      <c r="V184" s="290">
        <f t="shared" ref="V184" si="427">BF184/T184</f>
        <v>79.50203291384318</v>
      </c>
      <c r="W184" s="290">
        <f t="shared" ref="W184" si="428">BG184/T184</f>
        <v>132.98288480154889</v>
      </c>
      <c r="X184" s="289">
        <f t="shared" si="223"/>
        <v>5047</v>
      </c>
      <c r="Y184" s="290">
        <f t="shared" ref="Y184" si="429">IFERROR(BH184/X184,"-")</f>
        <v>70.646205666732712</v>
      </c>
      <c r="Z184" s="290">
        <f t="shared" ref="Z184" si="430">IFERROR(BI184/X184,"-")</f>
        <v>27.038042401426591</v>
      </c>
      <c r="AA184" s="290">
        <f t="shared" ref="AA184" si="431">IFERROR(BJ184/X184,"-")</f>
        <v>192.50227858133545</v>
      </c>
      <c r="AB184" s="289">
        <f t="shared" si="227"/>
        <v>803</v>
      </c>
      <c r="AC184" s="290">
        <f t="shared" ref="AC184" si="432">IFERROR(BK184/AB184,"-")</f>
        <v>60.401245330012451</v>
      </c>
      <c r="AD184" s="290">
        <f t="shared" ref="AD184" si="433">IFERROR(BL184/AB184,"-")</f>
        <v>50.985056039850562</v>
      </c>
      <c r="AE184" s="290">
        <f t="shared" ref="AE184" si="434">IFERROR(BM184/AB184,"-")</f>
        <v>99.41693648816937</v>
      </c>
      <c r="AF184" s="287">
        <f t="shared" si="231"/>
        <v>1036</v>
      </c>
      <c r="AG184" s="288">
        <f t="shared" ref="AG184" si="435">BC184/AI184</f>
        <v>146.91279072034885</v>
      </c>
      <c r="AH184" s="288">
        <f t="shared" ref="AH184" si="436">BD184/AI184</f>
        <v>201.16976744186047</v>
      </c>
      <c r="AI184" s="287">
        <f t="shared" si="234"/>
        <v>860</v>
      </c>
      <c r="AJ184" s="284">
        <f t="shared" si="234"/>
        <v>0</v>
      </c>
      <c r="AK184" s="284">
        <f t="shared" si="234"/>
        <v>0</v>
      </c>
      <c r="AL184" s="284">
        <f t="shared" si="197"/>
        <v>1682</v>
      </c>
      <c r="AM184" s="284">
        <f t="shared" si="197"/>
        <v>2904</v>
      </c>
      <c r="AN184" s="284">
        <f t="shared" si="235"/>
        <v>0</v>
      </c>
      <c r="AO184" s="284">
        <f t="shared" si="235"/>
        <v>0</v>
      </c>
      <c r="AP184" s="291">
        <f t="shared" si="288"/>
        <v>0</v>
      </c>
      <c r="AQ184" s="291">
        <f t="shared" si="288"/>
        <v>0</v>
      </c>
      <c r="AR184" s="292">
        <f t="shared" si="318"/>
        <v>0</v>
      </c>
      <c r="AS184" s="292">
        <f t="shared" si="318"/>
        <v>0</v>
      </c>
      <c r="AT184" s="292">
        <f t="shared" si="318"/>
        <v>0</v>
      </c>
      <c r="AU184" s="292">
        <f t="shared" si="318"/>
        <v>0</v>
      </c>
      <c r="AV184" s="286">
        <f t="shared" si="318"/>
        <v>0</v>
      </c>
      <c r="AW184" s="286">
        <f t="shared" si="318"/>
        <v>0</v>
      </c>
      <c r="AX184" s="286">
        <f t="shared" si="318"/>
        <v>0</v>
      </c>
      <c r="AY184" s="286">
        <f t="shared" si="318"/>
        <v>0</v>
      </c>
      <c r="AZ184" s="286">
        <f t="shared" si="318"/>
        <v>0</v>
      </c>
      <c r="BA184" s="286">
        <f t="shared" si="318"/>
        <v>0</v>
      </c>
      <c r="BB184" s="89"/>
      <c r="BC184" s="287">
        <f t="shared" si="319"/>
        <v>126345.0000195</v>
      </c>
      <c r="BD184" s="287">
        <f t="shared" si="319"/>
        <v>173006</v>
      </c>
      <c r="BE184" s="333">
        <f t="shared" si="319"/>
        <v>456276.10000000003</v>
      </c>
      <c r="BF184" s="333">
        <f t="shared" si="319"/>
        <v>410628</v>
      </c>
      <c r="BG184" s="333">
        <f t="shared" si="319"/>
        <v>686856.60000000009</v>
      </c>
      <c r="BH184" s="333">
        <f t="shared" si="319"/>
        <v>356551.4</v>
      </c>
      <c r="BI184" s="333">
        <f t="shared" si="319"/>
        <v>136461</v>
      </c>
      <c r="BJ184" s="333">
        <f t="shared" si="319"/>
        <v>971559</v>
      </c>
      <c r="BK184" s="333">
        <f t="shared" si="319"/>
        <v>48502.2</v>
      </c>
      <c r="BL184" s="333">
        <f t="shared" si="319"/>
        <v>40941</v>
      </c>
      <c r="BM184" s="333">
        <f t="shared" si="319"/>
        <v>79831.8</v>
      </c>
      <c r="BN184" s="334">
        <f t="shared" si="284"/>
        <v>3</v>
      </c>
      <c r="BO184" s="87">
        <f t="shared" ref="BO184" si="437">VALUE(LEFT(C184,4)+IF($BN184&lt;4,1,0))</f>
        <v>2026</v>
      </c>
      <c r="BP184" s="87"/>
    </row>
    <row r="185" spans="1:69" s="35" customFormat="1" ht="10.5" customHeight="1" x14ac:dyDescent="0.2">
      <c r="A185" s="87"/>
      <c r="B185" s="87"/>
      <c r="C185" s="87"/>
      <c r="F185" s="86"/>
      <c r="G185" s="86"/>
      <c r="H185" s="87"/>
      <c r="I185" s="292"/>
      <c r="J185" s="292"/>
      <c r="K185" s="292"/>
      <c r="L185" s="292"/>
      <c r="M185" s="292"/>
      <c r="N185" s="292"/>
      <c r="O185" s="292"/>
      <c r="P185" s="292"/>
      <c r="Q185" s="292"/>
      <c r="R185" s="292"/>
      <c r="S185" s="292"/>
      <c r="T185" s="293"/>
      <c r="U185" s="290"/>
      <c r="V185" s="290"/>
      <c r="W185" s="290"/>
      <c r="X185" s="289"/>
      <c r="Y185" s="290"/>
      <c r="Z185" s="290"/>
      <c r="AA185" s="290"/>
      <c r="AB185" s="289"/>
      <c r="AC185" s="290"/>
      <c r="AD185" s="290"/>
      <c r="AE185" s="290"/>
      <c r="AF185" s="287"/>
      <c r="AG185" s="288"/>
      <c r="AH185" s="288"/>
      <c r="AI185" s="287"/>
      <c r="AJ185" s="284"/>
      <c r="AK185" s="284"/>
      <c r="AL185" s="284"/>
      <c r="AM185" s="284"/>
      <c r="AN185" s="284"/>
      <c r="AO185" s="284"/>
      <c r="AP185" s="291"/>
      <c r="AQ185" s="291"/>
      <c r="AR185" s="292"/>
      <c r="AS185" s="292"/>
      <c r="AT185" s="292"/>
      <c r="AU185" s="292"/>
      <c r="AV185" s="286"/>
      <c r="AW185" s="286"/>
      <c r="AX185" s="286"/>
      <c r="AY185" s="286"/>
      <c r="AZ185" s="286"/>
      <c r="BA185" s="286"/>
      <c r="BB185" s="89"/>
      <c r="BC185" s="287"/>
      <c r="BD185" s="287"/>
      <c r="BE185" s="333"/>
      <c r="BF185" s="333"/>
      <c r="BG185" s="333"/>
      <c r="BH185" s="333"/>
      <c r="BI185" s="333"/>
      <c r="BJ185" s="333"/>
      <c r="BK185" s="333"/>
      <c r="BL185" s="333"/>
      <c r="BM185" s="333"/>
      <c r="BN185" s="334"/>
      <c r="BO185" s="87"/>
      <c r="BP185" s="87"/>
    </row>
    <row r="186" spans="1:69" s="35" customFormat="1" ht="10.5" customHeight="1" x14ac:dyDescent="0.2">
      <c r="A186" s="313" t="str">
        <f t="shared" ref="A186:A217" si="438">CONCATENATE(C186,G186,BN186)</f>
        <v>2011-12E400000094</v>
      </c>
      <c r="B186" s="199" t="s">
        <v>82</v>
      </c>
      <c r="C186" s="199" t="s">
        <v>166</v>
      </c>
      <c r="D186" s="199" t="s">
        <v>514</v>
      </c>
      <c r="E186" s="223"/>
      <c r="F186" s="149" t="s">
        <v>82</v>
      </c>
      <c r="G186" s="149" t="s">
        <v>81</v>
      </c>
      <c r="H186" s="199" t="s">
        <v>69</v>
      </c>
      <c r="I186" s="480">
        <f t="shared" ref="I186:L205" si="439">SUMIFS(I$729:I$10135, $BN$729:$BN$10135, $BN186,$BO$729:$BO$10135, $BO186, $B$729:$B$10135, $B186)</f>
        <v>329</v>
      </c>
      <c r="J186" s="480">
        <f t="shared" si="439"/>
        <v>46</v>
      </c>
      <c r="K186" s="480">
        <f t="shared" si="439"/>
        <v>59</v>
      </c>
      <c r="L186" s="480">
        <f t="shared" si="439"/>
        <v>15</v>
      </c>
      <c r="M186" s="480"/>
      <c r="N186" s="480"/>
      <c r="O186" s="480"/>
      <c r="P186" s="480"/>
      <c r="Q186" s="480">
        <f t="shared" ref="Q186:R205" si="440">SUMIFS(Q$729:Q$10135, $BN$729:$BN$10135, $BN186,$BO$729:$BO$10135, $BO186, $B$729:$B$10135, $B186)</f>
        <v>0</v>
      </c>
      <c r="R186" s="480">
        <f t="shared" si="440"/>
        <v>0</v>
      </c>
      <c r="S186" s="480"/>
      <c r="T186" s="303">
        <f t="shared" ref="T186:T217" si="441">SUMIFS(T$729:T$10135, $BN$729:$BN$10135, $BN186,$BO$729:$BO$10135, $BO186, $B$729:$B$10135, $B186)</f>
        <v>0</v>
      </c>
      <c r="U186" s="304" t="s">
        <v>80</v>
      </c>
      <c r="V186" s="304" t="s">
        <v>80</v>
      </c>
      <c r="W186" s="304" t="s">
        <v>80</v>
      </c>
      <c r="X186" s="308">
        <f t="shared" ref="X186:X217" si="442">SUMIFS(X$729:X$10135, $BN$729:$BN$10135, $BN186,$BO$729:$BO$10135, $BO186, $B$729:$B$10135, $B186)</f>
        <v>0</v>
      </c>
      <c r="Y186" s="309" t="s">
        <v>80</v>
      </c>
      <c r="Z186" s="309" t="s">
        <v>80</v>
      </c>
      <c r="AA186" s="309" t="s">
        <v>80</v>
      </c>
      <c r="AB186" s="308">
        <f t="shared" ref="AB186:AB217" si="443">SUMIFS(AB$729:AB$10135, $BN$729:$BN$10135, $BN186,$BO$729:$BO$10135, $BO186, $B$729:$B$10135, $B186)</f>
        <v>0</v>
      </c>
      <c r="AC186" s="309" t="s">
        <v>80</v>
      </c>
      <c r="AD186" s="309" t="s">
        <v>80</v>
      </c>
      <c r="AE186" s="309" t="s">
        <v>80</v>
      </c>
      <c r="AF186" s="306">
        <f t="shared" ref="AF186:AF217" si="444">SUMIFS(AF$729:AF$10135, $BN$729:$BN$10135, $BN186,$BO$729:$BO$10135, $BO186, $B$729:$B$10135, $B186)</f>
        <v>0</v>
      </c>
      <c r="AG186" s="307" t="s">
        <v>80</v>
      </c>
      <c r="AH186" s="307" t="s">
        <v>80</v>
      </c>
      <c r="AI186" s="306">
        <f t="shared" ref="AI186:AK205" si="445">SUMIFS(AI$729:AI$10135, $BN$729:$BN$10135, $BN186,$BO$729:$BO$10135, $BO186, $B$729:$B$10135, $B186)</f>
        <v>0</v>
      </c>
      <c r="AJ186" s="303">
        <f t="shared" si="445"/>
        <v>166</v>
      </c>
      <c r="AK186" s="303">
        <f t="shared" si="445"/>
        <v>211</v>
      </c>
      <c r="AL186" s="303"/>
      <c r="AM186" s="303"/>
      <c r="AN186" s="303">
        <f t="shared" ref="AN186:AO205" si="446">SUMIFS(AN$729:AN$10135, $BN$729:$BN$10135, $BN186,$BO$729:$BO$10135, $BO186, $B$729:$B$10135, $B186)</f>
        <v>1091</v>
      </c>
      <c r="AO186" s="303">
        <f t="shared" si="446"/>
        <v>1179</v>
      </c>
      <c r="AP186" s="310"/>
      <c r="AQ186" s="310"/>
      <c r="AR186" s="303">
        <f t="shared" ref="AR186:BA195" si="447">SUMIFS(AR$729:AR$10135, $BN$729:$BN$10135, $BN186,$BO$729:$BO$10135, $BO186, $B$729:$B$10135, $B186)</f>
        <v>20</v>
      </c>
      <c r="AS186" s="303">
        <f t="shared" si="447"/>
        <v>329</v>
      </c>
      <c r="AT186" s="303">
        <f t="shared" si="447"/>
        <v>9</v>
      </c>
      <c r="AU186" s="303">
        <f t="shared" si="447"/>
        <v>59</v>
      </c>
      <c r="AV186" s="305">
        <f t="shared" si="447"/>
        <v>0</v>
      </c>
      <c r="AW186" s="305">
        <f t="shared" si="447"/>
        <v>3</v>
      </c>
      <c r="AX186" s="305">
        <f t="shared" si="447"/>
        <v>150</v>
      </c>
      <c r="AY186" s="305">
        <f t="shared" si="447"/>
        <v>168</v>
      </c>
      <c r="AZ186" s="305">
        <f t="shared" si="447"/>
        <v>437</v>
      </c>
      <c r="BA186" s="305">
        <f t="shared" si="447"/>
        <v>554</v>
      </c>
      <c r="BB186" s="233"/>
      <c r="BC186" s="306">
        <f t="shared" ref="BC186:BM195" si="448">SUMIFS(BC$729:BC$10135, $BN$729:$BN$10135, $BN186,$BO$729:$BO$10135, $BO186, $B$729:$B$10135, $B186)</f>
        <v>0</v>
      </c>
      <c r="BD186" s="306">
        <f t="shared" si="448"/>
        <v>0</v>
      </c>
      <c r="BE186" s="303">
        <f t="shared" si="448"/>
        <v>0</v>
      </c>
      <c r="BF186" s="303">
        <f t="shared" si="448"/>
        <v>0</v>
      </c>
      <c r="BG186" s="303">
        <f t="shared" si="448"/>
        <v>0</v>
      </c>
      <c r="BH186" s="332">
        <f t="shared" si="448"/>
        <v>0</v>
      </c>
      <c r="BI186" s="332">
        <f t="shared" si="448"/>
        <v>0</v>
      </c>
      <c r="BJ186" s="332">
        <f t="shared" si="448"/>
        <v>0</v>
      </c>
      <c r="BK186" s="332">
        <f t="shared" si="448"/>
        <v>0</v>
      </c>
      <c r="BL186" s="332">
        <f t="shared" si="448"/>
        <v>0</v>
      </c>
      <c r="BM186" s="332">
        <f t="shared" si="448"/>
        <v>0</v>
      </c>
      <c r="BN186" s="336">
        <f t="shared" ref="BN186:BN217" si="449">MONTH(1&amp;$D186)</f>
        <v>4</v>
      </c>
      <c r="BO186" s="87">
        <f t="shared" ref="BO186:BO217" si="450">VALUE(LEFT(C186,4)+IF($BN186&lt;4,1,0))</f>
        <v>2011</v>
      </c>
      <c r="BP186" s="87"/>
      <c r="BQ186" s="199"/>
    </row>
    <row r="187" spans="1:69" s="35" customFormat="1" ht="10.5" customHeight="1" x14ac:dyDescent="0.2">
      <c r="A187" s="87" t="str">
        <f t="shared" si="438"/>
        <v>2011-12E400000095</v>
      </c>
      <c r="B187" s="87" t="str">
        <f>B186</f>
        <v>Y63</v>
      </c>
      <c r="C187" s="87" t="str">
        <f>IF(D187=D$186,LEFT(C186,4)+1&amp;"-"&amp;RIGHT(C186,2)+1,C186)</f>
        <v>2011-12</v>
      </c>
      <c r="D187" s="35" t="s">
        <v>516</v>
      </c>
      <c r="E187" s="42"/>
      <c r="F187" s="86" t="str">
        <f>F186</f>
        <v>Y63</v>
      </c>
      <c r="G187" s="86" t="str">
        <f>G186</f>
        <v>E40000009</v>
      </c>
      <c r="H187" s="87" t="str">
        <f>H186</f>
        <v>North East and Yorkshire</v>
      </c>
      <c r="I187" s="292">
        <f t="shared" si="439"/>
        <v>218</v>
      </c>
      <c r="J187" s="292">
        <f t="shared" si="439"/>
        <v>62</v>
      </c>
      <c r="K187" s="292">
        <f t="shared" si="439"/>
        <v>53</v>
      </c>
      <c r="L187" s="292">
        <f t="shared" si="439"/>
        <v>30</v>
      </c>
      <c r="M187" s="292"/>
      <c r="N187" s="292"/>
      <c r="O187" s="292"/>
      <c r="P187" s="292"/>
      <c r="Q187" s="292">
        <f t="shared" si="440"/>
        <v>0</v>
      </c>
      <c r="R187" s="292">
        <f t="shared" si="440"/>
        <v>0</v>
      </c>
      <c r="S187" s="292"/>
      <c r="T187" s="284">
        <f t="shared" si="441"/>
        <v>0</v>
      </c>
      <c r="U187" s="285" t="s">
        <v>80</v>
      </c>
      <c r="V187" s="285" t="s">
        <v>80</v>
      </c>
      <c r="W187" s="285" t="s">
        <v>80</v>
      </c>
      <c r="X187" s="289">
        <f t="shared" si="442"/>
        <v>0</v>
      </c>
      <c r="Y187" s="290" t="s">
        <v>80</v>
      </c>
      <c r="Z187" s="290" t="s">
        <v>80</v>
      </c>
      <c r="AA187" s="290" t="s">
        <v>80</v>
      </c>
      <c r="AB187" s="289">
        <f t="shared" si="443"/>
        <v>0</v>
      </c>
      <c r="AC187" s="290" t="s">
        <v>80</v>
      </c>
      <c r="AD187" s="290" t="s">
        <v>80</v>
      </c>
      <c r="AE187" s="290" t="s">
        <v>80</v>
      </c>
      <c r="AF187" s="287">
        <f t="shared" si="444"/>
        <v>0</v>
      </c>
      <c r="AG187" s="288" t="s">
        <v>80</v>
      </c>
      <c r="AH187" s="288" t="s">
        <v>80</v>
      </c>
      <c r="AI187" s="287">
        <f t="shared" si="445"/>
        <v>0</v>
      </c>
      <c r="AJ187" s="284">
        <f t="shared" si="445"/>
        <v>200</v>
      </c>
      <c r="AK187" s="284">
        <f t="shared" si="445"/>
        <v>248</v>
      </c>
      <c r="AL187" s="284"/>
      <c r="AM187" s="284"/>
      <c r="AN187" s="284">
        <f t="shared" si="446"/>
        <v>1257</v>
      </c>
      <c r="AO187" s="284">
        <f t="shared" si="446"/>
        <v>1362</v>
      </c>
      <c r="AP187" s="291"/>
      <c r="AQ187" s="291"/>
      <c r="AR187" s="284">
        <f t="shared" si="447"/>
        <v>23</v>
      </c>
      <c r="AS187" s="284">
        <f t="shared" si="447"/>
        <v>218</v>
      </c>
      <c r="AT187" s="284">
        <f t="shared" si="447"/>
        <v>19</v>
      </c>
      <c r="AU187" s="284">
        <f t="shared" si="447"/>
        <v>53</v>
      </c>
      <c r="AV187" s="286">
        <f t="shared" si="447"/>
        <v>0</v>
      </c>
      <c r="AW187" s="286">
        <f t="shared" si="447"/>
        <v>1</v>
      </c>
      <c r="AX187" s="286">
        <f t="shared" si="447"/>
        <v>129</v>
      </c>
      <c r="AY187" s="286">
        <f t="shared" si="447"/>
        <v>153</v>
      </c>
      <c r="AZ187" s="286">
        <f t="shared" si="447"/>
        <v>456</v>
      </c>
      <c r="BA187" s="286">
        <f t="shared" si="447"/>
        <v>596</v>
      </c>
      <c r="BB187" s="151"/>
      <c r="BC187" s="287">
        <f t="shared" si="448"/>
        <v>0</v>
      </c>
      <c r="BD187" s="287">
        <f t="shared" si="448"/>
        <v>0</v>
      </c>
      <c r="BE187" s="284">
        <f t="shared" si="448"/>
        <v>0</v>
      </c>
      <c r="BF187" s="284">
        <f t="shared" si="448"/>
        <v>0</v>
      </c>
      <c r="BG187" s="284">
        <f t="shared" si="448"/>
        <v>0</v>
      </c>
      <c r="BH187" s="333">
        <f t="shared" si="448"/>
        <v>0</v>
      </c>
      <c r="BI187" s="333">
        <f t="shared" si="448"/>
        <v>0</v>
      </c>
      <c r="BJ187" s="333">
        <f t="shared" si="448"/>
        <v>0</v>
      </c>
      <c r="BK187" s="333">
        <f t="shared" si="448"/>
        <v>0</v>
      </c>
      <c r="BL187" s="333">
        <f t="shared" si="448"/>
        <v>0</v>
      </c>
      <c r="BM187" s="333">
        <f t="shared" si="448"/>
        <v>0</v>
      </c>
      <c r="BN187" s="334">
        <f t="shared" si="449"/>
        <v>5</v>
      </c>
      <c r="BO187" s="87">
        <f t="shared" si="450"/>
        <v>2011</v>
      </c>
      <c r="BP187" s="87"/>
    </row>
    <row r="188" spans="1:69" s="35" customFormat="1" ht="10.5" customHeight="1" x14ac:dyDescent="0.2">
      <c r="A188" s="87" t="str">
        <f t="shared" si="438"/>
        <v>2011-12E400000096</v>
      </c>
      <c r="B188" s="87" t="str">
        <f t="shared" ref="B188:B251" si="451">B187</f>
        <v>Y63</v>
      </c>
      <c r="C188" s="87" t="str">
        <f t="shared" ref="C188:C251" si="452">IF(D188=D$186,LEFT(C187,4)+1&amp;"-"&amp;RIGHT(C187,2)+1,C187)</f>
        <v>2011-12</v>
      </c>
      <c r="D188" s="35" t="s">
        <v>517</v>
      </c>
      <c r="E188" s="42"/>
      <c r="F188" s="86" t="str">
        <f t="shared" ref="F188:H203" si="453">F187</f>
        <v>Y63</v>
      </c>
      <c r="G188" s="86" t="str">
        <f t="shared" si="453"/>
        <v>E40000009</v>
      </c>
      <c r="H188" s="87" t="str">
        <f t="shared" si="453"/>
        <v>North East and Yorkshire</v>
      </c>
      <c r="I188" s="292">
        <f t="shared" si="439"/>
        <v>290</v>
      </c>
      <c r="J188" s="292">
        <f t="shared" si="439"/>
        <v>52</v>
      </c>
      <c r="K188" s="292">
        <f t="shared" si="439"/>
        <v>49</v>
      </c>
      <c r="L188" s="292">
        <f t="shared" si="439"/>
        <v>19</v>
      </c>
      <c r="M188" s="292"/>
      <c r="N188" s="292"/>
      <c r="O188" s="292"/>
      <c r="P188" s="292"/>
      <c r="Q188" s="292">
        <f t="shared" si="440"/>
        <v>0</v>
      </c>
      <c r="R188" s="292">
        <f t="shared" si="440"/>
        <v>0</v>
      </c>
      <c r="S188" s="292"/>
      <c r="T188" s="284">
        <f t="shared" si="441"/>
        <v>0</v>
      </c>
      <c r="U188" s="285" t="s">
        <v>80</v>
      </c>
      <c r="V188" s="285" t="s">
        <v>80</v>
      </c>
      <c r="W188" s="285" t="s">
        <v>80</v>
      </c>
      <c r="X188" s="289">
        <f t="shared" si="442"/>
        <v>0</v>
      </c>
      <c r="Y188" s="290" t="s">
        <v>80</v>
      </c>
      <c r="Z188" s="290" t="s">
        <v>80</v>
      </c>
      <c r="AA188" s="290" t="s">
        <v>80</v>
      </c>
      <c r="AB188" s="289">
        <f t="shared" si="443"/>
        <v>0</v>
      </c>
      <c r="AC188" s="290" t="s">
        <v>80</v>
      </c>
      <c r="AD188" s="290" t="s">
        <v>80</v>
      </c>
      <c r="AE188" s="290" t="s">
        <v>80</v>
      </c>
      <c r="AF188" s="287">
        <f t="shared" si="444"/>
        <v>0</v>
      </c>
      <c r="AG188" s="288" t="s">
        <v>80</v>
      </c>
      <c r="AH188" s="288" t="s">
        <v>80</v>
      </c>
      <c r="AI188" s="287">
        <f t="shared" si="445"/>
        <v>0</v>
      </c>
      <c r="AJ188" s="284">
        <f t="shared" si="445"/>
        <v>176</v>
      </c>
      <c r="AK188" s="284">
        <f t="shared" si="445"/>
        <v>235</v>
      </c>
      <c r="AL188" s="284"/>
      <c r="AM188" s="284"/>
      <c r="AN188" s="284">
        <f t="shared" si="446"/>
        <v>1258</v>
      </c>
      <c r="AO188" s="284">
        <f t="shared" si="446"/>
        <v>1347</v>
      </c>
      <c r="AP188" s="291"/>
      <c r="AQ188" s="291"/>
      <c r="AR188" s="284">
        <f t="shared" si="447"/>
        <v>22</v>
      </c>
      <c r="AS188" s="284">
        <f t="shared" si="447"/>
        <v>285</v>
      </c>
      <c r="AT188" s="284">
        <f t="shared" si="447"/>
        <v>14</v>
      </c>
      <c r="AU188" s="284">
        <f t="shared" si="447"/>
        <v>48</v>
      </c>
      <c r="AV188" s="286">
        <f t="shared" si="447"/>
        <v>0</v>
      </c>
      <c r="AW188" s="286">
        <f t="shared" si="447"/>
        <v>3</v>
      </c>
      <c r="AX188" s="286">
        <f t="shared" si="447"/>
        <v>156</v>
      </c>
      <c r="AY188" s="286">
        <f t="shared" si="447"/>
        <v>196</v>
      </c>
      <c r="AZ188" s="286">
        <f t="shared" si="447"/>
        <v>454</v>
      </c>
      <c r="BA188" s="286">
        <f t="shared" si="447"/>
        <v>579</v>
      </c>
      <c r="BB188" s="151"/>
      <c r="BC188" s="287">
        <f t="shared" si="448"/>
        <v>0</v>
      </c>
      <c r="BD188" s="287">
        <f t="shared" si="448"/>
        <v>0</v>
      </c>
      <c r="BE188" s="284">
        <f t="shared" si="448"/>
        <v>0</v>
      </c>
      <c r="BF188" s="284">
        <f t="shared" si="448"/>
        <v>0</v>
      </c>
      <c r="BG188" s="284">
        <f t="shared" si="448"/>
        <v>0</v>
      </c>
      <c r="BH188" s="333">
        <f t="shared" si="448"/>
        <v>0</v>
      </c>
      <c r="BI188" s="333">
        <f t="shared" si="448"/>
        <v>0</v>
      </c>
      <c r="BJ188" s="333">
        <f t="shared" si="448"/>
        <v>0</v>
      </c>
      <c r="BK188" s="333">
        <f t="shared" si="448"/>
        <v>0</v>
      </c>
      <c r="BL188" s="333">
        <f t="shared" si="448"/>
        <v>0</v>
      </c>
      <c r="BM188" s="333">
        <f t="shared" si="448"/>
        <v>0</v>
      </c>
      <c r="BN188" s="334">
        <f t="shared" si="449"/>
        <v>6</v>
      </c>
      <c r="BO188" s="87">
        <f t="shared" si="450"/>
        <v>2011</v>
      </c>
      <c r="BP188" s="87"/>
    </row>
    <row r="189" spans="1:69" s="35" customFormat="1" ht="10.5" customHeight="1" x14ac:dyDescent="0.2">
      <c r="A189" s="87" t="str">
        <f t="shared" si="438"/>
        <v>2011-12E400000097</v>
      </c>
      <c r="B189" s="87" t="str">
        <f t="shared" si="451"/>
        <v>Y63</v>
      </c>
      <c r="C189" s="87" t="str">
        <f t="shared" si="452"/>
        <v>2011-12</v>
      </c>
      <c r="D189" s="35" t="s">
        <v>518</v>
      </c>
      <c r="E189" s="42"/>
      <c r="F189" s="86" t="str">
        <f t="shared" si="453"/>
        <v>Y63</v>
      </c>
      <c r="G189" s="86" t="str">
        <f t="shared" si="453"/>
        <v>E40000009</v>
      </c>
      <c r="H189" s="87" t="str">
        <f t="shared" si="453"/>
        <v>North East and Yorkshire</v>
      </c>
      <c r="I189" s="292">
        <f t="shared" si="439"/>
        <v>329</v>
      </c>
      <c r="J189" s="292">
        <f t="shared" si="439"/>
        <v>50</v>
      </c>
      <c r="K189" s="292">
        <f t="shared" si="439"/>
        <v>55</v>
      </c>
      <c r="L189" s="292">
        <f t="shared" si="439"/>
        <v>24</v>
      </c>
      <c r="M189" s="292"/>
      <c r="N189" s="292"/>
      <c r="O189" s="292"/>
      <c r="P189" s="292"/>
      <c r="Q189" s="292">
        <f t="shared" si="440"/>
        <v>0</v>
      </c>
      <c r="R189" s="292">
        <f t="shared" si="440"/>
        <v>0</v>
      </c>
      <c r="S189" s="292"/>
      <c r="T189" s="284">
        <f t="shared" si="441"/>
        <v>0</v>
      </c>
      <c r="U189" s="285" t="s">
        <v>80</v>
      </c>
      <c r="V189" s="285" t="s">
        <v>80</v>
      </c>
      <c r="W189" s="285" t="s">
        <v>80</v>
      </c>
      <c r="X189" s="289">
        <f t="shared" si="442"/>
        <v>0</v>
      </c>
      <c r="Y189" s="290" t="s">
        <v>80</v>
      </c>
      <c r="Z189" s="290" t="s">
        <v>80</v>
      </c>
      <c r="AA189" s="290" t="s">
        <v>80</v>
      </c>
      <c r="AB189" s="289">
        <f t="shared" si="443"/>
        <v>0</v>
      </c>
      <c r="AC189" s="290" t="s">
        <v>80</v>
      </c>
      <c r="AD189" s="290" t="s">
        <v>80</v>
      </c>
      <c r="AE189" s="290" t="s">
        <v>80</v>
      </c>
      <c r="AF189" s="287">
        <f t="shared" si="444"/>
        <v>0</v>
      </c>
      <c r="AG189" s="288" t="s">
        <v>80</v>
      </c>
      <c r="AH189" s="288" t="s">
        <v>80</v>
      </c>
      <c r="AI189" s="287">
        <f t="shared" si="445"/>
        <v>0</v>
      </c>
      <c r="AJ189" s="284">
        <f t="shared" si="445"/>
        <v>227</v>
      </c>
      <c r="AK189" s="284">
        <f t="shared" si="445"/>
        <v>261</v>
      </c>
      <c r="AL189" s="284"/>
      <c r="AM189" s="284"/>
      <c r="AN189" s="284">
        <f t="shared" si="446"/>
        <v>957</v>
      </c>
      <c r="AO189" s="284">
        <f t="shared" si="446"/>
        <v>1011</v>
      </c>
      <c r="AP189" s="291"/>
      <c r="AQ189" s="291"/>
      <c r="AR189" s="284">
        <f t="shared" si="447"/>
        <v>25</v>
      </c>
      <c r="AS189" s="284">
        <f t="shared" si="447"/>
        <v>319</v>
      </c>
      <c r="AT189" s="284">
        <f t="shared" si="447"/>
        <v>14</v>
      </c>
      <c r="AU189" s="284">
        <f t="shared" si="447"/>
        <v>54</v>
      </c>
      <c r="AV189" s="286">
        <f t="shared" si="447"/>
        <v>0</v>
      </c>
      <c r="AW189" s="286">
        <f t="shared" si="447"/>
        <v>3</v>
      </c>
      <c r="AX189" s="286">
        <f t="shared" si="447"/>
        <v>178</v>
      </c>
      <c r="AY189" s="286">
        <f t="shared" si="447"/>
        <v>212</v>
      </c>
      <c r="AZ189" s="286">
        <f t="shared" si="447"/>
        <v>343</v>
      </c>
      <c r="BA189" s="286">
        <f t="shared" si="447"/>
        <v>424</v>
      </c>
      <c r="BB189" s="151"/>
      <c r="BC189" s="287">
        <f t="shared" si="448"/>
        <v>0</v>
      </c>
      <c r="BD189" s="287">
        <f t="shared" si="448"/>
        <v>0</v>
      </c>
      <c r="BE189" s="284">
        <f t="shared" si="448"/>
        <v>0</v>
      </c>
      <c r="BF189" s="284">
        <f t="shared" si="448"/>
        <v>0</v>
      </c>
      <c r="BG189" s="284">
        <f t="shared" si="448"/>
        <v>0</v>
      </c>
      <c r="BH189" s="333">
        <f t="shared" si="448"/>
        <v>0</v>
      </c>
      <c r="BI189" s="333">
        <f t="shared" si="448"/>
        <v>0</v>
      </c>
      <c r="BJ189" s="333">
        <f t="shared" si="448"/>
        <v>0</v>
      </c>
      <c r="BK189" s="333">
        <f t="shared" si="448"/>
        <v>0</v>
      </c>
      <c r="BL189" s="333">
        <f t="shared" si="448"/>
        <v>0</v>
      </c>
      <c r="BM189" s="333">
        <f t="shared" si="448"/>
        <v>0</v>
      </c>
      <c r="BN189" s="334">
        <f t="shared" si="449"/>
        <v>7</v>
      </c>
      <c r="BO189" s="87">
        <f t="shared" si="450"/>
        <v>2011</v>
      </c>
      <c r="BP189" s="87"/>
    </row>
    <row r="190" spans="1:69" s="35" customFormat="1" ht="10.5" customHeight="1" x14ac:dyDescent="0.2">
      <c r="A190" s="87" t="str">
        <f t="shared" si="438"/>
        <v>2011-12E400000098</v>
      </c>
      <c r="B190" s="87" t="str">
        <f t="shared" si="451"/>
        <v>Y63</v>
      </c>
      <c r="C190" s="87" t="str">
        <f t="shared" si="452"/>
        <v>2011-12</v>
      </c>
      <c r="D190" s="35" t="s">
        <v>519</v>
      </c>
      <c r="E190" s="42"/>
      <c r="F190" s="86" t="str">
        <f t="shared" si="453"/>
        <v>Y63</v>
      </c>
      <c r="G190" s="86" t="str">
        <f t="shared" si="453"/>
        <v>E40000009</v>
      </c>
      <c r="H190" s="87" t="str">
        <f t="shared" si="453"/>
        <v>North East and Yorkshire</v>
      </c>
      <c r="I190" s="292">
        <f t="shared" si="439"/>
        <v>331</v>
      </c>
      <c r="J190" s="292">
        <f t="shared" si="439"/>
        <v>85</v>
      </c>
      <c r="K190" s="292">
        <f t="shared" si="439"/>
        <v>46</v>
      </c>
      <c r="L190" s="292">
        <f t="shared" si="439"/>
        <v>28</v>
      </c>
      <c r="M190" s="292"/>
      <c r="N190" s="292"/>
      <c r="O190" s="292"/>
      <c r="P190" s="292"/>
      <c r="Q190" s="292">
        <f t="shared" si="440"/>
        <v>0</v>
      </c>
      <c r="R190" s="292">
        <f t="shared" si="440"/>
        <v>0</v>
      </c>
      <c r="S190" s="292"/>
      <c r="T190" s="284">
        <f t="shared" si="441"/>
        <v>0</v>
      </c>
      <c r="U190" s="285" t="s">
        <v>80</v>
      </c>
      <c r="V190" s="285" t="s">
        <v>80</v>
      </c>
      <c r="W190" s="285" t="s">
        <v>80</v>
      </c>
      <c r="X190" s="289">
        <f t="shared" si="442"/>
        <v>0</v>
      </c>
      <c r="Y190" s="290" t="s">
        <v>80</v>
      </c>
      <c r="Z190" s="290" t="s">
        <v>80</v>
      </c>
      <c r="AA190" s="290" t="s">
        <v>80</v>
      </c>
      <c r="AB190" s="289">
        <f t="shared" si="443"/>
        <v>0</v>
      </c>
      <c r="AC190" s="290" t="s">
        <v>80</v>
      </c>
      <c r="AD190" s="290" t="s">
        <v>80</v>
      </c>
      <c r="AE190" s="290" t="s">
        <v>80</v>
      </c>
      <c r="AF190" s="287">
        <f t="shared" si="444"/>
        <v>0</v>
      </c>
      <c r="AG190" s="288" t="s">
        <v>80</v>
      </c>
      <c r="AH190" s="288" t="s">
        <v>80</v>
      </c>
      <c r="AI190" s="287">
        <f t="shared" si="445"/>
        <v>0</v>
      </c>
      <c r="AJ190" s="284">
        <f t="shared" si="445"/>
        <v>187</v>
      </c>
      <c r="AK190" s="284">
        <f t="shared" si="445"/>
        <v>260</v>
      </c>
      <c r="AL190" s="284"/>
      <c r="AM190" s="284"/>
      <c r="AN190" s="284">
        <f t="shared" si="446"/>
        <v>1022</v>
      </c>
      <c r="AO190" s="284">
        <f t="shared" si="446"/>
        <v>1079</v>
      </c>
      <c r="AP190" s="291"/>
      <c r="AQ190" s="291"/>
      <c r="AR190" s="284">
        <f t="shared" si="447"/>
        <v>34</v>
      </c>
      <c r="AS190" s="284">
        <f t="shared" si="447"/>
        <v>324</v>
      </c>
      <c r="AT190" s="284">
        <f t="shared" si="447"/>
        <v>18</v>
      </c>
      <c r="AU190" s="284">
        <f t="shared" si="447"/>
        <v>41</v>
      </c>
      <c r="AV190" s="286">
        <f t="shared" si="447"/>
        <v>1</v>
      </c>
      <c r="AW190" s="286">
        <f t="shared" si="447"/>
        <v>1</v>
      </c>
      <c r="AX190" s="286">
        <f t="shared" si="447"/>
        <v>161</v>
      </c>
      <c r="AY190" s="286">
        <f t="shared" si="447"/>
        <v>178</v>
      </c>
      <c r="AZ190" s="286">
        <f t="shared" si="447"/>
        <v>384</v>
      </c>
      <c r="BA190" s="286">
        <f t="shared" si="447"/>
        <v>489</v>
      </c>
      <c r="BB190" s="151"/>
      <c r="BC190" s="287">
        <f t="shared" si="448"/>
        <v>0</v>
      </c>
      <c r="BD190" s="287">
        <f t="shared" si="448"/>
        <v>0</v>
      </c>
      <c r="BE190" s="284">
        <f t="shared" si="448"/>
        <v>0</v>
      </c>
      <c r="BF190" s="284">
        <f t="shared" si="448"/>
        <v>0</v>
      </c>
      <c r="BG190" s="284">
        <f t="shared" si="448"/>
        <v>0</v>
      </c>
      <c r="BH190" s="333">
        <f t="shared" si="448"/>
        <v>0</v>
      </c>
      <c r="BI190" s="333">
        <f t="shared" si="448"/>
        <v>0</v>
      </c>
      <c r="BJ190" s="333">
        <f t="shared" si="448"/>
        <v>0</v>
      </c>
      <c r="BK190" s="333">
        <f t="shared" si="448"/>
        <v>0</v>
      </c>
      <c r="BL190" s="333">
        <f t="shared" si="448"/>
        <v>0</v>
      </c>
      <c r="BM190" s="333">
        <f t="shared" si="448"/>
        <v>0</v>
      </c>
      <c r="BN190" s="334">
        <f t="shared" si="449"/>
        <v>8</v>
      </c>
      <c r="BO190" s="87">
        <f t="shared" si="450"/>
        <v>2011</v>
      </c>
      <c r="BP190" s="87"/>
    </row>
    <row r="191" spans="1:69" s="35" customFormat="1" ht="10.5" customHeight="1" x14ac:dyDescent="0.2">
      <c r="A191" s="87" t="str">
        <f t="shared" si="438"/>
        <v>2011-12E400000099</v>
      </c>
      <c r="B191" s="87" t="str">
        <f t="shared" si="451"/>
        <v>Y63</v>
      </c>
      <c r="C191" s="87" t="str">
        <f t="shared" si="452"/>
        <v>2011-12</v>
      </c>
      <c r="D191" s="35" t="s">
        <v>520</v>
      </c>
      <c r="E191" s="42"/>
      <c r="F191" s="86" t="str">
        <f t="shared" si="453"/>
        <v>Y63</v>
      </c>
      <c r="G191" s="86" t="str">
        <f t="shared" si="453"/>
        <v>E40000009</v>
      </c>
      <c r="H191" s="87" t="str">
        <f t="shared" si="453"/>
        <v>North East and Yorkshire</v>
      </c>
      <c r="I191" s="292">
        <f t="shared" si="439"/>
        <v>318</v>
      </c>
      <c r="J191" s="292">
        <f t="shared" si="439"/>
        <v>55</v>
      </c>
      <c r="K191" s="292">
        <f t="shared" si="439"/>
        <v>46</v>
      </c>
      <c r="L191" s="292">
        <f t="shared" si="439"/>
        <v>19</v>
      </c>
      <c r="M191" s="292"/>
      <c r="N191" s="292"/>
      <c r="O191" s="292"/>
      <c r="P191" s="292"/>
      <c r="Q191" s="292">
        <f t="shared" si="440"/>
        <v>0</v>
      </c>
      <c r="R191" s="292">
        <f t="shared" si="440"/>
        <v>0</v>
      </c>
      <c r="S191" s="292"/>
      <c r="T191" s="284">
        <f t="shared" si="441"/>
        <v>0</v>
      </c>
      <c r="U191" s="285" t="s">
        <v>80</v>
      </c>
      <c r="V191" s="285" t="s">
        <v>80</v>
      </c>
      <c r="W191" s="285" t="s">
        <v>80</v>
      </c>
      <c r="X191" s="289">
        <f t="shared" si="442"/>
        <v>0</v>
      </c>
      <c r="Y191" s="290" t="s">
        <v>80</v>
      </c>
      <c r="Z191" s="290" t="s">
        <v>80</v>
      </c>
      <c r="AA191" s="290" t="s">
        <v>80</v>
      </c>
      <c r="AB191" s="289">
        <f t="shared" si="443"/>
        <v>0</v>
      </c>
      <c r="AC191" s="290" t="s">
        <v>80</v>
      </c>
      <c r="AD191" s="290" t="s">
        <v>80</v>
      </c>
      <c r="AE191" s="290" t="s">
        <v>80</v>
      </c>
      <c r="AF191" s="287">
        <f t="shared" si="444"/>
        <v>0</v>
      </c>
      <c r="AG191" s="288" t="s">
        <v>80</v>
      </c>
      <c r="AH191" s="288" t="s">
        <v>80</v>
      </c>
      <c r="AI191" s="287">
        <f t="shared" si="445"/>
        <v>0</v>
      </c>
      <c r="AJ191" s="284">
        <f t="shared" si="445"/>
        <v>177</v>
      </c>
      <c r="AK191" s="284">
        <f t="shared" si="445"/>
        <v>215</v>
      </c>
      <c r="AL191" s="284"/>
      <c r="AM191" s="284"/>
      <c r="AN191" s="284">
        <f t="shared" si="446"/>
        <v>1058</v>
      </c>
      <c r="AO191" s="284">
        <f t="shared" si="446"/>
        <v>1096</v>
      </c>
      <c r="AP191" s="291"/>
      <c r="AQ191" s="291"/>
      <c r="AR191" s="284">
        <f t="shared" si="447"/>
        <v>22</v>
      </c>
      <c r="AS191" s="284">
        <f t="shared" si="447"/>
        <v>317</v>
      </c>
      <c r="AT191" s="284">
        <f t="shared" si="447"/>
        <v>12</v>
      </c>
      <c r="AU191" s="284">
        <f t="shared" si="447"/>
        <v>46</v>
      </c>
      <c r="AV191" s="286">
        <f t="shared" si="447"/>
        <v>0</v>
      </c>
      <c r="AW191" s="286">
        <f t="shared" si="447"/>
        <v>2</v>
      </c>
      <c r="AX191" s="286">
        <f t="shared" si="447"/>
        <v>144</v>
      </c>
      <c r="AY191" s="286">
        <f t="shared" si="447"/>
        <v>168</v>
      </c>
      <c r="AZ191" s="286">
        <f t="shared" si="447"/>
        <v>397</v>
      </c>
      <c r="BA191" s="286">
        <f t="shared" si="447"/>
        <v>543</v>
      </c>
      <c r="BB191" s="151"/>
      <c r="BC191" s="287">
        <f t="shared" si="448"/>
        <v>0</v>
      </c>
      <c r="BD191" s="287">
        <f t="shared" si="448"/>
        <v>0</v>
      </c>
      <c r="BE191" s="284">
        <f t="shared" si="448"/>
        <v>0</v>
      </c>
      <c r="BF191" s="284">
        <f t="shared" si="448"/>
        <v>0</v>
      </c>
      <c r="BG191" s="284">
        <f t="shared" si="448"/>
        <v>0</v>
      </c>
      <c r="BH191" s="333">
        <f t="shared" si="448"/>
        <v>0</v>
      </c>
      <c r="BI191" s="333">
        <f t="shared" si="448"/>
        <v>0</v>
      </c>
      <c r="BJ191" s="333">
        <f t="shared" si="448"/>
        <v>0</v>
      </c>
      <c r="BK191" s="333">
        <f t="shared" si="448"/>
        <v>0</v>
      </c>
      <c r="BL191" s="333">
        <f t="shared" si="448"/>
        <v>0</v>
      </c>
      <c r="BM191" s="333">
        <f t="shared" si="448"/>
        <v>0</v>
      </c>
      <c r="BN191" s="334">
        <f t="shared" si="449"/>
        <v>9</v>
      </c>
      <c r="BO191" s="87">
        <f t="shared" si="450"/>
        <v>2011</v>
      </c>
      <c r="BP191" s="87"/>
    </row>
    <row r="192" spans="1:69" s="35" customFormat="1" ht="10.5" customHeight="1" x14ac:dyDescent="0.2">
      <c r="A192" s="87" t="str">
        <f t="shared" si="438"/>
        <v>2011-12E4000000910</v>
      </c>
      <c r="B192" s="87" t="str">
        <f t="shared" si="451"/>
        <v>Y63</v>
      </c>
      <c r="C192" s="87" t="str">
        <f t="shared" si="452"/>
        <v>2011-12</v>
      </c>
      <c r="D192" s="35" t="s">
        <v>521</v>
      </c>
      <c r="E192" s="42"/>
      <c r="F192" s="86" t="str">
        <f t="shared" si="453"/>
        <v>Y63</v>
      </c>
      <c r="G192" s="86" t="str">
        <f t="shared" si="453"/>
        <v>E40000009</v>
      </c>
      <c r="H192" s="87" t="str">
        <f t="shared" si="453"/>
        <v>North East and Yorkshire</v>
      </c>
      <c r="I192" s="292">
        <f t="shared" si="439"/>
        <v>356</v>
      </c>
      <c r="J192" s="292">
        <f t="shared" si="439"/>
        <v>60</v>
      </c>
      <c r="K192" s="292">
        <f t="shared" si="439"/>
        <v>50</v>
      </c>
      <c r="L192" s="292">
        <f t="shared" si="439"/>
        <v>19</v>
      </c>
      <c r="M192" s="292"/>
      <c r="N192" s="292"/>
      <c r="O192" s="292"/>
      <c r="P192" s="292"/>
      <c r="Q192" s="292">
        <f t="shared" si="440"/>
        <v>0</v>
      </c>
      <c r="R192" s="292">
        <f t="shared" si="440"/>
        <v>0</v>
      </c>
      <c r="S192" s="292"/>
      <c r="T192" s="284">
        <f t="shared" si="441"/>
        <v>0</v>
      </c>
      <c r="U192" s="285" t="s">
        <v>80</v>
      </c>
      <c r="V192" s="285" t="s">
        <v>80</v>
      </c>
      <c r="W192" s="285" t="s">
        <v>80</v>
      </c>
      <c r="X192" s="289">
        <f t="shared" si="442"/>
        <v>0</v>
      </c>
      <c r="Y192" s="290" t="s">
        <v>80</v>
      </c>
      <c r="Z192" s="290" t="s">
        <v>80</v>
      </c>
      <c r="AA192" s="290" t="s">
        <v>80</v>
      </c>
      <c r="AB192" s="289">
        <f t="shared" si="443"/>
        <v>0</v>
      </c>
      <c r="AC192" s="290" t="s">
        <v>80</v>
      </c>
      <c r="AD192" s="290" t="s">
        <v>80</v>
      </c>
      <c r="AE192" s="290" t="s">
        <v>80</v>
      </c>
      <c r="AF192" s="287">
        <f t="shared" si="444"/>
        <v>0</v>
      </c>
      <c r="AG192" s="288" t="s">
        <v>80</v>
      </c>
      <c r="AH192" s="288" t="s">
        <v>80</v>
      </c>
      <c r="AI192" s="287">
        <f t="shared" si="445"/>
        <v>0</v>
      </c>
      <c r="AJ192" s="284">
        <f t="shared" si="445"/>
        <v>177</v>
      </c>
      <c r="AK192" s="284">
        <f t="shared" si="445"/>
        <v>236</v>
      </c>
      <c r="AL192" s="284"/>
      <c r="AM192" s="284"/>
      <c r="AN192" s="284">
        <f t="shared" si="446"/>
        <v>998</v>
      </c>
      <c r="AO192" s="284">
        <f t="shared" si="446"/>
        <v>1054</v>
      </c>
      <c r="AP192" s="291"/>
      <c r="AQ192" s="291"/>
      <c r="AR192" s="284">
        <f t="shared" si="447"/>
        <v>23</v>
      </c>
      <c r="AS192" s="284">
        <f t="shared" si="447"/>
        <v>353</v>
      </c>
      <c r="AT192" s="284">
        <f t="shared" si="447"/>
        <v>10</v>
      </c>
      <c r="AU192" s="284">
        <f t="shared" si="447"/>
        <v>48</v>
      </c>
      <c r="AV192" s="286">
        <f t="shared" si="447"/>
        <v>0</v>
      </c>
      <c r="AW192" s="286">
        <f t="shared" si="447"/>
        <v>2</v>
      </c>
      <c r="AX192" s="286">
        <f t="shared" si="447"/>
        <v>160</v>
      </c>
      <c r="AY192" s="286">
        <f t="shared" si="447"/>
        <v>185</v>
      </c>
      <c r="AZ192" s="286">
        <f t="shared" si="447"/>
        <v>412</v>
      </c>
      <c r="BA192" s="286">
        <f t="shared" si="447"/>
        <v>542</v>
      </c>
      <c r="BB192" s="151"/>
      <c r="BC192" s="287">
        <f t="shared" si="448"/>
        <v>0</v>
      </c>
      <c r="BD192" s="287">
        <f t="shared" si="448"/>
        <v>0</v>
      </c>
      <c r="BE192" s="284">
        <f t="shared" si="448"/>
        <v>0</v>
      </c>
      <c r="BF192" s="284">
        <f t="shared" si="448"/>
        <v>0</v>
      </c>
      <c r="BG192" s="284">
        <f t="shared" si="448"/>
        <v>0</v>
      </c>
      <c r="BH192" s="333">
        <f t="shared" si="448"/>
        <v>0</v>
      </c>
      <c r="BI192" s="333">
        <f t="shared" si="448"/>
        <v>0</v>
      </c>
      <c r="BJ192" s="333">
        <f t="shared" si="448"/>
        <v>0</v>
      </c>
      <c r="BK192" s="333">
        <f t="shared" si="448"/>
        <v>0</v>
      </c>
      <c r="BL192" s="333">
        <f t="shared" si="448"/>
        <v>0</v>
      </c>
      <c r="BM192" s="333">
        <f t="shared" si="448"/>
        <v>0</v>
      </c>
      <c r="BN192" s="334">
        <f t="shared" si="449"/>
        <v>10</v>
      </c>
      <c r="BO192" s="87">
        <f t="shared" si="450"/>
        <v>2011</v>
      </c>
      <c r="BP192" s="87"/>
    </row>
    <row r="193" spans="1:68" s="35" customFormat="1" ht="10.5" customHeight="1" x14ac:dyDescent="0.2">
      <c r="A193" s="87" t="str">
        <f t="shared" si="438"/>
        <v>2011-12E4000000911</v>
      </c>
      <c r="B193" s="87" t="str">
        <f t="shared" si="451"/>
        <v>Y63</v>
      </c>
      <c r="C193" s="87" t="str">
        <f t="shared" si="452"/>
        <v>2011-12</v>
      </c>
      <c r="D193" s="35" t="s">
        <v>522</v>
      </c>
      <c r="E193" s="42"/>
      <c r="F193" s="86" t="str">
        <f t="shared" si="453"/>
        <v>Y63</v>
      </c>
      <c r="G193" s="86" t="str">
        <f t="shared" si="453"/>
        <v>E40000009</v>
      </c>
      <c r="H193" s="87" t="str">
        <f t="shared" si="453"/>
        <v>North East and Yorkshire</v>
      </c>
      <c r="I193" s="292">
        <f t="shared" si="439"/>
        <v>357</v>
      </c>
      <c r="J193" s="292">
        <f t="shared" si="439"/>
        <v>58</v>
      </c>
      <c r="K193" s="292">
        <f t="shared" si="439"/>
        <v>59</v>
      </c>
      <c r="L193" s="292">
        <f t="shared" si="439"/>
        <v>17</v>
      </c>
      <c r="M193" s="292"/>
      <c r="N193" s="292"/>
      <c r="O193" s="292"/>
      <c r="P193" s="292"/>
      <c r="Q193" s="292">
        <f t="shared" si="440"/>
        <v>0</v>
      </c>
      <c r="R193" s="292">
        <f t="shared" si="440"/>
        <v>0</v>
      </c>
      <c r="S193" s="292"/>
      <c r="T193" s="284">
        <f t="shared" si="441"/>
        <v>0</v>
      </c>
      <c r="U193" s="285" t="s">
        <v>80</v>
      </c>
      <c r="V193" s="285" t="s">
        <v>80</v>
      </c>
      <c r="W193" s="285" t="s">
        <v>80</v>
      </c>
      <c r="X193" s="289">
        <f t="shared" si="442"/>
        <v>0</v>
      </c>
      <c r="Y193" s="290" t="s">
        <v>80</v>
      </c>
      <c r="Z193" s="290" t="s">
        <v>80</v>
      </c>
      <c r="AA193" s="290" t="s">
        <v>80</v>
      </c>
      <c r="AB193" s="289">
        <f t="shared" si="443"/>
        <v>0</v>
      </c>
      <c r="AC193" s="290" t="s">
        <v>80</v>
      </c>
      <c r="AD193" s="290" t="s">
        <v>80</v>
      </c>
      <c r="AE193" s="290" t="s">
        <v>80</v>
      </c>
      <c r="AF193" s="287">
        <f t="shared" si="444"/>
        <v>0</v>
      </c>
      <c r="AG193" s="288" t="s">
        <v>80</v>
      </c>
      <c r="AH193" s="288" t="s">
        <v>80</v>
      </c>
      <c r="AI193" s="287">
        <f t="shared" si="445"/>
        <v>0</v>
      </c>
      <c r="AJ193" s="284">
        <f t="shared" si="445"/>
        <v>148</v>
      </c>
      <c r="AK193" s="284">
        <f t="shared" si="445"/>
        <v>218</v>
      </c>
      <c r="AL193" s="284"/>
      <c r="AM193" s="284"/>
      <c r="AN193" s="284">
        <f t="shared" si="446"/>
        <v>1032</v>
      </c>
      <c r="AO193" s="284">
        <f t="shared" si="446"/>
        <v>1070</v>
      </c>
      <c r="AP193" s="291"/>
      <c r="AQ193" s="291"/>
      <c r="AR193" s="284">
        <f t="shared" si="447"/>
        <v>18</v>
      </c>
      <c r="AS193" s="284">
        <f t="shared" si="447"/>
        <v>354</v>
      </c>
      <c r="AT193" s="284">
        <f t="shared" si="447"/>
        <v>6</v>
      </c>
      <c r="AU193" s="284">
        <f t="shared" si="447"/>
        <v>59</v>
      </c>
      <c r="AV193" s="286">
        <f t="shared" si="447"/>
        <v>0</v>
      </c>
      <c r="AW193" s="286">
        <f t="shared" si="447"/>
        <v>1</v>
      </c>
      <c r="AX193" s="286">
        <f t="shared" si="447"/>
        <v>183</v>
      </c>
      <c r="AY193" s="286">
        <f t="shared" si="447"/>
        <v>203</v>
      </c>
      <c r="AZ193" s="286">
        <f t="shared" si="447"/>
        <v>430</v>
      </c>
      <c r="BA193" s="286">
        <f t="shared" si="447"/>
        <v>550</v>
      </c>
      <c r="BB193" s="151"/>
      <c r="BC193" s="287">
        <f t="shared" si="448"/>
        <v>0</v>
      </c>
      <c r="BD193" s="287">
        <f t="shared" si="448"/>
        <v>0</v>
      </c>
      <c r="BE193" s="284">
        <f t="shared" si="448"/>
        <v>0</v>
      </c>
      <c r="BF193" s="284">
        <f t="shared" si="448"/>
        <v>0</v>
      </c>
      <c r="BG193" s="284">
        <f t="shared" si="448"/>
        <v>0</v>
      </c>
      <c r="BH193" s="333">
        <f t="shared" si="448"/>
        <v>0</v>
      </c>
      <c r="BI193" s="333">
        <f t="shared" si="448"/>
        <v>0</v>
      </c>
      <c r="BJ193" s="333">
        <f t="shared" si="448"/>
        <v>0</v>
      </c>
      <c r="BK193" s="333">
        <f t="shared" si="448"/>
        <v>0</v>
      </c>
      <c r="BL193" s="333">
        <f t="shared" si="448"/>
        <v>0</v>
      </c>
      <c r="BM193" s="333">
        <f t="shared" si="448"/>
        <v>0</v>
      </c>
      <c r="BN193" s="334">
        <f t="shared" si="449"/>
        <v>11</v>
      </c>
      <c r="BO193" s="87">
        <f t="shared" si="450"/>
        <v>2011</v>
      </c>
      <c r="BP193" s="87"/>
    </row>
    <row r="194" spans="1:68" s="35" customFormat="1" ht="10.5" customHeight="1" x14ac:dyDescent="0.2">
      <c r="A194" s="87" t="str">
        <f t="shared" si="438"/>
        <v>2011-12E4000000912</v>
      </c>
      <c r="B194" s="87" t="str">
        <f t="shared" si="451"/>
        <v>Y63</v>
      </c>
      <c r="C194" s="87" t="str">
        <f t="shared" si="452"/>
        <v>2011-12</v>
      </c>
      <c r="D194" s="35" t="s">
        <v>523</v>
      </c>
      <c r="E194" s="42"/>
      <c r="F194" s="86" t="str">
        <f t="shared" si="453"/>
        <v>Y63</v>
      </c>
      <c r="G194" s="86" t="str">
        <f t="shared" si="453"/>
        <v>E40000009</v>
      </c>
      <c r="H194" s="87" t="str">
        <f t="shared" si="453"/>
        <v>North East and Yorkshire</v>
      </c>
      <c r="I194" s="292">
        <f t="shared" si="439"/>
        <v>455</v>
      </c>
      <c r="J194" s="292">
        <f t="shared" si="439"/>
        <v>92</v>
      </c>
      <c r="K194" s="292">
        <f t="shared" si="439"/>
        <v>61</v>
      </c>
      <c r="L194" s="292">
        <f t="shared" si="439"/>
        <v>26</v>
      </c>
      <c r="M194" s="292"/>
      <c r="N194" s="292"/>
      <c r="O194" s="292"/>
      <c r="P194" s="292"/>
      <c r="Q194" s="292">
        <f t="shared" si="440"/>
        <v>0</v>
      </c>
      <c r="R194" s="292">
        <f t="shared" si="440"/>
        <v>0</v>
      </c>
      <c r="S194" s="292"/>
      <c r="T194" s="284">
        <f t="shared" si="441"/>
        <v>0</v>
      </c>
      <c r="U194" s="285" t="s">
        <v>80</v>
      </c>
      <c r="V194" s="285" t="s">
        <v>80</v>
      </c>
      <c r="W194" s="285" t="s">
        <v>80</v>
      </c>
      <c r="X194" s="289">
        <f t="shared" si="442"/>
        <v>0</v>
      </c>
      <c r="Y194" s="290" t="s">
        <v>80</v>
      </c>
      <c r="Z194" s="290" t="s">
        <v>80</v>
      </c>
      <c r="AA194" s="290" t="s">
        <v>80</v>
      </c>
      <c r="AB194" s="289">
        <f t="shared" si="443"/>
        <v>0</v>
      </c>
      <c r="AC194" s="290" t="s">
        <v>80</v>
      </c>
      <c r="AD194" s="290" t="s">
        <v>80</v>
      </c>
      <c r="AE194" s="290" t="s">
        <v>80</v>
      </c>
      <c r="AF194" s="287">
        <f t="shared" si="444"/>
        <v>0</v>
      </c>
      <c r="AG194" s="288" t="s">
        <v>80</v>
      </c>
      <c r="AH194" s="288" t="s">
        <v>80</v>
      </c>
      <c r="AI194" s="287">
        <f t="shared" si="445"/>
        <v>0</v>
      </c>
      <c r="AJ194" s="284">
        <f t="shared" si="445"/>
        <v>167</v>
      </c>
      <c r="AK194" s="284">
        <f t="shared" si="445"/>
        <v>244</v>
      </c>
      <c r="AL194" s="284"/>
      <c r="AM194" s="284"/>
      <c r="AN194" s="284">
        <f t="shared" si="446"/>
        <v>1088</v>
      </c>
      <c r="AO194" s="284">
        <f t="shared" si="446"/>
        <v>1145</v>
      </c>
      <c r="AP194" s="291"/>
      <c r="AQ194" s="291"/>
      <c r="AR194" s="284">
        <f t="shared" si="447"/>
        <v>27</v>
      </c>
      <c r="AS194" s="284">
        <f t="shared" si="447"/>
        <v>445</v>
      </c>
      <c r="AT194" s="284">
        <f t="shared" si="447"/>
        <v>11</v>
      </c>
      <c r="AU194" s="284">
        <f t="shared" si="447"/>
        <v>58</v>
      </c>
      <c r="AV194" s="286">
        <f t="shared" si="447"/>
        <v>0</v>
      </c>
      <c r="AW194" s="286">
        <f t="shared" si="447"/>
        <v>1</v>
      </c>
      <c r="AX194" s="286">
        <f t="shared" si="447"/>
        <v>140</v>
      </c>
      <c r="AY194" s="286">
        <f t="shared" si="447"/>
        <v>166</v>
      </c>
      <c r="AZ194" s="286">
        <f t="shared" si="447"/>
        <v>450</v>
      </c>
      <c r="BA194" s="286">
        <f t="shared" si="447"/>
        <v>618</v>
      </c>
      <c r="BB194" s="151"/>
      <c r="BC194" s="287">
        <f t="shared" si="448"/>
        <v>0</v>
      </c>
      <c r="BD194" s="287">
        <f t="shared" si="448"/>
        <v>0</v>
      </c>
      <c r="BE194" s="284">
        <f t="shared" si="448"/>
        <v>0</v>
      </c>
      <c r="BF194" s="284">
        <f t="shared" si="448"/>
        <v>0</v>
      </c>
      <c r="BG194" s="284">
        <f t="shared" si="448"/>
        <v>0</v>
      </c>
      <c r="BH194" s="333">
        <f t="shared" si="448"/>
        <v>0</v>
      </c>
      <c r="BI194" s="333">
        <f t="shared" si="448"/>
        <v>0</v>
      </c>
      <c r="BJ194" s="333">
        <f t="shared" si="448"/>
        <v>0</v>
      </c>
      <c r="BK194" s="333">
        <f t="shared" si="448"/>
        <v>0</v>
      </c>
      <c r="BL194" s="333">
        <f t="shared" si="448"/>
        <v>0</v>
      </c>
      <c r="BM194" s="333">
        <f t="shared" si="448"/>
        <v>0</v>
      </c>
      <c r="BN194" s="334">
        <f t="shared" si="449"/>
        <v>12</v>
      </c>
      <c r="BO194" s="87">
        <f t="shared" si="450"/>
        <v>2011</v>
      </c>
      <c r="BP194" s="87"/>
    </row>
    <row r="195" spans="1:68" s="35" customFormat="1" ht="10.5" customHeight="1" x14ac:dyDescent="0.2">
      <c r="A195" s="87" t="str">
        <f t="shared" si="438"/>
        <v>2011-12E400000091</v>
      </c>
      <c r="B195" s="87" t="str">
        <f t="shared" si="451"/>
        <v>Y63</v>
      </c>
      <c r="C195" s="87" t="str">
        <f t="shared" si="452"/>
        <v>2011-12</v>
      </c>
      <c r="D195" s="35" t="s">
        <v>524</v>
      </c>
      <c r="E195" s="42"/>
      <c r="F195" s="86" t="str">
        <f t="shared" si="453"/>
        <v>Y63</v>
      </c>
      <c r="G195" s="86" t="str">
        <f t="shared" si="453"/>
        <v>E40000009</v>
      </c>
      <c r="H195" s="87" t="str">
        <f t="shared" si="453"/>
        <v>North East and Yorkshire</v>
      </c>
      <c r="I195" s="292">
        <f t="shared" si="439"/>
        <v>419</v>
      </c>
      <c r="J195" s="292">
        <f t="shared" si="439"/>
        <v>65</v>
      </c>
      <c r="K195" s="292">
        <f t="shared" si="439"/>
        <v>69</v>
      </c>
      <c r="L195" s="292">
        <f t="shared" si="439"/>
        <v>26</v>
      </c>
      <c r="M195" s="292"/>
      <c r="N195" s="292"/>
      <c r="O195" s="292"/>
      <c r="P195" s="292"/>
      <c r="Q195" s="292">
        <f t="shared" si="440"/>
        <v>0</v>
      </c>
      <c r="R195" s="292">
        <f t="shared" si="440"/>
        <v>0</v>
      </c>
      <c r="S195" s="292"/>
      <c r="T195" s="284">
        <f t="shared" si="441"/>
        <v>0</v>
      </c>
      <c r="U195" s="285" t="s">
        <v>80</v>
      </c>
      <c r="V195" s="285" t="s">
        <v>80</v>
      </c>
      <c r="W195" s="285" t="s">
        <v>80</v>
      </c>
      <c r="X195" s="289">
        <f t="shared" si="442"/>
        <v>0</v>
      </c>
      <c r="Y195" s="290" t="s">
        <v>80</v>
      </c>
      <c r="Z195" s="290" t="s">
        <v>80</v>
      </c>
      <c r="AA195" s="290" t="s">
        <v>80</v>
      </c>
      <c r="AB195" s="289">
        <f t="shared" si="443"/>
        <v>0</v>
      </c>
      <c r="AC195" s="290" t="s">
        <v>80</v>
      </c>
      <c r="AD195" s="290" t="s">
        <v>80</v>
      </c>
      <c r="AE195" s="290" t="s">
        <v>80</v>
      </c>
      <c r="AF195" s="287">
        <f t="shared" si="444"/>
        <v>0</v>
      </c>
      <c r="AG195" s="288" t="s">
        <v>80</v>
      </c>
      <c r="AH195" s="288" t="s">
        <v>80</v>
      </c>
      <c r="AI195" s="287">
        <f t="shared" si="445"/>
        <v>0</v>
      </c>
      <c r="AJ195" s="284">
        <f t="shared" si="445"/>
        <v>185</v>
      </c>
      <c r="AK195" s="284">
        <f t="shared" si="445"/>
        <v>248</v>
      </c>
      <c r="AL195" s="284"/>
      <c r="AM195" s="284"/>
      <c r="AN195" s="284">
        <f t="shared" si="446"/>
        <v>1064</v>
      </c>
      <c r="AO195" s="284">
        <f t="shared" si="446"/>
        <v>1103</v>
      </c>
      <c r="AP195" s="291"/>
      <c r="AQ195" s="291"/>
      <c r="AR195" s="284">
        <f t="shared" si="447"/>
        <v>24</v>
      </c>
      <c r="AS195" s="284">
        <f t="shared" si="447"/>
        <v>411</v>
      </c>
      <c r="AT195" s="284">
        <f t="shared" si="447"/>
        <v>13</v>
      </c>
      <c r="AU195" s="284">
        <f t="shared" si="447"/>
        <v>66</v>
      </c>
      <c r="AV195" s="286">
        <f t="shared" si="447"/>
        <v>0</v>
      </c>
      <c r="AW195" s="286">
        <f t="shared" si="447"/>
        <v>1</v>
      </c>
      <c r="AX195" s="286">
        <f t="shared" si="447"/>
        <v>155</v>
      </c>
      <c r="AY195" s="286">
        <f t="shared" si="447"/>
        <v>181</v>
      </c>
      <c r="AZ195" s="286">
        <f t="shared" si="447"/>
        <v>406</v>
      </c>
      <c r="BA195" s="286">
        <f t="shared" si="447"/>
        <v>541</v>
      </c>
      <c r="BB195" s="151"/>
      <c r="BC195" s="287">
        <f t="shared" si="448"/>
        <v>0</v>
      </c>
      <c r="BD195" s="287">
        <f t="shared" si="448"/>
        <v>0</v>
      </c>
      <c r="BE195" s="284">
        <f t="shared" si="448"/>
        <v>0</v>
      </c>
      <c r="BF195" s="284">
        <f t="shared" si="448"/>
        <v>0</v>
      </c>
      <c r="BG195" s="284">
        <f t="shared" si="448"/>
        <v>0</v>
      </c>
      <c r="BH195" s="333">
        <f t="shared" si="448"/>
        <v>0</v>
      </c>
      <c r="BI195" s="333">
        <f t="shared" si="448"/>
        <v>0</v>
      </c>
      <c r="BJ195" s="333">
        <f t="shared" si="448"/>
        <v>0</v>
      </c>
      <c r="BK195" s="333">
        <f t="shared" si="448"/>
        <v>0</v>
      </c>
      <c r="BL195" s="333">
        <f t="shared" si="448"/>
        <v>0</v>
      </c>
      <c r="BM195" s="333">
        <f t="shared" si="448"/>
        <v>0</v>
      </c>
      <c r="BN195" s="334">
        <f t="shared" si="449"/>
        <v>1</v>
      </c>
      <c r="BO195" s="87">
        <f t="shared" si="450"/>
        <v>2012</v>
      </c>
      <c r="BP195" s="87"/>
    </row>
    <row r="196" spans="1:68" s="35" customFormat="1" ht="10.5" customHeight="1" x14ac:dyDescent="0.2">
      <c r="A196" s="87" t="str">
        <f t="shared" si="438"/>
        <v>2011-12E400000092</v>
      </c>
      <c r="B196" s="87" t="str">
        <f t="shared" si="451"/>
        <v>Y63</v>
      </c>
      <c r="C196" s="87" t="str">
        <f t="shared" si="452"/>
        <v>2011-12</v>
      </c>
      <c r="D196" s="35" t="s">
        <v>525</v>
      </c>
      <c r="E196" s="42"/>
      <c r="F196" s="86" t="str">
        <f t="shared" si="453"/>
        <v>Y63</v>
      </c>
      <c r="G196" s="86" t="str">
        <f t="shared" si="453"/>
        <v>E40000009</v>
      </c>
      <c r="H196" s="87" t="str">
        <f t="shared" si="453"/>
        <v>North East and Yorkshire</v>
      </c>
      <c r="I196" s="292">
        <f t="shared" si="439"/>
        <v>382</v>
      </c>
      <c r="J196" s="292">
        <f t="shared" si="439"/>
        <v>70</v>
      </c>
      <c r="K196" s="292">
        <f t="shared" si="439"/>
        <v>71</v>
      </c>
      <c r="L196" s="292">
        <f t="shared" si="439"/>
        <v>30</v>
      </c>
      <c r="M196" s="292"/>
      <c r="N196" s="292"/>
      <c r="O196" s="292"/>
      <c r="P196" s="292"/>
      <c r="Q196" s="292">
        <f t="shared" si="440"/>
        <v>0</v>
      </c>
      <c r="R196" s="292">
        <f t="shared" si="440"/>
        <v>0</v>
      </c>
      <c r="S196" s="292"/>
      <c r="T196" s="284">
        <f t="shared" si="441"/>
        <v>0</v>
      </c>
      <c r="U196" s="285" t="s">
        <v>80</v>
      </c>
      <c r="V196" s="285" t="s">
        <v>80</v>
      </c>
      <c r="W196" s="285" t="s">
        <v>80</v>
      </c>
      <c r="X196" s="289">
        <f t="shared" si="442"/>
        <v>0</v>
      </c>
      <c r="Y196" s="290" t="s">
        <v>80</v>
      </c>
      <c r="Z196" s="290" t="s">
        <v>80</v>
      </c>
      <c r="AA196" s="290" t="s">
        <v>80</v>
      </c>
      <c r="AB196" s="289">
        <f t="shared" si="443"/>
        <v>0</v>
      </c>
      <c r="AC196" s="290" t="s">
        <v>80</v>
      </c>
      <c r="AD196" s="290" t="s">
        <v>80</v>
      </c>
      <c r="AE196" s="290" t="s">
        <v>80</v>
      </c>
      <c r="AF196" s="287">
        <f t="shared" si="444"/>
        <v>0</v>
      </c>
      <c r="AG196" s="288" t="s">
        <v>80</v>
      </c>
      <c r="AH196" s="288" t="s">
        <v>80</v>
      </c>
      <c r="AI196" s="287">
        <f t="shared" si="445"/>
        <v>0</v>
      </c>
      <c r="AJ196" s="284">
        <f t="shared" si="445"/>
        <v>170</v>
      </c>
      <c r="AK196" s="284">
        <f t="shared" si="445"/>
        <v>223</v>
      </c>
      <c r="AL196" s="284"/>
      <c r="AM196" s="284"/>
      <c r="AN196" s="284">
        <f t="shared" si="446"/>
        <v>995</v>
      </c>
      <c r="AO196" s="284">
        <f t="shared" si="446"/>
        <v>1040</v>
      </c>
      <c r="AP196" s="291" t="s">
        <v>527</v>
      </c>
      <c r="AQ196" s="291"/>
      <c r="AR196" s="284">
        <f t="shared" ref="AR196:BA205" si="454">SUMIFS(AR$729:AR$10135, $BN$729:$BN$10135, $BN196,$BO$729:$BO$10135, $BO196, $B$729:$B$10135, $B196)</f>
        <v>21</v>
      </c>
      <c r="AS196" s="284">
        <f t="shared" si="454"/>
        <v>371</v>
      </c>
      <c r="AT196" s="284">
        <f t="shared" si="454"/>
        <v>12</v>
      </c>
      <c r="AU196" s="284">
        <f t="shared" si="454"/>
        <v>65</v>
      </c>
      <c r="AV196" s="286">
        <f t="shared" si="454"/>
        <v>0</v>
      </c>
      <c r="AW196" s="286">
        <f t="shared" si="454"/>
        <v>2</v>
      </c>
      <c r="AX196" s="286">
        <f t="shared" si="454"/>
        <v>156</v>
      </c>
      <c r="AY196" s="286">
        <f t="shared" si="454"/>
        <v>187</v>
      </c>
      <c r="AZ196" s="286">
        <f t="shared" si="454"/>
        <v>327</v>
      </c>
      <c r="BA196" s="286">
        <f t="shared" si="454"/>
        <v>470</v>
      </c>
      <c r="BB196" s="151"/>
      <c r="BC196" s="287">
        <f t="shared" ref="BC196:BM205" si="455">SUMIFS(BC$729:BC$10135, $BN$729:$BN$10135, $BN196,$BO$729:$BO$10135, $BO196, $B$729:$B$10135, $B196)</f>
        <v>0</v>
      </c>
      <c r="BD196" s="287">
        <f t="shared" si="455"/>
        <v>0</v>
      </c>
      <c r="BE196" s="284">
        <f t="shared" si="455"/>
        <v>0</v>
      </c>
      <c r="BF196" s="284">
        <f t="shared" si="455"/>
        <v>0</v>
      </c>
      <c r="BG196" s="284">
        <f t="shared" si="455"/>
        <v>0</v>
      </c>
      <c r="BH196" s="333">
        <f t="shared" si="455"/>
        <v>0</v>
      </c>
      <c r="BI196" s="333">
        <f t="shared" si="455"/>
        <v>0</v>
      </c>
      <c r="BJ196" s="333">
        <f t="shared" si="455"/>
        <v>0</v>
      </c>
      <c r="BK196" s="333">
        <f t="shared" si="455"/>
        <v>0</v>
      </c>
      <c r="BL196" s="333">
        <f t="shared" si="455"/>
        <v>0</v>
      </c>
      <c r="BM196" s="333">
        <f t="shared" si="455"/>
        <v>0</v>
      </c>
      <c r="BN196" s="334">
        <f t="shared" si="449"/>
        <v>2</v>
      </c>
      <c r="BO196" s="87">
        <f t="shared" si="450"/>
        <v>2012</v>
      </c>
      <c r="BP196" s="87"/>
    </row>
    <row r="197" spans="1:68" s="35" customFormat="1" ht="10.5" customHeight="1" x14ac:dyDescent="0.2">
      <c r="A197" s="87" t="str">
        <f t="shared" si="438"/>
        <v>2011-12E400000093</v>
      </c>
      <c r="B197" s="87" t="str">
        <f t="shared" si="451"/>
        <v>Y63</v>
      </c>
      <c r="C197" s="87" t="str">
        <f t="shared" si="452"/>
        <v>2011-12</v>
      </c>
      <c r="D197" s="35" t="s">
        <v>526</v>
      </c>
      <c r="E197" s="42"/>
      <c r="F197" s="86" t="str">
        <f t="shared" si="453"/>
        <v>Y63</v>
      </c>
      <c r="G197" s="86" t="str">
        <f t="shared" si="453"/>
        <v>E40000009</v>
      </c>
      <c r="H197" s="87" t="str">
        <f t="shared" si="453"/>
        <v>North East and Yorkshire</v>
      </c>
      <c r="I197" s="292">
        <f t="shared" si="439"/>
        <v>354</v>
      </c>
      <c r="J197" s="292">
        <f t="shared" si="439"/>
        <v>67</v>
      </c>
      <c r="K197" s="292">
        <f t="shared" si="439"/>
        <v>58</v>
      </c>
      <c r="L197" s="292">
        <f t="shared" si="439"/>
        <v>27</v>
      </c>
      <c r="M197" s="292"/>
      <c r="N197" s="292"/>
      <c r="O197" s="292"/>
      <c r="P197" s="292"/>
      <c r="Q197" s="292">
        <f t="shared" si="440"/>
        <v>0</v>
      </c>
      <c r="R197" s="292">
        <f t="shared" si="440"/>
        <v>0</v>
      </c>
      <c r="S197" s="292"/>
      <c r="T197" s="284">
        <f t="shared" si="441"/>
        <v>0</v>
      </c>
      <c r="U197" s="285" t="s">
        <v>80</v>
      </c>
      <c r="V197" s="285" t="s">
        <v>80</v>
      </c>
      <c r="W197" s="285" t="s">
        <v>80</v>
      </c>
      <c r="X197" s="289">
        <f t="shared" si="442"/>
        <v>0</v>
      </c>
      <c r="Y197" s="290" t="s">
        <v>80</v>
      </c>
      <c r="Z197" s="290" t="s">
        <v>80</v>
      </c>
      <c r="AA197" s="290" t="s">
        <v>80</v>
      </c>
      <c r="AB197" s="289">
        <f t="shared" si="443"/>
        <v>0</v>
      </c>
      <c r="AC197" s="290" t="s">
        <v>80</v>
      </c>
      <c r="AD197" s="290" t="s">
        <v>80</v>
      </c>
      <c r="AE197" s="290" t="s">
        <v>80</v>
      </c>
      <c r="AF197" s="287">
        <f t="shared" si="444"/>
        <v>0</v>
      </c>
      <c r="AG197" s="288" t="s">
        <v>80</v>
      </c>
      <c r="AH197" s="288" t="s">
        <v>80</v>
      </c>
      <c r="AI197" s="287">
        <f t="shared" si="445"/>
        <v>0</v>
      </c>
      <c r="AJ197" s="284">
        <f t="shared" si="445"/>
        <v>155</v>
      </c>
      <c r="AK197" s="284">
        <f t="shared" si="445"/>
        <v>235</v>
      </c>
      <c r="AL197" s="284"/>
      <c r="AM197" s="284"/>
      <c r="AN197" s="284">
        <f t="shared" si="446"/>
        <v>1080</v>
      </c>
      <c r="AO197" s="284">
        <f t="shared" si="446"/>
        <v>1131</v>
      </c>
      <c r="AP197" s="291"/>
      <c r="AQ197" s="291"/>
      <c r="AR197" s="284">
        <f t="shared" si="454"/>
        <v>16</v>
      </c>
      <c r="AS197" s="284">
        <f t="shared" si="454"/>
        <v>344</v>
      </c>
      <c r="AT197" s="284">
        <f t="shared" si="454"/>
        <v>13</v>
      </c>
      <c r="AU197" s="284">
        <f t="shared" si="454"/>
        <v>53</v>
      </c>
      <c r="AV197" s="286">
        <f t="shared" si="454"/>
        <v>0</v>
      </c>
      <c r="AW197" s="286">
        <f t="shared" si="454"/>
        <v>1</v>
      </c>
      <c r="AX197" s="286">
        <f t="shared" si="454"/>
        <v>170</v>
      </c>
      <c r="AY197" s="286">
        <f t="shared" si="454"/>
        <v>196</v>
      </c>
      <c r="AZ197" s="286">
        <f t="shared" si="454"/>
        <v>470</v>
      </c>
      <c r="BA197" s="286">
        <f t="shared" si="454"/>
        <v>677</v>
      </c>
      <c r="BB197" s="151"/>
      <c r="BC197" s="287">
        <f t="shared" si="455"/>
        <v>0</v>
      </c>
      <c r="BD197" s="287">
        <f t="shared" si="455"/>
        <v>0</v>
      </c>
      <c r="BE197" s="284">
        <f t="shared" si="455"/>
        <v>0</v>
      </c>
      <c r="BF197" s="284">
        <f t="shared" si="455"/>
        <v>0</v>
      </c>
      <c r="BG197" s="284">
        <f t="shared" si="455"/>
        <v>0</v>
      </c>
      <c r="BH197" s="333">
        <f t="shared" si="455"/>
        <v>0</v>
      </c>
      <c r="BI197" s="333">
        <f t="shared" si="455"/>
        <v>0</v>
      </c>
      <c r="BJ197" s="333">
        <f t="shared" si="455"/>
        <v>0</v>
      </c>
      <c r="BK197" s="333">
        <f t="shared" si="455"/>
        <v>0</v>
      </c>
      <c r="BL197" s="333">
        <f t="shared" si="455"/>
        <v>0</v>
      </c>
      <c r="BM197" s="333">
        <f t="shared" si="455"/>
        <v>0</v>
      </c>
      <c r="BN197" s="334">
        <f t="shared" si="449"/>
        <v>3</v>
      </c>
      <c r="BO197" s="87">
        <f t="shared" si="450"/>
        <v>2012</v>
      </c>
      <c r="BP197" s="87"/>
    </row>
    <row r="198" spans="1:68" s="35" customFormat="1" ht="10.5" customHeight="1" x14ac:dyDescent="0.2">
      <c r="A198" s="87" t="str">
        <f t="shared" si="438"/>
        <v>2012-13E400000094</v>
      </c>
      <c r="B198" s="87" t="str">
        <f t="shared" si="451"/>
        <v>Y63</v>
      </c>
      <c r="C198" s="87" t="str">
        <f t="shared" si="452"/>
        <v>2012-13</v>
      </c>
      <c r="D198" s="35" t="s">
        <v>514</v>
      </c>
      <c r="E198" s="42"/>
      <c r="F198" s="86" t="str">
        <f t="shared" si="453"/>
        <v>Y63</v>
      </c>
      <c r="G198" s="86" t="str">
        <f t="shared" si="453"/>
        <v>E40000009</v>
      </c>
      <c r="H198" s="87" t="str">
        <f t="shared" si="453"/>
        <v>North East and Yorkshire</v>
      </c>
      <c r="I198" s="292">
        <f t="shared" si="439"/>
        <v>374</v>
      </c>
      <c r="J198" s="292">
        <f t="shared" si="439"/>
        <v>84</v>
      </c>
      <c r="K198" s="292">
        <f t="shared" si="439"/>
        <v>68</v>
      </c>
      <c r="L198" s="292">
        <f t="shared" si="439"/>
        <v>34</v>
      </c>
      <c r="M198" s="292"/>
      <c r="N198" s="292"/>
      <c r="O198" s="292"/>
      <c r="P198" s="292"/>
      <c r="Q198" s="292">
        <f t="shared" si="440"/>
        <v>0</v>
      </c>
      <c r="R198" s="292">
        <f t="shared" si="440"/>
        <v>0</v>
      </c>
      <c r="S198" s="292"/>
      <c r="T198" s="284">
        <f t="shared" si="441"/>
        <v>0</v>
      </c>
      <c r="U198" s="285" t="s">
        <v>80</v>
      </c>
      <c r="V198" s="285" t="s">
        <v>80</v>
      </c>
      <c r="W198" s="285" t="s">
        <v>80</v>
      </c>
      <c r="X198" s="289">
        <f t="shared" si="442"/>
        <v>0</v>
      </c>
      <c r="Y198" s="290" t="s">
        <v>80</v>
      </c>
      <c r="Z198" s="290" t="s">
        <v>80</v>
      </c>
      <c r="AA198" s="290" t="s">
        <v>80</v>
      </c>
      <c r="AB198" s="289">
        <f t="shared" si="443"/>
        <v>0</v>
      </c>
      <c r="AC198" s="290" t="s">
        <v>80</v>
      </c>
      <c r="AD198" s="290" t="s">
        <v>80</v>
      </c>
      <c r="AE198" s="290" t="s">
        <v>80</v>
      </c>
      <c r="AF198" s="287">
        <f t="shared" si="444"/>
        <v>0</v>
      </c>
      <c r="AG198" s="288" t="s">
        <v>80</v>
      </c>
      <c r="AH198" s="288" t="s">
        <v>80</v>
      </c>
      <c r="AI198" s="287">
        <f t="shared" si="445"/>
        <v>0</v>
      </c>
      <c r="AJ198" s="284">
        <f t="shared" si="445"/>
        <v>159</v>
      </c>
      <c r="AK198" s="284">
        <f t="shared" si="445"/>
        <v>219</v>
      </c>
      <c r="AL198" s="284"/>
      <c r="AM198" s="284"/>
      <c r="AN198" s="284">
        <f t="shared" si="446"/>
        <v>1048</v>
      </c>
      <c r="AO198" s="284">
        <f t="shared" si="446"/>
        <v>1107</v>
      </c>
      <c r="AP198" s="291"/>
      <c r="AQ198" s="291"/>
      <c r="AR198" s="284">
        <f t="shared" si="454"/>
        <v>28</v>
      </c>
      <c r="AS198" s="284">
        <f t="shared" si="454"/>
        <v>360</v>
      </c>
      <c r="AT198" s="284">
        <f t="shared" si="454"/>
        <v>18</v>
      </c>
      <c r="AU198" s="284">
        <f t="shared" si="454"/>
        <v>64</v>
      </c>
      <c r="AV198" s="286">
        <f t="shared" si="454"/>
        <v>0</v>
      </c>
      <c r="AW198" s="286">
        <f t="shared" si="454"/>
        <v>1</v>
      </c>
      <c r="AX198" s="286">
        <f t="shared" si="454"/>
        <v>176</v>
      </c>
      <c r="AY198" s="286">
        <f t="shared" si="454"/>
        <v>207</v>
      </c>
      <c r="AZ198" s="286">
        <f t="shared" si="454"/>
        <v>496</v>
      </c>
      <c r="BA198" s="286">
        <f t="shared" si="454"/>
        <v>679</v>
      </c>
      <c r="BB198" s="151"/>
      <c r="BC198" s="287">
        <f t="shared" si="455"/>
        <v>0</v>
      </c>
      <c r="BD198" s="287">
        <f t="shared" si="455"/>
        <v>0</v>
      </c>
      <c r="BE198" s="284">
        <f t="shared" si="455"/>
        <v>0</v>
      </c>
      <c r="BF198" s="284">
        <f t="shared" si="455"/>
        <v>0</v>
      </c>
      <c r="BG198" s="284">
        <f t="shared" si="455"/>
        <v>0</v>
      </c>
      <c r="BH198" s="333">
        <f t="shared" si="455"/>
        <v>0</v>
      </c>
      <c r="BI198" s="333">
        <f t="shared" si="455"/>
        <v>0</v>
      </c>
      <c r="BJ198" s="333">
        <f t="shared" si="455"/>
        <v>0</v>
      </c>
      <c r="BK198" s="333">
        <f t="shared" si="455"/>
        <v>0</v>
      </c>
      <c r="BL198" s="333">
        <f t="shared" si="455"/>
        <v>0</v>
      </c>
      <c r="BM198" s="333">
        <f t="shared" si="455"/>
        <v>0</v>
      </c>
      <c r="BN198" s="334">
        <f t="shared" si="449"/>
        <v>4</v>
      </c>
      <c r="BO198" s="87">
        <f t="shared" si="450"/>
        <v>2012</v>
      </c>
      <c r="BP198" s="87"/>
    </row>
    <row r="199" spans="1:68" s="35" customFormat="1" ht="10.5" customHeight="1" x14ac:dyDescent="0.2">
      <c r="A199" s="87" t="str">
        <f t="shared" si="438"/>
        <v>2012-13E400000095</v>
      </c>
      <c r="B199" s="87" t="str">
        <f t="shared" si="451"/>
        <v>Y63</v>
      </c>
      <c r="C199" s="87" t="str">
        <f t="shared" si="452"/>
        <v>2012-13</v>
      </c>
      <c r="D199" s="35" t="s">
        <v>516</v>
      </c>
      <c r="E199" s="42"/>
      <c r="F199" s="86" t="str">
        <f t="shared" si="453"/>
        <v>Y63</v>
      </c>
      <c r="G199" s="86" t="str">
        <f t="shared" si="453"/>
        <v>E40000009</v>
      </c>
      <c r="H199" s="87" t="str">
        <f t="shared" si="453"/>
        <v>North East and Yorkshire</v>
      </c>
      <c r="I199" s="292">
        <f t="shared" si="439"/>
        <v>397</v>
      </c>
      <c r="J199" s="292">
        <f t="shared" si="439"/>
        <v>88</v>
      </c>
      <c r="K199" s="292">
        <f t="shared" si="439"/>
        <v>59</v>
      </c>
      <c r="L199" s="292">
        <f t="shared" si="439"/>
        <v>27</v>
      </c>
      <c r="M199" s="292"/>
      <c r="N199" s="292"/>
      <c r="O199" s="292"/>
      <c r="P199" s="292"/>
      <c r="Q199" s="292">
        <f t="shared" si="440"/>
        <v>0</v>
      </c>
      <c r="R199" s="292">
        <f t="shared" si="440"/>
        <v>0</v>
      </c>
      <c r="S199" s="292"/>
      <c r="T199" s="284">
        <f t="shared" si="441"/>
        <v>0</v>
      </c>
      <c r="U199" s="285" t="s">
        <v>80</v>
      </c>
      <c r="V199" s="285" t="s">
        <v>80</v>
      </c>
      <c r="W199" s="285" t="s">
        <v>80</v>
      </c>
      <c r="X199" s="289">
        <f t="shared" si="442"/>
        <v>0</v>
      </c>
      <c r="Y199" s="290" t="s">
        <v>80</v>
      </c>
      <c r="Z199" s="290" t="s">
        <v>80</v>
      </c>
      <c r="AA199" s="290" t="s">
        <v>80</v>
      </c>
      <c r="AB199" s="289">
        <f t="shared" si="443"/>
        <v>0</v>
      </c>
      <c r="AC199" s="290" t="s">
        <v>80</v>
      </c>
      <c r="AD199" s="290" t="s">
        <v>80</v>
      </c>
      <c r="AE199" s="290" t="s">
        <v>80</v>
      </c>
      <c r="AF199" s="287">
        <f t="shared" si="444"/>
        <v>0</v>
      </c>
      <c r="AG199" s="288" t="s">
        <v>80</v>
      </c>
      <c r="AH199" s="288" t="s">
        <v>80</v>
      </c>
      <c r="AI199" s="287">
        <f t="shared" si="445"/>
        <v>0</v>
      </c>
      <c r="AJ199" s="284">
        <f t="shared" si="445"/>
        <v>222</v>
      </c>
      <c r="AK199" s="284">
        <f t="shared" si="445"/>
        <v>273</v>
      </c>
      <c r="AL199" s="284"/>
      <c r="AM199" s="284"/>
      <c r="AN199" s="284">
        <f t="shared" si="446"/>
        <v>1099</v>
      </c>
      <c r="AO199" s="284">
        <f t="shared" si="446"/>
        <v>1180</v>
      </c>
      <c r="AP199" s="291"/>
      <c r="AQ199" s="291"/>
      <c r="AR199" s="284">
        <f t="shared" si="454"/>
        <v>30</v>
      </c>
      <c r="AS199" s="284">
        <f t="shared" si="454"/>
        <v>383</v>
      </c>
      <c r="AT199" s="284">
        <f t="shared" si="454"/>
        <v>16</v>
      </c>
      <c r="AU199" s="284">
        <f t="shared" si="454"/>
        <v>56</v>
      </c>
      <c r="AV199" s="286">
        <f t="shared" si="454"/>
        <v>0</v>
      </c>
      <c r="AW199" s="286">
        <f t="shared" si="454"/>
        <v>1</v>
      </c>
      <c r="AX199" s="286">
        <f t="shared" si="454"/>
        <v>202</v>
      </c>
      <c r="AY199" s="286">
        <f t="shared" si="454"/>
        <v>234</v>
      </c>
      <c r="AZ199" s="286">
        <f t="shared" si="454"/>
        <v>427</v>
      </c>
      <c r="BA199" s="286">
        <f t="shared" si="454"/>
        <v>577</v>
      </c>
      <c r="BB199" s="151"/>
      <c r="BC199" s="287">
        <f t="shared" si="455"/>
        <v>0</v>
      </c>
      <c r="BD199" s="287">
        <f t="shared" si="455"/>
        <v>0</v>
      </c>
      <c r="BE199" s="284">
        <f t="shared" si="455"/>
        <v>0</v>
      </c>
      <c r="BF199" s="284">
        <f t="shared" si="455"/>
        <v>0</v>
      </c>
      <c r="BG199" s="284">
        <f t="shared" si="455"/>
        <v>0</v>
      </c>
      <c r="BH199" s="333">
        <f t="shared" si="455"/>
        <v>0</v>
      </c>
      <c r="BI199" s="333">
        <f t="shared" si="455"/>
        <v>0</v>
      </c>
      <c r="BJ199" s="333">
        <f t="shared" si="455"/>
        <v>0</v>
      </c>
      <c r="BK199" s="333">
        <f t="shared" si="455"/>
        <v>0</v>
      </c>
      <c r="BL199" s="333">
        <f t="shared" si="455"/>
        <v>0</v>
      </c>
      <c r="BM199" s="333">
        <f t="shared" si="455"/>
        <v>0</v>
      </c>
      <c r="BN199" s="334">
        <f t="shared" si="449"/>
        <v>5</v>
      </c>
      <c r="BO199" s="87">
        <f t="shared" si="450"/>
        <v>2012</v>
      </c>
      <c r="BP199" s="87"/>
    </row>
    <row r="200" spans="1:68" s="35" customFormat="1" ht="10.5" customHeight="1" x14ac:dyDescent="0.2">
      <c r="A200" s="87" t="str">
        <f t="shared" si="438"/>
        <v>2012-13E400000096</v>
      </c>
      <c r="B200" s="87" t="str">
        <f t="shared" si="451"/>
        <v>Y63</v>
      </c>
      <c r="C200" s="87" t="str">
        <f t="shared" si="452"/>
        <v>2012-13</v>
      </c>
      <c r="D200" s="35" t="s">
        <v>517</v>
      </c>
      <c r="E200" s="42"/>
      <c r="F200" s="86" t="str">
        <f t="shared" si="453"/>
        <v>Y63</v>
      </c>
      <c r="G200" s="86" t="str">
        <f t="shared" si="453"/>
        <v>E40000009</v>
      </c>
      <c r="H200" s="87" t="str">
        <f t="shared" si="453"/>
        <v>North East and Yorkshire</v>
      </c>
      <c r="I200" s="292">
        <f t="shared" si="439"/>
        <v>378</v>
      </c>
      <c r="J200" s="292">
        <f t="shared" si="439"/>
        <v>80</v>
      </c>
      <c r="K200" s="292">
        <f t="shared" si="439"/>
        <v>73</v>
      </c>
      <c r="L200" s="292">
        <f t="shared" si="439"/>
        <v>34</v>
      </c>
      <c r="M200" s="292"/>
      <c r="N200" s="292"/>
      <c r="O200" s="292"/>
      <c r="P200" s="292"/>
      <c r="Q200" s="292">
        <f t="shared" si="440"/>
        <v>0</v>
      </c>
      <c r="R200" s="292">
        <f t="shared" si="440"/>
        <v>0</v>
      </c>
      <c r="S200" s="292"/>
      <c r="T200" s="284">
        <f t="shared" si="441"/>
        <v>0</v>
      </c>
      <c r="U200" s="285" t="s">
        <v>80</v>
      </c>
      <c r="V200" s="285" t="s">
        <v>80</v>
      </c>
      <c r="W200" s="285" t="s">
        <v>80</v>
      </c>
      <c r="X200" s="289">
        <f t="shared" si="442"/>
        <v>0</v>
      </c>
      <c r="Y200" s="290" t="s">
        <v>80</v>
      </c>
      <c r="Z200" s="290" t="s">
        <v>80</v>
      </c>
      <c r="AA200" s="290" t="s">
        <v>80</v>
      </c>
      <c r="AB200" s="289">
        <f t="shared" si="443"/>
        <v>0</v>
      </c>
      <c r="AC200" s="290" t="s">
        <v>80</v>
      </c>
      <c r="AD200" s="290" t="s">
        <v>80</v>
      </c>
      <c r="AE200" s="290" t="s">
        <v>80</v>
      </c>
      <c r="AF200" s="287">
        <f t="shared" si="444"/>
        <v>0</v>
      </c>
      <c r="AG200" s="288" t="s">
        <v>80</v>
      </c>
      <c r="AH200" s="288" t="s">
        <v>80</v>
      </c>
      <c r="AI200" s="287">
        <f t="shared" si="445"/>
        <v>0</v>
      </c>
      <c r="AJ200" s="284">
        <f t="shared" si="445"/>
        <v>146</v>
      </c>
      <c r="AK200" s="284">
        <f t="shared" si="445"/>
        <v>187</v>
      </c>
      <c r="AL200" s="284"/>
      <c r="AM200" s="284"/>
      <c r="AN200" s="284">
        <f t="shared" si="446"/>
        <v>991</v>
      </c>
      <c r="AO200" s="284">
        <f t="shared" si="446"/>
        <v>1045</v>
      </c>
      <c r="AP200" s="291"/>
      <c r="AQ200" s="291"/>
      <c r="AR200" s="284">
        <f t="shared" si="454"/>
        <v>31</v>
      </c>
      <c r="AS200" s="284">
        <f t="shared" si="454"/>
        <v>372</v>
      </c>
      <c r="AT200" s="284">
        <f t="shared" si="454"/>
        <v>20</v>
      </c>
      <c r="AU200" s="284">
        <f t="shared" si="454"/>
        <v>72</v>
      </c>
      <c r="AV200" s="286">
        <f t="shared" si="454"/>
        <v>0</v>
      </c>
      <c r="AW200" s="286">
        <f t="shared" si="454"/>
        <v>3</v>
      </c>
      <c r="AX200" s="286">
        <f t="shared" si="454"/>
        <v>159</v>
      </c>
      <c r="AY200" s="286">
        <f t="shared" si="454"/>
        <v>191</v>
      </c>
      <c r="AZ200" s="286">
        <f t="shared" si="454"/>
        <v>379</v>
      </c>
      <c r="BA200" s="286">
        <f t="shared" si="454"/>
        <v>527</v>
      </c>
      <c r="BB200" s="151"/>
      <c r="BC200" s="287">
        <f t="shared" si="455"/>
        <v>0</v>
      </c>
      <c r="BD200" s="287">
        <f t="shared" si="455"/>
        <v>0</v>
      </c>
      <c r="BE200" s="284">
        <f t="shared" si="455"/>
        <v>0</v>
      </c>
      <c r="BF200" s="284">
        <f t="shared" si="455"/>
        <v>0</v>
      </c>
      <c r="BG200" s="284">
        <f t="shared" si="455"/>
        <v>0</v>
      </c>
      <c r="BH200" s="333">
        <f t="shared" si="455"/>
        <v>0</v>
      </c>
      <c r="BI200" s="333">
        <f t="shared" si="455"/>
        <v>0</v>
      </c>
      <c r="BJ200" s="333">
        <f t="shared" si="455"/>
        <v>0</v>
      </c>
      <c r="BK200" s="333">
        <f t="shared" si="455"/>
        <v>0</v>
      </c>
      <c r="BL200" s="333">
        <f t="shared" si="455"/>
        <v>0</v>
      </c>
      <c r="BM200" s="333">
        <f t="shared" si="455"/>
        <v>0</v>
      </c>
      <c r="BN200" s="334">
        <f t="shared" si="449"/>
        <v>6</v>
      </c>
      <c r="BO200" s="87">
        <f t="shared" si="450"/>
        <v>2012</v>
      </c>
      <c r="BP200" s="87"/>
    </row>
    <row r="201" spans="1:68" s="35" customFormat="1" ht="10.5" customHeight="1" x14ac:dyDescent="0.2">
      <c r="A201" s="87" t="str">
        <f t="shared" si="438"/>
        <v>2012-13E400000097</v>
      </c>
      <c r="B201" s="87" t="str">
        <f t="shared" si="451"/>
        <v>Y63</v>
      </c>
      <c r="C201" s="87" t="str">
        <f t="shared" si="452"/>
        <v>2012-13</v>
      </c>
      <c r="D201" s="35" t="s">
        <v>518</v>
      </c>
      <c r="E201" s="42"/>
      <c r="F201" s="86" t="str">
        <f t="shared" si="453"/>
        <v>Y63</v>
      </c>
      <c r="G201" s="86" t="str">
        <f t="shared" si="453"/>
        <v>E40000009</v>
      </c>
      <c r="H201" s="87" t="str">
        <f t="shared" si="453"/>
        <v>North East and Yorkshire</v>
      </c>
      <c r="I201" s="292">
        <f t="shared" si="439"/>
        <v>353</v>
      </c>
      <c r="J201" s="292">
        <f t="shared" si="439"/>
        <v>74</v>
      </c>
      <c r="K201" s="292">
        <f t="shared" si="439"/>
        <v>49</v>
      </c>
      <c r="L201" s="292">
        <f t="shared" si="439"/>
        <v>19</v>
      </c>
      <c r="M201" s="292"/>
      <c r="N201" s="292"/>
      <c r="O201" s="292"/>
      <c r="P201" s="292"/>
      <c r="Q201" s="292">
        <f t="shared" si="440"/>
        <v>0</v>
      </c>
      <c r="R201" s="292">
        <f t="shared" si="440"/>
        <v>0</v>
      </c>
      <c r="S201" s="292"/>
      <c r="T201" s="284">
        <f t="shared" si="441"/>
        <v>0</v>
      </c>
      <c r="U201" s="285" t="s">
        <v>80</v>
      </c>
      <c r="V201" s="285" t="s">
        <v>80</v>
      </c>
      <c r="W201" s="285" t="s">
        <v>80</v>
      </c>
      <c r="X201" s="289">
        <f t="shared" si="442"/>
        <v>0</v>
      </c>
      <c r="Y201" s="290" t="s">
        <v>80</v>
      </c>
      <c r="Z201" s="290" t="s">
        <v>80</v>
      </c>
      <c r="AA201" s="290" t="s">
        <v>80</v>
      </c>
      <c r="AB201" s="289">
        <f t="shared" si="443"/>
        <v>0</v>
      </c>
      <c r="AC201" s="290" t="s">
        <v>80</v>
      </c>
      <c r="AD201" s="290" t="s">
        <v>80</v>
      </c>
      <c r="AE201" s="290" t="s">
        <v>80</v>
      </c>
      <c r="AF201" s="287">
        <f t="shared" si="444"/>
        <v>0</v>
      </c>
      <c r="AG201" s="288" t="s">
        <v>80</v>
      </c>
      <c r="AH201" s="288" t="s">
        <v>80</v>
      </c>
      <c r="AI201" s="287">
        <f t="shared" si="445"/>
        <v>0</v>
      </c>
      <c r="AJ201" s="284">
        <f t="shared" si="445"/>
        <v>176</v>
      </c>
      <c r="AK201" s="284">
        <f t="shared" si="445"/>
        <v>226</v>
      </c>
      <c r="AL201" s="284"/>
      <c r="AM201" s="284"/>
      <c r="AN201" s="284">
        <f t="shared" si="446"/>
        <v>962</v>
      </c>
      <c r="AO201" s="284">
        <f t="shared" si="446"/>
        <v>997</v>
      </c>
      <c r="AP201" s="291"/>
      <c r="AQ201" s="291"/>
      <c r="AR201" s="284">
        <f t="shared" si="454"/>
        <v>30</v>
      </c>
      <c r="AS201" s="284">
        <f t="shared" si="454"/>
        <v>347</v>
      </c>
      <c r="AT201" s="284">
        <f t="shared" si="454"/>
        <v>18</v>
      </c>
      <c r="AU201" s="284">
        <f t="shared" si="454"/>
        <v>49</v>
      </c>
      <c r="AV201" s="286">
        <f t="shared" si="454"/>
        <v>0</v>
      </c>
      <c r="AW201" s="286">
        <f t="shared" si="454"/>
        <v>3</v>
      </c>
      <c r="AX201" s="286">
        <f t="shared" si="454"/>
        <v>208</v>
      </c>
      <c r="AY201" s="286">
        <f t="shared" si="454"/>
        <v>237</v>
      </c>
      <c r="AZ201" s="286">
        <f t="shared" si="454"/>
        <v>360</v>
      </c>
      <c r="BA201" s="286">
        <f t="shared" si="454"/>
        <v>501</v>
      </c>
      <c r="BB201" s="151"/>
      <c r="BC201" s="287">
        <f t="shared" si="455"/>
        <v>0</v>
      </c>
      <c r="BD201" s="287">
        <f t="shared" si="455"/>
        <v>0</v>
      </c>
      <c r="BE201" s="284">
        <f t="shared" si="455"/>
        <v>0</v>
      </c>
      <c r="BF201" s="284">
        <f t="shared" si="455"/>
        <v>0</v>
      </c>
      <c r="BG201" s="284">
        <f t="shared" si="455"/>
        <v>0</v>
      </c>
      <c r="BH201" s="333">
        <f t="shared" si="455"/>
        <v>0</v>
      </c>
      <c r="BI201" s="333">
        <f t="shared" si="455"/>
        <v>0</v>
      </c>
      <c r="BJ201" s="333">
        <f t="shared" si="455"/>
        <v>0</v>
      </c>
      <c r="BK201" s="333">
        <f t="shared" si="455"/>
        <v>0</v>
      </c>
      <c r="BL201" s="333">
        <f t="shared" si="455"/>
        <v>0</v>
      </c>
      <c r="BM201" s="333">
        <f t="shared" si="455"/>
        <v>0</v>
      </c>
      <c r="BN201" s="334">
        <f t="shared" si="449"/>
        <v>7</v>
      </c>
      <c r="BO201" s="87">
        <f t="shared" si="450"/>
        <v>2012</v>
      </c>
      <c r="BP201" s="87"/>
    </row>
    <row r="202" spans="1:68" s="35" customFormat="1" ht="10.5" customHeight="1" x14ac:dyDescent="0.2">
      <c r="A202" s="87" t="str">
        <f t="shared" si="438"/>
        <v>2012-13E400000098</v>
      </c>
      <c r="B202" s="87" t="str">
        <f t="shared" si="451"/>
        <v>Y63</v>
      </c>
      <c r="C202" s="87" t="str">
        <f t="shared" si="452"/>
        <v>2012-13</v>
      </c>
      <c r="D202" s="35" t="s">
        <v>519</v>
      </c>
      <c r="E202" s="42"/>
      <c r="F202" s="86" t="str">
        <f t="shared" si="453"/>
        <v>Y63</v>
      </c>
      <c r="G202" s="86" t="str">
        <f t="shared" si="453"/>
        <v>E40000009</v>
      </c>
      <c r="H202" s="87" t="str">
        <f t="shared" si="453"/>
        <v>North East and Yorkshire</v>
      </c>
      <c r="I202" s="292">
        <f t="shared" si="439"/>
        <v>374</v>
      </c>
      <c r="J202" s="292">
        <f t="shared" si="439"/>
        <v>110</v>
      </c>
      <c r="K202" s="292">
        <f t="shared" si="439"/>
        <v>57</v>
      </c>
      <c r="L202" s="292">
        <f t="shared" si="439"/>
        <v>34</v>
      </c>
      <c r="M202" s="292"/>
      <c r="N202" s="292"/>
      <c r="O202" s="292"/>
      <c r="P202" s="292"/>
      <c r="Q202" s="292">
        <f t="shared" si="440"/>
        <v>0</v>
      </c>
      <c r="R202" s="292">
        <f t="shared" si="440"/>
        <v>0</v>
      </c>
      <c r="S202" s="292"/>
      <c r="T202" s="284">
        <f t="shared" si="441"/>
        <v>0</v>
      </c>
      <c r="U202" s="285" t="s">
        <v>80</v>
      </c>
      <c r="V202" s="285" t="s">
        <v>80</v>
      </c>
      <c r="W202" s="285" t="s">
        <v>80</v>
      </c>
      <c r="X202" s="289">
        <f t="shared" si="442"/>
        <v>0</v>
      </c>
      <c r="Y202" s="290" t="s">
        <v>80</v>
      </c>
      <c r="Z202" s="290" t="s">
        <v>80</v>
      </c>
      <c r="AA202" s="290" t="s">
        <v>80</v>
      </c>
      <c r="AB202" s="289">
        <f t="shared" si="443"/>
        <v>0</v>
      </c>
      <c r="AC202" s="290" t="s">
        <v>80</v>
      </c>
      <c r="AD202" s="290" t="s">
        <v>80</v>
      </c>
      <c r="AE202" s="290" t="s">
        <v>80</v>
      </c>
      <c r="AF202" s="287">
        <f t="shared" si="444"/>
        <v>0</v>
      </c>
      <c r="AG202" s="288" t="s">
        <v>80</v>
      </c>
      <c r="AH202" s="288" t="s">
        <v>80</v>
      </c>
      <c r="AI202" s="287">
        <f t="shared" si="445"/>
        <v>0</v>
      </c>
      <c r="AJ202" s="284">
        <f t="shared" si="445"/>
        <v>143</v>
      </c>
      <c r="AK202" s="284">
        <f t="shared" si="445"/>
        <v>176</v>
      </c>
      <c r="AL202" s="284"/>
      <c r="AM202" s="284"/>
      <c r="AN202" s="284">
        <f t="shared" si="446"/>
        <v>1022</v>
      </c>
      <c r="AO202" s="284">
        <f t="shared" si="446"/>
        <v>1061</v>
      </c>
      <c r="AP202" s="291"/>
      <c r="AQ202" s="291"/>
      <c r="AR202" s="284">
        <f t="shared" si="454"/>
        <v>37</v>
      </c>
      <c r="AS202" s="284">
        <f t="shared" si="454"/>
        <v>358</v>
      </c>
      <c r="AT202" s="284">
        <f t="shared" si="454"/>
        <v>18</v>
      </c>
      <c r="AU202" s="284">
        <f t="shared" si="454"/>
        <v>55</v>
      </c>
      <c r="AV202" s="286">
        <f t="shared" si="454"/>
        <v>0</v>
      </c>
      <c r="AW202" s="286">
        <f t="shared" si="454"/>
        <v>0</v>
      </c>
      <c r="AX202" s="286">
        <f t="shared" si="454"/>
        <v>173</v>
      </c>
      <c r="AY202" s="286">
        <f t="shared" si="454"/>
        <v>196</v>
      </c>
      <c r="AZ202" s="286">
        <f t="shared" si="454"/>
        <v>344</v>
      </c>
      <c r="BA202" s="286">
        <f t="shared" si="454"/>
        <v>498</v>
      </c>
      <c r="BB202" s="151"/>
      <c r="BC202" s="287">
        <f t="shared" si="455"/>
        <v>0</v>
      </c>
      <c r="BD202" s="287">
        <f t="shared" si="455"/>
        <v>0</v>
      </c>
      <c r="BE202" s="284">
        <f t="shared" si="455"/>
        <v>0</v>
      </c>
      <c r="BF202" s="284">
        <f t="shared" si="455"/>
        <v>0</v>
      </c>
      <c r="BG202" s="284">
        <f t="shared" si="455"/>
        <v>0</v>
      </c>
      <c r="BH202" s="333">
        <f t="shared" si="455"/>
        <v>0</v>
      </c>
      <c r="BI202" s="333">
        <f t="shared" si="455"/>
        <v>0</v>
      </c>
      <c r="BJ202" s="333">
        <f t="shared" si="455"/>
        <v>0</v>
      </c>
      <c r="BK202" s="333">
        <f t="shared" si="455"/>
        <v>0</v>
      </c>
      <c r="BL202" s="333">
        <f t="shared" si="455"/>
        <v>0</v>
      </c>
      <c r="BM202" s="333">
        <f t="shared" si="455"/>
        <v>0</v>
      </c>
      <c r="BN202" s="334">
        <f t="shared" si="449"/>
        <v>8</v>
      </c>
      <c r="BO202" s="87">
        <f t="shared" si="450"/>
        <v>2012</v>
      </c>
      <c r="BP202" s="87"/>
    </row>
    <row r="203" spans="1:68" s="35" customFormat="1" ht="10.5" customHeight="1" x14ac:dyDescent="0.2">
      <c r="A203" s="87" t="str">
        <f t="shared" si="438"/>
        <v>2012-13E400000099</v>
      </c>
      <c r="B203" s="87" t="str">
        <f t="shared" si="451"/>
        <v>Y63</v>
      </c>
      <c r="C203" s="87" t="str">
        <f t="shared" si="452"/>
        <v>2012-13</v>
      </c>
      <c r="D203" s="35" t="s">
        <v>520</v>
      </c>
      <c r="E203" s="42"/>
      <c r="F203" s="86" t="str">
        <f t="shared" si="453"/>
        <v>Y63</v>
      </c>
      <c r="G203" s="86" t="str">
        <f t="shared" si="453"/>
        <v>E40000009</v>
      </c>
      <c r="H203" s="87" t="str">
        <f t="shared" si="453"/>
        <v>North East and Yorkshire</v>
      </c>
      <c r="I203" s="292">
        <f t="shared" si="439"/>
        <v>397</v>
      </c>
      <c r="J203" s="292">
        <f t="shared" si="439"/>
        <v>113</v>
      </c>
      <c r="K203" s="292">
        <f t="shared" si="439"/>
        <v>67</v>
      </c>
      <c r="L203" s="292">
        <f t="shared" si="439"/>
        <v>40</v>
      </c>
      <c r="M203" s="292"/>
      <c r="N203" s="292"/>
      <c r="O203" s="292"/>
      <c r="P203" s="292"/>
      <c r="Q203" s="292">
        <f t="shared" si="440"/>
        <v>0</v>
      </c>
      <c r="R203" s="292">
        <f t="shared" si="440"/>
        <v>0</v>
      </c>
      <c r="S203" s="292"/>
      <c r="T203" s="284">
        <f t="shared" si="441"/>
        <v>0</v>
      </c>
      <c r="U203" s="285" t="s">
        <v>80</v>
      </c>
      <c r="V203" s="285" t="s">
        <v>80</v>
      </c>
      <c r="W203" s="285" t="s">
        <v>80</v>
      </c>
      <c r="X203" s="289">
        <f t="shared" si="442"/>
        <v>0</v>
      </c>
      <c r="Y203" s="290" t="s">
        <v>80</v>
      </c>
      <c r="Z203" s="290" t="s">
        <v>80</v>
      </c>
      <c r="AA203" s="290" t="s">
        <v>80</v>
      </c>
      <c r="AB203" s="289">
        <f t="shared" si="443"/>
        <v>0</v>
      </c>
      <c r="AC203" s="290" t="s">
        <v>80</v>
      </c>
      <c r="AD203" s="290" t="s">
        <v>80</v>
      </c>
      <c r="AE203" s="290" t="s">
        <v>80</v>
      </c>
      <c r="AF203" s="287">
        <f t="shared" si="444"/>
        <v>0</v>
      </c>
      <c r="AG203" s="288" t="s">
        <v>80</v>
      </c>
      <c r="AH203" s="288" t="s">
        <v>80</v>
      </c>
      <c r="AI203" s="287">
        <f t="shared" si="445"/>
        <v>0</v>
      </c>
      <c r="AJ203" s="284">
        <f t="shared" si="445"/>
        <v>140</v>
      </c>
      <c r="AK203" s="284">
        <f t="shared" si="445"/>
        <v>171</v>
      </c>
      <c r="AL203" s="284"/>
      <c r="AM203" s="284"/>
      <c r="AN203" s="284">
        <f t="shared" si="446"/>
        <v>1009</v>
      </c>
      <c r="AO203" s="284">
        <f t="shared" si="446"/>
        <v>1044</v>
      </c>
      <c r="AP203" s="291"/>
      <c r="AQ203" s="291"/>
      <c r="AR203" s="284">
        <f t="shared" si="454"/>
        <v>40</v>
      </c>
      <c r="AS203" s="284">
        <f t="shared" si="454"/>
        <v>395</v>
      </c>
      <c r="AT203" s="284">
        <f t="shared" si="454"/>
        <v>23</v>
      </c>
      <c r="AU203" s="284">
        <f t="shared" si="454"/>
        <v>65</v>
      </c>
      <c r="AV203" s="286">
        <f t="shared" si="454"/>
        <v>0</v>
      </c>
      <c r="AW203" s="286">
        <f t="shared" si="454"/>
        <v>0</v>
      </c>
      <c r="AX203" s="286">
        <f t="shared" si="454"/>
        <v>195</v>
      </c>
      <c r="AY203" s="286">
        <f t="shared" si="454"/>
        <v>227</v>
      </c>
      <c r="AZ203" s="286">
        <f t="shared" si="454"/>
        <v>350</v>
      </c>
      <c r="BA203" s="286">
        <f t="shared" si="454"/>
        <v>520</v>
      </c>
      <c r="BB203" s="151"/>
      <c r="BC203" s="287">
        <f t="shared" si="455"/>
        <v>0</v>
      </c>
      <c r="BD203" s="287">
        <f t="shared" si="455"/>
        <v>0</v>
      </c>
      <c r="BE203" s="284">
        <f t="shared" si="455"/>
        <v>0</v>
      </c>
      <c r="BF203" s="284">
        <f t="shared" si="455"/>
        <v>0</v>
      </c>
      <c r="BG203" s="284">
        <f t="shared" si="455"/>
        <v>0</v>
      </c>
      <c r="BH203" s="333">
        <f t="shared" si="455"/>
        <v>0</v>
      </c>
      <c r="BI203" s="333">
        <f t="shared" si="455"/>
        <v>0</v>
      </c>
      <c r="BJ203" s="333">
        <f t="shared" si="455"/>
        <v>0</v>
      </c>
      <c r="BK203" s="333">
        <f t="shared" si="455"/>
        <v>0</v>
      </c>
      <c r="BL203" s="333">
        <f t="shared" si="455"/>
        <v>0</v>
      </c>
      <c r="BM203" s="333">
        <f t="shared" si="455"/>
        <v>0</v>
      </c>
      <c r="BN203" s="334">
        <f t="shared" si="449"/>
        <v>9</v>
      </c>
      <c r="BO203" s="87">
        <f t="shared" si="450"/>
        <v>2012</v>
      </c>
      <c r="BP203" s="87"/>
    </row>
    <row r="204" spans="1:68" s="35" customFormat="1" ht="10.5" customHeight="1" x14ac:dyDescent="0.2">
      <c r="A204" s="87" t="str">
        <f t="shared" si="438"/>
        <v>2012-13E4000000910</v>
      </c>
      <c r="B204" s="87" t="str">
        <f t="shared" si="451"/>
        <v>Y63</v>
      </c>
      <c r="C204" s="87" t="str">
        <f t="shared" si="452"/>
        <v>2012-13</v>
      </c>
      <c r="D204" s="35" t="s">
        <v>521</v>
      </c>
      <c r="E204" s="42"/>
      <c r="F204" s="86" t="str">
        <f t="shared" ref="F204:H219" si="456">F203</f>
        <v>Y63</v>
      </c>
      <c r="G204" s="86" t="str">
        <f t="shared" si="456"/>
        <v>E40000009</v>
      </c>
      <c r="H204" s="87" t="str">
        <f t="shared" si="456"/>
        <v>North East and Yorkshire</v>
      </c>
      <c r="I204" s="292">
        <f t="shared" si="439"/>
        <v>382</v>
      </c>
      <c r="J204" s="292">
        <f t="shared" si="439"/>
        <v>82</v>
      </c>
      <c r="K204" s="292">
        <f t="shared" si="439"/>
        <v>49</v>
      </c>
      <c r="L204" s="292">
        <f t="shared" si="439"/>
        <v>20</v>
      </c>
      <c r="M204" s="292"/>
      <c r="N204" s="292"/>
      <c r="O204" s="292"/>
      <c r="P204" s="292"/>
      <c r="Q204" s="292">
        <f t="shared" si="440"/>
        <v>0</v>
      </c>
      <c r="R204" s="292">
        <f t="shared" si="440"/>
        <v>0</v>
      </c>
      <c r="S204" s="292"/>
      <c r="T204" s="284">
        <f t="shared" si="441"/>
        <v>0</v>
      </c>
      <c r="U204" s="285" t="s">
        <v>80</v>
      </c>
      <c r="V204" s="285" t="s">
        <v>80</v>
      </c>
      <c r="W204" s="285" t="s">
        <v>80</v>
      </c>
      <c r="X204" s="289">
        <f t="shared" si="442"/>
        <v>0</v>
      </c>
      <c r="Y204" s="290" t="s">
        <v>80</v>
      </c>
      <c r="Z204" s="290" t="s">
        <v>80</v>
      </c>
      <c r="AA204" s="290" t="s">
        <v>80</v>
      </c>
      <c r="AB204" s="289">
        <f t="shared" si="443"/>
        <v>0</v>
      </c>
      <c r="AC204" s="290" t="s">
        <v>80</v>
      </c>
      <c r="AD204" s="290" t="s">
        <v>80</v>
      </c>
      <c r="AE204" s="290" t="s">
        <v>80</v>
      </c>
      <c r="AF204" s="287">
        <f t="shared" si="444"/>
        <v>0</v>
      </c>
      <c r="AG204" s="288" t="s">
        <v>80</v>
      </c>
      <c r="AH204" s="288" t="s">
        <v>80</v>
      </c>
      <c r="AI204" s="287">
        <f t="shared" si="445"/>
        <v>0</v>
      </c>
      <c r="AJ204" s="284">
        <f t="shared" si="445"/>
        <v>171</v>
      </c>
      <c r="AK204" s="284">
        <f t="shared" si="445"/>
        <v>197</v>
      </c>
      <c r="AL204" s="284"/>
      <c r="AM204" s="284"/>
      <c r="AN204" s="284">
        <f t="shared" si="446"/>
        <v>988</v>
      </c>
      <c r="AO204" s="284">
        <f t="shared" si="446"/>
        <v>1025</v>
      </c>
      <c r="AP204" s="291"/>
      <c r="AQ204" s="291"/>
      <c r="AR204" s="284">
        <f t="shared" si="454"/>
        <v>26</v>
      </c>
      <c r="AS204" s="284">
        <f t="shared" si="454"/>
        <v>371</v>
      </c>
      <c r="AT204" s="284">
        <f t="shared" si="454"/>
        <v>14</v>
      </c>
      <c r="AU204" s="284">
        <f t="shared" si="454"/>
        <v>46</v>
      </c>
      <c r="AV204" s="286">
        <f t="shared" si="454"/>
        <v>1</v>
      </c>
      <c r="AW204" s="286">
        <f t="shared" si="454"/>
        <v>1</v>
      </c>
      <c r="AX204" s="286">
        <f t="shared" si="454"/>
        <v>186</v>
      </c>
      <c r="AY204" s="286">
        <f t="shared" si="454"/>
        <v>218</v>
      </c>
      <c r="AZ204" s="286">
        <f t="shared" si="454"/>
        <v>365</v>
      </c>
      <c r="BA204" s="286">
        <f t="shared" si="454"/>
        <v>540</v>
      </c>
      <c r="BB204" s="151"/>
      <c r="BC204" s="287">
        <f t="shared" si="455"/>
        <v>0</v>
      </c>
      <c r="BD204" s="287">
        <f t="shared" si="455"/>
        <v>0</v>
      </c>
      <c r="BE204" s="284">
        <f t="shared" si="455"/>
        <v>0</v>
      </c>
      <c r="BF204" s="284">
        <f t="shared" si="455"/>
        <v>0</v>
      </c>
      <c r="BG204" s="284">
        <f t="shared" si="455"/>
        <v>0</v>
      </c>
      <c r="BH204" s="333">
        <f t="shared" si="455"/>
        <v>0</v>
      </c>
      <c r="BI204" s="333">
        <f t="shared" si="455"/>
        <v>0</v>
      </c>
      <c r="BJ204" s="333">
        <f t="shared" si="455"/>
        <v>0</v>
      </c>
      <c r="BK204" s="333">
        <f t="shared" si="455"/>
        <v>0</v>
      </c>
      <c r="BL204" s="333">
        <f t="shared" si="455"/>
        <v>0</v>
      </c>
      <c r="BM204" s="333">
        <f t="shared" si="455"/>
        <v>0</v>
      </c>
      <c r="BN204" s="334">
        <f t="shared" si="449"/>
        <v>10</v>
      </c>
      <c r="BO204" s="87">
        <f t="shared" si="450"/>
        <v>2012</v>
      </c>
      <c r="BP204" s="87"/>
    </row>
    <row r="205" spans="1:68" s="35" customFormat="1" ht="10.5" customHeight="1" x14ac:dyDescent="0.2">
      <c r="A205" s="87" t="str">
        <f t="shared" si="438"/>
        <v>2012-13E4000000911</v>
      </c>
      <c r="B205" s="87" t="str">
        <f t="shared" si="451"/>
        <v>Y63</v>
      </c>
      <c r="C205" s="87" t="str">
        <f t="shared" si="452"/>
        <v>2012-13</v>
      </c>
      <c r="D205" s="35" t="s">
        <v>522</v>
      </c>
      <c r="E205" s="42"/>
      <c r="F205" s="86" t="str">
        <f t="shared" si="456"/>
        <v>Y63</v>
      </c>
      <c r="G205" s="86" t="str">
        <f t="shared" si="456"/>
        <v>E40000009</v>
      </c>
      <c r="H205" s="87" t="str">
        <f t="shared" si="456"/>
        <v>North East and Yorkshire</v>
      </c>
      <c r="I205" s="292">
        <f t="shared" si="439"/>
        <v>401</v>
      </c>
      <c r="J205" s="292">
        <f t="shared" si="439"/>
        <v>82</v>
      </c>
      <c r="K205" s="292">
        <f t="shared" si="439"/>
        <v>49</v>
      </c>
      <c r="L205" s="292">
        <f t="shared" si="439"/>
        <v>24</v>
      </c>
      <c r="M205" s="292"/>
      <c r="N205" s="292"/>
      <c r="O205" s="292"/>
      <c r="P205" s="292"/>
      <c r="Q205" s="292">
        <f t="shared" si="440"/>
        <v>0</v>
      </c>
      <c r="R205" s="292">
        <f t="shared" si="440"/>
        <v>0</v>
      </c>
      <c r="S205" s="292"/>
      <c r="T205" s="284">
        <f t="shared" si="441"/>
        <v>0</v>
      </c>
      <c r="U205" s="285" t="s">
        <v>80</v>
      </c>
      <c r="V205" s="285" t="s">
        <v>80</v>
      </c>
      <c r="W205" s="285" t="s">
        <v>80</v>
      </c>
      <c r="X205" s="289">
        <f t="shared" si="442"/>
        <v>0</v>
      </c>
      <c r="Y205" s="290" t="s">
        <v>80</v>
      </c>
      <c r="Z205" s="290" t="s">
        <v>80</v>
      </c>
      <c r="AA205" s="290" t="s">
        <v>80</v>
      </c>
      <c r="AB205" s="289">
        <f t="shared" si="443"/>
        <v>0</v>
      </c>
      <c r="AC205" s="290" t="s">
        <v>80</v>
      </c>
      <c r="AD205" s="290" t="s">
        <v>80</v>
      </c>
      <c r="AE205" s="290" t="s">
        <v>80</v>
      </c>
      <c r="AF205" s="287">
        <f t="shared" si="444"/>
        <v>0</v>
      </c>
      <c r="AG205" s="288" t="s">
        <v>80</v>
      </c>
      <c r="AH205" s="288" t="s">
        <v>80</v>
      </c>
      <c r="AI205" s="287">
        <f t="shared" si="445"/>
        <v>0</v>
      </c>
      <c r="AJ205" s="284">
        <f t="shared" si="445"/>
        <v>149</v>
      </c>
      <c r="AK205" s="284">
        <f t="shared" si="445"/>
        <v>178</v>
      </c>
      <c r="AL205" s="284"/>
      <c r="AM205" s="284"/>
      <c r="AN205" s="284">
        <f t="shared" si="446"/>
        <v>976</v>
      </c>
      <c r="AO205" s="284">
        <f t="shared" si="446"/>
        <v>1001</v>
      </c>
      <c r="AP205" s="291"/>
      <c r="AQ205" s="291"/>
      <c r="AR205" s="284">
        <f t="shared" si="454"/>
        <v>25</v>
      </c>
      <c r="AS205" s="284">
        <f t="shared" si="454"/>
        <v>395</v>
      </c>
      <c r="AT205" s="284">
        <f t="shared" si="454"/>
        <v>11</v>
      </c>
      <c r="AU205" s="284">
        <f t="shared" si="454"/>
        <v>46</v>
      </c>
      <c r="AV205" s="286">
        <f t="shared" si="454"/>
        <v>0</v>
      </c>
      <c r="AW205" s="286">
        <f t="shared" si="454"/>
        <v>1</v>
      </c>
      <c r="AX205" s="286">
        <f t="shared" si="454"/>
        <v>188</v>
      </c>
      <c r="AY205" s="286">
        <f t="shared" si="454"/>
        <v>221</v>
      </c>
      <c r="AZ205" s="286">
        <f t="shared" si="454"/>
        <v>350</v>
      </c>
      <c r="BA205" s="286">
        <f t="shared" si="454"/>
        <v>518</v>
      </c>
      <c r="BB205" s="151"/>
      <c r="BC205" s="287">
        <f t="shared" si="455"/>
        <v>0</v>
      </c>
      <c r="BD205" s="287">
        <f t="shared" si="455"/>
        <v>0</v>
      </c>
      <c r="BE205" s="284">
        <f t="shared" si="455"/>
        <v>0</v>
      </c>
      <c r="BF205" s="284">
        <f t="shared" si="455"/>
        <v>0</v>
      </c>
      <c r="BG205" s="284">
        <f t="shared" si="455"/>
        <v>0</v>
      </c>
      <c r="BH205" s="333">
        <f t="shared" si="455"/>
        <v>0</v>
      </c>
      <c r="BI205" s="333">
        <f t="shared" si="455"/>
        <v>0</v>
      </c>
      <c r="BJ205" s="333">
        <f t="shared" si="455"/>
        <v>0</v>
      </c>
      <c r="BK205" s="333">
        <f t="shared" si="455"/>
        <v>0</v>
      </c>
      <c r="BL205" s="333">
        <f t="shared" si="455"/>
        <v>0</v>
      </c>
      <c r="BM205" s="333">
        <f t="shared" si="455"/>
        <v>0</v>
      </c>
      <c r="BN205" s="334">
        <f t="shared" si="449"/>
        <v>11</v>
      </c>
      <c r="BO205" s="87">
        <f t="shared" si="450"/>
        <v>2012</v>
      </c>
      <c r="BP205" s="87"/>
    </row>
    <row r="206" spans="1:68" s="35" customFormat="1" ht="10.5" customHeight="1" x14ac:dyDescent="0.2">
      <c r="A206" s="87" t="str">
        <f t="shared" si="438"/>
        <v>2012-13E4000000912</v>
      </c>
      <c r="B206" s="87" t="str">
        <f t="shared" si="451"/>
        <v>Y63</v>
      </c>
      <c r="C206" s="87" t="str">
        <f t="shared" si="452"/>
        <v>2012-13</v>
      </c>
      <c r="D206" s="35" t="s">
        <v>523</v>
      </c>
      <c r="E206" s="42"/>
      <c r="F206" s="86" t="str">
        <f t="shared" si="456"/>
        <v>Y63</v>
      </c>
      <c r="G206" s="86" t="str">
        <f t="shared" si="456"/>
        <v>E40000009</v>
      </c>
      <c r="H206" s="87" t="str">
        <f t="shared" si="456"/>
        <v>North East and Yorkshire</v>
      </c>
      <c r="I206" s="292">
        <f t="shared" ref="I206:L225" si="457">SUMIFS(I$729:I$10135, $BN$729:$BN$10135, $BN206,$BO$729:$BO$10135, $BO206, $B$729:$B$10135, $B206)</f>
        <v>481</v>
      </c>
      <c r="J206" s="292">
        <f t="shared" si="457"/>
        <v>89</v>
      </c>
      <c r="K206" s="292">
        <f t="shared" si="457"/>
        <v>57</v>
      </c>
      <c r="L206" s="292">
        <f t="shared" si="457"/>
        <v>19</v>
      </c>
      <c r="M206" s="292"/>
      <c r="N206" s="292"/>
      <c r="O206" s="292"/>
      <c r="P206" s="292"/>
      <c r="Q206" s="292">
        <f t="shared" ref="Q206:R225" si="458">SUMIFS(Q$729:Q$10135, $BN$729:$BN$10135, $BN206,$BO$729:$BO$10135, $BO206, $B$729:$B$10135, $B206)</f>
        <v>0</v>
      </c>
      <c r="R206" s="292">
        <f t="shared" si="458"/>
        <v>0</v>
      </c>
      <c r="S206" s="292"/>
      <c r="T206" s="284">
        <f t="shared" si="441"/>
        <v>0</v>
      </c>
      <c r="U206" s="285" t="s">
        <v>80</v>
      </c>
      <c r="V206" s="285" t="s">
        <v>80</v>
      </c>
      <c r="W206" s="285" t="s">
        <v>80</v>
      </c>
      <c r="X206" s="289">
        <f t="shared" si="442"/>
        <v>0</v>
      </c>
      <c r="Y206" s="290" t="s">
        <v>80</v>
      </c>
      <c r="Z206" s="290" t="s">
        <v>80</v>
      </c>
      <c r="AA206" s="290" t="s">
        <v>80</v>
      </c>
      <c r="AB206" s="289">
        <f t="shared" si="443"/>
        <v>0</v>
      </c>
      <c r="AC206" s="290" t="s">
        <v>80</v>
      </c>
      <c r="AD206" s="290" t="s">
        <v>80</v>
      </c>
      <c r="AE206" s="290" t="s">
        <v>80</v>
      </c>
      <c r="AF206" s="287">
        <f t="shared" si="444"/>
        <v>0</v>
      </c>
      <c r="AG206" s="288" t="s">
        <v>80</v>
      </c>
      <c r="AH206" s="288" t="s">
        <v>80</v>
      </c>
      <c r="AI206" s="287">
        <f t="shared" ref="AI206:AK225" si="459">SUMIFS(AI$729:AI$10135, $BN$729:$BN$10135, $BN206,$BO$729:$BO$10135, $BO206, $B$729:$B$10135, $B206)</f>
        <v>0</v>
      </c>
      <c r="AJ206" s="284">
        <f t="shared" si="459"/>
        <v>175</v>
      </c>
      <c r="AK206" s="284">
        <f t="shared" si="459"/>
        <v>204</v>
      </c>
      <c r="AL206" s="284"/>
      <c r="AM206" s="284"/>
      <c r="AN206" s="284">
        <f t="shared" ref="AN206:AO225" si="460">SUMIFS(AN$729:AN$10135, $BN$729:$BN$10135, $BN206,$BO$729:$BO$10135, $BO206, $B$729:$B$10135, $B206)</f>
        <v>974</v>
      </c>
      <c r="AO206" s="284">
        <f t="shared" si="460"/>
        <v>1041</v>
      </c>
      <c r="AP206" s="291"/>
      <c r="AQ206" s="291"/>
      <c r="AR206" s="284">
        <f t="shared" ref="AR206:BA215" si="461">SUMIFS(AR$729:AR$10135, $BN$729:$BN$10135, $BN206,$BO$729:$BO$10135, $BO206, $B$729:$B$10135, $B206)</f>
        <v>26</v>
      </c>
      <c r="AS206" s="284">
        <f t="shared" si="461"/>
        <v>469</v>
      </c>
      <c r="AT206" s="284">
        <f t="shared" si="461"/>
        <v>10</v>
      </c>
      <c r="AU206" s="284">
        <f t="shared" si="461"/>
        <v>54</v>
      </c>
      <c r="AV206" s="286">
        <f t="shared" si="461"/>
        <v>0</v>
      </c>
      <c r="AW206" s="286">
        <f t="shared" si="461"/>
        <v>5</v>
      </c>
      <c r="AX206" s="286">
        <f t="shared" si="461"/>
        <v>199</v>
      </c>
      <c r="AY206" s="286">
        <f t="shared" si="461"/>
        <v>232</v>
      </c>
      <c r="AZ206" s="286">
        <f t="shared" si="461"/>
        <v>316</v>
      </c>
      <c r="BA206" s="286">
        <f t="shared" si="461"/>
        <v>540</v>
      </c>
      <c r="BB206" s="151"/>
      <c r="BC206" s="287">
        <f t="shared" ref="BC206:BM215" si="462">SUMIFS(BC$729:BC$10135, $BN$729:$BN$10135, $BN206,$BO$729:$BO$10135, $BO206, $B$729:$B$10135, $B206)</f>
        <v>0</v>
      </c>
      <c r="BD206" s="287">
        <f t="shared" si="462"/>
        <v>0</v>
      </c>
      <c r="BE206" s="284">
        <f t="shared" si="462"/>
        <v>0</v>
      </c>
      <c r="BF206" s="284">
        <f t="shared" si="462"/>
        <v>0</v>
      </c>
      <c r="BG206" s="284">
        <f t="shared" si="462"/>
        <v>0</v>
      </c>
      <c r="BH206" s="333">
        <f t="shared" si="462"/>
        <v>0</v>
      </c>
      <c r="BI206" s="333">
        <f t="shared" si="462"/>
        <v>0</v>
      </c>
      <c r="BJ206" s="333">
        <f t="shared" si="462"/>
        <v>0</v>
      </c>
      <c r="BK206" s="333">
        <f t="shared" si="462"/>
        <v>0</v>
      </c>
      <c r="BL206" s="333">
        <f t="shared" si="462"/>
        <v>0</v>
      </c>
      <c r="BM206" s="333">
        <f t="shared" si="462"/>
        <v>0</v>
      </c>
      <c r="BN206" s="334">
        <f t="shared" si="449"/>
        <v>12</v>
      </c>
      <c r="BO206" s="87">
        <f t="shared" si="450"/>
        <v>2012</v>
      </c>
      <c r="BP206" s="87"/>
    </row>
    <row r="207" spans="1:68" s="35" customFormat="1" ht="10.5" customHeight="1" x14ac:dyDescent="0.2">
      <c r="A207" s="87" t="str">
        <f t="shared" si="438"/>
        <v>2012-13E400000091</v>
      </c>
      <c r="B207" s="87" t="str">
        <f t="shared" si="451"/>
        <v>Y63</v>
      </c>
      <c r="C207" s="87" t="str">
        <f t="shared" si="452"/>
        <v>2012-13</v>
      </c>
      <c r="D207" s="35" t="s">
        <v>524</v>
      </c>
      <c r="E207" s="42"/>
      <c r="F207" s="86" t="str">
        <f t="shared" si="456"/>
        <v>Y63</v>
      </c>
      <c r="G207" s="86" t="str">
        <f t="shared" si="456"/>
        <v>E40000009</v>
      </c>
      <c r="H207" s="87" t="str">
        <f t="shared" si="456"/>
        <v>North East and Yorkshire</v>
      </c>
      <c r="I207" s="292">
        <f t="shared" si="457"/>
        <v>445</v>
      </c>
      <c r="J207" s="292">
        <f t="shared" si="457"/>
        <v>88</v>
      </c>
      <c r="K207" s="292">
        <f t="shared" si="457"/>
        <v>62</v>
      </c>
      <c r="L207" s="292">
        <f t="shared" si="457"/>
        <v>24</v>
      </c>
      <c r="M207" s="292"/>
      <c r="N207" s="292"/>
      <c r="O207" s="292"/>
      <c r="P207" s="292"/>
      <c r="Q207" s="292">
        <f t="shared" si="458"/>
        <v>0</v>
      </c>
      <c r="R207" s="292">
        <f t="shared" si="458"/>
        <v>0</v>
      </c>
      <c r="S207" s="292"/>
      <c r="T207" s="284">
        <f t="shared" si="441"/>
        <v>0</v>
      </c>
      <c r="U207" s="285" t="s">
        <v>80</v>
      </c>
      <c r="V207" s="285" t="s">
        <v>80</v>
      </c>
      <c r="W207" s="285" t="s">
        <v>80</v>
      </c>
      <c r="X207" s="289">
        <f t="shared" si="442"/>
        <v>0</v>
      </c>
      <c r="Y207" s="290" t="s">
        <v>80</v>
      </c>
      <c r="Z207" s="290" t="s">
        <v>80</v>
      </c>
      <c r="AA207" s="290" t="s">
        <v>80</v>
      </c>
      <c r="AB207" s="289">
        <f t="shared" si="443"/>
        <v>0</v>
      </c>
      <c r="AC207" s="290" t="s">
        <v>80</v>
      </c>
      <c r="AD207" s="290" t="s">
        <v>80</v>
      </c>
      <c r="AE207" s="290" t="s">
        <v>80</v>
      </c>
      <c r="AF207" s="287">
        <f t="shared" si="444"/>
        <v>0</v>
      </c>
      <c r="AG207" s="288" t="s">
        <v>80</v>
      </c>
      <c r="AH207" s="288" t="s">
        <v>80</v>
      </c>
      <c r="AI207" s="287">
        <f t="shared" si="459"/>
        <v>0</v>
      </c>
      <c r="AJ207" s="284">
        <f t="shared" si="459"/>
        <v>152</v>
      </c>
      <c r="AK207" s="284">
        <f t="shared" si="459"/>
        <v>189</v>
      </c>
      <c r="AL207" s="284"/>
      <c r="AM207" s="284"/>
      <c r="AN207" s="284">
        <f t="shared" si="460"/>
        <v>1032</v>
      </c>
      <c r="AO207" s="284">
        <f t="shared" si="460"/>
        <v>1059</v>
      </c>
      <c r="AP207" s="291"/>
      <c r="AQ207" s="291"/>
      <c r="AR207" s="284">
        <f t="shared" si="461"/>
        <v>25</v>
      </c>
      <c r="AS207" s="284">
        <f t="shared" si="461"/>
        <v>443</v>
      </c>
      <c r="AT207" s="284">
        <f t="shared" si="461"/>
        <v>15</v>
      </c>
      <c r="AU207" s="284">
        <f t="shared" si="461"/>
        <v>61</v>
      </c>
      <c r="AV207" s="286">
        <f t="shared" si="461"/>
        <v>0</v>
      </c>
      <c r="AW207" s="286">
        <f t="shared" si="461"/>
        <v>0</v>
      </c>
      <c r="AX207" s="286">
        <f t="shared" si="461"/>
        <v>190</v>
      </c>
      <c r="AY207" s="286">
        <f t="shared" si="461"/>
        <v>214</v>
      </c>
      <c r="AZ207" s="286">
        <f t="shared" si="461"/>
        <v>323</v>
      </c>
      <c r="BA207" s="286">
        <f t="shared" si="461"/>
        <v>475</v>
      </c>
      <c r="BB207" s="151"/>
      <c r="BC207" s="287">
        <f t="shared" si="462"/>
        <v>0</v>
      </c>
      <c r="BD207" s="287">
        <f t="shared" si="462"/>
        <v>0</v>
      </c>
      <c r="BE207" s="284">
        <f t="shared" si="462"/>
        <v>0</v>
      </c>
      <c r="BF207" s="284">
        <f t="shared" si="462"/>
        <v>0</v>
      </c>
      <c r="BG207" s="284">
        <f t="shared" si="462"/>
        <v>0</v>
      </c>
      <c r="BH207" s="333">
        <f t="shared" si="462"/>
        <v>0</v>
      </c>
      <c r="BI207" s="333">
        <f t="shared" si="462"/>
        <v>0</v>
      </c>
      <c r="BJ207" s="333">
        <f t="shared" si="462"/>
        <v>0</v>
      </c>
      <c r="BK207" s="333">
        <f t="shared" si="462"/>
        <v>0</v>
      </c>
      <c r="BL207" s="333">
        <f t="shared" si="462"/>
        <v>0</v>
      </c>
      <c r="BM207" s="333">
        <f t="shared" si="462"/>
        <v>0</v>
      </c>
      <c r="BN207" s="334">
        <f t="shared" si="449"/>
        <v>1</v>
      </c>
      <c r="BO207" s="87">
        <f t="shared" si="450"/>
        <v>2013</v>
      </c>
      <c r="BP207" s="87"/>
    </row>
    <row r="208" spans="1:68" s="35" customFormat="1" ht="10.5" customHeight="1" x14ac:dyDescent="0.2">
      <c r="A208" s="87" t="str">
        <f t="shared" si="438"/>
        <v>2012-13E400000092</v>
      </c>
      <c r="B208" s="87" t="str">
        <f t="shared" si="451"/>
        <v>Y63</v>
      </c>
      <c r="C208" s="87" t="str">
        <f t="shared" si="452"/>
        <v>2012-13</v>
      </c>
      <c r="D208" s="35" t="s">
        <v>525</v>
      </c>
      <c r="E208" s="42"/>
      <c r="F208" s="86" t="str">
        <f t="shared" si="456"/>
        <v>Y63</v>
      </c>
      <c r="G208" s="86" t="str">
        <f t="shared" si="456"/>
        <v>E40000009</v>
      </c>
      <c r="H208" s="87" t="str">
        <f t="shared" si="456"/>
        <v>North East and Yorkshire</v>
      </c>
      <c r="I208" s="292">
        <f t="shared" si="457"/>
        <v>375</v>
      </c>
      <c r="J208" s="292">
        <f t="shared" si="457"/>
        <v>77</v>
      </c>
      <c r="K208" s="292">
        <f t="shared" si="457"/>
        <v>45</v>
      </c>
      <c r="L208" s="292">
        <f t="shared" si="457"/>
        <v>19</v>
      </c>
      <c r="M208" s="292"/>
      <c r="N208" s="292"/>
      <c r="O208" s="292"/>
      <c r="P208" s="292"/>
      <c r="Q208" s="292">
        <f t="shared" si="458"/>
        <v>0</v>
      </c>
      <c r="R208" s="292">
        <f t="shared" si="458"/>
        <v>0</v>
      </c>
      <c r="S208" s="292"/>
      <c r="T208" s="284">
        <f t="shared" si="441"/>
        <v>0</v>
      </c>
      <c r="U208" s="285" t="s">
        <v>80</v>
      </c>
      <c r="V208" s="285" t="s">
        <v>80</v>
      </c>
      <c r="W208" s="285" t="s">
        <v>80</v>
      </c>
      <c r="X208" s="289">
        <f t="shared" si="442"/>
        <v>0</v>
      </c>
      <c r="Y208" s="290" t="s">
        <v>80</v>
      </c>
      <c r="Z208" s="290" t="s">
        <v>80</v>
      </c>
      <c r="AA208" s="290" t="s">
        <v>80</v>
      </c>
      <c r="AB208" s="289">
        <f t="shared" si="443"/>
        <v>0</v>
      </c>
      <c r="AC208" s="290" t="s">
        <v>80</v>
      </c>
      <c r="AD208" s="290" t="s">
        <v>80</v>
      </c>
      <c r="AE208" s="290" t="s">
        <v>80</v>
      </c>
      <c r="AF208" s="287">
        <f t="shared" si="444"/>
        <v>0</v>
      </c>
      <c r="AG208" s="288" t="s">
        <v>80</v>
      </c>
      <c r="AH208" s="288" t="s">
        <v>80</v>
      </c>
      <c r="AI208" s="287">
        <f t="shared" si="459"/>
        <v>0</v>
      </c>
      <c r="AJ208" s="284">
        <f t="shared" si="459"/>
        <v>124</v>
      </c>
      <c r="AK208" s="284">
        <f t="shared" si="459"/>
        <v>155</v>
      </c>
      <c r="AL208" s="284"/>
      <c r="AM208" s="284"/>
      <c r="AN208" s="284">
        <f t="shared" si="460"/>
        <v>971</v>
      </c>
      <c r="AO208" s="284">
        <f t="shared" si="460"/>
        <v>989</v>
      </c>
      <c r="AP208" s="291"/>
      <c r="AQ208" s="291"/>
      <c r="AR208" s="284">
        <f t="shared" si="461"/>
        <v>17</v>
      </c>
      <c r="AS208" s="284">
        <f t="shared" si="461"/>
        <v>364</v>
      </c>
      <c r="AT208" s="284">
        <f t="shared" si="461"/>
        <v>7</v>
      </c>
      <c r="AU208" s="284">
        <f t="shared" si="461"/>
        <v>42</v>
      </c>
      <c r="AV208" s="286">
        <f t="shared" si="461"/>
        <v>0</v>
      </c>
      <c r="AW208" s="286">
        <f t="shared" si="461"/>
        <v>2</v>
      </c>
      <c r="AX208" s="286">
        <f t="shared" si="461"/>
        <v>150</v>
      </c>
      <c r="AY208" s="286">
        <f t="shared" si="461"/>
        <v>176</v>
      </c>
      <c r="AZ208" s="286">
        <f t="shared" si="461"/>
        <v>288</v>
      </c>
      <c r="BA208" s="286">
        <f t="shared" si="461"/>
        <v>450</v>
      </c>
      <c r="BB208" s="151"/>
      <c r="BC208" s="287">
        <f t="shared" si="462"/>
        <v>0</v>
      </c>
      <c r="BD208" s="287">
        <f t="shared" si="462"/>
        <v>0</v>
      </c>
      <c r="BE208" s="284">
        <f t="shared" si="462"/>
        <v>0</v>
      </c>
      <c r="BF208" s="284">
        <f t="shared" si="462"/>
        <v>0</v>
      </c>
      <c r="BG208" s="284">
        <f t="shared" si="462"/>
        <v>0</v>
      </c>
      <c r="BH208" s="333">
        <f t="shared" si="462"/>
        <v>0</v>
      </c>
      <c r="BI208" s="333">
        <f t="shared" si="462"/>
        <v>0</v>
      </c>
      <c r="BJ208" s="333">
        <f t="shared" si="462"/>
        <v>0</v>
      </c>
      <c r="BK208" s="333">
        <f t="shared" si="462"/>
        <v>0</v>
      </c>
      <c r="BL208" s="333">
        <f t="shared" si="462"/>
        <v>0</v>
      </c>
      <c r="BM208" s="333">
        <f t="shared" si="462"/>
        <v>0</v>
      </c>
      <c r="BN208" s="334">
        <f t="shared" si="449"/>
        <v>2</v>
      </c>
      <c r="BO208" s="87">
        <f t="shared" si="450"/>
        <v>2013</v>
      </c>
      <c r="BP208" s="87"/>
    </row>
    <row r="209" spans="1:68" s="35" customFormat="1" ht="10.5" customHeight="1" x14ac:dyDescent="0.2">
      <c r="A209" s="87" t="str">
        <f t="shared" si="438"/>
        <v>2012-13E400000093</v>
      </c>
      <c r="B209" s="87" t="str">
        <f t="shared" si="451"/>
        <v>Y63</v>
      </c>
      <c r="C209" s="87" t="str">
        <f t="shared" si="452"/>
        <v>2012-13</v>
      </c>
      <c r="D209" s="35" t="s">
        <v>526</v>
      </c>
      <c r="E209" s="42"/>
      <c r="F209" s="86" t="str">
        <f t="shared" si="456"/>
        <v>Y63</v>
      </c>
      <c r="G209" s="86" t="str">
        <f t="shared" si="456"/>
        <v>E40000009</v>
      </c>
      <c r="H209" s="87" t="str">
        <f t="shared" si="456"/>
        <v>North East and Yorkshire</v>
      </c>
      <c r="I209" s="292">
        <f t="shared" si="457"/>
        <v>410</v>
      </c>
      <c r="J209" s="292">
        <f t="shared" si="457"/>
        <v>86</v>
      </c>
      <c r="K209" s="292">
        <f t="shared" si="457"/>
        <v>37</v>
      </c>
      <c r="L209" s="292">
        <f t="shared" si="457"/>
        <v>18</v>
      </c>
      <c r="M209" s="292"/>
      <c r="N209" s="292"/>
      <c r="O209" s="292"/>
      <c r="P209" s="292"/>
      <c r="Q209" s="292">
        <f t="shared" si="458"/>
        <v>0</v>
      </c>
      <c r="R209" s="292">
        <f t="shared" si="458"/>
        <v>0</v>
      </c>
      <c r="S209" s="292"/>
      <c r="T209" s="284">
        <f t="shared" si="441"/>
        <v>0</v>
      </c>
      <c r="U209" s="285" t="s">
        <v>80</v>
      </c>
      <c r="V209" s="285" t="s">
        <v>80</v>
      </c>
      <c r="W209" s="285" t="s">
        <v>80</v>
      </c>
      <c r="X209" s="289">
        <f t="shared" si="442"/>
        <v>0</v>
      </c>
      <c r="Y209" s="290" t="s">
        <v>80</v>
      </c>
      <c r="Z209" s="290" t="s">
        <v>80</v>
      </c>
      <c r="AA209" s="290" t="s">
        <v>80</v>
      </c>
      <c r="AB209" s="289">
        <f t="shared" si="443"/>
        <v>0</v>
      </c>
      <c r="AC209" s="290" t="s">
        <v>80</v>
      </c>
      <c r="AD209" s="290" t="s">
        <v>80</v>
      </c>
      <c r="AE209" s="290" t="s">
        <v>80</v>
      </c>
      <c r="AF209" s="287">
        <f t="shared" si="444"/>
        <v>0</v>
      </c>
      <c r="AG209" s="288" t="s">
        <v>80</v>
      </c>
      <c r="AH209" s="288" t="s">
        <v>80</v>
      </c>
      <c r="AI209" s="287">
        <f t="shared" si="459"/>
        <v>0</v>
      </c>
      <c r="AJ209" s="284">
        <f t="shared" si="459"/>
        <v>156</v>
      </c>
      <c r="AK209" s="284">
        <f t="shared" si="459"/>
        <v>194</v>
      </c>
      <c r="AL209" s="284"/>
      <c r="AM209" s="284"/>
      <c r="AN209" s="284">
        <f t="shared" si="460"/>
        <v>1005</v>
      </c>
      <c r="AO209" s="284">
        <f t="shared" si="460"/>
        <v>1056</v>
      </c>
      <c r="AP209" s="291"/>
      <c r="AQ209" s="291"/>
      <c r="AR209" s="284">
        <f t="shared" si="461"/>
        <v>24</v>
      </c>
      <c r="AS209" s="284">
        <f t="shared" si="461"/>
        <v>405</v>
      </c>
      <c r="AT209" s="284">
        <f t="shared" si="461"/>
        <v>7</v>
      </c>
      <c r="AU209" s="284">
        <f t="shared" si="461"/>
        <v>35</v>
      </c>
      <c r="AV209" s="286">
        <f t="shared" si="461"/>
        <v>0</v>
      </c>
      <c r="AW209" s="286">
        <f t="shared" si="461"/>
        <v>0</v>
      </c>
      <c r="AX209" s="286">
        <f t="shared" si="461"/>
        <v>167</v>
      </c>
      <c r="AY209" s="286">
        <f t="shared" si="461"/>
        <v>193</v>
      </c>
      <c r="AZ209" s="286">
        <f t="shared" si="461"/>
        <v>366</v>
      </c>
      <c r="BA209" s="286">
        <f t="shared" si="461"/>
        <v>563</v>
      </c>
      <c r="BB209" s="151"/>
      <c r="BC209" s="287">
        <f t="shared" si="462"/>
        <v>0</v>
      </c>
      <c r="BD209" s="287">
        <f t="shared" si="462"/>
        <v>0</v>
      </c>
      <c r="BE209" s="284">
        <f t="shared" si="462"/>
        <v>0</v>
      </c>
      <c r="BF209" s="284">
        <f t="shared" si="462"/>
        <v>0</v>
      </c>
      <c r="BG209" s="284">
        <f t="shared" si="462"/>
        <v>0</v>
      </c>
      <c r="BH209" s="333">
        <f t="shared" si="462"/>
        <v>0</v>
      </c>
      <c r="BI209" s="333">
        <f t="shared" si="462"/>
        <v>0</v>
      </c>
      <c r="BJ209" s="333">
        <f t="shared" si="462"/>
        <v>0</v>
      </c>
      <c r="BK209" s="333">
        <f t="shared" si="462"/>
        <v>0</v>
      </c>
      <c r="BL209" s="333">
        <f t="shared" si="462"/>
        <v>0</v>
      </c>
      <c r="BM209" s="333">
        <f t="shared" si="462"/>
        <v>0</v>
      </c>
      <c r="BN209" s="334">
        <f t="shared" si="449"/>
        <v>3</v>
      </c>
      <c r="BO209" s="87">
        <f t="shared" si="450"/>
        <v>2013</v>
      </c>
      <c r="BP209" s="87"/>
    </row>
    <row r="210" spans="1:68" s="35" customFormat="1" ht="10.5" customHeight="1" x14ac:dyDescent="0.2">
      <c r="A210" s="87" t="str">
        <f t="shared" si="438"/>
        <v>2013-14E400000094</v>
      </c>
      <c r="B210" s="87" t="str">
        <f t="shared" si="451"/>
        <v>Y63</v>
      </c>
      <c r="C210" s="87" t="str">
        <f t="shared" si="452"/>
        <v>2013-14</v>
      </c>
      <c r="D210" s="35" t="s">
        <v>514</v>
      </c>
      <c r="E210" s="42"/>
      <c r="F210" s="86" t="str">
        <f t="shared" si="456"/>
        <v>Y63</v>
      </c>
      <c r="G210" s="86" t="str">
        <f t="shared" si="456"/>
        <v>E40000009</v>
      </c>
      <c r="H210" s="87" t="str">
        <f t="shared" si="456"/>
        <v>North East and Yorkshire</v>
      </c>
      <c r="I210" s="292">
        <f t="shared" si="457"/>
        <v>427</v>
      </c>
      <c r="J210" s="292">
        <f t="shared" si="457"/>
        <v>87</v>
      </c>
      <c r="K210" s="292">
        <f t="shared" si="457"/>
        <v>48</v>
      </c>
      <c r="L210" s="292">
        <f t="shared" si="457"/>
        <v>20</v>
      </c>
      <c r="M210" s="292"/>
      <c r="N210" s="292"/>
      <c r="O210" s="292"/>
      <c r="P210" s="292"/>
      <c r="Q210" s="292">
        <f t="shared" si="458"/>
        <v>0</v>
      </c>
      <c r="R210" s="292">
        <f t="shared" si="458"/>
        <v>0</v>
      </c>
      <c r="S210" s="292"/>
      <c r="T210" s="284">
        <f t="shared" si="441"/>
        <v>0</v>
      </c>
      <c r="U210" s="285" t="s">
        <v>80</v>
      </c>
      <c r="V210" s="285" t="s">
        <v>80</v>
      </c>
      <c r="W210" s="285" t="s">
        <v>80</v>
      </c>
      <c r="X210" s="289">
        <f t="shared" si="442"/>
        <v>0</v>
      </c>
      <c r="Y210" s="290" t="s">
        <v>80</v>
      </c>
      <c r="Z210" s="290" t="s">
        <v>80</v>
      </c>
      <c r="AA210" s="290" t="s">
        <v>80</v>
      </c>
      <c r="AB210" s="289">
        <f t="shared" si="443"/>
        <v>0</v>
      </c>
      <c r="AC210" s="290" t="s">
        <v>80</v>
      </c>
      <c r="AD210" s="290" t="s">
        <v>80</v>
      </c>
      <c r="AE210" s="290" t="s">
        <v>80</v>
      </c>
      <c r="AF210" s="287">
        <f t="shared" si="444"/>
        <v>0</v>
      </c>
      <c r="AG210" s="288" t="s">
        <v>80</v>
      </c>
      <c r="AH210" s="288" t="s">
        <v>80</v>
      </c>
      <c r="AI210" s="287">
        <f t="shared" si="459"/>
        <v>0</v>
      </c>
      <c r="AJ210" s="284">
        <f t="shared" si="459"/>
        <v>127</v>
      </c>
      <c r="AK210" s="284">
        <f t="shared" si="459"/>
        <v>153</v>
      </c>
      <c r="AL210" s="284"/>
      <c r="AM210" s="284"/>
      <c r="AN210" s="284">
        <f t="shared" si="460"/>
        <v>857</v>
      </c>
      <c r="AO210" s="284">
        <f t="shared" si="460"/>
        <v>888</v>
      </c>
      <c r="AP210" s="291"/>
      <c r="AQ210" s="291"/>
      <c r="AR210" s="284">
        <f t="shared" si="461"/>
        <v>42</v>
      </c>
      <c r="AS210" s="284">
        <f t="shared" si="461"/>
        <v>423</v>
      </c>
      <c r="AT210" s="284">
        <f t="shared" si="461"/>
        <v>15</v>
      </c>
      <c r="AU210" s="284">
        <f t="shared" si="461"/>
        <v>44</v>
      </c>
      <c r="AV210" s="286">
        <f t="shared" si="461"/>
        <v>0</v>
      </c>
      <c r="AW210" s="286">
        <f t="shared" si="461"/>
        <v>0</v>
      </c>
      <c r="AX210" s="286">
        <f t="shared" si="461"/>
        <v>147</v>
      </c>
      <c r="AY210" s="286">
        <f t="shared" si="461"/>
        <v>175</v>
      </c>
      <c r="AZ210" s="286">
        <f t="shared" si="461"/>
        <v>330</v>
      </c>
      <c r="BA210" s="286">
        <f t="shared" si="461"/>
        <v>489</v>
      </c>
      <c r="BB210" s="151"/>
      <c r="BC210" s="287">
        <f t="shared" si="462"/>
        <v>0</v>
      </c>
      <c r="BD210" s="287">
        <f t="shared" si="462"/>
        <v>0</v>
      </c>
      <c r="BE210" s="284">
        <f t="shared" si="462"/>
        <v>0</v>
      </c>
      <c r="BF210" s="284">
        <f t="shared" si="462"/>
        <v>0</v>
      </c>
      <c r="BG210" s="284">
        <f t="shared" si="462"/>
        <v>0</v>
      </c>
      <c r="BH210" s="333">
        <f t="shared" si="462"/>
        <v>0</v>
      </c>
      <c r="BI210" s="333">
        <f t="shared" si="462"/>
        <v>0</v>
      </c>
      <c r="BJ210" s="333">
        <f t="shared" si="462"/>
        <v>0</v>
      </c>
      <c r="BK210" s="333">
        <f t="shared" si="462"/>
        <v>0</v>
      </c>
      <c r="BL210" s="333">
        <f t="shared" si="462"/>
        <v>0</v>
      </c>
      <c r="BM210" s="333">
        <f t="shared" si="462"/>
        <v>0</v>
      </c>
      <c r="BN210" s="334">
        <f t="shared" si="449"/>
        <v>4</v>
      </c>
      <c r="BO210" s="87">
        <f t="shared" si="450"/>
        <v>2013</v>
      </c>
      <c r="BP210" s="87"/>
    </row>
    <row r="211" spans="1:68" s="35" customFormat="1" ht="10.5" customHeight="1" x14ac:dyDescent="0.2">
      <c r="A211" s="87" t="str">
        <f t="shared" si="438"/>
        <v>2013-14E400000095</v>
      </c>
      <c r="B211" s="87" t="str">
        <f t="shared" si="451"/>
        <v>Y63</v>
      </c>
      <c r="C211" s="87" t="str">
        <f t="shared" si="452"/>
        <v>2013-14</v>
      </c>
      <c r="D211" s="35" t="s">
        <v>516</v>
      </c>
      <c r="E211" s="42"/>
      <c r="F211" s="86" t="str">
        <f t="shared" si="456"/>
        <v>Y63</v>
      </c>
      <c r="G211" s="86" t="str">
        <f t="shared" si="456"/>
        <v>E40000009</v>
      </c>
      <c r="H211" s="87" t="str">
        <f t="shared" si="456"/>
        <v>North East and Yorkshire</v>
      </c>
      <c r="I211" s="292">
        <f t="shared" si="457"/>
        <v>379</v>
      </c>
      <c r="J211" s="292">
        <f t="shared" si="457"/>
        <v>102</v>
      </c>
      <c r="K211" s="292">
        <f t="shared" si="457"/>
        <v>39</v>
      </c>
      <c r="L211" s="292">
        <f t="shared" si="457"/>
        <v>18</v>
      </c>
      <c r="M211" s="292"/>
      <c r="N211" s="292"/>
      <c r="O211" s="292"/>
      <c r="P211" s="292"/>
      <c r="Q211" s="292">
        <f t="shared" si="458"/>
        <v>0</v>
      </c>
      <c r="R211" s="292">
        <f t="shared" si="458"/>
        <v>0</v>
      </c>
      <c r="S211" s="292"/>
      <c r="T211" s="284">
        <f t="shared" si="441"/>
        <v>0</v>
      </c>
      <c r="U211" s="285" t="s">
        <v>80</v>
      </c>
      <c r="V211" s="285" t="s">
        <v>80</v>
      </c>
      <c r="W211" s="285" t="s">
        <v>80</v>
      </c>
      <c r="X211" s="289">
        <f t="shared" si="442"/>
        <v>0</v>
      </c>
      <c r="Y211" s="290" t="s">
        <v>80</v>
      </c>
      <c r="Z211" s="290" t="s">
        <v>80</v>
      </c>
      <c r="AA211" s="290" t="s">
        <v>80</v>
      </c>
      <c r="AB211" s="289">
        <f t="shared" si="443"/>
        <v>0</v>
      </c>
      <c r="AC211" s="290" t="s">
        <v>80</v>
      </c>
      <c r="AD211" s="290" t="s">
        <v>80</v>
      </c>
      <c r="AE211" s="290" t="s">
        <v>80</v>
      </c>
      <c r="AF211" s="287">
        <f t="shared" si="444"/>
        <v>0</v>
      </c>
      <c r="AG211" s="288" t="s">
        <v>80</v>
      </c>
      <c r="AH211" s="288" t="s">
        <v>80</v>
      </c>
      <c r="AI211" s="287">
        <f t="shared" si="459"/>
        <v>0</v>
      </c>
      <c r="AJ211" s="284">
        <f t="shared" si="459"/>
        <v>137</v>
      </c>
      <c r="AK211" s="284">
        <f t="shared" si="459"/>
        <v>171</v>
      </c>
      <c r="AL211" s="284"/>
      <c r="AM211" s="284"/>
      <c r="AN211" s="284">
        <f t="shared" si="460"/>
        <v>901</v>
      </c>
      <c r="AO211" s="284">
        <f t="shared" si="460"/>
        <v>916</v>
      </c>
      <c r="AP211" s="291"/>
      <c r="AQ211" s="291"/>
      <c r="AR211" s="284">
        <f t="shared" si="461"/>
        <v>37</v>
      </c>
      <c r="AS211" s="284">
        <f t="shared" si="461"/>
        <v>374</v>
      </c>
      <c r="AT211" s="284">
        <f t="shared" si="461"/>
        <v>7</v>
      </c>
      <c r="AU211" s="284">
        <f t="shared" si="461"/>
        <v>37</v>
      </c>
      <c r="AV211" s="286">
        <f t="shared" si="461"/>
        <v>0</v>
      </c>
      <c r="AW211" s="286">
        <f t="shared" si="461"/>
        <v>0</v>
      </c>
      <c r="AX211" s="286">
        <f t="shared" si="461"/>
        <v>199</v>
      </c>
      <c r="AY211" s="286">
        <f t="shared" si="461"/>
        <v>223</v>
      </c>
      <c r="AZ211" s="286">
        <f t="shared" si="461"/>
        <v>346</v>
      </c>
      <c r="BA211" s="286">
        <f t="shared" si="461"/>
        <v>507</v>
      </c>
      <c r="BB211" s="151"/>
      <c r="BC211" s="287">
        <f t="shared" si="462"/>
        <v>0</v>
      </c>
      <c r="BD211" s="287">
        <f t="shared" si="462"/>
        <v>0</v>
      </c>
      <c r="BE211" s="284">
        <f t="shared" si="462"/>
        <v>0</v>
      </c>
      <c r="BF211" s="284">
        <f t="shared" si="462"/>
        <v>0</v>
      </c>
      <c r="BG211" s="284">
        <f t="shared" si="462"/>
        <v>0</v>
      </c>
      <c r="BH211" s="333">
        <f t="shared" si="462"/>
        <v>0</v>
      </c>
      <c r="BI211" s="333">
        <f t="shared" si="462"/>
        <v>0</v>
      </c>
      <c r="BJ211" s="333">
        <f t="shared" si="462"/>
        <v>0</v>
      </c>
      <c r="BK211" s="333">
        <f t="shared" si="462"/>
        <v>0</v>
      </c>
      <c r="BL211" s="333">
        <f t="shared" si="462"/>
        <v>0</v>
      </c>
      <c r="BM211" s="333">
        <f t="shared" si="462"/>
        <v>0</v>
      </c>
      <c r="BN211" s="334">
        <f t="shared" si="449"/>
        <v>5</v>
      </c>
      <c r="BO211" s="87">
        <f t="shared" si="450"/>
        <v>2013</v>
      </c>
      <c r="BP211" s="87"/>
    </row>
    <row r="212" spans="1:68" s="35" customFormat="1" ht="10.5" customHeight="1" x14ac:dyDescent="0.2">
      <c r="A212" s="87" t="str">
        <f t="shared" si="438"/>
        <v>2013-14E400000096</v>
      </c>
      <c r="B212" s="87" t="str">
        <f t="shared" si="451"/>
        <v>Y63</v>
      </c>
      <c r="C212" s="87" t="str">
        <f t="shared" si="452"/>
        <v>2013-14</v>
      </c>
      <c r="D212" s="35" t="s">
        <v>517</v>
      </c>
      <c r="E212" s="42"/>
      <c r="F212" s="86" t="str">
        <f t="shared" si="456"/>
        <v>Y63</v>
      </c>
      <c r="G212" s="86" t="str">
        <f t="shared" si="456"/>
        <v>E40000009</v>
      </c>
      <c r="H212" s="87" t="str">
        <f t="shared" si="456"/>
        <v>North East and Yorkshire</v>
      </c>
      <c r="I212" s="292">
        <f t="shared" si="457"/>
        <v>332</v>
      </c>
      <c r="J212" s="292">
        <f t="shared" si="457"/>
        <v>76</v>
      </c>
      <c r="K212" s="292">
        <f t="shared" si="457"/>
        <v>51</v>
      </c>
      <c r="L212" s="292">
        <f t="shared" si="457"/>
        <v>31</v>
      </c>
      <c r="M212" s="292"/>
      <c r="N212" s="292"/>
      <c r="O212" s="292"/>
      <c r="P212" s="292"/>
      <c r="Q212" s="292">
        <f t="shared" si="458"/>
        <v>0</v>
      </c>
      <c r="R212" s="292">
        <f t="shared" si="458"/>
        <v>0</v>
      </c>
      <c r="S212" s="292"/>
      <c r="T212" s="284">
        <f t="shared" si="441"/>
        <v>0</v>
      </c>
      <c r="U212" s="285" t="s">
        <v>80</v>
      </c>
      <c r="V212" s="285" t="s">
        <v>80</v>
      </c>
      <c r="W212" s="285" t="s">
        <v>80</v>
      </c>
      <c r="X212" s="289">
        <f t="shared" si="442"/>
        <v>0</v>
      </c>
      <c r="Y212" s="290" t="s">
        <v>80</v>
      </c>
      <c r="Z212" s="290" t="s">
        <v>80</v>
      </c>
      <c r="AA212" s="290" t="s">
        <v>80</v>
      </c>
      <c r="AB212" s="289">
        <f t="shared" si="443"/>
        <v>0</v>
      </c>
      <c r="AC212" s="290" t="s">
        <v>80</v>
      </c>
      <c r="AD212" s="290" t="s">
        <v>80</v>
      </c>
      <c r="AE212" s="290" t="s">
        <v>80</v>
      </c>
      <c r="AF212" s="287">
        <f t="shared" si="444"/>
        <v>0</v>
      </c>
      <c r="AG212" s="288" t="s">
        <v>80</v>
      </c>
      <c r="AH212" s="288" t="s">
        <v>80</v>
      </c>
      <c r="AI212" s="287">
        <f t="shared" si="459"/>
        <v>0</v>
      </c>
      <c r="AJ212" s="284">
        <f t="shared" si="459"/>
        <v>146</v>
      </c>
      <c r="AK212" s="284">
        <f t="shared" si="459"/>
        <v>171</v>
      </c>
      <c r="AL212" s="284"/>
      <c r="AM212" s="284"/>
      <c r="AN212" s="284">
        <f t="shared" si="460"/>
        <v>865</v>
      </c>
      <c r="AO212" s="284">
        <f t="shared" si="460"/>
        <v>880</v>
      </c>
      <c r="AP212" s="291"/>
      <c r="AQ212" s="291"/>
      <c r="AR212" s="284">
        <f t="shared" si="461"/>
        <v>22</v>
      </c>
      <c r="AS212" s="284">
        <f t="shared" si="461"/>
        <v>322</v>
      </c>
      <c r="AT212" s="284">
        <f t="shared" si="461"/>
        <v>9</v>
      </c>
      <c r="AU212" s="284">
        <f t="shared" si="461"/>
        <v>48</v>
      </c>
      <c r="AV212" s="286">
        <f t="shared" si="461"/>
        <v>0</v>
      </c>
      <c r="AW212" s="286">
        <f t="shared" si="461"/>
        <v>0</v>
      </c>
      <c r="AX212" s="286">
        <f t="shared" si="461"/>
        <v>149</v>
      </c>
      <c r="AY212" s="286">
        <f t="shared" si="461"/>
        <v>155</v>
      </c>
      <c r="AZ212" s="286">
        <f t="shared" si="461"/>
        <v>375</v>
      </c>
      <c r="BA212" s="286">
        <f t="shared" si="461"/>
        <v>510</v>
      </c>
      <c r="BB212" s="151"/>
      <c r="BC212" s="287">
        <f t="shared" si="462"/>
        <v>0</v>
      </c>
      <c r="BD212" s="287">
        <f t="shared" si="462"/>
        <v>0</v>
      </c>
      <c r="BE212" s="284">
        <f t="shared" si="462"/>
        <v>0</v>
      </c>
      <c r="BF212" s="284">
        <f t="shared" si="462"/>
        <v>0</v>
      </c>
      <c r="BG212" s="284">
        <f t="shared" si="462"/>
        <v>0</v>
      </c>
      <c r="BH212" s="333">
        <f t="shared" si="462"/>
        <v>0</v>
      </c>
      <c r="BI212" s="333">
        <f t="shared" si="462"/>
        <v>0</v>
      </c>
      <c r="BJ212" s="333">
        <f t="shared" si="462"/>
        <v>0</v>
      </c>
      <c r="BK212" s="333">
        <f t="shared" si="462"/>
        <v>0</v>
      </c>
      <c r="BL212" s="333">
        <f t="shared" si="462"/>
        <v>0</v>
      </c>
      <c r="BM212" s="333">
        <f t="shared" si="462"/>
        <v>0</v>
      </c>
      <c r="BN212" s="334">
        <f t="shared" si="449"/>
        <v>6</v>
      </c>
      <c r="BO212" s="87">
        <f t="shared" si="450"/>
        <v>2013</v>
      </c>
      <c r="BP212" s="87"/>
    </row>
    <row r="213" spans="1:68" s="35" customFormat="1" ht="10.5" customHeight="1" x14ac:dyDescent="0.2">
      <c r="A213" s="87" t="str">
        <f t="shared" si="438"/>
        <v>2013-14E400000097</v>
      </c>
      <c r="B213" s="87" t="str">
        <f t="shared" si="451"/>
        <v>Y63</v>
      </c>
      <c r="C213" s="87" t="str">
        <f t="shared" si="452"/>
        <v>2013-14</v>
      </c>
      <c r="D213" s="35" t="s">
        <v>518</v>
      </c>
      <c r="E213" s="42"/>
      <c r="F213" s="86" t="str">
        <f t="shared" si="456"/>
        <v>Y63</v>
      </c>
      <c r="G213" s="86" t="str">
        <f t="shared" si="456"/>
        <v>E40000009</v>
      </c>
      <c r="H213" s="87" t="str">
        <f t="shared" si="456"/>
        <v>North East and Yorkshire</v>
      </c>
      <c r="I213" s="292">
        <f t="shared" si="457"/>
        <v>346</v>
      </c>
      <c r="J213" s="292">
        <f t="shared" si="457"/>
        <v>95</v>
      </c>
      <c r="K213" s="292">
        <f t="shared" si="457"/>
        <v>41</v>
      </c>
      <c r="L213" s="292">
        <f t="shared" si="457"/>
        <v>21</v>
      </c>
      <c r="M213" s="292"/>
      <c r="N213" s="292"/>
      <c r="O213" s="292"/>
      <c r="P213" s="292"/>
      <c r="Q213" s="292">
        <f t="shared" si="458"/>
        <v>0</v>
      </c>
      <c r="R213" s="292">
        <f t="shared" si="458"/>
        <v>0</v>
      </c>
      <c r="S213" s="292"/>
      <c r="T213" s="284">
        <f t="shared" si="441"/>
        <v>0</v>
      </c>
      <c r="U213" s="285" t="s">
        <v>80</v>
      </c>
      <c r="V213" s="285" t="s">
        <v>80</v>
      </c>
      <c r="W213" s="285" t="s">
        <v>80</v>
      </c>
      <c r="X213" s="289">
        <f t="shared" si="442"/>
        <v>0</v>
      </c>
      <c r="Y213" s="290" t="s">
        <v>80</v>
      </c>
      <c r="Z213" s="290" t="s">
        <v>80</v>
      </c>
      <c r="AA213" s="290" t="s">
        <v>80</v>
      </c>
      <c r="AB213" s="289">
        <f t="shared" si="443"/>
        <v>0</v>
      </c>
      <c r="AC213" s="290" t="s">
        <v>80</v>
      </c>
      <c r="AD213" s="290" t="s">
        <v>80</v>
      </c>
      <c r="AE213" s="290" t="s">
        <v>80</v>
      </c>
      <c r="AF213" s="287">
        <f t="shared" si="444"/>
        <v>0</v>
      </c>
      <c r="AG213" s="288" t="s">
        <v>80</v>
      </c>
      <c r="AH213" s="288" t="s">
        <v>80</v>
      </c>
      <c r="AI213" s="287">
        <f t="shared" si="459"/>
        <v>0</v>
      </c>
      <c r="AJ213" s="284">
        <f t="shared" si="459"/>
        <v>125</v>
      </c>
      <c r="AK213" s="284">
        <f t="shared" si="459"/>
        <v>147</v>
      </c>
      <c r="AL213" s="284"/>
      <c r="AM213" s="284"/>
      <c r="AN213" s="284">
        <f t="shared" si="460"/>
        <v>770</v>
      </c>
      <c r="AO213" s="284">
        <f t="shared" si="460"/>
        <v>786</v>
      </c>
      <c r="AP213" s="291"/>
      <c r="AQ213" s="291"/>
      <c r="AR213" s="284">
        <f t="shared" si="461"/>
        <v>35</v>
      </c>
      <c r="AS213" s="284">
        <f t="shared" si="461"/>
        <v>344</v>
      </c>
      <c r="AT213" s="284">
        <f t="shared" si="461"/>
        <v>14</v>
      </c>
      <c r="AU213" s="284">
        <f t="shared" si="461"/>
        <v>40</v>
      </c>
      <c r="AV213" s="286">
        <f t="shared" si="461"/>
        <v>0</v>
      </c>
      <c r="AW213" s="286">
        <f t="shared" si="461"/>
        <v>0</v>
      </c>
      <c r="AX213" s="286">
        <f t="shared" si="461"/>
        <v>152</v>
      </c>
      <c r="AY213" s="286">
        <f t="shared" si="461"/>
        <v>175</v>
      </c>
      <c r="AZ213" s="286">
        <f t="shared" si="461"/>
        <v>287</v>
      </c>
      <c r="BA213" s="286">
        <f t="shared" si="461"/>
        <v>401</v>
      </c>
      <c r="BB213" s="151"/>
      <c r="BC213" s="287">
        <f t="shared" si="462"/>
        <v>0</v>
      </c>
      <c r="BD213" s="287">
        <f t="shared" si="462"/>
        <v>0</v>
      </c>
      <c r="BE213" s="284">
        <f t="shared" si="462"/>
        <v>0</v>
      </c>
      <c r="BF213" s="284">
        <f t="shared" si="462"/>
        <v>0</v>
      </c>
      <c r="BG213" s="284">
        <f t="shared" si="462"/>
        <v>0</v>
      </c>
      <c r="BH213" s="333">
        <f t="shared" si="462"/>
        <v>0</v>
      </c>
      <c r="BI213" s="333">
        <f t="shared" si="462"/>
        <v>0</v>
      </c>
      <c r="BJ213" s="333">
        <f t="shared" si="462"/>
        <v>0</v>
      </c>
      <c r="BK213" s="333">
        <f t="shared" si="462"/>
        <v>0</v>
      </c>
      <c r="BL213" s="333">
        <f t="shared" si="462"/>
        <v>0</v>
      </c>
      <c r="BM213" s="333">
        <f t="shared" si="462"/>
        <v>0</v>
      </c>
      <c r="BN213" s="334">
        <f t="shared" si="449"/>
        <v>7</v>
      </c>
      <c r="BO213" s="87">
        <f t="shared" si="450"/>
        <v>2013</v>
      </c>
      <c r="BP213" s="87"/>
    </row>
    <row r="214" spans="1:68" s="35" customFormat="1" ht="10.5" customHeight="1" x14ac:dyDescent="0.2">
      <c r="A214" s="87" t="str">
        <f t="shared" si="438"/>
        <v>2013-14E400000098</v>
      </c>
      <c r="B214" s="87" t="str">
        <f t="shared" si="451"/>
        <v>Y63</v>
      </c>
      <c r="C214" s="87" t="str">
        <f t="shared" si="452"/>
        <v>2013-14</v>
      </c>
      <c r="D214" s="35" t="s">
        <v>519</v>
      </c>
      <c r="E214" s="42"/>
      <c r="F214" s="86" t="str">
        <f t="shared" si="456"/>
        <v>Y63</v>
      </c>
      <c r="G214" s="86" t="str">
        <f t="shared" si="456"/>
        <v>E40000009</v>
      </c>
      <c r="H214" s="87" t="str">
        <f t="shared" si="456"/>
        <v>North East and Yorkshire</v>
      </c>
      <c r="I214" s="292">
        <f t="shared" si="457"/>
        <v>327</v>
      </c>
      <c r="J214" s="292">
        <f t="shared" si="457"/>
        <v>84</v>
      </c>
      <c r="K214" s="292">
        <f t="shared" si="457"/>
        <v>42</v>
      </c>
      <c r="L214" s="292">
        <f t="shared" si="457"/>
        <v>23</v>
      </c>
      <c r="M214" s="292"/>
      <c r="N214" s="292"/>
      <c r="O214" s="292"/>
      <c r="P214" s="292"/>
      <c r="Q214" s="292">
        <f t="shared" si="458"/>
        <v>0</v>
      </c>
      <c r="R214" s="292">
        <f t="shared" si="458"/>
        <v>0</v>
      </c>
      <c r="S214" s="292"/>
      <c r="T214" s="284">
        <f t="shared" si="441"/>
        <v>0</v>
      </c>
      <c r="U214" s="285" t="s">
        <v>80</v>
      </c>
      <c r="V214" s="285" t="s">
        <v>80</v>
      </c>
      <c r="W214" s="285" t="s">
        <v>80</v>
      </c>
      <c r="X214" s="289">
        <f t="shared" si="442"/>
        <v>0</v>
      </c>
      <c r="Y214" s="290" t="s">
        <v>80</v>
      </c>
      <c r="Z214" s="290" t="s">
        <v>80</v>
      </c>
      <c r="AA214" s="290" t="s">
        <v>80</v>
      </c>
      <c r="AB214" s="289">
        <f t="shared" si="443"/>
        <v>0</v>
      </c>
      <c r="AC214" s="290" t="s">
        <v>80</v>
      </c>
      <c r="AD214" s="290" t="s">
        <v>80</v>
      </c>
      <c r="AE214" s="290" t="s">
        <v>80</v>
      </c>
      <c r="AF214" s="287">
        <f t="shared" si="444"/>
        <v>0</v>
      </c>
      <c r="AG214" s="288" t="s">
        <v>80</v>
      </c>
      <c r="AH214" s="288" t="s">
        <v>80</v>
      </c>
      <c r="AI214" s="287">
        <f t="shared" si="459"/>
        <v>0</v>
      </c>
      <c r="AJ214" s="284">
        <f t="shared" si="459"/>
        <v>148</v>
      </c>
      <c r="AK214" s="284">
        <f t="shared" si="459"/>
        <v>176</v>
      </c>
      <c r="AL214" s="284"/>
      <c r="AM214" s="284"/>
      <c r="AN214" s="284">
        <f t="shared" si="460"/>
        <v>902</v>
      </c>
      <c r="AO214" s="284">
        <f t="shared" si="460"/>
        <v>922</v>
      </c>
      <c r="AP214" s="291"/>
      <c r="AQ214" s="291"/>
      <c r="AR214" s="284">
        <f t="shared" si="461"/>
        <v>30</v>
      </c>
      <c r="AS214" s="284">
        <f t="shared" si="461"/>
        <v>282</v>
      </c>
      <c r="AT214" s="284">
        <f t="shared" si="461"/>
        <v>13</v>
      </c>
      <c r="AU214" s="284">
        <f t="shared" si="461"/>
        <v>35</v>
      </c>
      <c r="AV214" s="286">
        <f t="shared" si="461"/>
        <v>0</v>
      </c>
      <c r="AW214" s="286">
        <f t="shared" si="461"/>
        <v>0</v>
      </c>
      <c r="AX214" s="286">
        <f t="shared" si="461"/>
        <v>153</v>
      </c>
      <c r="AY214" s="286">
        <f t="shared" si="461"/>
        <v>177</v>
      </c>
      <c r="AZ214" s="286">
        <f t="shared" si="461"/>
        <v>328</v>
      </c>
      <c r="BA214" s="286">
        <f t="shared" si="461"/>
        <v>517</v>
      </c>
      <c r="BB214" s="151"/>
      <c r="BC214" s="287">
        <f t="shared" si="462"/>
        <v>0</v>
      </c>
      <c r="BD214" s="287">
        <f t="shared" si="462"/>
        <v>0</v>
      </c>
      <c r="BE214" s="284">
        <f t="shared" si="462"/>
        <v>0</v>
      </c>
      <c r="BF214" s="284">
        <f t="shared" si="462"/>
        <v>0</v>
      </c>
      <c r="BG214" s="284">
        <f t="shared" si="462"/>
        <v>0</v>
      </c>
      <c r="BH214" s="333">
        <f t="shared" si="462"/>
        <v>0</v>
      </c>
      <c r="BI214" s="333">
        <f t="shared" si="462"/>
        <v>0</v>
      </c>
      <c r="BJ214" s="333">
        <f t="shared" si="462"/>
        <v>0</v>
      </c>
      <c r="BK214" s="333">
        <f t="shared" si="462"/>
        <v>0</v>
      </c>
      <c r="BL214" s="333">
        <f t="shared" si="462"/>
        <v>0</v>
      </c>
      <c r="BM214" s="333">
        <f t="shared" si="462"/>
        <v>0</v>
      </c>
      <c r="BN214" s="334">
        <f t="shared" si="449"/>
        <v>8</v>
      </c>
      <c r="BO214" s="87">
        <f t="shared" si="450"/>
        <v>2013</v>
      </c>
      <c r="BP214" s="87"/>
    </row>
    <row r="215" spans="1:68" s="35" customFormat="1" ht="10.5" customHeight="1" x14ac:dyDescent="0.2">
      <c r="A215" s="87" t="str">
        <f t="shared" si="438"/>
        <v>2013-14E400000099</v>
      </c>
      <c r="B215" s="87" t="str">
        <f t="shared" si="451"/>
        <v>Y63</v>
      </c>
      <c r="C215" s="87" t="str">
        <f t="shared" si="452"/>
        <v>2013-14</v>
      </c>
      <c r="D215" s="35" t="s">
        <v>520</v>
      </c>
      <c r="E215" s="42"/>
      <c r="F215" s="86" t="str">
        <f t="shared" si="456"/>
        <v>Y63</v>
      </c>
      <c r="G215" s="86" t="str">
        <f t="shared" si="456"/>
        <v>E40000009</v>
      </c>
      <c r="H215" s="87" t="str">
        <f t="shared" si="456"/>
        <v>North East and Yorkshire</v>
      </c>
      <c r="I215" s="292">
        <f t="shared" si="457"/>
        <v>394</v>
      </c>
      <c r="J215" s="292">
        <f t="shared" si="457"/>
        <v>87</v>
      </c>
      <c r="K215" s="292">
        <f t="shared" si="457"/>
        <v>43</v>
      </c>
      <c r="L215" s="292">
        <f t="shared" si="457"/>
        <v>19</v>
      </c>
      <c r="M215" s="292"/>
      <c r="N215" s="292"/>
      <c r="O215" s="292"/>
      <c r="P215" s="292"/>
      <c r="Q215" s="292">
        <f t="shared" si="458"/>
        <v>0</v>
      </c>
      <c r="R215" s="292">
        <f t="shared" si="458"/>
        <v>0</v>
      </c>
      <c r="S215" s="292"/>
      <c r="T215" s="284">
        <f t="shared" si="441"/>
        <v>0</v>
      </c>
      <c r="U215" s="285" t="s">
        <v>80</v>
      </c>
      <c r="V215" s="285" t="s">
        <v>80</v>
      </c>
      <c r="W215" s="285" t="s">
        <v>80</v>
      </c>
      <c r="X215" s="289">
        <f t="shared" si="442"/>
        <v>0</v>
      </c>
      <c r="Y215" s="290" t="s">
        <v>80</v>
      </c>
      <c r="Z215" s="290" t="s">
        <v>80</v>
      </c>
      <c r="AA215" s="290" t="s">
        <v>80</v>
      </c>
      <c r="AB215" s="289">
        <f t="shared" si="443"/>
        <v>0</v>
      </c>
      <c r="AC215" s="290" t="s">
        <v>80</v>
      </c>
      <c r="AD215" s="290" t="s">
        <v>80</v>
      </c>
      <c r="AE215" s="290" t="s">
        <v>80</v>
      </c>
      <c r="AF215" s="287">
        <f t="shared" si="444"/>
        <v>0</v>
      </c>
      <c r="AG215" s="288" t="s">
        <v>80</v>
      </c>
      <c r="AH215" s="288" t="s">
        <v>80</v>
      </c>
      <c r="AI215" s="287">
        <f t="shared" si="459"/>
        <v>0</v>
      </c>
      <c r="AJ215" s="284">
        <f t="shared" si="459"/>
        <v>139</v>
      </c>
      <c r="AK215" s="284">
        <f t="shared" si="459"/>
        <v>154</v>
      </c>
      <c r="AL215" s="284"/>
      <c r="AM215" s="284"/>
      <c r="AN215" s="284">
        <f t="shared" si="460"/>
        <v>926</v>
      </c>
      <c r="AO215" s="284">
        <f t="shared" si="460"/>
        <v>943</v>
      </c>
      <c r="AP215" s="291"/>
      <c r="AQ215" s="291"/>
      <c r="AR215" s="284">
        <f t="shared" si="461"/>
        <v>37</v>
      </c>
      <c r="AS215" s="284">
        <f t="shared" si="461"/>
        <v>385</v>
      </c>
      <c r="AT215" s="284">
        <f t="shared" si="461"/>
        <v>18</v>
      </c>
      <c r="AU215" s="284">
        <f t="shared" si="461"/>
        <v>39</v>
      </c>
      <c r="AV215" s="286">
        <f t="shared" si="461"/>
        <v>0</v>
      </c>
      <c r="AW215" s="286">
        <f t="shared" si="461"/>
        <v>0</v>
      </c>
      <c r="AX215" s="286">
        <f t="shared" si="461"/>
        <v>153</v>
      </c>
      <c r="AY215" s="286">
        <f t="shared" si="461"/>
        <v>170</v>
      </c>
      <c r="AZ215" s="286">
        <f t="shared" si="461"/>
        <v>348</v>
      </c>
      <c r="BA215" s="286">
        <f t="shared" si="461"/>
        <v>508</v>
      </c>
      <c r="BB215" s="151"/>
      <c r="BC215" s="287">
        <f t="shared" si="462"/>
        <v>0</v>
      </c>
      <c r="BD215" s="287">
        <f t="shared" si="462"/>
        <v>0</v>
      </c>
      <c r="BE215" s="284">
        <f t="shared" si="462"/>
        <v>0</v>
      </c>
      <c r="BF215" s="284">
        <f t="shared" si="462"/>
        <v>0</v>
      </c>
      <c r="BG215" s="284">
        <f t="shared" si="462"/>
        <v>0</v>
      </c>
      <c r="BH215" s="333">
        <f t="shared" si="462"/>
        <v>0</v>
      </c>
      <c r="BI215" s="333">
        <f t="shared" si="462"/>
        <v>0</v>
      </c>
      <c r="BJ215" s="333">
        <f t="shared" si="462"/>
        <v>0</v>
      </c>
      <c r="BK215" s="333">
        <f t="shared" si="462"/>
        <v>0</v>
      </c>
      <c r="BL215" s="333">
        <f t="shared" si="462"/>
        <v>0</v>
      </c>
      <c r="BM215" s="333">
        <f t="shared" si="462"/>
        <v>0</v>
      </c>
      <c r="BN215" s="334">
        <f t="shared" si="449"/>
        <v>9</v>
      </c>
      <c r="BO215" s="87">
        <f t="shared" si="450"/>
        <v>2013</v>
      </c>
      <c r="BP215" s="87"/>
    </row>
    <row r="216" spans="1:68" s="35" customFormat="1" ht="10.5" customHeight="1" x14ac:dyDescent="0.2">
      <c r="A216" s="87" t="str">
        <f t="shared" si="438"/>
        <v>2013-14E4000000910</v>
      </c>
      <c r="B216" s="87" t="str">
        <f t="shared" si="451"/>
        <v>Y63</v>
      </c>
      <c r="C216" s="87" t="str">
        <f t="shared" si="452"/>
        <v>2013-14</v>
      </c>
      <c r="D216" s="35" t="s">
        <v>521</v>
      </c>
      <c r="E216" s="42"/>
      <c r="F216" s="86" t="str">
        <f t="shared" si="456"/>
        <v>Y63</v>
      </c>
      <c r="G216" s="86" t="str">
        <f t="shared" si="456"/>
        <v>E40000009</v>
      </c>
      <c r="H216" s="87" t="str">
        <f t="shared" si="456"/>
        <v>North East and Yorkshire</v>
      </c>
      <c r="I216" s="292">
        <f t="shared" si="457"/>
        <v>372</v>
      </c>
      <c r="J216" s="292">
        <f t="shared" si="457"/>
        <v>85</v>
      </c>
      <c r="K216" s="292">
        <f t="shared" si="457"/>
        <v>56</v>
      </c>
      <c r="L216" s="292">
        <f t="shared" si="457"/>
        <v>27</v>
      </c>
      <c r="M216" s="292"/>
      <c r="N216" s="292"/>
      <c r="O216" s="292"/>
      <c r="P216" s="292"/>
      <c r="Q216" s="292">
        <f t="shared" si="458"/>
        <v>0</v>
      </c>
      <c r="R216" s="292">
        <f t="shared" si="458"/>
        <v>0</v>
      </c>
      <c r="S216" s="292"/>
      <c r="T216" s="284">
        <f t="shared" si="441"/>
        <v>0</v>
      </c>
      <c r="U216" s="285" t="s">
        <v>80</v>
      </c>
      <c r="V216" s="285" t="s">
        <v>80</v>
      </c>
      <c r="W216" s="285" t="s">
        <v>80</v>
      </c>
      <c r="X216" s="289">
        <f t="shared" si="442"/>
        <v>0</v>
      </c>
      <c r="Y216" s="290" t="s">
        <v>80</v>
      </c>
      <c r="Z216" s="290" t="s">
        <v>80</v>
      </c>
      <c r="AA216" s="290" t="s">
        <v>80</v>
      </c>
      <c r="AB216" s="289">
        <f t="shared" si="443"/>
        <v>0</v>
      </c>
      <c r="AC216" s="290" t="s">
        <v>80</v>
      </c>
      <c r="AD216" s="290" t="s">
        <v>80</v>
      </c>
      <c r="AE216" s="290" t="s">
        <v>80</v>
      </c>
      <c r="AF216" s="287">
        <f t="shared" si="444"/>
        <v>0</v>
      </c>
      <c r="AG216" s="288" t="s">
        <v>80</v>
      </c>
      <c r="AH216" s="288" t="s">
        <v>80</v>
      </c>
      <c r="AI216" s="287">
        <f t="shared" si="459"/>
        <v>0</v>
      </c>
      <c r="AJ216" s="284">
        <f t="shared" si="459"/>
        <v>124</v>
      </c>
      <c r="AK216" s="284">
        <f t="shared" si="459"/>
        <v>145</v>
      </c>
      <c r="AL216" s="284"/>
      <c r="AM216" s="284"/>
      <c r="AN216" s="284">
        <f t="shared" si="460"/>
        <v>942</v>
      </c>
      <c r="AO216" s="284">
        <f t="shared" si="460"/>
        <v>961</v>
      </c>
      <c r="AP216" s="291"/>
      <c r="AQ216" s="291"/>
      <c r="AR216" s="284">
        <f t="shared" ref="AR216:BA225" si="463">SUMIFS(AR$729:AR$10135, $BN$729:$BN$10135, $BN216,$BO$729:$BO$10135, $BO216, $B$729:$B$10135, $B216)</f>
        <v>42</v>
      </c>
      <c r="AS216" s="284">
        <f t="shared" si="463"/>
        <v>368</v>
      </c>
      <c r="AT216" s="284">
        <f t="shared" si="463"/>
        <v>19</v>
      </c>
      <c r="AU216" s="284">
        <f t="shared" si="463"/>
        <v>54</v>
      </c>
      <c r="AV216" s="286">
        <f t="shared" si="463"/>
        <v>0</v>
      </c>
      <c r="AW216" s="286">
        <f t="shared" si="463"/>
        <v>0</v>
      </c>
      <c r="AX216" s="286">
        <f t="shared" si="463"/>
        <v>139</v>
      </c>
      <c r="AY216" s="286">
        <f t="shared" si="463"/>
        <v>152</v>
      </c>
      <c r="AZ216" s="286">
        <f t="shared" si="463"/>
        <v>314</v>
      </c>
      <c r="BA216" s="286">
        <f t="shared" si="463"/>
        <v>460</v>
      </c>
      <c r="BB216" s="151"/>
      <c r="BC216" s="287">
        <f t="shared" ref="BC216:BM225" si="464">SUMIFS(BC$729:BC$10135, $BN$729:$BN$10135, $BN216,$BO$729:$BO$10135, $BO216, $B$729:$B$10135, $B216)</f>
        <v>0</v>
      </c>
      <c r="BD216" s="287">
        <f t="shared" si="464"/>
        <v>0</v>
      </c>
      <c r="BE216" s="284">
        <f t="shared" si="464"/>
        <v>0</v>
      </c>
      <c r="BF216" s="284">
        <f t="shared" si="464"/>
        <v>0</v>
      </c>
      <c r="BG216" s="284">
        <f t="shared" si="464"/>
        <v>0</v>
      </c>
      <c r="BH216" s="333">
        <f t="shared" si="464"/>
        <v>0</v>
      </c>
      <c r="BI216" s="333">
        <f t="shared" si="464"/>
        <v>0</v>
      </c>
      <c r="BJ216" s="333">
        <f t="shared" si="464"/>
        <v>0</v>
      </c>
      <c r="BK216" s="333">
        <f t="shared" si="464"/>
        <v>0</v>
      </c>
      <c r="BL216" s="333">
        <f t="shared" si="464"/>
        <v>0</v>
      </c>
      <c r="BM216" s="333">
        <f t="shared" si="464"/>
        <v>0</v>
      </c>
      <c r="BN216" s="334">
        <f t="shared" si="449"/>
        <v>10</v>
      </c>
      <c r="BO216" s="87">
        <f t="shared" si="450"/>
        <v>2013</v>
      </c>
      <c r="BP216" s="87"/>
    </row>
    <row r="217" spans="1:68" s="35" customFormat="1" ht="10.5" customHeight="1" x14ac:dyDescent="0.2">
      <c r="A217" s="87" t="str">
        <f t="shared" si="438"/>
        <v>2013-14E4000000911</v>
      </c>
      <c r="B217" s="87" t="str">
        <f t="shared" si="451"/>
        <v>Y63</v>
      </c>
      <c r="C217" s="87" t="str">
        <f t="shared" si="452"/>
        <v>2013-14</v>
      </c>
      <c r="D217" s="35" t="s">
        <v>522</v>
      </c>
      <c r="E217" s="42"/>
      <c r="F217" s="86" t="str">
        <f t="shared" si="456"/>
        <v>Y63</v>
      </c>
      <c r="G217" s="86" t="str">
        <f t="shared" si="456"/>
        <v>E40000009</v>
      </c>
      <c r="H217" s="87" t="str">
        <f t="shared" si="456"/>
        <v>North East and Yorkshire</v>
      </c>
      <c r="I217" s="292">
        <f t="shared" si="457"/>
        <v>394</v>
      </c>
      <c r="J217" s="292">
        <f t="shared" si="457"/>
        <v>82</v>
      </c>
      <c r="K217" s="292">
        <f t="shared" si="457"/>
        <v>43</v>
      </c>
      <c r="L217" s="292">
        <f t="shared" si="457"/>
        <v>19</v>
      </c>
      <c r="M217" s="292"/>
      <c r="N217" s="292"/>
      <c r="O217" s="292"/>
      <c r="P217" s="292"/>
      <c r="Q217" s="292">
        <f t="shared" si="458"/>
        <v>0</v>
      </c>
      <c r="R217" s="292">
        <f t="shared" si="458"/>
        <v>0</v>
      </c>
      <c r="S217" s="292"/>
      <c r="T217" s="284">
        <f t="shared" si="441"/>
        <v>0</v>
      </c>
      <c r="U217" s="285" t="s">
        <v>80</v>
      </c>
      <c r="V217" s="285" t="s">
        <v>80</v>
      </c>
      <c r="W217" s="285" t="s">
        <v>80</v>
      </c>
      <c r="X217" s="289">
        <f t="shared" si="442"/>
        <v>0</v>
      </c>
      <c r="Y217" s="290" t="s">
        <v>80</v>
      </c>
      <c r="Z217" s="290" t="s">
        <v>80</v>
      </c>
      <c r="AA217" s="290" t="s">
        <v>80</v>
      </c>
      <c r="AB217" s="289">
        <f t="shared" si="443"/>
        <v>0</v>
      </c>
      <c r="AC217" s="290" t="s">
        <v>80</v>
      </c>
      <c r="AD217" s="290" t="s">
        <v>80</v>
      </c>
      <c r="AE217" s="290" t="s">
        <v>80</v>
      </c>
      <c r="AF217" s="287">
        <f t="shared" si="444"/>
        <v>0</v>
      </c>
      <c r="AG217" s="288" t="s">
        <v>80</v>
      </c>
      <c r="AH217" s="288" t="s">
        <v>80</v>
      </c>
      <c r="AI217" s="287">
        <f t="shared" si="459"/>
        <v>0</v>
      </c>
      <c r="AJ217" s="284">
        <f t="shared" si="459"/>
        <v>120</v>
      </c>
      <c r="AK217" s="284">
        <f t="shared" si="459"/>
        <v>148</v>
      </c>
      <c r="AL217" s="284"/>
      <c r="AM217" s="284"/>
      <c r="AN217" s="284">
        <f t="shared" si="460"/>
        <v>1028</v>
      </c>
      <c r="AO217" s="284">
        <f t="shared" si="460"/>
        <v>1082</v>
      </c>
      <c r="AP217" s="291"/>
      <c r="AQ217" s="291"/>
      <c r="AR217" s="284">
        <f t="shared" si="463"/>
        <v>36</v>
      </c>
      <c r="AS217" s="284">
        <f t="shared" si="463"/>
        <v>382</v>
      </c>
      <c r="AT217" s="284">
        <f t="shared" si="463"/>
        <v>12</v>
      </c>
      <c r="AU217" s="284">
        <f t="shared" si="463"/>
        <v>39</v>
      </c>
      <c r="AV217" s="286">
        <f t="shared" si="463"/>
        <v>0</v>
      </c>
      <c r="AW217" s="286">
        <f t="shared" si="463"/>
        <v>0</v>
      </c>
      <c r="AX217" s="286">
        <f t="shared" si="463"/>
        <v>152</v>
      </c>
      <c r="AY217" s="286">
        <f t="shared" si="463"/>
        <v>170</v>
      </c>
      <c r="AZ217" s="286">
        <f t="shared" si="463"/>
        <v>376</v>
      </c>
      <c r="BA217" s="286">
        <f t="shared" si="463"/>
        <v>556</v>
      </c>
      <c r="BB217" s="151"/>
      <c r="BC217" s="287">
        <f t="shared" si="464"/>
        <v>0</v>
      </c>
      <c r="BD217" s="287">
        <f t="shared" si="464"/>
        <v>0</v>
      </c>
      <c r="BE217" s="284">
        <f t="shared" si="464"/>
        <v>0</v>
      </c>
      <c r="BF217" s="284">
        <f t="shared" si="464"/>
        <v>0</v>
      </c>
      <c r="BG217" s="284">
        <f t="shared" si="464"/>
        <v>0</v>
      </c>
      <c r="BH217" s="333">
        <f t="shared" si="464"/>
        <v>0</v>
      </c>
      <c r="BI217" s="333">
        <f t="shared" si="464"/>
        <v>0</v>
      </c>
      <c r="BJ217" s="333">
        <f t="shared" si="464"/>
        <v>0</v>
      </c>
      <c r="BK217" s="333">
        <f t="shared" si="464"/>
        <v>0</v>
      </c>
      <c r="BL217" s="333">
        <f t="shared" si="464"/>
        <v>0</v>
      </c>
      <c r="BM217" s="333">
        <f t="shared" si="464"/>
        <v>0</v>
      </c>
      <c r="BN217" s="334">
        <f t="shared" si="449"/>
        <v>11</v>
      </c>
      <c r="BO217" s="87">
        <f t="shared" si="450"/>
        <v>2013</v>
      </c>
      <c r="BP217" s="87"/>
    </row>
    <row r="218" spans="1:68" s="35" customFormat="1" ht="10.5" customHeight="1" x14ac:dyDescent="0.2">
      <c r="A218" s="87" t="str">
        <f t="shared" ref="A218:A249" si="465">CONCATENATE(C218,G218,BN218)</f>
        <v>2013-14E4000000912</v>
      </c>
      <c r="B218" s="87" t="str">
        <f t="shared" si="451"/>
        <v>Y63</v>
      </c>
      <c r="C218" s="87" t="str">
        <f t="shared" si="452"/>
        <v>2013-14</v>
      </c>
      <c r="D218" s="35" t="s">
        <v>523</v>
      </c>
      <c r="E218" s="42"/>
      <c r="F218" s="86" t="str">
        <f t="shared" si="456"/>
        <v>Y63</v>
      </c>
      <c r="G218" s="86" t="str">
        <f t="shared" si="456"/>
        <v>E40000009</v>
      </c>
      <c r="H218" s="87" t="str">
        <f t="shared" si="456"/>
        <v>North East and Yorkshire</v>
      </c>
      <c r="I218" s="292">
        <f t="shared" si="457"/>
        <v>460</v>
      </c>
      <c r="J218" s="292">
        <f t="shared" si="457"/>
        <v>118</v>
      </c>
      <c r="K218" s="292">
        <f t="shared" si="457"/>
        <v>49</v>
      </c>
      <c r="L218" s="292">
        <f t="shared" si="457"/>
        <v>22</v>
      </c>
      <c r="M218" s="292"/>
      <c r="N218" s="292"/>
      <c r="O218" s="292"/>
      <c r="P218" s="292"/>
      <c r="Q218" s="292">
        <f t="shared" si="458"/>
        <v>0</v>
      </c>
      <c r="R218" s="292">
        <f t="shared" si="458"/>
        <v>0</v>
      </c>
      <c r="S218" s="292"/>
      <c r="T218" s="284">
        <f t="shared" ref="T218:T249" si="466">SUMIFS(T$729:T$10135, $BN$729:$BN$10135, $BN218,$BO$729:$BO$10135, $BO218, $B$729:$B$10135, $B218)</f>
        <v>0</v>
      </c>
      <c r="U218" s="285" t="s">
        <v>80</v>
      </c>
      <c r="V218" s="285" t="s">
        <v>80</v>
      </c>
      <c r="W218" s="285" t="s">
        <v>80</v>
      </c>
      <c r="X218" s="289">
        <f t="shared" ref="X218:X249" si="467">SUMIFS(X$729:X$10135, $BN$729:$BN$10135, $BN218,$BO$729:$BO$10135, $BO218, $B$729:$B$10135, $B218)</f>
        <v>0</v>
      </c>
      <c r="Y218" s="290" t="s">
        <v>80</v>
      </c>
      <c r="Z218" s="290" t="s">
        <v>80</v>
      </c>
      <c r="AA218" s="290" t="s">
        <v>80</v>
      </c>
      <c r="AB218" s="289">
        <f t="shared" ref="AB218:AB249" si="468">SUMIFS(AB$729:AB$10135, $BN$729:$BN$10135, $BN218,$BO$729:$BO$10135, $BO218, $B$729:$B$10135, $B218)</f>
        <v>0</v>
      </c>
      <c r="AC218" s="290" t="s">
        <v>80</v>
      </c>
      <c r="AD218" s="290" t="s">
        <v>80</v>
      </c>
      <c r="AE218" s="290" t="s">
        <v>80</v>
      </c>
      <c r="AF218" s="287">
        <f t="shared" ref="AF218:AF249" si="469">SUMIFS(AF$729:AF$10135, $BN$729:$BN$10135, $BN218,$BO$729:$BO$10135, $BO218, $B$729:$B$10135, $B218)</f>
        <v>0</v>
      </c>
      <c r="AG218" s="288" t="s">
        <v>80</v>
      </c>
      <c r="AH218" s="288" t="s">
        <v>80</v>
      </c>
      <c r="AI218" s="287">
        <f t="shared" si="459"/>
        <v>0</v>
      </c>
      <c r="AJ218" s="284">
        <f t="shared" si="459"/>
        <v>138</v>
      </c>
      <c r="AK218" s="284">
        <f t="shared" si="459"/>
        <v>164</v>
      </c>
      <c r="AL218" s="284"/>
      <c r="AM218" s="284"/>
      <c r="AN218" s="284">
        <f t="shared" si="460"/>
        <v>978</v>
      </c>
      <c r="AO218" s="284">
        <f t="shared" si="460"/>
        <v>1051</v>
      </c>
      <c r="AP218" s="291"/>
      <c r="AQ218" s="291"/>
      <c r="AR218" s="284">
        <f t="shared" si="463"/>
        <v>29</v>
      </c>
      <c r="AS218" s="284">
        <f t="shared" si="463"/>
        <v>441</v>
      </c>
      <c r="AT218" s="284">
        <f t="shared" si="463"/>
        <v>13</v>
      </c>
      <c r="AU218" s="284">
        <f t="shared" si="463"/>
        <v>46</v>
      </c>
      <c r="AV218" s="286">
        <f t="shared" si="463"/>
        <v>0</v>
      </c>
      <c r="AW218" s="286">
        <f t="shared" si="463"/>
        <v>0</v>
      </c>
      <c r="AX218" s="286">
        <f t="shared" si="463"/>
        <v>158</v>
      </c>
      <c r="AY218" s="286">
        <f t="shared" si="463"/>
        <v>182</v>
      </c>
      <c r="AZ218" s="286">
        <f t="shared" si="463"/>
        <v>338</v>
      </c>
      <c r="BA218" s="286">
        <f t="shared" si="463"/>
        <v>522</v>
      </c>
      <c r="BB218" s="151"/>
      <c r="BC218" s="287">
        <f t="shared" si="464"/>
        <v>0</v>
      </c>
      <c r="BD218" s="287">
        <f t="shared" si="464"/>
        <v>0</v>
      </c>
      <c r="BE218" s="284">
        <f t="shared" si="464"/>
        <v>0</v>
      </c>
      <c r="BF218" s="284">
        <f t="shared" si="464"/>
        <v>0</v>
      </c>
      <c r="BG218" s="284">
        <f t="shared" si="464"/>
        <v>0</v>
      </c>
      <c r="BH218" s="333">
        <f t="shared" si="464"/>
        <v>0</v>
      </c>
      <c r="BI218" s="333">
        <f t="shared" si="464"/>
        <v>0</v>
      </c>
      <c r="BJ218" s="333">
        <f t="shared" si="464"/>
        <v>0</v>
      </c>
      <c r="BK218" s="333">
        <f t="shared" si="464"/>
        <v>0</v>
      </c>
      <c r="BL218" s="333">
        <f t="shared" si="464"/>
        <v>0</v>
      </c>
      <c r="BM218" s="333">
        <f t="shared" si="464"/>
        <v>0</v>
      </c>
      <c r="BN218" s="334">
        <f t="shared" ref="BN218:BN249" si="470">MONTH(1&amp;$D218)</f>
        <v>12</v>
      </c>
      <c r="BO218" s="87">
        <f t="shared" ref="BO218:BO249" si="471">VALUE(LEFT(C218,4)+IF($BN218&lt;4,1,0))</f>
        <v>2013</v>
      </c>
      <c r="BP218" s="87"/>
    </row>
    <row r="219" spans="1:68" s="35" customFormat="1" ht="10.5" customHeight="1" x14ac:dyDescent="0.2">
      <c r="A219" s="87" t="str">
        <f t="shared" si="465"/>
        <v>2013-14E400000091</v>
      </c>
      <c r="B219" s="87" t="str">
        <f t="shared" si="451"/>
        <v>Y63</v>
      </c>
      <c r="C219" s="87" t="str">
        <f t="shared" si="452"/>
        <v>2013-14</v>
      </c>
      <c r="D219" s="35" t="s">
        <v>524</v>
      </c>
      <c r="E219" s="42"/>
      <c r="F219" s="86" t="str">
        <f t="shared" si="456"/>
        <v>Y63</v>
      </c>
      <c r="G219" s="86" t="str">
        <f t="shared" si="456"/>
        <v>E40000009</v>
      </c>
      <c r="H219" s="87" t="str">
        <f t="shared" si="456"/>
        <v>North East and Yorkshire</v>
      </c>
      <c r="I219" s="292">
        <f t="shared" si="457"/>
        <v>421</v>
      </c>
      <c r="J219" s="292">
        <f t="shared" si="457"/>
        <v>109</v>
      </c>
      <c r="K219" s="292">
        <f t="shared" si="457"/>
        <v>58</v>
      </c>
      <c r="L219" s="292">
        <f t="shared" si="457"/>
        <v>37</v>
      </c>
      <c r="M219" s="292"/>
      <c r="N219" s="292"/>
      <c r="O219" s="292"/>
      <c r="P219" s="292"/>
      <c r="Q219" s="292">
        <f t="shared" si="458"/>
        <v>0</v>
      </c>
      <c r="R219" s="292">
        <f t="shared" si="458"/>
        <v>0</v>
      </c>
      <c r="S219" s="292"/>
      <c r="T219" s="284">
        <f t="shared" si="466"/>
        <v>0</v>
      </c>
      <c r="U219" s="285" t="s">
        <v>80</v>
      </c>
      <c r="V219" s="285" t="s">
        <v>80</v>
      </c>
      <c r="W219" s="285" t="s">
        <v>80</v>
      </c>
      <c r="X219" s="289">
        <f t="shared" si="467"/>
        <v>0</v>
      </c>
      <c r="Y219" s="290" t="s">
        <v>80</v>
      </c>
      <c r="Z219" s="290" t="s">
        <v>80</v>
      </c>
      <c r="AA219" s="290" t="s">
        <v>80</v>
      </c>
      <c r="AB219" s="289">
        <f t="shared" si="468"/>
        <v>0</v>
      </c>
      <c r="AC219" s="290" t="s">
        <v>80</v>
      </c>
      <c r="AD219" s="290" t="s">
        <v>80</v>
      </c>
      <c r="AE219" s="290" t="s">
        <v>80</v>
      </c>
      <c r="AF219" s="287">
        <f t="shared" si="469"/>
        <v>0</v>
      </c>
      <c r="AG219" s="288" t="s">
        <v>80</v>
      </c>
      <c r="AH219" s="288" t="s">
        <v>80</v>
      </c>
      <c r="AI219" s="287">
        <f t="shared" si="459"/>
        <v>0</v>
      </c>
      <c r="AJ219" s="284">
        <f t="shared" si="459"/>
        <v>136</v>
      </c>
      <c r="AK219" s="284">
        <f t="shared" si="459"/>
        <v>162</v>
      </c>
      <c r="AL219" s="284"/>
      <c r="AM219" s="284"/>
      <c r="AN219" s="284">
        <f t="shared" si="460"/>
        <v>942</v>
      </c>
      <c r="AO219" s="284">
        <f t="shared" si="460"/>
        <v>964</v>
      </c>
      <c r="AP219" s="291"/>
      <c r="AQ219" s="291"/>
      <c r="AR219" s="284">
        <f t="shared" si="463"/>
        <v>32</v>
      </c>
      <c r="AS219" s="284">
        <f t="shared" si="463"/>
        <v>415</v>
      </c>
      <c r="AT219" s="284">
        <f t="shared" si="463"/>
        <v>18</v>
      </c>
      <c r="AU219" s="284">
        <f t="shared" si="463"/>
        <v>56</v>
      </c>
      <c r="AV219" s="286">
        <f t="shared" si="463"/>
        <v>0</v>
      </c>
      <c r="AW219" s="286">
        <f t="shared" si="463"/>
        <v>0</v>
      </c>
      <c r="AX219" s="286">
        <f t="shared" si="463"/>
        <v>181</v>
      </c>
      <c r="AY219" s="286">
        <f t="shared" si="463"/>
        <v>212</v>
      </c>
      <c r="AZ219" s="286">
        <f t="shared" si="463"/>
        <v>314</v>
      </c>
      <c r="BA219" s="286">
        <f t="shared" si="463"/>
        <v>488</v>
      </c>
      <c r="BB219" s="151"/>
      <c r="BC219" s="287">
        <f t="shared" si="464"/>
        <v>0</v>
      </c>
      <c r="BD219" s="287">
        <f t="shared" si="464"/>
        <v>0</v>
      </c>
      <c r="BE219" s="284">
        <f t="shared" si="464"/>
        <v>0</v>
      </c>
      <c r="BF219" s="284">
        <f t="shared" si="464"/>
        <v>0</v>
      </c>
      <c r="BG219" s="284">
        <f t="shared" si="464"/>
        <v>0</v>
      </c>
      <c r="BH219" s="333">
        <f t="shared" si="464"/>
        <v>0</v>
      </c>
      <c r="BI219" s="333">
        <f t="shared" si="464"/>
        <v>0</v>
      </c>
      <c r="BJ219" s="333">
        <f t="shared" si="464"/>
        <v>0</v>
      </c>
      <c r="BK219" s="333">
        <f t="shared" si="464"/>
        <v>0</v>
      </c>
      <c r="BL219" s="333">
        <f t="shared" si="464"/>
        <v>0</v>
      </c>
      <c r="BM219" s="333">
        <f t="shared" si="464"/>
        <v>0</v>
      </c>
      <c r="BN219" s="334">
        <f t="shared" si="470"/>
        <v>1</v>
      </c>
      <c r="BO219" s="87">
        <f t="shared" si="471"/>
        <v>2014</v>
      </c>
      <c r="BP219" s="87"/>
    </row>
    <row r="220" spans="1:68" s="35" customFormat="1" ht="10.5" customHeight="1" x14ac:dyDescent="0.2">
      <c r="A220" s="87" t="str">
        <f t="shared" si="465"/>
        <v>2013-14E400000092</v>
      </c>
      <c r="B220" s="87" t="str">
        <f t="shared" si="451"/>
        <v>Y63</v>
      </c>
      <c r="C220" s="87" t="str">
        <f t="shared" si="452"/>
        <v>2013-14</v>
      </c>
      <c r="D220" s="35" t="s">
        <v>525</v>
      </c>
      <c r="E220" s="42"/>
      <c r="F220" s="86" t="str">
        <f t="shared" ref="F220:H235" si="472">F219</f>
        <v>Y63</v>
      </c>
      <c r="G220" s="86" t="str">
        <f t="shared" si="472"/>
        <v>E40000009</v>
      </c>
      <c r="H220" s="87" t="str">
        <f t="shared" si="472"/>
        <v>North East and Yorkshire</v>
      </c>
      <c r="I220" s="292">
        <f t="shared" si="457"/>
        <v>328</v>
      </c>
      <c r="J220" s="292">
        <f t="shared" si="457"/>
        <v>78</v>
      </c>
      <c r="K220" s="292">
        <f t="shared" si="457"/>
        <v>42</v>
      </c>
      <c r="L220" s="292">
        <f t="shared" si="457"/>
        <v>27</v>
      </c>
      <c r="M220" s="292"/>
      <c r="N220" s="292"/>
      <c r="O220" s="292"/>
      <c r="P220" s="292"/>
      <c r="Q220" s="292">
        <f t="shared" si="458"/>
        <v>0</v>
      </c>
      <c r="R220" s="292">
        <f t="shared" si="458"/>
        <v>0</v>
      </c>
      <c r="S220" s="292"/>
      <c r="T220" s="284">
        <f t="shared" si="466"/>
        <v>0</v>
      </c>
      <c r="U220" s="285" t="s">
        <v>80</v>
      </c>
      <c r="V220" s="285" t="s">
        <v>80</v>
      </c>
      <c r="W220" s="285" t="s">
        <v>80</v>
      </c>
      <c r="X220" s="289">
        <f t="shared" si="467"/>
        <v>0</v>
      </c>
      <c r="Y220" s="290" t="s">
        <v>80</v>
      </c>
      <c r="Z220" s="290" t="s">
        <v>80</v>
      </c>
      <c r="AA220" s="290" t="s">
        <v>80</v>
      </c>
      <c r="AB220" s="289">
        <f t="shared" si="468"/>
        <v>0</v>
      </c>
      <c r="AC220" s="290" t="s">
        <v>80</v>
      </c>
      <c r="AD220" s="290" t="s">
        <v>80</v>
      </c>
      <c r="AE220" s="290" t="s">
        <v>80</v>
      </c>
      <c r="AF220" s="287">
        <f t="shared" si="469"/>
        <v>0</v>
      </c>
      <c r="AG220" s="288" t="s">
        <v>80</v>
      </c>
      <c r="AH220" s="288" t="s">
        <v>80</v>
      </c>
      <c r="AI220" s="287">
        <f t="shared" si="459"/>
        <v>0</v>
      </c>
      <c r="AJ220" s="284">
        <f t="shared" si="459"/>
        <v>130</v>
      </c>
      <c r="AK220" s="284">
        <f t="shared" si="459"/>
        <v>157</v>
      </c>
      <c r="AL220" s="284"/>
      <c r="AM220" s="284"/>
      <c r="AN220" s="284">
        <f t="shared" si="460"/>
        <v>899</v>
      </c>
      <c r="AO220" s="284">
        <f t="shared" si="460"/>
        <v>918</v>
      </c>
      <c r="AP220" s="291"/>
      <c r="AQ220" s="291"/>
      <c r="AR220" s="284">
        <f t="shared" si="463"/>
        <v>26</v>
      </c>
      <c r="AS220" s="284">
        <f t="shared" si="463"/>
        <v>315</v>
      </c>
      <c r="AT220" s="284">
        <f t="shared" si="463"/>
        <v>17</v>
      </c>
      <c r="AU220" s="284">
        <f t="shared" si="463"/>
        <v>38</v>
      </c>
      <c r="AV220" s="286">
        <f t="shared" si="463"/>
        <v>0</v>
      </c>
      <c r="AW220" s="286">
        <f t="shared" si="463"/>
        <v>0</v>
      </c>
      <c r="AX220" s="286">
        <f t="shared" si="463"/>
        <v>163</v>
      </c>
      <c r="AY220" s="286">
        <f t="shared" si="463"/>
        <v>201</v>
      </c>
      <c r="AZ220" s="286">
        <f t="shared" si="463"/>
        <v>311</v>
      </c>
      <c r="BA220" s="286">
        <f t="shared" si="463"/>
        <v>468</v>
      </c>
      <c r="BB220" s="151"/>
      <c r="BC220" s="287">
        <f t="shared" si="464"/>
        <v>0</v>
      </c>
      <c r="BD220" s="287">
        <f t="shared" si="464"/>
        <v>0</v>
      </c>
      <c r="BE220" s="284">
        <f t="shared" si="464"/>
        <v>0</v>
      </c>
      <c r="BF220" s="284">
        <f t="shared" si="464"/>
        <v>0</v>
      </c>
      <c r="BG220" s="284">
        <f t="shared" si="464"/>
        <v>0</v>
      </c>
      <c r="BH220" s="333">
        <f t="shared" si="464"/>
        <v>0</v>
      </c>
      <c r="BI220" s="333">
        <f t="shared" si="464"/>
        <v>0</v>
      </c>
      <c r="BJ220" s="333">
        <f t="shared" si="464"/>
        <v>0</v>
      </c>
      <c r="BK220" s="333">
        <f t="shared" si="464"/>
        <v>0</v>
      </c>
      <c r="BL220" s="333">
        <f t="shared" si="464"/>
        <v>0</v>
      </c>
      <c r="BM220" s="333">
        <f t="shared" si="464"/>
        <v>0</v>
      </c>
      <c r="BN220" s="334">
        <f t="shared" si="470"/>
        <v>2</v>
      </c>
      <c r="BO220" s="87">
        <f t="shared" si="471"/>
        <v>2014</v>
      </c>
      <c r="BP220" s="87"/>
    </row>
    <row r="221" spans="1:68" s="35" customFormat="1" ht="10.5" customHeight="1" x14ac:dyDescent="0.2">
      <c r="A221" s="87" t="str">
        <f t="shared" si="465"/>
        <v>2013-14E400000093</v>
      </c>
      <c r="B221" s="87" t="str">
        <f t="shared" si="451"/>
        <v>Y63</v>
      </c>
      <c r="C221" s="87" t="str">
        <f t="shared" si="452"/>
        <v>2013-14</v>
      </c>
      <c r="D221" s="35" t="s">
        <v>526</v>
      </c>
      <c r="E221" s="42"/>
      <c r="F221" s="86" t="str">
        <f t="shared" si="472"/>
        <v>Y63</v>
      </c>
      <c r="G221" s="86" t="str">
        <f t="shared" si="472"/>
        <v>E40000009</v>
      </c>
      <c r="H221" s="87" t="str">
        <f t="shared" si="472"/>
        <v>North East and Yorkshire</v>
      </c>
      <c r="I221" s="292">
        <f t="shared" si="457"/>
        <v>407</v>
      </c>
      <c r="J221" s="292">
        <f t="shared" si="457"/>
        <v>96</v>
      </c>
      <c r="K221" s="292">
        <f t="shared" si="457"/>
        <v>40</v>
      </c>
      <c r="L221" s="292">
        <f t="shared" si="457"/>
        <v>18</v>
      </c>
      <c r="M221" s="292"/>
      <c r="N221" s="292"/>
      <c r="O221" s="292"/>
      <c r="P221" s="292"/>
      <c r="Q221" s="292">
        <f t="shared" si="458"/>
        <v>0</v>
      </c>
      <c r="R221" s="292">
        <f t="shared" si="458"/>
        <v>0</v>
      </c>
      <c r="S221" s="292"/>
      <c r="T221" s="284">
        <f t="shared" si="466"/>
        <v>0</v>
      </c>
      <c r="U221" s="285" t="s">
        <v>80</v>
      </c>
      <c r="V221" s="285" t="s">
        <v>80</v>
      </c>
      <c r="W221" s="285" t="s">
        <v>80</v>
      </c>
      <c r="X221" s="289">
        <f t="shared" si="467"/>
        <v>0</v>
      </c>
      <c r="Y221" s="290" t="s">
        <v>80</v>
      </c>
      <c r="Z221" s="290" t="s">
        <v>80</v>
      </c>
      <c r="AA221" s="290" t="s">
        <v>80</v>
      </c>
      <c r="AB221" s="289">
        <f t="shared" si="468"/>
        <v>0</v>
      </c>
      <c r="AC221" s="290" t="s">
        <v>80</v>
      </c>
      <c r="AD221" s="290" t="s">
        <v>80</v>
      </c>
      <c r="AE221" s="290" t="s">
        <v>80</v>
      </c>
      <c r="AF221" s="287">
        <f t="shared" si="469"/>
        <v>0</v>
      </c>
      <c r="AG221" s="288" t="s">
        <v>80</v>
      </c>
      <c r="AH221" s="288" t="s">
        <v>80</v>
      </c>
      <c r="AI221" s="287">
        <f t="shared" si="459"/>
        <v>0</v>
      </c>
      <c r="AJ221" s="284">
        <f t="shared" si="459"/>
        <v>144</v>
      </c>
      <c r="AK221" s="284">
        <f t="shared" si="459"/>
        <v>172</v>
      </c>
      <c r="AL221" s="284"/>
      <c r="AM221" s="284"/>
      <c r="AN221" s="284">
        <f t="shared" si="460"/>
        <v>1057</v>
      </c>
      <c r="AO221" s="284">
        <f t="shared" si="460"/>
        <v>1074</v>
      </c>
      <c r="AP221" s="291"/>
      <c r="AQ221" s="291"/>
      <c r="AR221" s="284">
        <f t="shared" si="463"/>
        <v>33</v>
      </c>
      <c r="AS221" s="284">
        <f t="shared" si="463"/>
        <v>398</v>
      </c>
      <c r="AT221" s="284">
        <f t="shared" si="463"/>
        <v>12</v>
      </c>
      <c r="AU221" s="284">
        <f t="shared" si="463"/>
        <v>39</v>
      </c>
      <c r="AV221" s="286">
        <f t="shared" si="463"/>
        <v>0</v>
      </c>
      <c r="AW221" s="286">
        <f t="shared" si="463"/>
        <v>0</v>
      </c>
      <c r="AX221" s="286">
        <f t="shared" si="463"/>
        <v>178</v>
      </c>
      <c r="AY221" s="286">
        <f t="shared" si="463"/>
        <v>206</v>
      </c>
      <c r="AZ221" s="286">
        <f t="shared" si="463"/>
        <v>463</v>
      </c>
      <c r="BA221" s="286">
        <f t="shared" si="463"/>
        <v>671</v>
      </c>
      <c r="BB221" s="151"/>
      <c r="BC221" s="287">
        <f t="shared" si="464"/>
        <v>0</v>
      </c>
      <c r="BD221" s="287">
        <f t="shared" si="464"/>
        <v>0</v>
      </c>
      <c r="BE221" s="284">
        <f t="shared" si="464"/>
        <v>0</v>
      </c>
      <c r="BF221" s="284">
        <f t="shared" si="464"/>
        <v>0</v>
      </c>
      <c r="BG221" s="284">
        <f t="shared" si="464"/>
        <v>0</v>
      </c>
      <c r="BH221" s="333">
        <f t="shared" si="464"/>
        <v>0</v>
      </c>
      <c r="BI221" s="333">
        <f t="shared" si="464"/>
        <v>0</v>
      </c>
      <c r="BJ221" s="333">
        <f t="shared" si="464"/>
        <v>0</v>
      </c>
      <c r="BK221" s="333">
        <f t="shared" si="464"/>
        <v>0</v>
      </c>
      <c r="BL221" s="333">
        <f t="shared" si="464"/>
        <v>0</v>
      </c>
      <c r="BM221" s="333">
        <f t="shared" si="464"/>
        <v>0</v>
      </c>
      <c r="BN221" s="334">
        <f t="shared" si="470"/>
        <v>3</v>
      </c>
      <c r="BO221" s="87">
        <f t="shared" si="471"/>
        <v>2014</v>
      </c>
      <c r="BP221" s="87"/>
    </row>
    <row r="222" spans="1:68" s="35" customFormat="1" ht="10.5" customHeight="1" x14ac:dyDescent="0.2">
      <c r="A222" s="87" t="str">
        <f t="shared" si="465"/>
        <v>2014-15E400000094</v>
      </c>
      <c r="B222" s="87" t="str">
        <f t="shared" si="451"/>
        <v>Y63</v>
      </c>
      <c r="C222" s="87" t="str">
        <f t="shared" si="452"/>
        <v>2014-15</v>
      </c>
      <c r="D222" s="35" t="s">
        <v>514</v>
      </c>
      <c r="E222" s="42"/>
      <c r="F222" s="86" t="str">
        <f t="shared" si="472"/>
        <v>Y63</v>
      </c>
      <c r="G222" s="86" t="str">
        <f t="shared" si="472"/>
        <v>E40000009</v>
      </c>
      <c r="H222" s="87" t="str">
        <f t="shared" si="472"/>
        <v>North East and Yorkshire</v>
      </c>
      <c r="I222" s="292">
        <f t="shared" si="457"/>
        <v>378</v>
      </c>
      <c r="J222" s="292">
        <f t="shared" si="457"/>
        <v>91</v>
      </c>
      <c r="K222" s="292">
        <f t="shared" si="457"/>
        <v>38</v>
      </c>
      <c r="L222" s="292">
        <f t="shared" si="457"/>
        <v>20</v>
      </c>
      <c r="M222" s="292"/>
      <c r="N222" s="292"/>
      <c r="O222" s="292"/>
      <c r="P222" s="292"/>
      <c r="Q222" s="292">
        <f t="shared" si="458"/>
        <v>0</v>
      </c>
      <c r="R222" s="292">
        <f t="shared" si="458"/>
        <v>0</v>
      </c>
      <c r="S222" s="292"/>
      <c r="T222" s="284">
        <f t="shared" si="466"/>
        <v>0</v>
      </c>
      <c r="U222" s="285" t="s">
        <v>80</v>
      </c>
      <c r="V222" s="285" t="s">
        <v>80</v>
      </c>
      <c r="W222" s="285" t="s">
        <v>80</v>
      </c>
      <c r="X222" s="289">
        <f t="shared" si="467"/>
        <v>0</v>
      </c>
      <c r="Y222" s="290" t="s">
        <v>80</v>
      </c>
      <c r="Z222" s="290" t="s">
        <v>80</v>
      </c>
      <c r="AA222" s="290" t="s">
        <v>80</v>
      </c>
      <c r="AB222" s="289">
        <f t="shared" si="468"/>
        <v>0</v>
      </c>
      <c r="AC222" s="290" t="s">
        <v>80</v>
      </c>
      <c r="AD222" s="290" t="s">
        <v>80</v>
      </c>
      <c r="AE222" s="290" t="s">
        <v>80</v>
      </c>
      <c r="AF222" s="287">
        <f t="shared" si="469"/>
        <v>0</v>
      </c>
      <c r="AG222" s="288" t="s">
        <v>80</v>
      </c>
      <c r="AH222" s="288" t="s">
        <v>80</v>
      </c>
      <c r="AI222" s="287">
        <f t="shared" si="459"/>
        <v>0</v>
      </c>
      <c r="AJ222" s="284">
        <f t="shared" si="459"/>
        <v>135</v>
      </c>
      <c r="AK222" s="284">
        <f t="shared" si="459"/>
        <v>156</v>
      </c>
      <c r="AL222" s="284"/>
      <c r="AM222" s="284"/>
      <c r="AN222" s="284">
        <f t="shared" si="460"/>
        <v>890</v>
      </c>
      <c r="AO222" s="284">
        <f t="shared" si="460"/>
        <v>909</v>
      </c>
      <c r="AP222" s="291"/>
      <c r="AQ222" s="291"/>
      <c r="AR222" s="284">
        <f t="shared" si="463"/>
        <v>19</v>
      </c>
      <c r="AS222" s="284">
        <f t="shared" si="463"/>
        <v>362</v>
      </c>
      <c r="AT222" s="284">
        <f t="shared" si="463"/>
        <v>10</v>
      </c>
      <c r="AU222" s="284">
        <f t="shared" si="463"/>
        <v>36</v>
      </c>
      <c r="AV222" s="286">
        <f t="shared" si="463"/>
        <v>0</v>
      </c>
      <c r="AW222" s="286">
        <f t="shared" si="463"/>
        <v>0</v>
      </c>
      <c r="AX222" s="286">
        <f t="shared" si="463"/>
        <v>162</v>
      </c>
      <c r="AY222" s="286">
        <f t="shared" si="463"/>
        <v>191</v>
      </c>
      <c r="AZ222" s="286">
        <f t="shared" si="463"/>
        <v>344</v>
      </c>
      <c r="BA222" s="286">
        <f t="shared" si="463"/>
        <v>534</v>
      </c>
      <c r="BB222" s="151"/>
      <c r="BC222" s="287">
        <f t="shared" si="464"/>
        <v>0</v>
      </c>
      <c r="BD222" s="287">
        <f t="shared" si="464"/>
        <v>0</v>
      </c>
      <c r="BE222" s="284">
        <f t="shared" si="464"/>
        <v>0</v>
      </c>
      <c r="BF222" s="284">
        <f t="shared" si="464"/>
        <v>0</v>
      </c>
      <c r="BG222" s="284">
        <f t="shared" si="464"/>
        <v>0</v>
      </c>
      <c r="BH222" s="333">
        <f t="shared" si="464"/>
        <v>0</v>
      </c>
      <c r="BI222" s="333">
        <f t="shared" si="464"/>
        <v>0</v>
      </c>
      <c r="BJ222" s="333">
        <f t="shared" si="464"/>
        <v>0</v>
      </c>
      <c r="BK222" s="333">
        <f t="shared" si="464"/>
        <v>0</v>
      </c>
      <c r="BL222" s="333">
        <f t="shared" si="464"/>
        <v>0</v>
      </c>
      <c r="BM222" s="333">
        <f t="shared" si="464"/>
        <v>0</v>
      </c>
      <c r="BN222" s="334">
        <f t="shared" si="470"/>
        <v>4</v>
      </c>
      <c r="BO222" s="87">
        <f t="shared" si="471"/>
        <v>2014</v>
      </c>
      <c r="BP222" s="87"/>
    </row>
    <row r="223" spans="1:68" s="35" customFormat="1" ht="10.5" customHeight="1" x14ac:dyDescent="0.2">
      <c r="A223" s="87" t="str">
        <f t="shared" si="465"/>
        <v>2014-15E400000095</v>
      </c>
      <c r="B223" s="87" t="str">
        <f t="shared" si="451"/>
        <v>Y63</v>
      </c>
      <c r="C223" s="87" t="str">
        <f t="shared" si="452"/>
        <v>2014-15</v>
      </c>
      <c r="D223" s="35" t="s">
        <v>516</v>
      </c>
      <c r="E223" s="42"/>
      <c r="F223" s="86" t="str">
        <f t="shared" si="472"/>
        <v>Y63</v>
      </c>
      <c r="G223" s="86" t="str">
        <f t="shared" si="472"/>
        <v>E40000009</v>
      </c>
      <c r="H223" s="87" t="str">
        <f t="shared" si="472"/>
        <v>North East and Yorkshire</v>
      </c>
      <c r="I223" s="292">
        <f t="shared" si="457"/>
        <v>364</v>
      </c>
      <c r="J223" s="292">
        <f t="shared" si="457"/>
        <v>78</v>
      </c>
      <c r="K223" s="292">
        <f t="shared" si="457"/>
        <v>39</v>
      </c>
      <c r="L223" s="292">
        <f t="shared" si="457"/>
        <v>19</v>
      </c>
      <c r="M223" s="292"/>
      <c r="N223" s="292"/>
      <c r="O223" s="292"/>
      <c r="P223" s="292"/>
      <c r="Q223" s="292">
        <f t="shared" si="458"/>
        <v>0</v>
      </c>
      <c r="R223" s="292">
        <f t="shared" si="458"/>
        <v>0</v>
      </c>
      <c r="S223" s="292"/>
      <c r="T223" s="284">
        <f t="shared" si="466"/>
        <v>0</v>
      </c>
      <c r="U223" s="285" t="s">
        <v>80</v>
      </c>
      <c r="V223" s="285" t="s">
        <v>80</v>
      </c>
      <c r="W223" s="285" t="s">
        <v>80</v>
      </c>
      <c r="X223" s="289">
        <f t="shared" si="467"/>
        <v>0</v>
      </c>
      <c r="Y223" s="290" t="s">
        <v>80</v>
      </c>
      <c r="Z223" s="290" t="s">
        <v>80</v>
      </c>
      <c r="AA223" s="290" t="s">
        <v>80</v>
      </c>
      <c r="AB223" s="289">
        <f t="shared" si="468"/>
        <v>0</v>
      </c>
      <c r="AC223" s="290" t="s">
        <v>80</v>
      </c>
      <c r="AD223" s="290" t="s">
        <v>80</v>
      </c>
      <c r="AE223" s="290" t="s">
        <v>80</v>
      </c>
      <c r="AF223" s="287">
        <f t="shared" si="469"/>
        <v>0</v>
      </c>
      <c r="AG223" s="288" t="s">
        <v>80</v>
      </c>
      <c r="AH223" s="288" t="s">
        <v>80</v>
      </c>
      <c r="AI223" s="287">
        <f t="shared" si="459"/>
        <v>0</v>
      </c>
      <c r="AJ223" s="284">
        <f t="shared" si="459"/>
        <v>155</v>
      </c>
      <c r="AK223" s="284">
        <f t="shared" si="459"/>
        <v>174</v>
      </c>
      <c r="AL223" s="284"/>
      <c r="AM223" s="284"/>
      <c r="AN223" s="284">
        <f t="shared" si="460"/>
        <v>970</v>
      </c>
      <c r="AO223" s="284">
        <f t="shared" si="460"/>
        <v>987</v>
      </c>
      <c r="AP223" s="291"/>
      <c r="AQ223" s="291"/>
      <c r="AR223" s="284">
        <f t="shared" si="463"/>
        <v>18</v>
      </c>
      <c r="AS223" s="284">
        <f t="shared" si="463"/>
        <v>329</v>
      </c>
      <c r="AT223" s="284">
        <f t="shared" si="463"/>
        <v>9</v>
      </c>
      <c r="AU223" s="284">
        <f t="shared" si="463"/>
        <v>32</v>
      </c>
      <c r="AV223" s="286">
        <f t="shared" si="463"/>
        <v>0</v>
      </c>
      <c r="AW223" s="286">
        <f t="shared" si="463"/>
        <v>0</v>
      </c>
      <c r="AX223" s="286">
        <f t="shared" si="463"/>
        <v>171</v>
      </c>
      <c r="AY223" s="286">
        <f t="shared" si="463"/>
        <v>202</v>
      </c>
      <c r="AZ223" s="286">
        <f t="shared" si="463"/>
        <v>312</v>
      </c>
      <c r="BA223" s="286">
        <f t="shared" si="463"/>
        <v>516</v>
      </c>
      <c r="BB223" s="151"/>
      <c r="BC223" s="287">
        <f t="shared" si="464"/>
        <v>0</v>
      </c>
      <c r="BD223" s="287">
        <f t="shared" si="464"/>
        <v>0</v>
      </c>
      <c r="BE223" s="284">
        <f t="shared" si="464"/>
        <v>0</v>
      </c>
      <c r="BF223" s="284">
        <f t="shared" si="464"/>
        <v>0</v>
      </c>
      <c r="BG223" s="284">
        <f t="shared" si="464"/>
        <v>0</v>
      </c>
      <c r="BH223" s="333">
        <f t="shared" si="464"/>
        <v>0</v>
      </c>
      <c r="BI223" s="333">
        <f t="shared" si="464"/>
        <v>0</v>
      </c>
      <c r="BJ223" s="333">
        <f t="shared" si="464"/>
        <v>0</v>
      </c>
      <c r="BK223" s="333">
        <f t="shared" si="464"/>
        <v>0</v>
      </c>
      <c r="BL223" s="333">
        <f t="shared" si="464"/>
        <v>0</v>
      </c>
      <c r="BM223" s="333">
        <f t="shared" si="464"/>
        <v>0</v>
      </c>
      <c r="BN223" s="334">
        <f t="shared" si="470"/>
        <v>5</v>
      </c>
      <c r="BO223" s="87">
        <f t="shared" si="471"/>
        <v>2014</v>
      </c>
      <c r="BP223" s="87"/>
    </row>
    <row r="224" spans="1:68" s="35" customFormat="1" ht="10.5" customHeight="1" x14ac:dyDescent="0.2">
      <c r="A224" s="87" t="str">
        <f t="shared" si="465"/>
        <v>2014-15E400000096</v>
      </c>
      <c r="B224" s="87" t="str">
        <f t="shared" si="451"/>
        <v>Y63</v>
      </c>
      <c r="C224" s="87" t="str">
        <f t="shared" si="452"/>
        <v>2014-15</v>
      </c>
      <c r="D224" s="35" t="s">
        <v>517</v>
      </c>
      <c r="E224" s="42"/>
      <c r="F224" s="86" t="str">
        <f t="shared" si="472"/>
        <v>Y63</v>
      </c>
      <c r="G224" s="86" t="str">
        <f t="shared" si="472"/>
        <v>E40000009</v>
      </c>
      <c r="H224" s="87" t="str">
        <f t="shared" si="472"/>
        <v>North East and Yorkshire</v>
      </c>
      <c r="I224" s="292">
        <f t="shared" si="457"/>
        <v>344</v>
      </c>
      <c r="J224" s="292">
        <f t="shared" si="457"/>
        <v>72</v>
      </c>
      <c r="K224" s="292">
        <f t="shared" si="457"/>
        <v>49</v>
      </c>
      <c r="L224" s="292">
        <f t="shared" si="457"/>
        <v>28</v>
      </c>
      <c r="M224" s="292"/>
      <c r="N224" s="292"/>
      <c r="O224" s="292"/>
      <c r="P224" s="292"/>
      <c r="Q224" s="292">
        <f t="shared" si="458"/>
        <v>0</v>
      </c>
      <c r="R224" s="292">
        <f t="shared" si="458"/>
        <v>0</v>
      </c>
      <c r="S224" s="292"/>
      <c r="T224" s="284">
        <f t="shared" si="466"/>
        <v>0</v>
      </c>
      <c r="U224" s="285" t="s">
        <v>80</v>
      </c>
      <c r="V224" s="285" t="s">
        <v>80</v>
      </c>
      <c r="W224" s="285" t="s">
        <v>80</v>
      </c>
      <c r="X224" s="289">
        <f t="shared" si="467"/>
        <v>0</v>
      </c>
      <c r="Y224" s="290" t="s">
        <v>80</v>
      </c>
      <c r="Z224" s="290" t="s">
        <v>80</v>
      </c>
      <c r="AA224" s="290" t="s">
        <v>80</v>
      </c>
      <c r="AB224" s="289">
        <f t="shared" si="468"/>
        <v>0</v>
      </c>
      <c r="AC224" s="290" t="s">
        <v>80</v>
      </c>
      <c r="AD224" s="290" t="s">
        <v>80</v>
      </c>
      <c r="AE224" s="290" t="s">
        <v>80</v>
      </c>
      <c r="AF224" s="287">
        <f t="shared" si="469"/>
        <v>0</v>
      </c>
      <c r="AG224" s="288" t="s">
        <v>80</v>
      </c>
      <c r="AH224" s="288" t="s">
        <v>80</v>
      </c>
      <c r="AI224" s="287">
        <f t="shared" si="459"/>
        <v>0</v>
      </c>
      <c r="AJ224" s="284">
        <f t="shared" si="459"/>
        <v>141</v>
      </c>
      <c r="AK224" s="284">
        <f t="shared" si="459"/>
        <v>161</v>
      </c>
      <c r="AL224" s="284"/>
      <c r="AM224" s="284"/>
      <c r="AN224" s="284">
        <f t="shared" si="460"/>
        <v>970</v>
      </c>
      <c r="AO224" s="284">
        <f t="shared" si="460"/>
        <v>992</v>
      </c>
      <c r="AP224" s="291"/>
      <c r="AQ224" s="291"/>
      <c r="AR224" s="284">
        <f t="shared" si="463"/>
        <v>32</v>
      </c>
      <c r="AS224" s="284">
        <f t="shared" si="463"/>
        <v>324</v>
      </c>
      <c r="AT224" s="284">
        <f t="shared" si="463"/>
        <v>18</v>
      </c>
      <c r="AU224" s="284">
        <f t="shared" si="463"/>
        <v>39</v>
      </c>
      <c r="AV224" s="286">
        <f t="shared" si="463"/>
        <v>0</v>
      </c>
      <c r="AW224" s="286">
        <f t="shared" si="463"/>
        <v>0</v>
      </c>
      <c r="AX224" s="286">
        <f t="shared" si="463"/>
        <v>151</v>
      </c>
      <c r="AY224" s="286">
        <f t="shared" si="463"/>
        <v>174</v>
      </c>
      <c r="AZ224" s="286">
        <f t="shared" si="463"/>
        <v>328</v>
      </c>
      <c r="BA224" s="286">
        <f t="shared" si="463"/>
        <v>522</v>
      </c>
      <c r="BB224" s="151"/>
      <c r="BC224" s="287">
        <f t="shared" si="464"/>
        <v>0</v>
      </c>
      <c r="BD224" s="287">
        <f t="shared" si="464"/>
        <v>0</v>
      </c>
      <c r="BE224" s="284">
        <f t="shared" si="464"/>
        <v>0</v>
      </c>
      <c r="BF224" s="284">
        <f t="shared" si="464"/>
        <v>0</v>
      </c>
      <c r="BG224" s="284">
        <f t="shared" si="464"/>
        <v>0</v>
      </c>
      <c r="BH224" s="333">
        <f t="shared" si="464"/>
        <v>0</v>
      </c>
      <c r="BI224" s="333">
        <f t="shared" si="464"/>
        <v>0</v>
      </c>
      <c r="BJ224" s="333">
        <f t="shared" si="464"/>
        <v>0</v>
      </c>
      <c r="BK224" s="333">
        <f t="shared" si="464"/>
        <v>0</v>
      </c>
      <c r="BL224" s="333">
        <f t="shared" si="464"/>
        <v>0</v>
      </c>
      <c r="BM224" s="333">
        <f t="shared" si="464"/>
        <v>0</v>
      </c>
      <c r="BN224" s="334">
        <f t="shared" si="470"/>
        <v>6</v>
      </c>
      <c r="BO224" s="87">
        <f t="shared" si="471"/>
        <v>2014</v>
      </c>
      <c r="BP224" s="87"/>
    </row>
    <row r="225" spans="1:68" s="35" customFormat="1" ht="10.5" customHeight="1" x14ac:dyDescent="0.2">
      <c r="A225" s="87" t="str">
        <f t="shared" si="465"/>
        <v>2014-15E400000097</v>
      </c>
      <c r="B225" s="87" t="str">
        <f t="shared" si="451"/>
        <v>Y63</v>
      </c>
      <c r="C225" s="87" t="str">
        <f t="shared" si="452"/>
        <v>2014-15</v>
      </c>
      <c r="D225" s="35" t="s">
        <v>518</v>
      </c>
      <c r="E225" s="42"/>
      <c r="F225" s="86" t="str">
        <f t="shared" si="472"/>
        <v>Y63</v>
      </c>
      <c r="G225" s="86" t="str">
        <f t="shared" si="472"/>
        <v>E40000009</v>
      </c>
      <c r="H225" s="87" t="str">
        <f t="shared" si="472"/>
        <v>North East and Yorkshire</v>
      </c>
      <c r="I225" s="292">
        <f t="shared" si="457"/>
        <v>335</v>
      </c>
      <c r="J225" s="292">
        <f t="shared" si="457"/>
        <v>79</v>
      </c>
      <c r="K225" s="292">
        <f t="shared" si="457"/>
        <v>34</v>
      </c>
      <c r="L225" s="292">
        <f t="shared" si="457"/>
        <v>17</v>
      </c>
      <c r="M225" s="292"/>
      <c r="N225" s="292"/>
      <c r="O225" s="292"/>
      <c r="P225" s="292"/>
      <c r="Q225" s="292">
        <f t="shared" si="458"/>
        <v>0</v>
      </c>
      <c r="R225" s="292">
        <f t="shared" si="458"/>
        <v>0</v>
      </c>
      <c r="S225" s="292"/>
      <c r="T225" s="284">
        <f t="shared" si="466"/>
        <v>0</v>
      </c>
      <c r="U225" s="285" t="s">
        <v>80</v>
      </c>
      <c r="V225" s="285" t="s">
        <v>80</v>
      </c>
      <c r="W225" s="285" t="s">
        <v>80</v>
      </c>
      <c r="X225" s="289">
        <f t="shared" si="467"/>
        <v>0</v>
      </c>
      <c r="Y225" s="290" t="s">
        <v>80</v>
      </c>
      <c r="Z225" s="290" t="s">
        <v>80</v>
      </c>
      <c r="AA225" s="290" t="s">
        <v>80</v>
      </c>
      <c r="AB225" s="289">
        <f t="shared" si="468"/>
        <v>0</v>
      </c>
      <c r="AC225" s="290" t="s">
        <v>80</v>
      </c>
      <c r="AD225" s="290" t="s">
        <v>80</v>
      </c>
      <c r="AE225" s="290" t="s">
        <v>80</v>
      </c>
      <c r="AF225" s="287">
        <f t="shared" si="469"/>
        <v>0</v>
      </c>
      <c r="AG225" s="288" t="s">
        <v>80</v>
      </c>
      <c r="AH225" s="288" t="s">
        <v>80</v>
      </c>
      <c r="AI225" s="287">
        <f t="shared" si="459"/>
        <v>0</v>
      </c>
      <c r="AJ225" s="284">
        <f t="shared" si="459"/>
        <v>129</v>
      </c>
      <c r="AK225" s="284">
        <f t="shared" si="459"/>
        <v>147</v>
      </c>
      <c r="AL225" s="284"/>
      <c r="AM225" s="284"/>
      <c r="AN225" s="284">
        <f t="shared" si="460"/>
        <v>1080</v>
      </c>
      <c r="AO225" s="284">
        <f t="shared" si="460"/>
        <v>1098</v>
      </c>
      <c r="AP225" s="291"/>
      <c r="AQ225" s="291"/>
      <c r="AR225" s="284">
        <f t="shared" si="463"/>
        <v>31</v>
      </c>
      <c r="AS225" s="284">
        <f t="shared" si="463"/>
        <v>316</v>
      </c>
      <c r="AT225" s="284">
        <f t="shared" si="463"/>
        <v>12</v>
      </c>
      <c r="AU225" s="284">
        <f t="shared" si="463"/>
        <v>29</v>
      </c>
      <c r="AV225" s="286">
        <f t="shared" si="463"/>
        <v>0</v>
      </c>
      <c r="AW225" s="286">
        <f t="shared" si="463"/>
        <v>0</v>
      </c>
      <c r="AX225" s="286">
        <f t="shared" si="463"/>
        <v>152</v>
      </c>
      <c r="AY225" s="286">
        <f t="shared" si="463"/>
        <v>168</v>
      </c>
      <c r="AZ225" s="286">
        <f t="shared" si="463"/>
        <v>328</v>
      </c>
      <c r="BA225" s="286">
        <f t="shared" si="463"/>
        <v>531</v>
      </c>
      <c r="BB225" s="151"/>
      <c r="BC225" s="287">
        <f t="shared" si="464"/>
        <v>0</v>
      </c>
      <c r="BD225" s="287">
        <f t="shared" si="464"/>
        <v>0</v>
      </c>
      <c r="BE225" s="284">
        <f t="shared" si="464"/>
        <v>0</v>
      </c>
      <c r="BF225" s="284">
        <f t="shared" si="464"/>
        <v>0</v>
      </c>
      <c r="BG225" s="284">
        <f t="shared" si="464"/>
        <v>0</v>
      </c>
      <c r="BH225" s="333">
        <f t="shared" si="464"/>
        <v>0</v>
      </c>
      <c r="BI225" s="333">
        <f t="shared" si="464"/>
        <v>0</v>
      </c>
      <c r="BJ225" s="333">
        <f t="shared" si="464"/>
        <v>0</v>
      </c>
      <c r="BK225" s="333">
        <f t="shared" si="464"/>
        <v>0</v>
      </c>
      <c r="BL225" s="333">
        <f t="shared" si="464"/>
        <v>0</v>
      </c>
      <c r="BM225" s="333">
        <f t="shared" si="464"/>
        <v>0</v>
      </c>
      <c r="BN225" s="334">
        <f t="shared" si="470"/>
        <v>7</v>
      </c>
      <c r="BO225" s="87">
        <f t="shared" si="471"/>
        <v>2014</v>
      </c>
      <c r="BP225" s="87"/>
    </row>
    <row r="226" spans="1:68" s="35" customFormat="1" ht="10.5" customHeight="1" x14ac:dyDescent="0.2">
      <c r="A226" s="87" t="str">
        <f t="shared" si="465"/>
        <v>2014-15E400000098</v>
      </c>
      <c r="B226" s="87" t="str">
        <f t="shared" si="451"/>
        <v>Y63</v>
      </c>
      <c r="C226" s="87" t="str">
        <f t="shared" si="452"/>
        <v>2014-15</v>
      </c>
      <c r="D226" s="35" t="s">
        <v>519</v>
      </c>
      <c r="E226" s="42"/>
      <c r="F226" s="86" t="str">
        <f t="shared" si="472"/>
        <v>Y63</v>
      </c>
      <c r="G226" s="86" t="str">
        <f t="shared" si="472"/>
        <v>E40000009</v>
      </c>
      <c r="H226" s="87" t="str">
        <f t="shared" si="472"/>
        <v>North East and Yorkshire</v>
      </c>
      <c r="I226" s="292">
        <f t="shared" ref="I226:L245" si="473">SUMIFS(I$729:I$10135, $BN$729:$BN$10135, $BN226,$BO$729:$BO$10135, $BO226, $B$729:$B$10135, $B226)</f>
        <v>378</v>
      </c>
      <c r="J226" s="292">
        <f t="shared" si="473"/>
        <v>114</v>
      </c>
      <c r="K226" s="292">
        <f t="shared" si="473"/>
        <v>44</v>
      </c>
      <c r="L226" s="292">
        <f t="shared" si="473"/>
        <v>20</v>
      </c>
      <c r="M226" s="292"/>
      <c r="N226" s="292"/>
      <c r="O226" s="292"/>
      <c r="P226" s="292"/>
      <c r="Q226" s="292">
        <f t="shared" ref="Q226:R245" si="474">SUMIFS(Q$729:Q$10135, $BN$729:$BN$10135, $BN226,$BO$729:$BO$10135, $BO226, $B$729:$B$10135, $B226)</f>
        <v>0</v>
      </c>
      <c r="R226" s="292">
        <f t="shared" si="474"/>
        <v>0</v>
      </c>
      <c r="S226" s="292"/>
      <c r="T226" s="284">
        <f t="shared" si="466"/>
        <v>0</v>
      </c>
      <c r="U226" s="285" t="s">
        <v>80</v>
      </c>
      <c r="V226" s="285" t="s">
        <v>80</v>
      </c>
      <c r="W226" s="285" t="s">
        <v>80</v>
      </c>
      <c r="X226" s="289">
        <f t="shared" si="467"/>
        <v>0</v>
      </c>
      <c r="Y226" s="290" t="s">
        <v>80</v>
      </c>
      <c r="Z226" s="290" t="s">
        <v>80</v>
      </c>
      <c r="AA226" s="290" t="s">
        <v>80</v>
      </c>
      <c r="AB226" s="289">
        <f t="shared" si="468"/>
        <v>0</v>
      </c>
      <c r="AC226" s="290" t="s">
        <v>80</v>
      </c>
      <c r="AD226" s="290" t="s">
        <v>80</v>
      </c>
      <c r="AE226" s="290" t="s">
        <v>80</v>
      </c>
      <c r="AF226" s="287">
        <f t="shared" si="469"/>
        <v>0</v>
      </c>
      <c r="AG226" s="288" t="s">
        <v>80</v>
      </c>
      <c r="AH226" s="288" t="s">
        <v>80</v>
      </c>
      <c r="AI226" s="287">
        <f t="shared" ref="AI226:AK245" si="475">SUMIFS(AI$729:AI$10135, $BN$729:$BN$10135, $BN226,$BO$729:$BO$10135, $BO226, $B$729:$B$10135, $B226)</f>
        <v>0</v>
      </c>
      <c r="AJ226" s="284">
        <f t="shared" si="475"/>
        <v>91</v>
      </c>
      <c r="AK226" s="284">
        <f t="shared" si="475"/>
        <v>109</v>
      </c>
      <c r="AL226" s="284"/>
      <c r="AM226" s="284"/>
      <c r="AN226" s="284">
        <f t="shared" ref="AN226:AO245" si="476">SUMIFS(AN$729:AN$10135, $BN$729:$BN$10135, $BN226,$BO$729:$BO$10135, $BO226, $B$729:$B$10135, $B226)</f>
        <v>1193</v>
      </c>
      <c r="AO226" s="284">
        <f t="shared" si="476"/>
        <v>1214</v>
      </c>
      <c r="AP226" s="291"/>
      <c r="AQ226" s="291"/>
      <c r="AR226" s="284">
        <f t="shared" ref="AR226:BA235" si="477">SUMIFS(AR$729:AR$10135, $BN$729:$BN$10135, $BN226,$BO$729:$BO$10135, $BO226, $B$729:$B$10135, $B226)</f>
        <v>28</v>
      </c>
      <c r="AS226" s="284">
        <f t="shared" si="477"/>
        <v>317</v>
      </c>
      <c r="AT226" s="284">
        <f t="shared" si="477"/>
        <v>8</v>
      </c>
      <c r="AU226" s="284">
        <f t="shared" si="477"/>
        <v>33</v>
      </c>
      <c r="AV226" s="286">
        <f t="shared" si="477"/>
        <v>0</v>
      </c>
      <c r="AW226" s="286">
        <f t="shared" si="477"/>
        <v>0</v>
      </c>
      <c r="AX226" s="286">
        <f t="shared" si="477"/>
        <v>121</v>
      </c>
      <c r="AY226" s="286">
        <f t="shared" si="477"/>
        <v>139</v>
      </c>
      <c r="AZ226" s="286">
        <f t="shared" si="477"/>
        <v>372</v>
      </c>
      <c r="BA226" s="286">
        <f t="shared" si="477"/>
        <v>603</v>
      </c>
      <c r="BB226" s="151"/>
      <c r="BC226" s="287">
        <f t="shared" ref="BC226:BM235" si="478">SUMIFS(BC$729:BC$10135, $BN$729:$BN$10135, $BN226,$BO$729:$BO$10135, $BO226, $B$729:$B$10135, $B226)</f>
        <v>0</v>
      </c>
      <c r="BD226" s="287">
        <f t="shared" si="478"/>
        <v>0</v>
      </c>
      <c r="BE226" s="284">
        <f t="shared" si="478"/>
        <v>0</v>
      </c>
      <c r="BF226" s="284">
        <f t="shared" si="478"/>
        <v>0</v>
      </c>
      <c r="BG226" s="284">
        <f t="shared" si="478"/>
        <v>0</v>
      </c>
      <c r="BH226" s="333">
        <f t="shared" si="478"/>
        <v>0</v>
      </c>
      <c r="BI226" s="333">
        <f t="shared" si="478"/>
        <v>0</v>
      </c>
      <c r="BJ226" s="333">
        <f t="shared" si="478"/>
        <v>0</v>
      </c>
      <c r="BK226" s="333">
        <f t="shared" si="478"/>
        <v>0</v>
      </c>
      <c r="BL226" s="333">
        <f t="shared" si="478"/>
        <v>0</v>
      </c>
      <c r="BM226" s="333">
        <f t="shared" si="478"/>
        <v>0</v>
      </c>
      <c r="BN226" s="334">
        <f t="shared" si="470"/>
        <v>8</v>
      </c>
      <c r="BO226" s="87">
        <f t="shared" si="471"/>
        <v>2014</v>
      </c>
      <c r="BP226" s="87"/>
    </row>
    <row r="227" spans="1:68" s="35" customFormat="1" ht="10.5" customHeight="1" x14ac:dyDescent="0.2">
      <c r="A227" s="87" t="str">
        <f t="shared" si="465"/>
        <v>2014-15E400000099</v>
      </c>
      <c r="B227" s="87" t="str">
        <f t="shared" si="451"/>
        <v>Y63</v>
      </c>
      <c r="C227" s="87" t="str">
        <f t="shared" si="452"/>
        <v>2014-15</v>
      </c>
      <c r="D227" s="35" t="s">
        <v>520</v>
      </c>
      <c r="E227" s="42"/>
      <c r="F227" s="86" t="str">
        <f t="shared" si="472"/>
        <v>Y63</v>
      </c>
      <c r="G227" s="86" t="str">
        <f t="shared" si="472"/>
        <v>E40000009</v>
      </c>
      <c r="H227" s="87" t="str">
        <f t="shared" si="472"/>
        <v>North East and Yorkshire</v>
      </c>
      <c r="I227" s="292">
        <f t="shared" si="473"/>
        <v>301</v>
      </c>
      <c r="J227" s="292">
        <f t="shared" si="473"/>
        <v>74</v>
      </c>
      <c r="K227" s="292">
        <f t="shared" si="473"/>
        <v>33</v>
      </c>
      <c r="L227" s="292">
        <f t="shared" si="473"/>
        <v>18</v>
      </c>
      <c r="M227" s="292"/>
      <c r="N227" s="292"/>
      <c r="O227" s="292"/>
      <c r="P227" s="292"/>
      <c r="Q227" s="292">
        <f t="shared" si="474"/>
        <v>0</v>
      </c>
      <c r="R227" s="292">
        <f t="shared" si="474"/>
        <v>0</v>
      </c>
      <c r="S227" s="292"/>
      <c r="T227" s="284">
        <f t="shared" si="466"/>
        <v>0</v>
      </c>
      <c r="U227" s="285" t="s">
        <v>80</v>
      </c>
      <c r="V227" s="285" t="s">
        <v>80</v>
      </c>
      <c r="W227" s="285" t="s">
        <v>80</v>
      </c>
      <c r="X227" s="289">
        <f t="shared" si="467"/>
        <v>0</v>
      </c>
      <c r="Y227" s="290" t="s">
        <v>80</v>
      </c>
      <c r="Z227" s="290" t="s">
        <v>80</v>
      </c>
      <c r="AA227" s="290" t="s">
        <v>80</v>
      </c>
      <c r="AB227" s="289">
        <f t="shared" si="468"/>
        <v>0</v>
      </c>
      <c r="AC227" s="290" t="s">
        <v>80</v>
      </c>
      <c r="AD227" s="290" t="s">
        <v>80</v>
      </c>
      <c r="AE227" s="290" t="s">
        <v>80</v>
      </c>
      <c r="AF227" s="287">
        <f t="shared" si="469"/>
        <v>0</v>
      </c>
      <c r="AG227" s="288" t="s">
        <v>80</v>
      </c>
      <c r="AH227" s="288" t="s">
        <v>80</v>
      </c>
      <c r="AI227" s="287">
        <f t="shared" si="475"/>
        <v>0</v>
      </c>
      <c r="AJ227" s="284">
        <f t="shared" si="475"/>
        <v>130</v>
      </c>
      <c r="AK227" s="284">
        <f t="shared" si="475"/>
        <v>164</v>
      </c>
      <c r="AL227" s="284"/>
      <c r="AM227" s="284"/>
      <c r="AN227" s="284">
        <f t="shared" si="476"/>
        <v>1060</v>
      </c>
      <c r="AO227" s="284">
        <f t="shared" si="476"/>
        <v>1076</v>
      </c>
      <c r="AP227" s="291"/>
      <c r="AQ227" s="291"/>
      <c r="AR227" s="284">
        <f t="shared" si="477"/>
        <v>23</v>
      </c>
      <c r="AS227" s="284">
        <f t="shared" si="477"/>
        <v>283</v>
      </c>
      <c r="AT227" s="284">
        <f t="shared" si="477"/>
        <v>7</v>
      </c>
      <c r="AU227" s="284">
        <f t="shared" si="477"/>
        <v>28</v>
      </c>
      <c r="AV227" s="286">
        <f t="shared" si="477"/>
        <v>0</v>
      </c>
      <c r="AW227" s="286">
        <f t="shared" si="477"/>
        <v>0</v>
      </c>
      <c r="AX227" s="286">
        <f t="shared" si="477"/>
        <v>152</v>
      </c>
      <c r="AY227" s="286">
        <f t="shared" si="477"/>
        <v>182</v>
      </c>
      <c r="AZ227" s="286">
        <f t="shared" si="477"/>
        <v>312</v>
      </c>
      <c r="BA227" s="286">
        <f t="shared" si="477"/>
        <v>543</v>
      </c>
      <c r="BB227" s="151"/>
      <c r="BC227" s="287">
        <f t="shared" si="478"/>
        <v>0</v>
      </c>
      <c r="BD227" s="287">
        <f t="shared" si="478"/>
        <v>0</v>
      </c>
      <c r="BE227" s="284">
        <f t="shared" si="478"/>
        <v>0</v>
      </c>
      <c r="BF227" s="284">
        <f t="shared" si="478"/>
        <v>0</v>
      </c>
      <c r="BG227" s="284">
        <f t="shared" si="478"/>
        <v>0</v>
      </c>
      <c r="BH227" s="333">
        <f t="shared" si="478"/>
        <v>0</v>
      </c>
      <c r="BI227" s="333">
        <f t="shared" si="478"/>
        <v>0</v>
      </c>
      <c r="BJ227" s="333">
        <f t="shared" si="478"/>
        <v>0</v>
      </c>
      <c r="BK227" s="333">
        <f t="shared" si="478"/>
        <v>0</v>
      </c>
      <c r="BL227" s="333">
        <f t="shared" si="478"/>
        <v>0</v>
      </c>
      <c r="BM227" s="333">
        <f t="shared" si="478"/>
        <v>0</v>
      </c>
      <c r="BN227" s="334">
        <f t="shared" si="470"/>
        <v>9</v>
      </c>
      <c r="BO227" s="87">
        <f t="shared" si="471"/>
        <v>2014</v>
      </c>
      <c r="BP227" s="87"/>
    </row>
    <row r="228" spans="1:68" s="35" customFormat="1" ht="10.5" customHeight="1" x14ac:dyDescent="0.2">
      <c r="A228" s="87" t="str">
        <f t="shared" si="465"/>
        <v>2014-15E4000000910</v>
      </c>
      <c r="B228" s="87" t="str">
        <f t="shared" si="451"/>
        <v>Y63</v>
      </c>
      <c r="C228" s="87" t="str">
        <f t="shared" si="452"/>
        <v>2014-15</v>
      </c>
      <c r="D228" s="35" t="s">
        <v>521</v>
      </c>
      <c r="E228" s="42"/>
      <c r="F228" s="86" t="str">
        <f t="shared" si="472"/>
        <v>Y63</v>
      </c>
      <c r="G228" s="86" t="str">
        <f t="shared" si="472"/>
        <v>E40000009</v>
      </c>
      <c r="H228" s="87" t="str">
        <f t="shared" si="472"/>
        <v>North East and Yorkshire</v>
      </c>
      <c r="I228" s="292">
        <f t="shared" si="473"/>
        <v>408</v>
      </c>
      <c r="J228" s="292">
        <f t="shared" si="473"/>
        <v>107</v>
      </c>
      <c r="K228" s="292">
        <f t="shared" si="473"/>
        <v>53</v>
      </c>
      <c r="L228" s="292">
        <f t="shared" si="473"/>
        <v>34</v>
      </c>
      <c r="M228" s="292"/>
      <c r="N228" s="292"/>
      <c r="O228" s="292"/>
      <c r="P228" s="292"/>
      <c r="Q228" s="292">
        <f t="shared" si="474"/>
        <v>0</v>
      </c>
      <c r="R228" s="292">
        <f t="shared" si="474"/>
        <v>0</v>
      </c>
      <c r="S228" s="292"/>
      <c r="T228" s="284">
        <f t="shared" si="466"/>
        <v>0</v>
      </c>
      <c r="U228" s="285" t="s">
        <v>80</v>
      </c>
      <c r="V228" s="285" t="s">
        <v>80</v>
      </c>
      <c r="W228" s="285" t="s">
        <v>80</v>
      </c>
      <c r="X228" s="289">
        <f t="shared" si="467"/>
        <v>0</v>
      </c>
      <c r="Y228" s="290" t="s">
        <v>80</v>
      </c>
      <c r="Z228" s="290" t="s">
        <v>80</v>
      </c>
      <c r="AA228" s="290" t="s">
        <v>80</v>
      </c>
      <c r="AB228" s="289">
        <f t="shared" si="468"/>
        <v>0</v>
      </c>
      <c r="AC228" s="290" t="s">
        <v>80</v>
      </c>
      <c r="AD228" s="290" t="s">
        <v>80</v>
      </c>
      <c r="AE228" s="290" t="s">
        <v>80</v>
      </c>
      <c r="AF228" s="287">
        <f t="shared" si="469"/>
        <v>0</v>
      </c>
      <c r="AG228" s="288" t="s">
        <v>80</v>
      </c>
      <c r="AH228" s="288" t="s">
        <v>80</v>
      </c>
      <c r="AI228" s="287">
        <f t="shared" si="475"/>
        <v>0</v>
      </c>
      <c r="AJ228" s="284">
        <f t="shared" si="475"/>
        <v>124</v>
      </c>
      <c r="AK228" s="284">
        <f t="shared" si="475"/>
        <v>140</v>
      </c>
      <c r="AL228" s="284"/>
      <c r="AM228" s="284"/>
      <c r="AN228" s="284">
        <f t="shared" si="476"/>
        <v>1039</v>
      </c>
      <c r="AO228" s="284">
        <f t="shared" si="476"/>
        <v>1063</v>
      </c>
      <c r="AP228" s="291"/>
      <c r="AQ228" s="291"/>
      <c r="AR228" s="284">
        <f t="shared" si="477"/>
        <v>34</v>
      </c>
      <c r="AS228" s="284">
        <f t="shared" si="477"/>
        <v>369</v>
      </c>
      <c r="AT228" s="284">
        <f t="shared" si="477"/>
        <v>16</v>
      </c>
      <c r="AU228" s="284">
        <f t="shared" si="477"/>
        <v>44</v>
      </c>
      <c r="AV228" s="286">
        <f t="shared" si="477"/>
        <v>0</v>
      </c>
      <c r="AW228" s="286">
        <f t="shared" si="477"/>
        <v>0</v>
      </c>
      <c r="AX228" s="286">
        <f t="shared" si="477"/>
        <v>143</v>
      </c>
      <c r="AY228" s="286">
        <f t="shared" si="477"/>
        <v>165</v>
      </c>
      <c r="AZ228" s="286">
        <f t="shared" si="477"/>
        <v>328</v>
      </c>
      <c r="BA228" s="286">
        <f t="shared" si="477"/>
        <v>566</v>
      </c>
      <c r="BB228" s="151"/>
      <c r="BC228" s="287">
        <f t="shared" si="478"/>
        <v>0</v>
      </c>
      <c r="BD228" s="287">
        <f t="shared" si="478"/>
        <v>0</v>
      </c>
      <c r="BE228" s="284">
        <f t="shared" si="478"/>
        <v>0</v>
      </c>
      <c r="BF228" s="284">
        <f t="shared" si="478"/>
        <v>0</v>
      </c>
      <c r="BG228" s="284">
        <f t="shared" si="478"/>
        <v>0</v>
      </c>
      <c r="BH228" s="333">
        <f t="shared" si="478"/>
        <v>0</v>
      </c>
      <c r="BI228" s="333">
        <f t="shared" si="478"/>
        <v>0</v>
      </c>
      <c r="BJ228" s="333">
        <f t="shared" si="478"/>
        <v>0</v>
      </c>
      <c r="BK228" s="333">
        <f t="shared" si="478"/>
        <v>0</v>
      </c>
      <c r="BL228" s="333">
        <f t="shared" si="478"/>
        <v>0</v>
      </c>
      <c r="BM228" s="333">
        <f t="shared" si="478"/>
        <v>0</v>
      </c>
      <c r="BN228" s="334">
        <f t="shared" si="470"/>
        <v>10</v>
      </c>
      <c r="BO228" s="87">
        <f t="shared" si="471"/>
        <v>2014</v>
      </c>
      <c r="BP228" s="87"/>
    </row>
    <row r="229" spans="1:68" s="35" customFormat="1" ht="10.5" customHeight="1" x14ac:dyDescent="0.2">
      <c r="A229" s="87" t="str">
        <f t="shared" si="465"/>
        <v>2014-15E4000000911</v>
      </c>
      <c r="B229" s="87" t="str">
        <f t="shared" si="451"/>
        <v>Y63</v>
      </c>
      <c r="C229" s="87" t="str">
        <f t="shared" si="452"/>
        <v>2014-15</v>
      </c>
      <c r="D229" s="35" t="s">
        <v>522</v>
      </c>
      <c r="E229" s="42"/>
      <c r="F229" s="86" t="str">
        <f t="shared" si="472"/>
        <v>Y63</v>
      </c>
      <c r="G229" s="86" t="str">
        <f t="shared" si="472"/>
        <v>E40000009</v>
      </c>
      <c r="H229" s="87" t="str">
        <f t="shared" si="472"/>
        <v>North East and Yorkshire</v>
      </c>
      <c r="I229" s="292">
        <f t="shared" si="473"/>
        <v>390</v>
      </c>
      <c r="J229" s="292">
        <f t="shared" si="473"/>
        <v>108</v>
      </c>
      <c r="K229" s="292">
        <f t="shared" si="473"/>
        <v>44</v>
      </c>
      <c r="L229" s="292">
        <f t="shared" si="473"/>
        <v>23</v>
      </c>
      <c r="M229" s="292"/>
      <c r="N229" s="292"/>
      <c r="O229" s="292"/>
      <c r="P229" s="292"/>
      <c r="Q229" s="292">
        <f t="shared" si="474"/>
        <v>0</v>
      </c>
      <c r="R229" s="292">
        <f t="shared" si="474"/>
        <v>0</v>
      </c>
      <c r="S229" s="292"/>
      <c r="T229" s="284">
        <f t="shared" si="466"/>
        <v>0</v>
      </c>
      <c r="U229" s="285" t="s">
        <v>80</v>
      </c>
      <c r="V229" s="285" t="s">
        <v>80</v>
      </c>
      <c r="W229" s="285" t="s">
        <v>80</v>
      </c>
      <c r="X229" s="289">
        <f t="shared" si="467"/>
        <v>0</v>
      </c>
      <c r="Y229" s="290" t="s">
        <v>80</v>
      </c>
      <c r="Z229" s="290" t="s">
        <v>80</v>
      </c>
      <c r="AA229" s="290" t="s">
        <v>80</v>
      </c>
      <c r="AB229" s="289">
        <f t="shared" si="468"/>
        <v>0</v>
      </c>
      <c r="AC229" s="290" t="s">
        <v>80</v>
      </c>
      <c r="AD229" s="290" t="s">
        <v>80</v>
      </c>
      <c r="AE229" s="290" t="s">
        <v>80</v>
      </c>
      <c r="AF229" s="287">
        <f t="shared" si="469"/>
        <v>0</v>
      </c>
      <c r="AG229" s="288" t="s">
        <v>80</v>
      </c>
      <c r="AH229" s="288" t="s">
        <v>80</v>
      </c>
      <c r="AI229" s="287">
        <f t="shared" si="475"/>
        <v>0</v>
      </c>
      <c r="AJ229" s="284">
        <f t="shared" si="475"/>
        <v>126</v>
      </c>
      <c r="AK229" s="284">
        <f t="shared" si="475"/>
        <v>155</v>
      </c>
      <c r="AL229" s="284"/>
      <c r="AM229" s="284"/>
      <c r="AN229" s="284">
        <f t="shared" si="476"/>
        <v>1089</v>
      </c>
      <c r="AO229" s="284">
        <f t="shared" si="476"/>
        <v>1120</v>
      </c>
      <c r="AP229" s="291"/>
      <c r="AQ229" s="291"/>
      <c r="AR229" s="284">
        <f t="shared" si="477"/>
        <v>42</v>
      </c>
      <c r="AS229" s="284">
        <f t="shared" si="477"/>
        <v>377</v>
      </c>
      <c r="AT229" s="284">
        <f t="shared" si="477"/>
        <v>12</v>
      </c>
      <c r="AU229" s="284">
        <f t="shared" si="477"/>
        <v>43</v>
      </c>
      <c r="AV229" s="286">
        <f t="shared" si="477"/>
        <v>0</v>
      </c>
      <c r="AW229" s="286">
        <f t="shared" si="477"/>
        <v>0</v>
      </c>
      <c r="AX229" s="286">
        <f t="shared" si="477"/>
        <v>155</v>
      </c>
      <c r="AY229" s="286">
        <f t="shared" si="477"/>
        <v>177</v>
      </c>
      <c r="AZ229" s="286">
        <f t="shared" si="477"/>
        <v>319</v>
      </c>
      <c r="BA229" s="286">
        <f t="shared" si="477"/>
        <v>551</v>
      </c>
      <c r="BB229" s="151"/>
      <c r="BC229" s="287">
        <f t="shared" si="478"/>
        <v>0</v>
      </c>
      <c r="BD229" s="287">
        <f t="shared" si="478"/>
        <v>0</v>
      </c>
      <c r="BE229" s="284">
        <f t="shared" si="478"/>
        <v>0</v>
      </c>
      <c r="BF229" s="284">
        <f t="shared" si="478"/>
        <v>0</v>
      </c>
      <c r="BG229" s="284">
        <f t="shared" si="478"/>
        <v>0</v>
      </c>
      <c r="BH229" s="333">
        <f t="shared" si="478"/>
        <v>0</v>
      </c>
      <c r="BI229" s="333">
        <f t="shared" si="478"/>
        <v>0</v>
      </c>
      <c r="BJ229" s="333">
        <f t="shared" si="478"/>
        <v>0</v>
      </c>
      <c r="BK229" s="333">
        <f t="shared" si="478"/>
        <v>0</v>
      </c>
      <c r="BL229" s="333">
        <f t="shared" si="478"/>
        <v>0</v>
      </c>
      <c r="BM229" s="333">
        <f t="shared" si="478"/>
        <v>0</v>
      </c>
      <c r="BN229" s="334">
        <f t="shared" si="470"/>
        <v>11</v>
      </c>
      <c r="BO229" s="87">
        <f t="shared" si="471"/>
        <v>2014</v>
      </c>
      <c r="BP229" s="87"/>
    </row>
    <row r="230" spans="1:68" s="35" customFormat="1" ht="10.5" customHeight="1" x14ac:dyDescent="0.2">
      <c r="A230" s="87" t="str">
        <f t="shared" si="465"/>
        <v>2014-15E4000000912</v>
      </c>
      <c r="B230" s="87" t="str">
        <f t="shared" si="451"/>
        <v>Y63</v>
      </c>
      <c r="C230" s="87" t="str">
        <f t="shared" si="452"/>
        <v>2014-15</v>
      </c>
      <c r="D230" s="35" t="s">
        <v>523</v>
      </c>
      <c r="E230" s="42"/>
      <c r="F230" s="86" t="str">
        <f t="shared" si="472"/>
        <v>Y63</v>
      </c>
      <c r="G230" s="86" t="str">
        <f t="shared" si="472"/>
        <v>E40000009</v>
      </c>
      <c r="H230" s="87" t="str">
        <f t="shared" si="472"/>
        <v>North East and Yorkshire</v>
      </c>
      <c r="I230" s="292">
        <f t="shared" si="473"/>
        <v>446</v>
      </c>
      <c r="J230" s="292">
        <f t="shared" si="473"/>
        <v>93</v>
      </c>
      <c r="K230" s="292">
        <f t="shared" si="473"/>
        <v>49</v>
      </c>
      <c r="L230" s="292">
        <f t="shared" si="473"/>
        <v>24</v>
      </c>
      <c r="M230" s="292"/>
      <c r="N230" s="292"/>
      <c r="O230" s="292"/>
      <c r="P230" s="292"/>
      <c r="Q230" s="292">
        <f t="shared" si="474"/>
        <v>0</v>
      </c>
      <c r="R230" s="292">
        <f t="shared" si="474"/>
        <v>0</v>
      </c>
      <c r="S230" s="292"/>
      <c r="T230" s="284">
        <f t="shared" si="466"/>
        <v>0</v>
      </c>
      <c r="U230" s="285" t="s">
        <v>80</v>
      </c>
      <c r="V230" s="285" t="s">
        <v>80</v>
      </c>
      <c r="W230" s="285" t="s">
        <v>80</v>
      </c>
      <c r="X230" s="289">
        <f t="shared" si="467"/>
        <v>0</v>
      </c>
      <c r="Y230" s="290" t="s">
        <v>80</v>
      </c>
      <c r="Z230" s="290" t="s">
        <v>80</v>
      </c>
      <c r="AA230" s="290" t="s">
        <v>80</v>
      </c>
      <c r="AB230" s="289">
        <f t="shared" si="468"/>
        <v>0</v>
      </c>
      <c r="AC230" s="290" t="s">
        <v>80</v>
      </c>
      <c r="AD230" s="290" t="s">
        <v>80</v>
      </c>
      <c r="AE230" s="290" t="s">
        <v>80</v>
      </c>
      <c r="AF230" s="287">
        <f t="shared" si="469"/>
        <v>0</v>
      </c>
      <c r="AG230" s="288" t="s">
        <v>80</v>
      </c>
      <c r="AH230" s="288" t="s">
        <v>80</v>
      </c>
      <c r="AI230" s="287">
        <f t="shared" si="475"/>
        <v>0</v>
      </c>
      <c r="AJ230" s="284">
        <f t="shared" si="475"/>
        <v>139</v>
      </c>
      <c r="AK230" s="284">
        <f t="shared" si="475"/>
        <v>168</v>
      </c>
      <c r="AL230" s="284"/>
      <c r="AM230" s="284"/>
      <c r="AN230" s="284">
        <f t="shared" si="476"/>
        <v>1155</v>
      </c>
      <c r="AO230" s="284">
        <f t="shared" si="476"/>
        <v>1182</v>
      </c>
      <c r="AP230" s="291"/>
      <c r="AQ230" s="291"/>
      <c r="AR230" s="284">
        <f t="shared" si="477"/>
        <v>32</v>
      </c>
      <c r="AS230" s="284">
        <f t="shared" si="477"/>
        <v>402</v>
      </c>
      <c r="AT230" s="284">
        <f t="shared" si="477"/>
        <v>17</v>
      </c>
      <c r="AU230" s="284">
        <f t="shared" si="477"/>
        <v>45</v>
      </c>
      <c r="AV230" s="286">
        <f t="shared" si="477"/>
        <v>0</v>
      </c>
      <c r="AW230" s="286">
        <f t="shared" si="477"/>
        <v>0</v>
      </c>
      <c r="AX230" s="286">
        <f t="shared" si="477"/>
        <v>176</v>
      </c>
      <c r="AY230" s="286">
        <f t="shared" si="477"/>
        <v>206</v>
      </c>
      <c r="AZ230" s="286">
        <f t="shared" si="477"/>
        <v>313</v>
      </c>
      <c r="BA230" s="286">
        <f t="shared" si="477"/>
        <v>644</v>
      </c>
      <c r="BB230" s="151"/>
      <c r="BC230" s="287">
        <f t="shared" si="478"/>
        <v>0</v>
      </c>
      <c r="BD230" s="287">
        <f t="shared" si="478"/>
        <v>0</v>
      </c>
      <c r="BE230" s="284">
        <f t="shared" si="478"/>
        <v>0</v>
      </c>
      <c r="BF230" s="284">
        <f t="shared" si="478"/>
        <v>0</v>
      </c>
      <c r="BG230" s="284">
        <f t="shared" si="478"/>
        <v>0</v>
      </c>
      <c r="BH230" s="333">
        <f t="shared" si="478"/>
        <v>0</v>
      </c>
      <c r="BI230" s="333">
        <f t="shared" si="478"/>
        <v>0</v>
      </c>
      <c r="BJ230" s="333">
        <f t="shared" si="478"/>
        <v>0</v>
      </c>
      <c r="BK230" s="333">
        <f t="shared" si="478"/>
        <v>0</v>
      </c>
      <c r="BL230" s="333">
        <f t="shared" si="478"/>
        <v>0</v>
      </c>
      <c r="BM230" s="333">
        <f t="shared" si="478"/>
        <v>0</v>
      </c>
      <c r="BN230" s="334">
        <f t="shared" si="470"/>
        <v>12</v>
      </c>
      <c r="BO230" s="87">
        <f t="shared" si="471"/>
        <v>2014</v>
      </c>
      <c r="BP230" s="87"/>
    </row>
    <row r="231" spans="1:68" s="35" customFormat="1" ht="10.5" customHeight="1" x14ac:dyDescent="0.2">
      <c r="A231" s="87" t="str">
        <f t="shared" si="465"/>
        <v>2014-15E400000091</v>
      </c>
      <c r="B231" s="87" t="str">
        <f t="shared" si="451"/>
        <v>Y63</v>
      </c>
      <c r="C231" s="87" t="str">
        <f t="shared" si="452"/>
        <v>2014-15</v>
      </c>
      <c r="D231" s="35" t="s">
        <v>524</v>
      </c>
      <c r="E231" s="42"/>
      <c r="F231" s="86" t="str">
        <f t="shared" si="472"/>
        <v>Y63</v>
      </c>
      <c r="G231" s="86" t="str">
        <f t="shared" si="472"/>
        <v>E40000009</v>
      </c>
      <c r="H231" s="87" t="str">
        <f t="shared" si="472"/>
        <v>North East and Yorkshire</v>
      </c>
      <c r="I231" s="292">
        <f t="shared" si="473"/>
        <v>489</v>
      </c>
      <c r="J231" s="292">
        <f t="shared" si="473"/>
        <v>116</v>
      </c>
      <c r="K231" s="292">
        <f t="shared" si="473"/>
        <v>54</v>
      </c>
      <c r="L231" s="292">
        <f t="shared" si="473"/>
        <v>27</v>
      </c>
      <c r="M231" s="292"/>
      <c r="N231" s="292"/>
      <c r="O231" s="292"/>
      <c r="P231" s="292"/>
      <c r="Q231" s="292">
        <f t="shared" si="474"/>
        <v>0</v>
      </c>
      <c r="R231" s="292">
        <f t="shared" si="474"/>
        <v>0</v>
      </c>
      <c r="S231" s="292"/>
      <c r="T231" s="284">
        <f t="shared" si="466"/>
        <v>0</v>
      </c>
      <c r="U231" s="285" t="s">
        <v>80</v>
      </c>
      <c r="V231" s="285" t="s">
        <v>80</v>
      </c>
      <c r="W231" s="285" t="s">
        <v>80</v>
      </c>
      <c r="X231" s="289">
        <f t="shared" si="467"/>
        <v>0</v>
      </c>
      <c r="Y231" s="290" t="s">
        <v>80</v>
      </c>
      <c r="Z231" s="290" t="s">
        <v>80</v>
      </c>
      <c r="AA231" s="290" t="s">
        <v>80</v>
      </c>
      <c r="AB231" s="289">
        <f t="shared" si="468"/>
        <v>0</v>
      </c>
      <c r="AC231" s="290" t="s">
        <v>80</v>
      </c>
      <c r="AD231" s="290" t="s">
        <v>80</v>
      </c>
      <c r="AE231" s="290" t="s">
        <v>80</v>
      </c>
      <c r="AF231" s="287">
        <f t="shared" si="469"/>
        <v>0</v>
      </c>
      <c r="AG231" s="288" t="s">
        <v>80</v>
      </c>
      <c r="AH231" s="288" t="s">
        <v>80</v>
      </c>
      <c r="AI231" s="287">
        <f t="shared" si="475"/>
        <v>0</v>
      </c>
      <c r="AJ231" s="284">
        <f t="shared" si="475"/>
        <v>129</v>
      </c>
      <c r="AK231" s="284">
        <f t="shared" si="475"/>
        <v>141</v>
      </c>
      <c r="AL231" s="284"/>
      <c r="AM231" s="284"/>
      <c r="AN231" s="284">
        <f t="shared" si="476"/>
        <v>1183</v>
      </c>
      <c r="AO231" s="284">
        <f t="shared" si="476"/>
        <v>1209</v>
      </c>
      <c r="AP231" s="291"/>
      <c r="AQ231" s="291"/>
      <c r="AR231" s="284">
        <f t="shared" si="477"/>
        <v>35</v>
      </c>
      <c r="AS231" s="284">
        <f t="shared" si="477"/>
        <v>465</v>
      </c>
      <c r="AT231" s="284">
        <f t="shared" si="477"/>
        <v>18</v>
      </c>
      <c r="AU231" s="284">
        <f t="shared" si="477"/>
        <v>48</v>
      </c>
      <c r="AV231" s="286">
        <f t="shared" si="477"/>
        <v>0</v>
      </c>
      <c r="AW231" s="286">
        <f t="shared" si="477"/>
        <v>0</v>
      </c>
      <c r="AX231" s="286">
        <f t="shared" si="477"/>
        <v>151</v>
      </c>
      <c r="AY231" s="286">
        <f t="shared" si="477"/>
        <v>181</v>
      </c>
      <c r="AZ231" s="286">
        <f t="shared" si="477"/>
        <v>381</v>
      </c>
      <c r="BA231" s="286">
        <f t="shared" si="477"/>
        <v>632</v>
      </c>
      <c r="BB231" s="151"/>
      <c r="BC231" s="287">
        <f t="shared" si="478"/>
        <v>0</v>
      </c>
      <c r="BD231" s="287">
        <f t="shared" si="478"/>
        <v>0</v>
      </c>
      <c r="BE231" s="284">
        <f t="shared" si="478"/>
        <v>0</v>
      </c>
      <c r="BF231" s="284">
        <f t="shared" si="478"/>
        <v>0</v>
      </c>
      <c r="BG231" s="284">
        <f t="shared" si="478"/>
        <v>0</v>
      </c>
      <c r="BH231" s="333">
        <f t="shared" si="478"/>
        <v>0</v>
      </c>
      <c r="BI231" s="333">
        <f t="shared" si="478"/>
        <v>0</v>
      </c>
      <c r="BJ231" s="333">
        <f t="shared" si="478"/>
        <v>0</v>
      </c>
      <c r="BK231" s="333">
        <f t="shared" si="478"/>
        <v>0</v>
      </c>
      <c r="BL231" s="333">
        <f t="shared" si="478"/>
        <v>0</v>
      </c>
      <c r="BM231" s="333">
        <f t="shared" si="478"/>
        <v>0</v>
      </c>
      <c r="BN231" s="334">
        <f t="shared" si="470"/>
        <v>1</v>
      </c>
      <c r="BO231" s="87">
        <f t="shared" si="471"/>
        <v>2015</v>
      </c>
      <c r="BP231" s="87"/>
    </row>
    <row r="232" spans="1:68" s="35" customFormat="1" ht="10.5" customHeight="1" x14ac:dyDescent="0.2">
      <c r="A232" s="87" t="str">
        <f t="shared" si="465"/>
        <v>2014-15E400000092</v>
      </c>
      <c r="B232" s="87" t="str">
        <f t="shared" si="451"/>
        <v>Y63</v>
      </c>
      <c r="C232" s="87" t="str">
        <f t="shared" si="452"/>
        <v>2014-15</v>
      </c>
      <c r="D232" s="35" t="s">
        <v>525</v>
      </c>
      <c r="E232" s="42"/>
      <c r="F232" s="86" t="str">
        <f t="shared" si="472"/>
        <v>Y63</v>
      </c>
      <c r="G232" s="86" t="str">
        <f t="shared" si="472"/>
        <v>E40000009</v>
      </c>
      <c r="H232" s="87" t="str">
        <f t="shared" si="472"/>
        <v>North East and Yorkshire</v>
      </c>
      <c r="I232" s="292">
        <f t="shared" si="473"/>
        <v>378</v>
      </c>
      <c r="J232" s="292">
        <f t="shared" si="473"/>
        <v>91</v>
      </c>
      <c r="K232" s="292">
        <f t="shared" si="473"/>
        <v>51</v>
      </c>
      <c r="L232" s="292">
        <f t="shared" si="473"/>
        <v>35</v>
      </c>
      <c r="M232" s="292"/>
      <c r="N232" s="292"/>
      <c r="O232" s="292"/>
      <c r="P232" s="292"/>
      <c r="Q232" s="292">
        <f t="shared" si="474"/>
        <v>0</v>
      </c>
      <c r="R232" s="292">
        <f t="shared" si="474"/>
        <v>0</v>
      </c>
      <c r="S232" s="292"/>
      <c r="T232" s="284">
        <f t="shared" si="466"/>
        <v>0</v>
      </c>
      <c r="U232" s="285" t="s">
        <v>80</v>
      </c>
      <c r="V232" s="285" t="s">
        <v>80</v>
      </c>
      <c r="W232" s="285" t="s">
        <v>80</v>
      </c>
      <c r="X232" s="289">
        <f t="shared" si="467"/>
        <v>0</v>
      </c>
      <c r="Y232" s="290" t="s">
        <v>80</v>
      </c>
      <c r="Z232" s="290" t="s">
        <v>80</v>
      </c>
      <c r="AA232" s="290" t="s">
        <v>80</v>
      </c>
      <c r="AB232" s="289">
        <f t="shared" si="468"/>
        <v>0</v>
      </c>
      <c r="AC232" s="290" t="s">
        <v>80</v>
      </c>
      <c r="AD232" s="290" t="s">
        <v>80</v>
      </c>
      <c r="AE232" s="290" t="s">
        <v>80</v>
      </c>
      <c r="AF232" s="287">
        <f t="shared" si="469"/>
        <v>0</v>
      </c>
      <c r="AG232" s="288" t="s">
        <v>80</v>
      </c>
      <c r="AH232" s="288" t="s">
        <v>80</v>
      </c>
      <c r="AI232" s="287">
        <f t="shared" si="475"/>
        <v>0</v>
      </c>
      <c r="AJ232" s="284">
        <f t="shared" si="475"/>
        <v>121</v>
      </c>
      <c r="AK232" s="284">
        <f t="shared" si="475"/>
        <v>133</v>
      </c>
      <c r="AL232" s="284"/>
      <c r="AM232" s="284"/>
      <c r="AN232" s="284">
        <f t="shared" si="476"/>
        <v>975</v>
      </c>
      <c r="AO232" s="284">
        <f t="shared" si="476"/>
        <v>983</v>
      </c>
      <c r="AP232" s="291"/>
      <c r="AQ232" s="291"/>
      <c r="AR232" s="284">
        <f t="shared" si="477"/>
        <v>37</v>
      </c>
      <c r="AS232" s="284">
        <f t="shared" si="477"/>
        <v>365</v>
      </c>
      <c r="AT232" s="284">
        <f t="shared" si="477"/>
        <v>20</v>
      </c>
      <c r="AU232" s="284">
        <f t="shared" si="477"/>
        <v>47</v>
      </c>
      <c r="AV232" s="286">
        <f t="shared" si="477"/>
        <v>0</v>
      </c>
      <c r="AW232" s="286">
        <f t="shared" si="477"/>
        <v>0</v>
      </c>
      <c r="AX232" s="286">
        <f t="shared" si="477"/>
        <v>125</v>
      </c>
      <c r="AY232" s="286">
        <f t="shared" si="477"/>
        <v>149</v>
      </c>
      <c r="AZ232" s="286">
        <f t="shared" si="477"/>
        <v>272</v>
      </c>
      <c r="BA232" s="286">
        <f t="shared" si="477"/>
        <v>464</v>
      </c>
      <c r="BB232" s="151"/>
      <c r="BC232" s="287">
        <f t="shared" si="478"/>
        <v>0</v>
      </c>
      <c r="BD232" s="287">
        <f t="shared" si="478"/>
        <v>0</v>
      </c>
      <c r="BE232" s="284">
        <f t="shared" si="478"/>
        <v>0</v>
      </c>
      <c r="BF232" s="284">
        <f t="shared" si="478"/>
        <v>0</v>
      </c>
      <c r="BG232" s="284">
        <f t="shared" si="478"/>
        <v>0</v>
      </c>
      <c r="BH232" s="333">
        <f t="shared" si="478"/>
        <v>0</v>
      </c>
      <c r="BI232" s="333">
        <f t="shared" si="478"/>
        <v>0</v>
      </c>
      <c r="BJ232" s="333">
        <f t="shared" si="478"/>
        <v>0</v>
      </c>
      <c r="BK232" s="333">
        <f t="shared" si="478"/>
        <v>0</v>
      </c>
      <c r="BL232" s="333">
        <f t="shared" si="478"/>
        <v>0</v>
      </c>
      <c r="BM232" s="333">
        <f t="shared" si="478"/>
        <v>0</v>
      </c>
      <c r="BN232" s="334">
        <f t="shared" si="470"/>
        <v>2</v>
      </c>
      <c r="BO232" s="87">
        <f t="shared" si="471"/>
        <v>2015</v>
      </c>
      <c r="BP232" s="87"/>
    </row>
    <row r="233" spans="1:68" s="35" customFormat="1" ht="10.5" customHeight="1" x14ac:dyDescent="0.2">
      <c r="A233" s="87" t="str">
        <f t="shared" si="465"/>
        <v>2014-15E400000093</v>
      </c>
      <c r="B233" s="87" t="str">
        <f t="shared" si="451"/>
        <v>Y63</v>
      </c>
      <c r="C233" s="87" t="str">
        <f t="shared" si="452"/>
        <v>2014-15</v>
      </c>
      <c r="D233" s="35" t="s">
        <v>526</v>
      </c>
      <c r="E233" s="42"/>
      <c r="F233" s="86" t="str">
        <f t="shared" si="472"/>
        <v>Y63</v>
      </c>
      <c r="G233" s="86" t="str">
        <f t="shared" si="472"/>
        <v>E40000009</v>
      </c>
      <c r="H233" s="87" t="str">
        <f t="shared" si="472"/>
        <v>North East and Yorkshire</v>
      </c>
      <c r="I233" s="292">
        <f t="shared" si="473"/>
        <v>400</v>
      </c>
      <c r="J233" s="292">
        <f t="shared" si="473"/>
        <v>88</v>
      </c>
      <c r="K233" s="292">
        <f t="shared" si="473"/>
        <v>43</v>
      </c>
      <c r="L233" s="292">
        <f t="shared" si="473"/>
        <v>26</v>
      </c>
      <c r="M233" s="292"/>
      <c r="N233" s="292"/>
      <c r="O233" s="292"/>
      <c r="P233" s="292"/>
      <c r="Q233" s="292">
        <f t="shared" si="474"/>
        <v>0</v>
      </c>
      <c r="R233" s="292">
        <f t="shared" si="474"/>
        <v>0</v>
      </c>
      <c r="S233" s="292"/>
      <c r="T233" s="284">
        <f t="shared" si="466"/>
        <v>0</v>
      </c>
      <c r="U233" s="285" t="s">
        <v>80</v>
      </c>
      <c r="V233" s="285" t="s">
        <v>80</v>
      </c>
      <c r="W233" s="285" t="s">
        <v>80</v>
      </c>
      <c r="X233" s="289">
        <f t="shared" si="467"/>
        <v>0</v>
      </c>
      <c r="Y233" s="290" t="s">
        <v>80</v>
      </c>
      <c r="Z233" s="290" t="s">
        <v>80</v>
      </c>
      <c r="AA233" s="290" t="s">
        <v>80</v>
      </c>
      <c r="AB233" s="289">
        <f t="shared" si="468"/>
        <v>0</v>
      </c>
      <c r="AC233" s="290" t="s">
        <v>80</v>
      </c>
      <c r="AD233" s="290" t="s">
        <v>80</v>
      </c>
      <c r="AE233" s="290" t="s">
        <v>80</v>
      </c>
      <c r="AF233" s="287">
        <f t="shared" si="469"/>
        <v>0</v>
      </c>
      <c r="AG233" s="288" t="s">
        <v>80</v>
      </c>
      <c r="AH233" s="288" t="s">
        <v>80</v>
      </c>
      <c r="AI233" s="287">
        <f t="shared" si="475"/>
        <v>0</v>
      </c>
      <c r="AJ233" s="284">
        <f t="shared" si="475"/>
        <v>152</v>
      </c>
      <c r="AK233" s="284">
        <f t="shared" si="475"/>
        <v>188</v>
      </c>
      <c r="AL233" s="284"/>
      <c r="AM233" s="284"/>
      <c r="AN233" s="284">
        <f t="shared" si="476"/>
        <v>1047</v>
      </c>
      <c r="AO233" s="284">
        <f t="shared" si="476"/>
        <v>1076</v>
      </c>
      <c r="AP233" s="291"/>
      <c r="AQ233" s="291"/>
      <c r="AR233" s="284">
        <f t="shared" si="477"/>
        <v>35</v>
      </c>
      <c r="AS233" s="284">
        <f t="shared" si="477"/>
        <v>383</v>
      </c>
      <c r="AT233" s="284">
        <f t="shared" si="477"/>
        <v>20</v>
      </c>
      <c r="AU233" s="284">
        <f t="shared" si="477"/>
        <v>43</v>
      </c>
      <c r="AV233" s="286">
        <f t="shared" si="477"/>
        <v>0</v>
      </c>
      <c r="AW233" s="286">
        <f t="shared" si="477"/>
        <v>0</v>
      </c>
      <c r="AX233" s="286">
        <f t="shared" si="477"/>
        <v>137</v>
      </c>
      <c r="AY233" s="286">
        <f t="shared" si="477"/>
        <v>168</v>
      </c>
      <c r="AZ233" s="286">
        <f t="shared" si="477"/>
        <v>277</v>
      </c>
      <c r="BA233" s="286">
        <f t="shared" si="477"/>
        <v>448</v>
      </c>
      <c r="BB233" s="151"/>
      <c r="BC233" s="287">
        <f t="shared" si="478"/>
        <v>0</v>
      </c>
      <c r="BD233" s="287">
        <f t="shared" si="478"/>
        <v>0</v>
      </c>
      <c r="BE233" s="284">
        <f t="shared" si="478"/>
        <v>0</v>
      </c>
      <c r="BF233" s="284">
        <f t="shared" si="478"/>
        <v>0</v>
      </c>
      <c r="BG233" s="284">
        <f t="shared" si="478"/>
        <v>0</v>
      </c>
      <c r="BH233" s="333">
        <f t="shared" si="478"/>
        <v>0</v>
      </c>
      <c r="BI233" s="333">
        <f t="shared" si="478"/>
        <v>0</v>
      </c>
      <c r="BJ233" s="333">
        <f t="shared" si="478"/>
        <v>0</v>
      </c>
      <c r="BK233" s="333">
        <f t="shared" si="478"/>
        <v>0</v>
      </c>
      <c r="BL233" s="333">
        <f t="shared" si="478"/>
        <v>0</v>
      </c>
      <c r="BM233" s="333">
        <f t="shared" si="478"/>
        <v>0</v>
      </c>
      <c r="BN233" s="334">
        <f t="shared" si="470"/>
        <v>3</v>
      </c>
      <c r="BO233" s="87">
        <f t="shared" si="471"/>
        <v>2015</v>
      </c>
      <c r="BP233" s="87"/>
    </row>
    <row r="234" spans="1:68" s="35" customFormat="1" ht="10.5" customHeight="1" x14ac:dyDescent="0.2">
      <c r="A234" s="87" t="str">
        <f t="shared" si="465"/>
        <v>2015-16E400000094</v>
      </c>
      <c r="B234" s="87" t="str">
        <f t="shared" si="451"/>
        <v>Y63</v>
      </c>
      <c r="C234" s="87" t="str">
        <f t="shared" si="452"/>
        <v>2015-16</v>
      </c>
      <c r="D234" s="35" t="s">
        <v>514</v>
      </c>
      <c r="E234" s="42"/>
      <c r="F234" s="86" t="str">
        <f t="shared" si="472"/>
        <v>Y63</v>
      </c>
      <c r="G234" s="86" t="str">
        <f t="shared" si="472"/>
        <v>E40000009</v>
      </c>
      <c r="H234" s="87" t="str">
        <f t="shared" si="472"/>
        <v>North East and Yorkshire</v>
      </c>
      <c r="I234" s="292">
        <f t="shared" si="473"/>
        <v>364</v>
      </c>
      <c r="J234" s="292">
        <f t="shared" si="473"/>
        <v>92</v>
      </c>
      <c r="K234" s="292">
        <f t="shared" si="473"/>
        <v>37</v>
      </c>
      <c r="L234" s="292">
        <f t="shared" si="473"/>
        <v>24</v>
      </c>
      <c r="M234" s="292"/>
      <c r="N234" s="292"/>
      <c r="O234" s="292"/>
      <c r="P234" s="292"/>
      <c r="Q234" s="292">
        <f t="shared" si="474"/>
        <v>0</v>
      </c>
      <c r="R234" s="292">
        <f t="shared" si="474"/>
        <v>0</v>
      </c>
      <c r="S234" s="292"/>
      <c r="T234" s="284">
        <f t="shared" si="466"/>
        <v>0</v>
      </c>
      <c r="U234" s="285" t="s">
        <v>80</v>
      </c>
      <c r="V234" s="285" t="s">
        <v>80</v>
      </c>
      <c r="W234" s="285" t="s">
        <v>80</v>
      </c>
      <c r="X234" s="289">
        <f t="shared" si="467"/>
        <v>0</v>
      </c>
      <c r="Y234" s="290" t="s">
        <v>80</v>
      </c>
      <c r="Z234" s="290" t="s">
        <v>80</v>
      </c>
      <c r="AA234" s="290" t="s">
        <v>80</v>
      </c>
      <c r="AB234" s="289">
        <f t="shared" si="468"/>
        <v>0</v>
      </c>
      <c r="AC234" s="290" t="s">
        <v>80</v>
      </c>
      <c r="AD234" s="290" t="s">
        <v>80</v>
      </c>
      <c r="AE234" s="290" t="s">
        <v>80</v>
      </c>
      <c r="AF234" s="287">
        <f t="shared" si="469"/>
        <v>0</v>
      </c>
      <c r="AG234" s="288" t="s">
        <v>80</v>
      </c>
      <c r="AH234" s="288" t="s">
        <v>80</v>
      </c>
      <c r="AI234" s="287">
        <f t="shared" si="475"/>
        <v>0</v>
      </c>
      <c r="AJ234" s="284">
        <f t="shared" si="475"/>
        <v>181</v>
      </c>
      <c r="AK234" s="284">
        <f t="shared" si="475"/>
        <v>207</v>
      </c>
      <c r="AL234" s="284"/>
      <c r="AM234" s="284"/>
      <c r="AN234" s="284">
        <f t="shared" si="476"/>
        <v>959</v>
      </c>
      <c r="AO234" s="284">
        <f t="shared" si="476"/>
        <v>977</v>
      </c>
      <c r="AP234" s="291"/>
      <c r="AQ234" s="291"/>
      <c r="AR234" s="284">
        <f t="shared" si="477"/>
        <v>23</v>
      </c>
      <c r="AS234" s="284">
        <f t="shared" si="477"/>
        <v>334</v>
      </c>
      <c r="AT234" s="284">
        <f t="shared" si="477"/>
        <v>13</v>
      </c>
      <c r="AU234" s="284">
        <f t="shared" si="477"/>
        <v>30</v>
      </c>
      <c r="AV234" s="286">
        <f t="shared" si="477"/>
        <v>0</v>
      </c>
      <c r="AW234" s="286">
        <f t="shared" si="477"/>
        <v>0</v>
      </c>
      <c r="AX234" s="286">
        <f t="shared" si="477"/>
        <v>141</v>
      </c>
      <c r="AY234" s="286">
        <f t="shared" si="477"/>
        <v>164</v>
      </c>
      <c r="AZ234" s="286">
        <f t="shared" si="477"/>
        <v>297</v>
      </c>
      <c r="BA234" s="286">
        <f t="shared" si="477"/>
        <v>522</v>
      </c>
      <c r="BB234" s="151"/>
      <c r="BC234" s="287">
        <f t="shared" si="478"/>
        <v>0</v>
      </c>
      <c r="BD234" s="287">
        <f t="shared" si="478"/>
        <v>0</v>
      </c>
      <c r="BE234" s="284">
        <f t="shared" si="478"/>
        <v>0</v>
      </c>
      <c r="BF234" s="284">
        <f t="shared" si="478"/>
        <v>0</v>
      </c>
      <c r="BG234" s="284">
        <f t="shared" si="478"/>
        <v>0</v>
      </c>
      <c r="BH234" s="333">
        <f t="shared" si="478"/>
        <v>0</v>
      </c>
      <c r="BI234" s="333">
        <f t="shared" si="478"/>
        <v>0</v>
      </c>
      <c r="BJ234" s="333">
        <f t="shared" si="478"/>
        <v>0</v>
      </c>
      <c r="BK234" s="333">
        <f t="shared" si="478"/>
        <v>0</v>
      </c>
      <c r="BL234" s="333">
        <f t="shared" si="478"/>
        <v>0</v>
      </c>
      <c r="BM234" s="333">
        <f t="shared" si="478"/>
        <v>0</v>
      </c>
      <c r="BN234" s="334">
        <f t="shared" si="470"/>
        <v>4</v>
      </c>
      <c r="BO234" s="87">
        <f t="shared" si="471"/>
        <v>2015</v>
      </c>
      <c r="BP234" s="87"/>
    </row>
    <row r="235" spans="1:68" s="35" customFormat="1" ht="10.5" customHeight="1" x14ac:dyDescent="0.2">
      <c r="A235" s="87" t="str">
        <f t="shared" si="465"/>
        <v>2015-16E400000095</v>
      </c>
      <c r="B235" s="87" t="str">
        <f t="shared" si="451"/>
        <v>Y63</v>
      </c>
      <c r="C235" s="87" t="str">
        <f t="shared" si="452"/>
        <v>2015-16</v>
      </c>
      <c r="D235" s="35" t="s">
        <v>516</v>
      </c>
      <c r="E235" s="42"/>
      <c r="F235" s="86" t="str">
        <f t="shared" si="472"/>
        <v>Y63</v>
      </c>
      <c r="G235" s="86" t="str">
        <f t="shared" si="472"/>
        <v>E40000009</v>
      </c>
      <c r="H235" s="87" t="str">
        <f t="shared" si="472"/>
        <v>North East and Yorkshire</v>
      </c>
      <c r="I235" s="292">
        <f t="shared" si="473"/>
        <v>370</v>
      </c>
      <c r="J235" s="292">
        <f t="shared" si="473"/>
        <v>96</v>
      </c>
      <c r="K235" s="292">
        <f t="shared" si="473"/>
        <v>54</v>
      </c>
      <c r="L235" s="292">
        <f t="shared" si="473"/>
        <v>33</v>
      </c>
      <c r="M235" s="292"/>
      <c r="N235" s="292"/>
      <c r="O235" s="292"/>
      <c r="P235" s="292"/>
      <c r="Q235" s="292">
        <f t="shared" si="474"/>
        <v>0</v>
      </c>
      <c r="R235" s="292">
        <f t="shared" si="474"/>
        <v>0</v>
      </c>
      <c r="S235" s="292"/>
      <c r="T235" s="284">
        <f t="shared" si="466"/>
        <v>0</v>
      </c>
      <c r="U235" s="285" t="s">
        <v>80</v>
      </c>
      <c r="V235" s="285" t="s">
        <v>80</v>
      </c>
      <c r="W235" s="285" t="s">
        <v>80</v>
      </c>
      <c r="X235" s="289">
        <f t="shared" si="467"/>
        <v>0</v>
      </c>
      <c r="Y235" s="290" t="s">
        <v>80</v>
      </c>
      <c r="Z235" s="290" t="s">
        <v>80</v>
      </c>
      <c r="AA235" s="290" t="s">
        <v>80</v>
      </c>
      <c r="AB235" s="289">
        <f t="shared" si="468"/>
        <v>0</v>
      </c>
      <c r="AC235" s="290" t="s">
        <v>80</v>
      </c>
      <c r="AD235" s="290" t="s">
        <v>80</v>
      </c>
      <c r="AE235" s="290" t="s">
        <v>80</v>
      </c>
      <c r="AF235" s="287">
        <f t="shared" si="469"/>
        <v>0</v>
      </c>
      <c r="AG235" s="288" t="s">
        <v>80</v>
      </c>
      <c r="AH235" s="288" t="s">
        <v>80</v>
      </c>
      <c r="AI235" s="287">
        <f t="shared" si="475"/>
        <v>0</v>
      </c>
      <c r="AJ235" s="284">
        <f t="shared" si="475"/>
        <v>147</v>
      </c>
      <c r="AK235" s="284">
        <f t="shared" si="475"/>
        <v>165</v>
      </c>
      <c r="AL235" s="284"/>
      <c r="AM235" s="284"/>
      <c r="AN235" s="284">
        <f t="shared" si="476"/>
        <v>1046</v>
      </c>
      <c r="AO235" s="284">
        <f t="shared" si="476"/>
        <v>1069</v>
      </c>
      <c r="AP235" s="291"/>
      <c r="AQ235" s="291"/>
      <c r="AR235" s="284">
        <f t="shared" si="477"/>
        <v>34</v>
      </c>
      <c r="AS235" s="284">
        <f t="shared" si="477"/>
        <v>357</v>
      </c>
      <c r="AT235" s="284">
        <f t="shared" si="477"/>
        <v>20</v>
      </c>
      <c r="AU235" s="284">
        <f t="shared" si="477"/>
        <v>51</v>
      </c>
      <c r="AV235" s="286">
        <f t="shared" si="477"/>
        <v>0</v>
      </c>
      <c r="AW235" s="286">
        <f t="shared" si="477"/>
        <v>0</v>
      </c>
      <c r="AX235" s="286">
        <f t="shared" si="477"/>
        <v>158</v>
      </c>
      <c r="AY235" s="286">
        <f t="shared" si="477"/>
        <v>186</v>
      </c>
      <c r="AZ235" s="286">
        <f t="shared" si="477"/>
        <v>337</v>
      </c>
      <c r="BA235" s="286">
        <f t="shared" si="477"/>
        <v>536</v>
      </c>
      <c r="BB235" s="151"/>
      <c r="BC235" s="287">
        <f t="shared" si="478"/>
        <v>0</v>
      </c>
      <c r="BD235" s="287">
        <f t="shared" si="478"/>
        <v>0</v>
      </c>
      <c r="BE235" s="284">
        <f t="shared" si="478"/>
        <v>0</v>
      </c>
      <c r="BF235" s="284">
        <f t="shared" si="478"/>
        <v>0</v>
      </c>
      <c r="BG235" s="284">
        <f t="shared" si="478"/>
        <v>0</v>
      </c>
      <c r="BH235" s="333">
        <f t="shared" si="478"/>
        <v>0</v>
      </c>
      <c r="BI235" s="333">
        <f t="shared" si="478"/>
        <v>0</v>
      </c>
      <c r="BJ235" s="333">
        <f t="shared" si="478"/>
        <v>0</v>
      </c>
      <c r="BK235" s="333">
        <f t="shared" si="478"/>
        <v>0</v>
      </c>
      <c r="BL235" s="333">
        <f t="shared" si="478"/>
        <v>0</v>
      </c>
      <c r="BM235" s="333">
        <f t="shared" si="478"/>
        <v>0</v>
      </c>
      <c r="BN235" s="334">
        <f t="shared" si="470"/>
        <v>5</v>
      </c>
      <c r="BO235" s="87">
        <f t="shared" si="471"/>
        <v>2015</v>
      </c>
      <c r="BP235" s="87"/>
    </row>
    <row r="236" spans="1:68" s="35" customFormat="1" ht="10.5" customHeight="1" x14ac:dyDescent="0.2">
      <c r="A236" s="87" t="str">
        <f t="shared" si="465"/>
        <v>2015-16E400000096</v>
      </c>
      <c r="B236" s="87" t="str">
        <f t="shared" si="451"/>
        <v>Y63</v>
      </c>
      <c r="C236" s="87" t="str">
        <f t="shared" si="452"/>
        <v>2015-16</v>
      </c>
      <c r="D236" s="35" t="s">
        <v>517</v>
      </c>
      <c r="E236" s="42"/>
      <c r="F236" s="86" t="str">
        <f t="shared" ref="F236:H251" si="479">F235</f>
        <v>Y63</v>
      </c>
      <c r="G236" s="86" t="str">
        <f t="shared" si="479"/>
        <v>E40000009</v>
      </c>
      <c r="H236" s="87" t="str">
        <f t="shared" si="479"/>
        <v>North East and Yorkshire</v>
      </c>
      <c r="I236" s="292">
        <f t="shared" si="473"/>
        <v>350</v>
      </c>
      <c r="J236" s="292">
        <f t="shared" si="473"/>
        <v>99</v>
      </c>
      <c r="K236" s="292">
        <f t="shared" si="473"/>
        <v>55</v>
      </c>
      <c r="L236" s="292">
        <f t="shared" si="473"/>
        <v>34</v>
      </c>
      <c r="M236" s="292"/>
      <c r="N236" s="292"/>
      <c r="O236" s="292"/>
      <c r="P236" s="292"/>
      <c r="Q236" s="292">
        <f t="shared" si="474"/>
        <v>0</v>
      </c>
      <c r="R236" s="292">
        <f t="shared" si="474"/>
        <v>0</v>
      </c>
      <c r="S236" s="292"/>
      <c r="T236" s="284">
        <f t="shared" si="466"/>
        <v>0</v>
      </c>
      <c r="U236" s="285" t="s">
        <v>80</v>
      </c>
      <c r="V236" s="285" t="s">
        <v>80</v>
      </c>
      <c r="W236" s="285" t="s">
        <v>80</v>
      </c>
      <c r="X236" s="289">
        <f t="shared" si="467"/>
        <v>0</v>
      </c>
      <c r="Y236" s="290" t="s">
        <v>80</v>
      </c>
      <c r="Z236" s="290" t="s">
        <v>80</v>
      </c>
      <c r="AA236" s="290" t="s">
        <v>80</v>
      </c>
      <c r="AB236" s="289">
        <f t="shared" si="468"/>
        <v>0</v>
      </c>
      <c r="AC236" s="290" t="s">
        <v>80</v>
      </c>
      <c r="AD236" s="290" t="s">
        <v>80</v>
      </c>
      <c r="AE236" s="290" t="s">
        <v>80</v>
      </c>
      <c r="AF236" s="287">
        <f t="shared" si="469"/>
        <v>0</v>
      </c>
      <c r="AG236" s="288" t="s">
        <v>80</v>
      </c>
      <c r="AH236" s="288" t="s">
        <v>80</v>
      </c>
      <c r="AI236" s="287">
        <f t="shared" si="475"/>
        <v>0</v>
      </c>
      <c r="AJ236" s="284">
        <f t="shared" si="475"/>
        <v>125</v>
      </c>
      <c r="AK236" s="284">
        <f t="shared" si="475"/>
        <v>144</v>
      </c>
      <c r="AL236" s="284"/>
      <c r="AM236" s="284"/>
      <c r="AN236" s="284">
        <f t="shared" si="476"/>
        <v>1050</v>
      </c>
      <c r="AO236" s="284">
        <f t="shared" si="476"/>
        <v>1078</v>
      </c>
      <c r="AP236" s="291"/>
      <c r="AQ236" s="291"/>
      <c r="AR236" s="284">
        <f t="shared" ref="AR236:BA245" si="480">SUMIFS(AR$729:AR$10135, $BN$729:$BN$10135, $BN236,$BO$729:$BO$10135, $BO236, $B$729:$B$10135, $B236)</f>
        <v>41</v>
      </c>
      <c r="AS236" s="284">
        <f t="shared" si="480"/>
        <v>334</v>
      </c>
      <c r="AT236" s="284">
        <f t="shared" si="480"/>
        <v>25</v>
      </c>
      <c r="AU236" s="284">
        <f t="shared" si="480"/>
        <v>51</v>
      </c>
      <c r="AV236" s="286">
        <f t="shared" si="480"/>
        <v>0</v>
      </c>
      <c r="AW236" s="286">
        <f t="shared" si="480"/>
        <v>0</v>
      </c>
      <c r="AX236" s="286">
        <f t="shared" si="480"/>
        <v>143</v>
      </c>
      <c r="AY236" s="286">
        <f t="shared" si="480"/>
        <v>164</v>
      </c>
      <c r="AZ236" s="286">
        <f t="shared" si="480"/>
        <v>320</v>
      </c>
      <c r="BA236" s="286">
        <f t="shared" si="480"/>
        <v>563</v>
      </c>
      <c r="BB236" s="151"/>
      <c r="BC236" s="287">
        <f t="shared" ref="BC236:BM245" si="481">SUMIFS(BC$729:BC$10135, $BN$729:$BN$10135, $BN236,$BO$729:$BO$10135, $BO236, $B$729:$B$10135, $B236)</f>
        <v>0</v>
      </c>
      <c r="BD236" s="287">
        <f t="shared" si="481"/>
        <v>0</v>
      </c>
      <c r="BE236" s="284">
        <f t="shared" si="481"/>
        <v>0</v>
      </c>
      <c r="BF236" s="284">
        <f t="shared" si="481"/>
        <v>0</v>
      </c>
      <c r="BG236" s="284">
        <f t="shared" si="481"/>
        <v>0</v>
      </c>
      <c r="BH236" s="333">
        <f t="shared" si="481"/>
        <v>0</v>
      </c>
      <c r="BI236" s="333">
        <f t="shared" si="481"/>
        <v>0</v>
      </c>
      <c r="BJ236" s="333">
        <f t="shared" si="481"/>
        <v>0</v>
      </c>
      <c r="BK236" s="333">
        <f t="shared" si="481"/>
        <v>0</v>
      </c>
      <c r="BL236" s="333">
        <f t="shared" si="481"/>
        <v>0</v>
      </c>
      <c r="BM236" s="333">
        <f t="shared" si="481"/>
        <v>0</v>
      </c>
      <c r="BN236" s="334">
        <f t="shared" si="470"/>
        <v>6</v>
      </c>
      <c r="BO236" s="87">
        <f t="shared" si="471"/>
        <v>2015</v>
      </c>
      <c r="BP236" s="87"/>
    </row>
    <row r="237" spans="1:68" s="35" customFormat="1" ht="10.5" customHeight="1" x14ac:dyDescent="0.2">
      <c r="A237" s="87" t="str">
        <f t="shared" si="465"/>
        <v>2015-16E400000097</v>
      </c>
      <c r="B237" s="87" t="str">
        <f t="shared" si="451"/>
        <v>Y63</v>
      </c>
      <c r="C237" s="87" t="str">
        <f t="shared" si="452"/>
        <v>2015-16</v>
      </c>
      <c r="D237" s="35" t="s">
        <v>518</v>
      </c>
      <c r="E237" s="42"/>
      <c r="F237" s="86" t="str">
        <f t="shared" si="479"/>
        <v>Y63</v>
      </c>
      <c r="G237" s="86" t="str">
        <f t="shared" si="479"/>
        <v>E40000009</v>
      </c>
      <c r="H237" s="87" t="str">
        <f t="shared" si="479"/>
        <v>North East and Yorkshire</v>
      </c>
      <c r="I237" s="292">
        <f t="shared" si="473"/>
        <v>343</v>
      </c>
      <c r="J237" s="292">
        <f t="shared" si="473"/>
        <v>95</v>
      </c>
      <c r="K237" s="292">
        <f t="shared" si="473"/>
        <v>42</v>
      </c>
      <c r="L237" s="292">
        <f t="shared" si="473"/>
        <v>23</v>
      </c>
      <c r="M237" s="292"/>
      <c r="N237" s="292"/>
      <c r="O237" s="292"/>
      <c r="P237" s="292"/>
      <c r="Q237" s="292">
        <f t="shared" si="474"/>
        <v>0</v>
      </c>
      <c r="R237" s="292">
        <f t="shared" si="474"/>
        <v>0</v>
      </c>
      <c r="S237" s="292"/>
      <c r="T237" s="284">
        <f t="shared" si="466"/>
        <v>0</v>
      </c>
      <c r="U237" s="285" t="s">
        <v>80</v>
      </c>
      <c r="V237" s="285" t="s">
        <v>80</v>
      </c>
      <c r="W237" s="285" t="s">
        <v>80</v>
      </c>
      <c r="X237" s="289">
        <f t="shared" si="467"/>
        <v>0</v>
      </c>
      <c r="Y237" s="290" t="s">
        <v>80</v>
      </c>
      <c r="Z237" s="290" t="s">
        <v>80</v>
      </c>
      <c r="AA237" s="290" t="s">
        <v>80</v>
      </c>
      <c r="AB237" s="289">
        <f t="shared" si="468"/>
        <v>0</v>
      </c>
      <c r="AC237" s="290" t="s">
        <v>80</v>
      </c>
      <c r="AD237" s="290" t="s">
        <v>80</v>
      </c>
      <c r="AE237" s="290" t="s">
        <v>80</v>
      </c>
      <c r="AF237" s="287">
        <f t="shared" si="469"/>
        <v>0</v>
      </c>
      <c r="AG237" s="288" t="s">
        <v>80</v>
      </c>
      <c r="AH237" s="288" t="s">
        <v>80</v>
      </c>
      <c r="AI237" s="287">
        <f t="shared" si="475"/>
        <v>0</v>
      </c>
      <c r="AJ237" s="284">
        <f t="shared" si="475"/>
        <v>134</v>
      </c>
      <c r="AK237" s="284">
        <f t="shared" si="475"/>
        <v>148</v>
      </c>
      <c r="AL237" s="284"/>
      <c r="AM237" s="284"/>
      <c r="AN237" s="284">
        <f t="shared" si="476"/>
        <v>1042</v>
      </c>
      <c r="AO237" s="284">
        <f t="shared" si="476"/>
        <v>1056</v>
      </c>
      <c r="AP237" s="291"/>
      <c r="AQ237" s="291"/>
      <c r="AR237" s="284">
        <f t="shared" si="480"/>
        <v>33</v>
      </c>
      <c r="AS237" s="284">
        <f t="shared" si="480"/>
        <v>335</v>
      </c>
      <c r="AT237" s="284">
        <f t="shared" si="480"/>
        <v>13</v>
      </c>
      <c r="AU237" s="284">
        <f t="shared" si="480"/>
        <v>42</v>
      </c>
      <c r="AV237" s="286">
        <f t="shared" si="480"/>
        <v>0</v>
      </c>
      <c r="AW237" s="286">
        <f t="shared" si="480"/>
        <v>0</v>
      </c>
      <c r="AX237" s="286">
        <f t="shared" si="480"/>
        <v>156</v>
      </c>
      <c r="AY237" s="286">
        <f t="shared" si="480"/>
        <v>176</v>
      </c>
      <c r="AZ237" s="286">
        <f t="shared" si="480"/>
        <v>351</v>
      </c>
      <c r="BA237" s="286">
        <f t="shared" si="480"/>
        <v>577</v>
      </c>
      <c r="BB237" s="151"/>
      <c r="BC237" s="287">
        <f t="shared" si="481"/>
        <v>0</v>
      </c>
      <c r="BD237" s="287">
        <f t="shared" si="481"/>
        <v>0</v>
      </c>
      <c r="BE237" s="284">
        <f t="shared" si="481"/>
        <v>0</v>
      </c>
      <c r="BF237" s="284">
        <f t="shared" si="481"/>
        <v>0</v>
      </c>
      <c r="BG237" s="284">
        <f t="shared" si="481"/>
        <v>0</v>
      </c>
      <c r="BH237" s="333">
        <f t="shared" si="481"/>
        <v>0</v>
      </c>
      <c r="BI237" s="333">
        <f t="shared" si="481"/>
        <v>0</v>
      </c>
      <c r="BJ237" s="333">
        <f t="shared" si="481"/>
        <v>0</v>
      </c>
      <c r="BK237" s="333">
        <f t="shared" si="481"/>
        <v>0</v>
      </c>
      <c r="BL237" s="333">
        <f t="shared" si="481"/>
        <v>0</v>
      </c>
      <c r="BM237" s="333">
        <f t="shared" si="481"/>
        <v>0</v>
      </c>
      <c r="BN237" s="334">
        <f t="shared" si="470"/>
        <v>7</v>
      </c>
      <c r="BO237" s="87">
        <f t="shared" si="471"/>
        <v>2015</v>
      </c>
      <c r="BP237" s="87"/>
    </row>
    <row r="238" spans="1:68" s="35" customFormat="1" ht="10.5" customHeight="1" x14ac:dyDescent="0.2">
      <c r="A238" s="87" t="str">
        <f t="shared" si="465"/>
        <v>2015-16E400000098</v>
      </c>
      <c r="B238" s="87" t="str">
        <f t="shared" si="451"/>
        <v>Y63</v>
      </c>
      <c r="C238" s="87" t="str">
        <f t="shared" si="452"/>
        <v>2015-16</v>
      </c>
      <c r="D238" s="35" t="s">
        <v>519</v>
      </c>
      <c r="E238" s="42"/>
      <c r="F238" s="86" t="str">
        <f t="shared" si="479"/>
        <v>Y63</v>
      </c>
      <c r="G238" s="86" t="str">
        <f t="shared" si="479"/>
        <v>E40000009</v>
      </c>
      <c r="H238" s="87" t="str">
        <f t="shared" si="479"/>
        <v>North East and Yorkshire</v>
      </c>
      <c r="I238" s="292">
        <f t="shared" si="473"/>
        <v>362</v>
      </c>
      <c r="J238" s="292">
        <f t="shared" si="473"/>
        <v>109</v>
      </c>
      <c r="K238" s="292">
        <f t="shared" si="473"/>
        <v>50</v>
      </c>
      <c r="L238" s="292">
        <f t="shared" si="473"/>
        <v>31</v>
      </c>
      <c r="M238" s="292"/>
      <c r="N238" s="292"/>
      <c r="O238" s="292"/>
      <c r="P238" s="292"/>
      <c r="Q238" s="292">
        <f t="shared" si="474"/>
        <v>0</v>
      </c>
      <c r="R238" s="292">
        <f t="shared" si="474"/>
        <v>0</v>
      </c>
      <c r="S238" s="292"/>
      <c r="T238" s="284">
        <f t="shared" si="466"/>
        <v>0</v>
      </c>
      <c r="U238" s="285" t="s">
        <v>80</v>
      </c>
      <c r="V238" s="285" t="s">
        <v>80</v>
      </c>
      <c r="W238" s="285" t="s">
        <v>80</v>
      </c>
      <c r="X238" s="289">
        <f t="shared" si="467"/>
        <v>0</v>
      </c>
      <c r="Y238" s="290" t="s">
        <v>80</v>
      </c>
      <c r="Z238" s="290" t="s">
        <v>80</v>
      </c>
      <c r="AA238" s="290" t="s">
        <v>80</v>
      </c>
      <c r="AB238" s="289">
        <f t="shared" si="468"/>
        <v>0</v>
      </c>
      <c r="AC238" s="290" t="s">
        <v>80</v>
      </c>
      <c r="AD238" s="290" t="s">
        <v>80</v>
      </c>
      <c r="AE238" s="290" t="s">
        <v>80</v>
      </c>
      <c r="AF238" s="287">
        <f t="shared" si="469"/>
        <v>0</v>
      </c>
      <c r="AG238" s="288" t="s">
        <v>80</v>
      </c>
      <c r="AH238" s="288" t="s">
        <v>80</v>
      </c>
      <c r="AI238" s="287">
        <f t="shared" si="475"/>
        <v>0</v>
      </c>
      <c r="AJ238" s="284">
        <f t="shared" si="475"/>
        <v>120</v>
      </c>
      <c r="AK238" s="284">
        <f t="shared" si="475"/>
        <v>141</v>
      </c>
      <c r="AL238" s="284"/>
      <c r="AM238" s="284"/>
      <c r="AN238" s="284">
        <f t="shared" si="476"/>
        <v>1117</v>
      </c>
      <c r="AO238" s="284">
        <f t="shared" si="476"/>
        <v>1140</v>
      </c>
      <c r="AP238" s="291"/>
      <c r="AQ238" s="291"/>
      <c r="AR238" s="284">
        <f t="shared" si="480"/>
        <v>32</v>
      </c>
      <c r="AS238" s="284">
        <f t="shared" si="480"/>
        <v>346</v>
      </c>
      <c r="AT238" s="284">
        <f t="shared" si="480"/>
        <v>17</v>
      </c>
      <c r="AU238" s="284">
        <f t="shared" si="480"/>
        <v>47</v>
      </c>
      <c r="AV238" s="286">
        <f t="shared" si="480"/>
        <v>0</v>
      </c>
      <c r="AW238" s="286">
        <f t="shared" si="480"/>
        <v>0</v>
      </c>
      <c r="AX238" s="286">
        <f t="shared" si="480"/>
        <v>118</v>
      </c>
      <c r="AY238" s="286">
        <f t="shared" si="480"/>
        <v>132</v>
      </c>
      <c r="AZ238" s="286">
        <f t="shared" si="480"/>
        <v>369</v>
      </c>
      <c r="BA238" s="286">
        <f t="shared" si="480"/>
        <v>619</v>
      </c>
      <c r="BB238" s="151"/>
      <c r="BC238" s="287">
        <f t="shared" si="481"/>
        <v>0</v>
      </c>
      <c r="BD238" s="287">
        <f t="shared" si="481"/>
        <v>0</v>
      </c>
      <c r="BE238" s="284">
        <f t="shared" si="481"/>
        <v>0</v>
      </c>
      <c r="BF238" s="284">
        <f t="shared" si="481"/>
        <v>0</v>
      </c>
      <c r="BG238" s="284">
        <f t="shared" si="481"/>
        <v>0</v>
      </c>
      <c r="BH238" s="333">
        <f t="shared" si="481"/>
        <v>0</v>
      </c>
      <c r="BI238" s="333">
        <f t="shared" si="481"/>
        <v>0</v>
      </c>
      <c r="BJ238" s="333">
        <f t="shared" si="481"/>
        <v>0</v>
      </c>
      <c r="BK238" s="333">
        <f t="shared" si="481"/>
        <v>0</v>
      </c>
      <c r="BL238" s="333">
        <f t="shared" si="481"/>
        <v>0</v>
      </c>
      <c r="BM238" s="333">
        <f t="shared" si="481"/>
        <v>0</v>
      </c>
      <c r="BN238" s="334">
        <f t="shared" si="470"/>
        <v>8</v>
      </c>
      <c r="BO238" s="87">
        <f t="shared" si="471"/>
        <v>2015</v>
      </c>
      <c r="BP238" s="87"/>
    </row>
    <row r="239" spans="1:68" s="35" customFormat="1" ht="10.5" customHeight="1" x14ac:dyDescent="0.2">
      <c r="A239" s="87" t="str">
        <f t="shared" si="465"/>
        <v>2015-16E400000099</v>
      </c>
      <c r="B239" s="87" t="str">
        <f t="shared" si="451"/>
        <v>Y63</v>
      </c>
      <c r="C239" s="87" t="str">
        <f t="shared" si="452"/>
        <v>2015-16</v>
      </c>
      <c r="D239" s="35" t="s">
        <v>520</v>
      </c>
      <c r="E239" s="42"/>
      <c r="F239" s="86" t="str">
        <f t="shared" si="479"/>
        <v>Y63</v>
      </c>
      <c r="G239" s="86" t="str">
        <f t="shared" si="479"/>
        <v>E40000009</v>
      </c>
      <c r="H239" s="87" t="str">
        <f t="shared" si="479"/>
        <v>North East and Yorkshire</v>
      </c>
      <c r="I239" s="292">
        <f t="shared" si="473"/>
        <v>347</v>
      </c>
      <c r="J239" s="292">
        <f t="shared" si="473"/>
        <v>81</v>
      </c>
      <c r="K239" s="292">
        <f t="shared" si="473"/>
        <v>33</v>
      </c>
      <c r="L239" s="292">
        <f t="shared" si="473"/>
        <v>15</v>
      </c>
      <c r="M239" s="292"/>
      <c r="N239" s="292"/>
      <c r="O239" s="292"/>
      <c r="P239" s="292"/>
      <c r="Q239" s="292">
        <f t="shared" si="474"/>
        <v>0</v>
      </c>
      <c r="R239" s="292">
        <f t="shared" si="474"/>
        <v>0</v>
      </c>
      <c r="S239" s="292"/>
      <c r="T239" s="284">
        <f t="shared" si="466"/>
        <v>0</v>
      </c>
      <c r="U239" s="285" t="s">
        <v>80</v>
      </c>
      <c r="V239" s="285" t="s">
        <v>80</v>
      </c>
      <c r="W239" s="285" t="s">
        <v>80</v>
      </c>
      <c r="X239" s="289">
        <f t="shared" si="467"/>
        <v>0</v>
      </c>
      <c r="Y239" s="290" t="s">
        <v>80</v>
      </c>
      <c r="Z239" s="290" t="s">
        <v>80</v>
      </c>
      <c r="AA239" s="290" t="s">
        <v>80</v>
      </c>
      <c r="AB239" s="289">
        <f t="shared" si="468"/>
        <v>0</v>
      </c>
      <c r="AC239" s="290" t="s">
        <v>80</v>
      </c>
      <c r="AD239" s="290" t="s">
        <v>80</v>
      </c>
      <c r="AE239" s="290" t="s">
        <v>80</v>
      </c>
      <c r="AF239" s="287">
        <f t="shared" si="469"/>
        <v>0</v>
      </c>
      <c r="AG239" s="288" t="s">
        <v>80</v>
      </c>
      <c r="AH239" s="288" t="s">
        <v>80</v>
      </c>
      <c r="AI239" s="287">
        <f t="shared" si="475"/>
        <v>0</v>
      </c>
      <c r="AJ239" s="284">
        <f t="shared" si="475"/>
        <v>126</v>
      </c>
      <c r="AK239" s="284">
        <f t="shared" si="475"/>
        <v>151</v>
      </c>
      <c r="AL239" s="284"/>
      <c r="AM239" s="284"/>
      <c r="AN239" s="284">
        <f t="shared" si="476"/>
        <v>1051</v>
      </c>
      <c r="AO239" s="284">
        <f t="shared" si="476"/>
        <v>1078</v>
      </c>
      <c r="AP239" s="291"/>
      <c r="AQ239" s="291"/>
      <c r="AR239" s="284">
        <f t="shared" si="480"/>
        <v>21</v>
      </c>
      <c r="AS239" s="284">
        <f t="shared" si="480"/>
        <v>336</v>
      </c>
      <c r="AT239" s="284">
        <f t="shared" si="480"/>
        <v>6</v>
      </c>
      <c r="AU239" s="284">
        <f t="shared" si="480"/>
        <v>29</v>
      </c>
      <c r="AV239" s="286">
        <f t="shared" si="480"/>
        <v>0</v>
      </c>
      <c r="AW239" s="286">
        <f t="shared" si="480"/>
        <v>0</v>
      </c>
      <c r="AX239" s="286">
        <f t="shared" si="480"/>
        <v>121</v>
      </c>
      <c r="AY239" s="286">
        <f t="shared" si="480"/>
        <v>144</v>
      </c>
      <c r="AZ239" s="286">
        <f t="shared" si="480"/>
        <v>322</v>
      </c>
      <c r="BA239" s="286">
        <f t="shared" si="480"/>
        <v>570</v>
      </c>
      <c r="BB239" s="151"/>
      <c r="BC239" s="287">
        <f t="shared" si="481"/>
        <v>0</v>
      </c>
      <c r="BD239" s="287">
        <f t="shared" si="481"/>
        <v>0</v>
      </c>
      <c r="BE239" s="284">
        <f t="shared" si="481"/>
        <v>0</v>
      </c>
      <c r="BF239" s="284">
        <f t="shared" si="481"/>
        <v>0</v>
      </c>
      <c r="BG239" s="284">
        <f t="shared" si="481"/>
        <v>0</v>
      </c>
      <c r="BH239" s="333">
        <f t="shared" si="481"/>
        <v>0</v>
      </c>
      <c r="BI239" s="333">
        <f t="shared" si="481"/>
        <v>0</v>
      </c>
      <c r="BJ239" s="333">
        <f t="shared" si="481"/>
        <v>0</v>
      </c>
      <c r="BK239" s="333">
        <f t="shared" si="481"/>
        <v>0</v>
      </c>
      <c r="BL239" s="333">
        <f t="shared" si="481"/>
        <v>0</v>
      </c>
      <c r="BM239" s="333">
        <f t="shared" si="481"/>
        <v>0</v>
      </c>
      <c r="BN239" s="334">
        <f t="shared" si="470"/>
        <v>9</v>
      </c>
      <c r="BO239" s="87">
        <f t="shared" si="471"/>
        <v>2015</v>
      </c>
      <c r="BP239" s="87"/>
    </row>
    <row r="240" spans="1:68" s="35" customFormat="1" ht="10.5" customHeight="1" x14ac:dyDescent="0.2">
      <c r="A240" s="87" t="str">
        <f t="shared" si="465"/>
        <v>2015-16E4000000910</v>
      </c>
      <c r="B240" s="87" t="str">
        <f t="shared" si="451"/>
        <v>Y63</v>
      </c>
      <c r="C240" s="87" t="str">
        <f t="shared" si="452"/>
        <v>2015-16</v>
      </c>
      <c r="D240" s="35" t="s">
        <v>521</v>
      </c>
      <c r="E240" s="42"/>
      <c r="F240" s="86" t="str">
        <f t="shared" si="479"/>
        <v>Y63</v>
      </c>
      <c r="G240" s="86" t="str">
        <f t="shared" si="479"/>
        <v>E40000009</v>
      </c>
      <c r="H240" s="87" t="str">
        <f t="shared" si="479"/>
        <v>North East and Yorkshire</v>
      </c>
      <c r="I240" s="292">
        <f t="shared" si="473"/>
        <v>368</v>
      </c>
      <c r="J240" s="292">
        <f t="shared" si="473"/>
        <v>86</v>
      </c>
      <c r="K240" s="292">
        <f t="shared" si="473"/>
        <v>41</v>
      </c>
      <c r="L240" s="292">
        <f t="shared" si="473"/>
        <v>19</v>
      </c>
      <c r="M240" s="292"/>
      <c r="N240" s="292"/>
      <c r="O240" s="292"/>
      <c r="P240" s="292"/>
      <c r="Q240" s="292">
        <f t="shared" si="474"/>
        <v>0</v>
      </c>
      <c r="R240" s="292">
        <f t="shared" si="474"/>
        <v>0</v>
      </c>
      <c r="S240" s="292"/>
      <c r="T240" s="284">
        <f t="shared" si="466"/>
        <v>0</v>
      </c>
      <c r="U240" s="285" t="s">
        <v>80</v>
      </c>
      <c r="V240" s="285" t="s">
        <v>80</v>
      </c>
      <c r="W240" s="285" t="s">
        <v>80</v>
      </c>
      <c r="X240" s="289">
        <f t="shared" si="467"/>
        <v>0</v>
      </c>
      <c r="Y240" s="290" t="s">
        <v>80</v>
      </c>
      <c r="Z240" s="290" t="s">
        <v>80</v>
      </c>
      <c r="AA240" s="290" t="s">
        <v>80</v>
      </c>
      <c r="AB240" s="289">
        <f t="shared" si="468"/>
        <v>0</v>
      </c>
      <c r="AC240" s="290" t="s">
        <v>80</v>
      </c>
      <c r="AD240" s="290" t="s">
        <v>80</v>
      </c>
      <c r="AE240" s="290" t="s">
        <v>80</v>
      </c>
      <c r="AF240" s="287">
        <f t="shared" si="469"/>
        <v>0</v>
      </c>
      <c r="AG240" s="288" t="s">
        <v>80</v>
      </c>
      <c r="AH240" s="288" t="s">
        <v>80</v>
      </c>
      <c r="AI240" s="287">
        <f t="shared" si="475"/>
        <v>0</v>
      </c>
      <c r="AJ240" s="284">
        <f t="shared" si="475"/>
        <v>143</v>
      </c>
      <c r="AK240" s="284">
        <f t="shared" si="475"/>
        <v>170</v>
      </c>
      <c r="AL240" s="284"/>
      <c r="AM240" s="284"/>
      <c r="AN240" s="284">
        <f t="shared" si="476"/>
        <v>1083</v>
      </c>
      <c r="AO240" s="284">
        <f t="shared" si="476"/>
        <v>1100</v>
      </c>
      <c r="AP240" s="291"/>
      <c r="AQ240" s="291"/>
      <c r="AR240" s="284">
        <f t="shared" si="480"/>
        <v>29</v>
      </c>
      <c r="AS240" s="284">
        <f t="shared" si="480"/>
        <v>363</v>
      </c>
      <c r="AT240" s="284">
        <f t="shared" si="480"/>
        <v>13</v>
      </c>
      <c r="AU240" s="284">
        <f t="shared" si="480"/>
        <v>40</v>
      </c>
      <c r="AV240" s="286">
        <f t="shared" si="480"/>
        <v>0</v>
      </c>
      <c r="AW240" s="286">
        <f t="shared" si="480"/>
        <v>0</v>
      </c>
      <c r="AX240" s="286">
        <f t="shared" si="480"/>
        <v>154</v>
      </c>
      <c r="AY240" s="286">
        <f t="shared" si="480"/>
        <v>170</v>
      </c>
      <c r="AZ240" s="286">
        <f t="shared" si="480"/>
        <v>341</v>
      </c>
      <c r="BA240" s="286">
        <f t="shared" si="480"/>
        <v>581</v>
      </c>
      <c r="BB240" s="151"/>
      <c r="BC240" s="287">
        <f t="shared" si="481"/>
        <v>0</v>
      </c>
      <c r="BD240" s="287">
        <f t="shared" si="481"/>
        <v>0</v>
      </c>
      <c r="BE240" s="284">
        <f t="shared" si="481"/>
        <v>0</v>
      </c>
      <c r="BF240" s="284">
        <f t="shared" si="481"/>
        <v>0</v>
      </c>
      <c r="BG240" s="284">
        <f t="shared" si="481"/>
        <v>0</v>
      </c>
      <c r="BH240" s="333">
        <f t="shared" si="481"/>
        <v>0</v>
      </c>
      <c r="BI240" s="333">
        <f t="shared" si="481"/>
        <v>0</v>
      </c>
      <c r="BJ240" s="333">
        <f t="shared" si="481"/>
        <v>0</v>
      </c>
      <c r="BK240" s="333">
        <f t="shared" si="481"/>
        <v>0</v>
      </c>
      <c r="BL240" s="333">
        <f t="shared" si="481"/>
        <v>0</v>
      </c>
      <c r="BM240" s="333">
        <f t="shared" si="481"/>
        <v>0</v>
      </c>
      <c r="BN240" s="334">
        <f t="shared" si="470"/>
        <v>10</v>
      </c>
      <c r="BO240" s="87">
        <f t="shared" si="471"/>
        <v>2015</v>
      </c>
      <c r="BP240" s="87"/>
    </row>
    <row r="241" spans="1:68" s="35" customFormat="1" ht="10.5" customHeight="1" x14ac:dyDescent="0.2">
      <c r="A241" s="87" t="str">
        <f t="shared" si="465"/>
        <v>2015-16E4000000911</v>
      </c>
      <c r="B241" s="87" t="str">
        <f t="shared" si="451"/>
        <v>Y63</v>
      </c>
      <c r="C241" s="87" t="str">
        <f t="shared" si="452"/>
        <v>2015-16</v>
      </c>
      <c r="D241" s="35" t="s">
        <v>522</v>
      </c>
      <c r="E241" s="42"/>
      <c r="F241" s="86" t="str">
        <f t="shared" si="479"/>
        <v>Y63</v>
      </c>
      <c r="G241" s="86" t="str">
        <f t="shared" si="479"/>
        <v>E40000009</v>
      </c>
      <c r="H241" s="87" t="str">
        <f t="shared" si="479"/>
        <v>North East and Yorkshire</v>
      </c>
      <c r="I241" s="292">
        <f t="shared" si="473"/>
        <v>403</v>
      </c>
      <c r="J241" s="292">
        <f t="shared" si="473"/>
        <v>95</v>
      </c>
      <c r="K241" s="292">
        <f t="shared" si="473"/>
        <v>33</v>
      </c>
      <c r="L241" s="292">
        <f t="shared" si="473"/>
        <v>18</v>
      </c>
      <c r="M241" s="292"/>
      <c r="N241" s="292"/>
      <c r="O241" s="292"/>
      <c r="P241" s="292"/>
      <c r="Q241" s="292">
        <f t="shared" si="474"/>
        <v>0</v>
      </c>
      <c r="R241" s="292">
        <f t="shared" si="474"/>
        <v>0</v>
      </c>
      <c r="S241" s="292"/>
      <c r="T241" s="284">
        <f t="shared" si="466"/>
        <v>0</v>
      </c>
      <c r="U241" s="285" t="s">
        <v>80</v>
      </c>
      <c r="V241" s="285" t="s">
        <v>80</v>
      </c>
      <c r="W241" s="285" t="s">
        <v>80</v>
      </c>
      <c r="X241" s="289">
        <f t="shared" si="467"/>
        <v>0</v>
      </c>
      <c r="Y241" s="290" t="s">
        <v>80</v>
      </c>
      <c r="Z241" s="290" t="s">
        <v>80</v>
      </c>
      <c r="AA241" s="290" t="s">
        <v>80</v>
      </c>
      <c r="AB241" s="289">
        <f t="shared" si="468"/>
        <v>0</v>
      </c>
      <c r="AC241" s="290" t="s">
        <v>80</v>
      </c>
      <c r="AD241" s="290" t="s">
        <v>80</v>
      </c>
      <c r="AE241" s="290" t="s">
        <v>80</v>
      </c>
      <c r="AF241" s="287">
        <f t="shared" si="469"/>
        <v>0</v>
      </c>
      <c r="AG241" s="288" t="s">
        <v>80</v>
      </c>
      <c r="AH241" s="288" t="s">
        <v>80</v>
      </c>
      <c r="AI241" s="287">
        <f t="shared" si="475"/>
        <v>0</v>
      </c>
      <c r="AJ241" s="284">
        <f t="shared" si="475"/>
        <v>149</v>
      </c>
      <c r="AK241" s="284">
        <f t="shared" si="475"/>
        <v>192</v>
      </c>
      <c r="AL241" s="284"/>
      <c r="AM241" s="284"/>
      <c r="AN241" s="284">
        <f t="shared" si="476"/>
        <v>1038</v>
      </c>
      <c r="AO241" s="284">
        <f t="shared" si="476"/>
        <v>1057</v>
      </c>
      <c r="AP241" s="291"/>
      <c r="AQ241" s="291"/>
      <c r="AR241" s="284">
        <f t="shared" si="480"/>
        <v>24</v>
      </c>
      <c r="AS241" s="284">
        <f t="shared" si="480"/>
        <v>380</v>
      </c>
      <c r="AT241" s="284">
        <f t="shared" si="480"/>
        <v>11</v>
      </c>
      <c r="AU241" s="284">
        <f t="shared" si="480"/>
        <v>33</v>
      </c>
      <c r="AV241" s="286">
        <f t="shared" si="480"/>
        <v>0</v>
      </c>
      <c r="AW241" s="286">
        <f t="shared" si="480"/>
        <v>0</v>
      </c>
      <c r="AX241" s="286">
        <f t="shared" si="480"/>
        <v>157</v>
      </c>
      <c r="AY241" s="286">
        <f t="shared" si="480"/>
        <v>189</v>
      </c>
      <c r="AZ241" s="286">
        <f t="shared" si="480"/>
        <v>272</v>
      </c>
      <c r="BA241" s="286">
        <f t="shared" si="480"/>
        <v>500</v>
      </c>
      <c r="BB241" s="151"/>
      <c r="BC241" s="287">
        <f t="shared" si="481"/>
        <v>0</v>
      </c>
      <c r="BD241" s="287">
        <f t="shared" si="481"/>
        <v>0</v>
      </c>
      <c r="BE241" s="284">
        <f t="shared" si="481"/>
        <v>0</v>
      </c>
      <c r="BF241" s="284">
        <f t="shared" si="481"/>
        <v>0</v>
      </c>
      <c r="BG241" s="284">
        <f t="shared" si="481"/>
        <v>0</v>
      </c>
      <c r="BH241" s="333">
        <f t="shared" si="481"/>
        <v>0</v>
      </c>
      <c r="BI241" s="333">
        <f t="shared" si="481"/>
        <v>0</v>
      </c>
      <c r="BJ241" s="333">
        <f t="shared" si="481"/>
        <v>0</v>
      </c>
      <c r="BK241" s="333">
        <f t="shared" si="481"/>
        <v>0</v>
      </c>
      <c r="BL241" s="333">
        <f t="shared" si="481"/>
        <v>0</v>
      </c>
      <c r="BM241" s="333">
        <f t="shared" si="481"/>
        <v>0</v>
      </c>
      <c r="BN241" s="334">
        <f t="shared" si="470"/>
        <v>11</v>
      </c>
      <c r="BO241" s="87">
        <f t="shared" si="471"/>
        <v>2015</v>
      </c>
      <c r="BP241" s="87"/>
    </row>
    <row r="242" spans="1:68" s="35" customFormat="1" ht="10.5" customHeight="1" x14ac:dyDescent="0.2">
      <c r="A242" s="87" t="str">
        <f t="shared" si="465"/>
        <v>2015-16E4000000912</v>
      </c>
      <c r="B242" s="87" t="str">
        <f t="shared" si="451"/>
        <v>Y63</v>
      </c>
      <c r="C242" s="87" t="str">
        <f t="shared" si="452"/>
        <v>2015-16</v>
      </c>
      <c r="D242" s="35" t="s">
        <v>523</v>
      </c>
      <c r="E242" s="42"/>
      <c r="F242" s="86" t="str">
        <f t="shared" si="479"/>
        <v>Y63</v>
      </c>
      <c r="G242" s="86" t="str">
        <f t="shared" si="479"/>
        <v>E40000009</v>
      </c>
      <c r="H242" s="87" t="str">
        <f t="shared" si="479"/>
        <v>North East and Yorkshire</v>
      </c>
      <c r="I242" s="292">
        <f t="shared" si="473"/>
        <v>423</v>
      </c>
      <c r="J242" s="292">
        <f t="shared" si="473"/>
        <v>93</v>
      </c>
      <c r="K242" s="292">
        <f t="shared" si="473"/>
        <v>30</v>
      </c>
      <c r="L242" s="292">
        <f t="shared" si="473"/>
        <v>14</v>
      </c>
      <c r="M242" s="292"/>
      <c r="N242" s="292"/>
      <c r="O242" s="292"/>
      <c r="P242" s="292"/>
      <c r="Q242" s="292">
        <f t="shared" si="474"/>
        <v>0</v>
      </c>
      <c r="R242" s="292">
        <f t="shared" si="474"/>
        <v>0</v>
      </c>
      <c r="S242" s="292"/>
      <c r="T242" s="284">
        <f t="shared" si="466"/>
        <v>0</v>
      </c>
      <c r="U242" s="285" t="s">
        <v>80</v>
      </c>
      <c r="V242" s="285" t="s">
        <v>80</v>
      </c>
      <c r="W242" s="285" t="s">
        <v>80</v>
      </c>
      <c r="X242" s="289">
        <f t="shared" si="467"/>
        <v>0</v>
      </c>
      <c r="Y242" s="290" t="s">
        <v>80</v>
      </c>
      <c r="Z242" s="290" t="s">
        <v>80</v>
      </c>
      <c r="AA242" s="290" t="s">
        <v>80</v>
      </c>
      <c r="AB242" s="289">
        <f t="shared" si="468"/>
        <v>0</v>
      </c>
      <c r="AC242" s="290" t="s">
        <v>80</v>
      </c>
      <c r="AD242" s="290" t="s">
        <v>80</v>
      </c>
      <c r="AE242" s="290" t="s">
        <v>80</v>
      </c>
      <c r="AF242" s="287">
        <f t="shared" si="469"/>
        <v>0</v>
      </c>
      <c r="AG242" s="288" t="s">
        <v>80</v>
      </c>
      <c r="AH242" s="288" t="s">
        <v>80</v>
      </c>
      <c r="AI242" s="287">
        <f t="shared" si="475"/>
        <v>0</v>
      </c>
      <c r="AJ242" s="284">
        <f t="shared" si="475"/>
        <v>167</v>
      </c>
      <c r="AK242" s="284">
        <f t="shared" si="475"/>
        <v>209</v>
      </c>
      <c r="AL242" s="284"/>
      <c r="AM242" s="284"/>
      <c r="AN242" s="284">
        <f t="shared" si="476"/>
        <v>984</v>
      </c>
      <c r="AO242" s="284">
        <f t="shared" si="476"/>
        <v>1021</v>
      </c>
      <c r="AP242" s="291"/>
      <c r="AQ242" s="291"/>
      <c r="AR242" s="284">
        <f t="shared" si="480"/>
        <v>27</v>
      </c>
      <c r="AS242" s="284">
        <f t="shared" si="480"/>
        <v>404</v>
      </c>
      <c r="AT242" s="284">
        <f t="shared" si="480"/>
        <v>11</v>
      </c>
      <c r="AU242" s="284">
        <f t="shared" si="480"/>
        <v>28</v>
      </c>
      <c r="AV242" s="286">
        <f t="shared" si="480"/>
        <v>0</v>
      </c>
      <c r="AW242" s="286">
        <f t="shared" si="480"/>
        <v>0</v>
      </c>
      <c r="AX242" s="286">
        <f t="shared" si="480"/>
        <v>164</v>
      </c>
      <c r="AY242" s="286">
        <f t="shared" si="480"/>
        <v>177</v>
      </c>
      <c r="AZ242" s="286">
        <f t="shared" si="480"/>
        <v>272</v>
      </c>
      <c r="BA242" s="286">
        <f t="shared" si="480"/>
        <v>493</v>
      </c>
      <c r="BB242" s="151"/>
      <c r="BC242" s="287">
        <f t="shared" si="481"/>
        <v>0</v>
      </c>
      <c r="BD242" s="287">
        <f t="shared" si="481"/>
        <v>0</v>
      </c>
      <c r="BE242" s="284">
        <f t="shared" si="481"/>
        <v>0</v>
      </c>
      <c r="BF242" s="284">
        <f t="shared" si="481"/>
        <v>0</v>
      </c>
      <c r="BG242" s="284">
        <f t="shared" si="481"/>
        <v>0</v>
      </c>
      <c r="BH242" s="333">
        <f t="shared" si="481"/>
        <v>0</v>
      </c>
      <c r="BI242" s="333">
        <f t="shared" si="481"/>
        <v>0</v>
      </c>
      <c r="BJ242" s="333">
        <f t="shared" si="481"/>
        <v>0</v>
      </c>
      <c r="BK242" s="333">
        <f t="shared" si="481"/>
        <v>0</v>
      </c>
      <c r="BL242" s="333">
        <f t="shared" si="481"/>
        <v>0</v>
      </c>
      <c r="BM242" s="333">
        <f t="shared" si="481"/>
        <v>0</v>
      </c>
      <c r="BN242" s="334">
        <f t="shared" si="470"/>
        <v>12</v>
      </c>
      <c r="BO242" s="87">
        <f t="shared" si="471"/>
        <v>2015</v>
      </c>
      <c r="BP242" s="87"/>
    </row>
    <row r="243" spans="1:68" s="35" customFormat="1" ht="10.5" customHeight="1" x14ac:dyDescent="0.2">
      <c r="A243" s="87" t="str">
        <f t="shared" si="465"/>
        <v>2015-16E400000091</v>
      </c>
      <c r="B243" s="87" t="str">
        <f t="shared" si="451"/>
        <v>Y63</v>
      </c>
      <c r="C243" s="87" t="str">
        <f t="shared" si="452"/>
        <v>2015-16</v>
      </c>
      <c r="D243" s="35" t="s">
        <v>524</v>
      </c>
      <c r="E243" s="42"/>
      <c r="F243" s="86" t="str">
        <f t="shared" si="479"/>
        <v>Y63</v>
      </c>
      <c r="G243" s="86" t="str">
        <f t="shared" si="479"/>
        <v>E40000009</v>
      </c>
      <c r="H243" s="87" t="str">
        <f t="shared" si="479"/>
        <v>North East and Yorkshire</v>
      </c>
      <c r="I243" s="292">
        <f t="shared" si="473"/>
        <v>442</v>
      </c>
      <c r="J243" s="292">
        <f t="shared" si="473"/>
        <v>91</v>
      </c>
      <c r="K243" s="292">
        <f t="shared" si="473"/>
        <v>40</v>
      </c>
      <c r="L243" s="292">
        <f t="shared" si="473"/>
        <v>21</v>
      </c>
      <c r="M243" s="292"/>
      <c r="N243" s="292"/>
      <c r="O243" s="292"/>
      <c r="P243" s="292"/>
      <c r="Q243" s="292">
        <f t="shared" si="474"/>
        <v>0</v>
      </c>
      <c r="R243" s="292">
        <f t="shared" si="474"/>
        <v>0</v>
      </c>
      <c r="S243" s="292"/>
      <c r="T243" s="284">
        <f t="shared" si="466"/>
        <v>0</v>
      </c>
      <c r="U243" s="285" t="s">
        <v>80</v>
      </c>
      <c r="V243" s="285" t="s">
        <v>80</v>
      </c>
      <c r="W243" s="285" t="s">
        <v>80</v>
      </c>
      <c r="X243" s="289">
        <f t="shared" si="467"/>
        <v>0</v>
      </c>
      <c r="Y243" s="290" t="s">
        <v>80</v>
      </c>
      <c r="Z243" s="290" t="s">
        <v>80</v>
      </c>
      <c r="AA243" s="290" t="s">
        <v>80</v>
      </c>
      <c r="AB243" s="289">
        <f t="shared" si="468"/>
        <v>0</v>
      </c>
      <c r="AC243" s="290" t="s">
        <v>80</v>
      </c>
      <c r="AD243" s="290" t="s">
        <v>80</v>
      </c>
      <c r="AE243" s="290" t="s">
        <v>80</v>
      </c>
      <c r="AF243" s="287">
        <f t="shared" si="469"/>
        <v>0</v>
      </c>
      <c r="AG243" s="288" t="s">
        <v>80</v>
      </c>
      <c r="AH243" s="288" t="s">
        <v>80</v>
      </c>
      <c r="AI243" s="287">
        <f t="shared" si="475"/>
        <v>0</v>
      </c>
      <c r="AJ243" s="284">
        <f t="shared" si="475"/>
        <v>170</v>
      </c>
      <c r="AK243" s="284">
        <f t="shared" si="475"/>
        <v>206</v>
      </c>
      <c r="AL243" s="284"/>
      <c r="AM243" s="284"/>
      <c r="AN243" s="284">
        <f t="shared" si="476"/>
        <v>1023</v>
      </c>
      <c r="AO243" s="284">
        <f t="shared" si="476"/>
        <v>1039</v>
      </c>
      <c r="AP243" s="291"/>
      <c r="AQ243" s="291"/>
      <c r="AR243" s="284">
        <f t="shared" si="480"/>
        <v>33</v>
      </c>
      <c r="AS243" s="284">
        <f t="shared" si="480"/>
        <v>423</v>
      </c>
      <c r="AT243" s="284">
        <f t="shared" si="480"/>
        <v>9</v>
      </c>
      <c r="AU243" s="284">
        <f t="shared" si="480"/>
        <v>37</v>
      </c>
      <c r="AV243" s="286">
        <f t="shared" si="480"/>
        <v>0</v>
      </c>
      <c r="AW243" s="286">
        <f t="shared" si="480"/>
        <v>0</v>
      </c>
      <c r="AX243" s="286">
        <f t="shared" si="480"/>
        <v>129</v>
      </c>
      <c r="AY243" s="286">
        <f t="shared" si="480"/>
        <v>154</v>
      </c>
      <c r="AZ243" s="286">
        <f t="shared" si="480"/>
        <v>259</v>
      </c>
      <c r="BA243" s="286">
        <f t="shared" si="480"/>
        <v>475</v>
      </c>
      <c r="BB243" s="151"/>
      <c r="BC243" s="287">
        <f t="shared" si="481"/>
        <v>0</v>
      </c>
      <c r="BD243" s="287">
        <f t="shared" si="481"/>
        <v>0</v>
      </c>
      <c r="BE243" s="284">
        <f t="shared" si="481"/>
        <v>0</v>
      </c>
      <c r="BF243" s="284">
        <f t="shared" si="481"/>
        <v>0</v>
      </c>
      <c r="BG243" s="284">
        <f t="shared" si="481"/>
        <v>0</v>
      </c>
      <c r="BH243" s="333">
        <f t="shared" si="481"/>
        <v>0</v>
      </c>
      <c r="BI243" s="333">
        <f t="shared" si="481"/>
        <v>0</v>
      </c>
      <c r="BJ243" s="333">
        <f t="shared" si="481"/>
        <v>0</v>
      </c>
      <c r="BK243" s="333">
        <f t="shared" si="481"/>
        <v>0</v>
      </c>
      <c r="BL243" s="333">
        <f t="shared" si="481"/>
        <v>0</v>
      </c>
      <c r="BM243" s="333">
        <f t="shared" si="481"/>
        <v>0</v>
      </c>
      <c r="BN243" s="334">
        <f t="shared" si="470"/>
        <v>1</v>
      </c>
      <c r="BO243" s="87">
        <f t="shared" si="471"/>
        <v>2016</v>
      </c>
      <c r="BP243" s="87"/>
    </row>
    <row r="244" spans="1:68" s="35" customFormat="1" ht="10.5" customHeight="1" x14ac:dyDescent="0.2">
      <c r="A244" s="87" t="str">
        <f t="shared" si="465"/>
        <v>2015-16E400000092</v>
      </c>
      <c r="B244" s="87" t="str">
        <f t="shared" si="451"/>
        <v>Y63</v>
      </c>
      <c r="C244" s="87" t="str">
        <f t="shared" si="452"/>
        <v>2015-16</v>
      </c>
      <c r="D244" s="35" t="s">
        <v>525</v>
      </c>
      <c r="E244" s="42"/>
      <c r="F244" s="86" t="str">
        <f t="shared" si="479"/>
        <v>Y63</v>
      </c>
      <c r="G244" s="86" t="str">
        <f t="shared" si="479"/>
        <v>E40000009</v>
      </c>
      <c r="H244" s="87" t="str">
        <f t="shared" si="479"/>
        <v>North East and Yorkshire</v>
      </c>
      <c r="I244" s="292">
        <f t="shared" si="473"/>
        <v>405</v>
      </c>
      <c r="J244" s="292">
        <f t="shared" si="473"/>
        <v>109</v>
      </c>
      <c r="K244" s="292">
        <f t="shared" si="473"/>
        <v>30</v>
      </c>
      <c r="L244" s="292">
        <f t="shared" si="473"/>
        <v>16</v>
      </c>
      <c r="M244" s="292"/>
      <c r="N244" s="292"/>
      <c r="O244" s="292"/>
      <c r="P244" s="292"/>
      <c r="Q244" s="292">
        <f t="shared" si="474"/>
        <v>0</v>
      </c>
      <c r="R244" s="292">
        <f t="shared" si="474"/>
        <v>0</v>
      </c>
      <c r="S244" s="292"/>
      <c r="T244" s="284">
        <f t="shared" si="466"/>
        <v>0</v>
      </c>
      <c r="U244" s="285" t="s">
        <v>80</v>
      </c>
      <c r="V244" s="285" t="s">
        <v>80</v>
      </c>
      <c r="W244" s="285" t="s">
        <v>80</v>
      </c>
      <c r="X244" s="289">
        <f t="shared" si="467"/>
        <v>0</v>
      </c>
      <c r="Y244" s="290" t="s">
        <v>80</v>
      </c>
      <c r="Z244" s="290" t="s">
        <v>80</v>
      </c>
      <c r="AA244" s="290" t="s">
        <v>80</v>
      </c>
      <c r="AB244" s="289">
        <f t="shared" si="468"/>
        <v>0</v>
      </c>
      <c r="AC244" s="290" t="s">
        <v>80</v>
      </c>
      <c r="AD244" s="290" t="s">
        <v>80</v>
      </c>
      <c r="AE244" s="290" t="s">
        <v>80</v>
      </c>
      <c r="AF244" s="287">
        <f t="shared" si="469"/>
        <v>0</v>
      </c>
      <c r="AG244" s="288" t="s">
        <v>80</v>
      </c>
      <c r="AH244" s="288" t="s">
        <v>80</v>
      </c>
      <c r="AI244" s="287">
        <f t="shared" si="475"/>
        <v>0</v>
      </c>
      <c r="AJ244" s="284">
        <f t="shared" si="475"/>
        <v>133</v>
      </c>
      <c r="AK244" s="284">
        <f t="shared" si="475"/>
        <v>170</v>
      </c>
      <c r="AL244" s="284"/>
      <c r="AM244" s="284"/>
      <c r="AN244" s="284">
        <f t="shared" si="476"/>
        <v>977</v>
      </c>
      <c r="AO244" s="284">
        <f t="shared" si="476"/>
        <v>993</v>
      </c>
      <c r="AP244" s="291"/>
      <c r="AQ244" s="291"/>
      <c r="AR244" s="284">
        <f t="shared" si="480"/>
        <v>27</v>
      </c>
      <c r="AS244" s="284">
        <f t="shared" si="480"/>
        <v>391</v>
      </c>
      <c r="AT244" s="284">
        <f t="shared" si="480"/>
        <v>10</v>
      </c>
      <c r="AU244" s="284">
        <f t="shared" si="480"/>
        <v>25</v>
      </c>
      <c r="AV244" s="286">
        <f t="shared" si="480"/>
        <v>0</v>
      </c>
      <c r="AW244" s="286">
        <f t="shared" si="480"/>
        <v>0</v>
      </c>
      <c r="AX244" s="286">
        <f t="shared" si="480"/>
        <v>128</v>
      </c>
      <c r="AY244" s="286">
        <f t="shared" si="480"/>
        <v>144</v>
      </c>
      <c r="AZ244" s="286">
        <f t="shared" si="480"/>
        <v>264</v>
      </c>
      <c r="BA244" s="286">
        <f t="shared" si="480"/>
        <v>469</v>
      </c>
      <c r="BB244" s="151"/>
      <c r="BC244" s="287">
        <f t="shared" si="481"/>
        <v>0</v>
      </c>
      <c r="BD244" s="287">
        <f t="shared" si="481"/>
        <v>0</v>
      </c>
      <c r="BE244" s="284">
        <f t="shared" si="481"/>
        <v>0</v>
      </c>
      <c r="BF244" s="284">
        <f t="shared" si="481"/>
        <v>0</v>
      </c>
      <c r="BG244" s="284">
        <f t="shared" si="481"/>
        <v>0</v>
      </c>
      <c r="BH244" s="333">
        <f t="shared" si="481"/>
        <v>0</v>
      </c>
      <c r="BI244" s="333">
        <f t="shared" si="481"/>
        <v>0</v>
      </c>
      <c r="BJ244" s="333">
        <f t="shared" si="481"/>
        <v>0</v>
      </c>
      <c r="BK244" s="333">
        <f t="shared" si="481"/>
        <v>0</v>
      </c>
      <c r="BL244" s="333">
        <f t="shared" si="481"/>
        <v>0</v>
      </c>
      <c r="BM244" s="333">
        <f t="shared" si="481"/>
        <v>0</v>
      </c>
      <c r="BN244" s="334">
        <f t="shared" si="470"/>
        <v>2</v>
      </c>
      <c r="BO244" s="87">
        <f t="shared" si="471"/>
        <v>2016</v>
      </c>
      <c r="BP244" s="87"/>
    </row>
    <row r="245" spans="1:68" s="35" customFormat="1" ht="10.5" customHeight="1" x14ac:dyDescent="0.2">
      <c r="A245" s="87" t="str">
        <f t="shared" si="465"/>
        <v>2015-16E400000093</v>
      </c>
      <c r="B245" s="87" t="str">
        <f t="shared" si="451"/>
        <v>Y63</v>
      </c>
      <c r="C245" s="87" t="str">
        <f t="shared" si="452"/>
        <v>2015-16</v>
      </c>
      <c r="D245" s="35" t="s">
        <v>526</v>
      </c>
      <c r="E245" s="42"/>
      <c r="F245" s="86" t="str">
        <f t="shared" si="479"/>
        <v>Y63</v>
      </c>
      <c r="G245" s="86" t="str">
        <f t="shared" si="479"/>
        <v>E40000009</v>
      </c>
      <c r="H245" s="87" t="str">
        <f t="shared" si="479"/>
        <v>North East and Yorkshire</v>
      </c>
      <c r="I245" s="292">
        <f t="shared" si="473"/>
        <v>398</v>
      </c>
      <c r="J245" s="292">
        <f t="shared" si="473"/>
        <v>102</v>
      </c>
      <c r="K245" s="292">
        <f t="shared" si="473"/>
        <v>24</v>
      </c>
      <c r="L245" s="292">
        <f t="shared" si="473"/>
        <v>17</v>
      </c>
      <c r="M245" s="292"/>
      <c r="N245" s="292"/>
      <c r="O245" s="292"/>
      <c r="P245" s="292"/>
      <c r="Q245" s="292">
        <f t="shared" si="474"/>
        <v>0</v>
      </c>
      <c r="R245" s="292">
        <f t="shared" si="474"/>
        <v>0</v>
      </c>
      <c r="S245" s="292"/>
      <c r="T245" s="284">
        <f t="shared" si="466"/>
        <v>0</v>
      </c>
      <c r="U245" s="285" t="s">
        <v>80</v>
      </c>
      <c r="V245" s="285" t="s">
        <v>80</v>
      </c>
      <c r="W245" s="285" t="s">
        <v>80</v>
      </c>
      <c r="X245" s="289">
        <f t="shared" si="467"/>
        <v>0</v>
      </c>
      <c r="Y245" s="290" t="s">
        <v>80</v>
      </c>
      <c r="Z245" s="290" t="s">
        <v>80</v>
      </c>
      <c r="AA245" s="290" t="s">
        <v>80</v>
      </c>
      <c r="AB245" s="289">
        <f t="shared" si="468"/>
        <v>0</v>
      </c>
      <c r="AC245" s="290" t="s">
        <v>80</v>
      </c>
      <c r="AD245" s="290" t="s">
        <v>80</v>
      </c>
      <c r="AE245" s="290" t="s">
        <v>80</v>
      </c>
      <c r="AF245" s="287">
        <f t="shared" si="469"/>
        <v>0</v>
      </c>
      <c r="AG245" s="288" t="s">
        <v>80</v>
      </c>
      <c r="AH245" s="288" t="s">
        <v>80</v>
      </c>
      <c r="AI245" s="287">
        <f t="shared" si="475"/>
        <v>0</v>
      </c>
      <c r="AJ245" s="284">
        <f t="shared" si="475"/>
        <v>184</v>
      </c>
      <c r="AK245" s="284">
        <f t="shared" si="475"/>
        <v>210</v>
      </c>
      <c r="AL245" s="284"/>
      <c r="AM245" s="284"/>
      <c r="AN245" s="284">
        <f t="shared" si="476"/>
        <v>1001</v>
      </c>
      <c r="AO245" s="284">
        <f t="shared" si="476"/>
        <v>1034</v>
      </c>
      <c r="AP245" s="291"/>
      <c r="AQ245" s="291"/>
      <c r="AR245" s="284">
        <f t="shared" si="480"/>
        <v>26</v>
      </c>
      <c r="AS245" s="284">
        <f t="shared" si="480"/>
        <v>393</v>
      </c>
      <c r="AT245" s="284">
        <f t="shared" si="480"/>
        <v>10</v>
      </c>
      <c r="AU245" s="284">
        <f t="shared" si="480"/>
        <v>23</v>
      </c>
      <c r="AV245" s="286">
        <f t="shared" si="480"/>
        <v>0</v>
      </c>
      <c r="AW245" s="286">
        <f t="shared" si="480"/>
        <v>0</v>
      </c>
      <c r="AX245" s="286">
        <f t="shared" si="480"/>
        <v>165</v>
      </c>
      <c r="AY245" s="286">
        <f t="shared" si="480"/>
        <v>182</v>
      </c>
      <c r="AZ245" s="286">
        <f t="shared" si="480"/>
        <v>255</v>
      </c>
      <c r="BA245" s="286">
        <f t="shared" si="480"/>
        <v>488</v>
      </c>
      <c r="BB245" s="151"/>
      <c r="BC245" s="287">
        <f t="shared" si="481"/>
        <v>0</v>
      </c>
      <c r="BD245" s="287">
        <f t="shared" si="481"/>
        <v>0</v>
      </c>
      <c r="BE245" s="284">
        <f t="shared" si="481"/>
        <v>0</v>
      </c>
      <c r="BF245" s="284">
        <f t="shared" si="481"/>
        <v>0</v>
      </c>
      <c r="BG245" s="284">
        <f t="shared" si="481"/>
        <v>0</v>
      </c>
      <c r="BH245" s="333">
        <f t="shared" si="481"/>
        <v>0</v>
      </c>
      <c r="BI245" s="333">
        <f t="shared" si="481"/>
        <v>0</v>
      </c>
      <c r="BJ245" s="333">
        <f t="shared" si="481"/>
        <v>0</v>
      </c>
      <c r="BK245" s="333">
        <f t="shared" si="481"/>
        <v>0</v>
      </c>
      <c r="BL245" s="333">
        <f t="shared" si="481"/>
        <v>0</v>
      </c>
      <c r="BM245" s="333">
        <f t="shared" si="481"/>
        <v>0</v>
      </c>
      <c r="BN245" s="334">
        <f t="shared" si="470"/>
        <v>3</v>
      </c>
      <c r="BO245" s="87">
        <f t="shared" si="471"/>
        <v>2016</v>
      </c>
      <c r="BP245" s="87"/>
    </row>
    <row r="246" spans="1:68" s="35" customFormat="1" ht="10.5" customHeight="1" x14ac:dyDescent="0.2">
      <c r="A246" s="87" t="str">
        <f t="shared" si="465"/>
        <v>2016-17E400000094</v>
      </c>
      <c r="B246" s="87" t="str">
        <f t="shared" si="451"/>
        <v>Y63</v>
      </c>
      <c r="C246" s="87" t="str">
        <f t="shared" si="452"/>
        <v>2016-17</v>
      </c>
      <c r="D246" s="35" t="s">
        <v>514</v>
      </c>
      <c r="E246" s="42"/>
      <c r="F246" s="86" t="str">
        <f t="shared" si="479"/>
        <v>Y63</v>
      </c>
      <c r="G246" s="86" t="str">
        <f t="shared" si="479"/>
        <v>E40000009</v>
      </c>
      <c r="H246" s="87" t="str">
        <f t="shared" si="479"/>
        <v>North East and Yorkshire</v>
      </c>
      <c r="I246" s="292">
        <f t="shared" ref="I246:L265" si="482">SUMIFS(I$729:I$10135, $BN$729:$BN$10135, $BN246,$BO$729:$BO$10135, $BO246, $B$729:$B$10135, $B246)</f>
        <v>374</v>
      </c>
      <c r="J246" s="292">
        <f t="shared" si="482"/>
        <v>94</v>
      </c>
      <c r="K246" s="292">
        <f t="shared" si="482"/>
        <v>21</v>
      </c>
      <c r="L246" s="292">
        <f t="shared" si="482"/>
        <v>13</v>
      </c>
      <c r="M246" s="292"/>
      <c r="N246" s="292"/>
      <c r="O246" s="292"/>
      <c r="P246" s="292"/>
      <c r="Q246" s="292">
        <f t="shared" ref="Q246:R265" si="483">SUMIFS(Q$729:Q$10135, $BN$729:$BN$10135, $BN246,$BO$729:$BO$10135, $BO246, $B$729:$B$10135, $B246)</f>
        <v>0</v>
      </c>
      <c r="R246" s="292">
        <f t="shared" si="483"/>
        <v>0</v>
      </c>
      <c r="S246" s="292"/>
      <c r="T246" s="284">
        <f t="shared" si="466"/>
        <v>0</v>
      </c>
      <c r="U246" s="285" t="s">
        <v>80</v>
      </c>
      <c r="V246" s="285" t="s">
        <v>80</v>
      </c>
      <c r="W246" s="285" t="s">
        <v>80</v>
      </c>
      <c r="X246" s="289">
        <f t="shared" si="467"/>
        <v>0</v>
      </c>
      <c r="Y246" s="290" t="s">
        <v>80</v>
      </c>
      <c r="Z246" s="290" t="s">
        <v>80</v>
      </c>
      <c r="AA246" s="290" t="s">
        <v>80</v>
      </c>
      <c r="AB246" s="289">
        <f t="shared" si="468"/>
        <v>0</v>
      </c>
      <c r="AC246" s="290" t="s">
        <v>80</v>
      </c>
      <c r="AD246" s="290" t="s">
        <v>80</v>
      </c>
      <c r="AE246" s="290" t="s">
        <v>80</v>
      </c>
      <c r="AF246" s="287">
        <f t="shared" si="469"/>
        <v>0</v>
      </c>
      <c r="AG246" s="288" t="s">
        <v>80</v>
      </c>
      <c r="AH246" s="288" t="s">
        <v>80</v>
      </c>
      <c r="AI246" s="287">
        <f t="shared" ref="AI246:AK265" si="484">SUMIFS(AI$729:AI$10135, $BN$729:$BN$10135, $BN246,$BO$729:$BO$10135, $BO246, $B$729:$B$10135, $B246)</f>
        <v>0</v>
      </c>
      <c r="AJ246" s="284">
        <f t="shared" si="484"/>
        <v>194</v>
      </c>
      <c r="AK246" s="284">
        <f t="shared" si="484"/>
        <v>219</v>
      </c>
      <c r="AL246" s="284"/>
      <c r="AM246" s="284"/>
      <c r="AN246" s="284">
        <f t="shared" ref="AN246:AO265" si="485">SUMIFS(AN$729:AN$10135, $BN$729:$BN$10135, $BN246,$BO$729:$BO$10135, $BO246, $B$729:$B$10135, $B246)</f>
        <v>922</v>
      </c>
      <c r="AO246" s="284">
        <f t="shared" si="485"/>
        <v>933</v>
      </c>
      <c r="AP246" s="291"/>
      <c r="AQ246" s="291"/>
      <c r="AR246" s="284">
        <f t="shared" ref="AR246:BA255" si="486">SUMIFS(AR$729:AR$10135, $BN$729:$BN$10135, $BN246,$BO$729:$BO$10135, $BO246, $B$729:$B$10135, $B246)</f>
        <v>27</v>
      </c>
      <c r="AS246" s="284">
        <f t="shared" si="486"/>
        <v>373</v>
      </c>
      <c r="AT246" s="284">
        <f t="shared" si="486"/>
        <v>8</v>
      </c>
      <c r="AU246" s="284">
        <f t="shared" si="486"/>
        <v>21</v>
      </c>
      <c r="AV246" s="286">
        <f t="shared" si="486"/>
        <v>0</v>
      </c>
      <c r="AW246" s="286">
        <f t="shared" si="486"/>
        <v>0</v>
      </c>
      <c r="AX246" s="286">
        <f t="shared" si="486"/>
        <v>143</v>
      </c>
      <c r="AY246" s="286">
        <f t="shared" si="486"/>
        <v>157</v>
      </c>
      <c r="AZ246" s="286">
        <f t="shared" si="486"/>
        <v>258</v>
      </c>
      <c r="BA246" s="286">
        <f t="shared" si="486"/>
        <v>471</v>
      </c>
      <c r="BB246" s="151"/>
      <c r="BC246" s="287">
        <f t="shared" ref="BC246:BM255" si="487">SUMIFS(BC$729:BC$10135, $BN$729:$BN$10135, $BN246,$BO$729:$BO$10135, $BO246, $B$729:$B$10135, $B246)</f>
        <v>0</v>
      </c>
      <c r="BD246" s="287">
        <f t="shared" si="487"/>
        <v>0</v>
      </c>
      <c r="BE246" s="284">
        <f t="shared" si="487"/>
        <v>0</v>
      </c>
      <c r="BF246" s="284">
        <f t="shared" si="487"/>
        <v>0</v>
      </c>
      <c r="BG246" s="284">
        <f t="shared" si="487"/>
        <v>0</v>
      </c>
      <c r="BH246" s="333">
        <f t="shared" si="487"/>
        <v>0</v>
      </c>
      <c r="BI246" s="333">
        <f t="shared" si="487"/>
        <v>0</v>
      </c>
      <c r="BJ246" s="333">
        <f t="shared" si="487"/>
        <v>0</v>
      </c>
      <c r="BK246" s="333">
        <f t="shared" si="487"/>
        <v>0</v>
      </c>
      <c r="BL246" s="333">
        <f t="shared" si="487"/>
        <v>0</v>
      </c>
      <c r="BM246" s="333">
        <f t="shared" si="487"/>
        <v>0</v>
      </c>
      <c r="BN246" s="334">
        <f t="shared" si="470"/>
        <v>4</v>
      </c>
      <c r="BO246" s="87">
        <f t="shared" si="471"/>
        <v>2016</v>
      </c>
      <c r="BP246" s="87"/>
    </row>
    <row r="247" spans="1:68" s="35" customFormat="1" ht="10.5" customHeight="1" x14ac:dyDescent="0.2">
      <c r="A247" s="87" t="str">
        <f t="shared" si="465"/>
        <v>2016-17E400000095</v>
      </c>
      <c r="B247" s="87" t="str">
        <f t="shared" si="451"/>
        <v>Y63</v>
      </c>
      <c r="C247" s="87" t="str">
        <f t="shared" si="452"/>
        <v>2016-17</v>
      </c>
      <c r="D247" s="35" t="s">
        <v>516</v>
      </c>
      <c r="E247" s="42"/>
      <c r="F247" s="86" t="str">
        <f t="shared" si="479"/>
        <v>Y63</v>
      </c>
      <c r="G247" s="86" t="str">
        <f t="shared" si="479"/>
        <v>E40000009</v>
      </c>
      <c r="H247" s="87" t="str">
        <f t="shared" si="479"/>
        <v>North East and Yorkshire</v>
      </c>
      <c r="I247" s="292">
        <f t="shared" si="482"/>
        <v>332</v>
      </c>
      <c r="J247" s="292">
        <f t="shared" si="482"/>
        <v>85</v>
      </c>
      <c r="K247" s="292">
        <f t="shared" si="482"/>
        <v>36</v>
      </c>
      <c r="L247" s="292">
        <f t="shared" si="482"/>
        <v>17</v>
      </c>
      <c r="M247" s="292"/>
      <c r="N247" s="292"/>
      <c r="O247" s="292"/>
      <c r="P247" s="292"/>
      <c r="Q247" s="292">
        <f t="shared" si="483"/>
        <v>0</v>
      </c>
      <c r="R247" s="292">
        <f t="shared" si="483"/>
        <v>0</v>
      </c>
      <c r="S247" s="292"/>
      <c r="T247" s="284">
        <f t="shared" si="466"/>
        <v>0</v>
      </c>
      <c r="U247" s="285" t="s">
        <v>80</v>
      </c>
      <c r="V247" s="285" t="s">
        <v>80</v>
      </c>
      <c r="W247" s="285" t="s">
        <v>80</v>
      </c>
      <c r="X247" s="289">
        <f t="shared" si="467"/>
        <v>0</v>
      </c>
      <c r="Y247" s="290" t="s">
        <v>80</v>
      </c>
      <c r="Z247" s="290" t="s">
        <v>80</v>
      </c>
      <c r="AA247" s="290" t="s">
        <v>80</v>
      </c>
      <c r="AB247" s="289">
        <f t="shared" si="468"/>
        <v>0</v>
      </c>
      <c r="AC247" s="290" t="s">
        <v>80</v>
      </c>
      <c r="AD247" s="290" t="s">
        <v>80</v>
      </c>
      <c r="AE247" s="290" t="s">
        <v>80</v>
      </c>
      <c r="AF247" s="287">
        <f t="shared" si="469"/>
        <v>0</v>
      </c>
      <c r="AG247" s="288" t="s">
        <v>80</v>
      </c>
      <c r="AH247" s="288" t="s">
        <v>80</v>
      </c>
      <c r="AI247" s="287">
        <f t="shared" si="484"/>
        <v>0</v>
      </c>
      <c r="AJ247" s="284">
        <f t="shared" si="484"/>
        <v>167</v>
      </c>
      <c r="AK247" s="284">
        <f t="shared" si="484"/>
        <v>187</v>
      </c>
      <c r="AL247" s="284"/>
      <c r="AM247" s="284"/>
      <c r="AN247" s="284">
        <f t="shared" si="485"/>
        <v>925</v>
      </c>
      <c r="AO247" s="284">
        <f t="shared" si="485"/>
        <v>943</v>
      </c>
      <c r="AP247" s="291"/>
      <c r="AQ247" s="291"/>
      <c r="AR247" s="284">
        <f t="shared" si="486"/>
        <v>28</v>
      </c>
      <c r="AS247" s="284">
        <f t="shared" si="486"/>
        <v>326</v>
      </c>
      <c r="AT247" s="284">
        <f t="shared" si="486"/>
        <v>11</v>
      </c>
      <c r="AU247" s="284">
        <f t="shared" si="486"/>
        <v>34</v>
      </c>
      <c r="AV247" s="286">
        <f t="shared" si="486"/>
        <v>0</v>
      </c>
      <c r="AW247" s="286">
        <f t="shared" si="486"/>
        <v>0</v>
      </c>
      <c r="AX247" s="286">
        <f t="shared" si="486"/>
        <v>142</v>
      </c>
      <c r="AY247" s="286">
        <f t="shared" si="486"/>
        <v>163</v>
      </c>
      <c r="AZ247" s="286">
        <f t="shared" si="486"/>
        <v>266</v>
      </c>
      <c r="BA247" s="286">
        <f t="shared" si="486"/>
        <v>480</v>
      </c>
      <c r="BB247" s="151"/>
      <c r="BC247" s="287">
        <f t="shared" si="487"/>
        <v>0</v>
      </c>
      <c r="BD247" s="287">
        <f t="shared" si="487"/>
        <v>0</v>
      </c>
      <c r="BE247" s="284">
        <f t="shared" si="487"/>
        <v>0</v>
      </c>
      <c r="BF247" s="284">
        <f t="shared" si="487"/>
        <v>0</v>
      </c>
      <c r="BG247" s="284">
        <f t="shared" si="487"/>
        <v>0</v>
      </c>
      <c r="BH247" s="333">
        <f t="shared" si="487"/>
        <v>0</v>
      </c>
      <c r="BI247" s="333">
        <f t="shared" si="487"/>
        <v>0</v>
      </c>
      <c r="BJ247" s="333">
        <f t="shared" si="487"/>
        <v>0</v>
      </c>
      <c r="BK247" s="333">
        <f t="shared" si="487"/>
        <v>0</v>
      </c>
      <c r="BL247" s="333">
        <f t="shared" si="487"/>
        <v>0</v>
      </c>
      <c r="BM247" s="333">
        <f t="shared" si="487"/>
        <v>0</v>
      </c>
      <c r="BN247" s="334">
        <f t="shared" si="470"/>
        <v>5</v>
      </c>
      <c r="BO247" s="87">
        <f t="shared" si="471"/>
        <v>2016</v>
      </c>
      <c r="BP247" s="87"/>
    </row>
    <row r="248" spans="1:68" s="35" customFormat="1" ht="10.5" customHeight="1" x14ac:dyDescent="0.2">
      <c r="A248" s="87" t="str">
        <f t="shared" si="465"/>
        <v>2016-17E400000096</v>
      </c>
      <c r="B248" s="87" t="str">
        <f t="shared" si="451"/>
        <v>Y63</v>
      </c>
      <c r="C248" s="87" t="str">
        <f t="shared" si="452"/>
        <v>2016-17</v>
      </c>
      <c r="D248" s="35" t="s">
        <v>517</v>
      </c>
      <c r="E248" s="42"/>
      <c r="F248" s="86" t="str">
        <f t="shared" si="479"/>
        <v>Y63</v>
      </c>
      <c r="G248" s="86" t="str">
        <f t="shared" si="479"/>
        <v>E40000009</v>
      </c>
      <c r="H248" s="87" t="str">
        <f t="shared" si="479"/>
        <v>North East and Yorkshire</v>
      </c>
      <c r="I248" s="292">
        <f t="shared" si="482"/>
        <v>337</v>
      </c>
      <c r="J248" s="292">
        <f t="shared" si="482"/>
        <v>86</v>
      </c>
      <c r="K248" s="292">
        <f t="shared" si="482"/>
        <v>54</v>
      </c>
      <c r="L248" s="292">
        <f t="shared" si="482"/>
        <v>25</v>
      </c>
      <c r="M248" s="292"/>
      <c r="N248" s="292"/>
      <c r="O248" s="292"/>
      <c r="P248" s="292"/>
      <c r="Q248" s="292">
        <f t="shared" si="483"/>
        <v>0</v>
      </c>
      <c r="R248" s="292">
        <f t="shared" si="483"/>
        <v>0</v>
      </c>
      <c r="S248" s="292"/>
      <c r="T248" s="284">
        <f t="shared" si="466"/>
        <v>0</v>
      </c>
      <c r="U248" s="285" t="s">
        <v>80</v>
      </c>
      <c r="V248" s="285" t="s">
        <v>80</v>
      </c>
      <c r="W248" s="285" t="s">
        <v>80</v>
      </c>
      <c r="X248" s="289">
        <f t="shared" si="467"/>
        <v>0</v>
      </c>
      <c r="Y248" s="290" t="s">
        <v>80</v>
      </c>
      <c r="Z248" s="290" t="s">
        <v>80</v>
      </c>
      <c r="AA248" s="290" t="s">
        <v>80</v>
      </c>
      <c r="AB248" s="289">
        <f t="shared" si="468"/>
        <v>0</v>
      </c>
      <c r="AC248" s="290" t="s">
        <v>80</v>
      </c>
      <c r="AD248" s="290" t="s">
        <v>80</v>
      </c>
      <c r="AE248" s="290" t="s">
        <v>80</v>
      </c>
      <c r="AF248" s="287">
        <f t="shared" si="469"/>
        <v>0</v>
      </c>
      <c r="AG248" s="288" t="s">
        <v>80</v>
      </c>
      <c r="AH248" s="288" t="s">
        <v>80</v>
      </c>
      <c r="AI248" s="287">
        <f t="shared" si="484"/>
        <v>0</v>
      </c>
      <c r="AJ248" s="284">
        <f t="shared" si="484"/>
        <v>141</v>
      </c>
      <c r="AK248" s="284">
        <f t="shared" si="484"/>
        <v>167</v>
      </c>
      <c r="AL248" s="284"/>
      <c r="AM248" s="284"/>
      <c r="AN248" s="284">
        <f t="shared" si="485"/>
        <v>866</v>
      </c>
      <c r="AO248" s="284">
        <f t="shared" si="485"/>
        <v>887</v>
      </c>
      <c r="AP248" s="291"/>
      <c r="AQ248" s="291"/>
      <c r="AR248" s="284">
        <f t="shared" si="486"/>
        <v>29</v>
      </c>
      <c r="AS248" s="284">
        <f t="shared" si="486"/>
        <v>334</v>
      </c>
      <c r="AT248" s="284">
        <f t="shared" si="486"/>
        <v>17</v>
      </c>
      <c r="AU248" s="284">
        <f t="shared" si="486"/>
        <v>53</v>
      </c>
      <c r="AV248" s="286">
        <f t="shared" si="486"/>
        <v>0</v>
      </c>
      <c r="AW248" s="286">
        <f t="shared" si="486"/>
        <v>0</v>
      </c>
      <c r="AX248" s="286">
        <f t="shared" si="486"/>
        <v>128</v>
      </c>
      <c r="AY248" s="286">
        <f t="shared" si="486"/>
        <v>144</v>
      </c>
      <c r="AZ248" s="286">
        <f t="shared" si="486"/>
        <v>216</v>
      </c>
      <c r="BA248" s="286">
        <f t="shared" si="486"/>
        <v>434</v>
      </c>
      <c r="BB248" s="151"/>
      <c r="BC248" s="287">
        <f t="shared" si="487"/>
        <v>0</v>
      </c>
      <c r="BD248" s="287">
        <f t="shared" si="487"/>
        <v>0</v>
      </c>
      <c r="BE248" s="284">
        <f t="shared" si="487"/>
        <v>0</v>
      </c>
      <c r="BF248" s="284">
        <f t="shared" si="487"/>
        <v>0</v>
      </c>
      <c r="BG248" s="284">
        <f t="shared" si="487"/>
        <v>0</v>
      </c>
      <c r="BH248" s="333">
        <f t="shared" si="487"/>
        <v>0</v>
      </c>
      <c r="BI248" s="333">
        <f t="shared" si="487"/>
        <v>0</v>
      </c>
      <c r="BJ248" s="333">
        <f t="shared" si="487"/>
        <v>0</v>
      </c>
      <c r="BK248" s="333">
        <f t="shared" si="487"/>
        <v>0</v>
      </c>
      <c r="BL248" s="333">
        <f t="shared" si="487"/>
        <v>0</v>
      </c>
      <c r="BM248" s="333">
        <f t="shared" si="487"/>
        <v>0</v>
      </c>
      <c r="BN248" s="334">
        <f t="shared" si="470"/>
        <v>6</v>
      </c>
      <c r="BO248" s="87">
        <f t="shared" si="471"/>
        <v>2016</v>
      </c>
      <c r="BP248" s="87"/>
    </row>
    <row r="249" spans="1:68" s="35" customFormat="1" ht="10.5" customHeight="1" x14ac:dyDescent="0.2">
      <c r="A249" s="87" t="str">
        <f t="shared" si="465"/>
        <v>2016-17E400000097</v>
      </c>
      <c r="B249" s="87" t="str">
        <f t="shared" si="451"/>
        <v>Y63</v>
      </c>
      <c r="C249" s="87" t="str">
        <f t="shared" si="452"/>
        <v>2016-17</v>
      </c>
      <c r="D249" s="35" t="s">
        <v>518</v>
      </c>
      <c r="E249" s="42"/>
      <c r="F249" s="86" t="str">
        <f t="shared" si="479"/>
        <v>Y63</v>
      </c>
      <c r="G249" s="86" t="str">
        <f t="shared" si="479"/>
        <v>E40000009</v>
      </c>
      <c r="H249" s="87" t="str">
        <f t="shared" si="479"/>
        <v>North East and Yorkshire</v>
      </c>
      <c r="I249" s="292">
        <f t="shared" si="482"/>
        <v>357</v>
      </c>
      <c r="J249" s="292">
        <f t="shared" si="482"/>
        <v>103</v>
      </c>
      <c r="K249" s="292">
        <f t="shared" si="482"/>
        <v>72</v>
      </c>
      <c r="L249" s="292">
        <f t="shared" si="482"/>
        <v>43</v>
      </c>
      <c r="M249" s="292"/>
      <c r="N249" s="292"/>
      <c r="O249" s="292"/>
      <c r="P249" s="292"/>
      <c r="Q249" s="292">
        <f t="shared" si="483"/>
        <v>0</v>
      </c>
      <c r="R249" s="292">
        <f t="shared" si="483"/>
        <v>0</v>
      </c>
      <c r="S249" s="292"/>
      <c r="T249" s="284">
        <f t="shared" si="466"/>
        <v>0</v>
      </c>
      <c r="U249" s="285" t="s">
        <v>80</v>
      </c>
      <c r="V249" s="285" t="s">
        <v>80</v>
      </c>
      <c r="W249" s="285" t="s">
        <v>80</v>
      </c>
      <c r="X249" s="289">
        <f t="shared" si="467"/>
        <v>0</v>
      </c>
      <c r="Y249" s="290" t="s">
        <v>80</v>
      </c>
      <c r="Z249" s="290" t="s">
        <v>80</v>
      </c>
      <c r="AA249" s="290" t="s">
        <v>80</v>
      </c>
      <c r="AB249" s="289">
        <f t="shared" si="468"/>
        <v>0</v>
      </c>
      <c r="AC249" s="290" t="s">
        <v>80</v>
      </c>
      <c r="AD249" s="290" t="s">
        <v>80</v>
      </c>
      <c r="AE249" s="290" t="s">
        <v>80</v>
      </c>
      <c r="AF249" s="287">
        <f t="shared" si="469"/>
        <v>0</v>
      </c>
      <c r="AG249" s="288" t="s">
        <v>80</v>
      </c>
      <c r="AH249" s="288" t="s">
        <v>80</v>
      </c>
      <c r="AI249" s="287">
        <f t="shared" si="484"/>
        <v>0</v>
      </c>
      <c r="AJ249" s="284">
        <f t="shared" si="484"/>
        <v>143</v>
      </c>
      <c r="AK249" s="284">
        <f t="shared" si="484"/>
        <v>180</v>
      </c>
      <c r="AL249" s="284"/>
      <c r="AM249" s="284"/>
      <c r="AN249" s="284">
        <f t="shared" si="485"/>
        <v>888</v>
      </c>
      <c r="AO249" s="284">
        <f t="shared" si="485"/>
        <v>906</v>
      </c>
      <c r="AP249" s="291"/>
      <c r="AQ249" s="291"/>
      <c r="AR249" s="284">
        <f t="shared" si="486"/>
        <v>43</v>
      </c>
      <c r="AS249" s="284">
        <f t="shared" si="486"/>
        <v>354</v>
      </c>
      <c r="AT249" s="284">
        <f t="shared" si="486"/>
        <v>28</v>
      </c>
      <c r="AU249" s="284">
        <f t="shared" si="486"/>
        <v>72</v>
      </c>
      <c r="AV249" s="286">
        <f t="shared" si="486"/>
        <v>0</v>
      </c>
      <c r="AW249" s="286">
        <f t="shared" si="486"/>
        <v>0</v>
      </c>
      <c r="AX249" s="286">
        <f t="shared" si="486"/>
        <v>122</v>
      </c>
      <c r="AY249" s="286">
        <f t="shared" si="486"/>
        <v>143</v>
      </c>
      <c r="AZ249" s="286">
        <f t="shared" si="486"/>
        <v>236</v>
      </c>
      <c r="BA249" s="286">
        <f t="shared" si="486"/>
        <v>469</v>
      </c>
      <c r="BB249" s="151"/>
      <c r="BC249" s="287">
        <f t="shared" si="487"/>
        <v>0</v>
      </c>
      <c r="BD249" s="287">
        <f t="shared" si="487"/>
        <v>0</v>
      </c>
      <c r="BE249" s="284">
        <f t="shared" si="487"/>
        <v>0</v>
      </c>
      <c r="BF249" s="284">
        <f t="shared" si="487"/>
        <v>0</v>
      </c>
      <c r="BG249" s="284">
        <f t="shared" si="487"/>
        <v>0</v>
      </c>
      <c r="BH249" s="333">
        <f t="shared" si="487"/>
        <v>0</v>
      </c>
      <c r="BI249" s="333">
        <f t="shared" si="487"/>
        <v>0</v>
      </c>
      <c r="BJ249" s="333">
        <f t="shared" si="487"/>
        <v>0</v>
      </c>
      <c r="BK249" s="333">
        <f t="shared" si="487"/>
        <v>0</v>
      </c>
      <c r="BL249" s="333">
        <f t="shared" si="487"/>
        <v>0</v>
      </c>
      <c r="BM249" s="333">
        <f t="shared" si="487"/>
        <v>0</v>
      </c>
      <c r="BN249" s="334">
        <f t="shared" si="470"/>
        <v>7</v>
      </c>
      <c r="BO249" s="87">
        <f t="shared" si="471"/>
        <v>2016</v>
      </c>
      <c r="BP249" s="87"/>
    </row>
    <row r="250" spans="1:68" s="35" customFormat="1" ht="10.5" customHeight="1" x14ac:dyDescent="0.2">
      <c r="A250" s="87" t="str">
        <f t="shared" ref="A250:A281" si="488">CONCATENATE(C250,G250,BN250)</f>
        <v>2016-17E400000098</v>
      </c>
      <c r="B250" s="87" t="str">
        <f t="shared" si="451"/>
        <v>Y63</v>
      </c>
      <c r="C250" s="87" t="str">
        <f t="shared" si="452"/>
        <v>2016-17</v>
      </c>
      <c r="D250" s="35" t="s">
        <v>519</v>
      </c>
      <c r="E250" s="42"/>
      <c r="F250" s="86" t="str">
        <f t="shared" si="479"/>
        <v>Y63</v>
      </c>
      <c r="G250" s="86" t="str">
        <f t="shared" si="479"/>
        <v>E40000009</v>
      </c>
      <c r="H250" s="87" t="str">
        <f t="shared" si="479"/>
        <v>North East and Yorkshire</v>
      </c>
      <c r="I250" s="292">
        <f t="shared" si="482"/>
        <v>413</v>
      </c>
      <c r="J250" s="292">
        <f t="shared" si="482"/>
        <v>107</v>
      </c>
      <c r="K250" s="292">
        <f t="shared" si="482"/>
        <v>63</v>
      </c>
      <c r="L250" s="292">
        <f t="shared" si="482"/>
        <v>41</v>
      </c>
      <c r="M250" s="292"/>
      <c r="N250" s="292"/>
      <c r="O250" s="292"/>
      <c r="P250" s="292"/>
      <c r="Q250" s="292">
        <f t="shared" si="483"/>
        <v>0</v>
      </c>
      <c r="R250" s="292">
        <f t="shared" si="483"/>
        <v>0</v>
      </c>
      <c r="S250" s="292"/>
      <c r="T250" s="284">
        <f t="shared" ref="T250:T281" si="489">SUMIFS(T$729:T$10135, $BN$729:$BN$10135, $BN250,$BO$729:$BO$10135, $BO250, $B$729:$B$10135, $B250)</f>
        <v>0</v>
      </c>
      <c r="U250" s="285" t="s">
        <v>80</v>
      </c>
      <c r="V250" s="285" t="s">
        <v>80</v>
      </c>
      <c r="W250" s="285" t="s">
        <v>80</v>
      </c>
      <c r="X250" s="289">
        <f t="shared" ref="X250:X281" si="490">SUMIFS(X$729:X$10135, $BN$729:$BN$10135, $BN250,$BO$729:$BO$10135, $BO250, $B$729:$B$10135, $B250)</f>
        <v>0</v>
      </c>
      <c r="Y250" s="290" t="s">
        <v>80</v>
      </c>
      <c r="Z250" s="290" t="s">
        <v>80</v>
      </c>
      <c r="AA250" s="290" t="s">
        <v>80</v>
      </c>
      <c r="AB250" s="289">
        <f t="shared" ref="AB250:AB281" si="491">SUMIFS(AB$729:AB$10135, $BN$729:$BN$10135, $BN250,$BO$729:$BO$10135, $BO250, $B$729:$B$10135, $B250)</f>
        <v>0</v>
      </c>
      <c r="AC250" s="290" t="s">
        <v>80</v>
      </c>
      <c r="AD250" s="290" t="s">
        <v>80</v>
      </c>
      <c r="AE250" s="290" t="s">
        <v>80</v>
      </c>
      <c r="AF250" s="287">
        <f t="shared" ref="AF250:AF281" si="492">SUMIFS(AF$729:AF$10135, $BN$729:$BN$10135, $BN250,$BO$729:$BO$10135, $BO250, $B$729:$B$10135, $B250)</f>
        <v>0</v>
      </c>
      <c r="AG250" s="288" t="s">
        <v>80</v>
      </c>
      <c r="AH250" s="288" t="s">
        <v>80</v>
      </c>
      <c r="AI250" s="287">
        <f t="shared" si="484"/>
        <v>0</v>
      </c>
      <c r="AJ250" s="284">
        <f t="shared" si="484"/>
        <v>191</v>
      </c>
      <c r="AK250" s="284">
        <f t="shared" si="484"/>
        <v>220</v>
      </c>
      <c r="AL250" s="284"/>
      <c r="AM250" s="284"/>
      <c r="AN250" s="284">
        <f t="shared" si="485"/>
        <v>902</v>
      </c>
      <c r="AO250" s="284">
        <f t="shared" si="485"/>
        <v>922</v>
      </c>
      <c r="AP250" s="291"/>
      <c r="AQ250" s="291"/>
      <c r="AR250" s="284">
        <f t="shared" si="486"/>
        <v>37</v>
      </c>
      <c r="AS250" s="284">
        <f t="shared" si="486"/>
        <v>403</v>
      </c>
      <c r="AT250" s="284">
        <f t="shared" si="486"/>
        <v>19</v>
      </c>
      <c r="AU250" s="284">
        <f t="shared" si="486"/>
        <v>58</v>
      </c>
      <c r="AV250" s="286">
        <f t="shared" si="486"/>
        <v>0</v>
      </c>
      <c r="AW250" s="286">
        <f t="shared" si="486"/>
        <v>0</v>
      </c>
      <c r="AX250" s="286">
        <f t="shared" si="486"/>
        <v>123</v>
      </c>
      <c r="AY250" s="286">
        <f t="shared" si="486"/>
        <v>132</v>
      </c>
      <c r="AZ250" s="286">
        <f t="shared" si="486"/>
        <v>241</v>
      </c>
      <c r="BA250" s="286">
        <f t="shared" si="486"/>
        <v>464</v>
      </c>
      <c r="BB250" s="151"/>
      <c r="BC250" s="287">
        <f t="shared" si="487"/>
        <v>0</v>
      </c>
      <c r="BD250" s="287">
        <f t="shared" si="487"/>
        <v>0</v>
      </c>
      <c r="BE250" s="284">
        <f t="shared" si="487"/>
        <v>0</v>
      </c>
      <c r="BF250" s="284">
        <f t="shared" si="487"/>
        <v>0</v>
      </c>
      <c r="BG250" s="284">
        <f t="shared" si="487"/>
        <v>0</v>
      </c>
      <c r="BH250" s="333">
        <f t="shared" si="487"/>
        <v>0</v>
      </c>
      <c r="BI250" s="333">
        <f t="shared" si="487"/>
        <v>0</v>
      </c>
      <c r="BJ250" s="333">
        <f t="shared" si="487"/>
        <v>0</v>
      </c>
      <c r="BK250" s="333">
        <f t="shared" si="487"/>
        <v>0</v>
      </c>
      <c r="BL250" s="333">
        <f t="shared" si="487"/>
        <v>0</v>
      </c>
      <c r="BM250" s="333">
        <f t="shared" si="487"/>
        <v>0</v>
      </c>
      <c r="BN250" s="334">
        <f t="shared" ref="BN250:BN348" si="493">MONTH(1&amp;$D250)</f>
        <v>8</v>
      </c>
      <c r="BO250" s="87">
        <f t="shared" ref="BO250:BO281" si="494">VALUE(LEFT(C250,4)+IF($BN250&lt;4,1,0))</f>
        <v>2016</v>
      </c>
      <c r="BP250" s="87"/>
    </row>
    <row r="251" spans="1:68" s="35" customFormat="1" ht="10.5" customHeight="1" x14ac:dyDescent="0.2">
      <c r="A251" s="87" t="str">
        <f t="shared" si="488"/>
        <v>2016-17E400000099</v>
      </c>
      <c r="B251" s="87" t="str">
        <f t="shared" si="451"/>
        <v>Y63</v>
      </c>
      <c r="C251" s="87" t="str">
        <f t="shared" si="452"/>
        <v>2016-17</v>
      </c>
      <c r="D251" s="35" t="s">
        <v>520</v>
      </c>
      <c r="E251" s="42"/>
      <c r="F251" s="86" t="str">
        <f t="shared" si="479"/>
        <v>Y63</v>
      </c>
      <c r="G251" s="86" t="str">
        <f t="shared" si="479"/>
        <v>E40000009</v>
      </c>
      <c r="H251" s="87" t="str">
        <f t="shared" si="479"/>
        <v>North East and Yorkshire</v>
      </c>
      <c r="I251" s="292">
        <f t="shared" si="482"/>
        <v>380</v>
      </c>
      <c r="J251" s="292">
        <f t="shared" si="482"/>
        <v>101</v>
      </c>
      <c r="K251" s="292">
        <f t="shared" si="482"/>
        <v>71</v>
      </c>
      <c r="L251" s="292">
        <f t="shared" si="482"/>
        <v>39</v>
      </c>
      <c r="M251" s="292"/>
      <c r="N251" s="292"/>
      <c r="O251" s="292"/>
      <c r="P251" s="292"/>
      <c r="Q251" s="292">
        <f t="shared" si="483"/>
        <v>0</v>
      </c>
      <c r="R251" s="292">
        <f t="shared" si="483"/>
        <v>0</v>
      </c>
      <c r="S251" s="292"/>
      <c r="T251" s="284">
        <f t="shared" si="489"/>
        <v>0</v>
      </c>
      <c r="U251" s="285" t="s">
        <v>80</v>
      </c>
      <c r="V251" s="285" t="s">
        <v>80</v>
      </c>
      <c r="W251" s="285" t="s">
        <v>80</v>
      </c>
      <c r="X251" s="289">
        <f t="shared" si="490"/>
        <v>0</v>
      </c>
      <c r="Y251" s="290" t="s">
        <v>80</v>
      </c>
      <c r="Z251" s="290" t="s">
        <v>80</v>
      </c>
      <c r="AA251" s="290" t="s">
        <v>80</v>
      </c>
      <c r="AB251" s="289">
        <f t="shared" si="491"/>
        <v>0</v>
      </c>
      <c r="AC251" s="290" t="s">
        <v>80</v>
      </c>
      <c r="AD251" s="290" t="s">
        <v>80</v>
      </c>
      <c r="AE251" s="290" t="s">
        <v>80</v>
      </c>
      <c r="AF251" s="287">
        <f t="shared" si="492"/>
        <v>0</v>
      </c>
      <c r="AG251" s="288" t="s">
        <v>80</v>
      </c>
      <c r="AH251" s="288" t="s">
        <v>80</v>
      </c>
      <c r="AI251" s="287">
        <f t="shared" si="484"/>
        <v>0</v>
      </c>
      <c r="AJ251" s="284">
        <f t="shared" si="484"/>
        <v>145</v>
      </c>
      <c r="AK251" s="284">
        <f t="shared" si="484"/>
        <v>179</v>
      </c>
      <c r="AL251" s="284"/>
      <c r="AM251" s="284"/>
      <c r="AN251" s="284">
        <f t="shared" si="485"/>
        <v>820</v>
      </c>
      <c r="AO251" s="284">
        <f t="shared" si="485"/>
        <v>832</v>
      </c>
      <c r="AP251" s="291"/>
      <c r="AQ251" s="291"/>
      <c r="AR251" s="284">
        <f t="shared" si="486"/>
        <v>42</v>
      </c>
      <c r="AS251" s="284">
        <f t="shared" si="486"/>
        <v>376</v>
      </c>
      <c r="AT251" s="284">
        <f t="shared" si="486"/>
        <v>25</v>
      </c>
      <c r="AU251" s="284">
        <f t="shared" si="486"/>
        <v>69</v>
      </c>
      <c r="AV251" s="286">
        <f t="shared" si="486"/>
        <v>0</v>
      </c>
      <c r="AW251" s="286">
        <f t="shared" si="486"/>
        <v>0</v>
      </c>
      <c r="AX251" s="286">
        <f t="shared" si="486"/>
        <v>110</v>
      </c>
      <c r="AY251" s="286">
        <f t="shared" si="486"/>
        <v>127</v>
      </c>
      <c r="AZ251" s="286">
        <f t="shared" si="486"/>
        <v>218</v>
      </c>
      <c r="BA251" s="286">
        <f t="shared" si="486"/>
        <v>463</v>
      </c>
      <c r="BB251" s="151"/>
      <c r="BC251" s="287">
        <f t="shared" si="487"/>
        <v>0</v>
      </c>
      <c r="BD251" s="287">
        <f t="shared" si="487"/>
        <v>0</v>
      </c>
      <c r="BE251" s="284">
        <f t="shared" si="487"/>
        <v>0</v>
      </c>
      <c r="BF251" s="284">
        <f t="shared" si="487"/>
        <v>0</v>
      </c>
      <c r="BG251" s="284">
        <f t="shared" si="487"/>
        <v>0</v>
      </c>
      <c r="BH251" s="333">
        <f t="shared" si="487"/>
        <v>0</v>
      </c>
      <c r="BI251" s="333">
        <f t="shared" si="487"/>
        <v>0</v>
      </c>
      <c r="BJ251" s="333">
        <f t="shared" si="487"/>
        <v>0</v>
      </c>
      <c r="BK251" s="333">
        <f t="shared" si="487"/>
        <v>0</v>
      </c>
      <c r="BL251" s="333">
        <f t="shared" si="487"/>
        <v>0</v>
      </c>
      <c r="BM251" s="333">
        <f t="shared" si="487"/>
        <v>0</v>
      </c>
      <c r="BN251" s="334">
        <f t="shared" si="493"/>
        <v>9</v>
      </c>
      <c r="BO251" s="87">
        <f t="shared" si="494"/>
        <v>2016</v>
      </c>
      <c r="BP251" s="87"/>
    </row>
    <row r="252" spans="1:68" s="35" customFormat="1" ht="10.5" customHeight="1" x14ac:dyDescent="0.2">
      <c r="A252" s="87" t="str">
        <f t="shared" si="488"/>
        <v>2016-17E4000000910</v>
      </c>
      <c r="B252" s="87" t="str">
        <f t="shared" ref="B252:B315" si="495">B251</f>
        <v>Y63</v>
      </c>
      <c r="C252" s="87" t="str">
        <f t="shared" ref="C252:C315" si="496">IF(D252=D$186,LEFT(C251,4)+1&amp;"-"&amp;RIGHT(C251,2)+1,C251)</f>
        <v>2016-17</v>
      </c>
      <c r="D252" s="35" t="s">
        <v>521</v>
      </c>
      <c r="E252" s="42"/>
      <c r="F252" s="86" t="str">
        <f t="shared" ref="F252:H267" si="497">F251</f>
        <v>Y63</v>
      </c>
      <c r="G252" s="86" t="str">
        <f t="shared" si="497"/>
        <v>E40000009</v>
      </c>
      <c r="H252" s="87" t="str">
        <f t="shared" si="497"/>
        <v>North East and Yorkshire</v>
      </c>
      <c r="I252" s="292">
        <f t="shared" si="482"/>
        <v>442</v>
      </c>
      <c r="J252" s="292">
        <f t="shared" si="482"/>
        <v>115</v>
      </c>
      <c r="K252" s="292">
        <f t="shared" si="482"/>
        <v>70</v>
      </c>
      <c r="L252" s="292">
        <f t="shared" si="482"/>
        <v>39</v>
      </c>
      <c r="M252" s="292"/>
      <c r="N252" s="292"/>
      <c r="O252" s="292"/>
      <c r="P252" s="292"/>
      <c r="Q252" s="292">
        <f t="shared" si="483"/>
        <v>0</v>
      </c>
      <c r="R252" s="292">
        <f t="shared" si="483"/>
        <v>0</v>
      </c>
      <c r="S252" s="292"/>
      <c r="T252" s="284">
        <f t="shared" si="489"/>
        <v>0</v>
      </c>
      <c r="U252" s="285" t="s">
        <v>80</v>
      </c>
      <c r="V252" s="285" t="s">
        <v>80</v>
      </c>
      <c r="W252" s="285" t="s">
        <v>80</v>
      </c>
      <c r="X252" s="289">
        <f t="shared" si="490"/>
        <v>0</v>
      </c>
      <c r="Y252" s="290" t="s">
        <v>80</v>
      </c>
      <c r="Z252" s="290" t="s">
        <v>80</v>
      </c>
      <c r="AA252" s="290" t="s">
        <v>80</v>
      </c>
      <c r="AB252" s="289">
        <f t="shared" si="491"/>
        <v>0</v>
      </c>
      <c r="AC252" s="290" t="s">
        <v>80</v>
      </c>
      <c r="AD252" s="290" t="s">
        <v>80</v>
      </c>
      <c r="AE252" s="290" t="s">
        <v>80</v>
      </c>
      <c r="AF252" s="287">
        <f t="shared" si="492"/>
        <v>0</v>
      </c>
      <c r="AG252" s="288" t="s">
        <v>80</v>
      </c>
      <c r="AH252" s="288" t="s">
        <v>80</v>
      </c>
      <c r="AI252" s="287">
        <f t="shared" si="484"/>
        <v>0</v>
      </c>
      <c r="AJ252" s="284">
        <f t="shared" si="484"/>
        <v>149</v>
      </c>
      <c r="AK252" s="284">
        <f t="shared" si="484"/>
        <v>171</v>
      </c>
      <c r="AL252" s="284"/>
      <c r="AM252" s="284"/>
      <c r="AN252" s="284">
        <f t="shared" si="485"/>
        <v>863</v>
      </c>
      <c r="AO252" s="284">
        <f t="shared" si="485"/>
        <v>874</v>
      </c>
      <c r="AP252" s="291"/>
      <c r="AQ252" s="291"/>
      <c r="AR252" s="284">
        <f t="shared" si="486"/>
        <v>36</v>
      </c>
      <c r="AS252" s="284">
        <f t="shared" si="486"/>
        <v>431</v>
      </c>
      <c r="AT252" s="284">
        <f t="shared" si="486"/>
        <v>23</v>
      </c>
      <c r="AU252" s="284">
        <f t="shared" si="486"/>
        <v>68</v>
      </c>
      <c r="AV252" s="286">
        <f t="shared" si="486"/>
        <v>0</v>
      </c>
      <c r="AW252" s="286">
        <f t="shared" si="486"/>
        <v>0</v>
      </c>
      <c r="AX252" s="286">
        <f t="shared" si="486"/>
        <v>104</v>
      </c>
      <c r="AY252" s="286">
        <f t="shared" si="486"/>
        <v>126</v>
      </c>
      <c r="AZ252" s="286">
        <f t="shared" si="486"/>
        <v>193</v>
      </c>
      <c r="BA252" s="286">
        <f t="shared" si="486"/>
        <v>437</v>
      </c>
      <c r="BB252" s="151"/>
      <c r="BC252" s="287">
        <f t="shared" si="487"/>
        <v>0</v>
      </c>
      <c r="BD252" s="287">
        <f t="shared" si="487"/>
        <v>0</v>
      </c>
      <c r="BE252" s="284">
        <f t="shared" si="487"/>
        <v>0</v>
      </c>
      <c r="BF252" s="284">
        <f t="shared" si="487"/>
        <v>0</v>
      </c>
      <c r="BG252" s="284">
        <f t="shared" si="487"/>
        <v>0</v>
      </c>
      <c r="BH252" s="333">
        <f t="shared" si="487"/>
        <v>0</v>
      </c>
      <c r="BI252" s="333">
        <f t="shared" si="487"/>
        <v>0</v>
      </c>
      <c r="BJ252" s="333">
        <f t="shared" si="487"/>
        <v>0</v>
      </c>
      <c r="BK252" s="333">
        <f t="shared" si="487"/>
        <v>0</v>
      </c>
      <c r="BL252" s="333">
        <f t="shared" si="487"/>
        <v>0</v>
      </c>
      <c r="BM252" s="333">
        <f t="shared" si="487"/>
        <v>0</v>
      </c>
      <c r="BN252" s="334">
        <f t="shared" si="493"/>
        <v>10</v>
      </c>
      <c r="BO252" s="87">
        <f t="shared" si="494"/>
        <v>2016</v>
      </c>
      <c r="BP252" s="87"/>
    </row>
    <row r="253" spans="1:68" s="35" customFormat="1" ht="10.5" customHeight="1" x14ac:dyDescent="0.2">
      <c r="A253" s="87" t="str">
        <f t="shared" si="488"/>
        <v>2016-17E4000000911</v>
      </c>
      <c r="B253" s="87" t="str">
        <f t="shared" si="495"/>
        <v>Y63</v>
      </c>
      <c r="C253" s="87" t="str">
        <f t="shared" si="496"/>
        <v>2016-17</v>
      </c>
      <c r="D253" s="35" t="s">
        <v>522</v>
      </c>
      <c r="E253" s="42"/>
      <c r="F253" s="86" t="str">
        <f t="shared" si="497"/>
        <v>Y63</v>
      </c>
      <c r="G253" s="86" t="str">
        <f t="shared" si="497"/>
        <v>E40000009</v>
      </c>
      <c r="H253" s="87" t="str">
        <f t="shared" si="497"/>
        <v>North East and Yorkshire</v>
      </c>
      <c r="I253" s="292">
        <f t="shared" si="482"/>
        <v>461</v>
      </c>
      <c r="J253" s="292">
        <f t="shared" si="482"/>
        <v>140</v>
      </c>
      <c r="K253" s="292">
        <f t="shared" si="482"/>
        <v>82</v>
      </c>
      <c r="L253" s="292">
        <f t="shared" si="482"/>
        <v>56</v>
      </c>
      <c r="M253" s="292"/>
      <c r="N253" s="292"/>
      <c r="O253" s="292"/>
      <c r="P253" s="292"/>
      <c r="Q253" s="292">
        <f t="shared" si="483"/>
        <v>0</v>
      </c>
      <c r="R253" s="292">
        <f t="shared" si="483"/>
        <v>0</v>
      </c>
      <c r="S253" s="292"/>
      <c r="T253" s="284">
        <f t="shared" si="489"/>
        <v>0</v>
      </c>
      <c r="U253" s="285" t="s">
        <v>80</v>
      </c>
      <c r="V253" s="285" t="s">
        <v>80</v>
      </c>
      <c r="W253" s="285" t="s">
        <v>80</v>
      </c>
      <c r="X253" s="289">
        <f t="shared" si="490"/>
        <v>0</v>
      </c>
      <c r="Y253" s="290" t="s">
        <v>80</v>
      </c>
      <c r="Z253" s="290" t="s">
        <v>80</v>
      </c>
      <c r="AA253" s="290" t="s">
        <v>80</v>
      </c>
      <c r="AB253" s="289">
        <f t="shared" si="491"/>
        <v>0</v>
      </c>
      <c r="AC253" s="290" t="s">
        <v>80</v>
      </c>
      <c r="AD253" s="290" t="s">
        <v>80</v>
      </c>
      <c r="AE253" s="290" t="s">
        <v>80</v>
      </c>
      <c r="AF253" s="287">
        <f t="shared" si="492"/>
        <v>0</v>
      </c>
      <c r="AG253" s="288" t="s">
        <v>80</v>
      </c>
      <c r="AH253" s="288" t="s">
        <v>80</v>
      </c>
      <c r="AI253" s="287">
        <f t="shared" si="484"/>
        <v>0</v>
      </c>
      <c r="AJ253" s="284">
        <f t="shared" si="484"/>
        <v>145</v>
      </c>
      <c r="AK253" s="284">
        <f t="shared" si="484"/>
        <v>170</v>
      </c>
      <c r="AL253" s="284"/>
      <c r="AM253" s="284"/>
      <c r="AN253" s="284">
        <f t="shared" si="485"/>
        <v>834</v>
      </c>
      <c r="AO253" s="284">
        <f t="shared" si="485"/>
        <v>842</v>
      </c>
      <c r="AP253" s="291"/>
      <c r="AQ253" s="291"/>
      <c r="AR253" s="284">
        <f t="shared" si="486"/>
        <v>52</v>
      </c>
      <c r="AS253" s="284">
        <f t="shared" si="486"/>
        <v>455</v>
      </c>
      <c r="AT253" s="284">
        <f t="shared" si="486"/>
        <v>37</v>
      </c>
      <c r="AU253" s="284">
        <f t="shared" si="486"/>
        <v>81</v>
      </c>
      <c r="AV253" s="286">
        <f t="shared" si="486"/>
        <v>0</v>
      </c>
      <c r="AW253" s="286">
        <f t="shared" si="486"/>
        <v>0</v>
      </c>
      <c r="AX253" s="286">
        <f t="shared" si="486"/>
        <v>105</v>
      </c>
      <c r="AY253" s="286">
        <f t="shared" si="486"/>
        <v>124</v>
      </c>
      <c r="AZ253" s="286">
        <f t="shared" si="486"/>
        <v>201</v>
      </c>
      <c r="BA253" s="286">
        <f t="shared" si="486"/>
        <v>429</v>
      </c>
      <c r="BB253" s="151"/>
      <c r="BC253" s="287">
        <f t="shared" si="487"/>
        <v>0</v>
      </c>
      <c r="BD253" s="287">
        <f t="shared" si="487"/>
        <v>0</v>
      </c>
      <c r="BE253" s="284">
        <f t="shared" si="487"/>
        <v>0</v>
      </c>
      <c r="BF253" s="284">
        <f t="shared" si="487"/>
        <v>0</v>
      </c>
      <c r="BG253" s="284">
        <f t="shared" si="487"/>
        <v>0</v>
      </c>
      <c r="BH253" s="333">
        <f t="shared" si="487"/>
        <v>0</v>
      </c>
      <c r="BI253" s="333">
        <f t="shared" si="487"/>
        <v>0</v>
      </c>
      <c r="BJ253" s="333">
        <f t="shared" si="487"/>
        <v>0</v>
      </c>
      <c r="BK253" s="333">
        <f t="shared" si="487"/>
        <v>0</v>
      </c>
      <c r="BL253" s="333">
        <f t="shared" si="487"/>
        <v>0</v>
      </c>
      <c r="BM253" s="333">
        <f t="shared" si="487"/>
        <v>0</v>
      </c>
      <c r="BN253" s="334">
        <f t="shared" si="493"/>
        <v>11</v>
      </c>
      <c r="BO253" s="87">
        <f t="shared" si="494"/>
        <v>2016</v>
      </c>
      <c r="BP253" s="87"/>
    </row>
    <row r="254" spans="1:68" s="35" customFormat="1" ht="10.5" customHeight="1" x14ac:dyDescent="0.2">
      <c r="A254" s="87" t="str">
        <f t="shared" si="488"/>
        <v>2016-17E4000000912</v>
      </c>
      <c r="B254" s="87" t="str">
        <f t="shared" si="495"/>
        <v>Y63</v>
      </c>
      <c r="C254" s="87" t="str">
        <f t="shared" si="496"/>
        <v>2016-17</v>
      </c>
      <c r="D254" s="35" t="s">
        <v>523</v>
      </c>
      <c r="E254" s="42"/>
      <c r="F254" s="86" t="str">
        <f t="shared" si="497"/>
        <v>Y63</v>
      </c>
      <c r="G254" s="86" t="str">
        <f t="shared" si="497"/>
        <v>E40000009</v>
      </c>
      <c r="H254" s="87" t="str">
        <f t="shared" si="497"/>
        <v>North East and Yorkshire</v>
      </c>
      <c r="I254" s="292">
        <f t="shared" si="482"/>
        <v>513</v>
      </c>
      <c r="J254" s="292">
        <f t="shared" si="482"/>
        <v>131</v>
      </c>
      <c r="K254" s="292">
        <f t="shared" si="482"/>
        <v>74</v>
      </c>
      <c r="L254" s="292">
        <f t="shared" si="482"/>
        <v>34</v>
      </c>
      <c r="M254" s="292"/>
      <c r="N254" s="292"/>
      <c r="O254" s="292"/>
      <c r="P254" s="292"/>
      <c r="Q254" s="292">
        <f t="shared" si="483"/>
        <v>0</v>
      </c>
      <c r="R254" s="292">
        <f t="shared" si="483"/>
        <v>0</v>
      </c>
      <c r="S254" s="292"/>
      <c r="T254" s="284">
        <f t="shared" si="489"/>
        <v>0</v>
      </c>
      <c r="U254" s="285" t="s">
        <v>80</v>
      </c>
      <c r="V254" s="285" t="s">
        <v>80</v>
      </c>
      <c r="W254" s="285" t="s">
        <v>80</v>
      </c>
      <c r="X254" s="289">
        <f t="shared" si="490"/>
        <v>0</v>
      </c>
      <c r="Y254" s="290" t="s">
        <v>80</v>
      </c>
      <c r="Z254" s="290" t="s">
        <v>80</v>
      </c>
      <c r="AA254" s="290" t="s">
        <v>80</v>
      </c>
      <c r="AB254" s="289">
        <f t="shared" si="491"/>
        <v>0</v>
      </c>
      <c r="AC254" s="290" t="s">
        <v>80</v>
      </c>
      <c r="AD254" s="290" t="s">
        <v>80</v>
      </c>
      <c r="AE254" s="290" t="s">
        <v>80</v>
      </c>
      <c r="AF254" s="287">
        <f t="shared" si="492"/>
        <v>0</v>
      </c>
      <c r="AG254" s="288" t="s">
        <v>80</v>
      </c>
      <c r="AH254" s="288" t="s">
        <v>80</v>
      </c>
      <c r="AI254" s="287">
        <f t="shared" si="484"/>
        <v>0</v>
      </c>
      <c r="AJ254" s="284">
        <f t="shared" si="484"/>
        <v>161</v>
      </c>
      <c r="AK254" s="284">
        <f t="shared" si="484"/>
        <v>182</v>
      </c>
      <c r="AL254" s="284"/>
      <c r="AM254" s="284"/>
      <c r="AN254" s="284">
        <f t="shared" si="485"/>
        <v>819</v>
      </c>
      <c r="AO254" s="284">
        <f t="shared" si="485"/>
        <v>831</v>
      </c>
      <c r="AP254" s="291"/>
      <c r="AQ254" s="291"/>
      <c r="AR254" s="284">
        <f t="shared" si="486"/>
        <v>29</v>
      </c>
      <c r="AS254" s="284">
        <f t="shared" si="486"/>
        <v>500</v>
      </c>
      <c r="AT254" s="284">
        <f t="shared" si="486"/>
        <v>18</v>
      </c>
      <c r="AU254" s="284">
        <f t="shared" si="486"/>
        <v>70</v>
      </c>
      <c r="AV254" s="286">
        <f t="shared" si="486"/>
        <v>0</v>
      </c>
      <c r="AW254" s="286">
        <f t="shared" si="486"/>
        <v>0</v>
      </c>
      <c r="AX254" s="286">
        <f t="shared" si="486"/>
        <v>111</v>
      </c>
      <c r="AY254" s="286">
        <f t="shared" si="486"/>
        <v>128</v>
      </c>
      <c r="AZ254" s="286">
        <f t="shared" si="486"/>
        <v>173</v>
      </c>
      <c r="BA254" s="286">
        <f t="shared" si="486"/>
        <v>414</v>
      </c>
      <c r="BB254" s="151"/>
      <c r="BC254" s="287">
        <f t="shared" si="487"/>
        <v>0</v>
      </c>
      <c r="BD254" s="287">
        <f t="shared" si="487"/>
        <v>0</v>
      </c>
      <c r="BE254" s="284">
        <f t="shared" si="487"/>
        <v>0</v>
      </c>
      <c r="BF254" s="284">
        <f t="shared" si="487"/>
        <v>0</v>
      </c>
      <c r="BG254" s="284">
        <f t="shared" si="487"/>
        <v>0</v>
      </c>
      <c r="BH254" s="333">
        <f t="shared" si="487"/>
        <v>0</v>
      </c>
      <c r="BI254" s="333">
        <f t="shared" si="487"/>
        <v>0</v>
      </c>
      <c r="BJ254" s="333">
        <f t="shared" si="487"/>
        <v>0</v>
      </c>
      <c r="BK254" s="333">
        <f t="shared" si="487"/>
        <v>0</v>
      </c>
      <c r="BL254" s="333">
        <f t="shared" si="487"/>
        <v>0</v>
      </c>
      <c r="BM254" s="333">
        <f t="shared" si="487"/>
        <v>0</v>
      </c>
      <c r="BN254" s="334">
        <f t="shared" si="493"/>
        <v>12</v>
      </c>
      <c r="BO254" s="87">
        <f t="shared" si="494"/>
        <v>2016</v>
      </c>
      <c r="BP254" s="87"/>
    </row>
    <row r="255" spans="1:68" s="35" customFormat="1" ht="10.5" customHeight="1" x14ac:dyDescent="0.2">
      <c r="A255" s="87" t="str">
        <f t="shared" si="488"/>
        <v>2016-17E400000091</v>
      </c>
      <c r="B255" s="87" t="str">
        <f t="shared" si="495"/>
        <v>Y63</v>
      </c>
      <c r="C255" s="87" t="str">
        <f t="shared" si="496"/>
        <v>2016-17</v>
      </c>
      <c r="D255" s="35" t="s">
        <v>524</v>
      </c>
      <c r="E255" s="42"/>
      <c r="F255" s="86" t="str">
        <f t="shared" si="497"/>
        <v>Y63</v>
      </c>
      <c r="G255" s="86" t="str">
        <f t="shared" si="497"/>
        <v>E40000009</v>
      </c>
      <c r="H255" s="87" t="str">
        <f t="shared" si="497"/>
        <v>North East and Yorkshire</v>
      </c>
      <c r="I255" s="292">
        <f t="shared" si="482"/>
        <v>506</v>
      </c>
      <c r="J255" s="292">
        <f t="shared" si="482"/>
        <v>136</v>
      </c>
      <c r="K255" s="292">
        <f t="shared" si="482"/>
        <v>68</v>
      </c>
      <c r="L255" s="292">
        <f t="shared" si="482"/>
        <v>37</v>
      </c>
      <c r="M255" s="292"/>
      <c r="N255" s="292"/>
      <c r="O255" s="292"/>
      <c r="P255" s="292"/>
      <c r="Q255" s="292">
        <f t="shared" si="483"/>
        <v>0</v>
      </c>
      <c r="R255" s="292">
        <f t="shared" si="483"/>
        <v>0</v>
      </c>
      <c r="S255" s="292"/>
      <c r="T255" s="284">
        <f t="shared" si="489"/>
        <v>0</v>
      </c>
      <c r="U255" s="285" t="s">
        <v>80</v>
      </c>
      <c r="V255" s="285" t="s">
        <v>80</v>
      </c>
      <c r="W255" s="285" t="s">
        <v>80</v>
      </c>
      <c r="X255" s="289">
        <f t="shared" si="490"/>
        <v>0</v>
      </c>
      <c r="Y255" s="290" t="s">
        <v>80</v>
      </c>
      <c r="Z255" s="290" t="s">
        <v>80</v>
      </c>
      <c r="AA255" s="290" t="s">
        <v>80</v>
      </c>
      <c r="AB255" s="289">
        <f t="shared" si="491"/>
        <v>0</v>
      </c>
      <c r="AC255" s="290" t="s">
        <v>80</v>
      </c>
      <c r="AD255" s="290" t="s">
        <v>80</v>
      </c>
      <c r="AE255" s="290" t="s">
        <v>80</v>
      </c>
      <c r="AF255" s="287">
        <f t="shared" si="492"/>
        <v>0</v>
      </c>
      <c r="AG255" s="288" t="s">
        <v>80</v>
      </c>
      <c r="AH255" s="288" t="s">
        <v>80</v>
      </c>
      <c r="AI255" s="287">
        <f t="shared" si="484"/>
        <v>0</v>
      </c>
      <c r="AJ255" s="284">
        <f t="shared" si="484"/>
        <v>175</v>
      </c>
      <c r="AK255" s="284">
        <f t="shared" si="484"/>
        <v>202</v>
      </c>
      <c r="AL255" s="284"/>
      <c r="AM255" s="284"/>
      <c r="AN255" s="284">
        <f t="shared" si="485"/>
        <v>869</v>
      </c>
      <c r="AO255" s="284">
        <f t="shared" si="485"/>
        <v>883</v>
      </c>
      <c r="AP255" s="291"/>
      <c r="AQ255" s="291"/>
      <c r="AR255" s="284">
        <f t="shared" si="486"/>
        <v>39</v>
      </c>
      <c r="AS255" s="284">
        <f t="shared" si="486"/>
        <v>497</v>
      </c>
      <c r="AT255" s="284">
        <f t="shared" si="486"/>
        <v>24</v>
      </c>
      <c r="AU255" s="284">
        <f t="shared" si="486"/>
        <v>67</v>
      </c>
      <c r="AV255" s="286">
        <f t="shared" si="486"/>
        <v>0</v>
      </c>
      <c r="AW255" s="286">
        <f t="shared" si="486"/>
        <v>0</v>
      </c>
      <c r="AX255" s="286">
        <f t="shared" si="486"/>
        <v>106</v>
      </c>
      <c r="AY255" s="286">
        <f t="shared" si="486"/>
        <v>132</v>
      </c>
      <c r="AZ255" s="286">
        <f t="shared" si="486"/>
        <v>206</v>
      </c>
      <c r="BA255" s="286">
        <f t="shared" si="486"/>
        <v>453</v>
      </c>
      <c r="BB255" s="151"/>
      <c r="BC255" s="287">
        <f t="shared" si="487"/>
        <v>0</v>
      </c>
      <c r="BD255" s="287">
        <f t="shared" si="487"/>
        <v>0</v>
      </c>
      <c r="BE255" s="284">
        <f t="shared" si="487"/>
        <v>0</v>
      </c>
      <c r="BF255" s="284">
        <f t="shared" si="487"/>
        <v>0</v>
      </c>
      <c r="BG255" s="284">
        <f t="shared" si="487"/>
        <v>0</v>
      </c>
      <c r="BH255" s="333">
        <f t="shared" si="487"/>
        <v>0</v>
      </c>
      <c r="BI255" s="333">
        <f t="shared" si="487"/>
        <v>0</v>
      </c>
      <c r="BJ255" s="333">
        <f t="shared" si="487"/>
        <v>0</v>
      </c>
      <c r="BK255" s="333">
        <f t="shared" si="487"/>
        <v>0</v>
      </c>
      <c r="BL255" s="333">
        <f t="shared" si="487"/>
        <v>0</v>
      </c>
      <c r="BM255" s="333">
        <f t="shared" si="487"/>
        <v>0</v>
      </c>
      <c r="BN255" s="334">
        <f t="shared" si="493"/>
        <v>1</v>
      </c>
      <c r="BO255" s="87">
        <f t="shared" si="494"/>
        <v>2017</v>
      </c>
      <c r="BP255" s="87"/>
    </row>
    <row r="256" spans="1:68" s="35" customFormat="1" ht="10.5" customHeight="1" x14ac:dyDescent="0.2">
      <c r="A256" s="87" t="str">
        <f t="shared" si="488"/>
        <v>2016-17E400000092</v>
      </c>
      <c r="B256" s="87" t="str">
        <f t="shared" si="495"/>
        <v>Y63</v>
      </c>
      <c r="C256" s="87" t="str">
        <f t="shared" si="496"/>
        <v>2016-17</v>
      </c>
      <c r="D256" s="35" t="s">
        <v>525</v>
      </c>
      <c r="E256" s="42"/>
      <c r="F256" s="86" t="str">
        <f t="shared" si="497"/>
        <v>Y63</v>
      </c>
      <c r="G256" s="86" t="str">
        <f t="shared" si="497"/>
        <v>E40000009</v>
      </c>
      <c r="H256" s="87" t="str">
        <f t="shared" si="497"/>
        <v>North East and Yorkshire</v>
      </c>
      <c r="I256" s="292">
        <f t="shared" si="482"/>
        <v>502</v>
      </c>
      <c r="J256" s="292">
        <f t="shared" si="482"/>
        <v>130</v>
      </c>
      <c r="K256" s="292">
        <f t="shared" si="482"/>
        <v>80</v>
      </c>
      <c r="L256" s="292">
        <f t="shared" si="482"/>
        <v>46</v>
      </c>
      <c r="M256" s="292"/>
      <c r="N256" s="292"/>
      <c r="O256" s="292"/>
      <c r="P256" s="292"/>
      <c r="Q256" s="292">
        <f t="shared" si="483"/>
        <v>0</v>
      </c>
      <c r="R256" s="292">
        <f t="shared" si="483"/>
        <v>0</v>
      </c>
      <c r="S256" s="292"/>
      <c r="T256" s="284">
        <f t="shared" si="489"/>
        <v>0</v>
      </c>
      <c r="U256" s="285" t="s">
        <v>80</v>
      </c>
      <c r="V256" s="285" t="s">
        <v>80</v>
      </c>
      <c r="W256" s="285" t="s">
        <v>80</v>
      </c>
      <c r="X256" s="289">
        <f t="shared" si="490"/>
        <v>0</v>
      </c>
      <c r="Y256" s="290" t="s">
        <v>80</v>
      </c>
      <c r="Z256" s="290" t="s">
        <v>80</v>
      </c>
      <c r="AA256" s="290" t="s">
        <v>80</v>
      </c>
      <c r="AB256" s="289">
        <f t="shared" si="491"/>
        <v>0</v>
      </c>
      <c r="AC256" s="290" t="s">
        <v>80</v>
      </c>
      <c r="AD256" s="290" t="s">
        <v>80</v>
      </c>
      <c r="AE256" s="290" t="s">
        <v>80</v>
      </c>
      <c r="AF256" s="287">
        <f t="shared" si="492"/>
        <v>0</v>
      </c>
      <c r="AG256" s="288" t="s">
        <v>80</v>
      </c>
      <c r="AH256" s="288" t="s">
        <v>80</v>
      </c>
      <c r="AI256" s="287">
        <f t="shared" si="484"/>
        <v>0</v>
      </c>
      <c r="AJ256" s="284">
        <f t="shared" si="484"/>
        <v>139</v>
      </c>
      <c r="AK256" s="284">
        <f t="shared" si="484"/>
        <v>175</v>
      </c>
      <c r="AL256" s="284"/>
      <c r="AM256" s="284"/>
      <c r="AN256" s="284">
        <f t="shared" si="485"/>
        <v>767</v>
      </c>
      <c r="AO256" s="284">
        <f t="shared" si="485"/>
        <v>789</v>
      </c>
      <c r="AP256" s="291"/>
      <c r="AQ256" s="291"/>
      <c r="AR256" s="284">
        <f t="shared" ref="AR256:BA265" si="498">SUMIFS(AR$729:AR$10135, $BN$729:$BN$10135, $BN256,$BO$729:$BO$10135, $BO256, $B$729:$B$10135, $B256)</f>
        <v>46</v>
      </c>
      <c r="AS256" s="284">
        <f t="shared" si="498"/>
        <v>496</v>
      </c>
      <c r="AT256" s="284">
        <f t="shared" si="498"/>
        <v>29</v>
      </c>
      <c r="AU256" s="284">
        <f t="shared" si="498"/>
        <v>75</v>
      </c>
      <c r="AV256" s="286">
        <f t="shared" si="498"/>
        <v>0</v>
      </c>
      <c r="AW256" s="286">
        <f t="shared" si="498"/>
        <v>0</v>
      </c>
      <c r="AX256" s="286">
        <f t="shared" si="498"/>
        <v>109</v>
      </c>
      <c r="AY256" s="286">
        <f t="shared" si="498"/>
        <v>127</v>
      </c>
      <c r="AZ256" s="286">
        <f t="shared" si="498"/>
        <v>193</v>
      </c>
      <c r="BA256" s="286">
        <f t="shared" si="498"/>
        <v>428</v>
      </c>
      <c r="BB256" s="151"/>
      <c r="BC256" s="287">
        <f t="shared" ref="BC256:BM265" si="499">SUMIFS(BC$729:BC$10135, $BN$729:$BN$10135, $BN256,$BO$729:$BO$10135, $BO256, $B$729:$B$10135, $B256)</f>
        <v>0</v>
      </c>
      <c r="BD256" s="287">
        <f t="shared" si="499"/>
        <v>0</v>
      </c>
      <c r="BE256" s="284">
        <f t="shared" si="499"/>
        <v>0</v>
      </c>
      <c r="BF256" s="284">
        <f t="shared" si="499"/>
        <v>0</v>
      </c>
      <c r="BG256" s="284">
        <f t="shared" si="499"/>
        <v>0</v>
      </c>
      <c r="BH256" s="333">
        <f t="shared" si="499"/>
        <v>0</v>
      </c>
      <c r="BI256" s="333">
        <f t="shared" si="499"/>
        <v>0</v>
      </c>
      <c r="BJ256" s="333">
        <f t="shared" si="499"/>
        <v>0</v>
      </c>
      <c r="BK256" s="333">
        <f t="shared" si="499"/>
        <v>0</v>
      </c>
      <c r="BL256" s="333">
        <f t="shared" si="499"/>
        <v>0</v>
      </c>
      <c r="BM256" s="333">
        <f t="shared" si="499"/>
        <v>0</v>
      </c>
      <c r="BN256" s="334">
        <f t="shared" si="493"/>
        <v>2</v>
      </c>
      <c r="BO256" s="87">
        <f t="shared" si="494"/>
        <v>2017</v>
      </c>
      <c r="BP256" s="87"/>
    </row>
    <row r="257" spans="1:68" s="35" customFormat="1" ht="10.5" customHeight="1" x14ac:dyDescent="0.2">
      <c r="A257" s="87" t="str">
        <f t="shared" si="488"/>
        <v>2016-17E400000093</v>
      </c>
      <c r="B257" s="87" t="str">
        <f t="shared" si="495"/>
        <v>Y63</v>
      </c>
      <c r="C257" s="87" t="str">
        <f t="shared" si="496"/>
        <v>2016-17</v>
      </c>
      <c r="D257" s="35" t="s">
        <v>526</v>
      </c>
      <c r="E257" s="42"/>
      <c r="F257" s="86" t="str">
        <f t="shared" si="497"/>
        <v>Y63</v>
      </c>
      <c r="G257" s="86" t="str">
        <f t="shared" si="497"/>
        <v>E40000009</v>
      </c>
      <c r="H257" s="87" t="str">
        <f t="shared" si="497"/>
        <v>North East and Yorkshire</v>
      </c>
      <c r="I257" s="292">
        <f t="shared" si="482"/>
        <v>431</v>
      </c>
      <c r="J257" s="292">
        <f t="shared" si="482"/>
        <v>122</v>
      </c>
      <c r="K257" s="292">
        <f t="shared" si="482"/>
        <v>66</v>
      </c>
      <c r="L257" s="292">
        <f t="shared" si="482"/>
        <v>41</v>
      </c>
      <c r="M257" s="292"/>
      <c r="N257" s="292"/>
      <c r="O257" s="292"/>
      <c r="P257" s="292"/>
      <c r="Q257" s="292">
        <f t="shared" si="483"/>
        <v>0</v>
      </c>
      <c r="R257" s="292">
        <f t="shared" si="483"/>
        <v>0</v>
      </c>
      <c r="S257" s="292"/>
      <c r="T257" s="284">
        <f t="shared" si="489"/>
        <v>0</v>
      </c>
      <c r="U257" s="285" t="s">
        <v>80</v>
      </c>
      <c r="V257" s="285" t="s">
        <v>80</v>
      </c>
      <c r="W257" s="285" t="s">
        <v>80</v>
      </c>
      <c r="X257" s="289">
        <f t="shared" si="490"/>
        <v>0</v>
      </c>
      <c r="Y257" s="290" t="s">
        <v>80</v>
      </c>
      <c r="Z257" s="290" t="s">
        <v>80</v>
      </c>
      <c r="AA257" s="290" t="s">
        <v>80</v>
      </c>
      <c r="AB257" s="289">
        <f t="shared" si="491"/>
        <v>0</v>
      </c>
      <c r="AC257" s="290" t="s">
        <v>80</v>
      </c>
      <c r="AD257" s="290" t="s">
        <v>80</v>
      </c>
      <c r="AE257" s="290" t="s">
        <v>80</v>
      </c>
      <c r="AF257" s="287">
        <f t="shared" si="492"/>
        <v>0</v>
      </c>
      <c r="AG257" s="288" t="s">
        <v>80</v>
      </c>
      <c r="AH257" s="288" t="s">
        <v>80</v>
      </c>
      <c r="AI257" s="287">
        <f t="shared" si="484"/>
        <v>0</v>
      </c>
      <c r="AJ257" s="284">
        <f t="shared" si="484"/>
        <v>174</v>
      </c>
      <c r="AK257" s="284">
        <f t="shared" si="484"/>
        <v>203</v>
      </c>
      <c r="AL257" s="284"/>
      <c r="AM257" s="284"/>
      <c r="AN257" s="284">
        <f t="shared" si="485"/>
        <v>880</v>
      </c>
      <c r="AO257" s="284">
        <f t="shared" si="485"/>
        <v>895</v>
      </c>
      <c r="AP257" s="291"/>
      <c r="AQ257" s="291"/>
      <c r="AR257" s="284">
        <f t="shared" si="498"/>
        <v>36</v>
      </c>
      <c r="AS257" s="284">
        <f t="shared" si="498"/>
        <v>416</v>
      </c>
      <c r="AT257" s="284">
        <f t="shared" si="498"/>
        <v>24</v>
      </c>
      <c r="AU257" s="284">
        <f t="shared" si="498"/>
        <v>61</v>
      </c>
      <c r="AV257" s="286">
        <f t="shared" si="498"/>
        <v>0</v>
      </c>
      <c r="AW257" s="286">
        <f t="shared" si="498"/>
        <v>0</v>
      </c>
      <c r="AX257" s="286">
        <f t="shared" si="498"/>
        <v>115</v>
      </c>
      <c r="AY257" s="286">
        <f t="shared" si="498"/>
        <v>138</v>
      </c>
      <c r="AZ257" s="286">
        <f t="shared" si="498"/>
        <v>207</v>
      </c>
      <c r="BA257" s="286">
        <f t="shared" si="498"/>
        <v>460</v>
      </c>
      <c r="BB257" s="151"/>
      <c r="BC257" s="287">
        <f t="shared" si="499"/>
        <v>0</v>
      </c>
      <c r="BD257" s="287">
        <f t="shared" si="499"/>
        <v>0</v>
      </c>
      <c r="BE257" s="284">
        <f t="shared" si="499"/>
        <v>0</v>
      </c>
      <c r="BF257" s="284">
        <f t="shared" si="499"/>
        <v>0</v>
      </c>
      <c r="BG257" s="284">
        <f t="shared" si="499"/>
        <v>0</v>
      </c>
      <c r="BH257" s="333">
        <f t="shared" si="499"/>
        <v>0</v>
      </c>
      <c r="BI257" s="333">
        <f t="shared" si="499"/>
        <v>0</v>
      </c>
      <c r="BJ257" s="333">
        <f t="shared" si="499"/>
        <v>0</v>
      </c>
      <c r="BK257" s="333">
        <f t="shared" si="499"/>
        <v>0</v>
      </c>
      <c r="BL257" s="333">
        <f t="shared" si="499"/>
        <v>0</v>
      </c>
      <c r="BM257" s="333">
        <f t="shared" si="499"/>
        <v>0</v>
      </c>
      <c r="BN257" s="334">
        <f t="shared" si="493"/>
        <v>3</v>
      </c>
      <c r="BO257" s="87">
        <f t="shared" si="494"/>
        <v>2017</v>
      </c>
      <c r="BP257" s="87"/>
    </row>
    <row r="258" spans="1:68" s="35" customFormat="1" ht="10.5" customHeight="1" x14ac:dyDescent="0.2">
      <c r="A258" s="87" t="str">
        <f t="shared" si="488"/>
        <v>2017-18E400000094</v>
      </c>
      <c r="B258" s="87" t="str">
        <f t="shared" si="495"/>
        <v>Y63</v>
      </c>
      <c r="C258" s="87" t="str">
        <f t="shared" si="496"/>
        <v>2017-18</v>
      </c>
      <c r="D258" s="35" t="s">
        <v>514</v>
      </c>
      <c r="E258" s="42"/>
      <c r="F258" s="86" t="str">
        <f t="shared" si="497"/>
        <v>Y63</v>
      </c>
      <c r="G258" s="86" t="str">
        <f t="shared" si="497"/>
        <v>E40000009</v>
      </c>
      <c r="H258" s="87" t="str">
        <f t="shared" si="497"/>
        <v>North East and Yorkshire</v>
      </c>
      <c r="I258" s="292">
        <f t="shared" si="482"/>
        <v>384</v>
      </c>
      <c r="J258" s="292">
        <f t="shared" si="482"/>
        <v>102</v>
      </c>
      <c r="K258" s="292">
        <f t="shared" si="482"/>
        <v>67</v>
      </c>
      <c r="L258" s="292">
        <f t="shared" si="482"/>
        <v>31</v>
      </c>
      <c r="M258" s="292"/>
      <c r="N258" s="292"/>
      <c r="O258" s="292"/>
      <c r="P258" s="292"/>
      <c r="Q258" s="292">
        <f t="shared" si="483"/>
        <v>0</v>
      </c>
      <c r="R258" s="292">
        <f t="shared" si="483"/>
        <v>0</v>
      </c>
      <c r="S258" s="292"/>
      <c r="T258" s="284">
        <f t="shared" si="489"/>
        <v>0</v>
      </c>
      <c r="U258" s="285" t="s">
        <v>80</v>
      </c>
      <c r="V258" s="285" t="s">
        <v>80</v>
      </c>
      <c r="W258" s="285" t="s">
        <v>80</v>
      </c>
      <c r="X258" s="289">
        <f t="shared" si="490"/>
        <v>0</v>
      </c>
      <c r="Y258" s="290" t="s">
        <v>80</v>
      </c>
      <c r="Z258" s="290" t="s">
        <v>80</v>
      </c>
      <c r="AA258" s="290" t="s">
        <v>80</v>
      </c>
      <c r="AB258" s="289">
        <f t="shared" si="491"/>
        <v>0</v>
      </c>
      <c r="AC258" s="290" t="s">
        <v>80</v>
      </c>
      <c r="AD258" s="290" t="s">
        <v>80</v>
      </c>
      <c r="AE258" s="290" t="s">
        <v>80</v>
      </c>
      <c r="AF258" s="287">
        <f t="shared" si="492"/>
        <v>0</v>
      </c>
      <c r="AG258" s="288" t="s">
        <v>80</v>
      </c>
      <c r="AH258" s="288" t="s">
        <v>80</v>
      </c>
      <c r="AI258" s="287">
        <f t="shared" si="484"/>
        <v>0</v>
      </c>
      <c r="AJ258" s="284">
        <f t="shared" si="484"/>
        <v>196</v>
      </c>
      <c r="AK258" s="284">
        <f t="shared" si="484"/>
        <v>231</v>
      </c>
      <c r="AL258" s="284"/>
      <c r="AM258" s="284"/>
      <c r="AN258" s="284">
        <f t="shared" si="485"/>
        <v>812</v>
      </c>
      <c r="AO258" s="284">
        <f t="shared" si="485"/>
        <v>827</v>
      </c>
      <c r="AP258" s="291"/>
      <c r="AQ258" s="291"/>
      <c r="AR258" s="284">
        <f t="shared" si="498"/>
        <v>33</v>
      </c>
      <c r="AS258" s="284">
        <f t="shared" si="498"/>
        <v>378</v>
      </c>
      <c r="AT258" s="284">
        <f t="shared" si="498"/>
        <v>17</v>
      </c>
      <c r="AU258" s="284">
        <f t="shared" si="498"/>
        <v>67</v>
      </c>
      <c r="AV258" s="286">
        <f t="shared" si="498"/>
        <v>0</v>
      </c>
      <c r="AW258" s="286">
        <f t="shared" si="498"/>
        <v>0</v>
      </c>
      <c r="AX258" s="286">
        <f t="shared" si="498"/>
        <v>135</v>
      </c>
      <c r="AY258" s="286">
        <f t="shared" si="498"/>
        <v>149</v>
      </c>
      <c r="AZ258" s="286">
        <f t="shared" si="498"/>
        <v>222</v>
      </c>
      <c r="BA258" s="286">
        <f t="shared" si="498"/>
        <v>434</v>
      </c>
      <c r="BB258" s="151"/>
      <c r="BC258" s="287">
        <f t="shared" si="499"/>
        <v>0</v>
      </c>
      <c r="BD258" s="287">
        <f t="shared" si="499"/>
        <v>0</v>
      </c>
      <c r="BE258" s="284">
        <f t="shared" si="499"/>
        <v>0</v>
      </c>
      <c r="BF258" s="284">
        <f t="shared" si="499"/>
        <v>0</v>
      </c>
      <c r="BG258" s="284">
        <f t="shared" si="499"/>
        <v>0</v>
      </c>
      <c r="BH258" s="333">
        <f t="shared" si="499"/>
        <v>0</v>
      </c>
      <c r="BI258" s="333">
        <f t="shared" si="499"/>
        <v>0</v>
      </c>
      <c r="BJ258" s="333">
        <f t="shared" si="499"/>
        <v>0</v>
      </c>
      <c r="BK258" s="333">
        <f t="shared" si="499"/>
        <v>0</v>
      </c>
      <c r="BL258" s="333">
        <f t="shared" si="499"/>
        <v>0</v>
      </c>
      <c r="BM258" s="333">
        <f t="shared" si="499"/>
        <v>0</v>
      </c>
      <c r="BN258" s="334">
        <f t="shared" si="493"/>
        <v>4</v>
      </c>
      <c r="BO258" s="87">
        <f t="shared" si="494"/>
        <v>2017</v>
      </c>
      <c r="BP258" s="87"/>
    </row>
    <row r="259" spans="1:68" s="35" customFormat="1" ht="10.5" customHeight="1" x14ac:dyDescent="0.2">
      <c r="A259" s="87" t="str">
        <f t="shared" si="488"/>
        <v>2017-18E400000095</v>
      </c>
      <c r="B259" s="87" t="str">
        <f t="shared" si="495"/>
        <v>Y63</v>
      </c>
      <c r="C259" s="87" t="str">
        <f t="shared" si="496"/>
        <v>2017-18</v>
      </c>
      <c r="D259" s="35" t="s">
        <v>516</v>
      </c>
      <c r="E259" s="42"/>
      <c r="F259" s="86" t="str">
        <f t="shared" si="497"/>
        <v>Y63</v>
      </c>
      <c r="G259" s="86" t="str">
        <f t="shared" si="497"/>
        <v>E40000009</v>
      </c>
      <c r="H259" s="87" t="str">
        <f t="shared" si="497"/>
        <v>North East and Yorkshire</v>
      </c>
      <c r="I259" s="292">
        <f t="shared" si="482"/>
        <v>382</v>
      </c>
      <c r="J259" s="292">
        <f t="shared" si="482"/>
        <v>114</v>
      </c>
      <c r="K259" s="292">
        <f t="shared" si="482"/>
        <v>70</v>
      </c>
      <c r="L259" s="292">
        <f t="shared" si="482"/>
        <v>29</v>
      </c>
      <c r="M259" s="292"/>
      <c r="N259" s="292"/>
      <c r="O259" s="292"/>
      <c r="P259" s="292"/>
      <c r="Q259" s="292">
        <f t="shared" si="483"/>
        <v>0</v>
      </c>
      <c r="R259" s="292">
        <f t="shared" si="483"/>
        <v>0</v>
      </c>
      <c r="S259" s="292"/>
      <c r="T259" s="284">
        <f t="shared" si="489"/>
        <v>0</v>
      </c>
      <c r="U259" s="285" t="s">
        <v>80</v>
      </c>
      <c r="V259" s="285" t="s">
        <v>80</v>
      </c>
      <c r="W259" s="285" t="s">
        <v>80</v>
      </c>
      <c r="X259" s="289">
        <f t="shared" si="490"/>
        <v>0</v>
      </c>
      <c r="Y259" s="290" t="s">
        <v>80</v>
      </c>
      <c r="Z259" s="290" t="s">
        <v>80</v>
      </c>
      <c r="AA259" s="290" t="s">
        <v>80</v>
      </c>
      <c r="AB259" s="289">
        <f t="shared" si="491"/>
        <v>0</v>
      </c>
      <c r="AC259" s="290" t="s">
        <v>80</v>
      </c>
      <c r="AD259" s="290" t="s">
        <v>80</v>
      </c>
      <c r="AE259" s="290" t="s">
        <v>80</v>
      </c>
      <c r="AF259" s="287">
        <f t="shared" si="492"/>
        <v>0</v>
      </c>
      <c r="AG259" s="288" t="s">
        <v>80</v>
      </c>
      <c r="AH259" s="288" t="s">
        <v>80</v>
      </c>
      <c r="AI259" s="287">
        <f t="shared" si="484"/>
        <v>0</v>
      </c>
      <c r="AJ259" s="284">
        <f t="shared" si="484"/>
        <v>182</v>
      </c>
      <c r="AK259" s="284">
        <f t="shared" si="484"/>
        <v>211</v>
      </c>
      <c r="AL259" s="284"/>
      <c r="AM259" s="284"/>
      <c r="AN259" s="284">
        <f t="shared" si="485"/>
        <v>814</v>
      </c>
      <c r="AO259" s="284">
        <f t="shared" si="485"/>
        <v>829</v>
      </c>
      <c r="AP259" s="291"/>
      <c r="AQ259" s="291"/>
      <c r="AR259" s="284">
        <f t="shared" si="498"/>
        <v>37</v>
      </c>
      <c r="AS259" s="284">
        <f t="shared" si="498"/>
        <v>370</v>
      </c>
      <c r="AT259" s="284">
        <f t="shared" si="498"/>
        <v>16</v>
      </c>
      <c r="AU259" s="284">
        <f t="shared" si="498"/>
        <v>67</v>
      </c>
      <c r="AV259" s="286">
        <f t="shared" si="498"/>
        <v>0</v>
      </c>
      <c r="AW259" s="286">
        <f t="shared" si="498"/>
        <v>0</v>
      </c>
      <c r="AX259" s="286">
        <f t="shared" si="498"/>
        <v>119</v>
      </c>
      <c r="AY259" s="286">
        <f t="shared" si="498"/>
        <v>144</v>
      </c>
      <c r="AZ259" s="286">
        <f t="shared" si="498"/>
        <v>225</v>
      </c>
      <c r="BA259" s="286">
        <f t="shared" si="498"/>
        <v>482</v>
      </c>
      <c r="BB259" s="151"/>
      <c r="BC259" s="287">
        <f t="shared" si="499"/>
        <v>0</v>
      </c>
      <c r="BD259" s="287">
        <f t="shared" si="499"/>
        <v>0</v>
      </c>
      <c r="BE259" s="284">
        <f t="shared" si="499"/>
        <v>0</v>
      </c>
      <c r="BF259" s="284">
        <f t="shared" si="499"/>
        <v>0</v>
      </c>
      <c r="BG259" s="284">
        <f t="shared" si="499"/>
        <v>0</v>
      </c>
      <c r="BH259" s="333">
        <f t="shared" si="499"/>
        <v>0</v>
      </c>
      <c r="BI259" s="333">
        <f t="shared" si="499"/>
        <v>0</v>
      </c>
      <c r="BJ259" s="333">
        <f t="shared" si="499"/>
        <v>0</v>
      </c>
      <c r="BK259" s="333">
        <f t="shared" si="499"/>
        <v>0</v>
      </c>
      <c r="BL259" s="333">
        <f t="shared" si="499"/>
        <v>0</v>
      </c>
      <c r="BM259" s="333">
        <f t="shared" si="499"/>
        <v>0</v>
      </c>
      <c r="BN259" s="334">
        <f t="shared" si="493"/>
        <v>5</v>
      </c>
      <c r="BO259" s="87">
        <f t="shared" si="494"/>
        <v>2017</v>
      </c>
      <c r="BP259" s="87"/>
    </row>
    <row r="260" spans="1:68" s="35" customFormat="1" ht="10.5" customHeight="1" x14ac:dyDescent="0.2">
      <c r="A260" s="87" t="str">
        <f t="shared" si="488"/>
        <v>2017-18E400000096</v>
      </c>
      <c r="B260" s="87" t="str">
        <f t="shared" si="495"/>
        <v>Y63</v>
      </c>
      <c r="C260" s="87" t="str">
        <f t="shared" si="496"/>
        <v>2017-18</v>
      </c>
      <c r="D260" s="35" t="s">
        <v>517</v>
      </c>
      <c r="E260" s="42"/>
      <c r="F260" s="86" t="str">
        <f t="shared" si="497"/>
        <v>Y63</v>
      </c>
      <c r="G260" s="86" t="str">
        <f t="shared" si="497"/>
        <v>E40000009</v>
      </c>
      <c r="H260" s="87" t="str">
        <f t="shared" si="497"/>
        <v>North East and Yorkshire</v>
      </c>
      <c r="I260" s="292">
        <f t="shared" si="482"/>
        <v>402</v>
      </c>
      <c r="J260" s="292">
        <f t="shared" si="482"/>
        <v>123</v>
      </c>
      <c r="K260" s="292">
        <f t="shared" si="482"/>
        <v>69</v>
      </c>
      <c r="L260" s="292">
        <f t="shared" si="482"/>
        <v>40</v>
      </c>
      <c r="M260" s="292"/>
      <c r="N260" s="292"/>
      <c r="O260" s="292"/>
      <c r="P260" s="292"/>
      <c r="Q260" s="292">
        <f t="shared" si="483"/>
        <v>0</v>
      </c>
      <c r="R260" s="292">
        <f t="shared" si="483"/>
        <v>0</v>
      </c>
      <c r="S260" s="292"/>
      <c r="T260" s="284">
        <f t="shared" si="489"/>
        <v>0</v>
      </c>
      <c r="U260" s="285" t="s">
        <v>80</v>
      </c>
      <c r="V260" s="285" t="s">
        <v>80</v>
      </c>
      <c r="W260" s="285" t="s">
        <v>80</v>
      </c>
      <c r="X260" s="289">
        <f t="shared" si="490"/>
        <v>0</v>
      </c>
      <c r="Y260" s="290" t="s">
        <v>80</v>
      </c>
      <c r="Z260" s="290" t="s">
        <v>80</v>
      </c>
      <c r="AA260" s="290" t="s">
        <v>80</v>
      </c>
      <c r="AB260" s="289">
        <f t="shared" si="491"/>
        <v>0</v>
      </c>
      <c r="AC260" s="290" t="s">
        <v>80</v>
      </c>
      <c r="AD260" s="290" t="s">
        <v>80</v>
      </c>
      <c r="AE260" s="290" t="s">
        <v>80</v>
      </c>
      <c r="AF260" s="287">
        <f t="shared" si="492"/>
        <v>0</v>
      </c>
      <c r="AG260" s="288" t="s">
        <v>80</v>
      </c>
      <c r="AH260" s="288" t="s">
        <v>80</v>
      </c>
      <c r="AI260" s="287">
        <f t="shared" si="484"/>
        <v>0</v>
      </c>
      <c r="AJ260" s="284">
        <f t="shared" si="484"/>
        <v>155</v>
      </c>
      <c r="AK260" s="284">
        <f t="shared" si="484"/>
        <v>181</v>
      </c>
      <c r="AL260" s="284"/>
      <c r="AM260" s="284"/>
      <c r="AN260" s="284">
        <f t="shared" si="485"/>
        <v>763</v>
      </c>
      <c r="AO260" s="284">
        <f t="shared" si="485"/>
        <v>776</v>
      </c>
      <c r="AP260" s="291"/>
      <c r="AQ260" s="291"/>
      <c r="AR260" s="284">
        <f t="shared" si="498"/>
        <v>33</v>
      </c>
      <c r="AS260" s="284">
        <f t="shared" si="498"/>
        <v>392</v>
      </c>
      <c r="AT260" s="284">
        <f t="shared" si="498"/>
        <v>20</v>
      </c>
      <c r="AU260" s="284">
        <f t="shared" si="498"/>
        <v>60</v>
      </c>
      <c r="AV260" s="286">
        <f t="shared" si="498"/>
        <v>0</v>
      </c>
      <c r="AW260" s="286">
        <f t="shared" si="498"/>
        <v>0</v>
      </c>
      <c r="AX260" s="286">
        <f t="shared" si="498"/>
        <v>134</v>
      </c>
      <c r="AY260" s="286">
        <f t="shared" si="498"/>
        <v>162</v>
      </c>
      <c r="AZ260" s="286">
        <f t="shared" si="498"/>
        <v>228</v>
      </c>
      <c r="BA260" s="286">
        <f t="shared" si="498"/>
        <v>480</v>
      </c>
      <c r="BB260" s="151"/>
      <c r="BC260" s="287">
        <f t="shared" si="499"/>
        <v>0</v>
      </c>
      <c r="BD260" s="287">
        <f t="shared" si="499"/>
        <v>0</v>
      </c>
      <c r="BE260" s="284">
        <f t="shared" si="499"/>
        <v>0</v>
      </c>
      <c r="BF260" s="284">
        <f t="shared" si="499"/>
        <v>0</v>
      </c>
      <c r="BG260" s="284">
        <f t="shared" si="499"/>
        <v>0</v>
      </c>
      <c r="BH260" s="333">
        <f t="shared" si="499"/>
        <v>0</v>
      </c>
      <c r="BI260" s="333">
        <f t="shared" si="499"/>
        <v>0</v>
      </c>
      <c r="BJ260" s="333">
        <f t="shared" si="499"/>
        <v>0</v>
      </c>
      <c r="BK260" s="333">
        <f t="shared" si="499"/>
        <v>0</v>
      </c>
      <c r="BL260" s="333">
        <f t="shared" si="499"/>
        <v>0</v>
      </c>
      <c r="BM260" s="333">
        <f t="shared" si="499"/>
        <v>0</v>
      </c>
      <c r="BN260" s="334">
        <f t="shared" si="493"/>
        <v>6</v>
      </c>
      <c r="BO260" s="87">
        <f t="shared" si="494"/>
        <v>2017</v>
      </c>
      <c r="BP260" s="87"/>
    </row>
    <row r="261" spans="1:68" s="35" customFormat="1" ht="10.5" customHeight="1" x14ac:dyDescent="0.2">
      <c r="A261" s="87" t="str">
        <f t="shared" si="488"/>
        <v>2017-18E400000097</v>
      </c>
      <c r="B261" s="87" t="str">
        <f t="shared" si="495"/>
        <v>Y63</v>
      </c>
      <c r="C261" s="87" t="str">
        <f t="shared" si="496"/>
        <v>2017-18</v>
      </c>
      <c r="D261" s="35" t="s">
        <v>518</v>
      </c>
      <c r="E261" s="42"/>
      <c r="F261" s="86" t="str">
        <f t="shared" si="497"/>
        <v>Y63</v>
      </c>
      <c r="G261" s="86" t="str">
        <f t="shared" si="497"/>
        <v>E40000009</v>
      </c>
      <c r="H261" s="87" t="str">
        <f t="shared" si="497"/>
        <v>North East and Yorkshire</v>
      </c>
      <c r="I261" s="292">
        <f t="shared" si="482"/>
        <v>325</v>
      </c>
      <c r="J261" s="292">
        <f t="shared" si="482"/>
        <v>92</v>
      </c>
      <c r="K261" s="292">
        <f t="shared" si="482"/>
        <v>57</v>
      </c>
      <c r="L261" s="292">
        <f t="shared" si="482"/>
        <v>34</v>
      </c>
      <c r="M261" s="292"/>
      <c r="N261" s="292"/>
      <c r="O261" s="292"/>
      <c r="P261" s="292"/>
      <c r="Q261" s="292">
        <f t="shared" si="483"/>
        <v>0</v>
      </c>
      <c r="R261" s="292">
        <f t="shared" si="483"/>
        <v>0</v>
      </c>
      <c r="S261" s="292"/>
      <c r="T261" s="284">
        <f t="shared" si="489"/>
        <v>0</v>
      </c>
      <c r="U261" s="285" t="s">
        <v>80</v>
      </c>
      <c r="V261" s="285" t="s">
        <v>80</v>
      </c>
      <c r="W261" s="285" t="s">
        <v>80</v>
      </c>
      <c r="X261" s="289">
        <f t="shared" si="490"/>
        <v>0</v>
      </c>
      <c r="Y261" s="290" t="s">
        <v>80</v>
      </c>
      <c r="Z261" s="290" t="s">
        <v>80</v>
      </c>
      <c r="AA261" s="290" t="s">
        <v>80</v>
      </c>
      <c r="AB261" s="289">
        <f t="shared" si="491"/>
        <v>0</v>
      </c>
      <c r="AC261" s="290" t="s">
        <v>80</v>
      </c>
      <c r="AD261" s="290" t="s">
        <v>80</v>
      </c>
      <c r="AE261" s="290" t="s">
        <v>80</v>
      </c>
      <c r="AF261" s="287">
        <f t="shared" si="492"/>
        <v>0</v>
      </c>
      <c r="AG261" s="288" t="s">
        <v>80</v>
      </c>
      <c r="AH261" s="288" t="s">
        <v>80</v>
      </c>
      <c r="AI261" s="287">
        <f t="shared" si="484"/>
        <v>0</v>
      </c>
      <c r="AJ261" s="284">
        <f t="shared" si="484"/>
        <v>144</v>
      </c>
      <c r="AK261" s="284">
        <f t="shared" si="484"/>
        <v>171</v>
      </c>
      <c r="AL261" s="284"/>
      <c r="AM261" s="284"/>
      <c r="AN261" s="284">
        <f t="shared" si="485"/>
        <v>686</v>
      </c>
      <c r="AO261" s="284">
        <f t="shared" si="485"/>
        <v>690</v>
      </c>
      <c r="AP261" s="291"/>
      <c r="AQ261" s="291"/>
      <c r="AR261" s="284">
        <f t="shared" si="498"/>
        <v>40</v>
      </c>
      <c r="AS261" s="284">
        <f t="shared" si="498"/>
        <v>316</v>
      </c>
      <c r="AT261" s="284">
        <f t="shared" si="498"/>
        <v>22</v>
      </c>
      <c r="AU261" s="284">
        <f t="shared" si="498"/>
        <v>52</v>
      </c>
      <c r="AV261" s="286">
        <f t="shared" si="498"/>
        <v>0</v>
      </c>
      <c r="AW261" s="286">
        <f t="shared" si="498"/>
        <v>0</v>
      </c>
      <c r="AX261" s="286">
        <f t="shared" si="498"/>
        <v>91</v>
      </c>
      <c r="AY261" s="286">
        <f t="shared" si="498"/>
        <v>115</v>
      </c>
      <c r="AZ261" s="286">
        <f t="shared" si="498"/>
        <v>225</v>
      </c>
      <c r="BA261" s="286">
        <f t="shared" si="498"/>
        <v>432</v>
      </c>
      <c r="BB261" s="151"/>
      <c r="BC261" s="287">
        <f t="shared" si="499"/>
        <v>0</v>
      </c>
      <c r="BD261" s="287">
        <f t="shared" si="499"/>
        <v>0</v>
      </c>
      <c r="BE261" s="284">
        <f t="shared" si="499"/>
        <v>0</v>
      </c>
      <c r="BF261" s="284">
        <f t="shared" si="499"/>
        <v>0</v>
      </c>
      <c r="BG261" s="284">
        <f t="shared" si="499"/>
        <v>0</v>
      </c>
      <c r="BH261" s="333">
        <f t="shared" si="499"/>
        <v>0</v>
      </c>
      <c r="BI261" s="333">
        <f t="shared" si="499"/>
        <v>0</v>
      </c>
      <c r="BJ261" s="333">
        <f t="shared" si="499"/>
        <v>0</v>
      </c>
      <c r="BK261" s="333">
        <f t="shared" si="499"/>
        <v>0</v>
      </c>
      <c r="BL261" s="333">
        <f t="shared" si="499"/>
        <v>0</v>
      </c>
      <c r="BM261" s="333">
        <f t="shared" si="499"/>
        <v>0</v>
      </c>
      <c r="BN261" s="334">
        <f t="shared" si="493"/>
        <v>7</v>
      </c>
      <c r="BO261" s="87">
        <f t="shared" si="494"/>
        <v>2017</v>
      </c>
      <c r="BP261" s="87"/>
    </row>
    <row r="262" spans="1:68" s="35" customFormat="1" ht="10.5" customHeight="1" x14ac:dyDescent="0.2">
      <c r="A262" s="87" t="str">
        <f t="shared" si="488"/>
        <v>2017-18E400000098</v>
      </c>
      <c r="B262" s="87" t="str">
        <f t="shared" si="495"/>
        <v>Y63</v>
      </c>
      <c r="C262" s="87" t="str">
        <f t="shared" si="496"/>
        <v>2017-18</v>
      </c>
      <c r="D262" s="35" t="s">
        <v>519</v>
      </c>
      <c r="E262" s="42"/>
      <c r="F262" s="86" t="str">
        <f t="shared" si="497"/>
        <v>Y63</v>
      </c>
      <c r="G262" s="86" t="str">
        <f t="shared" si="497"/>
        <v>E40000009</v>
      </c>
      <c r="H262" s="87" t="str">
        <f t="shared" si="497"/>
        <v>North East and Yorkshire</v>
      </c>
      <c r="I262" s="292">
        <f t="shared" si="482"/>
        <v>409</v>
      </c>
      <c r="J262" s="292">
        <f t="shared" si="482"/>
        <v>129</v>
      </c>
      <c r="K262" s="292">
        <f t="shared" si="482"/>
        <v>85</v>
      </c>
      <c r="L262" s="292">
        <f t="shared" si="482"/>
        <v>48</v>
      </c>
      <c r="M262" s="292"/>
      <c r="N262" s="292"/>
      <c r="O262" s="292"/>
      <c r="P262" s="292"/>
      <c r="Q262" s="292">
        <f t="shared" si="483"/>
        <v>0</v>
      </c>
      <c r="R262" s="292">
        <f t="shared" si="483"/>
        <v>0</v>
      </c>
      <c r="S262" s="292"/>
      <c r="T262" s="284">
        <f t="shared" si="489"/>
        <v>0</v>
      </c>
      <c r="U262" s="285" t="s">
        <v>80</v>
      </c>
      <c r="V262" s="285" t="s">
        <v>80</v>
      </c>
      <c r="W262" s="285" t="s">
        <v>80</v>
      </c>
      <c r="X262" s="289">
        <f t="shared" si="490"/>
        <v>734</v>
      </c>
      <c r="Y262" s="290">
        <f t="shared" ref="Y262:Y293" si="500">IFERROR(BH262/X262,"-")</f>
        <v>83.19346049046321</v>
      </c>
      <c r="Z262" s="290">
        <f t="shared" ref="Z262:Z293" si="501">IFERROR(BI262/X262,"-")</f>
        <v>44.841961852861033</v>
      </c>
      <c r="AA262" s="290">
        <f t="shared" ref="AA262:AA293" si="502">IFERROR(BJ262/X262,"-")</f>
        <v>197.13079019073569</v>
      </c>
      <c r="AB262" s="289">
        <f t="shared" si="491"/>
        <v>90</v>
      </c>
      <c r="AC262" s="290">
        <f t="shared" ref="AC262:AC293" si="503">IFERROR(BK262/AB262,"-")</f>
        <v>53.5</v>
      </c>
      <c r="AD262" s="290">
        <f t="shared" ref="AD262:AD293" si="504">IFERROR(BL262/AB262,"-")</f>
        <v>42.5</v>
      </c>
      <c r="AE262" s="290">
        <f t="shared" ref="AE262:AE293" si="505">IFERROR(BM262/AB262,"-")</f>
        <v>109</v>
      </c>
      <c r="AF262" s="287">
        <f t="shared" si="492"/>
        <v>0</v>
      </c>
      <c r="AG262" s="288" t="s">
        <v>80</v>
      </c>
      <c r="AH262" s="288" t="s">
        <v>80</v>
      </c>
      <c r="AI262" s="287">
        <f t="shared" si="484"/>
        <v>0</v>
      </c>
      <c r="AJ262" s="284">
        <f t="shared" si="484"/>
        <v>167</v>
      </c>
      <c r="AK262" s="284">
        <f t="shared" si="484"/>
        <v>199</v>
      </c>
      <c r="AL262" s="284"/>
      <c r="AM262" s="284"/>
      <c r="AN262" s="284">
        <f t="shared" si="485"/>
        <v>870</v>
      </c>
      <c r="AO262" s="284">
        <f t="shared" si="485"/>
        <v>887</v>
      </c>
      <c r="AP262" s="291"/>
      <c r="AQ262" s="291"/>
      <c r="AR262" s="284">
        <f t="shared" si="498"/>
        <v>48</v>
      </c>
      <c r="AS262" s="284">
        <f t="shared" si="498"/>
        <v>395</v>
      </c>
      <c r="AT262" s="284">
        <f t="shared" si="498"/>
        <v>28</v>
      </c>
      <c r="AU262" s="284">
        <f t="shared" si="498"/>
        <v>80</v>
      </c>
      <c r="AV262" s="286">
        <f t="shared" si="498"/>
        <v>0</v>
      </c>
      <c r="AW262" s="286">
        <f t="shared" si="498"/>
        <v>0</v>
      </c>
      <c r="AX262" s="286">
        <f t="shared" si="498"/>
        <v>156</v>
      </c>
      <c r="AY262" s="286">
        <f t="shared" si="498"/>
        <v>177</v>
      </c>
      <c r="AZ262" s="286">
        <f t="shared" si="498"/>
        <v>247</v>
      </c>
      <c r="BA262" s="286">
        <f t="shared" si="498"/>
        <v>511</v>
      </c>
      <c r="BB262" s="151"/>
      <c r="BC262" s="287">
        <f t="shared" si="499"/>
        <v>0</v>
      </c>
      <c r="BD262" s="287">
        <f t="shared" si="499"/>
        <v>0</v>
      </c>
      <c r="BE262" s="284">
        <f t="shared" si="499"/>
        <v>0</v>
      </c>
      <c r="BF262" s="284">
        <f t="shared" si="499"/>
        <v>0</v>
      </c>
      <c r="BG262" s="284">
        <f t="shared" si="499"/>
        <v>0</v>
      </c>
      <c r="BH262" s="333">
        <f t="shared" si="499"/>
        <v>61064</v>
      </c>
      <c r="BI262" s="333">
        <f t="shared" si="499"/>
        <v>32914</v>
      </c>
      <c r="BJ262" s="333">
        <f t="shared" si="499"/>
        <v>144694</v>
      </c>
      <c r="BK262" s="333">
        <f t="shared" si="499"/>
        <v>4815</v>
      </c>
      <c r="BL262" s="333">
        <f t="shared" si="499"/>
        <v>3825</v>
      </c>
      <c r="BM262" s="333">
        <f t="shared" si="499"/>
        <v>9810</v>
      </c>
      <c r="BN262" s="334">
        <f t="shared" si="493"/>
        <v>8</v>
      </c>
      <c r="BO262" s="87">
        <f t="shared" si="494"/>
        <v>2017</v>
      </c>
      <c r="BP262" s="87"/>
    </row>
    <row r="263" spans="1:68" s="35" customFormat="1" ht="10.5" customHeight="1" x14ac:dyDescent="0.2">
      <c r="A263" s="87" t="str">
        <f t="shared" si="488"/>
        <v>2017-18E400000099</v>
      </c>
      <c r="B263" s="87" t="str">
        <f t="shared" si="495"/>
        <v>Y63</v>
      </c>
      <c r="C263" s="87" t="str">
        <f t="shared" si="496"/>
        <v>2017-18</v>
      </c>
      <c r="D263" s="35" t="s">
        <v>520</v>
      </c>
      <c r="E263" s="42"/>
      <c r="F263" s="86" t="str">
        <f t="shared" si="497"/>
        <v>Y63</v>
      </c>
      <c r="G263" s="86" t="str">
        <f t="shared" si="497"/>
        <v>E40000009</v>
      </c>
      <c r="H263" s="87" t="str">
        <f t="shared" si="497"/>
        <v>North East and Yorkshire</v>
      </c>
      <c r="I263" s="292">
        <f t="shared" si="482"/>
        <v>361</v>
      </c>
      <c r="J263" s="292">
        <f t="shared" si="482"/>
        <v>109</v>
      </c>
      <c r="K263" s="292">
        <f t="shared" si="482"/>
        <v>72</v>
      </c>
      <c r="L263" s="292">
        <f t="shared" si="482"/>
        <v>31</v>
      </c>
      <c r="M263" s="292"/>
      <c r="N263" s="292"/>
      <c r="O263" s="292"/>
      <c r="P263" s="292"/>
      <c r="Q263" s="292">
        <f t="shared" si="483"/>
        <v>0</v>
      </c>
      <c r="R263" s="292">
        <f t="shared" si="483"/>
        <v>0</v>
      </c>
      <c r="S263" s="292"/>
      <c r="T263" s="284">
        <f t="shared" si="489"/>
        <v>0</v>
      </c>
      <c r="U263" s="285" t="s">
        <v>80</v>
      </c>
      <c r="V263" s="285" t="s">
        <v>80</v>
      </c>
      <c r="W263" s="285" t="s">
        <v>80</v>
      </c>
      <c r="X263" s="289">
        <f t="shared" si="490"/>
        <v>761</v>
      </c>
      <c r="Y263" s="290">
        <f t="shared" si="500"/>
        <v>90.508147174770031</v>
      </c>
      <c r="Z263" s="290">
        <f t="shared" si="501"/>
        <v>48.565045992115635</v>
      </c>
      <c r="AA263" s="290">
        <f t="shared" si="502"/>
        <v>216.16031537450723</v>
      </c>
      <c r="AB263" s="289">
        <f t="shared" si="491"/>
        <v>109</v>
      </c>
      <c r="AC263" s="290">
        <f t="shared" si="503"/>
        <v>57.798165137614681</v>
      </c>
      <c r="AD263" s="290">
        <f t="shared" si="504"/>
        <v>46.623853211009177</v>
      </c>
      <c r="AE263" s="290">
        <f t="shared" si="505"/>
        <v>98.844036697247702</v>
      </c>
      <c r="AF263" s="287">
        <f t="shared" si="492"/>
        <v>0</v>
      </c>
      <c r="AG263" s="288" t="s">
        <v>80</v>
      </c>
      <c r="AH263" s="288" t="s">
        <v>80</v>
      </c>
      <c r="AI263" s="287">
        <f t="shared" si="484"/>
        <v>0</v>
      </c>
      <c r="AJ263" s="284">
        <f t="shared" si="484"/>
        <v>172</v>
      </c>
      <c r="AK263" s="284">
        <f t="shared" si="484"/>
        <v>209</v>
      </c>
      <c r="AL263" s="284"/>
      <c r="AM263" s="284"/>
      <c r="AN263" s="284">
        <f t="shared" si="485"/>
        <v>898</v>
      </c>
      <c r="AO263" s="284">
        <f t="shared" si="485"/>
        <v>906</v>
      </c>
      <c r="AP263" s="291"/>
      <c r="AQ263" s="291"/>
      <c r="AR263" s="284">
        <f t="shared" si="498"/>
        <v>46</v>
      </c>
      <c r="AS263" s="284">
        <f t="shared" si="498"/>
        <v>348</v>
      </c>
      <c r="AT263" s="284">
        <f t="shared" si="498"/>
        <v>24</v>
      </c>
      <c r="AU263" s="284">
        <f t="shared" si="498"/>
        <v>70</v>
      </c>
      <c r="AV263" s="286">
        <f t="shared" si="498"/>
        <v>0</v>
      </c>
      <c r="AW263" s="286">
        <f t="shared" si="498"/>
        <v>0</v>
      </c>
      <c r="AX263" s="286">
        <f t="shared" si="498"/>
        <v>152</v>
      </c>
      <c r="AY263" s="286">
        <f t="shared" si="498"/>
        <v>174</v>
      </c>
      <c r="AZ263" s="286">
        <f t="shared" si="498"/>
        <v>262</v>
      </c>
      <c r="BA263" s="286">
        <f t="shared" si="498"/>
        <v>545</v>
      </c>
      <c r="BB263" s="151"/>
      <c r="BC263" s="287">
        <f t="shared" si="499"/>
        <v>0</v>
      </c>
      <c r="BD263" s="287">
        <f t="shared" si="499"/>
        <v>0</v>
      </c>
      <c r="BE263" s="284">
        <f t="shared" si="499"/>
        <v>0</v>
      </c>
      <c r="BF263" s="284">
        <f t="shared" si="499"/>
        <v>0</v>
      </c>
      <c r="BG263" s="284">
        <f t="shared" si="499"/>
        <v>0</v>
      </c>
      <c r="BH263" s="333">
        <f t="shared" si="499"/>
        <v>68876.7</v>
      </c>
      <c r="BI263" s="333">
        <f t="shared" si="499"/>
        <v>36958</v>
      </c>
      <c r="BJ263" s="333">
        <f t="shared" si="499"/>
        <v>164498</v>
      </c>
      <c r="BK263" s="333">
        <f t="shared" si="499"/>
        <v>6300</v>
      </c>
      <c r="BL263" s="333">
        <f t="shared" si="499"/>
        <v>5082</v>
      </c>
      <c r="BM263" s="333">
        <f t="shared" si="499"/>
        <v>10774</v>
      </c>
      <c r="BN263" s="334">
        <f t="shared" si="493"/>
        <v>9</v>
      </c>
      <c r="BO263" s="87">
        <f t="shared" si="494"/>
        <v>2017</v>
      </c>
      <c r="BP263" s="87"/>
    </row>
    <row r="264" spans="1:68" s="35" customFormat="1" ht="10.5" customHeight="1" x14ac:dyDescent="0.2">
      <c r="A264" s="87" t="str">
        <f t="shared" si="488"/>
        <v>2017-18E4000000910</v>
      </c>
      <c r="B264" s="87" t="str">
        <f t="shared" si="495"/>
        <v>Y63</v>
      </c>
      <c r="C264" s="87" t="str">
        <f t="shared" si="496"/>
        <v>2017-18</v>
      </c>
      <c r="D264" s="35" t="s">
        <v>521</v>
      </c>
      <c r="E264" s="42"/>
      <c r="F264" s="86" t="str">
        <f t="shared" si="497"/>
        <v>Y63</v>
      </c>
      <c r="G264" s="86" t="str">
        <f t="shared" si="497"/>
        <v>E40000009</v>
      </c>
      <c r="H264" s="87" t="str">
        <f t="shared" si="497"/>
        <v>North East and Yorkshire</v>
      </c>
      <c r="I264" s="292">
        <f t="shared" si="482"/>
        <v>405</v>
      </c>
      <c r="J264" s="292">
        <f t="shared" si="482"/>
        <v>126</v>
      </c>
      <c r="K264" s="292">
        <f t="shared" si="482"/>
        <v>74</v>
      </c>
      <c r="L264" s="292">
        <f t="shared" si="482"/>
        <v>48</v>
      </c>
      <c r="M264" s="292"/>
      <c r="N264" s="292"/>
      <c r="O264" s="292"/>
      <c r="P264" s="292"/>
      <c r="Q264" s="292">
        <f t="shared" si="483"/>
        <v>0</v>
      </c>
      <c r="R264" s="292">
        <f t="shared" si="483"/>
        <v>0</v>
      </c>
      <c r="S264" s="292"/>
      <c r="T264" s="284">
        <f t="shared" si="489"/>
        <v>0</v>
      </c>
      <c r="U264" s="285" t="s">
        <v>80</v>
      </c>
      <c r="V264" s="285" t="s">
        <v>80</v>
      </c>
      <c r="W264" s="285" t="s">
        <v>80</v>
      </c>
      <c r="X264" s="289">
        <f t="shared" si="490"/>
        <v>745</v>
      </c>
      <c r="Y264" s="290">
        <f t="shared" si="500"/>
        <v>96.515436241610743</v>
      </c>
      <c r="Z264" s="290">
        <f t="shared" si="501"/>
        <v>50.859060402684563</v>
      </c>
      <c r="AA264" s="290">
        <f t="shared" si="502"/>
        <v>243.61744966442953</v>
      </c>
      <c r="AB264" s="289">
        <f t="shared" si="491"/>
        <v>87</v>
      </c>
      <c r="AC264" s="290">
        <f t="shared" si="503"/>
        <v>56.417241379310333</v>
      </c>
      <c r="AD264" s="290">
        <f t="shared" si="504"/>
        <v>49.195402298850574</v>
      </c>
      <c r="AE264" s="290">
        <f t="shared" si="505"/>
        <v>106.05747126436782</v>
      </c>
      <c r="AF264" s="287">
        <f t="shared" si="492"/>
        <v>0</v>
      </c>
      <c r="AG264" s="288" t="s">
        <v>80</v>
      </c>
      <c r="AH264" s="288" t="s">
        <v>80</v>
      </c>
      <c r="AI264" s="287">
        <f t="shared" si="484"/>
        <v>0</v>
      </c>
      <c r="AJ264" s="284">
        <f t="shared" si="484"/>
        <v>174</v>
      </c>
      <c r="AK264" s="284">
        <f t="shared" si="484"/>
        <v>200</v>
      </c>
      <c r="AL264" s="284"/>
      <c r="AM264" s="284"/>
      <c r="AN264" s="284">
        <f t="shared" si="485"/>
        <v>872</v>
      </c>
      <c r="AO264" s="284">
        <f t="shared" si="485"/>
        <v>884</v>
      </c>
      <c r="AP264" s="291"/>
      <c r="AQ264" s="291"/>
      <c r="AR264" s="284">
        <f t="shared" si="498"/>
        <v>45</v>
      </c>
      <c r="AS264" s="284">
        <f t="shared" si="498"/>
        <v>401</v>
      </c>
      <c r="AT264" s="284">
        <f t="shared" si="498"/>
        <v>30</v>
      </c>
      <c r="AU264" s="284">
        <f t="shared" si="498"/>
        <v>73</v>
      </c>
      <c r="AV264" s="286">
        <f t="shared" si="498"/>
        <v>0</v>
      </c>
      <c r="AW264" s="286">
        <f t="shared" si="498"/>
        <v>0</v>
      </c>
      <c r="AX264" s="286">
        <f t="shared" si="498"/>
        <v>147</v>
      </c>
      <c r="AY264" s="286">
        <f t="shared" si="498"/>
        <v>176</v>
      </c>
      <c r="AZ264" s="286">
        <f t="shared" si="498"/>
        <v>203</v>
      </c>
      <c r="BA264" s="286">
        <f t="shared" si="498"/>
        <v>515</v>
      </c>
      <c r="BB264" s="151"/>
      <c r="BC264" s="287">
        <f t="shared" si="499"/>
        <v>0</v>
      </c>
      <c r="BD264" s="287">
        <f t="shared" si="499"/>
        <v>0</v>
      </c>
      <c r="BE264" s="284">
        <f t="shared" si="499"/>
        <v>0</v>
      </c>
      <c r="BF264" s="284">
        <f t="shared" si="499"/>
        <v>0</v>
      </c>
      <c r="BG264" s="284">
        <f t="shared" si="499"/>
        <v>0</v>
      </c>
      <c r="BH264" s="333">
        <f t="shared" si="499"/>
        <v>71904</v>
      </c>
      <c r="BI264" s="333">
        <f t="shared" si="499"/>
        <v>37890</v>
      </c>
      <c r="BJ264" s="333">
        <f t="shared" si="499"/>
        <v>181495</v>
      </c>
      <c r="BK264" s="333">
        <f t="shared" si="499"/>
        <v>4908.2999999999993</v>
      </c>
      <c r="BL264" s="333">
        <f t="shared" si="499"/>
        <v>4280</v>
      </c>
      <c r="BM264" s="333">
        <f t="shared" si="499"/>
        <v>9227</v>
      </c>
      <c r="BN264" s="334">
        <f t="shared" si="493"/>
        <v>10</v>
      </c>
      <c r="BO264" s="87">
        <f t="shared" si="494"/>
        <v>2017</v>
      </c>
      <c r="BP264" s="87"/>
    </row>
    <row r="265" spans="1:68" s="35" customFormat="1" ht="10.5" customHeight="1" x14ac:dyDescent="0.2">
      <c r="A265" s="87" t="str">
        <f t="shared" si="488"/>
        <v>2017-18E4000000911</v>
      </c>
      <c r="B265" s="87" t="str">
        <f t="shared" si="495"/>
        <v>Y63</v>
      </c>
      <c r="C265" s="87" t="str">
        <f t="shared" si="496"/>
        <v>2017-18</v>
      </c>
      <c r="D265" s="35" t="s">
        <v>522</v>
      </c>
      <c r="E265" s="42"/>
      <c r="F265" s="86" t="str">
        <f t="shared" si="497"/>
        <v>Y63</v>
      </c>
      <c r="G265" s="86" t="str">
        <f t="shared" si="497"/>
        <v>E40000009</v>
      </c>
      <c r="H265" s="87" t="str">
        <f t="shared" si="497"/>
        <v>North East and Yorkshire</v>
      </c>
      <c r="I265" s="292">
        <f t="shared" si="482"/>
        <v>443</v>
      </c>
      <c r="J265" s="292">
        <f t="shared" si="482"/>
        <v>116</v>
      </c>
      <c r="K265" s="292">
        <f t="shared" si="482"/>
        <v>87</v>
      </c>
      <c r="L265" s="292">
        <f t="shared" si="482"/>
        <v>29</v>
      </c>
      <c r="M265" s="292"/>
      <c r="N265" s="292"/>
      <c r="O265" s="292"/>
      <c r="P265" s="292"/>
      <c r="Q265" s="292">
        <f t="shared" si="483"/>
        <v>0</v>
      </c>
      <c r="R265" s="292">
        <f t="shared" si="483"/>
        <v>0</v>
      </c>
      <c r="S265" s="292"/>
      <c r="T265" s="284">
        <f t="shared" si="489"/>
        <v>900</v>
      </c>
      <c r="U265" s="285">
        <f t="shared" ref="U265:U296" si="506">BE265/T265</f>
        <v>74.612814814814769</v>
      </c>
      <c r="V265" s="285">
        <f t="shared" ref="V265:V296" si="507">BF265/T265</f>
        <v>66.945925925925906</v>
      </c>
      <c r="W265" s="285">
        <f t="shared" ref="W265:W296" si="508">BG265/T265</f>
        <v>108.64133333333331</v>
      </c>
      <c r="X265" s="289">
        <f t="shared" si="490"/>
        <v>694</v>
      </c>
      <c r="Y265" s="290">
        <f t="shared" si="500"/>
        <v>96.085734870316998</v>
      </c>
      <c r="Z265" s="290">
        <f t="shared" si="501"/>
        <v>47.371757925072046</v>
      </c>
      <c r="AA265" s="290">
        <f t="shared" si="502"/>
        <v>222.9293948126801</v>
      </c>
      <c r="AB265" s="289">
        <f t="shared" si="491"/>
        <v>69</v>
      </c>
      <c r="AC265" s="290">
        <f t="shared" si="503"/>
        <v>49.743478260869566</v>
      </c>
      <c r="AD265" s="290">
        <f t="shared" si="504"/>
        <v>42.086956521739133</v>
      </c>
      <c r="AE265" s="290">
        <f t="shared" si="505"/>
        <v>86.347826086956516</v>
      </c>
      <c r="AF265" s="287">
        <f t="shared" si="492"/>
        <v>234</v>
      </c>
      <c r="AG265" s="288">
        <f t="shared" ref="AG265:AG296" si="509">BC265/AI265</f>
        <v>126.04285714285705</v>
      </c>
      <c r="AH265" s="288">
        <f t="shared" ref="AH265:AH296" si="510">BD265/AI265</f>
        <v>184.17142857142858</v>
      </c>
      <c r="AI265" s="287">
        <f t="shared" si="484"/>
        <v>210</v>
      </c>
      <c r="AJ265" s="284">
        <f t="shared" si="484"/>
        <v>187</v>
      </c>
      <c r="AK265" s="284">
        <f t="shared" si="484"/>
        <v>232</v>
      </c>
      <c r="AL265" s="284"/>
      <c r="AM265" s="284"/>
      <c r="AN265" s="284">
        <f t="shared" si="485"/>
        <v>866</v>
      </c>
      <c r="AO265" s="284">
        <f t="shared" si="485"/>
        <v>882</v>
      </c>
      <c r="AP265" s="291"/>
      <c r="AQ265" s="291"/>
      <c r="AR265" s="284">
        <f t="shared" si="498"/>
        <v>34</v>
      </c>
      <c r="AS265" s="284">
        <f t="shared" si="498"/>
        <v>432</v>
      </c>
      <c r="AT265" s="284">
        <f t="shared" si="498"/>
        <v>19</v>
      </c>
      <c r="AU265" s="284">
        <f t="shared" si="498"/>
        <v>83</v>
      </c>
      <c r="AV265" s="286">
        <f t="shared" si="498"/>
        <v>0</v>
      </c>
      <c r="AW265" s="286">
        <f t="shared" si="498"/>
        <v>0</v>
      </c>
      <c r="AX265" s="286">
        <f t="shared" si="498"/>
        <v>0</v>
      </c>
      <c r="AY265" s="286">
        <f t="shared" si="498"/>
        <v>0</v>
      </c>
      <c r="AZ265" s="286">
        <f t="shared" si="498"/>
        <v>0</v>
      </c>
      <c r="BA265" s="286">
        <f t="shared" si="498"/>
        <v>0</v>
      </c>
      <c r="BB265" s="151"/>
      <c r="BC265" s="287">
        <f t="shared" si="499"/>
        <v>26468.999999999978</v>
      </c>
      <c r="BD265" s="287">
        <f t="shared" si="499"/>
        <v>38676</v>
      </c>
      <c r="BE265" s="284">
        <f t="shared" si="499"/>
        <v>67151.533333333296</v>
      </c>
      <c r="BF265" s="284">
        <f t="shared" si="499"/>
        <v>60251.333333333314</v>
      </c>
      <c r="BG265" s="284">
        <f t="shared" si="499"/>
        <v>97777.199999999983</v>
      </c>
      <c r="BH265" s="333">
        <f t="shared" si="499"/>
        <v>66683.5</v>
      </c>
      <c r="BI265" s="333">
        <f t="shared" si="499"/>
        <v>32876</v>
      </c>
      <c r="BJ265" s="333">
        <f t="shared" si="499"/>
        <v>154713</v>
      </c>
      <c r="BK265" s="333">
        <f t="shared" si="499"/>
        <v>3432.3</v>
      </c>
      <c r="BL265" s="333">
        <f t="shared" si="499"/>
        <v>2904</v>
      </c>
      <c r="BM265" s="333">
        <f t="shared" si="499"/>
        <v>5958</v>
      </c>
      <c r="BN265" s="334">
        <f t="shared" si="493"/>
        <v>11</v>
      </c>
      <c r="BO265" s="87">
        <f t="shared" si="494"/>
        <v>2017</v>
      </c>
      <c r="BP265" s="87"/>
    </row>
    <row r="266" spans="1:68" s="35" customFormat="1" ht="10.5" customHeight="1" x14ac:dyDescent="0.2">
      <c r="A266" s="87" t="str">
        <f t="shared" si="488"/>
        <v>2017-18E4000000912</v>
      </c>
      <c r="B266" s="87" t="str">
        <f t="shared" si="495"/>
        <v>Y63</v>
      </c>
      <c r="C266" s="87" t="str">
        <f t="shared" si="496"/>
        <v>2017-18</v>
      </c>
      <c r="D266" s="35" t="s">
        <v>523</v>
      </c>
      <c r="E266" s="42"/>
      <c r="F266" s="86" t="str">
        <f t="shared" si="497"/>
        <v>Y63</v>
      </c>
      <c r="G266" s="86" t="str">
        <f t="shared" si="497"/>
        <v>E40000009</v>
      </c>
      <c r="H266" s="87" t="str">
        <f t="shared" si="497"/>
        <v>North East and Yorkshire</v>
      </c>
      <c r="I266" s="292">
        <f t="shared" ref="I266:L285" si="511">SUMIFS(I$729:I$10135, $BN$729:$BN$10135, $BN266,$BO$729:$BO$10135, $BO266, $B$729:$B$10135, $B266)</f>
        <v>551</v>
      </c>
      <c r="J266" s="292">
        <f t="shared" si="511"/>
        <v>160</v>
      </c>
      <c r="K266" s="292">
        <f t="shared" si="511"/>
        <v>81</v>
      </c>
      <c r="L266" s="292">
        <f t="shared" si="511"/>
        <v>47</v>
      </c>
      <c r="M266" s="292"/>
      <c r="N266" s="292"/>
      <c r="O266" s="292"/>
      <c r="P266" s="292"/>
      <c r="Q266" s="292">
        <f t="shared" ref="Q266:R285" si="512">SUMIFS(Q$729:Q$10135, $BN$729:$BN$10135, $BN266,$BO$729:$BO$10135, $BO266, $B$729:$B$10135, $B266)</f>
        <v>0</v>
      </c>
      <c r="R266" s="292">
        <f t="shared" si="512"/>
        <v>0</v>
      </c>
      <c r="S266" s="292"/>
      <c r="T266" s="284">
        <f t="shared" si="489"/>
        <v>840</v>
      </c>
      <c r="U266" s="285">
        <f t="shared" si="506"/>
        <v>82.335714285714289</v>
      </c>
      <c r="V266" s="285">
        <f t="shared" si="507"/>
        <v>74.276190476190436</v>
      </c>
      <c r="W266" s="285">
        <f t="shared" si="508"/>
        <v>123.05555555555559</v>
      </c>
      <c r="X266" s="289">
        <f t="shared" si="490"/>
        <v>706</v>
      </c>
      <c r="Y266" s="290">
        <f t="shared" si="500"/>
        <v>91.249008498583564</v>
      </c>
      <c r="Z266" s="290">
        <f t="shared" si="501"/>
        <v>45.475920679886684</v>
      </c>
      <c r="AA266" s="290">
        <f t="shared" si="502"/>
        <v>207.24079320113316</v>
      </c>
      <c r="AB266" s="289">
        <f t="shared" si="491"/>
        <v>94</v>
      </c>
      <c r="AC266" s="290">
        <f t="shared" si="503"/>
        <v>51.797872340425535</v>
      </c>
      <c r="AD266" s="290">
        <f t="shared" si="504"/>
        <v>44.957446808510639</v>
      </c>
      <c r="AE266" s="290">
        <f t="shared" si="505"/>
        <v>90.893617021276597</v>
      </c>
      <c r="AF266" s="287">
        <f t="shared" si="492"/>
        <v>205</v>
      </c>
      <c r="AG266" s="288">
        <f t="shared" si="509"/>
        <v>125.33333333333319</v>
      </c>
      <c r="AH266" s="288">
        <f t="shared" si="510"/>
        <v>165.46</v>
      </c>
      <c r="AI266" s="287">
        <f t="shared" ref="AI266:AK285" si="513">SUMIFS(AI$729:AI$10135, $BN$729:$BN$10135, $BN266,$BO$729:$BO$10135, $BO266, $B$729:$B$10135, $B266)</f>
        <v>180</v>
      </c>
      <c r="AJ266" s="284">
        <f t="shared" si="513"/>
        <v>183</v>
      </c>
      <c r="AK266" s="284">
        <f t="shared" si="513"/>
        <v>227</v>
      </c>
      <c r="AL266" s="284"/>
      <c r="AM266" s="284"/>
      <c r="AN266" s="284">
        <f t="shared" ref="AN266:AO285" si="514">SUMIFS(AN$729:AN$10135, $BN$729:$BN$10135, $BN266,$BO$729:$BO$10135, $BO266, $B$729:$B$10135, $B266)</f>
        <v>917</v>
      </c>
      <c r="AO266" s="284">
        <f t="shared" si="514"/>
        <v>940</v>
      </c>
      <c r="AP266" s="291"/>
      <c r="AQ266" s="291"/>
      <c r="AR266" s="284">
        <f t="shared" ref="AR266:BA275" si="515">SUMIFS(AR$729:AR$10135, $BN$729:$BN$10135, $BN266,$BO$729:$BO$10135, $BO266, $B$729:$B$10135, $B266)</f>
        <v>42</v>
      </c>
      <c r="AS266" s="284">
        <f t="shared" si="515"/>
        <v>534</v>
      </c>
      <c r="AT266" s="284">
        <f t="shared" si="515"/>
        <v>22</v>
      </c>
      <c r="AU266" s="284">
        <f t="shared" si="515"/>
        <v>74</v>
      </c>
      <c r="AV266" s="286">
        <f t="shared" si="515"/>
        <v>0</v>
      </c>
      <c r="AW266" s="286">
        <f t="shared" si="515"/>
        <v>0</v>
      </c>
      <c r="AX266" s="286">
        <f t="shared" si="515"/>
        <v>0</v>
      </c>
      <c r="AY266" s="286">
        <f t="shared" si="515"/>
        <v>0</v>
      </c>
      <c r="AZ266" s="286">
        <f t="shared" si="515"/>
        <v>0</v>
      </c>
      <c r="BA266" s="286">
        <f t="shared" si="515"/>
        <v>0</v>
      </c>
      <c r="BB266" s="151"/>
      <c r="BC266" s="287">
        <f t="shared" ref="BC266:BM275" si="516">SUMIFS(BC$729:BC$10135, $BN$729:$BN$10135, $BN266,$BO$729:$BO$10135, $BO266, $B$729:$B$10135, $B266)</f>
        <v>22559.999999999975</v>
      </c>
      <c r="BD266" s="287">
        <f t="shared" si="516"/>
        <v>29782.800000000003</v>
      </c>
      <c r="BE266" s="284">
        <f t="shared" si="516"/>
        <v>69162</v>
      </c>
      <c r="BF266" s="284">
        <f t="shared" si="516"/>
        <v>62391.999999999964</v>
      </c>
      <c r="BG266" s="284">
        <f t="shared" si="516"/>
        <v>103366.66666666669</v>
      </c>
      <c r="BH266" s="333">
        <f t="shared" si="516"/>
        <v>64421.799999999996</v>
      </c>
      <c r="BI266" s="333">
        <f t="shared" si="516"/>
        <v>32106</v>
      </c>
      <c r="BJ266" s="333">
        <f t="shared" si="516"/>
        <v>146312</v>
      </c>
      <c r="BK266" s="333">
        <f t="shared" si="516"/>
        <v>4869</v>
      </c>
      <c r="BL266" s="333">
        <f t="shared" si="516"/>
        <v>4226</v>
      </c>
      <c r="BM266" s="333">
        <f t="shared" si="516"/>
        <v>8544</v>
      </c>
      <c r="BN266" s="334">
        <f t="shared" si="493"/>
        <v>12</v>
      </c>
      <c r="BO266" s="87">
        <f t="shared" si="494"/>
        <v>2017</v>
      </c>
      <c r="BP266" s="87"/>
    </row>
    <row r="267" spans="1:68" s="35" customFormat="1" ht="10.5" customHeight="1" x14ac:dyDescent="0.2">
      <c r="A267" s="87" t="str">
        <f t="shared" si="488"/>
        <v>2017-18E400000091</v>
      </c>
      <c r="B267" s="87" t="str">
        <f t="shared" si="495"/>
        <v>Y63</v>
      </c>
      <c r="C267" s="87" t="str">
        <f t="shared" si="496"/>
        <v>2017-18</v>
      </c>
      <c r="D267" s="35" t="s">
        <v>524</v>
      </c>
      <c r="E267" s="42"/>
      <c r="F267" s="86" t="str">
        <f t="shared" si="497"/>
        <v>Y63</v>
      </c>
      <c r="G267" s="86" t="str">
        <f t="shared" si="497"/>
        <v>E40000009</v>
      </c>
      <c r="H267" s="87" t="str">
        <f t="shared" si="497"/>
        <v>North East and Yorkshire</v>
      </c>
      <c r="I267" s="292">
        <f t="shared" si="511"/>
        <v>565</v>
      </c>
      <c r="J267" s="292">
        <f t="shared" si="511"/>
        <v>140</v>
      </c>
      <c r="K267" s="292">
        <f t="shared" si="511"/>
        <v>91</v>
      </c>
      <c r="L267" s="292">
        <f t="shared" si="511"/>
        <v>44</v>
      </c>
      <c r="M267" s="292"/>
      <c r="N267" s="292"/>
      <c r="O267" s="292"/>
      <c r="P267" s="292"/>
      <c r="Q267" s="292">
        <f t="shared" si="512"/>
        <v>0</v>
      </c>
      <c r="R267" s="292">
        <f t="shared" si="512"/>
        <v>0</v>
      </c>
      <c r="S267" s="292"/>
      <c r="T267" s="284">
        <f t="shared" si="489"/>
        <v>988</v>
      </c>
      <c r="U267" s="285">
        <f t="shared" si="506"/>
        <v>76.679082321187522</v>
      </c>
      <c r="V267" s="285">
        <f t="shared" si="507"/>
        <v>68.758552631578951</v>
      </c>
      <c r="W267" s="285">
        <f t="shared" si="508"/>
        <v>116.29468623481777</v>
      </c>
      <c r="X267" s="289">
        <f t="shared" si="490"/>
        <v>757</v>
      </c>
      <c r="Y267" s="290">
        <f t="shared" si="500"/>
        <v>94.217040951122854</v>
      </c>
      <c r="Z267" s="290">
        <f t="shared" si="501"/>
        <v>43.780713342140025</v>
      </c>
      <c r="AA267" s="290">
        <f t="shared" si="502"/>
        <v>230</v>
      </c>
      <c r="AB267" s="289">
        <f t="shared" si="491"/>
        <v>99</v>
      </c>
      <c r="AC267" s="290">
        <f t="shared" si="503"/>
        <v>53.909090909090907</v>
      </c>
      <c r="AD267" s="290">
        <f t="shared" si="504"/>
        <v>45.090909090909093</v>
      </c>
      <c r="AE267" s="290">
        <f t="shared" si="505"/>
        <v>92.454545454545453</v>
      </c>
      <c r="AF267" s="287">
        <f t="shared" si="492"/>
        <v>224</v>
      </c>
      <c r="AG267" s="288">
        <f t="shared" si="509"/>
        <v>126.58602150537631</v>
      </c>
      <c r="AH267" s="288">
        <f t="shared" si="510"/>
        <v>180.11290322580646</v>
      </c>
      <c r="AI267" s="287">
        <f t="shared" si="513"/>
        <v>186</v>
      </c>
      <c r="AJ267" s="284">
        <f t="shared" si="513"/>
        <v>197</v>
      </c>
      <c r="AK267" s="284">
        <f t="shared" si="513"/>
        <v>248</v>
      </c>
      <c r="AL267" s="284"/>
      <c r="AM267" s="284"/>
      <c r="AN267" s="284">
        <f t="shared" si="514"/>
        <v>1025</v>
      </c>
      <c r="AO267" s="284">
        <f t="shared" si="514"/>
        <v>1045</v>
      </c>
      <c r="AP267" s="291"/>
      <c r="AQ267" s="291"/>
      <c r="AR267" s="284">
        <f t="shared" si="515"/>
        <v>44</v>
      </c>
      <c r="AS267" s="284">
        <f t="shared" si="515"/>
        <v>556</v>
      </c>
      <c r="AT267" s="284">
        <f t="shared" si="515"/>
        <v>28</v>
      </c>
      <c r="AU267" s="284">
        <f t="shared" si="515"/>
        <v>89</v>
      </c>
      <c r="AV267" s="286">
        <f t="shared" si="515"/>
        <v>0</v>
      </c>
      <c r="AW267" s="286">
        <f t="shared" si="515"/>
        <v>0</v>
      </c>
      <c r="AX267" s="286">
        <f t="shared" si="515"/>
        <v>0</v>
      </c>
      <c r="AY267" s="286">
        <f t="shared" si="515"/>
        <v>0</v>
      </c>
      <c r="AZ267" s="286">
        <f t="shared" si="515"/>
        <v>0</v>
      </c>
      <c r="BA267" s="286">
        <f t="shared" si="515"/>
        <v>0</v>
      </c>
      <c r="BB267" s="151"/>
      <c r="BC267" s="287">
        <f t="shared" si="516"/>
        <v>23544.999999999993</v>
      </c>
      <c r="BD267" s="287">
        <f t="shared" si="516"/>
        <v>33501</v>
      </c>
      <c r="BE267" s="284">
        <f t="shared" si="516"/>
        <v>75758.933333333276</v>
      </c>
      <c r="BF267" s="284">
        <f t="shared" si="516"/>
        <v>67933.45</v>
      </c>
      <c r="BG267" s="284">
        <f t="shared" si="516"/>
        <v>114899.14999999997</v>
      </c>
      <c r="BH267" s="333">
        <f t="shared" si="516"/>
        <v>71322.3</v>
      </c>
      <c r="BI267" s="333">
        <f t="shared" si="516"/>
        <v>33142</v>
      </c>
      <c r="BJ267" s="333">
        <f t="shared" si="516"/>
        <v>174110</v>
      </c>
      <c r="BK267" s="333">
        <f t="shared" si="516"/>
        <v>5337</v>
      </c>
      <c r="BL267" s="333">
        <f t="shared" si="516"/>
        <v>4464</v>
      </c>
      <c r="BM267" s="333">
        <f t="shared" si="516"/>
        <v>9153</v>
      </c>
      <c r="BN267" s="334">
        <f t="shared" si="493"/>
        <v>1</v>
      </c>
      <c r="BO267" s="87">
        <f t="shared" si="494"/>
        <v>2018</v>
      </c>
      <c r="BP267" s="87"/>
    </row>
    <row r="268" spans="1:68" s="35" customFormat="1" ht="10.5" customHeight="1" x14ac:dyDescent="0.2">
      <c r="A268" s="87" t="str">
        <f t="shared" si="488"/>
        <v>2017-18E400000092</v>
      </c>
      <c r="B268" s="87" t="str">
        <f t="shared" si="495"/>
        <v>Y63</v>
      </c>
      <c r="C268" s="87" t="str">
        <f t="shared" si="496"/>
        <v>2017-18</v>
      </c>
      <c r="D268" s="35" t="s">
        <v>525</v>
      </c>
      <c r="E268" s="42"/>
      <c r="F268" s="86" t="str">
        <f t="shared" ref="F268:H283" si="517">F267</f>
        <v>Y63</v>
      </c>
      <c r="G268" s="86" t="str">
        <f t="shared" si="517"/>
        <v>E40000009</v>
      </c>
      <c r="H268" s="87" t="str">
        <f t="shared" si="517"/>
        <v>North East and Yorkshire</v>
      </c>
      <c r="I268" s="292">
        <f t="shared" si="511"/>
        <v>440</v>
      </c>
      <c r="J268" s="292">
        <f t="shared" si="511"/>
        <v>131</v>
      </c>
      <c r="K268" s="292">
        <f t="shared" si="511"/>
        <v>85</v>
      </c>
      <c r="L268" s="292">
        <f t="shared" si="511"/>
        <v>46</v>
      </c>
      <c r="M268" s="292"/>
      <c r="N268" s="292"/>
      <c r="O268" s="292"/>
      <c r="P268" s="292"/>
      <c r="Q268" s="292">
        <f t="shared" si="512"/>
        <v>0</v>
      </c>
      <c r="R268" s="292">
        <f t="shared" si="512"/>
        <v>0</v>
      </c>
      <c r="S268" s="292"/>
      <c r="T268" s="284">
        <f t="shared" si="489"/>
        <v>915</v>
      </c>
      <c r="U268" s="285">
        <f t="shared" si="506"/>
        <v>80.272295081967144</v>
      </c>
      <c r="V268" s="285">
        <f t="shared" si="507"/>
        <v>72.136502732240416</v>
      </c>
      <c r="W268" s="285">
        <f t="shared" si="508"/>
        <v>114.47726775956285</v>
      </c>
      <c r="X268" s="289">
        <f t="shared" si="490"/>
        <v>687</v>
      </c>
      <c r="Y268" s="290">
        <f t="shared" si="500"/>
        <v>91.935371179039294</v>
      </c>
      <c r="Z268" s="290">
        <f t="shared" si="501"/>
        <v>44.213973799126634</v>
      </c>
      <c r="AA268" s="290">
        <f t="shared" si="502"/>
        <v>232.42794759825327</v>
      </c>
      <c r="AB268" s="289">
        <f t="shared" si="491"/>
        <v>97</v>
      </c>
      <c r="AC268" s="290">
        <f t="shared" si="503"/>
        <v>54.476288659793809</v>
      </c>
      <c r="AD268" s="290">
        <f t="shared" si="504"/>
        <v>44.948453608247419</v>
      </c>
      <c r="AE268" s="290">
        <f t="shared" si="505"/>
        <v>97.020618556701038</v>
      </c>
      <c r="AF268" s="287">
        <f t="shared" si="492"/>
        <v>186</v>
      </c>
      <c r="AG268" s="288">
        <f t="shared" si="509"/>
        <v>128.90683229813655</v>
      </c>
      <c r="AH268" s="288">
        <f t="shared" si="510"/>
        <v>180.1614906832298</v>
      </c>
      <c r="AI268" s="287">
        <f t="shared" si="513"/>
        <v>161</v>
      </c>
      <c r="AJ268" s="284">
        <f t="shared" si="513"/>
        <v>0</v>
      </c>
      <c r="AK268" s="284">
        <f t="shared" si="513"/>
        <v>0</v>
      </c>
      <c r="AL268" s="284"/>
      <c r="AM268" s="284"/>
      <c r="AN268" s="284">
        <f t="shared" si="514"/>
        <v>943</v>
      </c>
      <c r="AO268" s="284">
        <f t="shared" si="514"/>
        <v>955</v>
      </c>
      <c r="AP268" s="291"/>
      <c r="AQ268" s="291"/>
      <c r="AR268" s="284">
        <f t="shared" si="515"/>
        <v>41</v>
      </c>
      <c r="AS268" s="284">
        <f t="shared" si="515"/>
        <v>436</v>
      </c>
      <c r="AT268" s="284">
        <f t="shared" si="515"/>
        <v>22</v>
      </c>
      <c r="AU268" s="284">
        <f t="shared" si="515"/>
        <v>82</v>
      </c>
      <c r="AV268" s="286">
        <f t="shared" si="515"/>
        <v>0</v>
      </c>
      <c r="AW268" s="286">
        <f t="shared" si="515"/>
        <v>0</v>
      </c>
      <c r="AX268" s="286">
        <f t="shared" si="515"/>
        <v>0</v>
      </c>
      <c r="AY268" s="286">
        <f t="shared" si="515"/>
        <v>0</v>
      </c>
      <c r="AZ268" s="286">
        <f t="shared" si="515"/>
        <v>0</v>
      </c>
      <c r="BA268" s="286">
        <f t="shared" si="515"/>
        <v>0</v>
      </c>
      <c r="BB268" s="151"/>
      <c r="BC268" s="287">
        <f t="shared" si="516"/>
        <v>20753.999999999985</v>
      </c>
      <c r="BD268" s="287">
        <f t="shared" si="516"/>
        <v>29006</v>
      </c>
      <c r="BE268" s="284">
        <f t="shared" si="516"/>
        <v>73449.149999999936</v>
      </c>
      <c r="BF268" s="284">
        <f t="shared" si="516"/>
        <v>66004.89999999998</v>
      </c>
      <c r="BG268" s="284">
        <f t="shared" si="516"/>
        <v>104746.70000000001</v>
      </c>
      <c r="BH268" s="333">
        <f t="shared" si="516"/>
        <v>63159.6</v>
      </c>
      <c r="BI268" s="333">
        <f t="shared" si="516"/>
        <v>30375</v>
      </c>
      <c r="BJ268" s="333">
        <f t="shared" si="516"/>
        <v>159678</v>
      </c>
      <c r="BK268" s="333">
        <f t="shared" si="516"/>
        <v>5284.2</v>
      </c>
      <c r="BL268" s="333">
        <f t="shared" si="516"/>
        <v>4360</v>
      </c>
      <c r="BM268" s="333">
        <f t="shared" si="516"/>
        <v>9411</v>
      </c>
      <c r="BN268" s="334">
        <f t="shared" si="493"/>
        <v>2</v>
      </c>
      <c r="BO268" s="87">
        <f t="shared" si="494"/>
        <v>2018</v>
      </c>
      <c r="BP268" s="87"/>
    </row>
    <row r="269" spans="1:68" s="35" customFormat="1" ht="10.5" customHeight="1" x14ac:dyDescent="0.2">
      <c r="A269" s="87" t="str">
        <f t="shared" si="488"/>
        <v>2017-18E400000093</v>
      </c>
      <c r="B269" s="87" t="str">
        <f t="shared" si="495"/>
        <v>Y63</v>
      </c>
      <c r="C269" s="87" t="str">
        <f t="shared" si="496"/>
        <v>2017-18</v>
      </c>
      <c r="D269" s="35" t="s">
        <v>526</v>
      </c>
      <c r="E269" s="42"/>
      <c r="F269" s="86" t="str">
        <f t="shared" si="517"/>
        <v>Y63</v>
      </c>
      <c r="G269" s="86" t="str">
        <f t="shared" si="517"/>
        <v>E40000009</v>
      </c>
      <c r="H269" s="87" t="str">
        <f t="shared" si="517"/>
        <v>North East and Yorkshire</v>
      </c>
      <c r="I269" s="292">
        <f t="shared" si="511"/>
        <v>468</v>
      </c>
      <c r="J269" s="292">
        <f t="shared" si="511"/>
        <v>125</v>
      </c>
      <c r="K269" s="292">
        <f t="shared" si="511"/>
        <v>75</v>
      </c>
      <c r="L269" s="292">
        <f t="shared" si="511"/>
        <v>36</v>
      </c>
      <c r="M269" s="292"/>
      <c r="N269" s="292"/>
      <c r="O269" s="292"/>
      <c r="P269" s="292"/>
      <c r="Q269" s="292">
        <f t="shared" si="512"/>
        <v>0</v>
      </c>
      <c r="R269" s="292">
        <f t="shared" si="512"/>
        <v>0</v>
      </c>
      <c r="S269" s="292"/>
      <c r="T269" s="284">
        <f t="shared" si="489"/>
        <v>930</v>
      </c>
      <c r="U269" s="285">
        <f t="shared" si="506"/>
        <v>77.416039426523255</v>
      </c>
      <c r="V269" s="285">
        <f t="shared" si="507"/>
        <v>72.277150537634441</v>
      </c>
      <c r="W269" s="285">
        <f t="shared" si="508"/>
        <v>115.42302867383512</v>
      </c>
      <c r="X269" s="289">
        <f t="shared" si="490"/>
        <v>721</v>
      </c>
      <c r="Y269" s="290">
        <f t="shared" si="500"/>
        <v>84.751456310679615</v>
      </c>
      <c r="Z269" s="290">
        <f t="shared" si="501"/>
        <v>43.239944521497918</v>
      </c>
      <c r="AA269" s="290">
        <f t="shared" si="502"/>
        <v>205.35228848821083</v>
      </c>
      <c r="AB269" s="289">
        <f t="shared" si="491"/>
        <v>96</v>
      </c>
      <c r="AC269" s="290">
        <f t="shared" si="503"/>
        <v>49</v>
      </c>
      <c r="AD269" s="290">
        <f t="shared" si="504"/>
        <v>42.375</v>
      </c>
      <c r="AE269" s="290">
        <f t="shared" si="505"/>
        <v>80.416666666666671</v>
      </c>
      <c r="AF269" s="287">
        <f t="shared" si="492"/>
        <v>229</v>
      </c>
      <c r="AG269" s="288">
        <f t="shared" si="509"/>
        <v>135.97073170731676</v>
      </c>
      <c r="AH269" s="288">
        <f t="shared" si="510"/>
        <v>177.95512195121952</v>
      </c>
      <c r="AI269" s="287">
        <f t="shared" si="513"/>
        <v>205</v>
      </c>
      <c r="AJ269" s="284">
        <f t="shared" si="513"/>
        <v>0</v>
      </c>
      <c r="AK269" s="284">
        <f t="shared" si="513"/>
        <v>0</v>
      </c>
      <c r="AL269" s="284"/>
      <c r="AM269" s="284"/>
      <c r="AN269" s="284">
        <f t="shared" si="514"/>
        <v>0</v>
      </c>
      <c r="AO269" s="284">
        <f t="shared" si="514"/>
        <v>0</v>
      </c>
      <c r="AP269" s="291"/>
      <c r="AQ269" s="291"/>
      <c r="AR269" s="284">
        <f t="shared" si="515"/>
        <v>40</v>
      </c>
      <c r="AS269" s="284">
        <f t="shared" si="515"/>
        <v>453</v>
      </c>
      <c r="AT269" s="284">
        <f t="shared" si="515"/>
        <v>20</v>
      </c>
      <c r="AU269" s="284">
        <f t="shared" si="515"/>
        <v>65</v>
      </c>
      <c r="AV269" s="286">
        <f t="shared" si="515"/>
        <v>0</v>
      </c>
      <c r="AW269" s="286">
        <f t="shared" si="515"/>
        <v>0</v>
      </c>
      <c r="AX269" s="286">
        <f t="shared" si="515"/>
        <v>0</v>
      </c>
      <c r="AY269" s="286">
        <f t="shared" si="515"/>
        <v>0</v>
      </c>
      <c r="AZ269" s="286">
        <f t="shared" si="515"/>
        <v>0</v>
      </c>
      <c r="BA269" s="286">
        <f t="shared" si="515"/>
        <v>0</v>
      </c>
      <c r="BB269" s="151"/>
      <c r="BC269" s="287">
        <f t="shared" si="516"/>
        <v>27873.999999999935</v>
      </c>
      <c r="BD269" s="287">
        <f t="shared" si="516"/>
        <v>36480.800000000003</v>
      </c>
      <c r="BE269" s="284">
        <f t="shared" si="516"/>
        <v>71996.916666666628</v>
      </c>
      <c r="BF269" s="284">
        <f t="shared" si="516"/>
        <v>67217.750000000029</v>
      </c>
      <c r="BG269" s="284">
        <f t="shared" si="516"/>
        <v>107343.41666666666</v>
      </c>
      <c r="BH269" s="333">
        <f t="shared" si="516"/>
        <v>61105.8</v>
      </c>
      <c r="BI269" s="333">
        <f t="shared" si="516"/>
        <v>31176</v>
      </c>
      <c r="BJ269" s="333">
        <f t="shared" si="516"/>
        <v>148059</v>
      </c>
      <c r="BK269" s="333">
        <f t="shared" si="516"/>
        <v>4704</v>
      </c>
      <c r="BL269" s="333">
        <f t="shared" si="516"/>
        <v>4068</v>
      </c>
      <c r="BM269" s="333">
        <f t="shared" si="516"/>
        <v>7720</v>
      </c>
      <c r="BN269" s="334">
        <f t="shared" si="493"/>
        <v>3</v>
      </c>
      <c r="BO269" s="87">
        <f t="shared" si="494"/>
        <v>2018</v>
      </c>
      <c r="BP269" s="87"/>
    </row>
    <row r="270" spans="1:68" s="35" customFormat="1" ht="10.5" customHeight="1" x14ac:dyDescent="0.2">
      <c r="A270" s="87" t="str">
        <f t="shared" si="488"/>
        <v>2018-19E400000094</v>
      </c>
      <c r="B270" s="87" t="str">
        <f t="shared" si="495"/>
        <v>Y63</v>
      </c>
      <c r="C270" s="87" t="str">
        <f t="shared" si="496"/>
        <v>2018-19</v>
      </c>
      <c r="D270" s="35" t="s">
        <v>514</v>
      </c>
      <c r="E270" s="42"/>
      <c r="F270" s="86" t="str">
        <f t="shared" si="517"/>
        <v>Y63</v>
      </c>
      <c r="G270" s="86" t="str">
        <f t="shared" si="517"/>
        <v>E40000009</v>
      </c>
      <c r="H270" s="87" t="str">
        <f t="shared" si="517"/>
        <v>North East and Yorkshire</v>
      </c>
      <c r="I270" s="292">
        <f t="shared" si="511"/>
        <v>428</v>
      </c>
      <c r="J270" s="292">
        <f t="shared" si="511"/>
        <v>135</v>
      </c>
      <c r="K270" s="292">
        <f t="shared" si="511"/>
        <v>62</v>
      </c>
      <c r="L270" s="292">
        <f t="shared" si="511"/>
        <v>35</v>
      </c>
      <c r="M270" s="292">
        <f t="shared" ref="M270:P289" si="518">SUMIFS(M$729:M$10135, $BN$729:$BN$10135, $BN270,$BO$729:$BO$10135, $BO270, $B$729:$B$10135, $B270)</f>
        <v>0</v>
      </c>
      <c r="N270" s="292">
        <f t="shared" si="518"/>
        <v>0</v>
      </c>
      <c r="O270" s="292">
        <f t="shared" si="518"/>
        <v>0</v>
      </c>
      <c r="P270" s="292">
        <f t="shared" si="518"/>
        <v>0</v>
      </c>
      <c r="Q270" s="292">
        <f t="shared" si="512"/>
        <v>155</v>
      </c>
      <c r="R270" s="292">
        <f t="shared" si="512"/>
        <v>91</v>
      </c>
      <c r="S270" s="292">
        <f t="shared" ref="S270:S301" si="519">SUMIFS(S$729:S$10135, $BN$729:$BN$10135, $BN270,$BO$729:$BO$10135, $BO270, $B$729:$B$10135, $B270)</f>
        <v>1015</v>
      </c>
      <c r="T270" s="284">
        <f t="shared" si="489"/>
        <v>1679</v>
      </c>
      <c r="U270" s="285">
        <f t="shared" si="506"/>
        <v>79.252471709350743</v>
      </c>
      <c r="V270" s="285">
        <f t="shared" si="507"/>
        <v>71.049523525908299</v>
      </c>
      <c r="W270" s="285">
        <f t="shared" si="508"/>
        <v>116.50367282112366</v>
      </c>
      <c r="X270" s="289">
        <f t="shared" si="490"/>
        <v>708</v>
      </c>
      <c r="Y270" s="290">
        <f t="shared" si="500"/>
        <v>90.868361581920908</v>
      </c>
      <c r="Z270" s="290">
        <f t="shared" si="501"/>
        <v>45.41949152542373</v>
      </c>
      <c r="AA270" s="290">
        <f t="shared" si="502"/>
        <v>203.90819209039549</v>
      </c>
      <c r="AB270" s="289">
        <f t="shared" si="491"/>
        <v>98</v>
      </c>
      <c r="AC270" s="290">
        <f t="shared" si="503"/>
        <v>54.563265306122446</v>
      </c>
      <c r="AD270" s="290">
        <f t="shared" si="504"/>
        <v>41.969387755102041</v>
      </c>
      <c r="AE270" s="290">
        <f t="shared" si="505"/>
        <v>99.040816326530617</v>
      </c>
      <c r="AF270" s="287">
        <f t="shared" si="492"/>
        <v>210</v>
      </c>
      <c r="AG270" s="288">
        <f t="shared" si="509"/>
        <v>125.23497267868854</v>
      </c>
      <c r="AH270" s="288">
        <f t="shared" si="510"/>
        <v>173.86448087431694</v>
      </c>
      <c r="AI270" s="287">
        <f t="shared" si="513"/>
        <v>183</v>
      </c>
      <c r="AJ270" s="284">
        <f t="shared" si="513"/>
        <v>135</v>
      </c>
      <c r="AK270" s="284">
        <f t="shared" si="513"/>
        <v>179</v>
      </c>
      <c r="AL270" s="284"/>
      <c r="AM270" s="284"/>
      <c r="AN270" s="284">
        <f t="shared" si="514"/>
        <v>0</v>
      </c>
      <c r="AO270" s="284">
        <f t="shared" si="514"/>
        <v>0</v>
      </c>
      <c r="AP270" s="291">
        <f t="shared" ref="AP270:AQ289" si="520">SUMIFS(AP$729:AP$10135, $BN$729:$BN$10135, $BN270,$BO$729:$BO$10135, $BO270, $B$729:$B$10135, $B270)</f>
        <v>0</v>
      </c>
      <c r="AQ270" s="291">
        <f t="shared" si="520"/>
        <v>0</v>
      </c>
      <c r="AR270" s="292">
        <f t="shared" si="515"/>
        <v>51</v>
      </c>
      <c r="AS270" s="292">
        <f t="shared" si="515"/>
        <v>420</v>
      </c>
      <c r="AT270" s="292">
        <f t="shared" si="515"/>
        <v>17</v>
      </c>
      <c r="AU270" s="292">
        <f t="shared" si="515"/>
        <v>62</v>
      </c>
      <c r="AV270" s="286">
        <f t="shared" si="515"/>
        <v>0</v>
      </c>
      <c r="AW270" s="286">
        <f t="shared" si="515"/>
        <v>0</v>
      </c>
      <c r="AX270" s="286">
        <f t="shared" si="515"/>
        <v>0</v>
      </c>
      <c r="AY270" s="286">
        <f t="shared" si="515"/>
        <v>0</v>
      </c>
      <c r="AZ270" s="286">
        <f t="shared" si="515"/>
        <v>0</v>
      </c>
      <c r="BA270" s="286">
        <f t="shared" si="515"/>
        <v>0</v>
      </c>
      <c r="BB270" s="151"/>
      <c r="BC270" s="287">
        <f t="shared" si="516"/>
        <v>22918.000000200002</v>
      </c>
      <c r="BD270" s="287">
        <f t="shared" si="516"/>
        <v>31817.200000000001</v>
      </c>
      <c r="BE270" s="284">
        <f t="shared" si="516"/>
        <v>133064.89999999991</v>
      </c>
      <c r="BF270" s="284">
        <f t="shared" si="516"/>
        <v>119292.15000000002</v>
      </c>
      <c r="BG270" s="284">
        <f t="shared" si="516"/>
        <v>195609.66666666663</v>
      </c>
      <c r="BH270" s="333">
        <f t="shared" si="516"/>
        <v>64334.8</v>
      </c>
      <c r="BI270" s="333">
        <f t="shared" si="516"/>
        <v>32157</v>
      </c>
      <c r="BJ270" s="333">
        <f t="shared" si="516"/>
        <v>144367</v>
      </c>
      <c r="BK270" s="333">
        <f t="shared" si="516"/>
        <v>5347.2</v>
      </c>
      <c r="BL270" s="333">
        <f t="shared" si="516"/>
        <v>4113</v>
      </c>
      <c r="BM270" s="333">
        <f t="shared" si="516"/>
        <v>9706</v>
      </c>
      <c r="BN270" s="334">
        <f t="shared" si="493"/>
        <v>4</v>
      </c>
      <c r="BO270" s="87">
        <f t="shared" si="494"/>
        <v>2018</v>
      </c>
      <c r="BP270" s="87"/>
    </row>
    <row r="271" spans="1:68" s="35" customFormat="1" ht="10.5" customHeight="1" x14ac:dyDescent="0.2">
      <c r="A271" s="87" t="str">
        <f t="shared" si="488"/>
        <v>2018-19E400000095</v>
      </c>
      <c r="B271" s="87" t="str">
        <f t="shared" si="495"/>
        <v>Y63</v>
      </c>
      <c r="C271" s="87" t="str">
        <f t="shared" si="496"/>
        <v>2018-19</v>
      </c>
      <c r="D271" s="35" t="s">
        <v>516</v>
      </c>
      <c r="E271" s="42"/>
      <c r="F271" s="86" t="str">
        <f t="shared" si="517"/>
        <v>Y63</v>
      </c>
      <c r="G271" s="86" t="str">
        <f t="shared" si="517"/>
        <v>E40000009</v>
      </c>
      <c r="H271" s="87" t="str">
        <f t="shared" si="517"/>
        <v>North East and Yorkshire</v>
      </c>
      <c r="I271" s="292">
        <f t="shared" si="511"/>
        <v>401</v>
      </c>
      <c r="J271" s="292">
        <f t="shared" si="511"/>
        <v>106</v>
      </c>
      <c r="K271" s="292">
        <f t="shared" si="511"/>
        <v>52</v>
      </c>
      <c r="L271" s="292">
        <f t="shared" si="511"/>
        <v>26</v>
      </c>
      <c r="M271" s="292">
        <f t="shared" si="518"/>
        <v>0</v>
      </c>
      <c r="N271" s="292">
        <f t="shared" si="518"/>
        <v>0</v>
      </c>
      <c r="O271" s="292">
        <f t="shared" si="518"/>
        <v>0</v>
      </c>
      <c r="P271" s="292">
        <f t="shared" si="518"/>
        <v>0</v>
      </c>
      <c r="Q271" s="292">
        <f t="shared" si="512"/>
        <v>0</v>
      </c>
      <c r="R271" s="292">
        <f t="shared" si="512"/>
        <v>0</v>
      </c>
      <c r="S271" s="292">
        <f t="shared" si="519"/>
        <v>1039</v>
      </c>
      <c r="T271" s="284">
        <f t="shared" si="489"/>
        <v>878</v>
      </c>
      <c r="U271" s="285">
        <f t="shared" si="506"/>
        <v>73.208219438116913</v>
      </c>
      <c r="V271" s="285">
        <f t="shared" si="507"/>
        <v>66.423044798785142</v>
      </c>
      <c r="W271" s="285">
        <f t="shared" si="508"/>
        <v>105.12380410022782</v>
      </c>
      <c r="X271" s="289">
        <f t="shared" si="490"/>
        <v>679</v>
      </c>
      <c r="Y271" s="290">
        <f t="shared" si="500"/>
        <v>86.234020618556698</v>
      </c>
      <c r="Z271" s="290">
        <f t="shared" si="501"/>
        <v>39.701030927835049</v>
      </c>
      <c r="AA271" s="290">
        <f t="shared" si="502"/>
        <v>201.50515463917526</v>
      </c>
      <c r="AB271" s="289">
        <f t="shared" si="491"/>
        <v>90</v>
      </c>
      <c r="AC271" s="290">
        <f t="shared" si="503"/>
        <v>58.444444444444443</v>
      </c>
      <c r="AD271" s="290">
        <f t="shared" si="504"/>
        <v>53.333333333333336</v>
      </c>
      <c r="AE271" s="290">
        <f t="shared" si="505"/>
        <v>96.333333333333329</v>
      </c>
      <c r="AF271" s="287">
        <f t="shared" si="492"/>
        <v>231</v>
      </c>
      <c r="AG271" s="288">
        <f t="shared" si="509"/>
        <v>118.06965173532338</v>
      </c>
      <c r="AH271" s="288">
        <f t="shared" si="510"/>
        <v>157.42686567164179</v>
      </c>
      <c r="AI271" s="287">
        <f t="shared" si="513"/>
        <v>201</v>
      </c>
      <c r="AJ271" s="284">
        <f t="shared" si="513"/>
        <v>0</v>
      </c>
      <c r="AK271" s="284">
        <f t="shared" si="513"/>
        <v>0</v>
      </c>
      <c r="AL271" s="284"/>
      <c r="AM271" s="284"/>
      <c r="AN271" s="284">
        <f t="shared" si="514"/>
        <v>900</v>
      </c>
      <c r="AO271" s="284">
        <f t="shared" si="514"/>
        <v>911</v>
      </c>
      <c r="AP271" s="291">
        <f t="shared" si="520"/>
        <v>0</v>
      </c>
      <c r="AQ271" s="291">
        <f t="shared" si="520"/>
        <v>0</v>
      </c>
      <c r="AR271" s="292">
        <f t="shared" si="515"/>
        <v>43</v>
      </c>
      <c r="AS271" s="292">
        <f t="shared" si="515"/>
        <v>391</v>
      </c>
      <c r="AT271" s="292">
        <f t="shared" si="515"/>
        <v>13</v>
      </c>
      <c r="AU271" s="292">
        <f t="shared" si="515"/>
        <v>48</v>
      </c>
      <c r="AV271" s="286">
        <f t="shared" si="515"/>
        <v>0</v>
      </c>
      <c r="AW271" s="286">
        <f t="shared" si="515"/>
        <v>0</v>
      </c>
      <c r="AX271" s="286">
        <f t="shared" si="515"/>
        <v>0</v>
      </c>
      <c r="AY271" s="286">
        <f t="shared" si="515"/>
        <v>0</v>
      </c>
      <c r="AZ271" s="286">
        <f t="shared" si="515"/>
        <v>0</v>
      </c>
      <c r="BA271" s="286">
        <f t="shared" si="515"/>
        <v>0</v>
      </c>
      <c r="BB271" s="151"/>
      <c r="BC271" s="287">
        <f t="shared" si="516"/>
        <v>23731.999998799998</v>
      </c>
      <c r="BD271" s="287">
        <f t="shared" si="516"/>
        <v>31642.799999999999</v>
      </c>
      <c r="BE271" s="284">
        <f t="shared" si="516"/>
        <v>64276.816666666644</v>
      </c>
      <c r="BF271" s="284">
        <f t="shared" si="516"/>
        <v>58319.433333333349</v>
      </c>
      <c r="BG271" s="284">
        <f t="shared" si="516"/>
        <v>92298.700000000026</v>
      </c>
      <c r="BH271" s="333">
        <f t="shared" si="516"/>
        <v>58552.899999999994</v>
      </c>
      <c r="BI271" s="333">
        <f t="shared" si="516"/>
        <v>26957</v>
      </c>
      <c r="BJ271" s="333">
        <f t="shared" si="516"/>
        <v>136822</v>
      </c>
      <c r="BK271" s="333">
        <f t="shared" si="516"/>
        <v>5260</v>
      </c>
      <c r="BL271" s="333">
        <f t="shared" si="516"/>
        <v>4800</v>
      </c>
      <c r="BM271" s="333">
        <f t="shared" si="516"/>
        <v>8670</v>
      </c>
      <c r="BN271" s="334">
        <f t="shared" si="493"/>
        <v>5</v>
      </c>
      <c r="BO271" s="87">
        <f t="shared" si="494"/>
        <v>2018</v>
      </c>
      <c r="BP271" s="87"/>
    </row>
    <row r="272" spans="1:68" s="35" customFormat="1" ht="10.5" customHeight="1" x14ac:dyDescent="0.2">
      <c r="A272" s="87" t="str">
        <f t="shared" si="488"/>
        <v>2018-19E400000096</v>
      </c>
      <c r="B272" s="87" t="str">
        <f t="shared" si="495"/>
        <v>Y63</v>
      </c>
      <c r="C272" s="87" t="str">
        <f t="shared" si="496"/>
        <v>2018-19</v>
      </c>
      <c r="D272" s="35" t="s">
        <v>517</v>
      </c>
      <c r="E272" s="42"/>
      <c r="F272" s="86" t="str">
        <f t="shared" si="517"/>
        <v>Y63</v>
      </c>
      <c r="G272" s="86" t="str">
        <f t="shared" si="517"/>
        <v>E40000009</v>
      </c>
      <c r="H272" s="87" t="str">
        <f t="shared" si="517"/>
        <v>North East and Yorkshire</v>
      </c>
      <c r="I272" s="292">
        <f t="shared" si="511"/>
        <v>353</v>
      </c>
      <c r="J272" s="292">
        <f t="shared" si="511"/>
        <v>75</v>
      </c>
      <c r="K272" s="292">
        <f t="shared" si="511"/>
        <v>45</v>
      </c>
      <c r="L272" s="292">
        <f t="shared" si="511"/>
        <v>24</v>
      </c>
      <c r="M272" s="292">
        <f t="shared" si="518"/>
        <v>0</v>
      </c>
      <c r="N272" s="292">
        <f t="shared" si="518"/>
        <v>0</v>
      </c>
      <c r="O272" s="292">
        <f t="shared" si="518"/>
        <v>0</v>
      </c>
      <c r="P272" s="292">
        <f t="shared" si="518"/>
        <v>0</v>
      </c>
      <c r="Q272" s="292">
        <f t="shared" si="512"/>
        <v>0</v>
      </c>
      <c r="R272" s="292">
        <f t="shared" si="512"/>
        <v>0</v>
      </c>
      <c r="S272" s="292">
        <f t="shared" si="519"/>
        <v>1184</v>
      </c>
      <c r="T272" s="284">
        <f t="shared" si="489"/>
        <v>1807</v>
      </c>
      <c r="U272" s="285">
        <f t="shared" si="506"/>
        <v>78.011003504888336</v>
      </c>
      <c r="V272" s="285">
        <f t="shared" si="507"/>
        <v>69.949870872532784</v>
      </c>
      <c r="W272" s="285">
        <f t="shared" si="508"/>
        <v>118.81086515403057</v>
      </c>
      <c r="X272" s="289">
        <f t="shared" si="490"/>
        <v>684</v>
      </c>
      <c r="Y272" s="290">
        <f t="shared" si="500"/>
        <v>87.978947368421061</v>
      </c>
      <c r="Z272" s="290">
        <f t="shared" si="501"/>
        <v>43.352339181286553</v>
      </c>
      <c r="AA272" s="290">
        <f t="shared" si="502"/>
        <v>206.97222222222223</v>
      </c>
      <c r="AB272" s="289">
        <f t="shared" si="491"/>
        <v>94</v>
      </c>
      <c r="AC272" s="290">
        <f t="shared" si="503"/>
        <v>60.425531914893618</v>
      </c>
      <c r="AD272" s="290">
        <f t="shared" si="504"/>
        <v>51.393617021276597</v>
      </c>
      <c r="AE272" s="290">
        <f t="shared" si="505"/>
        <v>114.63829787234043</v>
      </c>
      <c r="AF272" s="287">
        <f t="shared" si="492"/>
        <v>206</v>
      </c>
      <c r="AG272" s="288">
        <f t="shared" si="509"/>
        <v>123.17127069281769</v>
      </c>
      <c r="AH272" s="288">
        <f t="shared" si="510"/>
        <v>173.41436464088397</v>
      </c>
      <c r="AI272" s="287">
        <f t="shared" si="513"/>
        <v>181</v>
      </c>
      <c r="AJ272" s="284">
        <f t="shared" si="513"/>
        <v>0</v>
      </c>
      <c r="AK272" s="284">
        <f t="shared" si="513"/>
        <v>0</v>
      </c>
      <c r="AL272" s="284"/>
      <c r="AM272" s="284"/>
      <c r="AN272" s="284">
        <f t="shared" si="514"/>
        <v>0</v>
      </c>
      <c r="AO272" s="284">
        <f t="shared" si="514"/>
        <v>0</v>
      </c>
      <c r="AP272" s="291">
        <f t="shared" si="520"/>
        <v>539</v>
      </c>
      <c r="AQ272" s="291">
        <f t="shared" si="520"/>
        <v>744</v>
      </c>
      <c r="AR272" s="292">
        <f t="shared" si="515"/>
        <v>43</v>
      </c>
      <c r="AS272" s="292">
        <f t="shared" si="515"/>
        <v>368</v>
      </c>
      <c r="AT272" s="292">
        <f t="shared" si="515"/>
        <v>20</v>
      </c>
      <c r="AU272" s="292">
        <f t="shared" si="515"/>
        <v>45</v>
      </c>
      <c r="AV272" s="286">
        <f t="shared" si="515"/>
        <v>0</v>
      </c>
      <c r="AW272" s="286">
        <f t="shared" si="515"/>
        <v>0</v>
      </c>
      <c r="AX272" s="286">
        <f t="shared" si="515"/>
        <v>0</v>
      </c>
      <c r="AY272" s="286">
        <f t="shared" si="515"/>
        <v>0</v>
      </c>
      <c r="AZ272" s="286">
        <f t="shared" si="515"/>
        <v>0</v>
      </c>
      <c r="BA272" s="286">
        <f t="shared" si="515"/>
        <v>0</v>
      </c>
      <c r="BB272" s="150"/>
      <c r="BC272" s="287">
        <f t="shared" si="516"/>
        <v>22293.999995400001</v>
      </c>
      <c r="BD272" s="287">
        <f t="shared" si="516"/>
        <v>31388</v>
      </c>
      <c r="BE272" s="284">
        <f t="shared" si="516"/>
        <v>140965.88333333321</v>
      </c>
      <c r="BF272" s="284">
        <f t="shared" si="516"/>
        <v>126399.41666666674</v>
      </c>
      <c r="BG272" s="284">
        <f t="shared" si="516"/>
        <v>214691.23333333322</v>
      </c>
      <c r="BH272" s="333">
        <f t="shared" si="516"/>
        <v>60177.600000000006</v>
      </c>
      <c r="BI272" s="333">
        <f t="shared" si="516"/>
        <v>29653</v>
      </c>
      <c r="BJ272" s="333">
        <f t="shared" si="516"/>
        <v>141569</v>
      </c>
      <c r="BK272" s="333">
        <f t="shared" si="516"/>
        <v>5680</v>
      </c>
      <c r="BL272" s="333">
        <f t="shared" si="516"/>
        <v>4831</v>
      </c>
      <c r="BM272" s="333">
        <f t="shared" si="516"/>
        <v>10776</v>
      </c>
      <c r="BN272" s="334">
        <f t="shared" si="493"/>
        <v>6</v>
      </c>
      <c r="BO272" s="87">
        <f t="shared" si="494"/>
        <v>2018</v>
      </c>
      <c r="BP272" s="87"/>
    </row>
    <row r="273" spans="1:68" s="35" customFormat="1" ht="10.5" customHeight="1" x14ac:dyDescent="0.2">
      <c r="A273" s="87" t="str">
        <f t="shared" si="488"/>
        <v>2018-19E400000097</v>
      </c>
      <c r="B273" s="87" t="str">
        <f t="shared" si="495"/>
        <v>Y63</v>
      </c>
      <c r="C273" s="87" t="str">
        <f t="shared" si="496"/>
        <v>2018-19</v>
      </c>
      <c r="D273" s="35" t="s">
        <v>518</v>
      </c>
      <c r="E273" s="42"/>
      <c r="F273" s="86" t="str">
        <f t="shared" si="517"/>
        <v>Y63</v>
      </c>
      <c r="G273" s="86" t="str">
        <f t="shared" si="517"/>
        <v>E40000009</v>
      </c>
      <c r="H273" s="87" t="str">
        <f t="shared" si="517"/>
        <v>North East and Yorkshire</v>
      </c>
      <c r="I273" s="292">
        <f t="shared" si="511"/>
        <v>406</v>
      </c>
      <c r="J273" s="292">
        <f t="shared" si="511"/>
        <v>100</v>
      </c>
      <c r="K273" s="292">
        <f t="shared" si="511"/>
        <v>55</v>
      </c>
      <c r="L273" s="292">
        <f t="shared" si="511"/>
        <v>24</v>
      </c>
      <c r="M273" s="292">
        <f t="shared" si="518"/>
        <v>0</v>
      </c>
      <c r="N273" s="292">
        <f t="shared" si="518"/>
        <v>0</v>
      </c>
      <c r="O273" s="292">
        <f t="shared" si="518"/>
        <v>0</v>
      </c>
      <c r="P273" s="292">
        <f t="shared" si="518"/>
        <v>0</v>
      </c>
      <c r="Q273" s="292">
        <f t="shared" si="512"/>
        <v>143</v>
      </c>
      <c r="R273" s="292">
        <f t="shared" si="512"/>
        <v>71</v>
      </c>
      <c r="S273" s="292">
        <f t="shared" si="519"/>
        <v>1480</v>
      </c>
      <c r="T273" s="284">
        <f t="shared" si="489"/>
        <v>2073</v>
      </c>
      <c r="U273" s="285">
        <f t="shared" si="506"/>
        <v>78.816160154365662</v>
      </c>
      <c r="V273" s="285">
        <f t="shared" si="507"/>
        <v>70.192828429007818</v>
      </c>
      <c r="W273" s="285">
        <f t="shared" si="508"/>
        <v>118.81698022190069</v>
      </c>
      <c r="X273" s="289">
        <f t="shared" si="490"/>
        <v>731</v>
      </c>
      <c r="Y273" s="290">
        <f t="shared" si="500"/>
        <v>88.509302325581402</v>
      </c>
      <c r="Z273" s="290">
        <f t="shared" si="501"/>
        <v>42.395348837209305</v>
      </c>
      <c r="AA273" s="290">
        <f t="shared" si="502"/>
        <v>217.34883720930233</v>
      </c>
      <c r="AB273" s="289">
        <f t="shared" si="491"/>
        <v>92</v>
      </c>
      <c r="AC273" s="290">
        <f t="shared" si="503"/>
        <v>50.899999999999991</v>
      </c>
      <c r="AD273" s="290">
        <f t="shared" si="504"/>
        <v>42.391304347826086</v>
      </c>
      <c r="AE273" s="290">
        <f t="shared" si="505"/>
        <v>91.869565217391298</v>
      </c>
      <c r="AF273" s="287">
        <f t="shared" si="492"/>
        <v>196</v>
      </c>
      <c r="AG273" s="288">
        <f t="shared" si="509"/>
        <v>127.44848483939394</v>
      </c>
      <c r="AH273" s="288">
        <f t="shared" si="510"/>
        <v>169.81818181818181</v>
      </c>
      <c r="AI273" s="287">
        <f t="shared" si="513"/>
        <v>165</v>
      </c>
      <c r="AJ273" s="284">
        <f t="shared" si="513"/>
        <v>168</v>
      </c>
      <c r="AK273" s="284">
        <f t="shared" si="513"/>
        <v>210</v>
      </c>
      <c r="AL273" s="284"/>
      <c r="AM273" s="284"/>
      <c r="AN273" s="284">
        <f t="shared" si="514"/>
        <v>0</v>
      </c>
      <c r="AO273" s="284">
        <f t="shared" si="514"/>
        <v>0</v>
      </c>
      <c r="AP273" s="291">
        <f t="shared" si="520"/>
        <v>0</v>
      </c>
      <c r="AQ273" s="291">
        <f t="shared" si="520"/>
        <v>0</v>
      </c>
      <c r="AR273" s="292">
        <f t="shared" si="515"/>
        <v>41</v>
      </c>
      <c r="AS273" s="292">
        <f t="shared" si="515"/>
        <v>392</v>
      </c>
      <c r="AT273" s="292">
        <f t="shared" si="515"/>
        <v>13</v>
      </c>
      <c r="AU273" s="292">
        <f t="shared" si="515"/>
        <v>50</v>
      </c>
      <c r="AV273" s="286">
        <f t="shared" si="515"/>
        <v>0</v>
      </c>
      <c r="AW273" s="286">
        <f t="shared" si="515"/>
        <v>0</v>
      </c>
      <c r="AX273" s="286">
        <f t="shared" si="515"/>
        <v>0</v>
      </c>
      <c r="AY273" s="286">
        <f t="shared" si="515"/>
        <v>0</v>
      </c>
      <c r="AZ273" s="286">
        <f t="shared" si="515"/>
        <v>0</v>
      </c>
      <c r="BA273" s="286">
        <f t="shared" si="515"/>
        <v>0</v>
      </c>
      <c r="BB273" s="150"/>
      <c r="BC273" s="287">
        <f t="shared" si="516"/>
        <v>21028.999998499999</v>
      </c>
      <c r="BD273" s="287">
        <f t="shared" si="516"/>
        <v>28020</v>
      </c>
      <c r="BE273" s="284">
        <f t="shared" si="516"/>
        <v>163385.90000000002</v>
      </c>
      <c r="BF273" s="284">
        <f t="shared" si="516"/>
        <v>145509.73333333322</v>
      </c>
      <c r="BG273" s="284">
        <f t="shared" si="516"/>
        <v>246307.60000000012</v>
      </c>
      <c r="BH273" s="333">
        <f t="shared" si="516"/>
        <v>64700.3</v>
      </c>
      <c r="BI273" s="333">
        <f t="shared" si="516"/>
        <v>30991</v>
      </c>
      <c r="BJ273" s="333">
        <f t="shared" si="516"/>
        <v>158882</v>
      </c>
      <c r="BK273" s="333">
        <f t="shared" si="516"/>
        <v>4682.7999999999993</v>
      </c>
      <c r="BL273" s="333">
        <f t="shared" si="516"/>
        <v>3900</v>
      </c>
      <c r="BM273" s="333">
        <f t="shared" si="516"/>
        <v>8452</v>
      </c>
      <c r="BN273" s="334">
        <f t="shared" si="493"/>
        <v>7</v>
      </c>
      <c r="BO273" s="87">
        <f t="shared" si="494"/>
        <v>2018</v>
      </c>
      <c r="BP273" s="87"/>
    </row>
    <row r="274" spans="1:68" s="35" customFormat="1" ht="10.5" customHeight="1" x14ac:dyDescent="0.2">
      <c r="A274" s="87" t="str">
        <f t="shared" si="488"/>
        <v>2018-19E400000098</v>
      </c>
      <c r="B274" s="87" t="str">
        <f t="shared" si="495"/>
        <v>Y63</v>
      </c>
      <c r="C274" s="87" t="str">
        <f t="shared" si="496"/>
        <v>2018-19</v>
      </c>
      <c r="D274" s="35" t="s">
        <v>519</v>
      </c>
      <c r="E274" s="42"/>
      <c r="F274" s="86" t="str">
        <f t="shared" si="517"/>
        <v>Y63</v>
      </c>
      <c r="G274" s="86" t="str">
        <f t="shared" si="517"/>
        <v>E40000009</v>
      </c>
      <c r="H274" s="87" t="str">
        <f t="shared" si="517"/>
        <v>North East and Yorkshire</v>
      </c>
      <c r="I274" s="292">
        <f t="shared" si="511"/>
        <v>358</v>
      </c>
      <c r="J274" s="292">
        <f t="shared" si="511"/>
        <v>122</v>
      </c>
      <c r="K274" s="292">
        <f t="shared" si="511"/>
        <v>48</v>
      </c>
      <c r="L274" s="292">
        <f t="shared" si="511"/>
        <v>26</v>
      </c>
      <c r="M274" s="292">
        <f t="shared" si="518"/>
        <v>0</v>
      </c>
      <c r="N274" s="292">
        <f t="shared" si="518"/>
        <v>0</v>
      </c>
      <c r="O274" s="292">
        <f t="shared" si="518"/>
        <v>0</v>
      </c>
      <c r="P274" s="292">
        <f t="shared" si="518"/>
        <v>0</v>
      </c>
      <c r="Q274" s="292">
        <f t="shared" si="512"/>
        <v>0</v>
      </c>
      <c r="R274" s="292">
        <f t="shared" si="512"/>
        <v>0</v>
      </c>
      <c r="S274" s="292">
        <f t="shared" si="519"/>
        <v>1133</v>
      </c>
      <c r="T274" s="284">
        <f t="shared" si="489"/>
        <v>937</v>
      </c>
      <c r="U274" s="285">
        <f t="shared" si="506"/>
        <v>68.253094983991431</v>
      </c>
      <c r="V274" s="285">
        <f t="shared" si="507"/>
        <v>63.49905727499106</v>
      </c>
      <c r="W274" s="285">
        <f t="shared" si="508"/>
        <v>97.446567057986499</v>
      </c>
      <c r="X274" s="289">
        <f t="shared" si="490"/>
        <v>706</v>
      </c>
      <c r="Y274" s="290">
        <f t="shared" si="500"/>
        <v>82.414164305949015</v>
      </c>
      <c r="Z274" s="290">
        <f t="shared" si="501"/>
        <v>46.441926345609062</v>
      </c>
      <c r="AA274" s="290">
        <f t="shared" si="502"/>
        <v>194.58356940509915</v>
      </c>
      <c r="AB274" s="289">
        <f t="shared" si="491"/>
        <v>97</v>
      </c>
      <c r="AC274" s="290">
        <f t="shared" si="503"/>
        <v>61.960824742268038</v>
      </c>
      <c r="AD274" s="290">
        <f t="shared" si="504"/>
        <v>45.505154639175259</v>
      </c>
      <c r="AE274" s="290">
        <f t="shared" si="505"/>
        <v>111.29896907216495</v>
      </c>
      <c r="AF274" s="287">
        <f t="shared" si="492"/>
        <v>176</v>
      </c>
      <c r="AG274" s="288">
        <f t="shared" si="509"/>
        <v>122.8881579</v>
      </c>
      <c r="AH274" s="288">
        <f t="shared" si="510"/>
        <v>162.26973684210526</v>
      </c>
      <c r="AI274" s="287">
        <f t="shared" si="513"/>
        <v>152</v>
      </c>
      <c r="AJ274" s="284">
        <f t="shared" si="513"/>
        <v>0</v>
      </c>
      <c r="AK274" s="284">
        <f t="shared" si="513"/>
        <v>0</v>
      </c>
      <c r="AL274" s="284"/>
      <c r="AM274" s="284"/>
      <c r="AN274" s="284">
        <f t="shared" si="514"/>
        <v>949</v>
      </c>
      <c r="AO274" s="284">
        <f t="shared" si="514"/>
        <v>959</v>
      </c>
      <c r="AP274" s="291">
        <f t="shared" si="520"/>
        <v>0</v>
      </c>
      <c r="AQ274" s="291">
        <f t="shared" si="520"/>
        <v>0</v>
      </c>
      <c r="AR274" s="292">
        <f t="shared" si="515"/>
        <v>47</v>
      </c>
      <c r="AS274" s="292">
        <f t="shared" si="515"/>
        <v>337</v>
      </c>
      <c r="AT274" s="292">
        <f t="shared" si="515"/>
        <v>16</v>
      </c>
      <c r="AU274" s="292">
        <f t="shared" si="515"/>
        <v>43</v>
      </c>
      <c r="AV274" s="286">
        <f t="shared" si="515"/>
        <v>0</v>
      </c>
      <c r="AW274" s="286">
        <f t="shared" si="515"/>
        <v>0</v>
      </c>
      <c r="AX274" s="286">
        <f t="shared" si="515"/>
        <v>0</v>
      </c>
      <c r="AY274" s="286">
        <f t="shared" si="515"/>
        <v>0</v>
      </c>
      <c r="AZ274" s="286">
        <f t="shared" si="515"/>
        <v>0</v>
      </c>
      <c r="BA274" s="286">
        <f t="shared" si="515"/>
        <v>0</v>
      </c>
      <c r="BB274" s="150"/>
      <c r="BC274" s="287">
        <f t="shared" si="516"/>
        <v>18679.000000799999</v>
      </c>
      <c r="BD274" s="287">
        <f t="shared" si="516"/>
        <v>24665</v>
      </c>
      <c r="BE274" s="284">
        <f t="shared" si="516"/>
        <v>63953.149999999965</v>
      </c>
      <c r="BF274" s="284">
        <f t="shared" si="516"/>
        <v>59498.616666666625</v>
      </c>
      <c r="BG274" s="284">
        <f t="shared" si="516"/>
        <v>91307.433333333349</v>
      </c>
      <c r="BH274" s="333">
        <f t="shared" si="516"/>
        <v>58184.400000000009</v>
      </c>
      <c r="BI274" s="333">
        <f t="shared" si="516"/>
        <v>32788</v>
      </c>
      <c r="BJ274" s="333">
        <f t="shared" si="516"/>
        <v>137376</v>
      </c>
      <c r="BK274" s="333">
        <f t="shared" si="516"/>
        <v>6010.2</v>
      </c>
      <c r="BL274" s="333">
        <f t="shared" si="516"/>
        <v>4414</v>
      </c>
      <c r="BM274" s="333">
        <f t="shared" si="516"/>
        <v>10796</v>
      </c>
      <c r="BN274" s="334">
        <f t="shared" si="493"/>
        <v>8</v>
      </c>
      <c r="BO274" s="87">
        <f t="shared" si="494"/>
        <v>2018</v>
      </c>
      <c r="BP274" s="87"/>
    </row>
    <row r="275" spans="1:68" s="35" customFormat="1" ht="10.5" customHeight="1" x14ac:dyDescent="0.2">
      <c r="A275" s="87" t="str">
        <f t="shared" si="488"/>
        <v>2018-19E400000099</v>
      </c>
      <c r="B275" s="87" t="str">
        <f t="shared" si="495"/>
        <v>Y63</v>
      </c>
      <c r="C275" s="87" t="str">
        <f t="shared" si="496"/>
        <v>2018-19</v>
      </c>
      <c r="D275" s="35" t="s">
        <v>520</v>
      </c>
      <c r="E275" s="42"/>
      <c r="F275" s="86" t="str">
        <f t="shared" si="517"/>
        <v>Y63</v>
      </c>
      <c r="G275" s="86" t="str">
        <f t="shared" si="517"/>
        <v>E40000009</v>
      </c>
      <c r="H275" s="87" t="str">
        <f t="shared" si="517"/>
        <v>North East and Yorkshire</v>
      </c>
      <c r="I275" s="292">
        <f t="shared" si="511"/>
        <v>375</v>
      </c>
      <c r="J275" s="292">
        <f t="shared" si="511"/>
        <v>91</v>
      </c>
      <c r="K275" s="292">
        <f t="shared" si="511"/>
        <v>40</v>
      </c>
      <c r="L275" s="292">
        <f t="shared" si="511"/>
        <v>23</v>
      </c>
      <c r="M275" s="292">
        <f t="shared" si="518"/>
        <v>0</v>
      </c>
      <c r="N275" s="292">
        <f t="shared" si="518"/>
        <v>0</v>
      </c>
      <c r="O275" s="292">
        <f t="shared" si="518"/>
        <v>0</v>
      </c>
      <c r="P275" s="292">
        <f t="shared" si="518"/>
        <v>0</v>
      </c>
      <c r="Q275" s="292">
        <f t="shared" si="512"/>
        <v>0</v>
      </c>
      <c r="R275" s="292">
        <f t="shared" si="512"/>
        <v>0</v>
      </c>
      <c r="S275" s="292">
        <f t="shared" si="519"/>
        <v>960</v>
      </c>
      <c r="T275" s="284">
        <f t="shared" si="489"/>
        <v>1625</v>
      </c>
      <c r="U275" s="285">
        <f t="shared" si="506"/>
        <v>77.201333333333267</v>
      </c>
      <c r="V275" s="285">
        <f t="shared" si="507"/>
        <v>69.822666666666649</v>
      </c>
      <c r="W275" s="285">
        <f t="shared" si="508"/>
        <v>115.31200000000004</v>
      </c>
      <c r="X275" s="289">
        <f t="shared" si="490"/>
        <v>671</v>
      </c>
      <c r="Y275" s="290">
        <f t="shared" si="500"/>
        <v>88.552906110283161</v>
      </c>
      <c r="Z275" s="290">
        <f t="shared" si="501"/>
        <v>45.634873323397912</v>
      </c>
      <c r="AA275" s="290">
        <f t="shared" si="502"/>
        <v>217.76453055141579</v>
      </c>
      <c r="AB275" s="289">
        <f t="shared" si="491"/>
        <v>91</v>
      </c>
      <c r="AC275" s="290">
        <f t="shared" si="503"/>
        <v>54.884615384615387</v>
      </c>
      <c r="AD275" s="290">
        <f t="shared" si="504"/>
        <v>50.670329670329672</v>
      </c>
      <c r="AE275" s="290">
        <f t="shared" si="505"/>
        <v>94.736263736263737</v>
      </c>
      <c r="AF275" s="287">
        <f t="shared" si="492"/>
        <v>215</v>
      </c>
      <c r="AG275" s="288">
        <f t="shared" si="509"/>
        <v>129.55154638247424</v>
      </c>
      <c r="AH275" s="288">
        <f t="shared" si="510"/>
        <v>178.99896907216495</v>
      </c>
      <c r="AI275" s="287">
        <f t="shared" si="513"/>
        <v>194</v>
      </c>
      <c r="AJ275" s="284">
        <f t="shared" si="513"/>
        <v>0</v>
      </c>
      <c r="AK275" s="284">
        <f t="shared" si="513"/>
        <v>0</v>
      </c>
      <c r="AL275" s="284"/>
      <c r="AM275" s="284"/>
      <c r="AN275" s="284">
        <f t="shared" si="514"/>
        <v>0</v>
      </c>
      <c r="AO275" s="284">
        <f t="shared" si="514"/>
        <v>0</v>
      </c>
      <c r="AP275" s="291">
        <f t="shared" si="520"/>
        <v>352</v>
      </c>
      <c r="AQ275" s="291">
        <f t="shared" si="520"/>
        <v>763</v>
      </c>
      <c r="AR275" s="292">
        <f t="shared" si="515"/>
        <v>41</v>
      </c>
      <c r="AS275" s="292">
        <f t="shared" si="515"/>
        <v>395</v>
      </c>
      <c r="AT275" s="292">
        <f t="shared" si="515"/>
        <v>14</v>
      </c>
      <c r="AU275" s="292">
        <f t="shared" si="515"/>
        <v>43</v>
      </c>
      <c r="AV275" s="286">
        <f t="shared" si="515"/>
        <v>0</v>
      </c>
      <c r="AW275" s="286">
        <f t="shared" si="515"/>
        <v>0</v>
      </c>
      <c r="AX275" s="286">
        <f t="shared" si="515"/>
        <v>0</v>
      </c>
      <c r="AY275" s="286">
        <f t="shared" si="515"/>
        <v>0</v>
      </c>
      <c r="AZ275" s="286">
        <f t="shared" si="515"/>
        <v>0</v>
      </c>
      <c r="BA275" s="286">
        <f t="shared" si="515"/>
        <v>0</v>
      </c>
      <c r="BB275" s="150"/>
      <c r="BC275" s="287">
        <f t="shared" si="516"/>
        <v>25132.999998200001</v>
      </c>
      <c r="BD275" s="287">
        <f t="shared" si="516"/>
        <v>34725.800000000003</v>
      </c>
      <c r="BE275" s="284">
        <f t="shared" si="516"/>
        <v>125452.16666666657</v>
      </c>
      <c r="BF275" s="284">
        <f t="shared" si="516"/>
        <v>113461.8333333333</v>
      </c>
      <c r="BG275" s="284">
        <f t="shared" si="516"/>
        <v>187382.00000000006</v>
      </c>
      <c r="BH275" s="333">
        <f t="shared" si="516"/>
        <v>59419</v>
      </c>
      <c r="BI275" s="333">
        <f t="shared" si="516"/>
        <v>30621</v>
      </c>
      <c r="BJ275" s="333">
        <f t="shared" si="516"/>
        <v>146120</v>
      </c>
      <c r="BK275" s="333">
        <f t="shared" si="516"/>
        <v>4994.5</v>
      </c>
      <c r="BL275" s="333">
        <f t="shared" si="516"/>
        <v>4611</v>
      </c>
      <c r="BM275" s="333">
        <f t="shared" si="516"/>
        <v>8621</v>
      </c>
      <c r="BN275" s="334">
        <f t="shared" si="493"/>
        <v>9</v>
      </c>
      <c r="BO275" s="87">
        <f t="shared" si="494"/>
        <v>2018</v>
      </c>
      <c r="BP275" s="87"/>
    </row>
    <row r="276" spans="1:68" s="35" customFormat="1" ht="10.5" customHeight="1" x14ac:dyDescent="0.2">
      <c r="A276" s="87" t="str">
        <f t="shared" si="488"/>
        <v>2018-19E4000000910</v>
      </c>
      <c r="B276" s="87" t="str">
        <f t="shared" si="495"/>
        <v>Y63</v>
      </c>
      <c r="C276" s="87" t="str">
        <f t="shared" si="496"/>
        <v>2018-19</v>
      </c>
      <c r="D276" s="35" t="s">
        <v>521</v>
      </c>
      <c r="E276" s="42"/>
      <c r="F276" s="86" t="str">
        <f t="shared" si="517"/>
        <v>Y63</v>
      </c>
      <c r="G276" s="86" t="str">
        <f t="shared" si="517"/>
        <v>E40000009</v>
      </c>
      <c r="H276" s="87" t="str">
        <f t="shared" si="517"/>
        <v>North East and Yorkshire</v>
      </c>
      <c r="I276" s="292">
        <f t="shared" si="511"/>
        <v>468</v>
      </c>
      <c r="J276" s="292">
        <f t="shared" si="511"/>
        <v>127</v>
      </c>
      <c r="K276" s="292">
        <f t="shared" si="511"/>
        <v>52</v>
      </c>
      <c r="L276" s="292">
        <f t="shared" si="511"/>
        <v>29</v>
      </c>
      <c r="M276" s="292">
        <f t="shared" si="518"/>
        <v>0</v>
      </c>
      <c r="N276" s="292">
        <f t="shared" si="518"/>
        <v>0</v>
      </c>
      <c r="O276" s="292">
        <f t="shared" si="518"/>
        <v>0</v>
      </c>
      <c r="P276" s="292">
        <f t="shared" si="518"/>
        <v>0</v>
      </c>
      <c r="Q276" s="292">
        <f t="shared" si="512"/>
        <v>159</v>
      </c>
      <c r="R276" s="292">
        <f t="shared" si="512"/>
        <v>92</v>
      </c>
      <c r="S276" s="292">
        <f t="shared" si="519"/>
        <v>1071</v>
      </c>
      <c r="T276" s="284">
        <f t="shared" si="489"/>
        <v>1682</v>
      </c>
      <c r="U276" s="285">
        <f t="shared" si="506"/>
        <v>74.728497820055438</v>
      </c>
      <c r="V276" s="285">
        <f t="shared" si="507"/>
        <v>69.38583036068168</v>
      </c>
      <c r="W276" s="285">
        <f t="shared" si="508"/>
        <v>110.96240586603251</v>
      </c>
      <c r="X276" s="289">
        <f t="shared" si="490"/>
        <v>740</v>
      </c>
      <c r="Y276" s="290">
        <f t="shared" si="500"/>
        <v>85.438243243243249</v>
      </c>
      <c r="Z276" s="290">
        <f t="shared" si="501"/>
        <v>44.401351351351352</v>
      </c>
      <c r="AA276" s="290">
        <f t="shared" si="502"/>
        <v>198.16351351351352</v>
      </c>
      <c r="AB276" s="289">
        <f t="shared" si="491"/>
        <v>110</v>
      </c>
      <c r="AC276" s="290">
        <f t="shared" si="503"/>
        <v>57.623636363636365</v>
      </c>
      <c r="AD276" s="290">
        <f t="shared" si="504"/>
        <v>48.590909090909093</v>
      </c>
      <c r="AE276" s="290">
        <f t="shared" si="505"/>
        <v>105.01818181818182</v>
      </c>
      <c r="AF276" s="287">
        <f t="shared" si="492"/>
        <v>186</v>
      </c>
      <c r="AG276" s="288">
        <f t="shared" si="509"/>
        <v>124.3818181569697</v>
      </c>
      <c r="AH276" s="288">
        <f t="shared" si="510"/>
        <v>166.02666666666667</v>
      </c>
      <c r="AI276" s="287">
        <f t="shared" si="513"/>
        <v>165</v>
      </c>
      <c r="AJ276" s="284">
        <f t="shared" si="513"/>
        <v>146</v>
      </c>
      <c r="AK276" s="284">
        <f t="shared" si="513"/>
        <v>214</v>
      </c>
      <c r="AL276" s="284"/>
      <c r="AM276" s="284"/>
      <c r="AN276" s="284">
        <f t="shared" si="514"/>
        <v>0</v>
      </c>
      <c r="AO276" s="284">
        <f t="shared" si="514"/>
        <v>0</v>
      </c>
      <c r="AP276" s="291">
        <f t="shared" si="520"/>
        <v>0</v>
      </c>
      <c r="AQ276" s="291">
        <f t="shared" si="520"/>
        <v>0</v>
      </c>
      <c r="AR276" s="292">
        <f t="shared" ref="AR276:BA285" si="521">SUMIFS(AR$729:AR$10135, $BN$729:$BN$10135, $BN276,$BO$729:$BO$10135, $BO276, $B$729:$B$10135, $B276)</f>
        <v>42</v>
      </c>
      <c r="AS276" s="292">
        <f t="shared" si="521"/>
        <v>469</v>
      </c>
      <c r="AT276" s="292">
        <f t="shared" si="521"/>
        <v>16</v>
      </c>
      <c r="AU276" s="292">
        <f t="shared" si="521"/>
        <v>51</v>
      </c>
      <c r="AV276" s="286">
        <f t="shared" si="521"/>
        <v>0</v>
      </c>
      <c r="AW276" s="286">
        <f t="shared" si="521"/>
        <v>0</v>
      </c>
      <c r="AX276" s="286">
        <f t="shared" si="521"/>
        <v>0</v>
      </c>
      <c r="AY276" s="286">
        <f t="shared" si="521"/>
        <v>0</v>
      </c>
      <c r="AZ276" s="286">
        <f t="shared" si="521"/>
        <v>0</v>
      </c>
      <c r="BA276" s="286">
        <f t="shared" si="521"/>
        <v>0</v>
      </c>
      <c r="BB276" s="150"/>
      <c r="BC276" s="287">
        <f t="shared" ref="BC276:BM285" si="522">SUMIFS(BC$729:BC$10135, $BN$729:$BN$10135, $BN276,$BO$729:$BO$10135, $BO276, $B$729:$B$10135, $B276)</f>
        <v>20522.999995900002</v>
      </c>
      <c r="BD276" s="287">
        <f t="shared" si="522"/>
        <v>27394.400000000001</v>
      </c>
      <c r="BE276" s="284">
        <f t="shared" si="522"/>
        <v>125693.33333333324</v>
      </c>
      <c r="BF276" s="284">
        <f t="shared" si="522"/>
        <v>116706.96666666659</v>
      </c>
      <c r="BG276" s="284">
        <f t="shared" si="522"/>
        <v>186638.76666666669</v>
      </c>
      <c r="BH276" s="333">
        <f t="shared" si="522"/>
        <v>63224.3</v>
      </c>
      <c r="BI276" s="333">
        <f t="shared" si="522"/>
        <v>32857</v>
      </c>
      <c r="BJ276" s="333">
        <f t="shared" si="522"/>
        <v>146641</v>
      </c>
      <c r="BK276" s="333">
        <f t="shared" si="522"/>
        <v>6338.6</v>
      </c>
      <c r="BL276" s="333">
        <f t="shared" si="522"/>
        <v>5345</v>
      </c>
      <c r="BM276" s="333">
        <f t="shared" si="522"/>
        <v>11552</v>
      </c>
      <c r="BN276" s="334">
        <f t="shared" si="493"/>
        <v>10</v>
      </c>
      <c r="BO276" s="87">
        <f t="shared" si="494"/>
        <v>2018</v>
      </c>
      <c r="BP276" s="87"/>
    </row>
    <row r="277" spans="1:68" s="35" customFormat="1" ht="10.5" customHeight="1" x14ac:dyDescent="0.2">
      <c r="A277" s="87" t="str">
        <f t="shared" si="488"/>
        <v>2018-19E4000000911</v>
      </c>
      <c r="B277" s="87" t="str">
        <f t="shared" si="495"/>
        <v>Y63</v>
      </c>
      <c r="C277" s="87" t="str">
        <f t="shared" si="496"/>
        <v>2018-19</v>
      </c>
      <c r="D277" s="35" t="s">
        <v>522</v>
      </c>
      <c r="E277" s="42"/>
      <c r="F277" s="86" t="str">
        <f t="shared" si="517"/>
        <v>Y63</v>
      </c>
      <c r="G277" s="86" t="str">
        <f t="shared" si="517"/>
        <v>E40000009</v>
      </c>
      <c r="H277" s="87" t="str">
        <f t="shared" si="517"/>
        <v>North East and Yorkshire</v>
      </c>
      <c r="I277" s="292">
        <f t="shared" si="511"/>
        <v>380</v>
      </c>
      <c r="J277" s="292">
        <f t="shared" si="511"/>
        <v>100</v>
      </c>
      <c r="K277" s="292">
        <f t="shared" si="511"/>
        <v>56</v>
      </c>
      <c r="L277" s="292">
        <f t="shared" si="511"/>
        <v>28</v>
      </c>
      <c r="M277" s="292">
        <f t="shared" si="518"/>
        <v>0</v>
      </c>
      <c r="N277" s="292">
        <f t="shared" si="518"/>
        <v>0</v>
      </c>
      <c r="O277" s="292">
        <f t="shared" si="518"/>
        <v>0</v>
      </c>
      <c r="P277" s="292">
        <f t="shared" si="518"/>
        <v>0</v>
      </c>
      <c r="Q277" s="292">
        <f t="shared" si="512"/>
        <v>0</v>
      </c>
      <c r="R277" s="292">
        <f t="shared" si="512"/>
        <v>0</v>
      </c>
      <c r="S277" s="292">
        <f t="shared" si="519"/>
        <v>980</v>
      </c>
      <c r="T277" s="284">
        <f t="shared" si="489"/>
        <v>1186</v>
      </c>
      <c r="U277" s="285">
        <f t="shared" si="506"/>
        <v>73.602307086630745</v>
      </c>
      <c r="V277" s="285">
        <f t="shared" si="507"/>
        <v>67.947372119168023</v>
      </c>
      <c r="W277" s="285">
        <f t="shared" si="508"/>
        <v>106.52991849353575</v>
      </c>
      <c r="X277" s="289">
        <f t="shared" si="490"/>
        <v>715</v>
      </c>
      <c r="Y277" s="290">
        <f t="shared" si="500"/>
        <v>81.030769230769238</v>
      </c>
      <c r="Z277" s="290">
        <f t="shared" si="501"/>
        <v>44.829370629370629</v>
      </c>
      <c r="AA277" s="290">
        <f t="shared" si="502"/>
        <v>189.28951048951049</v>
      </c>
      <c r="AB277" s="289">
        <f t="shared" si="491"/>
        <v>96</v>
      </c>
      <c r="AC277" s="290">
        <f t="shared" si="503"/>
        <v>54.904166666666669</v>
      </c>
      <c r="AD277" s="290">
        <f t="shared" si="504"/>
        <v>48.270833333333336</v>
      </c>
      <c r="AE277" s="290">
        <f t="shared" si="505"/>
        <v>90.291666666666671</v>
      </c>
      <c r="AF277" s="287">
        <f t="shared" si="492"/>
        <v>172</v>
      </c>
      <c r="AG277" s="288">
        <f t="shared" si="509"/>
        <v>129.29677419354834</v>
      </c>
      <c r="AH277" s="288">
        <f t="shared" si="510"/>
        <v>179.49032258064517</v>
      </c>
      <c r="AI277" s="287">
        <f t="shared" si="513"/>
        <v>155</v>
      </c>
      <c r="AJ277" s="284">
        <f t="shared" si="513"/>
        <v>0</v>
      </c>
      <c r="AK277" s="284">
        <f t="shared" si="513"/>
        <v>0</v>
      </c>
      <c r="AL277" s="284"/>
      <c r="AM277" s="284"/>
      <c r="AN277" s="284">
        <f t="shared" si="514"/>
        <v>1180</v>
      </c>
      <c r="AO277" s="284">
        <f t="shared" si="514"/>
        <v>1221</v>
      </c>
      <c r="AP277" s="291">
        <f t="shared" si="520"/>
        <v>0</v>
      </c>
      <c r="AQ277" s="291">
        <f t="shared" si="520"/>
        <v>0</v>
      </c>
      <c r="AR277" s="292">
        <f t="shared" si="521"/>
        <v>46</v>
      </c>
      <c r="AS277" s="292">
        <f t="shared" si="521"/>
        <v>402</v>
      </c>
      <c r="AT277" s="292">
        <f t="shared" si="521"/>
        <v>19</v>
      </c>
      <c r="AU277" s="292">
        <f t="shared" si="521"/>
        <v>58</v>
      </c>
      <c r="AV277" s="286">
        <f t="shared" si="521"/>
        <v>0</v>
      </c>
      <c r="AW277" s="286">
        <f t="shared" si="521"/>
        <v>0</v>
      </c>
      <c r="AX277" s="286">
        <f t="shared" si="521"/>
        <v>0</v>
      </c>
      <c r="AY277" s="286">
        <f t="shared" si="521"/>
        <v>0</v>
      </c>
      <c r="AZ277" s="286">
        <f t="shared" si="521"/>
        <v>0</v>
      </c>
      <c r="BA277" s="286">
        <f t="shared" si="521"/>
        <v>0</v>
      </c>
      <c r="BB277" s="150"/>
      <c r="BC277" s="287">
        <f t="shared" si="522"/>
        <v>20040.999999999993</v>
      </c>
      <c r="BD277" s="287">
        <f t="shared" si="522"/>
        <v>27821</v>
      </c>
      <c r="BE277" s="284">
        <f t="shared" si="522"/>
        <v>87292.336204744061</v>
      </c>
      <c r="BF277" s="284">
        <f t="shared" si="522"/>
        <v>80585.58333333327</v>
      </c>
      <c r="BG277" s="284">
        <f t="shared" si="522"/>
        <v>126344.4833333334</v>
      </c>
      <c r="BH277" s="333">
        <f t="shared" si="522"/>
        <v>57937</v>
      </c>
      <c r="BI277" s="333">
        <f t="shared" si="522"/>
        <v>32053</v>
      </c>
      <c r="BJ277" s="333">
        <f t="shared" si="522"/>
        <v>135342</v>
      </c>
      <c r="BK277" s="333">
        <f t="shared" si="522"/>
        <v>5270.8</v>
      </c>
      <c r="BL277" s="333">
        <f t="shared" si="522"/>
        <v>4634</v>
      </c>
      <c r="BM277" s="333">
        <f t="shared" si="522"/>
        <v>8668</v>
      </c>
      <c r="BN277" s="334">
        <f t="shared" si="493"/>
        <v>11</v>
      </c>
      <c r="BO277" s="87">
        <f t="shared" si="494"/>
        <v>2018</v>
      </c>
      <c r="BP277" s="87"/>
    </row>
    <row r="278" spans="1:68" s="35" customFormat="1" ht="10.5" customHeight="1" x14ac:dyDescent="0.2">
      <c r="A278" s="87" t="str">
        <f t="shared" si="488"/>
        <v>2018-19E4000000912</v>
      </c>
      <c r="B278" s="87" t="str">
        <f t="shared" si="495"/>
        <v>Y63</v>
      </c>
      <c r="C278" s="87" t="str">
        <f t="shared" si="496"/>
        <v>2018-19</v>
      </c>
      <c r="D278" s="35" t="s">
        <v>523</v>
      </c>
      <c r="E278" s="42"/>
      <c r="F278" s="86" t="str">
        <f t="shared" si="517"/>
        <v>Y63</v>
      </c>
      <c r="G278" s="86" t="str">
        <f t="shared" si="517"/>
        <v>E40000009</v>
      </c>
      <c r="H278" s="87" t="str">
        <f t="shared" si="517"/>
        <v>North East and Yorkshire</v>
      </c>
      <c r="I278" s="292">
        <f t="shared" si="511"/>
        <v>496</v>
      </c>
      <c r="J278" s="292">
        <f t="shared" si="511"/>
        <v>123</v>
      </c>
      <c r="K278" s="292">
        <f t="shared" si="511"/>
        <v>53</v>
      </c>
      <c r="L278" s="292">
        <f t="shared" si="511"/>
        <v>30</v>
      </c>
      <c r="M278" s="292">
        <f t="shared" si="518"/>
        <v>0</v>
      </c>
      <c r="N278" s="292">
        <f t="shared" si="518"/>
        <v>0</v>
      </c>
      <c r="O278" s="292">
        <f t="shared" si="518"/>
        <v>0</v>
      </c>
      <c r="P278" s="292">
        <f t="shared" si="518"/>
        <v>0</v>
      </c>
      <c r="Q278" s="292">
        <f t="shared" si="512"/>
        <v>0</v>
      </c>
      <c r="R278" s="292">
        <f t="shared" si="512"/>
        <v>0</v>
      </c>
      <c r="S278" s="292">
        <f t="shared" si="519"/>
        <v>1158</v>
      </c>
      <c r="T278" s="284">
        <f t="shared" si="489"/>
        <v>1685</v>
      </c>
      <c r="U278" s="285">
        <f t="shared" si="506"/>
        <v>75.022858555885222</v>
      </c>
      <c r="V278" s="285">
        <f t="shared" si="507"/>
        <v>69.227487636003985</v>
      </c>
      <c r="W278" s="285">
        <f t="shared" si="508"/>
        <v>113.10636003956476</v>
      </c>
      <c r="X278" s="289">
        <f t="shared" si="490"/>
        <v>698</v>
      </c>
      <c r="Y278" s="290">
        <f t="shared" si="500"/>
        <v>85.261174785100295</v>
      </c>
      <c r="Z278" s="290">
        <f t="shared" si="501"/>
        <v>40.402578796561606</v>
      </c>
      <c r="AA278" s="290">
        <f t="shared" si="502"/>
        <v>206.41547277936962</v>
      </c>
      <c r="AB278" s="289">
        <f t="shared" si="491"/>
        <v>97</v>
      </c>
      <c r="AC278" s="290">
        <f t="shared" si="503"/>
        <v>57.55051546391752</v>
      </c>
      <c r="AD278" s="290">
        <f t="shared" si="504"/>
        <v>45.082474226804123</v>
      </c>
      <c r="AE278" s="290">
        <f t="shared" si="505"/>
        <v>107.89690721649484</v>
      </c>
      <c r="AF278" s="287">
        <f t="shared" si="492"/>
        <v>166</v>
      </c>
      <c r="AG278" s="288">
        <f t="shared" si="509"/>
        <v>122.69930069930081</v>
      </c>
      <c r="AH278" s="288">
        <f t="shared" si="510"/>
        <v>168.35104895104897</v>
      </c>
      <c r="AI278" s="287">
        <f t="shared" si="513"/>
        <v>143</v>
      </c>
      <c r="AJ278" s="284">
        <f t="shared" si="513"/>
        <v>0</v>
      </c>
      <c r="AK278" s="284">
        <f t="shared" si="513"/>
        <v>0</v>
      </c>
      <c r="AL278" s="284"/>
      <c r="AM278" s="284"/>
      <c r="AN278" s="284">
        <f t="shared" si="514"/>
        <v>0</v>
      </c>
      <c r="AO278" s="284">
        <f t="shared" si="514"/>
        <v>0</v>
      </c>
      <c r="AP278" s="291">
        <f t="shared" si="520"/>
        <v>708</v>
      </c>
      <c r="AQ278" s="291">
        <f t="shared" si="520"/>
        <v>1199</v>
      </c>
      <c r="AR278" s="292">
        <f t="shared" si="521"/>
        <v>42</v>
      </c>
      <c r="AS278" s="292">
        <f t="shared" si="521"/>
        <v>486</v>
      </c>
      <c r="AT278" s="292">
        <f t="shared" si="521"/>
        <v>17</v>
      </c>
      <c r="AU278" s="292">
        <f t="shared" si="521"/>
        <v>50</v>
      </c>
      <c r="AV278" s="286">
        <f t="shared" si="521"/>
        <v>0</v>
      </c>
      <c r="AW278" s="286">
        <f t="shared" si="521"/>
        <v>0</v>
      </c>
      <c r="AX278" s="286">
        <f t="shared" si="521"/>
        <v>0</v>
      </c>
      <c r="AY278" s="286">
        <f t="shared" si="521"/>
        <v>0</v>
      </c>
      <c r="AZ278" s="286">
        <f t="shared" si="521"/>
        <v>0</v>
      </c>
      <c r="BA278" s="286">
        <f t="shared" si="521"/>
        <v>0</v>
      </c>
      <c r="BB278" s="150"/>
      <c r="BC278" s="287">
        <f t="shared" si="522"/>
        <v>17546.000000000015</v>
      </c>
      <c r="BD278" s="287">
        <f t="shared" si="522"/>
        <v>24074.2</v>
      </c>
      <c r="BE278" s="284">
        <f t="shared" si="522"/>
        <v>126413.5166666666</v>
      </c>
      <c r="BF278" s="284">
        <f t="shared" si="522"/>
        <v>116648.31666666671</v>
      </c>
      <c r="BG278" s="284">
        <f t="shared" si="522"/>
        <v>190584.21666666662</v>
      </c>
      <c r="BH278" s="333">
        <f t="shared" si="522"/>
        <v>59512.3</v>
      </c>
      <c r="BI278" s="333">
        <f t="shared" si="522"/>
        <v>28201</v>
      </c>
      <c r="BJ278" s="333">
        <f t="shared" si="522"/>
        <v>144078</v>
      </c>
      <c r="BK278" s="333">
        <f t="shared" si="522"/>
        <v>5582.4</v>
      </c>
      <c r="BL278" s="333">
        <f t="shared" si="522"/>
        <v>4373</v>
      </c>
      <c r="BM278" s="333">
        <f t="shared" si="522"/>
        <v>10466</v>
      </c>
      <c r="BN278" s="334">
        <f t="shared" si="493"/>
        <v>12</v>
      </c>
      <c r="BO278" s="87">
        <f t="shared" si="494"/>
        <v>2018</v>
      </c>
      <c r="BP278" s="87"/>
    </row>
    <row r="279" spans="1:68" s="35" customFormat="1" ht="10.5" customHeight="1" x14ac:dyDescent="0.2">
      <c r="A279" s="87" t="str">
        <f t="shared" si="488"/>
        <v>2018-19E400000091</v>
      </c>
      <c r="B279" s="87" t="str">
        <f t="shared" si="495"/>
        <v>Y63</v>
      </c>
      <c r="C279" s="87" t="str">
        <f t="shared" si="496"/>
        <v>2018-19</v>
      </c>
      <c r="D279" s="35" t="s">
        <v>524</v>
      </c>
      <c r="E279" s="42"/>
      <c r="F279" s="86" t="str">
        <f t="shared" si="517"/>
        <v>Y63</v>
      </c>
      <c r="G279" s="86" t="str">
        <f t="shared" si="517"/>
        <v>E40000009</v>
      </c>
      <c r="H279" s="87" t="str">
        <f t="shared" si="517"/>
        <v>North East and Yorkshire</v>
      </c>
      <c r="I279" s="292">
        <f t="shared" si="511"/>
        <v>478</v>
      </c>
      <c r="J279" s="292">
        <f t="shared" si="511"/>
        <v>106</v>
      </c>
      <c r="K279" s="292">
        <f t="shared" si="511"/>
        <v>43</v>
      </c>
      <c r="L279" s="292">
        <f t="shared" si="511"/>
        <v>19</v>
      </c>
      <c r="M279" s="292">
        <f t="shared" si="518"/>
        <v>0</v>
      </c>
      <c r="N279" s="292">
        <f t="shared" si="518"/>
        <v>0</v>
      </c>
      <c r="O279" s="292">
        <f t="shared" si="518"/>
        <v>0</v>
      </c>
      <c r="P279" s="292">
        <f t="shared" si="518"/>
        <v>0</v>
      </c>
      <c r="Q279" s="292">
        <f t="shared" si="512"/>
        <v>168</v>
      </c>
      <c r="R279" s="292">
        <f t="shared" si="512"/>
        <v>83</v>
      </c>
      <c r="S279" s="292">
        <f t="shared" si="519"/>
        <v>1122</v>
      </c>
      <c r="T279" s="284">
        <f t="shared" si="489"/>
        <v>1625</v>
      </c>
      <c r="U279" s="285">
        <f t="shared" si="506"/>
        <v>76.021733333333302</v>
      </c>
      <c r="V279" s="285">
        <f t="shared" si="507"/>
        <v>67.498943589743632</v>
      </c>
      <c r="W279" s="285">
        <f t="shared" si="508"/>
        <v>109.28846153846158</v>
      </c>
      <c r="X279" s="289">
        <f t="shared" si="490"/>
        <v>749</v>
      </c>
      <c r="Y279" s="290">
        <f t="shared" si="500"/>
        <v>87.809612817089445</v>
      </c>
      <c r="Z279" s="290">
        <f t="shared" si="501"/>
        <v>43.870493991989321</v>
      </c>
      <c r="AA279" s="290">
        <f t="shared" si="502"/>
        <v>215.64085447263017</v>
      </c>
      <c r="AB279" s="289">
        <f t="shared" si="491"/>
        <v>97</v>
      </c>
      <c r="AC279" s="290">
        <f t="shared" si="503"/>
        <v>56.463917525773198</v>
      </c>
      <c r="AD279" s="290">
        <f t="shared" si="504"/>
        <v>49.268041237113401</v>
      </c>
      <c r="AE279" s="290">
        <f t="shared" si="505"/>
        <v>109.04123711340206</v>
      </c>
      <c r="AF279" s="287">
        <f t="shared" si="492"/>
        <v>164</v>
      </c>
      <c r="AG279" s="288">
        <f t="shared" si="509"/>
        <v>121.85496183206091</v>
      </c>
      <c r="AH279" s="288">
        <f t="shared" si="510"/>
        <v>163.35725190839696</v>
      </c>
      <c r="AI279" s="287">
        <f t="shared" si="513"/>
        <v>131</v>
      </c>
      <c r="AJ279" s="284">
        <f t="shared" si="513"/>
        <v>161</v>
      </c>
      <c r="AK279" s="284">
        <f t="shared" si="513"/>
        <v>223</v>
      </c>
      <c r="AL279" s="284"/>
      <c r="AM279" s="284"/>
      <c r="AN279" s="284">
        <f t="shared" si="514"/>
        <v>0</v>
      </c>
      <c r="AO279" s="284">
        <f t="shared" si="514"/>
        <v>0</v>
      </c>
      <c r="AP279" s="291">
        <f t="shared" si="520"/>
        <v>0</v>
      </c>
      <c r="AQ279" s="291">
        <f t="shared" si="520"/>
        <v>0</v>
      </c>
      <c r="AR279" s="292">
        <f t="shared" si="521"/>
        <v>39</v>
      </c>
      <c r="AS279" s="292">
        <f t="shared" si="521"/>
        <v>497</v>
      </c>
      <c r="AT279" s="292">
        <f t="shared" si="521"/>
        <v>11</v>
      </c>
      <c r="AU279" s="292">
        <f t="shared" si="521"/>
        <v>43</v>
      </c>
      <c r="AV279" s="286">
        <f t="shared" si="521"/>
        <v>0</v>
      </c>
      <c r="AW279" s="286">
        <f t="shared" si="521"/>
        <v>0</v>
      </c>
      <c r="AX279" s="286">
        <f t="shared" si="521"/>
        <v>0</v>
      </c>
      <c r="AY279" s="286">
        <f t="shared" si="521"/>
        <v>0</v>
      </c>
      <c r="AZ279" s="286">
        <f t="shared" si="521"/>
        <v>0</v>
      </c>
      <c r="BA279" s="286">
        <f t="shared" si="521"/>
        <v>0</v>
      </c>
      <c r="BB279" s="150"/>
      <c r="BC279" s="287">
        <f t="shared" si="522"/>
        <v>15962.999999999978</v>
      </c>
      <c r="BD279" s="287">
        <f t="shared" si="522"/>
        <v>21399.800000000003</v>
      </c>
      <c r="BE279" s="284">
        <f t="shared" si="522"/>
        <v>123535.31666666661</v>
      </c>
      <c r="BF279" s="284">
        <f t="shared" si="522"/>
        <v>109685.78333333341</v>
      </c>
      <c r="BG279" s="284">
        <f t="shared" si="522"/>
        <v>177593.75000000006</v>
      </c>
      <c r="BH279" s="333">
        <f t="shared" si="522"/>
        <v>65769.399999999994</v>
      </c>
      <c r="BI279" s="333">
        <f t="shared" si="522"/>
        <v>32859</v>
      </c>
      <c r="BJ279" s="333">
        <f t="shared" si="522"/>
        <v>161515</v>
      </c>
      <c r="BK279" s="333">
        <f t="shared" si="522"/>
        <v>5477</v>
      </c>
      <c r="BL279" s="333">
        <f t="shared" si="522"/>
        <v>4779</v>
      </c>
      <c r="BM279" s="333">
        <f t="shared" si="522"/>
        <v>10577</v>
      </c>
      <c r="BN279" s="334">
        <f t="shared" si="493"/>
        <v>1</v>
      </c>
      <c r="BO279" s="87">
        <f t="shared" si="494"/>
        <v>2019</v>
      </c>
      <c r="BP279" s="87"/>
    </row>
    <row r="280" spans="1:68" s="35" customFormat="1" ht="10.5" customHeight="1" x14ac:dyDescent="0.2">
      <c r="A280" s="87" t="str">
        <f t="shared" si="488"/>
        <v>2018-19E400000092</v>
      </c>
      <c r="B280" s="87" t="str">
        <f t="shared" si="495"/>
        <v>Y63</v>
      </c>
      <c r="C280" s="87" t="str">
        <f t="shared" si="496"/>
        <v>2018-19</v>
      </c>
      <c r="D280" s="35" t="s">
        <v>525</v>
      </c>
      <c r="E280" s="42"/>
      <c r="F280" s="86" t="str">
        <f t="shared" si="517"/>
        <v>Y63</v>
      </c>
      <c r="G280" s="86" t="str">
        <f t="shared" si="517"/>
        <v>E40000009</v>
      </c>
      <c r="H280" s="87" t="str">
        <f t="shared" si="517"/>
        <v>North East and Yorkshire</v>
      </c>
      <c r="I280" s="292">
        <f t="shared" si="511"/>
        <v>464</v>
      </c>
      <c r="J280" s="292">
        <f t="shared" si="511"/>
        <v>134</v>
      </c>
      <c r="K280" s="292">
        <f t="shared" si="511"/>
        <v>52</v>
      </c>
      <c r="L280" s="292">
        <f t="shared" si="511"/>
        <v>27</v>
      </c>
      <c r="M280" s="292">
        <f t="shared" si="518"/>
        <v>0</v>
      </c>
      <c r="N280" s="292">
        <f t="shared" si="518"/>
        <v>0</v>
      </c>
      <c r="O280" s="292">
        <f t="shared" si="518"/>
        <v>0</v>
      </c>
      <c r="P280" s="292">
        <f t="shared" si="518"/>
        <v>0</v>
      </c>
      <c r="Q280" s="292">
        <f t="shared" si="512"/>
        <v>0</v>
      </c>
      <c r="R280" s="292">
        <f t="shared" si="512"/>
        <v>0</v>
      </c>
      <c r="S280" s="292">
        <f t="shared" si="519"/>
        <v>966</v>
      </c>
      <c r="T280" s="284">
        <f t="shared" si="489"/>
        <v>1169</v>
      </c>
      <c r="U280" s="285">
        <f t="shared" si="506"/>
        <v>80.491887653264925</v>
      </c>
      <c r="V280" s="285">
        <f t="shared" si="507"/>
        <v>66.953150841174761</v>
      </c>
      <c r="W280" s="285">
        <f t="shared" si="508"/>
        <v>116.13186484174513</v>
      </c>
      <c r="X280" s="289">
        <f t="shared" si="490"/>
        <v>663</v>
      </c>
      <c r="Y280" s="290">
        <f t="shared" si="500"/>
        <v>89.135595776772234</v>
      </c>
      <c r="Z280" s="290">
        <f t="shared" si="501"/>
        <v>43.173453996983412</v>
      </c>
      <c r="AA280" s="290">
        <f t="shared" si="502"/>
        <v>213.01508295625942</v>
      </c>
      <c r="AB280" s="289">
        <f t="shared" si="491"/>
        <v>83</v>
      </c>
      <c r="AC280" s="290">
        <f t="shared" si="503"/>
        <v>58.401204819277112</v>
      </c>
      <c r="AD280" s="290">
        <f t="shared" si="504"/>
        <v>45.879518072289159</v>
      </c>
      <c r="AE280" s="290">
        <f t="shared" si="505"/>
        <v>104.66265060240964</v>
      </c>
      <c r="AF280" s="287">
        <f t="shared" si="492"/>
        <v>152</v>
      </c>
      <c r="AG280" s="288">
        <f t="shared" si="509"/>
        <v>123.13178294573645</v>
      </c>
      <c r="AH280" s="288">
        <f t="shared" si="510"/>
        <v>169.49767441860465</v>
      </c>
      <c r="AI280" s="287">
        <f t="shared" si="513"/>
        <v>129</v>
      </c>
      <c r="AJ280" s="284">
        <f t="shared" si="513"/>
        <v>0</v>
      </c>
      <c r="AK280" s="284">
        <f t="shared" si="513"/>
        <v>0</v>
      </c>
      <c r="AL280" s="284"/>
      <c r="AM280" s="284"/>
      <c r="AN280" s="284">
        <f t="shared" si="514"/>
        <v>1141</v>
      </c>
      <c r="AO280" s="284">
        <f t="shared" si="514"/>
        <v>1171</v>
      </c>
      <c r="AP280" s="291">
        <f t="shared" si="520"/>
        <v>0</v>
      </c>
      <c r="AQ280" s="291">
        <f t="shared" si="520"/>
        <v>0</v>
      </c>
      <c r="AR280" s="292">
        <f t="shared" si="521"/>
        <v>41</v>
      </c>
      <c r="AS280" s="292">
        <f t="shared" si="521"/>
        <v>465</v>
      </c>
      <c r="AT280" s="292">
        <f t="shared" si="521"/>
        <v>20</v>
      </c>
      <c r="AU280" s="292">
        <f t="shared" si="521"/>
        <v>53</v>
      </c>
      <c r="AV280" s="286">
        <f t="shared" si="521"/>
        <v>0</v>
      </c>
      <c r="AW280" s="286">
        <f t="shared" si="521"/>
        <v>0</v>
      </c>
      <c r="AX280" s="286">
        <f t="shared" si="521"/>
        <v>0</v>
      </c>
      <c r="AY280" s="286">
        <f t="shared" si="521"/>
        <v>0</v>
      </c>
      <c r="AZ280" s="286">
        <f t="shared" si="521"/>
        <v>0</v>
      </c>
      <c r="BA280" s="286">
        <f t="shared" si="521"/>
        <v>0</v>
      </c>
      <c r="BB280" s="150"/>
      <c r="BC280" s="287">
        <f t="shared" si="522"/>
        <v>15884.000000000002</v>
      </c>
      <c r="BD280" s="287">
        <f t="shared" si="522"/>
        <v>21865.200000000001</v>
      </c>
      <c r="BE280" s="284">
        <f t="shared" si="522"/>
        <v>94095.016666666692</v>
      </c>
      <c r="BF280" s="284">
        <f t="shared" si="522"/>
        <v>78268.233333333294</v>
      </c>
      <c r="BG280" s="284">
        <f t="shared" si="522"/>
        <v>135758.15000000005</v>
      </c>
      <c r="BH280" s="333">
        <f t="shared" si="522"/>
        <v>59096.899999999994</v>
      </c>
      <c r="BI280" s="333">
        <f t="shared" si="522"/>
        <v>28624</v>
      </c>
      <c r="BJ280" s="333">
        <f t="shared" si="522"/>
        <v>141229</v>
      </c>
      <c r="BK280" s="333">
        <f t="shared" si="522"/>
        <v>4847.3</v>
      </c>
      <c r="BL280" s="333">
        <f t="shared" si="522"/>
        <v>3808</v>
      </c>
      <c r="BM280" s="333">
        <f t="shared" si="522"/>
        <v>8687</v>
      </c>
      <c r="BN280" s="334">
        <f t="shared" si="493"/>
        <v>2</v>
      </c>
      <c r="BO280" s="87">
        <f t="shared" si="494"/>
        <v>2019</v>
      </c>
      <c r="BP280" s="87"/>
    </row>
    <row r="281" spans="1:68" s="35" customFormat="1" ht="10.5" customHeight="1" x14ac:dyDescent="0.2">
      <c r="A281" s="87" t="str">
        <f t="shared" si="488"/>
        <v>2018-19E400000093</v>
      </c>
      <c r="B281" s="87" t="str">
        <f t="shared" si="495"/>
        <v>Y63</v>
      </c>
      <c r="C281" s="87" t="str">
        <f t="shared" si="496"/>
        <v>2018-19</v>
      </c>
      <c r="D281" s="35" t="s">
        <v>526</v>
      </c>
      <c r="E281" s="42"/>
      <c r="F281" s="86" t="str">
        <f t="shared" si="517"/>
        <v>Y63</v>
      </c>
      <c r="G281" s="86" t="str">
        <f t="shared" si="517"/>
        <v>E40000009</v>
      </c>
      <c r="H281" s="87" t="str">
        <f t="shared" si="517"/>
        <v>North East and Yorkshire</v>
      </c>
      <c r="I281" s="292">
        <f t="shared" si="511"/>
        <v>446</v>
      </c>
      <c r="J281" s="292">
        <f t="shared" si="511"/>
        <v>160</v>
      </c>
      <c r="K281" s="292">
        <f t="shared" si="511"/>
        <v>69</v>
      </c>
      <c r="L281" s="292">
        <f t="shared" si="511"/>
        <v>43</v>
      </c>
      <c r="M281" s="292">
        <f t="shared" si="518"/>
        <v>0</v>
      </c>
      <c r="N281" s="292">
        <f t="shared" si="518"/>
        <v>0</v>
      </c>
      <c r="O281" s="292">
        <f t="shared" si="518"/>
        <v>0</v>
      </c>
      <c r="P281" s="292">
        <f t="shared" si="518"/>
        <v>0</v>
      </c>
      <c r="Q281" s="292">
        <f t="shared" si="512"/>
        <v>0</v>
      </c>
      <c r="R281" s="292">
        <f t="shared" si="512"/>
        <v>0</v>
      </c>
      <c r="S281" s="292">
        <f t="shared" si="519"/>
        <v>989</v>
      </c>
      <c r="T281" s="284">
        <f t="shared" si="489"/>
        <v>1488</v>
      </c>
      <c r="U281" s="285">
        <f t="shared" si="506"/>
        <v>73.872188620071711</v>
      </c>
      <c r="V281" s="285">
        <f t="shared" si="507"/>
        <v>65.12864023297486</v>
      </c>
      <c r="W281" s="285">
        <f t="shared" si="508"/>
        <v>106.59938396057348</v>
      </c>
      <c r="X281" s="289">
        <f t="shared" si="490"/>
        <v>694</v>
      </c>
      <c r="Y281" s="290">
        <f t="shared" si="500"/>
        <v>77.603890489913539</v>
      </c>
      <c r="Z281" s="290">
        <f t="shared" si="501"/>
        <v>36.645533141210372</v>
      </c>
      <c r="AA281" s="290">
        <f t="shared" si="502"/>
        <v>207.96829971181558</v>
      </c>
      <c r="AB281" s="289">
        <f t="shared" si="491"/>
        <v>106</v>
      </c>
      <c r="AC281" s="290">
        <f t="shared" si="503"/>
        <v>49.307547169811322</v>
      </c>
      <c r="AD281" s="290">
        <f t="shared" si="504"/>
        <v>43.518867924528301</v>
      </c>
      <c r="AE281" s="290">
        <f t="shared" si="505"/>
        <v>82.018867924528308</v>
      </c>
      <c r="AF281" s="287">
        <f t="shared" si="492"/>
        <v>172</v>
      </c>
      <c r="AG281" s="288">
        <f t="shared" si="509"/>
        <v>118.13571428571413</v>
      </c>
      <c r="AH281" s="288">
        <f t="shared" si="510"/>
        <v>150.55714285714285</v>
      </c>
      <c r="AI281" s="287">
        <f t="shared" si="513"/>
        <v>140</v>
      </c>
      <c r="AJ281" s="284">
        <f t="shared" si="513"/>
        <v>0</v>
      </c>
      <c r="AK281" s="284">
        <f t="shared" si="513"/>
        <v>0</v>
      </c>
      <c r="AL281" s="284"/>
      <c r="AM281" s="284"/>
      <c r="AN281" s="284">
        <f t="shared" si="514"/>
        <v>0</v>
      </c>
      <c r="AO281" s="284">
        <f t="shared" si="514"/>
        <v>0</v>
      </c>
      <c r="AP281" s="291">
        <f t="shared" si="520"/>
        <v>633</v>
      </c>
      <c r="AQ281" s="291">
        <f t="shared" si="520"/>
        <v>1053</v>
      </c>
      <c r="AR281" s="292">
        <f t="shared" si="521"/>
        <v>43</v>
      </c>
      <c r="AS281" s="292">
        <f t="shared" si="521"/>
        <v>429</v>
      </c>
      <c r="AT281" s="292">
        <f t="shared" si="521"/>
        <v>17</v>
      </c>
      <c r="AU281" s="292">
        <f t="shared" si="521"/>
        <v>61</v>
      </c>
      <c r="AV281" s="286">
        <f t="shared" si="521"/>
        <v>0</v>
      </c>
      <c r="AW281" s="286">
        <f t="shared" si="521"/>
        <v>0</v>
      </c>
      <c r="AX281" s="286">
        <f t="shared" si="521"/>
        <v>0</v>
      </c>
      <c r="AY281" s="286">
        <f t="shared" si="521"/>
        <v>0</v>
      </c>
      <c r="AZ281" s="286">
        <f t="shared" si="521"/>
        <v>0</v>
      </c>
      <c r="BA281" s="286">
        <f t="shared" si="521"/>
        <v>0</v>
      </c>
      <c r="BB281" s="150"/>
      <c r="BC281" s="287">
        <f t="shared" si="522"/>
        <v>16538.999999999978</v>
      </c>
      <c r="BD281" s="287">
        <f t="shared" si="522"/>
        <v>21078</v>
      </c>
      <c r="BE281" s="284">
        <f t="shared" si="522"/>
        <v>109921.81666666671</v>
      </c>
      <c r="BF281" s="284">
        <f t="shared" si="522"/>
        <v>96911.416666666599</v>
      </c>
      <c r="BG281" s="284">
        <f t="shared" si="522"/>
        <v>158619.88333333333</v>
      </c>
      <c r="BH281" s="333">
        <f t="shared" si="522"/>
        <v>53857.099999999991</v>
      </c>
      <c r="BI281" s="333">
        <f t="shared" si="522"/>
        <v>25432</v>
      </c>
      <c r="BJ281" s="333">
        <f t="shared" si="522"/>
        <v>144330</v>
      </c>
      <c r="BK281" s="333">
        <f t="shared" si="522"/>
        <v>5226.6000000000004</v>
      </c>
      <c r="BL281" s="333">
        <f t="shared" si="522"/>
        <v>4613</v>
      </c>
      <c r="BM281" s="333">
        <f t="shared" si="522"/>
        <v>8694</v>
      </c>
      <c r="BN281" s="334">
        <f t="shared" si="493"/>
        <v>3</v>
      </c>
      <c r="BO281" s="87">
        <f t="shared" si="494"/>
        <v>2019</v>
      </c>
      <c r="BP281" s="87"/>
    </row>
    <row r="282" spans="1:68" s="35" customFormat="1" ht="10.5" customHeight="1" x14ac:dyDescent="0.2">
      <c r="A282" s="87" t="str">
        <f t="shared" ref="A282:A313" si="523">CONCATENATE(C282,G282,BN282)</f>
        <v>2019-20E400000094</v>
      </c>
      <c r="B282" s="87" t="str">
        <f t="shared" si="495"/>
        <v>Y63</v>
      </c>
      <c r="C282" s="87" t="str">
        <f t="shared" si="496"/>
        <v>2019-20</v>
      </c>
      <c r="D282" s="35" t="s">
        <v>514</v>
      </c>
      <c r="E282" s="42"/>
      <c r="F282" s="86" t="str">
        <f t="shared" si="517"/>
        <v>Y63</v>
      </c>
      <c r="G282" s="86" t="str">
        <f t="shared" si="517"/>
        <v>E40000009</v>
      </c>
      <c r="H282" s="87" t="str">
        <f t="shared" si="517"/>
        <v>North East and Yorkshire</v>
      </c>
      <c r="I282" s="292">
        <f t="shared" si="511"/>
        <v>386</v>
      </c>
      <c r="J282" s="292">
        <f t="shared" si="511"/>
        <v>114</v>
      </c>
      <c r="K282" s="292">
        <f t="shared" si="511"/>
        <v>46</v>
      </c>
      <c r="L282" s="292">
        <f t="shared" si="511"/>
        <v>27</v>
      </c>
      <c r="M282" s="292">
        <f t="shared" si="518"/>
        <v>0</v>
      </c>
      <c r="N282" s="292">
        <f t="shared" si="518"/>
        <v>0</v>
      </c>
      <c r="O282" s="292">
        <f t="shared" si="518"/>
        <v>0</v>
      </c>
      <c r="P282" s="292">
        <f t="shared" si="518"/>
        <v>0</v>
      </c>
      <c r="Q282" s="292">
        <f t="shared" si="512"/>
        <v>146</v>
      </c>
      <c r="R282" s="292">
        <f t="shared" si="512"/>
        <v>88</v>
      </c>
      <c r="S282" s="292">
        <f t="shared" si="519"/>
        <v>905</v>
      </c>
      <c r="T282" s="293">
        <f t="shared" ref="T282:T313" si="524">SUMIFS(T$729:T$10135, $BN$729:$BN$10135, $BN282,$BO$729:$BO$10135, $BO282, $B$729:$B$10135, $B282)</f>
        <v>453</v>
      </c>
      <c r="U282" s="290">
        <f t="shared" si="506"/>
        <v>86.122075055187651</v>
      </c>
      <c r="V282" s="290">
        <f t="shared" si="507"/>
        <v>72.099999999999994</v>
      </c>
      <c r="W282" s="290">
        <f t="shared" si="508"/>
        <v>131.1</v>
      </c>
      <c r="X282" s="289">
        <f t="shared" ref="X282:X313" si="525">SUMIFS(X$729:X$10135, $BN$729:$BN$10135, $BN282,$BO$729:$BO$10135, $BO282, $B$729:$B$10135, $B282)</f>
        <v>725</v>
      </c>
      <c r="Y282" s="290">
        <f t="shared" si="500"/>
        <v>89.219172413793103</v>
      </c>
      <c r="Z282" s="290">
        <f t="shared" si="501"/>
        <v>49.751724137931035</v>
      </c>
      <c r="AA282" s="290">
        <f t="shared" si="502"/>
        <v>200.00551724137932</v>
      </c>
      <c r="AB282" s="289">
        <f t="shared" ref="AB282:AB313" si="526">SUMIFS(AB$729:AB$10135, $BN$729:$BN$10135, $BN282,$BO$729:$BO$10135, $BO282, $B$729:$B$10135, $B282)</f>
        <v>84</v>
      </c>
      <c r="AC282" s="290">
        <f t="shared" si="503"/>
        <v>58.800000000000011</v>
      </c>
      <c r="AD282" s="290">
        <f t="shared" si="504"/>
        <v>46</v>
      </c>
      <c r="AE282" s="290">
        <f t="shared" si="505"/>
        <v>112</v>
      </c>
      <c r="AF282" s="287">
        <f t="shared" ref="AF282:AF313" si="527">SUMIFS(AF$729:AF$10135, $BN$729:$BN$10135, $BN282,$BO$729:$BO$10135, $BO282, $B$729:$B$10135, $B282)</f>
        <v>162</v>
      </c>
      <c r="AG282" s="288">
        <f t="shared" si="509"/>
        <v>128.6201550387598</v>
      </c>
      <c r="AH282" s="288">
        <f t="shared" si="510"/>
        <v>166.41860465116278</v>
      </c>
      <c r="AI282" s="287">
        <f t="shared" si="513"/>
        <v>129</v>
      </c>
      <c r="AJ282" s="284">
        <f t="shared" si="513"/>
        <v>187</v>
      </c>
      <c r="AK282" s="284">
        <f t="shared" si="513"/>
        <v>257</v>
      </c>
      <c r="AL282" s="284"/>
      <c r="AM282" s="284"/>
      <c r="AN282" s="284">
        <f t="shared" si="514"/>
        <v>0</v>
      </c>
      <c r="AO282" s="284">
        <f t="shared" si="514"/>
        <v>0</v>
      </c>
      <c r="AP282" s="291">
        <f t="shared" si="520"/>
        <v>0</v>
      </c>
      <c r="AQ282" s="291">
        <f t="shared" si="520"/>
        <v>0</v>
      </c>
      <c r="AR282" s="292">
        <f t="shared" si="521"/>
        <v>42</v>
      </c>
      <c r="AS282" s="292">
        <f t="shared" si="521"/>
        <v>376</v>
      </c>
      <c r="AT282" s="292">
        <f t="shared" si="521"/>
        <v>19</v>
      </c>
      <c r="AU282" s="292">
        <f t="shared" si="521"/>
        <v>44</v>
      </c>
      <c r="AV282" s="286">
        <f t="shared" si="521"/>
        <v>0</v>
      </c>
      <c r="AW282" s="286">
        <f t="shared" si="521"/>
        <v>0</v>
      </c>
      <c r="AX282" s="286">
        <f t="shared" si="521"/>
        <v>0</v>
      </c>
      <c r="AY282" s="286">
        <f t="shared" si="521"/>
        <v>0</v>
      </c>
      <c r="AZ282" s="286">
        <f t="shared" si="521"/>
        <v>0</v>
      </c>
      <c r="BA282" s="286">
        <f t="shared" si="521"/>
        <v>0</v>
      </c>
      <c r="BB282" s="150"/>
      <c r="BC282" s="287">
        <f t="shared" si="522"/>
        <v>16592.000000000015</v>
      </c>
      <c r="BD282" s="287">
        <f t="shared" si="522"/>
        <v>21468</v>
      </c>
      <c r="BE282" s="333">
        <f t="shared" si="522"/>
        <v>39013.300000000003</v>
      </c>
      <c r="BF282" s="333">
        <f t="shared" si="522"/>
        <v>32661.3</v>
      </c>
      <c r="BG282" s="333">
        <f t="shared" si="522"/>
        <v>59388.3</v>
      </c>
      <c r="BH282" s="333">
        <f t="shared" si="522"/>
        <v>64683.9</v>
      </c>
      <c r="BI282" s="333">
        <f t="shared" si="522"/>
        <v>36070</v>
      </c>
      <c r="BJ282" s="333">
        <f t="shared" si="522"/>
        <v>145004</v>
      </c>
      <c r="BK282" s="333">
        <f t="shared" si="522"/>
        <v>4939.2000000000007</v>
      </c>
      <c r="BL282" s="333">
        <f t="shared" si="522"/>
        <v>3864</v>
      </c>
      <c r="BM282" s="333">
        <f t="shared" si="522"/>
        <v>9408</v>
      </c>
      <c r="BN282" s="334">
        <f t="shared" si="493"/>
        <v>4</v>
      </c>
      <c r="BO282" s="87">
        <f t="shared" ref="BO282:BO313" si="528">VALUE(LEFT(C282,4)+IF($BN282&lt;4,1,0))</f>
        <v>2019</v>
      </c>
      <c r="BP282" s="87"/>
    </row>
    <row r="283" spans="1:68" s="35" customFormat="1" ht="10.5" customHeight="1" x14ac:dyDescent="0.2">
      <c r="A283" s="87" t="str">
        <f t="shared" si="523"/>
        <v>2019-20E400000095</v>
      </c>
      <c r="B283" s="87" t="str">
        <f t="shared" si="495"/>
        <v>Y63</v>
      </c>
      <c r="C283" s="87" t="str">
        <f t="shared" si="496"/>
        <v>2019-20</v>
      </c>
      <c r="D283" s="35" t="s">
        <v>516</v>
      </c>
      <c r="E283" s="42"/>
      <c r="F283" s="86" t="str">
        <f t="shared" si="517"/>
        <v>Y63</v>
      </c>
      <c r="G283" s="86" t="str">
        <f t="shared" si="517"/>
        <v>E40000009</v>
      </c>
      <c r="H283" s="87" t="str">
        <f t="shared" si="517"/>
        <v>North East and Yorkshire</v>
      </c>
      <c r="I283" s="292">
        <f t="shared" si="511"/>
        <v>374</v>
      </c>
      <c r="J283" s="292">
        <f t="shared" si="511"/>
        <v>113</v>
      </c>
      <c r="K283" s="292">
        <f t="shared" si="511"/>
        <v>57</v>
      </c>
      <c r="L283" s="292">
        <f t="shared" si="511"/>
        <v>33</v>
      </c>
      <c r="M283" s="292">
        <f t="shared" si="518"/>
        <v>0</v>
      </c>
      <c r="N283" s="292">
        <f t="shared" si="518"/>
        <v>0</v>
      </c>
      <c r="O283" s="292">
        <f t="shared" si="518"/>
        <v>0</v>
      </c>
      <c r="P283" s="292">
        <f t="shared" si="518"/>
        <v>0</v>
      </c>
      <c r="Q283" s="292">
        <f t="shared" si="512"/>
        <v>0</v>
      </c>
      <c r="R283" s="292">
        <f t="shared" si="512"/>
        <v>0</v>
      </c>
      <c r="S283" s="292">
        <f t="shared" si="519"/>
        <v>839</v>
      </c>
      <c r="T283" s="293">
        <f t="shared" si="524"/>
        <v>591</v>
      </c>
      <c r="U283" s="290">
        <f t="shared" si="506"/>
        <v>75.313536379018615</v>
      </c>
      <c r="V283" s="290">
        <f t="shared" si="507"/>
        <v>69.118274111675134</v>
      </c>
      <c r="W283" s="290">
        <f t="shared" si="508"/>
        <v>108.33011844331642</v>
      </c>
      <c r="X283" s="289">
        <f t="shared" si="525"/>
        <v>725</v>
      </c>
      <c r="Y283" s="290">
        <f t="shared" si="500"/>
        <v>85.29751724137931</v>
      </c>
      <c r="Z283" s="290">
        <f t="shared" si="501"/>
        <v>39.437241379310343</v>
      </c>
      <c r="AA283" s="290">
        <f t="shared" si="502"/>
        <v>227.43586206896552</v>
      </c>
      <c r="AB283" s="289">
        <f t="shared" si="526"/>
        <v>111</v>
      </c>
      <c r="AC283" s="290">
        <f t="shared" si="503"/>
        <v>59.405405405405403</v>
      </c>
      <c r="AD283" s="290">
        <f t="shared" si="504"/>
        <v>49.108108108108105</v>
      </c>
      <c r="AE283" s="290">
        <f t="shared" si="505"/>
        <v>117.70270270270271</v>
      </c>
      <c r="AF283" s="287">
        <f t="shared" si="527"/>
        <v>174</v>
      </c>
      <c r="AG283" s="288">
        <f t="shared" si="509"/>
        <v>129.29577464788764</v>
      </c>
      <c r="AH283" s="288">
        <f t="shared" si="510"/>
        <v>178.52816901408451</v>
      </c>
      <c r="AI283" s="287">
        <f t="shared" si="513"/>
        <v>142</v>
      </c>
      <c r="AJ283" s="284">
        <f t="shared" si="513"/>
        <v>0</v>
      </c>
      <c r="AK283" s="284">
        <f t="shared" si="513"/>
        <v>0</v>
      </c>
      <c r="AL283" s="284"/>
      <c r="AM283" s="284"/>
      <c r="AN283" s="284">
        <f t="shared" si="514"/>
        <v>986</v>
      </c>
      <c r="AO283" s="284">
        <f t="shared" si="514"/>
        <v>1019</v>
      </c>
      <c r="AP283" s="291">
        <f t="shared" si="520"/>
        <v>0</v>
      </c>
      <c r="AQ283" s="291">
        <f t="shared" si="520"/>
        <v>0</v>
      </c>
      <c r="AR283" s="292">
        <f t="shared" si="521"/>
        <v>34</v>
      </c>
      <c r="AS283" s="292">
        <f t="shared" si="521"/>
        <v>354</v>
      </c>
      <c r="AT283" s="292">
        <f t="shared" si="521"/>
        <v>17</v>
      </c>
      <c r="AU283" s="292">
        <f t="shared" si="521"/>
        <v>48</v>
      </c>
      <c r="AV283" s="286">
        <f t="shared" si="521"/>
        <v>0</v>
      </c>
      <c r="AW283" s="286">
        <f t="shared" si="521"/>
        <v>0</v>
      </c>
      <c r="AX283" s="286">
        <f t="shared" si="521"/>
        <v>0</v>
      </c>
      <c r="AY283" s="286">
        <f t="shared" si="521"/>
        <v>0</v>
      </c>
      <c r="AZ283" s="286">
        <f t="shared" si="521"/>
        <v>0</v>
      </c>
      <c r="BA283" s="286">
        <f t="shared" si="521"/>
        <v>0</v>
      </c>
      <c r="BB283" s="150"/>
      <c r="BC283" s="287">
        <f t="shared" si="522"/>
        <v>18360.000000000044</v>
      </c>
      <c r="BD283" s="287">
        <f t="shared" si="522"/>
        <v>25351</v>
      </c>
      <c r="BE283" s="333">
        <f t="shared" si="522"/>
        <v>44510.3</v>
      </c>
      <c r="BF283" s="333">
        <f t="shared" si="522"/>
        <v>40848.9</v>
      </c>
      <c r="BG283" s="333">
        <f t="shared" si="522"/>
        <v>64023.100000000006</v>
      </c>
      <c r="BH283" s="333">
        <f t="shared" si="522"/>
        <v>61840.700000000004</v>
      </c>
      <c r="BI283" s="333">
        <f t="shared" si="522"/>
        <v>28592</v>
      </c>
      <c r="BJ283" s="333">
        <f t="shared" si="522"/>
        <v>164891</v>
      </c>
      <c r="BK283" s="333">
        <f t="shared" si="522"/>
        <v>6594</v>
      </c>
      <c r="BL283" s="333">
        <f t="shared" si="522"/>
        <v>5451</v>
      </c>
      <c r="BM283" s="333">
        <f t="shared" si="522"/>
        <v>13065</v>
      </c>
      <c r="BN283" s="334">
        <f t="shared" si="493"/>
        <v>5</v>
      </c>
      <c r="BO283" s="87">
        <f t="shared" si="528"/>
        <v>2019</v>
      </c>
      <c r="BP283" s="87"/>
    </row>
    <row r="284" spans="1:68" s="35" customFormat="1" ht="10.5" customHeight="1" x14ac:dyDescent="0.2">
      <c r="A284" s="87" t="str">
        <f t="shared" si="523"/>
        <v>2019-20E400000096</v>
      </c>
      <c r="B284" s="87" t="str">
        <f t="shared" si="495"/>
        <v>Y63</v>
      </c>
      <c r="C284" s="87" t="str">
        <f t="shared" si="496"/>
        <v>2019-20</v>
      </c>
      <c r="D284" s="35" t="s">
        <v>517</v>
      </c>
      <c r="E284" s="42"/>
      <c r="F284" s="86" t="str">
        <f t="shared" ref="F284:H299" si="529">F283</f>
        <v>Y63</v>
      </c>
      <c r="G284" s="86" t="str">
        <f t="shared" si="529"/>
        <v>E40000009</v>
      </c>
      <c r="H284" s="87" t="str">
        <f t="shared" si="529"/>
        <v>North East and Yorkshire</v>
      </c>
      <c r="I284" s="292">
        <f t="shared" si="511"/>
        <v>336</v>
      </c>
      <c r="J284" s="292">
        <f t="shared" si="511"/>
        <v>101</v>
      </c>
      <c r="K284" s="292">
        <f t="shared" si="511"/>
        <v>55</v>
      </c>
      <c r="L284" s="292">
        <f t="shared" si="511"/>
        <v>28</v>
      </c>
      <c r="M284" s="292">
        <f t="shared" si="518"/>
        <v>0</v>
      </c>
      <c r="N284" s="292">
        <f t="shared" si="518"/>
        <v>0</v>
      </c>
      <c r="O284" s="292">
        <f t="shared" si="518"/>
        <v>0</v>
      </c>
      <c r="P284" s="292">
        <f t="shared" si="518"/>
        <v>0</v>
      </c>
      <c r="Q284" s="292">
        <f t="shared" si="512"/>
        <v>0</v>
      </c>
      <c r="R284" s="292">
        <f t="shared" si="512"/>
        <v>0</v>
      </c>
      <c r="S284" s="292">
        <f t="shared" si="519"/>
        <v>889</v>
      </c>
      <c r="T284" s="293">
        <f t="shared" si="524"/>
        <v>583</v>
      </c>
      <c r="U284" s="290">
        <f t="shared" si="506"/>
        <v>77.009090909090915</v>
      </c>
      <c r="V284" s="290">
        <f t="shared" si="507"/>
        <v>68.653687821612351</v>
      </c>
      <c r="W284" s="290">
        <f t="shared" si="508"/>
        <v>110.18113207547169</v>
      </c>
      <c r="X284" s="289">
        <f t="shared" si="525"/>
        <v>681</v>
      </c>
      <c r="Y284" s="290">
        <f t="shared" si="500"/>
        <v>82.133480176211449</v>
      </c>
      <c r="Z284" s="290">
        <f t="shared" si="501"/>
        <v>43.976505139500738</v>
      </c>
      <c r="AA284" s="290">
        <f t="shared" si="502"/>
        <v>214.08076358296623</v>
      </c>
      <c r="AB284" s="289">
        <f t="shared" si="526"/>
        <v>110</v>
      </c>
      <c r="AC284" s="290">
        <f t="shared" si="503"/>
        <v>49.396363636363638</v>
      </c>
      <c r="AD284" s="290">
        <f t="shared" si="504"/>
        <v>41.763636363636365</v>
      </c>
      <c r="AE284" s="290">
        <f t="shared" si="505"/>
        <v>83.018181818181816</v>
      </c>
      <c r="AF284" s="287">
        <f t="shared" si="527"/>
        <v>154</v>
      </c>
      <c r="AG284" s="288">
        <f t="shared" si="509"/>
        <v>128.01538461538476</v>
      </c>
      <c r="AH284" s="288">
        <f t="shared" si="510"/>
        <v>174.31846153846155</v>
      </c>
      <c r="AI284" s="287">
        <f t="shared" si="513"/>
        <v>130</v>
      </c>
      <c r="AJ284" s="284">
        <f t="shared" si="513"/>
        <v>0</v>
      </c>
      <c r="AK284" s="284">
        <f t="shared" si="513"/>
        <v>0</v>
      </c>
      <c r="AL284" s="284"/>
      <c r="AM284" s="284"/>
      <c r="AN284" s="284">
        <f t="shared" si="514"/>
        <v>0</v>
      </c>
      <c r="AO284" s="284">
        <f t="shared" si="514"/>
        <v>0</v>
      </c>
      <c r="AP284" s="291">
        <f t="shared" si="520"/>
        <v>834</v>
      </c>
      <c r="AQ284" s="291">
        <f t="shared" si="520"/>
        <v>1206</v>
      </c>
      <c r="AR284" s="292">
        <f t="shared" si="521"/>
        <v>27</v>
      </c>
      <c r="AS284" s="292">
        <f t="shared" si="521"/>
        <v>309</v>
      </c>
      <c r="AT284" s="292">
        <f t="shared" si="521"/>
        <v>15</v>
      </c>
      <c r="AU284" s="292">
        <f t="shared" si="521"/>
        <v>48</v>
      </c>
      <c r="AV284" s="286">
        <f t="shared" si="521"/>
        <v>0</v>
      </c>
      <c r="AW284" s="286">
        <f t="shared" si="521"/>
        <v>0</v>
      </c>
      <c r="AX284" s="286">
        <f t="shared" si="521"/>
        <v>0</v>
      </c>
      <c r="AY284" s="286">
        <f t="shared" si="521"/>
        <v>0</v>
      </c>
      <c r="AZ284" s="286">
        <f t="shared" si="521"/>
        <v>0</v>
      </c>
      <c r="BA284" s="286">
        <f t="shared" si="521"/>
        <v>0</v>
      </c>
      <c r="BB284" s="150"/>
      <c r="BC284" s="287">
        <f t="shared" si="522"/>
        <v>16642.000000000018</v>
      </c>
      <c r="BD284" s="287">
        <f t="shared" si="522"/>
        <v>22661.4</v>
      </c>
      <c r="BE284" s="333">
        <f t="shared" si="522"/>
        <v>44896.3</v>
      </c>
      <c r="BF284" s="333">
        <f t="shared" si="522"/>
        <v>40025.1</v>
      </c>
      <c r="BG284" s="333">
        <f t="shared" si="522"/>
        <v>64235.6</v>
      </c>
      <c r="BH284" s="333">
        <f t="shared" si="522"/>
        <v>55932.899999999994</v>
      </c>
      <c r="BI284" s="333">
        <f t="shared" si="522"/>
        <v>29948</v>
      </c>
      <c r="BJ284" s="333">
        <f t="shared" si="522"/>
        <v>145789</v>
      </c>
      <c r="BK284" s="333">
        <f t="shared" si="522"/>
        <v>5433.6</v>
      </c>
      <c r="BL284" s="333">
        <f t="shared" si="522"/>
        <v>4594</v>
      </c>
      <c r="BM284" s="333">
        <f t="shared" si="522"/>
        <v>9132</v>
      </c>
      <c r="BN284" s="334">
        <f t="shared" si="493"/>
        <v>6</v>
      </c>
      <c r="BO284" s="87">
        <f t="shared" si="528"/>
        <v>2019</v>
      </c>
      <c r="BP284" s="87"/>
    </row>
    <row r="285" spans="1:68" s="35" customFormat="1" ht="10.5" customHeight="1" x14ac:dyDescent="0.2">
      <c r="A285" s="87" t="str">
        <f t="shared" si="523"/>
        <v>2019-20E400000097</v>
      </c>
      <c r="B285" s="87" t="str">
        <f t="shared" si="495"/>
        <v>Y63</v>
      </c>
      <c r="C285" s="87" t="str">
        <f t="shared" si="496"/>
        <v>2019-20</v>
      </c>
      <c r="D285" s="35" t="s">
        <v>518</v>
      </c>
      <c r="E285" s="42"/>
      <c r="F285" s="86" t="str">
        <f t="shared" si="529"/>
        <v>Y63</v>
      </c>
      <c r="G285" s="86" t="str">
        <f t="shared" si="529"/>
        <v>E40000009</v>
      </c>
      <c r="H285" s="87" t="str">
        <f t="shared" si="529"/>
        <v>North East and Yorkshire</v>
      </c>
      <c r="I285" s="292">
        <f t="shared" si="511"/>
        <v>328</v>
      </c>
      <c r="J285" s="292">
        <f t="shared" si="511"/>
        <v>91</v>
      </c>
      <c r="K285" s="292">
        <f t="shared" si="511"/>
        <v>37</v>
      </c>
      <c r="L285" s="292">
        <f t="shared" si="511"/>
        <v>21</v>
      </c>
      <c r="M285" s="292">
        <f t="shared" si="518"/>
        <v>0</v>
      </c>
      <c r="N285" s="292">
        <f t="shared" si="518"/>
        <v>0</v>
      </c>
      <c r="O285" s="292">
        <f t="shared" si="518"/>
        <v>0</v>
      </c>
      <c r="P285" s="292">
        <f t="shared" si="518"/>
        <v>0</v>
      </c>
      <c r="Q285" s="292">
        <f t="shared" si="512"/>
        <v>142</v>
      </c>
      <c r="R285" s="292">
        <f t="shared" si="512"/>
        <v>86</v>
      </c>
      <c r="S285" s="292">
        <f t="shared" si="519"/>
        <v>893</v>
      </c>
      <c r="T285" s="293">
        <f t="shared" si="524"/>
        <v>539</v>
      </c>
      <c r="U285" s="290">
        <f t="shared" si="506"/>
        <v>81.316883116883105</v>
      </c>
      <c r="V285" s="290">
        <f t="shared" si="507"/>
        <v>70.168831168831176</v>
      </c>
      <c r="W285" s="290">
        <f t="shared" si="508"/>
        <v>127.81818181818181</v>
      </c>
      <c r="X285" s="289">
        <f t="shared" si="525"/>
        <v>693</v>
      </c>
      <c r="Y285" s="290">
        <f t="shared" si="500"/>
        <v>90.182828282828297</v>
      </c>
      <c r="Z285" s="290">
        <f t="shared" si="501"/>
        <v>42.341991341991339</v>
      </c>
      <c r="AA285" s="290">
        <f t="shared" si="502"/>
        <v>226.83549783549785</v>
      </c>
      <c r="AB285" s="289">
        <f t="shared" si="526"/>
        <v>94</v>
      </c>
      <c r="AC285" s="290">
        <f t="shared" si="503"/>
        <v>49.906382978723414</v>
      </c>
      <c r="AD285" s="290">
        <f t="shared" si="504"/>
        <v>45.255319148936174</v>
      </c>
      <c r="AE285" s="290">
        <f t="shared" si="505"/>
        <v>87.085106382978722</v>
      </c>
      <c r="AF285" s="287">
        <f t="shared" si="527"/>
        <v>143</v>
      </c>
      <c r="AG285" s="288">
        <f t="shared" si="509"/>
        <v>126.48799999999993</v>
      </c>
      <c r="AH285" s="288">
        <f t="shared" si="510"/>
        <v>170.81920000000002</v>
      </c>
      <c r="AI285" s="287">
        <f t="shared" si="513"/>
        <v>125</v>
      </c>
      <c r="AJ285" s="284">
        <f t="shared" si="513"/>
        <v>142</v>
      </c>
      <c r="AK285" s="284">
        <f t="shared" si="513"/>
        <v>232</v>
      </c>
      <c r="AL285" s="284"/>
      <c r="AM285" s="284"/>
      <c r="AN285" s="284">
        <f t="shared" si="514"/>
        <v>0</v>
      </c>
      <c r="AO285" s="284">
        <f t="shared" si="514"/>
        <v>0</v>
      </c>
      <c r="AP285" s="291">
        <f t="shared" si="520"/>
        <v>0</v>
      </c>
      <c r="AQ285" s="291">
        <f t="shared" si="520"/>
        <v>0</v>
      </c>
      <c r="AR285" s="292">
        <f t="shared" si="521"/>
        <v>32</v>
      </c>
      <c r="AS285" s="292">
        <f t="shared" si="521"/>
        <v>318</v>
      </c>
      <c r="AT285" s="292">
        <f t="shared" si="521"/>
        <v>12</v>
      </c>
      <c r="AU285" s="292">
        <f t="shared" si="521"/>
        <v>38</v>
      </c>
      <c r="AV285" s="286">
        <f t="shared" si="521"/>
        <v>0</v>
      </c>
      <c r="AW285" s="286">
        <f t="shared" si="521"/>
        <v>0</v>
      </c>
      <c r="AX285" s="286">
        <f t="shared" si="521"/>
        <v>0</v>
      </c>
      <c r="AY285" s="286">
        <f t="shared" si="521"/>
        <v>0</v>
      </c>
      <c r="AZ285" s="286">
        <f t="shared" si="521"/>
        <v>0</v>
      </c>
      <c r="BA285" s="286">
        <f t="shared" si="521"/>
        <v>0</v>
      </c>
      <c r="BB285" s="150"/>
      <c r="BC285" s="287">
        <f t="shared" si="522"/>
        <v>15810.999999999991</v>
      </c>
      <c r="BD285" s="287">
        <f t="shared" si="522"/>
        <v>21352.400000000001</v>
      </c>
      <c r="BE285" s="333">
        <f t="shared" si="522"/>
        <v>43829.799999999996</v>
      </c>
      <c r="BF285" s="333">
        <f t="shared" si="522"/>
        <v>37821</v>
      </c>
      <c r="BG285" s="333">
        <f t="shared" si="522"/>
        <v>68894</v>
      </c>
      <c r="BH285" s="333">
        <f t="shared" si="522"/>
        <v>62496.700000000012</v>
      </c>
      <c r="BI285" s="333">
        <f t="shared" si="522"/>
        <v>29343</v>
      </c>
      <c r="BJ285" s="333">
        <f t="shared" si="522"/>
        <v>157197</v>
      </c>
      <c r="BK285" s="333">
        <f t="shared" si="522"/>
        <v>4691.2000000000007</v>
      </c>
      <c r="BL285" s="333">
        <f t="shared" si="522"/>
        <v>4254</v>
      </c>
      <c r="BM285" s="333">
        <f t="shared" si="522"/>
        <v>8186</v>
      </c>
      <c r="BN285" s="334">
        <f t="shared" si="493"/>
        <v>7</v>
      </c>
      <c r="BO285" s="87">
        <f t="shared" si="528"/>
        <v>2019</v>
      </c>
      <c r="BP285" s="87"/>
    </row>
    <row r="286" spans="1:68" s="35" customFormat="1" ht="10.5" customHeight="1" x14ac:dyDescent="0.2">
      <c r="A286" s="87" t="str">
        <f t="shared" si="523"/>
        <v>2019-20E400000098</v>
      </c>
      <c r="B286" s="87" t="str">
        <f t="shared" si="495"/>
        <v>Y63</v>
      </c>
      <c r="C286" s="87" t="str">
        <f t="shared" si="496"/>
        <v>2019-20</v>
      </c>
      <c r="D286" s="35" t="s">
        <v>519</v>
      </c>
      <c r="E286" s="42"/>
      <c r="F286" s="86" t="str">
        <f t="shared" si="529"/>
        <v>Y63</v>
      </c>
      <c r="G286" s="86" t="str">
        <f t="shared" si="529"/>
        <v>E40000009</v>
      </c>
      <c r="H286" s="87" t="str">
        <f t="shared" si="529"/>
        <v>North East and Yorkshire</v>
      </c>
      <c r="I286" s="292">
        <f t="shared" ref="I286:L305" si="530">SUMIFS(I$729:I$10135, $BN$729:$BN$10135, $BN286,$BO$729:$BO$10135, $BO286, $B$729:$B$10135, $B286)</f>
        <v>344</v>
      </c>
      <c r="J286" s="292">
        <f t="shared" si="530"/>
        <v>107</v>
      </c>
      <c r="K286" s="292">
        <f t="shared" si="530"/>
        <v>56</v>
      </c>
      <c r="L286" s="292">
        <f t="shared" si="530"/>
        <v>31</v>
      </c>
      <c r="M286" s="292">
        <f t="shared" si="518"/>
        <v>0</v>
      </c>
      <c r="N286" s="292">
        <f t="shared" si="518"/>
        <v>0</v>
      </c>
      <c r="O286" s="292">
        <f t="shared" si="518"/>
        <v>0</v>
      </c>
      <c r="P286" s="292">
        <f t="shared" si="518"/>
        <v>0</v>
      </c>
      <c r="Q286" s="292">
        <f t="shared" ref="Q286:R305" si="531">SUMIFS(Q$729:Q$10135, $BN$729:$BN$10135, $BN286,$BO$729:$BO$10135, $BO286, $B$729:$B$10135, $B286)</f>
        <v>0</v>
      </c>
      <c r="R286" s="292">
        <f t="shared" si="531"/>
        <v>0</v>
      </c>
      <c r="S286" s="292">
        <f t="shared" si="519"/>
        <v>857</v>
      </c>
      <c r="T286" s="293">
        <f t="shared" si="524"/>
        <v>592</v>
      </c>
      <c r="U286" s="290">
        <f t="shared" si="506"/>
        <v>83.899662162162159</v>
      </c>
      <c r="V286" s="290">
        <f t="shared" si="507"/>
        <v>70.645270270270274</v>
      </c>
      <c r="W286" s="290">
        <f t="shared" si="508"/>
        <v>120.93581081081081</v>
      </c>
      <c r="X286" s="289">
        <f t="shared" si="525"/>
        <v>657</v>
      </c>
      <c r="Y286" s="290">
        <f t="shared" si="500"/>
        <v>87.44870624048707</v>
      </c>
      <c r="Z286" s="290">
        <f t="shared" si="501"/>
        <v>40.910197869101978</v>
      </c>
      <c r="AA286" s="290">
        <f t="shared" si="502"/>
        <v>207.91019786910198</v>
      </c>
      <c r="AB286" s="289">
        <f t="shared" si="526"/>
        <v>120</v>
      </c>
      <c r="AC286" s="290">
        <f t="shared" si="503"/>
        <v>50.18</v>
      </c>
      <c r="AD286" s="290">
        <f t="shared" si="504"/>
        <v>38.866666666666667</v>
      </c>
      <c r="AE286" s="290">
        <f t="shared" si="505"/>
        <v>94.533333333333331</v>
      </c>
      <c r="AF286" s="287">
        <f t="shared" si="527"/>
        <v>133</v>
      </c>
      <c r="AG286" s="288">
        <f t="shared" si="509"/>
        <v>134.73684210526343</v>
      </c>
      <c r="AH286" s="288">
        <f t="shared" si="510"/>
        <v>186.57368421052632</v>
      </c>
      <c r="AI286" s="287">
        <f t="shared" ref="AI286:AK305" si="532">SUMIFS(AI$729:AI$10135, $BN$729:$BN$10135, $BN286,$BO$729:$BO$10135, $BO286, $B$729:$B$10135, $B286)</f>
        <v>114</v>
      </c>
      <c r="AJ286" s="284">
        <f t="shared" si="532"/>
        <v>0</v>
      </c>
      <c r="AK286" s="284">
        <f t="shared" si="532"/>
        <v>0</v>
      </c>
      <c r="AL286" s="284"/>
      <c r="AM286" s="284"/>
      <c r="AN286" s="284">
        <f t="shared" ref="AN286:AO305" si="533">SUMIFS(AN$729:AN$10135, $BN$729:$BN$10135, $BN286,$BO$729:$BO$10135, $BO286, $B$729:$B$10135, $B286)</f>
        <v>870</v>
      </c>
      <c r="AO286" s="284">
        <f t="shared" si="533"/>
        <v>887</v>
      </c>
      <c r="AP286" s="291">
        <f t="shared" si="520"/>
        <v>0</v>
      </c>
      <c r="AQ286" s="291">
        <f t="shared" si="520"/>
        <v>0</v>
      </c>
      <c r="AR286" s="292">
        <f t="shared" ref="AR286:BA295" si="534">SUMIFS(AR$729:AR$10135, $BN$729:$BN$10135, $BN286,$BO$729:$BO$10135, $BO286, $B$729:$B$10135, $B286)</f>
        <v>28</v>
      </c>
      <c r="AS286" s="292">
        <f t="shared" si="534"/>
        <v>308</v>
      </c>
      <c r="AT286" s="292">
        <f t="shared" si="534"/>
        <v>15</v>
      </c>
      <c r="AU286" s="292">
        <f t="shared" si="534"/>
        <v>46</v>
      </c>
      <c r="AV286" s="286">
        <f t="shared" si="534"/>
        <v>0</v>
      </c>
      <c r="AW286" s="286">
        <f t="shared" si="534"/>
        <v>0</v>
      </c>
      <c r="AX286" s="286">
        <f t="shared" si="534"/>
        <v>0</v>
      </c>
      <c r="AY286" s="286">
        <f t="shared" si="534"/>
        <v>0</v>
      </c>
      <c r="AZ286" s="286">
        <f t="shared" si="534"/>
        <v>0</v>
      </c>
      <c r="BA286" s="286">
        <f t="shared" si="534"/>
        <v>0</v>
      </c>
      <c r="BB286" s="150"/>
      <c r="BC286" s="287">
        <f t="shared" ref="BC286:BM295" si="535">SUMIFS(BC$729:BC$10135, $BN$729:$BN$10135, $BN286,$BO$729:$BO$10135, $BO286, $B$729:$B$10135, $B286)</f>
        <v>15360.000000000033</v>
      </c>
      <c r="BD286" s="287">
        <f t="shared" si="535"/>
        <v>21269.4</v>
      </c>
      <c r="BE286" s="333">
        <f t="shared" si="535"/>
        <v>49668.6</v>
      </c>
      <c r="BF286" s="333">
        <f t="shared" si="535"/>
        <v>41822</v>
      </c>
      <c r="BG286" s="333">
        <f t="shared" si="535"/>
        <v>71594</v>
      </c>
      <c r="BH286" s="333">
        <f t="shared" si="535"/>
        <v>57453.8</v>
      </c>
      <c r="BI286" s="333">
        <f t="shared" si="535"/>
        <v>26878</v>
      </c>
      <c r="BJ286" s="333">
        <f t="shared" si="535"/>
        <v>136597</v>
      </c>
      <c r="BK286" s="333">
        <f t="shared" si="535"/>
        <v>6021.6</v>
      </c>
      <c r="BL286" s="333">
        <f t="shared" si="535"/>
        <v>4664</v>
      </c>
      <c r="BM286" s="333">
        <f t="shared" si="535"/>
        <v>11344</v>
      </c>
      <c r="BN286" s="334">
        <f t="shared" si="493"/>
        <v>8</v>
      </c>
      <c r="BO286" s="87">
        <f t="shared" si="528"/>
        <v>2019</v>
      </c>
      <c r="BP286" s="87"/>
    </row>
    <row r="287" spans="1:68" s="35" customFormat="1" ht="10.5" customHeight="1" x14ac:dyDescent="0.2">
      <c r="A287" s="87" t="str">
        <f t="shared" si="523"/>
        <v>2019-20E400000099</v>
      </c>
      <c r="B287" s="87" t="str">
        <f t="shared" si="495"/>
        <v>Y63</v>
      </c>
      <c r="C287" s="87" t="str">
        <f t="shared" si="496"/>
        <v>2019-20</v>
      </c>
      <c r="D287" s="35" t="s">
        <v>520</v>
      </c>
      <c r="E287" s="42"/>
      <c r="F287" s="86" t="str">
        <f t="shared" si="529"/>
        <v>Y63</v>
      </c>
      <c r="G287" s="86" t="str">
        <f t="shared" si="529"/>
        <v>E40000009</v>
      </c>
      <c r="H287" s="87" t="str">
        <f t="shared" si="529"/>
        <v>North East and Yorkshire</v>
      </c>
      <c r="I287" s="292">
        <f t="shared" si="530"/>
        <v>365</v>
      </c>
      <c r="J287" s="292">
        <f t="shared" si="530"/>
        <v>131</v>
      </c>
      <c r="K287" s="292">
        <f t="shared" si="530"/>
        <v>68</v>
      </c>
      <c r="L287" s="292">
        <f t="shared" si="530"/>
        <v>37</v>
      </c>
      <c r="M287" s="292">
        <f t="shared" si="518"/>
        <v>0</v>
      </c>
      <c r="N287" s="292">
        <f t="shared" si="518"/>
        <v>0</v>
      </c>
      <c r="O287" s="292">
        <f t="shared" si="518"/>
        <v>0</v>
      </c>
      <c r="P287" s="292">
        <f t="shared" si="518"/>
        <v>0</v>
      </c>
      <c r="Q287" s="292">
        <f t="shared" si="531"/>
        <v>0</v>
      </c>
      <c r="R287" s="292">
        <f t="shared" si="531"/>
        <v>0</v>
      </c>
      <c r="S287" s="292">
        <f t="shared" si="519"/>
        <v>875</v>
      </c>
      <c r="T287" s="293">
        <f t="shared" si="524"/>
        <v>556</v>
      </c>
      <c r="U287" s="290">
        <f t="shared" si="506"/>
        <v>77.764748201438849</v>
      </c>
      <c r="V287" s="290">
        <f t="shared" si="507"/>
        <v>70.884892086330936</v>
      </c>
      <c r="W287" s="290">
        <f t="shared" si="508"/>
        <v>113.46942446043165</v>
      </c>
      <c r="X287" s="289">
        <f t="shared" si="525"/>
        <v>664</v>
      </c>
      <c r="Y287" s="290">
        <f t="shared" si="500"/>
        <v>90.34457831325301</v>
      </c>
      <c r="Z287" s="290">
        <f t="shared" si="501"/>
        <v>43.445783132530117</v>
      </c>
      <c r="AA287" s="290">
        <f t="shared" si="502"/>
        <v>230.9156626506024</v>
      </c>
      <c r="AB287" s="289">
        <f t="shared" si="526"/>
        <v>100</v>
      </c>
      <c r="AC287" s="290">
        <f t="shared" si="503"/>
        <v>54.14200000000001</v>
      </c>
      <c r="AD287" s="290">
        <f t="shared" si="504"/>
        <v>44.84</v>
      </c>
      <c r="AE287" s="290">
        <f t="shared" si="505"/>
        <v>84.8</v>
      </c>
      <c r="AF287" s="287">
        <f t="shared" si="527"/>
        <v>130</v>
      </c>
      <c r="AG287" s="288">
        <f t="shared" si="509"/>
        <v>132.9</v>
      </c>
      <c r="AH287" s="288">
        <f t="shared" si="510"/>
        <v>185.88</v>
      </c>
      <c r="AI287" s="287">
        <f t="shared" si="532"/>
        <v>100</v>
      </c>
      <c r="AJ287" s="284">
        <f t="shared" si="532"/>
        <v>0</v>
      </c>
      <c r="AK287" s="284">
        <f t="shared" si="532"/>
        <v>0</v>
      </c>
      <c r="AL287" s="284"/>
      <c r="AM287" s="284"/>
      <c r="AN287" s="284">
        <f t="shared" si="533"/>
        <v>0</v>
      </c>
      <c r="AO287" s="284">
        <f t="shared" si="533"/>
        <v>0</v>
      </c>
      <c r="AP287" s="291">
        <f t="shared" si="520"/>
        <v>806</v>
      </c>
      <c r="AQ287" s="291">
        <f t="shared" si="520"/>
        <v>1076</v>
      </c>
      <c r="AR287" s="292">
        <f t="shared" si="534"/>
        <v>34</v>
      </c>
      <c r="AS287" s="292">
        <f t="shared" si="534"/>
        <v>334</v>
      </c>
      <c r="AT287" s="292">
        <f t="shared" si="534"/>
        <v>14</v>
      </c>
      <c r="AU287" s="292">
        <f t="shared" si="534"/>
        <v>55</v>
      </c>
      <c r="AV287" s="286">
        <f t="shared" si="534"/>
        <v>0</v>
      </c>
      <c r="AW287" s="286">
        <f t="shared" si="534"/>
        <v>0</v>
      </c>
      <c r="AX287" s="286">
        <f t="shared" si="534"/>
        <v>0</v>
      </c>
      <c r="AY287" s="286">
        <f t="shared" si="534"/>
        <v>0</v>
      </c>
      <c r="AZ287" s="286">
        <f t="shared" si="534"/>
        <v>0</v>
      </c>
      <c r="BA287" s="286">
        <f t="shared" si="534"/>
        <v>0</v>
      </c>
      <c r="BB287" s="150"/>
      <c r="BC287" s="287">
        <f t="shared" si="535"/>
        <v>13290</v>
      </c>
      <c r="BD287" s="287">
        <f t="shared" si="535"/>
        <v>18588</v>
      </c>
      <c r="BE287" s="333">
        <f t="shared" si="535"/>
        <v>43237.2</v>
      </c>
      <c r="BF287" s="333">
        <f t="shared" si="535"/>
        <v>39412</v>
      </c>
      <c r="BG287" s="333">
        <f t="shared" si="535"/>
        <v>63089</v>
      </c>
      <c r="BH287" s="333">
        <f t="shared" si="535"/>
        <v>59988.800000000003</v>
      </c>
      <c r="BI287" s="333">
        <f t="shared" si="535"/>
        <v>28848</v>
      </c>
      <c r="BJ287" s="333">
        <f t="shared" si="535"/>
        <v>153328</v>
      </c>
      <c r="BK287" s="333">
        <f t="shared" si="535"/>
        <v>5414.2000000000007</v>
      </c>
      <c r="BL287" s="333">
        <f t="shared" si="535"/>
        <v>4484</v>
      </c>
      <c r="BM287" s="333">
        <f t="shared" si="535"/>
        <v>8480</v>
      </c>
      <c r="BN287" s="334">
        <f t="shared" si="493"/>
        <v>9</v>
      </c>
      <c r="BO287" s="87">
        <f t="shared" si="528"/>
        <v>2019</v>
      </c>
      <c r="BP287" s="87"/>
    </row>
    <row r="288" spans="1:68" s="35" customFormat="1" ht="10.5" customHeight="1" x14ac:dyDescent="0.2">
      <c r="A288" s="87" t="str">
        <f t="shared" si="523"/>
        <v>2019-20E4000000910</v>
      </c>
      <c r="B288" s="87" t="str">
        <f t="shared" si="495"/>
        <v>Y63</v>
      </c>
      <c r="C288" s="87" t="str">
        <f t="shared" si="496"/>
        <v>2019-20</v>
      </c>
      <c r="D288" s="35" t="s">
        <v>521</v>
      </c>
      <c r="E288" s="42"/>
      <c r="F288" s="86" t="str">
        <f t="shared" si="529"/>
        <v>Y63</v>
      </c>
      <c r="G288" s="86" t="str">
        <f t="shared" si="529"/>
        <v>E40000009</v>
      </c>
      <c r="H288" s="87" t="str">
        <f t="shared" si="529"/>
        <v>North East and Yorkshire</v>
      </c>
      <c r="I288" s="292">
        <f t="shared" si="530"/>
        <v>409</v>
      </c>
      <c r="J288" s="292">
        <f t="shared" si="530"/>
        <v>129</v>
      </c>
      <c r="K288" s="292">
        <f t="shared" si="530"/>
        <v>58</v>
      </c>
      <c r="L288" s="292">
        <f t="shared" si="530"/>
        <v>39</v>
      </c>
      <c r="M288" s="292">
        <f t="shared" si="518"/>
        <v>0</v>
      </c>
      <c r="N288" s="292">
        <f t="shared" si="518"/>
        <v>0</v>
      </c>
      <c r="O288" s="292">
        <f t="shared" si="518"/>
        <v>0</v>
      </c>
      <c r="P288" s="292">
        <f t="shared" si="518"/>
        <v>0</v>
      </c>
      <c r="Q288" s="292">
        <f t="shared" si="531"/>
        <v>159</v>
      </c>
      <c r="R288" s="292">
        <f t="shared" si="531"/>
        <v>102</v>
      </c>
      <c r="S288" s="292">
        <f t="shared" si="519"/>
        <v>1053</v>
      </c>
      <c r="T288" s="293">
        <f t="shared" si="524"/>
        <v>676</v>
      </c>
      <c r="U288" s="290">
        <f t="shared" si="506"/>
        <v>87.446449704142012</v>
      </c>
      <c r="V288" s="290">
        <f t="shared" si="507"/>
        <v>75.687869822485212</v>
      </c>
      <c r="W288" s="290">
        <f t="shared" si="508"/>
        <v>135.70266272189349</v>
      </c>
      <c r="X288" s="289">
        <f t="shared" si="525"/>
        <v>729</v>
      </c>
      <c r="Y288" s="290">
        <f t="shared" si="500"/>
        <v>89.834979423868305</v>
      </c>
      <c r="Z288" s="290">
        <f t="shared" si="501"/>
        <v>46.843621399176953</v>
      </c>
      <c r="AA288" s="290">
        <f t="shared" si="502"/>
        <v>236.49794238683128</v>
      </c>
      <c r="AB288" s="289">
        <f t="shared" si="526"/>
        <v>89</v>
      </c>
      <c r="AC288" s="290">
        <f t="shared" si="503"/>
        <v>55.186516853932588</v>
      </c>
      <c r="AD288" s="290">
        <f t="shared" si="504"/>
        <v>47.921348314606739</v>
      </c>
      <c r="AE288" s="290">
        <f t="shared" si="505"/>
        <v>87.146067415730343</v>
      </c>
      <c r="AF288" s="287">
        <f t="shared" si="527"/>
        <v>129</v>
      </c>
      <c r="AG288" s="288">
        <f t="shared" si="509"/>
        <v>139.08653846153851</v>
      </c>
      <c r="AH288" s="288">
        <f t="shared" si="510"/>
        <v>210.3923076923077</v>
      </c>
      <c r="AI288" s="287">
        <f t="shared" si="532"/>
        <v>104</v>
      </c>
      <c r="AJ288" s="284">
        <f t="shared" si="532"/>
        <v>166</v>
      </c>
      <c r="AK288" s="284">
        <f t="shared" si="532"/>
        <v>238</v>
      </c>
      <c r="AL288" s="284"/>
      <c r="AM288" s="284"/>
      <c r="AN288" s="284">
        <f t="shared" si="533"/>
        <v>0</v>
      </c>
      <c r="AO288" s="284">
        <f t="shared" si="533"/>
        <v>0</v>
      </c>
      <c r="AP288" s="291">
        <f t="shared" si="520"/>
        <v>0</v>
      </c>
      <c r="AQ288" s="291">
        <f t="shared" si="520"/>
        <v>0</v>
      </c>
      <c r="AR288" s="292">
        <f t="shared" si="534"/>
        <v>23</v>
      </c>
      <c r="AS288" s="292">
        <f t="shared" si="534"/>
        <v>368</v>
      </c>
      <c r="AT288" s="292">
        <f t="shared" si="534"/>
        <v>13</v>
      </c>
      <c r="AU288" s="292">
        <f t="shared" si="534"/>
        <v>44</v>
      </c>
      <c r="AV288" s="286">
        <f t="shared" si="534"/>
        <v>0</v>
      </c>
      <c r="AW288" s="286">
        <f t="shared" si="534"/>
        <v>0</v>
      </c>
      <c r="AX288" s="286">
        <f t="shared" si="534"/>
        <v>0</v>
      </c>
      <c r="AY288" s="286">
        <f t="shared" si="534"/>
        <v>0</v>
      </c>
      <c r="AZ288" s="286">
        <f t="shared" si="534"/>
        <v>0</v>
      </c>
      <c r="BA288" s="286">
        <f t="shared" si="534"/>
        <v>0</v>
      </c>
      <c r="BB288" s="150"/>
      <c r="BC288" s="287">
        <f t="shared" si="535"/>
        <v>14465.000000000004</v>
      </c>
      <c r="BD288" s="287">
        <f t="shared" si="535"/>
        <v>21880.799999999999</v>
      </c>
      <c r="BE288" s="333">
        <f t="shared" si="535"/>
        <v>59113.799999999996</v>
      </c>
      <c r="BF288" s="333">
        <f t="shared" si="535"/>
        <v>51165</v>
      </c>
      <c r="BG288" s="333">
        <f t="shared" si="535"/>
        <v>91735</v>
      </c>
      <c r="BH288" s="333">
        <f t="shared" si="535"/>
        <v>65489.7</v>
      </c>
      <c r="BI288" s="333">
        <f t="shared" si="535"/>
        <v>34149</v>
      </c>
      <c r="BJ288" s="333">
        <f t="shared" si="535"/>
        <v>172407</v>
      </c>
      <c r="BK288" s="333">
        <f t="shared" si="535"/>
        <v>4911.6000000000004</v>
      </c>
      <c r="BL288" s="333">
        <f t="shared" si="535"/>
        <v>4265</v>
      </c>
      <c r="BM288" s="333">
        <f t="shared" si="535"/>
        <v>7756</v>
      </c>
      <c r="BN288" s="334">
        <f t="shared" si="493"/>
        <v>10</v>
      </c>
      <c r="BO288" s="87">
        <f t="shared" si="528"/>
        <v>2019</v>
      </c>
      <c r="BP288" s="87"/>
    </row>
    <row r="289" spans="1:68" s="35" customFormat="1" ht="10.5" customHeight="1" x14ac:dyDescent="0.2">
      <c r="A289" s="87" t="str">
        <f t="shared" si="523"/>
        <v>2019-20E4000000911</v>
      </c>
      <c r="B289" s="87" t="str">
        <f t="shared" si="495"/>
        <v>Y63</v>
      </c>
      <c r="C289" s="87" t="str">
        <f t="shared" si="496"/>
        <v>2019-20</v>
      </c>
      <c r="D289" s="35" t="s">
        <v>522</v>
      </c>
      <c r="E289" s="42"/>
      <c r="F289" s="86" t="str">
        <f t="shared" si="529"/>
        <v>Y63</v>
      </c>
      <c r="G289" s="86" t="str">
        <f t="shared" si="529"/>
        <v>E40000009</v>
      </c>
      <c r="H289" s="87" t="str">
        <f t="shared" si="529"/>
        <v>North East and Yorkshire</v>
      </c>
      <c r="I289" s="292">
        <f t="shared" si="530"/>
        <v>398</v>
      </c>
      <c r="J289" s="292">
        <f t="shared" si="530"/>
        <v>117</v>
      </c>
      <c r="K289" s="292">
        <f t="shared" si="530"/>
        <v>47</v>
      </c>
      <c r="L289" s="292">
        <f t="shared" si="530"/>
        <v>30</v>
      </c>
      <c r="M289" s="292">
        <f t="shared" si="518"/>
        <v>0</v>
      </c>
      <c r="N289" s="292">
        <f t="shared" si="518"/>
        <v>0</v>
      </c>
      <c r="O289" s="292">
        <f t="shared" si="518"/>
        <v>0</v>
      </c>
      <c r="P289" s="292">
        <f t="shared" si="518"/>
        <v>0</v>
      </c>
      <c r="Q289" s="292">
        <f t="shared" si="531"/>
        <v>0</v>
      </c>
      <c r="R289" s="292">
        <f t="shared" si="531"/>
        <v>0</v>
      </c>
      <c r="S289" s="292">
        <f t="shared" si="519"/>
        <v>1082</v>
      </c>
      <c r="T289" s="293">
        <f t="shared" si="524"/>
        <v>653</v>
      </c>
      <c r="U289" s="290">
        <f t="shared" si="506"/>
        <v>85.208728943338443</v>
      </c>
      <c r="V289" s="290">
        <f t="shared" si="507"/>
        <v>75.53139356814701</v>
      </c>
      <c r="W289" s="290">
        <f t="shared" si="508"/>
        <v>129.29862174578867</v>
      </c>
      <c r="X289" s="289">
        <f t="shared" si="525"/>
        <v>707</v>
      </c>
      <c r="Y289" s="290">
        <f t="shared" si="500"/>
        <v>85.414568599717114</v>
      </c>
      <c r="Z289" s="290">
        <f t="shared" si="501"/>
        <v>40.125884016973124</v>
      </c>
      <c r="AA289" s="290">
        <f t="shared" si="502"/>
        <v>222.49929278642151</v>
      </c>
      <c r="AB289" s="289">
        <f t="shared" si="526"/>
        <v>106</v>
      </c>
      <c r="AC289" s="290">
        <f t="shared" si="503"/>
        <v>59.678301886792447</v>
      </c>
      <c r="AD289" s="290">
        <f t="shared" si="504"/>
        <v>48.518867924528301</v>
      </c>
      <c r="AE289" s="290">
        <f t="shared" si="505"/>
        <v>114.16981132075472</v>
      </c>
      <c r="AF289" s="287">
        <f t="shared" si="527"/>
        <v>114</v>
      </c>
      <c r="AG289" s="288">
        <f t="shared" si="509"/>
        <v>144.41584158415881</v>
      </c>
      <c r="AH289" s="288">
        <f t="shared" si="510"/>
        <v>196.57425742574259</v>
      </c>
      <c r="AI289" s="287">
        <f t="shared" si="532"/>
        <v>101</v>
      </c>
      <c r="AJ289" s="284">
        <f t="shared" si="532"/>
        <v>0</v>
      </c>
      <c r="AK289" s="284">
        <f t="shared" si="532"/>
        <v>0</v>
      </c>
      <c r="AL289" s="284"/>
      <c r="AM289" s="284"/>
      <c r="AN289" s="284">
        <f t="shared" si="533"/>
        <v>890</v>
      </c>
      <c r="AO289" s="284">
        <f t="shared" si="533"/>
        <v>964</v>
      </c>
      <c r="AP289" s="291">
        <f t="shared" si="520"/>
        <v>0</v>
      </c>
      <c r="AQ289" s="291">
        <f t="shared" si="520"/>
        <v>0</v>
      </c>
      <c r="AR289" s="292">
        <f t="shared" si="534"/>
        <v>24</v>
      </c>
      <c r="AS289" s="292">
        <f t="shared" si="534"/>
        <v>370</v>
      </c>
      <c r="AT289" s="292">
        <f t="shared" si="534"/>
        <v>9</v>
      </c>
      <c r="AU289" s="292">
        <f t="shared" si="534"/>
        <v>38</v>
      </c>
      <c r="AV289" s="286">
        <f t="shared" si="534"/>
        <v>0</v>
      </c>
      <c r="AW289" s="286">
        <f t="shared" si="534"/>
        <v>0</v>
      </c>
      <c r="AX289" s="286">
        <f t="shared" si="534"/>
        <v>0</v>
      </c>
      <c r="AY289" s="286">
        <f t="shared" si="534"/>
        <v>0</v>
      </c>
      <c r="AZ289" s="286">
        <f t="shared" si="534"/>
        <v>0</v>
      </c>
      <c r="BA289" s="286">
        <f t="shared" si="534"/>
        <v>0</v>
      </c>
      <c r="BB289" s="150"/>
      <c r="BC289" s="287">
        <f t="shared" si="535"/>
        <v>14586.00000000004</v>
      </c>
      <c r="BD289" s="287">
        <f t="shared" si="535"/>
        <v>19854</v>
      </c>
      <c r="BE289" s="333">
        <f t="shared" si="535"/>
        <v>55641.3</v>
      </c>
      <c r="BF289" s="333">
        <f t="shared" si="535"/>
        <v>49322</v>
      </c>
      <c r="BG289" s="333">
        <f t="shared" si="535"/>
        <v>84432</v>
      </c>
      <c r="BH289" s="333">
        <f t="shared" si="535"/>
        <v>60388.1</v>
      </c>
      <c r="BI289" s="333">
        <f t="shared" si="535"/>
        <v>28369</v>
      </c>
      <c r="BJ289" s="333">
        <f t="shared" si="535"/>
        <v>157307</v>
      </c>
      <c r="BK289" s="333">
        <f t="shared" si="535"/>
        <v>6325.9</v>
      </c>
      <c r="BL289" s="333">
        <f t="shared" si="535"/>
        <v>5143</v>
      </c>
      <c r="BM289" s="333">
        <f t="shared" si="535"/>
        <v>12102</v>
      </c>
      <c r="BN289" s="334">
        <f t="shared" si="493"/>
        <v>11</v>
      </c>
      <c r="BO289" s="87">
        <f t="shared" si="528"/>
        <v>2019</v>
      </c>
      <c r="BP289" s="87"/>
    </row>
    <row r="290" spans="1:68" s="35" customFormat="1" ht="10.5" customHeight="1" x14ac:dyDescent="0.2">
      <c r="A290" s="87" t="str">
        <f t="shared" si="523"/>
        <v>2019-20E4000000912</v>
      </c>
      <c r="B290" s="87" t="str">
        <f t="shared" si="495"/>
        <v>Y63</v>
      </c>
      <c r="C290" s="87" t="str">
        <f t="shared" si="496"/>
        <v>2019-20</v>
      </c>
      <c r="D290" s="35" t="s">
        <v>523</v>
      </c>
      <c r="E290" s="42"/>
      <c r="F290" s="86" t="str">
        <f t="shared" si="529"/>
        <v>Y63</v>
      </c>
      <c r="G290" s="86" t="str">
        <f t="shared" si="529"/>
        <v>E40000009</v>
      </c>
      <c r="H290" s="87" t="str">
        <f t="shared" si="529"/>
        <v>North East and Yorkshire</v>
      </c>
      <c r="I290" s="292">
        <f t="shared" si="530"/>
        <v>496</v>
      </c>
      <c r="J290" s="292">
        <f t="shared" si="530"/>
        <v>150</v>
      </c>
      <c r="K290" s="292">
        <f t="shared" si="530"/>
        <v>57</v>
      </c>
      <c r="L290" s="292">
        <f t="shared" si="530"/>
        <v>29</v>
      </c>
      <c r="M290" s="292">
        <f t="shared" ref="M290:P309" si="536">SUMIFS(M$729:M$10135, $BN$729:$BN$10135, $BN290,$BO$729:$BO$10135, $BO290, $B$729:$B$10135, $B290)</f>
        <v>0</v>
      </c>
      <c r="N290" s="292">
        <f t="shared" si="536"/>
        <v>0</v>
      </c>
      <c r="O290" s="292">
        <f t="shared" si="536"/>
        <v>0</v>
      </c>
      <c r="P290" s="292">
        <f t="shared" si="536"/>
        <v>0</v>
      </c>
      <c r="Q290" s="292">
        <f t="shared" si="531"/>
        <v>0</v>
      </c>
      <c r="R290" s="292">
        <f t="shared" si="531"/>
        <v>0</v>
      </c>
      <c r="S290" s="292">
        <f t="shared" si="519"/>
        <v>1465</v>
      </c>
      <c r="T290" s="293">
        <f t="shared" si="524"/>
        <v>685</v>
      </c>
      <c r="U290" s="290">
        <f t="shared" si="506"/>
        <v>89.68</v>
      </c>
      <c r="V290" s="290">
        <f t="shared" si="507"/>
        <v>76</v>
      </c>
      <c r="W290" s="290">
        <f t="shared" si="508"/>
        <v>137</v>
      </c>
      <c r="X290" s="289">
        <f t="shared" si="525"/>
        <v>720</v>
      </c>
      <c r="Y290" s="290">
        <f t="shared" si="500"/>
        <v>89.519166666666678</v>
      </c>
      <c r="Z290" s="290">
        <f t="shared" si="501"/>
        <v>39.450000000000003</v>
      </c>
      <c r="AA290" s="290">
        <f t="shared" si="502"/>
        <v>229.42083333333332</v>
      </c>
      <c r="AB290" s="289">
        <f t="shared" si="526"/>
        <v>103</v>
      </c>
      <c r="AC290" s="290">
        <f t="shared" si="503"/>
        <v>49.057281553398056</v>
      </c>
      <c r="AD290" s="290">
        <f t="shared" si="504"/>
        <v>41.854368932038838</v>
      </c>
      <c r="AE290" s="290">
        <f t="shared" si="505"/>
        <v>88.737864077669897</v>
      </c>
      <c r="AF290" s="287">
        <f t="shared" si="527"/>
        <v>121</v>
      </c>
      <c r="AG290" s="288">
        <f t="shared" si="509"/>
        <v>137.33333333333312</v>
      </c>
      <c r="AH290" s="288">
        <f t="shared" si="510"/>
        <v>171.46470588235294</v>
      </c>
      <c r="AI290" s="287">
        <f t="shared" si="532"/>
        <v>102</v>
      </c>
      <c r="AJ290" s="284">
        <f t="shared" si="532"/>
        <v>0</v>
      </c>
      <c r="AK290" s="284">
        <f t="shared" si="532"/>
        <v>0</v>
      </c>
      <c r="AL290" s="284"/>
      <c r="AM290" s="284"/>
      <c r="AN290" s="284">
        <f t="shared" si="533"/>
        <v>0</v>
      </c>
      <c r="AO290" s="284">
        <f t="shared" si="533"/>
        <v>0</v>
      </c>
      <c r="AP290" s="291">
        <f t="shared" ref="AP290:AQ309" si="537">SUMIFS(AP$729:AP$10135, $BN$729:$BN$10135, $BN290,$BO$729:$BO$10135, $BO290, $B$729:$B$10135, $B290)</f>
        <v>1388</v>
      </c>
      <c r="AQ290" s="291">
        <f t="shared" si="537"/>
        <v>1741</v>
      </c>
      <c r="AR290" s="292">
        <f t="shared" si="534"/>
        <v>33</v>
      </c>
      <c r="AS290" s="292">
        <f t="shared" si="534"/>
        <v>466</v>
      </c>
      <c r="AT290" s="292">
        <f t="shared" si="534"/>
        <v>13</v>
      </c>
      <c r="AU290" s="292">
        <f t="shared" si="534"/>
        <v>46</v>
      </c>
      <c r="AV290" s="286">
        <f t="shared" si="534"/>
        <v>0</v>
      </c>
      <c r="AW290" s="286">
        <f t="shared" si="534"/>
        <v>0</v>
      </c>
      <c r="AX290" s="286">
        <f t="shared" si="534"/>
        <v>0</v>
      </c>
      <c r="AY290" s="286">
        <f t="shared" si="534"/>
        <v>0</v>
      </c>
      <c r="AZ290" s="286">
        <f t="shared" si="534"/>
        <v>0</v>
      </c>
      <c r="BA290" s="286">
        <f t="shared" si="534"/>
        <v>0</v>
      </c>
      <c r="BB290" s="150"/>
      <c r="BC290" s="287">
        <f t="shared" si="535"/>
        <v>14007.999999999976</v>
      </c>
      <c r="BD290" s="287">
        <f t="shared" si="535"/>
        <v>17489.400000000001</v>
      </c>
      <c r="BE290" s="333">
        <f t="shared" si="535"/>
        <v>61430.8</v>
      </c>
      <c r="BF290" s="333">
        <f t="shared" si="535"/>
        <v>52060</v>
      </c>
      <c r="BG290" s="333">
        <f t="shared" si="535"/>
        <v>93845</v>
      </c>
      <c r="BH290" s="333">
        <f t="shared" si="535"/>
        <v>64453.8</v>
      </c>
      <c r="BI290" s="333">
        <f t="shared" si="535"/>
        <v>28404</v>
      </c>
      <c r="BJ290" s="333">
        <f t="shared" si="535"/>
        <v>165183</v>
      </c>
      <c r="BK290" s="333">
        <f t="shared" si="535"/>
        <v>5052.8999999999996</v>
      </c>
      <c r="BL290" s="333">
        <f t="shared" si="535"/>
        <v>4311</v>
      </c>
      <c r="BM290" s="333">
        <f t="shared" si="535"/>
        <v>9140</v>
      </c>
      <c r="BN290" s="334">
        <f t="shared" si="493"/>
        <v>12</v>
      </c>
      <c r="BO290" s="87">
        <f t="shared" si="528"/>
        <v>2019</v>
      </c>
      <c r="BP290" s="87"/>
    </row>
    <row r="291" spans="1:68" s="35" customFormat="1" ht="10.5" customHeight="1" x14ac:dyDescent="0.2">
      <c r="A291" s="87" t="str">
        <f t="shared" si="523"/>
        <v>2019-20E400000091</v>
      </c>
      <c r="B291" s="87" t="str">
        <f t="shared" si="495"/>
        <v>Y63</v>
      </c>
      <c r="C291" s="87" t="str">
        <f t="shared" si="496"/>
        <v>2019-20</v>
      </c>
      <c r="D291" s="35" t="s">
        <v>524</v>
      </c>
      <c r="E291" s="42"/>
      <c r="F291" s="86" t="str">
        <f t="shared" si="529"/>
        <v>Y63</v>
      </c>
      <c r="G291" s="86" t="str">
        <f t="shared" si="529"/>
        <v>E40000009</v>
      </c>
      <c r="H291" s="87" t="str">
        <f t="shared" si="529"/>
        <v>North East and Yorkshire</v>
      </c>
      <c r="I291" s="292">
        <f t="shared" si="530"/>
        <v>481</v>
      </c>
      <c r="J291" s="292">
        <f t="shared" si="530"/>
        <v>141</v>
      </c>
      <c r="K291" s="292">
        <f t="shared" si="530"/>
        <v>86</v>
      </c>
      <c r="L291" s="292">
        <f t="shared" si="530"/>
        <v>51</v>
      </c>
      <c r="M291" s="292">
        <f t="shared" si="536"/>
        <v>0</v>
      </c>
      <c r="N291" s="292">
        <f t="shared" si="536"/>
        <v>0</v>
      </c>
      <c r="O291" s="292">
        <f t="shared" si="536"/>
        <v>0</v>
      </c>
      <c r="P291" s="292">
        <f t="shared" si="536"/>
        <v>0</v>
      </c>
      <c r="Q291" s="292">
        <f t="shared" si="531"/>
        <v>183</v>
      </c>
      <c r="R291" s="292">
        <f t="shared" si="531"/>
        <v>127</v>
      </c>
      <c r="S291" s="292">
        <f t="shared" si="519"/>
        <v>1360</v>
      </c>
      <c r="T291" s="293">
        <f t="shared" si="524"/>
        <v>729</v>
      </c>
      <c r="U291" s="290">
        <f t="shared" si="506"/>
        <v>77.578737997256511</v>
      </c>
      <c r="V291" s="290">
        <f t="shared" si="507"/>
        <v>68.281207133058984</v>
      </c>
      <c r="W291" s="290">
        <f t="shared" si="508"/>
        <v>117.18518518518519</v>
      </c>
      <c r="X291" s="289">
        <f t="shared" si="525"/>
        <v>807</v>
      </c>
      <c r="Y291" s="290">
        <f t="shared" si="500"/>
        <v>83.079925650557627</v>
      </c>
      <c r="Z291" s="290">
        <f t="shared" si="501"/>
        <v>37.622057001239156</v>
      </c>
      <c r="AA291" s="290">
        <f t="shared" si="502"/>
        <v>214.66542750929369</v>
      </c>
      <c r="AB291" s="289">
        <f t="shared" si="526"/>
        <v>129</v>
      </c>
      <c r="AC291" s="290">
        <f t="shared" si="503"/>
        <v>55.532558139534892</v>
      </c>
      <c r="AD291" s="290">
        <f t="shared" si="504"/>
        <v>45.860465116279073</v>
      </c>
      <c r="AE291" s="290">
        <f t="shared" si="505"/>
        <v>92.139534883720927</v>
      </c>
      <c r="AF291" s="287">
        <f t="shared" si="527"/>
        <v>127</v>
      </c>
      <c r="AG291" s="288">
        <f t="shared" si="509"/>
        <v>126.4411764705882</v>
      </c>
      <c r="AH291" s="288">
        <f t="shared" si="510"/>
        <v>164.7294117647059</v>
      </c>
      <c r="AI291" s="287">
        <f t="shared" si="532"/>
        <v>102</v>
      </c>
      <c r="AJ291" s="284">
        <f t="shared" si="532"/>
        <v>168</v>
      </c>
      <c r="AK291" s="284">
        <f t="shared" si="532"/>
        <v>270</v>
      </c>
      <c r="AL291" s="284"/>
      <c r="AM291" s="284"/>
      <c r="AN291" s="284">
        <f t="shared" si="533"/>
        <v>0</v>
      </c>
      <c r="AO291" s="284">
        <f t="shared" si="533"/>
        <v>0</v>
      </c>
      <c r="AP291" s="291">
        <f t="shared" si="537"/>
        <v>0</v>
      </c>
      <c r="AQ291" s="291">
        <f t="shared" si="537"/>
        <v>0</v>
      </c>
      <c r="AR291" s="292">
        <f t="shared" si="534"/>
        <v>35</v>
      </c>
      <c r="AS291" s="292">
        <f t="shared" si="534"/>
        <v>443</v>
      </c>
      <c r="AT291" s="292">
        <f t="shared" si="534"/>
        <v>20</v>
      </c>
      <c r="AU291" s="292">
        <f t="shared" si="534"/>
        <v>67</v>
      </c>
      <c r="AV291" s="286">
        <f t="shared" si="534"/>
        <v>0</v>
      </c>
      <c r="AW291" s="286">
        <f t="shared" si="534"/>
        <v>0</v>
      </c>
      <c r="AX291" s="286">
        <f t="shared" si="534"/>
        <v>0</v>
      </c>
      <c r="AY291" s="286">
        <f t="shared" si="534"/>
        <v>0</v>
      </c>
      <c r="AZ291" s="286">
        <f t="shared" si="534"/>
        <v>0</v>
      </c>
      <c r="BA291" s="286">
        <f t="shared" si="534"/>
        <v>0</v>
      </c>
      <c r="BB291" s="150"/>
      <c r="BC291" s="287">
        <f t="shared" si="535"/>
        <v>12896.999999999996</v>
      </c>
      <c r="BD291" s="287">
        <f t="shared" si="535"/>
        <v>16802.400000000001</v>
      </c>
      <c r="BE291" s="333">
        <f t="shared" si="535"/>
        <v>56554.899999999994</v>
      </c>
      <c r="BF291" s="333">
        <f t="shared" si="535"/>
        <v>49777</v>
      </c>
      <c r="BG291" s="333">
        <f t="shared" si="535"/>
        <v>85428</v>
      </c>
      <c r="BH291" s="333">
        <f t="shared" si="535"/>
        <v>67045.5</v>
      </c>
      <c r="BI291" s="333">
        <f t="shared" si="535"/>
        <v>30361</v>
      </c>
      <c r="BJ291" s="333">
        <f t="shared" si="535"/>
        <v>173235</v>
      </c>
      <c r="BK291" s="333">
        <f t="shared" si="535"/>
        <v>7163.7000000000007</v>
      </c>
      <c r="BL291" s="333">
        <f t="shared" si="535"/>
        <v>5916</v>
      </c>
      <c r="BM291" s="333">
        <f t="shared" si="535"/>
        <v>11886</v>
      </c>
      <c r="BN291" s="334">
        <f t="shared" si="493"/>
        <v>1</v>
      </c>
      <c r="BO291" s="87">
        <f t="shared" si="528"/>
        <v>2020</v>
      </c>
      <c r="BP291" s="87"/>
    </row>
    <row r="292" spans="1:68" s="35" customFormat="1" ht="10.5" customHeight="1" x14ac:dyDescent="0.2">
      <c r="A292" s="87" t="str">
        <f t="shared" si="523"/>
        <v>2019-20E400000092</v>
      </c>
      <c r="B292" s="87" t="str">
        <f t="shared" si="495"/>
        <v>Y63</v>
      </c>
      <c r="C292" s="87" t="str">
        <f t="shared" si="496"/>
        <v>2019-20</v>
      </c>
      <c r="D292" s="35" t="s">
        <v>525</v>
      </c>
      <c r="E292" s="42"/>
      <c r="F292" s="86" t="str">
        <f t="shared" si="529"/>
        <v>Y63</v>
      </c>
      <c r="G292" s="86" t="str">
        <f t="shared" si="529"/>
        <v>E40000009</v>
      </c>
      <c r="H292" s="87" t="str">
        <f t="shared" si="529"/>
        <v>North East and Yorkshire</v>
      </c>
      <c r="I292" s="292">
        <f t="shared" si="530"/>
        <v>378</v>
      </c>
      <c r="J292" s="292">
        <f t="shared" si="530"/>
        <v>106</v>
      </c>
      <c r="K292" s="292">
        <f t="shared" si="530"/>
        <v>60</v>
      </c>
      <c r="L292" s="292">
        <f t="shared" si="530"/>
        <v>34</v>
      </c>
      <c r="M292" s="292">
        <f t="shared" si="536"/>
        <v>0</v>
      </c>
      <c r="N292" s="292">
        <f t="shared" si="536"/>
        <v>0</v>
      </c>
      <c r="O292" s="292">
        <f t="shared" si="536"/>
        <v>0</v>
      </c>
      <c r="P292" s="292">
        <f t="shared" si="536"/>
        <v>0</v>
      </c>
      <c r="Q292" s="292">
        <f t="shared" si="531"/>
        <v>0</v>
      </c>
      <c r="R292" s="292">
        <f t="shared" si="531"/>
        <v>0</v>
      </c>
      <c r="S292" s="292">
        <f t="shared" si="519"/>
        <v>1139</v>
      </c>
      <c r="T292" s="293">
        <f t="shared" si="524"/>
        <v>659</v>
      </c>
      <c r="U292" s="290">
        <f t="shared" si="506"/>
        <v>75.838694992412741</v>
      </c>
      <c r="V292" s="290">
        <f t="shared" si="507"/>
        <v>69.183611532625193</v>
      </c>
      <c r="W292" s="290">
        <f t="shared" si="508"/>
        <v>114.57814871016691</v>
      </c>
      <c r="X292" s="289">
        <f t="shared" si="525"/>
        <v>710</v>
      </c>
      <c r="Y292" s="290">
        <f t="shared" si="500"/>
        <v>75.211267605633807</v>
      </c>
      <c r="Z292" s="290">
        <f t="shared" si="501"/>
        <v>35.16901408450704</v>
      </c>
      <c r="AA292" s="290">
        <f t="shared" si="502"/>
        <v>196.71126760563379</v>
      </c>
      <c r="AB292" s="289">
        <f t="shared" si="526"/>
        <v>117</v>
      </c>
      <c r="AC292" s="290">
        <f t="shared" si="503"/>
        <v>54.023931623931617</v>
      </c>
      <c r="AD292" s="290">
        <f t="shared" si="504"/>
        <v>47.982905982905983</v>
      </c>
      <c r="AE292" s="290">
        <f t="shared" si="505"/>
        <v>93.777777777777771</v>
      </c>
      <c r="AF292" s="287">
        <f t="shared" si="527"/>
        <v>110</v>
      </c>
      <c r="AG292" s="288">
        <f t="shared" si="509"/>
        <v>121.45348837209289</v>
      </c>
      <c r="AH292" s="288">
        <f t="shared" si="510"/>
        <v>164.56976744186048</v>
      </c>
      <c r="AI292" s="287">
        <f t="shared" si="532"/>
        <v>86</v>
      </c>
      <c r="AJ292" s="284">
        <f t="shared" si="532"/>
        <v>0</v>
      </c>
      <c r="AK292" s="284">
        <f t="shared" si="532"/>
        <v>0</v>
      </c>
      <c r="AL292" s="284"/>
      <c r="AM292" s="284"/>
      <c r="AN292" s="284">
        <f t="shared" si="533"/>
        <v>832</v>
      </c>
      <c r="AO292" s="284">
        <f t="shared" si="533"/>
        <v>854</v>
      </c>
      <c r="AP292" s="291">
        <f t="shared" si="537"/>
        <v>0</v>
      </c>
      <c r="AQ292" s="291">
        <f t="shared" si="537"/>
        <v>0</v>
      </c>
      <c r="AR292" s="292">
        <f t="shared" si="534"/>
        <v>22</v>
      </c>
      <c r="AS292" s="292">
        <f t="shared" si="534"/>
        <v>351</v>
      </c>
      <c r="AT292" s="292">
        <f t="shared" si="534"/>
        <v>13</v>
      </c>
      <c r="AU292" s="292">
        <f t="shared" si="534"/>
        <v>50</v>
      </c>
      <c r="AV292" s="286">
        <f t="shared" si="534"/>
        <v>0</v>
      </c>
      <c r="AW292" s="286">
        <f t="shared" si="534"/>
        <v>0</v>
      </c>
      <c r="AX292" s="286">
        <f t="shared" si="534"/>
        <v>0</v>
      </c>
      <c r="AY292" s="286">
        <f t="shared" si="534"/>
        <v>0</v>
      </c>
      <c r="AZ292" s="286">
        <f t="shared" si="534"/>
        <v>0</v>
      </c>
      <c r="BA292" s="286">
        <f t="shared" si="534"/>
        <v>0</v>
      </c>
      <c r="BB292" s="150"/>
      <c r="BC292" s="287">
        <f t="shared" si="535"/>
        <v>10444.999999999989</v>
      </c>
      <c r="BD292" s="287">
        <f t="shared" si="535"/>
        <v>14153</v>
      </c>
      <c r="BE292" s="333">
        <f t="shared" si="535"/>
        <v>49977.7</v>
      </c>
      <c r="BF292" s="333">
        <f t="shared" si="535"/>
        <v>45592</v>
      </c>
      <c r="BG292" s="333">
        <f t="shared" si="535"/>
        <v>75507</v>
      </c>
      <c r="BH292" s="333">
        <f t="shared" si="535"/>
        <v>53400</v>
      </c>
      <c r="BI292" s="333">
        <f t="shared" si="535"/>
        <v>24970</v>
      </c>
      <c r="BJ292" s="333">
        <f t="shared" si="535"/>
        <v>139665</v>
      </c>
      <c r="BK292" s="333">
        <f t="shared" si="535"/>
        <v>6320.7999999999993</v>
      </c>
      <c r="BL292" s="333">
        <f t="shared" si="535"/>
        <v>5614</v>
      </c>
      <c r="BM292" s="333">
        <f t="shared" si="535"/>
        <v>10972</v>
      </c>
      <c r="BN292" s="334">
        <f t="shared" si="493"/>
        <v>2</v>
      </c>
      <c r="BO292" s="87">
        <f t="shared" si="528"/>
        <v>2020</v>
      </c>
      <c r="BP292" s="87"/>
    </row>
    <row r="293" spans="1:68" s="35" customFormat="1" ht="10.5" customHeight="1" x14ac:dyDescent="0.2">
      <c r="A293" s="87" t="str">
        <f t="shared" si="523"/>
        <v>2019-20E400000093</v>
      </c>
      <c r="B293" s="87" t="str">
        <f t="shared" si="495"/>
        <v>Y63</v>
      </c>
      <c r="C293" s="87" t="str">
        <f t="shared" si="496"/>
        <v>2019-20</v>
      </c>
      <c r="D293" s="35" t="s">
        <v>526</v>
      </c>
      <c r="E293" s="42"/>
      <c r="F293" s="86" t="str">
        <f t="shared" si="529"/>
        <v>Y63</v>
      </c>
      <c r="G293" s="86" t="str">
        <f>G292</f>
        <v>E40000009</v>
      </c>
      <c r="H293" s="87" t="str">
        <f>H292</f>
        <v>North East and Yorkshire</v>
      </c>
      <c r="I293" s="292">
        <f t="shared" si="530"/>
        <v>393</v>
      </c>
      <c r="J293" s="292">
        <f t="shared" si="530"/>
        <v>105</v>
      </c>
      <c r="K293" s="292">
        <f t="shared" si="530"/>
        <v>63</v>
      </c>
      <c r="L293" s="292">
        <f t="shared" si="530"/>
        <v>34</v>
      </c>
      <c r="M293" s="292">
        <f t="shared" si="536"/>
        <v>0</v>
      </c>
      <c r="N293" s="292">
        <f t="shared" si="536"/>
        <v>0</v>
      </c>
      <c r="O293" s="292">
        <f t="shared" si="536"/>
        <v>0</v>
      </c>
      <c r="P293" s="292">
        <f t="shared" si="536"/>
        <v>0</v>
      </c>
      <c r="Q293" s="292">
        <f t="shared" si="531"/>
        <v>0</v>
      </c>
      <c r="R293" s="292">
        <f t="shared" si="531"/>
        <v>0</v>
      </c>
      <c r="S293" s="292">
        <f t="shared" si="519"/>
        <v>1231</v>
      </c>
      <c r="T293" s="293">
        <f t="shared" si="524"/>
        <v>671</v>
      </c>
      <c r="U293" s="290">
        <f t="shared" si="506"/>
        <v>81.695081967213113</v>
      </c>
      <c r="V293" s="290">
        <f t="shared" si="507"/>
        <v>74.637853949329354</v>
      </c>
      <c r="W293" s="290">
        <f t="shared" si="508"/>
        <v>122.8688524590164</v>
      </c>
      <c r="X293" s="289">
        <f t="shared" si="525"/>
        <v>711</v>
      </c>
      <c r="Y293" s="290">
        <f t="shared" si="500"/>
        <v>76.171026722925461</v>
      </c>
      <c r="Z293" s="290">
        <f t="shared" si="501"/>
        <v>37.338959212376935</v>
      </c>
      <c r="AA293" s="290">
        <f t="shared" si="502"/>
        <v>182.40646976090014</v>
      </c>
      <c r="AB293" s="289">
        <f t="shared" si="526"/>
        <v>95</v>
      </c>
      <c r="AC293" s="290">
        <f t="shared" si="503"/>
        <v>55.961052631578937</v>
      </c>
      <c r="AD293" s="290">
        <f t="shared" si="504"/>
        <v>48.778947368421051</v>
      </c>
      <c r="AE293" s="290">
        <f t="shared" si="505"/>
        <v>114.07368421052631</v>
      </c>
      <c r="AF293" s="287">
        <f t="shared" si="527"/>
        <v>115</v>
      </c>
      <c r="AG293" s="288">
        <f t="shared" si="509"/>
        <v>139.65656565656565</v>
      </c>
      <c r="AH293" s="288">
        <f t="shared" si="510"/>
        <v>212.97777777777776</v>
      </c>
      <c r="AI293" s="287">
        <f t="shared" si="532"/>
        <v>99</v>
      </c>
      <c r="AJ293" s="284">
        <f t="shared" si="532"/>
        <v>0</v>
      </c>
      <c r="AK293" s="284">
        <f t="shared" si="532"/>
        <v>0</v>
      </c>
      <c r="AL293" s="284"/>
      <c r="AM293" s="284"/>
      <c r="AN293" s="284">
        <f t="shared" si="533"/>
        <v>0</v>
      </c>
      <c r="AO293" s="284">
        <f t="shared" si="533"/>
        <v>0</v>
      </c>
      <c r="AP293" s="291">
        <f t="shared" si="537"/>
        <v>793</v>
      </c>
      <c r="AQ293" s="291">
        <f t="shared" si="537"/>
        <v>1054</v>
      </c>
      <c r="AR293" s="292">
        <f t="shared" si="534"/>
        <v>27</v>
      </c>
      <c r="AS293" s="292">
        <f t="shared" si="534"/>
        <v>368</v>
      </c>
      <c r="AT293" s="292">
        <f t="shared" si="534"/>
        <v>15</v>
      </c>
      <c r="AU293" s="292">
        <f t="shared" si="534"/>
        <v>59</v>
      </c>
      <c r="AV293" s="286">
        <f t="shared" si="534"/>
        <v>0</v>
      </c>
      <c r="AW293" s="286">
        <f t="shared" si="534"/>
        <v>0</v>
      </c>
      <c r="AX293" s="286">
        <f t="shared" si="534"/>
        <v>0</v>
      </c>
      <c r="AY293" s="286">
        <f t="shared" si="534"/>
        <v>0</v>
      </c>
      <c r="AZ293" s="286">
        <f t="shared" si="534"/>
        <v>0</v>
      </c>
      <c r="BA293" s="286">
        <f t="shared" si="534"/>
        <v>0</v>
      </c>
      <c r="BB293" s="150"/>
      <c r="BC293" s="287">
        <f t="shared" si="535"/>
        <v>13826</v>
      </c>
      <c r="BD293" s="287">
        <f t="shared" si="535"/>
        <v>21084.799999999999</v>
      </c>
      <c r="BE293" s="333">
        <f t="shared" si="535"/>
        <v>54817.4</v>
      </c>
      <c r="BF293" s="333">
        <f t="shared" si="535"/>
        <v>50082</v>
      </c>
      <c r="BG293" s="333">
        <f t="shared" si="535"/>
        <v>82445</v>
      </c>
      <c r="BH293" s="333">
        <f t="shared" si="535"/>
        <v>54157.599999999999</v>
      </c>
      <c r="BI293" s="333">
        <f t="shared" si="535"/>
        <v>26548</v>
      </c>
      <c r="BJ293" s="333">
        <f t="shared" si="535"/>
        <v>129691</v>
      </c>
      <c r="BK293" s="333">
        <f t="shared" si="535"/>
        <v>5316.2999999999993</v>
      </c>
      <c r="BL293" s="333">
        <f t="shared" si="535"/>
        <v>4634</v>
      </c>
      <c r="BM293" s="333">
        <f t="shared" si="535"/>
        <v>10837</v>
      </c>
      <c r="BN293" s="334">
        <f t="shared" si="493"/>
        <v>3</v>
      </c>
      <c r="BO293" s="87">
        <f t="shared" si="528"/>
        <v>2020</v>
      </c>
      <c r="BP293" s="87"/>
    </row>
    <row r="294" spans="1:68" s="35" customFormat="1" ht="10.5" customHeight="1" x14ac:dyDescent="0.2">
      <c r="A294" s="87" t="str">
        <f t="shared" si="523"/>
        <v>2020-21E400000094</v>
      </c>
      <c r="B294" s="87" t="str">
        <f t="shared" si="495"/>
        <v>Y63</v>
      </c>
      <c r="C294" s="87" t="str">
        <f t="shared" si="496"/>
        <v>2020-21</v>
      </c>
      <c r="D294" s="35" t="s">
        <v>514</v>
      </c>
      <c r="E294" s="42"/>
      <c r="F294" s="86" t="str">
        <f t="shared" si="529"/>
        <v>Y63</v>
      </c>
      <c r="G294" s="86" t="str">
        <f t="shared" si="529"/>
        <v>E40000009</v>
      </c>
      <c r="H294" s="87" t="str">
        <f t="shared" si="529"/>
        <v>North East and Yorkshire</v>
      </c>
      <c r="I294" s="292">
        <f t="shared" si="530"/>
        <v>406</v>
      </c>
      <c r="J294" s="292">
        <f t="shared" si="530"/>
        <v>76</v>
      </c>
      <c r="K294" s="292">
        <f t="shared" si="530"/>
        <v>50</v>
      </c>
      <c r="L294" s="292">
        <f t="shared" si="530"/>
        <v>23</v>
      </c>
      <c r="M294" s="292">
        <f t="shared" si="536"/>
        <v>0</v>
      </c>
      <c r="N294" s="292">
        <f t="shared" si="536"/>
        <v>0</v>
      </c>
      <c r="O294" s="292">
        <f t="shared" si="536"/>
        <v>0</v>
      </c>
      <c r="P294" s="292">
        <f t="shared" si="536"/>
        <v>0</v>
      </c>
      <c r="Q294" s="292">
        <f t="shared" si="531"/>
        <v>105</v>
      </c>
      <c r="R294" s="292">
        <f t="shared" si="531"/>
        <v>55</v>
      </c>
      <c r="S294" s="292">
        <f t="shared" si="519"/>
        <v>1565</v>
      </c>
      <c r="T294" s="293">
        <f t="shared" si="524"/>
        <v>515</v>
      </c>
      <c r="U294" s="290">
        <f t="shared" si="506"/>
        <v>76.808737864077671</v>
      </c>
      <c r="V294" s="290">
        <f t="shared" si="507"/>
        <v>72.242718446601941</v>
      </c>
      <c r="W294" s="290">
        <f t="shared" si="508"/>
        <v>107.13592233009709</v>
      </c>
      <c r="X294" s="289">
        <f t="shared" si="525"/>
        <v>567</v>
      </c>
      <c r="Y294" s="290">
        <f t="shared" ref="Y294:Y325" si="538">IFERROR(BH294/X294,"-")</f>
        <v>71.836331569664893</v>
      </c>
      <c r="Z294" s="290">
        <f t="shared" ref="Z294:Z325" si="539">IFERROR(BI294/X294,"-")</f>
        <v>36.754850088183424</v>
      </c>
      <c r="AA294" s="290">
        <f t="shared" ref="AA294:AA325" si="540">IFERROR(BJ294/X294,"-")</f>
        <v>165.61904761904762</v>
      </c>
      <c r="AB294" s="289">
        <f t="shared" si="526"/>
        <v>98</v>
      </c>
      <c r="AC294" s="290">
        <f t="shared" ref="AC294:AC325" si="541">IFERROR(BK294/AB294,"-")</f>
        <v>56.163265306122447</v>
      </c>
      <c r="AD294" s="290">
        <f t="shared" ref="AD294:AD325" si="542">IFERROR(BL294/AB294,"-")</f>
        <v>49.183673469387756</v>
      </c>
      <c r="AE294" s="290">
        <f t="shared" ref="AE294:AE325" si="543">IFERROR(BM294/AB294,"-")</f>
        <v>91.489795918367349</v>
      </c>
      <c r="AF294" s="287">
        <f t="shared" si="527"/>
        <v>133</v>
      </c>
      <c r="AG294" s="288">
        <f t="shared" si="509"/>
        <v>142.58490566037722</v>
      </c>
      <c r="AH294" s="288">
        <f t="shared" si="510"/>
        <v>203.02830188679246</v>
      </c>
      <c r="AI294" s="287">
        <f t="shared" si="532"/>
        <v>106</v>
      </c>
      <c r="AJ294" s="284">
        <f t="shared" si="532"/>
        <v>135</v>
      </c>
      <c r="AK294" s="284">
        <f t="shared" si="532"/>
        <v>223</v>
      </c>
      <c r="AL294" s="284"/>
      <c r="AM294" s="284"/>
      <c r="AN294" s="284">
        <f t="shared" si="533"/>
        <v>0</v>
      </c>
      <c r="AO294" s="284">
        <f t="shared" si="533"/>
        <v>0</v>
      </c>
      <c r="AP294" s="291">
        <f t="shared" si="537"/>
        <v>0</v>
      </c>
      <c r="AQ294" s="291">
        <f t="shared" si="537"/>
        <v>0</v>
      </c>
      <c r="AR294" s="292">
        <f t="shared" si="534"/>
        <v>22</v>
      </c>
      <c r="AS294" s="292">
        <f t="shared" si="534"/>
        <v>388</v>
      </c>
      <c r="AT294" s="292">
        <f t="shared" si="534"/>
        <v>17</v>
      </c>
      <c r="AU294" s="292">
        <f t="shared" si="534"/>
        <v>46</v>
      </c>
      <c r="AV294" s="286">
        <f t="shared" si="534"/>
        <v>0</v>
      </c>
      <c r="AW294" s="286">
        <f t="shared" si="534"/>
        <v>0</v>
      </c>
      <c r="AX294" s="286">
        <f t="shared" si="534"/>
        <v>0</v>
      </c>
      <c r="AY294" s="286">
        <f t="shared" si="534"/>
        <v>0</v>
      </c>
      <c r="AZ294" s="286">
        <f t="shared" si="534"/>
        <v>0</v>
      </c>
      <c r="BA294" s="286">
        <f t="shared" si="534"/>
        <v>0</v>
      </c>
      <c r="BB294" s="150"/>
      <c r="BC294" s="287">
        <f t="shared" si="535"/>
        <v>15113.999999999984</v>
      </c>
      <c r="BD294" s="287">
        <f t="shared" si="535"/>
        <v>21521</v>
      </c>
      <c r="BE294" s="333">
        <f t="shared" si="535"/>
        <v>39556.5</v>
      </c>
      <c r="BF294" s="333">
        <f t="shared" si="535"/>
        <v>37205</v>
      </c>
      <c r="BG294" s="333">
        <f t="shared" si="535"/>
        <v>55175</v>
      </c>
      <c r="BH294" s="333">
        <f t="shared" si="535"/>
        <v>40731.199999999997</v>
      </c>
      <c r="BI294" s="333">
        <f t="shared" si="535"/>
        <v>20840</v>
      </c>
      <c r="BJ294" s="333">
        <f t="shared" si="535"/>
        <v>93906</v>
      </c>
      <c r="BK294" s="333">
        <f t="shared" si="535"/>
        <v>5504</v>
      </c>
      <c r="BL294" s="333">
        <f t="shared" si="535"/>
        <v>4820</v>
      </c>
      <c r="BM294" s="333">
        <f t="shared" si="535"/>
        <v>8966</v>
      </c>
      <c r="BN294" s="334">
        <f t="shared" si="493"/>
        <v>4</v>
      </c>
      <c r="BO294" s="87">
        <f t="shared" si="528"/>
        <v>2020</v>
      </c>
      <c r="BP294" s="87"/>
    </row>
    <row r="295" spans="1:68" s="35" customFormat="1" ht="10.5" customHeight="1" x14ac:dyDescent="0.2">
      <c r="A295" s="87" t="str">
        <f t="shared" si="523"/>
        <v>2020-21E400000095</v>
      </c>
      <c r="B295" s="87" t="str">
        <f t="shared" si="495"/>
        <v>Y63</v>
      </c>
      <c r="C295" s="87" t="str">
        <f t="shared" si="496"/>
        <v>2020-21</v>
      </c>
      <c r="D295" s="35" t="s">
        <v>516</v>
      </c>
      <c r="E295" s="42"/>
      <c r="F295" s="86" t="str">
        <f t="shared" si="529"/>
        <v>Y63</v>
      </c>
      <c r="G295" s="86" t="str">
        <f t="shared" si="529"/>
        <v>E40000009</v>
      </c>
      <c r="H295" s="87" t="str">
        <f t="shared" si="529"/>
        <v>North East and Yorkshire</v>
      </c>
      <c r="I295" s="292">
        <f t="shared" si="530"/>
        <v>388</v>
      </c>
      <c r="J295" s="292">
        <f t="shared" si="530"/>
        <v>88</v>
      </c>
      <c r="K295" s="292">
        <f t="shared" si="530"/>
        <v>63</v>
      </c>
      <c r="L295" s="292">
        <f t="shared" si="530"/>
        <v>29</v>
      </c>
      <c r="M295" s="292">
        <f t="shared" si="536"/>
        <v>0</v>
      </c>
      <c r="N295" s="292">
        <f t="shared" si="536"/>
        <v>0</v>
      </c>
      <c r="O295" s="292">
        <f t="shared" si="536"/>
        <v>0</v>
      </c>
      <c r="P295" s="292">
        <f t="shared" si="536"/>
        <v>0</v>
      </c>
      <c r="Q295" s="292">
        <f t="shared" si="531"/>
        <v>0</v>
      </c>
      <c r="R295" s="292">
        <f t="shared" si="531"/>
        <v>0</v>
      </c>
      <c r="S295" s="292">
        <f t="shared" si="519"/>
        <v>1273</v>
      </c>
      <c r="T295" s="293">
        <f t="shared" si="524"/>
        <v>550</v>
      </c>
      <c r="U295" s="290">
        <f t="shared" si="506"/>
        <v>74.039090909090916</v>
      </c>
      <c r="V295" s="290">
        <f t="shared" si="507"/>
        <v>67.790909090909096</v>
      </c>
      <c r="W295" s="290">
        <f t="shared" si="508"/>
        <v>106.35454545454546</v>
      </c>
      <c r="X295" s="289">
        <f t="shared" si="525"/>
        <v>636</v>
      </c>
      <c r="Y295" s="290">
        <f t="shared" si="538"/>
        <v>74.400157232704402</v>
      </c>
      <c r="Z295" s="290">
        <f t="shared" si="539"/>
        <v>42.369496855345915</v>
      </c>
      <c r="AA295" s="290">
        <f t="shared" si="540"/>
        <v>164.21698113207546</v>
      </c>
      <c r="AB295" s="289">
        <f t="shared" si="526"/>
        <v>95</v>
      </c>
      <c r="AC295" s="290">
        <f t="shared" si="541"/>
        <v>60.010526315789477</v>
      </c>
      <c r="AD295" s="290">
        <f t="shared" si="542"/>
        <v>50.589473684210525</v>
      </c>
      <c r="AE295" s="290">
        <f t="shared" si="543"/>
        <v>108.49473684210527</v>
      </c>
      <c r="AF295" s="287">
        <f t="shared" si="527"/>
        <v>156</v>
      </c>
      <c r="AG295" s="288">
        <f t="shared" si="509"/>
        <v>128.09677419354824</v>
      </c>
      <c r="AH295" s="288">
        <f t="shared" si="510"/>
        <v>183.62096774193549</v>
      </c>
      <c r="AI295" s="287">
        <f t="shared" si="532"/>
        <v>124</v>
      </c>
      <c r="AJ295" s="284">
        <f t="shared" si="532"/>
        <v>0</v>
      </c>
      <c r="AK295" s="284">
        <f t="shared" si="532"/>
        <v>0</v>
      </c>
      <c r="AL295" s="284"/>
      <c r="AM295" s="284"/>
      <c r="AN295" s="284">
        <f t="shared" si="533"/>
        <v>918</v>
      </c>
      <c r="AO295" s="284">
        <f t="shared" si="533"/>
        <v>942</v>
      </c>
      <c r="AP295" s="291">
        <f t="shared" si="537"/>
        <v>0</v>
      </c>
      <c r="AQ295" s="291">
        <f t="shared" si="537"/>
        <v>0</v>
      </c>
      <c r="AR295" s="292">
        <f t="shared" si="534"/>
        <v>29</v>
      </c>
      <c r="AS295" s="292">
        <f t="shared" si="534"/>
        <v>368</v>
      </c>
      <c r="AT295" s="292">
        <f t="shared" si="534"/>
        <v>17</v>
      </c>
      <c r="AU295" s="292">
        <f t="shared" si="534"/>
        <v>58</v>
      </c>
      <c r="AV295" s="286">
        <f t="shared" si="534"/>
        <v>0</v>
      </c>
      <c r="AW295" s="286">
        <f t="shared" si="534"/>
        <v>0</v>
      </c>
      <c r="AX295" s="286">
        <f t="shared" si="534"/>
        <v>0</v>
      </c>
      <c r="AY295" s="286">
        <f t="shared" si="534"/>
        <v>0</v>
      </c>
      <c r="AZ295" s="286">
        <f t="shared" si="534"/>
        <v>0</v>
      </c>
      <c r="BA295" s="286">
        <f t="shared" si="534"/>
        <v>0</v>
      </c>
      <c r="BB295" s="150"/>
      <c r="BC295" s="287">
        <f t="shared" si="535"/>
        <v>15883.999999999982</v>
      </c>
      <c r="BD295" s="287">
        <f t="shared" si="535"/>
        <v>22769</v>
      </c>
      <c r="BE295" s="333">
        <f t="shared" si="535"/>
        <v>40721.5</v>
      </c>
      <c r="BF295" s="333">
        <f t="shared" si="535"/>
        <v>37285</v>
      </c>
      <c r="BG295" s="333">
        <f t="shared" si="535"/>
        <v>58495</v>
      </c>
      <c r="BH295" s="333">
        <f t="shared" si="535"/>
        <v>47318.5</v>
      </c>
      <c r="BI295" s="333">
        <f t="shared" si="535"/>
        <v>26947</v>
      </c>
      <c r="BJ295" s="333">
        <f t="shared" si="535"/>
        <v>104442</v>
      </c>
      <c r="BK295" s="333">
        <f t="shared" si="535"/>
        <v>5701</v>
      </c>
      <c r="BL295" s="333">
        <f t="shared" si="535"/>
        <v>4806</v>
      </c>
      <c r="BM295" s="333">
        <f t="shared" si="535"/>
        <v>10307</v>
      </c>
      <c r="BN295" s="334">
        <f t="shared" si="493"/>
        <v>5</v>
      </c>
      <c r="BO295" s="87">
        <f t="shared" si="528"/>
        <v>2020</v>
      </c>
      <c r="BP295" s="87"/>
    </row>
    <row r="296" spans="1:68" s="35" customFormat="1" ht="10.5" customHeight="1" x14ac:dyDescent="0.2">
      <c r="A296" s="87" t="str">
        <f t="shared" si="523"/>
        <v>2020-21E400000096</v>
      </c>
      <c r="B296" s="87" t="str">
        <f t="shared" si="495"/>
        <v>Y63</v>
      </c>
      <c r="C296" s="87" t="str">
        <f t="shared" si="496"/>
        <v>2020-21</v>
      </c>
      <c r="D296" s="35" t="s">
        <v>517</v>
      </c>
      <c r="E296" s="42"/>
      <c r="F296" s="86" t="str">
        <f t="shared" si="529"/>
        <v>Y63</v>
      </c>
      <c r="G296" s="86" t="str">
        <f t="shared" si="529"/>
        <v>E40000009</v>
      </c>
      <c r="H296" s="87" t="str">
        <f t="shared" si="529"/>
        <v>North East and Yorkshire</v>
      </c>
      <c r="I296" s="292">
        <f t="shared" si="530"/>
        <v>370</v>
      </c>
      <c r="J296" s="292">
        <f t="shared" si="530"/>
        <v>96</v>
      </c>
      <c r="K296" s="292">
        <f t="shared" si="530"/>
        <v>62</v>
      </c>
      <c r="L296" s="292">
        <f t="shared" si="530"/>
        <v>27</v>
      </c>
      <c r="M296" s="292">
        <f t="shared" si="536"/>
        <v>0</v>
      </c>
      <c r="N296" s="292">
        <f t="shared" si="536"/>
        <v>0</v>
      </c>
      <c r="O296" s="292">
        <f t="shared" si="536"/>
        <v>0</v>
      </c>
      <c r="P296" s="292">
        <f t="shared" si="536"/>
        <v>0</v>
      </c>
      <c r="Q296" s="292">
        <f t="shared" si="531"/>
        <v>0</v>
      </c>
      <c r="R296" s="292">
        <f t="shared" si="531"/>
        <v>0</v>
      </c>
      <c r="S296" s="292">
        <f t="shared" si="519"/>
        <v>1190</v>
      </c>
      <c r="T296" s="293">
        <f t="shared" si="524"/>
        <v>554</v>
      </c>
      <c r="U296" s="290">
        <f t="shared" si="506"/>
        <v>72.372202166064994</v>
      </c>
      <c r="V296" s="290">
        <f t="shared" si="507"/>
        <v>67.653429602888082</v>
      </c>
      <c r="W296" s="290">
        <f t="shared" si="508"/>
        <v>102.96028880866426</v>
      </c>
      <c r="X296" s="289">
        <f t="shared" si="525"/>
        <v>609</v>
      </c>
      <c r="Y296" s="290">
        <f t="shared" si="538"/>
        <v>71.870771756978655</v>
      </c>
      <c r="Z296" s="290">
        <f t="shared" si="539"/>
        <v>48.11165845648604</v>
      </c>
      <c r="AA296" s="290">
        <f t="shared" si="540"/>
        <v>168.38259441707717</v>
      </c>
      <c r="AB296" s="289">
        <f t="shared" si="526"/>
        <v>75</v>
      </c>
      <c r="AC296" s="290">
        <f t="shared" si="541"/>
        <v>46.2</v>
      </c>
      <c r="AD296" s="290">
        <f t="shared" si="542"/>
        <v>41.84</v>
      </c>
      <c r="AE296" s="290">
        <f t="shared" si="543"/>
        <v>71.92</v>
      </c>
      <c r="AF296" s="287">
        <f t="shared" si="527"/>
        <v>184</v>
      </c>
      <c r="AG296" s="288">
        <f t="shared" si="509"/>
        <v>135.80000000000001</v>
      </c>
      <c r="AH296" s="288">
        <f t="shared" si="510"/>
        <v>188</v>
      </c>
      <c r="AI296" s="287">
        <f t="shared" si="532"/>
        <v>165</v>
      </c>
      <c r="AJ296" s="284">
        <f t="shared" si="532"/>
        <v>0</v>
      </c>
      <c r="AK296" s="284">
        <f t="shared" si="532"/>
        <v>0</v>
      </c>
      <c r="AL296" s="284"/>
      <c r="AM296" s="284"/>
      <c r="AN296" s="284">
        <f t="shared" si="533"/>
        <v>0</v>
      </c>
      <c r="AO296" s="284">
        <f t="shared" si="533"/>
        <v>0</v>
      </c>
      <c r="AP296" s="291">
        <f t="shared" si="537"/>
        <v>706</v>
      </c>
      <c r="AQ296" s="291">
        <f t="shared" si="537"/>
        <v>915</v>
      </c>
      <c r="AR296" s="292">
        <f t="shared" ref="AR296:BA305" si="544">SUMIFS(AR$729:AR$10135, $BN$729:$BN$10135, $BN296,$BO$729:$BO$10135, $BO296, $B$729:$B$10135, $B296)</f>
        <v>22</v>
      </c>
      <c r="AS296" s="292">
        <f t="shared" si="544"/>
        <v>347</v>
      </c>
      <c r="AT296" s="292">
        <f t="shared" si="544"/>
        <v>13</v>
      </c>
      <c r="AU296" s="292">
        <f t="shared" si="544"/>
        <v>55</v>
      </c>
      <c r="AV296" s="286">
        <f t="shared" si="544"/>
        <v>0</v>
      </c>
      <c r="AW296" s="286">
        <f t="shared" si="544"/>
        <v>0</v>
      </c>
      <c r="AX296" s="286">
        <f t="shared" si="544"/>
        <v>0</v>
      </c>
      <c r="AY296" s="286">
        <f t="shared" si="544"/>
        <v>0</v>
      </c>
      <c r="AZ296" s="286">
        <f t="shared" si="544"/>
        <v>0</v>
      </c>
      <c r="BA296" s="286">
        <f t="shared" si="544"/>
        <v>0</v>
      </c>
      <c r="BB296" s="150"/>
      <c r="BC296" s="287">
        <f t="shared" ref="BC296:BM305" si="545">SUMIFS(BC$729:BC$10135, $BN$729:$BN$10135, $BN296,$BO$729:$BO$10135, $BO296, $B$729:$B$10135, $B296)</f>
        <v>22407</v>
      </c>
      <c r="BD296" s="287">
        <f t="shared" si="545"/>
        <v>31020</v>
      </c>
      <c r="BE296" s="333">
        <f t="shared" si="545"/>
        <v>40094.200000000004</v>
      </c>
      <c r="BF296" s="333">
        <f t="shared" si="545"/>
        <v>37480</v>
      </c>
      <c r="BG296" s="333">
        <f t="shared" si="545"/>
        <v>57040</v>
      </c>
      <c r="BH296" s="333">
        <f t="shared" si="545"/>
        <v>43769.3</v>
      </c>
      <c r="BI296" s="333">
        <f t="shared" si="545"/>
        <v>29300</v>
      </c>
      <c r="BJ296" s="333">
        <f t="shared" si="545"/>
        <v>102545</v>
      </c>
      <c r="BK296" s="333">
        <f t="shared" si="545"/>
        <v>3465.0000000000005</v>
      </c>
      <c r="BL296" s="333">
        <f t="shared" si="545"/>
        <v>3138</v>
      </c>
      <c r="BM296" s="333">
        <f t="shared" si="545"/>
        <v>5394</v>
      </c>
      <c r="BN296" s="334">
        <f t="shared" si="493"/>
        <v>6</v>
      </c>
      <c r="BO296" s="87">
        <f t="shared" si="528"/>
        <v>2020</v>
      </c>
      <c r="BP296" s="87"/>
    </row>
    <row r="297" spans="1:68" s="35" customFormat="1" ht="10.5" customHeight="1" x14ac:dyDescent="0.2">
      <c r="A297" s="87" t="str">
        <f t="shared" si="523"/>
        <v>2020-21E400000097</v>
      </c>
      <c r="B297" s="87" t="str">
        <f t="shared" si="495"/>
        <v>Y63</v>
      </c>
      <c r="C297" s="87" t="str">
        <f t="shared" si="496"/>
        <v>2020-21</v>
      </c>
      <c r="D297" s="35" t="s">
        <v>518</v>
      </c>
      <c r="E297" s="42"/>
      <c r="F297" s="86" t="str">
        <f t="shared" si="529"/>
        <v>Y63</v>
      </c>
      <c r="G297" s="86" t="str">
        <f t="shared" si="529"/>
        <v>E40000009</v>
      </c>
      <c r="H297" s="87" t="str">
        <f t="shared" si="529"/>
        <v>North East and Yorkshire</v>
      </c>
      <c r="I297" s="292">
        <f t="shared" si="530"/>
        <v>406</v>
      </c>
      <c r="J297" s="292">
        <f t="shared" si="530"/>
        <v>104</v>
      </c>
      <c r="K297" s="292">
        <f t="shared" si="530"/>
        <v>62</v>
      </c>
      <c r="L297" s="292">
        <f t="shared" si="530"/>
        <v>36</v>
      </c>
      <c r="M297" s="292">
        <f t="shared" si="536"/>
        <v>0</v>
      </c>
      <c r="N297" s="292">
        <f t="shared" si="536"/>
        <v>0</v>
      </c>
      <c r="O297" s="292">
        <f t="shared" si="536"/>
        <v>0</v>
      </c>
      <c r="P297" s="292">
        <f t="shared" si="536"/>
        <v>0</v>
      </c>
      <c r="Q297" s="292">
        <f t="shared" si="531"/>
        <v>122</v>
      </c>
      <c r="R297" s="292">
        <f t="shared" si="531"/>
        <v>69</v>
      </c>
      <c r="S297" s="292">
        <f t="shared" si="519"/>
        <v>1098</v>
      </c>
      <c r="T297" s="293">
        <f t="shared" si="524"/>
        <v>717</v>
      </c>
      <c r="U297" s="290">
        <f t="shared" ref="U297:U328" si="546">BE297/T297</f>
        <v>72.94114365411437</v>
      </c>
      <c r="V297" s="290">
        <f t="shared" ref="V297:V328" si="547">BF297/T297</f>
        <v>66.839609483960942</v>
      </c>
      <c r="W297" s="290">
        <f t="shared" ref="W297:W328" si="548">BG297/T297</f>
        <v>108.23152022315202</v>
      </c>
      <c r="X297" s="289">
        <f t="shared" si="525"/>
        <v>794</v>
      </c>
      <c r="Y297" s="290">
        <f t="shared" si="538"/>
        <v>80.198236775818629</v>
      </c>
      <c r="Z297" s="290">
        <f t="shared" si="539"/>
        <v>42.159949622166245</v>
      </c>
      <c r="AA297" s="290">
        <f t="shared" si="540"/>
        <v>191.02267002518892</v>
      </c>
      <c r="AB297" s="289">
        <f t="shared" si="526"/>
        <v>98</v>
      </c>
      <c r="AC297" s="290">
        <f t="shared" si="541"/>
        <v>54.3</v>
      </c>
      <c r="AD297" s="290">
        <f t="shared" si="542"/>
        <v>47.071428571428569</v>
      </c>
      <c r="AE297" s="290">
        <f t="shared" si="543"/>
        <v>91.285714285714292</v>
      </c>
      <c r="AF297" s="287">
        <f t="shared" si="527"/>
        <v>241</v>
      </c>
      <c r="AG297" s="288">
        <f t="shared" ref="AG297:AG328" si="549">BC297/AI297</f>
        <v>133.23880597014914</v>
      </c>
      <c r="AH297" s="288">
        <f t="shared" ref="AH297:AH328" si="550">BD297/AI297</f>
        <v>175.1074626865672</v>
      </c>
      <c r="AI297" s="287">
        <f t="shared" si="532"/>
        <v>201</v>
      </c>
      <c r="AJ297" s="284">
        <f t="shared" si="532"/>
        <v>159</v>
      </c>
      <c r="AK297" s="284">
        <f t="shared" si="532"/>
        <v>242</v>
      </c>
      <c r="AL297" s="284"/>
      <c r="AM297" s="284"/>
      <c r="AN297" s="284">
        <f t="shared" si="533"/>
        <v>0</v>
      </c>
      <c r="AO297" s="284">
        <f t="shared" si="533"/>
        <v>0</v>
      </c>
      <c r="AP297" s="291">
        <f t="shared" si="537"/>
        <v>0</v>
      </c>
      <c r="AQ297" s="291">
        <f t="shared" si="537"/>
        <v>0</v>
      </c>
      <c r="AR297" s="292">
        <f t="shared" si="544"/>
        <v>34</v>
      </c>
      <c r="AS297" s="292">
        <f t="shared" si="544"/>
        <v>382</v>
      </c>
      <c r="AT297" s="292">
        <f t="shared" si="544"/>
        <v>17</v>
      </c>
      <c r="AU297" s="292">
        <f t="shared" si="544"/>
        <v>54</v>
      </c>
      <c r="AV297" s="286">
        <f t="shared" si="544"/>
        <v>0</v>
      </c>
      <c r="AW297" s="286">
        <f t="shared" si="544"/>
        <v>0</v>
      </c>
      <c r="AX297" s="286">
        <f t="shared" si="544"/>
        <v>0</v>
      </c>
      <c r="AY297" s="286">
        <f t="shared" si="544"/>
        <v>0</v>
      </c>
      <c r="AZ297" s="286">
        <f t="shared" si="544"/>
        <v>0</v>
      </c>
      <c r="BA297" s="286">
        <f t="shared" si="544"/>
        <v>0</v>
      </c>
      <c r="BB297" s="150"/>
      <c r="BC297" s="287">
        <f t="shared" si="545"/>
        <v>26780.999999999978</v>
      </c>
      <c r="BD297" s="287">
        <f t="shared" si="545"/>
        <v>35196.600000000006</v>
      </c>
      <c r="BE297" s="333">
        <f t="shared" si="545"/>
        <v>52298.8</v>
      </c>
      <c r="BF297" s="333">
        <f t="shared" si="545"/>
        <v>47924</v>
      </c>
      <c r="BG297" s="333">
        <f t="shared" si="545"/>
        <v>77602</v>
      </c>
      <c r="BH297" s="333">
        <f t="shared" si="545"/>
        <v>63677.399999999994</v>
      </c>
      <c r="BI297" s="333">
        <f t="shared" si="545"/>
        <v>33475</v>
      </c>
      <c r="BJ297" s="333">
        <f t="shared" si="545"/>
        <v>151672</v>
      </c>
      <c r="BK297" s="333">
        <f t="shared" si="545"/>
        <v>5321.4</v>
      </c>
      <c r="BL297" s="333">
        <f t="shared" si="545"/>
        <v>4613</v>
      </c>
      <c r="BM297" s="333">
        <f t="shared" si="545"/>
        <v>8946</v>
      </c>
      <c r="BN297" s="334">
        <f t="shared" si="493"/>
        <v>7</v>
      </c>
      <c r="BO297" s="87">
        <f t="shared" si="528"/>
        <v>2020</v>
      </c>
      <c r="BP297" s="87"/>
    </row>
    <row r="298" spans="1:68" s="35" customFormat="1" ht="10.5" customHeight="1" x14ac:dyDescent="0.2">
      <c r="A298" s="87" t="str">
        <f t="shared" si="523"/>
        <v>2020-21E400000098</v>
      </c>
      <c r="B298" s="87" t="str">
        <f t="shared" si="495"/>
        <v>Y63</v>
      </c>
      <c r="C298" s="87" t="str">
        <f t="shared" si="496"/>
        <v>2020-21</v>
      </c>
      <c r="D298" s="35" t="s">
        <v>519</v>
      </c>
      <c r="E298" s="42"/>
      <c r="F298" s="86" t="str">
        <f t="shared" si="529"/>
        <v>Y63</v>
      </c>
      <c r="G298" s="86" t="str">
        <f t="shared" si="529"/>
        <v>E40000009</v>
      </c>
      <c r="H298" s="87" t="str">
        <f t="shared" si="529"/>
        <v>North East and Yorkshire</v>
      </c>
      <c r="I298" s="292">
        <f t="shared" si="530"/>
        <v>393</v>
      </c>
      <c r="J298" s="292">
        <f t="shared" si="530"/>
        <v>136</v>
      </c>
      <c r="K298" s="292">
        <f t="shared" si="530"/>
        <v>77</v>
      </c>
      <c r="L298" s="292">
        <f t="shared" si="530"/>
        <v>46</v>
      </c>
      <c r="M298" s="292">
        <f t="shared" si="536"/>
        <v>0</v>
      </c>
      <c r="N298" s="292">
        <f t="shared" si="536"/>
        <v>0</v>
      </c>
      <c r="O298" s="292">
        <f t="shared" si="536"/>
        <v>0</v>
      </c>
      <c r="P298" s="292">
        <f t="shared" si="536"/>
        <v>0</v>
      </c>
      <c r="Q298" s="292">
        <f t="shared" si="531"/>
        <v>0</v>
      </c>
      <c r="R298" s="292">
        <f t="shared" si="531"/>
        <v>0</v>
      </c>
      <c r="S298" s="292">
        <f t="shared" si="519"/>
        <v>1149</v>
      </c>
      <c r="T298" s="293">
        <f t="shared" si="524"/>
        <v>705</v>
      </c>
      <c r="U298" s="290">
        <f t="shared" si="546"/>
        <v>80.36</v>
      </c>
      <c r="V298" s="290">
        <f t="shared" si="547"/>
        <v>72.8</v>
      </c>
      <c r="W298" s="290">
        <f t="shared" si="548"/>
        <v>115.8</v>
      </c>
      <c r="X298" s="289">
        <f t="shared" si="525"/>
        <v>801</v>
      </c>
      <c r="Y298" s="290">
        <f t="shared" si="538"/>
        <v>80.721722846441949</v>
      </c>
      <c r="Z298" s="290">
        <f t="shared" si="539"/>
        <v>38.610486891385769</v>
      </c>
      <c r="AA298" s="290">
        <f t="shared" si="540"/>
        <v>186.81647940074907</v>
      </c>
      <c r="AB298" s="289">
        <f t="shared" si="526"/>
        <v>120</v>
      </c>
      <c r="AC298" s="290">
        <f t="shared" si="541"/>
        <v>56.68333333333333</v>
      </c>
      <c r="AD298" s="290">
        <f t="shared" si="542"/>
        <v>45.833333333333336</v>
      </c>
      <c r="AE298" s="290">
        <f t="shared" si="543"/>
        <v>109.29166666666667</v>
      </c>
      <c r="AF298" s="287">
        <f t="shared" si="527"/>
        <v>220</v>
      </c>
      <c r="AG298" s="288">
        <f t="shared" si="549"/>
        <v>129.32843137254878</v>
      </c>
      <c r="AH298" s="288">
        <f t="shared" si="550"/>
        <v>197.36470588235295</v>
      </c>
      <c r="AI298" s="287">
        <f t="shared" si="532"/>
        <v>204</v>
      </c>
      <c r="AJ298" s="284">
        <f t="shared" si="532"/>
        <v>0</v>
      </c>
      <c r="AK298" s="284">
        <f t="shared" si="532"/>
        <v>0</v>
      </c>
      <c r="AL298" s="284"/>
      <c r="AM298" s="284"/>
      <c r="AN298" s="284">
        <f t="shared" si="533"/>
        <v>935</v>
      </c>
      <c r="AO298" s="284">
        <f t="shared" si="533"/>
        <v>963</v>
      </c>
      <c r="AP298" s="291">
        <f t="shared" si="537"/>
        <v>0</v>
      </c>
      <c r="AQ298" s="291">
        <f t="shared" si="537"/>
        <v>0</v>
      </c>
      <c r="AR298" s="292">
        <f t="shared" si="544"/>
        <v>39</v>
      </c>
      <c r="AS298" s="292">
        <f t="shared" si="544"/>
        <v>366</v>
      </c>
      <c r="AT298" s="292">
        <f t="shared" si="544"/>
        <v>16</v>
      </c>
      <c r="AU298" s="292">
        <f t="shared" si="544"/>
        <v>72</v>
      </c>
      <c r="AV298" s="286">
        <f t="shared" si="544"/>
        <v>0</v>
      </c>
      <c r="AW298" s="286">
        <f t="shared" si="544"/>
        <v>0</v>
      </c>
      <c r="AX298" s="286">
        <f t="shared" si="544"/>
        <v>0</v>
      </c>
      <c r="AY298" s="286">
        <f t="shared" si="544"/>
        <v>0</v>
      </c>
      <c r="AZ298" s="286">
        <f t="shared" si="544"/>
        <v>0</v>
      </c>
      <c r="BA298" s="286">
        <f t="shared" si="544"/>
        <v>0</v>
      </c>
      <c r="BB298" s="150"/>
      <c r="BC298" s="287">
        <f t="shared" si="545"/>
        <v>26382.999999999949</v>
      </c>
      <c r="BD298" s="287">
        <f t="shared" si="545"/>
        <v>40262.400000000001</v>
      </c>
      <c r="BE298" s="333">
        <f t="shared" si="545"/>
        <v>56653.799999999996</v>
      </c>
      <c r="BF298" s="333">
        <f t="shared" si="545"/>
        <v>51324</v>
      </c>
      <c r="BG298" s="333">
        <f t="shared" si="545"/>
        <v>81639</v>
      </c>
      <c r="BH298" s="333">
        <f t="shared" si="545"/>
        <v>64658.1</v>
      </c>
      <c r="BI298" s="333">
        <f t="shared" si="545"/>
        <v>30927</v>
      </c>
      <c r="BJ298" s="333">
        <f t="shared" si="545"/>
        <v>149640</v>
      </c>
      <c r="BK298" s="333">
        <f t="shared" si="545"/>
        <v>6802</v>
      </c>
      <c r="BL298" s="333">
        <f t="shared" si="545"/>
        <v>5500</v>
      </c>
      <c r="BM298" s="333">
        <f t="shared" si="545"/>
        <v>13115</v>
      </c>
      <c r="BN298" s="334">
        <f t="shared" si="493"/>
        <v>8</v>
      </c>
      <c r="BO298" s="87">
        <f t="shared" si="528"/>
        <v>2020</v>
      </c>
      <c r="BP298" s="87"/>
    </row>
    <row r="299" spans="1:68" s="35" customFormat="1" ht="10.5" customHeight="1" x14ac:dyDescent="0.2">
      <c r="A299" s="87" t="str">
        <f t="shared" si="523"/>
        <v>2020-21E400000099</v>
      </c>
      <c r="B299" s="87" t="str">
        <f t="shared" si="495"/>
        <v>Y63</v>
      </c>
      <c r="C299" s="87" t="str">
        <f t="shared" si="496"/>
        <v>2020-21</v>
      </c>
      <c r="D299" s="35" t="s">
        <v>520</v>
      </c>
      <c r="E299" s="42"/>
      <c r="F299" s="86" t="str">
        <f t="shared" si="529"/>
        <v>Y63</v>
      </c>
      <c r="G299" s="86" t="str">
        <f t="shared" si="529"/>
        <v>E40000009</v>
      </c>
      <c r="H299" s="87" t="str">
        <f t="shared" si="529"/>
        <v>North East and Yorkshire</v>
      </c>
      <c r="I299" s="292">
        <f t="shared" si="530"/>
        <v>416</v>
      </c>
      <c r="J299" s="292">
        <f t="shared" si="530"/>
        <v>110</v>
      </c>
      <c r="K299" s="292">
        <f t="shared" si="530"/>
        <v>61</v>
      </c>
      <c r="L299" s="292">
        <f t="shared" si="530"/>
        <v>31</v>
      </c>
      <c r="M299" s="292">
        <f t="shared" si="536"/>
        <v>0</v>
      </c>
      <c r="N299" s="292">
        <f t="shared" si="536"/>
        <v>0</v>
      </c>
      <c r="O299" s="292">
        <f t="shared" si="536"/>
        <v>0</v>
      </c>
      <c r="P299" s="292">
        <f t="shared" si="536"/>
        <v>0</v>
      </c>
      <c r="Q299" s="292">
        <f t="shared" si="531"/>
        <v>0</v>
      </c>
      <c r="R299" s="292">
        <f t="shared" si="531"/>
        <v>0</v>
      </c>
      <c r="S299" s="292">
        <f t="shared" si="519"/>
        <v>1196</v>
      </c>
      <c r="T299" s="293">
        <f t="shared" si="524"/>
        <v>639</v>
      </c>
      <c r="U299" s="290">
        <f t="shared" si="546"/>
        <v>81.830046948356809</v>
      </c>
      <c r="V299" s="290">
        <f t="shared" si="547"/>
        <v>72.882629107981217</v>
      </c>
      <c r="W299" s="290">
        <f t="shared" si="548"/>
        <v>123.88262910798122</v>
      </c>
      <c r="X299" s="289">
        <f t="shared" si="525"/>
        <v>761</v>
      </c>
      <c r="Y299" s="290">
        <f t="shared" si="538"/>
        <v>82.916688567674115</v>
      </c>
      <c r="Z299" s="290">
        <f t="shared" si="539"/>
        <v>41.73718791064389</v>
      </c>
      <c r="AA299" s="290">
        <f t="shared" si="540"/>
        <v>210.52036793692511</v>
      </c>
      <c r="AB299" s="289">
        <f t="shared" si="526"/>
        <v>94</v>
      </c>
      <c r="AC299" s="290">
        <f t="shared" si="541"/>
        <v>51.689361702127663</v>
      </c>
      <c r="AD299" s="290">
        <f t="shared" si="542"/>
        <v>43.329787234042556</v>
      </c>
      <c r="AE299" s="290">
        <f t="shared" si="543"/>
        <v>82.457446808510639</v>
      </c>
      <c r="AF299" s="287">
        <f t="shared" si="527"/>
        <v>176</v>
      </c>
      <c r="AG299" s="288">
        <f t="shared" si="549"/>
        <v>130.20858895705538</v>
      </c>
      <c r="AH299" s="288">
        <f t="shared" si="550"/>
        <v>175.02576687116562</v>
      </c>
      <c r="AI299" s="287">
        <f t="shared" si="532"/>
        <v>163</v>
      </c>
      <c r="AJ299" s="284">
        <f t="shared" si="532"/>
        <v>0</v>
      </c>
      <c r="AK299" s="284">
        <f t="shared" si="532"/>
        <v>0</v>
      </c>
      <c r="AL299" s="284"/>
      <c r="AM299" s="284"/>
      <c r="AN299" s="284">
        <f t="shared" si="533"/>
        <v>0</v>
      </c>
      <c r="AO299" s="284">
        <f t="shared" si="533"/>
        <v>0</v>
      </c>
      <c r="AP299" s="291">
        <f t="shared" si="537"/>
        <v>738</v>
      </c>
      <c r="AQ299" s="291">
        <f t="shared" si="537"/>
        <v>937</v>
      </c>
      <c r="AR299" s="292">
        <f t="shared" si="544"/>
        <v>34</v>
      </c>
      <c r="AS299" s="292">
        <f t="shared" si="544"/>
        <v>384</v>
      </c>
      <c r="AT299" s="292">
        <f t="shared" si="544"/>
        <v>19</v>
      </c>
      <c r="AU299" s="292">
        <f t="shared" si="544"/>
        <v>50</v>
      </c>
      <c r="AV299" s="286">
        <f t="shared" si="544"/>
        <v>0</v>
      </c>
      <c r="AW299" s="286">
        <f t="shared" si="544"/>
        <v>0</v>
      </c>
      <c r="AX299" s="286">
        <f t="shared" si="544"/>
        <v>0</v>
      </c>
      <c r="AY299" s="286">
        <f t="shared" si="544"/>
        <v>0</v>
      </c>
      <c r="AZ299" s="286">
        <f t="shared" si="544"/>
        <v>0</v>
      </c>
      <c r="BA299" s="286">
        <f t="shared" si="544"/>
        <v>0</v>
      </c>
      <c r="BB299" s="150"/>
      <c r="BC299" s="287">
        <f t="shared" si="545"/>
        <v>21224.000000000029</v>
      </c>
      <c r="BD299" s="287">
        <f t="shared" si="545"/>
        <v>28529.199999999997</v>
      </c>
      <c r="BE299" s="333">
        <f t="shared" si="545"/>
        <v>52289.4</v>
      </c>
      <c r="BF299" s="333">
        <f t="shared" si="545"/>
        <v>46572</v>
      </c>
      <c r="BG299" s="333">
        <f t="shared" si="545"/>
        <v>79161</v>
      </c>
      <c r="BH299" s="333">
        <f t="shared" si="545"/>
        <v>63099.6</v>
      </c>
      <c r="BI299" s="333">
        <f t="shared" si="545"/>
        <v>31762</v>
      </c>
      <c r="BJ299" s="333">
        <f t="shared" si="545"/>
        <v>160206</v>
      </c>
      <c r="BK299" s="333">
        <f t="shared" si="545"/>
        <v>4858.8</v>
      </c>
      <c r="BL299" s="333">
        <f t="shared" si="545"/>
        <v>4073</v>
      </c>
      <c r="BM299" s="333">
        <f t="shared" si="545"/>
        <v>7751</v>
      </c>
      <c r="BN299" s="334">
        <f t="shared" si="493"/>
        <v>9</v>
      </c>
      <c r="BO299" s="87">
        <f t="shared" si="528"/>
        <v>2020</v>
      </c>
      <c r="BP299" s="87"/>
    </row>
    <row r="300" spans="1:68" s="35" customFormat="1" ht="10.5" customHeight="1" x14ac:dyDescent="0.2">
      <c r="A300" s="87" t="str">
        <f t="shared" si="523"/>
        <v>2020-21E4000000910</v>
      </c>
      <c r="B300" s="87" t="str">
        <f t="shared" si="495"/>
        <v>Y63</v>
      </c>
      <c r="C300" s="87" t="str">
        <f t="shared" si="496"/>
        <v>2020-21</v>
      </c>
      <c r="D300" s="35" t="s">
        <v>521</v>
      </c>
      <c r="E300" s="42"/>
      <c r="F300" s="86" t="str">
        <f t="shared" ref="F300:H319" si="551">F299</f>
        <v>Y63</v>
      </c>
      <c r="G300" s="86" t="str">
        <f t="shared" si="551"/>
        <v>E40000009</v>
      </c>
      <c r="H300" s="87" t="str">
        <f t="shared" si="551"/>
        <v>North East and Yorkshire</v>
      </c>
      <c r="I300" s="292">
        <f t="shared" si="530"/>
        <v>499</v>
      </c>
      <c r="J300" s="292">
        <f t="shared" si="530"/>
        <v>122</v>
      </c>
      <c r="K300" s="292">
        <f t="shared" si="530"/>
        <v>59</v>
      </c>
      <c r="L300" s="292">
        <f t="shared" si="530"/>
        <v>25</v>
      </c>
      <c r="M300" s="292">
        <f t="shared" si="536"/>
        <v>0</v>
      </c>
      <c r="N300" s="292">
        <f t="shared" si="536"/>
        <v>0</v>
      </c>
      <c r="O300" s="292">
        <f t="shared" si="536"/>
        <v>0</v>
      </c>
      <c r="P300" s="292">
        <f t="shared" si="536"/>
        <v>0</v>
      </c>
      <c r="Q300" s="292">
        <f t="shared" si="531"/>
        <v>159</v>
      </c>
      <c r="R300" s="292">
        <f t="shared" si="531"/>
        <v>112</v>
      </c>
      <c r="S300" s="292">
        <f t="shared" si="519"/>
        <v>1333</v>
      </c>
      <c r="T300" s="293">
        <f t="shared" si="524"/>
        <v>567</v>
      </c>
      <c r="U300" s="290">
        <f t="shared" si="546"/>
        <v>93.597707231040559</v>
      </c>
      <c r="V300" s="290">
        <f t="shared" si="547"/>
        <v>80.192239858906532</v>
      </c>
      <c r="W300" s="290">
        <f t="shared" si="548"/>
        <v>145.17460317460316</v>
      </c>
      <c r="X300" s="289">
        <f t="shared" si="525"/>
        <v>765</v>
      </c>
      <c r="Y300" s="290">
        <f t="shared" si="538"/>
        <v>78.495294117647049</v>
      </c>
      <c r="Z300" s="290">
        <f t="shared" si="539"/>
        <v>42.529411764705884</v>
      </c>
      <c r="AA300" s="290">
        <f t="shared" si="540"/>
        <v>195.65882352941176</v>
      </c>
      <c r="AB300" s="289">
        <f t="shared" si="526"/>
        <v>99</v>
      </c>
      <c r="AC300" s="290">
        <f t="shared" si="541"/>
        <v>55.574747474747468</v>
      </c>
      <c r="AD300" s="290">
        <f t="shared" si="542"/>
        <v>49.585858585858588</v>
      </c>
      <c r="AE300" s="290">
        <f t="shared" si="543"/>
        <v>97.050505050505052</v>
      </c>
      <c r="AF300" s="287">
        <f t="shared" si="527"/>
        <v>224</v>
      </c>
      <c r="AG300" s="288">
        <f t="shared" si="549"/>
        <v>138.92227979274583</v>
      </c>
      <c r="AH300" s="288">
        <f t="shared" si="550"/>
        <v>176.47046632124355</v>
      </c>
      <c r="AI300" s="287">
        <f t="shared" si="532"/>
        <v>193</v>
      </c>
      <c r="AJ300" s="284">
        <f t="shared" si="532"/>
        <v>191</v>
      </c>
      <c r="AK300" s="284">
        <f t="shared" si="532"/>
        <v>297</v>
      </c>
      <c r="AL300" s="284"/>
      <c r="AM300" s="284"/>
      <c r="AN300" s="284">
        <f t="shared" si="533"/>
        <v>0</v>
      </c>
      <c r="AO300" s="284">
        <f t="shared" si="533"/>
        <v>0</v>
      </c>
      <c r="AP300" s="291">
        <f t="shared" si="537"/>
        <v>0</v>
      </c>
      <c r="AQ300" s="291">
        <f t="shared" si="537"/>
        <v>0</v>
      </c>
      <c r="AR300" s="292">
        <f t="shared" si="544"/>
        <v>31</v>
      </c>
      <c r="AS300" s="292">
        <f t="shared" si="544"/>
        <v>475</v>
      </c>
      <c r="AT300" s="292">
        <f t="shared" si="544"/>
        <v>12</v>
      </c>
      <c r="AU300" s="292">
        <f t="shared" si="544"/>
        <v>54</v>
      </c>
      <c r="AV300" s="286">
        <f t="shared" si="544"/>
        <v>0</v>
      </c>
      <c r="AW300" s="286">
        <f t="shared" si="544"/>
        <v>0</v>
      </c>
      <c r="AX300" s="286">
        <f t="shared" si="544"/>
        <v>0</v>
      </c>
      <c r="AY300" s="286">
        <f t="shared" si="544"/>
        <v>0</v>
      </c>
      <c r="AZ300" s="286">
        <f t="shared" si="544"/>
        <v>0</v>
      </c>
      <c r="BA300" s="286">
        <f t="shared" si="544"/>
        <v>0</v>
      </c>
      <c r="BB300" s="150"/>
      <c r="BC300" s="287">
        <f t="shared" si="545"/>
        <v>26811.999999999942</v>
      </c>
      <c r="BD300" s="287">
        <f t="shared" si="545"/>
        <v>34058.800000000003</v>
      </c>
      <c r="BE300" s="333">
        <f t="shared" si="545"/>
        <v>53069.899999999994</v>
      </c>
      <c r="BF300" s="333">
        <f t="shared" si="545"/>
        <v>45469</v>
      </c>
      <c r="BG300" s="333">
        <f t="shared" si="545"/>
        <v>82314</v>
      </c>
      <c r="BH300" s="333">
        <f t="shared" si="545"/>
        <v>60048.899999999994</v>
      </c>
      <c r="BI300" s="333">
        <f t="shared" si="545"/>
        <v>32535</v>
      </c>
      <c r="BJ300" s="333">
        <f t="shared" si="545"/>
        <v>149679</v>
      </c>
      <c r="BK300" s="333">
        <f t="shared" si="545"/>
        <v>5501.9</v>
      </c>
      <c r="BL300" s="333">
        <f t="shared" si="545"/>
        <v>4909</v>
      </c>
      <c r="BM300" s="333">
        <f t="shared" si="545"/>
        <v>9608</v>
      </c>
      <c r="BN300" s="334">
        <f t="shared" si="493"/>
        <v>10</v>
      </c>
      <c r="BO300" s="87">
        <f t="shared" si="528"/>
        <v>2020</v>
      </c>
      <c r="BP300" s="87"/>
    </row>
    <row r="301" spans="1:68" s="35" customFormat="1" ht="10.5" customHeight="1" x14ac:dyDescent="0.2">
      <c r="A301" s="87" t="str">
        <f t="shared" si="523"/>
        <v>2020-21E4000000911</v>
      </c>
      <c r="B301" s="87" t="str">
        <f t="shared" si="495"/>
        <v>Y63</v>
      </c>
      <c r="C301" s="87" t="str">
        <f t="shared" si="496"/>
        <v>2020-21</v>
      </c>
      <c r="D301" s="35" t="s">
        <v>522</v>
      </c>
      <c r="E301" s="42"/>
      <c r="F301" s="86" t="str">
        <f t="shared" si="551"/>
        <v>Y63</v>
      </c>
      <c r="G301" s="86" t="str">
        <f t="shared" si="551"/>
        <v>E40000009</v>
      </c>
      <c r="H301" s="87" t="str">
        <f t="shared" si="551"/>
        <v>North East and Yorkshire</v>
      </c>
      <c r="I301" s="292">
        <f t="shared" si="530"/>
        <v>478</v>
      </c>
      <c r="J301" s="292">
        <f t="shared" si="530"/>
        <v>108</v>
      </c>
      <c r="K301" s="292">
        <f t="shared" si="530"/>
        <v>70</v>
      </c>
      <c r="L301" s="292">
        <f t="shared" si="530"/>
        <v>29</v>
      </c>
      <c r="M301" s="292">
        <f t="shared" si="536"/>
        <v>0</v>
      </c>
      <c r="N301" s="292">
        <f t="shared" si="536"/>
        <v>0</v>
      </c>
      <c r="O301" s="292">
        <f t="shared" si="536"/>
        <v>0</v>
      </c>
      <c r="P301" s="292">
        <f t="shared" si="536"/>
        <v>0</v>
      </c>
      <c r="Q301" s="292">
        <f t="shared" si="531"/>
        <v>0</v>
      </c>
      <c r="R301" s="292">
        <f t="shared" si="531"/>
        <v>0</v>
      </c>
      <c r="S301" s="292">
        <f t="shared" si="519"/>
        <v>1281</v>
      </c>
      <c r="T301" s="293">
        <f t="shared" si="524"/>
        <v>562</v>
      </c>
      <c r="U301" s="290">
        <f t="shared" si="546"/>
        <v>86.859964412811394</v>
      </c>
      <c r="V301" s="290">
        <f t="shared" si="547"/>
        <v>78.112099644128108</v>
      </c>
      <c r="W301" s="290">
        <f t="shared" si="548"/>
        <v>126.74199288256227</v>
      </c>
      <c r="X301" s="289">
        <f t="shared" si="525"/>
        <v>765</v>
      </c>
      <c r="Y301" s="290">
        <f t="shared" si="538"/>
        <v>75.037777777777777</v>
      </c>
      <c r="Z301" s="290">
        <f t="shared" si="539"/>
        <v>43.2</v>
      </c>
      <c r="AA301" s="290">
        <f t="shared" si="540"/>
        <v>188.77777777777777</v>
      </c>
      <c r="AB301" s="289">
        <f t="shared" si="526"/>
        <v>104</v>
      </c>
      <c r="AC301" s="290">
        <f t="shared" si="541"/>
        <v>60.346153846153847</v>
      </c>
      <c r="AD301" s="290">
        <f t="shared" si="542"/>
        <v>48.403846153846153</v>
      </c>
      <c r="AE301" s="290">
        <f t="shared" si="543"/>
        <v>99.942307692307693</v>
      </c>
      <c r="AF301" s="287">
        <f t="shared" si="527"/>
        <v>251</v>
      </c>
      <c r="AG301" s="288">
        <f t="shared" si="549"/>
        <v>146.109589041096</v>
      </c>
      <c r="AH301" s="288">
        <f t="shared" si="550"/>
        <v>201.22191780821916</v>
      </c>
      <c r="AI301" s="287">
        <f t="shared" si="532"/>
        <v>219</v>
      </c>
      <c r="AJ301" s="284">
        <f t="shared" si="532"/>
        <v>0</v>
      </c>
      <c r="AK301" s="284">
        <f t="shared" si="532"/>
        <v>0</v>
      </c>
      <c r="AL301" s="284"/>
      <c r="AM301" s="284"/>
      <c r="AN301" s="284">
        <f t="shared" si="533"/>
        <v>865</v>
      </c>
      <c r="AO301" s="284">
        <f t="shared" si="533"/>
        <v>907</v>
      </c>
      <c r="AP301" s="291">
        <f t="shared" si="537"/>
        <v>0</v>
      </c>
      <c r="AQ301" s="291">
        <f t="shared" si="537"/>
        <v>0</v>
      </c>
      <c r="AR301" s="292">
        <f t="shared" si="544"/>
        <v>34</v>
      </c>
      <c r="AS301" s="292">
        <f t="shared" si="544"/>
        <v>450</v>
      </c>
      <c r="AT301" s="292">
        <f t="shared" si="544"/>
        <v>16</v>
      </c>
      <c r="AU301" s="292">
        <f t="shared" si="544"/>
        <v>65</v>
      </c>
      <c r="AV301" s="286">
        <f t="shared" si="544"/>
        <v>0</v>
      </c>
      <c r="AW301" s="286">
        <f t="shared" si="544"/>
        <v>0</v>
      </c>
      <c r="AX301" s="286">
        <f t="shared" si="544"/>
        <v>0</v>
      </c>
      <c r="AY301" s="286">
        <f t="shared" si="544"/>
        <v>0</v>
      </c>
      <c r="AZ301" s="286">
        <f t="shared" si="544"/>
        <v>0</v>
      </c>
      <c r="BA301" s="286">
        <f t="shared" si="544"/>
        <v>0</v>
      </c>
      <c r="BB301" s="150"/>
      <c r="BC301" s="287">
        <f t="shared" si="545"/>
        <v>31998.000000000025</v>
      </c>
      <c r="BD301" s="287">
        <f t="shared" si="545"/>
        <v>44067.6</v>
      </c>
      <c r="BE301" s="333">
        <f t="shared" si="545"/>
        <v>48815.3</v>
      </c>
      <c r="BF301" s="333">
        <f t="shared" si="545"/>
        <v>43899</v>
      </c>
      <c r="BG301" s="333">
        <f t="shared" si="545"/>
        <v>71229</v>
      </c>
      <c r="BH301" s="333">
        <f t="shared" si="545"/>
        <v>57403.899999999994</v>
      </c>
      <c r="BI301" s="333">
        <f t="shared" si="545"/>
        <v>33048</v>
      </c>
      <c r="BJ301" s="333">
        <f t="shared" si="545"/>
        <v>144415</v>
      </c>
      <c r="BK301" s="333">
        <f t="shared" si="545"/>
        <v>6276</v>
      </c>
      <c r="BL301" s="333">
        <f t="shared" si="545"/>
        <v>5034</v>
      </c>
      <c r="BM301" s="333">
        <f t="shared" si="545"/>
        <v>10394</v>
      </c>
      <c r="BN301" s="334">
        <f t="shared" si="493"/>
        <v>11</v>
      </c>
      <c r="BO301" s="87">
        <f t="shared" si="528"/>
        <v>2020</v>
      </c>
      <c r="BP301" s="87"/>
    </row>
    <row r="302" spans="1:68" s="35" customFormat="1" ht="10.5" customHeight="1" x14ac:dyDescent="0.2">
      <c r="A302" s="87" t="str">
        <f t="shared" si="523"/>
        <v>2020-21E4000000912</v>
      </c>
      <c r="B302" s="87" t="str">
        <f t="shared" si="495"/>
        <v>Y63</v>
      </c>
      <c r="C302" s="87" t="str">
        <f t="shared" si="496"/>
        <v>2020-21</v>
      </c>
      <c r="D302" s="35" t="s">
        <v>523</v>
      </c>
      <c r="E302" s="42"/>
      <c r="F302" s="86" t="str">
        <f t="shared" si="551"/>
        <v>Y63</v>
      </c>
      <c r="G302" s="86" t="str">
        <f t="shared" si="551"/>
        <v>E40000009</v>
      </c>
      <c r="H302" s="87" t="str">
        <f t="shared" si="551"/>
        <v>North East and Yorkshire</v>
      </c>
      <c r="I302" s="292">
        <f t="shared" si="530"/>
        <v>509</v>
      </c>
      <c r="J302" s="292">
        <f t="shared" si="530"/>
        <v>111</v>
      </c>
      <c r="K302" s="292">
        <f t="shared" si="530"/>
        <v>63</v>
      </c>
      <c r="L302" s="292">
        <f t="shared" si="530"/>
        <v>27</v>
      </c>
      <c r="M302" s="292">
        <f t="shared" si="536"/>
        <v>0</v>
      </c>
      <c r="N302" s="292">
        <f t="shared" si="536"/>
        <v>0</v>
      </c>
      <c r="O302" s="292">
        <f t="shared" si="536"/>
        <v>0</v>
      </c>
      <c r="P302" s="292">
        <f t="shared" si="536"/>
        <v>0</v>
      </c>
      <c r="Q302" s="292">
        <f t="shared" si="531"/>
        <v>0</v>
      </c>
      <c r="R302" s="292">
        <f t="shared" si="531"/>
        <v>0</v>
      </c>
      <c r="S302" s="292">
        <f t="shared" ref="S302:S333" si="552">SUMIFS(S$729:S$10135, $BN$729:$BN$10135, $BN302,$BO$729:$BO$10135, $BO302, $B$729:$B$10135, $B302)</f>
        <v>1485</v>
      </c>
      <c r="T302" s="293">
        <f t="shared" si="524"/>
        <v>643</v>
      </c>
      <c r="U302" s="290">
        <f t="shared" si="546"/>
        <v>91.919751166407451</v>
      </c>
      <c r="V302" s="290">
        <f t="shared" si="547"/>
        <v>79.917573872472786</v>
      </c>
      <c r="W302" s="290">
        <f t="shared" si="548"/>
        <v>137.33592534992223</v>
      </c>
      <c r="X302" s="289">
        <f t="shared" si="525"/>
        <v>817</v>
      </c>
      <c r="Y302" s="290">
        <f t="shared" si="538"/>
        <v>82.302325581395351</v>
      </c>
      <c r="Z302" s="290">
        <f t="shared" si="539"/>
        <v>43.975520195838435</v>
      </c>
      <c r="AA302" s="290">
        <f t="shared" si="540"/>
        <v>220.58506731946144</v>
      </c>
      <c r="AB302" s="289">
        <f t="shared" si="526"/>
        <v>104</v>
      </c>
      <c r="AC302" s="290">
        <f t="shared" si="541"/>
        <v>56.157692307692301</v>
      </c>
      <c r="AD302" s="290">
        <f t="shared" si="542"/>
        <v>47.269230769230766</v>
      </c>
      <c r="AE302" s="290">
        <f t="shared" si="543"/>
        <v>92.519230769230774</v>
      </c>
      <c r="AF302" s="287">
        <f t="shared" si="527"/>
        <v>239</v>
      </c>
      <c r="AG302" s="288">
        <f t="shared" si="549"/>
        <v>142.14155251141568</v>
      </c>
      <c r="AH302" s="288">
        <f t="shared" si="550"/>
        <v>202.4812785388128</v>
      </c>
      <c r="AI302" s="287">
        <f t="shared" si="532"/>
        <v>219</v>
      </c>
      <c r="AJ302" s="284">
        <f t="shared" si="532"/>
        <v>0</v>
      </c>
      <c r="AK302" s="284">
        <f t="shared" si="532"/>
        <v>0</v>
      </c>
      <c r="AL302" s="284"/>
      <c r="AM302" s="284"/>
      <c r="AN302" s="284">
        <f t="shared" si="533"/>
        <v>0</v>
      </c>
      <c r="AO302" s="284">
        <f t="shared" si="533"/>
        <v>0</v>
      </c>
      <c r="AP302" s="291">
        <f t="shared" si="537"/>
        <v>817</v>
      </c>
      <c r="AQ302" s="291">
        <f t="shared" si="537"/>
        <v>1003</v>
      </c>
      <c r="AR302" s="292">
        <f t="shared" si="544"/>
        <v>28</v>
      </c>
      <c r="AS302" s="292">
        <f t="shared" si="544"/>
        <v>485</v>
      </c>
      <c r="AT302" s="292">
        <f t="shared" si="544"/>
        <v>12</v>
      </c>
      <c r="AU302" s="292">
        <f t="shared" si="544"/>
        <v>57</v>
      </c>
      <c r="AV302" s="286">
        <f t="shared" si="544"/>
        <v>0</v>
      </c>
      <c r="AW302" s="286">
        <f t="shared" si="544"/>
        <v>0</v>
      </c>
      <c r="AX302" s="286">
        <f t="shared" si="544"/>
        <v>0</v>
      </c>
      <c r="AY302" s="286">
        <f t="shared" si="544"/>
        <v>0</v>
      </c>
      <c r="AZ302" s="286">
        <f t="shared" si="544"/>
        <v>0</v>
      </c>
      <c r="BA302" s="286">
        <f t="shared" si="544"/>
        <v>0</v>
      </c>
      <c r="BB302" s="150"/>
      <c r="BC302" s="287">
        <f t="shared" si="545"/>
        <v>31129.000000000033</v>
      </c>
      <c r="BD302" s="287">
        <f t="shared" si="545"/>
        <v>44343.4</v>
      </c>
      <c r="BE302" s="333">
        <f t="shared" si="545"/>
        <v>59104.399999999994</v>
      </c>
      <c r="BF302" s="333">
        <f t="shared" si="545"/>
        <v>51387</v>
      </c>
      <c r="BG302" s="333">
        <f t="shared" si="545"/>
        <v>88307</v>
      </c>
      <c r="BH302" s="333">
        <f t="shared" si="545"/>
        <v>67241</v>
      </c>
      <c r="BI302" s="333">
        <f t="shared" si="545"/>
        <v>35928</v>
      </c>
      <c r="BJ302" s="333">
        <f t="shared" si="545"/>
        <v>180218</v>
      </c>
      <c r="BK302" s="333">
        <f t="shared" si="545"/>
        <v>5840.4</v>
      </c>
      <c r="BL302" s="333">
        <f t="shared" si="545"/>
        <v>4916</v>
      </c>
      <c r="BM302" s="333">
        <f t="shared" si="545"/>
        <v>9622</v>
      </c>
      <c r="BN302" s="334">
        <f t="shared" si="493"/>
        <v>12</v>
      </c>
      <c r="BO302" s="87">
        <f t="shared" si="528"/>
        <v>2020</v>
      </c>
      <c r="BP302" s="87"/>
    </row>
    <row r="303" spans="1:68" s="35" customFormat="1" ht="10.5" customHeight="1" x14ac:dyDescent="0.2">
      <c r="A303" s="87" t="str">
        <f t="shared" si="523"/>
        <v>2020-21E400000091</v>
      </c>
      <c r="B303" s="87" t="str">
        <f t="shared" si="495"/>
        <v>Y63</v>
      </c>
      <c r="C303" s="87" t="str">
        <f t="shared" si="496"/>
        <v>2020-21</v>
      </c>
      <c r="D303" s="35" t="s">
        <v>524</v>
      </c>
      <c r="E303" s="42"/>
      <c r="F303" s="86" t="str">
        <f t="shared" si="551"/>
        <v>Y63</v>
      </c>
      <c r="G303" s="86" t="str">
        <f t="shared" si="551"/>
        <v>E40000009</v>
      </c>
      <c r="H303" s="87" t="str">
        <f t="shared" si="551"/>
        <v>North East and Yorkshire</v>
      </c>
      <c r="I303" s="292">
        <f t="shared" si="530"/>
        <v>563</v>
      </c>
      <c r="J303" s="292">
        <f t="shared" si="530"/>
        <v>127</v>
      </c>
      <c r="K303" s="292">
        <f t="shared" si="530"/>
        <v>78</v>
      </c>
      <c r="L303" s="292">
        <f t="shared" si="530"/>
        <v>43</v>
      </c>
      <c r="M303" s="292">
        <f t="shared" si="536"/>
        <v>552</v>
      </c>
      <c r="N303" s="292">
        <f t="shared" si="536"/>
        <v>42</v>
      </c>
      <c r="O303" s="292">
        <f t="shared" si="536"/>
        <v>74</v>
      </c>
      <c r="P303" s="292">
        <f t="shared" si="536"/>
        <v>22</v>
      </c>
      <c r="Q303" s="292">
        <f t="shared" si="531"/>
        <v>155</v>
      </c>
      <c r="R303" s="292">
        <f t="shared" si="531"/>
        <v>116</v>
      </c>
      <c r="S303" s="292">
        <f t="shared" si="552"/>
        <v>1560</v>
      </c>
      <c r="T303" s="293">
        <f t="shared" si="524"/>
        <v>595</v>
      </c>
      <c r="U303" s="290">
        <f t="shared" si="546"/>
        <v>94.300336134453772</v>
      </c>
      <c r="V303" s="290">
        <f t="shared" si="547"/>
        <v>79.936134453781506</v>
      </c>
      <c r="W303" s="290">
        <f t="shared" si="548"/>
        <v>148.93613445378151</v>
      </c>
      <c r="X303" s="289">
        <f t="shared" si="525"/>
        <v>789</v>
      </c>
      <c r="Y303" s="290">
        <f t="shared" si="538"/>
        <v>82.583396704689477</v>
      </c>
      <c r="Z303" s="290">
        <f t="shared" si="539"/>
        <v>44.580481622306721</v>
      </c>
      <c r="AA303" s="290">
        <f t="shared" si="540"/>
        <v>201.03041825095056</v>
      </c>
      <c r="AB303" s="289">
        <f t="shared" si="526"/>
        <v>108</v>
      </c>
      <c r="AC303" s="290">
        <f t="shared" si="541"/>
        <v>54.453703703703702</v>
      </c>
      <c r="AD303" s="290">
        <f t="shared" si="542"/>
        <v>46</v>
      </c>
      <c r="AE303" s="290">
        <f t="shared" si="543"/>
        <v>93.092592592592595</v>
      </c>
      <c r="AF303" s="287">
        <f t="shared" si="527"/>
        <v>166</v>
      </c>
      <c r="AG303" s="288">
        <f t="shared" si="549"/>
        <v>139.93918918918934</v>
      </c>
      <c r="AH303" s="288">
        <f t="shared" si="550"/>
        <v>191.77297297297298</v>
      </c>
      <c r="AI303" s="287">
        <f t="shared" si="532"/>
        <v>148</v>
      </c>
      <c r="AJ303" s="284">
        <f t="shared" si="532"/>
        <v>167</v>
      </c>
      <c r="AK303" s="284">
        <f t="shared" si="532"/>
        <v>241</v>
      </c>
      <c r="AL303" s="284"/>
      <c r="AM303" s="284"/>
      <c r="AN303" s="284">
        <f t="shared" si="533"/>
        <v>0</v>
      </c>
      <c r="AO303" s="284">
        <f t="shared" si="533"/>
        <v>0</v>
      </c>
      <c r="AP303" s="291">
        <f t="shared" si="537"/>
        <v>0</v>
      </c>
      <c r="AQ303" s="291">
        <f t="shared" si="537"/>
        <v>0</v>
      </c>
      <c r="AR303" s="292">
        <f t="shared" si="544"/>
        <v>0</v>
      </c>
      <c r="AS303" s="292">
        <f t="shared" si="544"/>
        <v>0</v>
      </c>
      <c r="AT303" s="292">
        <f t="shared" si="544"/>
        <v>0</v>
      </c>
      <c r="AU303" s="292">
        <f t="shared" si="544"/>
        <v>0</v>
      </c>
      <c r="AV303" s="286">
        <f t="shared" si="544"/>
        <v>0</v>
      </c>
      <c r="AW303" s="286">
        <f t="shared" si="544"/>
        <v>0</v>
      </c>
      <c r="AX303" s="286">
        <f t="shared" si="544"/>
        <v>0</v>
      </c>
      <c r="AY303" s="286">
        <f t="shared" si="544"/>
        <v>0</v>
      </c>
      <c r="AZ303" s="286">
        <f t="shared" si="544"/>
        <v>0</v>
      </c>
      <c r="BA303" s="286">
        <f t="shared" si="544"/>
        <v>0</v>
      </c>
      <c r="BB303" s="150"/>
      <c r="BC303" s="287">
        <f t="shared" si="545"/>
        <v>20711.000000000022</v>
      </c>
      <c r="BD303" s="287">
        <f t="shared" si="545"/>
        <v>28382.400000000001</v>
      </c>
      <c r="BE303" s="333">
        <f t="shared" si="545"/>
        <v>56108.7</v>
      </c>
      <c r="BF303" s="333">
        <f t="shared" si="545"/>
        <v>47562</v>
      </c>
      <c r="BG303" s="333">
        <f t="shared" si="545"/>
        <v>88617</v>
      </c>
      <c r="BH303" s="333">
        <f t="shared" si="545"/>
        <v>65158.3</v>
      </c>
      <c r="BI303" s="333">
        <f t="shared" si="545"/>
        <v>35174</v>
      </c>
      <c r="BJ303" s="333">
        <f t="shared" si="545"/>
        <v>158613</v>
      </c>
      <c r="BK303" s="333">
        <f t="shared" si="545"/>
        <v>5881</v>
      </c>
      <c r="BL303" s="333">
        <f t="shared" si="545"/>
        <v>4968</v>
      </c>
      <c r="BM303" s="333">
        <f t="shared" si="545"/>
        <v>10054</v>
      </c>
      <c r="BN303" s="334">
        <f t="shared" si="493"/>
        <v>1</v>
      </c>
      <c r="BO303" s="87">
        <f t="shared" si="528"/>
        <v>2021</v>
      </c>
      <c r="BP303" s="87"/>
    </row>
    <row r="304" spans="1:68" s="35" customFormat="1" ht="10.5" customHeight="1" x14ac:dyDescent="0.2">
      <c r="A304" s="87" t="str">
        <f t="shared" si="523"/>
        <v>2020-21E400000092</v>
      </c>
      <c r="B304" s="87" t="str">
        <f t="shared" si="495"/>
        <v>Y63</v>
      </c>
      <c r="C304" s="87" t="str">
        <f t="shared" si="496"/>
        <v>2020-21</v>
      </c>
      <c r="D304" s="35" t="s">
        <v>525</v>
      </c>
      <c r="E304" s="42"/>
      <c r="F304" s="86" t="str">
        <f t="shared" si="551"/>
        <v>Y63</v>
      </c>
      <c r="G304" s="86" t="str">
        <f t="shared" si="551"/>
        <v>E40000009</v>
      </c>
      <c r="H304" s="87" t="str">
        <f t="shared" si="551"/>
        <v>North East and Yorkshire</v>
      </c>
      <c r="I304" s="292">
        <f t="shared" si="530"/>
        <v>457</v>
      </c>
      <c r="J304" s="292">
        <f t="shared" si="530"/>
        <v>102</v>
      </c>
      <c r="K304" s="292">
        <f t="shared" si="530"/>
        <v>48</v>
      </c>
      <c r="L304" s="292">
        <f t="shared" si="530"/>
        <v>25</v>
      </c>
      <c r="M304" s="292">
        <f t="shared" si="536"/>
        <v>447</v>
      </c>
      <c r="N304" s="292">
        <f t="shared" si="536"/>
        <v>37</v>
      </c>
      <c r="O304" s="292">
        <f t="shared" si="536"/>
        <v>44</v>
      </c>
      <c r="P304" s="292">
        <f t="shared" si="536"/>
        <v>12</v>
      </c>
      <c r="Q304" s="292">
        <f t="shared" si="531"/>
        <v>0</v>
      </c>
      <c r="R304" s="292">
        <f t="shared" si="531"/>
        <v>0</v>
      </c>
      <c r="S304" s="292">
        <f t="shared" si="552"/>
        <v>1182</v>
      </c>
      <c r="T304" s="293">
        <f t="shared" si="524"/>
        <v>635</v>
      </c>
      <c r="U304" s="290">
        <f t="shared" si="546"/>
        <v>83.957007874015744</v>
      </c>
      <c r="V304" s="290">
        <f t="shared" si="547"/>
        <v>73.812598425196853</v>
      </c>
      <c r="W304" s="290">
        <f t="shared" si="548"/>
        <v>125.98897637795275</v>
      </c>
      <c r="X304" s="289">
        <f t="shared" si="525"/>
        <v>758</v>
      </c>
      <c r="Y304" s="290">
        <f t="shared" si="538"/>
        <v>78.3448548812665</v>
      </c>
      <c r="Z304" s="290">
        <f t="shared" si="539"/>
        <v>45.543535620052772</v>
      </c>
      <c r="AA304" s="290">
        <f t="shared" si="540"/>
        <v>196.70184696569922</v>
      </c>
      <c r="AB304" s="289">
        <f t="shared" si="526"/>
        <v>81</v>
      </c>
      <c r="AC304" s="290">
        <f t="shared" si="541"/>
        <v>49.62222222222222</v>
      </c>
      <c r="AD304" s="290">
        <f t="shared" si="542"/>
        <v>42.802469135802468</v>
      </c>
      <c r="AE304" s="290">
        <f t="shared" si="543"/>
        <v>71.987654320987659</v>
      </c>
      <c r="AF304" s="287">
        <f t="shared" si="527"/>
        <v>166</v>
      </c>
      <c r="AG304" s="288">
        <f t="shared" si="549"/>
        <v>138.59999999999977</v>
      </c>
      <c r="AH304" s="288">
        <f t="shared" si="550"/>
        <v>183.14399999999998</v>
      </c>
      <c r="AI304" s="287">
        <f t="shared" si="532"/>
        <v>150</v>
      </c>
      <c r="AJ304" s="284">
        <f t="shared" si="532"/>
        <v>0</v>
      </c>
      <c r="AK304" s="284">
        <f t="shared" si="532"/>
        <v>0</v>
      </c>
      <c r="AL304" s="284"/>
      <c r="AM304" s="284"/>
      <c r="AN304" s="284">
        <f t="shared" si="533"/>
        <v>862</v>
      </c>
      <c r="AO304" s="284">
        <f t="shared" si="533"/>
        <v>886</v>
      </c>
      <c r="AP304" s="291">
        <f t="shared" si="537"/>
        <v>0</v>
      </c>
      <c r="AQ304" s="291">
        <f t="shared" si="537"/>
        <v>0</v>
      </c>
      <c r="AR304" s="292">
        <f t="shared" si="544"/>
        <v>0</v>
      </c>
      <c r="AS304" s="292">
        <f t="shared" si="544"/>
        <v>0</v>
      </c>
      <c r="AT304" s="292">
        <f t="shared" si="544"/>
        <v>0</v>
      </c>
      <c r="AU304" s="292">
        <f t="shared" si="544"/>
        <v>0</v>
      </c>
      <c r="AV304" s="286">
        <f t="shared" si="544"/>
        <v>0</v>
      </c>
      <c r="AW304" s="286">
        <f t="shared" si="544"/>
        <v>0</v>
      </c>
      <c r="AX304" s="286">
        <f t="shared" si="544"/>
        <v>0</v>
      </c>
      <c r="AY304" s="286">
        <f t="shared" si="544"/>
        <v>0</v>
      </c>
      <c r="AZ304" s="286">
        <f t="shared" si="544"/>
        <v>0</v>
      </c>
      <c r="BA304" s="286">
        <f t="shared" si="544"/>
        <v>0</v>
      </c>
      <c r="BB304" s="150"/>
      <c r="BC304" s="287">
        <f t="shared" si="545"/>
        <v>20789.999999999964</v>
      </c>
      <c r="BD304" s="287">
        <f t="shared" si="545"/>
        <v>27471.599999999999</v>
      </c>
      <c r="BE304" s="333">
        <f t="shared" si="545"/>
        <v>53312.7</v>
      </c>
      <c r="BF304" s="333">
        <f t="shared" si="545"/>
        <v>46871</v>
      </c>
      <c r="BG304" s="333">
        <f t="shared" si="545"/>
        <v>80003</v>
      </c>
      <c r="BH304" s="333">
        <f t="shared" si="545"/>
        <v>59385.4</v>
      </c>
      <c r="BI304" s="333">
        <f t="shared" si="545"/>
        <v>34522</v>
      </c>
      <c r="BJ304" s="333">
        <f t="shared" si="545"/>
        <v>149100</v>
      </c>
      <c r="BK304" s="333">
        <f t="shared" si="545"/>
        <v>4019.3999999999996</v>
      </c>
      <c r="BL304" s="333">
        <f t="shared" si="545"/>
        <v>3467</v>
      </c>
      <c r="BM304" s="333">
        <f t="shared" si="545"/>
        <v>5831</v>
      </c>
      <c r="BN304" s="334">
        <f t="shared" si="493"/>
        <v>2</v>
      </c>
      <c r="BO304" s="87">
        <f t="shared" si="528"/>
        <v>2021</v>
      </c>
      <c r="BP304" s="87"/>
    </row>
    <row r="305" spans="1:68" s="35" customFormat="1" ht="10.5" customHeight="1" x14ac:dyDescent="0.2">
      <c r="A305" s="87" t="str">
        <f t="shared" si="523"/>
        <v>2020-21E400000093</v>
      </c>
      <c r="B305" s="87" t="str">
        <f t="shared" si="495"/>
        <v>Y63</v>
      </c>
      <c r="C305" s="87" t="str">
        <f t="shared" si="496"/>
        <v>2020-21</v>
      </c>
      <c r="D305" s="35" t="s">
        <v>526</v>
      </c>
      <c r="E305" s="42"/>
      <c r="F305" s="86" t="str">
        <f t="shared" si="551"/>
        <v>Y63</v>
      </c>
      <c r="G305" s="86" t="str">
        <f t="shared" si="551"/>
        <v>E40000009</v>
      </c>
      <c r="H305" s="87" t="str">
        <f t="shared" si="551"/>
        <v>North East and Yorkshire</v>
      </c>
      <c r="I305" s="292">
        <f t="shared" si="530"/>
        <v>479</v>
      </c>
      <c r="J305" s="292">
        <f t="shared" si="530"/>
        <v>130</v>
      </c>
      <c r="K305" s="292">
        <f t="shared" si="530"/>
        <v>75</v>
      </c>
      <c r="L305" s="292">
        <f t="shared" si="530"/>
        <v>38</v>
      </c>
      <c r="M305" s="292">
        <f t="shared" si="536"/>
        <v>466</v>
      </c>
      <c r="N305" s="292">
        <f t="shared" si="536"/>
        <v>38</v>
      </c>
      <c r="O305" s="292">
        <f t="shared" si="536"/>
        <v>69</v>
      </c>
      <c r="P305" s="292">
        <f t="shared" si="536"/>
        <v>14</v>
      </c>
      <c r="Q305" s="292">
        <f t="shared" si="531"/>
        <v>0</v>
      </c>
      <c r="R305" s="292">
        <f t="shared" si="531"/>
        <v>0</v>
      </c>
      <c r="S305" s="292">
        <f t="shared" si="552"/>
        <v>1213</v>
      </c>
      <c r="T305" s="293">
        <f t="shared" si="524"/>
        <v>819</v>
      </c>
      <c r="U305" s="290">
        <f t="shared" si="546"/>
        <v>81.768376068376071</v>
      </c>
      <c r="V305" s="290">
        <f t="shared" si="547"/>
        <v>73</v>
      </c>
      <c r="W305" s="290">
        <f t="shared" si="548"/>
        <v>124.00732600732601</v>
      </c>
      <c r="X305" s="289">
        <f t="shared" si="525"/>
        <v>868</v>
      </c>
      <c r="Y305" s="290">
        <f t="shared" si="538"/>
        <v>81.941935483870978</v>
      </c>
      <c r="Z305" s="290">
        <f t="shared" si="539"/>
        <v>41.193548387096776</v>
      </c>
      <c r="AA305" s="290">
        <f t="shared" si="540"/>
        <v>209.70967741935485</v>
      </c>
      <c r="AB305" s="289">
        <f t="shared" si="526"/>
        <v>119</v>
      </c>
      <c r="AC305" s="290">
        <f t="shared" si="541"/>
        <v>55.981512605042013</v>
      </c>
      <c r="AD305" s="290">
        <f t="shared" si="542"/>
        <v>47.361344537815128</v>
      </c>
      <c r="AE305" s="290">
        <f t="shared" si="543"/>
        <v>86.857142857142861</v>
      </c>
      <c r="AF305" s="287">
        <f t="shared" si="527"/>
        <v>187</v>
      </c>
      <c r="AG305" s="288">
        <f t="shared" si="549"/>
        <v>130.02484472049673</v>
      </c>
      <c r="AH305" s="288">
        <f t="shared" si="550"/>
        <v>166.92422360248449</v>
      </c>
      <c r="AI305" s="287">
        <f t="shared" si="532"/>
        <v>161</v>
      </c>
      <c r="AJ305" s="284">
        <f t="shared" si="532"/>
        <v>0</v>
      </c>
      <c r="AK305" s="284">
        <f t="shared" si="532"/>
        <v>0</v>
      </c>
      <c r="AL305" s="284"/>
      <c r="AM305" s="284"/>
      <c r="AN305" s="284">
        <f t="shared" si="533"/>
        <v>0</v>
      </c>
      <c r="AO305" s="284">
        <f t="shared" si="533"/>
        <v>0</v>
      </c>
      <c r="AP305" s="291">
        <f t="shared" si="537"/>
        <v>862</v>
      </c>
      <c r="AQ305" s="291">
        <f t="shared" si="537"/>
        <v>1006</v>
      </c>
      <c r="AR305" s="292">
        <f t="shared" si="544"/>
        <v>0</v>
      </c>
      <c r="AS305" s="292">
        <f t="shared" si="544"/>
        <v>0</v>
      </c>
      <c r="AT305" s="292">
        <f t="shared" si="544"/>
        <v>0</v>
      </c>
      <c r="AU305" s="292">
        <f t="shared" si="544"/>
        <v>0</v>
      </c>
      <c r="AV305" s="286">
        <f t="shared" si="544"/>
        <v>0</v>
      </c>
      <c r="AW305" s="286">
        <f t="shared" si="544"/>
        <v>0</v>
      </c>
      <c r="AX305" s="286">
        <f t="shared" si="544"/>
        <v>0</v>
      </c>
      <c r="AY305" s="286">
        <f t="shared" si="544"/>
        <v>0</v>
      </c>
      <c r="AZ305" s="286">
        <f t="shared" si="544"/>
        <v>0</v>
      </c>
      <c r="BA305" s="286">
        <f t="shared" si="544"/>
        <v>0</v>
      </c>
      <c r="BB305" s="150"/>
      <c r="BC305" s="287">
        <f t="shared" si="545"/>
        <v>20933.999999999975</v>
      </c>
      <c r="BD305" s="287">
        <f t="shared" si="545"/>
        <v>26874.800000000003</v>
      </c>
      <c r="BE305" s="333">
        <f t="shared" si="545"/>
        <v>66968.3</v>
      </c>
      <c r="BF305" s="333">
        <f t="shared" si="545"/>
        <v>59787</v>
      </c>
      <c r="BG305" s="333">
        <f t="shared" si="545"/>
        <v>101562</v>
      </c>
      <c r="BH305" s="333">
        <f t="shared" si="545"/>
        <v>71125.600000000006</v>
      </c>
      <c r="BI305" s="333">
        <f t="shared" si="545"/>
        <v>35756</v>
      </c>
      <c r="BJ305" s="333">
        <f t="shared" si="545"/>
        <v>182028</v>
      </c>
      <c r="BK305" s="333">
        <f t="shared" si="545"/>
        <v>6661.7999999999993</v>
      </c>
      <c r="BL305" s="333">
        <f t="shared" si="545"/>
        <v>5636</v>
      </c>
      <c r="BM305" s="333">
        <f t="shared" si="545"/>
        <v>10336</v>
      </c>
      <c r="BN305" s="334">
        <f t="shared" si="493"/>
        <v>3</v>
      </c>
      <c r="BO305" s="87">
        <f t="shared" si="528"/>
        <v>2021</v>
      </c>
      <c r="BP305" s="87"/>
    </row>
    <row r="306" spans="1:68" s="35" customFormat="1" ht="10.5" customHeight="1" x14ac:dyDescent="0.2">
      <c r="A306" s="87" t="str">
        <f t="shared" si="523"/>
        <v>2021-22E400000094</v>
      </c>
      <c r="B306" s="87" t="str">
        <f t="shared" si="495"/>
        <v>Y63</v>
      </c>
      <c r="C306" s="87" t="str">
        <f t="shared" si="496"/>
        <v>2021-22</v>
      </c>
      <c r="D306" s="35" t="s">
        <v>514</v>
      </c>
      <c r="E306" s="42"/>
      <c r="F306" s="86" t="str">
        <f t="shared" si="551"/>
        <v>Y63</v>
      </c>
      <c r="G306" s="86" t="str">
        <f t="shared" si="551"/>
        <v>E40000009</v>
      </c>
      <c r="H306" s="87" t="str">
        <f t="shared" si="551"/>
        <v>North East and Yorkshire</v>
      </c>
      <c r="I306" s="292">
        <f t="shared" ref="I306:L325" si="553">SUMIFS(I$729:I$10135, $BN$729:$BN$10135, $BN306,$BO$729:$BO$10135, $BO306, $B$729:$B$10135, $B306)</f>
        <v>428</v>
      </c>
      <c r="J306" s="292">
        <f t="shared" si="553"/>
        <v>131</v>
      </c>
      <c r="K306" s="292">
        <f t="shared" si="553"/>
        <v>75</v>
      </c>
      <c r="L306" s="292">
        <f t="shared" si="553"/>
        <v>41</v>
      </c>
      <c r="M306" s="292">
        <f t="shared" si="536"/>
        <v>401</v>
      </c>
      <c r="N306" s="292">
        <f t="shared" si="536"/>
        <v>46</v>
      </c>
      <c r="O306" s="292">
        <f t="shared" si="536"/>
        <v>69</v>
      </c>
      <c r="P306" s="292">
        <f t="shared" si="536"/>
        <v>25</v>
      </c>
      <c r="Q306" s="292">
        <f t="shared" ref="Q306:R325" si="554">SUMIFS(Q$729:Q$10135, $BN$729:$BN$10135, $BN306,$BO$729:$BO$10135, $BO306, $B$729:$B$10135, $B306)</f>
        <v>158</v>
      </c>
      <c r="R306" s="292">
        <f t="shared" si="554"/>
        <v>114</v>
      </c>
      <c r="S306" s="292">
        <f t="shared" si="552"/>
        <v>1171</v>
      </c>
      <c r="T306" s="293">
        <f t="shared" si="524"/>
        <v>761</v>
      </c>
      <c r="U306" s="290">
        <f t="shared" si="546"/>
        <v>81.62772667542707</v>
      </c>
      <c r="V306" s="290">
        <f t="shared" si="547"/>
        <v>72.310118265440209</v>
      </c>
      <c r="W306" s="290">
        <f t="shared" si="548"/>
        <v>126.85545335085413</v>
      </c>
      <c r="X306" s="289">
        <f t="shared" si="525"/>
        <v>826</v>
      </c>
      <c r="Y306" s="290">
        <f t="shared" si="538"/>
        <v>83.062953995157386</v>
      </c>
      <c r="Z306" s="290">
        <f t="shared" si="539"/>
        <v>38</v>
      </c>
      <c r="AA306" s="290">
        <f t="shared" si="540"/>
        <v>209.83050847457628</v>
      </c>
      <c r="AB306" s="289">
        <f t="shared" si="526"/>
        <v>116</v>
      </c>
      <c r="AC306" s="290">
        <f t="shared" si="541"/>
        <v>50.661206896551732</v>
      </c>
      <c r="AD306" s="290">
        <f t="shared" si="542"/>
        <v>42.594827586206897</v>
      </c>
      <c r="AE306" s="290">
        <f t="shared" si="543"/>
        <v>80.706896551724142</v>
      </c>
      <c r="AF306" s="287">
        <f t="shared" si="527"/>
        <v>224</v>
      </c>
      <c r="AG306" s="288">
        <f t="shared" si="549"/>
        <v>125.34975369458107</v>
      </c>
      <c r="AH306" s="288">
        <f t="shared" si="550"/>
        <v>173.08374384236453</v>
      </c>
      <c r="AI306" s="287">
        <f t="shared" ref="AI306:AK325" si="555">SUMIFS(AI$729:AI$10135, $BN$729:$BN$10135, $BN306,$BO$729:$BO$10135, $BO306, $B$729:$B$10135, $B306)</f>
        <v>203</v>
      </c>
      <c r="AJ306" s="284">
        <f t="shared" si="555"/>
        <v>189</v>
      </c>
      <c r="AK306" s="284">
        <f t="shared" si="555"/>
        <v>251</v>
      </c>
      <c r="AL306" s="284"/>
      <c r="AM306" s="284"/>
      <c r="AN306" s="284">
        <f t="shared" ref="AN306:AO325" si="556">SUMIFS(AN$729:AN$10135, $BN$729:$BN$10135, $BN306,$BO$729:$BO$10135, $BO306, $B$729:$B$10135, $B306)</f>
        <v>0</v>
      </c>
      <c r="AO306" s="284">
        <f t="shared" si="556"/>
        <v>0</v>
      </c>
      <c r="AP306" s="291">
        <f t="shared" si="537"/>
        <v>0</v>
      </c>
      <c r="AQ306" s="291">
        <f t="shared" si="537"/>
        <v>0</v>
      </c>
      <c r="AR306" s="292"/>
      <c r="AS306" s="292"/>
      <c r="AT306" s="292"/>
      <c r="AU306" s="292"/>
      <c r="AV306" s="286">
        <f t="shared" ref="AV306:BA315" si="557">SUMIFS(AV$729:AV$10135, $BN$729:$BN$10135, $BN306,$BO$729:$BO$10135, $BO306, $B$729:$B$10135, $B306)</f>
        <v>0</v>
      </c>
      <c r="AW306" s="286">
        <f t="shared" si="557"/>
        <v>0</v>
      </c>
      <c r="AX306" s="286">
        <f t="shared" si="557"/>
        <v>0</v>
      </c>
      <c r="AY306" s="286">
        <f t="shared" si="557"/>
        <v>0</v>
      </c>
      <c r="AZ306" s="286">
        <f t="shared" si="557"/>
        <v>0</v>
      </c>
      <c r="BA306" s="286">
        <f t="shared" si="557"/>
        <v>0</v>
      </c>
      <c r="BB306" s="150"/>
      <c r="BC306" s="287">
        <f t="shared" ref="BC306:BM315" si="558">SUMIFS(BC$729:BC$10135, $BN$729:$BN$10135, $BN306,$BO$729:$BO$10135, $BO306, $B$729:$B$10135, $B306)</f>
        <v>25445.999999999956</v>
      </c>
      <c r="BD306" s="287">
        <f t="shared" si="558"/>
        <v>35136</v>
      </c>
      <c r="BE306" s="333">
        <f t="shared" si="558"/>
        <v>62118.7</v>
      </c>
      <c r="BF306" s="333">
        <f t="shared" si="558"/>
        <v>55028</v>
      </c>
      <c r="BG306" s="333">
        <f t="shared" si="558"/>
        <v>96537</v>
      </c>
      <c r="BH306" s="333">
        <f t="shared" si="558"/>
        <v>68610</v>
      </c>
      <c r="BI306" s="333">
        <f t="shared" si="558"/>
        <v>31388</v>
      </c>
      <c r="BJ306" s="333">
        <f t="shared" si="558"/>
        <v>173320</v>
      </c>
      <c r="BK306" s="333">
        <f t="shared" si="558"/>
        <v>5876.7000000000007</v>
      </c>
      <c r="BL306" s="333">
        <f t="shared" si="558"/>
        <v>4941</v>
      </c>
      <c r="BM306" s="333">
        <f t="shared" si="558"/>
        <v>9362</v>
      </c>
      <c r="BN306" s="334">
        <f t="shared" si="493"/>
        <v>4</v>
      </c>
      <c r="BO306" s="87">
        <f t="shared" si="528"/>
        <v>2021</v>
      </c>
      <c r="BP306" s="87"/>
    </row>
    <row r="307" spans="1:68" s="35" customFormat="1" ht="10.5" customHeight="1" x14ac:dyDescent="0.2">
      <c r="A307" s="87" t="str">
        <f t="shared" si="523"/>
        <v>2021-22E400000095</v>
      </c>
      <c r="B307" s="87" t="str">
        <f t="shared" si="495"/>
        <v>Y63</v>
      </c>
      <c r="C307" s="87" t="str">
        <f t="shared" si="496"/>
        <v>2021-22</v>
      </c>
      <c r="D307" s="35" t="s">
        <v>516</v>
      </c>
      <c r="E307" s="42"/>
      <c r="F307" s="86" t="str">
        <f t="shared" si="551"/>
        <v>Y63</v>
      </c>
      <c r="G307" s="86" t="str">
        <f t="shared" si="551"/>
        <v>E40000009</v>
      </c>
      <c r="H307" s="87" t="str">
        <f t="shared" si="551"/>
        <v>North East and Yorkshire</v>
      </c>
      <c r="I307" s="292">
        <f t="shared" si="553"/>
        <v>432</v>
      </c>
      <c r="J307" s="292">
        <f t="shared" si="553"/>
        <v>126</v>
      </c>
      <c r="K307" s="292">
        <f t="shared" si="553"/>
        <v>75</v>
      </c>
      <c r="L307" s="292">
        <f t="shared" si="553"/>
        <v>30</v>
      </c>
      <c r="M307" s="292">
        <f t="shared" si="536"/>
        <v>406</v>
      </c>
      <c r="N307" s="292">
        <f t="shared" si="536"/>
        <v>35</v>
      </c>
      <c r="O307" s="292">
        <f t="shared" si="536"/>
        <v>66</v>
      </c>
      <c r="P307" s="292">
        <f t="shared" si="536"/>
        <v>15</v>
      </c>
      <c r="Q307" s="292">
        <f t="shared" si="554"/>
        <v>0</v>
      </c>
      <c r="R307" s="292">
        <f t="shared" si="554"/>
        <v>0</v>
      </c>
      <c r="S307" s="292">
        <f t="shared" si="552"/>
        <v>1122</v>
      </c>
      <c r="T307" s="293">
        <f t="shared" si="524"/>
        <v>790</v>
      </c>
      <c r="U307" s="290">
        <f t="shared" si="546"/>
        <v>88.173164556962035</v>
      </c>
      <c r="V307" s="290">
        <f t="shared" si="547"/>
        <v>79.220253164556965</v>
      </c>
      <c r="W307" s="290">
        <f t="shared" si="548"/>
        <v>131.17721518987341</v>
      </c>
      <c r="X307" s="289">
        <f t="shared" si="525"/>
        <v>845</v>
      </c>
      <c r="Y307" s="290">
        <f t="shared" si="538"/>
        <v>84.237278106508882</v>
      </c>
      <c r="Z307" s="290">
        <f t="shared" si="539"/>
        <v>36.355029585798817</v>
      </c>
      <c r="AA307" s="290">
        <f t="shared" si="540"/>
        <v>206.44970414201183</v>
      </c>
      <c r="AB307" s="289">
        <f t="shared" si="526"/>
        <v>133</v>
      </c>
      <c r="AC307" s="290">
        <f t="shared" si="541"/>
        <v>53.178195488721805</v>
      </c>
      <c r="AD307" s="290">
        <f t="shared" si="542"/>
        <v>45.609022556390975</v>
      </c>
      <c r="AE307" s="290">
        <f t="shared" si="543"/>
        <v>77.781954887218049</v>
      </c>
      <c r="AF307" s="287">
        <f t="shared" si="527"/>
        <v>276</v>
      </c>
      <c r="AG307" s="288">
        <f t="shared" si="549"/>
        <v>139.36475409836032</v>
      </c>
      <c r="AH307" s="288">
        <f t="shared" si="550"/>
        <v>196.42131147540985</v>
      </c>
      <c r="AI307" s="287">
        <f t="shared" si="555"/>
        <v>244</v>
      </c>
      <c r="AJ307" s="284">
        <f t="shared" si="555"/>
        <v>0</v>
      </c>
      <c r="AK307" s="284">
        <f t="shared" si="555"/>
        <v>0</v>
      </c>
      <c r="AL307" s="284"/>
      <c r="AM307" s="284"/>
      <c r="AN307" s="284">
        <f t="shared" si="556"/>
        <v>972</v>
      </c>
      <c r="AO307" s="284">
        <f t="shared" si="556"/>
        <v>1003</v>
      </c>
      <c r="AP307" s="291">
        <f t="shared" si="537"/>
        <v>0</v>
      </c>
      <c r="AQ307" s="291">
        <f t="shared" si="537"/>
        <v>0</v>
      </c>
      <c r="AR307" s="292"/>
      <c r="AS307" s="292"/>
      <c r="AT307" s="292"/>
      <c r="AU307" s="292"/>
      <c r="AV307" s="286">
        <f t="shared" si="557"/>
        <v>0</v>
      </c>
      <c r="AW307" s="286">
        <f t="shared" si="557"/>
        <v>0</v>
      </c>
      <c r="AX307" s="286">
        <f t="shared" si="557"/>
        <v>0</v>
      </c>
      <c r="AY307" s="286">
        <f t="shared" si="557"/>
        <v>0</v>
      </c>
      <c r="AZ307" s="286">
        <f t="shared" si="557"/>
        <v>0</v>
      </c>
      <c r="BA307" s="286">
        <f t="shared" si="557"/>
        <v>0</v>
      </c>
      <c r="BB307" s="150"/>
      <c r="BC307" s="287">
        <f t="shared" si="558"/>
        <v>34004.99999999992</v>
      </c>
      <c r="BD307" s="287">
        <f t="shared" si="558"/>
        <v>47926.8</v>
      </c>
      <c r="BE307" s="333">
        <f t="shared" si="558"/>
        <v>69656.800000000003</v>
      </c>
      <c r="BF307" s="333">
        <f t="shared" si="558"/>
        <v>62584</v>
      </c>
      <c r="BG307" s="333">
        <f t="shared" si="558"/>
        <v>103630</v>
      </c>
      <c r="BH307" s="333">
        <f t="shared" si="558"/>
        <v>71180.5</v>
      </c>
      <c r="BI307" s="333">
        <f t="shared" si="558"/>
        <v>30720</v>
      </c>
      <c r="BJ307" s="333">
        <f t="shared" si="558"/>
        <v>174450</v>
      </c>
      <c r="BK307" s="333">
        <f t="shared" si="558"/>
        <v>7072.7</v>
      </c>
      <c r="BL307" s="333">
        <f t="shared" si="558"/>
        <v>6066</v>
      </c>
      <c r="BM307" s="333">
        <f t="shared" si="558"/>
        <v>10345</v>
      </c>
      <c r="BN307" s="334">
        <f t="shared" si="493"/>
        <v>5</v>
      </c>
      <c r="BO307" s="87">
        <f t="shared" si="528"/>
        <v>2021</v>
      </c>
      <c r="BP307" s="87"/>
    </row>
    <row r="308" spans="1:68" s="35" customFormat="1" ht="10.5" customHeight="1" x14ac:dyDescent="0.2">
      <c r="A308" s="87" t="str">
        <f t="shared" si="523"/>
        <v>2021-22E400000096</v>
      </c>
      <c r="B308" s="87" t="str">
        <f t="shared" si="495"/>
        <v>Y63</v>
      </c>
      <c r="C308" s="87" t="str">
        <f t="shared" si="496"/>
        <v>2021-22</v>
      </c>
      <c r="D308" s="35" t="s">
        <v>517</v>
      </c>
      <c r="F308" s="86" t="str">
        <f t="shared" si="551"/>
        <v>Y63</v>
      </c>
      <c r="G308" s="86" t="str">
        <f t="shared" si="551"/>
        <v>E40000009</v>
      </c>
      <c r="H308" s="87" t="str">
        <f t="shared" si="551"/>
        <v>North East and Yorkshire</v>
      </c>
      <c r="I308" s="292">
        <f t="shared" si="553"/>
        <v>470</v>
      </c>
      <c r="J308" s="292">
        <f t="shared" si="553"/>
        <v>128</v>
      </c>
      <c r="K308" s="292">
        <f t="shared" si="553"/>
        <v>87</v>
      </c>
      <c r="L308" s="292">
        <f t="shared" si="553"/>
        <v>44</v>
      </c>
      <c r="M308" s="292">
        <f t="shared" si="536"/>
        <v>447</v>
      </c>
      <c r="N308" s="292">
        <f t="shared" si="536"/>
        <v>46</v>
      </c>
      <c r="O308" s="292">
        <f t="shared" si="536"/>
        <v>79</v>
      </c>
      <c r="P308" s="292">
        <f t="shared" si="536"/>
        <v>21</v>
      </c>
      <c r="Q308" s="292">
        <f t="shared" si="554"/>
        <v>0</v>
      </c>
      <c r="R308" s="292">
        <f t="shared" si="554"/>
        <v>0</v>
      </c>
      <c r="S308" s="292">
        <f t="shared" si="552"/>
        <v>1151</v>
      </c>
      <c r="T308" s="293">
        <f t="shared" si="524"/>
        <v>740</v>
      </c>
      <c r="U308" s="290">
        <f t="shared" si="546"/>
        <v>93.44891891891892</v>
      </c>
      <c r="V308" s="290">
        <f t="shared" si="547"/>
        <v>79.016216216216222</v>
      </c>
      <c r="W308" s="290">
        <f t="shared" si="548"/>
        <v>145.83513513513515</v>
      </c>
      <c r="X308" s="289">
        <f t="shared" si="525"/>
        <v>821</v>
      </c>
      <c r="Y308" s="290">
        <f t="shared" si="538"/>
        <v>91.195371498172946</v>
      </c>
      <c r="Z308" s="290">
        <f t="shared" si="539"/>
        <v>41.851400730816081</v>
      </c>
      <c r="AA308" s="290">
        <f t="shared" si="540"/>
        <v>233.94640682095007</v>
      </c>
      <c r="AB308" s="289">
        <f t="shared" si="526"/>
        <v>107</v>
      </c>
      <c r="AC308" s="290">
        <f t="shared" si="541"/>
        <v>54.553271028037379</v>
      </c>
      <c r="AD308" s="290">
        <f t="shared" si="542"/>
        <v>43.77570093457944</v>
      </c>
      <c r="AE308" s="290">
        <f t="shared" si="543"/>
        <v>111.67289719626169</v>
      </c>
      <c r="AF308" s="287">
        <f t="shared" si="527"/>
        <v>253</v>
      </c>
      <c r="AG308" s="288">
        <f t="shared" si="549"/>
        <v>137.06896551724159</v>
      </c>
      <c r="AH308" s="288">
        <f t="shared" si="550"/>
        <v>193.82068965517243</v>
      </c>
      <c r="AI308" s="287">
        <f t="shared" si="555"/>
        <v>232</v>
      </c>
      <c r="AJ308" s="284">
        <f t="shared" si="555"/>
        <v>0</v>
      </c>
      <c r="AK308" s="284">
        <f t="shared" si="555"/>
        <v>0</v>
      </c>
      <c r="AL308" s="284"/>
      <c r="AM308" s="284"/>
      <c r="AN308" s="284">
        <f t="shared" si="556"/>
        <v>0</v>
      </c>
      <c r="AO308" s="284">
        <f t="shared" si="556"/>
        <v>0</v>
      </c>
      <c r="AP308" s="291">
        <f t="shared" si="537"/>
        <v>872</v>
      </c>
      <c r="AQ308" s="291">
        <f t="shared" si="537"/>
        <v>1025</v>
      </c>
      <c r="AR308" s="292"/>
      <c r="AS308" s="292"/>
      <c r="AT308" s="292"/>
      <c r="AU308" s="292"/>
      <c r="AV308" s="286">
        <f t="shared" si="557"/>
        <v>0</v>
      </c>
      <c r="AW308" s="286">
        <f t="shared" si="557"/>
        <v>0</v>
      </c>
      <c r="AX308" s="286">
        <f t="shared" si="557"/>
        <v>0</v>
      </c>
      <c r="AY308" s="286">
        <f t="shared" si="557"/>
        <v>0</v>
      </c>
      <c r="AZ308" s="286">
        <f t="shared" si="557"/>
        <v>0</v>
      </c>
      <c r="BA308" s="286">
        <f t="shared" si="557"/>
        <v>0</v>
      </c>
      <c r="BB308" s="150"/>
      <c r="BC308" s="287">
        <f t="shared" si="558"/>
        <v>31800.000000000051</v>
      </c>
      <c r="BD308" s="287">
        <f t="shared" si="558"/>
        <v>44966.400000000001</v>
      </c>
      <c r="BE308" s="333">
        <f t="shared" si="558"/>
        <v>69152.2</v>
      </c>
      <c r="BF308" s="333">
        <f t="shared" si="558"/>
        <v>58472</v>
      </c>
      <c r="BG308" s="333">
        <f t="shared" si="558"/>
        <v>107918</v>
      </c>
      <c r="BH308" s="333">
        <f t="shared" si="558"/>
        <v>74871.399999999994</v>
      </c>
      <c r="BI308" s="333">
        <f t="shared" si="558"/>
        <v>34360</v>
      </c>
      <c r="BJ308" s="333">
        <f t="shared" si="558"/>
        <v>192070</v>
      </c>
      <c r="BK308" s="333">
        <f t="shared" si="558"/>
        <v>5837.2</v>
      </c>
      <c r="BL308" s="333">
        <f t="shared" si="558"/>
        <v>4684</v>
      </c>
      <c r="BM308" s="333">
        <f t="shared" si="558"/>
        <v>11949</v>
      </c>
      <c r="BN308" s="334">
        <f t="shared" si="493"/>
        <v>6</v>
      </c>
      <c r="BO308" s="87">
        <f t="shared" si="528"/>
        <v>2021</v>
      </c>
      <c r="BP308" s="87"/>
    </row>
    <row r="309" spans="1:68" s="35" customFormat="1" ht="10.5" customHeight="1" x14ac:dyDescent="0.2">
      <c r="A309" s="87" t="str">
        <f t="shared" si="523"/>
        <v>2021-22E400000097</v>
      </c>
      <c r="B309" s="87" t="str">
        <f t="shared" si="495"/>
        <v>Y63</v>
      </c>
      <c r="C309" s="87" t="str">
        <f t="shared" si="496"/>
        <v>2021-22</v>
      </c>
      <c r="D309" s="35" t="s">
        <v>518</v>
      </c>
      <c r="F309" s="86" t="str">
        <f t="shared" si="551"/>
        <v>Y63</v>
      </c>
      <c r="G309" s="86" t="str">
        <f t="shared" si="551"/>
        <v>E40000009</v>
      </c>
      <c r="H309" s="87" t="str">
        <f t="shared" si="551"/>
        <v>North East and Yorkshire</v>
      </c>
      <c r="I309" s="292">
        <f t="shared" si="553"/>
        <v>468</v>
      </c>
      <c r="J309" s="292">
        <f t="shared" si="553"/>
        <v>103</v>
      </c>
      <c r="K309" s="292">
        <f t="shared" si="553"/>
        <v>70</v>
      </c>
      <c r="L309" s="292">
        <f t="shared" si="553"/>
        <v>25</v>
      </c>
      <c r="M309" s="292">
        <f t="shared" si="536"/>
        <v>447</v>
      </c>
      <c r="N309" s="292">
        <f t="shared" si="536"/>
        <v>34</v>
      </c>
      <c r="O309" s="292">
        <f t="shared" si="536"/>
        <v>64</v>
      </c>
      <c r="P309" s="292">
        <f t="shared" si="536"/>
        <v>12</v>
      </c>
      <c r="Q309" s="292">
        <f t="shared" si="554"/>
        <v>140</v>
      </c>
      <c r="R309" s="292">
        <f t="shared" si="554"/>
        <v>102</v>
      </c>
      <c r="S309" s="292">
        <f t="shared" si="552"/>
        <v>1215</v>
      </c>
      <c r="T309" s="293">
        <f t="shared" si="524"/>
        <v>703</v>
      </c>
      <c r="U309" s="290">
        <f t="shared" si="546"/>
        <v>101.05647226173542</v>
      </c>
      <c r="V309" s="290">
        <f t="shared" si="547"/>
        <v>87.391180654338555</v>
      </c>
      <c r="W309" s="290">
        <f t="shared" si="548"/>
        <v>160.57610241820768</v>
      </c>
      <c r="X309" s="289">
        <f t="shared" si="525"/>
        <v>804</v>
      </c>
      <c r="Y309" s="290">
        <f t="shared" si="538"/>
        <v>90.781840796019907</v>
      </c>
      <c r="Z309" s="290">
        <f t="shared" si="539"/>
        <v>40.24875621890547</v>
      </c>
      <c r="AA309" s="290">
        <f t="shared" si="540"/>
        <v>242.73134328358208</v>
      </c>
      <c r="AB309" s="289">
        <f t="shared" si="526"/>
        <v>113</v>
      </c>
      <c r="AC309" s="290">
        <f t="shared" si="541"/>
        <v>50.13185840707964</v>
      </c>
      <c r="AD309" s="290">
        <f t="shared" si="542"/>
        <v>43.814159292035399</v>
      </c>
      <c r="AE309" s="290">
        <f t="shared" si="543"/>
        <v>83.823008849557525</v>
      </c>
      <c r="AF309" s="287">
        <f t="shared" si="527"/>
        <v>220</v>
      </c>
      <c r="AG309" s="288">
        <f t="shared" si="549"/>
        <v>147.66169154228876</v>
      </c>
      <c r="AH309" s="288">
        <f t="shared" si="550"/>
        <v>205.30746268656719</v>
      </c>
      <c r="AI309" s="287">
        <f t="shared" si="555"/>
        <v>201</v>
      </c>
      <c r="AJ309" s="284">
        <f t="shared" si="555"/>
        <v>158</v>
      </c>
      <c r="AK309" s="284">
        <f t="shared" si="555"/>
        <v>225</v>
      </c>
      <c r="AL309" s="284"/>
      <c r="AM309" s="284"/>
      <c r="AN309" s="284">
        <f t="shared" si="556"/>
        <v>0</v>
      </c>
      <c r="AO309" s="284">
        <f t="shared" si="556"/>
        <v>0</v>
      </c>
      <c r="AP309" s="291">
        <f t="shared" si="537"/>
        <v>0</v>
      </c>
      <c r="AQ309" s="291">
        <f t="shared" si="537"/>
        <v>0</v>
      </c>
      <c r="AR309" s="292"/>
      <c r="AS309" s="292"/>
      <c r="AT309" s="292"/>
      <c r="AU309" s="292"/>
      <c r="AV309" s="286">
        <f t="shared" si="557"/>
        <v>0</v>
      </c>
      <c r="AW309" s="286">
        <f t="shared" si="557"/>
        <v>0</v>
      </c>
      <c r="AX309" s="286">
        <f t="shared" si="557"/>
        <v>0</v>
      </c>
      <c r="AY309" s="286">
        <f t="shared" si="557"/>
        <v>0</v>
      </c>
      <c r="AZ309" s="286">
        <f t="shared" si="557"/>
        <v>0</v>
      </c>
      <c r="BA309" s="286">
        <f t="shared" si="557"/>
        <v>0</v>
      </c>
      <c r="BB309" s="150"/>
      <c r="BC309" s="287">
        <f t="shared" si="558"/>
        <v>29680.000000000044</v>
      </c>
      <c r="BD309" s="287">
        <f t="shared" si="558"/>
        <v>41266.800000000003</v>
      </c>
      <c r="BE309" s="333">
        <f t="shared" si="558"/>
        <v>71042.7</v>
      </c>
      <c r="BF309" s="333">
        <f t="shared" si="558"/>
        <v>61436</v>
      </c>
      <c r="BG309" s="333">
        <f t="shared" si="558"/>
        <v>112885</v>
      </c>
      <c r="BH309" s="333">
        <f t="shared" si="558"/>
        <v>72988.600000000006</v>
      </c>
      <c r="BI309" s="333">
        <f t="shared" si="558"/>
        <v>32360</v>
      </c>
      <c r="BJ309" s="333">
        <f t="shared" si="558"/>
        <v>195156</v>
      </c>
      <c r="BK309" s="333">
        <f t="shared" si="558"/>
        <v>5664.9</v>
      </c>
      <c r="BL309" s="333">
        <f t="shared" si="558"/>
        <v>4951</v>
      </c>
      <c r="BM309" s="333">
        <f t="shared" si="558"/>
        <v>9472</v>
      </c>
      <c r="BN309" s="334">
        <f t="shared" si="493"/>
        <v>7</v>
      </c>
      <c r="BO309" s="87">
        <f t="shared" si="528"/>
        <v>2021</v>
      </c>
      <c r="BP309" s="87"/>
    </row>
    <row r="310" spans="1:68" s="35" customFormat="1" ht="10.5" customHeight="1" x14ac:dyDescent="0.2">
      <c r="A310" s="87" t="str">
        <f t="shared" si="523"/>
        <v>2021-22E400000098</v>
      </c>
      <c r="B310" s="87" t="str">
        <f t="shared" si="495"/>
        <v>Y63</v>
      </c>
      <c r="C310" s="87" t="str">
        <f t="shared" si="496"/>
        <v>2021-22</v>
      </c>
      <c r="D310" s="35" t="s">
        <v>519</v>
      </c>
      <c r="F310" s="86" t="str">
        <f t="shared" si="551"/>
        <v>Y63</v>
      </c>
      <c r="G310" s="86" t="str">
        <f t="shared" si="551"/>
        <v>E40000009</v>
      </c>
      <c r="H310" s="87" t="str">
        <f t="shared" si="551"/>
        <v>North East and Yorkshire</v>
      </c>
      <c r="I310" s="292">
        <f t="shared" si="553"/>
        <v>423</v>
      </c>
      <c r="J310" s="292">
        <f t="shared" si="553"/>
        <v>105</v>
      </c>
      <c r="K310" s="292">
        <f t="shared" si="553"/>
        <v>67</v>
      </c>
      <c r="L310" s="292">
        <f t="shared" si="553"/>
        <v>35</v>
      </c>
      <c r="M310" s="292">
        <f t="shared" ref="M310:P329" si="559">SUMIFS(M$729:M$10135, $BN$729:$BN$10135, $BN310,$BO$729:$BO$10135, $BO310, $B$729:$B$10135, $B310)</f>
        <v>401</v>
      </c>
      <c r="N310" s="292">
        <f t="shared" si="559"/>
        <v>37</v>
      </c>
      <c r="O310" s="292">
        <f t="shared" si="559"/>
        <v>59</v>
      </c>
      <c r="P310" s="292">
        <f t="shared" si="559"/>
        <v>22</v>
      </c>
      <c r="Q310" s="292">
        <f t="shared" si="554"/>
        <v>0</v>
      </c>
      <c r="R310" s="292">
        <f t="shared" si="554"/>
        <v>0</v>
      </c>
      <c r="S310" s="292">
        <f t="shared" si="552"/>
        <v>1148</v>
      </c>
      <c r="T310" s="293">
        <f t="shared" si="524"/>
        <v>662</v>
      </c>
      <c r="U310" s="290">
        <f t="shared" si="546"/>
        <v>100.93897280966769</v>
      </c>
      <c r="V310" s="290">
        <f t="shared" si="547"/>
        <v>83.077039274924473</v>
      </c>
      <c r="W310" s="290">
        <f t="shared" si="548"/>
        <v>155.63141993957703</v>
      </c>
      <c r="X310" s="289">
        <f t="shared" si="525"/>
        <v>791</v>
      </c>
      <c r="Y310" s="290">
        <f t="shared" si="538"/>
        <v>91.383185840707966</v>
      </c>
      <c r="Z310" s="290">
        <f t="shared" si="539"/>
        <v>43</v>
      </c>
      <c r="AA310" s="290">
        <f t="shared" si="540"/>
        <v>242.67256637168143</v>
      </c>
      <c r="AB310" s="289">
        <f t="shared" si="526"/>
        <v>106</v>
      </c>
      <c r="AC310" s="290">
        <f t="shared" si="541"/>
        <v>63.6132075471698</v>
      </c>
      <c r="AD310" s="290">
        <f t="shared" si="542"/>
        <v>51.915094339622641</v>
      </c>
      <c r="AE310" s="290">
        <f t="shared" si="543"/>
        <v>118.72641509433963</v>
      </c>
      <c r="AF310" s="287">
        <f t="shared" si="527"/>
        <v>213</v>
      </c>
      <c r="AG310" s="288">
        <f t="shared" si="549"/>
        <v>146.07734806629816</v>
      </c>
      <c r="AH310" s="288">
        <f t="shared" si="550"/>
        <v>209</v>
      </c>
      <c r="AI310" s="287">
        <f t="shared" si="555"/>
        <v>181</v>
      </c>
      <c r="AJ310" s="284">
        <f t="shared" si="555"/>
        <v>0</v>
      </c>
      <c r="AK310" s="284">
        <f t="shared" si="555"/>
        <v>0</v>
      </c>
      <c r="AL310" s="284"/>
      <c r="AM310" s="284"/>
      <c r="AN310" s="284">
        <f t="shared" si="556"/>
        <v>879</v>
      </c>
      <c r="AO310" s="284">
        <f t="shared" si="556"/>
        <v>898</v>
      </c>
      <c r="AP310" s="291">
        <f t="shared" ref="AP310:AQ329" si="560">SUMIFS(AP$729:AP$10135, $BN$729:$BN$10135, $BN310,$BO$729:$BO$10135, $BO310, $B$729:$B$10135, $B310)</f>
        <v>0</v>
      </c>
      <c r="AQ310" s="291">
        <f t="shared" si="560"/>
        <v>0</v>
      </c>
      <c r="AR310" s="292"/>
      <c r="AS310" s="292"/>
      <c r="AT310" s="292"/>
      <c r="AU310" s="292"/>
      <c r="AV310" s="286">
        <f t="shared" si="557"/>
        <v>0</v>
      </c>
      <c r="AW310" s="286">
        <f t="shared" si="557"/>
        <v>0</v>
      </c>
      <c r="AX310" s="286">
        <f t="shared" si="557"/>
        <v>0</v>
      </c>
      <c r="AY310" s="286">
        <f t="shared" si="557"/>
        <v>0</v>
      </c>
      <c r="AZ310" s="286">
        <f t="shared" si="557"/>
        <v>0</v>
      </c>
      <c r="BA310" s="286">
        <f t="shared" si="557"/>
        <v>0</v>
      </c>
      <c r="BB310" s="150"/>
      <c r="BC310" s="287">
        <f t="shared" si="558"/>
        <v>26439.999999999967</v>
      </c>
      <c r="BD310" s="287">
        <f t="shared" si="558"/>
        <v>37829</v>
      </c>
      <c r="BE310" s="333">
        <f t="shared" si="558"/>
        <v>66821.600000000006</v>
      </c>
      <c r="BF310" s="333">
        <f t="shared" si="558"/>
        <v>54997</v>
      </c>
      <c r="BG310" s="333">
        <f t="shared" si="558"/>
        <v>103028</v>
      </c>
      <c r="BH310" s="333">
        <f t="shared" si="558"/>
        <v>72284.100000000006</v>
      </c>
      <c r="BI310" s="333">
        <f t="shared" si="558"/>
        <v>34013</v>
      </c>
      <c r="BJ310" s="333">
        <f t="shared" si="558"/>
        <v>191954</v>
      </c>
      <c r="BK310" s="333">
        <f t="shared" si="558"/>
        <v>6742.9999999999991</v>
      </c>
      <c r="BL310" s="333">
        <f t="shared" si="558"/>
        <v>5503</v>
      </c>
      <c r="BM310" s="333">
        <f t="shared" si="558"/>
        <v>12585</v>
      </c>
      <c r="BN310" s="334">
        <f t="shared" si="493"/>
        <v>8</v>
      </c>
      <c r="BO310" s="87">
        <f t="shared" si="528"/>
        <v>2021</v>
      </c>
      <c r="BP310" s="87"/>
    </row>
    <row r="311" spans="1:68" s="35" customFormat="1" ht="10.5" customHeight="1" x14ac:dyDescent="0.2">
      <c r="A311" s="87" t="str">
        <f t="shared" si="523"/>
        <v>2021-22E400000099</v>
      </c>
      <c r="B311" s="87" t="str">
        <f t="shared" si="495"/>
        <v>Y63</v>
      </c>
      <c r="C311" s="87" t="str">
        <f t="shared" si="496"/>
        <v>2021-22</v>
      </c>
      <c r="D311" s="35" t="s">
        <v>520</v>
      </c>
      <c r="F311" s="86" t="str">
        <f t="shared" si="551"/>
        <v>Y63</v>
      </c>
      <c r="G311" s="86" t="str">
        <f t="shared" si="551"/>
        <v>E40000009</v>
      </c>
      <c r="H311" s="87" t="str">
        <f t="shared" si="551"/>
        <v>North East and Yorkshire</v>
      </c>
      <c r="I311" s="292">
        <f t="shared" si="553"/>
        <v>464</v>
      </c>
      <c r="J311" s="292">
        <f t="shared" si="553"/>
        <v>102</v>
      </c>
      <c r="K311" s="292">
        <f t="shared" si="553"/>
        <v>70</v>
      </c>
      <c r="L311" s="292">
        <f t="shared" si="553"/>
        <v>33</v>
      </c>
      <c r="M311" s="292">
        <f t="shared" si="559"/>
        <v>443</v>
      </c>
      <c r="N311" s="292">
        <f t="shared" si="559"/>
        <v>27</v>
      </c>
      <c r="O311" s="292">
        <f t="shared" si="559"/>
        <v>62</v>
      </c>
      <c r="P311" s="292">
        <f t="shared" si="559"/>
        <v>14</v>
      </c>
      <c r="Q311" s="292">
        <f t="shared" si="554"/>
        <v>0</v>
      </c>
      <c r="R311" s="292">
        <f t="shared" si="554"/>
        <v>0</v>
      </c>
      <c r="S311" s="292">
        <f t="shared" si="552"/>
        <v>1248</v>
      </c>
      <c r="T311" s="293">
        <f t="shared" si="524"/>
        <v>649</v>
      </c>
      <c r="U311" s="290">
        <f t="shared" si="546"/>
        <v>101.93389830508474</v>
      </c>
      <c r="V311" s="290">
        <f t="shared" si="547"/>
        <v>84.474576271186436</v>
      </c>
      <c r="W311" s="290">
        <f t="shared" si="548"/>
        <v>156.74422187981509</v>
      </c>
      <c r="X311" s="289">
        <f t="shared" si="525"/>
        <v>696</v>
      </c>
      <c r="Y311" s="290">
        <f t="shared" si="538"/>
        <v>102.49885057471266</v>
      </c>
      <c r="Z311" s="290">
        <f t="shared" si="539"/>
        <v>41.156609195402297</v>
      </c>
      <c r="AA311" s="290">
        <f t="shared" si="540"/>
        <v>299.91091954022988</v>
      </c>
      <c r="AB311" s="289">
        <f t="shared" si="526"/>
        <v>92</v>
      </c>
      <c r="AC311" s="290">
        <f t="shared" si="541"/>
        <v>60.201086956521742</v>
      </c>
      <c r="AD311" s="290">
        <f t="shared" si="542"/>
        <v>50.641304347826086</v>
      </c>
      <c r="AE311" s="290">
        <f t="shared" si="543"/>
        <v>88.641304347826093</v>
      </c>
      <c r="AF311" s="287">
        <f t="shared" si="527"/>
        <v>210</v>
      </c>
      <c r="AG311" s="288">
        <f t="shared" si="549"/>
        <v>146.11458333333374</v>
      </c>
      <c r="AH311" s="288">
        <f t="shared" si="550"/>
        <v>208.75</v>
      </c>
      <c r="AI311" s="287">
        <f t="shared" si="555"/>
        <v>192</v>
      </c>
      <c r="AJ311" s="284">
        <f t="shared" si="555"/>
        <v>0</v>
      </c>
      <c r="AK311" s="284">
        <f t="shared" si="555"/>
        <v>0</v>
      </c>
      <c r="AL311" s="284"/>
      <c r="AM311" s="284"/>
      <c r="AN311" s="284">
        <f t="shared" si="556"/>
        <v>0</v>
      </c>
      <c r="AO311" s="284">
        <f t="shared" si="556"/>
        <v>0</v>
      </c>
      <c r="AP311" s="291">
        <f t="shared" si="560"/>
        <v>858</v>
      </c>
      <c r="AQ311" s="291">
        <f t="shared" si="560"/>
        <v>994</v>
      </c>
      <c r="AR311" s="292"/>
      <c r="AS311" s="292"/>
      <c r="AT311" s="292"/>
      <c r="AU311" s="292"/>
      <c r="AV311" s="286">
        <f t="shared" si="557"/>
        <v>0</v>
      </c>
      <c r="AW311" s="286">
        <f t="shared" si="557"/>
        <v>0</v>
      </c>
      <c r="AX311" s="286">
        <f t="shared" si="557"/>
        <v>0</v>
      </c>
      <c r="AY311" s="286">
        <f t="shared" si="557"/>
        <v>0</v>
      </c>
      <c r="AZ311" s="286">
        <f t="shared" si="557"/>
        <v>0</v>
      </c>
      <c r="BA311" s="286">
        <f t="shared" si="557"/>
        <v>0</v>
      </c>
      <c r="BB311" s="150"/>
      <c r="BC311" s="287">
        <f t="shared" si="558"/>
        <v>28054.00000000008</v>
      </c>
      <c r="BD311" s="287">
        <f t="shared" si="558"/>
        <v>40080</v>
      </c>
      <c r="BE311" s="333">
        <f t="shared" si="558"/>
        <v>66155.099999999991</v>
      </c>
      <c r="BF311" s="333">
        <f t="shared" si="558"/>
        <v>54824</v>
      </c>
      <c r="BG311" s="333">
        <f t="shared" si="558"/>
        <v>101727</v>
      </c>
      <c r="BH311" s="333">
        <f t="shared" si="558"/>
        <v>71339.200000000012</v>
      </c>
      <c r="BI311" s="333">
        <f t="shared" si="558"/>
        <v>28645</v>
      </c>
      <c r="BJ311" s="333">
        <f t="shared" si="558"/>
        <v>208738</v>
      </c>
      <c r="BK311" s="333">
        <f t="shared" si="558"/>
        <v>5538.5</v>
      </c>
      <c r="BL311" s="333">
        <f t="shared" si="558"/>
        <v>4659</v>
      </c>
      <c r="BM311" s="333">
        <f t="shared" si="558"/>
        <v>8155</v>
      </c>
      <c r="BN311" s="334">
        <f t="shared" si="493"/>
        <v>9</v>
      </c>
      <c r="BO311" s="87">
        <f t="shared" si="528"/>
        <v>2021</v>
      </c>
      <c r="BP311" s="87"/>
    </row>
    <row r="312" spans="1:68" s="35" customFormat="1" ht="10.5" customHeight="1" x14ac:dyDescent="0.2">
      <c r="A312" s="87" t="str">
        <f t="shared" si="523"/>
        <v>2021-22E4000000910</v>
      </c>
      <c r="B312" s="87" t="str">
        <f t="shared" si="495"/>
        <v>Y63</v>
      </c>
      <c r="C312" s="87" t="str">
        <f t="shared" si="496"/>
        <v>2021-22</v>
      </c>
      <c r="D312" s="35" t="s">
        <v>521</v>
      </c>
      <c r="F312" s="86" t="str">
        <f t="shared" si="551"/>
        <v>Y63</v>
      </c>
      <c r="G312" s="86" t="str">
        <f t="shared" si="551"/>
        <v>E40000009</v>
      </c>
      <c r="H312" s="87" t="str">
        <f t="shared" si="551"/>
        <v>North East and Yorkshire</v>
      </c>
      <c r="I312" s="292">
        <f t="shared" si="553"/>
        <v>534</v>
      </c>
      <c r="J312" s="292">
        <f t="shared" si="553"/>
        <v>146</v>
      </c>
      <c r="K312" s="292">
        <f t="shared" si="553"/>
        <v>74</v>
      </c>
      <c r="L312" s="292">
        <f t="shared" si="553"/>
        <v>37</v>
      </c>
      <c r="M312" s="292">
        <f t="shared" si="559"/>
        <v>504</v>
      </c>
      <c r="N312" s="292">
        <f t="shared" si="559"/>
        <v>40</v>
      </c>
      <c r="O312" s="292">
        <f t="shared" si="559"/>
        <v>65</v>
      </c>
      <c r="P312" s="292">
        <f t="shared" si="559"/>
        <v>15</v>
      </c>
      <c r="Q312" s="292">
        <f t="shared" si="554"/>
        <v>182</v>
      </c>
      <c r="R312" s="292">
        <f t="shared" si="554"/>
        <v>133</v>
      </c>
      <c r="S312" s="292">
        <f t="shared" si="552"/>
        <v>1424</v>
      </c>
      <c r="T312" s="293">
        <f t="shared" si="524"/>
        <v>664</v>
      </c>
      <c r="U312" s="290">
        <f t="shared" si="546"/>
        <v>106.42123493975903</v>
      </c>
      <c r="V312" s="290">
        <f t="shared" si="547"/>
        <v>91.753012048192772</v>
      </c>
      <c r="W312" s="290">
        <f t="shared" si="548"/>
        <v>158.94126506024097</v>
      </c>
      <c r="X312" s="289">
        <f t="shared" si="525"/>
        <v>748</v>
      </c>
      <c r="Y312" s="290">
        <f t="shared" si="538"/>
        <v>101.33208556149732</v>
      </c>
      <c r="Z312" s="290">
        <f t="shared" si="539"/>
        <v>40.104278074866308</v>
      </c>
      <c r="AA312" s="290">
        <f t="shared" si="540"/>
        <v>277.06417112299465</v>
      </c>
      <c r="AB312" s="289">
        <f t="shared" si="526"/>
        <v>118</v>
      </c>
      <c r="AC312" s="290">
        <f t="shared" si="541"/>
        <v>53.705932203389835</v>
      </c>
      <c r="AD312" s="290">
        <f t="shared" si="542"/>
        <v>45.593220338983052</v>
      </c>
      <c r="AE312" s="290">
        <f t="shared" si="543"/>
        <v>86.016949152542367</v>
      </c>
      <c r="AF312" s="287">
        <f t="shared" si="527"/>
        <v>175</v>
      </c>
      <c r="AG312" s="288">
        <f t="shared" si="549"/>
        <v>145.30612244897978</v>
      </c>
      <c r="AH312" s="288">
        <f t="shared" si="550"/>
        <v>201.17142857142855</v>
      </c>
      <c r="AI312" s="287">
        <f t="shared" si="555"/>
        <v>147</v>
      </c>
      <c r="AJ312" s="284">
        <f t="shared" si="555"/>
        <v>174</v>
      </c>
      <c r="AK312" s="284">
        <f t="shared" si="555"/>
        <v>228</v>
      </c>
      <c r="AL312" s="284"/>
      <c r="AM312" s="284"/>
      <c r="AN312" s="284">
        <f t="shared" si="556"/>
        <v>0</v>
      </c>
      <c r="AO312" s="284">
        <f t="shared" si="556"/>
        <v>0</v>
      </c>
      <c r="AP312" s="291">
        <f t="shared" si="560"/>
        <v>0</v>
      </c>
      <c r="AQ312" s="291">
        <f t="shared" si="560"/>
        <v>0</v>
      </c>
      <c r="AR312" s="292"/>
      <c r="AS312" s="292"/>
      <c r="AT312" s="292"/>
      <c r="AU312" s="292"/>
      <c r="AV312" s="286">
        <f t="shared" si="557"/>
        <v>0</v>
      </c>
      <c r="AW312" s="286">
        <f t="shared" si="557"/>
        <v>0</v>
      </c>
      <c r="AX312" s="286">
        <f t="shared" si="557"/>
        <v>0</v>
      </c>
      <c r="AY312" s="286">
        <f t="shared" si="557"/>
        <v>0</v>
      </c>
      <c r="AZ312" s="286">
        <f t="shared" si="557"/>
        <v>0</v>
      </c>
      <c r="BA312" s="286">
        <f t="shared" si="557"/>
        <v>0</v>
      </c>
      <c r="BB312" s="150"/>
      <c r="BC312" s="287">
        <f t="shared" si="558"/>
        <v>21360.000000000025</v>
      </c>
      <c r="BD312" s="287">
        <f t="shared" si="558"/>
        <v>29572.199999999997</v>
      </c>
      <c r="BE312" s="333">
        <f t="shared" si="558"/>
        <v>70663.7</v>
      </c>
      <c r="BF312" s="333">
        <f t="shared" si="558"/>
        <v>60924</v>
      </c>
      <c r="BG312" s="333">
        <f t="shared" si="558"/>
        <v>105537</v>
      </c>
      <c r="BH312" s="333">
        <f t="shared" si="558"/>
        <v>75796.399999999994</v>
      </c>
      <c r="BI312" s="333">
        <f t="shared" si="558"/>
        <v>29998</v>
      </c>
      <c r="BJ312" s="333">
        <f t="shared" si="558"/>
        <v>207244</v>
      </c>
      <c r="BK312" s="333">
        <f t="shared" si="558"/>
        <v>6337.3</v>
      </c>
      <c r="BL312" s="333">
        <f t="shared" si="558"/>
        <v>5380</v>
      </c>
      <c r="BM312" s="333">
        <f t="shared" si="558"/>
        <v>10150</v>
      </c>
      <c r="BN312" s="334">
        <f t="shared" si="493"/>
        <v>10</v>
      </c>
      <c r="BO312" s="87">
        <f t="shared" si="528"/>
        <v>2021</v>
      </c>
      <c r="BP312" s="87"/>
    </row>
    <row r="313" spans="1:68" s="35" customFormat="1" ht="10.5" customHeight="1" x14ac:dyDescent="0.2">
      <c r="A313" s="87" t="str">
        <f t="shared" si="523"/>
        <v>2021-22E4000000911</v>
      </c>
      <c r="B313" s="87" t="str">
        <f t="shared" si="495"/>
        <v>Y63</v>
      </c>
      <c r="C313" s="87" t="str">
        <f t="shared" si="496"/>
        <v>2021-22</v>
      </c>
      <c r="D313" s="35" t="s">
        <v>522</v>
      </c>
      <c r="F313" s="86" t="str">
        <f t="shared" si="551"/>
        <v>Y63</v>
      </c>
      <c r="G313" s="86" t="str">
        <f t="shared" si="551"/>
        <v>E40000009</v>
      </c>
      <c r="H313" s="87" t="str">
        <f t="shared" si="551"/>
        <v>North East and Yorkshire</v>
      </c>
      <c r="I313" s="292">
        <f t="shared" si="553"/>
        <v>531</v>
      </c>
      <c r="J313" s="292">
        <f t="shared" si="553"/>
        <v>142</v>
      </c>
      <c r="K313" s="292">
        <f t="shared" si="553"/>
        <v>70</v>
      </c>
      <c r="L313" s="292">
        <f t="shared" si="553"/>
        <v>39</v>
      </c>
      <c r="M313" s="292">
        <f t="shared" si="559"/>
        <v>510</v>
      </c>
      <c r="N313" s="292">
        <f t="shared" si="559"/>
        <v>52</v>
      </c>
      <c r="O313" s="292">
        <f t="shared" si="559"/>
        <v>67</v>
      </c>
      <c r="P313" s="292">
        <f t="shared" si="559"/>
        <v>20</v>
      </c>
      <c r="Q313" s="292">
        <f t="shared" si="554"/>
        <v>0</v>
      </c>
      <c r="R313" s="292">
        <f t="shared" si="554"/>
        <v>0</v>
      </c>
      <c r="S313" s="292">
        <f t="shared" si="552"/>
        <v>1450</v>
      </c>
      <c r="T313" s="293">
        <f t="shared" si="524"/>
        <v>705</v>
      </c>
      <c r="U313" s="290">
        <f t="shared" si="546"/>
        <v>105.19049645390071</v>
      </c>
      <c r="V313" s="290">
        <f t="shared" si="547"/>
        <v>87</v>
      </c>
      <c r="W313" s="290">
        <f t="shared" si="548"/>
        <v>170.25106382978723</v>
      </c>
      <c r="X313" s="289">
        <f t="shared" si="525"/>
        <v>790</v>
      </c>
      <c r="Y313" s="290">
        <f t="shared" si="538"/>
        <v>97.614556962025318</v>
      </c>
      <c r="Z313" s="290">
        <f t="shared" si="539"/>
        <v>42.949367088607595</v>
      </c>
      <c r="AA313" s="290">
        <f t="shared" si="540"/>
        <v>263.25949367088606</v>
      </c>
      <c r="AB313" s="289">
        <f t="shared" si="526"/>
        <v>95</v>
      </c>
      <c r="AC313" s="290">
        <f t="shared" si="541"/>
        <v>52.5</v>
      </c>
      <c r="AD313" s="290">
        <f t="shared" si="542"/>
        <v>45</v>
      </c>
      <c r="AE313" s="290">
        <f t="shared" si="543"/>
        <v>90.2</v>
      </c>
      <c r="AF313" s="287">
        <f t="shared" si="527"/>
        <v>178</v>
      </c>
      <c r="AG313" s="288">
        <f t="shared" si="549"/>
        <v>152.6948051948051</v>
      </c>
      <c r="AH313" s="288">
        <f t="shared" si="550"/>
        <v>219.16493506493507</v>
      </c>
      <c r="AI313" s="287">
        <f t="shared" si="555"/>
        <v>154</v>
      </c>
      <c r="AJ313" s="284">
        <f t="shared" si="555"/>
        <v>0</v>
      </c>
      <c r="AK313" s="284">
        <f t="shared" si="555"/>
        <v>0</v>
      </c>
      <c r="AL313" s="284"/>
      <c r="AM313" s="284"/>
      <c r="AN313" s="284">
        <f t="shared" si="556"/>
        <v>1413</v>
      </c>
      <c r="AO313" s="284">
        <f t="shared" si="556"/>
        <v>1494</v>
      </c>
      <c r="AP313" s="291">
        <f t="shared" si="560"/>
        <v>0</v>
      </c>
      <c r="AQ313" s="291">
        <f t="shared" si="560"/>
        <v>0</v>
      </c>
      <c r="AR313" s="292"/>
      <c r="AS313" s="292"/>
      <c r="AT313" s="292"/>
      <c r="AU313" s="292"/>
      <c r="AV313" s="286">
        <f t="shared" si="557"/>
        <v>0</v>
      </c>
      <c r="AW313" s="286">
        <f t="shared" si="557"/>
        <v>0</v>
      </c>
      <c r="AX313" s="286">
        <f t="shared" si="557"/>
        <v>0</v>
      </c>
      <c r="AY313" s="286">
        <f t="shared" si="557"/>
        <v>0</v>
      </c>
      <c r="AZ313" s="286">
        <f t="shared" si="557"/>
        <v>0</v>
      </c>
      <c r="BA313" s="286">
        <f t="shared" si="557"/>
        <v>0</v>
      </c>
      <c r="BB313" s="150"/>
      <c r="BC313" s="287">
        <f t="shared" si="558"/>
        <v>23514.999999999985</v>
      </c>
      <c r="BD313" s="287">
        <f t="shared" si="558"/>
        <v>33751.4</v>
      </c>
      <c r="BE313" s="333">
        <f t="shared" si="558"/>
        <v>74159.3</v>
      </c>
      <c r="BF313" s="333">
        <f t="shared" si="558"/>
        <v>61335</v>
      </c>
      <c r="BG313" s="333">
        <f t="shared" si="558"/>
        <v>120027</v>
      </c>
      <c r="BH313" s="333">
        <f t="shared" si="558"/>
        <v>77115.5</v>
      </c>
      <c r="BI313" s="333">
        <f t="shared" si="558"/>
        <v>33930</v>
      </c>
      <c r="BJ313" s="333">
        <f t="shared" si="558"/>
        <v>207975</v>
      </c>
      <c r="BK313" s="333">
        <f t="shared" si="558"/>
        <v>4987.5</v>
      </c>
      <c r="BL313" s="333">
        <f t="shared" si="558"/>
        <v>4275</v>
      </c>
      <c r="BM313" s="333">
        <f t="shared" si="558"/>
        <v>8569</v>
      </c>
      <c r="BN313" s="334">
        <f t="shared" si="493"/>
        <v>11</v>
      </c>
      <c r="BO313" s="87">
        <f t="shared" si="528"/>
        <v>2021</v>
      </c>
      <c r="BP313" s="87"/>
    </row>
    <row r="314" spans="1:68" s="35" customFormat="1" ht="9.75" customHeight="1" x14ac:dyDescent="0.2">
      <c r="A314" s="87" t="str">
        <f t="shared" ref="A314:A342" si="561">CONCATENATE(C314,G314,BN314)</f>
        <v>2021-22E4000000912</v>
      </c>
      <c r="B314" s="87" t="str">
        <f t="shared" si="495"/>
        <v>Y63</v>
      </c>
      <c r="C314" s="87" t="str">
        <f t="shared" si="496"/>
        <v>2021-22</v>
      </c>
      <c r="D314" s="35" t="s">
        <v>523</v>
      </c>
      <c r="F314" s="86" t="str">
        <f t="shared" si="551"/>
        <v>Y63</v>
      </c>
      <c r="G314" s="86" t="str">
        <f t="shared" si="551"/>
        <v>E40000009</v>
      </c>
      <c r="H314" s="87" t="str">
        <f t="shared" si="551"/>
        <v>North East and Yorkshire</v>
      </c>
      <c r="I314" s="292">
        <f t="shared" si="553"/>
        <v>610</v>
      </c>
      <c r="J314" s="292">
        <f t="shared" si="553"/>
        <v>125</v>
      </c>
      <c r="K314" s="292">
        <f t="shared" si="553"/>
        <v>76</v>
      </c>
      <c r="L314" s="292">
        <f t="shared" si="553"/>
        <v>31</v>
      </c>
      <c r="M314" s="292">
        <f t="shared" si="559"/>
        <v>591</v>
      </c>
      <c r="N314" s="292">
        <f t="shared" si="559"/>
        <v>34</v>
      </c>
      <c r="O314" s="292">
        <f t="shared" si="559"/>
        <v>71</v>
      </c>
      <c r="P314" s="292">
        <f t="shared" si="559"/>
        <v>14</v>
      </c>
      <c r="Q314" s="292">
        <f t="shared" si="554"/>
        <v>0</v>
      </c>
      <c r="R314" s="292">
        <f t="shared" si="554"/>
        <v>0</v>
      </c>
      <c r="S314" s="292">
        <f t="shared" si="552"/>
        <v>1583</v>
      </c>
      <c r="T314" s="293">
        <f t="shared" ref="T314:T345" si="562">SUMIFS(T$729:T$10135, $BN$729:$BN$10135, $BN314,$BO$729:$BO$10135, $BO314, $B$729:$B$10135, $B314)</f>
        <v>677</v>
      </c>
      <c r="U314" s="290">
        <f t="shared" si="546"/>
        <v>107.28345642540621</v>
      </c>
      <c r="V314" s="290">
        <f t="shared" si="547"/>
        <v>84.58641063515509</v>
      </c>
      <c r="W314" s="290">
        <f t="shared" si="548"/>
        <v>165.11521418020681</v>
      </c>
      <c r="X314" s="289">
        <f t="shared" ref="X314:X345" si="563">SUMIFS(X$729:X$10135, $BN$729:$BN$10135, $BN314,$BO$729:$BO$10135, $BO314, $B$729:$B$10135, $B314)</f>
        <v>756</v>
      </c>
      <c r="Y314" s="290">
        <f t="shared" si="538"/>
        <v>99.144444444444446</v>
      </c>
      <c r="Z314" s="290">
        <f t="shared" si="539"/>
        <v>41.824074074074076</v>
      </c>
      <c r="AA314" s="290">
        <f t="shared" si="540"/>
        <v>259.2962962962963</v>
      </c>
      <c r="AB314" s="289">
        <f t="shared" ref="AB314:AB345" si="564">SUMIFS(AB$729:AB$10135, $BN$729:$BN$10135, $BN314,$BO$729:$BO$10135, $BO314, $B$729:$B$10135, $B314)</f>
        <v>117</v>
      </c>
      <c r="AC314" s="290">
        <f t="shared" si="541"/>
        <v>58.623076923076923</v>
      </c>
      <c r="AD314" s="290">
        <f t="shared" si="542"/>
        <v>49.36752136752137</v>
      </c>
      <c r="AE314" s="290">
        <f t="shared" si="543"/>
        <v>93.752136752136749</v>
      </c>
      <c r="AF314" s="287">
        <f t="shared" ref="AF314:AF345" si="565">SUMIFS(AF$729:AF$10135, $BN$729:$BN$10135, $BN314,$BO$729:$BO$10135, $BO314, $B$729:$B$10135, $B314)</f>
        <v>157</v>
      </c>
      <c r="AG314" s="288">
        <f t="shared" si="549"/>
        <v>151.39230769230755</v>
      </c>
      <c r="AH314" s="288">
        <f t="shared" si="550"/>
        <v>219.33076923076922</v>
      </c>
      <c r="AI314" s="287">
        <f t="shared" si="555"/>
        <v>130</v>
      </c>
      <c r="AJ314" s="284">
        <f t="shared" si="555"/>
        <v>0</v>
      </c>
      <c r="AK314" s="284">
        <f t="shared" si="555"/>
        <v>0</v>
      </c>
      <c r="AL314" s="284"/>
      <c r="AM314" s="284"/>
      <c r="AN314" s="284">
        <f t="shared" si="556"/>
        <v>0</v>
      </c>
      <c r="AO314" s="284">
        <f t="shared" si="556"/>
        <v>0</v>
      </c>
      <c r="AP314" s="291">
        <f t="shared" si="560"/>
        <v>859</v>
      </c>
      <c r="AQ314" s="291">
        <f t="shared" si="560"/>
        <v>1008</v>
      </c>
      <c r="AR314" s="292"/>
      <c r="AS314" s="292"/>
      <c r="AT314" s="292"/>
      <c r="AU314" s="292"/>
      <c r="AV314" s="286">
        <f t="shared" si="557"/>
        <v>0</v>
      </c>
      <c r="AW314" s="286">
        <f t="shared" si="557"/>
        <v>0</v>
      </c>
      <c r="AX314" s="286">
        <f t="shared" si="557"/>
        <v>0</v>
      </c>
      <c r="AY314" s="286">
        <f t="shared" si="557"/>
        <v>0</v>
      </c>
      <c r="AZ314" s="286">
        <f t="shared" si="557"/>
        <v>0</v>
      </c>
      <c r="BA314" s="286">
        <f t="shared" si="557"/>
        <v>0</v>
      </c>
      <c r="BB314" s="150"/>
      <c r="BC314" s="287">
        <f t="shared" si="558"/>
        <v>19680.999999999982</v>
      </c>
      <c r="BD314" s="287">
        <f t="shared" si="558"/>
        <v>28513</v>
      </c>
      <c r="BE314" s="333">
        <f t="shared" si="558"/>
        <v>72630.900000000009</v>
      </c>
      <c r="BF314" s="333">
        <f t="shared" si="558"/>
        <v>57265</v>
      </c>
      <c r="BG314" s="333">
        <f t="shared" si="558"/>
        <v>111783</v>
      </c>
      <c r="BH314" s="333">
        <f t="shared" si="558"/>
        <v>74953.2</v>
      </c>
      <c r="BI314" s="333">
        <f t="shared" si="558"/>
        <v>31619</v>
      </c>
      <c r="BJ314" s="333">
        <f t="shared" si="558"/>
        <v>196028</v>
      </c>
      <c r="BK314" s="333">
        <f t="shared" si="558"/>
        <v>6858.9</v>
      </c>
      <c r="BL314" s="333">
        <f t="shared" si="558"/>
        <v>5776</v>
      </c>
      <c r="BM314" s="333">
        <f t="shared" si="558"/>
        <v>10969</v>
      </c>
      <c r="BN314" s="334">
        <f t="shared" si="493"/>
        <v>12</v>
      </c>
      <c r="BO314" s="87">
        <f t="shared" ref="BO314:BO342" si="566">VALUE(LEFT(C314,4)+IF($BN314&lt;4,1,0))</f>
        <v>2021</v>
      </c>
      <c r="BP314" s="87"/>
    </row>
    <row r="315" spans="1:68" s="35" customFormat="1" ht="10.5" customHeight="1" x14ac:dyDescent="0.2">
      <c r="A315" s="87" t="str">
        <f t="shared" si="561"/>
        <v>2021-22E400000091</v>
      </c>
      <c r="B315" s="87" t="str">
        <f t="shared" si="495"/>
        <v>Y63</v>
      </c>
      <c r="C315" s="87" t="str">
        <f t="shared" si="496"/>
        <v>2021-22</v>
      </c>
      <c r="D315" s="35" t="s">
        <v>524</v>
      </c>
      <c r="F315" s="86" t="str">
        <f t="shared" si="551"/>
        <v>Y63</v>
      </c>
      <c r="G315" s="86" t="str">
        <f t="shared" si="551"/>
        <v>E40000009</v>
      </c>
      <c r="H315" s="87" t="str">
        <f t="shared" si="551"/>
        <v>North East and Yorkshire</v>
      </c>
      <c r="I315" s="292">
        <f t="shared" si="553"/>
        <v>545</v>
      </c>
      <c r="J315" s="292">
        <f t="shared" si="553"/>
        <v>135</v>
      </c>
      <c r="K315" s="292">
        <f t="shared" si="553"/>
        <v>80</v>
      </c>
      <c r="L315" s="292">
        <f t="shared" si="553"/>
        <v>31</v>
      </c>
      <c r="M315" s="292">
        <f t="shared" si="559"/>
        <v>533</v>
      </c>
      <c r="N315" s="292">
        <f t="shared" si="559"/>
        <v>39</v>
      </c>
      <c r="O315" s="292">
        <f t="shared" si="559"/>
        <v>74</v>
      </c>
      <c r="P315" s="292">
        <f t="shared" si="559"/>
        <v>13</v>
      </c>
      <c r="Q315" s="292">
        <f t="shared" si="554"/>
        <v>190</v>
      </c>
      <c r="R315" s="292">
        <f t="shared" si="554"/>
        <v>140</v>
      </c>
      <c r="S315" s="292">
        <f t="shared" si="552"/>
        <v>1528</v>
      </c>
      <c r="T315" s="293">
        <f t="shared" si="562"/>
        <v>671</v>
      </c>
      <c r="U315" s="290">
        <f t="shared" si="546"/>
        <v>86.448286140089422</v>
      </c>
      <c r="V315" s="290">
        <f t="shared" si="547"/>
        <v>75.840536512667654</v>
      </c>
      <c r="W315" s="290">
        <f t="shared" si="548"/>
        <v>133.60357675111774</v>
      </c>
      <c r="X315" s="289">
        <f t="shared" si="563"/>
        <v>784</v>
      </c>
      <c r="Y315" s="290">
        <f t="shared" si="538"/>
        <v>95.811224489795919</v>
      </c>
      <c r="Z315" s="290">
        <f t="shared" si="539"/>
        <v>45.938775510204081</v>
      </c>
      <c r="AA315" s="290">
        <f t="shared" si="540"/>
        <v>256.17857142857144</v>
      </c>
      <c r="AB315" s="289">
        <f t="shared" si="564"/>
        <v>108</v>
      </c>
      <c r="AC315" s="290">
        <f t="shared" si="541"/>
        <v>64.122222222222206</v>
      </c>
      <c r="AD315" s="290">
        <f t="shared" si="542"/>
        <v>46.555555555555557</v>
      </c>
      <c r="AE315" s="290">
        <f t="shared" si="543"/>
        <v>118.22222222222223</v>
      </c>
      <c r="AF315" s="287">
        <f t="shared" si="565"/>
        <v>203</v>
      </c>
      <c r="AG315" s="288">
        <f t="shared" si="549"/>
        <v>139.98235294117671</v>
      </c>
      <c r="AH315" s="288">
        <f t="shared" si="550"/>
        <v>193.59176470588238</v>
      </c>
      <c r="AI315" s="287">
        <f t="shared" si="555"/>
        <v>170</v>
      </c>
      <c r="AJ315" s="284">
        <f t="shared" si="555"/>
        <v>207</v>
      </c>
      <c r="AK315" s="284">
        <f t="shared" si="555"/>
        <v>276</v>
      </c>
      <c r="AL315" s="284"/>
      <c r="AM315" s="284"/>
      <c r="AN315" s="284">
        <f t="shared" si="556"/>
        <v>0</v>
      </c>
      <c r="AO315" s="284">
        <f t="shared" si="556"/>
        <v>0</v>
      </c>
      <c r="AP315" s="291">
        <f t="shared" si="560"/>
        <v>0</v>
      </c>
      <c r="AQ315" s="291">
        <f t="shared" si="560"/>
        <v>0</v>
      </c>
      <c r="AR315" s="292"/>
      <c r="AS315" s="292"/>
      <c r="AT315" s="292"/>
      <c r="AU315" s="292"/>
      <c r="AV315" s="286">
        <f t="shared" si="557"/>
        <v>0</v>
      </c>
      <c r="AW315" s="286">
        <f t="shared" si="557"/>
        <v>0</v>
      </c>
      <c r="AX315" s="286">
        <f t="shared" si="557"/>
        <v>0</v>
      </c>
      <c r="AY315" s="286">
        <f t="shared" si="557"/>
        <v>0</v>
      </c>
      <c r="AZ315" s="286">
        <f t="shared" si="557"/>
        <v>0</v>
      </c>
      <c r="BA315" s="286">
        <f t="shared" si="557"/>
        <v>0</v>
      </c>
      <c r="BB315" s="150"/>
      <c r="BC315" s="287">
        <f t="shared" si="558"/>
        <v>23797.00000000004</v>
      </c>
      <c r="BD315" s="287">
        <f t="shared" si="558"/>
        <v>32910.600000000006</v>
      </c>
      <c r="BE315" s="333">
        <f t="shared" si="558"/>
        <v>58006.8</v>
      </c>
      <c r="BF315" s="333">
        <f t="shared" si="558"/>
        <v>50889</v>
      </c>
      <c r="BG315" s="333">
        <f t="shared" si="558"/>
        <v>89648</v>
      </c>
      <c r="BH315" s="333">
        <f t="shared" si="558"/>
        <v>75116</v>
      </c>
      <c r="BI315" s="333">
        <f t="shared" si="558"/>
        <v>36016</v>
      </c>
      <c r="BJ315" s="333">
        <f t="shared" si="558"/>
        <v>200844</v>
      </c>
      <c r="BK315" s="333">
        <f t="shared" si="558"/>
        <v>6925.1999999999989</v>
      </c>
      <c r="BL315" s="333">
        <f t="shared" si="558"/>
        <v>5028</v>
      </c>
      <c r="BM315" s="333">
        <f t="shared" si="558"/>
        <v>12768</v>
      </c>
      <c r="BN315" s="334">
        <f t="shared" si="493"/>
        <v>1</v>
      </c>
      <c r="BO315" s="87">
        <f t="shared" si="566"/>
        <v>2022</v>
      </c>
      <c r="BP315" s="87"/>
    </row>
    <row r="316" spans="1:68" s="35" customFormat="1" ht="10.5" customHeight="1" x14ac:dyDescent="0.2">
      <c r="A316" s="87" t="str">
        <f t="shared" si="561"/>
        <v>2021-22E400000092</v>
      </c>
      <c r="B316" s="87" t="str">
        <f>B315</f>
        <v>Y63</v>
      </c>
      <c r="C316" s="87" t="str">
        <f>IF(D316=D$186,LEFT(C315,4)+1&amp;"-"&amp;RIGHT(C315,2)+1,C315)</f>
        <v>2021-22</v>
      </c>
      <c r="D316" s="35" t="s">
        <v>525</v>
      </c>
      <c r="F316" s="86" t="str">
        <f t="shared" si="551"/>
        <v>Y63</v>
      </c>
      <c r="G316" s="86" t="str">
        <f t="shared" si="551"/>
        <v>E40000009</v>
      </c>
      <c r="H316" s="87" t="str">
        <f t="shared" si="551"/>
        <v>North East and Yorkshire</v>
      </c>
      <c r="I316" s="292">
        <f t="shared" si="553"/>
        <v>399</v>
      </c>
      <c r="J316" s="292">
        <f t="shared" si="553"/>
        <v>118</v>
      </c>
      <c r="K316" s="292">
        <f t="shared" si="553"/>
        <v>64</v>
      </c>
      <c r="L316" s="292">
        <f t="shared" si="553"/>
        <v>32</v>
      </c>
      <c r="M316" s="292">
        <f t="shared" si="559"/>
        <v>386</v>
      </c>
      <c r="N316" s="292">
        <f t="shared" si="559"/>
        <v>46</v>
      </c>
      <c r="O316" s="292">
        <f t="shared" si="559"/>
        <v>62</v>
      </c>
      <c r="P316" s="292">
        <f t="shared" si="559"/>
        <v>16</v>
      </c>
      <c r="Q316" s="292">
        <f t="shared" si="554"/>
        <v>0</v>
      </c>
      <c r="R316" s="292">
        <f t="shared" si="554"/>
        <v>0</v>
      </c>
      <c r="S316" s="292">
        <f t="shared" si="552"/>
        <v>1182</v>
      </c>
      <c r="T316" s="293">
        <f t="shared" si="562"/>
        <v>631</v>
      </c>
      <c r="U316" s="290">
        <f t="shared" si="546"/>
        <v>86.632488114104603</v>
      </c>
      <c r="V316" s="290">
        <f t="shared" si="547"/>
        <v>77.332805071315377</v>
      </c>
      <c r="W316" s="290">
        <f t="shared" si="548"/>
        <v>130.74960380348654</v>
      </c>
      <c r="X316" s="289">
        <f t="shared" si="563"/>
        <v>710</v>
      </c>
      <c r="Y316" s="290">
        <f t="shared" si="538"/>
        <v>95.221267605633813</v>
      </c>
      <c r="Z316" s="290">
        <f t="shared" si="539"/>
        <v>43.081690140845069</v>
      </c>
      <c r="AA316" s="290">
        <f t="shared" si="540"/>
        <v>260.62253521126763</v>
      </c>
      <c r="AB316" s="289">
        <f t="shared" si="564"/>
        <v>98</v>
      </c>
      <c r="AC316" s="290">
        <f t="shared" si="541"/>
        <v>60.783673469387757</v>
      </c>
      <c r="AD316" s="290">
        <f t="shared" si="542"/>
        <v>49.979591836734691</v>
      </c>
      <c r="AE316" s="290">
        <f t="shared" si="543"/>
        <v>116.87755102040816</v>
      </c>
      <c r="AF316" s="287">
        <f t="shared" si="565"/>
        <v>164</v>
      </c>
      <c r="AG316" s="288">
        <f t="shared" si="549"/>
        <v>138.21276595744675</v>
      </c>
      <c r="AH316" s="288">
        <f t="shared" si="550"/>
        <v>187.34042553191489</v>
      </c>
      <c r="AI316" s="287">
        <f t="shared" si="555"/>
        <v>141</v>
      </c>
      <c r="AJ316" s="284">
        <f t="shared" si="555"/>
        <v>0</v>
      </c>
      <c r="AK316" s="284">
        <f t="shared" si="555"/>
        <v>0</v>
      </c>
      <c r="AL316" s="284"/>
      <c r="AM316" s="284"/>
      <c r="AN316" s="284">
        <f t="shared" si="556"/>
        <v>1339</v>
      </c>
      <c r="AO316" s="284">
        <f t="shared" si="556"/>
        <v>1399</v>
      </c>
      <c r="AP316" s="291">
        <f t="shared" si="560"/>
        <v>0</v>
      </c>
      <c r="AQ316" s="291">
        <f t="shared" si="560"/>
        <v>0</v>
      </c>
      <c r="AR316" s="292"/>
      <c r="AS316" s="292"/>
      <c r="AT316" s="292"/>
      <c r="AU316" s="292"/>
      <c r="AV316" s="286">
        <f t="shared" ref="AV316:BA325" si="567">SUMIFS(AV$729:AV$10135, $BN$729:$BN$10135, $BN316,$BO$729:$BO$10135, $BO316, $B$729:$B$10135, $B316)</f>
        <v>0</v>
      </c>
      <c r="AW316" s="286">
        <f t="shared" si="567"/>
        <v>0</v>
      </c>
      <c r="AX316" s="286">
        <f t="shared" si="567"/>
        <v>0</v>
      </c>
      <c r="AY316" s="286">
        <f t="shared" si="567"/>
        <v>0</v>
      </c>
      <c r="AZ316" s="286">
        <f t="shared" si="567"/>
        <v>0</v>
      </c>
      <c r="BA316" s="286">
        <f t="shared" si="567"/>
        <v>0</v>
      </c>
      <c r="BB316" s="150"/>
      <c r="BC316" s="287">
        <f t="shared" ref="BC316:BM325" si="568">SUMIFS(BC$729:BC$10135, $BN$729:$BN$10135, $BN316,$BO$729:$BO$10135, $BO316, $B$729:$B$10135, $B316)</f>
        <v>19487.999999999993</v>
      </c>
      <c r="BD316" s="287">
        <f t="shared" si="568"/>
        <v>26415</v>
      </c>
      <c r="BE316" s="333">
        <f t="shared" si="568"/>
        <v>54665.100000000006</v>
      </c>
      <c r="BF316" s="333">
        <f t="shared" si="568"/>
        <v>48797</v>
      </c>
      <c r="BG316" s="333">
        <f t="shared" si="568"/>
        <v>82503</v>
      </c>
      <c r="BH316" s="333">
        <f t="shared" si="568"/>
        <v>67607.100000000006</v>
      </c>
      <c r="BI316" s="333">
        <f t="shared" si="568"/>
        <v>30588</v>
      </c>
      <c r="BJ316" s="333">
        <f t="shared" si="568"/>
        <v>185042</v>
      </c>
      <c r="BK316" s="333">
        <f t="shared" si="568"/>
        <v>5956.8</v>
      </c>
      <c r="BL316" s="333">
        <f t="shared" si="568"/>
        <v>4898</v>
      </c>
      <c r="BM316" s="333">
        <f t="shared" si="568"/>
        <v>11454</v>
      </c>
      <c r="BN316" s="334">
        <f t="shared" si="493"/>
        <v>2</v>
      </c>
      <c r="BO316" s="87">
        <f t="shared" si="566"/>
        <v>2022</v>
      </c>
      <c r="BP316" s="87"/>
    </row>
    <row r="317" spans="1:68" s="35" customFormat="1" ht="10.5" customHeight="1" x14ac:dyDescent="0.2">
      <c r="A317" s="87" t="str">
        <f t="shared" si="561"/>
        <v>2021-22E400000093</v>
      </c>
      <c r="B317" s="87" t="str">
        <f>B316</f>
        <v>Y63</v>
      </c>
      <c r="C317" s="87" t="str">
        <f>IF(D317=D$186,LEFT(C316,4)+1&amp;"-"&amp;RIGHT(C316,2)+1,C316)</f>
        <v>2021-22</v>
      </c>
      <c r="D317" s="35" t="s">
        <v>526</v>
      </c>
      <c r="F317" s="86" t="str">
        <f t="shared" si="551"/>
        <v>Y63</v>
      </c>
      <c r="G317" s="86" t="str">
        <f t="shared" si="551"/>
        <v>E40000009</v>
      </c>
      <c r="H317" s="87" t="str">
        <f t="shared" si="551"/>
        <v>North East and Yorkshire</v>
      </c>
      <c r="I317" s="292">
        <f t="shared" si="553"/>
        <v>478</v>
      </c>
      <c r="J317" s="292">
        <f t="shared" si="553"/>
        <v>130</v>
      </c>
      <c r="K317" s="292">
        <f t="shared" si="553"/>
        <v>63</v>
      </c>
      <c r="L317" s="292">
        <f t="shared" si="553"/>
        <v>38</v>
      </c>
      <c r="M317" s="292">
        <f t="shared" si="559"/>
        <v>455</v>
      </c>
      <c r="N317" s="292">
        <f t="shared" si="559"/>
        <v>41</v>
      </c>
      <c r="O317" s="292">
        <f t="shared" si="559"/>
        <v>58</v>
      </c>
      <c r="P317" s="292">
        <f t="shared" si="559"/>
        <v>23</v>
      </c>
      <c r="Q317" s="292">
        <f t="shared" si="554"/>
        <v>0</v>
      </c>
      <c r="R317" s="292">
        <f t="shared" si="554"/>
        <v>0</v>
      </c>
      <c r="S317" s="292">
        <f t="shared" si="552"/>
        <v>1360</v>
      </c>
      <c r="T317" s="293">
        <f t="shared" si="562"/>
        <v>677</v>
      </c>
      <c r="U317" s="290">
        <f t="shared" si="546"/>
        <v>99.483604135893657</v>
      </c>
      <c r="V317" s="290">
        <f t="shared" si="547"/>
        <v>84.760709010339738</v>
      </c>
      <c r="W317" s="290">
        <f t="shared" si="548"/>
        <v>158.32939438700149</v>
      </c>
      <c r="X317" s="289">
        <f t="shared" si="563"/>
        <v>733</v>
      </c>
      <c r="Y317" s="290">
        <f t="shared" si="538"/>
        <v>96.892360163710791</v>
      </c>
      <c r="Z317" s="290">
        <f t="shared" si="539"/>
        <v>39.593451568894949</v>
      </c>
      <c r="AA317" s="290">
        <f t="shared" si="540"/>
        <v>265.77762619372442</v>
      </c>
      <c r="AB317" s="289">
        <f t="shared" si="564"/>
        <v>107</v>
      </c>
      <c r="AC317" s="290">
        <f t="shared" si="541"/>
        <v>53.260747663551399</v>
      </c>
      <c r="AD317" s="290">
        <f t="shared" si="542"/>
        <v>47.09345794392523</v>
      </c>
      <c r="AE317" s="290">
        <f t="shared" si="543"/>
        <v>83.90654205607477</v>
      </c>
      <c r="AF317" s="287">
        <f t="shared" si="565"/>
        <v>163</v>
      </c>
      <c r="AG317" s="288">
        <f t="shared" si="549"/>
        <v>142.3138686131386</v>
      </c>
      <c r="AH317" s="288">
        <f t="shared" si="550"/>
        <v>190.69489051094891</v>
      </c>
      <c r="AI317" s="287">
        <f t="shared" si="555"/>
        <v>137</v>
      </c>
      <c r="AJ317" s="284">
        <f t="shared" si="555"/>
        <v>0</v>
      </c>
      <c r="AK317" s="284">
        <f t="shared" si="555"/>
        <v>0</v>
      </c>
      <c r="AL317" s="284"/>
      <c r="AM317" s="284"/>
      <c r="AN317" s="284">
        <f t="shared" si="556"/>
        <v>0</v>
      </c>
      <c r="AO317" s="284">
        <f t="shared" si="556"/>
        <v>0</v>
      </c>
      <c r="AP317" s="291">
        <f t="shared" si="560"/>
        <v>835</v>
      </c>
      <c r="AQ317" s="291">
        <f t="shared" si="560"/>
        <v>1009</v>
      </c>
      <c r="AR317" s="292"/>
      <c r="AS317" s="292"/>
      <c r="AT317" s="292"/>
      <c r="AU317" s="292"/>
      <c r="AV317" s="286">
        <f t="shared" si="567"/>
        <v>0</v>
      </c>
      <c r="AW317" s="286">
        <f t="shared" si="567"/>
        <v>0</v>
      </c>
      <c r="AX317" s="286">
        <f t="shared" si="567"/>
        <v>0</v>
      </c>
      <c r="AY317" s="286">
        <f t="shared" si="567"/>
        <v>0</v>
      </c>
      <c r="AZ317" s="286">
        <f t="shared" si="567"/>
        <v>0</v>
      </c>
      <c r="BA317" s="286">
        <f t="shared" si="567"/>
        <v>0</v>
      </c>
      <c r="BB317" s="150"/>
      <c r="BC317" s="287">
        <f t="shared" si="568"/>
        <v>19496.999999999989</v>
      </c>
      <c r="BD317" s="287">
        <f t="shared" si="568"/>
        <v>26125.200000000001</v>
      </c>
      <c r="BE317" s="333">
        <f t="shared" si="568"/>
        <v>67350.400000000009</v>
      </c>
      <c r="BF317" s="333">
        <f t="shared" si="568"/>
        <v>57383</v>
      </c>
      <c r="BG317" s="333">
        <f t="shared" si="568"/>
        <v>107189</v>
      </c>
      <c r="BH317" s="333">
        <f t="shared" si="568"/>
        <v>71022.100000000006</v>
      </c>
      <c r="BI317" s="333">
        <f t="shared" si="568"/>
        <v>29022</v>
      </c>
      <c r="BJ317" s="333">
        <f t="shared" si="568"/>
        <v>194815</v>
      </c>
      <c r="BK317" s="333">
        <f t="shared" si="568"/>
        <v>5698.9</v>
      </c>
      <c r="BL317" s="333">
        <f t="shared" si="568"/>
        <v>5039</v>
      </c>
      <c r="BM317" s="333">
        <f t="shared" si="568"/>
        <v>8978</v>
      </c>
      <c r="BN317" s="334">
        <f t="shared" si="493"/>
        <v>3</v>
      </c>
      <c r="BO317" s="87">
        <f t="shared" si="566"/>
        <v>2022</v>
      </c>
      <c r="BP317" s="87"/>
    </row>
    <row r="318" spans="1:68" s="35" customFormat="1" ht="10.5" customHeight="1" x14ac:dyDescent="0.2">
      <c r="A318" s="87" t="str">
        <f t="shared" si="561"/>
        <v>2022-23E400000094</v>
      </c>
      <c r="B318" s="87" t="str">
        <f>B317</f>
        <v>Y63</v>
      </c>
      <c r="C318" s="87" t="str">
        <f>IF(D318=D$186,LEFT(C317,4)+1&amp;"-"&amp;RIGHT(C317,2)+1,C317)</f>
        <v>2022-23</v>
      </c>
      <c r="D318" s="35" t="s">
        <v>514</v>
      </c>
      <c r="F318" s="86" t="str">
        <f t="shared" si="551"/>
        <v>Y63</v>
      </c>
      <c r="G318" s="86" t="str">
        <f t="shared" si="551"/>
        <v>E40000009</v>
      </c>
      <c r="H318" s="87" t="str">
        <f t="shared" si="551"/>
        <v>North East and Yorkshire</v>
      </c>
      <c r="I318" s="292">
        <f t="shared" si="553"/>
        <v>490</v>
      </c>
      <c r="J318" s="292">
        <f t="shared" si="553"/>
        <v>132</v>
      </c>
      <c r="K318" s="292">
        <f t="shared" si="553"/>
        <v>60</v>
      </c>
      <c r="L318" s="292">
        <f t="shared" si="553"/>
        <v>37</v>
      </c>
      <c r="M318" s="292">
        <f t="shared" si="559"/>
        <v>473</v>
      </c>
      <c r="N318" s="292">
        <f t="shared" si="559"/>
        <v>31</v>
      </c>
      <c r="O318" s="292">
        <f t="shared" si="559"/>
        <v>55</v>
      </c>
      <c r="P318" s="292">
        <f t="shared" si="559"/>
        <v>16</v>
      </c>
      <c r="Q318" s="292">
        <f t="shared" si="554"/>
        <v>175</v>
      </c>
      <c r="R318" s="292">
        <f t="shared" si="554"/>
        <v>130</v>
      </c>
      <c r="S318" s="292">
        <f t="shared" si="552"/>
        <v>1337</v>
      </c>
      <c r="T318" s="293">
        <f t="shared" si="562"/>
        <v>640</v>
      </c>
      <c r="U318" s="290">
        <f t="shared" si="546"/>
        <v>105.93015625000001</v>
      </c>
      <c r="V318" s="290">
        <f t="shared" si="547"/>
        <v>84.9765625</v>
      </c>
      <c r="W318" s="290">
        <f t="shared" si="548"/>
        <v>171.81406250000001</v>
      </c>
      <c r="X318" s="289">
        <f t="shared" si="563"/>
        <v>760</v>
      </c>
      <c r="Y318" s="290">
        <f t="shared" si="538"/>
        <v>88.735657894736846</v>
      </c>
      <c r="Z318" s="290">
        <f t="shared" si="539"/>
        <v>37.335526315789473</v>
      </c>
      <c r="AA318" s="290">
        <f t="shared" si="540"/>
        <v>253.67894736842106</v>
      </c>
      <c r="AB318" s="289">
        <f t="shared" si="564"/>
        <v>106</v>
      </c>
      <c r="AC318" s="290">
        <f t="shared" si="541"/>
        <v>52.267924528301883</v>
      </c>
      <c r="AD318" s="290">
        <f t="shared" si="542"/>
        <v>45.122641509433961</v>
      </c>
      <c r="AE318" s="290">
        <f t="shared" si="543"/>
        <v>85.660377358490564</v>
      </c>
      <c r="AF318" s="287">
        <f t="shared" si="565"/>
        <v>178</v>
      </c>
      <c r="AG318" s="288">
        <f t="shared" si="549"/>
        <v>144.94303797468356</v>
      </c>
      <c r="AH318" s="288">
        <f t="shared" si="550"/>
        <v>207.04430379746836</v>
      </c>
      <c r="AI318" s="287">
        <f t="shared" si="555"/>
        <v>158</v>
      </c>
      <c r="AJ318" s="284">
        <f t="shared" si="555"/>
        <v>173</v>
      </c>
      <c r="AK318" s="284">
        <f t="shared" si="555"/>
        <v>266</v>
      </c>
      <c r="AL318" s="284"/>
      <c r="AM318" s="284"/>
      <c r="AN318" s="284">
        <f t="shared" si="556"/>
        <v>0</v>
      </c>
      <c r="AO318" s="284">
        <f t="shared" si="556"/>
        <v>0</v>
      </c>
      <c r="AP318" s="291">
        <f t="shared" si="560"/>
        <v>0</v>
      </c>
      <c r="AQ318" s="291">
        <f t="shared" si="560"/>
        <v>0</v>
      </c>
      <c r="AR318" s="292"/>
      <c r="AS318" s="292"/>
      <c r="AT318" s="292"/>
      <c r="AU318" s="292"/>
      <c r="AV318" s="286">
        <f t="shared" si="567"/>
        <v>0</v>
      </c>
      <c r="AW318" s="286">
        <f t="shared" si="567"/>
        <v>0</v>
      </c>
      <c r="AX318" s="286">
        <f t="shared" si="567"/>
        <v>0</v>
      </c>
      <c r="AY318" s="286">
        <f t="shared" si="567"/>
        <v>0</v>
      </c>
      <c r="AZ318" s="286">
        <f t="shared" si="567"/>
        <v>0</v>
      </c>
      <c r="BA318" s="286">
        <f t="shared" si="567"/>
        <v>0</v>
      </c>
      <c r="BB318" s="150"/>
      <c r="BC318" s="287">
        <f t="shared" si="568"/>
        <v>22901.000000000004</v>
      </c>
      <c r="BD318" s="287">
        <f t="shared" si="568"/>
        <v>32713</v>
      </c>
      <c r="BE318" s="333">
        <f t="shared" si="568"/>
        <v>67795.3</v>
      </c>
      <c r="BF318" s="333">
        <f t="shared" si="568"/>
        <v>54385</v>
      </c>
      <c r="BG318" s="333">
        <f t="shared" si="568"/>
        <v>109961</v>
      </c>
      <c r="BH318" s="333">
        <f t="shared" si="568"/>
        <v>67439.100000000006</v>
      </c>
      <c r="BI318" s="333">
        <f t="shared" si="568"/>
        <v>28375</v>
      </c>
      <c r="BJ318" s="333">
        <f t="shared" si="568"/>
        <v>192796</v>
      </c>
      <c r="BK318" s="333">
        <f t="shared" si="568"/>
        <v>5540.4</v>
      </c>
      <c r="BL318" s="333">
        <f t="shared" si="568"/>
        <v>4783</v>
      </c>
      <c r="BM318" s="333">
        <f t="shared" si="568"/>
        <v>9080</v>
      </c>
      <c r="BN318" s="334">
        <f t="shared" si="493"/>
        <v>4</v>
      </c>
      <c r="BO318" s="87">
        <f t="shared" si="566"/>
        <v>2022</v>
      </c>
      <c r="BP318" s="87"/>
    </row>
    <row r="319" spans="1:68" s="35" customFormat="1" ht="10.5" customHeight="1" x14ac:dyDescent="0.2">
      <c r="A319" s="87" t="str">
        <f t="shared" si="561"/>
        <v>2022-23E400000095</v>
      </c>
      <c r="B319" s="87" t="str">
        <f>B318</f>
        <v>Y63</v>
      </c>
      <c r="C319" s="87" t="str">
        <f>IF(D319=D$186,LEFT(C318,4)+1&amp;"-"&amp;RIGHT(C318,2)+1,C318)</f>
        <v>2022-23</v>
      </c>
      <c r="D319" s="35" t="s">
        <v>516</v>
      </c>
      <c r="F319" s="86" t="str">
        <f t="shared" si="551"/>
        <v>Y63</v>
      </c>
      <c r="G319" s="86" t="str">
        <f t="shared" si="551"/>
        <v>E40000009</v>
      </c>
      <c r="H319" s="87" t="str">
        <f t="shared" si="551"/>
        <v>North East and Yorkshire</v>
      </c>
      <c r="I319" s="292">
        <f t="shared" si="553"/>
        <v>470</v>
      </c>
      <c r="J319" s="292">
        <f t="shared" si="553"/>
        <v>136</v>
      </c>
      <c r="K319" s="292">
        <f t="shared" si="553"/>
        <v>73</v>
      </c>
      <c r="L319" s="292">
        <f t="shared" si="553"/>
        <v>40</v>
      </c>
      <c r="M319" s="292">
        <f t="shared" si="559"/>
        <v>453</v>
      </c>
      <c r="N319" s="292">
        <f t="shared" si="559"/>
        <v>46</v>
      </c>
      <c r="O319" s="292">
        <f t="shared" si="559"/>
        <v>68</v>
      </c>
      <c r="P319" s="292">
        <f t="shared" si="559"/>
        <v>20</v>
      </c>
      <c r="Q319" s="292">
        <f t="shared" si="554"/>
        <v>0</v>
      </c>
      <c r="R319" s="292">
        <f t="shared" si="554"/>
        <v>0</v>
      </c>
      <c r="S319" s="292">
        <f t="shared" si="552"/>
        <v>1365</v>
      </c>
      <c r="T319" s="293">
        <f t="shared" si="562"/>
        <v>696</v>
      </c>
      <c r="U319" s="290">
        <f t="shared" si="546"/>
        <v>90.311494252873572</v>
      </c>
      <c r="V319" s="290">
        <f t="shared" si="547"/>
        <v>79.146551724137936</v>
      </c>
      <c r="W319" s="290">
        <f t="shared" si="548"/>
        <v>134.26724137931035</v>
      </c>
      <c r="X319" s="289">
        <f t="shared" si="563"/>
        <v>819</v>
      </c>
      <c r="Y319" s="290">
        <f t="shared" si="538"/>
        <v>89.566666666666677</v>
      </c>
      <c r="Z319" s="290">
        <f t="shared" si="539"/>
        <v>37.666666666666664</v>
      </c>
      <c r="AA319" s="290">
        <f t="shared" si="540"/>
        <v>260.66666666666669</v>
      </c>
      <c r="AB319" s="289">
        <f t="shared" si="564"/>
        <v>119</v>
      </c>
      <c r="AC319" s="290">
        <f t="shared" si="541"/>
        <v>55.199159663865551</v>
      </c>
      <c r="AD319" s="290">
        <f t="shared" si="542"/>
        <v>46.184873949579831</v>
      </c>
      <c r="AE319" s="290">
        <f t="shared" si="543"/>
        <v>88.294117647058826</v>
      </c>
      <c r="AF319" s="287">
        <f t="shared" si="565"/>
        <v>182</v>
      </c>
      <c r="AG319" s="288">
        <f t="shared" si="549"/>
        <v>134.53614457831296</v>
      </c>
      <c r="AH319" s="288">
        <f t="shared" si="550"/>
        <v>182.46144578313255</v>
      </c>
      <c r="AI319" s="287">
        <f t="shared" si="555"/>
        <v>166</v>
      </c>
      <c r="AJ319" s="284">
        <f t="shared" si="555"/>
        <v>0</v>
      </c>
      <c r="AK319" s="284">
        <f t="shared" si="555"/>
        <v>0</v>
      </c>
      <c r="AL319" s="284"/>
      <c r="AM319" s="284"/>
      <c r="AN319" s="284">
        <f t="shared" si="556"/>
        <v>1543</v>
      </c>
      <c r="AO319" s="284">
        <f t="shared" si="556"/>
        <v>1644</v>
      </c>
      <c r="AP319" s="291">
        <f t="shared" si="560"/>
        <v>0</v>
      </c>
      <c r="AQ319" s="291">
        <f t="shared" si="560"/>
        <v>0</v>
      </c>
      <c r="AR319" s="292"/>
      <c r="AS319" s="292"/>
      <c r="AT319" s="292"/>
      <c r="AU319" s="292"/>
      <c r="AV319" s="286">
        <f t="shared" si="567"/>
        <v>0</v>
      </c>
      <c r="AW319" s="286">
        <f t="shared" si="567"/>
        <v>0</v>
      </c>
      <c r="AX319" s="286">
        <f t="shared" si="567"/>
        <v>0</v>
      </c>
      <c r="AY319" s="286">
        <f t="shared" si="567"/>
        <v>0</v>
      </c>
      <c r="AZ319" s="286">
        <f t="shared" si="567"/>
        <v>0</v>
      </c>
      <c r="BA319" s="286">
        <f t="shared" si="567"/>
        <v>0</v>
      </c>
      <c r="BB319" s="150"/>
      <c r="BC319" s="287">
        <f t="shared" si="568"/>
        <v>22332.999999999949</v>
      </c>
      <c r="BD319" s="287">
        <f t="shared" si="568"/>
        <v>30288.600000000002</v>
      </c>
      <c r="BE319" s="333">
        <f t="shared" si="568"/>
        <v>62856.800000000003</v>
      </c>
      <c r="BF319" s="333">
        <f t="shared" si="568"/>
        <v>55086</v>
      </c>
      <c r="BG319" s="333">
        <f t="shared" si="568"/>
        <v>93450</v>
      </c>
      <c r="BH319" s="333">
        <f t="shared" si="568"/>
        <v>73355.100000000006</v>
      </c>
      <c r="BI319" s="333">
        <f t="shared" si="568"/>
        <v>30849</v>
      </c>
      <c r="BJ319" s="333">
        <f t="shared" si="568"/>
        <v>213486</v>
      </c>
      <c r="BK319" s="333">
        <f t="shared" si="568"/>
        <v>6568.7000000000007</v>
      </c>
      <c r="BL319" s="333">
        <f t="shared" si="568"/>
        <v>5496</v>
      </c>
      <c r="BM319" s="333">
        <f t="shared" si="568"/>
        <v>10507</v>
      </c>
      <c r="BN319" s="334">
        <f t="shared" si="493"/>
        <v>5</v>
      </c>
      <c r="BO319" s="87">
        <f t="shared" si="566"/>
        <v>2022</v>
      </c>
      <c r="BP319" s="87"/>
    </row>
    <row r="320" spans="1:68" s="35" customFormat="1" ht="10.5" customHeight="1" x14ac:dyDescent="0.2">
      <c r="A320" s="87" t="str">
        <f t="shared" si="561"/>
        <v>2022-23E400000096</v>
      </c>
      <c r="B320" s="87" t="str">
        <f t="shared" ref="B320:B348" si="569">B318</f>
        <v>Y63</v>
      </c>
      <c r="C320" s="87" t="str">
        <f t="shared" ref="C320:C330" si="570">IF(D320=D$186,LEFT(C318,4)+1&amp;"-"&amp;RIGHT(C318,2)+1,C318)</f>
        <v>2022-23</v>
      </c>
      <c r="D320" s="35" t="s">
        <v>517</v>
      </c>
      <c r="F320" s="86" t="str">
        <f t="shared" ref="F320:H327" si="571">F318</f>
        <v>Y63</v>
      </c>
      <c r="G320" s="86" t="str">
        <f t="shared" si="571"/>
        <v>E40000009</v>
      </c>
      <c r="H320" s="87" t="str">
        <f t="shared" si="571"/>
        <v>North East and Yorkshire</v>
      </c>
      <c r="I320" s="292">
        <f t="shared" si="553"/>
        <v>481</v>
      </c>
      <c r="J320" s="292">
        <f t="shared" si="553"/>
        <v>113</v>
      </c>
      <c r="K320" s="292">
        <f t="shared" si="553"/>
        <v>62</v>
      </c>
      <c r="L320" s="292">
        <f t="shared" si="553"/>
        <v>25</v>
      </c>
      <c r="M320" s="292">
        <f t="shared" si="559"/>
        <v>461</v>
      </c>
      <c r="N320" s="292">
        <f t="shared" si="559"/>
        <v>32</v>
      </c>
      <c r="O320" s="292">
        <f t="shared" si="559"/>
        <v>59</v>
      </c>
      <c r="P320" s="292">
        <f t="shared" si="559"/>
        <v>12</v>
      </c>
      <c r="Q320" s="292">
        <f t="shared" si="554"/>
        <v>0</v>
      </c>
      <c r="R320" s="292">
        <f t="shared" si="554"/>
        <v>0</v>
      </c>
      <c r="S320" s="292">
        <f t="shared" si="552"/>
        <v>1340</v>
      </c>
      <c r="T320" s="293">
        <f t="shared" si="562"/>
        <v>704</v>
      </c>
      <c r="U320" s="290">
        <f t="shared" si="546"/>
        <v>99.396306818181813</v>
      </c>
      <c r="V320" s="290">
        <f t="shared" si="547"/>
        <v>84.657670454545453</v>
      </c>
      <c r="W320" s="290">
        <f t="shared" si="548"/>
        <v>150.37073863636363</v>
      </c>
      <c r="X320" s="289">
        <f t="shared" si="563"/>
        <v>759</v>
      </c>
      <c r="Y320" s="290">
        <f t="shared" si="538"/>
        <v>90.10553359683793</v>
      </c>
      <c r="Z320" s="290">
        <f t="shared" si="539"/>
        <v>36.056653491436101</v>
      </c>
      <c r="AA320" s="290">
        <f t="shared" si="540"/>
        <v>237.15942028985506</v>
      </c>
      <c r="AB320" s="289">
        <f t="shared" si="564"/>
        <v>126</v>
      </c>
      <c r="AC320" s="290">
        <f t="shared" si="541"/>
        <v>57.461111111111116</v>
      </c>
      <c r="AD320" s="290">
        <f t="shared" si="542"/>
        <v>46.388888888888886</v>
      </c>
      <c r="AE320" s="290">
        <f t="shared" si="543"/>
        <v>90.5</v>
      </c>
      <c r="AF320" s="287">
        <f t="shared" si="565"/>
        <v>162</v>
      </c>
      <c r="AG320" s="288">
        <f t="shared" si="549"/>
        <v>150.75352112676089</v>
      </c>
      <c r="AH320" s="288">
        <f t="shared" si="550"/>
        <v>214.81690140845072</v>
      </c>
      <c r="AI320" s="287">
        <f t="shared" si="555"/>
        <v>142</v>
      </c>
      <c r="AJ320" s="284">
        <f t="shared" si="555"/>
        <v>0</v>
      </c>
      <c r="AK320" s="284">
        <f t="shared" si="555"/>
        <v>0</v>
      </c>
      <c r="AL320" s="284"/>
      <c r="AM320" s="284"/>
      <c r="AN320" s="284">
        <f t="shared" si="556"/>
        <v>0</v>
      </c>
      <c r="AO320" s="284">
        <f t="shared" si="556"/>
        <v>0</v>
      </c>
      <c r="AP320" s="291">
        <f t="shared" si="560"/>
        <v>984</v>
      </c>
      <c r="AQ320" s="291">
        <f t="shared" si="560"/>
        <v>1207</v>
      </c>
      <c r="AR320" s="292"/>
      <c r="AS320" s="292"/>
      <c r="AT320" s="292"/>
      <c r="AU320" s="292"/>
      <c r="AV320" s="286">
        <f t="shared" si="567"/>
        <v>0</v>
      </c>
      <c r="AW320" s="286">
        <f t="shared" si="567"/>
        <v>0</v>
      </c>
      <c r="AX320" s="286">
        <f t="shared" si="567"/>
        <v>0</v>
      </c>
      <c r="AY320" s="286">
        <f t="shared" si="567"/>
        <v>0</v>
      </c>
      <c r="AZ320" s="286">
        <f t="shared" si="567"/>
        <v>0</v>
      </c>
      <c r="BA320" s="286">
        <f t="shared" si="567"/>
        <v>0</v>
      </c>
      <c r="BB320" s="150"/>
      <c r="BC320" s="287">
        <f t="shared" si="568"/>
        <v>21407.000000000047</v>
      </c>
      <c r="BD320" s="287">
        <f t="shared" si="568"/>
        <v>30504</v>
      </c>
      <c r="BE320" s="333">
        <f t="shared" si="568"/>
        <v>69975</v>
      </c>
      <c r="BF320" s="333">
        <f t="shared" si="568"/>
        <v>59599</v>
      </c>
      <c r="BG320" s="333">
        <f t="shared" si="568"/>
        <v>105861</v>
      </c>
      <c r="BH320" s="333">
        <f t="shared" si="568"/>
        <v>68390.099999999991</v>
      </c>
      <c r="BI320" s="333">
        <f t="shared" si="568"/>
        <v>27367</v>
      </c>
      <c r="BJ320" s="333">
        <f t="shared" si="568"/>
        <v>180004</v>
      </c>
      <c r="BK320" s="333">
        <f t="shared" si="568"/>
        <v>7240.1</v>
      </c>
      <c r="BL320" s="333">
        <f t="shared" si="568"/>
        <v>5845</v>
      </c>
      <c r="BM320" s="333">
        <f t="shared" si="568"/>
        <v>11403</v>
      </c>
      <c r="BN320" s="334">
        <f t="shared" si="493"/>
        <v>6</v>
      </c>
      <c r="BO320" s="87">
        <f t="shared" si="566"/>
        <v>2022</v>
      </c>
      <c r="BP320" s="87"/>
    </row>
    <row r="321" spans="1:68" s="35" customFormat="1" ht="10.5" customHeight="1" x14ac:dyDescent="0.2">
      <c r="A321" s="87" t="str">
        <f t="shared" si="561"/>
        <v>2022-23E400000097</v>
      </c>
      <c r="B321" s="87" t="str">
        <f t="shared" si="569"/>
        <v>Y63</v>
      </c>
      <c r="C321" s="87" t="str">
        <f t="shared" si="570"/>
        <v>2022-23</v>
      </c>
      <c r="D321" s="35" t="s">
        <v>518</v>
      </c>
      <c r="F321" s="86" t="str">
        <f t="shared" si="571"/>
        <v>Y63</v>
      </c>
      <c r="G321" s="86" t="str">
        <f t="shared" si="571"/>
        <v>E40000009</v>
      </c>
      <c r="H321" s="87" t="str">
        <f t="shared" si="571"/>
        <v>North East and Yorkshire</v>
      </c>
      <c r="I321" s="292">
        <f t="shared" si="553"/>
        <v>487</v>
      </c>
      <c r="J321" s="292">
        <f t="shared" si="553"/>
        <v>114</v>
      </c>
      <c r="K321" s="292">
        <f t="shared" si="553"/>
        <v>63</v>
      </c>
      <c r="L321" s="292">
        <f t="shared" si="553"/>
        <v>28</v>
      </c>
      <c r="M321" s="292">
        <f t="shared" si="559"/>
        <v>473</v>
      </c>
      <c r="N321" s="292">
        <f t="shared" si="559"/>
        <v>38</v>
      </c>
      <c r="O321" s="292">
        <f t="shared" si="559"/>
        <v>59</v>
      </c>
      <c r="P321" s="292">
        <f t="shared" si="559"/>
        <v>19</v>
      </c>
      <c r="Q321" s="292">
        <f t="shared" si="554"/>
        <v>144</v>
      </c>
      <c r="R321" s="292">
        <f t="shared" si="554"/>
        <v>89</v>
      </c>
      <c r="S321" s="292">
        <f t="shared" si="552"/>
        <v>1433</v>
      </c>
      <c r="T321" s="293">
        <f t="shared" si="562"/>
        <v>707</v>
      </c>
      <c r="U321" s="290">
        <f t="shared" si="546"/>
        <v>96.726025459688827</v>
      </c>
      <c r="V321" s="290">
        <f t="shared" si="547"/>
        <v>81.289957567185283</v>
      </c>
      <c r="W321" s="290">
        <f t="shared" si="548"/>
        <v>152.8882602545969</v>
      </c>
      <c r="X321" s="289">
        <f t="shared" si="563"/>
        <v>832</v>
      </c>
      <c r="Y321" s="290">
        <f t="shared" si="538"/>
        <v>90.735697115384625</v>
      </c>
      <c r="Z321" s="290">
        <f t="shared" si="539"/>
        <v>36.417067307692307</v>
      </c>
      <c r="AA321" s="290">
        <f t="shared" si="540"/>
        <v>246.19230769230768</v>
      </c>
      <c r="AB321" s="289">
        <f t="shared" si="564"/>
        <v>135</v>
      </c>
      <c r="AC321" s="290">
        <f t="shared" si="541"/>
        <v>55.28074074074074</v>
      </c>
      <c r="AD321" s="290">
        <f t="shared" si="542"/>
        <v>42</v>
      </c>
      <c r="AE321" s="290">
        <f t="shared" si="543"/>
        <v>84.162962962962965</v>
      </c>
      <c r="AF321" s="287">
        <f t="shared" si="565"/>
        <v>114</v>
      </c>
      <c r="AG321" s="288">
        <f t="shared" si="549"/>
        <v>149.0957446808508</v>
      </c>
      <c r="AH321" s="288">
        <f t="shared" si="550"/>
        <v>202.08510638297872</v>
      </c>
      <c r="AI321" s="287">
        <f t="shared" si="555"/>
        <v>94</v>
      </c>
      <c r="AJ321" s="284">
        <f t="shared" si="555"/>
        <v>155</v>
      </c>
      <c r="AK321" s="284">
        <f t="shared" si="555"/>
        <v>233</v>
      </c>
      <c r="AL321" s="284"/>
      <c r="AM321" s="284"/>
      <c r="AN321" s="284">
        <f t="shared" si="556"/>
        <v>0</v>
      </c>
      <c r="AO321" s="284">
        <f t="shared" si="556"/>
        <v>0</v>
      </c>
      <c r="AP321" s="291">
        <f t="shared" si="560"/>
        <v>0</v>
      </c>
      <c r="AQ321" s="291">
        <f t="shared" si="560"/>
        <v>0</v>
      </c>
      <c r="AR321" s="292"/>
      <c r="AS321" s="292"/>
      <c r="AT321" s="292"/>
      <c r="AU321" s="292"/>
      <c r="AV321" s="286">
        <f t="shared" si="567"/>
        <v>0</v>
      </c>
      <c r="AW321" s="286">
        <f t="shared" si="567"/>
        <v>0</v>
      </c>
      <c r="AX321" s="286">
        <f t="shared" si="567"/>
        <v>0</v>
      </c>
      <c r="AY321" s="286">
        <f t="shared" si="567"/>
        <v>0</v>
      </c>
      <c r="AZ321" s="286">
        <f t="shared" si="567"/>
        <v>0</v>
      </c>
      <c r="BA321" s="286">
        <f t="shared" si="567"/>
        <v>0</v>
      </c>
      <c r="BB321" s="150"/>
      <c r="BC321" s="287">
        <f t="shared" si="568"/>
        <v>14014.999999999975</v>
      </c>
      <c r="BD321" s="287">
        <f t="shared" si="568"/>
        <v>18996</v>
      </c>
      <c r="BE321" s="333">
        <f t="shared" si="568"/>
        <v>68385.3</v>
      </c>
      <c r="BF321" s="333">
        <f t="shared" si="568"/>
        <v>57472</v>
      </c>
      <c r="BG321" s="333">
        <f t="shared" si="568"/>
        <v>108092</v>
      </c>
      <c r="BH321" s="333">
        <f t="shared" si="568"/>
        <v>75492.100000000006</v>
      </c>
      <c r="BI321" s="333">
        <f t="shared" si="568"/>
        <v>30299</v>
      </c>
      <c r="BJ321" s="333">
        <f t="shared" si="568"/>
        <v>204832</v>
      </c>
      <c r="BK321" s="333">
        <f t="shared" si="568"/>
        <v>7462.9</v>
      </c>
      <c r="BL321" s="333">
        <f t="shared" si="568"/>
        <v>5670</v>
      </c>
      <c r="BM321" s="333">
        <f t="shared" si="568"/>
        <v>11362</v>
      </c>
      <c r="BN321" s="334">
        <f t="shared" si="493"/>
        <v>7</v>
      </c>
      <c r="BO321" s="87">
        <f t="shared" si="566"/>
        <v>2022</v>
      </c>
      <c r="BP321" s="87"/>
    </row>
    <row r="322" spans="1:68" s="35" customFormat="1" ht="10.5" customHeight="1" x14ac:dyDescent="0.2">
      <c r="A322" s="87" t="str">
        <f t="shared" si="561"/>
        <v>2022-23E400000098</v>
      </c>
      <c r="B322" s="87" t="str">
        <f t="shared" si="569"/>
        <v>Y63</v>
      </c>
      <c r="C322" s="87" t="str">
        <f t="shared" si="570"/>
        <v>2022-23</v>
      </c>
      <c r="D322" s="35" t="s">
        <v>519</v>
      </c>
      <c r="F322" s="86" t="str">
        <f t="shared" si="571"/>
        <v>Y63</v>
      </c>
      <c r="G322" s="86" t="str">
        <f t="shared" si="571"/>
        <v>E40000009</v>
      </c>
      <c r="H322" s="87" t="str">
        <f t="shared" si="571"/>
        <v>North East and Yorkshire</v>
      </c>
      <c r="I322" s="292">
        <f t="shared" si="553"/>
        <v>406</v>
      </c>
      <c r="J322" s="292">
        <f t="shared" si="553"/>
        <v>110</v>
      </c>
      <c r="K322" s="292">
        <f t="shared" si="553"/>
        <v>55</v>
      </c>
      <c r="L322" s="292">
        <f t="shared" si="553"/>
        <v>29</v>
      </c>
      <c r="M322" s="292">
        <f t="shared" si="559"/>
        <v>388</v>
      </c>
      <c r="N322" s="292">
        <f t="shared" si="559"/>
        <v>39</v>
      </c>
      <c r="O322" s="292">
        <f t="shared" si="559"/>
        <v>50</v>
      </c>
      <c r="P322" s="292">
        <f t="shared" si="559"/>
        <v>18</v>
      </c>
      <c r="Q322" s="292">
        <f t="shared" si="554"/>
        <v>0</v>
      </c>
      <c r="R322" s="292">
        <f t="shared" si="554"/>
        <v>0</v>
      </c>
      <c r="S322" s="292">
        <f t="shared" si="552"/>
        <v>1214</v>
      </c>
      <c r="T322" s="293">
        <f t="shared" si="562"/>
        <v>663</v>
      </c>
      <c r="U322" s="290">
        <f t="shared" si="546"/>
        <v>88.861085972850674</v>
      </c>
      <c r="V322" s="290">
        <f t="shared" si="547"/>
        <v>77.122171945701353</v>
      </c>
      <c r="W322" s="290">
        <f t="shared" si="548"/>
        <v>138.12971342383108</v>
      </c>
      <c r="X322" s="289">
        <f t="shared" si="563"/>
        <v>744</v>
      </c>
      <c r="Y322" s="290">
        <f t="shared" si="538"/>
        <v>97.064516129032256</v>
      </c>
      <c r="Z322" s="290">
        <f t="shared" si="539"/>
        <v>39.62096774193548</v>
      </c>
      <c r="AA322" s="290">
        <f t="shared" si="540"/>
        <v>297.43548387096774</v>
      </c>
      <c r="AB322" s="289">
        <f t="shared" si="564"/>
        <v>107</v>
      </c>
      <c r="AC322" s="290">
        <f t="shared" si="541"/>
        <v>60.566355140186921</v>
      </c>
      <c r="AD322" s="290">
        <f t="shared" si="542"/>
        <v>47.44859813084112</v>
      </c>
      <c r="AE322" s="290">
        <f t="shared" si="543"/>
        <v>103.34579439252336</v>
      </c>
      <c r="AF322" s="287">
        <f t="shared" si="565"/>
        <v>119</v>
      </c>
      <c r="AG322" s="288">
        <f t="shared" si="549"/>
        <v>141.52884615384636</v>
      </c>
      <c r="AH322" s="288">
        <f t="shared" si="550"/>
        <v>205.58076923076925</v>
      </c>
      <c r="AI322" s="287">
        <f t="shared" si="555"/>
        <v>104</v>
      </c>
      <c r="AJ322" s="284">
        <f t="shared" si="555"/>
        <v>0</v>
      </c>
      <c r="AK322" s="284">
        <f t="shared" si="555"/>
        <v>0</v>
      </c>
      <c r="AL322" s="284"/>
      <c r="AM322" s="284"/>
      <c r="AN322" s="284">
        <f t="shared" si="556"/>
        <v>1374</v>
      </c>
      <c r="AO322" s="284">
        <f t="shared" si="556"/>
        <v>1457</v>
      </c>
      <c r="AP322" s="291">
        <f t="shared" si="560"/>
        <v>0</v>
      </c>
      <c r="AQ322" s="291">
        <f t="shared" si="560"/>
        <v>0</v>
      </c>
      <c r="AR322" s="292"/>
      <c r="AS322" s="292"/>
      <c r="AT322" s="292"/>
      <c r="AU322" s="292"/>
      <c r="AV322" s="286">
        <f t="shared" si="567"/>
        <v>0</v>
      </c>
      <c r="AW322" s="286">
        <f t="shared" si="567"/>
        <v>0</v>
      </c>
      <c r="AX322" s="286">
        <f t="shared" si="567"/>
        <v>0</v>
      </c>
      <c r="AY322" s="286">
        <f t="shared" si="567"/>
        <v>0</v>
      </c>
      <c r="AZ322" s="286">
        <f t="shared" si="567"/>
        <v>0</v>
      </c>
      <c r="BA322" s="286">
        <f t="shared" si="567"/>
        <v>0</v>
      </c>
      <c r="BB322" s="150"/>
      <c r="BC322" s="287">
        <f t="shared" si="568"/>
        <v>14719.00000000002</v>
      </c>
      <c r="BD322" s="287">
        <f t="shared" si="568"/>
        <v>21380.400000000001</v>
      </c>
      <c r="BE322" s="333">
        <f t="shared" si="568"/>
        <v>58914.899999999994</v>
      </c>
      <c r="BF322" s="333">
        <f t="shared" si="568"/>
        <v>51132</v>
      </c>
      <c r="BG322" s="333">
        <f t="shared" si="568"/>
        <v>91580</v>
      </c>
      <c r="BH322" s="333">
        <f t="shared" si="568"/>
        <v>72216</v>
      </c>
      <c r="BI322" s="333">
        <f t="shared" si="568"/>
        <v>29478</v>
      </c>
      <c r="BJ322" s="333">
        <f t="shared" si="568"/>
        <v>221292</v>
      </c>
      <c r="BK322" s="333">
        <f t="shared" si="568"/>
        <v>6480.6</v>
      </c>
      <c r="BL322" s="333">
        <f t="shared" si="568"/>
        <v>5077</v>
      </c>
      <c r="BM322" s="333">
        <f t="shared" si="568"/>
        <v>11058</v>
      </c>
      <c r="BN322" s="334">
        <f t="shared" si="493"/>
        <v>8</v>
      </c>
      <c r="BO322" s="87">
        <f t="shared" si="566"/>
        <v>2022</v>
      </c>
      <c r="BP322" s="87"/>
    </row>
    <row r="323" spans="1:68" s="35" customFormat="1" ht="10.5" customHeight="1" x14ac:dyDescent="0.2">
      <c r="A323" s="87" t="str">
        <f t="shared" si="561"/>
        <v>2022-23E400000099</v>
      </c>
      <c r="B323" s="87" t="str">
        <f t="shared" si="569"/>
        <v>Y63</v>
      </c>
      <c r="C323" s="87" t="str">
        <f t="shared" si="570"/>
        <v>2022-23</v>
      </c>
      <c r="D323" s="35" t="s">
        <v>520</v>
      </c>
      <c r="F323" s="86" t="str">
        <f t="shared" si="571"/>
        <v>Y63</v>
      </c>
      <c r="G323" s="86" t="str">
        <f t="shared" si="571"/>
        <v>E40000009</v>
      </c>
      <c r="H323" s="87" t="str">
        <f t="shared" si="571"/>
        <v>North East and Yorkshire</v>
      </c>
      <c r="I323" s="292">
        <f t="shared" si="553"/>
        <v>504</v>
      </c>
      <c r="J323" s="292">
        <f t="shared" si="553"/>
        <v>132</v>
      </c>
      <c r="K323" s="292">
        <f t="shared" si="553"/>
        <v>70</v>
      </c>
      <c r="L323" s="292">
        <f t="shared" si="553"/>
        <v>33</v>
      </c>
      <c r="M323" s="292">
        <f t="shared" si="559"/>
        <v>477</v>
      </c>
      <c r="N323" s="292">
        <f t="shared" si="559"/>
        <v>42</v>
      </c>
      <c r="O323" s="292">
        <f t="shared" si="559"/>
        <v>65</v>
      </c>
      <c r="P323" s="292">
        <f t="shared" si="559"/>
        <v>21</v>
      </c>
      <c r="Q323" s="292">
        <f t="shared" si="554"/>
        <v>0</v>
      </c>
      <c r="R323" s="292">
        <f t="shared" si="554"/>
        <v>0</v>
      </c>
      <c r="S323" s="292">
        <f t="shared" si="552"/>
        <v>1266</v>
      </c>
      <c r="T323" s="293">
        <f t="shared" si="562"/>
        <v>673</v>
      </c>
      <c r="U323" s="290">
        <f t="shared" si="546"/>
        <v>95.296582466567614</v>
      </c>
      <c r="V323" s="290">
        <f t="shared" si="547"/>
        <v>82</v>
      </c>
      <c r="W323" s="290">
        <f t="shared" si="548"/>
        <v>146.97919762258545</v>
      </c>
      <c r="X323" s="289">
        <f t="shared" si="563"/>
        <v>747</v>
      </c>
      <c r="Y323" s="290">
        <f t="shared" si="538"/>
        <v>89.666666666666671</v>
      </c>
      <c r="Z323" s="290">
        <f t="shared" si="539"/>
        <v>40.666666666666664</v>
      </c>
      <c r="AA323" s="290">
        <f t="shared" si="540"/>
        <v>267.33333333333331</v>
      </c>
      <c r="AB323" s="289">
        <f t="shared" si="564"/>
        <v>109</v>
      </c>
      <c r="AC323" s="290">
        <f t="shared" si="541"/>
        <v>52.537614678899089</v>
      </c>
      <c r="AD323" s="290">
        <f t="shared" si="542"/>
        <v>47.38532110091743</v>
      </c>
      <c r="AE323" s="290">
        <f t="shared" si="543"/>
        <v>90.917431192660544</v>
      </c>
      <c r="AF323" s="287">
        <f t="shared" si="565"/>
        <v>127</v>
      </c>
      <c r="AG323" s="288">
        <f t="shared" si="549"/>
        <v>143.64545454545436</v>
      </c>
      <c r="AH323" s="288">
        <f t="shared" si="550"/>
        <v>207.64909090909092</v>
      </c>
      <c r="AI323" s="287">
        <f t="shared" si="555"/>
        <v>110</v>
      </c>
      <c r="AJ323" s="284">
        <f t="shared" si="555"/>
        <v>0</v>
      </c>
      <c r="AK323" s="284">
        <f t="shared" si="555"/>
        <v>0</v>
      </c>
      <c r="AL323" s="284"/>
      <c r="AM323" s="284"/>
      <c r="AN323" s="284">
        <f t="shared" si="556"/>
        <v>0</v>
      </c>
      <c r="AO323" s="284">
        <f t="shared" si="556"/>
        <v>0</v>
      </c>
      <c r="AP323" s="291">
        <f t="shared" si="560"/>
        <v>0</v>
      </c>
      <c r="AQ323" s="291">
        <f t="shared" si="560"/>
        <v>0</v>
      </c>
      <c r="AR323" s="292"/>
      <c r="AS323" s="292"/>
      <c r="AT323" s="292"/>
      <c r="AU323" s="292"/>
      <c r="AV323" s="286">
        <f t="shared" si="567"/>
        <v>0</v>
      </c>
      <c r="AW323" s="286">
        <f t="shared" si="567"/>
        <v>0</v>
      </c>
      <c r="AX323" s="286">
        <f t="shared" si="567"/>
        <v>0</v>
      </c>
      <c r="AY323" s="286">
        <f t="shared" si="567"/>
        <v>0</v>
      </c>
      <c r="AZ323" s="286">
        <f t="shared" si="567"/>
        <v>0</v>
      </c>
      <c r="BA323" s="286">
        <f t="shared" si="567"/>
        <v>0</v>
      </c>
      <c r="BB323" s="150"/>
      <c r="BC323" s="287">
        <f t="shared" si="568"/>
        <v>15800.999999999978</v>
      </c>
      <c r="BD323" s="287">
        <f t="shared" si="568"/>
        <v>22841.4</v>
      </c>
      <c r="BE323" s="333">
        <f t="shared" si="568"/>
        <v>64134.600000000006</v>
      </c>
      <c r="BF323" s="333">
        <f t="shared" si="568"/>
        <v>55186</v>
      </c>
      <c r="BG323" s="333">
        <f t="shared" si="568"/>
        <v>98917</v>
      </c>
      <c r="BH323" s="333">
        <f t="shared" si="568"/>
        <v>66981</v>
      </c>
      <c r="BI323" s="333">
        <f t="shared" si="568"/>
        <v>30378</v>
      </c>
      <c r="BJ323" s="333">
        <f t="shared" si="568"/>
        <v>199698</v>
      </c>
      <c r="BK323" s="333">
        <f t="shared" si="568"/>
        <v>5726.6</v>
      </c>
      <c r="BL323" s="333">
        <f t="shared" si="568"/>
        <v>5165</v>
      </c>
      <c r="BM323" s="333">
        <f t="shared" si="568"/>
        <v>9910</v>
      </c>
      <c r="BN323" s="334">
        <f t="shared" si="493"/>
        <v>9</v>
      </c>
      <c r="BO323" s="87">
        <f t="shared" si="566"/>
        <v>2022</v>
      </c>
      <c r="BP323" s="87"/>
    </row>
    <row r="324" spans="1:68" s="35" customFormat="1" ht="9" customHeight="1" x14ac:dyDescent="0.2">
      <c r="A324" s="87" t="str">
        <f t="shared" si="561"/>
        <v>2022-23E4000000910</v>
      </c>
      <c r="B324" s="87" t="str">
        <f t="shared" si="569"/>
        <v>Y63</v>
      </c>
      <c r="C324" s="87" t="str">
        <f t="shared" si="570"/>
        <v>2022-23</v>
      </c>
      <c r="D324" s="35" t="s">
        <v>521</v>
      </c>
      <c r="F324" s="86" t="str">
        <f t="shared" si="571"/>
        <v>Y63</v>
      </c>
      <c r="G324" s="86" t="str">
        <f t="shared" si="571"/>
        <v>E40000009</v>
      </c>
      <c r="H324" s="87" t="str">
        <f t="shared" si="571"/>
        <v>North East and Yorkshire</v>
      </c>
      <c r="I324" s="292">
        <f t="shared" si="553"/>
        <v>540</v>
      </c>
      <c r="J324" s="292">
        <f t="shared" si="553"/>
        <v>133</v>
      </c>
      <c r="K324" s="292">
        <f t="shared" si="553"/>
        <v>67</v>
      </c>
      <c r="L324" s="292">
        <f t="shared" si="553"/>
        <v>30</v>
      </c>
      <c r="M324" s="292">
        <f t="shared" si="559"/>
        <v>511</v>
      </c>
      <c r="N324" s="292">
        <f t="shared" si="559"/>
        <v>39</v>
      </c>
      <c r="O324" s="292">
        <f t="shared" si="559"/>
        <v>60</v>
      </c>
      <c r="P324" s="292">
        <f t="shared" si="559"/>
        <v>13</v>
      </c>
      <c r="Q324" s="292">
        <f t="shared" si="554"/>
        <v>178</v>
      </c>
      <c r="R324" s="292">
        <f t="shared" si="554"/>
        <v>111</v>
      </c>
      <c r="S324" s="292">
        <f t="shared" si="552"/>
        <v>1386</v>
      </c>
      <c r="T324" s="293">
        <f t="shared" si="562"/>
        <v>684</v>
      </c>
      <c r="U324" s="290">
        <f t="shared" si="546"/>
        <v>110.27134502923977</v>
      </c>
      <c r="V324" s="290">
        <f t="shared" si="547"/>
        <v>93.369883040935676</v>
      </c>
      <c r="W324" s="290">
        <f t="shared" si="548"/>
        <v>182.32894736842104</v>
      </c>
      <c r="X324" s="289">
        <f t="shared" si="563"/>
        <v>743</v>
      </c>
      <c r="Y324" s="290">
        <f t="shared" si="538"/>
        <v>91.53055181695828</v>
      </c>
      <c r="Z324" s="290">
        <f t="shared" si="539"/>
        <v>38.497981157469717</v>
      </c>
      <c r="AA324" s="290">
        <f t="shared" si="540"/>
        <v>250.30955585464335</v>
      </c>
      <c r="AB324" s="289">
        <f t="shared" si="564"/>
        <v>82</v>
      </c>
      <c r="AC324" s="290">
        <f t="shared" si="541"/>
        <v>54.50365853658537</v>
      </c>
      <c r="AD324" s="290">
        <f t="shared" si="542"/>
        <v>43.670731707317074</v>
      </c>
      <c r="AE324" s="290">
        <f t="shared" si="543"/>
        <v>93.146341463414629</v>
      </c>
      <c r="AF324" s="287">
        <f t="shared" si="565"/>
        <v>110</v>
      </c>
      <c r="AG324" s="288">
        <f t="shared" si="549"/>
        <v>152.25999999999996</v>
      </c>
      <c r="AH324" s="288">
        <f t="shared" si="550"/>
        <v>213.982</v>
      </c>
      <c r="AI324" s="287">
        <f t="shared" si="555"/>
        <v>100</v>
      </c>
      <c r="AJ324" s="284">
        <f t="shared" si="555"/>
        <v>139</v>
      </c>
      <c r="AK324" s="284">
        <f t="shared" si="555"/>
        <v>191</v>
      </c>
      <c r="AL324" s="284"/>
      <c r="AM324" s="284"/>
      <c r="AN324" s="284">
        <f t="shared" si="556"/>
        <v>0</v>
      </c>
      <c r="AO324" s="284">
        <f t="shared" si="556"/>
        <v>0</v>
      </c>
      <c r="AP324" s="291">
        <f t="shared" si="560"/>
        <v>0</v>
      </c>
      <c r="AQ324" s="291">
        <f t="shared" si="560"/>
        <v>0</v>
      </c>
      <c r="AR324" s="292"/>
      <c r="AS324" s="292"/>
      <c r="AT324" s="292"/>
      <c r="AU324" s="292"/>
      <c r="AV324" s="286">
        <f t="shared" si="567"/>
        <v>0</v>
      </c>
      <c r="AW324" s="286">
        <f t="shared" si="567"/>
        <v>0</v>
      </c>
      <c r="AX324" s="286">
        <f t="shared" si="567"/>
        <v>0</v>
      </c>
      <c r="AY324" s="286">
        <f t="shared" si="567"/>
        <v>0</v>
      </c>
      <c r="AZ324" s="286">
        <f t="shared" si="567"/>
        <v>0</v>
      </c>
      <c r="BA324" s="286">
        <f t="shared" si="567"/>
        <v>0</v>
      </c>
      <c r="BB324" s="150"/>
      <c r="BC324" s="287">
        <f t="shared" si="568"/>
        <v>15225.999999999996</v>
      </c>
      <c r="BD324" s="287">
        <f t="shared" si="568"/>
        <v>21398.2</v>
      </c>
      <c r="BE324" s="333">
        <f t="shared" si="568"/>
        <v>75425.600000000006</v>
      </c>
      <c r="BF324" s="333">
        <f t="shared" si="568"/>
        <v>63865</v>
      </c>
      <c r="BG324" s="333">
        <f t="shared" si="568"/>
        <v>124713</v>
      </c>
      <c r="BH324" s="333">
        <f t="shared" si="568"/>
        <v>68007.199999999997</v>
      </c>
      <c r="BI324" s="333">
        <f t="shared" si="568"/>
        <v>28604</v>
      </c>
      <c r="BJ324" s="333">
        <f t="shared" si="568"/>
        <v>185980</v>
      </c>
      <c r="BK324" s="333">
        <f t="shared" si="568"/>
        <v>4469.3</v>
      </c>
      <c r="BL324" s="333">
        <f t="shared" si="568"/>
        <v>3581</v>
      </c>
      <c r="BM324" s="333">
        <f t="shared" si="568"/>
        <v>7638</v>
      </c>
      <c r="BN324" s="334">
        <f t="shared" si="493"/>
        <v>10</v>
      </c>
      <c r="BO324" s="87">
        <f t="shared" si="566"/>
        <v>2022</v>
      </c>
      <c r="BP324" s="87"/>
    </row>
    <row r="325" spans="1:68" s="35" customFormat="1" ht="9.75" customHeight="1" x14ac:dyDescent="0.2">
      <c r="A325" s="87" t="str">
        <f t="shared" si="561"/>
        <v>2022-23E4000000911</v>
      </c>
      <c r="B325" s="87" t="str">
        <f t="shared" si="569"/>
        <v>Y63</v>
      </c>
      <c r="C325" s="87" t="str">
        <f t="shared" si="570"/>
        <v>2022-23</v>
      </c>
      <c r="D325" s="35" t="s">
        <v>522</v>
      </c>
      <c r="F325" s="86" t="str">
        <f t="shared" si="571"/>
        <v>Y63</v>
      </c>
      <c r="G325" s="86" t="str">
        <f t="shared" si="571"/>
        <v>E40000009</v>
      </c>
      <c r="H325" s="87" t="str">
        <f t="shared" si="571"/>
        <v>North East and Yorkshire</v>
      </c>
      <c r="I325" s="292">
        <f t="shared" si="553"/>
        <v>569</v>
      </c>
      <c r="J325" s="292">
        <f t="shared" si="553"/>
        <v>138</v>
      </c>
      <c r="K325" s="292">
        <f t="shared" si="553"/>
        <v>74</v>
      </c>
      <c r="L325" s="292">
        <f t="shared" si="553"/>
        <v>35</v>
      </c>
      <c r="M325" s="292">
        <f t="shared" si="559"/>
        <v>559</v>
      </c>
      <c r="N325" s="292">
        <f t="shared" si="559"/>
        <v>40</v>
      </c>
      <c r="O325" s="292">
        <f t="shared" si="559"/>
        <v>71</v>
      </c>
      <c r="P325" s="292">
        <f t="shared" si="559"/>
        <v>15</v>
      </c>
      <c r="Q325" s="292">
        <f t="shared" si="554"/>
        <v>0</v>
      </c>
      <c r="R325" s="292">
        <f t="shared" si="554"/>
        <v>0</v>
      </c>
      <c r="S325" s="292">
        <f t="shared" si="552"/>
        <v>1474</v>
      </c>
      <c r="T325" s="293">
        <f t="shared" si="562"/>
        <v>716</v>
      </c>
      <c r="U325" s="290">
        <f t="shared" si="546"/>
        <v>105.64441340782122</v>
      </c>
      <c r="V325" s="290">
        <f t="shared" si="547"/>
        <v>88.227653631284923</v>
      </c>
      <c r="W325" s="290">
        <f t="shared" si="548"/>
        <v>173.90502793296091</v>
      </c>
      <c r="X325" s="289">
        <f t="shared" si="563"/>
        <v>758</v>
      </c>
      <c r="Y325" s="290">
        <f t="shared" si="538"/>
        <v>98.262137203166219</v>
      </c>
      <c r="Z325" s="290">
        <f t="shared" si="539"/>
        <v>34.63984168865435</v>
      </c>
      <c r="AA325" s="290">
        <f t="shared" si="540"/>
        <v>289.21240105540898</v>
      </c>
      <c r="AB325" s="289">
        <f t="shared" si="564"/>
        <v>88</v>
      </c>
      <c r="AC325" s="290">
        <f t="shared" si="541"/>
        <v>57.714772727272724</v>
      </c>
      <c r="AD325" s="290">
        <f t="shared" si="542"/>
        <v>47.44318181818182</v>
      </c>
      <c r="AE325" s="290">
        <f t="shared" si="543"/>
        <v>109.59090909090909</v>
      </c>
      <c r="AF325" s="287">
        <f t="shared" si="565"/>
        <v>103</v>
      </c>
      <c r="AG325" s="288">
        <f t="shared" si="549"/>
        <v>144.5681818181819</v>
      </c>
      <c r="AH325" s="288">
        <f t="shared" si="550"/>
        <v>185.64545454545453</v>
      </c>
      <c r="AI325" s="287">
        <f t="shared" si="555"/>
        <v>88</v>
      </c>
      <c r="AJ325" s="284">
        <f t="shared" si="555"/>
        <v>0</v>
      </c>
      <c r="AK325" s="284">
        <f t="shared" si="555"/>
        <v>0</v>
      </c>
      <c r="AL325" s="284"/>
      <c r="AM325" s="284"/>
      <c r="AN325" s="284">
        <f t="shared" si="556"/>
        <v>1406</v>
      </c>
      <c r="AO325" s="284">
        <f t="shared" si="556"/>
        <v>1468</v>
      </c>
      <c r="AP325" s="291">
        <f t="shared" si="560"/>
        <v>0</v>
      </c>
      <c r="AQ325" s="291">
        <f t="shared" si="560"/>
        <v>0</v>
      </c>
      <c r="AR325" s="292"/>
      <c r="AS325" s="292"/>
      <c r="AT325" s="292"/>
      <c r="AU325" s="292"/>
      <c r="AV325" s="286">
        <f t="shared" si="567"/>
        <v>0</v>
      </c>
      <c r="AW325" s="286">
        <f t="shared" si="567"/>
        <v>0</v>
      </c>
      <c r="AX325" s="286">
        <f t="shared" si="567"/>
        <v>0</v>
      </c>
      <c r="AY325" s="286">
        <f t="shared" si="567"/>
        <v>0</v>
      </c>
      <c r="AZ325" s="286">
        <f t="shared" si="567"/>
        <v>0</v>
      </c>
      <c r="BA325" s="286">
        <f t="shared" si="567"/>
        <v>0</v>
      </c>
      <c r="BB325" s="150"/>
      <c r="BC325" s="287">
        <f t="shared" si="568"/>
        <v>12722.000000000007</v>
      </c>
      <c r="BD325" s="287">
        <f t="shared" si="568"/>
        <v>16336.8</v>
      </c>
      <c r="BE325" s="333">
        <f t="shared" si="568"/>
        <v>75641.399999999994</v>
      </c>
      <c r="BF325" s="333">
        <f t="shared" si="568"/>
        <v>63171</v>
      </c>
      <c r="BG325" s="333">
        <f t="shared" si="568"/>
        <v>124516</v>
      </c>
      <c r="BH325" s="333">
        <f t="shared" si="568"/>
        <v>74482.7</v>
      </c>
      <c r="BI325" s="333">
        <f t="shared" si="568"/>
        <v>26257</v>
      </c>
      <c r="BJ325" s="333">
        <f t="shared" si="568"/>
        <v>219223</v>
      </c>
      <c r="BK325" s="333">
        <f t="shared" si="568"/>
        <v>5078.8999999999996</v>
      </c>
      <c r="BL325" s="333">
        <f t="shared" si="568"/>
        <v>4175</v>
      </c>
      <c r="BM325" s="333">
        <f t="shared" si="568"/>
        <v>9644</v>
      </c>
      <c r="BN325" s="334">
        <f t="shared" si="493"/>
        <v>11</v>
      </c>
      <c r="BO325" s="87">
        <f t="shared" si="566"/>
        <v>2022</v>
      </c>
      <c r="BP325" s="87"/>
    </row>
    <row r="326" spans="1:68" s="35" customFormat="1" ht="10.5" customHeight="1" x14ac:dyDescent="0.2">
      <c r="A326" s="87" t="str">
        <f t="shared" si="561"/>
        <v>2022-23E4000000912</v>
      </c>
      <c r="B326" s="87" t="str">
        <f>B324</f>
        <v>Y63</v>
      </c>
      <c r="C326" s="87" t="str">
        <f t="shared" si="570"/>
        <v>2022-23</v>
      </c>
      <c r="D326" s="35" t="s">
        <v>523</v>
      </c>
      <c r="F326" s="86" t="str">
        <f>F324</f>
        <v>Y63</v>
      </c>
      <c r="G326" s="86" t="str">
        <f>G324</f>
        <v>E40000009</v>
      </c>
      <c r="H326" s="87" t="str">
        <f>H324</f>
        <v>North East and Yorkshire</v>
      </c>
      <c r="I326" s="292">
        <f t="shared" ref="I326:L345" si="572">SUMIFS(I$729:I$10135, $BN$729:$BN$10135, $BN326,$BO$729:$BO$10135, $BO326, $B$729:$B$10135, $B326)</f>
        <v>761</v>
      </c>
      <c r="J326" s="292">
        <f t="shared" si="572"/>
        <v>163</v>
      </c>
      <c r="K326" s="292">
        <f t="shared" si="572"/>
        <v>78</v>
      </c>
      <c r="L326" s="292">
        <f t="shared" si="572"/>
        <v>33</v>
      </c>
      <c r="M326" s="292">
        <f t="shared" si="559"/>
        <v>748</v>
      </c>
      <c r="N326" s="292">
        <f t="shared" si="559"/>
        <v>33</v>
      </c>
      <c r="O326" s="292">
        <f t="shared" si="559"/>
        <v>73</v>
      </c>
      <c r="P326" s="292">
        <f t="shared" si="559"/>
        <v>12</v>
      </c>
      <c r="Q326" s="292">
        <f t="shared" ref="Q326:R345" si="573">SUMIFS(Q$729:Q$10135, $BN$729:$BN$10135, $BN326,$BO$729:$BO$10135, $BO326, $B$729:$B$10135, $B326)</f>
        <v>0</v>
      </c>
      <c r="R326" s="292">
        <f t="shared" si="573"/>
        <v>0</v>
      </c>
      <c r="S326" s="292">
        <f t="shared" si="552"/>
        <v>2032</v>
      </c>
      <c r="T326" s="293">
        <f t="shared" si="562"/>
        <v>623</v>
      </c>
      <c r="U326" s="290">
        <f t="shared" si="546"/>
        <v>123.69903691813805</v>
      </c>
      <c r="V326" s="290">
        <f t="shared" si="547"/>
        <v>98.597110754414132</v>
      </c>
      <c r="W326" s="290">
        <f t="shared" si="548"/>
        <v>222.80577849117174</v>
      </c>
      <c r="X326" s="289">
        <f t="shared" si="563"/>
        <v>684</v>
      </c>
      <c r="Y326" s="290">
        <f t="shared" ref="Y326:Y342" si="574">IFERROR(BH326/X326,"-")</f>
        <v>98.057894736842115</v>
      </c>
      <c r="Z326" s="290">
        <f t="shared" ref="Z326:Z342" si="575">IFERROR(BI326/X326,"-")</f>
        <v>39.630116959064324</v>
      </c>
      <c r="AA326" s="290">
        <f t="shared" ref="AA326:AA342" si="576">IFERROR(BJ326/X326,"-")</f>
        <v>297.42105263157896</v>
      </c>
      <c r="AB326" s="289">
        <f t="shared" si="564"/>
        <v>88</v>
      </c>
      <c r="AC326" s="290">
        <f t="shared" ref="AC326:AC342" si="577">IFERROR(BK326/AB326,"-")</f>
        <v>57.445454545454545</v>
      </c>
      <c r="AD326" s="290">
        <f t="shared" ref="AD326:AD342" si="578">IFERROR(BL326/AB326,"-")</f>
        <v>49.136363636363633</v>
      </c>
      <c r="AE326" s="290">
        <f t="shared" ref="AE326:AE342" si="579">IFERROR(BM326/AB326,"-")</f>
        <v>101.81818181818181</v>
      </c>
      <c r="AF326" s="287">
        <f t="shared" si="565"/>
        <v>115</v>
      </c>
      <c r="AG326" s="288">
        <f t="shared" si="549"/>
        <v>168.82474226804112</v>
      </c>
      <c r="AH326" s="288">
        <f t="shared" si="550"/>
        <v>247.50927835051547</v>
      </c>
      <c r="AI326" s="287">
        <f t="shared" ref="AI326:AK345" si="580">SUMIFS(AI$729:AI$10135, $BN$729:$BN$10135, $BN326,$BO$729:$BO$10135, $BO326, $B$729:$B$10135, $B326)</f>
        <v>97</v>
      </c>
      <c r="AJ326" s="284">
        <f t="shared" si="580"/>
        <v>0</v>
      </c>
      <c r="AK326" s="284">
        <f t="shared" si="580"/>
        <v>0</v>
      </c>
      <c r="AL326" s="284"/>
      <c r="AM326" s="284"/>
      <c r="AN326" s="284">
        <f t="shared" ref="AN326:AO345" si="581">SUMIFS(AN$729:AN$10135, $BN$729:$BN$10135, $BN326,$BO$729:$BO$10135, $BO326, $B$729:$B$10135, $B326)</f>
        <v>0</v>
      </c>
      <c r="AO326" s="284">
        <f t="shared" si="581"/>
        <v>0</v>
      </c>
      <c r="AP326" s="291">
        <f t="shared" si="560"/>
        <v>0</v>
      </c>
      <c r="AQ326" s="291">
        <f t="shared" si="560"/>
        <v>0</v>
      </c>
      <c r="AR326" s="292"/>
      <c r="AS326" s="292"/>
      <c r="AT326" s="292"/>
      <c r="AU326" s="292"/>
      <c r="AV326" s="286">
        <f t="shared" ref="AV326:BA335" si="582">SUMIFS(AV$729:AV$10135, $BN$729:$BN$10135, $BN326,$BO$729:$BO$10135, $BO326, $B$729:$B$10135, $B326)</f>
        <v>0</v>
      </c>
      <c r="AW326" s="286">
        <f t="shared" si="582"/>
        <v>0</v>
      </c>
      <c r="AX326" s="286">
        <f t="shared" si="582"/>
        <v>0</v>
      </c>
      <c r="AY326" s="286">
        <f t="shared" si="582"/>
        <v>0</v>
      </c>
      <c r="AZ326" s="286">
        <f t="shared" si="582"/>
        <v>0</v>
      </c>
      <c r="BA326" s="286">
        <f t="shared" si="582"/>
        <v>0</v>
      </c>
      <c r="BB326" s="150"/>
      <c r="BC326" s="287">
        <f t="shared" ref="BC326:BM335" si="583">SUMIFS(BC$729:BC$10135, $BN$729:$BN$10135, $BN326,$BO$729:$BO$10135, $BO326, $B$729:$B$10135, $B326)</f>
        <v>16375.999999999989</v>
      </c>
      <c r="BD326" s="287">
        <f t="shared" si="583"/>
        <v>24008.400000000001</v>
      </c>
      <c r="BE326" s="333">
        <f t="shared" si="583"/>
        <v>77064.5</v>
      </c>
      <c r="BF326" s="333">
        <f t="shared" si="583"/>
        <v>61426</v>
      </c>
      <c r="BG326" s="333">
        <f t="shared" si="583"/>
        <v>138808</v>
      </c>
      <c r="BH326" s="333">
        <f t="shared" si="583"/>
        <v>67071.600000000006</v>
      </c>
      <c r="BI326" s="333">
        <f t="shared" si="583"/>
        <v>27107</v>
      </c>
      <c r="BJ326" s="333">
        <f t="shared" si="583"/>
        <v>203436</v>
      </c>
      <c r="BK326" s="333">
        <f t="shared" si="583"/>
        <v>5055.2</v>
      </c>
      <c r="BL326" s="333">
        <f t="shared" si="583"/>
        <v>4324</v>
      </c>
      <c r="BM326" s="333">
        <f t="shared" si="583"/>
        <v>8960</v>
      </c>
      <c r="BN326" s="334">
        <f>MONTH(1&amp;$D326)</f>
        <v>12</v>
      </c>
      <c r="BO326" s="87">
        <f t="shared" si="566"/>
        <v>2022</v>
      </c>
      <c r="BP326" s="87"/>
    </row>
    <row r="327" spans="1:68" s="35" customFormat="1" ht="9.75" customHeight="1" x14ac:dyDescent="0.2">
      <c r="A327" s="87" t="str">
        <f t="shared" si="561"/>
        <v>2022-23E400000091</v>
      </c>
      <c r="B327" s="87" t="str">
        <f t="shared" si="569"/>
        <v>Y63</v>
      </c>
      <c r="C327" s="87" t="str">
        <f t="shared" si="570"/>
        <v>2022-23</v>
      </c>
      <c r="D327" s="35" t="s">
        <v>524</v>
      </c>
      <c r="F327" s="86" t="str">
        <f t="shared" si="571"/>
        <v>Y63</v>
      </c>
      <c r="G327" s="86" t="str">
        <f t="shared" si="571"/>
        <v>E40000009</v>
      </c>
      <c r="H327" s="87" t="str">
        <f t="shared" si="571"/>
        <v>North East and Yorkshire</v>
      </c>
      <c r="I327" s="292">
        <f t="shared" si="572"/>
        <v>571</v>
      </c>
      <c r="J327" s="292">
        <f t="shared" si="572"/>
        <v>159</v>
      </c>
      <c r="K327" s="292">
        <f t="shared" si="572"/>
        <v>74</v>
      </c>
      <c r="L327" s="292">
        <f t="shared" si="572"/>
        <v>46</v>
      </c>
      <c r="M327" s="292">
        <f t="shared" si="559"/>
        <v>556</v>
      </c>
      <c r="N327" s="292">
        <f t="shared" si="559"/>
        <v>44</v>
      </c>
      <c r="O327" s="292">
        <f t="shared" si="559"/>
        <v>68</v>
      </c>
      <c r="P327" s="292">
        <f t="shared" si="559"/>
        <v>17</v>
      </c>
      <c r="Q327" s="292">
        <f t="shared" si="573"/>
        <v>197</v>
      </c>
      <c r="R327" s="292">
        <f t="shared" si="573"/>
        <v>131</v>
      </c>
      <c r="S327" s="292">
        <f t="shared" si="552"/>
        <v>1713</v>
      </c>
      <c r="T327" s="293">
        <f t="shared" si="562"/>
        <v>719</v>
      </c>
      <c r="U327" s="290">
        <f t="shared" si="546"/>
        <v>84.05438108484006</v>
      </c>
      <c r="V327" s="290">
        <f t="shared" si="547"/>
        <v>75.239221140472878</v>
      </c>
      <c r="W327" s="290">
        <f t="shared" si="548"/>
        <v>128.76077885952711</v>
      </c>
      <c r="X327" s="289">
        <f t="shared" si="563"/>
        <v>820</v>
      </c>
      <c r="Y327" s="290">
        <f t="shared" si="574"/>
        <v>81.089756097560979</v>
      </c>
      <c r="Z327" s="290">
        <f t="shared" si="575"/>
        <v>32</v>
      </c>
      <c r="AA327" s="290">
        <f t="shared" si="576"/>
        <v>212.88780487804877</v>
      </c>
      <c r="AB327" s="289">
        <f t="shared" si="564"/>
        <v>120</v>
      </c>
      <c r="AC327" s="290">
        <f t="shared" si="577"/>
        <v>54.863333333333337</v>
      </c>
      <c r="AD327" s="290">
        <f t="shared" si="578"/>
        <v>46.858333333333334</v>
      </c>
      <c r="AE327" s="290">
        <f t="shared" si="579"/>
        <v>96.716666666666669</v>
      </c>
      <c r="AF327" s="287">
        <f t="shared" si="565"/>
        <v>127</v>
      </c>
      <c r="AG327" s="288">
        <f t="shared" si="549"/>
        <v>130.09649122806974</v>
      </c>
      <c r="AH327" s="288">
        <f t="shared" si="550"/>
        <v>180.92631578947368</v>
      </c>
      <c r="AI327" s="287">
        <f t="shared" si="580"/>
        <v>114</v>
      </c>
      <c r="AJ327" s="284">
        <f t="shared" si="580"/>
        <v>182</v>
      </c>
      <c r="AK327" s="284">
        <f t="shared" si="580"/>
        <v>236</v>
      </c>
      <c r="AL327" s="284"/>
      <c r="AM327" s="284"/>
      <c r="AN327" s="284">
        <f t="shared" si="581"/>
        <v>0</v>
      </c>
      <c r="AO327" s="284">
        <f t="shared" si="581"/>
        <v>0</v>
      </c>
      <c r="AP327" s="291">
        <f t="shared" si="560"/>
        <v>0</v>
      </c>
      <c r="AQ327" s="291">
        <f t="shared" si="560"/>
        <v>0</v>
      </c>
      <c r="AR327" s="292"/>
      <c r="AS327" s="292"/>
      <c r="AT327" s="292"/>
      <c r="AU327" s="292"/>
      <c r="AV327" s="286">
        <f t="shared" si="582"/>
        <v>0</v>
      </c>
      <c r="AW327" s="286">
        <f t="shared" si="582"/>
        <v>0</v>
      </c>
      <c r="AX327" s="286">
        <f t="shared" si="582"/>
        <v>0</v>
      </c>
      <c r="AY327" s="286">
        <f t="shared" si="582"/>
        <v>0</v>
      </c>
      <c r="AZ327" s="286">
        <f t="shared" si="582"/>
        <v>0</v>
      </c>
      <c r="BA327" s="286">
        <f t="shared" si="582"/>
        <v>0</v>
      </c>
      <c r="BB327" s="150"/>
      <c r="BC327" s="287">
        <f t="shared" si="583"/>
        <v>14830.999999999951</v>
      </c>
      <c r="BD327" s="287">
        <f t="shared" si="583"/>
        <v>20625.599999999999</v>
      </c>
      <c r="BE327" s="333">
        <f t="shared" si="583"/>
        <v>60435.1</v>
      </c>
      <c r="BF327" s="333">
        <f t="shared" si="583"/>
        <v>54097</v>
      </c>
      <c r="BG327" s="333">
        <f t="shared" si="583"/>
        <v>92579</v>
      </c>
      <c r="BH327" s="333">
        <f t="shared" si="583"/>
        <v>66493.600000000006</v>
      </c>
      <c r="BI327" s="333">
        <f t="shared" si="583"/>
        <v>26240</v>
      </c>
      <c r="BJ327" s="333">
        <f t="shared" si="583"/>
        <v>174568</v>
      </c>
      <c r="BK327" s="333">
        <f t="shared" si="583"/>
        <v>6583.6</v>
      </c>
      <c r="BL327" s="333">
        <f t="shared" si="583"/>
        <v>5623</v>
      </c>
      <c r="BM327" s="333">
        <f t="shared" si="583"/>
        <v>11606</v>
      </c>
      <c r="BN327" s="334">
        <f t="shared" si="493"/>
        <v>1</v>
      </c>
      <c r="BO327" s="87">
        <f t="shared" si="566"/>
        <v>2023</v>
      </c>
      <c r="BP327" s="87"/>
    </row>
    <row r="328" spans="1:68" s="35" customFormat="1" ht="9.75" customHeight="1" x14ac:dyDescent="0.2">
      <c r="A328" s="87" t="str">
        <f t="shared" si="561"/>
        <v>2022-23E400000092</v>
      </c>
      <c r="B328" s="87" t="str">
        <f t="shared" si="569"/>
        <v>Y63</v>
      </c>
      <c r="C328" s="87" t="str">
        <f t="shared" si="570"/>
        <v>2022-23</v>
      </c>
      <c r="D328" s="35" t="s">
        <v>525</v>
      </c>
      <c r="F328" s="86" t="str">
        <f t="shared" ref="F328:H348" si="584">F326</f>
        <v>Y63</v>
      </c>
      <c r="G328" s="86" t="str">
        <f t="shared" si="584"/>
        <v>E40000009</v>
      </c>
      <c r="H328" s="87" t="str">
        <f t="shared" si="584"/>
        <v>North East and Yorkshire</v>
      </c>
      <c r="I328" s="292">
        <f t="shared" si="572"/>
        <v>454</v>
      </c>
      <c r="J328" s="292">
        <f t="shared" si="572"/>
        <v>117</v>
      </c>
      <c r="K328" s="292">
        <f t="shared" si="572"/>
        <v>52</v>
      </c>
      <c r="L328" s="292">
        <f t="shared" si="572"/>
        <v>23</v>
      </c>
      <c r="M328" s="292">
        <f t="shared" si="559"/>
        <v>440</v>
      </c>
      <c r="N328" s="292">
        <f t="shared" si="559"/>
        <v>37</v>
      </c>
      <c r="O328" s="292">
        <f t="shared" si="559"/>
        <v>49</v>
      </c>
      <c r="P328" s="292">
        <f t="shared" si="559"/>
        <v>10</v>
      </c>
      <c r="Q328" s="292">
        <f t="shared" si="573"/>
        <v>0</v>
      </c>
      <c r="R328" s="292">
        <f t="shared" si="573"/>
        <v>0</v>
      </c>
      <c r="S328" s="292">
        <f t="shared" si="552"/>
        <v>1329</v>
      </c>
      <c r="T328" s="293">
        <f t="shared" si="562"/>
        <v>667</v>
      </c>
      <c r="U328" s="290">
        <f t="shared" si="546"/>
        <v>84.715592203898055</v>
      </c>
      <c r="V328" s="290">
        <f t="shared" si="547"/>
        <v>76.697151424287853</v>
      </c>
      <c r="W328" s="290">
        <f t="shared" si="548"/>
        <v>133.61019490254873</v>
      </c>
      <c r="X328" s="289">
        <f t="shared" si="563"/>
        <v>720</v>
      </c>
      <c r="Y328" s="290">
        <f t="shared" si="574"/>
        <v>86.108611111111102</v>
      </c>
      <c r="Z328" s="290">
        <f t="shared" si="575"/>
        <v>33.55972222222222</v>
      </c>
      <c r="AA328" s="290">
        <f t="shared" si="576"/>
        <v>232.15694444444443</v>
      </c>
      <c r="AB328" s="289">
        <f t="shared" si="564"/>
        <v>85</v>
      </c>
      <c r="AC328" s="290">
        <f t="shared" si="577"/>
        <v>54.817647058823532</v>
      </c>
      <c r="AD328" s="290">
        <f t="shared" si="578"/>
        <v>48.176470588235297</v>
      </c>
      <c r="AE328" s="290">
        <f t="shared" si="579"/>
        <v>89</v>
      </c>
      <c r="AF328" s="287">
        <f t="shared" si="565"/>
        <v>103</v>
      </c>
      <c r="AG328" s="288">
        <f t="shared" si="549"/>
        <v>134.87912087912085</v>
      </c>
      <c r="AH328" s="288">
        <f t="shared" si="550"/>
        <v>196.32307692307694</v>
      </c>
      <c r="AI328" s="287">
        <f t="shared" si="580"/>
        <v>91</v>
      </c>
      <c r="AJ328" s="284">
        <f t="shared" si="580"/>
        <v>0</v>
      </c>
      <c r="AK328" s="284">
        <f t="shared" si="580"/>
        <v>0</v>
      </c>
      <c r="AL328" s="284"/>
      <c r="AM328" s="284"/>
      <c r="AN328" s="284">
        <f t="shared" si="581"/>
        <v>1383</v>
      </c>
      <c r="AO328" s="284">
        <f t="shared" si="581"/>
        <v>1458</v>
      </c>
      <c r="AP328" s="291">
        <f t="shared" si="560"/>
        <v>0</v>
      </c>
      <c r="AQ328" s="291">
        <f t="shared" si="560"/>
        <v>0</v>
      </c>
      <c r="AR328" s="292"/>
      <c r="AS328" s="292"/>
      <c r="AT328" s="292"/>
      <c r="AU328" s="292"/>
      <c r="AV328" s="286">
        <f t="shared" si="582"/>
        <v>0</v>
      </c>
      <c r="AW328" s="286">
        <f t="shared" si="582"/>
        <v>0</v>
      </c>
      <c r="AX328" s="286">
        <f t="shared" si="582"/>
        <v>0</v>
      </c>
      <c r="AY328" s="286">
        <f t="shared" si="582"/>
        <v>0</v>
      </c>
      <c r="AZ328" s="286">
        <f t="shared" si="582"/>
        <v>0</v>
      </c>
      <c r="BA328" s="286">
        <f t="shared" si="582"/>
        <v>0</v>
      </c>
      <c r="BB328" s="150"/>
      <c r="BC328" s="287">
        <f t="shared" si="583"/>
        <v>12273.999999999996</v>
      </c>
      <c r="BD328" s="287">
        <f t="shared" si="583"/>
        <v>17865.400000000001</v>
      </c>
      <c r="BE328" s="333">
        <f t="shared" si="583"/>
        <v>56505.3</v>
      </c>
      <c r="BF328" s="333">
        <f t="shared" si="583"/>
        <v>51157</v>
      </c>
      <c r="BG328" s="333">
        <f t="shared" si="583"/>
        <v>89118</v>
      </c>
      <c r="BH328" s="333">
        <f t="shared" si="583"/>
        <v>61998.2</v>
      </c>
      <c r="BI328" s="333">
        <f t="shared" si="583"/>
        <v>24163</v>
      </c>
      <c r="BJ328" s="333">
        <f t="shared" si="583"/>
        <v>167153</v>
      </c>
      <c r="BK328" s="333">
        <f t="shared" si="583"/>
        <v>4659.5</v>
      </c>
      <c r="BL328" s="333">
        <f t="shared" si="583"/>
        <v>4095</v>
      </c>
      <c r="BM328" s="333">
        <f t="shared" si="583"/>
        <v>7565</v>
      </c>
      <c r="BN328" s="334">
        <f t="shared" si="493"/>
        <v>2</v>
      </c>
      <c r="BO328" s="87">
        <f t="shared" si="566"/>
        <v>2023</v>
      </c>
      <c r="BP328" s="87"/>
    </row>
    <row r="329" spans="1:68" s="35" customFormat="1" ht="9.75" customHeight="1" x14ac:dyDescent="0.2">
      <c r="A329" s="87" t="str">
        <f t="shared" si="561"/>
        <v>2022-23E400000093</v>
      </c>
      <c r="B329" s="87" t="str">
        <f t="shared" si="569"/>
        <v>Y63</v>
      </c>
      <c r="C329" s="87" t="str">
        <f t="shared" si="570"/>
        <v>2022-23</v>
      </c>
      <c r="D329" s="35" t="s">
        <v>526</v>
      </c>
      <c r="F329" s="86" t="str">
        <f t="shared" si="584"/>
        <v>Y63</v>
      </c>
      <c r="G329" s="86" t="str">
        <f t="shared" si="584"/>
        <v>E40000009</v>
      </c>
      <c r="H329" s="87" t="str">
        <f t="shared" si="584"/>
        <v>North East and Yorkshire</v>
      </c>
      <c r="I329" s="292">
        <f t="shared" si="572"/>
        <v>507</v>
      </c>
      <c r="J329" s="292">
        <f t="shared" si="572"/>
        <v>137</v>
      </c>
      <c r="K329" s="292">
        <f t="shared" si="572"/>
        <v>55</v>
      </c>
      <c r="L329" s="292">
        <f t="shared" si="572"/>
        <v>31</v>
      </c>
      <c r="M329" s="292">
        <f t="shared" si="559"/>
        <v>491</v>
      </c>
      <c r="N329" s="292">
        <f t="shared" si="559"/>
        <v>46</v>
      </c>
      <c r="O329" s="292">
        <f t="shared" si="559"/>
        <v>51</v>
      </c>
      <c r="P329" s="292">
        <f t="shared" si="559"/>
        <v>16</v>
      </c>
      <c r="Q329" s="292">
        <f t="shared" si="573"/>
        <v>0</v>
      </c>
      <c r="R329" s="292">
        <f t="shared" si="573"/>
        <v>0</v>
      </c>
      <c r="S329" s="292">
        <f t="shared" si="552"/>
        <v>1541</v>
      </c>
      <c r="T329" s="293">
        <f t="shared" si="562"/>
        <v>749</v>
      </c>
      <c r="U329" s="290">
        <f t="shared" ref="U329:U342" si="585">BE329/T329</f>
        <v>88.136315086782389</v>
      </c>
      <c r="V329" s="290">
        <f t="shared" ref="V329:V342" si="586">BF329/T329</f>
        <v>77.787716955941249</v>
      </c>
      <c r="W329" s="290">
        <f t="shared" ref="W329:W342" si="587">BG329/T329</f>
        <v>138.66755674232309</v>
      </c>
      <c r="X329" s="289">
        <f t="shared" si="563"/>
        <v>777</v>
      </c>
      <c r="Y329" s="290">
        <f t="shared" si="574"/>
        <v>85.538867438867442</v>
      </c>
      <c r="Z329" s="290">
        <f t="shared" si="575"/>
        <v>32.876447876447877</v>
      </c>
      <c r="AA329" s="290">
        <f t="shared" si="576"/>
        <v>243.15186615186616</v>
      </c>
      <c r="AB329" s="289">
        <f t="shared" si="564"/>
        <v>127</v>
      </c>
      <c r="AC329" s="290">
        <f t="shared" si="577"/>
        <v>58.343307086614168</v>
      </c>
      <c r="AD329" s="290">
        <f t="shared" si="578"/>
        <v>49.409448818897637</v>
      </c>
      <c r="AE329" s="290">
        <f t="shared" si="579"/>
        <v>101.04724409448819</v>
      </c>
      <c r="AF329" s="287">
        <f t="shared" si="565"/>
        <v>151</v>
      </c>
      <c r="AG329" s="288">
        <f t="shared" ref="AG329:AG342" si="588">BC329/AI329</f>
        <v>149.43382352941194</v>
      </c>
      <c r="AH329" s="288">
        <f t="shared" ref="AH329:AH342" si="589">BD329/AI329</f>
        <v>197.47794117647058</v>
      </c>
      <c r="AI329" s="287">
        <f t="shared" si="580"/>
        <v>136</v>
      </c>
      <c r="AJ329" s="284">
        <f t="shared" si="580"/>
        <v>0</v>
      </c>
      <c r="AK329" s="284">
        <f t="shared" si="580"/>
        <v>0</v>
      </c>
      <c r="AL329" s="284"/>
      <c r="AM329" s="284"/>
      <c r="AN329" s="284">
        <f t="shared" si="581"/>
        <v>0</v>
      </c>
      <c r="AO329" s="284">
        <f t="shared" si="581"/>
        <v>0</v>
      </c>
      <c r="AP329" s="291">
        <f t="shared" si="560"/>
        <v>0</v>
      </c>
      <c r="AQ329" s="291">
        <f t="shared" si="560"/>
        <v>0</v>
      </c>
      <c r="AR329" s="292"/>
      <c r="AS329" s="292"/>
      <c r="AT329" s="292"/>
      <c r="AU329" s="292"/>
      <c r="AV329" s="286">
        <f t="shared" si="582"/>
        <v>0</v>
      </c>
      <c r="AW329" s="286">
        <f t="shared" si="582"/>
        <v>0</v>
      </c>
      <c r="AX329" s="286">
        <f t="shared" si="582"/>
        <v>0</v>
      </c>
      <c r="AY329" s="286">
        <f t="shared" si="582"/>
        <v>0</v>
      </c>
      <c r="AZ329" s="286">
        <f t="shared" si="582"/>
        <v>0</v>
      </c>
      <c r="BA329" s="286">
        <f t="shared" si="582"/>
        <v>0</v>
      </c>
      <c r="BB329" s="150"/>
      <c r="BC329" s="287">
        <f t="shared" si="583"/>
        <v>20323.000000000025</v>
      </c>
      <c r="BD329" s="287">
        <f t="shared" si="583"/>
        <v>26857</v>
      </c>
      <c r="BE329" s="333">
        <f t="shared" si="583"/>
        <v>66014.100000000006</v>
      </c>
      <c r="BF329" s="333">
        <f t="shared" si="583"/>
        <v>58263</v>
      </c>
      <c r="BG329" s="333">
        <f t="shared" si="583"/>
        <v>103862</v>
      </c>
      <c r="BH329" s="333">
        <f t="shared" si="583"/>
        <v>66463.7</v>
      </c>
      <c r="BI329" s="333">
        <f t="shared" si="583"/>
        <v>25545</v>
      </c>
      <c r="BJ329" s="333">
        <f t="shared" si="583"/>
        <v>188929</v>
      </c>
      <c r="BK329" s="333">
        <f t="shared" si="583"/>
        <v>7409.5999999999995</v>
      </c>
      <c r="BL329" s="333">
        <f t="shared" si="583"/>
        <v>6275</v>
      </c>
      <c r="BM329" s="333">
        <f t="shared" si="583"/>
        <v>12833</v>
      </c>
      <c r="BN329" s="334">
        <f t="shared" si="493"/>
        <v>3</v>
      </c>
      <c r="BO329" s="87">
        <f t="shared" si="566"/>
        <v>2023</v>
      </c>
      <c r="BP329" s="87"/>
    </row>
    <row r="330" spans="1:68" s="35" customFormat="1" ht="9.75" customHeight="1" x14ac:dyDescent="0.2">
      <c r="A330" s="87" t="str">
        <f t="shared" si="561"/>
        <v>2023-24E400000094</v>
      </c>
      <c r="B330" s="87" t="str">
        <f t="shared" si="569"/>
        <v>Y63</v>
      </c>
      <c r="C330" s="87" t="str">
        <f t="shared" si="570"/>
        <v>2023-24</v>
      </c>
      <c r="D330" s="35" t="s">
        <v>514</v>
      </c>
      <c r="F330" s="86" t="str">
        <f t="shared" si="584"/>
        <v>Y63</v>
      </c>
      <c r="G330" s="86" t="str">
        <f t="shared" si="584"/>
        <v>E40000009</v>
      </c>
      <c r="H330" s="87" t="str">
        <f t="shared" si="584"/>
        <v>North East and Yorkshire</v>
      </c>
      <c r="I330" s="292">
        <f t="shared" si="572"/>
        <v>463</v>
      </c>
      <c r="J330" s="292">
        <f t="shared" si="572"/>
        <v>129</v>
      </c>
      <c r="K330" s="292">
        <f t="shared" si="572"/>
        <v>65</v>
      </c>
      <c r="L330" s="292">
        <f t="shared" si="572"/>
        <v>36</v>
      </c>
      <c r="M330" s="292">
        <f t="shared" ref="M330:P349" si="590">SUMIFS(M$729:M$10135, $BN$729:$BN$10135, $BN330,$BO$729:$BO$10135, $BO330, $B$729:$B$10135, $B330)</f>
        <v>446</v>
      </c>
      <c r="N330" s="292">
        <f t="shared" si="590"/>
        <v>46</v>
      </c>
      <c r="O330" s="292">
        <f t="shared" si="590"/>
        <v>62</v>
      </c>
      <c r="P330" s="292">
        <f t="shared" si="590"/>
        <v>24</v>
      </c>
      <c r="Q330" s="292">
        <f t="shared" si="573"/>
        <v>163</v>
      </c>
      <c r="R330" s="292">
        <f t="shared" si="573"/>
        <v>122</v>
      </c>
      <c r="S330" s="292">
        <f t="shared" si="552"/>
        <v>1376</v>
      </c>
      <c r="T330" s="293">
        <f t="shared" si="562"/>
        <v>709</v>
      </c>
      <c r="U330" s="290">
        <f t="shared" si="585"/>
        <v>86.049083215796898</v>
      </c>
      <c r="V330" s="290">
        <f t="shared" si="586"/>
        <v>74.767277856135408</v>
      </c>
      <c r="W330" s="290">
        <f t="shared" si="587"/>
        <v>132.86177715091679</v>
      </c>
      <c r="X330" s="289">
        <f t="shared" si="563"/>
        <v>773</v>
      </c>
      <c r="Y330" s="290">
        <f t="shared" si="574"/>
        <v>75.610478654592498</v>
      </c>
      <c r="Z330" s="290">
        <f t="shared" si="575"/>
        <v>29.296248382923675</v>
      </c>
      <c r="AA330" s="290">
        <f t="shared" si="576"/>
        <v>224.627425614489</v>
      </c>
      <c r="AB330" s="289">
        <f t="shared" si="564"/>
        <v>124</v>
      </c>
      <c r="AC330" s="290">
        <f t="shared" si="577"/>
        <v>61.06774193548388</v>
      </c>
      <c r="AD330" s="290">
        <f t="shared" si="578"/>
        <v>48.991935483870968</v>
      </c>
      <c r="AE330" s="290">
        <f t="shared" si="579"/>
        <v>114.90322580645162</v>
      </c>
      <c r="AF330" s="287">
        <f t="shared" si="565"/>
        <v>133</v>
      </c>
      <c r="AG330" s="288">
        <f t="shared" si="588"/>
        <v>133.08928571428581</v>
      </c>
      <c r="AH330" s="288">
        <f t="shared" si="589"/>
        <v>179.375</v>
      </c>
      <c r="AI330" s="287">
        <f t="shared" si="580"/>
        <v>112</v>
      </c>
      <c r="AJ330" s="284">
        <f t="shared" si="580"/>
        <v>157</v>
      </c>
      <c r="AK330" s="284">
        <f t="shared" si="580"/>
        <v>236</v>
      </c>
      <c r="AL330" s="284"/>
      <c r="AM330" s="284"/>
      <c r="AN330" s="284">
        <f t="shared" si="581"/>
        <v>0</v>
      </c>
      <c r="AO330" s="284">
        <f t="shared" si="581"/>
        <v>0</v>
      </c>
      <c r="AP330" s="291">
        <f t="shared" ref="AP330:AQ349" si="591">SUMIFS(AP$729:AP$10135, $BN$729:$BN$10135, $BN330,$BO$729:$BO$10135, $BO330, $B$729:$B$10135, $B330)</f>
        <v>0</v>
      </c>
      <c r="AQ330" s="291">
        <f t="shared" si="591"/>
        <v>0</v>
      </c>
      <c r="AR330" s="292"/>
      <c r="AS330" s="292"/>
      <c r="AT330" s="292"/>
      <c r="AU330" s="292"/>
      <c r="AV330" s="286">
        <f t="shared" si="582"/>
        <v>0</v>
      </c>
      <c r="AW330" s="286">
        <f t="shared" si="582"/>
        <v>0</v>
      </c>
      <c r="AX330" s="286">
        <f t="shared" si="582"/>
        <v>0</v>
      </c>
      <c r="AY330" s="286">
        <f t="shared" si="582"/>
        <v>0</v>
      </c>
      <c r="AZ330" s="286">
        <f t="shared" si="582"/>
        <v>0</v>
      </c>
      <c r="BA330" s="286">
        <f t="shared" si="582"/>
        <v>0</v>
      </c>
      <c r="BB330" s="150"/>
      <c r="BC330" s="287">
        <f t="shared" si="583"/>
        <v>14906.000000000011</v>
      </c>
      <c r="BD330" s="287">
        <f t="shared" si="583"/>
        <v>20090</v>
      </c>
      <c r="BE330" s="333">
        <f t="shared" si="583"/>
        <v>61008.800000000003</v>
      </c>
      <c r="BF330" s="333">
        <f t="shared" si="583"/>
        <v>53010</v>
      </c>
      <c r="BG330" s="333">
        <f t="shared" si="583"/>
        <v>94199</v>
      </c>
      <c r="BH330" s="333">
        <f t="shared" si="583"/>
        <v>58446.9</v>
      </c>
      <c r="BI330" s="333">
        <f t="shared" si="583"/>
        <v>22646</v>
      </c>
      <c r="BJ330" s="333">
        <f t="shared" si="583"/>
        <v>173637</v>
      </c>
      <c r="BK330" s="333">
        <f t="shared" si="583"/>
        <v>7572.4000000000015</v>
      </c>
      <c r="BL330" s="333">
        <f t="shared" si="583"/>
        <v>6075</v>
      </c>
      <c r="BM330" s="333">
        <f t="shared" si="583"/>
        <v>14248</v>
      </c>
      <c r="BN330" s="334">
        <f t="shared" si="493"/>
        <v>4</v>
      </c>
      <c r="BO330" s="87">
        <f t="shared" si="566"/>
        <v>2023</v>
      </c>
      <c r="BP330" s="87"/>
    </row>
    <row r="331" spans="1:68" s="35" customFormat="1" ht="9.75" customHeight="1" x14ac:dyDescent="0.2">
      <c r="A331" s="87" t="str">
        <f t="shared" si="561"/>
        <v>2023-24E400000095</v>
      </c>
      <c r="B331" s="87" t="str">
        <f t="shared" si="569"/>
        <v>Y63</v>
      </c>
      <c r="C331" s="87" t="str">
        <f t="shared" ref="C331:C336" si="592">IF(D331=D$186,LEFT(C330,4)+1&amp;"-"&amp;RIGHT(C330,2)+1,C330)</f>
        <v>2023-24</v>
      </c>
      <c r="D331" s="35" t="s">
        <v>516</v>
      </c>
      <c r="F331" s="86" t="str">
        <f t="shared" si="584"/>
        <v>Y63</v>
      </c>
      <c r="G331" s="86" t="str">
        <f t="shared" si="584"/>
        <v>E40000009</v>
      </c>
      <c r="H331" s="87" t="str">
        <f t="shared" si="584"/>
        <v>North East and Yorkshire</v>
      </c>
      <c r="I331" s="292">
        <f t="shared" si="572"/>
        <v>479</v>
      </c>
      <c r="J331" s="292">
        <f t="shared" si="572"/>
        <v>150</v>
      </c>
      <c r="K331" s="292">
        <f t="shared" si="572"/>
        <v>68</v>
      </c>
      <c r="L331" s="292">
        <f t="shared" si="572"/>
        <v>38</v>
      </c>
      <c r="M331" s="292">
        <f t="shared" si="590"/>
        <v>466</v>
      </c>
      <c r="N331" s="292">
        <f t="shared" si="590"/>
        <v>54</v>
      </c>
      <c r="O331" s="292">
        <f t="shared" si="590"/>
        <v>66</v>
      </c>
      <c r="P331" s="292">
        <f t="shared" si="590"/>
        <v>25</v>
      </c>
      <c r="Q331" s="292">
        <f t="shared" si="573"/>
        <v>0</v>
      </c>
      <c r="R331" s="292">
        <f t="shared" si="573"/>
        <v>0</v>
      </c>
      <c r="S331" s="292">
        <f t="shared" si="552"/>
        <v>1371</v>
      </c>
      <c r="T331" s="293">
        <f t="shared" si="562"/>
        <v>716</v>
      </c>
      <c r="U331" s="290">
        <f t="shared" si="585"/>
        <v>86.729329608938542</v>
      </c>
      <c r="V331" s="290">
        <f t="shared" si="586"/>
        <v>77.706703910614522</v>
      </c>
      <c r="W331" s="290">
        <f t="shared" si="587"/>
        <v>139.75977653631284</v>
      </c>
      <c r="X331" s="289">
        <f t="shared" si="563"/>
        <v>789</v>
      </c>
      <c r="Y331" s="290">
        <f t="shared" si="574"/>
        <v>85.393916349809885</v>
      </c>
      <c r="Z331" s="290">
        <f t="shared" si="575"/>
        <v>31.34727503168568</v>
      </c>
      <c r="AA331" s="290">
        <f t="shared" si="576"/>
        <v>220.64765525982256</v>
      </c>
      <c r="AB331" s="289">
        <f t="shared" si="564"/>
        <v>113</v>
      </c>
      <c r="AC331" s="290">
        <f t="shared" si="577"/>
        <v>55.413274336283187</v>
      </c>
      <c r="AD331" s="290">
        <f t="shared" si="578"/>
        <v>43.89380530973451</v>
      </c>
      <c r="AE331" s="290">
        <f t="shared" si="579"/>
        <v>117.65486725663717</v>
      </c>
      <c r="AF331" s="287">
        <f t="shared" si="565"/>
        <v>144</v>
      </c>
      <c r="AG331" s="288">
        <f t="shared" si="588"/>
        <v>145.78333333333322</v>
      </c>
      <c r="AH331" s="288">
        <f t="shared" si="589"/>
        <v>192.89500000000001</v>
      </c>
      <c r="AI331" s="287">
        <f t="shared" si="580"/>
        <v>120</v>
      </c>
      <c r="AJ331" s="284">
        <f t="shared" si="580"/>
        <v>0</v>
      </c>
      <c r="AK331" s="284">
        <f t="shared" si="580"/>
        <v>0</v>
      </c>
      <c r="AL331" s="284"/>
      <c r="AM331" s="284"/>
      <c r="AN331" s="284">
        <f t="shared" si="581"/>
        <v>1471</v>
      </c>
      <c r="AO331" s="284">
        <f t="shared" si="581"/>
        <v>1555</v>
      </c>
      <c r="AP331" s="291">
        <f t="shared" si="591"/>
        <v>0</v>
      </c>
      <c r="AQ331" s="291">
        <f t="shared" si="591"/>
        <v>0</v>
      </c>
      <c r="AR331" s="292"/>
      <c r="AS331" s="292"/>
      <c r="AT331" s="292"/>
      <c r="AU331" s="292"/>
      <c r="AV331" s="286">
        <f t="shared" si="582"/>
        <v>0</v>
      </c>
      <c r="AW331" s="286">
        <f t="shared" si="582"/>
        <v>0</v>
      </c>
      <c r="AX331" s="286">
        <f t="shared" si="582"/>
        <v>0</v>
      </c>
      <c r="AY331" s="286">
        <f t="shared" si="582"/>
        <v>0</v>
      </c>
      <c r="AZ331" s="286">
        <f t="shared" si="582"/>
        <v>0</v>
      </c>
      <c r="BA331" s="286">
        <f t="shared" si="582"/>
        <v>0</v>
      </c>
      <c r="BB331" s="150"/>
      <c r="BC331" s="287">
        <f t="shared" si="583"/>
        <v>17493.999999999985</v>
      </c>
      <c r="BD331" s="287">
        <f t="shared" si="583"/>
        <v>23147.4</v>
      </c>
      <c r="BE331" s="333">
        <f t="shared" si="583"/>
        <v>62098.2</v>
      </c>
      <c r="BF331" s="333">
        <f t="shared" si="583"/>
        <v>55638</v>
      </c>
      <c r="BG331" s="333">
        <f t="shared" si="583"/>
        <v>100068</v>
      </c>
      <c r="BH331" s="333">
        <f t="shared" si="583"/>
        <v>67375.8</v>
      </c>
      <c r="BI331" s="333">
        <f t="shared" si="583"/>
        <v>24733</v>
      </c>
      <c r="BJ331" s="333">
        <f t="shared" si="583"/>
        <v>174091</v>
      </c>
      <c r="BK331" s="333">
        <f t="shared" si="583"/>
        <v>6261.7</v>
      </c>
      <c r="BL331" s="333">
        <f t="shared" si="583"/>
        <v>4960</v>
      </c>
      <c r="BM331" s="333">
        <f t="shared" si="583"/>
        <v>13295</v>
      </c>
      <c r="BN331" s="334">
        <f t="shared" si="493"/>
        <v>5</v>
      </c>
      <c r="BO331" s="87">
        <f t="shared" si="566"/>
        <v>2023</v>
      </c>
      <c r="BP331" s="87"/>
    </row>
    <row r="332" spans="1:68" s="35" customFormat="1" ht="9.75" customHeight="1" x14ac:dyDescent="0.2">
      <c r="A332" s="87" t="str">
        <f t="shared" si="561"/>
        <v>2023-24E400000096</v>
      </c>
      <c r="B332" s="87" t="str">
        <f t="shared" si="569"/>
        <v>Y63</v>
      </c>
      <c r="C332" s="87" t="str">
        <f t="shared" si="592"/>
        <v>2023-24</v>
      </c>
      <c r="D332" s="35" t="s">
        <v>517</v>
      </c>
      <c r="F332" s="86" t="str">
        <f t="shared" si="584"/>
        <v>Y63</v>
      </c>
      <c r="G332" s="86" t="str">
        <f t="shared" si="584"/>
        <v>E40000009</v>
      </c>
      <c r="H332" s="87" t="str">
        <f t="shared" si="584"/>
        <v>North East and Yorkshire</v>
      </c>
      <c r="I332" s="292">
        <f t="shared" si="572"/>
        <v>444</v>
      </c>
      <c r="J332" s="292">
        <f t="shared" si="572"/>
        <v>123</v>
      </c>
      <c r="K332" s="292">
        <f t="shared" si="572"/>
        <v>68</v>
      </c>
      <c r="L332" s="292">
        <f t="shared" si="572"/>
        <v>38</v>
      </c>
      <c r="M332" s="292">
        <f t="shared" si="590"/>
        <v>429</v>
      </c>
      <c r="N332" s="292">
        <f t="shared" si="590"/>
        <v>43</v>
      </c>
      <c r="O332" s="292">
        <f t="shared" si="590"/>
        <v>60</v>
      </c>
      <c r="P332" s="292">
        <f t="shared" si="590"/>
        <v>14</v>
      </c>
      <c r="Q332" s="292">
        <f t="shared" si="573"/>
        <v>0</v>
      </c>
      <c r="R332" s="292">
        <f t="shared" si="573"/>
        <v>0</v>
      </c>
      <c r="S332" s="292">
        <f t="shared" si="552"/>
        <v>1318</v>
      </c>
      <c r="T332" s="293">
        <f t="shared" si="562"/>
        <v>731</v>
      </c>
      <c r="U332" s="290">
        <f t="shared" si="585"/>
        <v>93.158823529411777</v>
      </c>
      <c r="V332" s="290">
        <f t="shared" si="586"/>
        <v>80.352941176470594</v>
      </c>
      <c r="W332" s="290">
        <f t="shared" si="587"/>
        <v>145.76470588235293</v>
      </c>
      <c r="X332" s="289">
        <f t="shared" si="563"/>
        <v>761</v>
      </c>
      <c r="Y332" s="290">
        <f t="shared" si="574"/>
        <v>87.422996057818665</v>
      </c>
      <c r="Z332" s="290">
        <f t="shared" si="575"/>
        <v>32.982917214191851</v>
      </c>
      <c r="AA332" s="290">
        <f t="shared" si="576"/>
        <v>252.89750328515112</v>
      </c>
      <c r="AB332" s="289">
        <f t="shared" si="564"/>
        <v>127</v>
      </c>
      <c r="AC332" s="290">
        <f t="shared" si="577"/>
        <v>56.887401574803157</v>
      </c>
      <c r="AD332" s="290">
        <f t="shared" si="578"/>
        <v>47.598425196850393</v>
      </c>
      <c r="AE332" s="290">
        <f t="shared" si="579"/>
        <v>96.889763779527556</v>
      </c>
      <c r="AF332" s="287">
        <f t="shared" si="565"/>
        <v>143</v>
      </c>
      <c r="AG332" s="288">
        <f t="shared" si="588"/>
        <v>143.0344827586207</v>
      </c>
      <c r="AH332" s="288">
        <f t="shared" si="589"/>
        <v>206.33275862068965</v>
      </c>
      <c r="AI332" s="287">
        <f t="shared" si="580"/>
        <v>116</v>
      </c>
      <c r="AJ332" s="284">
        <f t="shared" si="580"/>
        <v>0</v>
      </c>
      <c r="AK332" s="284">
        <f t="shared" si="580"/>
        <v>0</v>
      </c>
      <c r="AL332" s="284"/>
      <c r="AM332" s="284"/>
      <c r="AN332" s="284">
        <f t="shared" si="581"/>
        <v>0</v>
      </c>
      <c r="AO332" s="284">
        <f t="shared" si="581"/>
        <v>0</v>
      </c>
      <c r="AP332" s="291">
        <f t="shared" si="591"/>
        <v>0</v>
      </c>
      <c r="AQ332" s="291">
        <f t="shared" si="591"/>
        <v>0</v>
      </c>
      <c r="AR332" s="292"/>
      <c r="AS332" s="292"/>
      <c r="AT332" s="292"/>
      <c r="AU332" s="292"/>
      <c r="AV332" s="286">
        <f t="shared" si="582"/>
        <v>0</v>
      </c>
      <c r="AW332" s="286">
        <f t="shared" si="582"/>
        <v>0</v>
      </c>
      <c r="AX332" s="286">
        <f t="shared" si="582"/>
        <v>0</v>
      </c>
      <c r="AY332" s="286">
        <f t="shared" si="582"/>
        <v>0</v>
      </c>
      <c r="AZ332" s="286">
        <f t="shared" si="582"/>
        <v>0</v>
      </c>
      <c r="BA332" s="286">
        <f t="shared" si="582"/>
        <v>0</v>
      </c>
      <c r="BB332" s="150"/>
      <c r="BC332" s="287">
        <f t="shared" si="583"/>
        <v>16592</v>
      </c>
      <c r="BD332" s="287">
        <f t="shared" si="583"/>
        <v>23934.6</v>
      </c>
      <c r="BE332" s="333">
        <f t="shared" si="583"/>
        <v>68099.100000000006</v>
      </c>
      <c r="BF332" s="333">
        <f t="shared" si="583"/>
        <v>58738</v>
      </c>
      <c r="BG332" s="333">
        <f t="shared" si="583"/>
        <v>106554</v>
      </c>
      <c r="BH332" s="333">
        <f t="shared" si="583"/>
        <v>66528.900000000009</v>
      </c>
      <c r="BI332" s="333">
        <f t="shared" si="583"/>
        <v>25100</v>
      </c>
      <c r="BJ332" s="333">
        <f t="shared" si="583"/>
        <v>192455</v>
      </c>
      <c r="BK332" s="333">
        <f t="shared" si="583"/>
        <v>7224.7000000000007</v>
      </c>
      <c r="BL332" s="333">
        <f t="shared" si="583"/>
        <v>6045</v>
      </c>
      <c r="BM332" s="333">
        <f t="shared" si="583"/>
        <v>12305</v>
      </c>
      <c r="BN332" s="334">
        <f t="shared" si="493"/>
        <v>6</v>
      </c>
      <c r="BO332" s="87">
        <f t="shared" si="566"/>
        <v>2023</v>
      </c>
      <c r="BP332" s="87"/>
    </row>
    <row r="333" spans="1:68" s="35" customFormat="1" ht="9.75" customHeight="1" x14ac:dyDescent="0.2">
      <c r="A333" s="87" t="str">
        <f t="shared" si="561"/>
        <v>2023-24E400000097</v>
      </c>
      <c r="B333" s="87" t="str">
        <f t="shared" si="569"/>
        <v>Y63</v>
      </c>
      <c r="C333" s="87" t="str">
        <f t="shared" si="592"/>
        <v>2023-24</v>
      </c>
      <c r="D333" s="35" t="s">
        <v>518</v>
      </c>
      <c r="F333" s="86" t="str">
        <f t="shared" si="584"/>
        <v>Y63</v>
      </c>
      <c r="G333" s="86" t="str">
        <f t="shared" si="584"/>
        <v>E40000009</v>
      </c>
      <c r="H333" s="87" t="str">
        <f t="shared" si="584"/>
        <v>North East and Yorkshire</v>
      </c>
      <c r="I333" s="292">
        <f t="shared" si="572"/>
        <v>418</v>
      </c>
      <c r="J333" s="292">
        <f t="shared" si="572"/>
        <v>120</v>
      </c>
      <c r="K333" s="292">
        <f t="shared" si="572"/>
        <v>58</v>
      </c>
      <c r="L333" s="292">
        <f t="shared" si="572"/>
        <v>32</v>
      </c>
      <c r="M333" s="292">
        <f t="shared" si="590"/>
        <v>401</v>
      </c>
      <c r="N333" s="292">
        <f t="shared" si="590"/>
        <v>33</v>
      </c>
      <c r="O333" s="292">
        <f t="shared" si="590"/>
        <v>51</v>
      </c>
      <c r="P333" s="292">
        <f t="shared" si="590"/>
        <v>12</v>
      </c>
      <c r="Q333" s="292">
        <f t="shared" si="573"/>
        <v>143</v>
      </c>
      <c r="R333" s="292">
        <f t="shared" si="573"/>
        <v>109</v>
      </c>
      <c r="S333" s="292">
        <f t="shared" si="552"/>
        <v>1205</v>
      </c>
      <c r="T333" s="293">
        <f t="shared" si="562"/>
        <v>694</v>
      </c>
      <c r="U333" s="290">
        <f t="shared" si="585"/>
        <v>87.499855907780969</v>
      </c>
      <c r="V333" s="290">
        <f t="shared" si="586"/>
        <v>77.838616714697409</v>
      </c>
      <c r="W333" s="290">
        <f t="shared" si="587"/>
        <v>135.64553314121036</v>
      </c>
      <c r="X333" s="289">
        <f t="shared" si="563"/>
        <v>786</v>
      </c>
      <c r="Y333" s="290">
        <f t="shared" si="574"/>
        <v>86.60254452926209</v>
      </c>
      <c r="Z333" s="290">
        <f t="shared" si="575"/>
        <v>35.904580152671755</v>
      </c>
      <c r="AA333" s="290">
        <f t="shared" si="576"/>
        <v>230.20356234096693</v>
      </c>
      <c r="AB333" s="289">
        <f t="shared" si="564"/>
        <v>119</v>
      </c>
      <c r="AC333" s="290">
        <f t="shared" si="577"/>
        <v>66.249579831932778</v>
      </c>
      <c r="AD333" s="290">
        <f t="shared" si="578"/>
        <v>49.957983193277308</v>
      </c>
      <c r="AE333" s="290">
        <f t="shared" si="579"/>
        <v>114.84873949579831</v>
      </c>
      <c r="AF333" s="287">
        <f t="shared" si="565"/>
        <v>161</v>
      </c>
      <c r="AG333" s="288">
        <f t="shared" si="588"/>
        <v>132.48226950354604</v>
      </c>
      <c r="AH333" s="288">
        <f t="shared" si="589"/>
        <v>187.73617021276598</v>
      </c>
      <c r="AI333" s="287">
        <f t="shared" si="580"/>
        <v>141</v>
      </c>
      <c r="AJ333" s="284">
        <f t="shared" si="580"/>
        <v>167</v>
      </c>
      <c r="AK333" s="284">
        <f t="shared" si="580"/>
        <v>221</v>
      </c>
      <c r="AL333" s="284"/>
      <c r="AM333" s="284"/>
      <c r="AN333" s="284">
        <f t="shared" si="581"/>
        <v>0</v>
      </c>
      <c r="AO333" s="284">
        <f t="shared" si="581"/>
        <v>0</v>
      </c>
      <c r="AP333" s="291">
        <f t="shared" si="591"/>
        <v>0</v>
      </c>
      <c r="AQ333" s="291">
        <f t="shared" si="591"/>
        <v>0</v>
      </c>
      <c r="AR333" s="292"/>
      <c r="AS333" s="292"/>
      <c r="AT333" s="292"/>
      <c r="AU333" s="292"/>
      <c r="AV333" s="286">
        <f t="shared" si="582"/>
        <v>0</v>
      </c>
      <c r="AW333" s="286">
        <f t="shared" si="582"/>
        <v>0</v>
      </c>
      <c r="AX333" s="286">
        <f t="shared" si="582"/>
        <v>0</v>
      </c>
      <c r="AY333" s="286">
        <f t="shared" si="582"/>
        <v>0</v>
      </c>
      <c r="AZ333" s="286">
        <f t="shared" si="582"/>
        <v>0</v>
      </c>
      <c r="BA333" s="286">
        <f t="shared" si="582"/>
        <v>0</v>
      </c>
      <c r="BB333" s="150"/>
      <c r="BC333" s="287">
        <f t="shared" si="583"/>
        <v>18679.999999999989</v>
      </c>
      <c r="BD333" s="287">
        <f t="shared" si="583"/>
        <v>26470.800000000003</v>
      </c>
      <c r="BE333" s="333">
        <f t="shared" si="583"/>
        <v>60724.899999999994</v>
      </c>
      <c r="BF333" s="333">
        <f t="shared" si="583"/>
        <v>54020</v>
      </c>
      <c r="BG333" s="333">
        <f t="shared" si="583"/>
        <v>94138</v>
      </c>
      <c r="BH333" s="333">
        <f t="shared" si="583"/>
        <v>68069.600000000006</v>
      </c>
      <c r="BI333" s="333">
        <f t="shared" si="583"/>
        <v>28221</v>
      </c>
      <c r="BJ333" s="333">
        <f t="shared" si="583"/>
        <v>180940</v>
      </c>
      <c r="BK333" s="333">
        <f t="shared" si="583"/>
        <v>7883.7</v>
      </c>
      <c r="BL333" s="333">
        <f t="shared" si="583"/>
        <v>5945</v>
      </c>
      <c r="BM333" s="333">
        <f t="shared" si="583"/>
        <v>13667</v>
      </c>
      <c r="BN333" s="334">
        <f t="shared" si="493"/>
        <v>7</v>
      </c>
      <c r="BO333" s="87">
        <f t="shared" si="566"/>
        <v>2023</v>
      </c>
      <c r="BP333" s="87"/>
    </row>
    <row r="334" spans="1:68" s="35" customFormat="1" ht="9.75" customHeight="1" x14ac:dyDescent="0.2">
      <c r="A334" s="87" t="str">
        <f t="shared" si="561"/>
        <v>2023-24E400000098</v>
      </c>
      <c r="B334" s="87" t="str">
        <f t="shared" si="569"/>
        <v>Y63</v>
      </c>
      <c r="C334" s="87" t="str">
        <f t="shared" si="592"/>
        <v>2023-24</v>
      </c>
      <c r="D334" s="35" t="s">
        <v>519</v>
      </c>
      <c r="F334" s="86" t="str">
        <f t="shared" si="584"/>
        <v>Y63</v>
      </c>
      <c r="G334" s="86" t="str">
        <f t="shared" si="584"/>
        <v>E40000009</v>
      </c>
      <c r="H334" s="87" t="str">
        <f t="shared" si="584"/>
        <v>North East and Yorkshire</v>
      </c>
      <c r="I334" s="292">
        <f t="shared" si="572"/>
        <v>431</v>
      </c>
      <c r="J334" s="292">
        <f t="shared" si="572"/>
        <v>154</v>
      </c>
      <c r="K334" s="292">
        <f t="shared" si="572"/>
        <v>52</v>
      </c>
      <c r="L334" s="292">
        <f t="shared" si="572"/>
        <v>39</v>
      </c>
      <c r="M334" s="292">
        <f t="shared" si="590"/>
        <v>416</v>
      </c>
      <c r="N334" s="292">
        <f t="shared" si="590"/>
        <v>54</v>
      </c>
      <c r="O334" s="292">
        <f t="shared" si="590"/>
        <v>49</v>
      </c>
      <c r="P334" s="292">
        <f t="shared" si="590"/>
        <v>20</v>
      </c>
      <c r="Q334" s="292">
        <f t="shared" si="573"/>
        <v>0</v>
      </c>
      <c r="R334" s="292">
        <f t="shared" si="573"/>
        <v>0</v>
      </c>
      <c r="S334" s="292">
        <f t="shared" ref="S334:S365" si="593">SUMIFS(S$729:S$10135, $BN$729:$BN$10135, $BN334,$BO$729:$BO$10135, $BO334, $B$729:$B$10135, $B334)</f>
        <v>1252</v>
      </c>
      <c r="T334" s="293">
        <f t="shared" si="562"/>
        <v>687</v>
      </c>
      <c r="U334" s="290">
        <f t="shared" si="585"/>
        <v>86.023580786026201</v>
      </c>
      <c r="V334" s="290">
        <f t="shared" si="586"/>
        <v>76.366812227074234</v>
      </c>
      <c r="W334" s="290">
        <f t="shared" si="587"/>
        <v>132.73362445414847</v>
      </c>
      <c r="X334" s="289">
        <f t="shared" si="563"/>
        <v>760</v>
      </c>
      <c r="Y334" s="290">
        <f t="shared" si="574"/>
        <v>85.228947368421046</v>
      </c>
      <c r="Z334" s="290">
        <f t="shared" si="575"/>
        <v>33.338157894736845</v>
      </c>
      <c r="AA334" s="290">
        <f t="shared" si="576"/>
        <v>240.82105263157894</v>
      </c>
      <c r="AB334" s="289">
        <f t="shared" si="564"/>
        <v>105</v>
      </c>
      <c r="AC334" s="290">
        <f t="shared" si="577"/>
        <v>57.589523809523804</v>
      </c>
      <c r="AD334" s="290">
        <f t="shared" si="578"/>
        <v>46.761904761904759</v>
      </c>
      <c r="AE334" s="290">
        <f t="shared" si="579"/>
        <v>93.666666666666671</v>
      </c>
      <c r="AF334" s="287">
        <f t="shared" si="565"/>
        <v>166</v>
      </c>
      <c r="AG334" s="288">
        <f t="shared" si="588"/>
        <v>145.71428571428555</v>
      </c>
      <c r="AH334" s="288">
        <f t="shared" si="589"/>
        <v>207.90714285714284</v>
      </c>
      <c r="AI334" s="287">
        <f t="shared" si="580"/>
        <v>140</v>
      </c>
      <c r="AJ334" s="284">
        <f t="shared" si="580"/>
        <v>0</v>
      </c>
      <c r="AK334" s="284">
        <f t="shared" si="580"/>
        <v>0</v>
      </c>
      <c r="AL334" s="284"/>
      <c r="AM334" s="284"/>
      <c r="AN334" s="284">
        <f t="shared" si="581"/>
        <v>1484</v>
      </c>
      <c r="AO334" s="284">
        <f t="shared" si="581"/>
        <v>1559</v>
      </c>
      <c r="AP334" s="291">
        <f t="shared" si="591"/>
        <v>0</v>
      </c>
      <c r="AQ334" s="291">
        <f t="shared" si="591"/>
        <v>0</v>
      </c>
      <c r="AR334" s="292"/>
      <c r="AS334" s="292"/>
      <c r="AT334" s="292"/>
      <c r="AU334" s="292"/>
      <c r="AV334" s="286">
        <f t="shared" si="582"/>
        <v>0</v>
      </c>
      <c r="AW334" s="286">
        <f t="shared" si="582"/>
        <v>0</v>
      </c>
      <c r="AX334" s="286">
        <f t="shared" si="582"/>
        <v>0</v>
      </c>
      <c r="AY334" s="286">
        <f t="shared" si="582"/>
        <v>0</v>
      </c>
      <c r="AZ334" s="286">
        <f t="shared" si="582"/>
        <v>0</v>
      </c>
      <c r="BA334" s="286">
        <f t="shared" si="582"/>
        <v>0</v>
      </c>
      <c r="BB334" s="150"/>
      <c r="BC334" s="287">
        <f t="shared" si="583"/>
        <v>20399.999999999978</v>
      </c>
      <c r="BD334" s="287">
        <f t="shared" si="583"/>
        <v>29107</v>
      </c>
      <c r="BE334" s="333">
        <f t="shared" si="583"/>
        <v>59098.2</v>
      </c>
      <c r="BF334" s="333">
        <f t="shared" si="583"/>
        <v>52464</v>
      </c>
      <c r="BG334" s="333">
        <f t="shared" si="583"/>
        <v>91188</v>
      </c>
      <c r="BH334" s="333">
        <f t="shared" si="583"/>
        <v>64774</v>
      </c>
      <c r="BI334" s="333">
        <f t="shared" si="583"/>
        <v>25337</v>
      </c>
      <c r="BJ334" s="333">
        <f t="shared" si="583"/>
        <v>183024</v>
      </c>
      <c r="BK334" s="333">
        <f t="shared" si="583"/>
        <v>6046.9</v>
      </c>
      <c r="BL334" s="333">
        <f t="shared" si="583"/>
        <v>4910</v>
      </c>
      <c r="BM334" s="333">
        <f t="shared" si="583"/>
        <v>9835</v>
      </c>
      <c r="BN334" s="334">
        <f t="shared" si="493"/>
        <v>8</v>
      </c>
      <c r="BO334" s="87">
        <f t="shared" si="566"/>
        <v>2023</v>
      </c>
      <c r="BP334" s="87"/>
    </row>
    <row r="335" spans="1:68" s="35" customFormat="1" ht="9.75" customHeight="1" x14ac:dyDescent="0.2">
      <c r="A335" s="87" t="str">
        <f t="shared" si="561"/>
        <v>2023-24E400000099</v>
      </c>
      <c r="B335" s="87" t="str">
        <f t="shared" si="569"/>
        <v>Y63</v>
      </c>
      <c r="C335" s="87" t="str">
        <f t="shared" si="592"/>
        <v>2023-24</v>
      </c>
      <c r="D335" s="35" t="s">
        <v>520</v>
      </c>
      <c r="F335" s="86" t="str">
        <f t="shared" si="584"/>
        <v>Y63</v>
      </c>
      <c r="G335" s="86" t="str">
        <f t="shared" si="584"/>
        <v>E40000009</v>
      </c>
      <c r="H335" s="87" t="str">
        <f t="shared" si="584"/>
        <v>North East and Yorkshire</v>
      </c>
      <c r="I335" s="292">
        <f t="shared" si="572"/>
        <v>413</v>
      </c>
      <c r="J335" s="292">
        <f t="shared" si="572"/>
        <v>127</v>
      </c>
      <c r="K335" s="292">
        <f t="shared" si="572"/>
        <v>61</v>
      </c>
      <c r="L335" s="292">
        <f t="shared" si="572"/>
        <v>29</v>
      </c>
      <c r="M335" s="292">
        <f t="shared" si="590"/>
        <v>402</v>
      </c>
      <c r="N335" s="292">
        <f t="shared" si="590"/>
        <v>38</v>
      </c>
      <c r="O335" s="292">
        <f t="shared" si="590"/>
        <v>58</v>
      </c>
      <c r="P335" s="292">
        <f t="shared" si="590"/>
        <v>15</v>
      </c>
      <c r="Q335" s="292">
        <f t="shared" si="573"/>
        <v>0</v>
      </c>
      <c r="R335" s="292">
        <f t="shared" si="573"/>
        <v>0</v>
      </c>
      <c r="S335" s="292">
        <f t="shared" si="593"/>
        <v>1220</v>
      </c>
      <c r="T335" s="293">
        <f t="shared" si="562"/>
        <v>733</v>
      </c>
      <c r="U335" s="290">
        <f t="shared" si="585"/>
        <v>94.229195088676676</v>
      </c>
      <c r="V335" s="290">
        <f t="shared" si="586"/>
        <v>82.638472032742158</v>
      </c>
      <c r="W335" s="290">
        <f t="shared" si="587"/>
        <v>144.38472032742155</v>
      </c>
      <c r="X335" s="289">
        <f t="shared" si="563"/>
        <v>742</v>
      </c>
      <c r="Y335" s="290">
        <f t="shared" si="574"/>
        <v>84.200000000000017</v>
      </c>
      <c r="Z335" s="290">
        <f t="shared" si="575"/>
        <v>34.014824797843666</v>
      </c>
      <c r="AA335" s="290">
        <f t="shared" si="576"/>
        <v>235.8989218328841</v>
      </c>
      <c r="AB335" s="289">
        <f t="shared" si="564"/>
        <v>97</v>
      </c>
      <c r="AC335" s="290">
        <f t="shared" si="577"/>
        <v>57.840206185567013</v>
      </c>
      <c r="AD335" s="290">
        <f t="shared" si="578"/>
        <v>46.432989690721648</v>
      </c>
      <c r="AE335" s="290">
        <f t="shared" si="579"/>
        <v>104.5979381443299</v>
      </c>
      <c r="AF335" s="287">
        <f t="shared" si="565"/>
        <v>137</v>
      </c>
      <c r="AG335" s="288">
        <f t="shared" si="588"/>
        <v>151.77310924369712</v>
      </c>
      <c r="AH335" s="288">
        <f t="shared" si="589"/>
        <v>215.2</v>
      </c>
      <c r="AI335" s="287">
        <f t="shared" si="580"/>
        <v>119</v>
      </c>
      <c r="AJ335" s="284">
        <f t="shared" si="580"/>
        <v>0</v>
      </c>
      <c r="AK335" s="284">
        <f t="shared" si="580"/>
        <v>0</v>
      </c>
      <c r="AL335" s="284"/>
      <c r="AM335" s="284"/>
      <c r="AN335" s="284">
        <f t="shared" si="581"/>
        <v>0</v>
      </c>
      <c r="AO335" s="284">
        <f t="shared" si="581"/>
        <v>0</v>
      </c>
      <c r="AP335" s="291">
        <f t="shared" si="591"/>
        <v>0</v>
      </c>
      <c r="AQ335" s="291">
        <f t="shared" si="591"/>
        <v>0</v>
      </c>
      <c r="AR335" s="292"/>
      <c r="AS335" s="292"/>
      <c r="AT335" s="292"/>
      <c r="AU335" s="292"/>
      <c r="AV335" s="286">
        <f t="shared" si="582"/>
        <v>0</v>
      </c>
      <c r="AW335" s="286">
        <f t="shared" si="582"/>
        <v>0</v>
      </c>
      <c r="AX335" s="286">
        <f t="shared" si="582"/>
        <v>0</v>
      </c>
      <c r="AY335" s="286">
        <f t="shared" si="582"/>
        <v>0</v>
      </c>
      <c r="AZ335" s="286">
        <f t="shared" si="582"/>
        <v>0</v>
      </c>
      <c r="BA335" s="286">
        <f t="shared" si="582"/>
        <v>0</v>
      </c>
      <c r="BB335" s="150"/>
      <c r="BC335" s="287">
        <f t="shared" si="583"/>
        <v>18060.999999999956</v>
      </c>
      <c r="BD335" s="287">
        <f t="shared" si="583"/>
        <v>25608.799999999999</v>
      </c>
      <c r="BE335" s="333">
        <f t="shared" si="583"/>
        <v>69070</v>
      </c>
      <c r="BF335" s="333">
        <f t="shared" si="583"/>
        <v>60574</v>
      </c>
      <c r="BG335" s="333">
        <f t="shared" si="583"/>
        <v>105834</v>
      </c>
      <c r="BH335" s="333">
        <f t="shared" si="583"/>
        <v>62476.400000000009</v>
      </c>
      <c r="BI335" s="333">
        <f t="shared" si="583"/>
        <v>25239</v>
      </c>
      <c r="BJ335" s="333">
        <f t="shared" si="583"/>
        <v>175037</v>
      </c>
      <c r="BK335" s="333">
        <f t="shared" si="583"/>
        <v>5610.5</v>
      </c>
      <c r="BL335" s="333">
        <f t="shared" si="583"/>
        <v>4504</v>
      </c>
      <c r="BM335" s="333">
        <f t="shared" si="583"/>
        <v>10146</v>
      </c>
      <c r="BN335" s="334">
        <f t="shared" si="493"/>
        <v>9</v>
      </c>
      <c r="BO335" s="87">
        <f t="shared" si="566"/>
        <v>2023</v>
      </c>
      <c r="BP335" s="87"/>
    </row>
    <row r="336" spans="1:68" s="35" customFormat="1" ht="9.75" customHeight="1" x14ac:dyDescent="0.2">
      <c r="A336" s="87" t="str">
        <f t="shared" si="561"/>
        <v>2023-24E4000000910</v>
      </c>
      <c r="B336" s="87" t="str">
        <f t="shared" si="569"/>
        <v>Y63</v>
      </c>
      <c r="C336" s="87" t="str">
        <f t="shared" si="592"/>
        <v>2023-24</v>
      </c>
      <c r="D336" s="35" t="s">
        <v>521</v>
      </c>
      <c r="F336" s="86" t="str">
        <f t="shared" si="584"/>
        <v>Y63</v>
      </c>
      <c r="G336" s="86" t="str">
        <f t="shared" si="584"/>
        <v>E40000009</v>
      </c>
      <c r="H336" s="87" t="str">
        <f t="shared" si="584"/>
        <v>North East and Yorkshire</v>
      </c>
      <c r="I336" s="292">
        <f t="shared" si="572"/>
        <v>448</v>
      </c>
      <c r="J336" s="292">
        <f t="shared" si="572"/>
        <v>136</v>
      </c>
      <c r="K336" s="292">
        <f t="shared" si="572"/>
        <v>59</v>
      </c>
      <c r="L336" s="292">
        <f t="shared" si="572"/>
        <v>37</v>
      </c>
      <c r="M336" s="292">
        <f t="shared" si="590"/>
        <v>447</v>
      </c>
      <c r="N336" s="292">
        <f t="shared" si="590"/>
        <v>48</v>
      </c>
      <c r="O336" s="292">
        <f t="shared" si="590"/>
        <v>59</v>
      </c>
      <c r="P336" s="292">
        <f t="shared" si="590"/>
        <v>20</v>
      </c>
      <c r="Q336" s="292">
        <f t="shared" si="573"/>
        <v>167</v>
      </c>
      <c r="R336" s="292">
        <f t="shared" si="573"/>
        <v>118</v>
      </c>
      <c r="S336" s="292">
        <f t="shared" si="593"/>
        <v>1392</v>
      </c>
      <c r="T336" s="293">
        <f t="shared" si="562"/>
        <v>801</v>
      </c>
      <c r="U336" s="290">
        <f t="shared" si="585"/>
        <v>92.207615480649196</v>
      </c>
      <c r="V336" s="290">
        <f t="shared" si="586"/>
        <v>80.833957553058681</v>
      </c>
      <c r="W336" s="290">
        <f t="shared" si="587"/>
        <v>146.20224719101122</v>
      </c>
      <c r="X336" s="289">
        <f t="shared" si="563"/>
        <v>843</v>
      </c>
      <c r="Y336" s="290">
        <f t="shared" si="574"/>
        <v>85.186120996441275</v>
      </c>
      <c r="Z336" s="290">
        <f t="shared" si="575"/>
        <v>33.201660735468565</v>
      </c>
      <c r="AA336" s="290">
        <f t="shared" si="576"/>
        <v>243.33689205219454</v>
      </c>
      <c r="AB336" s="289">
        <f t="shared" si="564"/>
        <v>125</v>
      </c>
      <c r="AC336" s="290">
        <f t="shared" si="577"/>
        <v>60.467200000000005</v>
      </c>
      <c r="AD336" s="290">
        <f t="shared" si="578"/>
        <v>46.68</v>
      </c>
      <c r="AE336" s="290">
        <f t="shared" si="579"/>
        <v>98.575999999999993</v>
      </c>
      <c r="AF336" s="287">
        <f t="shared" si="565"/>
        <v>155</v>
      </c>
      <c r="AG336" s="288">
        <f t="shared" si="588"/>
        <v>138.60150375939835</v>
      </c>
      <c r="AH336" s="288">
        <f t="shared" si="589"/>
        <v>192.47368421052633</v>
      </c>
      <c r="AI336" s="287">
        <f t="shared" si="580"/>
        <v>133</v>
      </c>
      <c r="AJ336" s="284">
        <f t="shared" si="580"/>
        <v>168</v>
      </c>
      <c r="AK336" s="284">
        <f t="shared" si="580"/>
        <v>244</v>
      </c>
      <c r="AL336" s="284"/>
      <c r="AM336" s="284"/>
      <c r="AN336" s="284">
        <f t="shared" si="581"/>
        <v>0</v>
      </c>
      <c r="AO336" s="284">
        <f t="shared" si="581"/>
        <v>0</v>
      </c>
      <c r="AP336" s="291">
        <f t="shared" si="591"/>
        <v>0</v>
      </c>
      <c r="AQ336" s="291">
        <f t="shared" si="591"/>
        <v>0</v>
      </c>
      <c r="AR336" s="292"/>
      <c r="AS336" s="292"/>
      <c r="AT336" s="292"/>
      <c r="AU336" s="292"/>
      <c r="AV336" s="286">
        <f t="shared" ref="AV336:BA345" si="594">SUMIFS(AV$729:AV$10135, $BN$729:$BN$10135, $BN336,$BO$729:$BO$10135, $BO336, $B$729:$B$10135, $B336)</f>
        <v>0</v>
      </c>
      <c r="AW336" s="286">
        <f t="shared" si="594"/>
        <v>0</v>
      </c>
      <c r="AX336" s="286">
        <f t="shared" si="594"/>
        <v>0</v>
      </c>
      <c r="AY336" s="286">
        <f t="shared" si="594"/>
        <v>0</v>
      </c>
      <c r="AZ336" s="286">
        <f t="shared" si="594"/>
        <v>0</v>
      </c>
      <c r="BA336" s="286">
        <f t="shared" si="594"/>
        <v>0</v>
      </c>
      <c r="BB336" s="150"/>
      <c r="BC336" s="287">
        <f t="shared" ref="BC336:BM345" si="595">SUMIFS(BC$729:BC$10135, $BN$729:$BN$10135, $BN336,$BO$729:$BO$10135, $BO336, $B$729:$B$10135, $B336)</f>
        <v>18433.999999999982</v>
      </c>
      <c r="BD336" s="287">
        <f t="shared" si="595"/>
        <v>25599</v>
      </c>
      <c r="BE336" s="333">
        <f t="shared" si="595"/>
        <v>73858.3</v>
      </c>
      <c r="BF336" s="333">
        <f t="shared" si="595"/>
        <v>64748</v>
      </c>
      <c r="BG336" s="333">
        <f t="shared" si="595"/>
        <v>117108</v>
      </c>
      <c r="BH336" s="333">
        <f t="shared" si="595"/>
        <v>71811.899999999994</v>
      </c>
      <c r="BI336" s="333">
        <f t="shared" si="595"/>
        <v>27989</v>
      </c>
      <c r="BJ336" s="333">
        <f t="shared" si="595"/>
        <v>205133</v>
      </c>
      <c r="BK336" s="333">
        <f t="shared" si="595"/>
        <v>7558.4000000000005</v>
      </c>
      <c r="BL336" s="333">
        <f t="shared" si="595"/>
        <v>5835</v>
      </c>
      <c r="BM336" s="333">
        <f t="shared" si="595"/>
        <v>12322</v>
      </c>
      <c r="BN336" s="334">
        <f t="shared" si="493"/>
        <v>10</v>
      </c>
      <c r="BO336" s="87">
        <f t="shared" si="566"/>
        <v>2023</v>
      </c>
      <c r="BP336" s="87"/>
    </row>
    <row r="337" spans="1:68" s="35" customFormat="1" ht="9.75" customHeight="1" x14ac:dyDescent="0.2">
      <c r="A337" s="87" t="str">
        <f t="shared" si="561"/>
        <v>2023-24E4000000911</v>
      </c>
      <c r="B337" s="87" t="str">
        <f t="shared" si="569"/>
        <v>Y63</v>
      </c>
      <c r="C337" s="87" t="str">
        <f t="shared" ref="C337:C342" si="596">IF(D337=D$186,LEFT(C336,4)+1&amp;"-"&amp;RIGHT(C336,2)+1,C336)</f>
        <v>2023-24</v>
      </c>
      <c r="D337" s="35" t="s">
        <v>522</v>
      </c>
      <c r="F337" s="86" t="str">
        <f t="shared" si="584"/>
        <v>Y63</v>
      </c>
      <c r="G337" s="86" t="str">
        <f t="shared" si="584"/>
        <v>E40000009</v>
      </c>
      <c r="H337" s="87" t="str">
        <f t="shared" si="584"/>
        <v>North East and Yorkshire</v>
      </c>
      <c r="I337" s="292">
        <f t="shared" si="572"/>
        <v>480</v>
      </c>
      <c r="J337" s="292">
        <f t="shared" si="572"/>
        <v>107</v>
      </c>
      <c r="K337" s="292">
        <f t="shared" si="572"/>
        <v>68</v>
      </c>
      <c r="L337" s="292">
        <f t="shared" si="572"/>
        <v>28</v>
      </c>
      <c r="M337" s="292">
        <f t="shared" si="590"/>
        <v>468</v>
      </c>
      <c r="N337" s="292">
        <f t="shared" si="590"/>
        <v>34</v>
      </c>
      <c r="O337" s="292">
        <f t="shared" si="590"/>
        <v>62</v>
      </c>
      <c r="P337" s="292">
        <f t="shared" si="590"/>
        <v>13</v>
      </c>
      <c r="Q337" s="292">
        <f t="shared" si="573"/>
        <v>0</v>
      </c>
      <c r="R337" s="292">
        <f t="shared" si="573"/>
        <v>0</v>
      </c>
      <c r="S337" s="292">
        <f t="shared" si="593"/>
        <v>1430</v>
      </c>
      <c r="T337" s="293">
        <f t="shared" si="562"/>
        <v>747</v>
      </c>
      <c r="U337" s="290">
        <f t="shared" si="585"/>
        <v>93.228915662650607</v>
      </c>
      <c r="V337" s="290">
        <f t="shared" si="586"/>
        <v>81.441767068273094</v>
      </c>
      <c r="W337" s="290">
        <f t="shared" si="587"/>
        <v>152.04016064257027</v>
      </c>
      <c r="X337" s="289">
        <f t="shared" si="563"/>
        <v>819</v>
      </c>
      <c r="Y337" s="290">
        <f t="shared" si="574"/>
        <v>88.142979242979251</v>
      </c>
      <c r="Z337" s="290">
        <f t="shared" si="575"/>
        <v>33.306471306471309</v>
      </c>
      <c r="AA337" s="290">
        <f t="shared" si="576"/>
        <v>242.40415140415141</v>
      </c>
      <c r="AB337" s="289">
        <f t="shared" si="564"/>
        <v>139</v>
      </c>
      <c r="AC337" s="290">
        <f t="shared" si="577"/>
        <v>55.580575539568343</v>
      </c>
      <c r="AD337" s="290">
        <f t="shared" si="578"/>
        <v>48.669064748201436</v>
      </c>
      <c r="AE337" s="290">
        <f t="shared" si="579"/>
        <v>89.280575539568346</v>
      </c>
      <c r="AF337" s="287">
        <f t="shared" si="565"/>
        <v>163</v>
      </c>
      <c r="AG337" s="288">
        <f t="shared" si="588"/>
        <v>141.9925925925927</v>
      </c>
      <c r="AH337" s="288">
        <f t="shared" si="589"/>
        <v>204.37777777777777</v>
      </c>
      <c r="AI337" s="287">
        <f t="shared" si="580"/>
        <v>135</v>
      </c>
      <c r="AJ337" s="284">
        <f t="shared" si="580"/>
        <v>0</v>
      </c>
      <c r="AK337" s="284">
        <f t="shared" si="580"/>
        <v>0</v>
      </c>
      <c r="AL337" s="284"/>
      <c r="AM337" s="284"/>
      <c r="AN337" s="284">
        <f t="shared" si="581"/>
        <v>1536</v>
      </c>
      <c r="AO337" s="284">
        <f t="shared" si="581"/>
        <v>1638</v>
      </c>
      <c r="AP337" s="291">
        <f t="shared" si="591"/>
        <v>0</v>
      </c>
      <c r="AQ337" s="291">
        <f t="shared" si="591"/>
        <v>0</v>
      </c>
      <c r="AR337" s="292"/>
      <c r="AS337" s="292"/>
      <c r="AT337" s="292"/>
      <c r="AU337" s="292"/>
      <c r="AV337" s="286">
        <f t="shared" si="594"/>
        <v>0</v>
      </c>
      <c r="AW337" s="286">
        <f t="shared" si="594"/>
        <v>0</v>
      </c>
      <c r="AX337" s="286">
        <f t="shared" si="594"/>
        <v>0</v>
      </c>
      <c r="AY337" s="286">
        <f t="shared" si="594"/>
        <v>0</v>
      </c>
      <c r="AZ337" s="286">
        <f t="shared" si="594"/>
        <v>0</v>
      </c>
      <c r="BA337" s="286">
        <f t="shared" si="594"/>
        <v>0</v>
      </c>
      <c r="BB337" s="150"/>
      <c r="BC337" s="287">
        <f t="shared" si="595"/>
        <v>19169.000000000015</v>
      </c>
      <c r="BD337" s="287">
        <f t="shared" si="595"/>
        <v>27591</v>
      </c>
      <c r="BE337" s="333">
        <f t="shared" si="595"/>
        <v>69642</v>
      </c>
      <c r="BF337" s="333">
        <f t="shared" si="595"/>
        <v>60837</v>
      </c>
      <c r="BG337" s="333">
        <f t="shared" si="595"/>
        <v>113574</v>
      </c>
      <c r="BH337" s="333">
        <f t="shared" si="595"/>
        <v>72189.100000000006</v>
      </c>
      <c r="BI337" s="333">
        <f t="shared" si="595"/>
        <v>27278</v>
      </c>
      <c r="BJ337" s="333">
        <f t="shared" si="595"/>
        <v>198529</v>
      </c>
      <c r="BK337" s="333">
        <f t="shared" si="595"/>
        <v>7725.7</v>
      </c>
      <c r="BL337" s="333">
        <f t="shared" si="595"/>
        <v>6765</v>
      </c>
      <c r="BM337" s="333">
        <f t="shared" si="595"/>
        <v>12410</v>
      </c>
      <c r="BN337" s="334">
        <f t="shared" si="493"/>
        <v>11</v>
      </c>
      <c r="BO337" s="87">
        <f t="shared" si="566"/>
        <v>2023</v>
      </c>
      <c r="BP337" s="87"/>
    </row>
    <row r="338" spans="1:68" s="35" customFormat="1" ht="9.75" customHeight="1" x14ac:dyDescent="0.2">
      <c r="A338" s="87" t="str">
        <f t="shared" si="561"/>
        <v>2023-24E4000000912</v>
      </c>
      <c r="B338" s="87" t="str">
        <f t="shared" si="569"/>
        <v>Y63</v>
      </c>
      <c r="C338" s="87" t="str">
        <f t="shared" si="596"/>
        <v>2023-24</v>
      </c>
      <c r="D338" s="35" t="s">
        <v>523</v>
      </c>
      <c r="F338" s="86" t="str">
        <f t="shared" si="584"/>
        <v>Y63</v>
      </c>
      <c r="G338" s="86" t="str">
        <f t="shared" si="584"/>
        <v>E40000009</v>
      </c>
      <c r="H338" s="87" t="str">
        <f t="shared" si="584"/>
        <v>North East and Yorkshire</v>
      </c>
      <c r="I338" s="292">
        <f t="shared" si="572"/>
        <v>588</v>
      </c>
      <c r="J338" s="292">
        <f t="shared" si="572"/>
        <v>172</v>
      </c>
      <c r="K338" s="292">
        <f t="shared" si="572"/>
        <v>72</v>
      </c>
      <c r="L338" s="292">
        <f t="shared" si="572"/>
        <v>39</v>
      </c>
      <c r="M338" s="292">
        <f t="shared" si="590"/>
        <v>586</v>
      </c>
      <c r="N338" s="292">
        <f t="shared" si="590"/>
        <v>49</v>
      </c>
      <c r="O338" s="292">
        <f t="shared" si="590"/>
        <v>72</v>
      </c>
      <c r="P338" s="292">
        <f t="shared" si="590"/>
        <v>22</v>
      </c>
      <c r="Q338" s="292">
        <f t="shared" si="573"/>
        <v>0</v>
      </c>
      <c r="R338" s="292">
        <f t="shared" si="573"/>
        <v>0</v>
      </c>
      <c r="S338" s="292">
        <f t="shared" si="593"/>
        <v>1750</v>
      </c>
      <c r="T338" s="293">
        <f t="shared" si="562"/>
        <v>727</v>
      </c>
      <c r="U338" s="290">
        <f t="shared" si="585"/>
        <v>102.62682255845942</v>
      </c>
      <c r="V338" s="290">
        <f t="shared" si="586"/>
        <v>87.178817056396142</v>
      </c>
      <c r="W338" s="290">
        <f t="shared" si="587"/>
        <v>166.55295735900964</v>
      </c>
      <c r="X338" s="289">
        <f t="shared" si="563"/>
        <v>770</v>
      </c>
      <c r="Y338" s="290">
        <f t="shared" si="574"/>
        <v>94.63000000000001</v>
      </c>
      <c r="Z338" s="290">
        <f t="shared" si="575"/>
        <v>34.663636363636364</v>
      </c>
      <c r="AA338" s="290">
        <f t="shared" si="576"/>
        <v>263.94545454545454</v>
      </c>
      <c r="AB338" s="289">
        <f t="shared" si="564"/>
        <v>110</v>
      </c>
      <c r="AC338" s="290">
        <f t="shared" si="577"/>
        <v>58.125454545454545</v>
      </c>
      <c r="AD338" s="290">
        <f t="shared" si="578"/>
        <v>48.5</v>
      </c>
      <c r="AE338" s="290">
        <f t="shared" si="579"/>
        <v>106.16363636363636</v>
      </c>
      <c r="AF338" s="287">
        <f t="shared" si="565"/>
        <v>172</v>
      </c>
      <c r="AG338" s="288">
        <f t="shared" si="588"/>
        <v>143.24999999999972</v>
      </c>
      <c r="AH338" s="288">
        <f t="shared" si="589"/>
        <v>200.67236842105262</v>
      </c>
      <c r="AI338" s="287">
        <f t="shared" si="580"/>
        <v>152</v>
      </c>
      <c r="AJ338" s="284">
        <f t="shared" si="580"/>
        <v>0</v>
      </c>
      <c r="AK338" s="284">
        <f t="shared" si="580"/>
        <v>0</v>
      </c>
      <c r="AL338" s="284"/>
      <c r="AM338" s="284"/>
      <c r="AN338" s="284">
        <f t="shared" si="581"/>
        <v>0</v>
      </c>
      <c r="AO338" s="284">
        <f t="shared" si="581"/>
        <v>0</v>
      </c>
      <c r="AP338" s="291">
        <f t="shared" si="591"/>
        <v>0</v>
      </c>
      <c r="AQ338" s="291">
        <f t="shared" si="591"/>
        <v>0</v>
      </c>
      <c r="AR338" s="292"/>
      <c r="AS338" s="292"/>
      <c r="AT338" s="292"/>
      <c r="AU338" s="292"/>
      <c r="AV338" s="286">
        <f t="shared" si="594"/>
        <v>0</v>
      </c>
      <c r="AW338" s="286">
        <f t="shared" si="594"/>
        <v>0</v>
      </c>
      <c r="AX338" s="286">
        <f t="shared" si="594"/>
        <v>0</v>
      </c>
      <c r="AY338" s="286">
        <f t="shared" si="594"/>
        <v>0</v>
      </c>
      <c r="AZ338" s="286">
        <f t="shared" si="594"/>
        <v>0</v>
      </c>
      <c r="BA338" s="286">
        <f t="shared" si="594"/>
        <v>0</v>
      </c>
      <c r="BB338" s="150"/>
      <c r="BC338" s="287">
        <f t="shared" si="595"/>
        <v>21773.999999999956</v>
      </c>
      <c r="BD338" s="287">
        <f t="shared" si="595"/>
        <v>30502.2</v>
      </c>
      <c r="BE338" s="333">
        <f t="shared" si="595"/>
        <v>74609.7</v>
      </c>
      <c r="BF338" s="333">
        <f t="shared" si="595"/>
        <v>63379</v>
      </c>
      <c r="BG338" s="333">
        <f t="shared" si="595"/>
        <v>121084</v>
      </c>
      <c r="BH338" s="333">
        <f t="shared" si="595"/>
        <v>72865.100000000006</v>
      </c>
      <c r="BI338" s="333">
        <f t="shared" si="595"/>
        <v>26691</v>
      </c>
      <c r="BJ338" s="333">
        <f t="shared" si="595"/>
        <v>203238</v>
      </c>
      <c r="BK338" s="333">
        <f t="shared" si="595"/>
        <v>6393.8</v>
      </c>
      <c r="BL338" s="333">
        <f t="shared" si="595"/>
        <v>5335</v>
      </c>
      <c r="BM338" s="333">
        <f t="shared" si="595"/>
        <v>11678</v>
      </c>
      <c r="BN338" s="334">
        <f t="shared" si="493"/>
        <v>12</v>
      </c>
      <c r="BO338" s="87">
        <f t="shared" si="566"/>
        <v>2023</v>
      </c>
      <c r="BP338" s="87"/>
    </row>
    <row r="339" spans="1:68" s="35" customFormat="1" ht="9.75" customHeight="1" x14ac:dyDescent="0.2">
      <c r="A339" s="87" t="str">
        <f t="shared" si="561"/>
        <v>2023-24E400000091</v>
      </c>
      <c r="B339" s="87" t="str">
        <f t="shared" si="569"/>
        <v>Y63</v>
      </c>
      <c r="C339" s="87" t="str">
        <f t="shared" si="596"/>
        <v>2023-24</v>
      </c>
      <c r="D339" s="35" t="s">
        <v>524</v>
      </c>
      <c r="F339" s="86" t="str">
        <f t="shared" si="584"/>
        <v>Y63</v>
      </c>
      <c r="G339" s="86" t="str">
        <f t="shared" si="584"/>
        <v>E40000009</v>
      </c>
      <c r="H339" s="87" t="str">
        <f t="shared" si="584"/>
        <v>North East and Yorkshire</v>
      </c>
      <c r="I339" s="292">
        <f t="shared" si="572"/>
        <v>518</v>
      </c>
      <c r="J339" s="292">
        <f t="shared" si="572"/>
        <v>119</v>
      </c>
      <c r="K339" s="292">
        <f t="shared" si="572"/>
        <v>75</v>
      </c>
      <c r="L339" s="292">
        <f t="shared" si="572"/>
        <v>37</v>
      </c>
      <c r="M339" s="292">
        <f t="shared" si="590"/>
        <v>509</v>
      </c>
      <c r="N339" s="292">
        <f t="shared" si="590"/>
        <v>44</v>
      </c>
      <c r="O339" s="292">
        <f t="shared" si="590"/>
        <v>72</v>
      </c>
      <c r="P339" s="292">
        <f t="shared" si="590"/>
        <v>16</v>
      </c>
      <c r="Q339" s="292">
        <f t="shared" si="573"/>
        <v>177</v>
      </c>
      <c r="R339" s="292">
        <f t="shared" si="573"/>
        <v>126</v>
      </c>
      <c r="S339" s="292">
        <f t="shared" si="593"/>
        <v>1603</v>
      </c>
      <c r="T339" s="293">
        <f t="shared" si="562"/>
        <v>783</v>
      </c>
      <c r="U339" s="290">
        <f t="shared" si="585"/>
        <v>92.29719029374202</v>
      </c>
      <c r="V339" s="290">
        <f t="shared" si="586"/>
        <v>81</v>
      </c>
      <c r="W339" s="290">
        <f t="shared" si="587"/>
        <v>145.13537675606642</v>
      </c>
      <c r="X339" s="289">
        <f t="shared" si="563"/>
        <v>843</v>
      </c>
      <c r="Y339" s="290">
        <f t="shared" si="574"/>
        <v>96.89893238434162</v>
      </c>
      <c r="Z339" s="290">
        <f t="shared" si="575"/>
        <v>36.158956109134046</v>
      </c>
      <c r="AA339" s="290">
        <f t="shared" si="576"/>
        <v>268.33926453143533</v>
      </c>
      <c r="AB339" s="289">
        <f t="shared" si="564"/>
        <v>122</v>
      </c>
      <c r="AC339" s="290">
        <f t="shared" si="577"/>
        <v>59.958196721311474</v>
      </c>
      <c r="AD339" s="290">
        <f t="shared" si="578"/>
        <v>51.76229508196721</v>
      </c>
      <c r="AE339" s="290">
        <f t="shared" si="579"/>
        <v>101.15573770491804</v>
      </c>
      <c r="AF339" s="287">
        <f t="shared" si="565"/>
        <v>161</v>
      </c>
      <c r="AG339" s="288">
        <f t="shared" si="588"/>
        <v>141.90209790209769</v>
      </c>
      <c r="AH339" s="288">
        <f t="shared" si="589"/>
        <v>201.08811188811191</v>
      </c>
      <c r="AI339" s="287">
        <f t="shared" si="580"/>
        <v>143</v>
      </c>
      <c r="AJ339" s="284">
        <f t="shared" si="580"/>
        <v>195</v>
      </c>
      <c r="AK339" s="284">
        <f t="shared" si="580"/>
        <v>269</v>
      </c>
      <c r="AL339" s="284"/>
      <c r="AM339" s="284"/>
      <c r="AN339" s="284">
        <f t="shared" si="581"/>
        <v>0</v>
      </c>
      <c r="AO339" s="284">
        <f t="shared" si="581"/>
        <v>0</v>
      </c>
      <c r="AP339" s="291">
        <f t="shared" si="591"/>
        <v>0</v>
      </c>
      <c r="AQ339" s="291">
        <f t="shared" si="591"/>
        <v>0</v>
      </c>
      <c r="AR339" s="292"/>
      <c r="AS339" s="292"/>
      <c r="AT339" s="292"/>
      <c r="AU339" s="292"/>
      <c r="AV339" s="286">
        <f t="shared" si="594"/>
        <v>0</v>
      </c>
      <c r="AW339" s="286">
        <f t="shared" si="594"/>
        <v>0</v>
      </c>
      <c r="AX339" s="286">
        <f t="shared" si="594"/>
        <v>0</v>
      </c>
      <c r="AY339" s="286">
        <f t="shared" si="594"/>
        <v>0</v>
      </c>
      <c r="AZ339" s="286">
        <f t="shared" si="594"/>
        <v>0</v>
      </c>
      <c r="BA339" s="286">
        <f t="shared" si="594"/>
        <v>0</v>
      </c>
      <c r="BB339" s="150"/>
      <c r="BC339" s="287">
        <f t="shared" si="595"/>
        <v>20291.999999999971</v>
      </c>
      <c r="BD339" s="287">
        <f t="shared" si="595"/>
        <v>28755.600000000002</v>
      </c>
      <c r="BE339" s="333">
        <f t="shared" si="595"/>
        <v>72268.7</v>
      </c>
      <c r="BF339" s="333">
        <f t="shared" si="595"/>
        <v>63423</v>
      </c>
      <c r="BG339" s="333">
        <f t="shared" si="595"/>
        <v>113641</v>
      </c>
      <c r="BH339" s="333">
        <f t="shared" si="595"/>
        <v>81685.799999999988</v>
      </c>
      <c r="BI339" s="333">
        <f t="shared" si="595"/>
        <v>30482</v>
      </c>
      <c r="BJ339" s="333">
        <f t="shared" si="595"/>
        <v>226210</v>
      </c>
      <c r="BK339" s="333">
        <f t="shared" si="595"/>
        <v>7314.9</v>
      </c>
      <c r="BL339" s="333">
        <f t="shared" si="595"/>
        <v>6315</v>
      </c>
      <c r="BM339" s="333">
        <f t="shared" si="595"/>
        <v>12341</v>
      </c>
      <c r="BN339" s="334">
        <f t="shared" si="493"/>
        <v>1</v>
      </c>
      <c r="BO339" s="87">
        <f t="shared" si="566"/>
        <v>2024</v>
      </c>
      <c r="BP339" s="87"/>
    </row>
    <row r="340" spans="1:68" s="35" customFormat="1" ht="9.75" customHeight="1" x14ac:dyDescent="0.2">
      <c r="A340" s="87" t="str">
        <f t="shared" si="561"/>
        <v>2023-24E400000092</v>
      </c>
      <c r="B340" s="87" t="str">
        <f t="shared" si="569"/>
        <v>Y63</v>
      </c>
      <c r="C340" s="87" t="str">
        <f t="shared" si="596"/>
        <v>2023-24</v>
      </c>
      <c r="D340" s="35" t="s">
        <v>525</v>
      </c>
      <c r="F340" s="86" t="str">
        <f t="shared" si="584"/>
        <v>Y63</v>
      </c>
      <c r="G340" s="86" t="str">
        <f t="shared" si="584"/>
        <v>E40000009</v>
      </c>
      <c r="H340" s="87" t="str">
        <f t="shared" si="584"/>
        <v>North East and Yorkshire</v>
      </c>
      <c r="I340" s="292">
        <f t="shared" si="572"/>
        <v>448</v>
      </c>
      <c r="J340" s="292">
        <f t="shared" si="572"/>
        <v>133</v>
      </c>
      <c r="K340" s="292">
        <f t="shared" si="572"/>
        <v>61</v>
      </c>
      <c r="L340" s="292">
        <f t="shared" si="572"/>
        <v>37</v>
      </c>
      <c r="M340" s="292">
        <f t="shared" si="590"/>
        <v>442</v>
      </c>
      <c r="N340" s="292">
        <f t="shared" si="590"/>
        <v>46</v>
      </c>
      <c r="O340" s="292">
        <f t="shared" si="590"/>
        <v>61</v>
      </c>
      <c r="P340" s="292">
        <f t="shared" si="590"/>
        <v>23</v>
      </c>
      <c r="Q340" s="292">
        <f t="shared" si="573"/>
        <v>0</v>
      </c>
      <c r="R340" s="292">
        <f t="shared" si="573"/>
        <v>0</v>
      </c>
      <c r="S340" s="292">
        <f t="shared" si="593"/>
        <v>1383</v>
      </c>
      <c r="T340" s="293">
        <f t="shared" si="562"/>
        <v>672</v>
      </c>
      <c r="U340" s="290">
        <f t="shared" si="585"/>
        <v>87.072916666666671</v>
      </c>
      <c r="V340" s="290">
        <f t="shared" si="586"/>
        <v>76.59375</v>
      </c>
      <c r="W340" s="290">
        <f t="shared" si="587"/>
        <v>135.0625</v>
      </c>
      <c r="X340" s="289">
        <f t="shared" si="563"/>
        <v>692</v>
      </c>
      <c r="Y340" s="290">
        <f t="shared" si="574"/>
        <v>91.56156069364161</v>
      </c>
      <c r="Z340" s="290">
        <f t="shared" si="575"/>
        <v>34.329479768786129</v>
      </c>
      <c r="AA340" s="290">
        <f t="shared" si="576"/>
        <v>264.46387283236993</v>
      </c>
      <c r="AB340" s="289">
        <f t="shared" si="564"/>
        <v>111</v>
      </c>
      <c r="AC340" s="290">
        <f t="shared" si="577"/>
        <v>63.502702702702706</v>
      </c>
      <c r="AD340" s="290">
        <f t="shared" si="578"/>
        <v>53.243243243243242</v>
      </c>
      <c r="AE340" s="290">
        <f t="shared" si="579"/>
        <v>112.27027027027027</v>
      </c>
      <c r="AF340" s="287">
        <f t="shared" si="565"/>
        <v>132</v>
      </c>
      <c r="AG340" s="288">
        <f t="shared" si="588"/>
        <v>142.39449541284398</v>
      </c>
      <c r="AH340" s="288">
        <f t="shared" si="589"/>
        <v>184.71192660550457</v>
      </c>
      <c r="AI340" s="287">
        <f t="shared" si="580"/>
        <v>109</v>
      </c>
      <c r="AJ340" s="284">
        <f t="shared" si="580"/>
        <v>0</v>
      </c>
      <c r="AK340" s="284">
        <f t="shared" si="580"/>
        <v>0</v>
      </c>
      <c r="AL340" s="284"/>
      <c r="AM340" s="284"/>
      <c r="AN340" s="284">
        <f t="shared" si="581"/>
        <v>1424</v>
      </c>
      <c r="AO340" s="284">
        <f t="shared" si="581"/>
        <v>1508</v>
      </c>
      <c r="AP340" s="291">
        <f t="shared" si="591"/>
        <v>0</v>
      </c>
      <c r="AQ340" s="291">
        <f t="shared" si="591"/>
        <v>0</v>
      </c>
      <c r="AR340" s="292"/>
      <c r="AS340" s="292"/>
      <c r="AT340" s="292"/>
      <c r="AU340" s="292"/>
      <c r="AV340" s="286">
        <f t="shared" si="594"/>
        <v>0</v>
      </c>
      <c r="AW340" s="286">
        <f t="shared" si="594"/>
        <v>0</v>
      </c>
      <c r="AX340" s="286">
        <f t="shared" si="594"/>
        <v>0</v>
      </c>
      <c r="AY340" s="286">
        <f t="shared" si="594"/>
        <v>0</v>
      </c>
      <c r="AZ340" s="286">
        <f t="shared" si="594"/>
        <v>0</v>
      </c>
      <c r="BA340" s="286">
        <f t="shared" si="594"/>
        <v>0</v>
      </c>
      <c r="BB340" s="150"/>
      <c r="BC340" s="287">
        <f t="shared" si="595"/>
        <v>15520.999999999993</v>
      </c>
      <c r="BD340" s="287">
        <f t="shared" si="595"/>
        <v>20133.599999999999</v>
      </c>
      <c r="BE340" s="333">
        <f t="shared" si="595"/>
        <v>58513</v>
      </c>
      <c r="BF340" s="333">
        <f t="shared" si="595"/>
        <v>51471</v>
      </c>
      <c r="BG340" s="333">
        <f t="shared" si="595"/>
        <v>90762</v>
      </c>
      <c r="BH340" s="333">
        <f t="shared" si="595"/>
        <v>63360.6</v>
      </c>
      <c r="BI340" s="333">
        <f t="shared" si="595"/>
        <v>23756</v>
      </c>
      <c r="BJ340" s="333">
        <f t="shared" si="595"/>
        <v>183009</v>
      </c>
      <c r="BK340" s="333">
        <f t="shared" si="595"/>
        <v>7048.8</v>
      </c>
      <c r="BL340" s="333">
        <f t="shared" si="595"/>
        <v>5910</v>
      </c>
      <c r="BM340" s="333">
        <f t="shared" si="595"/>
        <v>12462</v>
      </c>
      <c r="BN340" s="334">
        <f t="shared" si="493"/>
        <v>2</v>
      </c>
      <c r="BO340" s="87">
        <f t="shared" si="566"/>
        <v>2024</v>
      </c>
      <c r="BP340" s="87"/>
    </row>
    <row r="341" spans="1:68" s="35" customFormat="1" ht="9.75" customHeight="1" x14ac:dyDescent="0.2">
      <c r="A341" s="87" t="str">
        <f t="shared" si="561"/>
        <v>2023-24E400000093</v>
      </c>
      <c r="B341" s="87" t="str">
        <f t="shared" si="569"/>
        <v>Y63</v>
      </c>
      <c r="C341" s="87" t="str">
        <f t="shared" si="596"/>
        <v>2023-24</v>
      </c>
      <c r="D341" s="35" t="s">
        <v>526</v>
      </c>
      <c r="F341" s="86" t="str">
        <f t="shared" si="584"/>
        <v>Y63</v>
      </c>
      <c r="G341" s="86" t="str">
        <f t="shared" si="584"/>
        <v>E40000009</v>
      </c>
      <c r="H341" s="87" t="str">
        <f t="shared" si="584"/>
        <v>North East and Yorkshire</v>
      </c>
      <c r="I341" s="292">
        <f t="shared" si="572"/>
        <v>509</v>
      </c>
      <c r="J341" s="292">
        <f t="shared" si="572"/>
        <v>121</v>
      </c>
      <c r="K341" s="292">
        <f t="shared" si="572"/>
        <v>66</v>
      </c>
      <c r="L341" s="292">
        <f t="shared" si="572"/>
        <v>25</v>
      </c>
      <c r="M341" s="292">
        <f t="shared" si="590"/>
        <v>509</v>
      </c>
      <c r="N341" s="292">
        <f t="shared" si="590"/>
        <v>42</v>
      </c>
      <c r="O341" s="292">
        <f t="shared" si="590"/>
        <v>66</v>
      </c>
      <c r="P341" s="292">
        <f t="shared" si="590"/>
        <v>14</v>
      </c>
      <c r="Q341" s="292">
        <f t="shared" si="573"/>
        <v>0</v>
      </c>
      <c r="R341" s="292">
        <f t="shared" si="573"/>
        <v>0</v>
      </c>
      <c r="S341" s="292">
        <f t="shared" si="593"/>
        <v>1543</v>
      </c>
      <c r="T341" s="293">
        <f t="shared" si="562"/>
        <v>703</v>
      </c>
      <c r="U341" s="290">
        <f t="shared" si="585"/>
        <v>85.490042674253203</v>
      </c>
      <c r="V341" s="290">
        <f t="shared" si="586"/>
        <v>75.261735419630156</v>
      </c>
      <c r="W341" s="290">
        <f t="shared" si="587"/>
        <v>129.37695590327169</v>
      </c>
      <c r="X341" s="289">
        <f t="shared" si="563"/>
        <v>731</v>
      </c>
      <c r="Y341" s="290">
        <f t="shared" si="574"/>
        <v>95.359781121751027</v>
      </c>
      <c r="Z341" s="290">
        <f t="shared" si="575"/>
        <v>34.077975376196989</v>
      </c>
      <c r="AA341" s="290">
        <f t="shared" si="576"/>
        <v>269.00410396716825</v>
      </c>
      <c r="AB341" s="289">
        <f t="shared" si="564"/>
        <v>126</v>
      </c>
      <c r="AC341" s="290">
        <f t="shared" si="577"/>
        <v>64.36666666666666</v>
      </c>
      <c r="AD341" s="290">
        <f t="shared" si="578"/>
        <v>53.841269841269842</v>
      </c>
      <c r="AE341" s="290">
        <f t="shared" si="579"/>
        <v>100.44444444444444</v>
      </c>
      <c r="AF341" s="287">
        <f t="shared" si="565"/>
        <v>141</v>
      </c>
      <c r="AG341" s="288">
        <f t="shared" si="588"/>
        <v>150.64516129032265</v>
      </c>
      <c r="AH341" s="288">
        <f t="shared" si="589"/>
        <v>198.37741935483871</v>
      </c>
      <c r="AI341" s="287">
        <f t="shared" si="580"/>
        <v>124</v>
      </c>
      <c r="AJ341" s="284">
        <f t="shared" si="580"/>
        <v>0</v>
      </c>
      <c r="AK341" s="284">
        <f t="shared" si="580"/>
        <v>0</v>
      </c>
      <c r="AL341" s="284"/>
      <c r="AM341" s="284"/>
      <c r="AN341" s="284">
        <f t="shared" si="581"/>
        <v>0</v>
      </c>
      <c r="AO341" s="284">
        <f t="shared" si="581"/>
        <v>0</v>
      </c>
      <c r="AP341" s="291">
        <f t="shared" si="591"/>
        <v>0</v>
      </c>
      <c r="AQ341" s="291">
        <f t="shared" si="591"/>
        <v>0</v>
      </c>
      <c r="AR341" s="292"/>
      <c r="AS341" s="292"/>
      <c r="AT341" s="292"/>
      <c r="AU341" s="292"/>
      <c r="AV341" s="286">
        <f t="shared" si="594"/>
        <v>0</v>
      </c>
      <c r="AW341" s="286">
        <f t="shared" si="594"/>
        <v>0</v>
      </c>
      <c r="AX341" s="286">
        <f t="shared" si="594"/>
        <v>0</v>
      </c>
      <c r="AY341" s="286">
        <f t="shared" si="594"/>
        <v>0</v>
      </c>
      <c r="AZ341" s="286">
        <f t="shared" si="594"/>
        <v>0</v>
      </c>
      <c r="BA341" s="286">
        <f t="shared" si="594"/>
        <v>0</v>
      </c>
      <c r="BB341" s="150"/>
      <c r="BC341" s="287">
        <f t="shared" si="595"/>
        <v>18680.000000000007</v>
      </c>
      <c r="BD341" s="287">
        <f t="shared" si="595"/>
        <v>24598.799999999999</v>
      </c>
      <c r="BE341" s="333">
        <f t="shared" si="595"/>
        <v>60099.5</v>
      </c>
      <c r="BF341" s="333">
        <f t="shared" si="595"/>
        <v>52909</v>
      </c>
      <c r="BG341" s="333">
        <f t="shared" si="595"/>
        <v>90952</v>
      </c>
      <c r="BH341" s="333">
        <f t="shared" si="595"/>
        <v>69708</v>
      </c>
      <c r="BI341" s="333">
        <f t="shared" si="595"/>
        <v>24911</v>
      </c>
      <c r="BJ341" s="333">
        <f t="shared" si="595"/>
        <v>196642</v>
      </c>
      <c r="BK341" s="333">
        <f t="shared" si="595"/>
        <v>8110.2</v>
      </c>
      <c r="BL341" s="333">
        <f t="shared" si="595"/>
        <v>6784</v>
      </c>
      <c r="BM341" s="333">
        <f t="shared" si="595"/>
        <v>12656</v>
      </c>
      <c r="BN341" s="334">
        <f t="shared" si="493"/>
        <v>3</v>
      </c>
      <c r="BO341" s="87">
        <f t="shared" si="566"/>
        <v>2024</v>
      </c>
      <c r="BP341" s="87"/>
    </row>
    <row r="342" spans="1:68" s="35" customFormat="1" ht="9.75" customHeight="1" x14ac:dyDescent="0.2">
      <c r="A342" s="87" t="str">
        <f t="shared" si="561"/>
        <v>2024-25E400000094</v>
      </c>
      <c r="B342" s="87" t="str">
        <f t="shared" si="569"/>
        <v>Y63</v>
      </c>
      <c r="C342" s="87" t="str">
        <f t="shared" si="596"/>
        <v>2024-25</v>
      </c>
      <c r="D342" s="35" t="s">
        <v>514</v>
      </c>
      <c r="F342" s="86" t="str">
        <f t="shared" si="584"/>
        <v>Y63</v>
      </c>
      <c r="G342" s="86" t="str">
        <f t="shared" si="584"/>
        <v>E40000009</v>
      </c>
      <c r="H342" s="87" t="str">
        <f t="shared" si="584"/>
        <v>North East and Yorkshire</v>
      </c>
      <c r="I342" s="292">
        <f t="shared" si="572"/>
        <v>463</v>
      </c>
      <c r="J342" s="292">
        <f t="shared" si="572"/>
        <v>112</v>
      </c>
      <c r="K342" s="292">
        <f t="shared" si="572"/>
        <v>66</v>
      </c>
      <c r="L342" s="292">
        <f t="shared" si="572"/>
        <v>34</v>
      </c>
      <c r="M342" s="292">
        <f t="shared" si="590"/>
        <v>462</v>
      </c>
      <c r="N342" s="292">
        <f t="shared" si="590"/>
        <v>50</v>
      </c>
      <c r="O342" s="292">
        <f t="shared" si="590"/>
        <v>65</v>
      </c>
      <c r="P342" s="292">
        <f t="shared" si="590"/>
        <v>23</v>
      </c>
      <c r="Q342" s="292">
        <f t="shared" si="573"/>
        <v>0</v>
      </c>
      <c r="R342" s="292">
        <f t="shared" si="573"/>
        <v>0</v>
      </c>
      <c r="S342" s="292">
        <f t="shared" si="593"/>
        <v>1385</v>
      </c>
      <c r="T342" s="293">
        <f t="shared" si="562"/>
        <v>611</v>
      </c>
      <c r="U342" s="290">
        <f t="shared" si="585"/>
        <v>84.465139116202934</v>
      </c>
      <c r="V342" s="290">
        <f t="shared" si="586"/>
        <v>74.317512274959086</v>
      </c>
      <c r="W342" s="290">
        <f t="shared" si="587"/>
        <v>138.27004909983634</v>
      </c>
      <c r="X342" s="289">
        <f t="shared" si="563"/>
        <v>714</v>
      </c>
      <c r="Y342" s="290">
        <f t="shared" si="574"/>
        <v>91.692717086834747</v>
      </c>
      <c r="Z342" s="290">
        <f t="shared" si="575"/>
        <v>36.245098039215684</v>
      </c>
      <c r="AA342" s="290">
        <f t="shared" si="576"/>
        <v>263.45378151260502</v>
      </c>
      <c r="AB342" s="289">
        <f t="shared" si="564"/>
        <v>97</v>
      </c>
      <c r="AC342" s="290">
        <f t="shared" si="577"/>
        <v>64.344329896907212</v>
      </c>
      <c r="AD342" s="290">
        <f t="shared" si="578"/>
        <v>51.52577319587629</v>
      </c>
      <c r="AE342" s="290">
        <f t="shared" si="579"/>
        <v>111.4639175257732</v>
      </c>
      <c r="AF342" s="287">
        <f t="shared" si="565"/>
        <v>185</v>
      </c>
      <c r="AG342" s="288">
        <f t="shared" si="588"/>
        <v>141.03592814371294</v>
      </c>
      <c r="AH342" s="288">
        <f t="shared" si="589"/>
        <v>184.80239520958085</v>
      </c>
      <c r="AI342" s="287">
        <f t="shared" si="580"/>
        <v>167</v>
      </c>
      <c r="AJ342" s="284">
        <f t="shared" si="580"/>
        <v>186</v>
      </c>
      <c r="AK342" s="284">
        <f t="shared" si="580"/>
        <v>260</v>
      </c>
      <c r="AL342" s="284"/>
      <c r="AM342" s="284"/>
      <c r="AN342" s="284">
        <f t="shared" si="581"/>
        <v>0</v>
      </c>
      <c r="AO342" s="284">
        <f t="shared" si="581"/>
        <v>0</v>
      </c>
      <c r="AP342" s="291">
        <f t="shared" si="591"/>
        <v>0</v>
      </c>
      <c r="AQ342" s="291">
        <f t="shared" si="591"/>
        <v>0</v>
      </c>
      <c r="AR342" s="292"/>
      <c r="AS342" s="292"/>
      <c r="AT342" s="292"/>
      <c r="AU342" s="292"/>
      <c r="AV342" s="286">
        <f t="shared" si="594"/>
        <v>0</v>
      </c>
      <c r="AW342" s="286">
        <f t="shared" si="594"/>
        <v>0</v>
      </c>
      <c r="AX342" s="286">
        <f t="shared" si="594"/>
        <v>0</v>
      </c>
      <c r="AY342" s="286">
        <f t="shared" si="594"/>
        <v>0</v>
      </c>
      <c r="AZ342" s="286">
        <f t="shared" si="594"/>
        <v>0</v>
      </c>
      <c r="BA342" s="286">
        <f t="shared" si="594"/>
        <v>0</v>
      </c>
      <c r="BB342" s="150"/>
      <c r="BC342" s="287">
        <f t="shared" si="595"/>
        <v>23553.000000000062</v>
      </c>
      <c r="BD342" s="287">
        <f t="shared" si="595"/>
        <v>30862</v>
      </c>
      <c r="BE342" s="333">
        <f t="shared" si="595"/>
        <v>51608.2</v>
      </c>
      <c r="BF342" s="333">
        <f t="shared" si="595"/>
        <v>45408</v>
      </c>
      <c r="BG342" s="333">
        <f t="shared" si="595"/>
        <v>84483</v>
      </c>
      <c r="BH342" s="333">
        <f t="shared" si="595"/>
        <v>65468.600000000006</v>
      </c>
      <c r="BI342" s="333">
        <f t="shared" si="595"/>
        <v>25879</v>
      </c>
      <c r="BJ342" s="333">
        <f t="shared" si="595"/>
        <v>188106</v>
      </c>
      <c r="BK342" s="333">
        <f t="shared" si="595"/>
        <v>6241.4</v>
      </c>
      <c r="BL342" s="333">
        <f t="shared" si="595"/>
        <v>4998</v>
      </c>
      <c r="BM342" s="333">
        <f t="shared" si="595"/>
        <v>10812</v>
      </c>
      <c r="BN342" s="334">
        <f t="shared" si="493"/>
        <v>4</v>
      </c>
      <c r="BO342" s="87">
        <f t="shared" si="566"/>
        <v>2024</v>
      </c>
      <c r="BP342" s="87"/>
    </row>
    <row r="343" spans="1:68" s="35" customFormat="1" ht="9.75" customHeight="1" x14ac:dyDescent="0.2">
      <c r="A343" s="87" t="str">
        <f t="shared" ref="A343:A344" si="597">CONCATENATE(C343,G343,BN343)</f>
        <v>2024-25E400000095</v>
      </c>
      <c r="B343" s="87" t="str">
        <f t="shared" si="569"/>
        <v>Y63</v>
      </c>
      <c r="C343" s="87" t="str">
        <f t="shared" ref="C343:C344" si="598">IF(D343=D$186,LEFT(C342,4)+1&amp;"-"&amp;RIGHT(C342,2)+1,C342)</f>
        <v>2024-25</v>
      </c>
      <c r="D343" s="35" t="s">
        <v>516</v>
      </c>
      <c r="F343" s="86" t="str">
        <f t="shared" si="584"/>
        <v>Y63</v>
      </c>
      <c r="G343" s="86" t="str">
        <f t="shared" si="584"/>
        <v>E40000009</v>
      </c>
      <c r="H343" s="87" t="str">
        <f t="shared" si="584"/>
        <v>North East and Yorkshire</v>
      </c>
      <c r="I343" s="292">
        <f t="shared" si="572"/>
        <v>423</v>
      </c>
      <c r="J343" s="292">
        <f t="shared" si="572"/>
        <v>113</v>
      </c>
      <c r="K343" s="292">
        <f t="shared" si="572"/>
        <v>64</v>
      </c>
      <c r="L343" s="292">
        <f t="shared" si="572"/>
        <v>33</v>
      </c>
      <c r="M343" s="292">
        <f t="shared" si="590"/>
        <v>422</v>
      </c>
      <c r="N343" s="292">
        <f t="shared" si="590"/>
        <v>50</v>
      </c>
      <c r="O343" s="292">
        <f t="shared" si="590"/>
        <v>63</v>
      </c>
      <c r="P343" s="292">
        <f t="shared" si="590"/>
        <v>17</v>
      </c>
      <c r="Q343" s="292">
        <f t="shared" si="573"/>
        <v>171</v>
      </c>
      <c r="R343" s="292">
        <f t="shared" si="573"/>
        <v>121</v>
      </c>
      <c r="S343" s="292">
        <f t="shared" si="593"/>
        <v>1339</v>
      </c>
      <c r="T343" s="293">
        <f t="shared" si="562"/>
        <v>713</v>
      </c>
      <c r="U343" s="290">
        <f t="shared" ref="U343:U344" si="599">BE343/T343</f>
        <v>89.315007012622715</v>
      </c>
      <c r="V343" s="290">
        <f t="shared" ref="V343:V344" si="600">BF343/T343</f>
        <v>79.406732117812055</v>
      </c>
      <c r="W343" s="290">
        <f t="shared" ref="W343:W344" si="601">BG343/T343</f>
        <v>142.06732117812061</v>
      </c>
      <c r="X343" s="289">
        <f t="shared" si="563"/>
        <v>799</v>
      </c>
      <c r="Y343" s="290">
        <f t="shared" ref="Y343:Y344" si="602">IFERROR(BH343/X343,"-")</f>
        <v>88.131038798498125</v>
      </c>
      <c r="Z343" s="290">
        <f t="shared" ref="Z343:Z344" si="603">IFERROR(BI343/X343,"-")</f>
        <v>31.281602002503128</v>
      </c>
      <c r="AA343" s="290">
        <f t="shared" ref="AA343:AA344" si="604">IFERROR(BJ343/X343,"-")</f>
        <v>230.38172715894868</v>
      </c>
      <c r="AB343" s="289">
        <f t="shared" si="564"/>
        <v>124</v>
      </c>
      <c r="AC343" s="290">
        <f t="shared" ref="AC343:AC344" si="605">IFERROR(BK343/AB343,"-")</f>
        <v>61.157258064516128</v>
      </c>
      <c r="AD343" s="290">
        <f t="shared" ref="AD343:AD344" si="606">IFERROR(BL343/AB343,"-")</f>
        <v>47.967741935483872</v>
      </c>
      <c r="AE343" s="290">
        <f t="shared" ref="AE343:AE344" si="607">IFERROR(BM343/AB343,"-")</f>
        <v>102.71774193548387</v>
      </c>
      <c r="AF343" s="287">
        <f t="shared" si="565"/>
        <v>142</v>
      </c>
      <c r="AG343" s="288">
        <f t="shared" ref="AG343:AG344" si="608">BC343/AI343</f>
        <v>144.08064516129048</v>
      </c>
      <c r="AH343" s="288">
        <f t="shared" ref="AH343:AH344" si="609">BD343/AI343</f>
        <v>202.92419354838708</v>
      </c>
      <c r="AI343" s="287">
        <f t="shared" si="580"/>
        <v>124</v>
      </c>
      <c r="AJ343" s="284">
        <f t="shared" si="580"/>
        <v>0</v>
      </c>
      <c r="AK343" s="284">
        <f t="shared" si="580"/>
        <v>0</v>
      </c>
      <c r="AL343" s="284"/>
      <c r="AM343" s="284"/>
      <c r="AN343" s="284">
        <f t="shared" si="581"/>
        <v>0</v>
      </c>
      <c r="AO343" s="284">
        <f t="shared" si="581"/>
        <v>0</v>
      </c>
      <c r="AP343" s="291">
        <f t="shared" si="591"/>
        <v>0</v>
      </c>
      <c r="AQ343" s="291">
        <f t="shared" si="591"/>
        <v>0</v>
      </c>
      <c r="AR343" s="292"/>
      <c r="AS343" s="292"/>
      <c r="AT343" s="292"/>
      <c r="AU343" s="292"/>
      <c r="AV343" s="286">
        <f t="shared" si="594"/>
        <v>0</v>
      </c>
      <c r="AW343" s="286">
        <f t="shared" si="594"/>
        <v>0</v>
      </c>
      <c r="AX343" s="286">
        <f t="shared" si="594"/>
        <v>0</v>
      </c>
      <c r="AY343" s="286">
        <f t="shared" si="594"/>
        <v>0</v>
      </c>
      <c r="AZ343" s="286">
        <f t="shared" si="594"/>
        <v>0</v>
      </c>
      <c r="BA343" s="286">
        <f t="shared" si="594"/>
        <v>0</v>
      </c>
      <c r="BB343" s="150"/>
      <c r="BC343" s="287">
        <f t="shared" si="595"/>
        <v>17866.000000000018</v>
      </c>
      <c r="BD343" s="287">
        <f t="shared" si="595"/>
        <v>25162.6</v>
      </c>
      <c r="BE343" s="333">
        <f t="shared" si="595"/>
        <v>63681.599999999999</v>
      </c>
      <c r="BF343" s="333">
        <f t="shared" si="595"/>
        <v>56617</v>
      </c>
      <c r="BG343" s="333">
        <f t="shared" si="595"/>
        <v>101294</v>
      </c>
      <c r="BH343" s="333">
        <f t="shared" si="595"/>
        <v>70416.7</v>
      </c>
      <c r="BI343" s="333">
        <f t="shared" si="595"/>
        <v>24994</v>
      </c>
      <c r="BJ343" s="333">
        <f t="shared" si="595"/>
        <v>184075</v>
      </c>
      <c r="BK343" s="333">
        <f t="shared" si="595"/>
        <v>7583.5</v>
      </c>
      <c r="BL343" s="333">
        <f t="shared" si="595"/>
        <v>5948</v>
      </c>
      <c r="BM343" s="333">
        <f t="shared" si="595"/>
        <v>12737</v>
      </c>
      <c r="BN343" s="334">
        <f t="shared" si="493"/>
        <v>5</v>
      </c>
      <c r="BO343" s="87">
        <f t="shared" ref="BO343:BO344" si="610">VALUE(LEFT(C343,4)+IF($BN343&lt;4,1,0))</f>
        <v>2024</v>
      </c>
      <c r="BP343" s="87"/>
    </row>
    <row r="344" spans="1:68" s="35" customFormat="1" ht="9.75" customHeight="1" x14ac:dyDescent="0.2">
      <c r="A344" s="87" t="str">
        <f t="shared" si="597"/>
        <v>2024-25E400000096</v>
      </c>
      <c r="B344" s="87" t="str">
        <f t="shared" si="569"/>
        <v>Y63</v>
      </c>
      <c r="C344" s="87" t="str">
        <f t="shared" si="598"/>
        <v>2024-25</v>
      </c>
      <c r="D344" s="35" t="s">
        <v>517</v>
      </c>
      <c r="F344" s="86" t="str">
        <f t="shared" si="584"/>
        <v>Y63</v>
      </c>
      <c r="G344" s="86" t="str">
        <f t="shared" si="584"/>
        <v>E40000009</v>
      </c>
      <c r="H344" s="87" t="str">
        <f t="shared" si="584"/>
        <v>North East and Yorkshire</v>
      </c>
      <c r="I344" s="292">
        <f t="shared" si="572"/>
        <v>464</v>
      </c>
      <c r="J344" s="292">
        <f t="shared" si="572"/>
        <v>126</v>
      </c>
      <c r="K344" s="292">
        <f t="shared" si="572"/>
        <v>73</v>
      </c>
      <c r="L344" s="292">
        <f t="shared" si="572"/>
        <v>34</v>
      </c>
      <c r="M344" s="292">
        <f t="shared" si="590"/>
        <v>459</v>
      </c>
      <c r="N344" s="292">
        <f t="shared" si="590"/>
        <v>50</v>
      </c>
      <c r="O344" s="292">
        <f t="shared" si="590"/>
        <v>70</v>
      </c>
      <c r="P344" s="292">
        <f t="shared" si="590"/>
        <v>20</v>
      </c>
      <c r="Q344" s="292">
        <f t="shared" si="573"/>
        <v>0</v>
      </c>
      <c r="R344" s="292">
        <f t="shared" si="573"/>
        <v>0</v>
      </c>
      <c r="S344" s="292">
        <f t="shared" si="593"/>
        <v>1367</v>
      </c>
      <c r="T344" s="293">
        <f t="shared" si="562"/>
        <v>749</v>
      </c>
      <c r="U344" s="290">
        <f t="shared" si="599"/>
        <v>87.549399198931908</v>
      </c>
      <c r="V344" s="290">
        <f t="shared" si="600"/>
        <v>75.423230974632844</v>
      </c>
      <c r="W344" s="290">
        <f t="shared" si="601"/>
        <v>135.76769025367156</v>
      </c>
      <c r="X344" s="289">
        <f t="shared" si="563"/>
        <v>781</v>
      </c>
      <c r="Y344" s="290">
        <f t="shared" si="602"/>
        <v>81.698335467349551</v>
      </c>
      <c r="Z344" s="290">
        <f t="shared" si="603"/>
        <v>31.679897567221509</v>
      </c>
      <c r="AA344" s="290">
        <f t="shared" si="604"/>
        <v>233.70294494238155</v>
      </c>
      <c r="AB344" s="289">
        <f t="shared" si="564"/>
        <v>140</v>
      </c>
      <c r="AC344" s="290">
        <f t="shared" si="605"/>
        <v>55.108571428571423</v>
      </c>
      <c r="AD344" s="290">
        <f t="shared" si="606"/>
        <v>48.028571428571432</v>
      </c>
      <c r="AE344" s="290">
        <f t="shared" si="607"/>
        <v>90.142857142857139</v>
      </c>
      <c r="AF344" s="287">
        <f t="shared" si="565"/>
        <v>145</v>
      </c>
      <c r="AG344" s="288">
        <f t="shared" si="608"/>
        <v>155.34400000000022</v>
      </c>
      <c r="AH344" s="288">
        <f t="shared" si="609"/>
        <v>224.696</v>
      </c>
      <c r="AI344" s="287">
        <f t="shared" si="580"/>
        <v>125</v>
      </c>
      <c r="AJ344" s="284">
        <f t="shared" si="580"/>
        <v>0</v>
      </c>
      <c r="AK344" s="284">
        <f t="shared" si="580"/>
        <v>0</v>
      </c>
      <c r="AL344" s="284">
        <f t="shared" ref="AL344:AM365" si="611">SUMIFS(AL$729:AL$10135, $BN$729:$BN$10135, $BN344,$BO$729:$BO$10135, $BO344, $B$729:$B$10135, $B344)</f>
        <v>281</v>
      </c>
      <c r="AM344" s="284">
        <f t="shared" si="611"/>
        <v>600</v>
      </c>
      <c r="AN344" s="284">
        <f t="shared" si="581"/>
        <v>0</v>
      </c>
      <c r="AO344" s="284">
        <f t="shared" si="581"/>
        <v>0</v>
      </c>
      <c r="AP344" s="291">
        <f t="shared" si="591"/>
        <v>0</v>
      </c>
      <c r="AQ344" s="291">
        <f t="shared" si="591"/>
        <v>0</v>
      </c>
      <c r="AR344" s="292"/>
      <c r="AS344" s="292"/>
      <c r="AT344" s="292"/>
      <c r="AU344" s="292"/>
      <c r="AV344" s="286">
        <f t="shared" si="594"/>
        <v>0</v>
      </c>
      <c r="AW344" s="286">
        <f t="shared" si="594"/>
        <v>0</v>
      </c>
      <c r="AX344" s="286">
        <f t="shared" si="594"/>
        <v>0</v>
      </c>
      <c r="AY344" s="286">
        <f t="shared" si="594"/>
        <v>0</v>
      </c>
      <c r="AZ344" s="286">
        <f t="shared" si="594"/>
        <v>0</v>
      </c>
      <c r="BA344" s="286">
        <f t="shared" si="594"/>
        <v>0</v>
      </c>
      <c r="BB344" s="150"/>
      <c r="BC344" s="287">
        <f t="shared" si="595"/>
        <v>19418.000000000029</v>
      </c>
      <c r="BD344" s="287">
        <f t="shared" si="595"/>
        <v>28087</v>
      </c>
      <c r="BE344" s="333">
        <f t="shared" si="595"/>
        <v>65574.5</v>
      </c>
      <c r="BF344" s="333">
        <f t="shared" si="595"/>
        <v>56492</v>
      </c>
      <c r="BG344" s="333">
        <f t="shared" si="595"/>
        <v>101690</v>
      </c>
      <c r="BH344" s="333">
        <f t="shared" si="595"/>
        <v>63806.399999999994</v>
      </c>
      <c r="BI344" s="333">
        <f t="shared" si="595"/>
        <v>24742</v>
      </c>
      <c r="BJ344" s="333">
        <f t="shared" si="595"/>
        <v>182522</v>
      </c>
      <c r="BK344" s="333">
        <f t="shared" si="595"/>
        <v>7715.1999999999989</v>
      </c>
      <c r="BL344" s="333">
        <f t="shared" si="595"/>
        <v>6724</v>
      </c>
      <c r="BM344" s="333">
        <f t="shared" si="595"/>
        <v>12620</v>
      </c>
      <c r="BN344" s="334">
        <f t="shared" si="493"/>
        <v>6</v>
      </c>
      <c r="BO344" s="87">
        <f t="shared" si="610"/>
        <v>2024</v>
      </c>
      <c r="BP344" s="87"/>
    </row>
    <row r="345" spans="1:68" s="35" customFormat="1" ht="9.75" customHeight="1" x14ac:dyDescent="0.2">
      <c r="A345" s="87" t="str">
        <f t="shared" ref="A345" si="612">CONCATENATE(C345,G345,BN345)</f>
        <v>2024-25E400000097</v>
      </c>
      <c r="B345" s="87" t="str">
        <f t="shared" si="569"/>
        <v>Y63</v>
      </c>
      <c r="C345" s="87" t="str">
        <f t="shared" ref="C345" si="613">IF(D345=D$186,LEFT(C344,4)+1&amp;"-"&amp;RIGHT(C344,2)+1,C344)</f>
        <v>2024-25</v>
      </c>
      <c r="D345" s="35" t="s">
        <v>518</v>
      </c>
      <c r="F345" s="86" t="str">
        <f t="shared" si="584"/>
        <v>Y63</v>
      </c>
      <c r="G345" s="86" t="str">
        <f t="shared" si="584"/>
        <v>E40000009</v>
      </c>
      <c r="H345" s="87" t="str">
        <f t="shared" si="584"/>
        <v>North East and Yorkshire</v>
      </c>
      <c r="I345" s="292">
        <f t="shared" si="572"/>
        <v>431</v>
      </c>
      <c r="J345" s="292">
        <f t="shared" si="572"/>
        <v>100</v>
      </c>
      <c r="K345" s="292">
        <f t="shared" si="572"/>
        <v>63</v>
      </c>
      <c r="L345" s="292">
        <f t="shared" si="572"/>
        <v>27</v>
      </c>
      <c r="M345" s="292">
        <f t="shared" si="590"/>
        <v>430</v>
      </c>
      <c r="N345" s="292">
        <f t="shared" si="590"/>
        <v>49</v>
      </c>
      <c r="O345" s="292">
        <f t="shared" si="590"/>
        <v>63</v>
      </c>
      <c r="P345" s="292">
        <f t="shared" si="590"/>
        <v>20</v>
      </c>
      <c r="Q345" s="292">
        <f t="shared" si="573"/>
        <v>0</v>
      </c>
      <c r="R345" s="292">
        <f t="shared" si="573"/>
        <v>0</v>
      </c>
      <c r="S345" s="292">
        <f t="shared" si="593"/>
        <v>1302</v>
      </c>
      <c r="T345" s="293">
        <f t="shared" si="562"/>
        <v>746</v>
      </c>
      <c r="U345" s="290">
        <f t="shared" ref="U345" si="614">BE345/T345</f>
        <v>84.739410187667573</v>
      </c>
      <c r="V345" s="290">
        <f t="shared" ref="V345" si="615">BF345/T345</f>
        <v>74.970509383378015</v>
      </c>
      <c r="W345" s="290">
        <f t="shared" ref="W345" si="616">BG345/T345</f>
        <v>128.8176943699732</v>
      </c>
      <c r="X345" s="289">
        <f t="shared" si="563"/>
        <v>773</v>
      </c>
      <c r="Y345" s="290">
        <f t="shared" ref="Y345" si="617">IFERROR(BH345/X345,"-")</f>
        <v>80.595989650711516</v>
      </c>
      <c r="Z345" s="290">
        <f t="shared" ref="Z345" si="618">IFERROR(BI345/X345,"-")</f>
        <v>29.227684346701164</v>
      </c>
      <c r="AA345" s="290">
        <f t="shared" ref="AA345" si="619">IFERROR(BJ345/X345,"-")</f>
        <v>222.04915912031049</v>
      </c>
      <c r="AB345" s="289">
        <f t="shared" si="564"/>
        <v>131</v>
      </c>
      <c r="AC345" s="290">
        <f t="shared" ref="AC345" si="620">IFERROR(BK345/AB345,"-")</f>
        <v>58.440458015267176</v>
      </c>
      <c r="AD345" s="290">
        <f t="shared" ref="AD345" si="621">IFERROR(BL345/AB345,"-")</f>
        <v>49.954198473282446</v>
      </c>
      <c r="AE345" s="290">
        <f t="shared" ref="AE345" si="622">IFERROR(BM345/AB345,"-")</f>
        <v>102.19083969465649</v>
      </c>
      <c r="AF345" s="287">
        <f t="shared" si="565"/>
        <v>155</v>
      </c>
      <c r="AG345" s="288">
        <f t="shared" ref="AG345" si="623">BC345/AI345</f>
        <v>138.41176470588255</v>
      </c>
      <c r="AH345" s="288">
        <f t="shared" ref="AH345" si="624">BD345/AI345</f>
        <v>191.69117647058823</v>
      </c>
      <c r="AI345" s="287">
        <f t="shared" si="580"/>
        <v>136</v>
      </c>
      <c r="AJ345" s="284">
        <f t="shared" si="580"/>
        <v>156</v>
      </c>
      <c r="AK345" s="284">
        <f t="shared" si="580"/>
        <v>242</v>
      </c>
      <c r="AL345" s="284">
        <f t="shared" si="611"/>
        <v>0</v>
      </c>
      <c r="AM345" s="284">
        <f t="shared" si="611"/>
        <v>0</v>
      </c>
      <c r="AN345" s="284">
        <f t="shared" si="581"/>
        <v>0</v>
      </c>
      <c r="AO345" s="284">
        <f t="shared" si="581"/>
        <v>0</v>
      </c>
      <c r="AP345" s="291">
        <f t="shared" si="591"/>
        <v>0</v>
      </c>
      <c r="AQ345" s="291">
        <f t="shared" si="591"/>
        <v>0</v>
      </c>
      <c r="AR345" s="292"/>
      <c r="AS345" s="292"/>
      <c r="AT345" s="292"/>
      <c r="AU345" s="292"/>
      <c r="AV345" s="286">
        <f t="shared" si="594"/>
        <v>0</v>
      </c>
      <c r="AW345" s="286">
        <f t="shared" si="594"/>
        <v>0</v>
      </c>
      <c r="AX345" s="286">
        <f t="shared" si="594"/>
        <v>0</v>
      </c>
      <c r="AY345" s="286">
        <f t="shared" si="594"/>
        <v>0</v>
      </c>
      <c r="AZ345" s="286">
        <f t="shared" si="594"/>
        <v>0</v>
      </c>
      <c r="BA345" s="286">
        <f t="shared" si="594"/>
        <v>0</v>
      </c>
      <c r="BB345" s="150"/>
      <c r="BC345" s="287">
        <f t="shared" si="595"/>
        <v>18824.000000000025</v>
      </c>
      <c r="BD345" s="287">
        <f t="shared" si="595"/>
        <v>26070</v>
      </c>
      <c r="BE345" s="333">
        <f t="shared" si="595"/>
        <v>63215.600000000006</v>
      </c>
      <c r="BF345" s="333">
        <f t="shared" si="595"/>
        <v>55928</v>
      </c>
      <c r="BG345" s="333">
        <f t="shared" si="595"/>
        <v>96098</v>
      </c>
      <c r="BH345" s="333">
        <f t="shared" si="595"/>
        <v>62300.700000000004</v>
      </c>
      <c r="BI345" s="333">
        <f t="shared" si="595"/>
        <v>22593</v>
      </c>
      <c r="BJ345" s="333">
        <f t="shared" si="595"/>
        <v>171644</v>
      </c>
      <c r="BK345" s="333">
        <f t="shared" si="595"/>
        <v>7655.7</v>
      </c>
      <c r="BL345" s="333">
        <f t="shared" si="595"/>
        <v>6544</v>
      </c>
      <c r="BM345" s="333">
        <f t="shared" si="595"/>
        <v>13387</v>
      </c>
      <c r="BN345" s="334">
        <f t="shared" si="493"/>
        <v>7</v>
      </c>
      <c r="BO345" s="87">
        <f t="shared" ref="BO345" si="625">VALUE(LEFT(C345,4)+IF($BN345&lt;4,1,0))</f>
        <v>2024</v>
      </c>
      <c r="BP345" s="87"/>
    </row>
    <row r="346" spans="1:68" s="35" customFormat="1" ht="9.75" customHeight="1" x14ac:dyDescent="0.2">
      <c r="A346" s="87" t="str">
        <f t="shared" ref="A346" si="626">CONCATENATE(C346,G346,BN346)</f>
        <v>2024-25E400000098</v>
      </c>
      <c r="B346" s="87" t="str">
        <f t="shared" si="569"/>
        <v>Y63</v>
      </c>
      <c r="C346" s="87" t="str">
        <f t="shared" ref="C346" si="627">IF(D346=D$186,LEFT(C345,4)+1&amp;"-"&amp;RIGHT(C345,2)+1,C345)</f>
        <v>2024-25</v>
      </c>
      <c r="D346" s="35" t="s">
        <v>519</v>
      </c>
      <c r="F346" s="86" t="str">
        <f t="shared" si="584"/>
        <v>Y63</v>
      </c>
      <c r="G346" s="86" t="str">
        <f t="shared" si="584"/>
        <v>E40000009</v>
      </c>
      <c r="H346" s="87" t="str">
        <f t="shared" si="584"/>
        <v>North East and Yorkshire</v>
      </c>
      <c r="I346" s="292">
        <f t="shared" ref="I346:L365" si="628">SUMIFS(I$729:I$10135, $BN$729:$BN$10135, $BN346,$BO$729:$BO$10135, $BO346, $B$729:$B$10135, $B346)</f>
        <v>387</v>
      </c>
      <c r="J346" s="292">
        <f t="shared" si="628"/>
        <v>88</v>
      </c>
      <c r="K346" s="292">
        <f t="shared" si="628"/>
        <v>68</v>
      </c>
      <c r="L346" s="292">
        <f t="shared" si="628"/>
        <v>34</v>
      </c>
      <c r="M346" s="292">
        <f t="shared" si="590"/>
        <v>374</v>
      </c>
      <c r="N346" s="292">
        <f t="shared" si="590"/>
        <v>51</v>
      </c>
      <c r="O346" s="292">
        <f t="shared" si="590"/>
        <v>62</v>
      </c>
      <c r="P346" s="292">
        <f t="shared" si="590"/>
        <v>25</v>
      </c>
      <c r="Q346" s="292">
        <f t="shared" ref="Q346:R365" si="629">SUMIFS(Q$729:Q$10135, $BN$729:$BN$10135, $BN346,$BO$729:$BO$10135, $BO346, $B$729:$B$10135, $B346)</f>
        <v>164</v>
      </c>
      <c r="R346" s="292">
        <f t="shared" si="629"/>
        <v>123</v>
      </c>
      <c r="S346" s="292">
        <f t="shared" si="593"/>
        <v>1178</v>
      </c>
      <c r="T346" s="293">
        <f t="shared" ref="T346:T365" si="630">SUMIFS(T$729:T$10135, $BN$729:$BN$10135, $BN346,$BO$729:$BO$10135, $BO346, $B$729:$B$10135, $B346)</f>
        <v>746</v>
      </c>
      <c r="U346" s="290">
        <f t="shared" ref="U346" si="631">BE346/T346</f>
        <v>82.536461126005364</v>
      </c>
      <c r="V346" s="290">
        <f t="shared" ref="V346" si="632">BF346/T346</f>
        <v>74.036193029490619</v>
      </c>
      <c r="W346" s="290">
        <f t="shared" ref="W346" si="633">BG346/T346</f>
        <v>128.75201072386059</v>
      </c>
      <c r="X346" s="289">
        <f t="shared" ref="X346:X365" si="634">SUMIFS(X$729:X$10135, $BN$729:$BN$10135, $BN346,$BO$729:$BO$10135, $BO346, $B$729:$B$10135, $B346)</f>
        <v>813</v>
      </c>
      <c r="Y346" s="290">
        <f t="shared" ref="Y346" si="635">IFERROR(BH346/X346,"-")</f>
        <v>80.73161131611316</v>
      </c>
      <c r="Z346" s="290">
        <f t="shared" ref="Z346" si="636">IFERROR(BI346/X346,"-")</f>
        <v>30.407134071340714</v>
      </c>
      <c r="AA346" s="290">
        <f t="shared" ref="AA346" si="637">IFERROR(BJ346/X346,"-")</f>
        <v>203.96432964329642</v>
      </c>
      <c r="AB346" s="289">
        <f t="shared" ref="AB346:AB365" si="638">SUMIFS(AB$729:AB$10135, $BN$729:$BN$10135, $BN346,$BO$729:$BO$10135, $BO346, $B$729:$B$10135, $B346)</f>
        <v>143</v>
      </c>
      <c r="AC346" s="290">
        <f t="shared" ref="AC346" si="639">IFERROR(BK346/AB346,"-")</f>
        <v>61.179720279720286</v>
      </c>
      <c r="AD346" s="290">
        <f t="shared" ref="AD346" si="640">IFERROR(BL346/AB346,"-")</f>
        <v>52.72027972027972</v>
      </c>
      <c r="AE346" s="290">
        <f t="shared" ref="AE346" si="641">IFERROR(BM346/AB346,"-")</f>
        <v>101.33566433566433</v>
      </c>
      <c r="AF346" s="287">
        <f t="shared" ref="AF346:AF365" si="642">SUMIFS(AF$729:AF$10135, $BN$729:$BN$10135, $BN346,$BO$729:$BO$10135, $BO346, $B$729:$B$10135, $B346)</f>
        <v>145</v>
      </c>
      <c r="AG346" s="288">
        <f t="shared" ref="AG346" si="643">BC346/AI346</f>
        <v>137.39370078740163</v>
      </c>
      <c r="AH346" s="288">
        <f t="shared" ref="AH346" si="644">BD346/AI346</f>
        <v>187.54330708661416</v>
      </c>
      <c r="AI346" s="287">
        <f t="shared" ref="AI346:AK365" si="645">SUMIFS(AI$729:AI$10135, $BN$729:$BN$10135, $BN346,$BO$729:$BO$10135, $BO346, $B$729:$B$10135, $B346)</f>
        <v>127</v>
      </c>
      <c r="AJ346" s="284">
        <f t="shared" si="645"/>
        <v>0</v>
      </c>
      <c r="AK346" s="284">
        <f t="shared" si="645"/>
        <v>0</v>
      </c>
      <c r="AL346" s="284">
        <f t="shared" si="611"/>
        <v>0</v>
      </c>
      <c r="AM346" s="284">
        <f t="shared" si="611"/>
        <v>0</v>
      </c>
      <c r="AN346" s="284">
        <f t="shared" ref="AN346:AO365" si="646">SUMIFS(AN$729:AN$10135, $BN$729:$BN$10135, $BN346,$BO$729:$BO$10135, $BO346, $B$729:$B$10135, $B346)</f>
        <v>0</v>
      </c>
      <c r="AO346" s="284">
        <f t="shared" si="646"/>
        <v>0</v>
      </c>
      <c r="AP346" s="291">
        <f t="shared" si="591"/>
        <v>0</v>
      </c>
      <c r="AQ346" s="291">
        <f t="shared" si="591"/>
        <v>0</v>
      </c>
      <c r="AR346" s="292"/>
      <c r="AS346" s="292"/>
      <c r="AT346" s="292"/>
      <c r="AU346" s="292"/>
      <c r="AV346" s="286">
        <f t="shared" ref="AV346:BA355" si="647">SUMIFS(AV$729:AV$10135, $BN$729:$BN$10135, $BN346,$BO$729:$BO$10135, $BO346, $B$729:$B$10135, $B346)</f>
        <v>0</v>
      </c>
      <c r="AW346" s="286">
        <f t="shared" si="647"/>
        <v>0</v>
      </c>
      <c r="AX346" s="286">
        <f t="shared" si="647"/>
        <v>0</v>
      </c>
      <c r="AY346" s="286">
        <f t="shared" si="647"/>
        <v>0</v>
      </c>
      <c r="AZ346" s="286">
        <f t="shared" si="647"/>
        <v>0</v>
      </c>
      <c r="BA346" s="286">
        <f t="shared" si="647"/>
        <v>0</v>
      </c>
      <c r="BB346" s="150"/>
      <c r="BC346" s="287">
        <f t="shared" ref="BC346:BM355" si="648">SUMIFS(BC$729:BC$10135, $BN$729:$BN$10135, $BN346,$BO$729:$BO$10135, $BO346, $B$729:$B$10135, $B346)</f>
        <v>17449.000000000007</v>
      </c>
      <c r="BD346" s="287">
        <f t="shared" si="648"/>
        <v>23818</v>
      </c>
      <c r="BE346" s="333">
        <f t="shared" si="648"/>
        <v>61572.2</v>
      </c>
      <c r="BF346" s="333">
        <f t="shared" si="648"/>
        <v>55231</v>
      </c>
      <c r="BG346" s="333">
        <f t="shared" si="648"/>
        <v>96049</v>
      </c>
      <c r="BH346" s="333">
        <f t="shared" si="648"/>
        <v>65634.8</v>
      </c>
      <c r="BI346" s="333">
        <f t="shared" si="648"/>
        <v>24721</v>
      </c>
      <c r="BJ346" s="333">
        <f t="shared" si="648"/>
        <v>165823</v>
      </c>
      <c r="BK346" s="333">
        <f t="shared" si="648"/>
        <v>8748.7000000000007</v>
      </c>
      <c r="BL346" s="333">
        <f t="shared" si="648"/>
        <v>7539</v>
      </c>
      <c r="BM346" s="333">
        <f t="shared" si="648"/>
        <v>14491</v>
      </c>
      <c r="BN346" s="334">
        <f t="shared" si="493"/>
        <v>8</v>
      </c>
      <c r="BO346" s="87">
        <f t="shared" ref="BO346" si="649">VALUE(LEFT(C346,4)+IF($BN346&lt;4,1,0))</f>
        <v>2024</v>
      </c>
      <c r="BP346" s="87"/>
    </row>
    <row r="347" spans="1:68" s="35" customFormat="1" ht="9.75" customHeight="1" x14ac:dyDescent="0.2">
      <c r="A347" s="87" t="str">
        <f t="shared" ref="A347" si="650">CONCATENATE(C347,G347,BN347)</f>
        <v>2024-25E400000099</v>
      </c>
      <c r="B347" s="87" t="str">
        <f t="shared" si="569"/>
        <v>Y63</v>
      </c>
      <c r="C347" s="87" t="str">
        <f t="shared" ref="C347" si="651">IF(D347=D$186,LEFT(C346,4)+1&amp;"-"&amp;RIGHT(C346,2)+1,C346)</f>
        <v>2024-25</v>
      </c>
      <c r="D347" s="35" t="s">
        <v>520</v>
      </c>
      <c r="F347" s="86" t="str">
        <f t="shared" si="584"/>
        <v>Y63</v>
      </c>
      <c r="G347" s="86" t="str">
        <f t="shared" si="584"/>
        <v>E40000009</v>
      </c>
      <c r="H347" s="87" t="str">
        <f t="shared" si="584"/>
        <v>North East and Yorkshire</v>
      </c>
      <c r="I347" s="292">
        <f t="shared" si="628"/>
        <v>423</v>
      </c>
      <c r="J347" s="292">
        <f t="shared" si="628"/>
        <v>117</v>
      </c>
      <c r="K347" s="292">
        <f t="shared" si="628"/>
        <v>76</v>
      </c>
      <c r="L347" s="292">
        <f t="shared" si="628"/>
        <v>44</v>
      </c>
      <c r="M347" s="292">
        <f t="shared" si="590"/>
        <v>409</v>
      </c>
      <c r="N347" s="292">
        <f t="shared" si="590"/>
        <v>52</v>
      </c>
      <c r="O347" s="292">
        <f t="shared" si="590"/>
        <v>73</v>
      </c>
      <c r="P347" s="292">
        <f t="shared" si="590"/>
        <v>30</v>
      </c>
      <c r="Q347" s="292">
        <f t="shared" si="629"/>
        <v>0</v>
      </c>
      <c r="R347" s="292">
        <f t="shared" si="629"/>
        <v>0</v>
      </c>
      <c r="S347" s="292">
        <f t="shared" si="593"/>
        <v>1230</v>
      </c>
      <c r="T347" s="293">
        <f t="shared" si="630"/>
        <v>732</v>
      </c>
      <c r="U347" s="290">
        <f t="shared" ref="U347" si="652">BE347/T347</f>
        <v>90.844262295081961</v>
      </c>
      <c r="V347" s="290">
        <f t="shared" ref="V347" si="653">BF347/T347</f>
        <v>78.47540983606558</v>
      </c>
      <c r="W347" s="290">
        <f t="shared" ref="W347" si="654">BG347/T347</f>
        <v>148.06010928961749</v>
      </c>
      <c r="X347" s="289">
        <f t="shared" si="634"/>
        <v>747</v>
      </c>
      <c r="Y347" s="290">
        <f t="shared" ref="Y347" si="655">IFERROR(BH347/X347,"-")</f>
        <v>77.158634538152612</v>
      </c>
      <c r="Z347" s="290">
        <f t="shared" ref="Z347" si="656">IFERROR(BI347/X347,"-")</f>
        <v>29.606425702811244</v>
      </c>
      <c r="AA347" s="290">
        <f t="shared" ref="AA347" si="657">IFERROR(BJ347/X347,"-")</f>
        <v>201.73895582329317</v>
      </c>
      <c r="AB347" s="289">
        <f t="shared" si="638"/>
        <v>135</v>
      </c>
      <c r="AC347" s="290">
        <f t="shared" ref="AC347" si="658">IFERROR(BK347/AB347,"-")</f>
        <v>66.5</v>
      </c>
      <c r="AD347" s="290">
        <f t="shared" ref="AD347" si="659">IFERROR(BL347/AB347,"-")</f>
        <v>55</v>
      </c>
      <c r="AE347" s="290">
        <f t="shared" ref="AE347" si="660">IFERROR(BM347/AB347,"-")</f>
        <v>105.17037037037036</v>
      </c>
      <c r="AF347" s="287">
        <f t="shared" si="642"/>
        <v>160</v>
      </c>
      <c r="AG347" s="288">
        <f t="shared" ref="AG347" si="661">BC347/AI347</f>
        <v>158.93478260869554</v>
      </c>
      <c r="AH347" s="288">
        <f t="shared" ref="AH347" si="662">BD347/AI347</f>
        <v>219.31449275362317</v>
      </c>
      <c r="AI347" s="287">
        <f t="shared" si="645"/>
        <v>138</v>
      </c>
      <c r="AJ347" s="284">
        <f t="shared" si="645"/>
        <v>0</v>
      </c>
      <c r="AK347" s="284">
        <f t="shared" si="645"/>
        <v>0</v>
      </c>
      <c r="AL347" s="284">
        <f t="shared" si="611"/>
        <v>233</v>
      </c>
      <c r="AM347" s="284">
        <f t="shared" si="611"/>
        <v>600</v>
      </c>
      <c r="AN347" s="284">
        <f t="shared" si="646"/>
        <v>0</v>
      </c>
      <c r="AO347" s="284">
        <f t="shared" si="646"/>
        <v>0</v>
      </c>
      <c r="AP347" s="291">
        <f t="shared" si="591"/>
        <v>0</v>
      </c>
      <c r="AQ347" s="291">
        <f t="shared" si="591"/>
        <v>0</v>
      </c>
      <c r="AR347" s="292"/>
      <c r="AS347" s="292"/>
      <c r="AT347" s="292"/>
      <c r="AU347" s="292"/>
      <c r="AV347" s="286">
        <f t="shared" si="647"/>
        <v>0</v>
      </c>
      <c r="AW347" s="286">
        <f t="shared" si="647"/>
        <v>0</v>
      </c>
      <c r="AX347" s="286">
        <f t="shared" si="647"/>
        <v>0</v>
      </c>
      <c r="AY347" s="286">
        <f t="shared" si="647"/>
        <v>0</v>
      </c>
      <c r="AZ347" s="286">
        <f t="shared" si="647"/>
        <v>0</v>
      </c>
      <c r="BA347" s="286">
        <f t="shared" si="647"/>
        <v>0</v>
      </c>
      <c r="BB347" s="150"/>
      <c r="BC347" s="287">
        <f t="shared" si="648"/>
        <v>21932.999999999985</v>
      </c>
      <c r="BD347" s="287">
        <f t="shared" si="648"/>
        <v>30265.399999999998</v>
      </c>
      <c r="BE347" s="333">
        <f t="shared" si="648"/>
        <v>66498</v>
      </c>
      <c r="BF347" s="333">
        <f t="shared" si="648"/>
        <v>57444</v>
      </c>
      <c r="BG347" s="333">
        <f t="shared" si="648"/>
        <v>108380</v>
      </c>
      <c r="BH347" s="333">
        <f t="shared" si="648"/>
        <v>57637.5</v>
      </c>
      <c r="BI347" s="333">
        <f t="shared" si="648"/>
        <v>22116</v>
      </c>
      <c r="BJ347" s="333">
        <f t="shared" si="648"/>
        <v>150699</v>
      </c>
      <c r="BK347" s="333">
        <f t="shared" si="648"/>
        <v>8977.5</v>
      </c>
      <c r="BL347" s="333">
        <f t="shared" si="648"/>
        <v>7425</v>
      </c>
      <c r="BM347" s="333">
        <f t="shared" si="648"/>
        <v>14198</v>
      </c>
      <c r="BN347" s="334">
        <f t="shared" si="493"/>
        <v>9</v>
      </c>
      <c r="BO347" s="87">
        <f t="shared" ref="BO347" si="663">VALUE(LEFT(C347,4)+IF($BN347&lt;4,1,0))</f>
        <v>2024</v>
      </c>
      <c r="BP347" s="87"/>
    </row>
    <row r="348" spans="1:68" s="35" customFormat="1" ht="9.75" customHeight="1" x14ac:dyDescent="0.2">
      <c r="A348" s="87" t="str">
        <f t="shared" ref="A348" si="664">CONCATENATE(C348,G348,BN348)</f>
        <v>2024-25E4000000910</v>
      </c>
      <c r="B348" s="87" t="str">
        <f t="shared" si="569"/>
        <v>Y63</v>
      </c>
      <c r="C348" s="87" t="str">
        <f t="shared" ref="C348" si="665">IF(D348=D$186,LEFT(C347,4)+1&amp;"-"&amp;RIGHT(C347,2)+1,C347)</f>
        <v>2024-25</v>
      </c>
      <c r="D348" s="35" t="s">
        <v>521</v>
      </c>
      <c r="F348" s="86" t="str">
        <f t="shared" si="584"/>
        <v>Y63</v>
      </c>
      <c r="G348" s="86" t="str">
        <f t="shared" si="584"/>
        <v>E40000009</v>
      </c>
      <c r="H348" s="87" t="str">
        <f t="shared" si="584"/>
        <v>North East and Yorkshire</v>
      </c>
      <c r="I348" s="292">
        <f t="shared" si="628"/>
        <v>388</v>
      </c>
      <c r="J348" s="292">
        <f t="shared" si="628"/>
        <v>111</v>
      </c>
      <c r="K348" s="292">
        <f t="shared" si="628"/>
        <v>59</v>
      </c>
      <c r="L348" s="292">
        <f t="shared" si="628"/>
        <v>33</v>
      </c>
      <c r="M348" s="292">
        <f t="shared" si="590"/>
        <v>380</v>
      </c>
      <c r="N348" s="292">
        <f t="shared" si="590"/>
        <v>32</v>
      </c>
      <c r="O348" s="292">
        <f t="shared" si="590"/>
        <v>57</v>
      </c>
      <c r="P348" s="292">
        <f t="shared" si="590"/>
        <v>11</v>
      </c>
      <c r="Q348" s="292">
        <f t="shared" si="629"/>
        <v>0</v>
      </c>
      <c r="R348" s="292">
        <f t="shared" si="629"/>
        <v>0</v>
      </c>
      <c r="S348" s="292">
        <f t="shared" si="593"/>
        <v>1426</v>
      </c>
      <c r="T348" s="293">
        <f t="shared" si="630"/>
        <v>444</v>
      </c>
      <c r="U348" s="290">
        <f t="shared" ref="U348" si="666">BE348/T348</f>
        <v>96.481081081081058</v>
      </c>
      <c r="V348" s="290">
        <f t="shared" ref="V348" si="667">BF348/T348</f>
        <v>81.540540540540547</v>
      </c>
      <c r="W348" s="290">
        <f t="shared" ref="W348" si="668">BG348/T348</f>
        <v>147.24864864864864</v>
      </c>
      <c r="X348" s="289">
        <f t="shared" si="634"/>
        <v>626</v>
      </c>
      <c r="Y348" s="290">
        <f t="shared" ref="Y348" si="669">IFERROR(BH348/X348,"-")</f>
        <v>80.790734824281145</v>
      </c>
      <c r="Z348" s="290">
        <f t="shared" ref="Z348" si="670">IFERROR(BI348/X348,"-")</f>
        <v>30.36741214057508</v>
      </c>
      <c r="AA348" s="290">
        <f t="shared" ref="AA348" si="671">IFERROR(BJ348/X348,"-")</f>
        <v>228.28817891373805</v>
      </c>
      <c r="AB348" s="289">
        <f t="shared" si="638"/>
        <v>106</v>
      </c>
      <c r="AC348" s="290">
        <f t="shared" ref="AC348" si="672">IFERROR(BK348/AB348,"-")</f>
        <v>58.81509433962264</v>
      </c>
      <c r="AD348" s="290">
        <f t="shared" ref="AD348" si="673">IFERROR(BL348/AB348,"-")</f>
        <v>50</v>
      </c>
      <c r="AE348" s="290">
        <f t="shared" ref="AE348" si="674">IFERROR(BM348/AB348,"-")</f>
        <v>108.59056603773584</v>
      </c>
      <c r="AF348" s="287">
        <f t="shared" si="642"/>
        <v>152</v>
      </c>
      <c r="AG348" s="288">
        <f t="shared" ref="AG348" si="675">BC348/AI348</f>
        <v>146.25735294117678</v>
      </c>
      <c r="AH348" s="288">
        <f t="shared" ref="AH348" si="676">BD348/AI348</f>
        <v>210.52352941176471</v>
      </c>
      <c r="AI348" s="287">
        <f t="shared" si="645"/>
        <v>136</v>
      </c>
      <c r="AJ348" s="284">
        <f t="shared" si="645"/>
        <v>160</v>
      </c>
      <c r="AK348" s="284">
        <f t="shared" si="645"/>
        <v>247</v>
      </c>
      <c r="AL348" s="284">
        <f t="shared" si="611"/>
        <v>0</v>
      </c>
      <c r="AM348" s="284">
        <f t="shared" si="611"/>
        <v>0</v>
      </c>
      <c r="AN348" s="284">
        <f t="shared" si="646"/>
        <v>0</v>
      </c>
      <c r="AO348" s="284">
        <f t="shared" si="646"/>
        <v>0</v>
      </c>
      <c r="AP348" s="291">
        <f t="shared" si="591"/>
        <v>0</v>
      </c>
      <c r="AQ348" s="291">
        <f t="shared" si="591"/>
        <v>0</v>
      </c>
      <c r="AR348" s="292"/>
      <c r="AS348" s="292"/>
      <c r="AT348" s="292"/>
      <c r="AU348" s="292"/>
      <c r="AV348" s="286">
        <f t="shared" si="647"/>
        <v>0</v>
      </c>
      <c r="AW348" s="286">
        <f t="shared" si="647"/>
        <v>0</v>
      </c>
      <c r="AX348" s="286">
        <f t="shared" si="647"/>
        <v>0</v>
      </c>
      <c r="AY348" s="286">
        <f t="shared" si="647"/>
        <v>0</v>
      </c>
      <c r="AZ348" s="286">
        <f t="shared" si="647"/>
        <v>0</v>
      </c>
      <c r="BA348" s="286">
        <f t="shared" si="647"/>
        <v>0</v>
      </c>
      <c r="BB348" s="150"/>
      <c r="BC348" s="287">
        <f t="shared" si="648"/>
        <v>19891.00000000004</v>
      </c>
      <c r="BD348" s="287">
        <f t="shared" si="648"/>
        <v>28631.200000000001</v>
      </c>
      <c r="BE348" s="333">
        <f t="shared" si="648"/>
        <v>42837.599999999991</v>
      </c>
      <c r="BF348" s="333">
        <f t="shared" si="648"/>
        <v>36204</v>
      </c>
      <c r="BG348" s="333">
        <f t="shared" si="648"/>
        <v>65378.400000000001</v>
      </c>
      <c r="BH348" s="333">
        <f t="shared" si="648"/>
        <v>50575</v>
      </c>
      <c r="BI348" s="333">
        <f t="shared" si="648"/>
        <v>19010</v>
      </c>
      <c r="BJ348" s="333">
        <f t="shared" si="648"/>
        <v>142908.40000000002</v>
      </c>
      <c r="BK348" s="333">
        <f t="shared" si="648"/>
        <v>6234.4</v>
      </c>
      <c r="BL348" s="333">
        <f t="shared" si="648"/>
        <v>5300</v>
      </c>
      <c r="BM348" s="333">
        <f t="shared" si="648"/>
        <v>11510.599999999999</v>
      </c>
      <c r="BN348" s="334">
        <f t="shared" si="493"/>
        <v>10</v>
      </c>
      <c r="BO348" s="87">
        <f t="shared" ref="BO348" si="677">VALUE(LEFT(C348,4)+IF($BN348&lt;4,1,0))</f>
        <v>2024</v>
      </c>
      <c r="BP348" s="87"/>
    </row>
    <row r="349" spans="1:68" s="35" customFormat="1" ht="9.75" customHeight="1" x14ac:dyDescent="0.2">
      <c r="A349" s="87" t="str">
        <f t="shared" ref="A349:A354" si="678">CONCATENATE(C349,G349,BN349)</f>
        <v>2024-25E4000000911</v>
      </c>
      <c r="B349" s="87" t="str">
        <f t="shared" ref="B349:B365" si="679">B347</f>
        <v>Y63</v>
      </c>
      <c r="C349" s="87" t="str">
        <f t="shared" ref="C349:C354" si="680">IF(D349=D$186,LEFT(C348,4)+1&amp;"-"&amp;RIGHT(C348,2)+1,C348)</f>
        <v>2024-25</v>
      </c>
      <c r="D349" s="35" t="s">
        <v>522</v>
      </c>
      <c r="F349" s="86" t="str">
        <f t="shared" ref="F349:H365" si="681">F347</f>
        <v>Y63</v>
      </c>
      <c r="G349" s="86" t="str">
        <f t="shared" si="681"/>
        <v>E40000009</v>
      </c>
      <c r="H349" s="87" t="str">
        <f t="shared" si="681"/>
        <v>North East and Yorkshire</v>
      </c>
      <c r="I349" s="292">
        <f t="shared" si="628"/>
        <v>400</v>
      </c>
      <c r="J349" s="292">
        <f t="shared" si="628"/>
        <v>124</v>
      </c>
      <c r="K349" s="292">
        <f t="shared" si="628"/>
        <v>55</v>
      </c>
      <c r="L349" s="292">
        <f t="shared" si="628"/>
        <v>29</v>
      </c>
      <c r="M349" s="292">
        <f t="shared" si="590"/>
        <v>390</v>
      </c>
      <c r="N349" s="292">
        <f t="shared" si="590"/>
        <v>39</v>
      </c>
      <c r="O349" s="292">
        <f t="shared" si="590"/>
        <v>51</v>
      </c>
      <c r="P349" s="292">
        <f t="shared" si="590"/>
        <v>13</v>
      </c>
      <c r="Q349" s="292">
        <f t="shared" si="629"/>
        <v>144</v>
      </c>
      <c r="R349" s="292">
        <f t="shared" si="629"/>
        <v>104</v>
      </c>
      <c r="S349" s="292">
        <f t="shared" si="593"/>
        <v>1478</v>
      </c>
      <c r="T349" s="293">
        <f t="shared" si="630"/>
        <v>275</v>
      </c>
      <c r="U349" s="290">
        <f t="shared" ref="U349:U354" si="682">BE349/T349</f>
        <v>98.545090909090916</v>
      </c>
      <c r="V349" s="290">
        <f t="shared" ref="V349:V354" si="683">BF349/T349</f>
        <v>86.52</v>
      </c>
      <c r="W349" s="290">
        <f t="shared" ref="W349:W354" si="684">BG349/T349</f>
        <v>159.81745454545455</v>
      </c>
      <c r="X349" s="289">
        <f t="shared" si="634"/>
        <v>609</v>
      </c>
      <c r="Y349" s="290">
        <f t="shared" ref="Y349:Y354" si="685">IFERROR(BH349/X349,"-")</f>
        <v>86.060919540229889</v>
      </c>
      <c r="Z349" s="290">
        <f t="shared" ref="Z349:Z354" si="686">IFERROR(BI349/X349,"-")</f>
        <v>31.827586206896552</v>
      </c>
      <c r="AA349" s="290">
        <f t="shared" ref="AA349:AA354" si="687">IFERROR(BJ349/X349,"-")</f>
        <v>255.70804597701152</v>
      </c>
      <c r="AB349" s="289">
        <f t="shared" si="638"/>
        <v>92</v>
      </c>
      <c r="AC349" s="290">
        <f t="shared" ref="AC349:AC354" si="688">IFERROR(BK349/AB349,"-")</f>
        <v>72.139130434782615</v>
      </c>
      <c r="AD349" s="290">
        <f t="shared" ref="AD349:AD354" si="689">IFERROR(BL349/AB349,"-")</f>
        <v>52.413043478260867</v>
      </c>
      <c r="AE349" s="290">
        <f t="shared" ref="AE349:AE354" si="690">IFERROR(BM349/AB349,"-")</f>
        <v>135.22608695652173</v>
      </c>
      <c r="AF349" s="287">
        <f t="shared" si="642"/>
        <v>153</v>
      </c>
      <c r="AG349" s="288">
        <f t="shared" ref="AG349:AG354" si="691">BC349/AI349</f>
        <v>145.68702290076308</v>
      </c>
      <c r="AH349" s="288">
        <f t="shared" ref="AH349:AH354" si="692">BD349/AI349</f>
        <v>204.87786259541986</v>
      </c>
      <c r="AI349" s="287">
        <f t="shared" si="645"/>
        <v>131</v>
      </c>
      <c r="AJ349" s="284">
        <f t="shared" si="645"/>
        <v>0</v>
      </c>
      <c r="AK349" s="284">
        <f t="shared" si="645"/>
        <v>0</v>
      </c>
      <c r="AL349" s="284">
        <f t="shared" si="611"/>
        <v>0</v>
      </c>
      <c r="AM349" s="284">
        <f t="shared" si="611"/>
        <v>0</v>
      </c>
      <c r="AN349" s="284">
        <f t="shared" si="646"/>
        <v>0</v>
      </c>
      <c r="AO349" s="284">
        <f t="shared" si="646"/>
        <v>0</v>
      </c>
      <c r="AP349" s="291">
        <f t="shared" si="591"/>
        <v>0</v>
      </c>
      <c r="AQ349" s="291">
        <f t="shared" si="591"/>
        <v>0</v>
      </c>
      <c r="AR349" s="292"/>
      <c r="AS349" s="292"/>
      <c r="AT349" s="292"/>
      <c r="AU349" s="292"/>
      <c r="AV349" s="286">
        <f t="shared" si="647"/>
        <v>0</v>
      </c>
      <c r="AW349" s="286">
        <f t="shared" si="647"/>
        <v>0</v>
      </c>
      <c r="AX349" s="286">
        <f t="shared" si="647"/>
        <v>0</v>
      </c>
      <c r="AY349" s="286">
        <f t="shared" si="647"/>
        <v>0</v>
      </c>
      <c r="AZ349" s="286">
        <f t="shared" si="647"/>
        <v>0</v>
      </c>
      <c r="BA349" s="286">
        <f t="shared" si="647"/>
        <v>0</v>
      </c>
      <c r="BB349" s="150"/>
      <c r="BC349" s="287">
        <f t="shared" si="648"/>
        <v>19084.999999999964</v>
      </c>
      <c r="BD349" s="287">
        <f t="shared" si="648"/>
        <v>26839</v>
      </c>
      <c r="BE349" s="333">
        <f t="shared" si="648"/>
        <v>27099.9</v>
      </c>
      <c r="BF349" s="333">
        <f t="shared" si="648"/>
        <v>23793</v>
      </c>
      <c r="BG349" s="333">
        <f t="shared" si="648"/>
        <v>43949.8</v>
      </c>
      <c r="BH349" s="333">
        <f t="shared" si="648"/>
        <v>52411.1</v>
      </c>
      <c r="BI349" s="333">
        <f t="shared" si="648"/>
        <v>19383</v>
      </c>
      <c r="BJ349" s="333">
        <f t="shared" si="648"/>
        <v>155726.20000000001</v>
      </c>
      <c r="BK349" s="333">
        <f t="shared" si="648"/>
        <v>6636.8</v>
      </c>
      <c r="BL349" s="333">
        <f t="shared" si="648"/>
        <v>4822</v>
      </c>
      <c r="BM349" s="333">
        <f t="shared" si="648"/>
        <v>12440.8</v>
      </c>
      <c r="BN349" s="334">
        <f t="shared" ref="BN349:BN365" si="693">MONTH(1&amp;$D349)</f>
        <v>11</v>
      </c>
      <c r="BO349" s="87">
        <f t="shared" ref="BO349:BO354" si="694">VALUE(LEFT(C349,4)+IF($BN349&lt;4,1,0))</f>
        <v>2024</v>
      </c>
      <c r="BP349" s="87"/>
    </row>
    <row r="350" spans="1:68" s="35" customFormat="1" ht="9.75" customHeight="1" x14ac:dyDescent="0.2">
      <c r="A350" s="87" t="str">
        <f t="shared" si="678"/>
        <v>2024-25E4000000912</v>
      </c>
      <c r="B350" s="87" t="str">
        <f t="shared" si="679"/>
        <v>Y63</v>
      </c>
      <c r="C350" s="87" t="str">
        <f t="shared" si="680"/>
        <v>2024-25</v>
      </c>
      <c r="D350" s="35" t="s">
        <v>523</v>
      </c>
      <c r="F350" s="86" t="str">
        <f t="shared" si="681"/>
        <v>Y63</v>
      </c>
      <c r="G350" s="86" t="str">
        <f t="shared" si="681"/>
        <v>E40000009</v>
      </c>
      <c r="H350" s="87" t="str">
        <f t="shared" si="681"/>
        <v>North East and Yorkshire</v>
      </c>
      <c r="I350" s="292">
        <f t="shared" si="628"/>
        <v>514</v>
      </c>
      <c r="J350" s="292">
        <f t="shared" si="628"/>
        <v>144</v>
      </c>
      <c r="K350" s="292">
        <f t="shared" si="628"/>
        <v>64</v>
      </c>
      <c r="L350" s="292">
        <f t="shared" si="628"/>
        <v>36</v>
      </c>
      <c r="M350" s="292">
        <f t="shared" ref="M350:P365" si="695">SUMIFS(M$729:M$10135, $BN$729:$BN$10135, $BN350,$BO$729:$BO$10135, $BO350, $B$729:$B$10135, $B350)</f>
        <v>500</v>
      </c>
      <c r="N350" s="292">
        <f t="shared" si="695"/>
        <v>41</v>
      </c>
      <c r="O350" s="292">
        <f t="shared" si="695"/>
        <v>61</v>
      </c>
      <c r="P350" s="292">
        <f t="shared" si="695"/>
        <v>19</v>
      </c>
      <c r="Q350" s="292">
        <f t="shared" si="629"/>
        <v>0</v>
      </c>
      <c r="R350" s="292">
        <f t="shared" si="629"/>
        <v>0</v>
      </c>
      <c r="S350" s="292">
        <f t="shared" si="593"/>
        <v>1702</v>
      </c>
      <c r="T350" s="293">
        <f t="shared" si="630"/>
        <v>500</v>
      </c>
      <c r="U350" s="290">
        <f t="shared" si="682"/>
        <v>104.97680000000001</v>
      </c>
      <c r="V350" s="290">
        <f t="shared" si="683"/>
        <v>88.475999999999999</v>
      </c>
      <c r="W350" s="290">
        <f t="shared" si="684"/>
        <v>163.07400000000001</v>
      </c>
      <c r="X350" s="289">
        <f t="shared" si="634"/>
        <v>642</v>
      </c>
      <c r="Y350" s="290">
        <f t="shared" si="685"/>
        <v>87.262616822429905</v>
      </c>
      <c r="Z350" s="290">
        <f t="shared" si="686"/>
        <v>31.024922118380061</v>
      </c>
      <c r="AA350" s="290">
        <f t="shared" si="687"/>
        <v>244.81619937694705</v>
      </c>
      <c r="AB350" s="289">
        <f t="shared" si="638"/>
        <v>105</v>
      </c>
      <c r="AC350" s="290">
        <f t="shared" si="688"/>
        <v>66.145714285714277</v>
      </c>
      <c r="AD350" s="290">
        <f t="shared" si="689"/>
        <v>51.771428571428572</v>
      </c>
      <c r="AE350" s="290">
        <f t="shared" si="690"/>
        <v>108.47999999999999</v>
      </c>
      <c r="AF350" s="287">
        <f t="shared" si="642"/>
        <v>138</v>
      </c>
      <c r="AG350" s="288">
        <f t="shared" si="691"/>
        <v>153.94017094017101</v>
      </c>
      <c r="AH350" s="288">
        <f t="shared" si="692"/>
        <v>219.48717948717947</v>
      </c>
      <c r="AI350" s="287">
        <f t="shared" si="645"/>
        <v>117</v>
      </c>
      <c r="AJ350" s="284">
        <f t="shared" si="645"/>
        <v>0</v>
      </c>
      <c r="AK350" s="284">
        <f t="shared" si="645"/>
        <v>0</v>
      </c>
      <c r="AL350" s="284">
        <f t="shared" si="611"/>
        <v>143</v>
      </c>
      <c r="AM350" s="284">
        <f t="shared" si="611"/>
        <v>600</v>
      </c>
      <c r="AN350" s="284">
        <f t="shared" si="646"/>
        <v>0</v>
      </c>
      <c r="AO350" s="284">
        <f t="shared" si="646"/>
        <v>0</v>
      </c>
      <c r="AP350" s="291">
        <f t="shared" ref="AP350:AQ365" si="696">SUMIFS(AP$729:AP$10135, $BN$729:$BN$10135, $BN350,$BO$729:$BO$10135, $BO350, $B$729:$B$10135, $B350)</f>
        <v>0</v>
      </c>
      <c r="AQ350" s="291">
        <f t="shared" si="696"/>
        <v>0</v>
      </c>
      <c r="AR350" s="292"/>
      <c r="AS350" s="292"/>
      <c r="AT350" s="292"/>
      <c r="AU350" s="292"/>
      <c r="AV350" s="286">
        <f t="shared" si="647"/>
        <v>0</v>
      </c>
      <c r="AW350" s="286">
        <f t="shared" si="647"/>
        <v>0</v>
      </c>
      <c r="AX350" s="286">
        <f t="shared" si="647"/>
        <v>0</v>
      </c>
      <c r="AY350" s="286">
        <f t="shared" si="647"/>
        <v>0</v>
      </c>
      <c r="AZ350" s="286">
        <f t="shared" si="647"/>
        <v>0</v>
      </c>
      <c r="BA350" s="286">
        <f t="shared" si="647"/>
        <v>0</v>
      </c>
      <c r="BB350" s="150"/>
      <c r="BC350" s="287">
        <f t="shared" si="648"/>
        <v>18011.000000000007</v>
      </c>
      <c r="BD350" s="287">
        <f t="shared" si="648"/>
        <v>25680</v>
      </c>
      <c r="BE350" s="333">
        <f t="shared" si="648"/>
        <v>52488.400000000009</v>
      </c>
      <c r="BF350" s="333">
        <f t="shared" si="648"/>
        <v>44238</v>
      </c>
      <c r="BG350" s="333">
        <f t="shared" si="648"/>
        <v>81537</v>
      </c>
      <c r="BH350" s="333">
        <f t="shared" si="648"/>
        <v>56022.6</v>
      </c>
      <c r="BI350" s="333">
        <f t="shared" si="648"/>
        <v>19918</v>
      </c>
      <c r="BJ350" s="333">
        <f t="shared" si="648"/>
        <v>157172</v>
      </c>
      <c r="BK350" s="333">
        <f t="shared" si="648"/>
        <v>6945.2999999999993</v>
      </c>
      <c r="BL350" s="333">
        <f t="shared" si="648"/>
        <v>5436</v>
      </c>
      <c r="BM350" s="333">
        <f t="shared" si="648"/>
        <v>11390.4</v>
      </c>
      <c r="BN350" s="334">
        <f t="shared" si="693"/>
        <v>12</v>
      </c>
      <c r="BO350" s="87">
        <f t="shared" si="694"/>
        <v>2024</v>
      </c>
      <c r="BP350" s="87"/>
    </row>
    <row r="351" spans="1:68" s="35" customFormat="1" ht="9.75" customHeight="1" x14ac:dyDescent="0.2">
      <c r="A351" s="87" t="str">
        <f t="shared" si="678"/>
        <v>2024-25E400000091</v>
      </c>
      <c r="B351" s="87" t="str">
        <f t="shared" si="679"/>
        <v>Y63</v>
      </c>
      <c r="C351" s="87" t="str">
        <f t="shared" si="680"/>
        <v>2024-25</v>
      </c>
      <c r="D351" s="35" t="s">
        <v>524</v>
      </c>
      <c r="F351" s="86" t="str">
        <f t="shared" si="681"/>
        <v>Y63</v>
      </c>
      <c r="G351" s="86" t="str">
        <f t="shared" si="681"/>
        <v>E40000009</v>
      </c>
      <c r="H351" s="87" t="str">
        <f t="shared" si="681"/>
        <v>North East and Yorkshire</v>
      </c>
      <c r="I351" s="292">
        <f t="shared" si="628"/>
        <v>583</v>
      </c>
      <c r="J351" s="292">
        <f t="shared" si="628"/>
        <v>152</v>
      </c>
      <c r="K351" s="292">
        <f t="shared" si="628"/>
        <v>67</v>
      </c>
      <c r="L351" s="292">
        <f t="shared" si="628"/>
        <v>38</v>
      </c>
      <c r="M351" s="292">
        <f t="shared" si="695"/>
        <v>566</v>
      </c>
      <c r="N351" s="292">
        <f t="shared" si="695"/>
        <v>43</v>
      </c>
      <c r="O351" s="292">
        <f t="shared" si="695"/>
        <v>63</v>
      </c>
      <c r="P351" s="292">
        <f t="shared" si="695"/>
        <v>20</v>
      </c>
      <c r="Q351" s="292">
        <f t="shared" si="629"/>
        <v>0</v>
      </c>
      <c r="R351" s="292">
        <f t="shared" si="629"/>
        <v>0</v>
      </c>
      <c r="S351" s="292">
        <f t="shared" si="593"/>
        <v>1791</v>
      </c>
      <c r="T351" s="293">
        <f t="shared" si="630"/>
        <v>535</v>
      </c>
      <c r="U351" s="290">
        <f t="shared" si="682"/>
        <v>87.852149532710285</v>
      </c>
      <c r="V351" s="290">
        <f t="shared" si="683"/>
        <v>76.244859813084119</v>
      </c>
      <c r="W351" s="290">
        <f t="shared" si="684"/>
        <v>133.04485981308412</v>
      </c>
      <c r="X351" s="289">
        <f t="shared" si="634"/>
        <v>757</v>
      </c>
      <c r="Y351" s="290">
        <f t="shared" si="685"/>
        <v>85.983487450462349</v>
      </c>
      <c r="Z351" s="290">
        <f t="shared" si="686"/>
        <v>30.319022457067373</v>
      </c>
      <c r="AA351" s="290">
        <f t="shared" si="687"/>
        <v>243.57278731836197</v>
      </c>
      <c r="AB351" s="289">
        <f t="shared" si="638"/>
        <v>134</v>
      </c>
      <c r="AC351" s="290">
        <f t="shared" si="688"/>
        <v>62.704477611940298</v>
      </c>
      <c r="AD351" s="290">
        <f t="shared" si="689"/>
        <v>50.64179104477612</v>
      </c>
      <c r="AE351" s="290">
        <f t="shared" si="690"/>
        <v>106.77910447761194</v>
      </c>
      <c r="AF351" s="287">
        <f t="shared" si="642"/>
        <v>150</v>
      </c>
      <c r="AG351" s="288">
        <f t="shared" si="691"/>
        <v>143.70542635658933</v>
      </c>
      <c r="AH351" s="288">
        <f t="shared" si="692"/>
        <v>197.68992248062017</v>
      </c>
      <c r="AI351" s="287">
        <f t="shared" si="645"/>
        <v>129</v>
      </c>
      <c r="AJ351" s="284">
        <f t="shared" si="645"/>
        <v>182</v>
      </c>
      <c r="AK351" s="284">
        <f t="shared" si="645"/>
        <v>268</v>
      </c>
      <c r="AL351" s="284">
        <f t="shared" si="611"/>
        <v>0</v>
      </c>
      <c r="AM351" s="284">
        <f t="shared" si="611"/>
        <v>0</v>
      </c>
      <c r="AN351" s="284">
        <f t="shared" si="646"/>
        <v>0</v>
      </c>
      <c r="AO351" s="284">
        <f t="shared" si="646"/>
        <v>0</v>
      </c>
      <c r="AP351" s="291">
        <f t="shared" si="696"/>
        <v>0</v>
      </c>
      <c r="AQ351" s="291">
        <f t="shared" si="696"/>
        <v>0</v>
      </c>
      <c r="AR351" s="292"/>
      <c r="AS351" s="292"/>
      <c r="AT351" s="292"/>
      <c r="AU351" s="292"/>
      <c r="AV351" s="286">
        <f t="shared" si="647"/>
        <v>0</v>
      </c>
      <c r="AW351" s="286">
        <f t="shared" si="647"/>
        <v>0</v>
      </c>
      <c r="AX351" s="286">
        <f t="shared" si="647"/>
        <v>0</v>
      </c>
      <c r="AY351" s="286">
        <f t="shared" si="647"/>
        <v>0</v>
      </c>
      <c r="AZ351" s="286">
        <f t="shared" si="647"/>
        <v>0</v>
      </c>
      <c r="BA351" s="286">
        <f t="shared" si="647"/>
        <v>0</v>
      </c>
      <c r="BB351" s="150"/>
      <c r="BC351" s="287">
        <f t="shared" si="648"/>
        <v>18538.000000000022</v>
      </c>
      <c r="BD351" s="287">
        <f t="shared" si="648"/>
        <v>25502</v>
      </c>
      <c r="BE351" s="333">
        <f t="shared" si="648"/>
        <v>47000.9</v>
      </c>
      <c r="BF351" s="333">
        <f t="shared" si="648"/>
        <v>40791</v>
      </c>
      <c r="BG351" s="333">
        <f t="shared" si="648"/>
        <v>71179</v>
      </c>
      <c r="BH351" s="333">
        <f t="shared" si="648"/>
        <v>65089.5</v>
      </c>
      <c r="BI351" s="333">
        <f t="shared" si="648"/>
        <v>22951.5</v>
      </c>
      <c r="BJ351" s="333">
        <f t="shared" si="648"/>
        <v>184384.6</v>
      </c>
      <c r="BK351" s="333">
        <f t="shared" si="648"/>
        <v>8402.4</v>
      </c>
      <c r="BL351" s="333">
        <f t="shared" si="648"/>
        <v>6786</v>
      </c>
      <c r="BM351" s="333">
        <f t="shared" si="648"/>
        <v>14308.4</v>
      </c>
      <c r="BN351" s="334">
        <f t="shared" si="693"/>
        <v>1</v>
      </c>
      <c r="BO351" s="87">
        <f t="shared" si="694"/>
        <v>2025</v>
      </c>
      <c r="BP351" s="87"/>
    </row>
    <row r="352" spans="1:68" s="35" customFormat="1" ht="9.75" customHeight="1" x14ac:dyDescent="0.2">
      <c r="A352" s="87" t="str">
        <f t="shared" si="678"/>
        <v>2024-25E400000092</v>
      </c>
      <c r="B352" s="87" t="str">
        <f t="shared" si="679"/>
        <v>Y63</v>
      </c>
      <c r="C352" s="87" t="str">
        <f t="shared" si="680"/>
        <v>2024-25</v>
      </c>
      <c r="D352" s="35" t="s">
        <v>525</v>
      </c>
      <c r="F352" s="86" t="str">
        <f t="shared" si="681"/>
        <v>Y63</v>
      </c>
      <c r="G352" s="86" t="str">
        <f t="shared" si="681"/>
        <v>E40000009</v>
      </c>
      <c r="H352" s="87" t="str">
        <f t="shared" si="681"/>
        <v>North East and Yorkshire</v>
      </c>
      <c r="I352" s="292">
        <f t="shared" si="628"/>
        <v>441</v>
      </c>
      <c r="J352" s="292">
        <f t="shared" si="628"/>
        <v>130</v>
      </c>
      <c r="K352" s="292">
        <f t="shared" si="628"/>
        <v>58</v>
      </c>
      <c r="L352" s="292">
        <f t="shared" si="628"/>
        <v>32</v>
      </c>
      <c r="M352" s="292">
        <f t="shared" si="695"/>
        <v>431</v>
      </c>
      <c r="N352" s="292">
        <f t="shared" si="695"/>
        <v>35</v>
      </c>
      <c r="O352" s="292">
        <f t="shared" si="695"/>
        <v>56</v>
      </c>
      <c r="P352" s="292">
        <f t="shared" si="695"/>
        <v>18</v>
      </c>
      <c r="Q352" s="292">
        <f t="shared" si="629"/>
        <v>167</v>
      </c>
      <c r="R352" s="292">
        <f t="shared" si="629"/>
        <v>118</v>
      </c>
      <c r="S352" s="292">
        <f t="shared" si="593"/>
        <v>1401</v>
      </c>
      <c r="T352" s="293">
        <f t="shared" si="630"/>
        <v>478</v>
      </c>
      <c r="U352" s="290">
        <f t="shared" si="682"/>
        <v>87.395397489539747</v>
      </c>
      <c r="V352" s="290">
        <f t="shared" si="683"/>
        <v>77.623430962343093</v>
      </c>
      <c r="W352" s="290">
        <f t="shared" si="684"/>
        <v>128.81004184100419</v>
      </c>
      <c r="X352" s="289">
        <f t="shared" si="634"/>
        <v>668</v>
      </c>
      <c r="Y352" s="290">
        <f t="shared" si="685"/>
        <v>91.917964071856289</v>
      </c>
      <c r="Z352" s="290">
        <f t="shared" si="686"/>
        <v>32.514970059880241</v>
      </c>
      <c r="AA352" s="290">
        <f t="shared" si="687"/>
        <v>250.93952095808379</v>
      </c>
      <c r="AB352" s="289">
        <f t="shared" si="638"/>
        <v>116</v>
      </c>
      <c r="AC352" s="290">
        <f t="shared" si="688"/>
        <v>67</v>
      </c>
      <c r="AD352" s="290">
        <f t="shared" si="689"/>
        <v>49.724137931034484</v>
      </c>
      <c r="AE352" s="290">
        <f t="shared" si="690"/>
        <v>111.31034482758621</v>
      </c>
      <c r="AF352" s="287">
        <f t="shared" si="642"/>
        <v>149</v>
      </c>
      <c r="AG352" s="288">
        <f t="shared" si="691"/>
        <v>141.10370370370416</v>
      </c>
      <c r="AH352" s="288">
        <f t="shared" si="692"/>
        <v>188.06518518518519</v>
      </c>
      <c r="AI352" s="287">
        <f t="shared" si="645"/>
        <v>135</v>
      </c>
      <c r="AJ352" s="284">
        <f t="shared" si="645"/>
        <v>0</v>
      </c>
      <c r="AK352" s="284">
        <f t="shared" si="645"/>
        <v>0</v>
      </c>
      <c r="AL352" s="284">
        <f t="shared" si="611"/>
        <v>0</v>
      </c>
      <c r="AM352" s="284">
        <f t="shared" si="611"/>
        <v>0</v>
      </c>
      <c r="AN352" s="284">
        <f t="shared" si="646"/>
        <v>0</v>
      </c>
      <c r="AO352" s="284">
        <f t="shared" si="646"/>
        <v>0</v>
      </c>
      <c r="AP352" s="291">
        <f t="shared" si="696"/>
        <v>0</v>
      </c>
      <c r="AQ352" s="291">
        <f t="shared" si="696"/>
        <v>0</v>
      </c>
      <c r="AR352" s="292"/>
      <c r="AS352" s="292"/>
      <c r="AT352" s="292"/>
      <c r="AU352" s="292"/>
      <c r="AV352" s="286">
        <f t="shared" si="647"/>
        <v>0</v>
      </c>
      <c r="AW352" s="286">
        <f t="shared" si="647"/>
        <v>0</v>
      </c>
      <c r="AX352" s="286">
        <f t="shared" si="647"/>
        <v>0</v>
      </c>
      <c r="AY352" s="286">
        <f t="shared" si="647"/>
        <v>0</v>
      </c>
      <c r="AZ352" s="286">
        <f t="shared" si="647"/>
        <v>0</v>
      </c>
      <c r="BA352" s="286">
        <f t="shared" si="647"/>
        <v>0</v>
      </c>
      <c r="BB352" s="150"/>
      <c r="BC352" s="287">
        <f t="shared" si="648"/>
        <v>19049.000000000062</v>
      </c>
      <c r="BD352" s="287">
        <f t="shared" si="648"/>
        <v>25388.799999999999</v>
      </c>
      <c r="BE352" s="333">
        <f t="shared" si="648"/>
        <v>41775</v>
      </c>
      <c r="BF352" s="333">
        <f t="shared" si="648"/>
        <v>37104</v>
      </c>
      <c r="BG352" s="333">
        <f t="shared" si="648"/>
        <v>61571.200000000004</v>
      </c>
      <c r="BH352" s="333">
        <f t="shared" si="648"/>
        <v>61401.200000000004</v>
      </c>
      <c r="BI352" s="333">
        <f t="shared" si="648"/>
        <v>21720</v>
      </c>
      <c r="BJ352" s="333">
        <f t="shared" si="648"/>
        <v>167627.59999999998</v>
      </c>
      <c r="BK352" s="333">
        <f t="shared" si="648"/>
        <v>7772</v>
      </c>
      <c r="BL352" s="333">
        <f t="shared" si="648"/>
        <v>5768</v>
      </c>
      <c r="BM352" s="333">
        <f t="shared" si="648"/>
        <v>12912</v>
      </c>
      <c r="BN352" s="334">
        <f t="shared" si="693"/>
        <v>2</v>
      </c>
      <c r="BO352" s="87">
        <f t="shared" si="694"/>
        <v>2025</v>
      </c>
      <c r="BP352" s="87"/>
    </row>
    <row r="353" spans="1:69" s="35" customFormat="1" ht="9.75" customHeight="1" x14ac:dyDescent="0.2">
      <c r="A353" s="87" t="str">
        <f t="shared" si="678"/>
        <v>2024-25E400000093</v>
      </c>
      <c r="B353" s="87" t="str">
        <f t="shared" si="679"/>
        <v>Y63</v>
      </c>
      <c r="C353" s="87" t="str">
        <f t="shared" si="680"/>
        <v>2024-25</v>
      </c>
      <c r="D353" s="35" t="s">
        <v>526</v>
      </c>
      <c r="F353" s="86" t="str">
        <f t="shared" si="681"/>
        <v>Y63</v>
      </c>
      <c r="G353" s="86" t="str">
        <f t="shared" si="681"/>
        <v>E40000009</v>
      </c>
      <c r="H353" s="87" t="str">
        <f t="shared" si="681"/>
        <v>North East and Yorkshire</v>
      </c>
      <c r="I353" s="292">
        <f t="shared" si="628"/>
        <v>471</v>
      </c>
      <c r="J353" s="292">
        <f t="shared" si="628"/>
        <v>131</v>
      </c>
      <c r="K353" s="292">
        <f t="shared" si="628"/>
        <v>78</v>
      </c>
      <c r="L353" s="292">
        <f t="shared" si="628"/>
        <v>41</v>
      </c>
      <c r="M353" s="292">
        <f t="shared" si="695"/>
        <v>453</v>
      </c>
      <c r="N353" s="292">
        <f t="shared" si="695"/>
        <v>47</v>
      </c>
      <c r="O353" s="292">
        <f t="shared" si="695"/>
        <v>69</v>
      </c>
      <c r="P353" s="292">
        <f t="shared" si="695"/>
        <v>22</v>
      </c>
      <c r="Q353" s="292">
        <f t="shared" si="629"/>
        <v>0</v>
      </c>
      <c r="R353" s="292">
        <f t="shared" si="629"/>
        <v>0</v>
      </c>
      <c r="S353" s="292">
        <f t="shared" si="593"/>
        <v>1381</v>
      </c>
      <c r="T353" s="293">
        <f t="shared" si="630"/>
        <v>439</v>
      </c>
      <c r="U353" s="290">
        <f t="shared" si="682"/>
        <v>90.525740318906614</v>
      </c>
      <c r="V353" s="290">
        <f t="shared" si="683"/>
        <v>79.58542141230069</v>
      </c>
      <c r="W353" s="290">
        <f t="shared" si="684"/>
        <v>136.00091116173121</v>
      </c>
      <c r="X353" s="289">
        <f t="shared" si="634"/>
        <v>686</v>
      </c>
      <c r="Y353" s="290">
        <f t="shared" si="685"/>
        <v>82.853935860058314</v>
      </c>
      <c r="Z353" s="290">
        <f t="shared" si="686"/>
        <v>36.580174927113703</v>
      </c>
      <c r="AA353" s="290">
        <f t="shared" si="687"/>
        <v>207.63206997084544</v>
      </c>
      <c r="AB353" s="289">
        <f t="shared" si="638"/>
        <v>125</v>
      </c>
      <c r="AC353" s="290">
        <f t="shared" si="688"/>
        <v>70.363199999999992</v>
      </c>
      <c r="AD353" s="290">
        <f t="shared" si="689"/>
        <v>58.567999999999998</v>
      </c>
      <c r="AE353" s="290">
        <f t="shared" si="690"/>
        <v>114.6096</v>
      </c>
      <c r="AF353" s="287">
        <f t="shared" si="642"/>
        <v>184</v>
      </c>
      <c r="AG353" s="288">
        <f t="shared" si="691"/>
        <v>142.98214285714303</v>
      </c>
      <c r="AH353" s="288">
        <f t="shared" si="692"/>
        <v>181.96904761904761</v>
      </c>
      <c r="AI353" s="287">
        <f t="shared" si="645"/>
        <v>168</v>
      </c>
      <c r="AJ353" s="284">
        <f t="shared" si="645"/>
        <v>0</v>
      </c>
      <c r="AK353" s="284">
        <f t="shared" si="645"/>
        <v>0</v>
      </c>
      <c r="AL353" s="284">
        <f t="shared" si="611"/>
        <v>269</v>
      </c>
      <c r="AM353" s="284">
        <f t="shared" si="611"/>
        <v>600</v>
      </c>
      <c r="AN353" s="284">
        <f t="shared" si="646"/>
        <v>0</v>
      </c>
      <c r="AO353" s="284">
        <f t="shared" si="646"/>
        <v>0</v>
      </c>
      <c r="AP353" s="291">
        <f t="shared" si="696"/>
        <v>0</v>
      </c>
      <c r="AQ353" s="291">
        <f t="shared" si="696"/>
        <v>0</v>
      </c>
      <c r="AR353" s="292"/>
      <c r="AS353" s="292"/>
      <c r="AT353" s="292"/>
      <c r="AU353" s="292"/>
      <c r="AV353" s="286">
        <f t="shared" si="647"/>
        <v>0</v>
      </c>
      <c r="AW353" s="286">
        <f t="shared" si="647"/>
        <v>0</v>
      </c>
      <c r="AX353" s="286">
        <f t="shared" si="647"/>
        <v>0</v>
      </c>
      <c r="AY353" s="286">
        <f t="shared" si="647"/>
        <v>0</v>
      </c>
      <c r="AZ353" s="286">
        <f t="shared" si="647"/>
        <v>0</v>
      </c>
      <c r="BA353" s="286">
        <f t="shared" si="647"/>
        <v>0</v>
      </c>
      <c r="BB353" s="150"/>
      <c r="BC353" s="287">
        <f t="shared" si="648"/>
        <v>24021.000000000029</v>
      </c>
      <c r="BD353" s="287">
        <f t="shared" si="648"/>
        <v>30570.799999999999</v>
      </c>
      <c r="BE353" s="333">
        <f t="shared" si="648"/>
        <v>39740.800000000003</v>
      </c>
      <c r="BF353" s="333">
        <f t="shared" si="648"/>
        <v>34938</v>
      </c>
      <c r="BG353" s="333">
        <f t="shared" si="648"/>
        <v>59704.4</v>
      </c>
      <c r="BH353" s="333">
        <f t="shared" si="648"/>
        <v>56837.8</v>
      </c>
      <c r="BI353" s="333">
        <f t="shared" si="648"/>
        <v>25094</v>
      </c>
      <c r="BJ353" s="333">
        <f t="shared" si="648"/>
        <v>142435.59999999998</v>
      </c>
      <c r="BK353" s="333">
        <f t="shared" si="648"/>
        <v>8795.4</v>
      </c>
      <c r="BL353" s="333">
        <f t="shared" si="648"/>
        <v>7321</v>
      </c>
      <c r="BM353" s="333">
        <f t="shared" si="648"/>
        <v>14326.2</v>
      </c>
      <c r="BN353" s="334">
        <f t="shared" si="693"/>
        <v>3</v>
      </c>
      <c r="BO353" s="87">
        <f t="shared" si="694"/>
        <v>2025</v>
      </c>
      <c r="BP353" s="87"/>
    </row>
    <row r="354" spans="1:69" s="35" customFormat="1" ht="9.75" customHeight="1" x14ac:dyDescent="0.2">
      <c r="A354" s="87" t="str">
        <f t="shared" si="678"/>
        <v>2025-26E400000094</v>
      </c>
      <c r="B354" s="87" t="str">
        <f t="shared" si="679"/>
        <v>Y63</v>
      </c>
      <c r="C354" s="87" t="str">
        <f t="shared" si="680"/>
        <v>2025-26</v>
      </c>
      <c r="D354" s="35" t="s">
        <v>514</v>
      </c>
      <c r="F354" s="86" t="str">
        <f t="shared" si="681"/>
        <v>Y63</v>
      </c>
      <c r="G354" s="86" t="str">
        <f t="shared" si="681"/>
        <v>E40000009</v>
      </c>
      <c r="H354" s="87" t="str">
        <f t="shared" si="681"/>
        <v>North East and Yorkshire</v>
      </c>
      <c r="I354" s="292">
        <f t="shared" si="628"/>
        <v>448</v>
      </c>
      <c r="J354" s="292">
        <f t="shared" si="628"/>
        <v>112</v>
      </c>
      <c r="K354" s="292">
        <f t="shared" si="628"/>
        <v>68</v>
      </c>
      <c r="L354" s="292">
        <f t="shared" si="628"/>
        <v>31</v>
      </c>
      <c r="M354" s="292">
        <f t="shared" si="695"/>
        <v>443</v>
      </c>
      <c r="N354" s="292">
        <f t="shared" si="695"/>
        <v>35</v>
      </c>
      <c r="O354" s="292">
        <f t="shared" si="695"/>
        <v>67</v>
      </c>
      <c r="P354" s="292">
        <f t="shared" si="695"/>
        <v>14</v>
      </c>
      <c r="Q354" s="292">
        <f t="shared" si="629"/>
        <v>0</v>
      </c>
      <c r="R354" s="292">
        <f t="shared" si="629"/>
        <v>0</v>
      </c>
      <c r="S354" s="292">
        <f t="shared" si="593"/>
        <v>1301</v>
      </c>
      <c r="T354" s="293">
        <f t="shared" si="630"/>
        <v>542</v>
      </c>
      <c r="U354" s="290">
        <f t="shared" si="682"/>
        <v>81.181549815498144</v>
      </c>
      <c r="V354" s="290">
        <f t="shared" si="683"/>
        <v>72.833948339483399</v>
      </c>
      <c r="W354" s="290">
        <f t="shared" si="684"/>
        <v>125.5719557195572</v>
      </c>
      <c r="X354" s="289">
        <f t="shared" si="634"/>
        <v>666</v>
      </c>
      <c r="Y354" s="290">
        <f t="shared" si="685"/>
        <v>83.391891891891888</v>
      </c>
      <c r="Z354" s="290">
        <f t="shared" si="686"/>
        <v>30.594594594594593</v>
      </c>
      <c r="AA354" s="290">
        <f t="shared" si="687"/>
        <v>228.11351351351351</v>
      </c>
      <c r="AB354" s="289">
        <f t="shared" si="638"/>
        <v>116</v>
      </c>
      <c r="AC354" s="290">
        <f t="shared" si="688"/>
        <v>61.503448275862063</v>
      </c>
      <c r="AD354" s="290">
        <f t="shared" si="689"/>
        <v>51.5</v>
      </c>
      <c r="AE354" s="290">
        <f t="shared" si="690"/>
        <v>99.437931034482759</v>
      </c>
      <c r="AF354" s="287">
        <f t="shared" si="642"/>
        <v>176</v>
      </c>
      <c r="AG354" s="288">
        <f t="shared" si="691"/>
        <v>135.49673202614377</v>
      </c>
      <c r="AH354" s="288">
        <f t="shared" si="692"/>
        <v>189.13333333333335</v>
      </c>
      <c r="AI354" s="287">
        <f t="shared" si="645"/>
        <v>153</v>
      </c>
      <c r="AJ354" s="284">
        <f t="shared" si="645"/>
        <v>156</v>
      </c>
      <c r="AK354" s="284">
        <f t="shared" si="645"/>
        <v>263</v>
      </c>
      <c r="AL354" s="284">
        <f t="shared" si="611"/>
        <v>0</v>
      </c>
      <c r="AM354" s="284">
        <f t="shared" si="611"/>
        <v>0</v>
      </c>
      <c r="AN354" s="284">
        <f t="shared" si="646"/>
        <v>0</v>
      </c>
      <c r="AO354" s="284">
        <f t="shared" si="646"/>
        <v>0</v>
      </c>
      <c r="AP354" s="291">
        <f t="shared" si="696"/>
        <v>0</v>
      </c>
      <c r="AQ354" s="291">
        <f t="shared" si="696"/>
        <v>0</v>
      </c>
      <c r="AR354" s="292"/>
      <c r="AS354" s="292"/>
      <c r="AT354" s="292"/>
      <c r="AU354" s="292"/>
      <c r="AV354" s="286">
        <f t="shared" si="647"/>
        <v>0</v>
      </c>
      <c r="AW354" s="286">
        <f t="shared" si="647"/>
        <v>0</v>
      </c>
      <c r="AX354" s="286">
        <f t="shared" si="647"/>
        <v>0</v>
      </c>
      <c r="AY354" s="286">
        <f t="shared" si="647"/>
        <v>0</v>
      </c>
      <c r="AZ354" s="286">
        <f t="shared" si="647"/>
        <v>0</v>
      </c>
      <c r="BA354" s="286">
        <f t="shared" si="647"/>
        <v>0</v>
      </c>
      <c r="BB354" s="150"/>
      <c r="BC354" s="287">
        <f t="shared" si="648"/>
        <v>20730.999999999996</v>
      </c>
      <c r="BD354" s="287">
        <f t="shared" si="648"/>
        <v>28937.4</v>
      </c>
      <c r="BE354" s="333">
        <f t="shared" si="648"/>
        <v>44000.399999999994</v>
      </c>
      <c r="BF354" s="333">
        <f t="shared" si="648"/>
        <v>39476</v>
      </c>
      <c r="BG354" s="333">
        <f t="shared" si="648"/>
        <v>68060</v>
      </c>
      <c r="BH354" s="333">
        <f t="shared" si="648"/>
        <v>55539</v>
      </c>
      <c r="BI354" s="333">
        <f t="shared" si="648"/>
        <v>20376</v>
      </c>
      <c r="BJ354" s="333">
        <f t="shared" si="648"/>
        <v>151923.6</v>
      </c>
      <c r="BK354" s="333">
        <f t="shared" si="648"/>
        <v>7134.4</v>
      </c>
      <c r="BL354" s="333">
        <f t="shared" si="648"/>
        <v>5974</v>
      </c>
      <c r="BM354" s="333">
        <f t="shared" si="648"/>
        <v>11534.8</v>
      </c>
      <c r="BN354" s="334">
        <f t="shared" si="693"/>
        <v>4</v>
      </c>
      <c r="BO354" s="87">
        <f t="shared" si="694"/>
        <v>2025</v>
      </c>
      <c r="BP354" s="87"/>
    </row>
    <row r="355" spans="1:69" s="35" customFormat="1" ht="9.75" customHeight="1" x14ac:dyDescent="0.2">
      <c r="A355" s="87" t="str">
        <f t="shared" ref="A355" si="697">CONCATENATE(C355,G355,BN355)</f>
        <v>2025-26E400000095</v>
      </c>
      <c r="B355" s="87" t="str">
        <f t="shared" si="679"/>
        <v>Y63</v>
      </c>
      <c r="C355" s="87" t="str">
        <f t="shared" ref="C355" si="698">IF(D355=D$186,LEFT(C354,4)+1&amp;"-"&amp;RIGHT(C354,2)+1,C354)</f>
        <v>2025-26</v>
      </c>
      <c r="D355" s="35" t="s">
        <v>516</v>
      </c>
      <c r="F355" s="86" t="str">
        <f t="shared" si="681"/>
        <v>Y63</v>
      </c>
      <c r="G355" s="86" t="str">
        <f t="shared" si="681"/>
        <v>E40000009</v>
      </c>
      <c r="H355" s="87" t="str">
        <f t="shared" si="681"/>
        <v>North East and Yorkshire</v>
      </c>
      <c r="I355" s="292">
        <f t="shared" si="628"/>
        <v>430</v>
      </c>
      <c r="J355" s="292">
        <f t="shared" si="628"/>
        <v>114</v>
      </c>
      <c r="K355" s="292">
        <f t="shared" si="628"/>
        <v>64</v>
      </c>
      <c r="L355" s="292">
        <f t="shared" si="628"/>
        <v>30</v>
      </c>
      <c r="M355" s="292">
        <f t="shared" si="695"/>
        <v>417</v>
      </c>
      <c r="N355" s="292">
        <f t="shared" si="695"/>
        <v>43</v>
      </c>
      <c r="O355" s="292">
        <f t="shared" si="695"/>
        <v>60</v>
      </c>
      <c r="P355" s="292">
        <f t="shared" si="695"/>
        <v>19</v>
      </c>
      <c r="Q355" s="292">
        <f t="shared" si="629"/>
        <v>157</v>
      </c>
      <c r="R355" s="292">
        <f t="shared" si="629"/>
        <v>110</v>
      </c>
      <c r="S355" s="292">
        <f t="shared" si="593"/>
        <v>1290</v>
      </c>
      <c r="T355" s="293">
        <f t="shared" si="630"/>
        <v>608</v>
      </c>
      <c r="U355" s="290">
        <f t="shared" ref="U355" si="699">BE355/T355</f>
        <v>81.705098684210526</v>
      </c>
      <c r="V355" s="290">
        <f t="shared" ref="V355" si="700">BF355/T355</f>
        <v>73.465460526315795</v>
      </c>
      <c r="W355" s="290">
        <f t="shared" ref="W355" si="701">BG355/T355</f>
        <v>120.93092105263158</v>
      </c>
      <c r="X355" s="289">
        <f t="shared" si="634"/>
        <v>720</v>
      </c>
      <c r="Y355" s="290">
        <f t="shared" ref="Y355" si="702">IFERROR(BH355/X355,"-")</f>
        <v>77.063888888888883</v>
      </c>
      <c r="Z355" s="290">
        <f t="shared" ref="Z355" si="703">IFERROR(BI355/X355,"-")</f>
        <v>32.4375</v>
      </c>
      <c r="AA355" s="290">
        <f t="shared" ref="AA355" si="704">IFERROR(BJ355/X355,"-")</f>
        <v>204.96527777777777</v>
      </c>
      <c r="AB355" s="289">
        <f t="shared" si="638"/>
        <v>136</v>
      </c>
      <c r="AC355" s="290">
        <f t="shared" ref="AC355" si="705">IFERROR(BK355/AB355,"-")</f>
        <v>67.076470588235296</v>
      </c>
      <c r="AD355" s="290">
        <f t="shared" ref="AD355" si="706">IFERROR(BL355/AB355,"-")</f>
        <v>48.941176470588232</v>
      </c>
      <c r="AE355" s="290">
        <f t="shared" ref="AE355" si="707">IFERROR(BM355/AB355,"-")</f>
        <v>110.94705882352942</v>
      </c>
      <c r="AF355" s="287">
        <f t="shared" si="642"/>
        <v>159</v>
      </c>
      <c r="AG355" s="288">
        <f t="shared" ref="AG355" si="708">BC355/AI355</f>
        <v>140.2657342657343</v>
      </c>
      <c r="AH355" s="288">
        <f t="shared" ref="AH355" si="709">BD355/AI355</f>
        <v>205.08811188811191</v>
      </c>
      <c r="AI355" s="287">
        <f t="shared" si="645"/>
        <v>143</v>
      </c>
      <c r="AJ355" s="284">
        <f t="shared" si="645"/>
        <v>0</v>
      </c>
      <c r="AK355" s="284">
        <f t="shared" si="645"/>
        <v>0</v>
      </c>
      <c r="AL355" s="284">
        <f t="shared" si="611"/>
        <v>0</v>
      </c>
      <c r="AM355" s="284">
        <f t="shared" si="611"/>
        <v>0</v>
      </c>
      <c r="AN355" s="284">
        <f t="shared" si="646"/>
        <v>0</v>
      </c>
      <c r="AO355" s="284">
        <f t="shared" si="646"/>
        <v>0</v>
      </c>
      <c r="AP355" s="291">
        <f t="shared" si="696"/>
        <v>0</v>
      </c>
      <c r="AQ355" s="291">
        <f t="shared" si="696"/>
        <v>0</v>
      </c>
      <c r="AR355" s="292"/>
      <c r="AS355" s="292"/>
      <c r="AT355" s="292"/>
      <c r="AU355" s="292"/>
      <c r="AV355" s="286">
        <f t="shared" si="647"/>
        <v>0</v>
      </c>
      <c r="AW355" s="286">
        <f t="shared" si="647"/>
        <v>0</v>
      </c>
      <c r="AX355" s="286">
        <f t="shared" si="647"/>
        <v>0</v>
      </c>
      <c r="AY355" s="286">
        <f t="shared" si="647"/>
        <v>0</v>
      </c>
      <c r="AZ355" s="286">
        <f t="shared" si="647"/>
        <v>0</v>
      </c>
      <c r="BA355" s="286">
        <f t="shared" si="647"/>
        <v>0</v>
      </c>
      <c r="BB355" s="150"/>
      <c r="BC355" s="287">
        <f t="shared" si="648"/>
        <v>20058.000000000004</v>
      </c>
      <c r="BD355" s="287">
        <f t="shared" si="648"/>
        <v>29327.600000000002</v>
      </c>
      <c r="BE355" s="333">
        <f t="shared" si="648"/>
        <v>49676.7</v>
      </c>
      <c r="BF355" s="333">
        <f t="shared" si="648"/>
        <v>44667</v>
      </c>
      <c r="BG355" s="333">
        <f t="shared" si="648"/>
        <v>73526</v>
      </c>
      <c r="BH355" s="333">
        <f t="shared" si="648"/>
        <v>55486</v>
      </c>
      <c r="BI355" s="333">
        <f t="shared" si="648"/>
        <v>23355</v>
      </c>
      <c r="BJ355" s="333">
        <f t="shared" si="648"/>
        <v>147575</v>
      </c>
      <c r="BK355" s="333">
        <f t="shared" si="648"/>
        <v>9122.4</v>
      </c>
      <c r="BL355" s="333">
        <f t="shared" si="648"/>
        <v>6656</v>
      </c>
      <c r="BM355" s="333">
        <f t="shared" si="648"/>
        <v>15088.800000000001</v>
      </c>
      <c r="BN355" s="334">
        <f t="shared" si="693"/>
        <v>5</v>
      </c>
      <c r="BO355" s="87">
        <f t="shared" ref="BO355" si="710">VALUE(LEFT(C355,4)+IF($BN355&lt;4,1,0))</f>
        <v>2025</v>
      </c>
      <c r="BP355" s="87"/>
    </row>
    <row r="356" spans="1:69" s="35" customFormat="1" ht="9.75" customHeight="1" x14ac:dyDescent="0.2">
      <c r="A356" s="87" t="str">
        <f t="shared" ref="A356" si="711">CONCATENATE(C356,G356,BN356)</f>
        <v>2025-26E400000096</v>
      </c>
      <c r="B356" s="87" t="str">
        <f t="shared" si="679"/>
        <v>Y63</v>
      </c>
      <c r="C356" s="87" t="str">
        <f t="shared" ref="C356" si="712">IF(D356=D$186,LEFT(C355,4)+1&amp;"-"&amp;RIGHT(C355,2)+1,C355)</f>
        <v>2025-26</v>
      </c>
      <c r="D356" s="35" t="s">
        <v>517</v>
      </c>
      <c r="F356" s="86" t="str">
        <f t="shared" si="681"/>
        <v>Y63</v>
      </c>
      <c r="G356" s="86" t="str">
        <f t="shared" si="681"/>
        <v>E40000009</v>
      </c>
      <c r="H356" s="87" t="str">
        <f t="shared" si="681"/>
        <v>North East and Yorkshire</v>
      </c>
      <c r="I356" s="292">
        <f t="shared" si="628"/>
        <v>398</v>
      </c>
      <c r="J356" s="292">
        <f t="shared" si="628"/>
        <v>104</v>
      </c>
      <c r="K356" s="292">
        <f t="shared" si="628"/>
        <v>51</v>
      </c>
      <c r="L356" s="292">
        <f t="shared" si="628"/>
        <v>20</v>
      </c>
      <c r="M356" s="292">
        <f t="shared" si="695"/>
        <v>398</v>
      </c>
      <c r="N356" s="292">
        <f t="shared" si="695"/>
        <v>27</v>
      </c>
      <c r="O356" s="292">
        <f t="shared" si="695"/>
        <v>51</v>
      </c>
      <c r="P356" s="292">
        <f t="shared" si="695"/>
        <v>10</v>
      </c>
      <c r="Q356" s="292">
        <f t="shared" si="629"/>
        <v>0</v>
      </c>
      <c r="R356" s="292">
        <f t="shared" si="629"/>
        <v>0</v>
      </c>
      <c r="S356" s="292">
        <f t="shared" si="593"/>
        <v>1261</v>
      </c>
      <c r="T356" s="293">
        <f t="shared" si="630"/>
        <v>626</v>
      </c>
      <c r="U356" s="290">
        <f t="shared" ref="U356" si="713">BE356/T356</f>
        <v>81.663258785942489</v>
      </c>
      <c r="V356" s="290">
        <f t="shared" ref="V356" si="714">BF356/T356</f>
        <v>71.811501597444092</v>
      </c>
      <c r="W356" s="290">
        <f t="shared" ref="W356" si="715">BG356/T356</f>
        <v>125.07763578274761</v>
      </c>
      <c r="X356" s="289">
        <f t="shared" si="634"/>
        <v>731</v>
      </c>
      <c r="Y356" s="290">
        <f t="shared" ref="Y356" si="716">IFERROR(BH356/X356,"-")</f>
        <v>72.364432284541721</v>
      </c>
      <c r="Z356" s="290">
        <f t="shared" ref="Z356" si="717">IFERROR(BI356/X356,"-")</f>
        <v>28.103967168262653</v>
      </c>
      <c r="AA356" s="290">
        <f t="shared" ref="AA356" si="718">IFERROR(BJ356/X356,"-")</f>
        <v>189.60875512995895</v>
      </c>
      <c r="AB356" s="289">
        <f t="shared" si="638"/>
        <v>149</v>
      </c>
      <c r="AC356" s="290">
        <f t="shared" ref="AC356" si="719">IFERROR(BK356/AB356,"-")</f>
        <v>60.510738255033559</v>
      </c>
      <c r="AD356" s="290">
        <f t="shared" ref="AD356" si="720">IFERROR(BL356/AB356,"-")</f>
        <v>49.31543624161074</v>
      </c>
      <c r="AE356" s="290">
        <f t="shared" ref="AE356" si="721">IFERROR(BM356/AB356,"-")</f>
        <v>107.82147651006711</v>
      </c>
      <c r="AF356" s="287">
        <f t="shared" si="642"/>
        <v>161</v>
      </c>
      <c r="AG356" s="288">
        <f t="shared" ref="AG356" si="722">BC356/AI356</f>
        <v>137.24427480916006</v>
      </c>
      <c r="AH356" s="288">
        <f t="shared" ref="AH356" si="723">BD356/AI356</f>
        <v>187.2824427480916</v>
      </c>
      <c r="AI356" s="287">
        <f t="shared" si="645"/>
        <v>131</v>
      </c>
      <c r="AJ356" s="284">
        <f t="shared" si="645"/>
        <v>0</v>
      </c>
      <c r="AK356" s="284">
        <f t="shared" si="645"/>
        <v>0</v>
      </c>
      <c r="AL356" s="284">
        <f t="shared" si="611"/>
        <v>210</v>
      </c>
      <c r="AM356" s="284">
        <f t="shared" si="611"/>
        <v>600</v>
      </c>
      <c r="AN356" s="284">
        <f t="shared" si="646"/>
        <v>0</v>
      </c>
      <c r="AO356" s="284">
        <f t="shared" si="646"/>
        <v>0</v>
      </c>
      <c r="AP356" s="291">
        <f t="shared" si="696"/>
        <v>0</v>
      </c>
      <c r="AQ356" s="291">
        <f t="shared" si="696"/>
        <v>0</v>
      </c>
      <c r="AR356" s="292"/>
      <c r="AS356" s="292"/>
      <c r="AT356" s="292"/>
      <c r="AU356" s="292"/>
      <c r="AV356" s="286">
        <f t="shared" ref="AV356:BA365" si="724">SUMIFS(AV$729:AV$10135, $BN$729:$BN$10135, $BN356,$BO$729:$BO$10135, $BO356, $B$729:$B$10135, $B356)</f>
        <v>0</v>
      </c>
      <c r="AW356" s="286">
        <f t="shared" si="724"/>
        <v>0</v>
      </c>
      <c r="AX356" s="286">
        <f t="shared" si="724"/>
        <v>0</v>
      </c>
      <c r="AY356" s="286">
        <f t="shared" si="724"/>
        <v>0</v>
      </c>
      <c r="AZ356" s="286">
        <f t="shared" si="724"/>
        <v>0</v>
      </c>
      <c r="BA356" s="286">
        <f t="shared" si="724"/>
        <v>0</v>
      </c>
      <c r="BB356" s="150"/>
      <c r="BC356" s="287">
        <f t="shared" ref="BC356:BM365" si="725">SUMIFS(BC$729:BC$10135, $BN$729:$BN$10135, $BN356,$BO$729:$BO$10135, $BO356, $B$729:$B$10135, $B356)</f>
        <v>17978.999999999967</v>
      </c>
      <c r="BD356" s="287">
        <f t="shared" si="725"/>
        <v>24534</v>
      </c>
      <c r="BE356" s="333">
        <f t="shared" si="725"/>
        <v>51121.2</v>
      </c>
      <c r="BF356" s="333">
        <f t="shared" si="725"/>
        <v>44954</v>
      </c>
      <c r="BG356" s="333">
        <f t="shared" si="725"/>
        <v>78298.600000000006</v>
      </c>
      <c r="BH356" s="333">
        <f t="shared" si="725"/>
        <v>52898.399999999994</v>
      </c>
      <c r="BI356" s="333">
        <f t="shared" si="725"/>
        <v>20544</v>
      </c>
      <c r="BJ356" s="333">
        <f t="shared" si="725"/>
        <v>138604</v>
      </c>
      <c r="BK356" s="333">
        <f t="shared" si="725"/>
        <v>9016.1</v>
      </c>
      <c r="BL356" s="333">
        <f t="shared" si="725"/>
        <v>7348</v>
      </c>
      <c r="BM356" s="333">
        <f t="shared" si="725"/>
        <v>16065.4</v>
      </c>
      <c r="BN356" s="334">
        <f t="shared" si="693"/>
        <v>6</v>
      </c>
      <c r="BO356" s="87">
        <f t="shared" ref="BO356" si="726">VALUE(LEFT(C356,4)+IF($BN356&lt;4,1,0))</f>
        <v>2025</v>
      </c>
      <c r="BP356" s="87"/>
    </row>
    <row r="357" spans="1:69" s="35" customFormat="1" ht="9.75" customHeight="1" x14ac:dyDescent="0.2">
      <c r="A357" s="87" t="str">
        <f t="shared" ref="A357" si="727">CONCATENATE(C357,G357,BN357)</f>
        <v>2025-26E400000097</v>
      </c>
      <c r="B357" s="87" t="str">
        <f t="shared" si="679"/>
        <v>Y63</v>
      </c>
      <c r="C357" s="87" t="str">
        <f t="shared" ref="C357" si="728">IF(D357=D$186,LEFT(C356,4)+1&amp;"-"&amp;RIGHT(C356,2)+1,C356)</f>
        <v>2025-26</v>
      </c>
      <c r="D357" s="35" t="s">
        <v>518</v>
      </c>
      <c r="F357" s="86" t="str">
        <f t="shared" si="681"/>
        <v>Y63</v>
      </c>
      <c r="G357" s="86" t="str">
        <f t="shared" si="681"/>
        <v>E40000009</v>
      </c>
      <c r="H357" s="87" t="str">
        <f t="shared" si="681"/>
        <v>North East and Yorkshire</v>
      </c>
      <c r="I357" s="292">
        <f t="shared" si="628"/>
        <v>393</v>
      </c>
      <c r="J357" s="292">
        <f t="shared" si="628"/>
        <v>118</v>
      </c>
      <c r="K357" s="292">
        <f t="shared" si="628"/>
        <v>55</v>
      </c>
      <c r="L357" s="292">
        <f t="shared" si="628"/>
        <v>35</v>
      </c>
      <c r="M357" s="292">
        <f t="shared" si="695"/>
        <v>381</v>
      </c>
      <c r="N357" s="292">
        <f t="shared" si="695"/>
        <v>52</v>
      </c>
      <c r="O357" s="292">
        <f t="shared" si="695"/>
        <v>53</v>
      </c>
      <c r="P357" s="292">
        <f t="shared" si="695"/>
        <v>21</v>
      </c>
      <c r="Q357" s="292">
        <f t="shared" si="629"/>
        <v>0</v>
      </c>
      <c r="R357" s="292">
        <f t="shared" si="629"/>
        <v>0</v>
      </c>
      <c r="S357" s="292">
        <f t="shared" si="593"/>
        <v>1190</v>
      </c>
      <c r="T357" s="293">
        <f t="shared" si="630"/>
        <v>565</v>
      </c>
      <c r="U357" s="290">
        <f t="shared" ref="U357" si="729">BE357/T357</f>
        <v>84.403893805309735</v>
      </c>
      <c r="V357" s="290">
        <f t="shared" ref="V357" si="730">BF357/T357</f>
        <v>72.364601769911502</v>
      </c>
      <c r="W357" s="290">
        <f t="shared" ref="W357" si="731">BG357/T357</f>
        <v>129.43964601769912</v>
      </c>
      <c r="X357" s="289">
        <f t="shared" si="634"/>
        <v>753</v>
      </c>
      <c r="Y357" s="290">
        <f t="shared" ref="Y357" si="732">IFERROR(BH357/X357,"-")</f>
        <v>77.383266932270914</v>
      </c>
      <c r="Z357" s="290">
        <f t="shared" ref="Z357" si="733">IFERROR(BI357/X357,"-")</f>
        <v>29.293492695883135</v>
      </c>
      <c r="AA357" s="290">
        <f t="shared" ref="AA357" si="734">IFERROR(BJ357/X357,"-")</f>
        <v>212.42124833997346</v>
      </c>
      <c r="AB357" s="289">
        <f t="shared" si="638"/>
        <v>153</v>
      </c>
      <c r="AC357" s="290">
        <f t="shared" ref="AC357" si="735">IFERROR(BK357/AB357,"-")</f>
        <v>56.522875816993462</v>
      </c>
      <c r="AD357" s="290">
        <f t="shared" ref="AD357" si="736">IFERROR(BL357/AB357,"-")</f>
        <v>46.352941176470587</v>
      </c>
      <c r="AE357" s="290">
        <f t="shared" ref="AE357" si="737">IFERROR(BM357/AB357,"-")</f>
        <v>88.122875816993457</v>
      </c>
      <c r="AF357" s="287">
        <f t="shared" si="642"/>
        <v>147</v>
      </c>
      <c r="AG357" s="288">
        <f t="shared" ref="AG357" si="738">BC357/AI357</f>
        <v>135.10655737704948</v>
      </c>
      <c r="AH357" s="288">
        <f t="shared" ref="AH357" si="739">BD357/AI357</f>
        <v>184.94262295081967</v>
      </c>
      <c r="AI357" s="287">
        <f t="shared" si="645"/>
        <v>122</v>
      </c>
      <c r="AJ357" s="284">
        <f t="shared" si="645"/>
        <v>167</v>
      </c>
      <c r="AK357" s="284">
        <f t="shared" si="645"/>
        <v>245</v>
      </c>
      <c r="AL357" s="284">
        <f t="shared" si="611"/>
        <v>0</v>
      </c>
      <c r="AM357" s="284">
        <f t="shared" si="611"/>
        <v>0</v>
      </c>
      <c r="AN357" s="284">
        <f t="shared" si="646"/>
        <v>0</v>
      </c>
      <c r="AO357" s="284">
        <f t="shared" si="646"/>
        <v>0</v>
      </c>
      <c r="AP357" s="291">
        <f t="shared" si="696"/>
        <v>0</v>
      </c>
      <c r="AQ357" s="291">
        <f t="shared" si="696"/>
        <v>0</v>
      </c>
      <c r="AR357" s="292"/>
      <c r="AS357" s="292"/>
      <c r="AT357" s="292"/>
      <c r="AU357" s="292"/>
      <c r="AV357" s="286">
        <f t="shared" si="724"/>
        <v>0</v>
      </c>
      <c r="AW357" s="286">
        <f t="shared" si="724"/>
        <v>0</v>
      </c>
      <c r="AX357" s="286">
        <f t="shared" si="724"/>
        <v>0</v>
      </c>
      <c r="AY357" s="286">
        <f t="shared" si="724"/>
        <v>0</v>
      </c>
      <c r="AZ357" s="286">
        <f t="shared" si="724"/>
        <v>0</v>
      </c>
      <c r="BA357" s="286">
        <f t="shared" si="724"/>
        <v>0</v>
      </c>
      <c r="BB357" s="150"/>
      <c r="BC357" s="287">
        <f t="shared" si="725"/>
        <v>16483.000000000036</v>
      </c>
      <c r="BD357" s="287">
        <f t="shared" si="725"/>
        <v>22563</v>
      </c>
      <c r="BE357" s="333">
        <f t="shared" si="725"/>
        <v>47688.2</v>
      </c>
      <c r="BF357" s="333">
        <f t="shared" si="725"/>
        <v>40886</v>
      </c>
      <c r="BG357" s="333">
        <f t="shared" si="725"/>
        <v>73133.399999999994</v>
      </c>
      <c r="BH357" s="333">
        <f t="shared" si="725"/>
        <v>58269.599999999999</v>
      </c>
      <c r="BI357" s="333">
        <f t="shared" si="725"/>
        <v>22058</v>
      </c>
      <c r="BJ357" s="333">
        <f t="shared" si="725"/>
        <v>159953.20000000001</v>
      </c>
      <c r="BK357" s="333">
        <f t="shared" si="725"/>
        <v>8648</v>
      </c>
      <c r="BL357" s="333">
        <f t="shared" si="725"/>
        <v>7092</v>
      </c>
      <c r="BM357" s="333">
        <f t="shared" si="725"/>
        <v>13482.8</v>
      </c>
      <c r="BN357" s="334">
        <f t="shared" si="693"/>
        <v>7</v>
      </c>
      <c r="BO357" s="87">
        <f t="shared" ref="BO357" si="740">VALUE(LEFT(C357,4)+IF($BN357&lt;4,1,0))</f>
        <v>2025</v>
      </c>
      <c r="BP357" s="87"/>
    </row>
    <row r="358" spans="1:69" s="35" customFormat="1" ht="9.75" customHeight="1" x14ac:dyDescent="0.2">
      <c r="A358" s="87" t="str">
        <f t="shared" ref="A358" si="741">CONCATENATE(C358,G358,BN358)</f>
        <v>2025-26E400000098</v>
      </c>
      <c r="B358" s="87" t="str">
        <f t="shared" si="679"/>
        <v>Y63</v>
      </c>
      <c r="C358" s="87" t="str">
        <f t="shared" ref="C358" si="742">IF(D358=D$186,LEFT(C357,4)+1&amp;"-"&amp;RIGHT(C357,2)+1,C357)</f>
        <v>2025-26</v>
      </c>
      <c r="D358" s="35" t="s">
        <v>519</v>
      </c>
      <c r="F358" s="86" t="str">
        <f t="shared" si="681"/>
        <v>Y63</v>
      </c>
      <c r="G358" s="86" t="str">
        <f t="shared" si="681"/>
        <v>E40000009</v>
      </c>
      <c r="H358" s="87" t="str">
        <f t="shared" si="681"/>
        <v>North East and Yorkshire</v>
      </c>
      <c r="I358" s="292">
        <f t="shared" si="628"/>
        <v>395</v>
      </c>
      <c r="J358" s="292">
        <f t="shared" si="628"/>
        <v>95</v>
      </c>
      <c r="K358" s="292">
        <f t="shared" si="628"/>
        <v>51</v>
      </c>
      <c r="L358" s="292">
        <f t="shared" si="628"/>
        <v>23</v>
      </c>
      <c r="M358" s="292">
        <f t="shared" si="695"/>
        <v>389</v>
      </c>
      <c r="N358" s="292">
        <f t="shared" si="695"/>
        <v>34</v>
      </c>
      <c r="O358" s="292">
        <f t="shared" si="695"/>
        <v>48</v>
      </c>
      <c r="P358" s="292">
        <f t="shared" si="695"/>
        <v>14</v>
      </c>
      <c r="Q358" s="292">
        <f t="shared" si="629"/>
        <v>148</v>
      </c>
      <c r="R358" s="292">
        <f t="shared" si="629"/>
        <v>82</v>
      </c>
      <c r="S358" s="292">
        <f t="shared" si="593"/>
        <v>1212</v>
      </c>
      <c r="T358" s="293">
        <f t="shared" si="630"/>
        <v>580</v>
      </c>
      <c r="U358" s="290">
        <f t="shared" ref="U358" si="743">BE358/T358</f>
        <v>81.896551724137936</v>
      </c>
      <c r="V358" s="290">
        <f t="shared" ref="V358" si="744">BF358/T358</f>
        <v>73.50344827586207</v>
      </c>
      <c r="W358" s="290">
        <f t="shared" ref="W358" si="745">BG358/T358</f>
        <v>127.91724137931034</v>
      </c>
      <c r="X358" s="289">
        <f t="shared" si="634"/>
        <v>787</v>
      </c>
      <c r="Y358" s="290">
        <f t="shared" ref="Y358" si="746">IFERROR(BH358/X358,"-")</f>
        <v>79.76861499364675</v>
      </c>
      <c r="Z358" s="290">
        <f t="shared" ref="Z358" si="747">IFERROR(BI358/X358,"-")</f>
        <v>30.217280813214739</v>
      </c>
      <c r="AA358" s="290">
        <f t="shared" ref="AA358" si="748">IFERROR(BJ358/X358,"-")</f>
        <v>218.28526048284624</v>
      </c>
      <c r="AB358" s="289">
        <f t="shared" si="638"/>
        <v>135</v>
      </c>
      <c r="AC358" s="290">
        <f t="shared" ref="AC358" si="749">IFERROR(BK358/AB358,"-")</f>
        <v>62.114074074074082</v>
      </c>
      <c r="AD358" s="290">
        <f t="shared" ref="AD358" si="750">IFERROR(BL358/AB358,"-")</f>
        <v>52.31111111111111</v>
      </c>
      <c r="AE358" s="290">
        <f t="shared" ref="AE358" si="751">IFERROR(BM358/AB358,"-")</f>
        <v>102.39851851851851</v>
      </c>
      <c r="AF358" s="287">
        <f t="shared" si="642"/>
        <v>147</v>
      </c>
      <c r="AG358" s="288">
        <f t="shared" ref="AG358" si="752">BC358/AI358</f>
        <v>142.61599999999981</v>
      </c>
      <c r="AH358" s="288">
        <f t="shared" ref="AH358" si="753">BD358/AI358</f>
        <v>179.89439999999999</v>
      </c>
      <c r="AI358" s="287">
        <f t="shared" si="645"/>
        <v>125</v>
      </c>
      <c r="AJ358" s="284">
        <f t="shared" si="645"/>
        <v>0</v>
      </c>
      <c r="AK358" s="284">
        <f t="shared" si="645"/>
        <v>0</v>
      </c>
      <c r="AL358" s="284">
        <f t="shared" si="611"/>
        <v>0</v>
      </c>
      <c r="AM358" s="284">
        <f t="shared" si="611"/>
        <v>0</v>
      </c>
      <c r="AN358" s="284">
        <f t="shared" si="646"/>
        <v>0</v>
      </c>
      <c r="AO358" s="284">
        <f t="shared" si="646"/>
        <v>0</v>
      </c>
      <c r="AP358" s="291">
        <f t="shared" si="696"/>
        <v>0</v>
      </c>
      <c r="AQ358" s="291">
        <f t="shared" si="696"/>
        <v>0</v>
      </c>
      <c r="AR358" s="292"/>
      <c r="AS358" s="292"/>
      <c r="AT358" s="292"/>
      <c r="AU358" s="292"/>
      <c r="AV358" s="286">
        <f t="shared" si="724"/>
        <v>0</v>
      </c>
      <c r="AW358" s="286">
        <f t="shared" si="724"/>
        <v>0</v>
      </c>
      <c r="AX358" s="286">
        <f t="shared" si="724"/>
        <v>0</v>
      </c>
      <c r="AY358" s="286">
        <f t="shared" si="724"/>
        <v>0</v>
      </c>
      <c r="AZ358" s="286">
        <f t="shared" si="724"/>
        <v>0</v>
      </c>
      <c r="BA358" s="286">
        <f t="shared" si="724"/>
        <v>0</v>
      </c>
      <c r="BB358" s="150"/>
      <c r="BC358" s="287">
        <f t="shared" si="725"/>
        <v>17826.999999999978</v>
      </c>
      <c r="BD358" s="287">
        <f t="shared" si="725"/>
        <v>22486.799999999999</v>
      </c>
      <c r="BE358" s="333">
        <f t="shared" si="725"/>
        <v>47500</v>
      </c>
      <c r="BF358" s="333">
        <f t="shared" si="725"/>
        <v>42632</v>
      </c>
      <c r="BG358" s="333">
        <f t="shared" si="725"/>
        <v>74192</v>
      </c>
      <c r="BH358" s="333">
        <f t="shared" si="725"/>
        <v>62777.899999999994</v>
      </c>
      <c r="BI358" s="333">
        <f t="shared" si="725"/>
        <v>23781</v>
      </c>
      <c r="BJ358" s="333">
        <f t="shared" si="725"/>
        <v>171790.5</v>
      </c>
      <c r="BK358" s="333">
        <f t="shared" si="725"/>
        <v>8385.4000000000015</v>
      </c>
      <c r="BL358" s="333">
        <f t="shared" si="725"/>
        <v>7062</v>
      </c>
      <c r="BM358" s="333">
        <f t="shared" si="725"/>
        <v>13823.8</v>
      </c>
      <c r="BN358" s="334">
        <f t="shared" si="693"/>
        <v>8</v>
      </c>
      <c r="BO358" s="87">
        <f t="shared" ref="BO358" si="754">VALUE(LEFT(C358,4)+IF($BN358&lt;4,1,0))</f>
        <v>2025</v>
      </c>
      <c r="BP358" s="87"/>
    </row>
    <row r="359" spans="1:69" s="35" customFormat="1" ht="9.75" customHeight="1" x14ac:dyDescent="0.2">
      <c r="A359" s="87" t="str">
        <f t="shared" ref="A359" si="755">CONCATENATE(C359,G359,BN359)</f>
        <v>2025-26E400000099</v>
      </c>
      <c r="B359" s="87" t="str">
        <f t="shared" si="679"/>
        <v>Y63</v>
      </c>
      <c r="C359" s="87" t="str">
        <f t="shared" ref="C359" si="756">IF(D359=D$186,LEFT(C358,4)+1&amp;"-"&amp;RIGHT(C358,2)+1,C358)</f>
        <v>2025-26</v>
      </c>
      <c r="D359" s="35" t="s">
        <v>520</v>
      </c>
      <c r="F359" s="86" t="str">
        <f t="shared" si="681"/>
        <v>Y63</v>
      </c>
      <c r="G359" s="86" t="str">
        <f t="shared" si="681"/>
        <v>E40000009</v>
      </c>
      <c r="H359" s="87" t="str">
        <f t="shared" si="681"/>
        <v>North East and Yorkshire</v>
      </c>
      <c r="I359" s="292">
        <f t="shared" si="628"/>
        <v>408</v>
      </c>
      <c r="J359" s="292">
        <f t="shared" si="628"/>
        <v>106</v>
      </c>
      <c r="K359" s="292">
        <f t="shared" si="628"/>
        <v>57</v>
      </c>
      <c r="L359" s="292">
        <f t="shared" si="628"/>
        <v>34</v>
      </c>
      <c r="M359" s="292">
        <f t="shared" si="695"/>
        <v>401</v>
      </c>
      <c r="N359" s="292">
        <f t="shared" si="695"/>
        <v>37</v>
      </c>
      <c r="O359" s="292">
        <f t="shared" si="695"/>
        <v>56</v>
      </c>
      <c r="P359" s="292">
        <f t="shared" si="695"/>
        <v>20</v>
      </c>
      <c r="Q359" s="292">
        <f t="shared" si="629"/>
        <v>0</v>
      </c>
      <c r="R359" s="292">
        <f t="shared" si="629"/>
        <v>0</v>
      </c>
      <c r="S359" s="292">
        <f t="shared" si="593"/>
        <v>1254</v>
      </c>
      <c r="T359" s="293">
        <f t="shared" si="630"/>
        <v>794</v>
      </c>
      <c r="U359" s="290">
        <f t="shared" ref="U359" si="757">BE359/T359</f>
        <v>84.696599496221666</v>
      </c>
      <c r="V359" s="290">
        <f t="shared" ref="V359" si="758">BF359/T359</f>
        <v>73.740554156171285</v>
      </c>
      <c r="W359" s="290">
        <f t="shared" ref="W359" si="759">BG359/T359</f>
        <v>129.65843828715364</v>
      </c>
      <c r="X359" s="289">
        <f t="shared" si="634"/>
        <v>779</v>
      </c>
      <c r="Y359" s="290">
        <f t="shared" ref="Y359" si="760">IFERROR(BH359/X359,"-")</f>
        <v>86.046854942233637</v>
      </c>
      <c r="Z359" s="290">
        <f t="shared" ref="Z359" si="761">IFERROR(BI359/X359,"-")</f>
        <v>32.729139922978177</v>
      </c>
      <c r="AA359" s="290">
        <f t="shared" ref="AA359" si="762">IFERROR(BJ359/X359,"-")</f>
        <v>235.09370988446727</v>
      </c>
      <c r="AB359" s="289">
        <f t="shared" si="638"/>
        <v>120</v>
      </c>
      <c r="AC359" s="290">
        <f t="shared" ref="AC359" si="763">IFERROR(BK359/AB359,"-")</f>
        <v>54.536666666666662</v>
      </c>
      <c r="AD359" s="290">
        <f t="shared" ref="AD359" si="764">IFERROR(BL359/AB359,"-")</f>
        <v>45.783333333333331</v>
      </c>
      <c r="AE359" s="290">
        <f t="shared" ref="AE359" si="765">IFERROR(BM359/AB359,"-")</f>
        <v>93.498333333333321</v>
      </c>
      <c r="AF359" s="287">
        <f t="shared" si="642"/>
        <v>156</v>
      </c>
      <c r="AG359" s="288">
        <f t="shared" ref="AG359" si="766">BC359/AI359</f>
        <v>141.86363636363615</v>
      </c>
      <c r="AH359" s="288">
        <f t="shared" ref="AH359" si="767">BD359/AI359</f>
        <v>180.95454545454547</v>
      </c>
      <c r="AI359" s="287">
        <f t="shared" si="645"/>
        <v>132</v>
      </c>
      <c r="AJ359" s="284">
        <f t="shared" si="645"/>
        <v>0</v>
      </c>
      <c r="AK359" s="284">
        <f t="shared" si="645"/>
        <v>0</v>
      </c>
      <c r="AL359" s="284">
        <f t="shared" si="611"/>
        <v>228</v>
      </c>
      <c r="AM359" s="284">
        <f t="shared" si="611"/>
        <v>600</v>
      </c>
      <c r="AN359" s="284">
        <f t="shared" si="646"/>
        <v>0</v>
      </c>
      <c r="AO359" s="284">
        <f t="shared" si="646"/>
        <v>0</v>
      </c>
      <c r="AP359" s="291">
        <f t="shared" si="696"/>
        <v>0</v>
      </c>
      <c r="AQ359" s="291">
        <f t="shared" si="696"/>
        <v>0</v>
      </c>
      <c r="AR359" s="292"/>
      <c r="AS359" s="292"/>
      <c r="AT359" s="292"/>
      <c r="AU359" s="292"/>
      <c r="AV359" s="286">
        <f t="shared" si="724"/>
        <v>0</v>
      </c>
      <c r="AW359" s="286">
        <f t="shared" si="724"/>
        <v>0</v>
      </c>
      <c r="AX359" s="286">
        <f t="shared" si="724"/>
        <v>0</v>
      </c>
      <c r="AY359" s="286">
        <f t="shared" si="724"/>
        <v>0</v>
      </c>
      <c r="AZ359" s="286">
        <f t="shared" si="724"/>
        <v>0</v>
      </c>
      <c r="BA359" s="286">
        <f t="shared" si="724"/>
        <v>0</v>
      </c>
      <c r="BB359" s="150"/>
      <c r="BC359" s="287">
        <f t="shared" si="725"/>
        <v>18725.999999999971</v>
      </c>
      <c r="BD359" s="287">
        <f t="shared" si="725"/>
        <v>23886</v>
      </c>
      <c r="BE359" s="333">
        <f t="shared" si="725"/>
        <v>67249.100000000006</v>
      </c>
      <c r="BF359" s="333">
        <f t="shared" si="725"/>
        <v>58550</v>
      </c>
      <c r="BG359" s="333">
        <f t="shared" si="725"/>
        <v>102948.8</v>
      </c>
      <c r="BH359" s="333">
        <f t="shared" si="725"/>
        <v>67030.5</v>
      </c>
      <c r="BI359" s="333">
        <f t="shared" si="725"/>
        <v>25496</v>
      </c>
      <c r="BJ359" s="333">
        <f t="shared" si="725"/>
        <v>183138</v>
      </c>
      <c r="BK359" s="333">
        <f t="shared" si="725"/>
        <v>6544.4</v>
      </c>
      <c r="BL359" s="333">
        <f t="shared" si="725"/>
        <v>5494</v>
      </c>
      <c r="BM359" s="333">
        <f t="shared" si="725"/>
        <v>11219.8</v>
      </c>
      <c r="BN359" s="334">
        <f t="shared" si="693"/>
        <v>9</v>
      </c>
      <c r="BO359" s="87">
        <f t="shared" ref="BO359" si="768">VALUE(LEFT(C359,4)+IF($BN359&lt;4,1,0))</f>
        <v>2025</v>
      </c>
      <c r="BP359" s="87"/>
    </row>
    <row r="360" spans="1:69" s="35" customFormat="1" ht="9.75" customHeight="1" x14ac:dyDescent="0.2">
      <c r="A360" s="87" t="str">
        <f t="shared" ref="A360" si="769">CONCATENATE(C360,G360,BN360)</f>
        <v>2025-26E4000000910</v>
      </c>
      <c r="B360" s="87" t="str">
        <f t="shared" si="679"/>
        <v>Y63</v>
      </c>
      <c r="C360" s="87" t="str">
        <f t="shared" ref="C360" si="770">IF(D360=D$186,LEFT(C359,4)+1&amp;"-"&amp;RIGHT(C359,2)+1,C359)</f>
        <v>2025-26</v>
      </c>
      <c r="D360" s="35" t="s">
        <v>521</v>
      </c>
      <c r="F360" s="86" t="str">
        <f t="shared" si="681"/>
        <v>Y63</v>
      </c>
      <c r="G360" s="86" t="str">
        <f t="shared" si="681"/>
        <v>E40000009</v>
      </c>
      <c r="H360" s="87" t="str">
        <f t="shared" si="681"/>
        <v>North East and Yorkshire</v>
      </c>
      <c r="I360" s="292">
        <f t="shared" si="628"/>
        <v>473</v>
      </c>
      <c r="J360" s="292">
        <f t="shared" si="628"/>
        <v>130</v>
      </c>
      <c r="K360" s="292">
        <f t="shared" si="628"/>
        <v>65</v>
      </c>
      <c r="L360" s="292">
        <f t="shared" si="628"/>
        <v>40</v>
      </c>
      <c r="M360" s="292">
        <f t="shared" si="695"/>
        <v>463</v>
      </c>
      <c r="N360" s="292">
        <f t="shared" si="695"/>
        <v>48</v>
      </c>
      <c r="O360" s="292">
        <f t="shared" si="695"/>
        <v>62</v>
      </c>
      <c r="P360" s="292">
        <f t="shared" si="695"/>
        <v>17</v>
      </c>
      <c r="Q360" s="292">
        <f t="shared" si="629"/>
        <v>0</v>
      </c>
      <c r="R360" s="292">
        <f t="shared" si="629"/>
        <v>0</v>
      </c>
      <c r="S360" s="292">
        <f t="shared" si="593"/>
        <v>1362</v>
      </c>
      <c r="T360" s="293">
        <f t="shared" si="630"/>
        <v>854</v>
      </c>
      <c r="U360" s="290">
        <f t="shared" ref="U360" si="771">BE360/T360</f>
        <v>82.214519906323176</v>
      </c>
      <c r="V360" s="290">
        <f t="shared" ref="V360" si="772">BF360/T360</f>
        <v>72.914519906323179</v>
      </c>
      <c r="W360" s="290">
        <f t="shared" ref="W360" si="773">BG360/T360</f>
        <v>124.17892271662764</v>
      </c>
      <c r="X360" s="289">
        <f t="shared" si="634"/>
        <v>759</v>
      </c>
      <c r="Y360" s="290">
        <f t="shared" ref="Y360" si="774">IFERROR(BH360/X360,"-")</f>
        <v>75.407641633728588</v>
      </c>
      <c r="Z360" s="290">
        <f t="shared" ref="Z360" si="775">IFERROR(BI360/X360,"-")</f>
        <v>30.26745718050066</v>
      </c>
      <c r="AA360" s="290">
        <f t="shared" ref="AA360" si="776">IFERROR(BJ360/X360,"-")</f>
        <v>206.47509881422926</v>
      </c>
      <c r="AB360" s="289">
        <f t="shared" si="638"/>
        <v>135</v>
      </c>
      <c r="AC360" s="290">
        <f t="shared" ref="AC360" si="777">IFERROR(BK360/AB360,"-")</f>
        <v>60.18888888888889</v>
      </c>
      <c r="AD360" s="290">
        <f t="shared" ref="AD360" si="778">IFERROR(BL360/AB360,"-")</f>
        <v>46.222222222222221</v>
      </c>
      <c r="AE360" s="290">
        <f t="shared" ref="AE360" si="779">IFERROR(BM360/AB360,"-")</f>
        <v>106.8</v>
      </c>
      <c r="AF360" s="287">
        <f t="shared" si="642"/>
        <v>157</v>
      </c>
      <c r="AG360" s="288">
        <f t="shared" ref="AG360" si="780">BC360/AI360</f>
        <v>130.82442748091609</v>
      </c>
      <c r="AH360" s="288">
        <f t="shared" ref="AH360" si="781">BD360/AI360</f>
        <v>167.81221374045802</v>
      </c>
      <c r="AI360" s="287">
        <f t="shared" si="645"/>
        <v>131</v>
      </c>
      <c r="AJ360" s="284">
        <f t="shared" si="645"/>
        <v>193</v>
      </c>
      <c r="AK360" s="284">
        <f t="shared" si="645"/>
        <v>278</v>
      </c>
      <c r="AL360" s="284">
        <f t="shared" si="611"/>
        <v>0</v>
      </c>
      <c r="AM360" s="284">
        <f t="shared" si="611"/>
        <v>0</v>
      </c>
      <c r="AN360" s="284">
        <f t="shared" si="646"/>
        <v>0</v>
      </c>
      <c r="AO360" s="284">
        <f t="shared" si="646"/>
        <v>0</v>
      </c>
      <c r="AP360" s="291">
        <f t="shared" si="696"/>
        <v>0</v>
      </c>
      <c r="AQ360" s="291">
        <f t="shared" si="696"/>
        <v>0</v>
      </c>
      <c r="AR360" s="292"/>
      <c r="AS360" s="292"/>
      <c r="AT360" s="292"/>
      <c r="AU360" s="292"/>
      <c r="AV360" s="286">
        <f t="shared" si="724"/>
        <v>0</v>
      </c>
      <c r="AW360" s="286">
        <f t="shared" si="724"/>
        <v>0</v>
      </c>
      <c r="AX360" s="286">
        <f t="shared" si="724"/>
        <v>0</v>
      </c>
      <c r="AY360" s="286">
        <f t="shared" si="724"/>
        <v>0</v>
      </c>
      <c r="AZ360" s="286">
        <f t="shared" si="724"/>
        <v>0</v>
      </c>
      <c r="BA360" s="286">
        <f t="shared" si="724"/>
        <v>0</v>
      </c>
      <c r="BB360" s="150"/>
      <c r="BC360" s="287">
        <f t="shared" si="725"/>
        <v>17138.000000000007</v>
      </c>
      <c r="BD360" s="287">
        <f t="shared" si="725"/>
        <v>21983.4</v>
      </c>
      <c r="BE360" s="333">
        <f t="shared" si="725"/>
        <v>70211.199999999997</v>
      </c>
      <c r="BF360" s="333">
        <f t="shared" si="725"/>
        <v>62269</v>
      </c>
      <c r="BG360" s="333">
        <f t="shared" si="725"/>
        <v>106048.8</v>
      </c>
      <c r="BH360" s="333">
        <f t="shared" si="725"/>
        <v>57234.400000000001</v>
      </c>
      <c r="BI360" s="333">
        <f t="shared" si="725"/>
        <v>22973</v>
      </c>
      <c r="BJ360" s="333">
        <f t="shared" si="725"/>
        <v>156714.6</v>
      </c>
      <c r="BK360" s="333">
        <f t="shared" si="725"/>
        <v>8125.5</v>
      </c>
      <c r="BL360" s="333">
        <f t="shared" si="725"/>
        <v>6240</v>
      </c>
      <c r="BM360" s="333">
        <f t="shared" si="725"/>
        <v>14418</v>
      </c>
      <c r="BN360" s="334">
        <f t="shared" si="693"/>
        <v>10</v>
      </c>
      <c r="BO360" s="87">
        <f t="shared" ref="BO360" si="782">VALUE(LEFT(C360,4)+IF($BN360&lt;4,1,0))</f>
        <v>2025</v>
      </c>
      <c r="BP360" s="87"/>
    </row>
    <row r="361" spans="1:69" s="35" customFormat="1" ht="9.75" customHeight="1" x14ac:dyDescent="0.2">
      <c r="A361" s="87" t="str">
        <f t="shared" ref="A361" si="783">CONCATENATE(C361,G361,BN361)</f>
        <v>2025-26E4000000911</v>
      </c>
      <c r="B361" s="87" t="str">
        <f t="shared" si="679"/>
        <v>Y63</v>
      </c>
      <c r="C361" s="87" t="str">
        <f t="shared" ref="C361" si="784">IF(D361=D$186,LEFT(C360,4)+1&amp;"-"&amp;RIGHT(C360,2)+1,C360)</f>
        <v>2025-26</v>
      </c>
      <c r="D361" s="35" t="s">
        <v>522</v>
      </c>
      <c r="F361" s="86" t="str">
        <f t="shared" si="681"/>
        <v>Y63</v>
      </c>
      <c r="G361" s="86" t="str">
        <f t="shared" si="681"/>
        <v>E40000009</v>
      </c>
      <c r="H361" s="87" t="str">
        <f t="shared" si="681"/>
        <v>North East and Yorkshire</v>
      </c>
      <c r="I361" s="292">
        <f t="shared" si="628"/>
        <v>429</v>
      </c>
      <c r="J361" s="292">
        <f t="shared" si="628"/>
        <v>120</v>
      </c>
      <c r="K361" s="292">
        <f t="shared" si="628"/>
        <v>64</v>
      </c>
      <c r="L361" s="292">
        <f t="shared" si="628"/>
        <v>32</v>
      </c>
      <c r="M361" s="292">
        <f t="shared" si="695"/>
        <v>426</v>
      </c>
      <c r="N361" s="292">
        <f t="shared" si="695"/>
        <v>34</v>
      </c>
      <c r="O361" s="292">
        <f t="shared" si="695"/>
        <v>63</v>
      </c>
      <c r="P361" s="292">
        <f t="shared" si="695"/>
        <v>15</v>
      </c>
      <c r="Q361" s="292">
        <f t="shared" si="629"/>
        <v>142</v>
      </c>
      <c r="R361" s="292">
        <f t="shared" si="629"/>
        <v>104</v>
      </c>
      <c r="S361" s="292">
        <f t="shared" si="593"/>
        <v>1374</v>
      </c>
      <c r="T361" s="293">
        <f t="shared" si="630"/>
        <v>769</v>
      </c>
      <c r="U361" s="290">
        <f t="shared" ref="U361" si="785">BE361/T361</f>
        <v>87.097919375812751</v>
      </c>
      <c r="V361" s="290">
        <f t="shared" ref="V361" si="786">BF361/T361</f>
        <v>77.438231469440836</v>
      </c>
      <c r="W361" s="290">
        <f t="shared" ref="W361" si="787">BG361/T361</f>
        <v>127.64317295188557</v>
      </c>
      <c r="X361" s="289">
        <f t="shared" si="634"/>
        <v>745</v>
      </c>
      <c r="Y361" s="290">
        <f t="shared" ref="Y361" si="788">IFERROR(BH361/X361,"-")</f>
        <v>73.720134228187916</v>
      </c>
      <c r="Z361" s="290">
        <f t="shared" ref="Z361" si="789">IFERROR(BI361/X361,"-")</f>
        <v>27.932885906040269</v>
      </c>
      <c r="AA361" s="290">
        <f t="shared" ref="AA361" si="790">IFERROR(BJ361/X361,"-")</f>
        <v>206.63221476510068</v>
      </c>
      <c r="AB361" s="289">
        <f t="shared" si="638"/>
        <v>135</v>
      </c>
      <c r="AC361" s="290">
        <f t="shared" ref="AC361" si="791">IFERROR(BK361/AB361,"-")</f>
        <v>65.414814814814818</v>
      </c>
      <c r="AD361" s="290">
        <f t="shared" ref="AD361" si="792">IFERROR(BL361/AB361,"-")</f>
        <v>52.074074074074076</v>
      </c>
      <c r="AE361" s="290">
        <f t="shared" ref="AE361" si="793">IFERROR(BM361/AB361,"-")</f>
        <v>117.43703703703704</v>
      </c>
      <c r="AF361" s="287">
        <f t="shared" si="642"/>
        <v>148</v>
      </c>
      <c r="AG361" s="288">
        <f t="shared" ref="AG361" si="794">BC361/AI361</f>
        <v>146.98260869565217</v>
      </c>
      <c r="AH361" s="288">
        <f t="shared" ref="AH361" si="795">BD361/AI361</f>
        <v>194.83478260869566</v>
      </c>
      <c r="AI361" s="287">
        <f t="shared" si="645"/>
        <v>115</v>
      </c>
      <c r="AJ361" s="284">
        <f t="shared" si="645"/>
        <v>0</v>
      </c>
      <c r="AK361" s="284">
        <f t="shared" si="645"/>
        <v>0</v>
      </c>
      <c r="AL361" s="284">
        <f t="shared" si="611"/>
        <v>0</v>
      </c>
      <c r="AM361" s="284">
        <f t="shared" si="611"/>
        <v>0</v>
      </c>
      <c r="AN361" s="284">
        <f t="shared" si="646"/>
        <v>0</v>
      </c>
      <c r="AO361" s="284">
        <f t="shared" si="646"/>
        <v>0</v>
      </c>
      <c r="AP361" s="291">
        <f t="shared" si="696"/>
        <v>0</v>
      </c>
      <c r="AQ361" s="291">
        <f t="shared" si="696"/>
        <v>0</v>
      </c>
      <c r="AR361" s="292"/>
      <c r="AS361" s="292"/>
      <c r="AT361" s="292"/>
      <c r="AU361" s="292"/>
      <c r="AV361" s="286">
        <f t="shared" si="724"/>
        <v>0</v>
      </c>
      <c r="AW361" s="286">
        <f t="shared" si="724"/>
        <v>0</v>
      </c>
      <c r="AX361" s="286">
        <f t="shared" si="724"/>
        <v>0</v>
      </c>
      <c r="AY361" s="286">
        <f t="shared" si="724"/>
        <v>0</v>
      </c>
      <c r="AZ361" s="286">
        <f t="shared" si="724"/>
        <v>0</v>
      </c>
      <c r="BA361" s="286">
        <f t="shared" si="724"/>
        <v>0</v>
      </c>
      <c r="BB361" s="150"/>
      <c r="BC361" s="287">
        <f t="shared" si="725"/>
        <v>16903</v>
      </c>
      <c r="BD361" s="287">
        <f t="shared" si="725"/>
        <v>22406</v>
      </c>
      <c r="BE361" s="333">
        <f t="shared" si="725"/>
        <v>66978.3</v>
      </c>
      <c r="BF361" s="333">
        <f t="shared" si="725"/>
        <v>59550</v>
      </c>
      <c r="BG361" s="333">
        <f t="shared" si="725"/>
        <v>98157.6</v>
      </c>
      <c r="BH361" s="333">
        <f t="shared" si="725"/>
        <v>54921.5</v>
      </c>
      <c r="BI361" s="333">
        <f t="shared" si="725"/>
        <v>20810</v>
      </c>
      <c r="BJ361" s="333">
        <f t="shared" si="725"/>
        <v>153941</v>
      </c>
      <c r="BK361" s="333">
        <f t="shared" si="725"/>
        <v>8831</v>
      </c>
      <c r="BL361" s="333">
        <f t="shared" si="725"/>
        <v>7030</v>
      </c>
      <c r="BM361" s="333">
        <f t="shared" si="725"/>
        <v>15854</v>
      </c>
      <c r="BN361" s="334">
        <f t="shared" si="693"/>
        <v>11</v>
      </c>
      <c r="BO361" s="87">
        <f t="shared" ref="BO361" si="796">VALUE(LEFT(C361,4)+IF($BN361&lt;4,1,0))</f>
        <v>2025</v>
      </c>
      <c r="BP361" s="87"/>
    </row>
    <row r="362" spans="1:69" s="35" customFormat="1" ht="9.75" customHeight="1" x14ac:dyDescent="0.2">
      <c r="A362" s="87" t="str">
        <f t="shared" ref="A362:A363" si="797">CONCATENATE(C362,G362,BN362)</f>
        <v>2025-26E4000000912</v>
      </c>
      <c r="B362" s="87" t="str">
        <f t="shared" si="679"/>
        <v>Y63</v>
      </c>
      <c r="C362" s="87" t="str">
        <f t="shared" ref="C362:C363" si="798">IF(D362=D$186,LEFT(C361,4)+1&amp;"-"&amp;RIGHT(C361,2)+1,C361)</f>
        <v>2025-26</v>
      </c>
      <c r="D362" s="35" t="s">
        <v>523</v>
      </c>
      <c r="F362" s="86" t="str">
        <f t="shared" si="681"/>
        <v>Y63</v>
      </c>
      <c r="G362" s="86" t="str">
        <f t="shared" si="681"/>
        <v>E40000009</v>
      </c>
      <c r="H362" s="87" t="str">
        <f t="shared" si="681"/>
        <v>North East and Yorkshire</v>
      </c>
      <c r="I362" s="292">
        <f t="shared" si="628"/>
        <v>547</v>
      </c>
      <c r="J362" s="292">
        <f t="shared" si="628"/>
        <v>153</v>
      </c>
      <c r="K362" s="292">
        <f t="shared" si="628"/>
        <v>71</v>
      </c>
      <c r="L362" s="292">
        <f t="shared" si="628"/>
        <v>35</v>
      </c>
      <c r="M362" s="292">
        <f t="shared" si="695"/>
        <v>535</v>
      </c>
      <c r="N362" s="292">
        <f t="shared" si="695"/>
        <v>52</v>
      </c>
      <c r="O362" s="292">
        <f t="shared" si="695"/>
        <v>68</v>
      </c>
      <c r="P362" s="292">
        <f t="shared" si="695"/>
        <v>18</v>
      </c>
      <c r="Q362" s="292">
        <f t="shared" si="629"/>
        <v>0</v>
      </c>
      <c r="R362" s="292">
        <f t="shared" si="629"/>
        <v>0</v>
      </c>
      <c r="S362" s="292">
        <f t="shared" si="593"/>
        <v>1668</v>
      </c>
      <c r="T362" s="293">
        <f t="shared" si="630"/>
        <v>912</v>
      </c>
      <c r="U362" s="290">
        <f t="shared" ref="U362:U363" si="799">BE362/T362</f>
        <v>88.686074561403501</v>
      </c>
      <c r="V362" s="290">
        <f t="shared" ref="V362:V363" si="800">BF362/T362</f>
        <v>75.425438596491233</v>
      </c>
      <c r="W362" s="290">
        <f t="shared" ref="W362:W363" si="801">BG362/T362</f>
        <v>139.32127192982455</v>
      </c>
      <c r="X362" s="289">
        <f t="shared" si="634"/>
        <v>821</v>
      </c>
      <c r="Y362" s="290">
        <f t="shared" ref="Y362:Y363" si="802">IFERROR(BH362/X362,"-")</f>
        <v>82.887697929354445</v>
      </c>
      <c r="Z362" s="290">
        <f t="shared" ref="Z362:Z363" si="803">IFERROR(BI362/X362,"-")</f>
        <v>31.40803897685749</v>
      </c>
      <c r="AA362" s="290">
        <f t="shared" ref="AA362:AA363" si="804">IFERROR(BJ362/X362,"-")</f>
        <v>237.70730816077955</v>
      </c>
      <c r="AB362" s="289">
        <f t="shared" si="638"/>
        <v>129</v>
      </c>
      <c r="AC362" s="290">
        <f t="shared" ref="AC362:AC363" si="805">IFERROR(BK362/AB362,"-")</f>
        <v>68.67984496124032</v>
      </c>
      <c r="AD362" s="290">
        <f t="shared" ref="AD362:AD363" si="806">IFERROR(BL362/AB362,"-")</f>
        <v>49.906976744186046</v>
      </c>
      <c r="AE362" s="290">
        <f t="shared" ref="AE362:AE363" si="807">IFERROR(BM362/AB362,"-")</f>
        <v>105.43565891472868</v>
      </c>
      <c r="AF362" s="287">
        <f t="shared" si="642"/>
        <v>173</v>
      </c>
      <c r="AG362" s="288">
        <f t="shared" ref="AG362:AG363" si="808">BC362/AI362</f>
        <v>146.79729728513513</v>
      </c>
      <c r="AH362" s="288">
        <f t="shared" ref="AH362:AH363" si="809">BD362/AI362</f>
        <v>189.42567567567568</v>
      </c>
      <c r="AI362" s="287">
        <f t="shared" si="645"/>
        <v>148</v>
      </c>
      <c r="AJ362" s="284">
        <f t="shared" si="645"/>
        <v>0</v>
      </c>
      <c r="AK362" s="284">
        <f t="shared" si="645"/>
        <v>0</v>
      </c>
      <c r="AL362" s="284">
        <f t="shared" si="611"/>
        <v>249</v>
      </c>
      <c r="AM362" s="284">
        <f t="shared" si="611"/>
        <v>600</v>
      </c>
      <c r="AN362" s="284">
        <f t="shared" si="646"/>
        <v>0</v>
      </c>
      <c r="AO362" s="284">
        <f t="shared" si="646"/>
        <v>0</v>
      </c>
      <c r="AP362" s="291">
        <f t="shared" si="696"/>
        <v>0</v>
      </c>
      <c r="AQ362" s="291">
        <f t="shared" si="696"/>
        <v>0</v>
      </c>
      <c r="AR362" s="292"/>
      <c r="AS362" s="292"/>
      <c r="AT362" s="292"/>
      <c r="AU362" s="292"/>
      <c r="AV362" s="286">
        <f t="shared" si="724"/>
        <v>0</v>
      </c>
      <c r="AW362" s="286">
        <f t="shared" si="724"/>
        <v>0</v>
      </c>
      <c r="AX362" s="286">
        <f t="shared" si="724"/>
        <v>0</v>
      </c>
      <c r="AY362" s="286">
        <f t="shared" si="724"/>
        <v>0</v>
      </c>
      <c r="AZ362" s="286">
        <f t="shared" si="724"/>
        <v>0</v>
      </c>
      <c r="BA362" s="286">
        <f t="shared" si="724"/>
        <v>0</v>
      </c>
      <c r="BB362" s="150"/>
      <c r="BC362" s="287">
        <f t="shared" si="725"/>
        <v>21725.999998200001</v>
      </c>
      <c r="BD362" s="287">
        <f t="shared" si="725"/>
        <v>28035</v>
      </c>
      <c r="BE362" s="333">
        <f t="shared" si="725"/>
        <v>80881.7</v>
      </c>
      <c r="BF362" s="333">
        <f t="shared" si="725"/>
        <v>68788</v>
      </c>
      <c r="BG362" s="333">
        <f t="shared" si="725"/>
        <v>127061</v>
      </c>
      <c r="BH362" s="333">
        <f t="shared" si="725"/>
        <v>68050.8</v>
      </c>
      <c r="BI362" s="333">
        <f t="shared" si="725"/>
        <v>25786</v>
      </c>
      <c r="BJ362" s="333">
        <f t="shared" si="725"/>
        <v>195157.7</v>
      </c>
      <c r="BK362" s="333">
        <f t="shared" si="725"/>
        <v>8859.7000000000007</v>
      </c>
      <c r="BL362" s="333">
        <f t="shared" si="725"/>
        <v>6438</v>
      </c>
      <c r="BM362" s="333">
        <f t="shared" si="725"/>
        <v>13601.199999999999</v>
      </c>
      <c r="BN362" s="334">
        <f t="shared" si="693"/>
        <v>12</v>
      </c>
      <c r="BO362" s="87">
        <f t="shared" ref="BO362:BO363" si="810">VALUE(LEFT(C362,4)+IF($BN362&lt;4,1,0))</f>
        <v>2025</v>
      </c>
      <c r="BP362" s="87"/>
    </row>
    <row r="363" spans="1:69" s="35" customFormat="1" ht="9.75" customHeight="1" x14ac:dyDescent="0.2">
      <c r="A363" s="87" t="str">
        <f t="shared" si="797"/>
        <v>2025-26E400000091</v>
      </c>
      <c r="B363" s="87" t="str">
        <f t="shared" si="679"/>
        <v>Y63</v>
      </c>
      <c r="C363" s="87" t="str">
        <f t="shared" si="798"/>
        <v>2025-26</v>
      </c>
      <c r="D363" s="35" t="s">
        <v>524</v>
      </c>
      <c r="F363" s="86" t="str">
        <f t="shared" si="681"/>
        <v>Y63</v>
      </c>
      <c r="G363" s="86" t="str">
        <f t="shared" si="681"/>
        <v>E40000009</v>
      </c>
      <c r="H363" s="87" t="str">
        <f t="shared" si="681"/>
        <v>North East and Yorkshire</v>
      </c>
      <c r="I363" s="292">
        <f t="shared" si="628"/>
        <v>521</v>
      </c>
      <c r="J363" s="292">
        <f t="shared" si="628"/>
        <v>121</v>
      </c>
      <c r="K363" s="292">
        <f t="shared" si="628"/>
        <v>54</v>
      </c>
      <c r="L363" s="292">
        <f t="shared" si="628"/>
        <v>27</v>
      </c>
      <c r="M363" s="292">
        <f t="shared" si="695"/>
        <v>511</v>
      </c>
      <c r="N363" s="292">
        <f t="shared" si="695"/>
        <v>47</v>
      </c>
      <c r="O363" s="292">
        <f t="shared" si="695"/>
        <v>52</v>
      </c>
      <c r="P363" s="292">
        <f t="shared" si="695"/>
        <v>19</v>
      </c>
      <c r="Q363" s="292">
        <f t="shared" si="629"/>
        <v>0</v>
      </c>
      <c r="R363" s="292">
        <f t="shared" si="629"/>
        <v>0</v>
      </c>
      <c r="S363" s="292">
        <f t="shared" si="593"/>
        <v>1637</v>
      </c>
      <c r="T363" s="293">
        <f t="shared" si="630"/>
        <v>862</v>
      </c>
      <c r="U363" s="290">
        <f t="shared" si="799"/>
        <v>85.4661252900232</v>
      </c>
      <c r="V363" s="290">
        <f t="shared" si="800"/>
        <v>75.322505800464043</v>
      </c>
      <c r="W363" s="290">
        <f t="shared" si="801"/>
        <v>132.62714617169374</v>
      </c>
      <c r="X363" s="289">
        <f t="shared" si="634"/>
        <v>808</v>
      </c>
      <c r="Y363" s="290">
        <f t="shared" si="802"/>
        <v>85.8178217821782</v>
      </c>
      <c r="Z363" s="290">
        <f t="shared" si="803"/>
        <v>30.829207920792079</v>
      </c>
      <c r="AA363" s="290">
        <f t="shared" si="804"/>
        <v>233.2608910891089</v>
      </c>
      <c r="AB363" s="289">
        <f t="shared" si="638"/>
        <v>132</v>
      </c>
      <c r="AC363" s="290">
        <f t="shared" si="805"/>
        <v>62.218181818181812</v>
      </c>
      <c r="AD363" s="290">
        <f t="shared" si="806"/>
        <v>48.613636363636367</v>
      </c>
      <c r="AE363" s="290">
        <f t="shared" si="807"/>
        <v>109.2909090909091</v>
      </c>
      <c r="AF363" s="287">
        <f t="shared" si="642"/>
        <v>167</v>
      </c>
      <c r="AG363" s="288">
        <f t="shared" si="808"/>
        <v>149.18881116083915</v>
      </c>
      <c r="AH363" s="288">
        <f t="shared" si="809"/>
        <v>203.21398601398602</v>
      </c>
      <c r="AI363" s="287">
        <f t="shared" si="645"/>
        <v>143</v>
      </c>
      <c r="AJ363" s="284">
        <f t="shared" si="645"/>
        <v>238</v>
      </c>
      <c r="AK363" s="284">
        <f t="shared" si="645"/>
        <v>287</v>
      </c>
      <c r="AL363" s="284">
        <f t="shared" si="611"/>
        <v>0</v>
      </c>
      <c r="AM363" s="284">
        <f t="shared" si="611"/>
        <v>0</v>
      </c>
      <c r="AN363" s="284">
        <f t="shared" si="646"/>
        <v>0</v>
      </c>
      <c r="AO363" s="284">
        <f t="shared" si="646"/>
        <v>0</v>
      </c>
      <c r="AP363" s="291">
        <f t="shared" si="696"/>
        <v>0</v>
      </c>
      <c r="AQ363" s="291">
        <f t="shared" si="696"/>
        <v>0</v>
      </c>
      <c r="AR363" s="292"/>
      <c r="AS363" s="292"/>
      <c r="AT363" s="292"/>
      <c r="AU363" s="292"/>
      <c r="AV363" s="286">
        <f t="shared" si="724"/>
        <v>0</v>
      </c>
      <c r="AW363" s="286">
        <f t="shared" si="724"/>
        <v>0</v>
      </c>
      <c r="AX363" s="286">
        <f t="shared" si="724"/>
        <v>0</v>
      </c>
      <c r="AY363" s="286">
        <f t="shared" si="724"/>
        <v>0</v>
      </c>
      <c r="AZ363" s="286">
        <f t="shared" si="724"/>
        <v>0</v>
      </c>
      <c r="BA363" s="286">
        <f t="shared" si="724"/>
        <v>0</v>
      </c>
      <c r="BB363" s="150"/>
      <c r="BC363" s="287">
        <f t="shared" si="725"/>
        <v>21333.999995999999</v>
      </c>
      <c r="BD363" s="287">
        <f t="shared" si="725"/>
        <v>29059.599999999999</v>
      </c>
      <c r="BE363" s="333">
        <f t="shared" si="725"/>
        <v>73671.8</v>
      </c>
      <c r="BF363" s="333">
        <f t="shared" si="725"/>
        <v>64928</v>
      </c>
      <c r="BG363" s="333">
        <f t="shared" si="725"/>
        <v>114324.6</v>
      </c>
      <c r="BH363" s="333">
        <f t="shared" si="725"/>
        <v>69340.799999999988</v>
      </c>
      <c r="BI363" s="333">
        <f t="shared" si="725"/>
        <v>24910</v>
      </c>
      <c r="BJ363" s="333">
        <f t="shared" si="725"/>
        <v>188474.8</v>
      </c>
      <c r="BK363" s="333">
        <f t="shared" si="725"/>
        <v>8212.7999999999993</v>
      </c>
      <c r="BL363" s="333">
        <f t="shared" si="725"/>
        <v>6417</v>
      </c>
      <c r="BM363" s="333">
        <f t="shared" si="725"/>
        <v>14426.400000000001</v>
      </c>
      <c r="BN363" s="334">
        <f t="shared" si="693"/>
        <v>1</v>
      </c>
      <c r="BO363" s="87">
        <f t="shared" si="810"/>
        <v>2026</v>
      </c>
      <c r="BP363" s="87"/>
    </row>
    <row r="364" spans="1:69" s="35" customFormat="1" ht="9.75" customHeight="1" x14ac:dyDescent="0.2">
      <c r="A364" s="87" t="str">
        <f t="shared" ref="A364" si="811">CONCATENATE(C364,G364,BN364)</f>
        <v>2025-26E400000092</v>
      </c>
      <c r="B364" s="87" t="str">
        <f t="shared" si="679"/>
        <v>Y63</v>
      </c>
      <c r="C364" s="87" t="str">
        <f t="shared" ref="C364" si="812">IF(D364=D$186,LEFT(C363,4)+1&amp;"-"&amp;RIGHT(C363,2)+1,C363)</f>
        <v>2025-26</v>
      </c>
      <c r="D364" s="35" t="s">
        <v>525</v>
      </c>
      <c r="F364" s="86" t="str">
        <f t="shared" si="681"/>
        <v>Y63</v>
      </c>
      <c r="G364" s="86" t="str">
        <f t="shared" si="681"/>
        <v>E40000009</v>
      </c>
      <c r="H364" s="87" t="str">
        <f t="shared" si="681"/>
        <v>North East and Yorkshire</v>
      </c>
      <c r="I364" s="292">
        <f t="shared" si="628"/>
        <v>361</v>
      </c>
      <c r="J364" s="292">
        <f t="shared" si="628"/>
        <v>96</v>
      </c>
      <c r="K364" s="292">
        <f t="shared" si="628"/>
        <v>48</v>
      </c>
      <c r="L364" s="292">
        <f t="shared" si="628"/>
        <v>22</v>
      </c>
      <c r="M364" s="292">
        <f t="shared" si="695"/>
        <v>358</v>
      </c>
      <c r="N364" s="292">
        <f t="shared" si="695"/>
        <v>31</v>
      </c>
      <c r="O364" s="292">
        <f t="shared" si="695"/>
        <v>48</v>
      </c>
      <c r="P364" s="292">
        <f t="shared" si="695"/>
        <v>14</v>
      </c>
      <c r="Q364" s="292">
        <f t="shared" si="629"/>
        <v>130</v>
      </c>
      <c r="R364" s="292">
        <f t="shared" si="629"/>
        <v>83</v>
      </c>
      <c r="S364" s="292">
        <f t="shared" si="593"/>
        <v>1296</v>
      </c>
      <c r="T364" s="293">
        <f t="shared" si="630"/>
        <v>0</v>
      </c>
      <c r="U364" s="290" t="e">
        <f t="shared" ref="U364" si="813">BE364/T364</f>
        <v>#DIV/0!</v>
      </c>
      <c r="V364" s="290" t="e">
        <f t="shared" ref="V364" si="814">BF364/T364</f>
        <v>#DIV/0!</v>
      </c>
      <c r="W364" s="290" t="e">
        <f t="shared" ref="W364" si="815">BG364/T364</f>
        <v>#DIV/0!</v>
      </c>
      <c r="X364" s="289">
        <f t="shared" si="634"/>
        <v>0</v>
      </c>
      <c r="Y364" s="290" t="str">
        <f t="shared" ref="Y364" si="816">IFERROR(BH364/X364,"-")</f>
        <v>-</v>
      </c>
      <c r="Z364" s="290" t="str">
        <f t="shared" ref="Z364" si="817">IFERROR(BI364/X364,"-")</f>
        <v>-</v>
      </c>
      <c r="AA364" s="290" t="str">
        <f t="shared" ref="AA364" si="818">IFERROR(BJ364/X364,"-")</f>
        <v>-</v>
      </c>
      <c r="AB364" s="289">
        <f t="shared" si="638"/>
        <v>0</v>
      </c>
      <c r="AC364" s="290" t="str">
        <f t="shared" ref="AC364" si="819">IFERROR(BK364/AB364,"-")</f>
        <v>-</v>
      </c>
      <c r="AD364" s="290" t="str">
        <f t="shared" ref="AD364" si="820">IFERROR(BL364/AB364,"-")</f>
        <v>-</v>
      </c>
      <c r="AE364" s="290" t="str">
        <f t="shared" ref="AE364" si="821">IFERROR(BM364/AB364,"-")</f>
        <v>-</v>
      </c>
      <c r="AF364" s="287">
        <f t="shared" si="642"/>
        <v>158</v>
      </c>
      <c r="AG364" s="288">
        <f t="shared" ref="AG364" si="822">BC364/AI364</f>
        <v>133.66906477194243</v>
      </c>
      <c r="AH364" s="288">
        <f t="shared" ref="AH364" si="823">BD364/AI364</f>
        <v>175.29496402877697</v>
      </c>
      <c r="AI364" s="287">
        <f t="shared" si="645"/>
        <v>139</v>
      </c>
      <c r="AJ364" s="284">
        <f t="shared" si="645"/>
        <v>0</v>
      </c>
      <c r="AK364" s="284">
        <f t="shared" si="645"/>
        <v>0</v>
      </c>
      <c r="AL364" s="284">
        <f t="shared" si="611"/>
        <v>0</v>
      </c>
      <c r="AM364" s="284">
        <f t="shared" si="611"/>
        <v>0</v>
      </c>
      <c r="AN364" s="284">
        <f t="shared" si="646"/>
        <v>0</v>
      </c>
      <c r="AO364" s="284">
        <f t="shared" si="646"/>
        <v>0</v>
      </c>
      <c r="AP364" s="291">
        <f t="shared" si="696"/>
        <v>0</v>
      </c>
      <c r="AQ364" s="291">
        <f t="shared" si="696"/>
        <v>0</v>
      </c>
      <c r="AR364" s="292"/>
      <c r="AS364" s="292"/>
      <c r="AT364" s="292"/>
      <c r="AU364" s="292"/>
      <c r="AV364" s="286">
        <f t="shared" si="724"/>
        <v>0</v>
      </c>
      <c r="AW364" s="286">
        <f t="shared" si="724"/>
        <v>0</v>
      </c>
      <c r="AX364" s="286">
        <f t="shared" si="724"/>
        <v>0</v>
      </c>
      <c r="AY364" s="286">
        <f t="shared" si="724"/>
        <v>0</v>
      </c>
      <c r="AZ364" s="286">
        <f t="shared" si="724"/>
        <v>0</v>
      </c>
      <c r="BA364" s="286">
        <f t="shared" si="724"/>
        <v>0</v>
      </c>
      <c r="BB364" s="150"/>
      <c r="BC364" s="287">
        <f t="shared" si="725"/>
        <v>18580.0000033</v>
      </c>
      <c r="BD364" s="287">
        <f t="shared" si="725"/>
        <v>24366</v>
      </c>
      <c r="BE364" s="333">
        <f t="shared" si="725"/>
        <v>0</v>
      </c>
      <c r="BF364" s="333">
        <f t="shared" si="725"/>
        <v>0</v>
      </c>
      <c r="BG364" s="333">
        <f t="shared" si="725"/>
        <v>0</v>
      </c>
      <c r="BH364" s="333">
        <f t="shared" si="725"/>
        <v>0</v>
      </c>
      <c r="BI364" s="333">
        <f t="shared" si="725"/>
        <v>0</v>
      </c>
      <c r="BJ364" s="333">
        <f t="shared" si="725"/>
        <v>0</v>
      </c>
      <c r="BK364" s="333">
        <f t="shared" si="725"/>
        <v>0</v>
      </c>
      <c r="BL364" s="333">
        <f t="shared" si="725"/>
        <v>0</v>
      </c>
      <c r="BM364" s="333">
        <f t="shared" si="725"/>
        <v>0</v>
      </c>
      <c r="BN364" s="334">
        <f t="shared" si="693"/>
        <v>2</v>
      </c>
      <c r="BO364" s="87">
        <f t="shared" ref="BO364" si="824">VALUE(LEFT(C364,4)+IF($BN364&lt;4,1,0))</f>
        <v>2026</v>
      </c>
      <c r="BP364" s="87"/>
    </row>
    <row r="365" spans="1:69" s="35" customFormat="1" ht="9.75" customHeight="1" x14ac:dyDescent="0.2">
      <c r="A365" s="87" t="str">
        <f t="shared" ref="A365" si="825">CONCATENATE(C365,G365,BN365)</f>
        <v>2025-26E400000093</v>
      </c>
      <c r="B365" s="87" t="str">
        <f t="shared" si="679"/>
        <v>Y63</v>
      </c>
      <c r="C365" s="87" t="str">
        <f t="shared" ref="C365" si="826">IF(D365=D$186,LEFT(C364,4)+1&amp;"-"&amp;RIGHT(C364,2)+1,C364)</f>
        <v>2025-26</v>
      </c>
      <c r="D365" s="35" t="s">
        <v>526</v>
      </c>
      <c r="F365" s="86" t="str">
        <f t="shared" si="681"/>
        <v>Y63</v>
      </c>
      <c r="G365" s="86" t="str">
        <f t="shared" si="681"/>
        <v>E40000009</v>
      </c>
      <c r="H365" s="87" t="str">
        <f t="shared" si="681"/>
        <v>North East and Yorkshire</v>
      </c>
      <c r="I365" s="292">
        <f t="shared" si="628"/>
        <v>450</v>
      </c>
      <c r="J365" s="292">
        <f t="shared" si="628"/>
        <v>124</v>
      </c>
      <c r="K365" s="292">
        <f t="shared" si="628"/>
        <v>73</v>
      </c>
      <c r="L365" s="292">
        <f t="shared" si="628"/>
        <v>38</v>
      </c>
      <c r="M365" s="292">
        <f t="shared" si="695"/>
        <v>437</v>
      </c>
      <c r="N365" s="292">
        <f t="shared" si="695"/>
        <v>54</v>
      </c>
      <c r="O365" s="292">
        <f t="shared" si="695"/>
        <v>71</v>
      </c>
      <c r="P365" s="292">
        <f t="shared" si="695"/>
        <v>24</v>
      </c>
      <c r="Q365" s="292">
        <f t="shared" si="629"/>
        <v>0</v>
      </c>
      <c r="R365" s="292">
        <f t="shared" si="629"/>
        <v>0</v>
      </c>
      <c r="S365" s="292">
        <f t="shared" si="593"/>
        <v>1395</v>
      </c>
      <c r="T365" s="293">
        <f t="shared" si="630"/>
        <v>872</v>
      </c>
      <c r="U365" s="290">
        <f t="shared" ref="U365" si="827">BE365/T365</f>
        <v>83.294724770642205</v>
      </c>
      <c r="V365" s="290">
        <f t="shared" ref="V365" si="828">BF365/T365</f>
        <v>73.915137614678898</v>
      </c>
      <c r="W365" s="290">
        <f t="shared" ref="W365" si="829">BG365/T365</f>
        <v>127.27064220183486</v>
      </c>
      <c r="X365" s="289">
        <f t="shared" si="634"/>
        <v>828</v>
      </c>
      <c r="Y365" s="290">
        <f t="shared" ref="Y365" si="830">IFERROR(BH365/X365,"-")</f>
        <v>77.096618357487927</v>
      </c>
      <c r="Z365" s="290">
        <f t="shared" ref="Z365" si="831">IFERROR(BI365/X365,"-")</f>
        <v>28.353864734299517</v>
      </c>
      <c r="AA365" s="290">
        <f t="shared" ref="AA365" si="832">IFERROR(BJ365/X365,"-")</f>
        <v>233.27403381642512</v>
      </c>
      <c r="AB365" s="289">
        <f t="shared" si="638"/>
        <v>141</v>
      </c>
      <c r="AC365" s="290">
        <f t="shared" ref="AC365" si="833">IFERROR(BK365/AB365,"-")</f>
        <v>63.881560283687939</v>
      </c>
      <c r="AD365" s="290">
        <f t="shared" ref="AD365" si="834">IFERROR(BL365/AB365,"-")</f>
        <v>51.645390070921984</v>
      </c>
      <c r="AE365" s="290">
        <f t="shared" ref="AE365" si="835">IFERROR(BM365/AB365,"-")</f>
        <v>107.45390070921985</v>
      </c>
      <c r="AF365" s="287">
        <f t="shared" si="642"/>
        <v>183</v>
      </c>
      <c r="AG365" s="288">
        <f t="shared" ref="AG365" si="836">BC365/AI365</f>
        <v>140.87581701764708</v>
      </c>
      <c r="AH365" s="288">
        <f t="shared" ref="AH365" si="837">BD365/AI365</f>
        <v>192.84705882352941</v>
      </c>
      <c r="AI365" s="287">
        <f t="shared" si="645"/>
        <v>153</v>
      </c>
      <c r="AJ365" s="284">
        <f t="shared" si="645"/>
        <v>0</v>
      </c>
      <c r="AK365" s="284">
        <f t="shared" si="645"/>
        <v>0</v>
      </c>
      <c r="AL365" s="284">
        <f t="shared" si="611"/>
        <v>172</v>
      </c>
      <c r="AM365" s="284">
        <f t="shared" si="611"/>
        <v>450</v>
      </c>
      <c r="AN365" s="284">
        <f t="shared" si="646"/>
        <v>0</v>
      </c>
      <c r="AO365" s="284">
        <f t="shared" si="646"/>
        <v>0</v>
      </c>
      <c r="AP365" s="291">
        <f t="shared" si="696"/>
        <v>0</v>
      </c>
      <c r="AQ365" s="291">
        <f t="shared" si="696"/>
        <v>0</v>
      </c>
      <c r="AR365" s="292"/>
      <c r="AS365" s="292"/>
      <c r="AT365" s="292"/>
      <c r="AU365" s="292"/>
      <c r="AV365" s="286">
        <f t="shared" si="724"/>
        <v>0</v>
      </c>
      <c r="AW365" s="286">
        <f t="shared" si="724"/>
        <v>0</v>
      </c>
      <c r="AX365" s="286">
        <f t="shared" si="724"/>
        <v>0</v>
      </c>
      <c r="AY365" s="286">
        <f t="shared" si="724"/>
        <v>0</v>
      </c>
      <c r="AZ365" s="286">
        <f t="shared" si="724"/>
        <v>0</v>
      </c>
      <c r="BA365" s="286">
        <f t="shared" si="724"/>
        <v>0</v>
      </c>
      <c r="BB365" s="150"/>
      <c r="BC365" s="287">
        <f t="shared" si="725"/>
        <v>21554.000003700003</v>
      </c>
      <c r="BD365" s="287">
        <f t="shared" si="725"/>
        <v>29505.599999999999</v>
      </c>
      <c r="BE365" s="333">
        <f t="shared" si="725"/>
        <v>72633</v>
      </c>
      <c r="BF365" s="333">
        <f t="shared" si="725"/>
        <v>64454</v>
      </c>
      <c r="BG365" s="333">
        <f t="shared" si="725"/>
        <v>110980</v>
      </c>
      <c r="BH365" s="333">
        <f t="shared" si="725"/>
        <v>63836</v>
      </c>
      <c r="BI365" s="333">
        <f t="shared" si="725"/>
        <v>23477</v>
      </c>
      <c r="BJ365" s="333">
        <f t="shared" si="725"/>
        <v>193150.9</v>
      </c>
      <c r="BK365" s="333">
        <f t="shared" si="725"/>
        <v>9007.2999999999993</v>
      </c>
      <c r="BL365" s="333">
        <f t="shared" si="725"/>
        <v>7282</v>
      </c>
      <c r="BM365" s="333">
        <f t="shared" si="725"/>
        <v>15151</v>
      </c>
      <c r="BN365" s="334">
        <f t="shared" si="693"/>
        <v>3</v>
      </c>
      <c r="BO365" s="87">
        <f t="shared" ref="BO365" si="838">VALUE(LEFT(C365,4)+IF($BN365&lt;4,1,0))</f>
        <v>2026</v>
      </c>
      <c r="BP365" s="87"/>
    </row>
    <row r="366" spans="1:69" s="35" customFormat="1" ht="10.5" customHeight="1" x14ac:dyDescent="0.2">
      <c r="A366" s="87"/>
      <c r="B366" s="87"/>
      <c r="C366" s="87"/>
      <c r="F366" s="86"/>
      <c r="G366" s="86"/>
      <c r="H366" s="87"/>
      <c r="I366" s="292"/>
      <c r="J366" s="292"/>
      <c r="K366" s="292"/>
      <c r="L366" s="292"/>
      <c r="M366" s="292"/>
      <c r="N366" s="292"/>
      <c r="O366" s="292"/>
      <c r="P366" s="292"/>
      <c r="Q366" s="292"/>
      <c r="R366" s="292"/>
      <c r="S366" s="292"/>
      <c r="T366" s="293"/>
      <c r="U366" s="290"/>
      <c r="V366" s="290"/>
      <c r="W366" s="290"/>
      <c r="X366" s="289"/>
      <c r="Y366" s="290"/>
      <c r="Z366" s="290"/>
      <c r="AA366" s="290"/>
      <c r="AB366" s="289"/>
      <c r="AC366" s="290"/>
      <c r="AD366" s="290"/>
      <c r="AE366" s="290"/>
      <c r="AF366" s="287"/>
      <c r="AG366" s="288"/>
      <c r="AH366" s="288"/>
      <c r="AI366" s="287"/>
      <c r="AJ366" s="284"/>
      <c r="AK366" s="284"/>
      <c r="AL366" s="284"/>
      <c r="AM366" s="284"/>
      <c r="AN366" s="284"/>
      <c r="AO366" s="284"/>
      <c r="AP366" s="291"/>
      <c r="AQ366" s="291"/>
      <c r="AR366" s="292"/>
      <c r="AS366" s="292"/>
      <c r="AT366" s="292"/>
      <c r="AU366" s="292"/>
      <c r="AV366" s="286"/>
      <c r="AW366" s="286"/>
      <c r="AX366" s="286"/>
      <c r="AY366" s="286"/>
      <c r="AZ366" s="286"/>
      <c r="BA366" s="286"/>
      <c r="BB366" s="150"/>
      <c r="BC366" s="287"/>
      <c r="BD366" s="287"/>
      <c r="BE366" s="333"/>
      <c r="BF366" s="333"/>
      <c r="BG366" s="333"/>
      <c r="BH366" s="333"/>
      <c r="BI366" s="333"/>
      <c r="BJ366" s="333"/>
      <c r="BK366" s="333"/>
      <c r="BL366" s="333"/>
      <c r="BM366" s="333"/>
      <c r="BN366" s="334"/>
      <c r="BO366" s="87"/>
      <c r="BP366" s="87"/>
    </row>
    <row r="367" spans="1:69" s="35" customFormat="1" ht="10.5" customHeight="1" x14ac:dyDescent="0.2">
      <c r="A367" s="313" t="str">
        <f t="shared" ref="A367:A398" si="839">CONCATENATE(C367,G367,BN367)</f>
        <v>2011-12E400000084</v>
      </c>
      <c r="B367" s="199" t="s">
        <v>91</v>
      </c>
      <c r="C367" s="199" t="s">
        <v>166</v>
      </c>
      <c r="D367" s="199" t="s">
        <v>514</v>
      </c>
      <c r="E367" s="223"/>
      <c r="F367" s="149" t="s">
        <v>91</v>
      </c>
      <c r="G367" s="149" t="s">
        <v>90</v>
      </c>
      <c r="H367" s="199" t="s">
        <v>89</v>
      </c>
      <c r="I367" s="480">
        <f t="shared" ref="I367:L386" si="840">SUMIFS(I$729:I$10135, $BN$729:$BN$10135, $BN367,$BO$729:$BO$10135, $BO367, $B$729:$B$10135, $B367)</f>
        <v>287</v>
      </c>
      <c r="J367" s="480">
        <f t="shared" si="840"/>
        <v>66</v>
      </c>
      <c r="K367" s="480">
        <f t="shared" si="840"/>
        <v>34</v>
      </c>
      <c r="L367" s="480">
        <f t="shared" si="840"/>
        <v>13</v>
      </c>
      <c r="M367" s="480"/>
      <c r="N367" s="480"/>
      <c r="O367" s="480"/>
      <c r="P367" s="480"/>
      <c r="Q367" s="480">
        <f t="shared" ref="Q367:R386" si="841">SUMIFS(Q$729:Q$10135, $BN$729:$BN$10135, $BN367,$BO$729:$BO$10135, $BO367, $B$729:$B$10135, $B367)</f>
        <v>0</v>
      </c>
      <c r="R367" s="480">
        <f t="shared" si="841"/>
        <v>0</v>
      </c>
      <c r="S367" s="480"/>
      <c r="T367" s="303">
        <f t="shared" ref="T367:T398" si="842">SUMIFS(T$729:T$10135, $BN$729:$BN$10135, $BN367,$BO$729:$BO$10135, $BO367, $B$729:$B$10135, $B367)</f>
        <v>0</v>
      </c>
      <c r="U367" s="304" t="s">
        <v>80</v>
      </c>
      <c r="V367" s="304" t="s">
        <v>80</v>
      </c>
      <c r="W367" s="304" t="s">
        <v>80</v>
      </c>
      <c r="X367" s="308">
        <f t="shared" ref="X367:X398" si="843">SUMIFS(X$729:X$10135, $BN$729:$BN$10135, $BN367,$BO$729:$BO$10135, $BO367, $B$729:$B$10135, $B367)</f>
        <v>0</v>
      </c>
      <c r="Y367" s="309" t="s">
        <v>80</v>
      </c>
      <c r="Z367" s="309" t="s">
        <v>80</v>
      </c>
      <c r="AA367" s="309" t="s">
        <v>80</v>
      </c>
      <c r="AB367" s="308">
        <f t="shared" ref="AB367:AB398" si="844">SUMIFS(AB$729:AB$10135, $BN$729:$BN$10135, $BN367,$BO$729:$BO$10135, $BO367, $B$729:$B$10135, $B367)</f>
        <v>0</v>
      </c>
      <c r="AC367" s="309" t="s">
        <v>80</v>
      </c>
      <c r="AD367" s="309" t="s">
        <v>80</v>
      </c>
      <c r="AE367" s="309" t="s">
        <v>80</v>
      </c>
      <c r="AF367" s="306">
        <f t="shared" ref="AF367:AF398" si="845">SUMIFS(AF$729:AF$10135, $BN$729:$BN$10135, $BN367,$BO$729:$BO$10135, $BO367, $B$729:$B$10135, $B367)</f>
        <v>0</v>
      </c>
      <c r="AG367" s="307" t="s">
        <v>80</v>
      </c>
      <c r="AH367" s="307" t="s">
        <v>80</v>
      </c>
      <c r="AI367" s="306">
        <f t="shared" ref="AI367:AK386" si="846">SUMIFS(AI$729:AI$10135, $BN$729:$BN$10135, $BN367,$BO$729:$BO$10135, $BO367, $B$729:$B$10135, $B367)</f>
        <v>0</v>
      </c>
      <c r="AJ367" s="303">
        <f t="shared" si="846"/>
        <v>122</v>
      </c>
      <c r="AK367" s="303">
        <f t="shared" si="846"/>
        <v>177</v>
      </c>
      <c r="AL367" s="303"/>
      <c r="AM367" s="303"/>
      <c r="AN367" s="303">
        <f t="shared" ref="AN367:AO386" si="847">SUMIFS(AN$729:AN$10135, $BN$729:$BN$10135, $BN367,$BO$729:$BO$10135, $BO367, $B$729:$B$10135, $B367)</f>
        <v>986</v>
      </c>
      <c r="AO367" s="303">
        <f t="shared" si="847"/>
        <v>1101</v>
      </c>
      <c r="AP367" s="310"/>
      <c r="AQ367" s="310"/>
      <c r="AR367" s="303">
        <f t="shared" ref="AR367:BA376" si="848">SUMIFS(AR$729:AR$10135, $BN$729:$BN$10135, $BN367,$BO$729:$BO$10135, $BO367, $B$729:$B$10135, $B367)</f>
        <v>27</v>
      </c>
      <c r="AS367" s="303">
        <f t="shared" si="848"/>
        <v>285</v>
      </c>
      <c r="AT367" s="303">
        <f t="shared" si="848"/>
        <v>5</v>
      </c>
      <c r="AU367" s="303">
        <f t="shared" si="848"/>
        <v>33</v>
      </c>
      <c r="AV367" s="305">
        <f t="shared" si="848"/>
        <v>9</v>
      </c>
      <c r="AW367" s="305">
        <f t="shared" si="848"/>
        <v>11</v>
      </c>
      <c r="AX367" s="305">
        <f t="shared" si="848"/>
        <v>169</v>
      </c>
      <c r="AY367" s="305">
        <f t="shared" si="848"/>
        <v>189</v>
      </c>
      <c r="AZ367" s="305">
        <f t="shared" si="848"/>
        <v>206</v>
      </c>
      <c r="BA367" s="305">
        <f t="shared" si="848"/>
        <v>295</v>
      </c>
      <c r="BB367" s="233"/>
      <c r="BC367" s="306">
        <f t="shared" ref="BC367:BM376" si="849">SUMIFS(BC$729:BC$10135, $BN$729:$BN$10135, $BN367,$BO$729:$BO$10135, $BO367, $B$729:$B$10135, $B367)</f>
        <v>0</v>
      </c>
      <c r="BD367" s="306">
        <f t="shared" si="849"/>
        <v>0</v>
      </c>
      <c r="BE367" s="303">
        <f t="shared" si="849"/>
        <v>0</v>
      </c>
      <c r="BF367" s="303">
        <f t="shared" si="849"/>
        <v>0</v>
      </c>
      <c r="BG367" s="303">
        <f t="shared" si="849"/>
        <v>0</v>
      </c>
      <c r="BH367" s="332">
        <f t="shared" si="849"/>
        <v>0</v>
      </c>
      <c r="BI367" s="332">
        <f t="shared" si="849"/>
        <v>0</v>
      </c>
      <c r="BJ367" s="332">
        <f t="shared" si="849"/>
        <v>0</v>
      </c>
      <c r="BK367" s="332">
        <f t="shared" si="849"/>
        <v>0</v>
      </c>
      <c r="BL367" s="332">
        <f t="shared" si="849"/>
        <v>0</v>
      </c>
      <c r="BM367" s="332">
        <f t="shared" si="849"/>
        <v>0</v>
      </c>
      <c r="BN367" s="336">
        <f t="shared" ref="BN367:BN398" si="850">MONTH(1&amp;$D367)</f>
        <v>4</v>
      </c>
      <c r="BO367" s="87">
        <f t="shared" ref="BO367:BO398" si="851">VALUE(LEFT(C367,4)+IF($BN367&lt;4,1,0))</f>
        <v>2011</v>
      </c>
      <c r="BP367" s="87"/>
      <c r="BQ367" s="199"/>
    </row>
    <row r="368" spans="1:69" s="35" customFormat="1" ht="10.5" customHeight="1" x14ac:dyDescent="0.2">
      <c r="A368" s="87" t="str">
        <f t="shared" si="839"/>
        <v>2011-12E400000085</v>
      </c>
      <c r="B368" s="87" t="str">
        <f>B367</f>
        <v>Y60</v>
      </c>
      <c r="C368" s="87" t="str">
        <f>IF(D368=D$186,LEFT(C367,4)+1&amp;"-"&amp;RIGHT(C367,2)+1,C367)</f>
        <v>2011-12</v>
      </c>
      <c r="D368" s="35" t="s">
        <v>516</v>
      </c>
      <c r="E368" s="42"/>
      <c r="F368" s="86" t="str">
        <f>F367</f>
        <v>Y60</v>
      </c>
      <c r="G368" s="86" t="str">
        <f>G367</f>
        <v>E40000008</v>
      </c>
      <c r="H368" s="87" t="str">
        <f>H367</f>
        <v>Midlands</v>
      </c>
      <c r="I368" s="292">
        <f t="shared" si="840"/>
        <v>288</v>
      </c>
      <c r="J368" s="292">
        <f t="shared" si="840"/>
        <v>74</v>
      </c>
      <c r="K368" s="292">
        <f t="shared" si="840"/>
        <v>39</v>
      </c>
      <c r="L368" s="292">
        <f t="shared" si="840"/>
        <v>15</v>
      </c>
      <c r="M368" s="292"/>
      <c r="N368" s="292"/>
      <c r="O368" s="292"/>
      <c r="P368" s="292"/>
      <c r="Q368" s="292">
        <f t="shared" si="841"/>
        <v>0</v>
      </c>
      <c r="R368" s="292">
        <f t="shared" si="841"/>
        <v>0</v>
      </c>
      <c r="S368" s="292"/>
      <c r="T368" s="284">
        <f t="shared" si="842"/>
        <v>0</v>
      </c>
      <c r="U368" s="285" t="s">
        <v>80</v>
      </c>
      <c r="V368" s="285" t="s">
        <v>80</v>
      </c>
      <c r="W368" s="285" t="s">
        <v>80</v>
      </c>
      <c r="X368" s="289">
        <f t="shared" si="843"/>
        <v>0</v>
      </c>
      <c r="Y368" s="290" t="s">
        <v>80</v>
      </c>
      <c r="Z368" s="290" t="s">
        <v>80</v>
      </c>
      <c r="AA368" s="290" t="s">
        <v>80</v>
      </c>
      <c r="AB368" s="289">
        <f t="shared" si="844"/>
        <v>0</v>
      </c>
      <c r="AC368" s="290" t="s">
        <v>80</v>
      </c>
      <c r="AD368" s="290" t="s">
        <v>80</v>
      </c>
      <c r="AE368" s="290" t="s">
        <v>80</v>
      </c>
      <c r="AF368" s="287">
        <f t="shared" si="845"/>
        <v>0</v>
      </c>
      <c r="AG368" s="288" t="s">
        <v>80</v>
      </c>
      <c r="AH368" s="288" t="s">
        <v>80</v>
      </c>
      <c r="AI368" s="287">
        <f t="shared" si="846"/>
        <v>0</v>
      </c>
      <c r="AJ368" s="284">
        <f t="shared" si="846"/>
        <v>114</v>
      </c>
      <c r="AK368" s="284">
        <f t="shared" si="846"/>
        <v>176</v>
      </c>
      <c r="AL368" s="284"/>
      <c r="AM368" s="284"/>
      <c r="AN368" s="284">
        <f t="shared" si="847"/>
        <v>1113</v>
      </c>
      <c r="AO368" s="284">
        <f t="shared" si="847"/>
        <v>1247</v>
      </c>
      <c r="AP368" s="291"/>
      <c r="AQ368" s="291"/>
      <c r="AR368" s="284">
        <f t="shared" si="848"/>
        <v>31</v>
      </c>
      <c r="AS368" s="284">
        <f t="shared" si="848"/>
        <v>284</v>
      </c>
      <c r="AT368" s="284">
        <f t="shared" si="848"/>
        <v>9</v>
      </c>
      <c r="AU368" s="284">
        <f t="shared" si="848"/>
        <v>39</v>
      </c>
      <c r="AV368" s="286">
        <f t="shared" si="848"/>
        <v>8</v>
      </c>
      <c r="AW368" s="286">
        <f t="shared" si="848"/>
        <v>12</v>
      </c>
      <c r="AX368" s="286">
        <f t="shared" si="848"/>
        <v>212</v>
      </c>
      <c r="AY368" s="286">
        <f t="shared" si="848"/>
        <v>229</v>
      </c>
      <c r="AZ368" s="286">
        <f t="shared" si="848"/>
        <v>220</v>
      </c>
      <c r="BA368" s="286">
        <f t="shared" si="848"/>
        <v>308</v>
      </c>
      <c r="BB368" s="151"/>
      <c r="BC368" s="287">
        <f t="shared" si="849"/>
        <v>0</v>
      </c>
      <c r="BD368" s="287">
        <f t="shared" si="849"/>
        <v>0</v>
      </c>
      <c r="BE368" s="284">
        <f t="shared" si="849"/>
        <v>0</v>
      </c>
      <c r="BF368" s="284">
        <f t="shared" si="849"/>
        <v>0</v>
      </c>
      <c r="BG368" s="284">
        <f t="shared" si="849"/>
        <v>0</v>
      </c>
      <c r="BH368" s="333">
        <f t="shared" si="849"/>
        <v>0</v>
      </c>
      <c r="BI368" s="333">
        <f t="shared" si="849"/>
        <v>0</v>
      </c>
      <c r="BJ368" s="333">
        <f t="shared" si="849"/>
        <v>0</v>
      </c>
      <c r="BK368" s="333">
        <f t="shared" si="849"/>
        <v>0</v>
      </c>
      <c r="BL368" s="333">
        <f t="shared" si="849"/>
        <v>0</v>
      </c>
      <c r="BM368" s="333">
        <f t="shared" si="849"/>
        <v>0</v>
      </c>
      <c r="BN368" s="334">
        <f t="shared" si="850"/>
        <v>5</v>
      </c>
      <c r="BO368" s="87">
        <f t="shared" si="851"/>
        <v>2011</v>
      </c>
      <c r="BP368" s="87"/>
    </row>
    <row r="369" spans="1:68" s="35" customFormat="1" ht="10.5" customHeight="1" x14ac:dyDescent="0.2">
      <c r="A369" s="87" t="str">
        <f t="shared" si="839"/>
        <v>2011-12E400000086</v>
      </c>
      <c r="B369" s="87" t="str">
        <f t="shared" ref="B369:B432" si="852">B368</f>
        <v>Y60</v>
      </c>
      <c r="C369" s="87" t="str">
        <f t="shared" ref="C369:C432" si="853">IF(D369=D$186,LEFT(C368,4)+1&amp;"-"&amp;RIGHT(C368,2)+1,C368)</f>
        <v>2011-12</v>
      </c>
      <c r="D369" s="35" t="s">
        <v>517</v>
      </c>
      <c r="E369" s="42"/>
      <c r="F369" s="86" t="str">
        <f t="shared" ref="F369:H384" si="854">F368</f>
        <v>Y60</v>
      </c>
      <c r="G369" s="86" t="str">
        <f t="shared" si="854"/>
        <v>E40000008</v>
      </c>
      <c r="H369" s="87" t="str">
        <f t="shared" si="854"/>
        <v>Midlands</v>
      </c>
      <c r="I369" s="292">
        <f t="shared" si="840"/>
        <v>280</v>
      </c>
      <c r="J369" s="292">
        <f t="shared" si="840"/>
        <v>62</v>
      </c>
      <c r="K369" s="292">
        <f t="shared" si="840"/>
        <v>52</v>
      </c>
      <c r="L369" s="292">
        <f t="shared" si="840"/>
        <v>22</v>
      </c>
      <c r="M369" s="292"/>
      <c r="N369" s="292"/>
      <c r="O369" s="292"/>
      <c r="P369" s="292"/>
      <c r="Q369" s="292">
        <f t="shared" si="841"/>
        <v>0</v>
      </c>
      <c r="R369" s="292">
        <f t="shared" si="841"/>
        <v>0</v>
      </c>
      <c r="S369" s="292"/>
      <c r="T369" s="284">
        <f t="shared" si="842"/>
        <v>0</v>
      </c>
      <c r="U369" s="285" t="s">
        <v>80</v>
      </c>
      <c r="V369" s="285" t="s">
        <v>80</v>
      </c>
      <c r="W369" s="285" t="s">
        <v>80</v>
      </c>
      <c r="X369" s="289">
        <f t="shared" si="843"/>
        <v>0</v>
      </c>
      <c r="Y369" s="290" t="s">
        <v>80</v>
      </c>
      <c r="Z369" s="290" t="s">
        <v>80</v>
      </c>
      <c r="AA369" s="290" t="s">
        <v>80</v>
      </c>
      <c r="AB369" s="289">
        <f t="shared" si="844"/>
        <v>0</v>
      </c>
      <c r="AC369" s="290" t="s">
        <v>80</v>
      </c>
      <c r="AD369" s="290" t="s">
        <v>80</v>
      </c>
      <c r="AE369" s="290" t="s">
        <v>80</v>
      </c>
      <c r="AF369" s="287">
        <f t="shared" si="845"/>
        <v>0</v>
      </c>
      <c r="AG369" s="288" t="s">
        <v>80</v>
      </c>
      <c r="AH369" s="288" t="s">
        <v>80</v>
      </c>
      <c r="AI369" s="287">
        <f t="shared" si="846"/>
        <v>0</v>
      </c>
      <c r="AJ369" s="284">
        <f t="shared" si="846"/>
        <v>141</v>
      </c>
      <c r="AK369" s="284">
        <f t="shared" si="846"/>
        <v>199</v>
      </c>
      <c r="AL369" s="284"/>
      <c r="AM369" s="284"/>
      <c r="AN369" s="284">
        <f t="shared" si="847"/>
        <v>1089</v>
      </c>
      <c r="AO369" s="284">
        <f t="shared" si="847"/>
        <v>1167</v>
      </c>
      <c r="AP369" s="291"/>
      <c r="AQ369" s="291"/>
      <c r="AR369" s="284">
        <f t="shared" si="848"/>
        <v>19</v>
      </c>
      <c r="AS369" s="284">
        <f t="shared" si="848"/>
        <v>274</v>
      </c>
      <c r="AT369" s="284">
        <f t="shared" si="848"/>
        <v>9</v>
      </c>
      <c r="AU369" s="284">
        <f t="shared" si="848"/>
        <v>51</v>
      </c>
      <c r="AV369" s="286">
        <f t="shared" si="848"/>
        <v>6</v>
      </c>
      <c r="AW369" s="286">
        <f t="shared" si="848"/>
        <v>11</v>
      </c>
      <c r="AX369" s="286">
        <f t="shared" si="848"/>
        <v>168</v>
      </c>
      <c r="AY369" s="286">
        <f t="shared" si="848"/>
        <v>187</v>
      </c>
      <c r="AZ369" s="286">
        <f t="shared" si="848"/>
        <v>176</v>
      </c>
      <c r="BA369" s="286">
        <f t="shared" si="848"/>
        <v>268</v>
      </c>
      <c r="BB369" s="151"/>
      <c r="BC369" s="287">
        <f t="shared" si="849"/>
        <v>0</v>
      </c>
      <c r="BD369" s="287">
        <f t="shared" si="849"/>
        <v>0</v>
      </c>
      <c r="BE369" s="284">
        <f t="shared" si="849"/>
        <v>0</v>
      </c>
      <c r="BF369" s="284">
        <f t="shared" si="849"/>
        <v>0</v>
      </c>
      <c r="BG369" s="284">
        <f t="shared" si="849"/>
        <v>0</v>
      </c>
      <c r="BH369" s="333">
        <f t="shared" si="849"/>
        <v>0</v>
      </c>
      <c r="BI369" s="333">
        <f t="shared" si="849"/>
        <v>0</v>
      </c>
      <c r="BJ369" s="333">
        <f t="shared" si="849"/>
        <v>0</v>
      </c>
      <c r="BK369" s="333">
        <f t="shared" si="849"/>
        <v>0</v>
      </c>
      <c r="BL369" s="333">
        <f t="shared" si="849"/>
        <v>0</v>
      </c>
      <c r="BM369" s="333">
        <f t="shared" si="849"/>
        <v>0</v>
      </c>
      <c r="BN369" s="334">
        <f t="shared" si="850"/>
        <v>6</v>
      </c>
      <c r="BO369" s="87">
        <f t="shared" si="851"/>
        <v>2011</v>
      </c>
      <c r="BP369" s="87"/>
    </row>
    <row r="370" spans="1:68" s="35" customFormat="1" ht="10.5" customHeight="1" x14ac:dyDescent="0.2">
      <c r="A370" s="87" t="str">
        <f t="shared" si="839"/>
        <v>2011-12E400000087</v>
      </c>
      <c r="B370" s="87" t="str">
        <f t="shared" si="852"/>
        <v>Y60</v>
      </c>
      <c r="C370" s="87" t="str">
        <f t="shared" si="853"/>
        <v>2011-12</v>
      </c>
      <c r="D370" s="35" t="s">
        <v>518</v>
      </c>
      <c r="E370" s="42"/>
      <c r="F370" s="86" t="str">
        <f t="shared" si="854"/>
        <v>Y60</v>
      </c>
      <c r="G370" s="86" t="str">
        <f t="shared" si="854"/>
        <v>E40000008</v>
      </c>
      <c r="H370" s="87" t="str">
        <f t="shared" si="854"/>
        <v>Midlands</v>
      </c>
      <c r="I370" s="292">
        <f t="shared" si="840"/>
        <v>300</v>
      </c>
      <c r="J370" s="292">
        <f t="shared" si="840"/>
        <v>75</v>
      </c>
      <c r="K370" s="292">
        <f t="shared" si="840"/>
        <v>37</v>
      </c>
      <c r="L370" s="292">
        <f t="shared" si="840"/>
        <v>16</v>
      </c>
      <c r="M370" s="292"/>
      <c r="N370" s="292"/>
      <c r="O370" s="292"/>
      <c r="P370" s="292"/>
      <c r="Q370" s="292">
        <f t="shared" si="841"/>
        <v>0</v>
      </c>
      <c r="R370" s="292">
        <f t="shared" si="841"/>
        <v>0</v>
      </c>
      <c r="S370" s="292"/>
      <c r="T370" s="284">
        <f t="shared" si="842"/>
        <v>0</v>
      </c>
      <c r="U370" s="285" t="s">
        <v>80</v>
      </c>
      <c r="V370" s="285" t="s">
        <v>80</v>
      </c>
      <c r="W370" s="285" t="s">
        <v>80</v>
      </c>
      <c r="X370" s="289">
        <f t="shared" si="843"/>
        <v>0</v>
      </c>
      <c r="Y370" s="290" t="s">
        <v>80</v>
      </c>
      <c r="Z370" s="290" t="s">
        <v>80</v>
      </c>
      <c r="AA370" s="290" t="s">
        <v>80</v>
      </c>
      <c r="AB370" s="289">
        <f t="shared" si="844"/>
        <v>0</v>
      </c>
      <c r="AC370" s="290" t="s">
        <v>80</v>
      </c>
      <c r="AD370" s="290" t="s">
        <v>80</v>
      </c>
      <c r="AE370" s="290" t="s">
        <v>80</v>
      </c>
      <c r="AF370" s="287">
        <f t="shared" si="845"/>
        <v>0</v>
      </c>
      <c r="AG370" s="288" t="s">
        <v>80</v>
      </c>
      <c r="AH370" s="288" t="s">
        <v>80</v>
      </c>
      <c r="AI370" s="287">
        <f t="shared" si="846"/>
        <v>0</v>
      </c>
      <c r="AJ370" s="284">
        <f t="shared" si="846"/>
        <v>132</v>
      </c>
      <c r="AK370" s="284">
        <f t="shared" si="846"/>
        <v>200</v>
      </c>
      <c r="AL370" s="284"/>
      <c r="AM370" s="284"/>
      <c r="AN370" s="284">
        <f t="shared" si="847"/>
        <v>1196</v>
      </c>
      <c r="AO370" s="284">
        <f t="shared" si="847"/>
        <v>1276</v>
      </c>
      <c r="AP370" s="291"/>
      <c r="AQ370" s="291"/>
      <c r="AR370" s="284">
        <f t="shared" si="848"/>
        <v>28</v>
      </c>
      <c r="AS370" s="284">
        <f t="shared" si="848"/>
        <v>295</v>
      </c>
      <c r="AT370" s="284">
        <f t="shared" si="848"/>
        <v>6</v>
      </c>
      <c r="AU370" s="284">
        <f t="shared" si="848"/>
        <v>36</v>
      </c>
      <c r="AV370" s="286">
        <f t="shared" si="848"/>
        <v>6</v>
      </c>
      <c r="AW370" s="286">
        <f t="shared" si="848"/>
        <v>11</v>
      </c>
      <c r="AX370" s="286">
        <f t="shared" si="848"/>
        <v>175</v>
      </c>
      <c r="AY370" s="286">
        <f t="shared" si="848"/>
        <v>201</v>
      </c>
      <c r="AZ370" s="286">
        <f t="shared" si="848"/>
        <v>208</v>
      </c>
      <c r="BA370" s="286">
        <f t="shared" si="848"/>
        <v>308</v>
      </c>
      <c r="BB370" s="151"/>
      <c r="BC370" s="287">
        <f t="shared" si="849"/>
        <v>0</v>
      </c>
      <c r="BD370" s="287">
        <f t="shared" si="849"/>
        <v>0</v>
      </c>
      <c r="BE370" s="284">
        <f t="shared" si="849"/>
        <v>0</v>
      </c>
      <c r="BF370" s="284">
        <f t="shared" si="849"/>
        <v>0</v>
      </c>
      <c r="BG370" s="284">
        <f t="shared" si="849"/>
        <v>0</v>
      </c>
      <c r="BH370" s="333">
        <f t="shared" si="849"/>
        <v>0</v>
      </c>
      <c r="BI370" s="333">
        <f t="shared" si="849"/>
        <v>0</v>
      </c>
      <c r="BJ370" s="333">
        <f t="shared" si="849"/>
        <v>0</v>
      </c>
      <c r="BK370" s="333">
        <f t="shared" si="849"/>
        <v>0</v>
      </c>
      <c r="BL370" s="333">
        <f t="shared" si="849"/>
        <v>0</v>
      </c>
      <c r="BM370" s="333">
        <f t="shared" si="849"/>
        <v>0</v>
      </c>
      <c r="BN370" s="334">
        <f t="shared" si="850"/>
        <v>7</v>
      </c>
      <c r="BO370" s="87">
        <f t="shared" si="851"/>
        <v>2011</v>
      </c>
      <c r="BP370" s="87"/>
    </row>
    <row r="371" spans="1:68" s="35" customFormat="1" ht="10.5" customHeight="1" x14ac:dyDescent="0.2">
      <c r="A371" s="87" t="str">
        <f t="shared" si="839"/>
        <v>2011-12E400000088</v>
      </c>
      <c r="B371" s="87" t="str">
        <f t="shared" si="852"/>
        <v>Y60</v>
      </c>
      <c r="C371" s="87" t="str">
        <f t="shared" si="853"/>
        <v>2011-12</v>
      </c>
      <c r="D371" s="35" t="s">
        <v>519</v>
      </c>
      <c r="E371" s="42"/>
      <c r="F371" s="86" t="str">
        <f t="shared" si="854"/>
        <v>Y60</v>
      </c>
      <c r="G371" s="86" t="str">
        <f t="shared" si="854"/>
        <v>E40000008</v>
      </c>
      <c r="H371" s="87" t="str">
        <f t="shared" si="854"/>
        <v>Midlands</v>
      </c>
      <c r="I371" s="292">
        <f t="shared" si="840"/>
        <v>282</v>
      </c>
      <c r="J371" s="292">
        <f t="shared" si="840"/>
        <v>61</v>
      </c>
      <c r="K371" s="292">
        <f t="shared" si="840"/>
        <v>25</v>
      </c>
      <c r="L371" s="292">
        <f t="shared" si="840"/>
        <v>10</v>
      </c>
      <c r="M371" s="292"/>
      <c r="N371" s="292"/>
      <c r="O371" s="292"/>
      <c r="P371" s="292"/>
      <c r="Q371" s="292">
        <f t="shared" si="841"/>
        <v>0</v>
      </c>
      <c r="R371" s="292">
        <f t="shared" si="841"/>
        <v>0</v>
      </c>
      <c r="S371" s="292"/>
      <c r="T371" s="284">
        <f t="shared" si="842"/>
        <v>0</v>
      </c>
      <c r="U371" s="285" t="s">
        <v>80</v>
      </c>
      <c r="V371" s="285" t="s">
        <v>80</v>
      </c>
      <c r="W371" s="285" t="s">
        <v>80</v>
      </c>
      <c r="X371" s="289">
        <f t="shared" si="843"/>
        <v>0</v>
      </c>
      <c r="Y371" s="290" t="s">
        <v>80</v>
      </c>
      <c r="Z371" s="290" t="s">
        <v>80</v>
      </c>
      <c r="AA371" s="290" t="s">
        <v>80</v>
      </c>
      <c r="AB371" s="289">
        <f t="shared" si="844"/>
        <v>0</v>
      </c>
      <c r="AC371" s="290" t="s">
        <v>80</v>
      </c>
      <c r="AD371" s="290" t="s">
        <v>80</v>
      </c>
      <c r="AE371" s="290" t="s">
        <v>80</v>
      </c>
      <c r="AF371" s="287">
        <f t="shared" si="845"/>
        <v>0</v>
      </c>
      <c r="AG371" s="288" t="s">
        <v>80</v>
      </c>
      <c r="AH371" s="288" t="s">
        <v>80</v>
      </c>
      <c r="AI371" s="287">
        <f t="shared" si="846"/>
        <v>0</v>
      </c>
      <c r="AJ371" s="284">
        <f t="shared" si="846"/>
        <v>140</v>
      </c>
      <c r="AK371" s="284">
        <f t="shared" si="846"/>
        <v>190</v>
      </c>
      <c r="AL371" s="284"/>
      <c r="AM371" s="284"/>
      <c r="AN371" s="284">
        <f t="shared" si="847"/>
        <v>1187</v>
      </c>
      <c r="AO371" s="284">
        <f t="shared" si="847"/>
        <v>1257</v>
      </c>
      <c r="AP371" s="291"/>
      <c r="AQ371" s="291"/>
      <c r="AR371" s="284">
        <f t="shared" si="848"/>
        <v>14</v>
      </c>
      <c r="AS371" s="284">
        <f t="shared" si="848"/>
        <v>277</v>
      </c>
      <c r="AT371" s="284">
        <f t="shared" si="848"/>
        <v>3</v>
      </c>
      <c r="AU371" s="284">
        <f t="shared" si="848"/>
        <v>23</v>
      </c>
      <c r="AV371" s="286">
        <f t="shared" si="848"/>
        <v>9</v>
      </c>
      <c r="AW371" s="286">
        <f t="shared" si="848"/>
        <v>15</v>
      </c>
      <c r="AX371" s="286">
        <f t="shared" si="848"/>
        <v>142</v>
      </c>
      <c r="AY371" s="286">
        <f t="shared" si="848"/>
        <v>154</v>
      </c>
      <c r="AZ371" s="286">
        <f t="shared" si="848"/>
        <v>187</v>
      </c>
      <c r="BA371" s="286">
        <f t="shared" si="848"/>
        <v>307</v>
      </c>
      <c r="BB371" s="151"/>
      <c r="BC371" s="287">
        <f t="shared" si="849"/>
        <v>0</v>
      </c>
      <c r="BD371" s="287">
        <f t="shared" si="849"/>
        <v>0</v>
      </c>
      <c r="BE371" s="284">
        <f t="shared" si="849"/>
        <v>0</v>
      </c>
      <c r="BF371" s="284">
        <f t="shared" si="849"/>
        <v>0</v>
      </c>
      <c r="BG371" s="284">
        <f t="shared" si="849"/>
        <v>0</v>
      </c>
      <c r="BH371" s="333">
        <f t="shared" si="849"/>
        <v>0</v>
      </c>
      <c r="BI371" s="333">
        <f t="shared" si="849"/>
        <v>0</v>
      </c>
      <c r="BJ371" s="333">
        <f t="shared" si="849"/>
        <v>0</v>
      </c>
      <c r="BK371" s="333">
        <f t="shared" si="849"/>
        <v>0</v>
      </c>
      <c r="BL371" s="333">
        <f t="shared" si="849"/>
        <v>0</v>
      </c>
      <c r="BM371" s="333">
        <f t="shared" si="849"/>
        <v>0</v>
      </c>
      <c r="BN371" s="334">
        <f t="shared" si="850"/>
        <v>8</v>
      </c>
      <c r="BO371" s="87">
        <f t="shared" si="851"/>
        <v>2011</v>
      </c>
      <c r="BP371" s="87"/>
    </row>
    <row r="372" spans="1:68" s="35" customFormat="1" ht="10.5" customHeight="1" x14ac:dyDescent="0.2">
      <c r="A372" s="87" t="str">
        <f t="shared" si="839"/>
        <v>2011-12E400000089</v>
      </c>
      <c r="B372" s="87" t="str">
        <f t="shared" si="852"/>
        <v>Y60</v>
      </c>
      <c r="C372" s="87" t="str">
        <f t="shared" si="853"/>
        <v>2011-12</v>
      </c>
      <c r="D372" s="35" t="s">
        <v>520</v>
      </c>
      <c r="E372" s="42"/>
      <c r="F372" s="86" t="str">
        <f t="shared" si="854"/>
        <v>Y60</v>
      </c>
      <c r="G372" s="86" t="str">
        <f t="shared" si="854"/>
        <v>E40000008</v>
      </c>
      <c r="H372" s="87" t="str">
        <f t="shared" si="854"/>
        <v>Midlands</v>
      </c>
      <c r="I372" s="292">
        <f t="shared" si="840"/>
        <v>272</v>
      </c>
      <c r="J372" s="292">
        <f t="shared" si="840"/>
        <v>58</v>
      </c>
      <c r="K372" s="292">
        <f t="shared" si="840"/>
        <v>32</v>
      </c>
      <c r="L372" s="292">
        <f t="shared" si="840"/>
        <v>14</v>
      </c>
      <c r="M372" s="292"/>
      <c r="N372" s="292"/>
      <c r="O372" s="292"/>
      <c r="P372" s="292"/>
      <c r="Q372" s="292">
        <f t="shared" si="841"/>
        <v>0</v>
      </c>
      <c r="R372" s="292">
        <f t="shared" si="841"/>
        <v>0</v>
      </c>
      <c r="S372" s="292"/>
      <c r="T372" s="284">
        <f t="shared" si="842"/>
        <v>0</v>
      </c>
      <c r="U372" s="285" t="s">
        <v>80</v>
      </c>
      <c r="V372" s="285" t="s">
        <v>80</v>
      </c>
      <c r="W372" s="285" t="s">
        <v>80</v>
      </c>
      <c r="X372" s="289">
        <f t="shared" si="843"/>
        <v>0</v>
      </c>
      <c r="Y372" s="290" t="s">
        <v>80</v>
      </c>
      <c r="Z372" s="290" t="s">
        <v>80</v>
      </c>
      <c r="AA372" s="290" t="s">
        <v>80</v>
      </c>
      <c r="AB372" s="289">
        <f t="shared" si="844"/>
        <v>0</v>
      </c>
      <c r="AC372" s="290" t="s">
        <v>80</v>
      </c>
      <c r="AD372" s="290" t="s">
        <v>80</v>
      </c>
      <c r="AE372" s="290" t="s">
        <v>80</v>
      </c>
      <c r="AF372" s="287">
        <f t="shared" si="845"/>
        <v>0</v>
      </c>
      <c r="AG372" s="288" t="s">
        <v>80</v>
      </c>
      <c r="AH372" s="288" t="s">
        <v>80</v>
      </c>
      <c r="AI372" s="287">
        <f t="shared" si="846"/>
        <v>0</v>
      </c>
      <c r="AJ372" s="284">
        <f t="shared" si="846"/>
        <v>164</v>
      </c>
      <c r="AK372" s="284">
        <f t="shared" si="846"/>
        <v>201</v>
      </c>
      <c r="AL372" s="284"/>
      <c r="AM372" s="284"/>
      <c r="AN372" s="284">
        <f t="shared" si="847"/>
        <v>1416</v>
      </c>
      <c r="AO372" s="284">
        <f t="shared" si="847"/>
        <v>1484</v>
      </c>
      <c r="AP372" s="291"/>
      <c r="AQ372" s="291"/>
      <c r="AR372" s="284">
        <f t="shared" si="848"/>
        <v>9</v>
      </c>
      <c r="AS372" s="284">
        <f t="shared" si="848"/>
        <v>265</v>
      </c>
      <c r="AT372" s="284">
        <f t="shared" si="848"/>
        <v>8</v>
      </c>
      <c r="AU372" s="284">
        <f t="shared" si="848"/>
        <v>29</v>
      </c>
      <c r="AV372" s="286">
        <f t="shared" si="848"/>
        <v>4</v>
      </c>
      <c r="AW372" s="286">
        <f t="shared" si="848"/>
        <v>8</v>
      </c>
      <c r="AX372" s="286">
        <f t="shared" si="848"/>
        <v>171</v>
      </c>
      <c r="AY372" s="286">
        <f t="shared" si="848"/>
        <v>198</v>
      </c>
      <c r="AZ372" s="286">
        <f t="shared" si="848"/>
        <v>66</v>
      </c>
      <c r="BA372" s="286">
        <f t="shared" si="848"/>
        <v>329</v>
      </c>
      <c r="BB372" s="151"/>
      <c r="BC372" s="287">
        <f t="shared" si="849"/>
        <v>0</v>
      </c>
      <c r="BD372" s="287">
        <f t="shared" si="849"/>
        <v>0</v>
      </c>
      <c r="BE372" s="284">
        <f t="shared" si="849"/>
        <v>0</v>
      </c>
      <c r="BF372" s="284">
        <f t="shared" si="849"/>
        <v>0</v>
      </c>
      <c r="BG372" s="284">
        <f t="shared" si="849"/>
        <v>0</v>
      </c>
      <c r="BH372" s="333">
        <f t="shared" si="849"/>
        <v>0</v>
      </c>
      <c r="BI372" s="333">
        <f t="shared" si="849"/>
        <v>0</v>
      </c>
      <c r="BJ372" s="333">
        <f t="shared" si="849"/>
        <v>0</v>
      </c>
      <c r="BK372" s="333">
        <f t="shared" si="849"/>
        <v>0</v>
      </c>
      <c r="BL372" s="333">
        <f t="shared" si="849"/>
        <v>0</v>
      </c>
      <c r="BM372" s="333">
        <f t="shared" si="849"/>
        <v>0</v>
      </c>
      <c r="BN372" s="334">
        <f t="shared" si="850"/>
        <v>9</v>
      </c>
      <c r="BO372" s="87">
        <f t="shared" si="851"/>
        <v>2011</v>
      </c>
      <c r="BP372" s="87"/>
    </row>
    <row r="373" spans="1:68" s="35" customFormat="1" ht="10.5" customHeight="1" x14ac:dyDescent="0.2">
      <c r="A373" s="87" t="str">
        <f t="shared" si="839"/>
        <v>2011-12E4000000810</v>
      </c>
      <c r="B373" s="87" t="str">
        <f t="shared" si="852"/>
        <v>Y60</v>
      </c>
      <c r="C373" s="87" t="str">
        <f t="shared" si="853"/>
        <v>2011-12</v>
      </c>
      <c r="D373" s="35" t="s">
        <v>521</v>
      </c>
      <c r="E373" s="42"/>
      <c r="F373" s="86" t="str">
        <f t="shared" si="854"/>
        <v>Y60</v>
      </c>
      <c r="G373" s="86" t="str">
        <f t="shared" si="854"/>
        <v>E40000008</v>
      </c>
      <c r="H373" s="87" t="str">
        <f t="shared" si="854"/>
        <v>Midlands</v>
      </c>
      <c r="I373" s="292">
        <f t="shared" si="840"/>
        <v>235</v>
      </c>
      <c r="J373" s="292">
        <f t="shared" si="840"/>
        <v>76</v>
      </c>
      <c r="K373" s="292">
        <f t="shared" si="840"/>
        <v>31</v>
      </c>
      <c r="L373" s="292">
        <f t="shared" si="840"/>
        <v>15</v>
      </c>
      <c r="M373" s="292"/>
      <c r="N373" s="292"/>
      <c r="O373" s="292"/>
      <c r="P373" s="292"/>
      <c r="Q373" s="292">
        <f t="shared" si="841"/>
        <v>0</v>
      </c>
      <c r="R373" s="292">
        <f t="shared" si="841"/>
        <v>0</v>
      </c>
      <c r="S373" s="292"/>
      <c r="T373" s="284">
        <f t="shared" si="842"/>
        <v>0</v>
      </c>
      <c r="U373" s="285" t="s">
        <v>80</v>
      </c>
      <c r="V373" s="285" t="s">
        <v>80</v>
      </c>
      <c r="W373" s="285" t="s">
        <v>80</v>
      </c>
      <c r="X373" s="289">
        <f t="shared" si="843"/>
        <v>0</v>
      </c>
      <c r="Y373" s="290" t="s">
        <v>80</v>
      </c>
      <c r="Z373" s="290" t="s">
        <v>80</v>
      </c>
      <c r="AA373" s="290" t="s">
        <v>80</v>
      </c>
      <c r="AB373" s="289">
        <f t="shared" si="844"/>
        <v>0</v>
      </c>
      <c r="AC373" s="290" t="s">
        <v>80</v>
      </c>
      <c r="AD373" s="290" t="s">
        <v>80</v>
      </c>
      <c r="AE373" s="290" t="s">
        <v>80</v>
      </c>
      <c r="AF373" s="287">
        <f t="shared" si="845"/>
        <v>0</v>
      </c>
      <c r="AG373" s="288" t="s">
        <v>80</v>
      </c>
      <c r="AH373" s="288" t="s">
        <v>80</v>
      </c>
      <c r="AI373" s="287">
        <f t="shared" si="846"/>
        <v>0</v>
      </c>
      <c r="AJ373" s="284">
        <f t="shared" si="846"/>
        <v>190</v>
      </c>
      <c r="AK373" s="284">
        <f t="shared" si="846"/>
        <v>261</v>
      </c>
      <c r="AL373" s="284"/>
      <c r="AM373" s="284"/>
      <c r="AN373" s="284">
        <f t="shared" si="847"/>
        <v>1618</v>
      </c>
      <c r="AO373" s="284">
        <f t="shared" si="847"/>
        <v>1709</v>
      </c>
      <c r="AP373" s="291"/>
      <c r="AQ373" s="291"/>
      <c r="AR373" s="284">
        <f t="shared" si="848"/>
        <v>23</v>
      </c>
      <c r="AS373" s="284">
        <f t="shared" si="848"/>
        <v>214</v>
      </c>
      <c r="AT373" s="284">
        <f t="shared" si="848"/>
        <v>6</v>
      </c>
      <c r="AU373" s="284">
        <f t="shared" si="848"/>
        <v>24</v>
      </c>
      <c r="AV373" s="286">
        <f t="shared" si="848"/>
        <v>2</v>
      </c>
      <c r="AW373" s="286">
        <f t="shared" si="848"/>
        <v>10</v>
      </c>
      <c r="AX373" s="286">
        <f t="shared" si="848"/>
        <v>189</v>
      </c>
      <c r="AY373" s="286">
        <f t="shared" si="848"/>
        <v>211</v>
      </c>
      <c r="AZ373" s="286">
        <f t="shared" si="848"/>
        <v>163</v>
      </c>
      <c r="BA373" s="286">
        <f t="shared" si="848"/>
        <v>271</v>
      </c>
      <c r="BB373" s="151"/>
      <c r="BC373" s="287">
        <f t="shared" si="849"/>
        <v>0</v>
      </c>
      <c r="BD373" s="287">
        <f t="shared" si="849"/>
        <v>0</v>
      </c>
      <c r="BE373" s="284">
        <f t="shared" si="849"/>
        <v>0</v>
      </c>
      <c r="BF373" s="284">
        <f t="shared" si="849"/>
        <v>0</v>
      </c>
      <c r="BG373" s="284">
        <f t="shared" si="849"/>
        <v>0</v>
      </c>
      <c r="BH373" s="333">
        <f t="shared" si="849"/>
        <v>0</v>
      </c>
      <c r="BI373" s="333">
        <f t="shared" si="849"/>
        <v>0</v>
      </c>
      <c r="BJ373" s="333">
        <f t="shared" si="849"/>
        <v>0</v>
      </c>
      <c r="BK373" s="333">
        <f t="shared" si="849"/>
        <v>0</v>
      </c>
      <c r="BL373" s="333">
        <f t="shared" si="849"/>
        <v>0</v>
      </c>
      <c r="BM373" s="333">
        <f t="shared" si="849"/>
        <v>0</v>
      </c>
      <c r="BN373" s="334">
        <f t="shared" si="850"/>
        <v>10</v>
      </c>
      <c r="BO373" s="87">
        <f t="shared" si="851"/>
        <v>2011</v>
      </c>
      <c r="BP373" s="87"/>
    </row>
    <row r="374" spans="1:68" s="35" customFormat="1" ht="10.5" customHeight="1" x14ac:dyDescent="0.2">
      <c r="A374" s="87" t="str">
        <f t="shared" si="839"/>
        <v>2011-12E4000000811</v>
      </c>
      <c r="B374" s="87" t="str">
        <f t="shared" si="852"/>
        <v>Y60</v>
      </c>
      <c r="C374" s="87" t="str">
        <f t="shared" si="853"/>
        <v>2011-12</v>
      </c>
      <c r="D374" s="35" t="s">
        <v>522</v>
      </c>
      <c r="E374" s="42"/>
      <c r="F374" s="86" t="str">
        <f t="shared" si="854"/>
        <v>Y60</v>
      </c>
      <c r="G374" s="86" t="str">
        <f t="shared" si="854"/>
        <v>E40000008</v>
      </c>
      <c r="H374" s="87" t="str">
        <f t="shared" si="854"/>
        <v>Midlands</v>
      </c>
      <c r="I374" s="292">
        <f t="shared" si="840"/>
        <v>248</v>
      </c>
      <c r="J374" s="292">
        <f t="shared" si="840"/>
        <v>53</v>
      </c>
      <c r="K374" s="292">
        <f t="shared" si="840"/>
        <v>31</v>
      </c>
      <c r="L374" s="292">
        <f t="shared" si="840"/>
        <v>12</v>
      </c>
      <c r="M374" s="292"/>
      <c r="N374" s="292"/>
      <c r="O374" s="292"/>
      <c r="P374" s="292"/>
      <c r="Q374" s="292">
        <f t="shared" si="841"/>
        <v>0</v>
      </c>
      <c r="R374" s="292">
        <f t="shared" si="841"/>
        <v>0</v>
      </c>
      <c r="S374" s="292"/>
      <c r="T374" s="284">
        <f t="shared" si="842"/>
        <v>0</v>
      </c>
      <c r="U374" s="285" t="s">
        <v>80</v>
      </c>
      <c r="V374" s="285" t="s">
        <v>80</v>
      </c>
      <c r="W374" s="285" t="s">
        <v>80</v>
      </c>
      <c r="X374" s="289">
        <f t="shared" si="843"/>
        <v>0</v>
      </c>
      <c r="Y374" s="290" t="s">
        <v>80</v>
      </c>
      <c r="Z374" s="290" t="s">
        <v>80</v>
      </c>
      <c r="AA374" s="290" t="s">
        <v>80</v>
      </c>
      <c r="AB374" s="289">
        <f t="shared" si="844"/>
        <v>0</v>
      </c>
      <c r="AC374" s="290" t="s">
        <v>80</v>
      </c>
      <c r="AD374" s="290" t="s">
        <v>80</v>
      </c>
      <c r="AE374" s="290" t="s">
        <v>80</v>
      </c>
      <c r="AF374" s="287">
        <f t="shared" si="845"/>
        <v>0</v>
      </c>
      <c r="AG374" s="288" t="s">
        <v>80</v>
      </c>
      <c r="AH374" s="288" t="s">
        <v>80</v>
      </c>
      <c r="AI374" s="287">
        <f t="shared" si="846"/>
        <v>0</v>
      </c>
      <c r="AJ374" s="284">
        <f t="shared" si="846"/>
        <v>223</v>
      </c>
      <c r="AK374" s="284">
        <f t="shared" si="846"/>
        <v>286</v>
      </c>
      <c r="AL374" s="284"/>
      <c r="AM374" s="284"/>
      <c r="AN374" s="284">
        <f t="shared" si="847"/>
        <v>1426</v>
      </c>
      <c r="AO374" s="284">
        <f t="shared" si="847"/>
        <v>1494</v>
      </c>
      <c r="AP374" s="291"/>
      <c r="AQ374" s="291"/>
      <c r="AR374" s="284">
        <f t="shared" si="848"/>
        <v>16</v>
      </c>
      <c r="AS374" s="284">
        <f t="shared" si="848"/>
        <v>242</v>
      </c>
      <c r="AT374" s="284">
        <f t="shared" si="848"/>
        <v>7</v>
      </c>
      <c r="AU374" s="284">
        <f t="shared" si="848"/>
        <v>29</v>
      </c>
      <c r="AV374" s="286">
        <f t="shared" si="848"/>
        <v>11</v>
      </c>
      <c r="AW374" s="286">
        <f t="shared" si="848"/>
        <v>21</v>
      </c>
      <c r="AX374" s="286">
        <f t="shared" si="848"/>
        <v>200</v>
      </c>
      <c r="AY374" s="286">
        <f t="shared" si="848"/>
        <v>218</v>
      </c>
      <c r="AZ374" s="286">
        <f t="shared" si="848"/>
        <v>162</v>
      </c>
      <c r="BA374" s="286">
        <f t="shared" si="848"/>
        <v>311</v>
      </c>
      <c r="BB374" s="151"/>
      <c r="BC374" s="287">
        <f t="shared" si="849"/>
        <v>0</v>
      </c>
      <c r="BD374" s="287">
        <f t="shared" si="849"/>
        <v>0</v>
      </c>
      <c r="BE374" s="284">
        <f t="shared" si="849"/>
        <v>0</v>
      </c>
      <c r="BF374" s="284">
        <f t="shared" si="849"/>
        <v>0</v>
      </c>
      <c r="BG374" s="284">
        <f t="shared" si="849"/>
        <v>0</v>
      </c>
      <c r="BH374" s="333">
        <f t="shared" si="849"/>
        <v>0</v>
      </c>
      <c r="BI374" s="333">
        <f t="shared" si="849"/>
        <v>0</v>
      </c>
      <c r="BJ374" s="333">
        <f t="shared" si="849"/>
        <v>0</v>
      </c>
      <c r="BK374" s="333">
        <f t="shared" si="849"/>
        <v>0</v>
      </c>
      <c r="BL374" s="333">
        <f t="shared" si="849"/>
        <v>0</v>
      </c>
      <c r="BM374" s="333">
        <f t="shared" si="849"/>
        <v>0</v>
      </c>
      <c r="BN374" s="334">
        <f t="shared" si="850"/>
        <v>11</v>
      </c>
      <c r="BO374" s="87">
        <f t="shared" si="851"/>
        <v>2011</v>
      </c>
      <c r="BP374" s="87"/>
    </row>
    <row r="375" spans="1:68" s="35" customFormat="1" ht="10.5" customHeight="1" x14ac:dyDescent="0.2">
      <c r="A375" s="87" t="str">
        <f t="shared" si="839"/>
        <v>2011-12E4000000812</v>
      </c>
      <c r="B375" s="87" t="str">
        <f t="shared" si="852"/>
        <v>Y60</v>
      </c>
      <c r="C375" s="87" t="str">
        <f t="shared" si="853"/>
        <v>2011-12</v>
      </c>
      <c r="D375" s="35" t="s">
        <v>523</v>
      </c>
      <c r="E375" s="42"/>
      <c r="F375" s="86" t="str">
        <f t="shared" si="854"/>
        <v>Y60</v>
      </c>
      <c r="G375" s="86" t="str">
        <f t="shared" si="854"/>
        <v>E40000008</v>
      </c>
      <c r="H375" s="87" t="str">
        <f t="shared" si="854"/>
        <v>Midlands</v>
      </c>
      <c r="I375" s="292">
        <f t="shared" si="840"/>
        <v>235</v>
      </c>
      <c r="J375" s="292">
        <f t="shared" si="840"/>
        <v>44</v>
      </c>
      <c r="K375" s="292">
        <f t="shared" si="840"/>
        <v>29</v>
      </c>
      <c r="L375" s="292">
        <f t="shared" si="840"/>
        <v>14</v>
      </c>
      <c r="M375" s="292"/>
      <c r="N375" s="292"/>
      <c r="O375" s="292"/>
      <c r="P375" s="292"/>
      <c r="Q375" s="292">
        <f t="shared" si="841"/>
        <v>0</v>
      </c>
      <c r="R375" s="292">
        <f t="shared" si="841"/>
        <v>0</v>
      </c>
      <c r="S375" s="292"/>
      <c r="T375" s="284">
        <f t="shared" si="842"/>
        <v>0</v>
      </c>
      <c r="U375" s="285" t="s">
        <v>80</v>
      </c>
      <c r="V375" s="285" t="s">
        <v>80</v>
      </c>
      <c r="W375" s="285" t="s">
        <v>80</v>
      </c>
      <c r="X375" s="289">
        <f t="shared" si="843"/>
        <v>0</v>
      </c>
      <c r="Y375" s="290" t="s">
        <v>80</v>
      </c>
      <c r="Z375" s="290" t="s">
        <v>80</v>
      </c>
      <c r="AA375" s="290" t="s">
        <v>80</v>
      </c>
      <c r="AB375" s="289">
        <f t="shared" si="844"/>
        <v>0</v>
      </c>
      <c r="AC375" s="290" t="s">
        <v>80</v>
      </c>
      <c r="AD375" s="290" t="s">
        <v>80</v>
      </c>
      <c r="AE375" s="290" t="s">
        <v>80</v>
      </c>
      <c r="AF375" s="287">
        <f t="shared" si="845"/>
        <v>0</v>
      </c>
      <c r="AG375" s="288" t="s">
        <v>80</v>
      </c>
      <c r="AH375" s="288" t="s">
        <v>80</v>
      </c>
      <c r="AI375" s="287">
        <f t="shared" si="846"/>
        <v>0</v>
      </c>
      <c r="AJ375" s="284">
        <f t="shared" si="846"/>
        <v>195</v>
      </c>
      <c r="AK375" s="284">
        <f t="shared" si="846"/>
        <v>262</v>
      </c>
      <c r="AL375" s="284"/>
      <c r="AM375" s="284"/>
      <c r="AN375" s="284">
        <f t="shared" si="847"/>
        <v>1346</v>
      </c>
      <c r="AO375" s="284">
        <f t="shared" si="847"/>
        <v>1404</v>
      </c>
      <c r="AP375" s="291"/>
      <c r="AQ375" s="291"/>
      <c r="AR375" s="284">
        <f t="shared" si="848"/>
        <v>20</v>
      </c>
      <c r="AS375" s="284">
        <f t="shared" si="848"/>
        <v>233</v>
      </c>
      <c r="AT375" s="284">
        <f t="shared" si="848"/>
        <v>7</v>
      </c>
      <c r="AU375" s="284">
        <f t="shared" si="848"/>
        <v>29</v>
      </c>
      <c r="AV375" s="286">
        <f t="shared" si="848"/>
        <v>6</v>
      </c>
      <c r="AW375" s="286">
        <f t="shared" si="848"/>
        <v>14</v>
      </c>
      <c r="AX375" s="286">
        <f t="shared" si="848"/>
        <v>205</v>
      </c>
      <c r="AY375" s="286">
        <f t="shared" si="848"/>
        <v>228</v>
      </c>
      <c r="AZ375" s="286">
        <f t="shared" si="848"/>
        <v>194</v>
      </c>
      <c r="BA375" s="286">
        <f t="shared" si="848"/>
        <v>355</v>
      </c>
      <c r="BB375" s="151"/>
      <c r="BC375" s="287">
        <f t="shared" si="849"/>
        <v>0</v>
      </c>
      <c r="BD375" s="287">
        <f t="shared" si="849"/>
        <v>0</v>
      </c>
      <c r="BE375" s="284">
        <f t="shared" si="849"/>
        <v>0</v>
      </c>
      <c r="BF375" s="284">
        <f t="shared" si="849"/>
        <v>0</v>
      </c>
      <c r="BG375" s="284">
        <f t="shared" si="849"/>
        <v>0</v>
      </c>
      <c r="BH375" s="333">
        <f t="shared" si="849"/>
        <v>0</v>
      </c>
      <c r="BI375" s="333">
        <f t="shared" si="849"/>
        <v>0</v>
      </c>
      <c r="BJ375" s="333">
        <f t="shared" si="849"/>
        <v>0</v>
      </c>
      <c r="BK375" s="333">
        <f t="shared" si="849"/>
        <v>0</v>
      </c>
      <c r="BL375" s="333">
        <f t="shared" si="849"/>
        <v>0</v>
      </c>
      <c r="BM375" s="333">
        <f t="shared" si="849"/>
        <v>0</v>
      </c>
      <c r="BN375" s="334">
        <f t="shared" si="850"/>
        <v>12</v>
      </c>
      <c r="BO375" s="87">
        <f t="shared" si="851"/>
        <v>2011</v>
      </c>
      <c r="BP375" s="87"/>
    </row>
    <row r="376" spans="1:68" s="35" customFormat="1" ht="10.5" customHeight="1" x14ac:dyDescent="0.2">
      <c r="A376" s="87" t="str">
        <f t="shared" si="839"/>
        <v>2011-12E400000081</v>
      </c>
      <c r="B376" s="87" t="str">
        <f t="shared" si="852"/>
        <v>Y60</v>
      </c>
      <c r="C376" s="87" t="str">
        <f t="shared" si="853"/>
        <v>2011-12</v>
      </c>
      <c r="D376" s="35" t="s">
        <v>524</v>
      </c>
      <c r="E376" s="42"/>
      <c r="F376" s="86" t="str">
        <f t="shared" si="854"/>
        <v>Y60</v>
      </c>
      <c r="G376" s="86" t="str">
        <f t="shared" si="854"/>
        <v>E40000008</v>
      </c>
      <c r="H376" s="87" t="str">
        <f t="shared" si="854"/>
        <v>Midlands</v>
      </c>
      <c r="I376" s="292">
        <f t="shared" si="840"/>
        <v>457</v>
      </c>
      <c r="J376" s="292">
        <f t="shared" si="840"/>
        <v>91</v>
      </c>
      <c r="K376" s="292">
        <f t="shared" si="840"/>
        <v>51</v>
      </c>
      <c r="L376" s="292">
        <f t="shared" si="840"/>
        <v>16</v>
      </c>
      <c r="M376" s="292"/>
      <c r="N376" s="292"/>
      <c r="O376" s="292"/>
      <c r="P376" s="292"/>
      <c r="Q376" s="292">
        <f t="shared" si="841"/>
        <v>0</v>
      </c>
      <c r="R376" s="292">
        <f t="shared" si="841"/>
        <v>0</v>
      </c>
      <c r="S376" s="292"/>
      <c r="T376" s="284">
        <f t="shared" si="842"/>
        <v>0</v>
      </c>
      <c r="U376" s="285" t="s">
        <v>80</v>
      </c>
      <c r="V376" s="285" t="s">
        <v>80</v>
      </c>
      <c r="W376" s="285" t="s">
        <v>80</v>
      </c>
      <c r="X376" s="289">
        <f t="shared" si="843"/>
        <v>0</v>
      </c>
      <c r="Y376" s="290" t="s">
        <v>80</v>
      </c>
      <c r="Z376" s="290" t="s">
        <v>80</v>
      </c>
      <c r="AA376" s="290" t="s">
        <v>80</v>
      </c>
      <c r="AB376" s="289">
        <f t="shared" si="844"/>
        <v>0</v>
      </c>
      <c r="AC376" s="290" t="s">
        <v>80</v>
      </c>
      <c r="AD376" s="290" t="s">
        <v>80</v>
      </c>
      <c r="AE376" s="290" t="s">
        <v>80</v>
      </c>
      <c r="AF376" s="287">
        <f t="shared" si="845"/>
        <v>0</v>
      </c>
      <c r="AG376" s="288" t="s">
        <v>80</v>
      </c>
      <c r="AH376" s="288" t="s">
        <v>80</v>
      </c>
      <c r="AI376" s="287">
        <f t="shared" si="846"/>
        <v>0</v>
      </c>
      <c r="AJ376" s="284">
        <f t="shared" si="846"/>
        <v>163</v>
      </c>
      <c r="AK376" s="284">
        <f t="shared" si="846"/>
        <v>224</v>
      </c>
      <c r="AL376" s="284"/>
      <c r="AM376" s="284"/>
      <c r="AN376" s="284">
        <f t="shared" si="847"/>
        <v>1550</v>
      </c>
      <c r="AO376" s="284">
        <f t="shared" si="847"/>
        <v>1614</v>
      </c>
      <c r="AP376" s="291"/>
      <c r="AQ376" s="291"/>
      <c r="AR376" s="284">
        <f t="shared" si="848"/>
        <v>27</v>
      </c>
      <c r="AS376" s="284">
        <f t="shared" si="848"/>
        <v>444</v>
      </c>
      <c r="AT376" s="284">
        <f t="shared" si="848"/>
        <v>5</v>
      </c>
      <c r="AU376" s="284">
        <f t="shared" si="848"/>
        <v>49</v>
      </c>
      <c r="AV376" s="286">
        <f t="shared" si="848"/>
        <v>10</v>
      </c>
      <c r="AW376" s="286">
        <f t="shared" si="848"/>
        <v>17</v>
      </c>
      <c r="AX376" s="286">
        <f t="shared" si="848"/>
        <v>189</v>
      </c>
      <c r="AY376" s="286">
        <f t="shared" si="848"/>
        <v>208</v>
      </c>
      <c r="AZ376" s="286">
        <f t="shared" si="848"/>
        <v>210</v>
      </c>
      <c r="BA376" s="286">
        <f t="shared" si="848"/>
        <v>347</v>
      </c>
      <c r="BB376" s="151"/>
      <c r="BC376" s="287">
        <f t="shared" si="849"/>
        <v>0</v>
      </c>
      <c r="BD376" s="287">
        <f t="shared" si="849"/>
        <v>0</v>
      </c>
      <c r="BE376" s="284">
        <f t="shared" si="849"/>
        <v>0</v>
      </c>
      <c r="BF376" s="284">
        <f t="shared" si="849"/>
        <v>0</v>
      </c>
      <c r="BG376" s="284">
        <f t="shared" si="849"/>
        <v>0</v>
      </c>
      <c r="BH376" s="333">
        <f t="shared" si="849"/>
        <v>0</v>
      </c>
      <c r="BI376" s="333">
        <f t="shared" si="849"/>
        <v>0</v>
      </c>
      <c r="BJ376" s="333">
        <f t="shared" si="849"/>
        <v>0</v>
      </c>
      <c r="BK376" s="333">
        <f t="shared" si="849"/>
        <v>0</v>
      </c>
      <c r="BL376" s="333">
        <f t="shared" si="849"/>
        <v>0</v>
      </c>
      <c r="BM376" s="333">
        <f t="shared" si="849"/>
        <v>0</v>
      </c>
      <c r="BN376" s="334">
        <f t="shared" si="850"/>
        <v>1</v>
      </c>
      <c r="BO376" s="87">
        <f t="shared" si="851"/>
        <v>2012</v>
      </c>
      <c r="BP376" s="87"/>
    </row>
    <row r="377" spans="1:68" s="35" customFormat="1" ht="10.5" customHeight="1" x14ac:dyDescent="0.2">
      <c r="A377" s="87" t="str">
        <f t="shared" si="839"/>
        <v>2011-12E400000082</v>
      </c>
      <c r="B377" s="87" t="str">
        <f t="shared" si="852"/>
        <v>Y60</v>
      </c>
      <c r="C377" s="87" t="str">
        <f t="shared" si="853"/>
        <v>2011-12</v>
      </c>
      <c r="D377" s="35" t="s">
        <v>525</v>
      </c>
      <c r="E377" s="42"/>
      <c r="F377" s="86" t="str">
        <f t="shared" si="854"/>
        <v>Y60</v>
      </c>
      <c r="G377" s="86" t="str">
        <f t="shared" si="854"/>
        <v>E40000008</v>
      </c>
      <c r="H377" s="87" t="str">
        <f t="shared" si="854"/>
        <v>Midlands</v>
      </c>
      <c r="I377" s="292">
        <f t="shared" si="840"/>
        <v>487</v>
      </c>
      <c r="J377" s="292">
        <f t="shared" si="840"/>
        <v>102</v>
      </c>
      <c r="K377" s="292">
        <f t="shared" si="840"/>
        <v>62</v>
      </c>
      <c r="L377" s="292">
        <f t="shared" si="840"/>
        <v>22</v>
      </c>
      <c r="M377" s="292"/>
      <c r="N377" s="292"/>
      <c r="O377" s="292"/>
      <c r="P377" s="292"/>
      <c r="Q377" s="292">
        <f t="shared" si="841"/>
        <v>0</v>
      </c>
      <c r="R377" s="292">
        <f t="shared" si="841"/>
        <v>0</v>
      </c>
      <c r="S377" s="292"/>
      <c r="T377" s="284">
        <f t="shared" si="842"/>
        <v>0</v>
      </c>
      <c r="U377" s="285" t="s">
        <v>80</v>
      </c>
      <c r="V377" s="285" t="s">
        <v>80</v>
      </c>
      <c r="W377" s="285" t="s">
        <v>80</v>
      </c>
      <c r="X377" s="289">
        <f t="shared" si="843"/>
        <v>0</v>
      </c>
      <c r="Y377" s="290" t="s">
        <v>80</v>
      </c>
      <c r="Z377" s="290" t="s">
        <v>80</v>
      </c>
      <c r="AA377" s="290" t="s">
        <v>80</v>
      </c>
      <c r="AB377" s="289">
        <f t="shared" si="844"/>
        <v>0</v>
      </c>
      <c r="AC377" s="290" t="s">
        <v>80</v>
      </c>
      <c r="AD377" s="290" t="s">
        <v>80</v>
      </c>
      <c r="AE377" s="290" t="s">
        <v>80</v>
      </c>
      <c r="AF377" s="287">
        <f t="shared" si="845"/>
        <v>0</v>
      </c>
      <c r="AG377" s="288" t="s">
        <v>80</v>
      </c>
      <c r="AH377" s="288" t="s">
        <v>80</v>
      </c>
      <c r="AI377" s="287">
        <f t="shared" si="846"/>
        <v>0</v>
      </c>
      <c r="AJ377" s="284">
        <f t="shared" si="846"/>
        <v>207</v>
      </c>
      <c r="AK377" s="284">
        <f t="shared" si="846"/>
        <v>274</v>
      </c>
      <c r="AL377" s="284"/>
      <c r="AM377" s="284"/>
      <c r="AN377" s="284">
        <f t="shared" si="847"/>
        <v>1458</v>
      </c>
      <c r="AO377" s="284">
        <f t="shared" si="847"/>
        <v>1518</v>
      </c>
      <c r="AP377" s="291"/>
      <c r="AQ377" s="291"/>
      <c r="AR377" s="284">
        <f t="shared" ref="AR377:BA386" si="855">SUMIFS(AR$729:AR$10135, $BN$729:$BN$10135, $BN377,$BO$729:$BO$10135, $BO377, $B$729:$B$10135, $B377)</f>
        <v>40</v>
      </c>
      <c r="AS377" s="284">
        <f t="shared" si="855"/>
        <v>487</v>
      </c>
      <c r="AT377" s="284">
        <f t="shared" si="855"/>
        <v>12</v>
      </c>
      <c r="AU377" s="284">
        <f t="shared" si="855"/>
        <v>62</v>
      </c>
      <c r="AV377" s="286">
        <f t="shared" si="855"/>
        <v>7</v>
      </c>
      <c r="AW377" s="286">
        <f t="shared" si="855"/>
        <v>14</v>
      </c>
      <c r="AX377" s="286">
        <f t="shared" si="855"/>
        <v>183</v>
      </c>
      <c r="AY377" s="286">
        <f t="shared" si="855"/>
        <v>204</v>
      </c>
      <c r="AZ377" s="286">
        <f t="shared" si="855"/>
        <v>195</v>
      </c>
      <c r="BA377" s="286">
        <f t="shared" si="855"/>
        <v>347</v>
      </c>
      <c r="BB377" s="151"/>
      <c r="BC377" s="287">
        <f t="shared" ref="BC377:BM386" si="856">SUMIFS(BC$729:BC$10135, $BN$729:$BN$10135, $BN377,$BO$729:$BO$10135, $BO377, $B$729:$B$10135, $B377)</f>
        <v>0</v>
      </c>
      <c r="BD377" s="287">
        <f t="shared" si="856"/>
        <v>0</v>
      </c>
      <c r="BE377" s="284">
        <f t="shared" si="856"/>
        <v>0</v>
      </c>
      <c r="BF377" s="284">
        <f t="shared" si="856"/>
        <v>0</v>
      </c>
      <c r="BG377" s="284">
        <f t="shared" si="856"/>
        <v>0</v>
      </c>
      <c r="BH377" s="333">
        <f t="shared" si="856"/>
        <v>0</v>
      </c>
      <c r="BI377" s="333">
        <f t="shared" si="856"/>
        <v>0</v>
      </c>
      <c r="BJ377" s="333">
        <f t="shared" si="856"/>
        <v>0</v>
      </c>
      <c r="BK377" s="333">
        <f t="shared" si="856"/>
        <v>0</v>
      </c>
      <c r="BL377" s="333">
        <f t="shared" si="856"/>
        <v>0</v>
      </c>
      <c r="BM377" s="333">
        <f t="shared" si="856"/>
        <v>0</v>
      </c>
      <c r="BN377" s="334">
        <f t="shared" si="850"/>
        <v>2</v>
      </c>
      <c r="BO377" s="87">
        <f t="shared" si="851"/>
        <v>2012</v>
      </c>
      <c r="BP377" s="87"/>
    </row>
    <row r="378" spans="1:68" s="35" customFormat="1" ht="10.5" customHeight="1" x14ac:dyDescent="0.2">
      <c r="A378" s="87" t="str">
        <f t="shared" si="839"/>
        <v>2011-12E400000083</v>
      </c>
      <c r="B378" s="87" t="str">
        <f t="shared" si="852"/>
        <v>Y60</v>
      </c>
      <c r="C378" s="87" t="str">
        <f t="shared" si="853"/>
        <v>2011-12</v>
      </c>
      <c r="D378" s="35" t="s">
        <v>526</v>
      </c>
      <c r="E378" s="42"/>
      <c r="F378" s="86" t="str">
        <f t="shared" si="854"/>
        <v>Y60</v>
      </c>
      <c r="G378" s="86" t="str">
        <f t="shared" si="854"/>
        <v>E40000008</v>
      </c>
      <c r="H378" s="87" t="str">
        <f t="shared" si="854"/>
        <v>Midlands</v>
      </c>
      <c r="I378" s="292">
        <f t="shared" si="840"/>
        <v>481</v>
      </c>
      <c r="J378" s="292">
        <f t="shared" si="840"/>
        <v>122</v>
      </c>
      <c r="K378" s="292">
        <f t="shared" si="840"/>
        <v>84</v>
      </c>
      <c r="L378" s="292">
        <f t="shared" si="840"/>
        <v>35</v>
      </c>
      <c r="M378" s="292"/>
      <c r="N378" s="292"/>
      <c r="O378" s="292"/>
      <c r="P378" s="292"/>
      <c r="Q378" s="292">
        <f t="shared" si="841"/>
        <v>0</v>
      </c>
      <c r="R378" s="292">
        <f t="shared" si="841"/>
        <v>0</v>
      </c>
      <c r="S378" s="292"/>
      <c r="T378" s="284">
        <f t="shared" si="842"/>
        <v>0</v>
      </c>
      <c r="U378" s="285" t="s">
        <v>80</v>
      </c>
      <c r="V378" s="285" t="s">
        <v>80</v>
      </c>
      <c r="W378" s="285" t="s">
        <v>80</v>
      </c>
      <c r="X378" s="289">
        <f t="shared" si="843"/>
        <v>0</v>
      </c>
      <c r="Y378" s="290" t="s">
        <v>80</v>
      </c>
      <c r="Z378" s="290" t="s">
        <v>80</v>
      </c>
      <c r="AA378" s="290" t="s">
        <v>80</v>
      </c>
      <c r="AB378" s="289">
        <f t="shared" si="844"/>
        <v>0</v>
      </c>
      <c r="AC378" s="290" t="s">
        <v>80</v>
      </c>
      <c r="AD378" s="290" t="s">
        <v>80</v>
      </c>
      <c r="AE378" s="290" t="s">
        <v>80</v>
      </c>
      <c r="AF378" s="287">
        <f t="shared" si="845"/>
        <v>0</v>
      </c>
      <c r="AG378" s="288" t="s">
        <v>80</v>
      </c>
      <c r="AH378" s="288" t="s">
        <v>80</v>
      </c>
      <c r="AI378" s="287">
        <f t="shared" si="846"/>
        <v>0</v>
      </c>
      <c r="AJ378" s="284">
        <f t="shared" si="846"/>
        <v>211</v>
      </c>
      <c r="AK378" s="284">
        <f t="shared" si="846"/>
        <v>264</v>
      </c>
      <c r="AL378" s="284"/>
      <c r="AM378" s="284"/>
      <c r="AN378" s="284">
        <f t="shared" si="847"/>
        <v>1410</v>
      </c>
      <c r="AO378" s="284">
        <f t="shared" si="847"/>
        <v>1480</v>
      </c>
      <c r="AP378" s="291"/>
      <c r="AQ378" s="291"/>
      <c r="AR378" s="284">
        <f t="shared" si="855"/>
        <v>36</v>
      </c>
      <c r="AS378" s="284">
        <f t="shared" si="855"/>
        <v>469</v>
      </c>
      <c r="AT378" s="284">
        <f t="shared" si="855"/>
        <v>14</v>
      </c>
      <c r="AU378" s="284">
        <f t="shared" si="855"/>
        <v>78</v>
      </c>
      <c r="AV378" s="286">
        <f t="shared" si="855"/>
        <v>15</v>
      </c>
      <c r="AW378" s="286">
        <f t="shared" si="855"/>
        <v>22</v>
      </c>
      <c r="AX378" s="286">
        <f t="shared" si="855"/>
        <v>201</v>
      </c>
      <c r="AY378" s="286">
        <f t="shared" si="855"/>
        <v>223</v>
      </c>
      <c r="AZ378" s="286">
        <f t="shared" si="855"/>
        <v>200</v>
      </c>
      <c r="BA378" s="286">
        <f t="shared" si="855"/>
        <v>331</v>
      </c>
      <c r="BB378" s="151"/>
      <c r="BC378" s="287">
        <f t="shared" si="856"/>
        <v>0</v>
      </c>
      <c r="BD378" s="287">
        <f t="shared" si="856"/>
        <v>0</v>
      </c>
      <c r="BE378" s="284">
        <f t="shared" si="856"/>
        <v>0</v>
      </c>
      <c r="BF378" s="284">
        <f t="shared" si="856"/>
        <v>0</v>
      </c>
      <c r="BG378" s="284">
        <f t="shared" si="856"/>
        <v>0</v>
      </c>
      <c r="BH378" s="333">
        <f t="shared" si="856"/>
        <v>0</v>
      </c>
      <c r="BI378" s="333">
        <f t="shared" si="856"/>
        <v>0</v>
      </c>
      <c r="BJ378" s="333">
        <f t="shared" si="856"/>
        <v>0</v>
      </c>
      <c r="BK378" s="333">
        <f t="shared" si="856"/>
        <v>0</v>
      </c>
      <c r="BL378" s="333">
        <f t="shared" si="856"/>
        <v>0</v>
      </c>
      <c r="BM378" s="333">
        <f t="shared" si="856"/>
        <v>0</v>
      </c>
      <c r="BN378" s="334">
        <f t="shared" si="850"/>
        <v>3</v>
      </c>
      <c r="BO378" s="87">
        <f t="shared" si="851"/>
        <v>2012</v>
      </c>
      <c r="BP378" s="87"/>
    </row>
    <row r="379" spans="1:68" s="35" customFormat="1" ht="10.5" customHeight="1" x14ac:dyDescent="0.2">
      <c r="A379" s="87" t="str">
        <f t="shared" si="839"/>
        <v>2012-13E400000084</v>
      </c>
      <c r="B379" s="87" t="str">
        <f t="shared" si="852"/>
        <v>Y60</v>
      </c>
      <c r="C379" s="87" t="str">
        <f t="shared" si="853"/>
        <v>2012-13</v>
      </c>
      <c r="D379" s="35" t="s">
        <v>514</v>
      </c>
      <c r="E379" s="42"/>
      <c r="F379" s="86" t="str">
        <f t="shared" si="854"/>
        <v>Y60</v>
      </c>
      <c r="G379" s="86" t="str">
        <f t="shared" si="854"/>
        <v>E40000008</v>
      </c>
      <c r="H379" s="87" t="str">
        <f t="shared" si="854"/>
        <v>Midlands</v>
      </c>
      <c r="I379" s="292">
        <f t="shared" si="840"/>
        <v>595</v>
      </c>
      <c r="J379" s="292">
        <f t="shared" si="840"/>
        <v>158</v>
      </c>
      <c r="K379" s="292">
        <f t="shared" si="840"/>
        <v>84</v>
      </c>
      <c r="L379" s="292">
        <f t="shared" si="840"/>
        <v>35</v>
      </c>
      <c r="M379" s="292"/>
      <c r="N379" s="292"/>
      <c r="O379" s="292"/>
      <c r="P379" s="292"/>
      <c r="Q379" s="292">
        <f t="shared" si="841"/>
        <v>0</v>
      </c>
      <c r="R379" s="292">
        <f t="shared" si="841"/>
        <v>0</v>
      </c>
      <c r="S379" s="292"/>
      <c r="T379" s="284">
        <f t="shared" si="842"/>
        <v>0</v>
      </c>
      <c r="U379" s="285" t="s">
        <v>80</v>
      </c>
      <c r="V379" s="285" t="s">
        <v>80</v>
      </c>
      <c r="W379" s="285" t="s">
        <v>80</v>
      </c>
      <c r="X379" s="289">
        <f t="shared" si="843"/>
        <v>0</v>
      </c>
      <c r="Y379" s="290" t="s">
        <v>80</v>
      </c>
      <c r="Z379" s="290" t="s">
        <v>80</v>
      </c>
      <c r="AA379" s="290" t="s">
        <v>80</v>
      </c>
      <c r="AB379" s="289">
        <f t="shared" si="844"/>
        <v>0</v>
      </c>
      <c r="AC379" s="290" t="s">
        <v>80</v>
      </c>
      <c r="AD379" s="290" t="s">
        <v>80</v>
      </c>
      <c r="AE379" s="290" t="s">
        <v>80</v>
      </c>
      <c r="AF379" s="287">
        <f t="shared" si="845"/>
        <v>0</v>
      </c>
      <c r="AG379" s="288" t="s">
        <v>80</v>
      </c>
      <c r="AH379" s="288" t="s">
        <v>80</v>
      </c>
      <c r="AI379" s="287">
        <f t="shared" si="846"/>
        <v>0</v>
      </c>
      <c r="AJ379" s="284">
        <f t="shared" si="846"/>
        <v>204</v>
      </c>
      <c r="AK379" s="284">
        <f t="shared" si="846"/>
        <v>232</v>
      </c>
      <c r="AL379" s="284"/>
      <c r="AM379" s="284"/>
      <c r="AN379" s="284">
        <f t="shared" si="847"/>
        <v>1607</v>
      </c>
      <c r="AO379" s="284">
        <f t="shared" si="847"/>
        <v>1696</v>
      </c>
      <c r="AP379" s="291"/>
      <c r="AQ379" s="291"/>
      <c r="AR379" s="284">
        <f t="shared" si="855"/>
        <v>43</v>
      </c>
      <c r="AS379" s="284">
        <f t="shared" si="855"/>
        <v>584</v>
      </c>
      <c r="AT379" s="284">
        <f t="shared" si="855"/>
        <v>9</v>
      </c>
      <c r="AU379" s="284">
        <f t="shared" si="855"/>
        <v>80</v>
      </c>
      <c r="AV379" s="286">
        <f t="shared" si="855"/>
        <v>3</v>
      </c>
      <c r="AW379" s="286">
        <f t="shared" si="855"/>
        <v>9</v>
      </c>
      <c r="AX379" s="286">
        <f t="shared" si="855"/>
        <v>208</v>
      </c>
      <c r="AY379" s="286">
        <f t="shared" si="855"/>
        <v>237</v>
      </c>
      <c r="AZ379" s="286">
        <f t="shared" si="855"/>
        <v>197</v>
      </c>
      <c r="BA379" s="286">
        <f t="shared" si="855"/>
        <v>358</v>
      </c>
      <c r="BB379" s="151"/>
      <c r="BC379" s="287">
        <f t="shared" si="856"/>
        <v>0</v>
      </c>
      <c r="BD379" s="287">
        <f t="shared" si="856"/>
        <v>0</v>
      </c>
      <c r="BE379" s="284">
        <f t="shared" si="856"/>
        <v>0</v>
      </c>
      <c r="BF379" s="284">
        <f t="shared" si="856"/>
        <v>0</v>
      </c>
      <c r="BG379" s="284">
        <f t="shared" si="856"/>
        <v>0</v>
      </c>
      <c r="BH379" s="333">
        <f t="shared" si="856"/>
        <v>0</v>
      </c>
      <c r="BI379" s="333">
        <f t="shared" si="856"/>
        <v>0</v>
      </c>
      <c r="BJ379" s="333">
        <f t="shared" si="856"/>
        <v>0</v>
      </c>
      <c r="BK379" s="333">
        <f t="shared" si="856"/>
        <v>0</v>
      </c>
      <c r="BL379" s="333">
        <f t="shared" si="856"/>
        <v>0</v>
      </c>
      <c r="BM379" s="333">
        <f t="shared" si="856"/>
        <v>0</v>
      </c>
      <c r="BN379" s="334">
        <f t="shared" si="850"/>
        <v>4</v>
      </c>
      <c r="BO379" s="87">
        <f t="shared" si="851"/>
        <v>2012</v>
      </c>
      <c r="BP379" s="87"/>
    </row>
    <row r="380" spans="1:68" s="35" customFormat="1" ht="10.5" customHeight="1" x14ac:dyDescent="0.2">
      <c r="A380" s="87" t="str">
        <f t="shared" si="839"/>
        <v>2012-13E400000085</v>
      </c>
      <c r="B380" s="87" t="str">
        <f t="shared" si="852"/>
        <v>Y60</v>
      </c>
      <c r="C380" s="87" t="str">
        <f t="shared" si="853"/>
        <v>2012-13</v>
      </c>
      <c r="D380" s="35" t="s">
        <v>516</v>
      </c>
      <c r="E380" s="42"/>
      <c r="F380" s="86" t="str">
        <f t="shared" si="854"/>
        <v>Y60</v>
      </c>
      <c r="G380" s="86" t="str">
        <f t="shared" si="854"/>
        <v>E40000008</v>
      </c>
      <c r="H380" s="87" t="str">
        <f t="shared" si="854"/>
        <v>Midlands</v>
      </c>
      <c r="I380" s="292">
        <f t="shared" si="840"/>
        <v>510</v>
      </c>
      <c r="J380" s="292">
        <f t="shared" si="840"/>
        <v>119</v>
      </c>
      <c r="K380" s="292">
        <f t="shared" si="840"/>
        <v>67</v>
      </c>
      <c r="L380" s="292">
        <f t="shared" si="840"/>
        <v>32</v>
      </c>
      <c r="M380" s="292"/>
      <c r="N380" s="292"/>
      <c r="O380" s="292"/>
      <c r="P380" s="292"/>
      <c r="Q380" s="292">
        <f t="shared" si="841"/>
        <v>0</v>
      </c>
      <c r="R380" s="292">
        <f t="shared" si="841"/>
        <v>0</v>
      </c>
      <c r="S380" s="292"/>
      <c r="T380" s="284">
        <f t="shared" si="842"/>
        <v>0</v>
      </c>
      <c r="U380" s="285" t="s">
        <v>80</v>
      </c>
      <c r="V380" s="285" t="s">
        <v>80</v>
      </c>
      <c r="W380" s="285" t="s">
        <v>80</v>
      </c>
      <c r="X380" s="289">
        <f t="shared" si="843"/>
        <v>0</v>
      </c>
      <c r="Y380" s="290" t="s">
        <v>80</v>
      </c>
      <c r="Z380" s="290" t="s">
        <v>80</v>
      </c>
      <c r="AA380" s="290" t="s">
        <v>80</v>
      </c>
      <c r="AB380" s="289">
        <f t="shared" si="844"/>
        <v>0</v>
      </c>
      <c r="AC380" s="290" t="s">
        <v>80</v>
      </c>
      <c r="AD380" s="290" t="s">
        <v>80</v>
      </c>
      <c r="AE380" s="290" t="s">
        <v>80</v>
      </c>
      <c r="AF380" s="287">
        <f t="shared" si="845"/>
        <v>0</v>
      </c>
      <c r="AG380" s="288" t="s">
        <v>80</v>
      </c>
      <c r="AH380" s="288" t="s">
        <v>80</v>
      </c>
      <c r="AI380" s="287">
        <f t="shared" si="846"/>
        <v>0</v>
      </c>
      <c r="AJ380" s="284">
        <f t="shared" si="846"/>
        <v>154</v>
      </c>
      <c r="AK380" s="284">
        <f t="shared" si="846"/>
        <v>204</v>
      </c>
      <c r="AL380" s="284"/>
      <c r="AM380" s="284"/>
      <c r="AN380" s="284">
        <f t="shared" si="847"/>
        <v>1337</v>
      </c>
      <c r="AO380" s="284">
        <f t="shared" si="847"/>
        <v>1397</v>
      </c>
      <c r="AP380" s="291"/>
      <c r="AQ380" s="291"/>
      <c r="AR380" s="284">
        <f t="shared" si="855"/>
        <v>35</v>
      </c>
      <c r="AS380" s="284">
        <f t="shared" si="855"/>
        <v>502</v>
      </c>
      <c r="AT380" s="284">
        <f t="shared" si="855"/>
        <v>10</v>
      </c>
      <c r="AU380" s="284">
        <f t="shared" si="855"/>
        <v>65</v>
      </c>
      <c r="AV380" s="286">
        <f t="shared" si="855"/>
        <v>6</v>
      </c>
      <c r="AW380" s="286">
        <f t="shared" si="855"/>
        <v>10</v>
      </c>
      <c r="AX380" s="286">
        <f t="shared" si="855"/>
        <v>201</v>
      </c>
      <c r="AY380" s="286">
        <f t="shared" si="855"/>
        <v>225</v>
      </c>
      <c r="AZ380" s="286">
        <f t="shared" si="855"/>
        <v>153</v>
      </c>
      <c r="BA380" s="286">
        <f t="shared" si="855"/>
        <v>275</v>
      </c>
      <c r="BB380" s="151"/>
      <c r="BC380" s="287">
        <f t="shared" si="856"/>
        <v>0</v>
      </c>
      <c r="BD380" s="287">
        <f t="shared" si="856"/>
        <v>0</v>
      </c>
      <c r="BE380" s="284">
        <f t="shared" si="856"/>
        <v>0</v>
      </c>
      <c r="BF380" s="284">
        <f t="shared" si="856"/>
        <v>0</v>
      </c>
      <c r="BG380" s="284">
        <f t="shared" si="856"/>
        <v>0</v>
      </c>
      <c r="BH380" s="333">
        <f t="shared" si="856"/>
        <v>0</v>
      </c>
      <c r="BI380" s="333">
        <f t="shared" si="856"/>
        <v>0</v>
      </c>
      <c r="BJ380" s="333">
        <f t="shared" si="856"/>
        <v>0</v>
      </c>
      <c r="BK380" s="333">
        <f t="shared" si="856"/>
        <v>0</v>
      </c>
      <c r="BL380" s="333">
        <f t="shared" si="856"/>
        <v>0</v>
      </c>
      <c r="BM380" s="333">
        <f t="shared" si="856"/>
        <v>0</v>
      </c>
      <c r="BN380" s="334">
        <f t="shared" si="850"/>
        <v>5</v>
      </c>
      <c r="BO380" s="87">
        <f t="shared" si="851"/>
        <v>2012</v>
      </c>
      <c r="BP380" s="87"/>
    </row>
    <row r="381" spans="1:68" s="35" customFormat="1" ht="10.5" customHeight="1" x14ac:dyDescent="0.2">
      <c r="A381" s="87" t="str">
        <f t="shared" si="839"/>
        <v>2012-13E400000086</v>
      </c>
      <c r="B381" s="87" t="str">
        <f t="shared" si="852"/>
        <v>Y60</v>
      </c>
      <c r="C381" s="87" t="str">
        <f t="shared" si="853"/>
        <v>2012-13</v>
      </c>
      <c r="D381" s="35" t="s">
        <v>517</v>
      </c>
      <c r="E381" s="42"/>
      <c r="F381" s="86" t="str">
        <f t="shared" si="854"/>
        <v>Y60</v>
      </c>
      <c r="G381" s="86" t="str">
        <f t="shared" si="854"/>
        <v>E40000008</v>
      </c>
      <c r="H381" s="87" t="str">
        <f t="shared" si="854"/>
        <v>Midlands</v>
      </c>
      <c r="I381" s="292">
        <f t="shared" si="840"/>
        <v>454</v>
      </c>
      <c r="J381" s="292">
        <f t="shared" si="840"/>
        <v>95</v>
      </c>
      <c r="K381" s="292">
        <f t="shared" si="840"/>
        <v>84</v>
      </c>
      <c r="L381" s="292">
        <f t="shared" si="840"/>
        <v>30</v>
      </c>
      <c r="M381" s="292"/>
      <c r="N381" s="292"/>
      <c r="O381" s="292"/>
      <c r="P381" s="292"/>
      <c r="Q381" s="292">
        <f t="shared" si="841"/>
        <v>0</v>
      </c>
      <c r="R381" s="292">
        <f t="shared" si="841"/>
        <v>0</v>
      </c>
      <c r="S381" s="292"/>
      <c r="T381" s="284">
        <f t="shared" si="842"/>
        <v>0</v>
      </c>
      <c r="U381" s="285" t="s">
        <v>80</v>
      </c>
      <c r="V381" s="285" t="s">
        <v>80</v>
      </c>
      <c r="W381" s="285" t="s">
        <v>80</v>
      </c>
      <c r="X381" s="289">
        <f t="shared" si="843"/>
        <v>0</v>
      </c>
      <c r="Y381" s="290" t="s">
        <v>80</v>
      </c>
      <c r="Z381" s="290" t="s">
        <v>80</v>
      </c>
      <c r="AA381" s="290" t="s">
        <v>80</v>
      </c>
      <c r="AB381" s="289">
        <f t="shared" si="844"/>
        <v>0</v>
      </c>
      <c r="AC381" s="290" t="s">
        <v>80</v>
      </c>
      <c r="AD381" s="290" t="s">
        <v>80</v>
      </c>
      <c r="AE381" s="290" t="s">
        <v>80</v>
      </c>
      <c r="AF381" s="287">
        <f t="shared" si="845"/>
        <v>0</v>
      </c>
      <c r="AG381" s="288" t="s">
        <v>80</v>
      </c>
      <c r="AH381" s="288" t="s">
        <v>80</v>
      </c>
      <c r="AI381" s="287">
        <f t="shared" si="846"/>
        <v>0</v>
      </c>
      <c r="AJ381" s="284">
        <f t="shared" si="846"/>
        <v>134</v>
      </c>
      <c r="AK381" s="284">
        <f t="shared" si="846"/>
        <v>190</v>
      </c>
      <c r="AL381" s="284"/>
      <c r="AM381" s="284"/>
      <c r="AN381" s="284">
        <f t="shared" si="847"/>
        <v>1454</v>
      </c>
      <c r="AO381" s="284">
        <f t="shared" si="847"/>
        <v>1509</v>
      </c>
      <c r="AP381" s="291"/>
      <c r="AQ381" s="291"/>
      <c r="AR381" s="284">
        <f t="shared" si="855"/>
        <v>34</v>
      </c>
      <c r="AS381" s="284">
        <f t="shared" si="855"/>
        <v>446</v>
      </c>
      <c r="AT381" s="284">
        <f t="shared" si="855"/>
        <v>12</v>
      </c>
      <c r="AU381" s="284">
        <f t="shared" si="855"/>
        <v>72</v>
      </c>
      <c r="AV381" s="286">
        <f t="shared" si="855"/>
        <v>3</v>
      </c>
      <c r="AW381" s="286">
        <f t="shared" si="855"/>
        <v>4</v>
      </c>
      <c r="AX381" s="286">
        <f t="shared" si="855"/>
        <v>204</v>
      </c>
      <c r="AY381" s="286">
        <f t="shared" si="855"/>
        <v>227</v>
      </c>
      <c r="AZ381" s="286">
        <f t="shared" si="855"/>
        <v>167</v>
      </c>
      <c r="BA381" s="286">
        <f t="shared" si="855"/>
        <v>283</v>
      </c>
      <c r="BB381" s="151"/>
      <c r="BC381" s="287">
        <f t="shared" si="856"/>
        <v>0</v>
      </c>
      <c r="BD381" s="287">
        <f t="shared" si="856"/>
        <v>0</v>
      </c>
      <c r="BE381" s="284">
        <f t="shared" si="856"/>
        <v>0</v>
      </c>
      <c r="BF381" s="284">
        <f t="shared" si="856"/>
        <v>0</v>
      </c>
      <c r="BG381" s="284">
        <f t="shared" si="856"/>
        <v>0</v>
      </c>
      <c r="BH381" s="333">
        <f t="shared" si="856"/>
        <v>0</v>
      </c>
      <c r="BI381" s="333">
        <f t="shared" si="856"/>
        <v>0</v>
      </c>
      <c r="BJ381" s="333">
        <f t="shared" si="856"/>
        <v>0</v>
      </c>
      <c r="BK381" s="333">
        <f t="shared" si="856"/>
        <v>0</v>
      </c>
      <c r="BL381" s="333">
        <f t="shared" si="856"/>
        <v>0</v>
      </c>
      <c r="BM381" s="333">
        <f t="shared" si="856"/>
        <v>0</v>
      </c>
      <c r="BN381" s="334">
        <f t="shared" si="850"/>
        <v>6</v>
      </c>
      <c r="BO381" s="87">
        <f t="shared" si="851"/>
        <v>2012</v>
      </c>
      <c r="BP381" s="87"/>
    </row>
    <row r="382" spans="1:68" s="35" customFormat="1" ht="10.5" customHeight="1" x14ac:dyDescent="0.2">
      <c r="A382" s="87" t="str">
        <f t="shared" si="839"/>
        <v>2012-13E400000087</v>
      </c>
      <c r="B382" s="87" t="str">
        <f t="shared" si="852"/>
        <v>Y60</v>
      </c>
      <c r="C382" s="87" t="str">
        <f t="shared" si="853"/>
        <v>2012-13</v>
      </c>
      <c r="D382" s="35" t="s">
        <v>518</v>
      </c>
      <c r="E382" s="42"/>
      <c r="F382" s="86" t="str">
        <f t="shared" si="854"/>
        <v>Y60</v>
      </c>
      <c r="G382" s="86" t="str">
        <f t="shared" si="854"/>
        <v>E40000008</v>
      </c>
      <c r="H382" s="87" t="str">
        <f t="shared" si="854"/>
        <v>Midlands</v>
      </c>
      <c r="I382" s="292">
        <f t="shared" si="840"/>
        <v>408</v>
      </c>
      <c r="J382" s="292">
        <f t="shared" si="840"/>
        <v>87</v>
      </c>
      <c r="K382" s="292">
        <f t="shared" si="840"/>
        <v>64</v>
      </c>
      <c r="L382" s="292">
        <f t="shared" si="840"/>
        <v>30</v>
      </c>
      <c r="M382" s="292"/>
      <c r="N382" s="292"/>
      <c r="O382" s="292"/>
      <c r="P382" s="292"/>
      <c r="Q382" s="292">
        <f t="shared" si="841"/>
        <v>0</v>
      </c>
      <c r="R382" s="292">
        <f t="shared" si="841"/>
        <v>0</v>
      </c>
      <c r="S382" s="292"/>
      <c r="T382" s="284">
        <f t="shared" si="842"/>
        <v>0</v>
      </c>
      <c r="U382" s="285" t="s">
        <v>80</v>
      </c>
      <c r="V382" s="285" t="s">
        <v>80</v>
      </c>
      <c r="W382" s="285" t="s">
        <v>80</v>
      </c>
      <c r="X382" s="289">
        <f t="shared" si="843"/>
        <v>0</v>
      </c>
      <c r="Y382" s="290" t="s">
        <v>80</v>
      </c>
      <c r="Z382" s="290" t="s">
        <v>80</v>
      </c>
      <c r="AA382" s="290" t="s">
        <v>80</v>
      </c>
      <c r="AB382" s="289">
        <f t="shared" si="844"/>
        <v>0</v>
      </c>
      <c r="AC382" s="290" t="s">
        <v>80</v>
      </c>
      <c r="AD382" s="290" t="s">
        <v>80</v>
      </c>
      <c r="AE382" s="290" t="s">
        <v>80</v>
      </c>
      <c r="AF382" s="287">
        <f t="shared" si="845"/>
        <v>0</v>
      </c>
      <c r="AG382" s="288" t="s">
        <v>80</v>
      </c>
      <c r="AH382" s="288" t="s">
        <v>80</v>
      </c>
      <c r="AI382" s="287">
        <f t="shared" si="846"/>
        <v>0</v>
      </c>
      <c r="AJ382" s="284">
        <f t="shared" si="846"/>
        <v>185</v>
      </c>
      <c r="AK382" s="284">
        <f t="shared" si="846"/>
        <v>252</v>
      </c>
      <c r="AL382" s="284"/>
      <c r="AM382" s="284"/>
      <c r="AN382" s="284">
        <f t="shared" si="847"/>
        <v>1358</v>
      </c>
      <c r="AO382" s="284">
        <f t="shared" si="847"/>
        <v>1401</v>
      </c>
      <c r="AP382" s="291"/>
      <c r="AQ382" s="291"/>
      <c r="AR382" s="284">
        <f t="shared" si="855"/>
        <v>32</v>
      </c>
      <c r="AS382" s="284">
        <f t="shared" si="855"/>
        <v>394</v>
      </c>
      <c r="AT382" s="284">
        <f t="shared" si="855"/>
        <v>10</v>
      </c>
      <c r="AU382" s="284">
        <f t="shared" si="855"/>
        <v>60</v>
      </c>
      <c r="AV382" s="286">
        <f t="shared" si="855"/>
        <v>6</v>
      </c>
      <c r="AW382" s="286">
        <f t="shared" si="855"/>
        <v>14</v>
      </c>
      <c r="AX382" s="286">
        <f t="shared" si="855"/>
        <v>206</v>
      </c>
      <c r="AY382" s="286">
        <f t="shared" si="855"/>
        <v>220</v>
      </c>
      <c r="AZ382" s="286">
        <f t="shared" si="855"/>
        <v>178</v>
      </c>
      <c r="BA382" s="286">
        <f t="shared" si="855"/>
        <v>291</v>
      </c>
      <c r="BB382" s="151"/>
      <c r="BC382" s="287">
        <f t="shared" si="856"/>
        <v>0</v>
      </c>
      <c r="BD382" s="287">
        <f t="shared" si="856"/>
        <v>0</v>
      </c>
      <c r="BE382" s="284">
        <f t="shared" si="856"/>
        <v>0</v>
      </c>
      <c r="BF382" s="284">
        <f t="shared" si="856"/>
        <v>0</v>
      </c>
      <c r="BG382" s="284">
        <f t="shared" si="856"/>
        <v>0</v>
      </c>
      <c r="BH382" s="333">
        <f t="shared" si="856"/>
        <v>0</v>
      </c>
      <c r="BI382" s="333">
        <f t="shared" si="856"/>
        <v>0</v>
      </c>
      <c r="BJ382" s="333">
        <f t="shared" si="856"/>
        <v>0</v>
      </c>
      <c r="BK382" s="333">
        <f t="shared" si="856"/>
        <v>0</v>
      </c>
      <c r="BL382" s="333">
        <f t="shared" si="856"/>
        <v>0</v>
      </c>
      <c r="BM382" s="333">
        <f t="shared" si="856"/>
        <v>0</v>
      </c>
      <c r="BN382" s="334">
        <f t="shared" si="850"/>
        <v>7</v>
      </c>
      <c r="BO382" s="87">
        <f t="shared" si="851"/>
        <v>2012</v>
      </c>
      <c r="BP382" s="87"/>
    </row>
    <row r="383" spans="1:68" s="35" customFormat="1" ht="10.5" customHeight="1" x14ac:dyDescent="0.2">
      <c r="A383" s="87" t="str">
        <f t="shared" si="839"/>
        <v>2012-13E400000088</v>
      </c>
      <c r="B383" s="87" t="str">
        <f t="shared" si="852"/>
        <v>Y60</v>
      </c>
      <c r="C383" s="87" t="str">
        <f t="shared" si="853"/>
        <v>2012-13</v>
      </c>
      <c r="D383" s="35" t="s">
        <v>519</v>
      </c>
      <c r="E383" s="42"/>
      <c r="F383" s="86" t="str">
        <f t="shared" si="854"/>
        <v>Y60</v>
      </c>
      <c r="G383" s="86" t="str">
        <f t="shared" si="854"/>
        <v>E40000008</v>
      </c>
      <c r="H383" s="87" t="str">
        <f t="shared" si="854"/>
        <v>Midlands</v>
      </c>
      <c r="I383" s="292">
        <f t="shared" si="840"/>
        <v>488</v>
      </c>
      <c r="J383" s="292">
        <f t="shared" si="840"/>
        <v>126</v>
      </c>
      <c r="K383" s="292">
        <f t="shared" si="840"/>
        <v>74</v>
      </c>
      <c r="L383" s="292">
        <f t="shared" si="840"/>
        <v>31</v>
      </c>
      <c r="M383" s="292"/>
      <c r="N383" s="292"/>
      <c r="O383" s="292"/>
      <c r="P383" s="292"/>
      <c r="Q383" s="292">
        <f t="shared" si="841"/>
        <v>0</v>
      </c>
      <c r="R383" s="292">
        <f t="shared" si="841"/>
        <v>0</v>
      </c>
      <c r="S383" s="292"/>
      <c r="T383" s="284">
        <f t="shared" si="842"/>
        <v>0</v>
      </c>
      <c r="U383" s="285" t="s">
        <v>80</v>
      </c>
      <c r="V383" s="285" t="s">
        <v>80</v>
      </c>
      <c r="W383" s="285" t="s">
        <v>80</v>
      </c>
      <c r="X383" s="289">
        <f t="shared" si="843"/>
        <v>0</v>
      </c>
      <c r="Y383" s="290" t="s">
        <v>80</v>
      </c>
      <c r="Z383" s="290" t="s">
        <v>80</v>
      </c>
      <c r="AA383" s="290" t="s">
        <v>80</v>
      </c>
      <c r="AB383" s="289">
        <f t="shared" si="844"/>
        <v>0</v>
      </c>
      <c r="AC383" s="290" t="s">
        <v>80</v>
      </c>
      <c r="AD383" s="290" t="s">
        <v>80</v>
      </c>
      <c r="AE383" s="290" t="s">
        <v>80</v>
      </c>
      <c r="AF383" s="287">
        <f t="shared" si="845"/>
        <v>0</v>
      </c>
      <c r="AG383" s="288" t="s">
        <v>80</v>
      </c>
      <c r="AH383" s="288" t="s">
        <v>80</v>
      </c>
      <c r="AI383" s="287">
        <f t="shared" si="846"/>
        <v>0</v>
      </c>
      <c r="AJ383" s="284">
        <f t="shared" si="846"/>
        <v>143</v>
      </c>
      <c r="AK383" s="284">
        <f t="shared" si="846"/>
        <v>207</v>
      </c>
      <c r="AL383" s="284"/>
      <c r="AM383" s="284"/>
      <c r="AN383" s="284">
        <f t="shared" si="847"/>
        <v>1475</v>
      </c>
      <c r="AO383" s="284">
        <f t="shared" si="847"/>
        <v>1561</v>
      </c>
      <c r="AP383" s="291"/>
      <c r="AQ383" s="291"/>
      <c r="AR383" s="284">
        <f t="shared" si="855"/>
        <v>41</v>
      </c>
      <c r="AS383" s="284">
        <f t="shared" si="855"/>
        <v>480</v>
      </c>
      <c r="AT383" s="284">
        <f t="shared" si="855"/>
        <v>15</v>
      </c>
      <c r="AU383" s="284">
        <f t="shared" si="855"/>
        <v>69</v>
      </c>
      <c r="AV383" s="286">
        <f t="shared" si="855"/>
        <v>3</v>
      </c>
      <c r="AW383" s="286">
        <f t="shared" si="855"/>
        <v>10</v>
      </c>
      <c r="AX383" s="286">
        <f t="shared" si="855"/>
        <v>167</v>
      </c>
      <c r="AY383" s="286">
        <f t="shared" si="855"/>
        <v>181</v>
      </c>
      <c r="AZ383" s="286">
        <f t="shared" si="855"/>
        <v>201</v>
      </c>
      <c r="BA383" s="286">
        <f t="shared" si="855"/>
        <v>355</v>
      </c>
      <c r="BB383" s="151"/>
      <c r="BC383" s="287">
        <f t="shared" si="856"/>
        <v>0</v>
      </c>
      <c r="BD383" s="287">
        <f t="shared" si="856"/>
        <v>0</v>
      </c>
      <c r="BE383" s="284">
        <f t="shared" si="856"/>
        <v>0</v>
      </c>
      <c r="BF383" s="284">
        <f t="shared" si="856"/>
        <v>0</v>
      </c>
      <c r="BG383" s="284">
        <f t="shared" si="856"/>
        <v>0</v>
      </c>
      <c r="BH383" s="333">
        <f t="shared" si="856"/>
        <v>0</v>
      </c>
      <c r="BI383" s="333">
        <f t="shared" si="856"/>
        <v>0</v>
      </c>
      <c r="BJ383" s="333">
        <f t="shared" si="856"/>
        <v>0</v>
      </c>
      <c r="BK383" s="333">
        <f t="shared" si="856"/>
        <v>0</v>
      </c>
      <c r="BL383" s="333">
        <f t="shared" si="856"/>
        <v>0</v>
      </c>
      <c r="BM383" s="333">
        <f t="shared" si="856"/>
        <v>0</v>
      </c>
      <c r="BN383" s="334">
        <f t="shared" si="850"/>
        <v>8</v>
      </c>
      <c r="BO383" s="87">
        <f t="shared" si="851"/>
        <v>2012</v>
      </c>
      <c r="BP383" s="87"/>
    </row>
    <row r="384" spans="1:68" s="35" customFormat="1" ht="10.5" customHeight="1" x14ac:dyDescent="0.2">
      <c r="A384" s="87" t="str">
        <f t="shared" si="839"/>
        <v>2012-13E400000089</v>
      </c>
      <c r="B384" s="87" t="str">
        <f t="shared" si="852"/>
        <v>Y60</v>
      </c>
      <c r="C384" s="87" t="str">
        <f t="shared" si="853"/>
        <v>2012-13</v>
      </c>
      <c r="D384" s="35" t="s">
        <v>520</v>
      </c>
      <c r="E384" s="42"/>
      <c r="F384" s="86" t="str">
        <f t="shared" si="854"/>
        <v>Y60</v>
      </c>
      <c r="G384" s="86" t="str">
        <f t="shared" si="854"/>
        <v>E40000008</v>
      </c>
      <c r="H384" s="87" t="str">
        <f t="shared" si="854"/>
        <v>Midlands</v>
      </c>
      <c r="I384" s="292">
        <f t="shared" si="840"/>
        <v>499</v>
      </c>
      <c r="J384" s="292">
        <f t="shared" si="840"/>
        <v>121</v>
      </c>
      <c r="K384" s="292">
        <f t="shared" si="840"/>
        <v>79</v>
      </c>
      <c r="L384" s="292">
        <f t="shared" si="840"/>
        <v>33</v>
      </c>
      <c r="M384" s="292"/>
      <c r="N384" s="292"/>
      <c r="O384" s="292"/>
      <c r="P384" s="292"/>
      <c r="Q384" s="292">
        <f t="shared" si="841"/>
        <v>0</v>
      </c>
      <c r="R384" s="292">
        <f t="shared" si="841"/>
        <v>0</v>
      </c>
      <c r="S384" s="292"/>
      <c r="T384" s="284">
        <f t="shared" si="842"/>
        <v>0</v>
      </c>
      <c r="U384" s="285" t="s">
        <v>80</v>
      </c>
      <c r="V384" s="285" t="s">
        <v>80</v>
      </c>
      <c r="W384" s="285" t="s">
        <v>80</v>
      </c>
      <c r="X384" s="289">
        <f t="shared" si="843"/>
        <v>0</v>
      </c>
      <c r="Y384" s="290" t="s">
        <v>80</v>
      </c>
      <c r="Z384" s="290" t="s">
        <v>80</v>
      </c>
      <c r="AA384" s="290" t="s">
        <v>80</v>
      </c>
      <c r="AB384" s="289">
        <f t="shared" si="844"/>
        <v>0</v>
      </c>
      <c r="AC384" s="290" t="s">
        <v>80</v>
      </c>
      <c r="AD384" s="290" t="s">
        <v>80</v>
      </c>
      <c r="AE384" s="290" t="s">
        <v>80</v>
      </c>
      <c r="AF384" s="287">
        <f t="shared" si="845"/>
        <v>0</v>
      </c>
      <c r="AG384" s="288" t="s">
        <v>80</v>
      </c>
      <c r="AH384" s="288" t="s">
        <v>80</v>
      </c>
      <c r="AI384" s="287">
        <f t="shared" si="846"/>
        <v>0</v>
      </c>
      <c r="AJ384" s="284">
        <f t="shared" si="846"/>
        <v>172</v>
      </c>
      <c r="AK384" s="284">
        <f t="shared" si="846"/>
        <v>226</v>
      </c>
      <c r="AL384" s="284"/>
      <c r="AM384" s="284"/>
      <c r="AN384" s="284">
        <f t="shared" si="847"/>
        <v>1444</v>
      </c>
      <c r="AO384" s="284">
        <f t="shared" si="847"/>
        <v>1515</v>
      </c>
      <c r="AP384" s="291"/>
      <c r="AQ384" s="291"/>
      <c r="AR384" s="284">
        <f t="shared" si="855"/>
        <v>32</v>
      </c>
      <c r="AS384" s="284">
        <f t="shared" si="855"/>
        <v>484</v>
      </c>
      <c r="AT384" s="284">
        <f t="shared" si="855"/>
        <v>16</v>
      </c>
      <c r="AU384" s="284">
        <f t="shared" si="855"/>
        <v>72</v>
      </c>
      <c r="AV384" s="286">
        <f t="shared" si="855"/>
        <v>3</v>
      </c>
      <c r="AW384" s="286">
        <f t="shared" si="855"/>
        <v>10</v>
      </c>
      <c r="AX384" s="286">
        <f t="shared" si="855"/>
        <v>171</v>
      </c>
      <c r="AY384" s="286">
        <f t="shared" si="855"/>
        <v>197</v>
      </c>
      <c r="AZ384" s="286">
        <f t="shared" si="855"/>
        <v>159</v>
      </c>
      <c r="BA384" s="286">
        <f t="shared" si="855"/>
        <v>277</v>
      </c>
      <c r="BB384" s="151"/>
      <c r="BC384" s="287">
        <f t="shared" si="856"/>
        <v>0</v>
      </c>
      <c r="BD384" s="287">
        <f t="shared" si="856"/>
        <v>0</v>
      </c>
      <c r="BE384" s="284">
        <f t="shared" si="856"/>
        <v>0</v>
      </c>
      <c r="BF384" s="284">
        <f t="shared" si="856"/>
        <v>0</v>
      </c>
      <c r="BG384" s="284">
        <f t="shared" si="856"/>
        <v>0</v>
      </c>
      <c r="BH384" s="333">
        <f t="shared" si="856"/>
        <v>0</v>
      </c>
      <c r="BI384" s="333">
        <f t="shared" si="856"/>
        <v>0</v>
      </c>
      <c r="BJ384" s="333">
        <f t="shared" si="856"/>
        <v>0</v>
      </c>
      <c r="BK384" s="333">
        <f t="shared" si="856"/>
        <v>0</v>
      </c>
      <c r="BL384" s="333">
        <f t="shared" si="856"/>
        <v>0</v>
      </c>
      <c r="BM384" s="333">
        <f t="shared" si="856"/>
        <v>0</v>
      </c>
      <c r="BN384" s="334">
        <f t="shared" si="850"/>
        <v>9</v>
      </c>
      <c r="BO384" s="87">
        <f t="shared" si="851"/>
        <v>2012</v>
      </c>
      <c r="BP384" s="87"/>
    </row>
    <row r="385" spans="1:68" s="35" customFormat="1" ht="10.5" customHeight="1" x14ac:dyDescent="0.2">
      <c r="A385" s="87" t="str">
        <f t="shared" si="839"/>
        <v>2012-13E4000000810</v>
      </c>
      <c r="B385" s="87" t="str">
        <f t="shared" si="852"/>
        <v>Y60</v>
      </c>
      <c r="C385" s="87" t="str">
        <f t="shared" si="853"/>
        <v>2012-13</v>
      </c>
      <c r="D385" s="35" t="s">
        <v>521</v>
      </c>
      <c r="E385" s="42"/>
      <c r="F385" s="86" t="str">
        <f t="shared" ref="F385:H400" si="857">F384</f>
        <v>Y60</v>
      </c>
      <c r="G385" s="86" t="str">
        <f t="shared" si="857"/>
        <v>E40000008</v>
      </c>
      <c r="H385" s="87" t="str">
        <f t="shared" si="857"/>
        <v>Midlands</v>
      </c>
      <c r="I385" s="292">
        <f t="shared" si="840"/>
        <v>507</v>
      </c>
      <c r="J385" s="292">
        <f t="shared" si="840"/>
        <v>119</v>
      </c>
      <c r="K385" s="292">
        <f t="shared" si="840"/>
        <v>73</v>
      </c>
      <c r="L385" s="292">
        <f t="shared" si="840"/>
        <v>36</v>
      </c>
      <c r="M385" s="292"/>
      <c r="N385" s="292"/>
      <c r="O385" s="292"/>
      <c r="P385" s="292"/>
      <c r="Q385" s="292">
        <f t="shared" si="841"/>
        <v>0</v>
      </c>
      <c r="R385" s="292">
        <f t="shared" si="841"/>
        <v>0</v>
      </c>
      <c r="S385" s="292"/>
      <c r="T385" s="284">
        <f t="shared" si="842"/>
        <v>0</v>
      </c>
      <c r="U385" s="285" t="s">
        <v>80</v>
      </c>
      <c r="V385" s="285" t="s">
        <v>80</v>
      </c>
      <c r="W385" s="285" t="s">
        <v>80</v>
      </c>
      <c r="X385" s="289">
        <f t="shared" si="843"/>
        <v>0</v>
      </c>
      <c r="Y385" s="290" t="s">
        <v>80</v>
      </c>
      <c r="Z385" s="290" t="s">
        <v>80</v>
      </c>
      <c r="AA385" s="290" t="s">
        <v>80</v>
      </c>
      <c r="AB385" s="289">
        <f t="shared" si="844"/>
        <v>0</v>
      </c>
      <c r="AC385" s="290" t="s">
        <v>80</v>
      </c>
      <c r="AD385" s="290" t="s">
        <v>80</v>
      </c>
      <c r="AE385" s="290" t="s">
        <v>80</v>
      </c>
      <c r="AF385" s="287">
        <f t="shared" si="845"/>
        <v>0</v>
      </c>
      <c r="AG385" s="288" t="s">
        <v>80</v>
      </c>
      <c r="AH385" s="288" t="s">
        <v>80</v>
      </c>
      <c r="AI385" s="287">
        <f t="shared" si="846"/>
        <v>0</v>
      </c>
      <c r="AJ385" s="284">
        <f t="shared" si="846"/>
        <v>176</v>
      </c>
      <c r="AK385" s="284">
        <f t="shared" si="846"/>
        <v>243</v>
      </c>
      <c r="AL385" s="284"/>
      <c r="AM385" s="284"/>
      <c r="AN385" s="284">
        <f t="shared" si="847"/>
        <v>1370</v>
      </c>
      <c r="AO385" s="284">
        <f t="shared" si="847"/>
        <v>1444</v>
      </c>
      <c r="AP385" s="291"/>
      <c r="AQ385" s="291"/>
      <c r="AR385" s="284">
        <f t="shared" si="855"/>
        <v>41</v>
      </c>
      <c r="AS385" s="284">
        <f t="shared" si="855"/>
        <v>503</v>
      </c>
      <c r="AT385" s="284">
        <f t="shared" si="855"/>
        <v>25</v>
      </c>
      <c r="AU385" s="284">
        <f t="shared" si="855"/>
        <v>70</v>
      </c>
      <c r="AV385" s="286">
        <f t="shared" si="855"/>
        <v>1</v>
      </c>
      <c r="AW385" s="286">
        <f t="shared" si="855"/>
        <v>2</v>
      </c>
      <c r="AX385" s="286">
        <f t="shared" si="855"/>
        <v>220</v>
      </c>
      <c r="AY385" s="286">
        <f t="shared" si="855"/>
        <v>239</v>
      </c>
      <c r="AZ385" s="286">
        <f t="shared" si="855"/>
        <v>180</v>
      </c>
      <c r="BA385" s="286">
        <f t="shared" si="855"/>
        <v>271</v>
      </c>
      <c r="BB385" s="151"/>
      <c r="BC385" s="287">
        <f t="shared" si="856"/>
        <v>0</v>
      </c>
      <c r="BD385" s="287">
        <f t="shared" si="856"/>
        <v>0</v>
      </c>
      <c r="BE385" s="284">
        <f t="shared" si="856"/>
        <v>0</v>
      </c>
      <c r="BF385" s="284">
        <f t="shared" si="856"/>
        <v>0</v>
      </c>
      <c r="BG385" s="284">
        <f t="shared" si="856"/>
        <v>0</v>
      </c>
      <c r="BH385" s="333">
        <f t="shared" si="856"/>
        <v>0</v>
      </c>
      <c r="BI385" s="333">
        <f t="shared" si="856"/>
        <v>0</v>
      </c>
      <c r="BJ385" s="333">
        <f t="shared" si="856"/>
        <v>0</v>
      </c>
      <c r="BK385" s="333">
        <f t="shared" si="856"/>
        <v>0</v>
      </c>
      <c r="BL385" s="333">
        <f t="shared" si="856"/>
        <v>0</v>
      </c>
      <c r="BM385" s="333">
        <f t="shared" si="856"/>
        <v>0</v>
      </c>
      <c r="BN385" s="334">
        <f t="shared" si="850"/>
        <v>10</v>
      </c>
      <c r="BO385" s="87">
        <f t="shared" si="851"/>
        <v>2012</v>
      </c>
      <c r="BP385" s="87"/>
    </row>
    <row r="386" spans="1:68" s="35" customFormat="1" ht="10.5" customHeight="1" x14ac:dyDescent="0.2">
      <c r="A386" s="87" t="str">
        <f t="shared" si="839"/>
        <v>2012-13E4000000811</v>
      </c>
      <c r="B386" s="87" t="str">
        <f t="shared" si="852"/>
        <v>Y60</v>
      </c>
      <c r="C386" s="87" t="str">
        <f t="shared" si="853"/>
        <v>2012-13</v>
      </c>
      <c r="D386" s="35" t="s">
        <v>522</v>
      </c>
      <c r="E386" s="42"/>
      <c r="F386" s="86" t="str">
        <f t="shared" si="857"/>
        <v>Y60</v>
      </c>
      <c r="G386" s="86" t="str">
        <f t="shared" si="857"/>
        <v>E40000008</v>
      </c>
      <c r="H386" s="87" t="str">
        <f t="shared" si="857"/>
        <v>Midlands</v>
      </c>
      <c r="I386" s="292">
        <f t="shared" si="840"/>
        <v>464</v>
      </c>
      <c r="J386" s="292">
        <f t="shared" si="840"/>
        <v>95</v>
      </c>
      <c r="K386" s="292">
        <f t="shared" si="840"/>
        <v>75</v>
      </c>
      <c r="L386" s="292">
        <f t="shared" si="840"/>
        <v>26</v>
      </c>
      <c r="M386" s="292"/>
      <c r="N386" s="292"/>
      <c r="O386" s="292"/>
      <c r="P386" s="292"/>
      <c r="Q386" s="292">
        <f t="shared" si="841"/>
        <v>0</v>
      </c>
      <c r="R386" s="292">
        <f t="shared" si="841"/>
        <v>0</v>
      </c>
      <c r="S386" s="292"/>
      <c r="T386" s="284">
        <f t="shared" si="842"/>
        <v>0</v>
      </c>
      <c r="U386" s="285" t="s">
        <v>80</v>
      </c>
      <c r="V386" s="285" t="s">
        <v>80</v>
      </c>
      <c r="W386" s="285" t="s">
        <v>80</v>
      </c>
      <c r="X386" s="289">
        <f t="shared" si="843"/>
        <v>0</v>
      </c>
      <c r="Y386" s="290" t="s">
        <v>80</v>
      </c>
      <c r="Z386" s="290" t="s">
        <v>80</v>
      </c>
      <c r="AA386" s="290" t="s">
        <v>80</v>
      </c>
      <c r="AB386" s="289">
        <f t="shared" si="844"/>
        <v>0</v>
      </c>
      <c r="AC386" s="290" t="s">
        <v>80</v>
      </c>
      <c r="AD386" s="290" t="s">
        <v>80</v>
      </c>
      <c r="AE386" s="290" t="s">
        <v>80</v>
      </c>
      <c r="AF386" s="287">
        <f t="shared" si="845"/>
        <v>0</v>
      </c>
      <c r="AG386" s="288" t="s">
        <v>80</v>
      </c>
      <c r="AH386" s="288" t="s">
        <v>80</v>
      </c>
      <c r="AI386" s="287">
        <f t="shared" si="846"/>
        <v>0</v>
      </c>
      <c r="AJ386" s="284">
        <f t="shared" si="846"/>
        <v>145</v>
      </c>
      <c r="AK386" s="284">
        <f t="shared" si="846"/>
        <v>203</v>
      </c>
      <c r="AL386" s="284"/>
      <c r="AM386" s="284"/>
      <c r="AN386" s="284">
        <f t="shared" si="847"/>
        <v>1411</v>
      </c>
      <c r="AO386" s="284">
        <f t="shared" si="847"/>
        <v>1489</v>
      </c>
      <c r="AP386" s="291"/>
      <c r="AQ386" s="291"/>
      <c r="AR386" s="284">
        <f t="shared" si="855"/>
        <v>29</v>
      </c>
      <c r="AS386" s="284">
        <f t="shared" si="855"/>
        <v>460</v>
      </c>
      <c r="AT386" s="284">
        <f t="shared" si="855"/>
        <v>13</v>
      </c>
      <c r="AU386" s="284">
        <f t="shared" si="855"/>
        <v>73</v>
      </c>
      <c r="AV386" s="286">
        <f t="shared" si="855"/>
        <v>6</v>
      </c>
      <c r="AW386" s="286">
        <f t="shared" si="855"/>
        <v>10</v>
      </c>
      <c r="AX386" s="286">
        <f t="shared" si="855"/>
        <v>194</v>
      </c>
      <c r="AY386" s="286">
        <f t="shared" si="855"/>
        <v>218</v>
      </c>
      <c r="AZ386" s="286">
        <f t="shared" si="855"/>
        <v>173</v>
      </c>
      <c r="BA386" s="286">
        <f t="shared" si="855"/>
        <v>274</v>
      </c>
      <c r="BB386" s="151"/>
      <c r="BC386" s="287">
        <f t="shared" si="856"/>
        <v>0</v>
      </c>
      <c r="BD386" s="287">
        <f t="shared" si="856"/>
        <v>0</v>
      </c>
      <c r="BE386" s="284">
        <f t="shared" si="856"/>
        <v>0</v>
      </c>
      <c r="BF386" s="284">
        <f t="shared" si="856"/>
        <v>0</v>
      </c>
      <c r="BG386" s="284">
        <f t="shared" si="856"/>
        <v>0</v>
      </c>
      <c r="BH386" s="333">
        <f t="shared" si="856"/>
        <v>0</v>
      </c>
      <c r="BI386" s="333">
        <f t="shared" si="856"/>
        <v>0</v>
      </c>
      <c r="BJ386" s="333">
        <f t="shared" si="856"/>
        <v>0</v>
      </c>
      <c r="BK386" s="333">
        <f t="shared" si="856"/>
        <v>0</v>
      </c>
      <c r="BL386" s="333">
        <f t="shared" si="856"/>
        <v>0</v>
      </c>
      <c r="BM386" s="333">
        <f t="shared" si="856"/>
        <v>0</v>
      </c>
      <c r="BN386" s="334">
        <f t="shared" si="850"/>
        <v>11</v>
      </c>
      <c r="BO386" s="87">
        <f t="shared" si="851"/>
        <v>2012</v>
      </c>
      <c r="BP386" s="87"/>
    </row>
    <row r="387" spans="1:68" s="35" customFormat="1" ht="10.5" customHeight="1" x14ac:dyDescent="0.2">
      <c r="A387" s="87" t="str">
        <f t="shared" si="839"/>
        <v>2012-13E4000000812</v>
      </c>
      <c r="B387" s="87" t="str">
        <f t="shared" si="852"/>
        <v>Y60</v>
      </c>
      <c r="C387" s="87" t="str">
        <f t="shared" si="853"/>
        <v>2012-13</v>
      </c>
      <c r="D387" s="35" t="s">
        <v>523</v>
      </c>
      <c r="E387" s="42"/>
      <c r="F387" s="86" t="str">
        <f t="shared" si="857"/>
        <v>Y60</v>
      </c>
      <c r="G387" s="86" t="str">
        <f t="shared" si="857"/>
        <v>E40000008</v>
      </c>
      <c r="H387" s="87" t="str">
        <f t="shared" si="857"/>
        <v>Midlands</v>
      </c>
      <c r="I387" s="292">
        <f t="shared" ref="I387:L406" si="858">SUMIFS(I$729:I$10135, $BN$729:$BN$10135, $BN387,$BO$729:$BO$10135, $BO387, $B$729:$B$10135, $B387)</f>
        <v>604</v>
      </c>
      <c r="J387" s="292">
        <f t="shared" si="858"/>
        <v>117</v>
      </c>
      <c r="K387" s="292">
        <f t="shared" si="858"/>
        <v>62</v>
      </c>
      <c r="L387" s="292">
        <f t="shared" si="858"/>
        <v>22</v>
      </c>
      <c r="M387" s="292"/>
      <c r="N387" s="292"/>
      <c r="O387" s="292"/>
      <c r="P387" s="292"/>
      <c r="Q387" s="292">
        <f t="shared" ref="Q387:R406" si="859">SUMIFS(Q$729:Q$10135, $BN$729:$BN$10135, $BN387,$BO$729:$BO$10135, $BO387, $B$729:$B$10135, $B387)</f>
        <v>0</v>
      </c>
      <c r="R387" s="292">
        <f t="shared" si="859"/>
        <v>0</v>
      </c>
      <c r="S387" s="292"/>
      <c r="T387" s="284">
        <f t="shared" si="842"/>
        <v>0</v>
      </c>
      <c r="U387" s="285" t="s">
        <v>80</v>
      </c>
      <c r="V387" s="285" t="s">
        <v>80</v>
      </c>
      <c r="W387" s="285" t="s">
        <v>80</v>
      </c>
      <c r="X387" s="289">
        <f t="shared" si="843"/>
        <v>0</v>
      </c>
      <c r="Y387" s="290" t="s">
        <v>80</v>
      </c>
      <c r="Z387" s="290" t="s">
        <v>80</v>
      </c>
      <c r="AA387" s="290" t="s">
        <v>80</v>
      </c>
      <c r="AB387" s="289">
        <f t="shared" si="844"/>
        <v>0</v>
      </c>
      <c r="AC387" s="290" t="s">
        <v>80</v>
      </c>
      <c r="AD387" s="290" t="s">
        <v>80</v>
      </c>
      <c r="AE387" s="290" t="s">
        <v>80</v>
      </c>
      <c r="AF387" s="287">
        <f t="shared" si="845"/>
        <v>0</v>
      </c>
      <c r="AG387" s="288" t="s">
        <v>80</v>
      </c>
      <c r="AH387" s="288" t="s">
        <v>80</v>
      </c>
      <c r="AI387" s="287">
        <f t="shared" ref="AI387:AK406" si="860">SUMIFS(AI$729:AI$10135, $BN$729:$BN$10135, $BN387,$BO$729:$BO$10135, $BO387, $B$729:$B$10135, $B387)</f>
        <v>0</v>
      </c>
      <c r="AJ387" s="284">
        <f t="shared" si="860"/>
        <v>182</v>
      </c>
      <c r="AK387" s="284">
        <f t="shared" si="860"/>
        <v>274</v>
      </c>
      <c r="AL387" s="284"/>
      <c r="AM387" s="284"/>
      <c r="AN387" s="284">
        <f t="shared" ref="AN387:AO406" si="861">SUMIFS(AN$729:AN$10135, $BN$729:$BN$10135, $BN387,$BO$729:$BO$10135, $BO387, $B$729:$B$10135, $B387)</f>
        <v>1514</v>
      </c>
      <c r="AO387" s="284">
        <f t="shared" si="861"/>
        <v>1589</v>
      </c>
      <c r="AP387" s="291"/>
      <c r="AQ387" s="291"/>
      <c r="AR387" s="284">
        <f t="shared" ref="AR387:BA396" si="862">SUMIFS(AR$729:AR$10135, $BN$729:$BN$10135, $BN387,$BO$729:$BO$10135, $BO387, $B$729:$B$10135, $B387)</f>
        <v>31</v>
      </c>
      <c r="AS387" s="284">
        <f t="shared" si="862"/>
        <v>598</v>
      </c>
      <c r="AT387" s="284">
        <f t="shared" si="862"/>
        <v>8</v>
      </c>
      <c r="AU387" s="284">
        <f t="shared" si="862"/>
        <v>60</v>
      </c>
      <c r="AV387" s="286">
        <f t="shared" si="862"/>
        <v>7</v>
      </c>
      <c r="AW387" s="286">
        <f t="shared" si="862"/>
        <v>13</v>
      </c>
      <c r="AX387" s="286">
        <f t="shared" si="862"/>
        <v>234</v>
      </c>
      <c r="AY387" s="286">
        <f t="shared" si="862"/>
        <v>261</v>
      </c>
      <c r="AZ387" s="286">
        <f t="shared" si="862"/>
        <v>167</v>
      </c>
      <c r="BA387" s="286">
        <f t="shared" si="862"/>
        <v>298</v>
      </c>
      <c r="BB387" s="151"/>
      <c r="BC387" s="287">
        <f t="shared" ref="BC387:BM396" si="863">SUMIFS(BC$729:BC$10135, $BN$729:$BN$10135, $BN387,$BO$729:$BO$10135, $BO387, $B$729:$B$10135, $B387)</f>
        <v>0</v>
      </c>
      <c r="BD387" s="287">
        <f t="shared" si="863"/>
        <v>0</v>
      </c>
      <c r="BE387" s="284">
        <f t="shared" si="863"/>
        <v>0</v>
      </c>
      <c r="BF387" s="284">
        <f t="shared" si="863"/>
        <v>0</v>
      </c>
      <c r="BG387" s="284">
        <f t="shared" si="863"/>
        <v>0</v>
      </c>
      <c r="BH387" s="333">
        <f t="shared" si="863"/>
        <v>0</v>
      </c>
      <c r="BI387" s="333">
        <f t="shared" si="863"/>
        <v>0</v>
      </c>
      <c r="BJ387" s="333">
        <f t="shared" si="863"/>
        <v>0</v>
      </c>
      <c r="BK387" s="333">
        <f t="shared" si="863"/>
        <v>0</v>
      </c>
      <c r="BL387" s="333">
        <f t="shared" si="863"/>
        <v>0</v>
      </c>
      <c r="BM387" s="333">
        <f t="shared" si="863"/>
        <v>0</v>
      </c>
      <c r="BN387" s="334">
        <f t="shared" si="850"/>
        <v>12</v>
      </c>
      <c r="BO387" s="87">
        <f t="shared" si="851"/>
        <v>2012</v>
      </c>
      <c r="BP387" s="87"/>
    </row>
    <row r="388" spans="1:68" s="35" customFormat="1" ht="10.5" customHeight="1" x14ac:dyDescent="0.2">
      <c r="A388" s="87" t="str">
        <f t="shared" si="839"/>
        <v>2012-13E400000081</v>
      </c>
      <c r="B388" s="87" t="str">
        <f t="shared" si="852"/>
        <v>Y60</v>
      </c>
      <c r="C388" s="87" t="str">
        <f t="shared" si="853"/>
        <v>2012-13</v>
      </c>
      <c r="D388" s="35" t="s">
        <v>524</v>
      </c>
      <c r="E388" s="42"/>
      <c r="F388" s="86" t="str">
        <f t="shared" si="857"/>
        <v>Y60</v>
      </c>
      <c r="G388" s="86" t="str">
        <f t="shared" si="857"/>
        <v>E40000008</v>
      </c>
      <c r="H388" s="87" t="str">
        <f t="shared" si="857"/>
        <v>Midlands</v>
      </c>
      <c r="I388" s="292">
        <f t="shared" si="858"/>
        <v>449</v>
      </c>
      <c r="J388" s="292">
        <f t="shared" si="858"/>
        <v>116</v>
      </c>
      <c r="K388" s="292">
        <f t="shared" si="858"/>
        <v>66</v>
      </c>
      <c r="L388" s="292">
        <f t="shared" si="858"/>
        <v>24</v>
      </c>
      <c r="M388" s="292"/>
      <c r="N388" s="292"/>
      <c r="O388" s="292"/>
      <c r="P388" s="292"/>
      <c r="Q388" s="292">
        <f t="shared" si="859"/>
        <v>0</v>
      </c>
      <c r="R388" s="292">
        <f t="shared" si="859"/>
        <v>0</v>
      </c>
      <c r="S388" s="292"/>
      <c r="T388" s="284">
        <f t="shared" si="842"/>
        <v>0</v>
      </c>
      <c r="U388" s="285" t="s">
        <v>80</v>
      </c>
      <c r="V388" s="285" t="s">
        <v>80</v>
      </c>
      <c r="W388" s="285" t="s">
        <v>80</v>
      </c>
      <c r="X388" s="289">
        <f t="shared" si="843"/>
        <v>0</v>
      </c>
      <c r="Y388" s="290" t="s">
        <v>80</v>
      </c>
      <c r="Z388" s="290" t="s">
        <v>80</v>
      </c>
      <c r="AA388" s="290" t="s">
        <v>80</v>
      </c>
      <c r="AB388" s="289">
        <f t="shared" si="844"/>
        <v>0</v>
      </c>
      <c r="AC388" s="290" t="s">
        <v>80</v>
      </c>
      <c r="AD388" s="290" t="s">
        <v>80</v>
      </c>
      <c r="AE388" s="290" t="s">
        <v>80</v>
      </c>
      <c r="AF388" s="287">
        <f t="shared" si="845"/>
        <v>0</v>
      </c>
      <c r="AG388" s="288" t="s">
        <v>80</v>
      </c>
      <c r="AH388" s="288" t="s">
        <v>80</v>
      </c>
      <c r="AI388" s="287">
        <f t="shared" si="860"/>
        <v>0</v>
      </c>
      <c r="AJ388" s="284">
        <f t="shared" si="860"/>
        <v>168</v>
      </c>
      <c r="AK388" s="284">
        <f t="shared" si="860"/>
        <v>217</v>
      </c>
      <c r="AL388" s="284"/>
      <c r="AM388" s="284"/>
      <c r="AN388" s="284">
        <f t="shared" si="861"/>
        <v>1581</v>
      </c>
      <c r="AO388" s="284">
        <f t="shared" si="861"/>
        <v>1622</v>
      </c>
      <c r="AP388" s="291"/>
      <c r="AQ388" s="291"/>
      <c r="AR388" s="284">
        <f t="shared" si="862"/>
        <v>34</v>
      </c>
      <c r="AS388" s="284">
        <f t="shared" si="862"/>
        <v>446</v>
      </c>
      <c r="AT388" s="284">
        <f t="shared" si="862"/>
        <v>13</v>
      </c>
      <c r="AU388" s="284">
        <f t="shared" si="862"/>
        <v>65</v>
      </c>
      <c r="AV388" s="286">
        <f t="shared" si="862"/>
        <v>4</v>
      </c>
      <c r="AW388" s="286">
        <f t="shared" si="862"/>
        <v>11</v>
      </c>
      <c r="AX388" s="286">
        <f t="shared" si="862"/>
        <v>216</v>
      </c>
      <c r="AY388" s="286">
        <f t="shared" si="862"/>
        <v>239</v>
      </c>
      <c r="AZ388" s="286">
        <f t="shared" si="862"/>
        <v>203</v>
      </c>
      <c r="BA388" s="286">
        <f t="shared" si="862"/>
        <v>337</v>
      </c>
      <c r="BB388" s="151"/>
      <c r="BC388" s="287">
        <f t="shared" si="863"/>
        <v>0</v>
      </c>
      <c r="BD388" s="287">
        <f t="shared" si="863"/>
        <v>0</v>
      </c>
      <c r="BE388" s="284">
        <f t="shared" si="863"/>
        <v>0</v>
      </c>
      <c r="BF388" s="284">
        <f t="shared" si="863"/>
        <v>0</v>
      </c>
      <c r="BG388" s="284">
        <f t="shared" si="863"/>
        <v>0</v>
      </c>
      <c r="BH388" s="333">
        <f t="shared" si="863"/>
        <v>0</v>
      </c>
      <c r="BI388" s="333">
        <f t="shared" si="863"/>
        <v>0</v>
      </c>
      <c r="BJ388" s="333">
        <f t="shared" si="863"/>
        <v>0</v>
      </c>
      <c r="BK388" s="333">
        <f t="shared" si="863"/>
        <v>0</v>
      </c>
      <c r="BL388" s="333">
        <f t="shared" si="863"/>
        <v>0</v>
      </c>
      <c r="BM388" s="333">
        <f t="shared" si="863"/>
        <v>0</v>
      </c>
      <c r="BN388" s="334">
        <f t="shared" si="850"/>
        <v>1</v>
      </c>
      <c r="BO388" s="87">
        <f t="shared" si="851"/>
        <v>2013</v>
      </c>
      <c r="BP388" s="87"/>
    </row>
    <row r="389" spans="1:68" s="35" customFormat="1" ht="10.5" customHeight="1" x14ac:dyDescent="0.2">
      <c r="A389" s="87" t="str">
        <f t="shared" si="839"/>
        <v>2012-13E400000082</v>
      </c>
      <c r="B389" s="87" t="str">
        <f t="shared" si="852"/>
        <v>Y60</v>
      </c>
      <c r="C389" s="87" t="str">
        <f t="shared" si="853"/>
        <v>2012-13</v>
      </c>
      <c r="D389" s="35" t="s">
        <v>525</v>
      </c>
      <c r="E389" s="42"/>
      <c r="F389" s="86" t="str">
        <f t="shared" si="857"/>
        <v>Y60</v>
      </c>
      <c r="G389" s="86" t="str">
        <f t="shared" si="857"/>
        <v>E40000008</v>
      </c>
      <c r="H389" s="87" t="str">
        <f t="shared" si="857"/>
        <v>Midlands</v>
      </c>
      <c r="I389" s="292">
        <f t="shared" si="858"/>
        <v>497</v>
      </c>
      <c r="J389" s="292">
        <f t="shared" si="858"/>
        <v>108</v>
      </c>
      <c r="K389" s="292">
        <f t="shared" si="858"/>
        <v>50</v>
      </c>
      <c r="L389" s="292">
        <f t="shared" si="858"/>
        <v>19</v>
      </c>
      <c r="M389" s="292"/>
      <c r="N389" s="292"/>
      <c r="O389" s="292"/>
      <c r="P389" s="292"/>
      <c r="Q389" s="292">
        <f t="shared" si="859"/>
        <v>0</v>
      </c>
      <c r="R389" s="292">
        <f t="shared" si="859"/>
        <v>0</v>
      </c>
      <c r="S389" s="292"/>
      <c r="T389" s="284">
        <f t="shared" si="842"/>
        <v>0</v>
      </c>
      <c r="U389" s="285" t="s">
        <v>80</v>
      </c>
      <c r="V389" s="285" t="s">
        <v>80</v>
      </c>
      <c r="W389" s="285" t="s">
        <v>80</v>
      </c>
      <c r="X389" s="289">
        <f t="shared" si="843"/>
        <v>0</v>
      </c>
      <c r="Y389" s="290" t="s">
        <v>80</v>
      </c>
      <c r="Z389" s="290" t="s">
        <v>80</v>
      </c>
      <c r="AA389" s="290" t="s">
        <v>80</v>
      </c>
      <c r="AB389" s="289">
        <f t="shared" si="844"/>
        <v>0</v>
      </c>
      <c r="AC389" s="290" t="s">
        <v>80</v>
      </c>
      <c r="AD389" s="290" t="s">
        <v>80</v>
      </c>
      <c r="AE389" s="290" t="s">
        <v>80</v>
      </c>
      <c r="AF389" s="287">
        <f t="shared" si="845"/>
        <v>0</v>
      </c>
      <c r="AG389" s="288" t="s">
        <v>80</v>
      </c>
      <c r="AH389" s="288" t="s">
        <v>80</v>
      </c>
      <c r="AI389" s="287">
        <f t="shared" si="860"/>
        <v>0</v>
      </c>
      <c r="AJ389" s="284">
        <f t="shared" si="860"/>
        <v>143</v>
      </c>
      <c r="AK389" s="284">
        <f t="shared" si="860"/>
        <v>192</v>
      </c>
      <c r="AL389" s="284"/>
      <c r="AM389" s="284"/>
      <c r="AN389" s="284">
        <f t="shared" si="861"/>
        <v>1394</v>
      </c>
      <c r="AO389" s="284">
        <f t="shared" si="861"/>
        <v>1463</v>
      </c>
      <c r="AP389" s="291"/>
      <c r="AQ389" s="291"/>
      <c r="AR389" s="284">
        <f t="shared" si="862"/>
        <v>33</v>
      </c>
      <c r="AS389" s="284">
        <f t="shared" si="862"/>
        <v>491</v>
      </c>
      <c r="AT389" s="284">
        <f t="shared" si="862"/>
        <v>12</v>
      </c>
      <c r="AU389" s="284">
        <f t="shared" si="862"/>
        <v>49</v>
      </c>
      <c r="AV389" s="286">
        <f t="shared" si="862"/>
        <v>7</v>
      </c>
      <c r="AW389" s="286">
        <f t="shared" si="862"/>
        <v>14</v>
      </c>
      <c r="AX389" s="286">
        <f t="shared" si="862"/>
        <v>176</v>
      </c>
      <c r="AY389" s="286">
        <f t="shared" si="862"/>
        <v>205</v>
      </c>
      <c r="AZ389" s="286">
        <f t="shared" si="862"/>
        <v>193</v>
      </c>
      <c r="BA389" s="286">
        <f t="shared" si="862"/>
        <v>349</v>
      </c>
      <c r="BB389" s="151"/>
      <c r="BC389" s="287">
        <f t="shared" si="863"/>
        <v>0</v>
      </c>
      <c r="BD389" s="287">
        <f t="shared" si="863"/>
        <v>0</v>
      </c>
      <c r="BE389" s="284">
        <f t="shared" si="863"/>
        <v>0</v>
      </c>
      <c r="BF389" s="284">
        <f t="shared" si="863"/>
        <v>0</v>
      </c>
      <c r="BG389" s="284">
        <f t="shared" si="863"/>
        <v>0</v>
      </c>
      <c r="BH389" s="333">
        <f t="shared" si="863"/>
        <v>0</v>
      </c>
      <c r="BI389" s="333">
        <f t="shared" si="863"/>
        <v>0</v>
      </c>
      <c r="BJ389" s="333">
        <f t="shared" si="863"/>
        <v>0</v>
      </c>
      <c r="BK389" s="333">
        <f t="shared" si="863"/>
        <v>0</v>
      </c>
      <c r="BL389" s="333">
        <f t="shared" si="863"/>
        <v>0</v>
      </c>
      <c r="BM389" s="333">
        <f t="shared" si="863"/>
        <v>0</v>
      </c>
      <c r="BN389" s="334">
        <f t="shared" si="850"/>
        <v>2</v>
      </c>
      <c r="BO389" s="87">
        <f t="shared" si="851"/>
        <v>2013</v>
      </c>
      <c r="BP389" s="87"/>
    </row>
    <row r="390" spans="1:68" s="35" customFormat="1" ht="10.5" customHeight="1" x14ac:dyDescent="0.2">
      <c r="A390" s="87" t="str">
        <f t="shared" si="839"/>
        <v>2012-13E400000083</v>
      </c>
      <c r="B390" s="87" t="str">
        <f t="shared" si="852"/>
        <v>Y60</v>
      </c>
      <c r="C390" s="87" t="str">
        <f t="shared" si="853"/>
        <v>2012-13</v>
      </c>
      <c r="D390" s="35" t="s">
        <v>526</v>
      </c>
      <c r="E390" s="42"/>
      <c r="F390" s="86" t="str">
        <f t="shared" si="857"/>
        <v>Y60</v>
      </c>
      <c r="G390" s="86" t="str">
        <f t="shared" si="857"/>
        <v>E40000008</v>
      </c>
      <c r="H390" s="87" t="str">
        <f t="shared" si="857"/>
        <v>Midlands</v>
      </c>
      <c r="I390" s="292">
        <f t="shared" si="858"/>
        <v>461</v>
      </c>
      <c r="J390" s="292">
        <f t="shared" si="858"/>
        <v>94</v>
      </c>
      <c r="K390" s="292">
        <f t="shared" si="858"/>
        <v>62</v>
      </c>
      <c r="L390" s="292">
        <f t="shared" si="858"/>
        <v>24</v>
      </c>
      <c r="M390" s="292"/>
      <c r="N390" s="292"/>
      <c r="O390" s="292"/>
      <c r="P390" s="292"/>
      <c r="Q390" s="292">
        <f t="shared" si="859"/>
        <v>0</v>
      </c>
      <c r="R390" s="292">
        <f t="shared" si="859"/>
        <v>0</v>
      </c>
      <c r="S390" s="292"/>
      <c r="T390" s="284">
        <f t="shared" si="842"/>
        <v>0</v>
      </c>
      <c r="U390" s="285" t="s">
        <v>80</v>
      </c>
      <c r="V390" s="285" t="s">
        <v>80</v>
      </c>
      <c r="W390" s="285" t="s">
        <v>80</v>
      </c>
      <c r="X390" s="289">
        <f t="shared" si="843"/>
        <v>0</v>
      </c>
      <c r="Y390" s="290" t="s">
        <v>80</v>
      </c>
      <c r="Z390" s="290" t="s">
        <v>80</v>
      </c>
      <c r="AA390" s="290" t="s">
        <v>80</v>
      </c>
      <c r="AB390" s="289">
        <f t="shared" si="844"/>
        <v>0</v>
      </c>
      <c r="AC390" s="290" t="s">
        <v>80</v>
      </c>
      <c r="AD390" s="290" t="s">
        <v>80</v>
      </c>
      <c r="AE390" s="290" t="s">
        <v>80</v>
      </c>
      <c r="AF390" s="287">
        <f t="shared" si="845"/>
        <v>0</v>
      </c>
      <c r="AG390" s="288" t="s">
        <v>80</v>
      </c>
      <c r="AH390" s="288" t="s">
        <v>80</v>
      </c>
      <c r="AI390" s="287">
        <f t="shared" si="860"/>
        <v>0</v>
      </c>
      <c r="AJ390" s="284">
        <f t="shared" si="860"/>
        <v>176</v>
      </c>
      <c r="AK390" s="284">
        <f t="shared" si="860"/>
        <v>238</v>
      </c>
      <c r="AL390" s="284"/>
      <c r="AM390" s="284"/>
      <c r="AN390" s="284">
        <f t="shared" si="861"/>
        <v>1414</v>
      </c>
      <c r="AO390" s="284">
        <f t="shared" si="861"/>
        <v>1485</v>
      </c>
      <c r="AP390" s="291"/>
      <c r="AQ390" s="291"/>
      <c r="AR390" s="284">
        <f t="shared" si="862"/>
        <v>35</v>
      </c>
      <c r="AS390" s="284">
        <f t="shared" si="862"/>
        <v>456</v>
      </c>
      <c r="AT390" s="284">
        <f t="shared" si="862"/>
        <v>17</v>
      </c>
      <c r="AU390" s="284">
        <f t="shared" si="862"/>
        <v>62</v>
      </c>
      <c r="AV390" s="286">
        <f t="shared" si="862"/>
        <v>7</v>
      </c>
      <c r="AW390" s="286">
        <f t="shared" si="862"/>
        <v>12</v>
      </c>
      <c r="AX390" s="286">
        <f t="shared" si="862"/>
        <v>199</v>
      </c>
      <c r="AY390" s="286">
        <f t="shared" si="862"/>
        <v>223</v>
      </c>
      <c r="AZ390" s="286">
        <f t="shared" si="862"/>
        <v>152</v>
      </c>
      <c r="BA390" s="286">
        <f t="shared" si="862"/>
        <v>288</v>
      </c>
      <c r="BB390" s="151"/>
      <c r="BC390" s="287">
        <f t="shared" si="863"/>
        <v>0</v>
      </c>
      <c r="BD390" s="287">
        <f t="shared" si="863"/>
        <v>0</v>
      </c>
      <c r="BE390" s="284">
        <f t="shared" si="863"/>
        <v>0</v>
      </c>
      <c r="BF390" s="284">
        <f t="shared" si="863"/>
        <v>0</v>
      </c>
      <c r="BG390" s="284">
        <f t="shared" si="863"/>
        <v>0</v>
      </c>
      <c r="BH390" s="333">
        <f t="shared" si="863"/>
        <v>0</v>
      </c>
      <c r="BI390" s="333">
        <f t="shared" si="863"/>
        <v>0</v>
      </c>
      <c r="BJ390" s="333">
        <f t="shared" si="863"/>
        <v>0</v>
      </c>
      <c r="BK390" s="333">
        <f t="shared" si="863"/>
        <v>0</v>
      </c>
      <c r="BL390" s="333">
        <f t="shared" si="863"/>
        <v>0</v>
      </c>
      <c r="BM390" s="333">
        <f t="shared" si="863"/>
        <v>0</v>
      </c>
      <c r="BN390" s="334">
        <f t="shared" si="850"/>
        <v>3</v>
      </c>
      <c r="BO390" s="87">
        <f t="shared" si="851"/>
        <v>2013</v>
      </c>
      <c r="BP390" s="87"/>
    </row>
    <row r="391" spans="1:68" s="35" customFormat="1" ht="10.5" customHeight="1" x14ac:dyDescent="0.2">
      <c r="A391" s="87" t="str">
        <f t="shared" si="839"/>
        <v>2013-14E400000084</v>
      </c>
      <c r="B391" s="87" t="str">
        <f t="shared" si="852"/>
        <v>Y60</v>
      </c>
      <c r="C391" s="87" t="str">
        <f t="shared" si="853"/>
        <v>2013-14</v>
      </c>
      <c r="D391" s="35" t="s">
        <v>514</v>
      </c>
      <c r="E391" s="42"/>
      <c r="F391" s="86" t="str">
        <f t="shared" si="857"/>
        <v>Y60</v>
      </c>
      <c r="G391" s="86" t="str">
        <f t="shared" si="857"/>
        <v>E40000008</v>
      </c>
      <c r="H391" s="87" t="str">
        <f t="shared" si="857"/>
        <v>Midlands</v>
      </c>
      <c r="I391" s="292">
        <f t="shared" si="858"/>
        <v>547</v>
      </c>
      <c r="J391" s="292">
        <f t="shared" si="858"/>
        <v>121</v>
      </c>
      <c r="K391" s="292">
        <f t="shared" si="858"/>
        <v>76</v>
      </c>
      <c r="L391" s="292">
        <f t="shared" si="858"/>
        <v>33</v>
      </c>
      <c r="M391" s="292"/>
      <c r="N391" s="292"/>
      <c r="O391" s="292"/>
      <c r="P391" s="292"/>
      <c r="Q391" s="292">
        <f t="shared" si="859"/>
        <v>0</v>
      </c>
      <c r="R391" s="292">
        <f t="shared" si="859"/>
        <v>0</v>
      </c>
      <c r="S391" s="292"/>
      <c r="T391" s="284">
        <f t="shared" si="842"/>
        <v>0</v>
      </c>
      <c r="U391" s="285" t="s">
        <v>80</v>
      </c>
      <c r="V391" s="285" t="s">
        <v>80</v>
      </c>
      <c r="W391" s="285" t="s">
        <v>80</v>
      </c>
      <c r="X391" s="289">
        <f t="shared" si="843"/>
        <v>0</v>
      </c>
      <c r="Y391" s="290" t="s">
        <v>80</v>
      </c>
      <c r="Z391" s="290" t="s">
        <v>80</v>
      </c>
      <c r="AA391" s="290" t="s">
        <v>80</v>
      </c>
      <c r="AB391" s="289">
        <f t="shared" si="844"/>
        <v>0</v>
      </c>
      <c r="AC391" s="290" t="s">
        <v>80</v>
      </c>
      <c r="AD391" s="290" t="s">
        <v>80</v>
      </c>
      <c r="AE391" s="290" t="s">
        <v>80</v>
      </c>
      <c r="AF391" s="287">
        <f t="shared" si="845"/>
        <v>0</v>
      </c>
      <c r="AG391" s="288" t="s">
        <v>80</v>
      </c>
      <c r="AH391" s="288" t="s">
        <v>80</v>
      </c>
      <c r="AI391" s="287">
        <f t="shared" si="860"/>
        <v>0</v>
      </c>
      <c r="AJ391" s="284">
        <f t="shared" si="860"/>
        <v>171</v>
      </c>
      <c r="AK391" s="284">
        <f t="shared" si="860"/>
        <v>223</v>
      </c>
      <c r="AL391" s="284"/>
      <c r="AM391" s="284"/>
      <c r="AN391" s="284">
        <f t="shared" si="861"/>
        <v>1379</v>
      </c>
      <c r="AO391" s="284">
        <f t="shared" si="861"/>
        <v>1449</v>
      </c>
      <c r="AP391" s="291"/>
      <c r="AQ391" s="291"/>
      <c r="AR391" s="284">
        <f t="shared" si="862"/>
        <v>37</v>
      </c>
      <c r="AS391" s="284">
        <f t="shared" si="862"/>
        <v>542</v>
      </c>
      <c r="AT391" s="284">
        <f t="shared" si="862"/>
        <v>20</v>
      </c>
      <c r="AU391" s="284">
        <f t="shared" si="862"/>
        <v>73</v>
      </c>
      <c r="AV391" s="286">
        <f t="shared" si="862"/>
        <v>0</v>
      </c>
      <c r="AW391" s="286">
        <f t="shared" si="862"/>
        <v>0</v>
      </c>
      <c r="AX391" s="286">
        <f t="shared" si="862"/>
        <v>228</v>
      </c>
      <c r="AY391" s="286">
        <f t="shared" si="862"/>
        <v>259</v>
      </c>
      <c r="AZ391" s="286">
        <f t="shared" si="862"/>
        <v>166</v>
      </c>
      <c r="BA391" s="286">
        <f t="shared" si="862"/>
        <v>260</v>
      </c>
      <c r="BB391" s="151"/>
      <c r="BC391" s="287">
        <f t="shared" si="863"/>
        <v>0</v>
      </c>
      <c r="BD391" s="287">
        <f t="shared" si="863"/>
        <v>0</v>
      </c>
      <c r="BE391" s="284">
        <f t="shared" si="863"/>
        <v>0</v>
      </c>
      <c r="BF391" s="284">
        <f t="shared" si="863"/>
        <v>0</v>
      </c>
      <c r="BG391" s="284">
        <f t="shared" si="863"/>
        <v>0</v>
      </c>
      <c r="BH391" s="333">
        <f t="shared" si="863"/>
        <v>0</v>
      </c>
      <c r="BI391" s="333">
        <f t="shared" si="863"/>
        <v>0</v>
      </c>
      <c r="BJ391" s="333">
        <f t="shared" si="863"/>
        <v>0</v>
      </c>
      <c r="BK391" s="333">
        <f t="shared" si="863"/>
        <v>0</v>
      </c>
      <c r="BL391" s="333">
        <f t="shared" si="863"/>
        <v>0</v>
      </c>
      <c r="BM391" s="333">
        <f t="shared" si="863"/>
        <v>0</v>
      </c>
      <c r="BN391" s="334">
        <f t="shared" si="850"/>
        <v>4</v>
      </c>
      <c r="BO391" s="87">
        <f t="shared" si="851"/>
        <v>2013</v>
      </c>
      <c r="BP391" s="87"/>
    </row>
    <row r="392" spans="1:68" s="35" customFormat="1" ht="10.5" customHeight="1" x14ac:dyDescent="0.2">
      <c r="A392" s="87" t="str">
        <f t="shared" si="839"/>
        <v>2013-14E400000085</v>
      </c>
      <c r="B392" s="87" t="str">
        <f t="shared" si="852"/>
        <v>Y60</v>
      </c>
      <c r="C392" s="87" t="str">
        <f t="shared" si="853"/>
        <v>2013-14</v>
      </c>
      <c r="D392" s="35" t="s">
        <v>516</v>
      </c>
      <c r="E392" s="42"/>
      <c r="F392" s="86" t="str">
        <f t="shared" si="857"/>
        <v>Y60</v>
      </c>
      <c r="G392" s="86" t="str">
        <f t="shared" si="857"/>
        <v>E40000008</v>
      </c>
      <c r="H392" s="87" t="str">
        <f t="shared" si="857"/>
        <v>Midlands</v>
      </c>
      <c r="I392" s="292">
        <f t="shared" si="858"/>
        <v>567</v>
      </c>
      <c r="J392" s="292">
        <f t="shared" si="858"/>
        <v>124</v>
      </c>
      <c r="K392" s="292">
        <f t="shared" si="858"/>
        <v>72</v>
      </c>
      <c r="L392" s="292">
        <f t="shared" si="858"/>
        <v>32</v>
      </c>
      <c r="M392" s="292"/>
      <c r="N392" s="292"/>
      <c r="O392" s="292"/>
      <c r="P392" s="292"/>
      <c r="Q392" s="292">
        <f t="shared" si="859"/>
        <v>0</v>
      </c>
      <c r="R392" s="292">
        <f t="shared" si="859"/>
        <v>0</v>
      </c>
      <c r="S392" s="292"/>
      <c r="T392" s="284">
        <f t="shared" si="842"/>
        <v>0</v>
      </c>
      <c r="U392" s="285" t="s">
        <v>80</v>
      </c>
      <c r="V392" s="285" t="s">
        <v>80</v>
      </c>
      <c r="W392" s="285" t="s">
        <v>80</v>
      </c>
      <c r="X392" s="289">
        <f t="shared" si="843"/>
        <v>0</v>
      </c>
      <c r="Y392" s="290" t="s">
        <v>80</v>
      </c>
      <c r="Z392" s="290" t="s">
        <v>80</v>
      </c>
      <c r="AA392" s="290" t="s">
        <v>80</v>
      </c>
      <c r="AB392" s="289">
        <f t="shared" si="844"/>
        <v>0</v>
      </c>
      <c r="AC392" s="290" t="s">
        <v>80</v>
      </c>
      <c r="AD392" s="290" t="s">
        <v>80</v>
      </c>
      <c r="AE392" s="290" t="s">
        <v>80</v>
      </c>
      <c r="AF392" s="287">
        <f t="shared" si="845"/>
        <v>0</v>
      </c>
      <c r="AG392" s="288" t="s">
        <v>80</v>
      </c>
      <c r="AH392" s="288" t="s">
        <v>80</v>
      </c>
      <c r="AI392" s="287">
        <f t="shared" si="860"/>
        <v>0</v>
      </c>
      <c r="AJ392" s="284">
        <f t="shared" si="860"/>
        <v>195</v>
      </c>
      <c r="AK392" s="284">
        <f t="shared" si="860"/>
        <v>276</v>
      </c>
      <c r="AL392" s="284"/>
      <c r="AM392" s="284"/>
      <c r="AN392" s="284">
        <f t="shared" si="861"/>
        <v>1674</v>
      </c>
      <c r="AO392" s="284">
        <f t="shared" si="861"/>
        <v>1758</v>
      </c>
      <c r="AP392" s="291"/>
      <c r="AQ392" s="291"/>
      <c r="AR392" s="284">
        <f t="shared" si="862"/>
        <v>38</v>
      </c>
      <c r="AS392" s="284">
        <f t="shared" si="862"/>
        <v>565</v>
      </c>
      <c r="AT392" s="284">
        <f t="shared" si="862"/>
        <v>16</v>
      </c>
      <c r="AU392" s="284">
        <f t="shared" si="862"/>
        <v>71</v>
      </c>
      <c r="AV392" s="286">
        <f t="shared" si="862"/>
        <v>0</v>
      </c>
      <c r="AW392" s="286">
        <f t="shared" si="862"/>
        <v>0</v>
      </c>
      <c r="AX392" s="286">
        <f t="shared" si="862"/>
        <v>209</v>
      </c>
      <c r="AY392" s="286">
        <f t="shared" si="862"/>
        <v>229</v>
      </c>
      <c r="AZ392" s="286">
        <f t="shared" si="862"/>
        <v>256</v>
      </c>
      <c r="BA392" s="286">
        <f t="shared" si="862"/>
        <v>401</v>
      </c>
      <c r="BB392" s="151"/>
      <c r="BC392" s="287">
        <f t="shared" si="863"/>
        <v>0</v>
      </c>
      <c r="BD392" s="287">
        <f t="shared" si="863"/>
        <v>0</v>
      </c>
      <c r="BE392" s="284">
        <f t="shared" si="863"/>
        <v>0</v>
      </c>
      <c r="BF392" s="284">
        <f t="shared" si="863"/>
        <v>0</v>
      </c>
      <c r="BG392" s="284">
        <f t="shared" si="863"/>
        <v>0</v>
      </c>
      <c r="BH392" s="333">
        <f t="shared" si="863"/>
        <v>0</v>
      </c>
      <c r="BI392" s="333">
        <f t="shared" si="863"/>
        <v>0</v>
      </c>
      <c r="BJ392" s="333">
        <f t="shared" si="863"/>
        <v>0</v>
      </c>
      <c r="BK392" s="333">
        <f t="shared" si="863"/>
        <v>0</v>
      </c>
      <c r="BL392" s="333">
        <f t="shared" si="863"/>
        <v>0</v>
      </c>
      <c r="BM392" s="333">
        <f t="shared" si="863"/>
        <v>0</v>
      </c>
      <c r="BN392" s="334">
        <f t="shared" si="850"/>
        <v>5</v>
      </c>
      <c r="BO392" s="87">
        <f t="shared" si="851"/>
        <v>2013</v>
      </c>
      <c r="BP392" s="87"/>
    </row>
    <row r="393" spans="1:68" s="35" customFormat="1" ht="10.5" customHeight="1" x14ac:dyDescent="0.2">
      <c r="A393" s="87" t="str">
        <f t="shared" si="839"/>
        <v>2013-14E400000086</v>
      </c>
      <c r="B393" s="87" t="str">
        <f t="shared" si="852"/>
        <v>Y60</v>
      </c>
      <c r="C393" s="87" t="str">
        <f t="shared" si="853"/>
        <v>2013-14</v>
      </c>
      <c r="D393" s="35" t="s">
        <v>517</v>
      </c>
      <c r="E393" s="42"/>
      <c r="F393" s="86" t="str">
        <f t="shared" si="857"/>
        <v>Y60</v>
      </c>
      <c r="G393" s="86" t="str">
        <f t="shared" si="857"/>
        <v>E40000008</v>
      </c>
      <c r="H393" s="87" t="str">
        <f t="shared" si="857"/>
        <v>Midlands</v>
      </c>
      <c r="I393" s="292">
        <f t="shared" si="858"/>
        <v>472</v>
      </c>
      <c r="J393" s="292">
        <f t="shared" si="858"/>
        <v>110</v>
      </c>
      <c r="K393" s="292">
        <f t="shared" si="858"/>
        <v>54</v>
      </c>
      <c r="L393" s="292">
        <f t="shared" si="858"/>
        <v>22</v>
      </c>
      <c r="M393" s="292"/>
      <c r="N393" s="292"/>
      <c r="O393" s="292"/>
      <c r="P393" s="292"/>
      <c r="Q393" s="292">
        <f t="shared" si="859"/>
        <v>0</v>
      </c>
      <c r="R393" s="292">
        <f t="shared" si="859"/>
        <v>0</v>
      </c>
      <c r="S393" s="292"/>
      <c r="T393" s="284">
        <f t="shared" si="842"/>
        <v>0</v>
      </c>
      <c r="U393" s="285" t="s">
        <v>80</v>
      </c>
      <c r="V393" s="285" t="s">
        <v>80</v>
      </c>
      <c r="W393" s="285" t="s">
        <v>80</v>
      </c>
      <c r="X393" s="289">
        <f t="shared" si="843"/>
        <v>0</v>
      </c>
      <c r="Y393" s="290" t="s">
        <v>80</v>
      </c>
      <c r="Z393" s="290" t="s">
        <v>80</v>
      </c>
      <c r="AA393" s="290" t="s">
        <v>80</v>
      </c>
      <c r="AB393" s="289">
        <f t="shared" si="844"/>
        <v>0</v>
      </c>
      <c r="AC393" s="290" t="s">
        <v>80</v>
      </c>
      <c r="AD393" s="290" t="s">
        <v>80</v>
      </c>
      <c r="AE393" s="290" t="s">
        <v>80</v>
      </c>
      <c r="AF393" s="287">
        <f t="shared" si="845"/>
        <v>0</v>
      </c>
      <c r="AG393" s="288" t="s">
        <v>80</v>
      </c>
      <c r="AH393" s="288" t="s">
        <v>80</v>
      </c>
      <c r="AI393" s="287">
        <f t="shared" si="860"/>
        <v>0</v>
      </c>
      <c r="AJ393" s="284">
        <f t="shared" si="860"/>
        <v>188</v>
      </c>
      <c r="AK393" s="284">
        <f t="shared" si="860"/>
        <v>247</v>
      </c>
      <c r="AL393" s="284"/>
      <c r="AM393" s="284"/>
      <c r="AN393" s="284">
        <f t="shared" si="861"/>
        <v>1455</v>
      </c>
      <c r="AO393" s="284">
        <f t="shared" si="861"/>
        <v>1502</v>
      </c>
      <c r="AP393" s="291"/>
      <c r="AQ393" s="291"/>
      <c r="AR393" s="284">
        <f t="shared" si="862"/>
        <v>16</v>
      </c>
      <c r="AS393" s="284">
        <f t="shared" si="862"/>
        <v>466</v>
      </c>
      <c r="AT393" s="284">
        <f t="shared" si="862"/>
        <v>9</v>
      </c>
      <c r="AU393" s="284">
        <f t="shared" si="862"/>
        <v>52</v>
      </c>
      <c r="AV393" s="286">
        <f t="shared" si="862"/>
        <v>0</v>
      </c>
      <c r="AW393" s="286">
        <f t="shared" si="862"/>
        <v>0</v>
      </c>
      <c r="AX393" s="286">
        <f t="shared" si="862"/>
        <v>216</v>
      </c>
      <c r="AY393" s="286">
        <f t="shared" si="862"/>
        <v>237</v>
      </c>
      <c r="AZ393" s="286">
        <f t="shared" si="862"/>
        <v>217</v>
      </c>
      <c r="BA393" s="286">
        <f t="shared" si="862"/>
        <v>351</v>
      </c>
      <c r="BB393" s="151"/>
      <c r="BC393" s="287">
        <f t="shared" si="863"/>
        <v>0</v>
      </c>
      <c r="BD393" s="287">
        <f t="shared" si="863"/>
        <v>0</v>
      </c>
      <c r="BE393" s="284">
        <f t="shared" si="863"/>
        <v>0</v>
      </c>
      <c r="BF393" s="284">
        <f t="shared" si="863"/>
        <v>0</v>
      </c>
      <c r="BG393" s="284">
        <f t="shared" si="863"/>
        <v>0</v>
      </c>
      <c r="BH393" s="333">
        <f t="shared" si="863"/>
        <v>0</v>
      </c>
      <c r="BI393" s="333">
        <f t="shared" si="863"/>
        <v>0</v>
      </c>
      <c r="BJ393" s="333">
        <f t="shared" si="863"/>
        <v>0</v>
      </c>
      <c r="BK393" s="333">
        <f t="shared" si="863"/>
        <v>0</v>
      </c>
      <c r="BL393" s="333">
        <f t="shared" si="863"/>
        <v>0</v>
      </c>
      <c r="BM393" s="333">
        <f t="shared" si="863"/>
        <v>0</v>
      </c>
      <c r="BN393" s="334">
        <f t="shared" si="850"/>
        <v>6</v>
      </c>
      <c r="BO393" s="87">
        <f t="shared" si="851"/>
        <v>2013</v>
      </c>
      <c r="BP393" s="87"/>
    </row>
    <row r="394" spans="1:68" s="35" customFormat="1" ht="10.5" customHeight="1" x14ac:dyDescent="0.2">
      <c r="A394" s="87" t="str">
        <f t="shared" si="839"/>
        <v>2013-14E400000087</v>
      </c>
      <c r="B394" s="87" t="str">
        <f t="shared" si="852"/>
        <v>Y60</v>
      </c>
      <c r="C394" s="87" t="str">
        <f t="shared" si="853"/>
        <v>2013-14</v>
      </c>
      <c r="D394" s="35" t="s">
        <v>518</v>
      </c>
      <c r="E394" s="42"/>
      <c r="F394" s="86" t="str">
        <f t="shared" si="857"/>
        <v>Y60</v>
      </c>
      <c r="G394" s="86" t="str">
        <f t="shared" si="857"/>
        <v>E40000008</v>
      </c>
      <c r="H394" s="87" t="str">
        <f t="shared" si="857"/>
        <v>Midlands</v>
      </c>
      <c r="I394" s="292">
        <f t="shared" si="858"/>
        <v>471</v>
      </c>
      <c r="J394" s="292">
        <f t="shared" si="858"/>
        <v>89</v>
      </c>
      <c r="K394" s="292">
        <f t="shared" si="858"/>
        <v>63</v>
      </c>
      <c r="L394" s="292">
        <f t="shared" si="858"/>
        <v>22</v>
      </c>
      <c r="M394" s="292"/>
      <c r="N394" s="292"/>
      <c r="O394" s="292"/>
      <c r="P394" s="292"/>
      <c r="Q394" s="292">
        <f t="shared" si="859"/>
        <v>0</v>
      </c>
      <c r="R394" s="292">
        <f t="shared" si="859"/>
        <v>0</v>
      </c>
      <c r="S394" s="292"/>
      <c r="T394" s="284">
        <f t="shared" si="842"/>
        <v>0</v>
      </c>
      <c r="U394" s="285" t="s">
        <v>80</v>
      </c>
      <c r="V394" s="285" t="s">
        <v>80</v>
      </c>
      <c r="W394" s="285" t="s">
        <v>80</v>
      </c>
      <c r="X394" s="289">
        <f t="shared" si="843"/>
        <v>0</v>
      </c>
      <c r="Y394" s="290" t="s">
        <v>80</v>
      </c>
      <c r="Z394" s="290" t="s">
        <v>80</v>
      </c>
      <c r="AA394" s="290" t="s">
        <v>80</v>
      </c>
      <c r="AB394" s="289">
        <f t="shared" si="844"/>
        <v>0</v>
      </c>
      <c r="AC394" s="290" t="s">
        <v>80</v>
      </c>
      <c r="AD394" s="290" t="s">
        <v>80</v>
      </c>
      <c r="AE394" s="290" t="s">
        <v>80</v>
      </c>
      <c r="AF394" s="287">
        <f t="shared" si="845"/>
        <v>0</v>
      </c>
      <c r="AG394" s="288" t="s">
        <v>80</v>
      </c>
      <c r="AH394" s="288" t="s">
        <v>80</v>
      </c>
      <c r="AI394" s="287">
        <f t="shared" si="860"/>
        <v>0</v>
      </c>
      <c r="AJ394" s="284">
        <f t="shared" si="860"/>
        <v>241</v>
      </c>
      <c r="AK394" s="284">
        <f t="shared" si="860"/>
        <v>323</v>
      </c>
      <c r="AL394" s="284"/>
      <c r="AM394" s="284"/>
      <c r="AN394" s="284">
        <f t="shared" si="861"/>
        <v>1572</v>
      </c>
      <c r="AO394" s="284">
        <f t="shared" si="861"/>
        <v>1644</v>
      </c>
      <c r="AP394" s="291"/>
      <c r="AQ394" s="291"/>
      <c r="AR394" s="284">
        <f t="shared" si="862"/>
        <v>30</v>
      </c>
      <c r="AS394" s="284">
        <f t="shared" si="862"/>
        <v>463</v>
      </c>
      <c r="AT394" s="284">
        <f t="shared" si="862"/>
        <v>12</v>
      </c>
      <c r="AU394" s="284">
        <f t="shared" si="862"/>
        <v>61</v>
      </c>
      <c r="AV394" s="286">
        <f t="shared" si="862"/>
        <v>0</v>
      </c>
      <c r="AW394" s="286">
        <f t="shared" si="862"/>
        <v>0</v>
      </c>
      <c r="AX394" s="286">
        <f t="shared" si="862"/>
        <v>216</v>
      </c>
      <c r="AY394" s="286">
        <f t="shared" si="862"/>
        <v>236</v>
      </c>
      <c r="AZ394" s="286">
        <f t="shared" si="862"/>
        <v>226</v>
      </c>
      <c r="BA394" s="286">
        <f t="shared" si="862"/>
        <v>373</v>
      </c>
      <c r="BB394" s="151"/>
      <c r="BC394" s="287">
        <f t="shared" si="863"/>
        <v>0</v>
      </c>
      <c r="BD394" s="287">
        <f t="shared" si="863"/>
        <v>0</v>
      </c>
      <c r="BE394" s="284">
        <f t="shared" si="863"/>
        <v>0</v>
      </c>
      <c r="BF394" s="284">
        <f t="shared" si="863"/>
        <v>0</v>
      </c>
      <c r="BG394" s="284">
        <f t="shared" si="863"/>
        <v>0</v>
      </c>
      <c r="BH394" s="333">
        <f t="shared" si="863"/>
        <v>0</v>
      </c>
      <c r="BI394" s="333">
        <f t="shared" si="863"/>
        <v>0</v>
      </c>
      <c r="BJ394" s="333">
        <f t="shared" si="863"/>
        <v>0</v>
      </c>
      <c r="BK394" s="333">
        <f t="shared" si="863"/>
        <v>0</v>
      </c>
      <c r="BL394" s="333">
        <f t="shared" si="863"/>
        <v>0</v>
      </c>
      <c r="BM394" s="333">
        <f t="shared" si="863"/>
        <v>0</v>
      </c>
      <c r="BN394" s="334">
        <f t="shared" si="850"/>
        <v>7</v>
      </c>
      <c r="BO394" s="87">
        <f t="shared" si="851"/>
        <v>2013</v>
      </c>
      <c r="BP394" s="87"/>
    </row>
    <row r="395" spans="1:68" s="35" customFormat="1" ht="10.5" customHeight="1" x14ac:dyDescent="0.2">
      <c r="A395" s="87" t="str">
        <f t="shared" si="839"/>
        <v>2013-14E400000088</v>
      </c>
      <c r="B395" s="87" t="str">
        <f t="shared" si="852"/>
        <v>Y60</v>
      </c>
      <c r="C395" s="87" t="str">
        <f t="shared" si="853"/>
        <v>2013-14</v>
      </c>
      <c r="D395" s="35" t="s">
        <v>519</v>
      </c>
      <c r="E395" s="42"/>
      <c r="F395" s="86" t="str">
        <f t="shared" si="857"/>
        <v>Y60</v>
      </c>
      <c r="G395" s="86" t="str">
        <f t="shared" si="857"/>
        <v>E40000008</v>
      </c>
      <c r="H395" s="87" t="str">
        <f t="shared" si="857"/>
        <v>Midlands</v>
      </c>
      <c r="I395" s="292">
        <f t="shared" si="858"/>
        <v>489</v>
      </c>
      <c r="J395" s="292">
        <f t="shared" si="858"/>
        <v>107</v>
      </c>
      <c r="K395" s="292">
        <f t="shared" si="858"/>
        <v>58</v>
      </c>
      <c r="L395" s="292">
        <f t="shared" si="858"/>
        <v>21</v>
      </c>
      <c r="M395" s="292"/>
      <c r="N395" s="292"/>
      <c r="O395" s="292"/>
      <c r="P395" s="292"/>
      <c r="Q395" s="292">
        <f t="shared" si="859"/>
        <v>0</v>
      </c>
      <c r="R395" s="292">
        <f t="shared" si="859"/>
        <v>0</v>
      </c>
      <c r="S395" s="292"/>
      <c r="T395" s="284">
        <f t="shared" si="842"/>
        <v>0</v>
      </c>
      <c r="U395" s="285" t="s">
        <v>80</v>
      </c>
      <c r="V395" s="285" t="s">
        <v>80</v>
      </c>
      <c r="W395" s="285" t="s">
        <v>80</v>
      </c>
      <c r="X395" s="289">
        <f t="shared" si="843"/>
        <v>0</v>
      </c>
      <c r="Y395" s="290" t="s">
        <v>80</v>
      </c>
      <c r="Z395" s="290" t="s">
        <v>80</v>
      </c>
      <c r="AA395" s="290" t="s">
        <v>80</v>
      </c>
      <c r="AB395" s="289">
        <f t="shared" si="844"/>
        <v>0</v>
      </c>
      <c r="AC395" s="290" t="s">
        <v>80</v>
      </c>
      <c r="AD395" s="290" t="s">
        <v>80</v>
      </c>
      <c r="AE395" s="290" t="s">
        <v>80</v>
      </c>
      <c r="AF395" s="287">
        <f t="shared" si="845"/>
        <v>0</v>
      </c>
      <c r="AG395" s="288" t="s">
        <v>80</v>
      </c>
      <c r="AH395" s="288" t="s">
        <v>80</v>
      </c>
      <c r="AI395" s="287">
        <f t="shared" si="860"/>
        <v>0</v>
      </c>
      <c r="AJ395" s="284">
        <f t="shared" si="860"/>
        <v>194</v>
      </c>
      <c r="AK395" s="284">
        <f t="shared" si="860"/>
        <v>265</v>
      </c>
      <c r="AL395" s="284"/>
      <c r="AM395" s="284"/>
      <c r="AN395" s="284">
        <f t="shared" si="861"/>
        <v>1545</v>
      </c>
      <c r="AO395" s="284">
        <f t="shared" si="861"/>
        <v>1609</v>
      </c>
      <c r="AP395" s="291"/>
      <c r="AQ395" s="291"/>
      <c r="AR395" s="284">
        <f t="shared" si="862"/>
        <v>35</v>
      </c>
      <c r="AS395" s="284">
        <f t="shared" si="862"/>
        <v>485</v>
      </c>
      <c r="AT395" s="284">
        <f t="shared" si="862"/>
        <v>10</v>
      </c>
      <c r="AU395" s="284">
        <f t="shared" si="862"/>
        <v>57</v>
      </c>
      <c r="AV395" s="286">
        <f t="shared" si="862"/>
        <v>0</v>
      </c>
      <c r="AW395" s="286">
        <f t="shared" si="862"/>
        <v>0</v>
      </c>
      <c r="AX395" s="286">
        <f t="shared" si="862"/>
        <v>190</v>
      </c>
      <c r="AY395" s="286">
        <f t="shared" si="862"/>
        <v>218</v>
      </c>
      <c r="AZ395" s="286">
        <f t="shared" si="862"/>
        <v>223</v>
      </c>
      <c r="BA395" s="286">
        <f t="shared" si="862"/>
        <v>348</v>
      </c>
      <c r="BB395" s="151"/>
      <c r="BC395" s="287">
        <f t="shared" si="863"/>
        <v>0</v>
      </c>
      <c r="BD395" s="287">
        <f t="shared" si="863"/>
        <v>0</v>
      </c>
      <c r="BE395" s="284">
        <f t="shared" si="863"/>
        <v>0</v>
      </c>
      <c r="BF395" s="284">
        <f t="shared" si="863"/>
        <v>0</v>
      </c>
      <c r="BG395" s="284">
        <f t="shared" si="863"/>
        <v>0</v>
      </c>
      <c r="BH395" s="333">
        <f t="shared" si="863"/>
        <v>0</v>
      </c>
      <c r="BI395" s="333">
        <f t="shared" si="863"/>
        <v>0</v>
      </c>
      <c r="BJ395" s="333">
        <f t="shared" si="863"/>
        <v>0</v>
      </c>
      <c r="BK395" s="333">
        <f t="shared" si="863"/>
        <v>0</v>
      </c>
      <c r="BL395" s="333">
        <f t="shared" si="863"/>
        <v>0</v>
      </c>
      <c r="BM395" s="333">
        <f t="shared" si="863"/>
        <v>0</v>
      </c>
      <c r="BN395" s="334">
        <f t="shared" si="850"/>
        <v>8</v>
      </c>
      <c r="BO395" s="87">
        <f t="shared" si="851"/>
        <v>2013</v>
      </c>
      <c r="BP395" s="87"/>
    </row>
    <row r="396" spans="1:68" s="35" customFormat="1" ht="10.5" customHeight="1" x14ac:dyDescent="0.2">
      <c r="A396" s="87" t="str">
        <f t="shared" si="839"/>
        <v>2013-14E400000089</v>
      </c>
      <c r="B396" s="87" t="str">
        <f t="shared" si="852"/>
        <v>Y60</v>
      </c>
      <c r="C396" s="87" t="str">
        <f t="shared" si="853"/>
        <v>2013-14</v>
      </c>
      <c r="D396" s="35" t="s">
        <v>520</v>
      </c>
      <c r="E396" s="42"/>
      <c r="F396" s="86" t="str">
        <f t="shared" si="857"/>
        <v>Y60</v>
      </c>
      <c r="G396" s="86" t="str">
        <f t="shared" si="857"/>
        <v>E40000008</v>
      </c>
      <c r="H396" s="87" t="str">
        <f t="shared" si="857"/>
        <v>Midlands</v>
      </c>
      <c r="I396" s="292">
        <f t="shared" si="858"/>
        <v>509</v>
      </c>
      <c r="J396" s="292">
        <f t="shared" si="858"/>
        <v>117</v>
      </c>
      <c r="K396" s="292">
        <f t="shared" si="858"/>
        <v>55</v>
      </c>
      <c r="L396" s="292">
        <f t="shared" si="858"/>
        <v>22</v>
      </c>
      <c r="M396" s="292"/>
      <c r="N396" s="292"/>
      <c r="O396" s="292"/>
      <c r="P396" s="292"/>
      <c r="Q396" s="292">
        <f t="shared" si="859"/>
        <v>0</v>
      </c>
      <c r="R396" s="292">
        <f t="shared" si="859"/>
        <v>0</v>
      </c>
      <c r="S396" s="292"/>
      <c r="T396" s="284">
        <f t="shared" si="842"/>
        <v>0</v>
      </c>
      <c r="U396" s="285" t="s">
        <v>80</v>
      </c>
      <c r="V396" s="285" t="s">
        <v>80</v>
      </c>
      <c r="W396" s="285" t="s">
        <v>80</v>
      </c>
      <c r="X396" s="289">
        <f t="shared" si="843"/>
        <v>0</v>
      </c>
      <c r="Y396" s="290" t="s">
        <v>80</v>
      </c>
      <c r="Z396" s="290" t="s">
        <v>80</v>
      </c>
      <c r="AA396" s="290" t="s">
        <v>80</v>
      </c>
      <c r="AB396" s="289">
        <f t="shared" si="844"/>
        <v>0</v>
      </c>
      <c r="AC396" s="290" t="s">
        <v>80</v>
      </c>
      <c r="AD396" s="290" t="s">
        <v>80</v>
      </c>
      <c r="AE396" s="290" t="s">
        <v>80</v>
      </c>
      <c r="AF396" s="287">
        <f t="shared" si="845"/>
        <v>0</v>
      </c>
      <c r="AG396" s="288" t="s">
        <v>80</v>
      </c>
      <c r="AH396" s="288" t="s">
        <v>80</v>
      </c>
      <c r="AI396" s="287">
        <f t="shared" si="860"/>
        <v>0</v>
      </c>
      <c r="AJ396" s="284">
        <f t="shared" si="860"/>
        <v>195</v>
      </c>
      <c r="AK396" s="284">
        <f t="shared" si="860"/>
        <v>245</v>
      </c>
      <c r="AL396" s="284"/>
      <c r="AM396" s="284"/>
      <c r="AN396" s="284">
        <f t="shared" si="861"/>
        <v>1518</v>
      </c>
      <c r="AO396" s="284">
        <f t="shared" si="861"/>
        <v>1600</v>
      </c>
      <c r="AP396" s="291"/>
      <c r="AQ396" s="291"/>
      <c r="AR396" s="284">
        <f t="shared" si="862"/>
        <v>28</v>
      </c>
      <c r="AS396" s="284">
        <f t="shared" si="862"/>
        <v>493</v>
      </c>
      <c r="AT396" s="284">
        <f t="shared" si="862"/>
        <v>13</v>
      </c>
      <c r="AU396" s="284">
        <f t="shared" si="862"/>
        <v>51</v>
      </c>
      <c r="AV396" s="286">
        <f t="shared" si="862"/>
        <v>0</v>
      </c>
      <c r="AW396" s="286">
        <f t="shared" si="862"/>
        <v>0</v>
      </c>
      <c r="AX396" s="286">
        <f t="shared" si="862"/>
        <v>209</v>
      </c>
      <c r="AY396" s="286">
        <f t="shared" si="862"/>
        <v>222</v>
      </c>
      <c r="AZ396" s="286">
        <f t="shared" si="862"/>
        <v>216</v>
      </c>
      <c r="BA396" s="286">
        <f t="shared" si="862"/>
        <v>374</v>
      </c>
      <c r="BB396" s="151"/>
      <c r="BC396" s="287">
        <f t="shared" si="863"/>
        <v>0</v>
      </c>
      <c r="BD396" s="287">
        <f t="shared" si="863"/>
        <v>0</v>
      </c>
      <c r="BE396" s="284">
        <f t="shared" si="863"/>
        <v>0</v>
      </c>
      <c r="BF396" s="284">
        <f t="shared" si="863"/>
        <v>0</v>
      </c>
      <c r="BG396" s="284">
        <f t="shared" si="863"/>
        <v>0</v>
      </c>
      <c r="BH396" s="333">
        <f t="shared" si="863"/>
        <v>0</v>
      </c>
      <c r="BI396" s="333">
        <f t="shared" si="863"/>
        <v>0</v>
      </c>
      <c r="BJ396" s="333">
        <f t="shared" si="863"/>
        <v>0</v>
      </c>
      <c r="BK396" s="333">
        <f t="shared" si="863"/>
        <v>0</v>
      </c>
      <c r="BL396" s="333">
        <f t="shared" si="863"/>
        <v>0</v>
      </c>
      <c r="BM396" s="333">
        <f t="shared" si="863"/>
        <v>0</v>
      </c>
      <c r="BN396" s="334">
        <f t="shared" si="850"/>
        <v>9</v>
      </c>
      <c r="BO396" s="87">
        <f t="shared" si="851"/>
        <v>2013</v>
      </c>
      <c r="BP396" s="87"/>
    </row>
    <row r="397" spans="1:68" s="35" customFormat="1" ht="10.5" customHeight="1" x14ac:dyDescent="0.2">
      <c r="A397" s="87" t="str">
        <f t="shared" si="839"/>
        <v>2013-14E4000000810</v>
      </c>
      <c r="B397" s="87" t="str">
        <f t="shared" si="852"/>
        <v>Y60</v>
      </c>
      <c r="C397" s="87" t="str">
        <f t="shared" si="853"/>
        <v>2013-14</v>
      </c>
      <c r="D397" s="35" t="s">
        <v>521</v>
      </c>
      <c r="E397" s="42"/>
      <c r="F397" s="86" t="str">
        <f t="shared" si="857"/>
        <v>Y60</v>
      </c>
      <c r="G397" s="86" t="str">
        <f t="shared" si="857"/>
        <v>E40000008</v>
      </c>
      <c r="H397" s="87" t="str">
        <f t="shared" si="857"/>
        <v>Midlands</v>
      </c>
      <c r="I397" s="292">
        <f t="shared" si="858"/>
        <v>539</v>
      </c>
      <c r="J397" s="292">
        <f t="shared" si="858"/>
        <v>131</v>
      </c>
      <c r="K397" s="292">
        <f t="shared" si="858"/>
        <v>73</v>
      </c>
      <c r="L397" s="292">
        <f t="shared" si="858"/>
        <v>32</v>
      </c>
      <c r="M397" s="292"/>
      <c r="N397" s="292"/>
      <c r="O397" s="292"/>
      <c r="P397" s="292"/>
      <c r="Q397" s="292">
        <f t="shared" si="859"/>
        <v>0</v>
      </c>
      <c r="R397" s="292">
        <f t="shared" si="859"/>
        <v>0</v>
      </c>
      <c r="S397" s="292"/>
      <c r="T397" s="284">
        <f t="shared" si="842"/>
        <v>0</v>
      </c>
      <c r="U397" s="285" t="s">
        <v>80</v>
      </c>
      <c r="V397" s="285" t="s">
        <v>80</v>
      </c>
      <c r="W397" s="285" t="s">
        <v>80</v>
      </c>
      <c r="X397" s="289">
        <f t="shared" si="843"/>
        <v>0</v>
      </c>
      <c r="Y397" s="290" t="s">
        <v>80</v>
      </c>
      <c r="Z397" s="290" t="s">
        <v>80</v>
      </c>
      <c r="AA397" s="290" t="s">
        <v>80</v>
      </c>
      <c r="AB397" s="289">
        <f t="shared" si="844"/>
        <v>0</v>
      </c>
      <c r="AC397" s="290" t="s">
        <v>80</v>
      </c>
      <c r="AD397" s="290" t="s">
        <v>80</v>
      </c>
      <c r="AE397" s="290" t="s">
        <v>80</v>
      </c>
      <c r="AF397" s="287">
        <f t="shared" si="845"/>
        <v>0</v>
      </c>
      <c r="AG397" s="288" t="s">
        <v>80</v>
      </c>
      <c r="AH397" s="288" t="s">
        <v>80</v>
      </c>
      <c r="AI397" s="287">
        <f t="shared" si="860"/>
        <v>0</v>
      </c>
      <c r="AJ397" s="284">
        <f t="shared" si="860"/>
        <v>167</v>
      </c>
      <c r="AK397" s="284">
        <f t="shared" si="860"/>
        <v>212</v>
      </c>
      <c r="AL397" s="284"/>
      <c r="AM397" s="284"/>
      <c r="AN397" s="284">
        <f t="shared" si="861"/>
        <v>1542</v>
      </c>
      <c r="AO397" s="284">
        <f t="shared" si="861"/>
        <v>1606</v>
      </c>
      <c r="AP397" s="291"/>
      <c r="AQ397" s="291"/>
      <c r="AR397" s="284">
        <f t="shared" ref="AR397:BA406" si="864">SUMIFS(AR$729:AR$10135, $BN$729:$BN$10135, $BN397,$BO$729:$BO$10135, $BO397, $B$729:$B$10135, $B397)</f>
        <v>38</v>
      </c>
      <c r="AS397" s="284">
        <f t="shared" si="864"/>
        <v>526</v>
      </c>
      <c r="AT397" s="284">
        <f t="shared" si="864"/>
        <v>16</v>
      </c>
      <c r="AU397" s="284">
        <f t="shared" si="864"/>
        <v>70</v>
      </c>
      <c r="AV397" s="286">
        <f t="shared" si="864"/>
        <v>0</v>
      </c>
      <c r="AW397" s="286">
        <f t="shared" si="864"/>
        <v>0</v>
      </c>
      <c r="AX397" s="286">
        <f t="shared" si="864"/>
        <v>192</v>
      </c>
      <c r="AY397" s="286">
        <f t="shared" si="864"/>
        <v>209</v>
      </c>
      <c r="AZ397" s="286">
        <f t="shared" si="864"/>
        <v>193</v>
      </c>
      <c r="BA397" s="286">
        <f t="shared" si="864"/>
        <v>369</v>
      </c>
      <c r="BB397" s="151"/>
      <c r="BC397" s="287">
        <f t="shared" ref="BC397:BM406" si="865">SUMIFS(BC$729:BC$10135, $BN$729:$BN$10135, $BN397,$BO$729:$BO$10135, $BO397, $B$729:$B$10135, $B397)</f>
        <v>0</v>
      </c>
      <c r="BD397" s="287">
        <f t="shared" si="865"/>
        <v>0</v>
      </c>
      <c r="BE397" s="284">
        <f t="shared" si="865"/>
        <v>0</v>
      </c>
      <c r="BF397" s="284">
        <f t="shared" si="865"/>
        <v>0</v>
      </c>
      <c r="BG397" s="284">
        <f t="shared" si="865"/>
        <v>0</v>
      </c>
      <c r="BH397" s="333">
        <f t="shared" si="865"/>
        <v>0</v>
      </c>
      <c r="BI397" s="333">
        <f t="shared" si="865"/>
        <v>0</v>
      </c>
      <c r="BJ397" s="333">
        <f t="shared" si="865"/>
        <v>0</v>
      </c>
      <c r="BK397" s="333">
        <f t="shared" si="865"/>
        <v>0</v>
      </c>
      <c r="BL397" s="333">
        <f t="shared" si="865"/>
        <v>0</v>
      </c>
      <c r="BM397" s="333">
        <f t="shared" si="865"/>
        <v>0</v>
      </c>
      <c r="BN397" s="334">
        <f t="shared" si="850"/>
        <v>10</v>
      </c>
      <c r="BO397" s="87">
        <f t="shared" si="851"/>
        <v>2013</v>
      </c>
      <c r="BP397" s="87"/>
    </row>
    <row r="398" spans="1:68" s="35" customFormat="1" ht="10.5" customHeight="1" x14ac:dyDescent="0.2">
      <c r="A398" s="87" t="str">
        <f t="shared" si="839"/>
        <v>2013-14E4000000811</v>
      </c>
      <c r="B398" s="87" t="str">
        <f t="shared" si="852"/>
        <v>Y60</v>
      </c>
      <c r="C398" s="87" t="str">
        <f t="shared" si="853"/>
        <v>2013-14</v>
      </c>
      <c r="D398" s="35" t="s">
        <v>522</v>
      </c>
      <c r="E398" s="42"/>
      <c r="F398" s="86" t="str">
        <f t="shared" si="857"/>
        <v>Y60</v>
      </c>
      <c r="G398" s="86" t="str">
        <f t="shared" si="857"/>
        <v>E40000008</v>
      </c>
      <c r="H398" s="87" t="str">
        <f t="shared" si="857"/>
        <v>Midlands</v>
      </c>
      <c r="I398" s="292">
        <f t="shared" si="858"/>
        <v>587</v>
      </c>
      <c r="J398" s="292">
        <f t="shared" si="858"/>
        <v>108</v>
      </c>
      <c r="K398" s="292">
        <f t="shared" si="858"/>
        <v>70</v>
      </c>
      <c r="L398" s="292">
        <f t="shared" si="858"/>
        <v>23</v>
      </c>
      <c r="M398" s="292"/>
      <c r="N398" s="292"/>
      <c r="O398" s="292"/>
      <c r="P398" s="292"/>
      <c r="Q398" s="292">
        <f t="shared" si="859"/>
        <v>0</v>
      </c>
      <c r="R398" s="292">
        <f t="shared" si="859"/>
        <v>0</v>
      </c>
      <c r="S398" s="292"/>
      <c r="T398" s="284">
        <f t="shared" si="842"/>
        <v>0</v>
      </c>
      <c r="U398" s="285" t="s">
        <v>80</v>
      </c>
      <c r="V398" s="285" t="s">
        <v>80</v>
      </c>
      <c r="W398" s="285" t="s">
        <v>80</v>
      </c>
      <c r="X398" s="289">
        <f t="shared" si="843"/>
        <v>0</v>
      </c>
      <c r="Y398" s="290" t="s">
        <v>80</v>
      </c>
      <c r="Z398" s="290" t="s">
        <v>80</v>
      </c>
      <c r="AA398" s="290" t="s">
        <v>80</v>
      </c>
      <c r="AB398" s="289">
        <f t="shared" si="844"/>
        <v>0</v>
      </c>
      <c r="AC398" s="290" t="s">
        <v>80</v>
      </c>
      <c r="AD398" s="290" t="s">
        <v>80</v>
      </c>
      <c r="AE398" s="290" t="s">
        <v>80</v>
      </c>
      <c r="AF398" s="287">
        <f t="shared" si="845"/>
        <v>0</v>
      </c>
      <c r="AG398" s="288" t="s">
        <v>80</v>
      </c>
      <c r="AH398" s="288" t="s">
        <v>80</v>
      </c>
      <c r="AI398" s="287">
        <f t="shared" si="860"/>
        <v>0</v>
      </c>
      <c r="AJ398" s="284">
        <f t="shared" si="860"/>
        <v>176</v>
      </c>
      <c r="AK398" s="284">
        <f t="shared" si="860"/>
        <v>228</v>
      </c>
      <c r="AL398" s="284"/>
      <c r="AM398" s="284"/>
      <c r="AN398" s="284">
        <f t="shared" si="861"/>
        <v>1452</v>
      </c>
      <c r="AO398" s="284">
        <f t="shared" si="861"/>
        <v>1502</v>
      </c>
      <c r="AP398" s="291"/>
      <c r="AQ398" s="291"/>
      <c r="AR398" s="284">
        <f t="shared" si="864"/>
        <v>30</v>
      </c>
      <c r="AS398" s="284">
        <f t="shared" si="864"/>
        <v>567</v>
      </c>
      <c r="AT398" s="284">
        <f t="shared" si="864"/>
        <v>8</v>
      </c>
      <c r="AU398" s="284">
        <f t="shared" si="864"/>
        <v>65</v>
      </c>
      <c r="AV398" s="286">
        <f t="shared" si="864"/>
        <v>0</v>
      </c>
      <c r="AW398" s="286">
        <f t="shared" si="864"/>
        <v>0</v>
      </c>
      <c r="AX398" s="286">
        <f t="shared" si="864"/>
        <v>194</v>
      </c>
      <c r="AY398" s="286">
        <f t="shared" si="864"/>
        <v>209</v>
      </c>
      <c r="AZ398" s="286">
        <f t="shared" si="864"/>
        <v>201</v>
      </c>
      <c r="BA398" s="286">
        <f t="shared" si="864"/>
        <v>336</v>
      </c>
      <c r="BB398" s="151"/>
      <c r="BC398" s="287">
        <f t="shared" si="865"/>
        <v>0</v>
      </c>
      <c r="BD398" s="287">
        <f t="shared" si="865"/>
        <v>0</v>
      </c>
      <c r="BE398" s="284">
        <f t="shared" si="865"/>
        <v>0</v>
      </c>
      <c r="BF398" s="284">
        <f t="shared" si="865"/>
        <v>0</v>
      </c>
      <c r="BG398" s="284">
        <f t="shared" si="865"/>
        <v>0</v>
      </c>
      <c r="BH398" s="333">
        <f t="shared" si="865"/>
        <v>0</v>
      </c>
      <c r="BI398" s="333">
        <f t="shared" si="865"/>
        <v>0</v>
      </c>
      <c r="BJ398" s="333">
        <f t="shared" si="865"/>
        <v>0</v>
      </c>
      <c r="BK398" s="333">
        <f t="shared" si="865"/>
        <v>0</v>
      </c>
      <c r="BL398" s="333">
        <f t="shared" si="865"/>
        <v>0</v>
      </c>
      <c r="BM398" s="333">
        <f t="shared" si="865"/>
        <v>0</v>
      </c>
      <c r="BN398" s="334">
        <f t="shared" si="850"/>
        <v>11</v>
      </c>
      <c r="BO398" s="87">
        <f t="shared" si="851"/>
        <v>2013</v>
      </c>
      <c r="BP398" s="87"/>
    </row>
    <row r="399" spans="1:68" s="35" customFormat="1" ht="10.5" customHeight="1" x14ac:dyDescent="0.2">
      <c r="A399" s="87" t="str">
        <f t="shared" ref="A399:A430" si="866">CONCATENATE(C399,G399,BN399)</f>
        <v>2013-14E4000000812</v>
      </c>
      <c r="B399" s="87" t="str">
        <f t="shared" si="852"/>
        <v>Y60</v>
      </c>
      <c r="C399" s="87" t="str">
        <f t="shared" si="853"/>
        <v>2013-14</v>
      </c>
      <c r="D399" s="35" t="s">
        <v>523</v>
      </c>
      <c r="E399" s="42"/>
      <c r="F399" s="86" t="str">
        <f t="shared" si="857"/>
        <v>Y60</v>
      </c>
      <c r="G399" s="86" t="str">
        <f t="shared" si="857"/>
        <v>E40000008</v>
      </c>
      <c r="H399" s="87" t="str">
        <f t="shared" si="857"/>
        <v>Midlands</v>
      </c>
      <c r="I399" s="292">
        <f t="shared" si="858"/>
        <v>661</v>
      </c>
      <c r="J399" s="292">
        <f t="shared" si="858"/>
        <v>132</v>
      </c>
      <c r="K399" s="292">
        <f t="shared" si="858"/>
        <v>74</v>
      </c>
      <c r="L399" s="292">
        <f t="shared" si="858"/>
        <v>26</v>
      </c>
      <c r="M399" s="292"/>
      <c r="N399" s="292"/>
      <c r="O399" s="292"/>
      <c r="P399" s="292"/>
      <c r="Q399" s="292">
        <f t="shared" si="859"/>
        <v>0</v>
      </c>
      <c r="R399" s="292">
        <f t="shared" si="859"/>
        <v>0</v>
      </c>
      <c r="S399" s="292"/>
      <c r="T399" s="284">
        <f t="shared" ref="T399:T430" si="867">SUMIFS(T$729:T$10135, $BN$729:$BN$10135, $BN399,$BO$729:$BO$10135, $BO399, $B$729:$B$10135, $B399)</f>
        <v>0</v>
      </c>
      <c r="U399" s="285" t="s">
        <v>80</v>
      </c>
      <c r="V399" s="285" t="s">
        <v>80</v>
      </c>
      <c r="W399" s="285" t="s">
        <v>80</v>
      </c>
      <c r="X399" s="289">
        <f t="shared" ref="X399:X430" si="868">SUMIFS(X$729:X$10135, $BN$729:$BN$10135, $BN399,$BO$729:$BO$10135, $BO399, $B$729:$B$10135, $B399)</f>
        <v>0</v>
      </c>
      <c r="Y399" s="290" t="s">
        <v>80</v>
      </c>
      <c r="Z399" s="290" t="s">
        <v>80</v>
      </c>
      <c r="AA399" s="290" t="s">
        <v>80</v>
      </c>
      <c r="AB399" s="289">
        <f t="shared" ref="AB399:AB430" si="869">SUMIFS(AB$729:AB$10135, $BN$729:$BN$10135, $BN399,$BO$729:$BO$10135, $BO399, $B$729:$B$10135, $B399)</f>
        <v>0</v>
      </c>
      <c r="AC399" s="290" t="s">
        <v>80</v>
      </c>
      <c r="AD399" s="290" t="s">
        <v>80</v>
      </c>
      <c r="AE399" s="290" t="s">
        <v>80</v>
      </c>
      <c r="AF399" s="287">
        <f t="shared" ref="AF399:AF430" si="870">SUMIFS(AF$729:AF$10135, $BN$729:$BN$10135, $BN399,$BO$729:$BO$10135, $BO399, $B$729:$B$10135, $B399)</f>
        <v>0</v>
      </c>
      <c r="AG399" s="288" t="s">
        <v>80</v>
      </c>
      <c r="AH399" s="288" t="s">
        <v>80</v>
      </c>
      <c r="AI399" s="287">
        <f t="shared" si="860"/>
        <v>0</v>
      </c>
      <c r="AJ399" s="284">
        <f t="shared" si="860"/>
        <v>218</v>
      </c>
      <c r="AK399" s="284">
        <f t="shared" si="860"/>
        <v>281</v>
      </c>
      <c r="AL399" s="284"/>
      <c r="AM399" s="284"/>
      <c r="AN399" s="284">
        <f t="shared" si="861"/>
        <v>1557</v>
      </c>
      <c r="AO399" s="284">
        <f t="shared" si="861"/>
        <v>1620</v>
      </c>
      <c r="AP399" s="291"/>
      <c r="AQ399" s="291"/>
      <c r="AR399" s="284">
        <f t="shared" si="864"/>
        <v>37</v>
      </c>
      <c r="AS399" s="284">
        <f t="shared" si="864"/>
        <v>644</v>
      </c>
      <c r="AT399" s="284">
        <f t="shared" si="864"/>
        <v>13</v>
      </c>
      <c r="AU399" s="284">
        <f t="shared" si="864"/>
        <v>69</v>
      </c>
      <c r="AV399" s="286">
        <f t="shared" si="864"/>
        <v>0</v>
      </c>
      <c r="AW399" s="286">
        <f t="shared" si="864"/>
        <v>0</v>
      </c>
      <c r="AX399" s="286">
        <f t="shared" si="864"/>
        <v>203</v>
      </c>
      <c r="AY399" s="286">
        <f t="shared" si="864"/>
        <v>225</v>
      </c>
      <c r="AZ399" s="286">
        <f t="shared" si="864"/>
        <v>208</v>
      </c>
      <c r="BA399" s="286">
        <f t="shared" si="864"/>
        <v>372</v>
      </c>
      <c r="BB399" s="151"/>
      <c r="BC399" s="287">
        <f t="shared" si="865"/>
        <v>0</v>
      </c>
      <c r="BD399" s="287">
        <f t="shared" si="865"/>
        <v>0</v>
      </c>
      <c r="BE399" s="284">
        <f t="shared" si="865"/>
        <v>0</v>
      </c>
      <c r="BF399" s="284">
        <f t="shared" si="865"/>
        <v>0</v>
      </c>
      <c r="BG399" s="284">
        <f t="shared" si="865"/>
        <v>0</v>
      </c>
      <c r="BH399" s="333">
        <f t="shared" si="865"/>
        <v>0</v>
      </c>
      <c r="BI399" s="333">
        <f t="shared" si="865"/>
        <v>0</v>
      </c>
      <c r="BJ399" s="333">
        <f t="shared" si="865"/>
        <v>0</v>
      </c>
      <c r="BK399" s="333">
        <f t="shared" si="865"/>
        <v>0</v>
      </c>
      <c r="BL399" s="333">
        <f t="shared" si="865"/>
        <v>0</v>
      </c>
      <c r="BM399" s="333">
        <f t="shared" si="865"/>
        <v>0</v>
      </c>
      <c r="BN399" s="334">
        <f t="shared" ref="BN399:BN430" si="871">MONTH(1&amp;$D399)</f>
        <v>12</v>
      </c>
      <c r="BO399" s="87">
        <f t="shared" ref="BO399:BO430" si="872">VALUE(LEFT(C399,4)+IF($BN399&lt;4,1,0))</f>
        <v>2013</v>
      </c>
      <c r="BP399" s="87"/>
    </row>
    <row r="400" spans="1:68" s="35" customFormat="1" ht="10.5" customHeight="1" x14ac:dyDescent="0.2">
      <c r="A400" s="87" t="str">
        <f t="shared" si="866"/>
        <v>2013-14E400000081</v>
      </c>
      <c r="B400" s="87" t="str">
        <f t="shared" si="852"/>
        <v>Y60</v>
      </c>
      <c r="C400" s="87" t="str">
        <f t="shared" si="853"/>
        <v>2013-14</v>
      </c>
      <c r="D400" s="35" t="s">
        <v>524</v>
      </c>
      <c r="E400" s="42"/>
      <c r="F400" s="86" t="str">
        <f t="shared" si="857"/>
        <v>Y60</v>
      </c>
      <c r="G400" s="86" t="str">
        <f t="shared" si="857"/>
        <v>E40000008</v>
      </c>
      <c r="H400" s="87" t="str">
        <f t="shared" si="857"/>
        <v>Midlands</v>
      </c>
      <c r="I400" s="292">
        <f t="shared" si="858"/>
        <v>623</v>
      </c>
      <c r="J400" s="292">
        <f t="shared" si="858"/>
        <v>104</v>
      </c>
      <c r="K400" s="292">
        <f t="shared" si="858"/>
        <v>53</v>
      </c>
      <c r="L400" s="292">
        <f t="shared" si="858"/>
        <v>15</v>
      </c>
      <c r="M400" s="292"/>
      <c r="N400" s="292"/>
      <c r="O400" s="292"/>
      <c r="P400" s="292"/>
      <c r="Q400" s="292">
        <f t="shared" si="859"/>
        <v>0</v>
      </c>
      <c r="R400" s="292">
        <f t="shared" si="859"/>
        <v>0</v>
      </c>
      <c r="S400" s="292"/>
      <c r="T400" s="284">
        <f t="shared" si="867"/>
        <v>0</v>
      </c>
      <c r="U400" s="285" t="s">
        <v>80</v>
      </c>
      <c r="V400" s="285" t="s">
        <v>80</v>
      </c>
      <c r="W400" s="285" t="s">
        <v>80</v>
      </c>
      <c r="X400" s="289">
        <f t="shared" si="868"/>
        <v>0</v>
      </c>
      <c r="Y400" s="290" t="s">
        <v>80</v>
      </c>
      <c r="Z400" s="290" t="s">
        <v>80</v>
      </c>
      <c r="AA400" s="290" t="s">
        <v>80</v>
      </c>
      <c r="AB400" s="289">
        <f t="shared" si="869"/>
        <v>0</v>
      </c>
      <c r="AC400" s="290" t="s">
        <v>80</v>
      </c>
      <c r="AD400" s="290" t="s">
        <v>80</v>
      </c>
      <c r="AE400" s="290" t="s">
        <v>80</v>
      </c>
      <c r="AF400" s="287">
        <f t="shared" si="870"/>
        <v>0</v>
      </c>
      <c r="AG400" s="288" t="s">
        <v>80</v>
      </c>
      <c r="AH400" s="288" t="s">
        <v>80</v>
      </c>
      <c r="AI400" s="287">
        <f t="shared" si="860"/>
        <v>0</v>
      </c>
      <c r="AJ400" s="284">
        <f t="shared" si="860"/>
        <v>195</v>
      </c>
      <c r="AK400" s="284">
        <f t="shared" si="860"/>
        <v>273</v>
      </c>
      <c r="AL400" s="284"/>
      <c r="AM400" s="284"/>
      <c r="AN400" s="284">
        <f t="shared" si="861"/>
        <v>1594</v>
      </c>
      <c r="AO400" s="284">
        <f t="shared" si="861"/>
        <v>1674</v>
      </c>
      <c r="AP400" s="291"/>
      <c r="AQ400" s="291"/>
      <c r="AR400" s="284">
        <f t="shared" si="864"/>
        <v>30</v>
      </c>
      <c r="AS400" s="284">
        <f t="shared" si="864"/>
        <v>603</v>
      </c>
      <c r="AT400" s="284">
        <f t="shared" si="864"/>
        <v>9</v>
      </c>
      <c r="AU400" s="284">
        <f t="shared" si="864"/>
        <v>52</v>
      </c>
      <c r="AV400" s="286">
        <f t="shared" si="864"/>
        <v>0</v>
      </c>
      <c r="AW400" s="286">
        <f t="shared" si="864"/>
        <v>0</v>
      </c>
      <c r="AX400" s="286">
        <f t="shared" si="864"/>
        <v>211</v>
      </c>
      <c r="AY400" s="286">
        <f t="shared" si="864"/>
        <v>240</v>
      </c>
      <c r="AZ400" s="286">
        <f t="shared" si="864"/>
        <v>235</v>
      </c>
      <c r="BA400" s="286">
        <f t="shared" si="864"/>
        <v>416</v>
      </c>
      <c r="BB400" s="151"/>
      <c r="BC400" s="287">
        <f t="shared" si="865"/>
        <v>0</v>
      </c>
      <c r="BD400" s="287">
        <f t="shared" si="865"/>
        <v>0</v>
      </c>
      <c r="BE400" s="284">
        <f t="shared" si="865"/>
        <v>0</v>
      </c>
      <c r="BF400" s="284">
        <f t="shared" si="865"/>
        <v>0</v>
      </c>
      <c r="BG400" s="284">
        <f t="shared" si="865"/>
        <v>0</v>
      </c>
      <c r="BH400" s="333">
        <f t="shared" si="865"/>
        <v>0</v>
      </c>
      <c r="BI400" s="333">
        <f t="shared" si="865"/>
        <v>0</v>
      </c>
      <c r="BJ400" s="333">
        <f t="shared" si="865"/>
        <v>0</v>
      </c>
      <c r="BK400" s="333">
        <f t="shared" si="865"/>
        <v>0</v>
      </c>
      <c r="BL400" s="333">
        <f t="shared" si="865"/>
        <v>0</v>
      </c>
      <c r="BM400" s="333">
        <f t="shared" si="865"/>
        <v>0</v>
      </c>
      <c r="BN400" s="334">
        <f t="shared" si="871"/>
        <v>1</v>
      </c>
      <c r="BO400" s="87">
        <f t="shared" si="872"/>
        <v>2014</v>
      </c>
      <c r="BP400" s="87"/>
    </row>
    <row r="401" spans="1:68" s="35" customFormat="1" ht="10.5" customHeight="1" x14ac:dyDescent="0.2">
      <c r="A401" s="87" t="str">
        <f t="shared" si="866"/>
        <v>2013-14E400000082</v>
      </c>
      <c r="B401" s="87" t="str">
        <f t="shared" si="852"/>
        <v>Y60</v>
      </c>
      <c r="C401" s="87" t="str">
        <f t="shared" si="853"/>
        <v>2013-14</v>
      </c>
      <c r="D401" s="35" t="s">
        <v>525</v>
      </c>
      <c r="E401" s="42"/>
      <c r="F401" s="86" t="str">
        <f t="shared" ref="F401:H416" si="873">F400</f>
        <v>Y60</v>
      </c>
      <c r="G401" s="86" t="str">
        <f t="shared" si="873"/>
        <v>E40000008</v>
      </c>
      <c r="H401" s="87" t="str">
        <f t="shared" si="873"/>
        <v>Midlands</v>
      </c>
      <c r="I401" s="292">
        <f t="shared" si="858"/>
        <v>540</v>
      </c>
      <c r="J401" s="292">
        <f t="shared" si="858"/>
        <v>129</v>
      </c>
      <c r="K401" s="292">
        <f t="shared" si="858"/>
        <v>55</v>
      </c>
      <c r="L401" s="292">
        <f t="shared" si="858"/>
        <v>18</v>
      </c>
      <c r="M401" s="292"/>
      <c r="N401" s="292"/>
      <c r="O401" s="292"/>
      <c r="P401" s="292"/>
      <c r="Q401" s="292">
        <f t="shared" si="859"/>
        <v>0</v>
      </c>
      <c r="R401" s="292">
        <f t="shared" si="859"/>
        <v>0</v>
      </c>
      <c r="S401" s="292"/>
      <c r="T401" s="284">
        <f t="shared" si="867"/>
        <v>0</v>
      </c>
      <c r="U401" s="285" t="s">
        <v>80</v>
      </c>
      <c r="V401" s="285" t="s">
        <v>80</v>
      </c>
      <c r="W401" s="285" t="s">
        <v>80</v>
      </c>
      <c r="X401" s="289">
        <f t="shared" si="868"/>
        <v>0</v>
      </c>
      <c r="Y401" s="290" t="s">
        <v>80</v>
      </c>
      <c r="Z401" s="290" t="s">
        <v>80</v>
      </c>
      <c r="AA401" s="290" t="s">
        <v>80</v>
      </c>
      <c r="AB401" s="289">
        <f t="shared" si="869"/>
        <v>0</v>
      </c>
      <c r="AC401" s="290" t="s">
        <v>80</v>
      </c>
      <c r="AD401" s="290" t="s">
        <v>80</v>
      </c>
      <c r="AE401" s="290" t="s">
        <v>80</v>
      </c>
      <c r="AF401" s="287">
        <f t="shared" si="870"/>
        <v>0</v>
      </c>
      <c r="AG401" s="288" t="s">
        <v>80</v>
      </c>
      <c r="AH401" s="288" t="s">
        <v>80</v>
      </c>
      <c r="AI401" s="287">
        <f t="shared" si="860"/>
        <v>0</v>
      </c>
      <c r="AJ401" s="284">
        <f t="shared" si="860"/>
        <v>178</v>
      </c>
      <c r="AK401" s="284">
        <f t="shared" si="860"/>
        <v>221</v>
      </c>
      <c r="AL401" s="284"/>
      <c r="AM401" s="284"/>
      <c r="AN401" s="284">
        <f t="shared" si="861"/>
        <v>1558</v>
      </c>
      <c r="AO401" s="284">
        <f t="shared" si="861"/>
        <v>1631</v>
      </c>
      <c r="AP401" s="291"/>
      <c r="AQ401" s="291"/>
      <c r="AR401" s="284">
        <f t="shared" si="864"/>
        <v>39</v>
      </c>
      <c r="AS401" s="284">
        <f t="shared" si="864"/>
        <v>526</v>
      </c>
      <c r="AT401" s="284">
        <f t="shared" si="864"/>
        <v>8</v>
      </c>
      <c r="AU401" s="284">
        <f t="shared" si="864"/>
        <v>52</v>
      </c>
      <c r="AV401" s="286">
        <f t="shared" si="864"/>
        <v>0</v>
      </c>
      <c r="AW401" s="286">
        <f t="shared" si="864"/>
        <v>0</v>
      </c>
      <c r="AX401" s="286">
        <f t="shared" si="864"/>
        <v>182</v>
      </c>
      <c r="AY401" s="286">
        <f t="shared" si="864"/>
        <v>200</v>
      </c>
      <c r="AZ401" s="286">
        <f t="shared" si="864"/>
        <v>207</v>
      </c>
      <c r="BA401" s="286">
        <f t="shared" si="864"/>
        <v>365</v>
      </c>
      <c r="BB401" s="151"/>
      <c r="BC401" s="287">
        <f t="shared" si="865"/>
        <v>0</v>
      </c>
      <c r="BD401" s="287">
        <f t="shared" si="865"/>
        <v>0</v>
      </c>
      <c r="BE401" s="284">
        <f t="shared" si="865"/>
        <v>0</v>
      </c>
      <c r="BF401" s="284">
        <f t="shared" si="865"/>
        <v>0</v>
      </c>
      <c r="BG401" s="284">
        <f t="shared" si="865"/>
        <v>0</v>
      </c>
      <c r="BH401" s="333">
        <f t="shared" si="865"/>
        <v>0</v>
      </c>
      <c r="BI401" s="333">
        <f t="shared" si="865"/>
        <v>0</v>
      </c>
      <c r="BJ401" s="333">
        <f t="shared" si="865"/>
        <v>0</v>
      </c>
      <c r="BK401" s="333">
        <f t="shared" si="865"/>
        <v>0</v>
      </c>
      <c r="BL401" s="333">
        <f t="shared" si="865"/>
        <v>0</v>
      </c>
      <c r="BM401" s="333">
        <f t="shared" si="865"/>
        <v>0</v>
      </c>
      <c r="BN401" s="334">
        <f t="shared" si="871"/>
        <v>2</v>
      </c>
      <c r="BO401" s="87">
        <f t="shared" si="872"/>
        <v>2014</v>
      </c>
      <c r="BP401" s="87"/>
    </row>
    <row r="402" spans="1:68" s="35" customFormat="1" ht="10.5" customHeight="1" x14ac:dyDescent="0.2">
      <c r="A402" s="87" t="str">
        <f t="shared" si="866"/>
        <v>2013-14E400000083</v>
      </c>
      <c r="B402" s="87" t="str">
        <f t="shared" si="852"/>
        <v>Y60</v>
      </c>
      <c r="C402" s="87" t="str">
        <f t="shared" si="853"/>
        <v>2013-14</v>
      </c>
      <c r="D402" s="35" t="s">
        <v>526</v>
      </c>
      <c r="E402" s="42"/>
      <c r="F402" s="86" t="str">
        <f t="shared" si="873"/>
        <v>Y60</v>
      </c>
      <c r="G402" s="86" t="str">
        <f t="shared" si="873"/>
        <v>E40000008</v>
      </c>
      <c r="H402" s="87" t="str">
        <f t="shared" si="873"/>
        <v>Midlands</v>
      </c>
      <c r="I402" s="292">
        <f t="shared" si="858"/>
        <v>596</v>
      </c>
      <c r="J402" s="292">
        <f t="shared" si="858"/>
        <v>118</v>
      </c>
      <c r="K402" s="292">
        <f t="shared" si="858"/>
        <v>52</v>
      </c>
      <c r="L402" s="292">
        <f t="shared" si="858"/>
        <v>15</v>
      </c>
      <c r="M402" s="292"/>
      <c r="N402" s="292"/>
      <c r="O402" s="292"/>
      <c r="P402" s="292"/>
      <c r="Q402" s="292">
        <f t="shared" si="859"/>
        <v>0</v>
      </c>
      <c r="R402" s="292">
        <f t="shared" si="859"/>
        <v>0</v>
      </c>
      <c r="S402" s="292"/>
      <c r="T402" s="284">
        <f t="shared" si="867"/>
        <v>0</v>
      </c>
      <c r="U402" s="285" t="s">
        <v>80</v>
      </c>
      <c r="V402" s="285" t="s">
        <v>80</v>
      </c>
      <c r="W402" s="285" t="s">
        <v>80</v>
      </c>
      <c r="X402" s="289">
        <f t="shared" si="868"/>
        <v>0</v>
      </c>
      <c r="Y402" s="290" t="s">
        <v>80</v>
      </c>
      <c r="Z402" s="290" t="s">
        <v>80</v>
      </c>
      <c r="AA402" s="290" t="s">
        <v>80</v>
      </c>
      <c r="AB402" s="289">
        <f t="shared" si="869"/>
        <v>0</v>
      </c>
      <c r="AC402" s="290" t="s">
        <v>80</v>
      </c>
      <c r="AD402" s="290" t="s">
        <v>80</v>
      </c>
      <c r="AE402" s="290" t="s">
        <v>80</v>
      </c>
      <c r="AF402" s="287">
        <f t="shared" si="870"/>
        <v>0</v>
      </c>
      <c r="AG402" s="288" t="s">
        <v>80</v>
      </c>
      <c r="AH402" s="288" t="s">
        <v>80</v>
      </c>
      <c r="AI402" s="287">
        <f t="shared" si="860"/>
        <v>0</v>
      </c>
      <c r="AJ402" s="284">
        <f t="shared" si="860"/>
        <v>168</v>
      </c>
      <c r="AK402" s="284">
        <f t="shared" si="860"/>
        <v>205</v>
      </c>
      <c r="AL402" s="284"/>
      <c r="AM402" s="284"/>
      <c r="AN402" s="284">
        <f t="shared" si="861"/>
        <v>1574</v>
      </c>
      <c r="AO402" s="284">
        <f t="shared" si="861"/>
        <v>1646</v>
      </c>
      <c r="AP402" s="291"/>
      <c r="AQ402" s="291"/>
      <c r="AR402" s="284">
        <f t="shared" si="864"/>
        <v>23</v>
      </c>
      <c r="AS402" s="284">
        <f t="shared" si="864"/>
        <v>576</v>
      </c>
      <c r="AT402" s="284">
        <f t="shared" si="864"/>
        <v>5</v>
      </c>
      <c r="AU402" s="284">
        <f t="shared" si="864"/>
        <v>49</v>
      </c>
      <c r="AV402" s="286">
        <f t="shared" si="864"/>
        <v>0</v>
      </c>
      <c r="AW402" s="286">
        <f t="shared" si="864"/>
        <v>0</v>
      </c>
      <c r="AX402" s="286">
        <f t="shared" si="864"/>
        <v>208</v>
      </c>
      <c r="AY402" s="286">
        <f t="shared" si="864"/>
        <v>227</v>
      </c>
      <c r="AZ402" s="286">
        <f t="shared" si="864"/>
        <v>222</v>
      </c>
      <c r="BA402" s="286">
        <f t="shared" si="864"/>
        <v>373</v>
      </c>
      <c r="BB402" s="151"/>
      <c r="BC402" s="287">
        <f t="shared" si="865"/>
        <v>0</v>
      </c>
      <c r="BD402" s="287">
        <f t="shared" si="865"/>
        <v>0</v>
      </c>
      <c r="BE402" s="284">
        <f t="shared" si="865"/>
        <v>0</v>
      </c>
      <c r="BF402" s="284">
        <f t="shared" si="865"/>
        <v>0</v>
      </c>
      <c r="BG402" s="284">
        <f t="shared" si="865"/>
        <v>0</v>
      </c>
      <c r="BH402" s="333">
        <f t="shared" si="865"/>
        <v>0</v>
      </c>
      <c r="BI402" s="333">
        <f t="shared" si="865"/>
        <v>0</v>
      </c>
      <c r="BJ402" s="333">
        <f t="shared" si="865"/>
        <v>0</v>
      </c>
      <c r="BK402" s="333">
        <f t="shared" si="865"/>
        <v>0</v>
      </c>
      <c r="BL402" s="333">
        <f t="shared" si="865"/>
        <v>0</v>
      </c>
      <c r="BM402" s="333">
        <f t="shared" si="865"/>
        <v>0</v>
      </c>
      <c r="BN402" s="334">
        <f t="shared" si="871"/>
        <v>3</v>
      </c>
      <c r="BO402" s="87">
        <f t="shared" si="872"/>
        <v>2014</v>
      </c>
      <c r="BP402" s="87"/>
    </row>
    <row r="403" spans="1:68" s="35" customFormat="1" ht="10.5" customHeight="1" x14ac:dyDescent="0.2">
      <c r="A403" s="87" t="str">
        <f t="shared" si="866"/>
        <v>2014-15E400000084</v>
      </c>
      <c r="B403" s="87" t="str">
        <f t="shared" si="852"/>
        <v>Y60</v>
      </c>
      <c r="C403" s="87" t="str">
        <f t="shared" si="853"/>
        <v>2014-15</v>
      </c>
      <c r="D403" s="35" t="s">
        <v>514</v>
      </c>
      <c r="E403" s="42"/>
      <c r="F403" s="86" t="str">
        <f t="shared" si="873"/>
        <v>Y60</v>
      </c>
      <c r="G403" s="86" t="str">
        <f t="shared" si="873"/>
        <v>E40000008</v>
      </c>
      <c r="H403" s="87" t="str">
        <f t="shared" si="873"/>
        <v>Midlands</v>
      </c>
      <c r="I403" s="292">
        <f t="shared" si="858"/>
        <v>573</v>
      </c>
      <c r="J403" s="292">
        <f t="shared" si="858"/>
        <v>138</v>
      </c>
      <c r="K403" s="292">
        <f t="shared" si="858"/>
        <v>64</v>
      </c>
      <c r="L403" s="292">
        <f t="shared" si="858"/>
        <v>21</v>
      </c>
      <c r="M403" s="292"/>
      <c r="N403" s="292"/>
      <c r="O403" s="292"/>
      <c r="P403" s="292"/>
      <c r="Q403" s="292">
        <f t="shared" si="859"/>
        <v>0</v>
      </c>
      <c r="R403" s="292">
        <f t="shared" si="859"/>
        <v>0</v>
      </c>
      <c r="S403" s="292"/>
      <c r="T403" s="284">
        <f t="shared" si="867"/>
        <v>0</v>
      </c>
      <c r="U403" s="285" t="s">
        <v>80</v>
      </c>
      <c r="V403" s="285" t="s">
        <v>80</v>
      </c>
      <c r="W403" s="285" t="s">
        <v>80</v>
      </c>
      <c r="X403" s="289">
        <f t="shared" si="868"/>
        <v>0</v>
      </c>
      <c r="Y403" s="290" t="s">
        <v>80</v>
      </c>
      <c r="Z403" s="290" t="s">
        <v>80</v>
      </c>
      <c r="AA403" s="290" t="s">
        <v>80</v>
      </c>
      <c r="AB403" s="289">
        <f t="shared" si="869"/>
        <v>0</v>
      </c>
      <c r="AC403" s="290" t="s">
        <v>80</v>
      </c>
      <c r="AD403" s="290" t="s">
        <v>80</v>
      </c>
      <c r="AE403" s="290" t="s">
        <v>80</v>
      </c>
      <c r="AF403" s="287">
        <f t="shared" si="870"/>
        <v>0</v>
      </c>
      <c r="AG403" s="288" t="s">
        <v>80</v>
      </c>
      <c r="AH403" s="288" t="s">
        <v>80</v>
      </c>
      <c r="AI403" s="287">
        <f t="shared" si="860"/>
        <v>0</v>
      </c>
      <c r="AJ403" s="284">
        <f t="shared" si="860"/>
        <v>172</v>
      </c>
      <c r="AK403" s="284">
        <f t="shared" si="860"/>
        <v>210</v>
      </c>
      <c r="AL403" s="284"/>
      <c r="AM403" s="284"/>
      <c r="AN403" s="284">
        <f t="shared" si="861"/>
        <v>1414</v>
      </c>
      <c r="AO403" s="284">
        <f t="shared" si="861"/>
        <v>1456</v>
      </c>
      <c r="AP403" s="291"/>
      <c r="AQ403" s="291"/>
      <c r="AR403" s="284">
        <f t="shared" si="864"/>
        <v>50</v>
      </c>
      <c r="AS403" s="284">
        <f t="shared" si="864"/>
        <v>563</v>
      </c>
      <c r="AT403" s="284">
        <f t="shared" si="864"/>
        <v>15</v>
      </c>
      <c r="AU403" s="284">
        <f t="shared" si="864"/>
        <v>61</v>
      </c>
      <c r="AV403" s="286">
        <f t="shared" si="864"/>
        <v>0</v>
      </c>
      <c r="AW403" s="286">
        <f t="shared" si="864"/>
        <v>0</v>
      </c>
      <c r="AX403" s="286">
        <f t="shared" si="864"/>
        <v>211</v>
      </c>
      <c r="AY403" s="286">
        <f t="shared" si="864"/>
        <v>235</v>
      </c>
      <c r="AZ403" s="286">
        <f t="shared" si="864"/>
        <v>192</v>
      </c>
      <c r="BA403" s="286">
        <f t="shared" si="864"/>
        <v>341</v>
      </c>
      <c r="BB403" s="151"/>
      <c r="BC403" s="287">
        <f t="shared" si="865"/>
        <v>0</v>
      </c>
      <c r="BD403" s="287">
        <f t="shared" si="865"/>
        <v>0</v>
      </c>
      <c r="BE403" s="284">
        <f t="shared" si="865"/>
        <v>0</v>
      </c>
      <c r="BF403" s="284">
        <f t="shared" si="865"/>
        <v>0</v>
      </c>
      <c r="BG403" s="284">
        <f t="shared" si="865"/>
        <v>0</v>
      </c>
      <c r="BH403" s="333">
        <f t="shared" si="865"/>
        <v>0</v>
      </c>
      <c r="BI403" s="333">
        <f t="shared" si="865"/>
        <v>0</v>
      </c>
      <c r="BJ403" s="333">
        <f t="shared" si="865"/>
        <v>0</v>
      </c>
      <c r="BK403" s="333">
        <f t="shared" si="865"/>
        <v>0</v>
      </c>
      <c r="BL403" s="333">
        <f t="shared" si="865"/>
        <v>0</v>
      </c>
      <c r="BM403" s="333">
        <f t="shared" si="865"/>
        <v>0</v>
      </c>
      <c r="BN403" s="334">
        <f t="shared" si="871"/>
        <v>4</v>
      </c>
      <c r="BO403" s="87">
        <f t="shared" si="872"/>
        <v>2014</v>
      </c>
      <c r="BP403" s="87"/>
    </row>
    <row r="404" spans="1:68" s="35" customFormat="1" ht="10.5" customHeight="1" x14ac:dyDescent="0.2">
      <c r="A404" s="87" t="str">
        <f t="shared" si="866"/>
        <v>2014-15E400000085</v>
      </c>
      <c r="B404" s="87" t="str">
        <f t="shared" si="852"/>
        <v>Y60</v>
      </c>
      <c r="C404" s="87" t="str">
        <f t="shared" si="853"/>
        <v>2014-15</v>
      </c>
      <c r="D404" s="35" t="s">
        <v>516</v>
      </c>
      <c r="E404" s="42"/>
      <c r="F404" s="86" t="str">
        <f t="shared" si="873"/>
        <v>Y60</v>
      </c>
      <c r="G404" s="86" t="str">
        <f t="shared" si="873"/>
        <v>E40000008</v>
      </c>
      <c r="H404" s="87" t="str">
        <f t="shared" si="873"/>
        <v>Midlands</v>
      </c>
      <c r="I404" s="292">
        <f t="shared" si="858"/>
        <v>553</v>
      </c>
      <c r="J404" s="292">
        <f t="shared" si="858"/>
        <v>129</v>
      </c>
      <c r="K404" s="292">
        <f t="shared" si="858"/>
        <v>72</v>
      </c>
      <c r="L404" s="292">
        <f t="shared" si="858"/>
        <v>30</v>
      </c>
      <c r="M404" s="292"/>
      <c r="N404" s="292"/>
      <c r="O404" s="292"/>
      <c r="P404" s="292"/>
      <c r="Q404" s="292">
        <f t="shared" si="859"/>
        <v>0</v>
      </c>
      <c r="R404" s="292">
        <f t="shared" si="859"/>
        <v>0</v>
      </c>
      <c r="S404" s="292"/>
      <c r="T404" s="284">
        <f t="shared" si="867"/>
        <v>0</v>
      </c>
      <c r="U404" s="285" t="s">
        <v>80</v>
      </c>
      <c r="V404" s="285" t="s">
        <v>80</v>
      </c>
      <c r="W404" s="285" t="s">
        <v>80</v>
      </c>
      <c r="X404" s="289">
        <f t="shared" si="868"/>
        <v>0</v>
      </c>
      <c r="Y404" s="290" t="s">
        <v>80</v>
      </c>
      <c r="Z404" s="290" t="s">
        <v>80</v>
      </c>
      <c r="AA404" s="290" t="s">
        <v>80</v>
      </c>
      <c r="AB404" s="289">
        <f t="shared" si="869"/>
        <v>0</v>
      </c>
      <c r="AC404" s="290" t="s">
        <v>80</v>
      </c>
      <c r="AD404" s="290" t="s">
        <v>80</v>
      </c>
      <c r="AE404" s="290" t="s">
        <v>80</v>
      </c>
      <c r="AF404" s="287">
        <f t="shared" si="870"/>
        <v>0</v>
      </c>
      <c r="AG404" s="288" t="s">
        <v>80</v>
      </c>
      <c r="AH404" s="288" t="s">
        <v>80</v>
      </c>
      <c r="AI404" s="287">
        <f t="shared" si="860"/>
        <v>0</v>
      </c>
      <c r="AJ404" s="284">
        <f t="shared" si="860"/>
        <v>171</v>
      </c>
      <c r="AK404" s="284">
        <f t="shared" si="860"/>
        <v>227</v>
      </c>
      <c r="AL404" s="284"/>
      <c r="AM404" s="284"/>
      <c r="AN404" s="284">
        <f t="shared" si="861"/>
        <v>1622</v>
      </c>
      <c r="AO404" s="284">
        <f t="shared" si="861"/>
        <v>1705</v>
      </c>
      <c r="AP404" s="291"/>
      <c r="AQ404" s="291"/>
      <c r="AR404" s="284">
        <f t="shared" si="864"/>
        <v>42</v>
      </c>
      <c r="AS404" s="284">
        <f t="shared" si="864"/>
        <v>527</v>
      </c>
      <c r="AT404" s="284">
        <f t="shared" si="864"/>
        <v>17</v>
      </c>
      <c r="AU404" s="284">
        <f t="shared" si="864"/>
        <v>68</v>
      </c>
      <c r="AV404" s="286">
        <f t="shared" si="864"/>
        <v>0</v>
      </c>
      <c r="AW404" s="286">
        <f t="shared" si="864"/>
        <v>0</v>
      </c>
      <c r="AX404" s="286">
        <f t="shared" si="864"/>
        <v>209</v>
      </c>
      <c r="AY404" s="286">
        <f t="shared" si="864"/>
        <v>246</v>
      </c>
      <c r="AZ404" s="286">
        <f t="shared" si="864"/>
        <v>231</v>
      </c>
      <c r="BA404" s="286">
        <f t="shared" si="864"/>
        <v>397</v>
      </c>
      <c r="BB404" s="151"/>
      <c r="BC404" s="287">
        <f t="shared" si="865"/>
        <v>0</v>
      </c>
      <c r="BD404" s="287">
        <f t="shared" si="865"/>
        <v>0</v>
      </c>
      <c r="BE404" s="284">
        <f t="shared" si="865"/>
        <v>0</v>
      </c>
      <c r="BF404" s="284">
        <f t="shared" si="865"/>
        <v>0</v>
      </c>
      <c r="BG404" s="284">
        <f t="shared" si="865"/>
        <v>0</v>
      </c>
      <c r="BH404" s="333">
        <f t="shared" si="865"/>
        <v>0</v>
      </c>
      <c r="BI404" s="333">
        <f t="shared" si="865"/>
        <v>0</v>
      </c>
      <c r="BJ404" s="333">
        <f t="shared" si="865"/>
        <v>0</v>
      </c>
      <c r="BK404" s="333">
        <f t="shared" si="865"/>
        <v>0</v>
      </c>
      <c r="BL404" s="333">
        <f t="shared" si="865"/>
        <v>0</v>
      </c>
      <c r="BM404" s="333">
        <f t="shared" si="865"/>
        <v>0</v>
      </c>
      <c r="BN404" s="334">
        <f t="shared" si="871"/>
        <v>5</v>
      </c>
      <c r="BO404" s="87">
        <f t="shared" si="872"/>
        <v>2014</v>
      </c>
      <c r="BP404" s="87"/>
    </row>
    <row r="405" spans="1:68" s="35" customFormat="1" ht="10.5" customHeight="1" x14ac:dyDescent="0.2">
      <c r="A405" s="87" t="str">
        <f t="shared" si="866"/>
        <v>2014-15E400000086</v>
      </c>
      <c r="B405" s="87" t="str">
        <f t="shared" si="852"/>
        <v>Y60</v>
      </c>
      <c r="C405" s="87" t="str">
        <f t="shared" si="853"/>
        <v>2014-15</v>
      </c>
      <c r="D405" s="35" t="s">
        <v>517</v>
      </c>
      <c r="E405" s="42"/>
      <c r="F405" s="86" t="str">
        <f t="shared" si="873"/>
        <v>Y60</v>
      </c>
      <c r="G405" s="86" t="str">
        <f t="shared" si="873"/>
        <v>E40000008</v>
      </c>
      <c r="H405" s="87" t="str">
        <f t="shared" si="873"/>
        <v>Midlands</v>
      </c>
      <c r="I405" s="292">
        <f t="shared" si="858"/>
        <v>526</v>
      </c>
      <c r="J405" s="292">
        <f t="shared" si="858"/>
        <v>123</v>
      </c>
      <c r="K405" s="292">
        <f t="shared" si="858"/>
        <v>66</v>
      </c>
      <c r="L405" s="292">
        <f t="shared" si="858"/>
        <v>25</v>
      </c>
      <c r="M405" s="292"/>
      <c r="N405" s="292"/>
      <c r="O405" s="292"/>
      <c r="P405" s="292"/>
      <c r="Q405" s="292">
        <f t="shared" si="859"/>
        <v>0</v>
      </c>
      <c r="R405" s="292">
        <f t="shared" si="859"/>
        <v>0</v>
      </c>
      <c r="S405" s="292"/>
      <c r="T405" s="284">
        <f t="shared" si="867"/>
        <v>0</v>
      </c>
      <c r="U405" s="285" t="s">
        <v>80</v>
      </c>
      <c r="V405" s="285" t="s">
        <v>80</v>
      </c>
      <c r="W405" s="285" t="s">
        <v>80</v>
      </c>
      <c r="X405" s="289">
        <f t="shared" si="868"/>
        <v>0</v>
      </c>
      <c r="Y405" s="290" t="s">
        <v>80</v>
      </c>
      <c r="Z405" s="290" t="s">
        <v>80</v>
      </c>
      <c r="AA405" s="290" t="s">
        <v>80</v>
      </c>
      <c r="AB405" s="289">
        <f t="shared" si="869"/>
        <v>0</v>
      </c>
      <c r="AC405" s="290" t="s">
        <v>80</v>
      </c>
      <c r="AD405" s="290" t="s">
        <v>80</v>
      </c>
      <c r="AE405" s="290" t="s">
        <v>80</v>
      </c>
      <c r="AF405" s="287">
        <f t="shared" si="870"/>
        <v>0</v>
      </c>
      <c r="AG405" s="288" t="s">
        <v>80</v>
      </c>
      <c r="AH405" s="288" t="s">
        <v>80</v>
      </c>
      <c r="AI405" s="287">
        <f t="shared" si="860"/>
        <v>0</v>
      </c>
      <c r="AJ405" s="284">
        <f t="shared" si="860"/>
        <v>165</v>
      </c>
      <c r="AK405" s="284">
        <f t="shared" si="860"/>
        <v>226</v>
      </c>
      <c r="AL405" s="284"/>
      <c r="AM405" s="284"/>
      <c r="AN405" s="284">
        <f t="shared" si="861"/>
        <v>1556</v>
      </c>
      <c r="AO405" s="284">
        <f t="shared" si="861"/>
        <v>1595</v>
      </c>
      <c r="AP405" s="291"/>
      <c r="AQ405" s="291"/>
      <c r="AR405" s="284">
        <f t="shared" si="864"/>
        <v>37</v>
      </c>
      <c r="AS405" s="284">
        <f t="shared" si="864"/>
        <v>506</v>
      </c>
      <c r="AT405" s="284">
        <f t="shared" si="864"/>
        <v>9</v>
      </c>
      <c r="AU405" s="284">
        <f t="shared" si="864"/>
        <v>62</v>
      </c>
      <c r="AV405" s="286">
        <f t="shared" si="864"/>
        <v>0</v>
      </c>
      <c r="AW405" s="286">
        <f t="shared" si="864"/>
        <v>0</v>
      </c>
      <c r="AX405" s="286">
        <f t="shared" si="864"/>
        <v>210</v>
      </c>
      <c r="AY405" s="286">
        <f t="shared" si="864"/>
        <v>234</v>
      </c>
      <c r="AZ405" s="286">
        <f t="shared" si="864"/>
        <v>205</v>
      </c>
      <c r="BA405" s="286">
        <f t="shared" si="864"/>
        <v>386</v>
      </c>
      <c r="BB405" s="151"/>
      <c r="BC405" s="287">
        <f t="shared" si="865"/>
        <v>0</v>
      </c>
      <c r="BD405" s="287">
        <f t="shared" si="865"/>
        <v>0</v>
      </c>
      <c r="BE405" s="284">
        <f t="shared" si="865"/>
        <v>0</v>
      </c>
      <c r="BF405" s="284">
        <f t="shared" si="865"/>
        <v>0</v>
      </c>
      <c r="BG405" s="284">
        <f t="shared" si="865"/>
        <v>0</v>
      </c>
      <c r="BH405" s="333">
        <f t="shared" si="865"/>
        <v>0</v>
      </c>
      <c r="BI405" s="333">
        <f t="shared" si="865"/>
        <v>0</v>
      </c>
      <c r="BJ405" s="333">
        <f t="shared" si="865"/>
        <v>0</v>
      </c>
      <c r="BK405" s="333">
        <f t="shared" si="865"/>
        <v>0</v>
      </c>
      <c r="BL405" s="333">
        <f t="shared" si="865"/>
        <v>0</v>
      </c>
      <c r="BM405" s="333">
        <f t="shared" si="865"/>
        <v>0</v>
      </c>
      <c r="BN405" s="334">
        <f t="shared" si="871"/>
        <v>6</v>
      </c>
      <c r="BO405" s="87">
        <f t="shared" si="872"/>
        <v>2014</v>
      </c>
      <c r="BP405" s="87"/>
    </row>
    <row r="406" spans="1:68" s="35" customFormat="1" ht="10.5" customHeight="1" x14ac:dyDescent="0.2">
      <c r="A406" s="87" t="str">
        <f t="shared" si="866"/>
        <v>2014-15E400000087</v>
      </c>
      <c r="B406" s="87" t="str">
        <f t="shared" si="852"/>
        <v>Y60</v>
      </c>
      <c r="C406" s="87" t="str">
        <f t="shared" si="853"/>
        <v>2014-15</v>
      </c>
      <c r="D406" s="35" t="s">
        <v>518</v>
      </c>
      <c r="E406" s="42"/>
      <c r="F406" s="86" t="str">
        <f t="shared" si="873"/>
        <v>Y60</v>
      </c>
      <c r="G406" s="86" t="str">
        <f t="shared" si="873"/>
        <v>E40000008</v>
      </c>
      <c r="H406" s="87" t="str">
        <f t="shared" si="873"/>
        <v>Midlands</v>
      </c>
      <c r="I406" s="292">
        <f t="shared" si="858"/>
        <v>541</v>
      </c>
      <c r="J406" s="292">
        <f t="shared" si="858"/>
        <v>138</v>
      </c>
      <c r="K406" s="292">
        <f t="shared" si="858"/>
        <v>74</v>
      </c>
      <c r="L406" s="292">
        <f t="shared" si="858"/>
        <v>31</v>
      </c>
      <c r="M406" s="292"/>
      <c r="N406" s="292"/>
      <c r="O406" s="292"/>
      <c r="P406" s="292"/>
      <c r="Q406" s="292">
        <f t="shared" si="859"/>
        <v>0</v>
      </c>
      <c r="R406" s="292">
        <f t="shared" si="859"/>
        <v>0</v>
      </c>
      <c r="S406" s="292"/>
      <c r="T406" s="284">
        <f t="shared" si="867"/>
        <v>0</v>
      </c>
      <c r="U406" s="285" t="s">
        <v>80</v>
      </c>
      <c r="V406" s="285" t="s">
        <v>80</v>
      </c>
      <c r="W406" s="285" t="s">
        <v>80</v>
      </c>
      <c r="X406" s="289">
        <f t="shared" si="868"/>
        <v>0</v>
      </c>
      <c r="Y406" s="290" t="s">
        <v>80</v>
      </c>
      <c r="Z406" s="290" t="s">
        <v>80</v>
      </c>
      <c r="AA406" s="290" t="s">
        <v>80</v>
      </c>
      <c r="AB406" s="289">
        <f t="shared" si="869"/>
        <v>0</v>
      </c>
      <c r="AC406" s="290" t="s">
        <v>80</v>
      </c>
      <c r="AD406" s="290" t="s">
        <v>80</v>
      </c>
      <c r="AE406" s="290" t="s">
        <v>80</v>
      </c>
      <c r="AF406" s="287">
        <f t="shared" si="870"/>
        <v>0</v>
      </c>
      <c r="AG406" s="288" t="s">
        <v>80</v>
      </c>
      <c r="AH406" s="288" t="s">
        <v>80</v>
      </c>
      <c r="AI406" s="287">
        <f t="shared" si="860"/>
        <v>0</v>
      </c>
      <c r="AJ406" s="284">
        <f t="shared" si="860"/>
        <v>124</v>
      </c>
      <c r="AK406" s="284">
        <f t="shared" si="860"/>
        <v>162</v>
      </c>
      <c r="AL406" s="284"/>
      <c r="AM406" s="284"/>
      <c r="AN406" s="284">
        <f t="shared" si="861"/>
        <v>1496</v>
      </c>
      <c r="AO406" s="284">
        <f t="shared" si="861"/>
        <v>1580</v>
      </c>
      <c r="AP406" s="291"/>
      <c r="AQ406" s="291"/>
      <c r="AR406" s="284">
        <f t="shared" si="864"/>
        <v>47</v>
      </c>
      <c r="AS406" s="284">
        <f t="shared" si="864"/>
        <v>532</v>
      </c>
      <c r="AT406" s="284">
        <f t="shared" si="864"/>
        <v>14</v>
      </c>
      <c r="AU406" s="284">
        <f t="shared" si="864"/>
        <v>70</v>
      </c>
      <c r="AV406" s="286">
        <f t="shared" si="864"/>
        <v>0</v>
      </c>
      <c r="AW406" s="286">
        <f t="shared" si="864"/>
        <v>0</v>
      </c>
      <c r="AX406" s="286">
        <f t="shared" si="864"/>
        <v>209</v>
      </c>
      <c r="AY406" s="286">
        <f t="shared" si="864"/>
        <v>224</v>
      </c>
      <c r="AZ406" s="286">
        <f t="shared" si="864"/>
        <v>205</v>
      </c>
      <c r="BA406" s="286">
        <f t="shared" si="864"/>
        <v>406</v>
      </c>
      <c r="BB406" s="151"/>
      <c r="BC406" s="287">
        <f t="shared" si="865"/>
        <v>0</v>
      </c>
      <c r="BD406" s="287">
        <f t="shared" si="865"/>
        <v>0</v>
      </c>
      <c r="BE406" s="284">
        <f t="shared" si="865"/>
        <v>0</v>
      </c>
      <c r="BF406" s="284">
        <f t="shared" si="865"/>
        <v>0</v>
      </c>
      <c r="BG406" s="284">
        <f t="shared" si="865"/>
        <v>0</v>
      </c>
      <c r="BH406" s="333">
        <f t="shared" si="865"/>
        <v>0</v>
      </c>
      <c r="BI406" s="333">
        <f t="shared" si="865"/>
        <v>0</v>
      </c>
      <c r="BJ406" s="333">
        <f t="shared" si="865"/>
        <v>0</v>
      </c>
      <c r="BK406" s="333">
        <f t="shared" si="865"/>
        <v>0</v>
      </c>
      <c r="BL406" s="333">
        <f t="shared" si="865"/>
        <v>0</v>
      </c>
      <c r="BM406" s="333">
        <f t="shared" si="865"/>
        <v>0</v>
      </c>
      <c r="BN406" s="334">
        <f t="shared" si="871"/>
        <v>7</v>
      </c>
      <c r="BO406" s="87">
        <f t="shared" si="872"/>
        <v>2014</v>
      </c>
      <c r="BP406" s="87"/>
    </row>
    <row r="407" spans="1:68" s="35" customFormat="1" ht="10.5" customHeight="1" x14ac:dyDescent="0.2">
      <c r="A407" s="87" t="str">
        <f t="shared" si="866"/>
        <v>2014-15E400000088</v>
      </c>
      <c r="B407" s="87" t="str">
        <f t="shared" si="852"/>
        <v>Y60</v>
      </c>
      <c r="C407" s="87" t="str">
        <f t="shared" si="853"/>
        <v>2014-15</v>
      </c>
      <c r="D407" s="35" t="s">
        <v>519</v>
      </c>
      <c r="E407" s="42"/>
      <c r="F407" s="86" t="str">
        <f t="shared" si="873"/>
        <v>Y60</v>
      </c>
      <c r="G407" s="86" t="str">
        <f t="shared" si="873"/>
        <v>E40000008</v>
      </c>
      <c r="H407" s="87" t="str">
        <f t="shared" si="873"/>
        <v>Midlands</v>
      </c>
      <c r="I407" s="292">
        <f t="shared" ref="I407:L426" si="874">SUMIFS(I$729:I$10135, $BN$729:$BN$10135, $BN407,$BO$729:$BO$10135, $BO407, $B$729:$B$10135, $B407)</f>
        <v>529</v>
      </c>
      <c r="J407" s="292">
        <f t="shared" si="874"/>
        <v>140</v>
      </c>
      <c r="K407" s="292">
        <f t="shared" si="874"/>
        <v>65</v>
      </c>
      <c r="L407" s="292">
        <f t="shared" si="874"/>
        <v>27</v>
      </c>
      <c r="M407" s="292"/>
      <c r="N407" s="292"/>
      <c r="O407" s="292"/>
      <c r="P407" s="292"/>
      <c r="Q407" s="292">
        <f t="shared" ref="Q407:R426" si="875">SUMIFS(Q$729:Q$10135, $BN$729:$BN$10135, $BN407,$BO$729:$BO$10135, $BO407, $B$729:$B$10135, $B407)</f>
        <v>0</v>
      </c>
      <c r="R407" s="292">
        <f t="shared" si="875"/>
        <v>0</v>
      </c>
      <c r="S407" s="292"/>
      <c r="T407" s="284">
        <f t="shared" si="867"/>
        <v>0</v>
      </c>
      <c r="U407" s="285" t="s">
        <v>80</v>
      </c>
      <c r="V407" s="285" t="s">
        <v>80</v>
      </c>
      <c r="W407" s="285" t="s">
        <v>80</v>
      </c>
      <c r="X407" s="289">
        <f t="shared" si="868"/>
        <v>0</v>
      </c>
      <c r="Y407" s="290" t="s">
        <v>80</v>
      </c>
      <c r="Z407" s="290" t="s">
        <v>80</v>
      </c>
      <c r="AA407" s="290" t="s">
        <v>80</v>
      </c>
      <c r="AB407" s="289">
        <f t="shared" si="869"/>
        <v>0</v>
      </c>
      <c r="AC407" s="290" t="s">
        <v>80</v>
      </c>
      <c r="AD407" s="290" t="s">
        <v>80</v>
      </c>
      <c r="AE407" s="290" t="s">
        <v>80</v>
      </c>
      <c r="AF407" s="287">
        <f t="shared" si="870"/>
        <v>0</v>
      </c>
      <c r="AG407" s="288" t="s">
        <v>80</v>
      </c>
      <c r="AH407" s="288" t="s">
        <v>80</v>
      </c>
      <c r="AI407" s="287">
        <f t="shared" ref="AI407:AK426" si="876">SUMIFS(AI$729:AI$10135, $BN$729:$BN$10135, $BN407,$BO$729:$BO$10135, $BO407, $B$729:$B$10135, $B407)</f>
        <v>0</v>
      </c>
      <c r="AJ407" s="284">
        <f t="shared" si="876"/>
        <v>180</v>
      </c>
      <c r="AK407" s="284">
        <f t="shared" si="876"/>
        <v>216</v>
      </c>
      <c r="AL407" s="284"/>
      <c r="AM407" s="284"/>
      <c r="AN407" s="284">
        <f t="shared" ref="AN407:AO426" si="877">SUMIFS(AN$729:AN$10135, $BN$729:$BN$10135, $BN407,$BO$729:$BO$10135, $BO407, $B$729:$B$10135, $B407)</f>
        <v>1353</v>
      </c>
      <c r="AO407" s="284">
        <f t="shared" si="877"/>
        <v>1399</v>
      </c>
      <c r="AP407" s="291"/>
      <c r="AQ407" s="291"/>
      <c r="AR407" s="284">
        <f t="shared" ref="AR407:BA416" si="878">SUMIFS(AR$729:AR$10135, $BN$729:$BN$10135, $BN407,$BO$729:$BO$10135, $BO407, $B$729:$B$10135, $B407)</f>
        <v>35</v>
      </c>
      <c r="AS407" s="284">
        <f t="shared" si="878"/>
        <v>520</v>
      </c>
      <c r="AT407" s="284">
        <f t="shared" si="878"/>
        <v>14</v>
      </c>
      <c r="AU407" s="284">
        <f t="shared" si="878"/>
        <v>62</v>
      </c>
      <c r="AV407" s="286">
        <f t="shared" si="878"/>
        <v>0</v>
      </c>
      <c r="AW407" s="286">
        <f t="shared" si="878"/>
        <v>0</v>
      </c>
      <c r="AX407" s="286">
        <f t="shared" si="878"/>
        <v>217</v>
      </c>
      <c r="AY407" s="286">
        <f t="shared" si="878"/>
        <v>236</v>
      </c>
      <c r="AZ407" s="286">
        <f t="shared" si="878"/>
        <v>187</v>
      </c>
      <c r="BA407" s="286">
        <f t="shared" si="878"/>
        <v>385</v>
      </c>
      <c r="BB407" s="151"/>
      <c r="BC407" s="287">
        <f t="shared" ref="BC407:BM416" si="879">SUMIFS(BC$729:BC$10135, $BN$729:$BN$10135, $BN407,$BO$729:$BO$10135, $BO407, $B$729:$B$10135, $B407)</f>
        <v>0</v>
      </c>
      <c r="BD407" s="287">
        <f t="shared" si="879"/>
        <v>0</v>
      </c>
      <c r="BE407" s="284">
        <f t="shared" si="879"/>
        <v>0</v>
      </c>
      <c r="BF407" s="284">
        <f t="shared" si="879"/>
        <v>0</v>
      </c>
      <c r="BG407" s="284">
        <f t="shared" si="879"/>
        <v>0</v>
      </c>
      <c r="BH407" s="333">
        <f t="shared" si="879"/>
        <v>0</v>
      </c>
      <c r="BI407" s="333">
        <f t="shared" si="879"/>
        <v>0</v>
      </c>
      <c r="BJ407" s="333">
        <f t="shared" si="879"/>
        <v>0</v>
      </c>
      <c r="BK407" s="333">
        <f t="shared" si="879"/>
        <v>0</v>
      </c>
      <c r="BL407" s="333">
        <f t="shared" si="879"/>
        <v>0</v>
      </c>
      <c r="BM407" s="333">
        <f t="shared" si="879"/>
        <v>0</v>
      </c>
      <c r="BN407" s="334">
        <f t="shared" si="871"/>
        <v>8</v>
      </c>
      <c r="BO407" s="87">
        <f t="shared" si="872"/>
        <v>2014</v>
      </c>
      <c r="BP407" s="87"/>
    </row>
    <row r="408" spans="1:68" s="35" customFormat="1" ht="10.5" customHeight="1" x14ac:dyDescent="0.2">
      <c r="A408" s="87" t="str">
        <f t="shared" si="866"/>
        <v>2014-15E400000089</v>
      </c>
      <c r="B408" s="87" t="str">
        <f t="shared" si="852"/>
        <v>Y60</v>
      </c>
      <c r="C408" s="87" t="str">
        <f t="shared" si="853"/>
        <v>2014-15</v>
      </c>
      <c r="D408" s="35" t="s">
        <v>520</v>
      </c>
      <c r="E408" s="42"/>
      <c r="F408" s="86" t="str">
        <f t="shared" si="873"/>
        <v>Y60</v>
      </c>
      <c r="G408" s="86" t="str">
        <f t="shared" si="873"/>
        <v>E40000008</v>
      </c>
      <c r="H408" s="87" t="str">
        <f t="shared" si="873"/>
        <v>Midlands</v>
      </c>
      <c r="I408" s="292">
        <f t="shared" si="874"/>
        <v>455</v>
      </c>
      <c r="J408" s="292">
        <f t="shared" si="874"/>
        <v>127</v>
      </c>
      <c r="K408" s="292">
        <f t="shared" si="874"/>
        <v>49</v>
      </c>
      <c r="L408" s="292">
        <f t="shared" si="874"/>
        <v>25</v>
      </c>
      <c r="M408" s="292"/>
      <c r="N408" s="292"/>
      <c r="O408" s="292"/>
      <c r="P408" s="292"/>
      <c r="Q408" s="292">
        <f t="shared" si="875"/>
        <v>0</v>
      </c>
      <c r="R408" s="292">
        <f t="shared" si="875"/>
        <v>0</v>
      </c>
      <c r="S408" s="292"/>
      <c r="T408" s="284">
        <f t="shared" si="867"/>
        <v>0</v>
      </c>
      <c r="U408" s="285" t="s">
        <v>80</v>
      </c>
      <c r="V408" s="285" t="s">
        <v>80</v>
      </c>
      <c r="W408" s="285" t="s">
        <v>80</v>
      </c>
      <c r="X408" s="289">
        <f t="shared" si="868"/>
        <v>0</v>
      </c>
      <c r="Y408" s="290" t="s">
        <v>80</v>
      </c>
      <c r="Z408" s="290" t="s">
        <v>80</v>
      </c>
      <c r="AA408" s="290" t="s">
        <v>80</v>
      </c>
      <c r="AB408" s="289">
        <f t="shared" si="869"/>
        <v>0</v>
      </c>
      <c r="AC408" s="290" t="s">
        <v>80</v>
      </c>
      <c r="AD408" s="290" t="s">
        <v>80</v>
      </c>
      <c r="AE408" s="290" t="s">
        <v>80</v>
      </c>
      <c r="AF408" s="287">
        <f t="shared" si="870"/>
        <v>0</v>
      </c>
      <c r="AG408" s="288" t="s">
        <v>80</v>
      </c>
      <c r="AH408" s="288" t="s">
        <v>80</v>
      </c>
      <c r="AI408" s="287">
        <f t="shared" si="876"/>
        <v>0</v>
      </c>
      <c r="AJ408" s="284">
        <f t="shared" si="876"/>
        <v>156</v>
      </c>
      <c r="AK408" s="284">
        <f t="shared" si="876"/>
        <v>181</v>
      </c>
      <c r="AL408" s="284"/>
      <c r="AM408" s="284"/>
      <c r="AN408" s="284">
        <f t="shared" si="877"/>
        <v>1318</v>
      </c>
      <c r="AO408" s="284">
        <f t="shared" si="877"/>
        <v>1366</v>
      </c>
      <c r="AP408" s="291"/>
      <c r="AQ408" s="291"/>
      <c r="AR408" s="284">
        <f t="shared" si="878"/>
        <v>26</v>
      </c>
      <c r="AS408" s="284">
        <f t="shared" si="878"/>
        <v>435</v>
      </c>
      <c r="AT408" s="284">
        <f t="shared" si="878"/>
        <v>11</v>
      </c>
      <c r="AU408" s="284">
        <f t="shared" si="878"/>
        <v>43</v>
      </c>
      <c r="AV408" s="286">
        <f t="shared" si="878"/>
        <v>0</v>
      </c>
      <c r="AW408" s="286">
        <f t="shared" si="878"/>
        <v>0</v>
      </c>
      <c r="AX408" s="286">
        <f t="shared" si="878"/>
        <v>194</v>
      </c>
      <c r="AY408" s="286">
        <f t="shared" si="878"/>
        <v>223</v>
      </c>
      <c r="AZ408" s="286">
        <f t="shared" si="878"/>
        <v>181</v>
      </c>
      <c r="BA408" s="286">
        <f t="shared" si="878"/>
        <v>352</v>
      </c>
      <c r="BB408" s="151"/>
      <c r="BC408" s="287">
        <f t="shared" si="879"/>
        <v>0</v>
      </c>
      <c r="BD408" s="287">
        <f t="shared" si="879"/>
        <v>0</v>
      </c>
      <c r="BE408" s="284">
        <f t="shared" si="879"/>
        <v>0</v>
      </c>
      <c r="BF408" s="284">
        <f t="shared" si="879"/>
        <v>0</v>
      </c>
      <c r="BG408" s="284">
        <f t="shared" si="879"/>
        <v>0</v>
      </c>
      <c r="BH408" s="333">
        <f t="shared" si="879"/>
        <v>0</v>
      </c>
      <c r="BI408" s="333">
        <f t="shared" si="879"/>
        <v>0</v>
      </c>
      <c r="BJ408" s="333">
        <f t="shared" si="879"/>
        <v>0</v>
      </c>
      <c r="BK408" s="333">
        <f t="shared" si="879"/>
        <v>0</v>
      </c>
      <c r="BL408" s="333">
        <f t="shared" si="879"/>
        <v>0</v>
      </c>
      <c r="BM408" s="333">
        <f t="shared" si="879"/>
        <v>0</v>
      </c>
      <c r="BN408" s="334">
        <f t="shared" si="871"/>
        <v>9</v>
      </c>
      <c r="BO408" s="87">
        <f t="shared" si="872"/>
        <v>2014</v>
      </c>
      <c r="BP408" s="87"/>
    </row>
    <row r="409" spans="1:68" s="35" customFormat="1" ht="10.5" customHeight="1" x14ac:dyDescent="0.2">
      <c r="A409" s="87" t="str">
        <f t="shared" si="866"/>
        <v>2014-15E4000000810</v>
      </c>
      <c r="B409" s="87" t="str">
        <f t="shared" si="852"/>
        <v>Y60</v>
      </c>
      <c r="C409" s="87" t="str">
        <f t="shared" si="853"/>
        <v>2014-15</v>
      </c>
      <c r="D409" s="35" t="s">
        <v>521</v>
      </c>
      <c r="E409" s="42"/>
      <c r="F409" s="86" t="str">
        <f t="shared" si="873"/>
        <v>Y60</v>
      </c>
      <c r="G409" s="86" t="str">
        <f t="shared" si="873"/>
        <v>E40000008</v>
      </c>
      <c r="H409" s="87" t="str">
        <f t="shared" si="873"/>
        <v>Midlands</v>
      </c>
      <c r="I409" s="292">
        <f t="shared" si="874"/>
        <v>527</v>
      </c>
      <c r="J409" s="292">
        <f t="shared" si="874"/>
        <v>133</v>
      </c>
      <c r="K409" s="292">
        <f t="shared" si="874"/>
        <v>54</v>
      </c>
      <c r="L409" s="292">
        <f t="shared" si="874"/>
        <v>29</v>
      </c>
      <c r="M409" s="292"/>
      <c r="N409" s="292"/>
      <c r="O409" s="292"/>
      <c r="P409" s="292"/>
      <c r="Q409" s="292">
        <f t="shared" si="875"/>
        <v>0</v>
      </c>
      <c r="R409" s="292">
        <f t="shared" si="875"/>
        <v>0</v>
      </c>
      <c r="S409" s="292"/>
      <c r="T409" s="284">
        <f t="shared" si="867"/>
        <v>0</v>
      </c>
      <c r="U409" s="285" t="s">
        <v>80</v>
      </c>
      <c r="V409" s="285" t="s">
        <v>80</v>
      </c>
      <c r="W409" s="285" t="s">
        <v>80</v>
      </c>
      <c r="X409" s="289">
        <f t="shared" si="868"/>
        <v>0</v>
      </c>
      <c r="Y409" s="290" t="s">
        <v>80</v>
      </c>
      <c r="Z409" s="290" t="s">
        <v>80</v>
      </c>
      <c r="AA409" s="290" t="s">
        <v>80</v>
      </c>
      <c r="AB409" s="289">
        <f t="shared" si="869"/>
        <v>0</v>
      </c>
      <c r="AC409" s="290" t="s">
        <v>80</v>
      </c>
      <c r="AD409" s="290" t="s">
        <v>80</v>
      </c>
      <c r="AE409" s="290" t="s">
        <v>80</v>
      </c>
      <c r="AF409" s="287">
        <f t="shared" si="870"/>
        <v>0</v>
      </c>
      <c r="AG409" s="288" t="s">
        <v>80</v>
      </c>
      <c r="AH409" s="288" t="s">
        <v>80</v>
      </c>
      <c r="AI409" s="287">
        <f t="shared" si="876"/>
        <v>0</v>
      </c>
      <c r="AJ409" s="284">
        <f t="shared" si="876"/>
        <v>175</v>
      </c>
      <c r="AK409" s="284">
        <f t="shared" si="876"/>
        <v>233</v>
      </c>
      <c r="AL409" s="284"/>
      <c r="AM409" s="284"/>
      <c r="AN409" s="284">
        <f t="shared" si="877"/>
        <v>1506</v>
      </c>
      <c r="AO409" s="284">
        <f t="shared" si="877"/>
        <v>1560</v>
      </c>
      <c r="AP409" s="291"/>
      <c r="AQ409" s="291"/>
      <c r="AR409" s="284">
        <f t="shared" si="878"/>
        <v>34</v>
      </c>
      <c r="AS409" s="284">
        <f t="shared" si="878"/>
        <v>519</v>
      </c>
      <c r="AT409" s="284">
        <f t="shared" si="878"/>
        <v>11</v>
      </c>
      <c r="AU409" s="284">
        <f t="shared" si="878"/>
        <v>52</v>
      </c>
      <c r="AV409" s="286">
        <f t="shared" si="878"/>
        <v>0</v>
      </c>
      <c r="AW409" s="286">
        <f t="shared" si="878"/>
        <v>0</v>
      </c>
      <c r="AX409" s="286">
        <f t="shared" si="878"/>
        <v>240</v>
      </c>
      <c r="AY409" s="286">
        <f t="shared" si="878"/>
        <v>268</v>
      </c>
      <c r="AZ409" s="286">
        <f t="shared" si="878"/>
        <v>209</v>
      </c>
      <c r="BA409" s="286">
        <f t="shared" si="878"/>
        <v>422</v>
      </c>
      <c r="BB409" s="151"/>
      <c r="BC409" s="287">
        <f t="shared" si="879"/>
        <v>0</v>
      </c>
      <c r="BD409" s="287">
        <f t="shared" si="879"/>
        <v>0</v>
      </c>
      <c r="BE409" s="284">
        <f t="shared" si="879"/>
        <v>0</v>
      </c>
      <c r="BF409" s="284">
        <f t="shared" si="879"/>
        <v>0</v>
      </c>
      <c r="BG409" s="284">
        <f t="shared" si="879"/>
        <v>0</v>
      </c>
      <c r="BH409" s="333">
        <f t="shared" si="879"/>
        <v>0</v>
      </c>
      <c r="BI409" s="333">
        <f t="shared" si="879"/>
        <v>0</v>
      </c>
      <c r="BJ409" s="333">
        <f t="shared" si="879"/>
        <v>0</v>
      </c>
      <c r="BK409" s="333">
        <f t="shared" si="879"/>
        <v>0</v>
      </c>
      <c r="BL409" s="333">
        <f t="shared" si="879"/>
        <v>0</v>
      </c>
      <c r="BM409" s="333">
        <f t="shared" si="879"/>
        <v>0</v>
      </c>
      <c r="BN409" s="334">
        <f t="shared" si="871"/>
        <v>10</v>
      </c>
      <c r="BO409" s="87">
        <f t="shared" si="872"/>
        <v>2014</v>
      </c>
      <c r="BP409" s="87"/>
    </row>
    <row r="410" spans="1:68" s="35" customFormat="1" ht="10.5" customHeight="1" x14ac:dyDescent="0.2">
      <c r="A410" s="87" t="str">
        <f t="shared" si="866"/>
        <v>2014-15E4000000811</v>
      </c>
      <c r="B410" s="87" t="str">
        <f t="shared" si="852"/>
        <v>Y60</v>
      </c>
      <c r="C410" s="87" t="str">
        <f t="shared" si="853"/>
        <v>2014-15</v>
      </c>
      <c r="D410" s="35" t="s">
        <v>522</v>
      </c>
      <c r="E410" s="42"/>
      <c r="F410" s="86" t="str">
        <f t="shared" si="873"/>
        <v>Y60</v>
      </c>
      <c r="G410" s="86" t="str">
        <f t="shared" si="873"/>
        <v>E40000008</v>
      </c>
      <c r="H410" s="87" t="str">
        <f t="shared" si="873"/>
        <v>Midlands</v>
      </c>
      <c r="I410" s="292">
        <f t="shared" si="874"/>
        <v>556</v>
      </c>
      <c r="J410" s="292">
        <f t="shared" si="874"/>
        <v>131</v>
      </c>
      <c r="K410" s="292">
        <f t="shared" si="874"/>
        <v>67</v>
      </c>
      <c r="L410" s="292">
        <f t="shared" si="874"/>
        <v>27</v>
      </c>
      <c r="M410" s="292"/>
      <c r="N410" s="292"/>
      <c r="O410" s="292"/>
      <c r="P410" s="292"/>
      <c r="Q410" s="292">
        <f t="shared" si="875"/>
        <v>0</v>
      </c>
      <c r="R410" s="292">
        <f t="shared" si="875"/>
        <v>0</v>
      </c>
      <c r="S410" s="292"/>
      <c r="T410" s="284">
        <f t="shared" si="867"/>
        <v>0</v>
      </c>
      <c r="U410" s="285" t="s">
        <v>80</v>
      </c>
      <c r="V410" s="285" t="s">
        <v>80</v>
      </c>
      <c r="W410" s="285" t="s">
        <v>80</v>
      </c>
      <c r="X410" s="289">
        <f t="shared" si="868"/>
        <v>0</v>
      </c>
      <c r="Y410" s="290" t="s">
        <v>80</v>
      </c>
      <c r="Z410" s="290" t="s">
        <v>80</v>
      </c>
      <c r="AA410" s="290" t="s">
        <v>80</v>
      </c>
      <c r="AB410" s="289">
        <f t="shared" si="869"/>
        <v>0</v>
      </c>
      <c r="AC410" s="290" t="s">
        <v>80</v>
      </c>
      <c r="AD410" s="290" t="s">
        <v>80</v>
      </c>
      <c r="AE410" s="290" t="s">
        <v>80</v>
      </c>
      <c r="AF410" s="287">
        <f t="shared" si="870"/>
        <v>0</v>
      </c>
      <c r="AG410" s="288" t="s">
        <v>80</v>
      </c>
      <c r="AH410" s="288" t="s">
        <v>80</v>
      </c>
      <c r="AI410" s="287">
        <f t="shared" si="876"/>
        <v>0</v>
      </c>
      <c r="AJ410" s="284">
        <f t="shared" si="876"/>
        <v>210</v>
      </c>
      <c r="AK410" s="284">
        <f t="shared" si="876"/>
        <v>271</v>
      </c>
      <c r="AL410" s="284"/>
      <c r="AM410" s="284"/>
      <c r="AN410" s="284">
        <f t="shared" si="877"/>
        <v>1498</v>
      </c>
      <c r="AO410" s="284">
        <f t="shared" si="877"/>
        <v>1558</v>
      </c>
      <c r="AP410" s="291"/>
      <c r="AQ410" s="291"/>
      <c r="AR410" s="284">
        <f t="shared" si="878"/>
        <v>36</v>
      </c>
      <c r="AS410" s="284">
        <f t="shared" si="878"/>
        <v>547</v>
      </c>
      <c r="AT410" s="284">
        <f t="shared" si="878"/>
        <v>7</v>
      </c>
      <c r="AU410" s="284">
        <f t="shared" si="878"/>
        <v>66</v>
      </c>
      <c r="AV410" s="286">
        <f t="shared" si="878"/>
        <v>0</v>
      </c>
      <c r="AW410" s="286">
        <f t="shared" si="878"/>
        <v>0</v>
      </c>
      <c r="AX410" s="286">
        <f t="shared" si="878"/>
        <v>229</v>
      </c>
      <c r="AY410" s="286">
        <f t="shared" si="878"/>
        <v>256</v>
      </c>
      <c r="AZ410" s="286">
        <f t="shared" si="878"/>
        <v>206</v>
      </c>
      <c r="BA410" s="286">
        <f t="shared" si="878"/>
        <v>430</v>
      </c>
      <c r="BB410" s="151"/>
      <c r="BC410" s="287">
        <f t="shared" si="879"/>
        <v>0</v>
      </c>
      <c r="BD410" s="287">
        <f t="shared" si="879"/>
        <v>0</v>
      </c>
      <c r="BE410" s="284">
        <f t="shared" si="879"/>
        <v>0</v>
      </c>
      <c r="BF410" s="284">
        <f t="shared" si="879"/>
        <v>0</v>
      </c>
      <c r="BG410" s="284">
        <f t="shared" si="879"/>
        <v>0</v>
      </c>
      <c r="BH410" s="333">
        <f t="shared" si="879"/>
        <v>0</v>
      </c>
      <c r="BI410" s="333">
        <f t="shared" si="879"/>
        <v>0</v>
      </c>
      <c r="BJ410" s="333">
        <f t="shared" si="879"/>
        <v>0</v>
      </c>
      <c r="BK410" s="333">
        <f t="shared" si="879"/>
        <v>0</v>
      </c>
      <c r="BL410" s="333">
        <f t="shared" si="879"/>
        <v>0</v>
      </c>
      <c r="BM410" s="333">
        <f t="shared" si="879"/>
        <v>0</v>
      </c>
      <c r="BN410" s="334">
        <f t="shared" si="871"/>
        <v>11</v>
      </c>
      <c r="BO410" s="87">
        <f t="shared" si="872"/>
        <v>2014</v>
      </c>
      <c r="BP410" s="87"/>
    </row>
    <row r="411" spans="1:68" s="35" customFormat="1" ht="10.5" customHeight="1" x14ac:dyDescent="0.2">
      <c r="A411" s="87" t="str">
        <f t="shared" si="866"/>
        <v>2014-15E4000000812</v>
      </c>
      <c r="B411" s="87" t="str">
        <f t="shared" si="852"/>
        <v>Y60</v>
      </c>
      <c r="C411" s="87" t="str">
        <f t="shared" si="853"/>
        <v>2014-15</v>
      </c>
      <c r="D411" s="35" t="s">
        <v>523</v>
      </c>
      <c r="E411" s="42"/>
      <c r="F411" s="86" t="str">
        <f t="shared" si="873"/>
        <v>Y60</v>
      </c>
      <c r="G411" s="86" t="str">
        <f t="shared" si="873"/>
        <v>E40000008</v>
      </c>
      <c r="H411" s="87" t="str">
        <f t="shared" si="873"/>
        <v>Midlands</v>
      </c>
      <c r="I411" s="292">
        <f t="shared" si="874"/>
        <v>740</v>
      </c>
      <c r="J411" s="292">
        <f t="shared" si="874"/>
        <v>182</v>
      </c>
      <c r="K411" s="292">
        <f t="shared" si="874"/>
        <v>75</v>
      </c>
      <c r="L411" s="292">
        <f t="shared" si="874"/>
        <v>31</v>
      </c>
      <c r="M411" s="292"/>
      <c r="N411" s="292"/>
      <c r="O411" s="292"/>
      <c r="P411" s="292"/>
      <c r="Q411" s="292">
        <f t="shared" si="875"/>
        <v>0</v>
      </c>
      <c r="R411" s="292">
        <f t="shared" si="875"/>
        <v>0</v>
      </c>
      <c r="S411" s="292"/>
      <c r="T411" s="284">
        <f t="shared" si="867"/>
        <v>0</v>
      </c>
      <c r="U411" s="285" t="s">
        <v>80</v>
      </c>
      <c r="V411" s="285" t="s">
        <v>80</v>
      </c>
      <c r="W411" s="285" t="s">
        <v>80</v>
      </c>
      <c r="X411" s="289">
        <f t="shared" si="868"/>
        <v>0</v>
      </c>
      <c r="Y411" s="290" t="s">
        <v>80</v>
      </c>
      <c r="Z411" s="290" t="s">
        <v>80</v>
      </c>
      <c r="AA411" s="290" t="s">
        <v>80</v>
      </c>
      <c r="AB411" s="289">
        <f t="shared" si="869"/>
        <v>0</v>
      </c>
      <c r="AC411" s="290" t="s">
        <v>80</v>
      </c>
      <c r="AD411" s="290" t="s">
        <v>80</v>
      </c>
      <c r="AE411" s="290" t="s">
        <v>80</v>
      </c>
      <c r="AF411" s="287">
        <f t="shared" si="870"/>
        <v>0</v>
      </c>
      <c r="AG411" s="288" t="s">
        <v>80</v>
      </c>
      <c r="AH411" s="288" t="s">
        <v>80</v>
      </c>
      <c r="AI411" s="287">
        <f t="shared" si="876"/>
        <v>0</v>
      </c>
      <c r="AJ411" s="284">
        <f t="shared" si="876"/>
        <v>163</v>
      </c>
      <c r="AK411" s="284">
        <f t="shared" si="876"/>
        <v>230</v>
      </c>
      <c r="AL411" s="284"/>
      <c r="AM411" s="284"/>
      <c r="AN411" s="284">
        <f t="shared" si="877"/>
        <v>1544</v>
      </c>
      <c r="AO411" s="284">
        <f t="shared" si="877"/>
        <v>1610</v>
      </c>
      <c r="AP411" s="291"/>
      <c r="AQ411" s="291"/>
      <c r="AR411" s="284">
        <f t="shared" si="878"/>
        <v>45</v>
      </c>
      <c r="AS411" s="284">
        <f t="shared" si="878"/>
        <v>725</v>
      </c>
      <c r="AT411" s="284">
        <f t="shared" si="878"/>
        <v>13</v>
      </c>
      <c r="AU411" s="284">
        <f t="shared" si="878"/>
        <v>70</v>
      </c>
      <c r="AV411" s="286">
        <f t="shared" si="878"/>
        <v>0</v>
      </c>
      <c r="AW411" s="286">
        <f t="shared" si="878"/>
        <v>0</v>
      </c>
      <c r="AX411" s="286">
        <f t="shared" si="878"/>
        <v>225</v>
      </c>
      <c r="AY411" s="286">
        <f t="shared" si="878"/>
        <v>254</v>
      </c>
      <c r="AZ411" s="286">
        <f t="shared" si="878"/>
        <v>201</v>
      </c>
      <c r="BA411" s="286">
        <f t="shared" si="878"/>
        <v>431</v>
      </c>
      <c r="BB411" s="151"/>
      <c r="BC411" s="287">
        <f t="shared" si="879"/>
        <v>0</v>
      </c>
      <c r="BD411" s="287">
        <f t="shared" si="879"/>
        <v>0</v>
      </c>
      <c r="BE411" s="284">
        <f t="shared" si="879"/>
        <v>0</v>
      </c>
      <c r="BF411" s="284">
        <f t="shared" si="879"/>
        <v>0</v>
      </c>
      <c r="BG411" s="284">
        <f t="shared" si="879"/>
        <v>0</v>
      </c>
      <c r="BH411" s="333">
        <f t="shared" si="879"/>
        <v>0</v>
      </c>
      <c r="BI411" s="333">
        <f t="shared" si="879"/>
        <v>0</v>
      </c>
      <c r="BJ411" s="333">
        <f t="shared" si="879"/>
        <v>0</v>
      </c>
      <c r="BK411" s="333">
        <f t="shared" si="879"/>
        <v>0</v>
      </c>
      <c r="BL411" s="333">
        <f t="shared" si="879"/>
        <v>0</v>
      </c>
      <c r="BM411" s="333">
        <f t="shared" si="879"/>
        <v>0</v>
      </c>
      <c r="BN411" s="334">
        <f t="shared" si="871"/>
        <v>12</v>
      </c>
      <c r="BO411" s="87">
        <f t="shared" si="872"/>
        <v>2014</v>
      </c>
      <c r="BP411" s="87"/>
    </row>
    <row r="412" spans="1:68" s="35" customFormat="1" ht="10.5" customHeight="1" x14ac:dyDescent="0.2">
      <c r="A412" s="87" t="str">
        <f t="shared" si="866"/>
        <v>2014-15E400000081</v>
      </c>
      <c r="B412" s="87" t="str">
        <f t="shared" si="852"/>
        <v>Y60</v>
      </c>
      <c r="C412" s="87" t="str">
        <f t="shared" si="853"/>
        <v>2014-15</v>
      </c>
      <c r="D412" s="35" t="s">
        <v>524</v>
      </c>
      <c r="E412" s="42"/>
      <c r="F412" s="86" t="str">
        <f t="shared" si="873"/>
        <v>Y60</v>
      </c>
      <c r="G412" s="86" t="str">
        <f t="shared" si="873"/>
        <v>E40000008</v>
      </c>
      <c r="H412" s="87" t="str">
        <f t="shared" si="873"/>
        <v>Midlands</v>
      </c>
      <c r="I412" s="292">
        <f t="shared" si="874"/>
        <v>736</v>
      </c>
      <c r="J412" s="292">
        <f t="shared" si="874"/>
        <v>181</v>
      </c>
      <c r="K412" s="292">
        <f t="shared" si="874"/>
        <v>69</v>
      </c>
      <c r="L412" s="292">
        <f t="shared" si="874"/>
        <v>26</v>
      </c>
      <c r="M412" s="292"/>
      <c r="N412" s="292"/>
      <c r="O412" s="292"/>
      <c r="P412" s="292"/>
      <c r="Q412" s="292">
        <f t="shared" si="875"/>
        <v>0</v>
      </c>
      <c r="R412" s="292">
        <f t="shared" si="875"/>
        <v>0</v>
      </c>
      <c r="S412" s="292"/>
      <c r="T412" s="284">
        <f t="shared" si="867"/>
        <v>0</v>
      </c>
      <c r="U412" s="285" t="s">
        <v>80</v>
      </c>
      <c r="V412" s="285" t="s">
        <v>80</v>
      </c>
      <c r="W412" s="285" t="s">
        <v>80</v>
      </c>
      <c r="X412" s="289">
        <f t="shared" si="868"/>
        <v>0</v>
      </c>
      <c r="Y412" s="290" t="s">
        <v>80</v>
      </c>
      <c r="Z412" s="290" t="s">
        <v>80</v>
      </c>
      <c r="AA412" s="290" t="s">
        <v>80</v>
      </c>
      <c r="AB412" s="289">
        <f t="shared" si="869"/>
        <v>0</v>
      </c>
      <c r="AC412" s="290" t="s">
        <v>80</v>
      </c>
      <c r="AD412" s="290" t="s">
        <v>80</v>
      </c>
      <c r="AE412" s="290" t="s">
        <v>80</v>
      </c>
      <c r="AF412" s="287">
        <f t="shared" si="870"/>
        <v>0</v>
      </c>
      <c r="AG412" s="288" t="s">
        <v>80</v>
      </c>
      <c r="AH412" s="288" t="s">
        <v>80</v>
      </c>
      <c r="AI412" s="287">
        <f t="shared" si="876"/>
        <v>0</v>
      </c>
      <c r="AJ412" s="284">
        <f t="shared" si="876"/>
        <v>192</v>
      </c>
      <c r="AK412" s="284">
        <f t="shared" si="876"/>
        <v>260</v>
      </c>
      <c r="AL412" s="284"/>
      <c r="AM412" s="284"/>
      <c r="AN412" s="284">
        <f t="shared" si="877"/>
        <v>1523</v>
      </c>
      <c r="AO412" s="284">
        <f t="shared" si="877"/>
        <v>1575</v>
      </c>
      <c r="AP412" s="291"/>
      <c r="AQ412" s="291"/>
      <c r="AR412" s="284">
        <f t="shared" si="878"/>
        <v>33</v>
      </c>
      <c r="AS412" s="284">
        <f t="shared" si="878"/>
        <v>726</v>
      </c>
      <c r="AT412" s="284">
        <f t="shared" si="878"/>
        <v>9</v>
      </c>
      <c r="AU412" s="284">
        <f t="shared" si="878"/>
        <v>67</v>
      </c>
      <c r="AV412" s="286">
        <f t="shared" si="878"/>
        <v>0</v>
      </c>
      <c r="AW412" s="286">
        <f t="shared" si="878"/>
        <v>0</v>
      </c>
      <c r="AX412" s="286">
        <f t="shared" si="878"/>
        <v>219</v>
      </c>
      <c r="AY412" s="286">
        <f t="shared" si="878"/>
        <v>238</v>
      </c>
      <c r="AZ412" s="286">
        <f t="shared" si="878"/>
        <v>198</v>
      </c>
      <c r="BA412" s="286">
        <f t="shared" si="878"/>
        <v>415</v>
      </c>
      <c r="BB412" s="151"/>
      <c r="BC412" s="287">
        <f t="shared" si="879"/>
        <v>0</v>
      </c>
      <c r="BD412" s="287">
        <f t="shared" si="879"/>
        <v>0</v>
      </c>
      <c r="BE412" s="284">
        <f t="shared" si="879"/>
        <v>0</v>
      </c>
      <c r="BF412" s="284">
        <f t="shared" si="879"/>
        <v>0</v>
      </c>
      <c r="BG412" s="284">
        <f t="shared" si="879"/>
        <v>0</v>
      </c>
      <c r="BH412" s="333">
        <f t="shared" si="879"/>
        <v>0</v>
      </c>
      <c r="BI412" s="333">
        <f t="shared" si="879"/>
        <v>0</v>
      </c>
      <c r="BJ412" s="333">
        <f t="shared" si="879"/>
        <v>0</v>
      </c>
      <c r="BK412" s="333">
        <f t="shared" si="879"/>
        <v>0</v>
      </c>
      <c r="BL412" s="333">
        <f t="shared" si="879"/>
        <v>0</v>
      </c>
      <c r="BM412" s="333">
        <f t="shared" si="879"/>
        <v>0</v>
      </c>
      <c r="BN412" s="334">
        <f t="shared" si="871"/>
        <v>1</v>
      </c>
      <c r="BO412" s="87">
        <f t="shared" si="872"/>
        <v>2015</v>
      </c>
      <c r="BP412" s="87"/>
    </row>
    <row r="413" spans="1:68" s="35" customFormat="1" ht="10.5" customHeight="1" x14ac:dyDescent="0.2">
      <c r="A413" s="87" t="str">
        <f t="shared" si="866"/>
        <v>2014-15E400000082</v>
      </c>
      <c r="B413" s="87" t="str">
        <f t="shared" si="852"/>
        <v>Y60</v>
      </c>
      <c r="C413" s="87" t="str">
        <f t="shared" si="853"/>
        <v>2014-15</v>
      </c>
      <c r="D413" s="35" t="s">
        <v>525</v>
      </c>
      <c r="E413" s="42"/>
      <c r="F413" s="86" t="str">
        <f t="shared" si="873"/>
        <v>Y60</v>
      </c>
      <c r="G413" s="86" t="str">
        <f t="shared" si="873"/>
        <v>E40000008</v>
      </c>
      <c r="H413" s="87" t="str">
        <f t="shared" si="873"/>
        <v>Midlands</v>
      </c>
      <c r="I413" s="292">
        <f t="shared" si="874"/>
        <v>558</v>
      </c>
      <c r="J413" s="292">
        <f t="shared" si="874"/>
        <v>144</v>
      </c>
      <c r="K413" s="292">
        <f t="shared" si="874"/>
        <v>58</v>
      </c>
      <c r="L413" s="292">
        <f t="shared" si="874"/>
        <v>24</v>
      </c>
      <c r="M413" s="292"/>
      <c r="N413" s="292"/>
      <c r="O413" s="292"/>
      <c r="P413" s="292"/>
      <c r="Q413" s="292">
        <f t="shared" si="875"/>
        <v>0</v>
      </c>
      <c r="R413" s="292">
        <f t="shared" si="875"/>
        <v>0</v>
      </c>
      <c r="S413" s="292"/>
      <c r="T413" s="284">
        <f t="shared" si="867"/>
        <v>0</v>
      </c>
      <c r="U413" s="285" t="s">
        <v>80</v>
      </c>
      <c r="V413" s="285" t="s">
        <v>80</v>
      </c>
      <c r="W413" s="285" t="s">
        <v>80</v>
      </c>
      <c r="X413" s="289">
        <f t="shared" si="868"/>
        <v>0</v>
      </c>
      <c r="Y413" s="290" t="s">
        <v>80</v>
      </c>
      <c r="Z413" s="290" t="s">
        <v>80</v>
      </c>
      <c r="AA413" s="290" t="s">
        <v>80</v>
      </c>
      <c r="AB413" s="289">
        <f t="shared" si="869"/>
        <v>0</v>
      </c>
      <c r="AC413" s="290" t="s">
        <v>80</v>
      </c>
      <c r="AD413" s="290" t="s">
        <v>80</v>
      </c>
      <c r="AE413" s="290" t="s">
        <v>80</v>
      </c>
      <c r="AF413" s="287">
        <f t="shared" si="870"/>
        <v>0</v>
      </c>
      <c r="AG413" s="288" t="s">
        <v>80</v>
      </c>
      <c r="AH413" s="288" t="s">
        <v>80</v>
      </c>
      <c r="AI413" s="287">
        <f t="shared" si="876"/>
        <v>0</v>
      </c>
      <c r="AJ413" s="284">
        <f t="shared" si="876"/>
        <v>180</v>
      </c>
      <c r="AK413" s="284">
        <f t="shared" si="876"/>
        <v>246</v>
      </c>
      <c r="AL413" s="284"/>
      <c r="AM413" s="284"/>
      <c r="AN413" s="284">
        <f t="shared" si="877"/>
        <v>1350</v>
      </c>
      <c r="AO413" s="284">
        <f t="shared" si="877"/>
        <v>1406</v>
      </c>
      <c r="AP413" s="291"/>
      <c r="AQ413" s="291"/>
      <c r="AR413" s="284">
        <f t="shared" si="878"/>
        <v>41</v>
      </c>
      <c r="AS413" s="284">
        <f t="shared" si="878"/>
        <v>544</v>
      </c>
      <c r="AT413" s="284">
        <f t="shared" si="878"/>
        <v>10</v>
      </c>
      <c r="AU413" s="284">
        <f t="shared" si="878"/>
        <v>56</v>
      </c>
      <c r="AV413" s="286">
        <f t="shared" si="878"/>
        <v>0</v>
      </c>
      <c r="AW413" s="286">
        <f t="shared" si="878"/>
        <v>0</v>
      </c>
      <c r="AX413" s="286">
        <f t="shared" si="878"/>
        <v>207</v>
      </c>
      <c r="AY413" s="286">
        <f t="shared" si="878"/>
        <v>227</v>
      </c>
      <c r="AZ413" s="286">
        <f t="shared" si="878"/>
        <v>191</v>
      </c>
      <c r="BA413" s="286">
        <f t="shared" si="878"/>
        <v>369</v>
      </c>
      <c r="BB413" s="151"/>
      <c r="BC413" s="287">
        <f t="shared" si="879"/>
        <v>0</v>
      </c>
      <c r="BD413" s="287">
        <f t="shared" si="879"/>
        <v>0</v>
      </c>
      <c r="BE413" s="284">
        <f t="shared" si="879"/>
        <v>0</v>
      </c>
      <c r="BF413" s="284">
        <f t="shared" si="879"/>
        <v>0</v>
      </c>
      <c r="BG413" s="284">
        <f t="shared" si="879"/>
        <v>0</v>
      </c>
      <c r="BH413" s="333">
        <f t="shared" si="879"/>
        <v>0</v>
      </c>
      <c r="BI413" s="333">
        <f t="shared" si="879"/>
        <v>0</v>
      </c>
      <c r="BJ413" s="333">
        <f t="shared" si="879"/>
        <v>0</v>
      </c>
      <c r="BK413" s="333">
        <f t="shared" si="879"/>
        <v>0</v>
      </c>
      <c r="BL413" s="333">
        <f t="shared" si="879"/>
        <v>0</v>
      </c>
      <c r="BM413" s="333">
        <f t="shared" si="879"/>
        <v>0</v>
      </c>
      <c r="BN413" s="334">
        <f t="shared" si="871"/>
        <v>2</v>
      </c>
      <c r="BO413" s="87">
        <f t="shared" si="872"/>
        <v>2015</v>
      </c>
      <c r="BP413" s="87"/>
    </row>
    <row r="414" spans="1:68" s="35" customFormat="1" ht="10.5" customHeight="1" x14ac:dyDescent="0.2">
      <c r="A414" s="87" t="str">
        <f t="shared" si="866"/>
        <v>2014-15E400000083</v>
      </c>
      <c r="B414" s="87" t="str">
        <f t="shared" si="852"/>
        <v>Y60</v>
      </c>
      <c r="C414" s="87" t="str">
        <f t="shared" si="853"/>
        <v>2014-15</v>
      </c>
      <c r="D414" s="35" t="s">
        <v>526</v>
      </c>
      <c r="E414" s="42"/>
      <c r="F414" s="86" t="str">
        <f t="shared" si="873"/>
        <v>Y60</v>
      </c>
      <c r="G414" s="86" t="str">
        <f t="shared" si="873"/>
        <v>E40000008</v>
      </c>
      <c r="H414" s="87" t="str">
        <f t="shared" si="873"/>
        <v>Midlands</v>
      </c>
      <c r="I414" s="292">
        <f t="shared" si="874"/>
        <v>576</v>
      </c>
      <c r="J414" s="292">
        <f t="shared" si="874"/>
        <v>144</v>
      </c>
      <c r="K414" s="292">
        <f t="shared" si="874"/>
        <v>88</v>
      </c>
      <c r="L414" s="292">
        <f t="shared" si="874"/>
        <v>38</v>
      </c>
      <c r="M414" s="292"/>
      <c r="N414" s="292"/>
      <c r="O414" s="292"/>
      <c r="P414" s="292"/>
      <c r="Q414" s="292">
        <f t="shared" si="875"/>
        <v>0</v>
      </c>
      <c r="R414" s="292">
        <f t="shared" si="875"/>
        <v>0</v>
      </c>
      <c r="S414" s="292"/>
      <c r="T414" s="284">
        <f t="shared" si="867"/>
        <v>0</v>
      </c>
      <c r="U414" s="285" t="s">
        <v>80</v>
      </c>
      <c r="V414" s="285" t="s">
        <v>80</v>
      </c>
      <c r="W414" s="285" t="s">
        <v>80</v>
      </c>
      <c r="X414" s="289">
        <f t="shared" si="868"/>
        <v>0</v>
      </c>
      <c r="Y414" s="290" t="s">
        <v>80</v>
      </c>
      <c r="Z414" s="290" t="s">
        <v>80</v>
      </c>
      <c r="AA414" s="290" t="s">
        <v>80</v>
      </c>
      <c r="AB414" s="289">
        <f t="shared" si="869"/>
        <v>0</v>
      </c>
      <c r="AC414" s="290" t="s">
        <v>80</v>
      </c>
      <c r="AD414" s="290" t="s">
        <v>80</v>
      </c>
      <c r="AE414" s="290" t="s">
        <v>80</v>
      </c>
      <c r="AF414" s="287">
        <f t="shared" si="870"/>
        <v>0</v>
      </c>
      <c r="AG414" s="288" t="s">
        <v>80</v>
      </c>
      <c r="AH414" s="288" t="s">
        <v>80</v>
      </c>
      <c r="AI414" s="287">
        <f t="shared" si="876"/>
        <v>0</v>
      </c>
      <c r="AJ414" s="284">
        <f t="shared" si="876"/>
        <v>199</v>
      </c>
      <c r="AK414" s="284">
        <f t="shared" si="876"/>
        <v>265</v>
      </c>
      <c r="AL414" s="284"/>
      <c r="AM414" s="284"/>
      <c r="AN414" s="284">
        <f t="shared" si="877"/>
        <v>1532</v>
      </c>
      <c r="AO414" s="284">
        <f t="shared" si="877"/>
        <v>1580</v>
      </c>
      <c r="AP414" s="291"/>
      <c r="AQ414" s="291"/>
      <c r="AR414" s="284">
        <f t="shared" si="878"/>
        <v>43</v>
      </c>
      <c r="AS414" s="284">
        <f t="shared" si="878"/>
        <v>564</v>
      </c>
      <c r="AT414" s="284">
        <f t="shared" si="878"/>
        <v>13</v>
      </c>
      <c r="AU414" s="284">
        <f t="shared" si="878"/>
        <v>85</v>
      </c>
      <c r="AV414" s="286">
        <f t="shared" si="878"/>
        <v>0</v>
      </c>
      <c r="AW414" s="286">
        <f t="shared" si="878"/>
        <v>0</v>
      </c>
      <c r="AX414" s="286">
        <f t="shared" si="878"/>
        <v>174</v>
      </c>
      <c r="AY414" s="286">
        <f t="shared" si="878"/>
        <v>190</v>
      </c>
      <c r="AZ414" s="286">
        <f t="shared" si="878"/>
        <v>215</v>
      </c>
      <c r="BA414" s="286">
        <f t="shared" si="878"/>
        <v>437</v>
      </c>
      <c r="BB414" s="151"/>
      <c r="BC414" s="287">
        <f t="shared" si="879"/>
        <v>0</v>
      </c>
      <c r="BD414" s="287">
        <f t="shared" si="879"/>
        <v>0</v>
      </c>
      <c r="BE414" s="284">
        <f t="shared" si="879"/>
        <v>0</v>
      </c>
      <c r="BF414" s="284">
        <f t="shared" si="879"/>
        <v>0</v>
      </c>
      <c r="BG414" s="284">
        <f t="shared" si="879"/>
        <v>0</v>
      </c>
      <c r="BH414" s="333">
        <f t="shared" si="879"/>
        <v>0</v>
      </c>
      <c r="BI414" s="333">
        <f t="shared" si="879"/>
        <v>0</v>
      </c>
      <c r="BJ414" s="333">
        <f t="shared" si="879"/>
        <v>0</v>
      </c>
      <c r="BK414" s="333">
        <f t="shared" si="879"/>
        <v>0</v>
      </c>
      <c r="BL414" s="333">
        <f t="shared" si="879"/>
        <v>0</v>
      </c>
      <c r="BM414" s="333">
        <f t="shared" si="879"/>
        <v>0</v>
      </c>
      <c r="BN414" s="334">
        <f t="shared" si="871"/>
        <v>3</v>
      </c>
      <c r="BO414" s="87">
        <f t="shared" si="872"/>
        <v>2015</v>
      </c>
      <c r="BP414" s="87"/>
    </row>
    <row r="415" spans="1:68" s="35" customFormat="1" ht="10.5" customHeight="1" x14ac:dyDescent="0.2">
      <c r="A415" s="87" t="str">
        <f t="shared" si="866"/>
        <v>2015-16E400000084</v>
      </c>
      <c r="B415" s="87" t="str">
        <f t="shared" si="852"/>
        <v>Y60</v>
      </c>
      <c r="C415" s="87" t="str">
        <f t="shared" si="853"/>
        <v>2015-16</v>
      </c>
      <c r="D415" s="35" t="s">
        <v>514</v>
      </c>
      <c r="E415" s="42"/>
      <c r="F415" s="86" t="str">
        <f t="shared" si="873"/>
        <v>Y60</v>
      </c>
      <c r="G415" s="86" t="str">
        <f t="shared" si="873"/>
        <v>E40000008</v>
      </c>
      <c r="H415" s="87" t="str">
        <f t="shared" si="873"/>
        <v>Midlands</v>
      </c>
      <c r="I415" s="292">
        <f t="shared" si="874"/>
        <v>531</v>
      </c>
      <c r="J415" s="292">
        <f t="shared" si="874"/>
        <v>148</v>
      </c>
      <c r="K415" s="292">
        <f t="shared" si="874"/>
        <v>62</v>
      </c>
      <c r="L415" s="292">
        <f t="shared" si="874"/>
        <v>36</v>
      </c>
      <c r="M415" s="292"/>
      <c r="N415" s="292"/>
      <c r="O415" s="292"/>
      <c r="P415" s="292"/>
      <c r="Q415" s="292">
        <f t="shared" si="875"/>
        <v>0</v>
      </c>
      <c r="R415" s="292">
        <f t="shared" si="875"/>
        <v>0</v>
      </c>
      <c r="S415" s="292"/>
      <c r="T415" s="284">
        <f t="shared" si="867"/>
        <v>0</v>
      </c>
      <c r="U415" s="285" t="s">
        <v>80</v>
      </c>
      <c r="V415" s="285" t="s">
        <v>80</v>
      </c>
      <c r="W415" s="285" t="s">
        <v>80</v>
      </c>
      <c r="X415" s="289">
        <f t="shared" si="868"/>
        <v>0</v>
      </c>
      <c r="Y415" s="290" t="s">
        <v>80</v>
      </c>
      <c r="Z415" s="290" t="s">
        <v>80</v>
      </c>
      <c r="AA415" s="290" t="s">
        <v>80</v>
      </c>
      <c r="AB415" s="289">
        <f t="shared" si="869"/>
        <v>0</v>
      </c>
      <c r="AC415" s="290" t="s">
        <v>80</v>
      </c>
      <c r="AD415" s="290" t="s">
        <v>80</v>
      </c>
      <c r="AE415" s="290" t="s">
        <v>80</v>
      </c>
      <c r="AF415" s="287">
        <f t="shared" si="870"/>
        <v>0</v>
      </c>
      <c r="AG415" s="288" t="s">
        <v>80</v>
      </c>
      <c r="AH415" s="288" t="s">
        <v>80</v>
      </c>
      <c r="AI415" s="287">
        <f t="shared" si="876"/>
        <v>0</v>
      </c>
      <c r="AJ415" s="284">
        <f t="shared" si="876"/>
        <v>213</v>
      </c>
      <c r="AK415" s="284">
        <f t="shared" si="876"/>
        <v>290</v>
      </c>
      <c r="AL415" s="284"/>
      <c r="AM415" s="284"/>
      <c r="AN415" s="284">
        <f t="shared" si="877"/>
        <v>1347</v>
      </c>
      <c r="AO415" s="284">
        <f t="shared" si="877"/>
        <v>1381</v>
      </c>
      <c r="AP415" s="291"/>
      <c r="AQ415" s="291"/>
      <c r="AR415" s="284">
        <f t="shared" si="878"/>
        <v>38</v>
      </c>
      <c r="AS415" s="284">
        <f t="shared" si="878"/>
        <v>511</v>
      </c>
      <c r="AT415" s="284">
        <f t="shared" si="878"/>
        <v>18</v>
      </c>
      <c r="AU415" s="284">
        <f t="shared" si="878"/>
        <v>57</v>
      </c>
      <c r="AV415" s="286">
        <f t="shared" si="878"/>
        <v>0</v>
      </c>
      <c r="AW415" s="286">
        <f t="shared" si="878"/>
        <v>0</v>
      </c>
      <c r="AX415" s="286">
        <f t="shared" si="878"/>
        <v>200</v>
      </c>
      <c r="AY415" s="286">
        <f t="shared" si="878"/>
        <v>226</v>
      </c>
      <c r="AZ415" s="286">
        <f t="shared" si="878"/>
        <v>217</v>
      </c>
      <c r="BA415" s="286">
        <f t="shared" si="878"/>
        <v>347</v>
      </c>
      <c r="BB415" s="151"/>
      <c r="BC415" s="287">
        <f t="shared" si="879"/>
        <v>0</v>
      </c>
      <c r="BD415" s="287">
        <f t="shared" si="879"/>
        <v>0</v>
      </c>
      <c r="BE415" s="284">
        <f t="shared" si="879"/>
        <v>0</v>
      </c>
      <c r="BF415" s="284">
        <f t="shared" si="879"/>
        <v>0</v>
      </c>
      <c r="BG415" s="284">
        <f t="shared" si="879"/>
        <v>0</v>
      </c>
      <c r="BH415" s="333">
        <f t="shared" si="879"/>
        <v>0</v>
      </c>
      <c r="BI415" s="333">
        <f t="shared" si="879"/>
        <v>0</v>
      </c>
      <c r="BJ415" s="333">
        <f t="shared" si="879"/>
        <v>0</v>
      </c>
      <c r="BK415" s="333">
        <f t="shared" si="879"/>
        <v>0</v>
      </c>
      <c r="BL415" s="333">
        <f t="shared" si="879"/>
        <v>0</v>
      </c>
      <c r="BM415" s="333">
        <f t="shared" si="879"/>
        <v>0</v>
      </c>
      <c r="BN415" s="334">
        <f t="shared" si="871"/>
        <v>4</v>
      </c>
      <c r="BO415" s="87">
        <f t="shared" si="872"/>
        <v>2015</v>
      </c>
      <c r="BP415" s="87"/>
    </row>
    <row r="416" spans="1:68" s="35" customFormat="1" ht="10.5" customHeight="1" x14ac:dyDescent="0.2">
      <c r="A416" s="87" t="str">
        <f t="shared" si="866"/>
        <v>2015-16E400000085</v>
      </c>
      <c r="B416" s="87" t="str">
        <f t="shared" si="852"/>
        <v>Y60</v>
      </c>
      <c r="C416" s="87" t="str">
        <f t="shared" si="853"/>
        <v>2015-16</v>
      </c>
      <c r="D416" s="35" t="s">
        <v>516</v>
      </c>
      <c r="E416" s="42"/>
      <c r="F416" s="86" t="str">
        <f t="shared" si="873"/>
        <v>Y60</v>
      </c>
      <c r="G416" s="86" t="str">
        <f t="shared" si="873"/>
        <v>E40000008</v>
      </c>
      <c r="H416" s="87" t="str">
        <f t="shared" si="873"/>
        <v>Midlands</v>
      </c>
      <c r="I416" s="292">
        <f t="shared" si="874"/>
        <v>520</v>
      </c>
      <c r="J416" s="292">
        <f t="shared" si="874"/>
        <v>157</v>
      </c>
      <c r="K416" s="292">
        <f t="shared" si="874"/>
        <v>69</v>
      </c>
      <c r="L416" s="292">
        <f t="shared" si="874"/>
        <v>34</v>
      </c>
      <c r="M416" s="292"/>
      <c r="N416" s="292"/>
      <c r="O416" s="292"/>
      <c r="P416" s="292"/>
      <c r="Q416" s="292">
        <f t="shared" si="875"/>
        <v>0</v>
      </c>
      <c r="R416" s="292">
        <f t="shared" si="875"/>
        <v>0</v>
      </c>
      <c r="S416" s="292"/>
      <c r="T416" s="284">
        <f t="shared" si="867"/>
        <v>0</v>
      </c>
      <c r="U416" s="285" t="s">
        <v>80</v>
      </c>
      <c r="V416" s="285" t="s">
        <v>80</v>
      </c>
      <c r="W416" s="285" t="s">
        <v>80</v>
      </c>
      <c r="X416" s="289">
        <f t="shared" si="868"/>
        <v>0</v>
      </c>
      <c r="Y416" s="290" t="s">
        <v>80</v>
      </c>
      <c r="Z416" s="290" t="s">
        <v>80</v>
      </c>
      <c r="AA416" s="290" t="s">
        <v>80</v>
      </c>
      <c r="AB416" s="289">
        <f t="shared" si="869"/>
        <v>0</v>
      </c>
      <c r="AC416" s="290" t="s">
        <v>80</v>
      </c>
      <c r="AD416" s="290" t="s">
        <v>80</v>
      </c>
      <c r="AE416" s="290" t="s">
        <v>80</v>
      </c>
      <c r="AF416" s="287">
        <f t="shared" si="870"/>
        <v>0</v>
      </c>
      <c r="AG416" s="288" t="s">
        <v>80</v>
      </c>
      <c r="AH416" s="288" t="s">
        <v>80</v>
      </c>
      <c r="AI416" s="287">
        <f t="shared" si="876"/>
        <v>0</v>
      </c>
      <c r="AJ416" s="284">
        <f t="shared" si="876"/>
        <v>210</v>
      </c>
      <c r="AK416" s="284">
        <f t="shared" si="876"/>
        <v>279</v>
      </c>
      <c r="AL416" s="284"/>
      <c r="AM416" s="284"/>
      <c r="AN416" s="284">
        <f t="shared" si="877"/>
        <v>1534</v>
      </c>
      <c r="AO416" s="284">
        <f t="shared" si="877"/>
        <v>1555</v>
      </c>
      <c r="AP416" s="291"/>
      <c r="AQ416" s="291"/>
      <c r="AR416" s="284">
        <f t="shared" si="878"/>
        <v>48</v>
      </c>
      <c r="AS416" s="284">
        <f t="shared" si="878"/>
        <v>501</v>
      </c>
      <c r="AT416" s="284">
        <f t="shared" si="878"/>
        <v>17</v>
      </c>
      <c r="AU416" s="284">
        <f t="shared" si="878"/>
        <v>65</v>
      </c>
      <c r="AV416" s="286">
        <f t="shared" si="878"/>
        <v>0</v>
      </c>
      <c r="AW416" s="286">
        <f t="shared" si="878"/>
        <v>0</v>
      </c>
      <c r="AX416" s="286">
        <f t="shared" si="878"/>
        <v>185</v>
      </c>
      <c r="AY416" s="286">
        <f t="shared" si="878"/>
        <v>203</v>
      </c>
      <c r="AZ416" s="286">
        <f t="shared" si="878"/>
        <v>275</v>
      </c>
      <c r="BA416" s="286">
        <f t="shared" si="878"/>
        <v>478</v>
      </c>
      <c r="BB416" s="151"/>
      <c r="BC416" s="287">
        <f t="shared" si="879"/>
        <v>0</v>
      </c>
      <c r="BD416" s="287">
        <f t="shared" si="879"/>
        <v>0</v>
      </c>
      <c r="BE416" s="284">
        <f t="shared" si="879"/>
        <v>0</v>
      </c>
      <c r="BF416" s="284">
        <f t="shared" si="879"/>
        <v>0</v>
      </c>
      <c r="BG416" s="284">
        <f t="shared" si="879"/>
        <v>0</v>
      </c>
      <c r="BH416" s="333">
        <f t="shared" si="879"/>
        <v>0</v>
      </c>
      <c r="BI416" s="333">
        <f t="shared" si="879"/>
        <v>0</v>
      </c>
      <c r="BJ416" s="333">
        <f t="shared" si="879"/>
        <v>0</v>
      </c>
      <c r="BK416" s="333">
        <f t="shared" si="879"/>
        <v>0</v>
      </c>
      <c r="BL416" s="333">
        <f t="shared" si="879"/>
        <v>0</v>
      </c>
      <c r="BM416" s="333">
        <f t="shared" si="879"/>
        <v>0</v>
      </c>
      <c r="BN416" s="334">
        <f t="shared" si="871"/>
        <v>5</v>
      </c>
      <c r="BO416" s="87">
        <f t="shared" si="872"/>
        <v>2015</v>
      </c>
      <c r="BP416" s="87"/>
    </row>
    <row r="417" spans="1:68" s="35" customFormat="1" ht="10.5" customHeight="1" x14ac:dyDescent="0.2">
      <c r="A417" s="87" t="str">
        <f t="shared" si="866"/>
        <v>2015-16E400000086</v>
      </c>
      <c r="B417" s="87" t="str">
        <f t="shared" si="852"/>
        <v>Y60</v>
      </c>
      <c r="C417" s="87" t="str">
        <f t="shared" si="853"/>
        <v>2015-16</v>
      </c>
      <c r="D417" s="35" t="s">
        <v>517</v>
      </c>
      <c r="E417" s="42"/>
      <c r="F417" s="86" t="str">
        <f t="shared" ref="F417:H432" si="880">F416</f>
        <v>Y60</v>
      </c>
      <c r="G417" s="86" t="str">
        <f t="shared" si="880"/>
        <v>E40000008</v>
      </c>
      <c r="H417" s="87" t="str">
        <f t="shared" si="880"/>
        <v>Midlands</v>
      </c>
      <c r="I417" s="292">
        <f t="shared" si="874"/>
        <v>522</v>
      </c>
      <c r="J417" s="292">
        <f t="shared" si="874"/>
        <v>149</v>
      </c>
      <c r="K417" s="292">
        <f t="shared" si="874"/>
        <v>65</v>
      </c>
      <c r="L417" s="292">
        <f t="shared" si="874"/>
        <v>28</v>
      </c>
      <c r="M417" s="292"/>
      <c r="N417" s="292"/>
      <c r="O417" s="292"/>
      <c r="P417" s="292"/>
      <c r="Q417" s="292">
        <f t="shared" si="875"/>
        <v>0</v>
      </c>
      <c r="R417" s="292">
        <f t="shared" si="875"/>
        <v>0</v>
      </c>
      <c r="S417" s="292"/>
      <c r="T417" s="284">
        <f t="shared" si="867"/>
        <v>0</v>
      </c>
      <c r="U417" s="285" t="s">
        <v>80</v>
      </c>
      <c r="V417" s="285" t="s">
        <v>80</v>
      </c>
      <c r="W417" s="285" t="s">
        <v>80</v>
      </c>
      <c r="X417" s="289">
        <f t="shared" si="868"/>
        <v>0</v>
      </c>
      <c r="Y417" s="290" t="s">
        <v>80</v>
      </c>
      <c r="Z417" s="290" t="s">
        <v>80</v>
      </c>
      <c r="AA417" s="290" t="s">
        <v>80</v>
      </c>
      <c r="AB417" s="289">
        <f t="shared" si="869"/>
        <v>0</v>
      </c>
      <c r="AC417" s="290" t="s">
        <v>80</v>
      </c>
      <c r="AD417" s="290" t="s">
        <v>80</v>
      </c>
      <c r="AE417" s="290" t="s">
        <v>80</v>
      </c>
      <c r="AF417" s="287">
        <f t="shared" si="870"/>
        <v>0</v>
      </c>
      <c r="AG417" s="288" t="s">
        <v>80</v>
      </c>
      <c r="AH417" s="288" t="s">
        <v>80</v>
      </c>
      <c r="AI417" s="287">
        <f t="shared" si="876"/>
        <v>0</v>
      </c>
      <c r="AJ417" s="284">
        <f t="shared" si="876"/>
        <v>231</v>
      </c>
      <c r="AK417" s="284">
        <f t="shared" si="876"/>
        <v>273</v>
      </c>
      <c r="AL417" s="284"/>
      <c r="AM417" s="284"/>
      <c r="AN417" s="284">
        <f t="shared" si="877"/>
        <v>1468</v>
      </c>
      <c r="AO417" s="284">
        <f t="shared" si="877"/>
        <v>1486</v>
      </c>
      <c r="AP417" s="291"/>
      <c r="AQ417" s="291"/>
      <c r="AR417" s="284">
        <f t="shared" ref="AR417:BA426" si="881">SUMIFS(AR$729:AR$10135, $BN$729:$BN$10135, $BN417,$BO$729:$BO$10135, $BO417, $B$729:$B$10135, $B417)</f>
        <v>45</v>
      </c>
      <c r="AS417" s="284">
        <f t="shared" si="881"/>
        <v>505</v>
      </c>
      <c r="AT417" s="284">
        <f t="shared" si="881"/>
        <v>13</v>
      </c>
      <c r="AU417" s="284">
        <f t="shared" si="881"/>
        <v>62</v>
      </c>
      <c r="AV417" s="286">
        <f t="shared" si="881"/>
        <v>0</v>
      </c>
      <c r="AW417" s="286">
        <f t="shared" si="881"/>
        <v>0</v>
      </c>
      <c r="AX417" s="286">
        <f t="shared" si="881"/>
        <v>164</v>
      </c>
      <c r="AY417" s="286">
        <f t="shared" si="881"/>
        <v>185</v>
      </c>
      <c r="AZ417" s="286">
        <f t="shared" si="881"/>
        <v>259</v>
      </c>
      <c r="BA417" s="286">
        <f t="shared" si="881"/>
        <v>444</v>
      </c>
      <c r="BB417" s="151"/>
      <c r="BC417" s="287">
        <f t="shared" ref="BC417:BM426" si="882">SUMIFS(BC$729:BC$10135, $BN$729:$BN$10135, $BN417,$BO$729:$BO$10135, $BO417, $B$729:$B$10135, $B417)</f>
        <v>0</v>
      </c>
      <c r="BD417" s="287">
        <f t="shared" si="882"/>
        <v>0</v>
      </c>
      <c r="BE417" s="284">
        <f t="shared" si="882"/>
        <v>0</v>
      </c>
      <c r="BF417" s="284">
        <f t="shared" si="882"/>
        <v>0</v>
      </c>
      <c r="BG417" s="284">
        <f t="shared" si="882"/>
        <v>0</v>
      </c>
      <c r="BH417" s="333">
        <f t="shared" si="882"/>
        <v>0</v>
      </c>
      <c r="BI417" s="333">
        <f t="shared" si="882"/>
        <v>0</v>
      </c>
      <c r="BJ417" s="333">
        <f t="shared" si="882"/>
        <v>0</v>
      </c>
      <c r="BK417" s="333">
        <f t="shared" si="882"/>
        <v>0</v>
      </c>
      <c r="BL417" s="333">
        <f t="shared" si="882"/>
        <v>0</v>
      </c>
      <c r="BM417" s="333">
        <f t="shared" si="882"/>
        <v>0</v>
      </c>
      <c r="BN417" s="334">
        <f t="shared" si="871"/>
        <v>6</v>
      </c>
      <c r="BO417" s="87">
        <f t="shared" si="872"/>
        <v>2015</v>
      </c>
      <c r="BP417" s="87"/>
    </row>
    <row r="418" spans="1:68" s="35" customFormat="1" ht="10.5" customHeight="1" x14ac:dyDescent="0.2">
      <c r="A418" s="87" t="str">
        <f t="shared" si="866"/>
        <v>2015-16E400000087</v>
      </c>
      <c r="B418" s="87" t="str">
        <f t="shared" si="852"/>
        <v>Y60</v>
      </c>
      <c r="C418" s="87" t="str">
        <f t="shared" si="853"/>
        <v>2015-16</v>
      </c>
      <c r="D418" s="35" t="s">
        <v>518</v>
      </c>
      <c r="E418" s="42"/>
      <c r="F418" s="86" t="str">
        <f t="shared" si="880"/>
        <v>Y60</v>
      </c>
      <c r="G418" s="86" t="str">
        <f t="shared" si="880"/>
        <v>E40000008</v>
      </c>
      <c r="H418" s="87" t="str">
        <f t="shared" si="880"/>
        <v>Midlands</v>
      </c>
      <c r="I418" s="292">
        <f t="shared" si="874"/>
        <v>540</v>
      </c>
      <c r="J418" s="292">
        <f t="shared" si="874"/>
        <v>156</v>
      </c>
      <c r="K418" s="292">
        <f t="shared" si="874"/>
        <v>73</v>
      </c>
      <c r="L418" s="292">
        <f t="shared" si="874"/>
        <v>39</v>
      </c>
      <c r="M418" s="292"/>
      <c r="N418" s="292"/>
      <c r="O418" s="292"/>
      <c r="P418" s="292"/>
      <c r="Q418" s="292">
        <f t="shared" si="875"/>
        <v>0</v>
      </c>
      <c r="R418" s="292">
        <f t="shared" si="875"/>
        <v>0</v>
      </c>
      <c r="S418" s="292"/>
      <c r="T418" s="284">
        <f t="shared" si="867"/>
        <v>0</v>
      </c>
      <c r="U418" s="285" t="s">
        <v>80</v>
      </c>
      <c r="V418" s="285" t="s">
        <v>80</v>
      </c>
      <c r="W418" s="285" t="s">
        <v>80</v>
      </c>
      <c r="X418" s="289">
        <f t="shared" si="868"/>
        <v>0</v>
      </c>
      <c r="Y418" s="290" t="s">
        <v>80</v>
      </c>
      <c r="Z418" s="290" t="s">
        <v>80</v>
      </c>
      <c r="AA418" s="290" t="s">
        <v>80</v>
      </c>
      <c r="AB418" s="289">
        <f t="shared" si="869"/>
        <v>0</v>
      </c>
      <c r="AC418" s="290" t="s">
        <v>80</v>
      </c>
      <c r="AD418" s="290" t="s">
        <v>80</v>
      </c>
      <c r="AE418" s="290" t="s">
        <v>80</v>
      </c>
      <c r="AF418" s="287">
        <f t="shared" si="870"/>
        <v>0</v>
      </c>
      <c r="AG418" s="288" t="s">
        <v>80</v>
      </c>
      <c r="AH418" s="288" t="s">
        <v>80</v>
      </c>
      <c r="AI418" s="287">
        <f t="shared" si="876"/>
        <v>0</v>
      </c>
      <c r="AJ418" s="284">
        <f t="shared" si="876"/>
        <v>182</v>
      </c>
      <c r="AK418" s="284">
        <f t="shared" si="876"/>
        <v>241</v>
      </c>
      <c r="AL418" s="284"/>
      <c r="AM418" s="284"/>
      <c r="AN418" s="284">
        <f t="shared" si="877"/>
        <v>1537</v>
      </c>
      <c r="AO418" s="284">
        <f t="shared" si="877"/>
        <v>1558</v>
      </c>
      <c r="AP418" s="291"/>
      <c r="AQ418" s="291"/>
      <c r="AR418" s="284">
        <f t="shared" si="881"/>
        <v>55</v>
      </c>
      <c r="AS418" s="284">
        <f t="shared" si="881"/>
        <v>438</v>
      </c>
      <c r="AT418" s="284">
        <f t="shared" si="881"/>
        <v>19</v>
      </c>
      <c r="AU418" s="284">
        <f t="shared" si="881"/>
        <v>72</v>
      </c>
      <c r="AV418" s="286">
        <f t="shared" si="881"/>
        <v>0</v>
      </c>
      <c r="AW418" s="286">
        <f t="shared" si="881"/>
        <v>0</v>
      </c>
      <c r="AX418" s="286">
        <f t="shared" si="881"/>
        <v>163</v>
      </c>
      <c r="AY418" s="286">
        <f t="shared" si="881"/>
        <v>174</v>
      </c>
      <c r="AZ418" s="286">
        <f t="shared" si="881"/>
        <v>261</v>
      </c>
      <c r="BA418" s="286">
        <f t="shared" si="881"/>
        <v>455</v>
      </c>
      <c r="BB418" s="151"/>
      <c r="BC418" s="287">
        <f t="shared" si="882"/>
        <v>0</v>
      </c>
      <c r="BD418" s="287">
        <f t="shared" si="882"/>
        <v>0</v>
      </c>
      <c r="BE418" s="284">
        <f t="shared" si="882"/>
        <v>0</v>
      </c>
      <c r="BF418" s="284">
        <f t="shared" si="882"/>
        <v>0</v>
      </c>
      <c r="BG418" s="284">
        <f t="shared" si="882"/>
        <v>0</v>
      </c>
      <c r="BH418" s="333">
        <f t="shared" si="882"/>
        <v>0</v>
      </c>
      <c r="BI418" s="333">
        <f t="shared" si="882"/>
        <v>0</v>
      </c>
      <c r="BJ418" s="333">
        <f t="shared" si="882"/>
        <v>0</v>
      </c>
      <c r="BK418" s="333">
        <f t="shared" si="882"/>
        <v>0</v>
      </c>
      <c r="BL418" s="333">
        <f t="shared" si="882"/>
        <v>0</v>
      </c>
      <c r="BM418" s="333">
        <f t="shared" si="882"/>
        <v>0</v>
      </c>
      <c r="BN418" s="334">
        <f t="shared" si="871"/>
        <v>7</v>
      </c>
      <c r="BO418" s="87">
        <f t="shared" si="872"/>
        <v>2015</v>
      </c>
      <c r="BP418" s="87"/>
    </row>
    <row r="419" spans="1:68" s="35" customFormat="1" ht="10.5" customHeight="1" x14ac:dyDescent="0.2">
      <c r="A419" s="87" t="str">
        <f t="shared" si="866"/>
        <v>2015-16E400000088</v>
      </c>
      <c r="B419" s="87" t="str">
        <f t="shared" si="852"/>
        <v>Y60</v>
      </c>
      <c r="C419" s="87" t="str">
        <f t="shared" si="853"/>
        <v>2015-16</v>
      </c>
      <c r="D419" s="35" t="s">
        <v>519</v>
      </c>
      <c r="E419" s="42"/>
      <c r="F419" s="86" t="str">
        <f t="shared" si="880"/>
        <v>Y60</v>
      </c>
      <c r="G419" s="86" t="str">
        <f t="shared" si="880"/>
        <v>E40000008</v>
      </c>
      <c r="H419" s="87" t="str">
        <f t="shared" si="880"/>
        <v>Midlands</v>
      </c>
      <c r="I419" s="292">
        <f t="shared" si="874"/>
        <v>510</v>
      </c>
      <c r="J419" s="292">
        <f t="shared" si="874"/>
        <v>141</v>
      </c>
      <c r="K419" s="292">
        <f t="shared" si="874"/>
        <v>70</v>
      </c>
      <c r="L419" s="292">
        <f t="shared" si="874"/>
        <v>39</v>
      </c>
      <c r="M419" s="292"/>
      <c r="N419" s="292"/>
      <c r="O419" s="292"/>
      <c r="P419" s="292"/>
      <c r="Q419" s="292">
        <f t="shared" si="875"/>
        <v>0</v>
      </c>
      <c r="R419" s="292">
        <f t="shared" si="875"/>
        <v>0</v>
      </c>
      <c r="S419" s="292"/>
      <c r="T419" s="284">
        <f t="shared" si="867"/>
        <v>0</v>
      </c>
      <c r="U419" s="285" t="s">
        <v>80</v>
      </c>
      <c r="V419" s="285" t="s">
        <v>80</v>
      </c>
      <c r="W419" s="285" t="s">
        <v>80</v>
      </c>
      <c r="X419" s="289">
        <f t="shared" si="868"/>
        <v>0</v>
      </c>
      <c r="Y419" s="290" t="s">
        <v>80</v>
      </c>
      <c r="Z419" s="290" t="s">
        <v>80</v>
      </c>
      <c r="AA419" s="290" t="s">
        <v>80</v>
      </c>
      <c r="AB419" s="289">
        <f t="shared" si="869"/>
        <v>0</v>
      </c>
      <c r="AC419" s="290" t="s">
        <v>80</v>
      </c>
      <c r="AD419" s="290" t="s">
        <v>80</v>
      </c>
      <c r="AE419" s="290" t="s">
        <v>80</v>
      </c>
      <c r="AF419" s="287">
        <f t="shared" si="870"/>
        <v>0</v>
      </c>
      <c r="AG419" s="288" t="s">
        <v>80</v>
      </c>
      <c r="AH419" s="288" t="s">
        <v>80</v>
      </c>
      <c r="AI419" s="287">
        <f t="shared" si="876"/>
        <v>0</v>
      </c>
      <c r="AJ419" s="284">
        <f t="shared" si="876"/>
        <v>192</v>
      </c>
      <c r="AK419" s="284">
        <f t="shared" si="876"/>
        <v>245</v>
      </c>
      <c r="AL419" s="284"/>
      <c r="AM419" s="284"/>
      <c r="AN419" s="284">
        <f t="shared" si="877"/>
        <v>1379</v>
      </c>
      <c r="AO419" s="284">
        <f t="shared" si="877"/>
        <v>1403</v>
      </c>
      <c r="AP419" s="291"/>
      <c r="AQ419" s="291"/>
      <c r="AR419" s="284">
        <f t="shared" si="881"/>
        <v>42</v>
      </c>
      <c r="AS419" s="284">
        <f t="shared" si="881"/>
        <v>489</v>
      </c>
      <c r="AT419" s="284">
        <f t="shared" si="881"/>
        <v>17</v>
      </c>
      <c r="AU419" s="284">
        <f t="shared" si="881"/>
        <v>63</v>
      </c>
      <c r="AV419" s="286">
        <f t="shared" si="881"/>
        <v>0</v>
      </c>
      <c r="AW419" s="286">
        <f t="shared" si="881"/>
        <v>0</v>
      </c>
      <c r="AX419" s="286">
        <f t="shared" si="881"/>
        <v>167</v>
      </c>
      <c r="AY419" s="286">
        <f t="shared" si="881"/>
        <v>192</v>
      </c>
      <c r="AZ419" s="286">
        <f t="shared" si="881"/>
        <v>243</v>
      </c>
      <c r="BA419" s="286">
        <f t="shared" si="881"/>
        <v>419</v>
      </c>
      <c r="BB419" s="151"/>
      <c r="BC419" s="287">
        <f t="shared" si="882"/>
        <v>0</v>
      </c>
      <c r="BD419" s="287">
        <f t="shared" si="882"/>
        <v>0</v>
      </c>
      <c r="BE419" s="284">
        <f t="shared" si="882"/>
        <v>0</v>
      </c>
      <c r="BF419" s="284">
        <f t="shared" si="882"/>
        <v>0</v>
      </c>
      <c r="BG419" s="284">
        <f t="shared" si="882"/>
        <v>0</v>
      </c>
      <c r="BH419" s="333">
        <f t="shared" si="882"/>
        <v>0</v>
      </c>
      <c r="BI419" s="333">
        <f t="shared" si="882"/>
        <v>0</v>
      </c>
      <c r="BJ419" s="333">
        <f t="shared" si="882"/>
        <v>0</v>
      </c>
      <c r="BK419" s="333">
        <f t="shared" si="882"/>
        <v>0</v>
      </c>
      <c r="BL419" s="333">
        <f t="shared" si="882"/>
        <v>0</v>
      </c>
      <c r="BM419" s="333">
        <f t="shared" si="882"/>
        <v>0</v>
      </c>
      <c r="BN419" s="334">
        <f t="shared" si="871"/>
        <v>8</v>
      </c>
      <c r="BO419" s="87">
        <f t="shared" si="872"/>
        <v>2015</v>
      </c>
      <c r="BP419" s="87"/>
    </row>
    <row r="420" spans="1:68" s="35" customFormat="1" ht="10.5" customHeight="1" x14ac:dyDescent="0.2">
      <c r="A420" s="87" t="str">
        <f t="shared" si="866"/>
        <v>2015-16E400000089</v>
      </c>
      <c r="B420" s="87" t="str">
        <f t="shared" si="852"/>
        <v>Y60</v>
      </c>
      <c r="C420" s="87" t="str">
        <f t="shared" si="853"/>
        <v>2015-16</v>
      </c>
      <c r="D420" s="35" t="s">
        <v>520</v>
      </c>
      <c r="E420" s="42"/>
      <c r="F420" s="86" t="str">
        <f t="shared" si="880"/>
        <v>Y60</v>
      </c>
      <c r="G420" s="86" t="str">
        <f t="shared" si="880"/>
        <v>E40000008</v>
      </c>
      <c r="H420" s="87" t="str">
        <f t="shared" si="880"/>
        <v>Midlands</v>
      </c>
      <c r="I420" s="292">
        <f t="shared" si="874"/>
        <v>522</v>
      </c>
      <c r="J420" s="292">
        <f t="shared" si="874"/>
        <v>151</v>
      </c>
      <c r="K420" s="292">
        <f t="shared" si="874"/>
        <v>67</v>
      </c>
      <c r="L420" s="292">
        <f t="shared" si="874"/>
        <v>34</v>
      </c>
      <c r="M420" s="292"/>
      <c r="N420" s="292"/>
      <c r="O420" s="292"/>
      <c r="P420" s="292"/>
      <c r="Q420" s="292">
        <f t="shared" si="875"/>
        <v>0</v>
      </c>
      <c r="R420" s="292">
        <f t="shared" si="875"/>
        <v>0</v>
      </c>
      <c r="S420" s="292"/>
      <c r="T420" s="284">
        <f t="shared" si="867"/>
        <v>0</v>
      </c>
      <c r="U420" s="285" t="s">
        <v>80</v>
      </c>
      <c r="V420" s="285" t="s">
        <v>80</v>
      </c>
      <c r="W420" s="285" t="s">
        <v>80</v>
      </c>
      <c r="X420" s="289">
        <f t="shared" si="868"/>
        <v>0</v>
      </c>
      <c r="Y420" s="290" t="s">
        <v>80</v>
      </c>
      <c r="Z420" s="290" t="s">
        <v>80</v>
      </c>
      <c r="AA420" s="290" t="s">
        <v>80</v>
      </c>
      <c r="AB420" s="289">
        <f t="shared" si="869"/>
        <v>0</v>
      </c>
      <c r="AC420" s="290" t="s">
        <v>80</v>
      </c>
      <c r="AD420" s="290" t="s">
        <v>80</v>
      </c>
      <c r="AE420" s="290" t="s">
        <v>80</v>
      </c>
      <c r="AF420" s="287">
        <f t="shared" si="870"/>
        <v>0</v>
      </c>
      <c r="AG420" s="288" t="s">
        <v>80</v>
      </c>
      <c r="AH420" s="288" t="s">
        <v>80</v>
      </c>
      <c r="AI420" s="287">
        <f t="shared" si="876"/>
        <v>0</v>
      </c>
      <c r="AJ420" s="284">
        <f t="shared" si="876"/>
        <v>185</v>
      </c>
      <c r="AK420" s="284">
        <f t="shared" si="876"/>
        <v>238</v>
      </c>
      <c r="AL420" s="284"/>
      <c r="AM420" s="284"/>
      <c r="AN420" s="284">
        <f t="shared" si="877"/>
        <v>1311</v>
      </c>
      <c r="AO420" s="284">
        <f t="shared" si="877"/>
        <v>1347</v>
      </c>
      <c r="AP420" s="291"/>
      <c r="AQ420" s="291"/>
      <c r="AR420" s="284">
        <f t="shared" si="881"/>
        <v>41</v>
      </c>
      <c r="AS420" s="284">
        <f t="shared" si="881"/>
        <v>510</v>
      </c>
      <c r="AT420" s="284">
        <f t="shared" si="881"/>
        <v>13</v>
      </c>
      <c r="AU420" s="284">
        <f t="shared" si="881"/>
        <v>66</v>
      </c>
      <c r="AV420" s="286">
        <f t="shared" si="881"/>
        <v>0</v>
      </c>
      <c r="AW420" s="286">
        <f t="shared" si="881"/>
        <v>0</v>
      </c>
      <c r="AX420" s="286">
        <f t="shared" si="881"/>
        <v>169</v>
      </c>
      <c r="AY420" s="286">
        <f t="shared" si="881"/>
        <v>189</v>
      </c>
      <c r="AZ420" s="286">
        <f t="shared" si="881"/>
        <v>210</v>
      </c>
      <c r="BA420" s="286">
        <f t="shared" si="881"/>
        <v>356</v>
      </c>
      <c r="BB420" s="151"/>
      <c r="BC420" s="287">
        <f t="shared" si="882"/>
        <v>0</v>
      </c>
      <c r="BD420" s="287">
        <f t="shared" si="882"/>
        <v>0</v>
      </c>
      <c r="BE420" s="284">
        <f t="shared" si="882"/>
        <v>0</v>
      </c>
      <c r="BF420" s="284">
        <f t="shared" si="882"/>
        <v>0</v>
      </c>
      <c r="BG420" s="284">
        <f t="shared" si="882"/>
        <v>0</v>
      </c>
      <c r="BH420" s="333">
        <f t="shared" si="882"/>
        <v>0</v>
      </c>
      <c r="BI420" s="333">
        <f t="shared" si="882"/>
        <v>0</v>
      </c>
      <c r="BJ420" s="333">
        <f t="shared" si="882"/>
        <v>0</v>
      </c>
      <c r="BK420" s="333">
        <f t="shared" si="882"/>
        <v>0</v>
      </c>
      <c r="BL420" s="333">
        <f t="shared" si="882"/>
        <v>0</v>
      </c>
      <c r="BM420" s="333">
        <f t="shared" si="882"/>
        <v>0</v>
      </c>
      <c r="BN420" s="334">
        <f t="shared" si="871"/>
        <v>9</v>
      </c>
      <c r="BO420" s="87">
        <f t="shared" si="872"/>
        <v>2015</v>
      </c>
      <c r="BP420" s="87"/>
    </row>
    <row r="421" spans="1:68" s="35" customFormat="1" ht="10.5" customHeight="1" x14ac:dyDescent="0.2">
      <c r="A421" s="87" t="str">
        <f t="shared" si="866"/>
        <v>2015-16E4000000810</v>
      </c>
      <c r="B421" s="87" t="str">
        <f t="shared" si="852"/>
        <v>Y60</v>
      </c>
      <c r="C421" s="87" t="str">
        <f t="shared" si="853"/>
        <v>2015-16</v>
      </c>
      <c r="D421" s="35" t="s">
        <v>521</v>
      </c>
      <c r="E421" s="42"/>
      <c r="F421" s="86" t="str">
        <f t="shared" si="880"/>
        <v>Y60</v>
      </c>
      <c r="G421" s="86" t="str">
        <f t="shared" si="880"/>
        <v>E40000008</v>
      </c>
      <c r="H421" s="87" t="str">
        <f t="shared" si="880"/>
        <v>Midlands</v>
      </c>
      <c r="I421" s="292">
        <f t="shared" si="874"/>
        <v>558</v>
      </c>
      <c r="J421" s="292">
        <f t="shared" si="874"/>
        <v>144</v>
      </c>
      <c r="K421" s="292">
        <f t="shared" si="874"/>
        <v>74</v>
      </c>
      <c r="L421" s="292">
        <f t="shared" si="874"/>
        <v>32</v>
      </c>
      <c r="M421" s="292"/>
      <c r="N421" s="292"/>
      <c r="O421" s="292"/>
      <c r="P421" s="292"/>
      <c r="Q421" s="292">
        <f t="shared" si="875"/>
        <v>0</v>
      </c>
      <c r="R421" s="292">
        <f t="shared" si="875"/>
        <v>0</v>
      </c>
      <c r="S421" s="292"/>
      <c r="T421" s="284">
        <f t="shared" si="867"/>
        <v>0</v>
      </c>
      <c r="U421" s="285" t="s">
        <v>80</v>
      </c>
      <c r="V421" s="285" t="s">
        <v>80</v>
      </c>
      <c r="W421" s="285" t="s">
        <v>80</v>
      </c>
      <c r="X421" s="289">
        <f t="shared" si="868"/>
        <v>0</v>
      </c>
      <c r="Y421" s="290" t="s">
        <v>80</v>
      </c>
      <c r="Z421" s="290" t="s">
        <v>80</v>
      </c>
      <c r="AA421" s="290" t="s">
        <v>80</v>
      </c>
      <c r="AB421" s="289">
        <f t="shared" si="869"/>
        <v>0</v>
      </c>
      <c r="AC421" s="290" t="s">
        <v>80</v>
      </c>
      <c r="AD421" s="290" t="s">
        <v>80</v>
      </c>
      <c r="AE421" s="290" t="s">
        <v>80</v>
      </c>
      <c r="AF421" s="287">
        <f t="shared" si="870"/>
        <v>0</v>
      </c>
      <c r="AG421" s="288" t="s">
        <v>80</v>
      </c>
      <c r="AH421" s="288" t="s">
        <v>80</v>
      </c>
      <c r="AI421" s="287">
        <f t="shared" si="876"/>
        <v>0</v>
      </c>
      <c r="AJ421" s="284">
        <f t="shared" si="876"/>
        <v>180</v>
      </c>
      <c r="AK421" s="284">
        <f t="shared" si="876"/>
        <v>227</v>
      </c>
      <c r="AL421" s="284"/>
      <c r="AM421" s="284"/>
      <c r="AN421" s="284">
        <f t="shared" si="877"/>
        <v>1423</v>
      </c>
      <c r="AO421" s="284">
        <f t="shared" si="877"/>
        <v>1562</v>
      </c>
      <c r="AP421" s="291"/>
      <c r="AQ421" s="291"/>
      <c r="AR421" s="284">
        <f t="shared" si="881"/>
        <v>43</v>
      </c>
      <c r="AS421" s="284">
        <f t="shared" si="881"/>
        <v>546</v>
      </c>
      <c r="AT421" s="284">
        <f t="shared" si="881"/>
        <v>18</v>
      </c>
      <c r="AU421" s="284">
        <f t="shared" si="881"/>
        <v>68</v>
      </c>
      <c r="AV421" s="286">
        <f t="shared" si="881"/>
        <v>0</v>
      </c>
      <c r="AW421" s="286">
        <f t="shared" si="881"/>
        <v>0</v>
      </c>
      <c r="AX421" s="286">
        <f t="shared" si="881"/>
        <v>150</v>
      </c>
      <c r="AY421" s="286">
        <f t="shared" si="881"/>
        <v>173</v>
      </c>
      <c r="AZ421" s="286">
        <f t="shared" si="881"/>
        <v>279</v>
      </c>
      <c r="BA421" s="286">
        <f t="shared" si="881"/>
        <v>485</v>
      </c>
      <c r="BB421" s="151"/>
      <c r="BC421" s="287">
        <f t="shared" si="882"/>
        <v>0</v>
      </c>
      <c r="BD421" s="287">
        <f t="shared" si="882"/>
        <v>0</v>
      </c>
      <c r="BE421" s="284">
        <f t="shared" si="882"/>
        <v>0</v>
      </c>
      <c r="BF421" s="284">
        <f t="shared" si="882"/>
        <v>0</v>
      </c>
      <c r="BG421" s="284">
        <f t="shared" si="882"/>
        <v>0</v>
      </c>
      <c r="BH421" s="333">
        <f t="shared" si="882"/>
        <v>0</v>
      </c>
      <c r="BI421" s="333">
        <f t="shared" si="882"/>
        <v>0</v>
      </c>
      <c r="BJ421" s="333">
        <f t="shared" si="882"/>
        <v>0</v>
      </c>
      <c r="BK421" s="333">
        <f t="shared" si="882"/>
        <v>0</v>
      </c>
      <c r="BL421" s="333">
        <f t="shared" si="882"/>
        <v>0</v>
      </c>
      <c r="BM421" s="333">
        <f t="shared" si="882"/>
        <v>0</v>
      </c>
      <c r="BN421" s="334">
        <f t="shared" si="871"/>
        <v>10</v>
      </c>
      <c r="BO421" s="87">
        <f t="shared" si="872"/>
        <v>2015</v>
      </c>
      <c r="BP421" s="87"/>
    </row>
    <row r="422" spans="1:68" s="35" customFormat="1" ht="10.5" customHeight="1" x14ac:dyDescent="0.2">
      <c r="A422" s="87" t="str">
        <f t="shared" si="866"/>
        <v>2015-16E4000000811</v>
      </c>
      <c r="B422" s="87" t="str">
        <f t="shared" si="852"/>
        <v>Y60</v>
      </c>
      <c r="C422" s="87" t="str">
        <f t="shared" si="853"/>
        <v>2015-16</v>
      </c>
      <c r="D422" s="35" t="s">
        <v>522</v>
      </c>
      <c r="E422" s="42"/>
      <c r="F422" s="86" t="str">
        <f t="shared" si="880"/>
        <v>Y60</v>
      </c>
      <c r="G422" s="86" t="str">
        <f t="shared" si="880"/>
        <v>E40000008</v>
      </c>
      <c r="H422" s="87" t="str">
        <f t="shared" si="880"/>
        <v>Midlands</v>
      </c>
      <c r="I422" s="292">
        <f t="shared" si="874"/>
        <v>568</v>
      </c>
      <c r="J422" s="292">
        <f t="shared" si="874"/>
        <v>162</v>
      </c>
      <c r="K422" s="292">
        <f t="shared" si="874"/>
        <v>67</v>
      </c>
      <c r="L422" s="292">
        <f t="shared" si="874"/>
        <v>24</v>
      </c>
      <c r="M422" s="292"/>
      <c r="N422" s="292"/>
      <c r="O422" s="292"/>
      <c r="P422" s="292"/>
      <c r="Q422" s="292">
        <f t="shared" si="875"/>
        <v>0</v>
      </c>
      <c r="R422" s="292">
        <f t="shared" si="875"/>
        <v>0</v>
      </c>
      <c r="S422" s="292"/>
      <c r="T422" s="284">
        <f t="shared" si="867"/>
        <v>0</v>
      </c>
      <c r="U422" s="285" t="s">
        <v>80</v>
      </c>
      <c r="V422" s="285" t="s">
        <v>80</v>
      </c>
      <c r="W422" s="285" t="s">
        <v>80</v>
      </c>
      <c r="X422" s="289">
        <f t="shared" si="868"/>
        <v>0</v>
      </c>
      <c r="Y422" s="290" t="s">
        <v>80</v>
      </c>
      <c r="Z422" s="290" t="s">
        <v>80</v>
      </c>
      <c r="AA422" s="290" t="s">
        <v>80</v>
      </c>
      <c r="AB422" s="289">
        <f t="shared" si="869"/>
        <v>0</v>
      </c>
      <c r="AC422" s="290" t="s">
        <v>80</v>
      </c>
      <c r="AD422" s="290" t="s">
        <v>80</v>
      </c>
      <c r="AE422" s="290" t="s">
        <v>80</v>
      </c>
      <c r="AF422" s="287">
        <f t="shared" si="870"/>
        <v>0</v>
      </c>
      <c r="AG422" s="288" t="s">
        <v>80</v>
      </c>
      <c r="AH422" s="288" t="s">
        <v>80</v>
      </c>
      <c r="AI422" s="287">
        <f t="shared" si="876"/>
        <v>0</v>
      </c>
      <c r="AJ422" s="284">
        <f t="shared" si="876"/>
        <v>187</v>
      </c>
      <c r="AK422" s="284">
        <f t="shared" si="876"/>
        <v>235</v>
      </c>
      <c r="AL422" s="284"/>
      <c r="AM422" s="284"/>
      <c r="AN422" s="284">
        <f t="shared" si="877"/>
        <v>1471</v>
      </c>
      <c r="AO422" s="284">
        <f t="shared" si="877"/>
        <v>1569</v>
      </c>
      <c r="AP422" s="291"/>
      <c r="AQ422" s="291"/>
      <c r="AR422" s="284">
        <f t="shared" si="881"/>
        <v>34</v>
      </c>
      <c r="AS422" s="284">
        <f t="shared" si="881"/>
        <v>560</v>
      </c>
      <c r="AT422" s="284">
        <f t="shared" si="881"/>
        <v>9</v>
      </c>
      <c r="AU422" s="284">
        <f t="shared" si="881"/>
        <v>64</v>
      </c>
      <c r="AV422" s="286">
        <f t="shared" si="881"/>
        <v>0</v>
      </c>
      <c r="AW422" s="286">
        <f t="shared" si="881"/>
        <v>0</v>
      </c>
      <c r="AX422" s="286">
        <f t="shared" si="881"/>
        <v>183</v>
      </c>
      <c r="AY422" s="286">
        <f t="shared" si="881"/>
        <v>208</v>
      </c>
      <c r="AZ422" s="286">
        <f t="shared" si="881"/>
        <v>238</v>
      </c>
      <c r="BA422" s="286">
        <f t="shared" si="881"/>
        <v>442</v>
      </c>
      <c r="BB422" s="151"/>
      <c r="BC422" s="287">
        <f t="shared" si="882"/>
        <v>0</v>
      </c>
      <c r="BD422" s="287">
        <f t="shared" si="882"/>
        <v>0</v>
      </c>
      <c r="BE422" s="284">
        <f t="shared" si="882"/>
        <v>0</v>
      </c>
      <c r="BF422" s="284">
        <f t="shared" si="882"/>
        <v>0</v>
      </c>
      <c r="BG422" s="284">
        <f t="shared" si="882"/>
        <v>0</v>
      </c>
      <c r="BH422" s="333">
        <f t="shared" si="882"/>
        <v>0</v>
      </c>
      <c r="BI422" s="333">
        <f t="shared" si="882"/>
        <v>0</v>
      </c>
      <c r="BJ422" s="333">
        <f t="shared" si="882"/>
        <v>0</v>
      </c>
      <c r="BK422" s="333">
        <f t="shared" si="882"/>
        <v>0</v>
      </c>
      <c r="BL422" s="333">
        <f t="shared" si="882"/>
        <v>0</v>
      </c>
      <c r="BM422" s="333">
        <f t="shared" si="882"/>
        <v>0</v>
      </c>
      <c r="BN422" s="334">
        <f t="shared" si="871"/>
        <v>11</v>
      </c>
      <c r="BO422" s="87">
        <f t="shared" si="872"/>
        <v>2015</v>
      </c>
      <c r="BP422" s="87"/>
    </row>
    <row r="423" spans="1:68" s="35" customFormat="1" ht="10.5" customHeight="1" x14ac:dyDescent="0.2">
      <c r="A423" s="87" t="str">
        <f t="shared" si="866"/>
        <v>2015-16E4000000812</v>
      </c>
      <c r="B423" s="87" t="str">
        <f t="shared" si="852"/>
        <v>Y60</v>
      </c>
      <c r="C423" s="87" t="str">
        <f t="shared" si="853"/>
        <v>2015-16</v>
      </c>
      <c r="D423" s="35" t="s">
        <v>523</v>
      </c>
      <c r="E423" s="42"/>
      <c r="F423" s="86" t="str">
        <f t="shared" si="880"/>
        <v>Y60</v>
      </c>
      <c r="G423" s="86" t="str">
        <f t="shared" si="880"/>
        <v>E40000008</v>
      </c>
      <c r="H423" s="87" t="str">
        <f t="shared" si="880"/>
        <v>Midlands</v>
      </c>
      <c r="I423" s="292">
        <f t="shared" si="874"/>
        <v>582</v>
      </c>
      <c r="J423" s="292">
        <f t="shared" si="874"/>
        <v>161</v>
      </c>
      <c r="K423" s="292">
        <f t="shared" si="874"/>
        <v>71</v>
      </c>
      <c r="L423" s="292">
        <f t="shared" si="874"/>
        <v>39</v>
      </c>
      <c r="M423" s="292"/>
      <c r="N423" s="292"/>
      <c r="O423" s="292"/>
      <c r="P423" s="292"/>
      <c r="Q423" s="292">
        <f t="shared" si="875"/>
        <v>0</v>
      </c>
      <c r="R423" s="292">
        <f t="shared" si="875"/>
        <v>0</v>
      </c>
      <c r="S423" s="292"/>
      <c r="T423" s="284">
        <f t="shared" si="867"/>
        <v>0</v>
      </c>
      <c r="U423" s="285" t="s">
        <v>80</v>
      </c>
      <c r="V423" s="285" t="s">
        <v>80</v>
      </c>
      <c r="W423" s="285" t="s">
        <v>80</v>
      </c>
      <c r="X423" s="289">
        <f t="shared" si="868"/>
        <v>0</v>
      </c>
      <c r="Y423" s="290" t="s">
        <v>80</v>
      </c>
      <c r="Z423" s="290" t="s">
        <v>80</v>
      </c>
      <c r="AA423" s="290" t="s">
        <v>80</v>
      </c>
      <c r="AB423" s="289">
        <f t="shared" si="869"/>
        <v>0</v>
      </c>
      <c r="AC423" s="290" t="s">
        <v>80</v>
      </c>
      <c r="AD423" s="290" t="s">
        <v>80</v>
      </c>
      <c r="AE423" s="290" t="s">
        <v>80</v>
      </c>
      <c r="AF423" s="287">
        <f t="shared" si="870"/>
        <v>0</v>
      </c>
      <c r="AG423" s="288" t="s">
        <v>80</v>
      </c>
      <c r="AH423" s="288" t="s">
        <v>80</v>
      </c>
      <c r="AI423" s="287">
        <f t="shared" si="876"/>
        <v>0</v>
      </c>
      <c r="AJ423" s="284">
        <f t="shared" si="876"/>
        <v>170</v>
      </c>
      <c r="AK423" s="284">
        <f t="shared" si="876"/>
        <v>208</v>
      </c>
      <c r="AL423" s="284"/>
      <c r="AM423" s="284"/>
      <c r="AN423" s="284">
        <f t="shared" si="877"/>
        <v>1516</v>
      </c>
      <c r="AO423" s="284">
        <f t="shared" si="877"/>
        <v>1545</v>
      </c>
      <c r="AP423" s="291"/>
      <c r="AQ423" s="291"/>
      <c r="AR423" s="284">
        <f t="shared" si="881"/>
        <v>45</v>
      </c>
      <c r="AS423" s="284">
        <f t="shared" si="881"/>
        <v>550</v>
      </c>
      <c r="AT423" s="284">
        <f t="shared" si="881"/>
        <v>18</v>
      </c>
      <c r="AU423" s="284">
        <f t="shared" si="881"/>
        <v>61</v>
      </c>
      <c r="AV423" s="286">
        <f t="shared" si="881"/>
        <v>0</v>
      </c>
      <c r="AW423" s="286">
        <f t="shared" si="881"/>
        <v>0</v>
      </c>
      <c r="AX423" s="286">
        <f t="shared" si="881"/>
        <v>162</v>
      </c>
      <c r="AY423" s="286">
        <f t="shared" si="881"/>
        <v>186</v>
      </c>
      <c r="AZ423" s="286">
        <f t="shared" si="881"/>
        <v>223</v>
      </c>
      <c r="BA423" s="286">
        <f t="shared" si="881"/>
        <v>403</v>
      </c>
      <c r="BB423" s="151"/>
      <c r="BC423" s="287">
        <f t="shared" si="882"/>
        <v>0</v>
      </c>
      <c r="BD423" s="287">
        <f t="shared" si="882"/>
        <v>0</v>
      </c>
      <c r="BE423" s="284">
        <f t="shared" si="882"/>
        <v>0</v>
      </c>
      <c r="BF423" s="284">
        <f t="shared" si="882"/>
        <v>0</v>
      </c>
      <c r="BG423" s="284">
        <f t="shared" si="882"/>
        <v>0</v>
      </c>
      <c r="BH423" s="333">
        <f t="shared" si="882"/>
        <v>0</v>
      </c>
      <c r="BI423" s="333">
        <f t="shared" si="882"/>
        <v>0</v>
      </c>
      <c r="BJ423" s="333">
        <f t="shared" si="882"/>
        <v>0</v>
      </c>
      <c r="BK423" s="333">
        <f t="shared" si="882"/>
        <v>0</v>
      </c>
      <c r="BL423" s="333">
        <f t="shared" si="882"/>
        <v>0</v>
      </c>
      <c r="BM423" s="333">
        <f t="shared" si="882"/>
        <v>0</v>
      </c>
      <c r="BN423" s="334">
        <f t="shared" si="871"/>
        <v>12</v>
      </c>
      <c r="BO423" s="87">
        <f t="shared" si="872"/>
        <v>2015</v>
      </c>
      <c r="BP423" s="87"/>
    </row>
    <row r="424" spans="1:68" s="35" customFormat="1" ht="10.5" customHeight="1" x14ac:dyDescent="0.2">
      <c r="A424" s="87" t="str">
        <f t="shared" si="866"/>
        <v>2015-16E400000081</v>
      </c>
      <c r="B424" s="87" t="str">
        <f t="shared" si="852"/>
        <v>Y60</v>
      </c>
      <c r="C424" s="87" t="str">
        <f t="shared" si="853"/>
        <v>2015-16</v>
      </c>
      <c r="D424" s="35" t="s">
        <v>524</v>
      </c>
      <c r="E424" s="42"/>
      <c r="F424" s="86" t="str">
        <f t="shared" si="880"/>
        <v>Y60</v>
      </c>
      <c r="G424" s="86" t="str">
        <f t="shared" si="880"/>
        <v>E40000008</v>
      </c>
      <c r="H424" s="87" t="str">
        <f t="shared" si="880"/>
        <v>Midlands</v>
      </c>
      <c r="I424" s="292">
        <f t="shared" si="874"/>
        <v>646</v>
      </c>
      <c r="J424" s="292">
        <f t="shared" si="874"/>
        <v>167</v>
      </c>
      <c r="K424" s="292">
        <f t="shared" si="874"/>
        <v>73</v>
      </c>
      <c r="L424" s="292">
        <f t="shared" si="874"/>
        <v>26</v>
      </c>
      <c r="M424" s="292"/>
      <c r="N424" s="292"/>
      <c r="O424" s="292"/>
      <c r="P424" s="292"/>
      <c r="Q424" s="292">
        <f t="shared" si="875"/>
        <v>0</v>
      </c>
      <c r="R424" s="292">
        <f t="shared" si="875"/>
        <v>0</v>
      </c>
      <c r="S424" s="292"/>
      <c r="T424" s="284">
        <f t="shared" si="867"/>
        <v>0</v>
      </c>
      <c r="U424" s="285" t="s">
        <v>80</v>
      </c>
      <c r="V424" s="285" t="s">
        <v>80</v>
      </c>
      <c r="W424" s="285" t="s">
        <v>80</v>
      </c>
      <c r="X424" s="289">
        <f t="shared" si="868"/>
        <v>0</v>
      </c>
      <c r="Y424" s="290" t="s">
        <v>80</v>
      </c>
      <c r="Z424" s="290" t="s">
        <v>80</v>
      </c>
      <c r="AA424" s="290" t="s">
        <v>80</v>
      </c>
      <c r="AB424" s="289">
        <f t="shared" si="869"/>
        <v>0</v>
      </c>
      <c r="AC424" s="290" t="s">
        <v>80</v>
      </c>
      <c r="AD424" s="290" t="s">
        <v>80</v>
      </c>
      <c r="AE424" s="290" t="s">
        <v>80</v>
      </c>
      <c r="AF424" s="287">
        <f t="shared" si="870"/>
        <v>0</v>
      </c>
      <c r="AG424" s="288" t="s">
        <v>80</v>
      </c>
      <c r="AH424" s="288" t="s">
        <v>80</v>
      </c>
      <c r="AI424" s="287">
        <f t="shared" si="876"/>
        <v>0</v>
      </c>
      <c r="AJ424" s="284">
        <f t="shared" si="876"/>
        <v>179</v>
      </c>
      <c r="AK424" s="284">
        <f t="shared" si="876"/>
        <v>227</v>
      </c>
      <c r="AL424" s="284"/>
      <c r="AM424" s="284"/>
      <c r="AN424" s="284">
        <f t="shared" si="877"/>
        <v>1583</v>
      </c>
      <c r="AO424" s="284">
        <f t="shared" si="877"/>
        <v>1611</v>
      </c>
      <c r="AP424" s="291"/>
      <c r="AQ424" s="291"/>
      <c r="AR424" s="284">
        <f t="shared" si="881"/>
        <v>31</v>
      </c>
      <c r="AS424" s="284">
        <f t="shared" si="881"/>
        <v>629</v>
      </c>
      <c r="AT424" s="284">
        <f t="shared" si="881"/>
        <v>14</v>
      </c>
      <c r="AU424" s="284">
        <f t="shared" si="881"/>
        <v>70</v>
      </c>
      <c r="AV424" s="286">
        <f t="shared" si="881"/>
        <v>0</v>
      </c>
      <c r="AW424" s="286">
        <f t="shared" si="881"/>
        <v>0</v>
      </c>
      <c r="AX424" s="286">
        <f t="shared" si="881"/>
        <v>178</v>
      </c>
      <c r="AY424" s="286">
        <f t="shared" si="881"/>
        <v>195</v>
      </c>
      <c r="AZ424" s="286">
        <f t="shared" si="881"/>
        <v>246</v>
      </c>
      <c r="BA424" s="286">
        <f t="shared" si="881"/>
        <v>465</v>
      </c>
      <c r="BB424" s="151"/>
      <c r="BC424" s="287">
        <f t="shared" si="882"/>
        <v>0</v>
      </c>
      <c r="BD424" s="287">
        <f t="shared" si="882"/>
        <v>0</v>
      </c>
      <c r="BE424" s="284">
        <f t="shared" si="882"/>
        <v>0</v>
      </c>
      <c r="BF424" s="284">
        <f t="shared" si="882"/>
        <v>0</v>
      </c>
      <c r="BG424" s="284">
        <f t="shared" si="882"/>
        <v>0</v>
      </c>
      <c r="BH424" s="333">
        <f t="shared" si="882"/>
        <v>0</v>
      </c>
      <c r="BI424" s="333">
        <f t="shared" si="882"/>
        <v>0</v>
      </c>
      <c r="BJ424" s="333">
        <f t="shared" si="882"/>
        <v>0</v>
      </c>
      <c r="BK424" s="333">
        <f t="shared" si="882"/>
        <v>0</v>
      </c>
      <c r="BL424" s="333">
        <f t="shared" si="882"/>
        <v>0</v>
      </c>
      <c r="BM424" s="333">
        <f t="shared" si="882"/>
        <v>0</v>
      </c>
      <c r="BN424" s="334">
        <f t="shared" si="871"/>
        <v>1</v>
      </c>
      <c r="BO424" s="87">
        <f t="shared" si="872"/>
        <v>2016</v>
      </c>
      <c r="BP424" s="87"/>
    </row>
    <row r="425" spans="1:68" s="35" customFormat="1" ht="10.5" customHeight="1" x14ac:dyDescent="0.2">
      <c r="A425" s="87" t="str">
        <f t="shared" si="866"/>
        <v>2015-16E400000082</v>
      </c>
      <c r="B425" s="87" t="str">
        <f t="shared" si="852"/>
        <v>Y60</v>
      </c>
      <c r="C425" s="87" t="str">
        <f t="shared" si="853"/>
        <v>2015-16</v>
      </c>
      <c r="D425" s="35" t="s">
        <v>525</v>
      </c>
      <c r="E425" s="42"/>
      <c r="F425" s="86" t="str">
        <f t="shared" si="880"/>
        <v>Y60</v>
      </c>
      <c r="G425" s="86" t="str">
        <f t="shared" si="880"/>
        <v>E40000008</v>
      </c>
      <c r="H425" s="87" t="str">
        <f t="shared" si="880"/>
        <v>Midlands</v>
      </c>
      <c r="I425" s="292">
        <f t="shared" si="874"/>
        <v>560</v>
      </c>
      <c r="J425" s="292">
        <f t="shared" si="874"/>
        <v>149</v>
      </c>
      <c r="K425" s="292">
        <f t="shared" si="874"/>
        <v>68</v>
      </c>
      <c r="L425" s="292">
        <f t="shared" si="874"/>
        <v>29</v>
      </c>
      <c r="M425" s="292"/>
      <c r="N425" s="292"/>
      <c r="O425" s="292"/>
      <c r="P425" s="292"/>
      <c r="Q425" s="292">
        <f t="shared" si="875"/>
        <v>0</v>
      </c>
      <c r="R425" s="292">
        <f t="shared" si="875"/>
        <v>0</v>
      </c>
      <c r="S425" s="292"/>
      <c r="T425" s="284">
        <f t="shared" si="867"/>
        <v>0</v>
      </c>
      <c r="U425" s="285" t="s">
        <v>80</v>
      </c>
      <c r="V425" s="285" t="s">
        <v>80</v>
      </c>
      <c r="W425" s="285" t="s">
        <v>80</v>
      </c>
      <c r="X425" s="289">
        <f t="shared" si="868"/>
        <v>0</v>
      </c>
      <c r="Y425" s="290" t="s">
        <v>80</v>
      </c>
      <c r="Z425" s="290" t="s">
        <v>80</v>
      </c>
      <c r="AA425" s="290" t="s">
        <v>80</v>
      </c>
      <c r="AB425" s="289">
        <f t="shared" si="869"/>
        <v>0</v>
      </c>
      <c r="AC425" s="290" t="s">
        <v>80</v>
      </c>
      <c r="AD425" s="290" t="s">
        <v>80</v>
      </c>
      <c r="AE425" s="290" t="s">
        <v>80</v>
      </c>
      <c r="AF425" s="287">
        <f t="shared" si="870"/>
        <v>0</v>
      </c>
      <c r="AG425" s="288" t="s">
        <v>80</v>
      </c>
      <c r="AH425" s="288" t="s">
        <v>80</v>
      </c>
      <c r="AI425" s="287">
        <f t="shared" si="876"/>
        <v>0</v>
      </c>
      <c r="AJ425" s="284">
        <f t="shared" si="876"/>
        <v>160</v>
      </c>
      <c r="AK425" s="284">
        <f t="shared" si="876"/>
        <v>197</v>
      </c>
      <c r="AL425" s="284"/>
      <c r="AM425" s="284"/>
      <c r="AN425" s="284">
        <f t="shared" si="877"/>
        <v>1356</v>
      </c>
      <c r="AO425" s="284">
        <f t="shared" si="877"/>
        <v>1378</v>
      </c>
      <c r="AP425" s="291"/>
      <c r="AQ425" s="291"/>
      <c r="AR425" s="284">
        <f t="shared" si="881"/>
        <v>18</v>
      </c>
      <c r="AS425" s="284">
        <f t="shared" si="881"/>
        <v>544</v>
      </c>
      <c r="AT425" s="284">
        <f t="shared" si="881"/>
        <v>7</v>
      </c>
      <c r="AU425" s="284">
        <f t="shared" si="881"/>
        <v>65</v>
      </c>
      <c r="AV425" s="286">
        <f t="shared" si="881"/>
        <v>0</v>
      </c>
      <c r="AW425" s="286">
        <f t="shared" si="881"/>
        <v>0</v>
      </c>
      <c r="AX425" s="286">
        <f t="shared" si="881"/>
        <v>164</v>
      </c>
      <c r="AY425" s="286">
        <f t="shared" si="881"/>
        <v>198</v>
      </c>
      <c r="AZ425" s="286">
        <f t="shared" si="881"/>
        <v>188</v>
      </c>
      <c r="BA425" s="286">
        <f t="shared" si="881"/>
        <v>367</v>
      </c>
      <c r="BB425" s="151"/>
      <c r="BC425" s="287">
        <f t="shared" si="882"/>
        <v>0</v>
      </c>
      <c r="BD425" s="287">
        <f t="shared" si="882"/>
        <v>0</v>
      </c>
      <c r="BE425" s="284">
        <f t="shared" si="882"/>
        <v>0</v>
      </c>
      <c r="BF425" s="284">
        <f t="shared" si="882"/>
        <v>0</v>
      </c>
      <c r="BG425" s="284">
        <f t="shared" si="882"/>
        <v>0</v>
      </c>
      <c r="BH425" s="333">
        <f t="shared" si="882"/>
        <v>0</v>
      </c>
      <c r="BI425" s="333">
        <f t="shared" si="882"/>
        <v>0</v>
      </c>
      <c r="BJ425" s="333">
        <f t="shared" si="882"/>
        <v>0</v>
      </c>
      <c r="BK425" s="333">
        <f t="shared" si="882"/>
        <v>0</v>
      </c>
      <c r="BL425" s="333">
        <f t="shared" si="882"/>
        <v>0</v>
      </c>
      <c r="BM425" s="333">
        <f t="shared" si="882"/>
        <v>0</v>
      </c>
      <c r="BN425" s="334">
        <f t="shared" si="871"/>
        <v>2</v>
      </c>
      <c r="BO425" s="87">
        <f t="shared" si="872"/>
        <v>2016</v>
      </c>
      <c r="BP425" s="87"/>
    </row>
    <row r="426" spans="1:68" s="35" customFormat="1" ht="10.5" customHeight="1" x14ac:dyDescent="0.2">
      <c r="A426" s="87" t="str">
        <f t="shared" si="866"/>
        <v>2015-16E400000083</v>
      </c>
      <c r="B426" s="87" t="str">
        <f t="shared" si="852"/>
        <v>Y60</v>
      </c>
      <c r="C426" s="87" t="str">
        <f t="shared" si="853"/>
        <v>2015-16</v>
      </c>
      <c r="D426" s="35" t="s">
        <v>526</v>
      </c>
      <c r="E426" s="42"/>
      <c r="F426" s="86" t="str">
        <f t="shared" si="880"/>
        <v>Y60</v>
      </c>
      <c r="G426" s="86" t="str">
        <f t="shared" si="880"/>
        <v>E40000008</v>
      </c>
      <c r="H426" s="87" t="str">
        <f t="shared" si="880"/>
        <v>Midlands</v>
      </c>
      <c r="I426" s="292">
        <f t="shared" si="874"/>
        <v>619</v>
      </c>
      <c r="J426" s="292">
        <f t="shared" si="874"/>
        <v>184</v>
      </c>
      <c r="K426" s="292">
        <f t="shared" si="874"/>
        <v>60</v>
      </c>
      <c r="L426" s="292">
        <f t="shared" si="874"/>
        <v>32</v>
      </c>
      <c r="M426" s="292"/>
      <c r="N426" s="292"/>
      <c r="O426" s="292"/>
      <c r="P426" s="292"/>
      <c r="Q426" s="292">
        <f t="shared" si="875"/>
        <v>0</v>
      </c>
      <c r="R426" s="292">
        <f t="shared" si="875"/>
        <v>0</v>
      </c>
      <c r="S426" s="292"/>
      <c r="T426" s="284">
        <f t="shared" si="867"/>
        <v>0</v>
      </c>
      <c r="U426" s="285" t="s">
        <v>80</v>
      </c>
      <c r="V426" s="285" t="s">
        <v>80</v>
      </c>
      <c r="W426" s="285" t="s">
        <v>80</v>
      </c>
      <c r="X426" s="289">
        <f t="shared" si="868"/>
        <v>0</v>
      </c>
      <c r="Y426" s="290" t="s">
        <v>80</v>
      </c>
      <c r="Z426" s="290" t="s">
        <v>80</v>
      </c>
      <c r="AA426" s="290" t="s">
        <v>80</v>
      </c>
      <c r="AB426" s="289">
        <f t="shared" si="869"/>
        <v>0</v>
      </c>
      <c r="AC426" s="290" t="s">
        <v>80</v>
      </c>
      <c r="AD426" s="290" t="s">
        <v>80</v>
      </c>
      <c r="AE426" s="290" t="s">
        <v>80</v>
      </c>
      <c r="AF426" s="287">
        <f t="shared" si="870"/>
        <v>0</v>
      </c>
      <c r="AG426" s="288" t="s">
        <v>80</v>
      </c>
      <c r="AH426" s="288" t="s">
        <v>80</v>
      </c>
      <c r="AI426" s="287">
        <f t="shared" si="876"/>
        <v>0</v>
      </c>
      <c r="AJ426" s="284">
        <f t="shared" si="876"/>
        <v>215</v>
      </c>
      <c r="AK426" s="284">
        <f t="shared" si="876"/>
        <v>275</v>
      </c>
      <c r="AL426" s="284"/>
      <c r="AM426" s="284"/>
      <c r="AN426" s="284">
        <f t="shared" si="877"/>
        <v>1536</v>
      </c>
      <c r="AO426" s="284">
        <f t="shared" si="877"/>
        <v>1552</v>
      </c>
      <c r="AP426" s="291"/>
      <c r="AQ426" s="291"/>
      <c r="AR426" s="284">
        <f t="shared" si="881"/>
        <v>38</v>
      </c>
      <c r="AS426" s="284">
        <f t="shared" si="881"/>
        <v>601</v>
      </c>
      <c r="AT426" s="284">
        <f t="shared" si="881"/>
        <v>11</v>
      </c>
      <c r="AU426" s="284">
        <f t="shared" si="881"/>
        <v>57</v>
      </c>
      <c r="AV426" s="286">
        <f t="shared" si="881"/>
        <v>0</v>
      </c>
      <c r="AW426" s="286">
        <f t="shared" si="881"/>
        <v>0</v>
      </c>
      <c r="AX426" s="286">
        <f t="shared" si="881"/>
        <v>168</v>
      </c>
      <c r="AY426" s="286">
        <f t="shared" si="881"/>
        <v>192</v>
      </c>
      <c r="AZ426" s="286">
        <f t="shared" si="881"/>
        <v>227</v>
      </c>
      <c r="BA426" s="286">
        <f t="shared" si="881"/>
        <v>486</v>
      </c>
      <c r="BB426" s="151"/>
      <c r="BC426" s="287">
        <f t="shared" si="882"/>
        <v>0</v>
      </c>
      <c r="BD426" s="287">
        <f t="shared" si="882"/>
        <v>0</v>
      </c>
      <c r="BE426" s="284">
        <f t="shared" si="882"/>
        <v>0</v>
      </c>
      <c r="BF426" s="284">
        <f t="shared" si="882"/>
        <v>0</v>
      </c>
      <c r="BG426" s="284">
        <f t="shared" si="882"/>
        <v>0</v>
      </c>
      <c r="BH426" s="333">
        <f t="shared" si="882"/>
        <v>0</v>
      </c>
      <c r="BI426" s="333">
        <f t="shared" si="882"/>
        <v>0</v>
      </c>
      <c r="BJ426" s="333">
        <f t="shared" si="882"/>
        <v>0</v>
      </c>
      <c r="BK426" s="333">
        <f t="shared" si="882"/>
        <v>0</v>
      </c>
      <c r="BL426" s="333">
        <f t="shared" si="882"/>
        <v>0</v>
      </c>
      <c r="BM426" s="333">
        <f t="shared" si="882"/>
        <v>0</v>
      </c>
      <c r="BN426" s="334">
        <f t="shared" si="871"/>
        <v>3</v>
      </c>
      <c r="BO426" s="87">
        <f t="shared" si="872"/>
        <v>2016</v>
      </c>
      <c r="BP426" s="87"/>
    </row>
    <row r="427" spans="1:68" s="35" customFormat="1" ht="10.5" customHeight="1" x14ac:dyDescent="0.2">
      <c r="A427" s="87" t="str">
        <f t="shared" si="866"/>
        <v>2016-17E400000084</v>
      </c>
      <c r="B427" s="87" t="str">
        <f t="shared" si="852"/>
        <v>Y60</v>
      </c>
      <c r="C427" s="87" t="str">
        <f t="shared" si="853"/>
        <v>2016-17</v>
      </c>
      <c r="D427" s="35" t="s">
        <v>514</v>
      </c>
      <c r="E427" s="42"/>
      <c r="F427" s="86" t="str">
        <f t="shared" si="880"/>
        <v>Y60</v>
      </c>
      <c r="G427" s="86" t="str">
        <f t="shared" si="880"/>
        <v>E40000008</v>
      </c>
      <c r="H427" s="87" t="str">
        <f t="shared" si="880"/>
        <v>Midlands</v>
      </c>
      <c r="I427" s="292">
        <f t="shared" ref="I427:L446" si="883">SUMIFS(I$729:I$10135, $BN$729:$BN$10135, $BN427,$BO$729:$BO$10135, $BO427, $B$729:$B$10135, $B427)</f>
        <v>537</v>
      </c>
      <c r="J427" s="292">
        <f t="shared" si="883"/>
        <v>167</v>
      </c>
      <c r="K427" s="292">
        <f t="shared" si="883"/>
        <v>67</v>
      </c>
      <c r="L427" s="292">
        <f t="shared" si="883"/>
        <v>27</v>
      </c>
      <c r="M427" s="292"/>
      <c r="N427" s="292"/>
      <c r="O427" s="292"/>
      <c r="P427" s="292"/>
      <c r="Q427" s="292">
        <f t="shared" ref="Q427:R446" si="884">SUMIFS(Q$729:Q$10135, $BN$729:$BN$10135, $BN427,$BO$729:$BO$10135, $BO427, $B$729:$B$10135, $B427)</f>
        <v>0</v>
      </c>
      <c r="R427" s="292">
        <f t="shared" si="884"/>
        <v>0</v>
      </c>
      <c r="S427" s="292"/>
      <c r="T427" s="284">
        <f t="shared" si="867"/>
        <v>0</v>
      </c>
      <c r="U427" s="285" t="s">
        <v>80</v>
      </c>
      <c r="V427" s="285" t="s">
        <v>80</v>
      </c>
      <c r="W427" s="285" t="s">
        <v>80</v>
      </c>
      <c r="X427" s="289">
        <f t="shared" si="868"/>
        <v>0</v>
      </c>
      <c r="Y427" s="290" t="s">
        <v>80</v>
      </c>
      <c r="Z427" s="290" t="s">
        <v>80</v>
      </c>
      <c r="AA427" s="290" t="s">
        <v>80</v>
      </c>
      <c r="AB427" s="289">
        <f t="shared" si="869"/>
        <v>0</v>
      </c>
      <c r="AC427" s="290" t="s">
        <v>80</v>
      </c>
      <c r="AD427" s="290" t="s">
        <v>80</v>
      </c>
      <c r="AE427" s="290" t="s">
        <v>80</v>
      </c>
      <c r="AF427" s="287">
        <f t="shared" si="870"/>
        <v>0</v>
      </c>
      <c r="AG427" s="288" t="s">
        <v>80</v>
      </c>
      <c r="AH427" s="288" t="s">
        <v>80</v>
      </c>
      <c r="AI427" s="287">
        <f t="shared" ref="AI427:AK446" si="885">SUMIFS(AI$729:AI$10135, $BN$729:$BN$10135, $BN427,$BO$729:$BO$10135, $BO427, $B$729:$B$10135, $B427)</f>
        <v>0</v>
      </c>
      <c r="AJ427" s="284">
        <f t="shared" si="885"/>
        <v>198</v>
      </c>
      <c r="AK427" s="284">
        <f t="shared" si="885"/>
        <v>231</v>
      </c>
      <c r="AL427" s="284"/>
      <c r="AM427" s="284"/>
      <c r="AN427" s="284">
        <f t="shared" ref="AN427:AO446" si="886">SUMIFS(AN$729:AN$10135, $BN$729:$BN$10135, $BN427,$BO$729:$BO$10135, $BO427, $B$729:$B$10135, $B427)</f>
        <v>1557</v>
      </c>
      <c r="AO427" s="284">
        <f t="shared" si="886"/>
        <v>1574</v>
      </c>
      <c r="AP427" s="291"/>
      <c r="AQ427" s="291"/>
      <c r="AR427" s="284">
        <f t="shared" ref="AR427:BA436" si="887">SUMIFS(AR$729:AR$10135, $BN$729:$BN$10135, $BN427,$BO$729:$BO$10135, $BO427, $B$729:$B$10135, $B427)</f>
        <v>44</v>
      </c>
      <c r="AS427" s="284">
        <f t="shared" si="887"/>
        <v>530</v>
      </c>
      <c r="AT427" s="284">
        <f t="shared" si="887"/>
        <v>14</v>
      </c>
      <c r="AU427" s="284">
        <f t="shared" si="887"/>
        <v>66</v>
      </c>
      <c r="AV427" s="286">
        <f t="shared" si="887"/>
        <v>0</v>
      </c>
      <c r="AW427" s="286">
        <f t="shared" si="887"/>
        <v>0</v>
      </c>
      <c r="AX427" s="286">
        <f t="shared" si="887"/>
        <v>180</v>
      </c>
      <c r="AY427" s="286">
        <f t="shared" si="887"/>
        <v>201</v>
      </c>
      <c r="AZ427" s="286">
        <f t="shared" si="887"/>
        <v>255</v>
      </c>
      <c r="BA427" s="286">
        <f t="shared" si="887"/>
        <v>443</v>
      </c>
      <c r="BB427" s="151"/>
      <c r="BC427" s="287">
        <f t="shared" ref="BC427:BM436" si="888">SUMIFS(BC$729:BC$10135, $BN$729:$BN$10135, $BN427,$BO$729:$BO$10135, $BO427, $B$729:$B$10135, $B427)</f>
        <v>0</v>
      </c>
      <c r="BD427" s="287">
        <f t="shared" si="888"/>
        <v>0</v>
      </c>
      <c r="BE427" s="284">
        <f t="shared" si="888"/>
        <v>0</v>
      </c>
      <c r="BF427" s="284">
        <f t="shared" si="888"/>
        <v>0</v>
      </c>
      <c r="BG427" s="284">
        <f t="shared" si="888"/>
        <v>0</v>
      </c>
      <c r="BH427" s="333">
        <f t="shared" si="888"/>
        <v>0</v>
      </c>
      <c r="BI427" s="333">
        <f t="shared" si="888"/>
        <v>0</v>
      </c>
      <c r="BJ427" s="333">
        <f t="shared" si="888"/>
        <v>0</v>
      </c>
      <c r="BK427" s="333">
        <f t="shared" si="888"/>
        <v>0</v>
      </c>
      <c r="BL427" s="333">
        <f t="shared" si="888"/>
        <v>0</v>
      </c>
      <c r="BM427" s="333">
        <f t="shared" si="888"/>
        <v>0</v>
      </c>
      <c r="BN427" s="334">
        <f t="shared" si="871"/>
        <v>4</v>
      </c>
      <c r="BO427" s="87">
        <f t="shared" si="872"/>
        <v>2016</v>
      </c>
      <c r="BP427" s="87"/>
    </row>
    <row r="428" spans="1:68" s="35" customFormat="1" ht="10.5" customHeight="1" x14ac:dyDescent="0.2">
      <c r="A428" s="87" t="str">
        <f t="shared" si="866"/>
        <v>2016-17E400000085</v>
      </c>
      <c r="B428" s="87" t="str">
        <f t="shared" si="852"/>
        <v>Y60</v>
      </c>
      <c r="C428" s="87" t="str">
        <f t="shared" si="853"/>
        <v>2016-17</v>
      </c>
      <c r="D428" s="35" t="s">
        <v>516</v>
      </c>
      <c r="E428" s="42"/>
      <c r="F428" s="86" t="str">
        <f t="shared" si="880"/>
        <v>Y60</v>
      </c>
      <c r="G428" s="86" t="str">
        <f t="shared" si="880"/>
        <v>E40000008</v>
      </c>
      <c r="H428" s="87" t="str">
        <f t="shared" si="880"/>
        <v>Midlands</v>
      </c>
      <c r="I428" s="292">
        <f t="shared" si="883"/>
        <v>513</v>
      </c>
      <c r="J428" s="292">
        <f t="shared" si="883"/>
        <v>149</v>
      </c>
      <c r="K428" s="292">
        <f t="shared" si="883"/>
        <v>64</v>
      </c>
      <c r="L428" s="292">
        <f t="shared" si="883"/>
        <v>39</v>
      </c>
      <c r="M428" s="292"/>
      <c r="N428" s="292"/>
      <c r="O428" s="292"/>
      <c r="P428" s="292"/>
      <c r="Q428" s="292">
        <f t="shared" si="884"/>
        <v>0</v>
      </c>
      <c r="R428" s="292">
        <f t="shared" si="884"/>
        <v>0</v>
      </c>
      <c r="S428" s="292"/>
      <c r="T428" s="284">
        <f t="shared" si="867"/>
        <v>0</v>
      </c>
      <c r="U428" s="285" t="s">
        <v>80</v>
      </c>
      <c r="V428" s="285" t="s">
        <v>80</v>
      </c>
      <c r="W428" s="285" t="s">
        <v>80</v>
      </c>
      <c r="X428" s="289">
        <f t="shared" si="868"/>
        <v>0</v>
      </c>
      <c r="Y428" s="290" t="s">
        <v>80</v>
      </c>
      <c r="Z428" s="290" t="s">
        <v>80</v>
      </c>
      <c r="AA428" s="290" t="s">
        <v>80</v>
      </c>
      <c r="AB428" s="289">
        <f t="shared" si="869"/>
        <v>0</v>
      </c>
      <c r="AC428" s="290" t="s">
        <v>80</v>
      </c>
      <c r="AD428" s="290" t="s">
        <v>80</v>
      </c>
      <c r="AE428" s="290" t="s">
        <v>80</v>
      </c>
      <c r="AF428" s="287">
        <f t="shared" si="870"/>
        <v>0</v>
      </c>
      <c r="AG428" s="288" t="s">
        <v>80</v>
      </c>
      <c r="AH428" s="288" t="s">
        <v>80</v>
      </c>
      <c r="AI428" s="287">
        <f t="shared" si="885"/>
        <v>0</v>
      </c>
      <c r="AJ428" s="284">
        <f t="shared" si="885"/>
        <v>195</v>
      </c>
      <c r="AK428" s="284">
        <f t="shared" si="885"/>
        <v>251</v>
      </c>
      <c r="AL428" s="284"/>
      <c r="AM428" s="284"/>
      <c r="AN428" s="284">
        <f t="shared" si="886"/>
        <v>1772</v>
      </c>
      <c r="AO428" s="284">
        <f t="shared" si="886"/>
        <v>1793</v>
      </c>
      <c r="AP428" s="291"/>
      <c r="AQ428" s="291"/>
      <c r="AR428" s="284">
        <f t="shared" si="887"/>
        <v>35</v>
      </c>
      <c r="AS428" s="284">
        <f t="shared" si="887"/>
        <v>507</v>
      </c>
      <c r="AT428" s="284">
        <f t="shared" si="887"/>
        <v>15</v>
      </c>
      <c r="AU428" s="284">
        <f t="shared" si="887"/>
        <v>63</v>
      </c>
      <c r="AV428" s="286">
        <f t="shared" si="887"/>
        <v>0</v>
      </c>
      <c r="AW428" s="286">
        <f t="shared" si="887"/>
        <v>0</v>
      </c>
      <c r="AX428" s="286">
        <f t="shared" si="887"/>
        <v>185</v>
      </c>
      <c r="AY428" s="286">
        <f t="shared" si="887"/>
        <v>206</v>
      </c>
      <c r="AZ428" s="286">
        <f t="shared" si="887"/>
        <v>319</v>
      </c>
      <c r="BA428" s="286">
        <f t="shared" si="887"/>
        <v>539</v>
      </c>
      <c r="BB428" s="151"/>
      <c r="BC428" s="287">
        <f t="shared" si="888"/>
        <v>0</v>
      </c>
      <c r="BD428" s="287">
        <f t="shared" si="888"/>
        <v>0</v>
      </c>
      <c r="BE428" s="284">
        <f t="shared" si="888"/>
        <v>0</v>
      </c>
      <c r="BF428" s="284">
        <f t="shared" si="888"/>
        <v>0</v>
      </c>
      <c r="BG428" s="284">
        <f t="shared" si="888"/>
        <v>0</v>
      </c>
      <c r="BH428" s="333">
        <f t="shared" si="888"/>
        <v>0</v>
      </c>
      <c r="BI428" s="333">
        <f t="shared" si="888"/>
        <v>0</v>
      </c>
      <c r="BJ428" s="333">
        <f t="shared" si="888"/>
        <v>0</v>
      </c>
      <c r="BK428" s="333">
        <f t="shared" si="888"/>
        <v>0</v>
      </c>
      <c r="BL428" s="333">
        <f t="shared" si="888"/>
        <v>0</v>
      </c>
      <c r="BM428" s="333">
        <f t="shared" si="888"/>
        <v>0</v>
      </c>
      <c r="BN428" s="334">
        <f t="shared" si="871"/>
        <v>5</v>
      </c>
      <c r="BO428" s="87">
        <f t="shared" si="872"/>
        <v>2016</v>
      </c>
      <c r="BP428" s="87"/>
    </row>
    <row r="429" spans="1:68" s="35" customFormat="1" ht="10.5" customHeight="1" x14ac:dyDescent="0.2">
      <c r="A429" s="87" t="str">
        <f t="shared" si="866"/>
        <v>2016-17E400000086</v>
      </c>
      <c r="B429" s="87" t="str">
        <f t="shared" si="852"/>
        <v>Y60</v>
      </c>
      <c r="C429" s="87" t="str">
        <f t="shared" si="853"/>
        <v>2016-17</v>
      </c>
      <c r="D429" s="35" t="s">
        <v>517</v>
      </c>
      <c r="E429" s="42"/>
      <c r="F429" s="86" t="str">
        <f t="shared" si="880"/>
        <v>Y60</v>
      </c>
      <c r="G429" s="86" t="str">
        <f t="shared" si="880"/>
        <v>E40000008</v>
      </c>
      <c r="H429" s="87" t="str">
        <f t="shared" si="880"/>
        <v>Midlands</v>
      </c>
      <c r="I429" s="292">
        <f t="shared" si="883"/>
        <v>490</v>
      </c>
      <c r="J429" s="292">
        <f t="shared" si="883"/>
        <v>150</v>
      </c>
      <c r="K429" s="292">
        <f t="shared" si="883"/>
        <v>62</v>
      </c>
      <c r="L429" s="292">
        <f t="shared" si="883"/>
        <v>36</v>
      </c>
      <c r="M429" s="292"/>
      <c r="N429" s="292"/>
      <c r="O429" s="292"/>
      <c r="P429" s="292"/>
      <c r="Q429" s="292">
        <f t="shared" si="884"/>
        <v>0</v>
      </c>
      <c r="R429" s="292">
        <f t="shared" si="884"/>
        <v>0</v>
      </c>
      <c r="S429" s="292"/>
      <c r="T429" s="284">
        <f t="shared" si="867"/>
        <v>0</v>
      </c>
      <c r="U429" s="285" t="s">
        <v>80</v>
      </c>
      <c r="V429" s="285" t="s">
        <v>80</v>
      </c>
      <c r="W429" s="285" t="s">
        <v>80</v>
      </c>
      <c r="X429" s="289">
        <f t="shared" si="868"/>
        <v>0</v>
      </c>
      <c r="Y429" s="290" t="s">
        <v>80</v>
      </c>
      <c r="Z429" s="290" t="s">
        <v>80</v>
      </c>
      <c r="AA429" s="290" t="s">
        <v>80</v>
      </c>
      <c r="AB429" s="289">
        <f t="shared" si="869"/>
        <v>0</v>
      </c>
      <c r="AC429" s="290" t="s">
        <v>80</v>
      </c>
      <c r="AD429" s="290" t="s">
        <v>80</v>
      </c>
      <c r="AE429" s="290" t="s">
        <v>80</v>
      </c>
      <c r="AF429" s="287">
        <f t="shared" si="870"/>
        <v>0</v>
      </c>
      <c r="AG429" s="288" t="s">
        <v>80</v>
      </c>
      <c r="AH429" s="288" t="s">
        <v>80</v>
      </c>
      <c r="AI429" s="287">
        <f t="shared" si="885"/>
        <v>0</v>
      </c>
      <c r="AJ429" s="284">
        <f t="shared" si="885"/>
        <v>224</v>
      </c>
      <c r="AK429" s="284">
        <f t="shared" si="885"/>
        <v>274</v>
      </c>
      <c r="AL429" s="284"/>
      <c r="AM429" s="284"/>
      <c r="AN429" s="284">
        <f t="shared" si="886"/>
        <v>1738</v>
      </c>
      <c r="AO429" s="284">
        <f t="shared" si="886"/>
        <v>1780</v>
      </c>
      <c r="AP429" s="291"/>
      <c r="AQ429" s="291"/>
      <c r="AR429" s="284">
        <f t="shared" si="887"/>
        <v>38</v>
      </c>
      <c r="AS429" s="284">
        <f t="shared" si="887"/>
        <v>472</v>
      </c>
      <c r="AT429" s="284">
        <f t="shared" si="887"/>
        <v>13</v>
      </c>
      <c r="AU429" s="284">
        <f t="shared" si="887"/>
        <v>56</v>
      </c>
      <c r="AV429" s="286">
        <f t="shared" si="887"/>
        <v>0</v>
      </c>
      <c r="AW429" s="286">
        <f t="shared" si="887"/>
        <v>0</v>
      </c>
      <c r="AX429" s="286">
        <f t="shared" si="887"/>
        <v>153</v>
      </c>
      <c r="AY429" s="286">
        <f t="shared" si="887"/>
        <v>169</v>
      </c>
      <c r="AZ429" s="286">
        <f t="shared" si="887"/>
        <v>295</v>
      </c>
      <c r="BA429" s="286">
        <f t="shared" si="887"/>
        <v>534</v>
      </c>
      <c r="BB429" s="151"/>
      <c r="BC429" s="287">
        <f t="shared" si="888"/>
        <v>0</v>
      </c>
      <c r="BD429" s="287">
        <f t="shared" si="888"/>
        <v>0</v>
      </c>
      <c r="BE429" s="284">
        <f t="shared" si="888"/>
        <v>0</v>
      </c>
      <c r="BF429" s="284">
        <f t="shared" si="888"/>
        <v>0</v>
      </c>
      <c r="BG429" s="284">
        <f t="shared" si="888"/>
        <v>0</v>
      </c>
      <c r="BH429" s="333">
        <f t="shared" si="888"/>
        <v>0</v>
      </c>
      <c r="BI429" s="333">
        <f t="shared" si="888"/>
        <v>0</v>
      </c>
      <c r="BJ429" s="333">
        <f t="shared" si="888"/>
        <v>0</v>
      </c>
      <c r="BK429" s="333">
        <f t="shared" si="888"/>
        <v>0</v>
      </c>
      <c r="BL429" s="333">
        <f t="shared" si="888"/>
        <v>0</v>
      </c>
      <c r="BM429" s="333">
        <f t="shared" si="888"/>
        <v>0</v>
      </c>
      <c r="BN429" s="334">
        <f t="shared" si="871"/>
        <v>6</v>
      </c>
      <c r="BO429" s="87">
        <f t="shared" si="872"/>
        <v>2016</v>
      </c>
      <c r="BP429" s="87"/>
    </row>
    <row r="430" spans="1:68" s="35" customFormat="1" ht="10.5" customHeight="1" x14ac:dyDescent="0.2">
      <c r="A430" s="87" t="str">
        <f t="shared" si="866"/>
        <v>2016-17E400000087</v>
      </c>
      <c r="B430" s="87" t="str">
        <f t="shared" si="852"/>
        <v>Y60</v>
      </c>
      <c r="C430" s="87" t="str">
        <f t="shared" si="853"/>
        <v>2016-17</v>
      </c>
      <c r="D430" s="35" t="s">
        <v>518</v>
      </c>
      <c r="E430" s="42"/>
      <c r="F430" s="86" t="str">
        <f t="shared" si="880"/>
        <v>Y60</v>
      </c>
      <c r="G430" s="86" t="str">
        <f t="shared" si="880"/>
        <v>E40000008</v>
      </c>
      <c r="H430" s="87" t="str">
        <f t="shared" si="880"/>
        <v>Midlands</v>
      </c>
      <c r="I430" s="292">
        <f t="shared" si="883"/>
        <v>468</v>
      </c>
      <c r="J430" s="292">
        <f t="shared" si="883"/>
        <v>142</v>
      </c>
      <c r="K430" s="292">
        <f t="shared" si="883"/>
        <v>61</v>
      </c>
      <c r="L430" s="292">
        <f t="shared" si="883"/>
        <v>29</v>
      </c>
      <c r="M430" s="292"/>
      <c r="N430" s="292"/>
      <c r="O430" s="292"/>
      <c r="P430" s="292"/>
      <c r="Q430" s="292">
        <f t="shared" si="884"/>
        <v>0</v>
      </c>
      <c r="R430" s="292">
        <f t="shared" si="884"/>
        <v>0</v>
      </c>
      <c r="S430" s="292"/>
      <c r="T430" s="284">
        <f t="shared" si="867"/>
        <v>0</v>
      </c>
      <c r="U430" s="285" t="s">
        <v>80</v>
      </c>
      <c r="V430" s="285" t="s">
        <v>80</v>
      </c>
      <c r="W430" s="285" t="s">
        <v>80</v>
      </c>
      <c r="X430" s="289">
        <f t="shared" si="868"/>
        <v>0</v>
      </c>
      <c r="Y430" s="290" t="s">
        <v>80</v>
      </c>
      <c r="Z430" s="290" t="s">
        <v>80</v>
      </c>
      <c r="AA430" s="290" t="s">
        <v>80</v>
      </c>
      <c r="AB430" s="289">
        <f t="shared" si="869"/>
        <v>0</v>
      </c>
      <c r="AC430" s="290" t="s">
        <v>80</v>
      </c>
      <c r="AD430" s="290" t="s">
        <v>80</v>
      </c>
      <c r="AE430" s="290" t="s">
        <v>80</v>
      </c>
      <c r="AF430" s="287">
        <f t="shared" si="870"/>
        <v>0</v>
      </c>
      <c r="AG430" s="288" t="s">
        <v>80</v>
      </c>
      <c r="AH430" s="288" t="s">
        <v>80</v>
      </c>
      <c r="AI430" s="287">
        <f t="shared" si="885"/>
        <v>0</v>
      </c>
      <c r="AJ430" s="284">
        <f t="shared" si="885"/>
        <v>230</v>
      </c>
      <c r="AK430" s="284">
        <f t="shared" si="885"/>
        <v>272</v>
      </c>
      <c r="AL430" s="284"/>
      <c r="AM430" s="284"/>
      <c r="AN430" s="284">
        <f t="shared" si="886"/>
        <v>1725</v>
      </c>
      <c r="AO430" s="284">
        <f t="shared" si="886"/>
        <v>1758</v>
      </c>
      <c r="AP430" s="291"/>
      <c r="AQ430" s="291"/>
      <c r="AR430" s="284">
        <f t="shared" si="887"/>
        <v>40</v>
      </c>
      <c r="AS430" s="284">
        <f t="shared" si="887"/>
        <v>456</v>
      </c>
      <c r="AT430" s="284">
        <f t="shared" si="887"/>
        <v>20</v>
      </c>
      <c r="AU430" s="284">
        <f t="shared" si="887"/>
        <v>61</v>
      </c>
      <c r="AV430" s="286">
        <f t="shared" si="887"/>
        <v>0</v>
      </c>
      <c r="AW430" s="286">
        <f t="shared" si="887"/>
        <v>0</v>
      </c>
      <c r="AX430" s="286">
        <f t="shared" si="887"/>
        <v>158</v>
      </c>
      <c r="AY430" s="286">
        <f t="shared" si="887"/>
        <v>194</v>
      </c>
      <c r="AZ430" s="286">
        <f t="shared" si="887"/>
        <v>294</v>
      </c>
      <c r="BA430" s="286">
        <f t="shared" si="887"/>
        <v>538</v>
      </c>
      <c r="BB430" s="151"/>
      <c r="BC430" s="287">
        <f t="shared" si="888"/>
        <v>0</v>
      </c>
      <c r="BD430" s="287">
        <f t="shared" si="888"/>
        <v>0</v>
      </c>
      <c r="BE430" s="284">
        <f t="shared" si="888"/>
        <v>0</v>
      </c>
      <c r="BF430" s="284">
        <f t="shared" si="888"/>
        <v>0</v>
      </c>
      <c r="BG430" s="284">
        <f t="shared" si="888"/>
        <v>0</v>
      </c>
      <c r="BH430" s="333">
        <f t="shared" si="888"/>
        <v>0</v>
      </c>
      <c r="BI430" s="333">
        <f t="shared" si="888"/>
        <v>0</v>
      </c>
      <c r="BJ430" s="333">
        <f t="shared" si="888"/>
        <v>0</v>
      </c>
      <c r="BK430" s="333">
        <f t="shared" si="888"/>
        <v>0</v>
      </c>
      <c r="BL430" s="333">
        <f t="shared" si="888"/>
        <v>0</v>
      </c>
      <c r="BM430" s="333">
        <f t="shared" si="888"/>
        <v>0</v>
      </c>
      <c r="BN430" s="334">
        <f t="shared" si="871"/>
        <v>7</v>
      </c>
      <c r="BO430" s="87">
        <f t="shared" si="872"/>
        <v>2016</v>
      </c>
      <c r="BP430" s="87"/>
    </row>
    <row r="431" spans="1:68" s="35" customFormat="1" ht="10.5" customHeight="1" x14ac:dyDescent="0.2">
      <c r="A431" s="87" t="str">
        <f t="shared" ref="A431:A462" si="889">CONCATENATE(C431,G431,BN431)</f>
        <v>2016-17E400000088</v>
      </c>
      <c r="B431" s="87" t="str">
        <f t="shared" si="852"/>
        <v>Y60</v>
      </c>
      <c r="C431" s="87" t="str">
        <f t="shared" si="853"/>
        <v>2016-17</v>
      </c>
      <c r="D431" s="35" t="s">
        <v>519</v>
      </c>
      <c r="E431" s="42"/>
      <c r="F431" s="86" t="str">
        <f t="shared" si="880"/>
        <v>Y60</v>
      </c>
      <c r="G431" s="86" t="str">
        <f t="shared" si="880"/>
        <v>E40000008</v>
      </c>
      <c r="H431" s="87" t="str">
        <f t="shared" si="880"/>
        <v>Midlands</v>
      </c>
      <c r="I431" s="292">
        <f t="shared" si="883"/>
        <v>492</v>
      </c>
      <c r="J431" s="292">
        <f t="shared" si="883"/>
        <v>143</v>
      </c>
      <c r="K431" s="292">
        <f t="shared" si="883"/>
        <v>62</v>
      </c>
      <c r="L431" s="292">
        <f t="shared" si="883"/>
        <v>30</v>
      </c>
      <c r="M431" s="292"/>
      <c r="N431" s="292"/>
      <c r="O431" s="292"/>
      <c r="P431" s="292"/>
      <c r="Q431" s="292">
        <f t="shared" si="884"/>
        <v>0</v>
      </c>
      <c r="R431" s="292">
        <f t="shared" si="884"/>
        <v>0</v>
      </c>
      <c r="S431" s="292"/>
      <c r="T431" s="284">
        <f t="shared" ref="T431:T462" si="890">SUMIFS(T$729:T$10135, $BN$729:$BN$10135, $BN431,$BO$729:$BO$10135, $BO431, $B$729:$B$10135, $B431)</f>
        <v>0</v>
      </c>
      <c r="U431" s="285" t="s">
        <v>80</v>
      </c>
      <c r="V431" s="285" t="s">
        <v>80</v>
      </c>
      <c r="W431" s="285" t="s">
        <v>80</v>
      </c>
      <c r="X431" s="289">
        <f t="shared" ref="X431:X462" si="891">SUMIFS(X$729:X$10135, $BN$729:$BN$10135, $BN431,$BO$729:$BO$10135, $BO431, $B$729:$B$10135, $B431)</f>
        <v>0</v>
      </c>
      <c r="Y431" s="290" t="s">
        <v>80</v>
      </c>
      <c r="Z431" s="290" t="s">
        <v>80</v>
      </c>
      <c r="AA431" s="290" t="s">
        <v>80</v>
      </c>
      <c r="AB431" s="289">
        <f t="shared" ref="AB431:AB462" si="892">SUMIFS(AB$729:AB$10135, $BN$729:$BN$10135, $BN431,$BO$729:$BO$10135, $BO431, $B$729:$B$10135, $B431)</f>
        <v>0</v>
      </c>
      <c r="AC431" s="290" t="s">
        <v>80</v>
      </c>
      <c r="AD431" s="290" t="s">
        <v>80</v>
      </c>
      <c r="AE431" s="290" t="s">
        <v>80</v>
      </c>
      <c r="AF431" s="287">
        <f t="shared" ref="AF431:AF462" si="893">SUMIFS(AF$729:AF$10135, $BN$729:$BN$10135, $BN431,$BO$729:$BO$10135, $BO431, $B$729:$B$10135, $B431)</f>
        <v>0</v>
      </c>
      <c r="AG431" s="288" t="s">
        <v>80</v>
      </c>
      <c r="AH431" s="288" t="s">
        <v>80</v>
      </c>
      <c r="AI431" s="287">
        <f t="shared" si="885"/>
        <v>0</v>
      </c>
      <c r="AJ431" s="284">
        <f t="shared" si="885"/>
        <v>192</v>
      </c>
      <c r="AK431" s="284">
        <f t="shared" si="885"/>
        <v>243</v>
      </c>
      <c r="AL431" s="284"/>
      <c r="AM431" s="284"/>
      <c r="AN431" s="284">
        <f t="shared" si="886"/>
        <v>1902</v>
      </c>
      <c r="AO431" s="284">
        <f t="shared" si="886"/>
        <v>1948</v>
      </c>
      <c r="AP431" s="291"/>
      <c r="AQ431" s="291"/>
      <c r="AR431" s="284">
        <f t="shared" si="887"/>
        <v>42</v>
      </c>
      <c r="AS431" s="284">
        <f t="shared" si="887"/>
        <v>484</v>
      </c>
      <c r="AT431" s="284">
        <f t="shared" si="887"/>
        <v>16</v>
      </c>
      <c r="AU431" s="284">
        <f t="shared" si="887"/>
        <v>61</v>
      </c>
      <c r="AV431" s="286">
        <f t="shared" si="887"/>
        <v>0</v>
      </c>
      <c r="AW431" s="286">
        <f t="shared" si="887"/>
        <v>0</v>
      </c>
      <c r="AX431" s="286">
        <f t="shared" si="887"/>
        <v>157</v>
      </c>
      <c r="AY431" s="286">
        <f t="shared" si="887"/>
        <v>178</v>
      </c>
      <c r="AZ431" s="286">
        <f t="shared" si="887"/>
        <v>269</v>
      </c>
      <c r="BA431" s="286">
        <f t="shared" si="887"/>
        <v>477</v>
      </c>
      <c r="BB431" s="151"/>
      <c r="BC431" s="287">
        <f t="shared" si="888"/>
        <v>0</v>
      </c>
      <c r="BD431" s="287">
        <f t="shared" si="888"/>
        <v>0</v>
      </c>
      <c r="BE431" s="284">
        <f t="shared" si="888"/>
        <v>0</v>
      </c>
      <c r="BF431" s="284">
        <f t="shared" si="888"/>
        <v>0</v>
      </c>
      <c r="BG431" s="284">
        <f t="shared" si="888"/>
        <v>0</v>
      </c>
      <c r="BH431" s="333">
        <f t="shared" si="888"/>
        <v>0</v>
      </c>
      <c r="BI431" s="333">
        <f t="shared" si="888"/>
        <v>0</v>
      </c>
      <c r="BJ431" s="333">
        <f t="shared" si="888"/>
        <v>0</v>
      </c>
      <c r="BK431" s="333">
        <f t="shared" si="888"/>
        <v>0</v>
      </c>
      <c r="BL431" s="333">
        <f t="shared" si="888"/>
        <v>0</v>
      </c>
      <c r="BM431" s="333">
        <f t="shared" si="888"/>
        <v>0</v>
      </c>
      <c r="BN431" s="334">
        <f t="shared" ref="BN431:BN510" si="894">MONTH(1&amp;$D431)</f>
        <v>8</v>
      </c>
      <c r="BO431" s="87">
        <f t="shared" ref="BO431:BO462" si="895">VALUE(LEFT(C431,4)+IF($BN431&lt;4,1,0))</f>
        <v>2016</v>
      </c>
      <c r="BP431" s="87"/>
    </row>
    <row r="432" spans="1:68" s="35" customFormat="1" ht="10.5" customHeight="1" x14ac:dyDescent="0.2">
      <c r="A432" s="87" t="str">
        <f t="shared" si="889"/>
        <v>2016-17E400000089</v>
      </c>
      <c r="B432" s="87" t="str">
        <f t="shared" si="852"/>
        <v>Y60</v>
      </c>
      <c r="C432" s="87" t="str">
        <f t="shared" si="853"/>
        <v>2016-17</v>
      </c>
      <c r="D432" s="35" t="s">
        <v>520</v>
      </c>
      <c r="E432" s="42"/>
      <c r="F432" s="86" t="str">
        <f t="shared" si="880"/>
        <v>Y60</v>
      </c>
      <c r="G432" s="86" t="str">
        <f t="shared" si="880"/>
        <v>E40000008</v>
      </c>
      <c r="H432" s="87" t="str">
        <f t="shared" si="880"/>
        <v>Midlands</v>
      </c>
      <c r="I432" s="292">
        <f t="shared" si="883"/>
        <v>470</v>
      </c>
      <c r="J432" s="292">
        <f t="shared" si="883"/>
        <v>129</v>
      </c>
      <c r="K432" s="292">
        <f t="shared" si="883"/>
        <v>65</v>
      </c>
      <c r="L432" s="292">
        <f t="shared" si="883"/>
        <v>27</v>
      </c>
      <c r="M432" s="292"/>
      <c r="N432" s="292"/>
      <c r="O432" s="292"/>
      <c r="P432" s="292"/>
      <c r="Q432" s="292">
        <f t="shared" si="884"/>
        <v>0</v>
      </c>
      <c r="R432" s="292">
        <f t="shared" si="884"/>
        <v>0</v>
      </c>
      <c r="S432" s="292"/>
      <c r="T432" s="284">
        <f t="shared" si="890"/>
        <v>0</v>
      </c>
      <c r="U432" s="285" t="s">
        <v>80</v>
      </c>
      <c r="V432" s="285" t="s">
        <v>80</v>
      </c>
      <c r="W432" s="285" t="s">
        <v>80</v>
      </c>
      <c r="X432" s="289">
        <f t="shared" si="891"/>
        <v>0</v>
      </c>
      <c r="Y432" s="290" t="s">
        <v>80</v>
      </c>
      <c r="Z432" s="290" t="s">
        <v>80</v>
      </c>
      <c r="AA432" s="290" t="s">
        <v>80</v>
      </c>
      <c r="AB432" s="289">
        <f t="shared" si="892"/>
        <v>0</v>
      </c>
      <c r="AC432" s="290" t="s">
        <v>80</v>
      </c>
      <c r="AD432" s="290" t="s">
        <v>80</v>
      </c>
      <c r="AE432" s="290" t="s">
        <v>80</v>
      </c>
      <c r="AF432" s="287">
        <f t="shared" si="893"/>
        <v>0</v>
      </c>
      <c r="AG432" s="288" t="s">
        <v>80</v>
      </c>
      <c r="AH432" s="288" t="s">
        <v>80</v>
      </c>
      <c r="AI432" s="287">
        <f t="shared" si="885"/>
        <v>0</v>
      </c>
      <c r="AJ432" s="284">
        <f t="shared" si="885"/>
        <v>228</v>
      </c>
      <c r="AK432" s="284">
        <f t="shared" si="885"/>
        <v>268</v>
      </c>
      <c r="AL432" s="284"/>
      <c r="AM432" s="284"/>
      <c r="AN432" s="284">
        <f t="shared" si="886"/>
        <v>1890</v>
      </c>
      <c r="AO432" s="284">
        <f t="shared" si="886"/>
        <v>1941</v>
      </c>
      <c r="AP432" s="291"/>
      <c r="AQ432" s="291"/>
      <c r="AR432" s="284">
        <f t="shared" si="887"/>
        <v>40</v>
      </c>
      <c r="AS432" s="284">
        <f t="shared" si="887"/>
        <v>454</v>
      </c>
      <c r="AT432" s="284">
        <f t="shared" si="887"/>
        <v>12</v>
      </c>
      <c r="AU432" s="284">
        <f t="shared" si="887"/>
        <v>58</v>
      </c>
      <c r="AV432" s="286">
        <f t="shared" si="887"/>
        <v>0</v>
      </c>
      <c r="AW432" s="286">
        <f t="shared" si="887"/>
        <v>0</v>
      </c>
      <c r="AX432" s="286">
        <f t="shared" si="887"/>
        <v>184</v>
      </c>
      <c r="AY432" s="286">
        <f t="shared" si="887"/>
        <v>201</v>
      </c>
      <c r="AZ432" s="286">
        <f t="shared" si="887"/>
        <v>296</v>
      </c>
      <c r="BA432" s="286">
        <f t="shared" si="887"/>
        <v>499</v>
      </c>
      <c r="BB432" s="151"/>
      <c r="BC432" s="287">
        <f t="shared" si="888"/>
        <v>0</v>
      </c>
      <c r="BD432" s="287">
        <f t="shared" si="888"/>
        <v>0</v>
      </c>
      <c r="BE432" s="284">
        <f t="shared" si="888"/>
        <v>0</v>
      </c>
      <c r="BF432" s="284">
        <f t="shared" si="888"/>
        <v>0</v>
      </c>
      <c r="BG432" s="284">
        <f t="shared" si="888"/>
        <v>0</v>
      </c>
      <c r="BH432" s="333">
        <f t="shared" si="888"/>
        <v>0</v>
      </c>
      <c r="BI432" s="333">
        <f t="shared" si="888"/>
        <v>0</v>
      </c>
      <c r="BJ432" s="333">
        <f t="shared" si="888"/>
        <v>0</v>
      </c>
      <c r="BK432" s="333">
        <f t="shared" si="888"/>
        <v>0</v>
      </c>
      <c r="BL432" s="333">
        <f t="shared" si="888"/>
        <v>0</v>
      </c>
      <c r="BM432" s="333">
        <f t="shared" si="888"/>
        <v>0</v>
      </c>
      <c r="BN432" s="334">
        <f t="shared" si="894"/>
        <v>9</v>
      </c>
      <c r="BO432" s="87">
        <f t="shared" si="895"/>
        <v>2016</v>
      </c>
      <c r="BP432" s="87"/>
    </row>
    <row r="433" spans="1:68" s="35" customFormat="1" ht="10.5" customHeight="1" x14ac:dyDescent="0.2">
      <c r="A433" s="87" t="str">
        <f t="shared" si="889"/>
        <v>2016-17E4000000810</v>
      </c>
      <c r="B433" s="87" t="str">
        <f t="shared" ref="B433:B500" si="896">B432</f>
        <v>Y60</v>
      </c>
      <c r="C433" s="87" t="str">
        <f t="shared" ref="C433:C488" si="897">IF(D433=D$186,LEFT(C432,4)+1&amp;"-"&amp;RIGHT(C432,2)+1,C432)</f>
        <v>2016-17</v>
      </c>
      <c r="D433" s="35" t="s">
        <v>521</v>
      </c>
      <c r="E433" s="42"/>
      <c r="F433" s="86" t="str">
        <f t="shared" ref="F433:H448" si="898">F432</f>
        <v>Y60</v>
      </c>
      <c r="G433" s="86" t="str">
        <f t="shared" si="898"/>
        <v>E40000008</v>
      </c>
      <c r="H433" s="87" t="str">
        <f t="shared" si="898"/>
        <v>Midlands</v>
      </c>
      <c r="I433" s="292">
        <f t="shared" si="883"/>
        <v>498</v>
      </c>
      <c r="J433" s="292">
        <f t="shared" si="883"/>
        <v>125</v>
      </c>
      <c r="K433" s="292">
        <f t="shared" si="883"/>
        <v>48</v>
      </c>
      <c r="L433" s="292">
        <f t="shared" si="883"/>
        <v>16</v>
      </c>
      <c r="M433" s="292"/>
      <c r="N433" s="292"/>
      <c r="O433" s="292"/>
      <c r="P433" s="292"/>
      <c r="Q433" s="292">
        <f t="shared" si="884"/>
        <v>0</v>
      </c>
      <c r="R433" s="292">
        <f t="shared" si="884"/>
        <v>0</v>
      </c>
      <c r="S433" s="292"/>
      <c r="T433" s="284">
        <f t="shared" si="890"/>
        <v>0</v>
      </c>
      <c r="U433" s="285" t="s">
        <v>80</v>
      </c>
      <c r="V433" s="285" t="s">
        <v>80</v>
      </c>
      <c r="W433" s="285" t="s">
        <v>80</v>
      </c>
      <c r="X433" s="289">
        <f t="shared" si="891"/>
        <v>0</v>
      </c>
      <c r="Y433" s="290" t="s">
        <v>80</v>
      </c>
      <c r="Z433" s="290" t="s">
        <v>80</v>
      </c>
      <c r="AA433" s="290" t="s">
        <v>80</v>
      </c>
      <c r="AB433" s="289">
        <f t="shared" si="892"/>
        <v>0</v>
      </c>
      <c r="AC433" s="290" t="s">
        <v>80</v>
      </c>
      <c r="AD433" s="290" t="s">
        <v>80</v>
      </c>
      <c r="AE433" s="290" t="s">
        <v>80</v>
      </c>
      <c r="AF433" s="287">
        <f t="shared" si="893"/>
        <v>0</v>
      </c>
      <c r="AG433" s="288" t="s">
        <v>80</v>
      </c>
      <c r="AH433" s="288" t="s">
        <v>80</v>
      </c>
      <c r="AI433" s="287">
        <f t="shared" si="885"/>
        <v>0</v>
      </c>
      <c r="AJ433" s="284">
        <f t="shared" si="885"/>
        <v>233</v>
      </c>
      <c r="AK433" s="284">
        <f t="shared" si="885"/>
        <v>300</v>
      </c>
      <c r="AL433" s="284"/>
      <c r="AM433" s="284"/>
      <c r="AN433" s="284">
        <f t="shared" si="886"/>
        <v>1829</v>
      </c>
      <c r="AO433" s="284">
        <f t="shared" si="886"/>
        <v>1872</v>
      </c>
      <c r="AP433" s="291"/>
      <c r="AQ433" s="291"/>
      <c r="AR433" s="284">
        <f t="shared" si="887"/>
        <v>29</v>
      </c>
      <c r="AS433" s="284">
        <f t="shared" si="887"/>
        <v>484</v>
      </c>
      <c r="AT433" s="284">
        <f t="shared" si="887"/>
        <v>10</v>
      </c>
      <c r="AU433" s="284">
        <f t="shared" si="887"/>
        <v>45</v>
      </c>
      <c r="AV433" s="286">
        <f t="shared" si="887"/>
        <v>0</v>
      </c>
      <c r="AW433" s="286">
        <f t="shared" si="887"/>
        <v>0</v>
      </c>
      <c r="AX433" s="286">
        <f t="shared" si="887"/>
        <v>186</v>
      </c>
      <c r="AY433" s="286">
        <f t="shared" si="887"/>
        <v>206</v>
      </c>
      <c r="AZ433" s="286">
        <f t="shared" si="887"/>
        <v>291</v>
      </c>
      <c r="BA433" s="286">
        <f t="shared" si="887"/>
        <v>559</v>
      </c>
      <c r="BB433" s="151"/>
      <c r="BC433" s="287">
        <f t="shared" si="888"/>
        <v>0</v>
      </c>
      <c r="BD433" s="287">
        <f t="shared" si="888"/>
        <v>0</v>
      </c>
      <c r="BE433" s="284">
        <f t="shared" si="888"/>
        <v>0</v>
      </c>
      <c r="BF433" s="284">
        <f t="shared" si="888"/>
        <v>0</v>
      </c>
      <c r="BG433" s="284">
        <f t="shared" si="888"/>
        <v>0</v>
      </c>
      <c r="BH433" s="333">
        <f t="shared" si="888"/>
        <v>0</v>
      </c>
      <c r="BI433" s="333">
        <f t="shared" si="888"/>
        <v>0</v>
      </c>
      <c r="BJ433" s="333">
        <f t="shared" si="888"/>
        <v>0</v>
      </c>
      <c r="BK433" s="333">
        <f t="shared" si="888"/>
        <v>0</v>
      </c>
      <c r="BL433" s="333">
        <f t="shared" si="888"/>
        <v>0</v>
      </c>
      <c r="BM433" s="333">
        <f t="shared" si="888"/>
        <v>0</v>
      </c>
      <c r="BN433" s="334">
        <f t="shared" si="894"/>
        <v>10</v>
      </c>
      <c r="BO433" s="87">
        <f t="shared" si="895"/>
        <v>2016</v>
      </c>
      <c r="BP433" s="87"/>
    </row>
    <row r="434" spans="1:68" s="35" customFormat="1" ht="10.5" customHeight="1" x14ac:dyDescent="0.2">
      <c r="A434" s="87" t="str">
        <f t="shared" si="889"/>
        <v>2016-17E4000000811</v>
      </c>
      <c r="B434" s="87" t="str">
        <f t="shared" si="896"/>
        <v>Y60</v>
      </c>
      <c r="C434" s="87" t="str">
        <f t="shared" si="897"/>
        <v>2016-17</v>
      </c>
      <c r="D434" s="35" t="s">
        <v>522</v>
      </c>
      <c r="E434" s="42"/>
      <c r="F434" s="86" t="str">
        <f t="shared" si="898"/>
        <v>Y60</v>
      </c>
      <c r="G434" s="86" t="str">
        <f t="shared" si="898"/>
        <v>E40000008</v>
      </c>
      <c r="H434" s="87" t="str">
        <f t="shared" si="898"/>
        <v>Midlands</v>
      </c>
      <c r="I434" s="292">
        <f t="shared" si="883"/>
        <v>589</v>
      </c>
      <c r="J434" s="292">
        <f t="shared" si="883"/>
        <v>160</v>
      </c>
      <c r="K434" s="292">
        <f t="shared" si="883"/>
        <v>80</v>
      </c>
      <c r="L434" s="292">
        <f t="shared" si="883"/>
        <v>38</v>
      </c>
      <c r="M434" s="292"/>
      <c r="N434" s="292"/>
      <c r="O434" s="292"/>
      <c r="P434" s="292"/>
      <c r="Q434" s="292">
        <f t="shared" si="884"/>
        <v>0</v>
      </c>
      <c r="R434" s="292">
        <f t="shared" si="884"/>
        <v>0</v>
      </c>
      <c r="S434" s="292"/>
      <c r="T434" s="284">
        <f t="shared" si="890"/>
        <v>0</v>
      </c>
      <c r="U434" s="285" t="s">
        <v>80</v>
      </c>
      <c r="V434" s="285" t="s">
        <v>80</v>
      </c>
      <c r="W434" s="285" t="s">
        <v>80</v>
      </c>
      <c r="X434" s="289">
        <f t="shared" si="891"/>
        <v>0</v>
      </c>
      <c r="Y434" s="290" t="s">
        <v>80</v>
      </c>
      <c r="Z434" s="290" t="s">
        <v>80</v>
      </c>
      <c r="AA434" s="290" t="s">
        <v>80</v>
      </c>
      <c r="AB434" s="289">
        <f t="shared" si="892"/>
        <v>0</v>
      </c>
      <c r="AC434" s="290" t="s">
        <v>80</v>
      </c>
      <c r="AD434" s="290" t="s">
        <v>80</v>
      </c>
      <c r="AE434" s="290" t="s">
        <v>80</v>
      </c>
      <c r="AF434" s="287">
        <f t="shared" si="893"/>
        <v>0</v>
      </c>
      <c r="AG434" s="288" t="s">
        <v>80</v>
      </c>
      <c r="AH434" s="288" t="s">
        <v>80</v>
      </c>
      <c r="AI434" s="287">
        <f t="shared" si="885"/>
        <v>0</v>
      </c>
      <c r="AJ434" s="284">
        <f t="shared" si="885"/>
        <v>256</v>
      </c>
      <c r="AK434" s="284">
        <f t="shared" si="885"/>
        <v>299</v>
      </c>
      <c r="AL434" s="284"/>
      <c r="AM434" s="284"/>
      <c r="AN434" s="284">
        <f t="shared" si="886"/>
        <v>2053</v>
      </c>
      <c r="AO434" s="284">
        <f t="shared" si="886"/>
        <v>2190</v>
      </c>
      <c r="AP434" s="291"/>
      <c r="AQ434" s="291"/>
      <c r="AR434" s="284">
        <f t="shared" si="887"/>
        <v>50</v>
      </c>
      <c r="AS434" s="284">
        <f t="shared" si="887"/>
        <v>570</v>
      </c>
      <c r="AT434" s="284">
        <f t="shared" si="887"/>
        <v>21</v>
      </c>
      <c r="AU434" s="284">
        <f t="shared" si="887"/>
        <v>77</v>
      </c>
      <c r="AV434" s="286">
        <f t="shared" si="887"/>
        <v>0</v>
      </c>
      <c r="AW434" s="286">
        <f t="shared" si="887"/>
        <v>0</v>
      </c>
      <c r="AX434" s="286">
        <f t="shared" si="887"/>
        <v>208</v>
      </c>
      <c r="AY434" s="286">
        <f t="shared" si="887"/>
        <v>227</v>
      </c>
      <c r="AZ434" s="286">
        <f t="shared" si="887"/>
        <v>219</v>
      </c>
      <c r="BA434" s="286">
        <f t="shared" si="887"/>
        <v>455</v>
      </c>
      <c r="BB434" s="151"/>
      <c r="BC434" s="287">
        <f t="shared" si="888"/>
        <v>0</v>
      </c>
      <c r="BD434" s="287">
        <f t="shared" si="888"/>
        <v>0</v>
      </c>
      <c r="BE434" s="284">
        <f t="shared" si="888"/>
        <v>0</v>
      </c>
      <c r="BF434" s="284">
        <f t="shared" si="888"/>
        <v>0</v>
      </c>
      <c r="BG434" s="284">
        <f t="shared" si="888"/>
        <v>0</v>
      </c>
      <c r="BH434" s="333">
        <f t="shared" si="888"/>
        <v>0</v>
      </c>
      <c r="BI434" s="333">
        <f t="shared" si="888"/>
        <v>0</v>
      </c>
      <c r="BJ434" s="333">
        <f t="shared" si="888"/>
        <v>0</v>
      </c>
      <c r="BK434" s="333">
        <f t="shared" si="888"/>
        <v>0</v>
      </c>
      <c r="BL434" s="333">
        <f t="shared" si="888"/>
        <v>0</v>
      </c>
      <c r="BM434" s="333">
        <f t="shared" si="888"/>
        <v>0</v>
      </c>
      <c r="BN434" s="334">
        <f t="shared" si="894"/>
        <v>11</v>
      </c>
      <c r="BO434" s="87">
        <f t="shared" si="895"/>
        <v>2016</v>
      </c>
      <c r="BP434" s="87"/>
    </row>
    <row r="435" spans="1:68" s="35" customFormat="1" ht="10.5" customHeight="1" x14ac:dyDescent="0.2">
      <c r="A435" s="87" t="str">
        <f t="shared" si="889"/>
        <v>2016-17E4000000812</v>
      </c>
      <c r="B435" s="87" t="str">
        <f t="shared" si="896"/>
        <v>Y60</v>
      </c>
      <c r="C435" s="87" t="str">
        <f t="shared" si="897"/>
        <v>2016-17</v>
      </c>
      <c r="D435" s="35" t="s">
        <v>523</v>
      </c>
      <c r="E435" s="42"/>
      <c r="F435" s="86" t="str">
        <f t="shared" si="898"/>
        <v>Y60</v>
      </c>
      <c r="G435" s="86" t="str">
        <f t="shared" si="898"/>
        <v>E40000008</v>
      </c>
      <c r="H435" s="87" t="str">
        <f t="shared" si="898"/>
        <v>Midlands</v>
      </c>
      <c r="I435" s="292">
        <f t="shared" si="883"/>
        <v>595</v>
      </c>
      <c r="J435" s="292">
        <f t="shared" si="883"/>
        <v>158</v>
      </c>
      <c r="K435" s="292">
        <f t="shared" si="883"/>
        <v>68</v>
      </c>
      <c r="L435" s="292">
        <f t="shared" si="883"/>
        <v>30</v>
      </c>
      <c r="M435" s="292"/>
      <c r="N435" s="292"/>
      <c r="O435" s="292"/>
      <c r="P435" s="292"/>
      <c r="Q435" s="292">
        <f t="shared" si="884"/>
        <v>0</v>
      </c>
      <c r="R435" s="292">
        <f t="shared" si="884"/>
        <v>0</v>
      </c>
      <c r="S435" s="292"/>
      <c r="T435" s="284">
        <f t="shared" si="890"/>
        <v>0</v>
      </c>
      <c r="U435" s="285" t="s">
        <v>80</v>
      </c>
      <c r="V435" s="285" t="s">
        <v>80</v>
      </c>
      <c r="W435" s="285" t="s">
        <v>80</v>
      </c>
      <c r="X435" s="289">
        <f t="shared" si="891"/>
        <v>0</v>
      </c>
      <c r="Y435" s="290" t="s">
        <v>80</v>
      </c>
      <c r="Z435" s="290" t="s">
        <v>80</v>
      </c>
      <c r="AA435" s="290" t="s">
        <v>80</v>
      </c>
      <c r="AB435" s="289">
        <f t="shared" si="892"/>
        <v>0</v>
      </c>
      <c r="AC435" s="290" t="s">
        <v>80</v>
      </c>
      <c r="AD435" s="290" t="s">
        <v>80</v>
      </c>
      <c r="AE435" s="290" t="s">
        <v>80</v>
      </c>
      <c r="AF435" s="287">
        <f t="shared" si="893"/>
        <v>0</v>
      </c>
      <c r="AG435" s="288" t="s">
        <v>80</v>
      </c>
      <c r="AH435" s="288" t="s">
        <v>80</v>
      </c>
      <c r="AI435" s="287">
        <f t="shared" si="885"/>
        <v>0</v>
      </c>
      <c r="AJ435" s="284">
        <f t="shared" si="885"/>
        <v>306</v>
      </c>
      <c r="AK435" s="284">
        <f t="shared" si="885"/>
        <v>359</v>
      </c>
      <c r="AL435" s="284"/>
      <c r="AM435" s="284"/>
      <c r="AN435" s="284">
        <f t="shared" si="886"/>
        <v>2024</v>
      </c>
      <c r="AO435" s="284">
        <f t="shared" si="886"/>
        <v>2091</v>
      </c>
      <c r="AP435" s="291"/>
      <c r="AQ435" s="291"/>
      <c r="AR435" s="284">
        <f t="shared" si="887"/>
        <v>38</v>
      </c>
      <c r="AS435" s="284">
        <f t="shared" si="887"/>
        <v>585</v>
      </c>
      <c r="AT435" s="284">
        <f t="shared" si="887"/>
        <v>14</v>
      </c>
      <c r="AU435" s="284">
        <f t="shared" si="887"/>
        <v>64</v>
      </c>
      <c r="AV435" s="286">
        <f t="shared" si="887"/>
        <v>0</v>
      </c>
      <c r="AW435" s="286">
        <f t="shared" si="887"/>
        <v>0</v>
      </c>
      <c r="AX435" s="286">
        <f t="shared" si="887"/>
        <v>193</v>
      </c>
      <c r="AY435" s="286">
        <f t="shared" si="887"/>
        <v>223</v>
      </c>
      <c r="AZ435" s="286">
        <f t="shared" si="887"/>
        <v>263</v>
      </c>
      <c r="BA435" s="286">
        <f t="shared" si="887"/>
        <v>513</v>
      </c>
      <c r="BB435" s="151"/>
      <c r="BC435" s="287">
        <f t="shared" si="888"/>
        <v>0</v>
      </c>
      <c r="BD435" s="287">
        <f t="shared" si="888"/>
        <v>0</v>
      </c>
      <c r="BE435" s="284">
        <f t="shared" si="888"/>
        <v>0</v>
      </c>
      <c r="BF435" s="284">
        <f t="shared" si="888"/>
        <v>0</v>
      </c>
      <c r="BG435" s="284">
        <f t="shared" si="888"/>
        <v>0</v>
      </c>
      <c r="BH435" s="333">
        <f t="shared" si="888"/>
        <v>0</v>
      </c>
      <c r="BI435" s="333">
        <f t="shared" si="888"/>
        <v>0</v>
      </c>
      <c r="BJ435" s="333">
        <f t="shared" si="888"/>
        <v>0</v>
      </c>
      <c r="BK435" s="333">
        <f t="shared" si="888"/>
        <v>0</v>
      </c>
      <c r="BL435" s="333">
        <f t="shared" si="888"/>
        <v>0</v>
      </c>
      <c r="BM435" s="333">
        <f t="shared" si="888"/>
        <v>0</v>
      </c>
      <c r="BN435" s="334">
        <f t="shared" si="894"/>
        <v>12</v>
      </c>
      <c r="BO435" s="87">
        <f t="shared" si="895"/>
        <v>2016</v>
      </c>
      <c r="BP435" s="87"/>
    </row>
    <row r="436" spans="1:68" s="35" customFormat="1" ht="10.5" customHeight="1" x14ac:dyDescent="0.2">
      <c r="A436" s="87" t="str">
        <f t="shared" si="889"/>
        <v>2016-17E400000081</v>
      </c>
      <c r="B436" s="87" t="str">
        <f t="shared" si="896"/>
        <v>Y60</v>
      </c>
      <c r="C436" s="87" t="str">
        <f t="shared" si="897"/>
        <v>2016-17</v>
      </c>
      <c r="D436" s="35" t="s">
        <v>524</v>
      </c>
      <c r="E436" s="42"/>
      <c r="F436" s="86" t="str">
        <f t="shared" si="898"/>
        <v>Y60</v>
      </c>
      <c r="G436" s="86" t="str">
        <f t="shared" si="898"/>
        <v>E40000008</v>
      </c>
      <c r="H436" s="87" t="str">
        <f t="shared" si="898"/>
        <v>Midlands</v>
      </c>
      <c r="I436" s="292">
        <f t="shared" si="883"/>
        <v>653</v>
      </c>
      <c r="J436" s="292">
        <f t="shared" si="883"/>
        <v>168</v>
      </c>
      <c r="K436" s="292">
        <f t="shared" si="883"/>
        <v>78</v>
      </c>
      <c r="L436" s="292">
        <f t="shared" si="883"/>
        <v>36</v>
      </c>
      <c r="M436" s="292"/>
      <c r="N436" s="292"/>
      <c r="O436" s="292"/>
      <c r="P436" s="292"/>
      <c r="Q436" s="292">
        <f t="shared" si="884"/>
        <v>0</v>
      </c>
      <c r="R436" s="292">
        <f t="shared" si="884"/>
        <v>0</v>
      </c>
      <c r="S436" s="292"/>
      <c r="T436" s="284">
        <f t="shared" si="890"/>
        <v>0</v>
      </c>
      <c r="U436" s="285" t="s">
        <v>80</v>
      </c>
      <c r="V436" s="285" t="s">
        <v>80</v>
      </c>
      <c r="W436" s="285" t="s">
        <v>80</v>
      </c>
      <c r="X436" s="289">
        <f t="shared" si="891"/>
        <v>0</v>
      </c>
      <c r="Y436" s="290" t="s">
        <v>80</v>
      </c>
      <c r="Z436" s="290" t="s">
        <v>80</v>
      </c>
      <c r="AA436" s="290" t="s">
        <v>80</v>
      </c>
      <c r="AB436" s="289">
        <f t="shared" si="892"/>
        <v>0</v>
      </c>
      <c r="AC436" s="290" t="s">
        <v>80</v>
      </c>
      <c r="AD436" s="290" t="s">
        <v>80</v>
      </c>
      <c r="AE436" s="290" t="s">
        <v>80</v>
      </c>
      <c r="AF436" s="287">
        <f t="shared" si="893"/>
        <v>0</v>
      </c>
      <c r="AG436" s="288" t="s">
        <v>80</v>
      </c>
      <c r="AH436" s="288" t="s">
        <v>80</v>
      </c>
      <c r="AI436" s="287">
        <f t="shared" si="885"/>
        <v>0</v>
      </c>
      <c r="AJ436" s="284">
        <f t="shared" si="885"/>
        <v>264</v>
      </c>
      <c r="AK436" s="284">
        <f t="shared" si="885"/>
        <v>328</v>
      </c>
      <c r="AL436" s="284"/>
      <c r="AM436" s="284"/>
      <c r="AN436" s="284">
        <f t="shared" si="886"/>
        <v>2166</v>
      </c>
      <c r="AO436" s="284">
        <f t="shared" si="886"/>
        <v>2225</v>
      </c>
      <c r="AP436" s="291"/>
      <c r="AQ436" s="291"/>
      <c r="AR436" s="284">
        <f t="shared" si="887"/>
        <v>51</v>
      </c>
      <c r="AS436" s="284">
        <f t="shared" si="887"/>
        <v>634</v>
      </c>
      <c r="AT436" s="284">
        <f t="shared" si="887"/>
        <v>20</v>
      </c>
      <c r="AU436" s="284">
        <f t="shared" si="887"/>
        <v>74</v>
      </c>
      <c r="AV436" s="286">
        <f t="shared" si="887"/>
        <v>0</v>
      </c>
      <c r="AW436" s="286">
        <f t="shared" si="887"/>
        <v>0</v>
      </c>
      <c r="AX436" s="286">
        <f t="shared" si="887"/>
        <v>206</v>
      </c>
      <c r="AY436" s="286">
        <f t="shared" si="887"/>
        <v>238</v>
      </c>
      <c r="AZ436" s="286">
        <f t="shared" si="887"/>
        <v>274</v>
      </c>
      <c r="BA436" s="286">
        <f t="shared" si="887"/>
        <v>495</v>
      </c>
      <c r="BB436" s="151"/>
      <c r="BC436" s="287">
        <f t="shared" si="888"/>
        <v>0</v>
      </c>
      <c r="BD436" s="287">
        <f t="shared" si="888"/>
        <v>0</v>
      </c>
      <c r="BE436" s="284">
        <f t="shared" si="888"/>
        <v>0</v>
      </c>
      <c r="BF436" s="284">
        <f t="shared" si="888"/>
        <v>0</v>
      </c>
      <c r="BG436" s="284">
        <f t="shared" si="888"/>
        <v>0</v>
      </c>
      <c r="BH436" s="333">
        <f t="shared" si="888"/>
        <v>0</v>
      </c>
      <c r="BI436" s="333">
        <f t="shared" si="888"/>
        <v>0</v>
      </c>
      <c r="BJ436" s="333">
        <f t="shared" si="888"/>
        <v>0</v>
      </c>
      <c r="BK436" s="333">
        <f t="shared" si="888"/>
        <v>0</v>
      </c>
      <c r="BL436" s="333">
        <f t="shared" si="888"/>
        <v>0</v>
      </c>
      <c r="BM436" s="333">
        <f t="shared" si="888"/>
        <v>0</v>
      </c>
      <c r="BN436" s="334">
        <f t="shared" si="894"/>
        <v>1</v>
      </c>
      <c r="BO436" s="87">
        <f t="shared" si="895"/>
        <v>2017</v>
      </c>
      <c r="BP436" s="87"/>
    </row>
    <row r="437" spans="1:68" s="35" customFormat="1" ht="10.5" customHeight="1" x14ac:dyDescent="0.2">
      <c r="A437" s="87" t="str">
        <f t="shared" si="889"/>
        <v>2016-17E400000082</v>
      </c>
      <c r="B437" s="87" t="str">
        <f t="shared" si="896"/>
        <v>Y60</v>
      </c>
      <c r="C437" s="87" t="str">
        <f t="shared" si="897"/>
        <v>2016-17</v>
      </c>
      <c r="D437" s="35" t="s">
        <v>525</v>
      </c>
      <c r="E437" s="42"/>
      <c r="F437" s="86" t="str">
        <f t="shared" si="898"/>
        <v>Y60</v>
      </c>
      <c r="G437" s="86" t="str">
        <f t="shared" si="898"/>
        <v>E40000008</v>
      </c>
      <c r="H437" s="87" t="str">
        <f t="shared" si="898"/>
        <v>Midlands</v>
      </c>
      <c r="I437" s="292">
        <f t="shared" si="883"/>
        <v>581</v>
      </c>
      <c r="J437" s="292">
        <f t="shared" si="883"/>
        <v>146</v>
      </c>
      <c r="K437" s="292">
        <f t="shared" si="883"/>
        <v>88</v>
      </c>
      <c r="L437" s="292">
        <f t="shared" si="883"/>
        <v>40</v>
      </c>
      <c r="M437" s="292"/>
      <c r="N437" s="292"/>
      <c r="O437" s="292"/>
      <c r="P437" s="292"/>
      <c r="Q437" s="292">
        <f t="shared" si="884"/>
        <v>0</v>
      </c>
      <c r="R437" s="292">
        <f t="shared" si="884"/>
        <v>0</v>
      </c>
      <c r="S437" s="292"/>
      <c r="T437" s="284">
        <f t="shared" si="890"/>
        <v>0</v>
      </c>
      <c r="U437" s="285" t="s">
        <v>80</v>
      </c>
      <c r="V437" s="285" t="s">
        <v>80</v>
      </c>
      <c r="W437" s="285" t="s">
        <v>80</v>
      </c>
      <c r="X437" s="289">
        <f t="shared" si="891"/>
        <v>0</v>
      </c>
      <c r="Y437" s="290" t="s">
        <v>80</v>
      </c>
      <c r="Z437" s="290" t="s">
        <v>80</v>
      </c>
      <c r="AA437" s="290" t="s">
        <v>80</v>
      </c>
      <c r="AB437" s="289">
        <f t="shared" si="892"/>
        <v>0</v>
      </c>
      <c r="AC437" s="290" t="s">
        <v>80</v>
      </c>
      <c r="AD437" s="290" t="s">
        <v>80</v>
      </c>
      <c r="AE437" s="290" t="s">
        <v>80</v>
      </c>
      <c r="AF437" s="287">
        <f t="shared" si="893"/>
        <v>0</v>
      </c>
      <c r="AG437" s="288" t="s">
        <v>80</v>
      </c>
      <c r="AH437" s="288" t="s">
        <v>80</v>
      </c>
      <c r="AI437" s="287">
        <f t="shared" si="885"/>
        <v>0</v>
      </c>
      <c r="AJ437" s="284">
        <f t="shared" si="885"/>
        <v>284</v>
      </c>
      <c r="AK437" s="284">
        <f t="shared" si="885"/>
        <v>327</v>
      </c>
      <c r="AL437" s="284"/>
      <c r="AM437" s="284"/>
      <c r="AN437" s="284">
        <f t="shared" si="886"/>
        <v>2057</v>
      </c>
      <c r="AO437" s="284">
        <f t="shared" si="886"/>
        <v>2098</v>
      </c>
      <c r="AP437" s="291"/>
      <c r="AQ437" s="291"/>
      <c r="AR437" s="284">
        <f t="shared" ref="AR437:BA446" si="899">SUMIFS(AR$729:AR$10135, $BN$729:$BN$10135, $BN437,$BO$729:$BO$10135, $BO437, $B$729:$B$10135, $B437)</f>
        <v>41</v>
      </c>
      <c r="AS437" s="284">
        <f t="shared" si="899"/>
        <v>570</v>
      </c>
      <c r="AT437" s="284">
        <f t="shared" si="899"/>
        <v>17</v>
      </c>
      <c r="AU437" s="284">
        <f t="shared" si="899"/>
        <v>84</v>
      </c>
      <c r="AV437" s="286">
        <f t="shared" si="899"/>
        <v>0</v>
      </c>
      <c r="AW437" s="286">
        <f t="shared" si="899"/>
        <v>0</v>
      </c>
      <c r="AX437" s="286">
        <f t="shared" si="899"/>
        <v>212</v>
      </c>
      <c r="AY437" s="286">
        <f t="shared" si="899"/>
        <v>242</v>
      </c>
      <c r="AZ437" s="286">
        <f t="shared" si="899"/>
        <v>264</v>
      </c>
      <c r="BA437" s="286">
        <f t="shared" si="899"/>
        <v>509</v>
      </c>
      <c r="BB437" s="151"/>
      <c r="BC437" s="287">
        <f t="shared" ref="BC437:BM446" si="900">SUMIFS(BC$729:BC$10135, $BN$729:$BN$10135, $BN437,$BO$729:$BO$10135, $BO437, $B$729:$B$10135, $B437)</f>
        <v>0</v>
      </c>
      <c r="BD437" s="287">
        <f t="shared" si="900"/>
        <v>0</v>
      </c>
      <c r="BE437" s="284">
        <f t="shared" si="900"/>
        <v>0</v>
      </c>
      <c r="BF437" s="284">
        <f t="shared" si="900"/>
        <v>0</v>
      </c>
      <c r="BG437" s="284">
        <f t="shared" si="900"/>
        <v>0</v>
      </c>
      <c r="BH437" s="333">
        <f t="shared" si="900"/>
        <v>0</v>
      </c>
      <c r="BI437" s="333">
        <f t="shared" si="900"/>
        <v>0</v>
      </c>
      <c r="BJ437" s="333">
        <f t="shared" si="900"/>
        <v>0</v>
      </c>
      <c r="BK437" s="333">
        <f t="shared" si="900"/>
        <v>0</v>
      </c>
      <c r="BL437" s="333">
        <f t="shared" si="900"/>
        <v>0</v>
      </c>
      <c r="BM437" s="333">
        <f t="shared" si="900"/>
        <v>0</v>
      </c>
      <c r="BN437" s="334">
        <f t="shared" si="894"/>
        <v>2</v>
      </c>
      <c r="BO437" s="87">
        <f t="shared" si="895"/>
        <v>2017</v>
      </c>
      <c r="BP437" s="87"/>
    </row>
    <row r="438" spans="1:68" s="35" customFormat="1" ht="10.5" customHeight="1" x14ac:dyDescent="0.2">
      <c r="A438" s="87" t="str">
        <f t="shared" si="889"/>
        <v>2016-17E400000083</v>
      </c>
      <c r="B438" s="87" t="str">
        <f t="shared" si="896"/>
        <v>Y60</v>
      </c>
      <c r="C438" s="87" t="str">
        <f t="shared" si="897"/>
        <v>2016-17</v>
      </c>
      <c r="D438" s="35" t="s">
        <v>526</v>
      </c>
      <c r="E438" s="42"/>
      <c r="F438" s="86" t="str">
        <f t="shared" si="898"/>
        <v>Y60</v>
      </c>
      <c r="G438" s="86" t="str">
        <f t="shared" si="898"/>
        <v>E40000008</v>
      </c>
      <c r="H438" s="87" t="str">
        <f t="shared" si="898"/>
        <v>Midlands</v>
      </c>
      <c r="I438" s="292">
        <f t="shared" si="883"/>
        <v>519</v>
      </c>
      <c r="J438" s="292">
        <f t="shared" si="883"/>
        <v>129</v>
      </c>
      <c r="K438" s="292">
        <f t="shared" si="883"/>
        <v>67</v>
      </c>
      <c r="L438" s="292">
        <f t="shared" si="883"/>
        <v>26</v>
      </c>
      <c r="M438" s="292"/>
      <c r="N438" s="292"/>
      <c r="O438" s="292"/>
      <c r="P438" s="292"/>
      <c r="Q438" s="292">
        <f t="shared" si="884"/>
        <v>0</v>
      </c>
      <c r="R438" s="292">
        <f t="shared" si="884"/>
        <v>0</v>
      </c>
      <c r="S438" s="292"/>
      <c r="T438" s="284">
        <f t="shared" si="890"/>
        <v>0</v>
      </c>
      <c r="U438" s="285" t="s">
        <v>80</v>
      </c>
      <c r="V438" s="285" t="s">
        <v>80</v>
      </c>
      <c r="W438" s="285" t="s">
        <v>80</v>
      </c>
      <c r="X438" s="289">
        <f t="shared" si="891"/>
        <v>0</v>
      </c>
      <c r="Y438" s="290" t="s">
        <v>80</v>
      </c>
      <c r="Z438" s="290" t="s">
        <v>80</v>
      </c>
      <c r="AA438" s="290" t="s">
        <v>80</v>
      </c>
      <c r="AB438" s="289">
        <f t="shared" si="892"/>
        <v>0</v>
      </c>
      <c r="AC438" s="290" t="s">
        <v>80</v>
      </c>
      <c r="AD438" s="290" t="s">
        <v>80</v>
      </c>
      <c r="AE438" s="290" t="s">
        <v>80</v>
      </c>
      <c r="AF438" s="287">
        <f t="shared" si="893"/>
        <v>0</v>
      </c>
      <c r="AG438" s="288" t="s">
        <v>80</v>
      </c>
      <c r="AH438" s="288" t="s">
        <v>80</v>
      </c>
      <c r="AI438" s="287">
        <f t="shared" si="885"/>
        <v>0</v>
      </c>
      <c r="AJ438" s="284">
        <f t="shared" si="885"/>
        <v>310</v>
      </c>
      <c r="AK438" s="284">
        <f t="shared" si="885"/>
        <v>376</v>
      </c>
      <c r="AL438" s="284"/>
      <c r="AM438" s="284"/>
      <c r="AN438" s="284">
        <f t="shared" si="886"/>
        <v>2116</v>
      </c>
      <c r="AO438" s="284">
        <f t="shared" si="886"/>
        <v>2150</v>
      </c>
      <c r="AP438" s="291"/>
      <c r="AQ438" s="291"/>
      <c r="AR438" s="284">
        <f t="shared" si="899"/>
        <v>40</v>
      </c>
      <c r="AS438" s="284">
        <f t="shared" si="899"/>
        <v>507</v>
      </c>
      <c r="AT438" s="284">
        <f t="shared" si="899"/>
        <v>14</v>
      </c>
      <c r="AU438" s="284">
        <f t="shared" si="899"/>
        <v>61</v>
      </c>
      <c r="AV438" s="286">
        <f t="shared" si="899"/>
        <v>0</v>
      </c>
      <c r="AW438" s="286">
        <f t="shared" si="899"/>
        <v>0</v>
      </c>
      <c r="AX438" s="286">
        <f t="shared" si="899"/>
        <v>207</v>
      </c>
      <c r="AY438" s="286">
        <f t="shared" si="899"/>
        <v>236</v>
      </c>
      <c r="AZ438" s="286">
        <f t="shared" si="899"/>
        <v>305</v>
      </c>
      <c r="BA438" s="286">
        <f t="shared" si="899"/>
        <v>549</v>
      </c>
      <c r="BB438" s="151"/>
      <c r="BC438" s="287">
        <f t="shared" si="900"/>
        <v>0</v>
      </c>
      <c r="BD438" s="287">
        <f t="shared" si="900"/>
        <v>0</v>
      </c>
      <c r="BE438" s="284">
        <f t="shared" si="900"/>
        <v>0</v>
      </c>
      <c r="BF438" s="284">
        <f t="shared" si="900"/>
        <v>0</v>
      </c>
      <c r="BG438" s="284">
        <f t="shared" si="900"/>
        <v>0</v>
      </c>
      <c r="BH438" s="333">
        <f t="shared" si="900"/>
        <v>0</v>
      </c>
      <c r="BI438" s="333">
        <f t="shared" si="900"/>
        <v>0</v>
      </c>
      <c r="BJ438" s="333">
        <f t="shared" si="900"/>
        <v>0</v>
      </c>
      <c r="BK438" s="333">
        <f t="shared" si="900"/>
        <v>0</v>
      </c>
      <c r="BL438" s="333">
        <f t="shared" si="900"/>
        <v>0</v>
      </c>
      <c r="BM438" s="333">
        <f t="shared" si="900"/>
        <v>0</v>
      </c>
      <c r="BN438" s="334">
        <f t="shared" si="894"/>
        <v>3</v>
      </c>
      <c r="BO438" s="87">
        <f t="shared" si="895"/>
        <v>2017</v>
      </c>
      <c r="BP438" s="87"/>
    </row>
    <row r="439" spans="1:68" s="35" customFormat="1" ht="10.5" customHeight="1" x14ac:dyDescent="0.2">
      <c r="A439" s="87" t="str">
        <f t="shared" si="889"/>
        <v>2017-18E400000084</v>
      </c>
      <c r="B439" s="87" t="str">
        <f t="shared" si="896"/>
        <v>Y60</v>
      </c>
      <c r="C439" s="87" t="str">
        <f t="shared" si="897"/>
        <v>2017-18</v>
      </c>
      <c r="D439" s="35" t="s">
        <v>514</v>
      </c>
      <c r="E439" s="42"/>
      <c r="F439" s="86" t="str">
        <f t="shared" si="898"/>
        <v>Y60</v>
      </c>
      <c r="G439" s="86" t="str">
        <f t="shared" si="898"/>
        <v>E40000008</v>
      </c>
      <c r="H439" s="87" t="str">
        <f t="shared" si="898"/>
        <v>Midlands</v>
      </c>
      <c r="I439" s="292">
        <f t="shared" si="883"/>
        <v>559</v>
      </c>
      <c r="J439" s="292">
        <f t="shared" si="883"/>
        <v>159</v>
      </c>
      <c r="K439" s="292">
        <f t="shared" si="883"/>
        <v>81</v>
      </c>
      <c r="L439" s="292">
        <f t="shared" si="883"/>
        <v>45</v>
      </c>
      <c r="M439" s="292"/>
      <c r="N439" s="292"/>
      <c r="O439" s="292"/>
      <c r="P439" s="292"/>
      <c r="Q439" s="292">
        <f t="shared" si="884"/>
        <v>0</v>
      </c>
      <c r="R439" s="292">
        <f t="shared" si="884"/>
        <v>0</v>
      </c>
      <c r="S439" s="292"/>
      <c r="T439" s="284">
        <f t="shared" si="890"/>
        <v>0</v>
      </c>
      <c r="U439" s="285" t="s">
        <v>80</v>
      </c>
      <c r="V439" s="285" t="s">
        <v>80</v>
      </c>
      <c r="W439" s="285" t="s">
        <v>80</v>
      </c>
      <c r="X439" s="289">
        <f t="shared" si="891"/>
        <v>0</v>
      </c>
      <c r="Y439" s="290" t="s">
        <v>80</v>
      </c>
      <c r="Z439" s="290" t="s">
        <v>80</v>
      </c>
      <c r="AA439" s="290" t="s">
        <v>80</v>
      </c>
      <c r="AB439" s="289">
        <f t="shared" si="892"/>
        <v>0</v>
      </c>
      <c r="AC439" s="290" t="s">
        <v>80</v>
      </c>
      <c r="AD439" s="290" t="s">
        <v>80</v>
      </c>
      <c r="AE439" s="290" t="s">
        <v>80</v>
      </c>
      <c r="AF439" s="287">
        <f t="shared" si="893"/>
        <v>0</v>
      </c>
      <c r="AG439" s="288" t="s">
        <v>80</v>
      </c>
      <c r="AH439" s="288" t="s">
        <v>80</v>
      </c>
      <c r="AI439" s="287">
        <f t="shared" si="885"/>
        <v>0</v>
      </c>
      <c r="AJ439" s="284">
        <f t="shared" si="885"/>
        <v>276</v>
      </c>
      <c r="AK439" s="284">
        <f t="shared" si="885"/>
        <v>350</v>
      </c>
      <c r="AL439" s="284"/>
      <c r="AM439" s="284"/>
      <c r="AN439" s="284">
        <f t="shared" si="886"/>
        <v>1803</v>
      </c>
      <c r="AO439" s="284">
        <f t="shared" si="886"/>
        <v>1888</v>
      </c>
      <c r="AP439" s="291"/>
      <c r="AQ439" s="291"/>
      <c r="AR439" s="284">
        <f t="shared" si="899"/>
        <v>56</v>
      </c>
      <c r="AS439" s="284">
        <f t="shared" si="899"/>
        <v>537</v>
      </c>
      <c r="AT439" s="284">
        <f t="shared" si="899"/>
        <v>26</v>
      </c>
      <c r="AU439" s="284">
        <f t="shared" si="899"/>
        <v>78</v>
      </c>
      <c r="AV439" s="286">
        <f t="shared" si="899"/>
        <v>0</v>
      </c>
      <c r="AW439" s="286">
        <f t="shared" si="899"/>
        <v>0</v>
      </c>
      <c r="AX439" s="286">
        <f t="shared" si="899"/>
        <v>235</v>
      </c>
      <c r="AY439" s="286">
        <f t="shared" si="899"/>
        <v>260</v>
      </c>
      <c r="AZ439" s="286">
        <f t="shared" si="899"/>
        <v>427</v>
      </c>
      <c r="BA439" s="286">
        <f t="shared" si="899"/>
        <v>703</v>
      </c>
      <c r="BB439" s="151"/>
      <c r="BC439" s="287">
        <f t="shared" si="900"/>
        <v>0</v>
      </c>
      <c r="BD439" s="287">
        <f t="shared" si="900"/>
        <v>0</v>
      </c>
      <c r="BE439" s="284">
        <f t="shared" si="900"/>
        <v>0</v>
      </c>
      <c r="BF439" s="284">
        <f t="shared" si="900"/>
        <v>0</v>
      </c>
      <c r="BG439" s="284">
        <f t="shared" si="900"/>
        <v>0</v>
      </c>
      <c r="BH439" s="333">
        <f t="shared" si="900"/>
        <v>0</v>
      </c>
      <c r="BI439" s="333">
        <f t="shared" si="900"/>
        <v>0</v>
      </c>
      <c r="BJ439" s="333">
        <f t="shared" si="900"/>
        <v>0</v>
      </c>
      <c r="BK439" s="333">
        <f t="shared" si="900"/>
        <v>0</v>
      </c>
      <c r="BL439" s="333">
        <f t="shared" si="900"/>
        <v>0</v>
      </c>
      <c r="BM439" s="333">
        <f t="shared" si="900"/>
        <v>0</v>
      </c>
      <c r="BN439" s="334">
        <f t="shared" si="894"/>
        <v>4</v>
      </c>
      <c r="BO439" s="87">
        <f t="shared" si="895"/>
        <v>2017</v>
      </c>
      <c r="BP439" s="87"/>
    </row>
    <row r="440" spans="1:68" s="35" customFormat="1" ht="10.5" customHeight="1" x14ac:dyDescent="0.2">
      <c r="A440" s="87" t="str">
        <f t="shared" si="889"/>
        <v>2017-18E400000085</v>
      </c>
      <c r="B440" s="87" t="str">
        <f t="shared" si="896"/>
        <v>Y60</v>
      </c>
      <c r="C440" s="87" t="str">
        <f t="shared" si="897"/>
        <v>2017-18</v>
      </c>
      <c r="D440" s="35" t="s">
        <v>516</v>
      </c>
      <c r="E440" s="42"/>
      <c r="F440" s="86" t="str">
        <f t="shared" si="898"/>
        <v>Y60</v>
      </c>
      <c r="G440" s="86" t="str">
        <f t="shared" si="898"/>
        <v>E40000008</v>
      </c>
      <c r="H440" s="87" t="str">
        <f t="shared" si="898"/>
        <v>Midlands</v>
      </c>
      <c r="I440" s="292">
        <f t="shared" si="883"/>
        <v>487</v>
      </c>
      <c r="J440" s="292">
        <f t="shared" si="883"/>
        <v>131</v>
      </c>
      <c r="K440" s="292">
        <f t="shared" si="883"/>
        <v>65</v>
      </c>
      <c r="L440" s="292">
        <f t="shared" si="883"/>
        <v>30</v>
      </c>
      <c r="M440" s="292"/>
      <c r="N440" s="292"/>
      <c r="O440" s="292"/>
      <c r="P440" s="292"/>
      <c r="Q440" s="292">
        <f t="shared" si="884"/>
        <v>0</v>
      </c>
      <c r="R440" s="292">
        <f t="shared" si="884"/>
        <v>0</v>
      </c>
      <c r="S440" s="292"/>
      <c r="T440" s="284">
        <f t="shared" si="890"/>
        <v>0</v>
      </c>
      <c r="U440" s="285" t="s">
        <v>80</v>
      </c>
      <c r="V440" s="285" t="s">
        <v>80</v>
      </c>
      <c r="W440" s="285" t="s">
        <v>80</v>
      </c>
      <c r="X440" s="289">
        <f t="shared" si="891"/>
        <v>0</v>
      </c>
      <c r="Y440" s="290" t="s">
        <v>80</v>
      </c>
      <c r="Z440" s="290" t="s">
        <v>80</v>
      </c>
      <c r="AA440" s="290" t="s">
        <v>80</v>
      </c>
      <c r="AB440" s="289">
        <f t="shared" si="892"/>
        <v>0</v>
      </c>
      <c r="AC440" s="290" t="s">
        <v>80</v>
      </c>
      <c r="AD440" s="290" t="s">
        <v>80</v>
      </c>
      <c r="AE440" s="290" t="s">
        <v>80</v>
      </c>
      <c r="AF440" s="287">
        <f t="shared" si="893"/>
        <v>0</v>
      </c>
      <c r="AG440" s="288" t="s">
        <v>80</v>
      </c>
      <c r="AH440" s="288" t="s">
        <v>80</v>
      </c>
      <c r="AI440" s="287">
        <f t="shared" si="885"/>
        <v>0</v>
      </c>
      <c r="AJ440" s="284">
        <f t="shared" si="885"/>
        <v>256</v>
      </c>
      <c r="AK440" s="284">
        <f t="shared" si="885"/>
        <v>309</v>
      </c>
      <c r="AL440" s="284"/>
      <c r="AM440" s="284"/>
      <c r="AN440" s="284">
        <f t="shared" si="886"/>
        <v>1843</v>
      </c>
      <c r="AO440" s="284">
        <f t="shared" si="886"/>
        <v>1945</v>
      </c>
      <c r="AP440" s="291"/>
      <c r="AQ440" s="291"/>
      <c r="AR440" s="284">
        <f t="shared" si="899"/>
        <v>49</v>
      </c>
      <c r="AS440" s="284">
        <f t="shared" si="899"/>
        <v>473</v>
      </c>
      <c r="AT440" s="284">
        <f t="shared" si="899"/>
        <v>19</v>
      </c>
      <c r="AU440" s="284">
        <f t="shared" si="899"/>
        <v>63</v>
      </c>
      <c r="AV440" s="286">
        <f t="shared" si="899"/>
        <v>0</v>
      </c>
      <c r="AW440" s="286">
        <f t="shared" si="899"/>
        <v>0</v>
      </c>
      <c r="AX440" s="286">
        <f t="shared" si="899"/>
        <v>180</v>
      </c>
      <c r="AY440" s="286">
        <f t="shared" si="899"/>
        <v>197</v>
      </c>
      <c r="AZ440" s="286">
        <f t="shared" si="899"/>
        <v>395</v>
      </c>
      <c r="BA440" s="286">
        <f t="shared" si="899"/>
        <v>710</v>
      </c>
      <c r="BB440" s="151"/>
      <c r="BC440" s="287">
        <f t="shared" si="900"/>
        <v>0</v>
      </c>
      <c r="BD440" s="287">
        <f t="shared" si="900"/>
        <v>0</v>
      </c>
      <c r="BE440" s="284">
        <f t="shared" si="900"/>
        <v>0</v>
      </c>
      <c r="BF440" s="284">
        <f t="shared" si="900"/>
        <v>0</v>
      </c>
      <c r="BG440" s="284">
        <f t="shared" si="900"/>
        <v>0</v>
      </c>
      <c r="BH440" s="333">
        <f t="shared" si="900"/>
        <v>0</v>
      </c>
      <c r="BI440" s="333">
        <f t="shared" si="900"/>
        <v>0</v>
      </c>
      <c r="BJ440" s="333">
        <f t="shared" si="900"/>
        <v>0</v>
      </c>
      <c r="BK440" s="333">
        <f t="shared" si="900"/>
        <v>0</v>
      </c>
      <c r="BL440" s="333">
        <f t="shared" si="900"/>
        <v>0</v>
      </c>
      <c r="BM440" s="333">
        <f t="shared" si="900"/>
        <v>0</v>
      </c>
      <c r="BN440" s="334">
        <f t="shared" si="894"/>
        <v>5</v>
      </c>
      <c r="BO440" s="87">
        <f t="shared" si="895"/>
        <v>2017</v>
      </c>
      <c r="BP440" s="87"/>
    </row>
    <row r="441" spans="1:68" s="35" customFormat="1" ht="10.5" customHeight="1" x14ac:dyDescent="0.2">
      <c r="A441" s="87" t="str">
        <f t="shared" si="889"/>
        <v>2017-18E400000086</v>
      </c>
      <c r="B441" s="87" t="str">
        <f t="shared" si="896"/>
        <v>Y60</v>
      </c>
      <c r="C441" s="87" t="str">
        <f t="shared" si="897"/>
        <v>2017-18</v>
      </c>
      <c r="D441" s="35" t="s">
        <v>517</v>
      </c>
      <c r="E441" s="42"/>
      <c r="F441" s="86" t="str">
        <f t="shared" si="898"/>
        <v>Y60</v>
      </c>
      <c r="G441" s="86" t="str">
        <f t="shared" si="898"/>
        <v>E40000008</v>
      </c>
      <c r="H441" s="87" t="str">
        <f t="shared" si="898"/>
        <v>Midlands</v>
      </c>
      <c r="I441" s="292">
        <f t="shared" si="883"/>
        <v>437</v>
      </c>
      <c r="J441" s="292">
        <f t="shared" si="883"/>
        <v>135</v>
      </c>
      <c r="K441" s="292">
        <f t="shared" si="883"/>
        <v>65</v>
      </c>
      <c r="L441" s="292">
        <f t="shared" si="883"/>
        <v>34</v>
      </c>
      <c r="M441" s="292"/>
      <c r="N441" s="292"/>
      <c r="O441" s="292"/>
      <c r="P441" s="292"/>
      <c r="Q441" s="292">
        <f t="shared" si="884"/>
        <v>0</v>
      </c>
      <c r="R441" s="292">
        <f t="shared" si="884"/>
        <v>0</v>
      </c>
      <c r="S441" s="292"/>
      <c r="T441" s="284">
        <f t="shared" si="890"/>
        <v>0</v>
      </c>
      <c r="U441" s="285" t="s">
        <v>80</v>
      </c>
      <c r="V441" s="285" t="s">
        <v>80</v>
      </c>
      <c r="W441" s="285" t="s">
        <v>80</v>
      </c>
      <c r="X441" s="289">
        <f t="shared" si="891"/>
        <v>0</v>
      </c>
      <c r="Y441" s="290" t="s">
        <v>80</v>
      </c>
      <c r="Z441" s="290" t="s">
        <v>80</v>
      </c>
      <c r="AA441" s="290" t="s">
        <v>80</v>
      </c>
      <c r="AB441" s="289">
        <f t="shared" si="892"/>
        <v>0</v>
      </c>
      <c r="AC441" s="290" t="s">
        <v>80</v>
      </c>
      <c r="AD441" s="290" t="s">
        <v>80</v>
      </c>
      <c r="AE441" s="290" t="s">
        <v>80</v>
      </c>
      <c r="AF441" s="287">
        <f t="shared" si="893"/>
        <v>0</v>
      </c>
      <c r="AG441" s="288" t="s">
        <v>80</v>
      </c>
      <c r="AH441" s="288" t="s">
        <v>80</v>
      </c>
      <c r="AI441" s="287">
        <f t="shared" si="885"/>
        <v>0</v>
      </c>
      <c r="AJ441" s="284">
        <f t="shared" si="885"/>
        <v>292</v>
      </c>
      <c r="AK441" s="284">
        <f t="shared" si="885"/>
        <v>370</v>
      </c>
      <c r="AL441" s="284"/>
      <c r="AM441" s="284"/>
      <c r="AN441" s="284">
        <f t="shared" si="886"/>
        <v>1927</v>
      </c>
      <c r="AO441" s="284">
        <f t="shared" si="886"/>
        <v>2005</v>
      </c>
      <c r="AP441" s="291"/>
      <c r="AQ441" s="291"/>
      <c r="AR441" s="284">
        <f t="shared" si="899"/>
        <v>45</v>
      </c>
      <c r="AS441" s="284">
        <f t="shared" si="899"/>
        <v>411</v>
      </c>
      <c r="AT441" s="284">
        <f t="shared" si="899"/>
        <v>17</v>
      </c>
      <c r="AU441" s="284">
        <f t="shared" si="899"/>
        <v>59</v>
      </c>
      <c r="AV441" s="286">
        <f t="shared" si="899"/>
        <v>0</v>
      </c>
      <c r="AW441" s="286">
        <f t="shared" si="899"/>
        <v>0</v>
      </c>
      <c r="AX441" s="286">
        <f t="shared" si="899"/>
        <v>205</v>
      </c>
      <c r="AY441" s="286">
        <f t="shared" si="899"/>
        <v>232</v>
      </c>
      <c r="AZ441" s="286">
        <f t="shared" si="899"/>
        <v>447</v>
      </c>
      <c r="BA441" s="286">
        <f t="shared" si="899"/>
        <v>756</v>
      </c>
      <c r="BB441" s="151"/>
      <c r="BC441" s="287">
        <f t="shared" si="900"/>
        <v>0</v>
      </c>
      <c r="BD441" s="287">
        <f t="shared" si="900"/>
        <v>0</v>
      </c>
      <c r="BE441" s="284">
        <f t="shared" si="900"/>
        <v>0</v>
      </c>
      <c r="BF441" s="284">
        <f t="shared" si="900"/>
        <v>0</v>
      </c>
      <c r="BG441" s="284">
        <f t="shared" si="900"/>
        <v>0</v>
      </c>
      <c r="BH441" s="333">
        <f t="shared" si="900"/>
        <v>0</v>
      </c>
      <c r="BI441" s="333">
        <f t="shared" si="900"/>
        <v>0</v>
      </c>
      <c r="BJ441" s="333">
        <f t="shared" si="900"/>
        <v>0</v>
      </c>
      <c r="BK441" s="333">
        <f t="shared" si="900"/>
        <v>0</v>
      </c>
      <c r="BL441" s="333">
        <f t="shared" si="900"/>
        <v>0</v>
      </c>
      <c r="BM441" s="333">
        <f t="shared" si="900"/>
        <v>0</v>
      </c>
      <c r="BN441" s="334">
        <f t="shared" si="894"/>
        <v>6</v>
      </c>
      <c r="BO441" s="87">
        <f t="shared" si="895"/>
        <v>2017</v>
      </c>
      <c r="BP441" s="87"/>
    </row>
    <row r="442" spans="1:68" s="35" customFormat="1" ht="10.5" customHeight="1" x14ac:dyDescent="0.2">
      <c r="A442" s="87" t="str">
        <f t="shared" si="889"/>
        <v>2017-18E400000087</v>
      </c>
      <c r="B442" s="87" t="str">
        <f t="shared" si="896"/>
        <v>Y60</v>
      </c>
      <c r="C442" s="87" t="str">
        <f t="shared" si="897"/>
        <v>2017-18</v>
      </c>
      <c r="D442" s="35" t="s">
        <v>518</v>
      </c>
      <c r="E442" s="42"/>
      <c r="F442" s="86" t="str">
        <f t="shared" si="898"/>
        <v>Y60</v>
      </c>
      <c r="G442" s="86" t="str">
        <f t="shared" si="898"/>
        <v>E40000008</v>
      </c>
      <c r="H442" s="87" t="str">
        <f t="shared" si="898"/>
        <v>Midlands</v>
      </c>
      <c r="I442" s="292">
        <f t="shared" si="883"/>
        <v>428</v>
      </c>
      <c r="J442" s="292">
        <f t="shared" si="883"/>
        <v>123</v>
      </c>
      <c r="K442" s="292">
        <f t="shared" si="883"/>
        <v>55</v>
      </c>
      <c r="L442" s="292">
        <f t="shared" si="883"/>
        <v>29</v>
      </c>
      <c r="M442" s="292"/>
      <c r="N442" s="292"/>
      <c r="O442" s="292"/>
      <c r="P442" s="292"/>
      <c r="Q442" s="292">
        <f t="shared" si="884"/>
        <v>0</v>
      </c>
      <c r="R442" s="292">
        <f t="shared" si="884"/>
        <v>0</v>
      </c>
      <c r="S442" s="292"/>
      <c r="T442" s="284">
        <f t="shared" si="890"/>
        <v>0</v>
      </c>
      <c r="U442" s="285" t="s">
        <v>80</v>
      </c>
      <c r="V442" s="285" t="s">
        <v>80</v>
      </c>
      <c r="W442" s="285" t="s">
        <v>80</v>
      </c>
      <c r="X442" s="289">
        <f t="shared" si="891"/>
        <v>0</v>
      </c>
      <c r="Y442" s="290" t="s">
        <v>80</v>
      </c>
      <c r="Z442" s="290" t="s">
        <v>80</v>
      </c>
      <c r="AA442" s="290" t="s">
        <v>80</v>
      </c>
      <c r="AB442" s="289">
        <f t="shared" si="892"/>
        <v>0</v>
      </c>
      <c r="AC442" s="290" t="s">
        <v>80</v>
      </c>
      <c r="AD442" s="290" t="s">
        <v>80</v>
      </c>
      <c r="AE442" s="290" t="s">
        <v>80</v>
      </c>
      <c r="AF442" s="287">
        <f t="shared" si="893"/>
        <v>0</v>
      </c>
      <c r="AG442" s="288" t="s">
        <v>80</v>
      </c>
      <c r="AH442" s="288" t="s">
        <v>80</v>
      </c>
      <c r="AI442" s="287">
        <f t="shared" si="885"/>
        <v>0</v>
      </c>
      <c r="AJ442" s="284">
        <f t="shared" si="885"/>
        <v>297</v>
      </c>
      <c r="AK442" s="284">
        <f t="shared" si="885"/>
        <v>366</v>
      </c>
      <c r="AL442" s="284"/>
      <c r="AM442" s="284"/>
      <c r="AN442" s="284">
        <f t="shared" si="886"/>
        <v>1922</v>
      </c>
      <c r="AO442" s="284">
        <f t="shared" si="886"/>
        <v>2013</v>
      </c>
      <c r="AP442" s="291"/>
      <c r="AQ442" s="291"/>
      <c r="AR442" s="284">
        <f t="shared" si="899"/>
        <v>29</v>
      </c>
      <c r="AS442" s="284">
        <f t="shared" si="899"/>
        <v>404</v>
      </c>
      <c r="AT442" s="284">
        <f t="shared" si="899"/>
        <v>16</v>
      </c>
      <c r="AU442" s="284">
        <f t="shared" si="899"/>
        <v>51</v>
      </c>
      <c r="AV442" s="286">
        <f t="shared" si="899"/>
        <v>0</v>
      </c>
      <c r="AW442" s="286">
        <f t="shared" si="899"/>
        <v>0</v>
      </c>
      <c r="AX442" s="286">
        <f t="shared" si="899"/>
        <v>206</v>
      </c>
      <c r="AY442" s="286">
        <f t="shared" si="899"/>
        <v>228</v>
      </c>
      <c r="AZ442" s="286">
        <f t="shared" si="899"/>
        <v>413</v>
      </c>
      <c r="BA442" s="286">
        <f t="shared" si="899"/>
        <v>713</v>
      </c>
      <c r="BB442" s="151"/>
      <c r="BC442" s="287">
        <f t="shared" si="900"/>
        <v>0</v>
      </c>
      <c r="BD442" s="287">
        <f t="shared" si="900"/>
        <v>0</v>
      </c>
      <c r="BE442" s="284">
        <f t="shared" si="900"/>
        <v>0</v>
      </c>
      <c r="BF442" s="284">
        <f t="shared" si="900"/>
        <v>0</v>
      </c>
      <c r="BG442" s="284">
        <f t="shared" si="900"/>
        <v>0</v>
      </c>
      <c r="BH442" s="333">
        <f t="shared" si="900"/>
        <v>0</v>
      </c>
      <c r="BI442" s="333">
        <f t="shared" si="900"/>
        <v>0</v>
      </c>
      <c r="BJ442" s="333">
        <f t="shared" si="900"/>
        <v>0</v>
      </c>
      <c r="BK442" s="333">
        <f t="shared" si="900"/>
        <v>0</v>
      </c>
      <c r="BL442" s="333">
        <f t="shared" si="900"/>
        <v>0</v>
      </c>
      <c r="BM442" s="333">
        <f t="shared" si="900"/>
        <v>0</v>
      </c>
      <c r="BN442" s="334">
        <f t="shared" si="894"/>
        <v>7</v>
      </c>
      <c r="BO442" s="87">
        <f t="shared" si="895"/>
        <v>2017</v>
      </c>
      <c r="BP442" s="87"/>
    </row>
    <row r="443" spans="1:68" s="35" customFormat="1" ht="10.5" customHeight="1" x14ac:dyDescent="0.2">
      <c r="A443" s="87" t="str">
        <f t="shared" si="889"/>
        <v>2017-18E400000088</v>
      </c>
      <c r="B443" s="87" t="str">
        <f t="shared" si="896"/>
        <v>Y60</v>
      </c>
      <c r="C443" s="87" t="str">
        <f t="shared" si="897"/>
        <v>2017-18</v>
      </c>
      <c r="D443" s="35" t="s">
        <v>519</v>
      </c>
      <c r="E443" s="42"/>
      <c r="F443" s="86" t="str">
        <f t="shared" si="898"/>
        <v>Y60</v>
      </c>
      <c r="G443" s="86" t="str">
        <f t="shared" si="898"/>
        <v>E40000008</v>
      </c>
      <c r="H443" s="87" t="str">
        <f t="shared" si="898"/>
        <v>Midlands</v>
      </c>
      <c r="I443" s="292">
        <f t="shared" si="883"/>
        <v>498</v>
      </c>
      <c r="J443" s="292">
        <f t="shared" si="883"/>
        <v>147</v>
      </c>
      <c r="K443" s="292">
        <f t="shared" si="883"/>
        <v>60</v>
      </c>
      <c r="L443" s="292">
        <f t="shared" si="883"/>
        <v>27</v>
      </c>
      <c r="M443" s="292"/>
      <c r="N443" s="292"/>
      <c r="O443" s="292"/>
      <c r="P443" s="292"/>
      <c r="Q443" s="292">
        <f t="shared" si="884"/>
        <v>0</v>
      </c>
      <c r="R443" s="292">
        <f t="shared" si="884"/>
        <v>0</v>
      </c>
      <c r="S443" s="292"/>
      <c r="T443" s="284">
        <f t="shared" si="890"/>
        <v>0</v>
      </c>
      <c r="U443" s="285" t="s">
        <v>80</v>
      </c>
      <c r="V443" s="285" t="s">
        <v>80</v>
      </c>
      <c r="W443" s="285" t="s">
        <v>80</v>
      </c>
      <c r="X443" s="289">
        <f t="shared" si="891"/>
        <v>894</v>
      </c>
      <c r="Y443" s="290">
        <f t="shared" ref="Y443:Y474" si="901">IFERROR(BH443/X443,"-")</f>
        <v>95.166107382550337</v>
      </c>
      <c r="Z443" s="290">
        <f t="shared" ref="Z443:Z474" si="902">IFERROR(BI443/X443,"-")</f>
        <v>45.406040268456373</v>
      </c>
      <c r="AA443" s="290">
        <f t="shared" ref="AA443:AA474" si="903">IFERROR(BJ443/X443,"-")</f>
        <v>216.97203579418345</v>
      </c>
      <c r="AB443" s="289">
        <f t="shared" si="892"/>
        <v>113</v>
      </c>
      <c r="AC443" s="290">
        <f t="shared" ref="AC443:AC474" si="904">IFERROR(BK443/AB443,"-")</f>
        <v>57.658407079646011</v>
      </c>
      <c r="AD443" s="290">
        <f t="shared" ref="AD443:AD474" si="905">IFERROR(BL443/AB443,"-")</f>
        <v>49</v>
      </c>
      <c r="AE443" s="290">
        <f t="shared" ref="AE443:AE474" si="906">IFERROR(BM443/AB443,"-")</f>
        <v>93.106194690265482</v>
      </c>
      <c r="AF443" s="287">
        <f t="shared" si="893"/>
        <v>0</v>
      </c>
      <c r="AG443" s="288" t="s">
        <v>80</v>
      </c>
      <c r="AH443" s="288" t="s">
        <v>80</v>
      </c>
      <c r="AI443" s="287">
        <f t="shared" si="885"/>
        <v>0</v>
      </c>
      <c r="AJ443" s="284">
        <f t="shared" si="885"/>
        <v>263</v>
      </c>
      <c r="AK443" s="284">
        <f t="shared" si="885"/>
        <v>329</v>
      </c>
      <c r="AL443" s="284"/>
      <c r="AM443" s="284"/>
      <c r="AN443" s="284">
        <f t="shared" si="886"/>
        <v>1845</v>
      </c>
      <c r="AO443" s="284">
        <f t="shared" si="886"/>
        <v>1922</v>
      </c>
      <c r="AP443" s="291"/>
      <c r="AQ443" s="291"/>
      <c r="AR443" s="284">
        <f t="shared" si="899"/>
        <v>43</v>
      </c>
      <c r="AS443" s="284">
        <f t="shared" si="899"/>
        <v>476</v>
      </c>
      <c r="AT443" s="284">
        <f t="shared" si="899"/>
        <v>9</v>
      </c>
      <c r="AU443" s="284">
        <f t="shared" si="899"/>
        <v>55</v>
      </c>
      <c r="AV443" s="286">
        <f t="shared" si="899"/>
        <v>0</v>
      </c>
      <c r="AW443" s="286">
        <f t="shared" si="899"/>
        <v>0</v>
      </c>
      <c r="AX443" s="286">
        <f t="shared" si="899"/>
        <v>187</v>
      </c>
      <c r="AY443" s="286">
        <f t="shared" si="899"/>
        <v>214</v>
      </c>
      <c r="AZ443" s="286">
        <f t="shared" si="899"/>
        <v>360</v>
      </c>
      <c r="BA443" s="286">
        <f t="shared" si="899"/>
        <v>663</v>
      </c>
      <c r="BB443" s="151"/>
      <c r="BC443" s="287">
        <f t="shared" si="900"/>
        <v>0</v>
      </c>
      <c r="BD443" s="287">
        <f t="shared" si="900"/>
        <v>0</v>
      </c>
      <c r="BE443" s="284">
        <f t="shared" si="900"/>
        <v>0</v>
      </c>
      <c r="BF443" s="284">
        <f t="shared" si="900"/>
        <v>0</v>
      </c>
      <c r="BG443" s="284">
        <f t="shared" si="900"/>
        <v>0</v>
      </c>
      <c r="BH443" s="333">
        <f t="shared" si="900"/>
        <v>85078.5</v>
      </c>
      <c r="BI443" s="333">
        <f t="shared" si="900"/>
        <v>40593</v>
      </c>
      <c r="BJ443" s="333">
        <f t="shared" si="900"/>
        <v>193973</v>
      </c>
      <c r="BK443" s="333">
        <f t="shared" si="900"/>
        <v>6515.4</v>
      </c>
      <c r="BL443" s="333">
        <f t="shared" si="900"/>
        <v>5537</v>
      </c>
      <c r="BM443" s="333">
        <f t="shared" si="900"/>
        <v>10521</v>
      </c>
      <c r="BN443" s="334">
        <f t="shared" si="894"/>
        <v>8</v>
      </c>
      <c r="BO443" s="87">
        <f t="shared" si="895"/>
        <v>2017</v>
      </c>
      <c r="BP443" s="87"/>
    </row>
    <row r="444" spans="1:68" s="35" customFormat="1" ht="10.5" customHeight="1" x14ac:dyDescent="0.2">
      <c r="A444" s="87" t="str">
        <f t="shared" si="889"/>
        <v>2017-18E400000089</v>
      </c>
      <c r="B444" s="87" t="str">
        <f t="shared" si="896"/>
        <v>Y60</v>
      </c>
      <c r="C444" s="87" t="str">
        <f t="shared" si="897"/>
        <v>2017-18</v>
      </c>
      <c r="D444" s="35" t="s">
        <v>520</v>
      </c>
      <c r="E444" s="42"/>
      <c r="F444" s="86" t="str">
        <f t="shared" si="898"/>
        <v>Y60</v>
      </c>
      <c r="G444" s="86" t="str">
        <f t="shared" si="898"/>
        <v>E40000008</v>
      </c>
      <c r="H444" s="87" t="str">
        <f t="shared" si="898"/>
        <v>Midlands</v>
      </c>
      <c r="I444" s="292">
        <f t="shared" si="883"/>
        <v>458</v>
      </c>
      <c r="J444" s="292">
        <f t="shared" si="883"/>
        <v>151</v>
      </c>
      <c r="K444" s="292">
        <f t="shared" si="883"/>
        <v>70</v>
      </c>
      <c r="L444" s="292">
        <f t="shared" si="883"/>
        <v>39</v>
      </c>
      <c r="M444" s="292"/>
      <c r="N444" s="292"/>
      <c r="O444" s="292"/>
      <c r="P444" s="292"/>
      <c r="Q444" s="292">
        <f t="shared" si="884"/>
        <v>0</v>
      </c>
      <c r="R444" s="292">
        <f t="shared" si="884"/>
        <v>0</v>
      </c>
      <c r="S444" s="292"/>
      <c r="T444" s="284">
        <f t="shared" si="890"/>
        <v>0</v>
      </c>
      <c r="U444" s="285" t="s">
        <v>80</v>
      </c>
      <c r="V444" s="285" t="s">
        <v>80</v>
      </c>
      <c r="W444" s="285" t="s">
        <v>80</v>
      </c>
      <c r="X444" s="289">
        <f t="shared" si="891"/>
        <v>924</v>
      </c>
      <c r="Y444" s="290">
        <f t="shared" si="901"/>
        <v>91.241341991341997</v>
      </c>
      <c r="Z444" s="290">
        <f t="shared" si="902"/>
        <v>45.226190476190474</v>
      </c>
      <c r="AA444" s="290">
        <f t="shared" si="903"/>
        <v>213.64502164502164</v>
      </c>
      <c r="AB444" s="289">
        <f t="shared" si="892"/>
        <v>120</v>
      </c>
      <c r="AC444" s="290">
        <f t="shared" si="904"/>
        <v>64.313333333333333</v>
      </c>
      <c r="AD444" s="290">
        <f t="shared" si="905"/>
        <v>46.383333333333333</v>
      </c>
      <c r="AE444" s="290">
        <f t="shared" si="906"/>
        <v>115.03333333333333</v>
      </c>
      <c r="AF444" s="287">
        <f t="shared" si="893"/>
        <v>0</v>
      </c>
      <c r="AG444" s="288" t="s">
        <v>80</v>
      </c>
      <c r="AH444" s="288" t="s">
        <v>80</v>
      </c>
      <c r="AI444" s="287">
        <f t="shared" si="885"/>
        <v>0</v>
      </c>
      <c r="AJ444" s="284">
        <f t="shared" si="885"/>
        <v>296</v>
      </c>
      <c r="AK444" s="284">
        <f t="shared" si="885"/>
        <v>362</v>
      </c>
      <c r="AL444" s="284"/>
      <c r="AM444" s="284"/>
      <c r="AN444" s="284">
        <f t="shared" si="886"/>
        <v>1878</v>
      </c>
      <c r="AO444" s="284">
        <f t="shared" si="886"/>
        <v>1971</v>
      </c>
      <c r="AP444" s="291"/>
      <c r="AQ444" s="291"/>
      <c r="AR444" s="284">
        <f t="shared" si="899"/>
        <v>44</v>
      </c>
      <c r="AS444" s="284">
        <f t="shared" si="899"/>
        <v>432</v>
      </c>
      <c r="AT444" s="284">
        <f t="shared" si="899"/>
        <v>23</v>
      </c>
      <c r="AU444" s="284">
        <f t="shared" si="899"/>
        <v>64</v>
      </c>
      <c r="AV444" s="286">
        <f t="shared" si="899"/>
        <v>0</v>
      </c>
      <c r="AW444" s="286">
        <f t="shared" si="899"/>
        <v>0</v>
      </c>
      <c r="AX444" s="286">
        <f t="shared" si="899"/>
        <v>157</v>
      </c>
      <c r="AY444" s="286">
        <f t="shared" si="899"/>
        <v>179</v>
      </c>
      <c r="AZ444" s="286">
        <f t="shared" si="899"/>
        <v>301</v>
      </c>
      <c r="BA444" s="286">
        <f t="shared" si="899"/>
        <v>612</v>
      </c>
      <c r="BB444" s="151"/>
      <c r="BC444" s="287">
        <f t="shared" si="900"/>
        <v>0</v>
      </c>
      <c r="BD444" s="287">
        <f t="shared" si="900"/>
        <v>0</v>
      </c>
      <c r="BE444" s="284">
        <f t="shared" si="900"/>
        <v>0</v>
      </c>
      <c r="BF444" s="284">
        <f t="shared" si="900"/>
        <v>0</v>
      </c>
      <c r="BG444" s="284">
        <f t="shared" si="900"/>
        <v>0</v>
      </c>
      <c r="BH444" s="333">
        <f t="shared" si="900"/>
        <v>84307</v>
      </c>
      <c r="BI444" s="333">
        <f t="shared" si="900"/>
        <v>41789</v>
      </c>
      <c r="BJ444" s="333">
        <f t="shared" si="900"/>
        <v>197408</v>
      </c>
      <c r="BK444" s="333">
        <f t="shared" si="900"/>
        <v>7717.6</v>
      </c>
      <c r="BL444" s="333">
        <f t="shared" si="900"/>
        <v>5566</v>
      </c>
      <c r="BM444" s="333">
        <f t="shared" si="900"/>
        <v>13804</v>
      </c>
      <c r="BN444" s="334">
        <f t="shared" si="894"/>
        <v>9</v>
      </c>
      <c r="BO444" s="87">
        <f t="shared" si="895"/>
        <v>2017</v>
      </c>
      <c r="BP444" s="87"/>
    </row>
    <row r="445" spans="1:68" s="35" customFormat="1" ht="10.5" customHeight="1" x14ac:dyDescent="0.2">
      <c r="A445" s="87" t="str">
        <f t="shared" si="889"/>
        <v>2017-18E4000000810</v>
      </c>
      <c r="B445" s="87" t="str">
        <f t="shared" si="896"/>
        <v>Y60</v>
      </c>
      <c r="C445" s="87" t="str">
        <f t="shared" si="897"/>
        <v>2017-18</v>
      </c>
      <c r="D445" s="35" t="s">
        <v>521</v>
      </c>
      <c r="E445" s="42"/>
      <c r="F445" s="86" t="str">
        <f t="shared" si="898"/>
        <v>Y60</v>
      </c>
      <c r="G445" s="86" t="str">
        <f t="shared" si="898"/>
        <v>E40000008</v>
      </c>
      <c r="H445" s="87" t="str">
        <f t="shared" si="898"/>
        <v>Midlands</v>
      </c>
      <c r="I445" s="292">
        <f t="shared" si="883"/>
        <v>501</v>
      </c>
      <c r="J445" s="292">
        <f t="shared" si="883"/>
        <v>136</v>
      </c>
      <c r="K445" s="292">
        <f t="shared" si="883"/>
        <v>69</v>
      </c>
      <c r="L445" s="292">
        <f t="shared" si="883"/>
        <v>36</v>
      </c>
      <c r="M445" s="292"/>
      <c r="N445" s="292"/>
      <c r="O445" s="292"/>
      <c r="P445" s="292"/>
      <c r="Q445" s="292">
        <f t="shared" si="884"/>
        <v>0</v>
      </c>
      <c r="R445" s="292">
        <f t="shared" si="884"/>
        <v>0</v>
      </c>
      <c r="S445" s="292"/>
      <c r="T445" s="284">
        <f t="shared" si="890"/>
        <v>0</v>
      </c>
      <c r="U445" s="285" t="s">
        <v>80</v>
      </c>
      <c r="V445" s="285" t="s">
        <v>80</v>
      </c>
      <c r="W445" s="285" t="s">
        <v>80</v>
      </c>
      <c r="X445" s="289">
        <f t="shared" si="891"/>
        <v>965</v>
      </c>
      <c r="Y445" s="290">
        <f t="shared" si="901"/>
        <v>93.296165803108806</v>
      </c>
      <c r="Z445" s="290">
        <f t="shared" si="902"/>
        <v>51.133678756476684</v>
      </c>
      <c r="AA445" s="290">
        <f t="shared" si="903"/>
        <v>232.71088082901554</v>
      </c>
      <c r="AB445" s="289">
        <f t="shared" si="892"/>
        <v>102</v>
      </c>
      <c r="AC445" s="290">
        <f t="shared" si="904"/>
        <v>65.742156862745105</v>
      </c>
      <c r="AD445" s="290">
        <f t="shared" si="905"/>
        <v>56.470588235294116</v>
      </c>
      <c r="AE445" s="290">
        <f t="shared" si="906"/>
        <v>116.55882352941177</v>
      </c>
      <c r="AF445" s="287">
        <f t="shared" si="893"/>
        <v>0</v>
      </c>
      <c r="AG445" s="288" t="s">
        <v>80</v>
      </c>
      <c r="AH445" s="288" t="s">
        <v>80</v>
      </c>
      <c r="AI445" s="287">
        <f t="shared" si="885"/>
        <v>0</v>
      </c>
      <c r="AJ445" s="284">
        <f t="shared" si="885"/>
        <v>306</v>
      </c>
      <c r="AK445" s="284">
        <f t="shared" si="885"/>
        <v>386</v>
      </c>
      <c r="AL445" s="284"/>
      <c r="AM445" s="284"/>
      <c r="AN445" s="284">
        <f t="shared" si="886"/>
        <v>1957</v>
      </c>
      <c r="AO445" s="284">
        <f t="shared" si="886"/>
        <v>2046</v>
      </c>
      <c r="AP445" s="291"/>
      <c r="AQ445" s="291"/>
      <c r="AR445" s="284">
        <f t="shared" si="899"/>
        <v>43</v>
      </c>
      <c r="AS445" s="284">
        <f t="shared" si="899"/>
        <v>476</v>
      </c>
      <c r="AT445" s="284">
        <f t="shared" si="899"/>
        <v>17</v>
      </c>
      <c r="AU445" s="284">
        <f t="shared" si="899"/>
        <v>64</v>
      </c>
      <c r="AV445" s="286">
        <f t="shared" si="899"/>
        <v>0</v>
      </c>
      <c r="AW445" s="286">
        <f t="shared" si="899"/>
        <v>0</v>
      </c>
      <c r="AX445" s="286">
        <f t="shared" si="899"/>
        <v>137</v>
      </c>
      <c r="AY445" s="286">
        <f t="shared" si="899"/>
        <v>153</v>
      </c>
      <c r="AZ445" s="286">
        <f t="shared" si="899"/>
        <v>377</v>
      </c>
      <c r="BA445" s="286">
        <f t="shared" si="899"/>
        <v>698</v>
      </c>
      <c r="BB445" s="151"/>
      <c r="BC445" s="287">
        <f t="shared" si="900"/>
        <v>0</v>
      </c>
      <c r="BD445" s="287">
        <f t="shared" si="900"/>
        <v>0</v>
      </c>
      <c r="BE445" s="284">
        <f t="shared" si="900"/>
        <v>0</v>
      </c>
      <c r="BF445" s="284">
        <f t="shared" si="900"/>
        <v>0</v>
      </c>
      <c r="BG445" s="284">
        <f t="shared" si="900"/>
        <v>0</v>
      </c>
      <c r="BH445" s="333">
        <f t="shared" si="900"/>
        <v>90030.8</v>
      </c>
      <c r="BI445" s="333">
        <f t="shared" si="900"/>
        <v>49344</v>
      </c>
      <c r="BJ445" s="333">
        <f t="shared" si="900"/>
        <v>224566</v>
      </c>
      <c r="BK445" s="333">
        <f t="shared" si="900"/>
        <v>6705.7000000000007</v>
      </c>
      <c r="BL445" s="333">
        <f t="shared" si="900"/>
        <v>5760</v>
      </c>
      <c r="BM445" s="333">
        <f t="shared" si="900"/>
        <v>11889</v>
      </c>
      <c r="BN445" s="334">
        <f t="shared" si="894"/>
        <v>10</v>
      </c>
      <c r="BO445" s="87">
        <f t="shared" si="895"/>
        <v>2017</v>
      </c>
      <c r="BP445" s="87"/>
    </row>
    <row r="446" spans="1:68" s="35" customFormat="1" ht="10.5" customHeight="1" x14ac:dyDescent="0.2">
      <c r="A446" s="87" t="str">
        <f t="shared" si="889"/>
        <v>2017-18E4000000811</v>
      </c>
      <c r="B446" s="87" t="str">
        <f t="shared" si="896"/>
        <v>Y60</v>
      </c>
      <c r="C446" s="87" t="str">
        <f t="shared" si="897"/>
        <v>2017-18</v>
      </c>
      <c r="D446" s="35" t="s">
        <v>522</v>
      </c>
      <c r="E446" s="42"/>
      <c r="F446" s="86" t="str">
        <f t="shared" si="898"/>
        <v>Y60</v>
      </c>
      <c r="G446" s="86" t="str">
        <f t="shared" si="898"/>
        <v>E40000008</v>
      </c>
      <c r="H446" s="87" t="str">
        <f t="shared" si="898"/>
        <v>Midlands</v>
      </c>
      <c r="I446" s="292">
        <f t="shared" si="883"/>
        <v>494</v>
      </c>
      <c r="J446" s="292">
        <f t="shared" si="883"/>
        <v>128</v>
      </c>
      <c r="K446" s="292">
        <f t="shared" si="883"/>
        <v>69</v>
      </c>
      <c r="L446" s="292">
        <f t="shared" si="883"/>
        <v>31</v>
      </c>
      <c r="M446" s="292"/>
      <c r="N446" s="292"/>
      <c r="O446" s="292"/>
      <c r="P446" s="292"/>
      <c r="Q446" s="292">
        <f t="shared" si="884"/>
        <v>0</v>
      </c>
      <c r="R446" s="292">
        <f t="shared" si="884"/>
        <v>0</v>
      </c>
      <c r="S446" s="292"/>
      <c r="T446" s="284">
        <f t="shared" si="890"/>
        <v>2097</v>
      </c>
      <c r="U446" s="285">
        <f t="shared" ref="U446:U477" si="907">BE446/T446</f>
        <v>75.416309012875558</v>
      </c>
      <c r="V446" s="285">
        <f t="shared" ref="V446:V477" si="908">BF446/T446</f>
        <v>67.184549356223172</v>
      </c>
      <c r="W446" s="285">
        <f t="shared" ref="W446:W477" si="909">BG446/T446</f>
        <v>114.48497854077256</v>
      </c>
      <c r="X446" s="289">
        <f t="shared" si="891"/>
        <v>925</v>
      </c>
      <c r="Y446" s="290">
        <f t="shared" si="901"/>
        <v>91.825405405405405</v>
      </c>
      <c r="Z446" s="290">
        <f t="shared" si="902"/>
        <v>44.929729729729729</v>
      </c>
      <c r="AA446" s="290">
        <f t="shared" si="903"/>
        <v>228.25945945945946</v>
      </c>
      <c r="AB446" s="289">
        <f t="shared" si="892"/>
        <v>150</v>
      </c>
      <c r="AC446" s="290">
        <f t="shared" si="904"/>
        <v>59.82</v>
      </c>
      <c r="AD446" s="290">
        <f t="shared" si="905"/>
        <v>54.4</v>
      </c>
      <c r="AE446" s="290">
        <f t="shared" si="906"/>
        <v>97.5</v>
      </c>
      <c r="AF446" s="287">
        <f t="shared" si="893"/>
        <v>268</v>
      </c>
      <c r="AG446" s="288">
        <f t="shared" ref="AG446:AG477" si="910">BC446/AI446</f>
        <v>127.9067796610168</v>
      </c>
      <c r="AH446" s="288">
        <f t="shared" ref="AH446:AH477" si="911">BD446/AI446</f>
        <v>169.47542372881358</v>
      </c>
      <c r="AI446" s="287">
        <f t="shared" si="885"/>
        <v>236</v>
      </c>
      <c r="AJ446" s="284">
        <f t="shared" si="885"/>
        <v>261</v>
      </c>
      <c r="AK446" s="284">
        <f t="shared" si="885"/>
        <v>327</v>
      </c>
      <c r="AL446" s="284"/>
      <c r="AM446" s="284"/>
      <c r="AN446" s="284">
        <f t="shared" si="886"/>
        <v>2009</v>
      </c>
      <c r="AO446" s="284">
        <f t="shared" si="886"/>
        <v>2097</v>
      </c>
      <c r="AP446" s="291"/>
      <c r="AQ446" s="291"/>
      <c r="AR446" s="284">
        <f t="shared" si="899"/>
        <v>35</v>
      </c>
      <c r="AS446" s="284">
        <f t="shared" si="899"/>
        <v>476</v>
      </c>
      <c r="AT446" s="284">
        <f t="shared" si="899"/>
        <v>16</v>
      </c>
      <c r="AU446" s="284">
        <f t="shared" si="899"/>
        <v>64</v>
      </c>
      <c r="AV446" s="286">
        <f t="shared" si="899"/>
        <v>0</v>
      </c>
      <c r="AW446" s="286">
        <f t="shared" si="899"/>
        <v>0</v>
      </c>
      <c r="AX446" s="286">
        <f t="shared" si="899"/>
        <v>0</v>
      </c>
      <c r="AY446" s="286">
        <f t="shared" si="899"/>
        <v>0</v>
      </c>
      <c r="AZ446" s="286">
        <f t="shared" si="899"/>
        <v>0</v>
      </c>
      <c r="BA446" s="286">
        <f t="shared" si="899"/>
        <v>0</v>
      </c>
      <c r="BB446" s="151"/>
      <c r="BC446" s="287">
        <f t="shared" si="900"/>
        <v>30185.999999999964</v>
      </c>
      <c r="BD446" s="287">
        <f t="shared" si="900"/>
        <v>39996.200000000004</v>
      </c>
      <c r="BE446" s="284">
        <f t="shared" si="900"/>
        <v>158148.00000000006</v>
      </c>
      <c r="BF446" s="284">
        <f t="shared" si="900"/>
        <v>140886</v>
      </c>
      <c r="BG446" s="284">
        <f t="shared" si="900"/>
        <v>240075.00000000006</v>
      </c>
      <c r="BH446" s="333">
        <f t="shared" si="900"/>
        <v>84938.5</v>
      </c>
      <c r="BI446" s="333">
        <f t="shared" si="900"/>
        <v>41560</v>
      </c>
      <c r="BJ446" s="333">
        <f t="shared" si="900"/>
        <v>211140</v>
      </c>
      <c r="BK446" s="333">
        <f t="shared" si="900"/>
        <v>8973</v>
      </c>
      <c r="BL446" s="333">
        <f t="shared" si="900"/>
        <v>8160</v>
      </c>
      <c r="BM446" s="333">
        <f t="shared" si="900"/>
        <v>14625</v>
      </c>
      <c r="BN446" s="334">
        <f t="shared" si="894"/>
        <v>11</v>
      </c>
      <c r="BO446" s="87">
        <f t="shared" si="895"/>
        <v>2017</v>
      </c>
      <c r="BP446" s="87"/>
    </row>
    <row r="447" spans="1:68" s="35" customFormat="1" ht="10.5" customHeight="1" x14ac:dyDescent="0.2">
      <c r="A447" s="87" t="str">
        <f t="shared" si="889"/>
        <v>2017-18E4000000812</v>
      </c>
      <c r="B447" s="87" t="str">
        <f t="shared" si="896"/>
        <v>Y60</v>
      </c>
      <c r="C447" s="87" t="str">
        <f t="shared" si="897"/>
        <v>2017-18</v>
      </c>
      <c r="D447" s="35" t="s">
        <v>523</v>
      </c>
      <c r="E447" s="42"/>
      <c r="F447" s="86" t="str">
        <f t="shared" si="898"/>
        <v>Y60</v>
      </c>
      <c r="G447" s="86" t="str">
        <f t="shared" si="898"/>
        <v>E40000008</v>
      </c>
      <c r="H447" s="87" t="str">
        <f t="shared" si="898"/>
        <v>Midlands</v>
      </c>
      <c r="I447" s="292">
        <f t="shared" ref="I447:L466" si="912">SUMIFS(I$729:I$10135, $BN$729:$BN$10135, $BN447,$BO$729:$BO$10135, $BO447, $B$729:$B$10135, $B447)</f>
        <v>599</v>
      </c>
      <c r="J447" s="292">
        <f t="shared" si="912"/>
        <v>164</v>
      </c>
      <c r="K447" s="292">
        <f t="shared" si="912"/>
        <v>67</v>
      </c>
      <c r="L447" s="292">
        <f t="shared" si="912"/>
        <v>33</v>
      </c>
      <c r="M447" s="292"/>
      <c r="N447" s="292"/>
      <c r="O447" s="292"/>
      <c r="P447" s="292"/>
      <c r="Q447" s="292">
        <f t="shared" ref="Q447:R466" si="913">SUMIFS(Q$729:Q$10135, $BN$729:$BN$10135, $BN447,$BO$729:$BO$10135, $BO447, $B$729:$B$10135, $B447)</f>
        <v>0</v>
      </c>
      <c r="R447" s="292">
        <f t="shared" si="913"/>
        <v>0</v>
      </c>
      <c r="S447" s="292"/>
      <c r="T447" s="284">
        <f t="shared" si="890"/>
        <v>1877</v>
      </c>
      <c r="U447" s="285">
        <f t="shared" si="907"/>
        <v>83.624329603978012</v>
      </c>
      <c r="V447" s="285">
        <f t="shared" si="908"/>
        <v>72.936068193926516</v>
      </c>
      <c r="W447" s="285">
        <f t="shared" si="909"/>
        <v>126.84017048481635</v>
      </c>
      <c r="X447" s="289">
        <f t="shared" si="891"/>
        <v>932</v>
      </c>
      <c r="Y447" s="290">
        <f t="shared" si="901"/>
        <v>97.063090128755363</v>
      </c>
      <c r="Z447" s="290">
        <f t="shared" si="902"/>
        <v>45.368025751072963</v>
      </c>
      <c r="AA447" s="290">
        <f t="shared" si="903"/>
        <v>237.99141630901286</v>
      </c>
      <c r="AB447" s="289">
        <f t="shared" si="892"/>
        <v>130</v>
      </c>
      <c r="AC447" s="290">
        <f t="shared" si="904"/>
        <v>67.638461538461542</v>
      </c>
      <c r="AD447" s="290">
        <f t="shared" si="905"/>
        <v>56.269230769230766</v>
      </c>
      <c r="AE447" s="290">
        <f t="shared" si="906"/>
        <v>116.76923076923077</v>
      </c>
      <c r="AF447" s="287">
        <f t="shared" si="893"/>
        <v>253</v>
      </c>
      <c r="AG447" s="288">
        <f t="shared" si="910"/>
        <v>134.60352422907465</v>
      </c>
      <c r="AH447" s="288">
        <f t="shared" si="911"/>
        <v>185.95506607929516</v>
      </c>
      <c r="AI447" s="287">
        <f t="shared" ref="AI447:AK466" si="914">SUMIFS(AI$729:AI$10135, $BN$729:$BN$10135, $BN447,$BO$729:$BO$10135, $BO447, $B$729:$B$10135, $B447)</f>
        <v>227</v>
      </c>
      <c r="AJ447" s="284">
        <f t="shared" si="914"/>
        <v>327</v>
      </c>
      <c r="AK447" s="284">
        <f t="shared" si="914"/>
        <v>392</v>
      </c>
      <c r="AL447" s="284"/>
      <c r="AM447" s="284"/>
      <c r="AN447" s="284">
        <f t="shared" ref="AN447:AO466" si="915">SUMIFS(AN$729:AN$10135, $BN$729:$BN$10135, $BN447,$BO$729:$BO$10135, $BO447, $B$729:$B$10135, $B447)</f>
        <v>2100</v>
      </c>
      <c r="AO447" s="284">
        <f t="shared" si="915"/>
        <v>2172</v>
      </c>
      <c r="AP447" s="291"/>
      <c r="AQ447" s="291"/>
      <c r="AR447" s="284">
        <f t="shared" ref="AR447:BA456" si="916">SUMIFS(AR$729:AR$10135, $BN$729:$BN$10135, $BN447,$BO$729:$BO$10135, $BO447, $B$729:$B$10135, $B447)</f>
        <v>37</v>
      </c>
      <c r="AS447" s="284">
        <f t="shared" si="916"/>
        <v>574</v>
      </c>
      <c r="AT447" s="284">
        <f t="shared" si="916"/>
        <v>16</v>
      </c>
      <c r="AU447" s="284">
        <f t="shared" si="916"/>
        <v>63</v>
      </c>
      <c r="AV447" s="286">
        <f t="shared" si="916"/>
        <v>0</v>
      </c>
      <c r="AW447" s="286">
        <f t="shared" si="916"/>
        <v>0</v>
      </c>
      <c r="AX447" s="286">
        <f t="shared" si="916"/>
        <v>0</v>
      </c>
      <c r="AY447" s="286">
        <f t="shared" si="916"/>
        <v>0</v>
      </c>
      <c r="AZ447" s="286">
        <f t="shared" si="916"/>
        <v>0</v>
      </c>
      <c r="BA447" s="286">
        <f t="shared" si="916"/>
        <v>0</v>
      </c>
      <c r="BB447" s="151"/>
      <c r="BC447" s="287">
        <f t="shared" ref="BC447:BM456" si="917">SUMIFS(BC$729:BC$10135, $BN$729:$BN$10135, $BN447,$BO$729:$BO$10135, $BO447, $B$729:$B$10135, $B447)</f>
        <v>30554.999999999945</v>
      </c>
      <c r="BD447" s="287">
        <f t="shared" si="917"/>
        <v>42211.8</v>
      </c>
      <c r="BE447" s="284">
        <f t="shared" si="917"/>
        <v>156962.86666666673</v>
      </c>
      <c r="BF447" s="284">
        <f t="shared" si="917"/>
        <v>136901.00000000006</v>
      </c>
      <c r="BG447" s="284">
        <f t="shared" si="917"/>
        <v>238079.00000000029</v>
      </c>
      <c r="BH447" s="333">
        <f t="shared" si="917"/>
        <v>90462.8</v>
      </c>
      <c r="BI447" s="333">
        <f t="shared" si="917"/>
        <v>42283</v>
      </c>
      <c r="BJ447" s="333">
        <f t="shared" si="917"/>
        <v>221808</v>
      </c>
      <c r="BK447" s="333">
        <f t="shared" si="917"/>
        <v>8793</v>
      </c>
      <c r="BL447" s="333">
        <f t="shared" si="917"/>
        <v>7315</v>
      </c>
      <c r="BM447" s="333">
        <f t="shared" si="917"/>
        <v>15180</v>
      </c>
      <c r="BN447" s="334">
        <f t="shared" si="894"/>
        <v>12</v>
      </c>
      <c r="BO447" s="87">
        <f t="shared" si="895"/>
        <v>2017</v>
      </c>
      <c r="BP447" s="87"/>
    </row>
    <row r="448" spans="1:68" s="35" customFormat="1" ht="10.5" customHeight="1" x14ac:dyDescent="0.2">
      <c r="A448" s="87" t="str">
        <f t="shared" si="889"/>
        <v>2017-18E400000081</v>
      </c>
      <c r="B448" s="87" t="str">
        <f t="shared" si="896"/>
        <v>Y60</v>
      </c>
      <c r="C448" s="87" t="str">
        <f t="shared" si="897"/>
        <v>2017-18</v>
      </c>
      <c r="D448" s="35" t="s">
        <v>524</v>
      </c>
      <c r="E448" s="42"/>
      <c r="F448" s="86" t="str">
        <f t="shared" si="898"/>
        <v>Y60</v>
      </c>
      <c r="G448" s="86" t="str">
        <f t="shared" si="898"/>
        <v>E40000008</v>
      </c>
      <c r="H448" s="87" t="str">
        <f t="shared" si="898"/>
        <v>Midlands</v>
      </c>
      <c r="I448" s="292">
        <f t="shared" si="912"/>
        <v>645</v>
      </c>
      <c r="J448" s="292">
        <f t="shared" si="912"/>
        <v>155</v>
      </c>
      <c r="K448" s="292">
        <f t="shared" si="912"/>
        <v>67</v>
      </c>
      <c r="L448" s="292">
        <f t="shared" si="912"/>
        <v>29</v>
      </c>
      <c r="M448" s="292"/>
      <c r="N448" s="292"/>
      <c r="O448" s="292"/>
      <c r="P448" s="292"/>
      <c r="Q448" s="292">
        <f t="shared" si="913"/>
        <v>0</v>
      </c>
      <c r="R448" s="292">
        <f t="shared" si="913"/>
        <v>0</v>
      </c>
      <c r="S448" s="292"/>
      <c r="T448" s="284">
        <f t="shared" si="890"/>
        <v>1977</v>
      </c>
      <c r="U448" s="285">
        <f t="shared" si="907"/>
        <v>74.700699713370412</v>
      </c>
      <c r="V448" s="285">
        <f t="shared" si="908"/>
        <v>74.159753835778133</v>
      </c>
      <c r="W448" s="285">
        <f t="shared" si="909"/>
        <v>118.04287641207219</v>
      </c>
      <c r="X448" s="289">
        <f t="shared" si="891"/>
        <v>998</v>
      </c>
      <c r="Y448" s="290">
        <f t="shared" si="901"/>
        <v>96.201603206412841</v>
      </c>
      <c r="Z448" s="290">
        <f t="shared" si="902"/>
        <v>50.5310621242485</v>
      </c>
      <c r="AA448" s="290">
        <f t="shared" si="903"/>
        <v>216.38376753507015</v>
      </c>
      <c r="AB448" s="289">
        <f t="shared" si="892"/>
        <v>133</v>
      </c>
      <c r="AC448" s="290">
        <f t="shared" si="904"/>
        <v>61.732330827067663</v>
      </c>
      <c r="AD448" s="290">
        <f t="shared" si="905"/>
        <v>53.631578947368418</v>
      </c>
      <c r="AE448" s="290">
        <f t="shared" si="906"/>
        <v>103.72932330827068</v>
      </c>
      <c r="AF448" s="287">
        <f t="shared" si="893"/>
        <v>284</v>
      </c>
      <c r="AG448" s="288">
        <f t="shared" si="910"/>
        <v>127.6056910569105</v>
      </c>
      <c r="AH448" s="288">
        <f t="shared" si="911"/>
        <v>168.36341463414635</v>
      </c>
      <c r="AI448" s="287">
        <f t="shared" si="914"/>
        <v>246</v>
      </c>
      <c r="AJ448" s="284">
        <f t="shared" si="914"/>
        <v>291</v>
      </c>
      <c r="AK448" s="284">
        <f t="shared" si="914"/>
        <v>375</v>
      </c>
      <c r="AL448" s="284"/>
      <c r="AM448" s="284"/>
      <c r="AN448" s="284">
        <f t="shared" si="915"/>
        <v>2150</v>
      </c>
      <c r="AO448" s="284">
        <f t="shared" si="915"/>
        <v>2240</v>
      </c>
      <c r="AP448" s="291"/>
      <c r="AQ448" s="291"/>
      <c r="AR448" s="284">
        <f t="shared" si="916"/>
        <v>27</v>
      </c>
      <c r="AS448" s="284">
        <f t="shared" si="916"/>
        <v>624</v>
      </c>
      <c r="AT448" s="284">
        <f t="shared" si="916"/>
        <v>11</v>
      </c>
      <c r="AU448" s="284">
        <f t="shared" si="916"/>
        <v>57</v>
      </c>
      <c r="AV448" s="286">
        <f t="shared" si="916"/>
        <v>0</v>
      </c>
      <c r="AW448" s="286">
        <f t="shared" si="916"/>
        <v>0</v>
      </c>
      <c r="AX448" s="286">
        <f t="shared" si="916"/>
        <v>0</v>
      </c>
      <c r="AY448" s="286">
        <f t="shared" si="916"/>
        <v>0</v>
      </c>
      <c r="AZ448" s="286">
        <f t="shared" si="916"/>
        <v>0</v>
      </c>
      <c r="BA448" s="286">
        <f t="shared" si="916"/>
        <v>0</v>
      </c>
      <c r="BB448" s="151"/>
      <c r="BC448" s="287">
        <f t="shared" si="917"/>
        <v>31390.999999999982</v>
      </c>
      <c r="BD448" s="287">
        <f t="shared" si="917"/>
        <v>41417.4</v>
      </c>
      <c r="BE448" s="284">
        <f t="shared" si="917"/>
        <v>147683.2833333333</v>
      </c>
      <c r="BF448" s="284">
        <f t="shared" si="917"/>
        <v>146613.83333333337</v>
      </c>
      <c r="BG448" s="284">
        <f t="shared" si="917"/>
        <v>233370.76666666672</v>
      </c>
      <c r="BH448" s="333">
        <f t="shared" si="917"/>
        <v>96009.200000000012</v>
      </c>
      <c r="BI448" s="333">
        <f t="shared" si="917"/>
        <v>50430</v>
      </c>
      <c r="BJ448" s="333">
        <f t="shared" si="917"/>
        <v>215951</v>
      </c>
      <c r="BK448" s="333">
        <f t="shared" si="917"/>
        <v>8210.4</v>
      </c>
      <c r="BL448" s="333">
        <f t="shared" si="917"/>
        <v>7133</v>
      </c>
      <c r="BM448" s="333">
        <f t="shared" si="917"/>
        <v>13796</v>
      </c>
      <c r="BN448" s="334">
        <f t="shared" si="894"/>
        <v>1</v>
      </c>
      <c r="BO448" s="87">
        <f t="shared" si="895"/>
        <v>2018</v>
      </c>
      <c r="BP448" s="87"/>
    </row>
    <row r="449" spans="1:68" s="35" customFormat="1" ht="10.5" customHeight="1" x14ac:dyDescent="0.2">
      <c r="A449" s="87" t="str">
        <f t="shared" si="889"/>
        <v>2017-18E400000082</v>
      </c>
      <c r="B449" s="87" t="str">
        <f t="shared" si="896"/>
        <v>Y60</v>
      </c>
      <c r="C449" s="87" t="str">
        <f t="shared" si="897"/>
        <v>2017-18</v>
      </c>
      <c r="D449" s="35" t="s">
        <v>525</v>
      </c>
      <c r="E449" s="42"/>
      <c r="F449" s="86" t="str">
        <f t="shared" ref="F449:H464" si="918">F448</f>
        <v>Y60</v>
      </c>
      <c r="G449" s="86" t="str">
        <f t="shared" si="918"/>
        <v>E40000008</v>
      </c>
      <c r="H449" s="87" t="str">
        <f t="shared" si="918"/>
        <v>Midlands</v>
      </c>
      <c r="I449" s="292">
        <f t="shared" si="912"/>
        <v>561</v>
      </c>
      <c r="J449" s="292">
        <f t="shared" si="912"/>
        <v>151</v>
      </c>
      <c r="K449" s="292">
        <f t="shared" si="912"/>
        <v>61</v>
      </c>
      <c r="L449" s="292">
        <f t="shared" si="912"/>
        <v>35</v>
      </c>
      <c r="M449" s="292"/>
      <c r="N449" s="292"/>
      <c r="O449" s="292"/>
      <c r="P449" s="292"/>
      <c r="Q449" s="292">
        <f t="shared" si="913"/>
        <v>0</v>
      </c>
      <c r="R449" s="292">
        <f t="shared" si="913"/>
        <v>0</v>
      </c>
      <c r="S449" s="292"/>
      <c r="T449" s="284">
        <f t="shared" si="890"/>
        <v>1818</v>
      </c>
      <c r="U449" s="285">
        <f t="shared" si="907"/>
        <v>78.732086541987528</v>
      </c>
      <c r="V449" s="285">
        <f t="shared" si="908"/>
        <v>71.416391639163948</v>
      </c>
      <c r="W449" s="285">
        <f t="shared" si="909"/>
        <v>111.75124679134584</v>
      </c>
      <c r="X449" s="289">
        <f t="shared" si="891"/>
        <v>809</v>
      </c>
      <c r="Y449" s="290">
        <f t="shared" si="901"/>
        <v>91.688380716934475</v>
      </c>
      <c r="Z449" s="290">
        <f t="shared" si="902"/>
        <v>47.210135970333745</v>
      </c>
      <c r="AA449" s="290">
        <f t="shared" si="903"/>
        <v>210.12855377008654</v>
      </c>
      <c r="AB449" s="289">
        <f t="shared" si="892"/>
        <v>107</v>
      </c>
      <c r="AC449" s="290">
        <f t="shared" si="904"/>
        <v>62.652336448598128</v>
      </c>
      <c r="AD449" s="290">
        <f t="shared" si="905"/>
        <v>53.588785046728972</v>
      </c>
      <c r="AE449" s="290">
        <f t="shared" si="906"/>
        <v>102.94392523364486</v>
      </c>
      <c r="AF449" s="287">
        <f t="shared" si="893"/>
        <v>229</v>
      </c>
      <c r="AG449" s="288">
        <f t="shared" si="910"/>
        <v>129.89705882352922</v>
      </c>
      <c r="AH449" s="288">
        <f t="shared" si="911"/>
        <v>188.15000000000003</v>
      </c>
      <c r="AI449" s="287">
        <f t="shared" si="914"/>
        <v>204</v>
      </c>
      <c r="AJ449" s="284">
        <f t="shared" si="914"/>
        <v>0</v>
      </c>
      <c r="AK449" s="284">
        <f t="shared" si="914"/>
        <v>0</v>
      </c>
      <c r="AL449" s="284"/>
      <c r="AM449" s="284"/>
      <c r="AN449" s="284">
        <f t="shared" si="915"/>
        <v>1934</v>
      </c>
      <c r="AO449" s="284">
        <f t="shared" si="915"/>
        <v>2003</v>
      </c>
      <c r="AP449" s="291"/>
      <c r="AQ449" s="291"/>
      <c r="AR449" s="284">
        <f t="shared" si="916"/>
        <v>41</v>
      </c>
      <c r="AS449" s="284">
        <f t="shared" si="916"/>
        <v>549</v>
      </c>
      <c r="AT449" s="284">
        <f t="shared" si="916"/>
        <v>15</v>
      </c>
      <c r="AU449" s="284">
        <f t="shared" si="916"/>
        <v>55</v>
      </c>
      <c r="AV449" s="286">
        <f t="shared" si="916"/>
        <v>0</v>
      </c>
      <c r="AW449" s="286">
        <f t="shared" si="916"/>
        <v>0</v>
      </c>
      <c r="AX449" s="286">
        <f t="shared" si="916"/>
        <v>0</v>
      </c>
      <c r="AY449" s="286">
        <f t="shared" si="916"/>
        <v>0</v>
      </c>
      <c r="AZ449" s="286">
        <f t="shared" si="916"/>
        <v>0</v>
      </c>
      <c r="BA449" s="286">
        <f t="shared" si="916"/>
        <v>0</v>
      </c>
      <c r="BB449" s="151"/>
      <c r="BC449" s="287">
        <f t="shared" si="917"/>
        <v>26498.999999999964</v>
      </c>
      <c r="BD449" s="287">
        <f t="shared" si="917"/>
        <v>38382.600000000006</v>
      </c>
      <c r="BE449" s="284">
        <f t="shared" si="917"/>
        <v>143134.93333333332</v>
      </c>
      <c r="BF449" s="284">
        <f t="shared" si="917"/>
        <v>129835.00000000006</v>
      </c>
      <c r="BG449" s="284">
        <f t="shared" si="917"/>
        <v>203163.76666666672</v>
      </c>
      <c r="BH449" s="333">
        <f t="shared" si="917"/>
        <v>74175.899999999994</v>
      </c>
      <c r="BI449" s="333">
        <f t="shared" si="917"/>
        <v>38193</v>
      </c>
      <c r="BJ449" s="333">
        <f t="shared" si="917"/>
        <v>169994</v>
      </c>
      <c r="BK449" s="333">
        <f t="shared" si="917"/>
        <v>6703.7999999999993</v>
      </c>
      <c r="BL449" s="333">
        <f t="shared" si="917"/>
        <v>5734</v>
      </c>
      <c r="BM449" s="333">
        <f t="shared" si="917"/>
        <v>11015</v>
      </c>
      <c r="BN449" s="334">
        <f t="shared" si="894"/>
        <v>2</v>
      </c>
      <c r="BO449" s="87">
        <f t="shared" si="895"/>
        <v>2018</v>
      </c>
      <c r="BP449" s="87"/>
    </row>
    <row r="450" spans="1:68" s="35" customFormat="1" ht="10.5" customHeight="1" x14ac:dyDescent="0.2">
      <c r="A450" s="87" t="str">
        <f t="shared" si="889"/>
        <v>2017-18E400000083</v>
      </c>
      <c r="B450" s="87" t="str">
        <f t="shared" si="896"/>
        <v>Y60</v>
      </c>
      <c r="C450" s="87" t="str">
        <f t="shared" si="897"/>
        <v>2017-18</v>
      </c>
      <c r="D450" s="35" t="s">
        <v>526</v>
      </c>
      <c r="E450" s="42"/>
      <c r="F450" s="86" t="str">
        <f t="shared" si="918"/>
        <v>Y60</v>
      </c>
      <c r="G450" s="86" t="str">
        <f t="shared" si="918"/>
        <v>E40000008</v>
      </c>
      <c r="H450" s="87" t="str">
        <f t="shared" si="918"/>
        <v>Midlands</v>
      </c>
      <c r="I450" s="292">
        <f t="shared" si="912"/>
        <v>594</v>
      </c>
      <c r="J450" s="292">
        <f t="shared" si="912"/>
        <v>167</v>
      </c>
      <c r="K450" s="292">
        <f t="shared" si="912"/>
        <v>73</v>
      </c>
      <c r="L450" s="292">
        <f t="shared" si="912"/>
        <v>37</v>
      </c>
      <c r="M450" s="292"/>
      <c r="N450" s="292"/>
      <c r="O450" s="292"/>
      <c r="P450" s="292"/>
      <c r="Q450" s="292">
        <f t="shared" si="913"/>
        <v>0</v>
      </c>
      <c r="R450" s="292">
        <f t="shared" si="913"/>
        <v>0</v>
      </c>
      <c r="S450" s="292"/>
      <c r="T450" s="284">
        <f t="shared" si="890"/>
        <v>2157</v>
      </c>
      <c r="U450" s="285">
        <f t="shared" si="907"/>
        <v>75.588595271210025</v>
      </c>
      <c r="V450" s="285">
        <f t="shared" si="908"/>
        <v>76.543184979137678</v>
      </c>
      <c r="W450" s="285">
        <f t="shared" si="909"/>
        <v>122.44826147426988</v>
      </c>
      <c r="X450" s="289">
        <f t="shared" si="891"/>
        <v>910</v>
      </c>
      <c r="Y450" s="290">
        <f t="shared" si="901"/>
        <v>104.57978021978023</v>
      </c>
      <c r="Z450" s="290">
        <f t="shared" si="902"/>
        <v>51.167032967032966</v>
      </c>
      <c r="AA450" s="290">
        <f t="shared" si="903"/>
        <v>259.16923076923075</v>
      </c>
      <c r="AB450" s="289">
        <f t="shared" si="892"/>
        <v>120</v>
      </c>
      <c r="AC450" s="290">
        <f t="shared" si="904"/>
        <v>54.1</v>
      </c>
      <c r="AD450" s="290">
        <f t="shared" si="905"/>
        <v>48</v>
      </c>
      <c r="AE450" s="290">
        <f t="shared" si="906"/>
        <v>87.5</v>
      </c>
      <c r="AF450" s="287">
        <f t="shared" si="893"/>
        <v>277</v>
      </c>
      <c r="AG450" s="288">
        <f t="shared" si="910"/>
        <v>131.17842323651431</v>
      </c>
      <c r="AH450" s="288">
        <f t="shared" si="911"/>
        <v>173.7701244813278</v>
      </c>
      <c r="AI450" s="287">
        <f t="shared" si="914"/>
        <v>241</v>
      </c>
      <c r="AJ450" s="284">
        <f t="shared" si="914"/>
        <v>0</v>
      </c>
      <c r="AK450" s="284">
        <f t="shared" si="914"/>
        <v>0</v>
      </c>
      <c r="AL450" s="284"/>
      <c r="AM450" s="284"/>
      <c r="AN450" s="284">
        <f t="shared" si="915"/>
        <v>0</v>
      </c>
      <c r="AO450" s="284">
        <f t="shared" si="915"/>
        <v>0</v>
      </c>
      <c r="AP450" s="291"/>
      <c r="AQ450" s="291"/>
      <c r="AR450" s="284">
        <f t="shared" si="916"/>
        <v>50</v>
      </c>
      <c r="AS450" s="284">
        <f t="shared" si="916"/>
        <v>572</v>
      </c>
      <c r="AT450" s="284">
        <f t="shared" si="916"/>
        <v>18</v>
      </c>
      <c r="AU450" s="284">
        <f t="shared" si="916"/>
        <v>66</v>
      </c>
      <c r="AV450" s="286">
        <f t="shared" si="916"/>
        <v>0</v>
      </c>
      <c r="AW450" s="286">
        <f t="shared" si="916"/>
        <v>0</v>
      </c>
      <c r="AX450" s="286">
        <f t="shared" si="916"/>
        <v>0</v>
      </c>
      <c r="AY450" s="286">
        <f t="shared" si="916"/>
        <v>0</v>
      </c>
      <c r="AZ450" s="286">
        <f t="shared" si="916"/>
        <v>0</v>
      </c>
      <c r="BA450" s="286">
        <f t="shared" si="916"/>
        <v>0</v>
      </c>
      <c r="BB450" s="151"/>
      <c r="BC450" s="287">
        <f t="shared" si="917"/>
        <v>31613.999999999949</v>
      </c>
      <c r="BD450" s="287">
        <f t="shared" si="917"/>
        <v>41878.6</v>
      </c>
      <c r="BE450" s="284">
        <f t="shared" si="917"/>
        <v>163044.60000000003</v>
      </c>
      <c r="BF450" s="284">
        <f t="shared" si="917"/>
        <v>165103.64999999997</v>
      </c>
      <c r="BG450" s="284">
        <f t="shared" si="917"/>
        <v>264120.90000000014</v>
      </c>
      <c r="BH450" s="333">
        <f t="shared" si="917"/>
        <v>95167.6</v>
      </c>
      <c r="BI450" s="333">
        <f t="shared" si="917"/>
        <v>46562</v>
      </c>
      <c r="BJ450" s="333">
        <f t="shared" si="917"/>
        <v>235844</v>
      </c>
      <c r="BK450" s="333">
        <f t="shared" si="917"/>
        <v>6492</v>
      </c>
      <c r="BL450" s="333">
        <f t="shared" si="917"/>
        <v>5760</v>
      </c>
      <c r="BM450" s="333">
        <f t="shared" si="917"/>
        <v>10500</v>
      </c>
      <c r="BN450" s="334">
        <f t="shared" si="894"/>
        <v>3</v>
      </c>
      <c r="BO450" s="87">
        <f t="shared" si="895"/>
        <v>2018</v>
      </c>
      <c r="BP450" s="87"/>
    </row>
    <row r="451" spans="1:68" s="35" customFormat="1" ht="10.5" customHeight="1" x14ac:dyDescent="0.2">
      <c r="A451" s="87" t="str">
        <f t="shared" si="889"/>
        <v>2018-19E400000084</v>
      </c>
      <c r="B451" s="87" t="str">
        <f t="shared" si="896"/>
        <v>Y60</v>
      </c>
      <c r="C451" s="87" t="str">
        <f t="shared" si="897"/>
        <v>2018-19</v>
      </c>
      <c r="D451" s="35" t="s">
        <v>514</v>
      </c>
      <c r="E451" s="42"/>
      <c r="F451" s="86" t="str">
        <f t="shared" si="918"/>
        <v>Y60</v>
      </c>
      <c r="G451" s="86" t="str">
        <f t="shared" si="918"/>
        <v>E40000008</v>
      </c>
      <c r="H451" s="87" t="str">
        <f t="shared" si="918"/>
        <v>Midlands</v>
      </c>
      <c r="I451" s="292">
        <f t="shared" si="912"/>
        <v>484</v>
      </c>
      <c r="J451" s="292">
        <f t="shared" si="912"/>
        <v>132</v>
      </c>
      <c r="K451" s="292">
        <f t="shared" si="912"/>
        <v>65</v>
      </c>
      <c r="L451" s="292">
        <f t="shared" si="912"/>
        <v>32</v>
      </c>
      <c r="M451" s="292">
        <f t="shared" ref="M451:P470" si="919">SUMIFS(M$729:M$10135, $BN$729:$BN$10135, $BN451,$BO$729:$BO$10135, $BO451, $B$729:$B$10135, $B451)</f>
        <v>0</v>
      </c>
      <c r="N451" s="292">
        <f t="shared" si="919"/>
        <v>0</v>
      </c>
      <c r="O451" s="292">
        <f t="shared" si="919"/>
        <v>0</v>
      </c>
      <c r="P451" s="292">
        <f t="shared" si="919"/>
        <v>0</v>
      </c>
      <c r="Q451" s="292">
        <f t="shared" si="913"/>
        <v>172</v>
      </c>
      <c r="R451" s="292">
        <f t="shared" si="913"/>
        <v>100</v>
      </c>
      <c r="S451" s="292">
        <f t="shared" ref="S451:S482" si="920">SUMIFS(S$729:S$10135, $BN$729:$BN$10135, $BN451,$BO$729:$BO$10135, $BO451, $B$729:$B$10135, $B451)</f>
        <v>1447</v>
      </c>
      <c r="T451" s="284">
        <f t="shared" si="890"/>
        <v>1554</v>
      </c>
      <c r="U451" s="285">
        <f t="shared" si="907"/>
        <v>70.820720720720729</v>
      </c>
      <c r="V451" s="285">
        <f t="shared" si="908"/>
        <v>65.856306306306308</v>
      </c>
      <c r="W451" s="285">
        <f t="shared" si="909"/>
        <v>103.8783783783784</v>
      </c>
      <c r="X451" s="289">
        <f t="shared" si="891"/>
        <v>953</v>
      </c>
      <c r="Y451" s="290">
        <f t="shared" si="901"/>
        <v>97.572298006295895</v>
      </c>
      <c r="Z451" s="290">
        <f t="shared" si="902"/>
        <v>46.402938090241342</v>
      </c>
      <c r="AA451" s="290">
        <f t="shared" si="903"/>
        <v>232.27911857292759</v>
      </c>
      <c r="AB451" s="289">
        <f t="shared" si="892"/>
        <v>152</v>
      </c>
      <c r="AC451" s="290">
        <f t="shared" si="904"/>
        <v>62.111842105263158</v>
      </c>
      <c r="AD451" s="290">
        <f t="shared" si="905"/>
        <v>52.460526315789473</v>
      </c>
      <c r="AE451" s="290">
        <f t="shared" si="906"/>
        <v>101.32894736842105</v>
      </c>
      <c r="AF451" s="287">
        <f t="shared" si="893"/>
        <v>299</v>
      </c>
      <c r="AG451" s="288">
        <f t="shared" si="910"/>
        <v>124.58365757548637</v>
      </c>
      <c r="AH451" s="288">
        <f t="shared" si="911"/>
        <v>173.17898832684824</v>
      </c>
      <c r="AI451" s="287">
        <f t="shared" si="914"/>
        <v>257</v>
      </c>
      <c r="AJ451" s="284">
        <f t="shared" si="914"/>
        <v>336</v>
      </c>
      <c r="AK451" s="284">
        <f t="shared" si="914"/>
        <v>381</v>
      </c>
      <c r="AL451" s="284"/>
      <c r="AM451" s="284"/>
      <c r="AN451" s="284">
        <f t="shared" si="915"/>
        <v>0</v>
      </c>
      <c r="AO451" s="284">
        <f t="shared" si="915"/>
        <v>0</v>
      </c>
      <c r="AP451" s="291">
        <f t="shared" ref="AP451:AQ470" si="921">SUMIFS(AP$729:AP$10135, $BN$729:$BN$10135, $BN451,$BO$729:$BO$10135, $BO451, $B$729:$B$10135, $B451)</f>
        <v>0</v>
      </c>
      <c r="AQ451" s="291">
        <f t="shared" si="921"/>
        <v>0</v>
      </c>
      <c r="AR451" s="292">
        <f t="shared" si="916"/>
        <v>62</v>
      </c>
      <c r="AS451" s="292">
        <f t="shared" si="916"/>
        <v>469</v>
      </c>
      <c r="AT451" s="292">
        <f t="shared" si="916"/>
        <v>23</v>
      </c>
      <c r="AU451" s="292">
        <f t="shared" si="916"/>
        <v>62</v>
      </c>
      <c r="AV451" s="286">
        <f t="shared" si="916"/>
        <v>0</v>
      </c>
      <c r="AW451" s="286">
        <f t="shared" si="916"/>
        <v>0</v>
      </c>
      <c r="AX451" s="286">
        <f t="shared" si="916"/>
        <v>0</v>
      </c>
      <c r="AY451" s="286">
        <f t="shared" si="916"/>
        <v>0</v>
      </c>
      <c r="AZ451" s="286">
        <f t="shared" si="916"/>
        <v>0</v>
      </c>
      <c r="BA451" s="286">
        <f t="shared" si="916"/>
        <v>0</v>
      </c>
      <c r="BB451" s="151"/>
      <c r="BC451" s="287">
        <f t="shared" si="917"/>
        <v>32017.999996899998</v>
      </c>
      <c r="BD451" s="287">
        <f t="shared" si="917"/>
        <v>44507</v>
      </c>
      <c r="BE451" s="284">
        <f t="shared" si="917"/>
        <v>110055.40000000002</v>
      </c>
      <c r="BF451" s="284">
        <f t="shared" si="917"/>
        <v>102340.70000000001</v>
      </c>
      <c r="BG451" s="284">
        <f t="shared" si="917"/>
        <v>161427.00000000003</v>
      </c>
      <c r="BH451" s="333">
        <f t="shared" si="917"/>
        <v>92986.4</v>
      </c>
      <c r="BI451" s="333">
        <f t="shared" si="917"/>
        <v>44222</v>
      </c>
      <c r="BJ451" s="333">
        <f t="shared" si="917"/>
        <v>221362</v>
      </c>
      <c r="BK451" s="333">
        <f t="shared" si="917"/>
        <v>9441</v>
      </c>
      <c r="BL451" s="333">
        <f t="shared" si="917"/>
        <v>7974</v>
      </c>
      <c r="BM451" s="333">
        <f t="shared" si="917"/>
        <v>15402</v>
      </c>
      <c r="BN451" s="334">
        <f t="shared" si="894"/>
        <v>4</v>
      </c>
      <c r="BO451" s="87">
        <f t="shared" si="895"/>
        <v>2018</v>
      </c>
      <c r="BP451" s="87"/>
    </row>
    <row r="452" spans="1:68" s="35" customFormat="1" ht="10.5" customHeight="1" x14ac:dyDescent="0.2">
      <c r="A452" s="87" t="str">
        <f t="shared" si="889"/>
        <v>2018-19E400000085</v>
      </c>
      <c r="B452" s="87" t="str">
        <f t="shared" si="896"/>
        <v>Y60</v>
      </c>
      <c r="C452" s="87" t="str">
        <f t="shared" si="897"/>
        <v>2018-19</v>
      </c>
      <c r="D452" s="35" t="s">
        <v>516</v>
      </c>
      <c r="E452" s="42"/>
      <c r="F452" s="86" t="str">
        <f t="shared" si="918"/>
        <v>Y60</v>
      </c>
      <c r="G452" s="86" t="str">
        <f t="shared" si="918"/>
        <v>E40000008</v>
      </c>
      <c r="H452" s="87" t="str">
        <f t="shared" si="918"/>
        <v>Midlands</v>
      </c>
      <c r="I452" s="292">
        <f t="shared" si="912"/>
        <v>465</v>
      </c>
      <c r="J452" s="292">
        <f t="shared" si="912"/>
        <v>146</v>
      </c>
      <c r="K452" s="292">
        <f t="shared" si="912"/>
        <v>61</v>
      </c>
      <c r="L452" s="292">
        <f t="shared" si="912"/>
        <v>41</v>
      </c>
      <c r="M452" s="292">
        <f t="shared" si="919"/>
        <v>0</v>
      </c>
      <c r="N452" s="292">
        <f t="shared" si="919"/>
        <v>0</v>
      </c>
      <c r="O452" s="292">
        <f t="shared" si="919"/>
        <v>0</v>
      </c>
      <c r="P452" s="292">
        <f t="shared" si="919"/>
        <v>0</v>
      </c>
      <c r="Q452" s="292">
        <f t="shared" si="913"/>
        <v>0</v>
      </c>
      <c r="R452" s="292">
        <f t="shared" si="913"/>
        <v>0</v>
      </c>
      <c r="S452" s="292">
        <f t="shared" si="920"/>
        <v>1648</v>
      </c>
      <c r="T452" s="284">
        <f t="shared" si="890"/>
        <v>1444</v>
      </c>
      <c r="U452" s="285">
        <f t="shared" si="907"/>
        <v>73.037096029547513</v>
      </c>
      <c r="V452" s="285">
        <f t="shared" si="908"/>
        <v>66.053197137580824</v>
      </c>
      <c r="W452" s="285">
        <f t="shared" si="909"/>
        <v>108.41021468144042</v>
      </c>
      <c r="X452" s="289">
        <f t="shared" si="891"/>
        <v>950</v>
      </c>
      <c r="Y452" s="290">
        <f t="shared" si="901"/>
        <v>84.299894736842106</v>
      </c>
      <c r="Z452" s="290">
        <f t="shared" si="902"/>
        <v>42.441052631578948</v>
      </c>
      <c r="AA452" s="290">
        <f t="shared" si="903"/>
        <v>196.15263157894736</v>
      </c>
      <c r="AB452" s="289">
        <f t="shared" si="892"/>
        <v>127</v>
      </c>
      <c r="AC452" s="290">
        <f t="shared" si="904"/>
        <v>51.918897637795283</v>
      </c>
      <c r="AD452" s="290">
        <f t="shared" si="905"/>
        <v>44.535433070866141</v>
      </c>
      <c r="AE452" s="290">
        <f t="shared" si="906"/>
        <v>91.960629921259837</v>
      </c>
      <c r="AF452" s="287">
        <f t="shared" si="893"/>
        <v>293</v>
      </c>
      <c r="AG452" s="288">
        <f t="shared" si="910"/>
        <v>126.28270041265822</v>
      </c>
      <c r="AH452" s="288">
        <f t="shared" si="911"/>
        <v>169.92405063291139</v>
      </c>
      <c r="AI452" s="287">
        <f t="shared" si="914"/>
        <v>237</v>
      </c>
      <c r="AJ452" s="284">
        <f t="shared" si="914"/>
        <v>0</v>
      </c>
      <c r="AK452" s="284">
        <f t="shared" si="914"/>
        <v>0</v>
      </c>
      <c r="AL452" s="284"/>
      <c r="AM452" s="284"/>
      <c r="AN452" s="284">
        <f t="shared" si="915"/>
        <v>2033</v>
      </c>
      <c r="AO452" s="284">
        <f t="shared" si="915"/>
        <v>2056</v>
      </c>
      <c r="AP452" s="291">
        <f t="shared" si="921"/>
        <v>0</v>
      </c>
      <c r="AQ452" s="291">
        <f t="shared" si="921"/>
        <v>0</v>
      </c>
      <c r="AR452" s="292">
        <f t="shared" si="916"/>
        <v>52</v>
      </c>
      <c r="AS452" s="292">
        <f t="shared" si="916"/>
        <v>453</v>
      </c>
      <c r="AT452" s="292">
        <f t="shared" si="916"/>
        <v>21</v>
      </c>
      <c r="AU452" s="292">
        <f t="shared" si="916"/>
        <v>60</v>
      </c>
      <c r="AV452" s="286">
        <f t="shared" si="916"/>
        <v>0</v>
      </c>
      <c r="AW452" s="286">
        <f t="shared" si="916"/>
        <v>0</v>
      </c>
      <c r="AX452" s="286">
        <f t="shared" si="916"/>
        <v>0</v>
      </c>
      <c r="AY452" s="286">
        <f t="shared" si="916"/>
        <v>0</v>
      </c>
      <c r="AZ452" s="286">
        <f t="shared" si="916"/>
        <v>0</v>
      </c>
      <c r="BA452" s="286">
        <f t="shared" si="916"/>
        <v>0</v>
      </c>
      <c r="BB452" s="151"/>
      <c r="BC452" s="287">
        <f t="shared" si="917"/>
        <v>29928.999997799998</v>
      </c>
      <c r="BD452" s="287">
        <f t="shared" si="917"/>
        <v>40272</v>
      </c>
      <c r="BE452" s="284">
        <f t="shared" si="917"/>
        <v>105465.56666666661</v>
      </c>
      <c r="BF452" s="284">
        <f t="shared" si="917"/>
        <v>95380.816666666709</v>
      </c>
      <c r="BG452" s="284">
        <f t="shared" si="917"/>
        <v>156544.34999999998</v>
      </c>
      <c r="BH452" s="333">
        <f t="shared" si="917"/>
        <v>80084.899999999994</v>
      </c>
      <c r="BI452" s="333">
        <f t="shared" si="917"/>
        <v>40319</v>
      </c>
      <c r="BJ452" s="333">
        <f t="shared" si="917"/>
        <v>186345</v>
      </c>
      <c r="BK452" s="333">
        <f t="shared" si="917"/>
        <v>6593.7000000000007</v>
      </c>
      <c r="BL452" s="333">
        <f t="shared" si="917"/>
        <v>5656</v>
      </c>
      <c r="BM452" s="333">
        <f t="shared" si="917"/>
        <v>11679</v>
      </c>
      <c r="BN452" s="334">
        <f t="shared" si="894"/>
        <v>5</v>
      </c>
      <c r="BO452" s="87">
        <f t="shared" si="895"/>
        <v>2018</v>
      </c>
      <c r="BP452" s="87"/>
    </row>
    <row r="453" spans="1:68" s="35" customFormat="1" ht="10.5" customHeight="1" x14ac:dyDescent="0.2">
      <c r="A453" s="87" t="str">
        <f t="shared" si="889"/>
        <v>2018-19E400000086</v>
      </c>
      <c r="B453" s="87" t="str">
        <f t="shared" si="896"/>
        <v>Y60</v>
      </c>
      <c r="C453" s="87" t="str">
        <f t="shared" si="897"/>
        <v>2018-19</v>
      </c>
      <c r="D453" s="35" t="s">
        <v>517</v>
      </c>
      <c r="E453" s="42"/>
      <c r="F453" s="86" t="str">
        <f t="shared" si="918"/>
        <v>Y60</v>
      </c>
      <c r="G453" s="86" t="str">
        <f t="shared" si="918"/>
        <v>E40000008</v>
      </c>
      <c r="H453" s="87" t="str">
        <f t="shared" si="918"/>
        <v>Midlands</v>
      </c>
      <c r="I453" s="292">
        <f t="shared" si="912"/>
        <v>437</v>
      </c>
      <c r="J453" s="292">
        <f t="shared" si="912"/>
        <v>128</v>
      </c>
      <c r="K453" s="292">
        <f t="shared" si="912"/>
        <v>64</v>
      </c>
      <c r="L453" s="292">
        <f t="shared" si="912"/>
        <v>34</v>
      </c>
      <c r="M453" s="292">
        <f t="shared" si="919"/>
        <v>0</v>
      </c>
      <c r="N453" s="292">
        <f t="shared" si="919"/>
        <v>0</v>
      </c>
      <c r="O453" s="292">
        <f t="shared" si="919"/>
        <v>0</v>
      </c>
      <c r="P453" s="292">
        <f t="shared" si="919"/>
        <v>0</v>
      </c>
      <c r="Q453" s="292">
        <f t="shared" si="913"/>
        <v>0</v>
      </c>
      <c r="R453" s="292">
        <f t="shared" si="913"/>
        <v>0</v>
      </c>
      <c r="S453" s="292">
        <f t="shared" si="920"/>
        <v>1311</v>
      </c>
      <c r="T453" s="284">
        <f t="shared" si="890"/>
        <v>1931</v>
      </c>
      <c r="U453" s="285">
        <f t="shared" si="907"/>
        <v>71.231607112131115</v>
      </c>
      <c r="V453" s="285">
        <f t="shared" si="908"/>
        <v>64.536121180404038</v>
      </c>
      <c r="W453" s="285">
        <f t="shared" si="909"/>
        <v>105.88617469218164</v>
      </c>
      <c r="X453" s="289">
        <f t="shared" si="891"/>
        <v>917</v>
      </c>
      <c r="Y453" s="290">
        <f t="shared" si="901"/>
        <v>83.482769901853885</v>
      </c>
      <c r="Z453" s="290">
        <f t="shared" si="902"/>
        <v>45.902944383860415</v>
      </c>
      <c r="AA453" s="290">
        <f t="shared" si="903"/>
        <v>204.52344601962923</v>
      </c>
      <c r="AB453" s="289">
        <f t="shared" si="892"/>
        <v>118</v>
      </c>
      <c r="AC453" s="290">
        <f t="shared" si="904"/>
        <v>62.93559322033898</v>
      </c>
      <c r="AD453" s="290">
        <f t="shared" si="905"/>
        <v>50.33898305084746</v>
      </c>
      <c r="AE453" s="290">
        <f t="shared" si="906"/>
        <v>104.27118644067797</v>
      </c>
      <c r="AF453" s="287">
        <f t="shared" si="893"/>
        <v>260</v>
      </c>
      <c r="AG453" s="288">
        <f t="shared" si="910"/>
        <v>120.35746604615385</v>
      </c>
      <c r="AH453" s="288">
        <f t="shared" si="911"/>
        <v>165.29864253393666</v>
      </c>
      <c r="AI453" s="287">
        <f t="shared" si="914"/>
        <v>221</v>
      </c>
      <c r="AJ453" s="284">
        <f t="shared" si="914"/>
        <v>0</v>
      </c>
      <c r="AK453" s="284">
        <f t="shared" si="914"/>
        <v>0</v>
      </c>
      <c r="AL453" s="284"/>
      <c r="AM453" s="284"/>
      <c r="AN453" s="284">
        <f t="shared" si="915"/>
        <v>0</v>
      </c>
      <c r="AO453" s="284">
        <f t="shared" si="915"/>
        <v>0</v>
      </c>
      <c r="AP453" s="291">
        <f t="shared" si="921"/>
        <v>461</v>
      </c>
      <c r="AQ453" s="291">
        <f t="shared" si="921"/>
        <v>673</v>
      </c>
      <c r="AR453" s="292">
        <f t="shared" si="916"/>
        <v>39</v>
      </c>
      <c r="AS453" s="292">
        <f t="shared" si="916"/>
        <v>424</v>
      </c>
      <c r="AT453" s="292">
        <f t="shared" si="916"/>
        <v>14</v>
      </c>
      <c r="AU453" s="292">
        <f t="shared" si="916"/>
        <v>61</v>
      </c>
      <c r="AV453" s="286">
        <f t="shared" si="916"/>
        <v>0</v>
      </c>
      <c r="AW453" s="286">
        <f t="shared" si="916"/>
        <v>0</v>
      </c>
      <c r="AX453" s="286">
        <f t="shared" si="916"/>
        <v>0</v>
      </c>
      <c r="AY453" s="286">
        <f t="shared" si="916"/>
        <v>0</v>
      </c>
      <c r="AZ453" s="286">
        <f t="shared" si="916"/>
        <v>0</v>
      </c>
      <c r="BA453" s="286">
        <f t="shared" si="916"/>
        <v>0</v>
      </c>
      <c r="BB453" s="150"/>
      <c r="BC453" s="287">
        <f t="shared" si="917"/>
        <v>26598.9999962</v>
      </c>
      <c r="BD453" s="287">
        <f t="shared" si="917"/>
        <v>36531</v>
      </c>
      <c r="BE453" s="284">
        <f t="shared" si="917"/>
        <v>137548.23333352519</v>
      </c>
      <c r="BF453" s="284">
        <f t="shared" si="917"/>
        <v>124619.24999936021</v>
      </c>
      <c r="BG453" s="284">
        <f t="shared" si="917"/>
        <v>204466.20333060276</v>
      </c>
      <c r="BH453" s="333">
        <f t="shared" si="917"/>
        <v>76553.700000000012</v>
      </c>
      <c r="BI453" s="333">
        <f t="shared" si="917"/>
        <v>42093</v>
      </c>
      <c r="BJ453" s="333">
        <f t="shared" si="917"/>
        <v>187548</v>
      </c>
      <c r="BK453" s="333">
        <f t="shared" si="917"/>
        <v>7426.4</v>
      </c>
      <c r="BL453" s="333">
        <f t="shared" si="917"/>
        <v>5940</v>
      </c>
      <c r="BM453" s="333">
        <f t="shared" si="917"/>
        <v>12304</v>
      </c>
      <c r="BN453" s="334">
        <f t="shared" si="894"/>
        <v>6</v>
      </c>
      <c r="BO453" s="87">
        <f t="shared" si="895"/>
        <v>2018</v>
      </c>
      <c r="BP453" s="87"/>
    </row>
    <row r="454" spans="1:68" s="35" customFormat="1" ht="10.5" customHeight="1" x14ac:dyDescent="0.2">
      <c r="A454" s="87" t="str">
        <f t="shared" si="889"/>
        <v>2018-19E400000087</v>
      </c>
      <c r="B454" s="87" t="str">
        <f t="shared" si="896"/>
        <v>Y60</v>
      </c>
      <c r="C454" s="87" t="str">
        <f t="shared" si="897"/>
        <v>2018-19</v>
      </c>
      <c r="D454" s="35" t="s">
        <v>518</v>
      </c>
      <c r="E454" s="42"/>
      <c r="F454" s="86" t="str">
        <f t="shared" si="918"/>
        <v>Y60</v>
      </c>
      <c r="G454" s="86" t="str">
        <f t="shared" si="918"/>
        <v>E40000008</v>
      </c>
      <c r="H454" s="87" t="str">
        <f t="shared" si="918"/>
        <v>Midlands</v>
      </c>
      <c r="I454" s="292">
        <f t="shared" si="912"/>
        <v>471</v>
      </c>
      <c r="J454" s="292">
        <f t="shared" si="912"/>
        <v>160</v>
      </c>
      <c r="K454" s="292">
        <f t="shared" si="912"/>
        <v>76</v>
      </c>
      <c r="L454" s="292">
        <f t="shared" si="912"/>
        <v>44</v>
      </c>
      <c r="M454" s="292">
        <f t="shared" si="919"/>
        <v>0</v>
      </c>
      <c r="N454" s="292">
        <f t="shared" si="919"/>
        <v>0</v>
      </c>
      <c r="O454" s="292">
        <f t="shared" si="919"/>
        <v>0</v>
      </c>
      <c r="P454" s="292">
        <f t="shared" si="919"/>
        <v>0</v>
      </c>
      <c r="Q454" s="292">
        <f t="shared" si="913"/>
        <v>191</v>
      </c>
      <c r="R454" s="292">
        <f t="shared" si="913"/>
        <v>104</v>
      </c>
      <c r="S454" s="292">
        <f t="shared" si="920"/>
        <v>1542</v>
      </c>
      <c r="T454" s="284">
        <f t="shared" si="890"/>
        <v>2138</v>
      </c>
      <c r="U454" s="285">
        <f t="shared" si="907"/>
        <v>73.978757405675069</v>
      </c>
      <c r="V454" s="285">
        <f t="shared" si="908"/>
        <v>67.394332709697522</v>
      </c>
      <c r="W454" s="285">
        <f t="shared" si="909"/>
        <v>109.24875272840654</v>
      </c>
      <c r="X454" s="289">
        <f t="shared" si="891"/>
        <v>949</v>
      </c>
      <c r="Y454" s="290">
        <f t="shared" si="901"/>
        <v>95.028556375131728</v>
      </c>
      <c r="Z454" s="290">
        <f t="shared" si="902"/>
        <v>45.887249736564804</v>
      </c>
      <c r="AA454" s="290">
        <f t="shared" si="903"/>
        <v>236.0958904109589</v>
      </c>
      <c r="AB454" s="289">
        <f t="shared" si="892"/>
        <v>134</v>
      </c>
      <c r="AC454" s="290">
        <f t="shared" si="904"/>
        <v>52.559701492537314</v>
      </c>
      <c r="AD454" s="290">
        <f t="shared" si="905"/>
        <v>43.522388059701491</v>
      </c>
      <c r="AE454" s="290">
        <f t="shared" si="906"/>
        <v>91.97014925373135</v>
      </c>
      <c r="AF454" s="287">
        <f t="shared" si="893"/>
        <v>241</v>
      </c>
      <c r="AG454" s="288">
        <f t="shared" si="910"/>
        <v>124.75742572178217</v>
      </c>
      <c r="AH454" s="288">
        <f t="shared" si="911"/>
        <v>165.88316831683164</v>
      </c>
      <c r="AI454" s="287">
        <f t="shared" si="914"/>
        <v>202</v>
      </c>
      <c r="AJ454" s="284">
        <f t="shared" si="914"/>
        <v>302</v>
      </c>
      <c r="AK454" s="284">
        <f t="shared" si="914"/>
        <v>338</v>
      </c>
      <c r="AL454" s="284"/>
      <c r="AM454" s="284"/>
      <c r="AN454" s="284">
        <f t="shared" si="915"/>
        <v>0</v>
      </c>
      <c r="AO454" s="284">
        <f t="shared" si="915"/>
        <v>0</v>
      </c>
      <c r="AP454" s="291">
        <f t="shared" si="921"/>
        <v>0</v>
      </c>
      <c r="AQ454" s="291">
        <f t="shared" si="921"/>
        <v>0</v>
      </c>
      <c r="AR454" s="292">
        <f t="shared" si="916"/>
        <v>62</v>
      </c>
      <c r="AS454" s="292">
        <f t="shared" si="916"/>
        <v>460</v>
      </c>
      <c r="AT454" s="292">
        <f t="shared" si="916"/>
        <v>29</v>
      </c>
      <c r="AU454" s="292">
        <f t="shared" si="916"/>
        <v>71</v>
      </c>
      <c r="AV454" s="286">
        <f t="shared" si="916"/>
        <v>0</v>
      </c>
      <c r="AW454" s="286">
        <f t="shared" si="916"/>
        <v>0</v>
      </c>
      <c r="AX454" s="286">
        <f t="shared" si="916"/>
        <v>0</v>
      </c>
      <c r="AY454" s="286">
        <f t="shared" si="916"/>
        <v>0</v>
      </c>
      <c r="AZ454" s="286">
        <f t="shared" si="916"/>
        <v>0</v>
      </c>
      <c r="BA454" s="286">
        <f t="shared" si="916"/>
        <v>0</v>
      </c>
      <c r="BB454" s="150"/>
      <c r="BC454" s="287">
        <f t="shared" si="917"/>
        <v>25200.999995799997</v>
      </c>
      <c r="BD454" s="287">
        <f t="shared" si="917"/>
        <v>33508.399999999994</v>
      </c>
      <c r="BE454" s="284">
        <f t="shared" si="917"/>
        <v>158166.58333333328</v>
      </c>
      <c r="BF454" s="284">
        <f t="shared" si="917"/>
        <v>144089.08333333331</v>
      </c>
      <c r="BG454" s="284">
        <f t="shared" si="917"/>
        <v>233573.8333333332</v>
      </c>
      <c r="BH454" s="333">
        <f t="shared" si="917"/>
        <v>90182.1</v>
      </c>
      <c r="BI454" s="333">
        <f t="shared" si="917"/>
        <v>43547</v>
      </c>
      <c r="BJ454" s="333">
        <f t="shared" si="917"/>
        <v>224055</v>
      </c>
      <c r="BK454" s="333">
        <f t="shared" si="917"/>
        <v>7043</v>
      </c>
      <c r="BL454" s="333">
        <f t="shared" si="917"/>
        <v>5832</v>
      </c>
      <c r="BM454" s="333">
        <f t="shared" si="917"/>
        <v>12324</v>
      </c>
      <c r="BN454" s="334">
        <f t="shared" si="894"/>
        <v>7</v>
      </c>
      <c r="BO454" s="87">
        <f t="shared" si="895"/>
        <v>2018</v>
      </c>
      <c r="BP454" s="87"/>
    </row>
    <row r="455" spans="1:68" s="35" customFormat="1" ht="10.5" customHeight="1" x14ac:dyDescent="0.2">
      <c r="A455" s="87" t="str">
        <f t="shared" si="889"/>
        <v>2018-19E400000088</v>
      </c>
      <c r="B455" s="87" t="str">
        <f t="shared" si="896"/>
        <v>Y60</v>
      </c>
      <c r="C455" s="87" t="str">
        <f t="shared" si="897"/>
        <v>2018-19</v>
      </c>
      <c r="D455" s="35" t="s">
        <v>519</v>
      </c>
      <c r="E455" s="42"/>
      <c r="F455" s="86" t="str">
        <f t="shared" si="918"/>
        <v>Y60</v>
      </c>
      <c r="G455" s="86" t="str">
        <f t="shared" si="918"/>
        <v>E40000008</v>
      </c>
      <c r="H455" s="87" t="str">
        <f t="shared" si="918"/>
        <v>Midlands</v>
      </c>
      <c r="I455" s="292">
        <f t="shared" si="912"/>
        <v>455</v>
      </c>
      <c r="J455" s="292">
        <f t="shared" si="912"/>
        <v>160</v>
      </c>
      <c r="K455" s="292">
        <f t="shared" si="912"/>
        <v>60</v>
      </c>
      <c r="L455" s="292">
        <f t="shared" si="912"/>
        <v>38</v>
      </c>
      <c r="M455" s="292">
        <f t="shared" si="919"/>
        <v>0</v>
      </c>
      <c r="N455" s="292">
        <f t="shared" si="919"/>
        <v>0</v>
      </c>
      <c r="O455" s="292">
        <f t="shared" si="919"/>
        <v>0</v>
      </c>
      <c r="P455" s="292">
        <f t="shared" si="919"/>
        <v>0</v>
      </c>
      <c r="Q455" s="292">
        <f t="shared" si="913"/>
        <v>0</v>
      </c>
      <c r="R455" s="292">
        <f t="shared" si="913"/>
        <v>0</v>
      </c>
      <c r="S455" s="292">
        <f t="shared" si="920"/>
        <v>1397</v>
      </c>
      <c r="T455" s="284">
        <f t="shared" si="890"/>
        <v>2279</v>
      </c>
      <c r="U455" s="285">
        <f t="shared" si="907"/>
        <v>72.31291502120817</v>
      </c>
      <c r="V455" s="285">
        <f t="shared" si="908"/>
        <v>66.976510165277148</v>
      </c>
      <c r="W455" s="285">
        <f t="shared" si="909"/>
        <v>108.99850811759541</v>
      </c>
      <c r="X455" s="289">
        <f t="shared" si="891"/>
        <v>968</v>
      </c>
      <c r="Y455" s="290">
        <f t="shared" si="901"/>
        <v>81.468595041322317</v>
      </c>
      <c r="Z455" s="290">
        <f t="shared" si="902"/>
        <v>40.692148760330582</v>
      </c>
      <c r="AA455" s="290">
        <f t="shared" si="903"/>
        <v>210.29752066115702</v>
      </c>
      <c r="AB455" s="289">
        <f t="shared" si="892"/>
        <v>124</v>
      </c>
      <c r="AC455" s="290">
        <f t="shared" si="904"/>
        <v>60.675806451612907</v>
      </c>
      <c r="AD455" s="290">
        <f t="shared" si="905"/>
        <v>56.911290322580648</v>
      </c>
      <c r="AE455" s="290">
        <f t="shared" si="906"/>
        <v>107.00806451612904</v>
      </c>
      <c r="AF455" s="287">
        <f t="shared" si="893"/>
        <v>225</v>
      </c>
      <c r="AG455" s="288">
        <f t="shared" si="910"/>
        <v>124.56852795177664</v>
      </c>
      <c r="AH455" s="288">
        <f t="shared" si="911"/>
        <v>179.2152284263959</v>
      </c>
      <c r="AI455" s="287">
        <f t="shared" si="914"/>
        <v>197</v>
      </c>
      <c r="AJ455" s="284">
        <f t="shared" si="914"/>
        <v>0</v>
      </c>
      <c r="AK455" s="284">
        <f t="shared" si="914"/>
        <v>0</v>
      </c>
      <c r="AL455" s="284"/>
      <c r="AM455" s="284"/>
      <c r="AN455" s="284">
        <f t="shared" si="915"/>
        <v>2278</v>
      </c>
      <c r="AO455" s="284">
        <f t="shared" si="915"/>
        <v>2304</v>
      </c>
      <c r="AP455" s="291">
        <f t="shared" si="921"/>
        <v>0</v>
      </c>
      <c r="AQ455" s="291">
        <f t="shared" si="921"/>
        <v>0</v>
      </c>
      <c r="AR455" s="292">
        <f t="shared" si="916"/>
        <v>52</v>
      </c>
      <c r="AS455" s="292">
        <f t="shared" si="916"/>
        <v>449</v>
      </c>
      <c r="AT455" s="292">
        <f t="shared" si="916"/>
        <v>21</v>
      </c>
      <c r="AU455" s="292">
        <f t="shared" si="916"/>
        <v>58</v>
      </c>
      <c r="AV455" s="286">
        <f t="shared" si="916"/>
        <v>0</v>
      </c>
      <c r="AW455" s="286">
        <f t="shared" si="916"/>
        <v>0</v>
      </c>
      <c r="AX455" s="286">
        <f t="shared" si="916"/>
        <v>0</v>
      </c>
      <c r="AY455" s="286">
        <f t="shared" si="916"/>
        <v>0</v>
      </c>
      <c r="AZ455" s="286">
        <f t="shared" si="916"/>
        <v>0</v>
      </c>
      <c r="BA455" s="286">
        <f t="shared" si="916"/>
        <v>0</v>
      </c>
      <c r="BB455" s="150"/>
      <c r="BC455" s="287">
        <f t="shared" si="917"/>
        <v>24540.000006499999</v>
      </c>
      <c r="BD455" s="287">
        <f t="shared" si="917"/>
        <v>35305.399999999994</v>
      </c>
      <c r="BE455" s="284">
        <f t="shared" si="917"/>
        <v>164801.13333333342</v>
      </c>
      <c r="BF455" s="284">
        <f t="shared" si="917"/>
        <v>152639.46666666662</v>
      </c>
      <c r="BG455" s="284">
        <f t="shared" si="917"/>
        <v>248407.59999999992</v>
      </c>
      <c r="BH455" s="333">
        <f t="shared" si="917"/>
        <v>78861.600000000006</v>
      </c>
      <c r="BI455" s="333">
        <f t="shared" si="917"/>
        <v>39390</v>
      </c>
      <c r="BJ455" s="333">
        <f t="shared" si="917"/>
        <v>203568</v>
      </c>
      <c r="BK455" s="333">
        <f t="shared" si="917"/>
        <v>7523.8</v>
      </c>
      <c r="BL455" s="333">
        <f t="shared" si="917"/>
        <v>7057</v>
      </c>
      <c r="BM455" s="333">
        <f t="shared" si="917"/>
        <v>13269</v>
      </c>
      <c r="BN455" s="334">
        <f t="shared" si="894"/>
        <v>8</v>
      </c>
      <c r="BO455" s="87">
        <f t="shared" si="895"/>
        <v>2018</v>
      </c>
      <c r="BP455" s="87"/>
    </row>
    <row r="456" spans="1:68" s="35" customFormat="1" ht="10.5" customHeight="1" x14ac:dyDescent="0.2">
      <c r="A456" s="87" t="str">
        <f t="shared" si="889"/>
        <v>2018-19E400000089</v>
      </c>
      <c r="B456" s="87" t="str">
        <f t="shared" si="896"/>
        <v>Y60</v>
      </c>
      <c r="C456" s="87" t="str">
        <f t="shared" si="897"/>
        <v>2018-19</v>
      </c>
      <c r="D456" s="35" t="s">
        <v>520</v>
      </c>
      <c r="E456" s="42"/>
      <c r="F456" s="86" t="str">
        <f t="shared" si="918"/>
        <v>Y60</v>
      </c>
      <c r="G456" s="86" t="str">
        <f t="shared" si="918"/>
        <v>E40000008</v>
      </c>
      <c r="H456" s="87" t="str">
        <f t="shared" si="918"/>
        <v>Midlands</v>
      </c>
      <c r="I456" s="292">
        <f t="shared" si="912"/>
        <v>467</v>
      </c>
      <c r="J456" s="292">
        <f t="shared" si="912"/>
        <v>132</v>
      </c>
      <c r="K456" s="292">
        <f t="shared" si="912"/>
        <v>65</v>
      </c>
      <c r="L456" s="292">
        <f t="shared" si="912"/>
        <v>32</v>
      </c>
      <c r="M456" s="292">
        <f t="shared" si="919"/>
        <v>0</v>
      </c>
      <c r="N456" s="292">
        <f t="shared" si="919"/>
        <v>0</v>
      </c>
      <c r="O456" s="292">
        <f t="shared" si="919"/>
        <v>0</v>
      </c>
      <c r="P456" s="292">
        <f t="shared" si="919"/>
        <v>0</v>
      </c>
      <c r="Q456" s="292">
        <f t="shared" si="913"/>
        <v>0</v>
      </c>
      <c r="R456" s="292">
        <f t="shared" si="913"/>
        <v>0</v>
      </c>
      <c r="S456" s="292">
        <f t="shared" si="920"/>
        <v>1412</v>
      </c>
      <c r="T456" s="284">
        <f t="shared" si="890"/>
        <v>2260</v>
      </c>
      <c r="U456" s="285">
        <f t="shared" si="907"/>
        <v>74.798746312684372</v>
      </c>
      <c r="V456" s="285">
        <f t="shared" si="908"/>
        <v>67.421946902654938</v>
      </c>
      <c r="W456" s="285">
        <f t="shared" si="909"/>
        <v>112.10839233038352</v>
      </c>
      <c r="X456" s="289">
        <f t="shared" si="891"/>
        <v>890</v>
      </c>
      <c r="Y456" s="290">
        <f t="shared" si="901"/>
        <v>88.452359550561809</v>
      </c>
      <c r="Z456" s="290">
        <f t="shared" si="902"/>
        <v>48</v>
      </c>
      <c r="AA456" s="290">
        <f t="shared" si="903"/>
        <v>207.72359550561796</v>
      </c>
      <c r="AB456" s="289">
        <f t="shared" si="892"/>
        <v>113</v>
      </c>
      <c r="AC456" s="290">
        <f t="shared" si="904"/>
        <v>57.26548672566372</v>
      </c>
      <c r="AD456" s="290">
        <f t="shared" si="905"/>
        <v>52.203539823008846</v>
      </c>
      <c r="AE456" s="290">
        <f t="shared" si="906"/>
        <v>104.73451327433628</v>
      </c>
      <c r="AF456" s="287">
        <f t="shared" si="893"/>
        <v>262</v>
      </c>
      <c r="AG456" s="288">
        <f t="shared" si="910"/>
        <v>126.87214610639271</v>
      </c>
      <c r="AH456" s="288">
        <f t="shared" si="911"/>
        <v>180.1068493150685</v>
      </c>
      <c r="AI456" s="287">
        <f t="shared" si="914"/>
        <v>219</v>
      </c>
      <c r="AJ456" s="284">
        <f t="shared" si="914"/>
        <v>0</v>
      </c>
      <c r="AK456" s="284">
        <f t="shared" si="914"/>
        <v>0</v>
      </c>
      <c r="AL456" s="284"/>
      <c r="AM456" s="284"/>
      <c r="AN456" s="284">
        <f t="shared" si="915"/>
        <v>0</v>
      </c>
      <c r="AO456" s="284">
        <f t="shared" si="915"/>
        <v>0</v>
      </c>
      <c r="AP456" s="291">
        <f t="shared" si="921"/>
        <v>837</v>
      </c>
      <c r="AQ456" s="291">
        <f t="shared" si="921"/>
        <v>1118</v>
      </c>
      <c r="AR456" s="292">
        <f t="shared" si="916"/>
        <v>42</v>
      </c>
      <c r="AS456" s="292">
        <f t="shared" si="916"/>
        <v>457</v>
      </c>
      <c r="AT456" s="292">
        <f t="shared" si="916"/>
        <v>14</v>
      </c>
      <c r="AU456" s="292">
        <f t="shared" si="916"/>
        <v>60</v>
      </c>
      <c r="AV456" s="286">
        <f t="shared" si="916"/>
        <v>0</v>
      </c>
      <c r="AW456" s="286">
        <f t="shared" si="916"/>
        <v>0</v>
      </c>
      <c r="AX456" s="286">
        <f t="shared" si="916"/>
        <v>0</v>
      </c>
      <c r="AY456" s="286">
        <f t="shared" si="916"/>
        <v>0</v>
      </c>
      <c r="AZ456" s="286">
        <f t="shared" si="916"/>
        <v>0</v>
      </c>
      <c r="BA456" s="286">
        <f t="shared" si="916"/>
        <v>0</v>
      </c>
      <c r="BB456" s="150"/>
      <c r="BC456" s="287">
        <f t="shared" si="917"/>
        <v>27784.999997300001</v>
      </c>
      <c r="BD456" s="287">
        <f t="shared" si="917"/>
        <v>39443.4</v>
      </c>
      <c r="BE456" s="284">
        <f t="shared" si="917"/>
        <v>169045.16666666669</v>
      </c>
      <c r="BF456" s="284">
        <f t="shared" si="917"/>
        <v>152373.60000000015</v>
      </c>
      <c r="BG456" s="284">
        <f t="shared" si="917"/>
        <v>253364.96666666676</v>
      </c>
      <c r="BH456" s="333">
        <f t="shared" si="917"/>
        <v>78722.600000000006</v>
      </c>
      <c r="BI456" s="333">
        <f t="shared" si="917"/>
        <v>42720</v>
      </c>
      <c r="BJ456" s="333">
        <f t="shared" si="917"/>
        <v>184874</v>
      </c>
      <c r="BK456" s="333">
        <f t="shared" si="917"/>
        <v>6471</v>
      </c>
      <c r="BL456" s="333">
        <f t="shared" si="917"/>
        <v>5899</v>
      </c>
      <c r="BM456" s="333">
        <f t="shared" si="917"/>
        <v>11835</v>
      </c>
      <c r="BN456" s="334">
        <f t="shared" si="894"/>
        <v>9</v>
      </c>
      <c r="BO456" s="87">
        <f t="shared" si="895"/>
        <v>2018</v>
      </c>
      <c r="BP456" s="87"/>
    </row>
    <row r="457" spans="1:68" s="35" customFormat="1" ht="10.5" customHeight="1" x14ac:dyDescent="0.2">
      <c r="A457" s="87" t="str">
        <f t="shared" si="889"/>
        <v>2018-19E4000000810</v>
      </c>
      <c r="B457" s="87" t="str">
        <f t="shared" si="896"/>
        <v>Y60</v>
      </c>
      <c r="C457" s="87" t="str">
        <f t="shared" si="897"/>
        <v>2018-19</v>
      </c>
      <c r="D457" s="35" t="s">
        <v>521</v>
      </c>
      <c r="E457" s="42"/>
      <c r="F457" s="86" t="str">
        <f t="shared" si="918"/>
        <v>Y60</v>
      </c>
      <c r="G457" s="86" t="str">
        <f t="shared" si="918"/>
        <v>E40000008</v>
      </c>
      <c r="H457" s="87" t="str">
        <f t="shared" si="918"/>
        <v>Midlands</v>
      </c>
      <c r="I457" s="292">
        <f t="shared" si="912"/>
        <v>516</v>
      </c>
      <c r="J457" s="292">
        <f t="shared" si="912"/>
        <v>164</v>
      </c>
      <c r="K457" s="292">
        <f t="shared" si="912"/>
        <v>85</v>
      </c>
      <c r="L457" s="292">
        <f t="shared" si="912"/>
        <v>47</v>
      </c>
      <c r="M457" s="292">
        <f t="shared" si="919"/>
        <v>0</v>
      </c>
      <c r="N457" s="292">
        <f t="shared" si="919"/>
        <v>0</v>
      </c>
      <c r="O457" s="292">
        <f t="shared" si="919"/>
        <v>0</v>
      </c>
      <c r="P457" s="292">
        <f t="shared" si="919"/>
        <v>0</v>
      </c>
      <c r="Q457" s="292">
        <f t="shared" si="913"/>
        <v>207</v>
      </c>
      <c r="R457" s="292">
        <f t="shared" si="913"/>
        <v>105</v>
      </c>
      <c r="S457" s="292">
        <f t="shared" si="920"/>
        <v>1733</v>
      </c>
      <c r="T457" s="284">
        <f t="shared" si="890"/>
        <v>2292</v>
      </c>
      <c r="U457" s="285">
        <f t="shared" si="907"/>
        <v>73.665510471204172</v>
      </c>
      <c r="V457" s="285">
        <f t="shared" si="908"/>
        <v>67.890830424665481</v>
      </c>
      <c r="W457" s="285">
        <f t="shared" si="909"/>
        <v>111.53920884235021</v>
      </c>
      <c r="X457" s="289">
        <f t="shared" si="891"/>
        <v>1007</v>
      </c>
      <c r="Y457" s="290">
        <f t="shared" si="901"/>
        <v>91.871201588877852</v>
      </c>
      <c r="Z457" s="290">
        <f t="shared" si="902"/>
        <v>47.695134061569014</v>
      </c>
      <c r="AA457" s="290">
        <f t="shared" si="903"/>
        <v>224.59781529294935</v>
      </c>
      <c r="AB457" s="289">
        <f t="shared" si="892"/>
        <v>128</v>
      </c>
      <c r="AC457" s="290">
        <f t="shared" si="904"/>
        <v>59.065624999999997</v>
      </c>
      <c r="AD457" s="290">
        <f t="shared" si="905"/>
        <v>52.2109375</v>
      </c>
      <c r="AE457" s="290">
        <f t="shared" si="906"/>
        <v>100.859375</v>
      </c>
      <c r="AF457" s="287">
        <f t="shared" si="893"/>
        <v>248</v>
      </c>
      <c r="AG457" s="288">
        <f t="shared" si="910"/>
        <v>124.18181818484847</v>
      </c>
      <c r="AH457" s="288">
        <f t="shared" si="911"/>
        <v>166.15555555555557</v>
      </c>
      <c r="AI457" s="287">
        <f t="shared" si="914"/>
        <v>198</v>
      </c>
      <c r="AJ457" s="284">
        <f t="shared" si="914"/>
        <v>316</v>
      </c>
      <c r="AK457" s="284">
        <f t="shared" si="914"/>
        <v>344</v>
      </c>
      <c r="AL457" s="284"/>
      <c r="AM457" s="284"/>
      <c r="AN457" s="284">
        <f t="shared" si="915"/>
        <v>0</v>
      </c>
      <c r="AO457" s="284">
        <f t="shared" si="915"/>
        <v>0</v>
      </c>
      <c r="AP457" s="291">
        <f t="shared" si="921"/>
        <v>0</v>
      </c>
      <c r="AQ457" s="291">
        <f t="shared" si="921"/>
        <v>0</v>
      </c>
      <c r="AR457" s="292">
        <f t="shared" ref="AR457:BA466" si="922">SUMIFS(AR$729:AR$10135, $BN$729:$BN$10135, $BN457,$BO$729:$BO$10135, $BO457, $B$729:$B$10135, $B457)</f>
        <v>50</v>
      </c>
      <c r="AS457" s="292">
        <f t="shared" si="922"/>
        <v>497</v>
      </c>
      <c r="AT457" s="292">
        <f t="shared" si="922"/>
        <v>25</v>
      </c>
      <c r="AU457" s="292">
        <f t="shared" si="922"/>
        <v>80</v>
      </c>
      <c r="AV457" s="286">
        <f t="shared" si="922"/>
        <v>0</v>
      </c>
      <c r="AW457" s="286">
        <f t="shared" si="922"/>
        <v>0</v>
      </c>
      <c r="AX457" s="286">
        <f t="shared" si="922"/>
        <v>0</v>
      </c>
      <c r="AY457" s="286">
        <f t="shared" si="922"/>
        <v>0</v>
      </c>
      <c r="AZ457" s="286">
        <f t="shared" si="922"/>
        <v>0</v>
      </c>
      <c r="BA457" s="286">
        <f t="shared" si="922"/>
        <v>0</v>
      </c>
      <c r="BB457" s="150"/>
      <c r="BC457" s="287">
        <f t="shared" ref="BC457:BM466" si="923">SUMIFS(BC$729:BC$10135, $BN$729:$BN$10135, $BN457,$BO$729:$BO$10135, $BO457, $B$729:$B$10135, $B457)</f>
        <v>24588.000000599997</v>
      </c>
      <c r="BD457" s="287">
        <f t="shared" si="923"/>
        <v>32898.800000000003</v>
      </c>
      <c r="BE457" s="284">
        <f t="shared" si="923"/>
        <v>168841.34999999998</v>
      </c>
      <c r="BF457" s="284">
        <f t="shared" si="923"/>
        <v>155605.78333333327</v>
      </c>
      <c r="BG457" s="284">
        <f t="shared" si="923"/>
        <v>255647.86666666667</v>
      </c>
      <c r="BH457" s="333">
        <f t="shared" si="923"/>
        <v>92514.3</v>
      </c>
      <c r="BI457" s="333">
        <f t="shared" si="923"/>
        <v>48029</v>
      </c>
      <c r="BJ457" s="333">
        <f t="shared" si="923"/>
        <v>226170</v>
      </c>
      <c r="BK457" s="333">
        <f t="shared" si="923"/>
        <v>7560.4</v>
      </c>
      <c r="BL457" s="333">
        <f t="shared" si="923"/>
        <v>6683</v>
      </c>
      <c r="BM457" s="333">
        <f t="shared" si="923"/>
        <v>12910</v>
      </c>
      <c r="BN457" s="334">
        <f t="shared" si="894"/>
        <v>10</v>
      </c>
      <c r="BO457" s="87">
        <f t="shared" si="895"/>
        <v>2018</v>
      </c>
      <c r="BP457" s="87"/>
    </row>
    <row r="458" spans="1:68" s="35" customFormat="1" ht="10.5" customHeight="1" x14ac:dyDescent="0.2">
      <c r="A458" s="87" t="str">
        <f t="shared" si="889"/>
        <v>2018-19E4000000811</v>
      </c>
      <c r="B458" s="87" t="str">
        <f t="shared" si="896"/>
        <v>Y60</v>
      </c>
      <c r="C458" s="87" t="str">
        <f t="shared" si="897"/>
        <v>2018-19</v>
      </c>
      <c r="D458" s="35" t="s">
        <v>522</v>
      </c>
      <c r="E458" s="42"/>
      <c r="F458" s="86" t="str">
        <f t="shared" si="918"/>
        <v>Y60</v>
      </c>
      <c r="G458" s="86" t="str">
        <f t="shared" si="918"/>
        <v>E40000008</v>
      </c>
      <c r="H458" s="87" t="str">
        <f t="shared" si="918"/>
        <v>Midlands</v>
      </c>
      <c r="I458" s="292">
        <f t="shared" si="912"/>
        <v>558</v>
      </c>
      <c r="J458" s="292">
        <f t="shared" si="912"/>
        <v>156</v>
      </c>
      <c r="K458" s="292">
        <f t="shared" si="912"/>
        <v>79</v>
      </c>
      <c r="L458" s="292">
        <f t="shared" si="912"/>
        <v>36</v>
      </c>
      <c r="M458" s="292">
        <f t="shared" si="919"/>
        <v>0</v>
      </c>
      <c r="N458" s="292">
        <f t="shared" si="919"/>
        <v>0</v>
      </c>
      <c r="O458" s="292">
        <f t="shared" si="919"/>
        <v>0</v>
      </c>
      <c r="P458" s="292">
        <f t="shared" si="919"/>
        <v>0</v>
      </c>
      <c r="Q458" s="292">
        <f t="shared" si="913"/>
        <v>0</v>
      </c>
      <c r="R458" s="292">
        <f t="shared" si="913"/>
        <v>0</v>
      </c>
      <c r="S458" s="292">
        <f t="shared" si="920"/>
        <v>1341</v>
      </c>
      <c r="T458" s="284">
        <f t="shared" si="890"/>
        <v>2385</v>
      </c>
      <c r="U458" s="285">
        <f t="shared" si="907"/>
        <v>75.430817610062874</v>
      </c>
      <c r="V458" s="285">
        <f t="shared" si="908"/>
        <v>69.248322851153077</v>
      </c>
      <c r="W458" s="285">
        <f t="shared" si="909"/>
        <v>112.14696016771494</v>
      </c>
      <c r="X458" s="289">
        <f t="shared" si="891"/>
        <v>1005</v>
      </c>
      <c r="Y458" s="290">
        <f t="shared" si="901"/>
        <v>94.738805970149258</v>
      </c>
      <c r="Z458" s="290">
        <f t="shared" si="902"/>
        <v>50.218905472636813</v>
      </c>
      <c r="AA458" s="290">
        <f t="shared" si="903"/>
        <v>238.044776119403</v>
      </c>
      <c r="AB458" s="289">
        <f t="shared" si="892"/>
        <v>131</v>
      </c>
      <c r="AC458" s="290">
        <f t="shared" si="904"/>
        <v>60.5</v>
      </c>
      <c r="AD458" s="290">
        <f t="shared" si="905"/>
        <v>50.213740458015266</v>
      </c>
      <c r="AE458" s="290">
        <f t="shared" si="906"/>
        <v>107.14503816793894</v>
      </c>
      <c r="AF458" s="287">
        <f t="shared" si="893"/>
        <v>272</v>
      </c>
      <c r="AG458" s="288">
        <f t="shared" si="910"/>
        <v>125.54852320675107</v>
      </c>
      <c r="AH458" s="288">
        <f t="shared" si="911"/>
        <v>162.67848101265824</v>
      </c>
      <c r="AI458" s="287">
        <f t="shared" si="914"/>
        <v>237</v>
      </c>
      <c r="AJ458" s="284">
        <f t="shared" si="914"/>
        <v>0</v>
      </c>
      <c r="AK458" s="284">
        <f t="shared" si="914"/>
        <v>0</v>
      </c>
      <c r="AL458" s="284"/>
      <c r="AM458" s="284"/>
      <c r="AN458" s="284">
        <f t="shared" si="915"/>
        <v>2379</v>
      </c>
      <c r="AO458" s="284">
        <f t="shared" si="915"/>
        <v>2400</v>
      </c>
      <c r="AP458" s="291">
        <f t="shared" si="921"/>
        <v>0</v>
      </c>
      <c r="AQ458" s="291">
        <f t="shared" si="921"/>
        <v>0</v>
      </c>
      <c r="AR458" s="292">
        <f t="shared" si="922"/>
        <v>47</v>
      </c>
      <c r="AS458" s="292">
        <f t="shared" si="922"/>
        <v>544</v>
      </c>
      <c r="AT458" s="292">
        <f t="shared" si="922"/>
        <v>18</v>
      </c>
      <c r="AU458" s="292">
        <f t="shared" si="922"/>
        <v>75</v>
      </c>
      <c r="AV458" s="286">
        <f t="shared" si="922"/>
        <v>0</v>
      </c>
      <c r="AW458" s="286">
        <f t="shared" si="922"/>
        <v>0</v>
      </c>
      <c r="AX458" s="286">
        <f t="shared" si="922"/>
        <v>0</v>
      </c>
      <c r="AY458" s="286">
        <f t="shared" si="922"/>
        <v>0</v>
      </c>
      <c r="AZ458" s="286">
        <f t="shared" si="922"/>
        <v>0</v>
      </c>
      <c r="BA458" s="286">
        <f t="shared" si="922"/>
        <v>0</v>
      </c>
      <c r="BB458" s="150"/>
      <c r="BC458" s="287">
        <f t="shared" si="923"/>
        <v>29755.000000000004</v>
      </c>
      <c r="BD458" s="287">
        <f t="shared" si="923"/>
        <v>38554.800000000003</v>
      </c>
      <c r="BE458" s="284">
        <f t="shared" si="923"/>
        <v>179902.49999999994</v>
      </c>
      <c r="BF458" s="284">
        <f t="shared" si="923"/>
        <v>165157.25000000009</v>
      </c>
      <c r="BG458" s="284">
        <f t="shared" si="923"/>
        <v>267470.50000000012</v>
      </c>
      <c r="BH458" s="333">
        <f t="shared" si="923"/>
        <v>95212.5</v>
      </c>
      <c r="BI458" s="333">
        <f t="shared" si="923"/>
        <v>50470</v>
      </c>
      <c r="BJ458" s="333">
        <f t="shared" si="923"/>
        <v>239235</v>
      </c>
      <c r="BK458" s="333">
        <f t="shared" si="923"/>
        <v>7925.5</v>
      </c>
      <c r="BL458" s="333">
        <f t="shared" si="923"/>
        <v>6578</v>
      </c>
      <c r="BM458" s="333">
        <f t="shared" si="923"/>
        <v>14036</v>
      </c>
      <c r="BN458" s="334">
        <f t="shared" si="894"/>
        <v>11</v>
      </c>
      <c r="BO458" s="87">
        <f t="shared" si="895"/>
        <v>2018</v>
      </c>
      <c r="BP458" s="87"/>
    </row>
    <row r="459" spans="1:68" s="35" customFormat="1" ht="10.5" customHeight="1" x14ac:dyDescent="0.2">
      <c r="A459" s="87" t="str">
        <f t="shared" si="889"/>
        <v>2018-19E4000000812</v>
      </c>
      <c r="B459" s="87" t="str">
        <f t="shared" si="896"/>
        <v>Y60</v>
      </c>
      <c r="C459" s="87" t="str">
        <f t="shared" si="897"/>
        <v>2018-19</v>
      </c>
      <c r="D459" s="35" t="s">
        <v>523</v>
      </c>
      <c r="E459" s="42"/>
      <c r="F459" s="86" t="str">
        <f t="shared" si="918"/>
        <v>Y60</v>
      </c>
      <c r="G459" s="86" t="str">
        <f t="shared" si="918"/>
        <v>E40000008</v>
      </c>
      <c r="H459" s="87" t="str">
        <f t="shared" si="918"/>
        <v>Midlands</v>
      </c>
      <c r="I459" s="292">
        <f t="shared" si="912"/>
        <v>578</v>
      </c>
      <c r="J459" s="292">
        <f t="shared" si="912"/>
        <v>164</v>
      </c>
      <c r="K459" s="292">
        <f t="shared" si="912"/>
        <v>72</v>
      </c>
      <c r="L459" s="292">
        <f t="shared" si="912"/>
        <v>41</v>
      </c>
      <c r="M459" s="292">
        <f t="shared" si="919"/>
        <v>0</v>
      </c>
      <c r="N459" s="292">
        <f t="shared" si="919"/>
        <v>0</v>
      </c>
      <c r="O459" s="292">
        <f t="shared" si="919"/>
        <v>0</v>
      </c>
      <c r="P459" s="292">
        <f t="shared" si="919"/>
        <v>0</v>
      </c>
      <c r="Q459" s="292">
        <f t="shared" si="913"/>
        <v>0</v>
      </c>
      <c r="R459" s="292">
        <f t="shared" si="913"/>
        <v>0</v>
      </c>
      <c r="S459" s="292">
        <f t="shared" si="920"/>
        <v>1599</v>
      </c>
      <c r="T459" s="284">
        <f t="shared" si="890"/>
        <v>2347</v>
      </c>
      <c r="U459" s="285">
        <f t="shared" si="907"/>
        <v>73.471765374236597</v>
      </c>
      <c r="V459" s="285">
        <f t="shared" si="908"/>
        <v>67.142508166453638</v>
      </c>
      <c r="W459" s="285">
        <f t="shared" si="909"/>
        <v>108.21336457889504</v>
      </c>
      <c r="X459" s="289">
        <f t="shared" si="891"/>
        <v>944</v>
      </c>
      <c r="Y459" s="290">
        <f t="shared" si="901"/>
        <v>87.178389830508465</v>
      </c>
      <c r="Z459" s="290">
        <f t="shared" si="902"/>
        <v>47.497881355932201</v>
      </c>
      <c r="AA459" s="290">
        <f t="shared" si="903"/>
        <v>202.90677966101694</v>
      </c>
      <c r="AB459" s="289">
        <f t="shared" si="892"/>
        <v>127</v>
      </c>
      <c r="AC459" s="290">
        <f t="shared" si="904"/>
        <v>64.329921259842521</v>
      </c>
      <c r="AD459" s="290">
        <f t="shared" si="905"/>
        <v>57.881889763779526</v>
      </c>
      <c r="AE459" s="290">
        <f t="shared" si="906"/>
        <v>101.67716535433071</v>
      </c>
      <c r="AF459" s="287">
        <f t="shared" si="893"/>
        <v>274</v>
      </c>
      <c r="AG459" s="288">
        <f t="shared" si="910"/>
        <v>120.72294372294346</v>
      </c>
      <c r="AH459" s="288">
        <f t="shared" si="911"/>
        <v>165.82424242424244</v>
      </c>
      <c r="AI459" s="287">
        <f t="shared" si="914"/>
        <v>231</v>
      </c>
      <c r="AJ459" s="284">
        <f t="shared" si="914"/>
        <v>0</v>
      </c>
      <c r="AK459" s="284">
        <f t="shared" si="914"/>
        <v>0</v>
      </c>
      <c r="AL459" s="284"/>
      <c r="AM459" s="284"/>
      <c r="AN459" s="284">
        <f t="shared" si="915"/>
        <v>0</v>
      </c>
      <c r="AO459" s="284">
        <f t="shared" si="915"/>
        <v>0</v>
      </c>
      <c r="AP459" s="291">
        <f t="shared" si="921"/>
        <v>1305</v>
      </c>
      <c r="AQ459" s="291">
        <f t="shared" si="921"/>
        <v>1657</v>
      </c>
      <c r="AR459" s="292">
        <f t="shared" si="922"/>
        <v>49</v>
      </c>
      <c r="AS459" s="292">
        <f t="shared" si="922"/>
        <v>565</v>
      </c>
      <c r="AT459" s="292">
        <f t="shared" si="922"/>
        <v>23</v>
      </c>
      <c r="AU459" s="292">
        <f t="shared" si="922"/>
        <v>70</v>
      </c>
      <c r="AV459" s="286">
        <f t="shared" si="922"/>
        <v>0</v>
      </c>
      <c r="AW459" s="286">
        <f t="shared" si="922"/>
        <v>0</v>
      </c>
      <c r="AX459" s="286">
        <f t="shared" si="922"/>
        <v>0</v>
      </c>
      <c r="AY459" s="286">
        <f t="shared" si="922"/>
        <v>0</v>
      </c>
      <c r="AZ459" s="286">
        <f t="shared" si="922"/>
        <v>0</v>
      </c>
      <c r="BA459" s="286">
        <f t="shared" si="922"/>
        <v>0</v>
      </c>
      <c r="BB459" s="150"/>
      <c r="BC459" s="287">
        <f t="shared" si="923"/>
        <v>27886.999999999938</v>
      </c>
      <c r="BD459" s="287">
        <f t="shared" si="923"/>
        <v>38305.4</v>
      </c>
      <c r="BE459" s="284">
        <f t="shared" si="923"/>
        <v>172438.23333333328</v>
      </c>
      <c r="BF459" s="284">
        <f t="shared" si="923"/>
        <v>157583.46666666667</v>
      </c>
      <c r="BG459" s="284">
        <f t="shared" si="923"/>
        <v>253976.76666666666</v>
      </c>
      <c r="BH459" s="333">
        <f t="shared" si="923"/>
        <v>82296.399999999994</v>
      </c>
      <c r="BI459" s="333">
        <f t="shared" si="923"/>
        <v>44838</v>
      </c>
      <c r="BJ459" s="333">
        <f t="shared" si="923"/>
        <v>191544</v>
      </c>
      <c r="BK459" s="333">
        <f t="shared" si="923"/>
        <v>8169.9</v>
      </c>
      <c r="BL459" s="333">
        <f t="shared" si="923"/>
        <v>7351</v>
      </c>
      <c r="BM459" s="333">
        <f t="shared" si="923"/>
        <v>12913</v>
      </c>
      <c r="BN459" s="334">
        <f t="shared" si="894"/>
        <v>12</v>
      </c>
      <c r="BO459" s="87">
        <f t="shared" si="895"/>
        <v>2018</v>
      </c>
      <c r="BP459" s="87"/>
    </row>
    <row r="460" spans="1:68" s="35" customFormat="1" ht="10.5" customHeight="1" x14ac:dyDescent="0.2">
      <c r="A460" s="87" t="str">
        <f t="shared" si="889"/>
        <v>2018-19E400000081</v>
      </c>
      <c r="B460" s="87" t="str">
        <f t="shared" si="896"/>
        <v>Y60</v>
      </c>
      <c r="C460" s="87" t="str">
        <f t="shared" si="897"/>
        <v>2018-19</v>
      </c>
      <c r="D460" s="35" t="s">
        <v>524</v>
      </c>
      <c r="E460" s="42"/>
      <c r="F460" s="86" t="str">
        <f t="shared" si="918"/>
        <v>Y60</v>
      </c>
      <c r="G460" s="86" t="str">
        <f t="shared" si="918"/>
        <v>E40000008</v>
      </c>
      <c r="H460" s="87" t="str">
        <f t="shared" si="918"/>
        <v>Midlands</v>
      </c>
      <c r="I460" s="292">
        <f t="shared" si="912"/>
        <v>649</v>
      </c>
      <c r="J460" s="292">
        <f t="shared" si="912"/>
        <v>187</v>
      </c>
      <c r="K460" s="292">
        <f t="shared" si="912"/>
        <v>79</v>
      </c>
      <c r="L460" s="292">
        <f t="shared" si="912"/>
        <v>44</v>
      </c>
      <c r="M460" s="292">
        <f t="shared" si="919"/>
        <v>0</v>
      </c>
      <c r="N460" s="292">
        <f t="shared" si="919"/>
        <v>0</v>
      </c>
      <c r="O460" s="292">
        <f t="shared" si="919"/>
        <v>0</v>
      </c>
      <c r="P460" s="292">
        <f t="shared" si="919"/>
        <v>0</v>
      </c>
      <c r="Q460" s="292">
        <f t="shared" si="913"/>
        <v>237</v>
      </c>
      <c r="R460" s="292">
        <f t="shared" si="913"/>
        <v>131</v>
      </c>
      <c r="S460" s="292">
        <f t="shared" si="920"/>
        <v>1740</v>
      </c>
      <c r="T460" s="284">
        <f t="shared" si="890"/>
        <v>2477</v>
      </c>
      <c r="U460" s="285">
        <f t="shared" si="907"/>
        <v>74.944879558605791</v>
      </c>
      <c r="V460" s="285">
        <f t="shared" si="908"/>
        <v>68.735849818328646</v>
      </c>
      <c r="W460" s="285">
        <f t="shared" si="909"/>
        <v>109.27961916296591</v>
      </c>
      <c r="X460" s="289">
        <f t="shared" si="891"/>
        <v>1031</v>
      </c>
      <c r="Y460" s="290">
        <f t="shared" si="901"/>
        <v>100.35169738118333</v>
      </c>
      <c r="Z460" s="290">
        <f t="shared" si="902"/>
        <v>50.840931134820565</v>
      </c>
      <c r="AA460" s="290">
        <f t="shared" si="903"/>
        <v>249.30358874878758</v>
      </c>
      <c r="AB460" s="289">
        <f t="shared" si="892"/>
        <v>135</v>
      </c>
      <c r="AC460" s="290">
        <f t="shared" si="904"/>
        <v>63.776296296296302</v>
      </c>
      <c r="AD460" s="290">
        <f t="shared" si="905"/>
        <v>54.822222222222223</v>
      </c>
      <c r="AE460" s="290">
        <f t="shared" si="906"/>
        <v>110.02962962962962</v>
      </c>
      <c r="AF460" s="287">
        <f t="shared" si="893"/>
        <v>279</v>
      </c>
      <c r="AG460" s="288">
        <f t="shared" si="910"/>
        <v>128.15966386554624</v>
      </c>
      <c r="AH460" s="288">
        <f t="shared" si="911"/>
        <v>171.9890756302521</v>
      </c>
      <c r="AI460" s="287">
        <f t="shared" si="914"/>
        <v>238</v>
      </c>
      <c r="AJ460" s="284">
        <f t="shared" si="914"/>
        <v>338</v>
      </c>
      <c r="AK460" s="284">
        <f t="shared" si="914"/>
        <v>378</v>
      </c>
      <c r="AL460" s="284"/>
      <c r="AM460" s="284"/>
      <c r="AN460" s="284">
        <f t="shared" si="915"/>
        <v>0</v>
      </c>
      <c r="AO460" s="284">
        <f t="shared" si="915"/>
        <v>0</v>
      </c>
      <c r="AP460" s="291">
        <f t="shared" si="921"/>
        <v>0</v>
      </c>
      <c r="AQ460" s="291">
        <f t="shared" si="921"/>
        <v>0</v>
      </c>
      <c r="AR460" s="292">
        <f t="shared" si="922"/>
        <v>54</v>
      </c>
      <c r="AS460" s="292">
        <f t="shared" si="922"/>
        <v>630</v>
      </c>
      <c r="AT460" s="292">
        <f t="shared" si="922"/>
        <v>24</v>
      </c>
      <c r="AU460" s="292">
        <f t="shared" si="922"/>
        <v>72</v>
      </c>
      <c r="AV460" s="286">
        <f t="shared" si="922"/>
        <v>0</v>
      </c>
      <c r="AW460" s="286">
        <f t="shared" si="922"/>
        <v>0</v>
      </c>
      <c r="AX460" s="286">
        <f t="shared" si="922"/>
        <v>0</v>
      </c>
      <c r="AY460" s="286">
        <f t="shared" si="922"/>
        <v>0</v>
      </c>
      <c r="AZ460" s="286">
        <f t="shared" si="922"/>
        <v>0</v>
      </c>
      <c r="BA460" s="286">
        <f t="shared" si="922"/>
        <v>0</v>
      </c>
      <c r="BB460" s="150"/>
      <c r="BC460" s="287">
        <f t="shared" si="923"/>
        <v>30502.000000000007</v>
      </c>
      <c r="BD460" s="287">
        <f t="shared" si="923"/>
        <v>40933.4</v>
      </c>
      <c r="BE460" s="284">
        <f t="shared" si="923"/>
        <v>185638.46666666656</v>
      </c>
      <c r="BF460" s="284">
        <f t="shared" si="923"/>
        <v>170258.70000000007</v>
      </c>
      <c r="BG460" s="284">
        <f t="shared" si="923"/>
        <v>270685.61666666658</v>
      </c>
      <c r="BH460" s="333">
        <f t="shared" si="923"/>
        <v>103462.6</v>
      </c>
      <c r="BI460" s="333">
        <f t="shared" si="923"/>
        <v>52417</v>
      </c>
      <c r="BJ460" s="333">
        <f t="shared" si="923"/>
        <v>257032</v>
      </c>
      <c r="BK460" s="333">
        <f t="shared" si="923"/>
        <v>8609.8000000000011</v>
      </c>
      <c r="BL460" s="333">
        <f t="shared" si="923"/>
        <v>7401</v>
      </c>
      <c r="BM460" s="333">
        <f t="shared" si="923"/>
        <v>14854</v>
      </c>
      <c r="BN460" s="334">
        <f t="shared" si="894"/>
        <v>1</v>
      </c>
      <c r="BO460" s="87">
        <f t="shared" si="895"/>
        <v>2019</v>
      </c>
      <c r="BP460" s="87"/>
    </row>
    <row r="461" spans="1:68" s="35" customFormat="1" ht="10.5" customHeight="1" x14ac:dyDescent="0.2">
      <c r="A461" s="87" t="str">
        <f t="shared" si="889"/>
        <v>2018-19E400000082</v>
      </c>
      <c r="B461" s="87" t="str">
        <f t="shared" si="896"/>
        <v>Y60</v>
      </c>
      <c r="C461" s="87" t="str">
        <f t="shared" si="897"/>
        <v>2018-19</v>
      </c>
      <c r="D461" s="35" t="s">
        <v>525</v>
      </c>
      <c r="E461" s="42"/>
      <c r="F461" s="86" t="str">
        <f t="shared" si="918"/>
        <v>Y60</v>
      </c>
      <c r="G461" s="86" t="str">
        <f t="shared" si="918"/>
        <v>E40000008</v>
      </c>
      <c r="H461" s="87" t="str">
        <f t="shared" si="918"/>
        <v>Midlands</v>
      </c>
      <c r="I461" s="292">
        <f t="shared" si="912"/>
        <v>559</v>
      </c>
      <c r="J461" s="292">
        <f t="shared" si="912"/>
        <v>156</v>
      </c>
      <c r="K461" s="292">
        <f t="shared" si="912"/>
        <v>79</v>
      </c>
      <c r="L461" s="292">
        <f t="shared" si="912"/>
        <v>31</v>
      </c>
      <c r="M461" s="292">
        <f t="shared" si="919"/>
        <v>0</v>
      </c>
      <c r="N461" s="292">
        <f t="shared" si="919"/>
        <v>0</v>
      </c>
      <c r="O461" s="292">
        <f t="shared" si="919"/>
        <v>0</v>
      </c>
      <c r="P461" s="292">
        <f t="shared" si="919"/>
        <v>0</v>
      </c>
      <c r="Q461" s="292">
        <f t="shared" si="913"/>
        <v>0</v>
      </c>
      <c r="R461" s="292">
        <f t="shared" si="913"/>
        <v>0</v>
      </c>
      <c r="S461" s="292">
        <f t="shared" si="920"/>
        <v>1447</v>
      </c>
      <c r="T461" s="284">
        <f t="shared" si="890"/>
        <v>2226</v>
      </c>
      <c r="U461" s="285">
        <f t="shared" si="907"/>
        <v>75.202830188679201</v>
      </c>
      <c r="V461" s="285">
        <f t="shared" si="908"/>
        <v>68.343261455525649</v>
      </c>
      <c r="W461" s="285">
        <f t="shared" si="909"/>
        <v>114.1615453728662</v>
      </c>
      <c r="X461" s="289">
        <f t="shared" si="891"/>
        <v>953</v>
      </c>
      <c r="Y461" s="290">
        <f t="shared" si="901"/>
        <v>97.608184679958029</v>
      </c>
      <c r="Z461" s="290">
        <f t="shared" si="902"/>
        <v>46.839454354669463</v>
      </c>
      <c r="AA461" s="290">
        <f t="shared" si="903"/>
        <v>228.61804826862539</v>
      </c>
      <c r="AB461" s="289">
        <f t="shared" si="892"/>
        <v>123</v>
      </c>
      <c r="AC461" s="290">
        <f t="shared" si="904"/>
        <v>56.010569105691054</v>
      </c>
      <c r="AD461" s="290">
        <f t="shared" si="905"/>
        <v>50.040650406504064</v>
      </c>
      <c r="AE461" s="290">
        <f t="shared" si="906"/>
        <v>94.642276422764226</v>
      </c>
      <c r="AF461" s="287">
        <f t="shared" si="893"/>
        <v>265</v>
      </c>
      <c r="AG461" s="288">
        <f t="shared" si="910"/>
        <v>126.41037735849031</v>
      </c>
      <c r="AH461" s="288">
        <f t="shared" si="911"/>
        <v>175.86981132075474</v>
      </c>
      <c r="AI461" s="287">
        <f t="shared" si="914"/>
        <v>212</v>
      </c>
      <c r="AJ461" s="284">
        <f t="shared" si="914"/>
        <v>0</v>
      </c>
      <c r="AK461" s="284">
        <f t="shared" si="914"/>
        <v>0</v>
      </c>
      <c r="AL461" s="284"/>
      <c r="AM461" s="284"/>
      <c r="AN461" s="284">
        <f t="shared" si="915"/>
        <v>2200</v>
      </c>
      <c r="AO461" s="284">
        <f t="shared" si="915"/>
        <v>2214</v>
      </c>
      <c r="AP461" s="291">
        <f t="shared" si="921"/>
        <v>0</v>
      </c>
      <c r="AQ461" s="291">
        <f t="shared" si="921"/>
        <v>0</v>
      </c>
      <c r="AR461" s="292">
        <f t="shared" si="922"/>
        <v>48</v>
      </c>
      <c r="AS461" s="292">
        <f t="shared" si="922"/>
        <v>548</v>
      </c>
      <c r="AT461" s="292">
        <f t="shared" si="922"/>
        <v>18</v>
      </c>
      <c r="AU461" s="292">
        <f t="shared" si="922"/>
        <v>77</v>
      </c>
      <c r="AV461" s="286">
        <f t="shared" si="922"/>
        <v>0</v>
      </c>
      <c r="AW461" s="286">
        <f t="shared" si="922"/>
        <v>0</v>
      </c>
      <c r="AX461" s="286">
        <f t="shared" si="922"/>
        <v>0</v>
      </c>
      <c r="AY461" s="286">
        <f t="shared" si="922"/>
        <v>0</v>
      </c>
      <c r="AZ461" s="286">
        <f t="shared" si="922"/>
        <v>0</v>
      </c>
      <c r="BA461" s="286">
        <f t="shared" si="922"/>
        <v>0</v>
      </c>
      <c r="BB461" s="150"/>
      <c r="BC461" s="287">
        <f t="shared" si="923"/>
        <v>26798.999999999945</v>
      </c>
      <c r="BD461" s="287">
        <f t="shared" si="923"/>
        <v>37284.400000000001</v>
      </c>
      <c r="BE461" s="284">
        <f t="shared" si="923"/>
        <v>167401.49999999991</v>
      </c>
      <c r="BF461" s="284">
        <f t="shared" si="923"/>
        <v>152132.10000000009</v>
      </c>
      <c r="BG461" s="284">
        <f t="shared" si="923"/>
        <v>254123.60000000015</v>
      </c>
      <c r="BH461" s="333">
        <f t="shared" si="923"/>
        <v>93020.6</v>
      </c>
      <c r="BI461" s="333">
        <f t="shared" si="923"/>
        <v>44638</v>
      </c>
      <c r="BJ461" s="333">
        <f t="shared" si="923"/>
        <v>217873</v>
      </c>
      <c r="BK461" s="333">
        <f t="shared" si="923"/>
        <v>6889.2999999999993</v>
      </c>
      <c r="BL461" s="333">
        <f t="shared" si="923"/>
        <v>6155</v>
      </c>
      <c r="BM461" s="333">
        <f t="shared" si="923"/>
        <v>11641</v>
      </c>
      <c r="BN461" s="334">
        <f t="shared" si="894"/>
        <v>2</v>
      </c>
      <c r="BO461" s="87">
        <f t="shared" si="895"/>
        <v>2019</v>
      </c>
      <c r="BP461" s="87"/>
    </row>
    <row r="462" spans="1:68" s="35" customFormat="1" ht="10.5" customHeight="1" x14ac:dyDescent="0.2">
      <c r="A462" s="87" t="str">
        <f t="shared" si="889"/>
        <v>2018-19E400000083</v>
      </c>
      <c r="B462" s="87" t="str">
        <f t="shared" si="896"/>
        <v>Y60</v>
      </c>
      <c r="C462" s="87" t="str">
        <f t="shared" si="897"/>
        <v>2018-19</v>
      </c>
      <c r="D462" s="35" t="s">
        <v>526</v>
      </c>
      <c r="E462" s="42"/>
      <c r="F462" s="86" t="str">
        <f t="shared" si="918"/>
        <v>Y60</v>
      </c>
      <c r="G462" s="86" t="str">
        <f t="shared" si="918"/>
        <v>E40000008</v>
      </c>
      <c r="H462" s="87" t="str">
        <f t="shared" si="918"/>
        <v>Midlands</v>
      </c>
      <c r="I462" s="292">
        <f t="shared" si="912"/>
        <v>502</v>
      </c>
      <c r="J462" s="292">
        <f t="shared" si="912"/>
        <v>158</v>
      </c>
      <c r="K462" s="292">
        <f t="shared" si="912"/>
        <v>72</v>
      </c>
      <c r="L462" s="292">
        <f t="shared" si="912"/>
        <v>30</v>
      </c>
      <c r="M462" s="292">
        <f t="shared" si="919"/>
        <v>0</v>
      </c>
      <c r="N462" s="292">
        <f t="shared" si="919"/>
        <v>0</v>
      </c>
      <c r="O462" s="292">
        <f t="shared" si="919"/>
        <v>0</v>
      </c>
      <c r="P462" s="292">
        <f t="shared" si="919"/>
        <v>0</v>
      </c>
      <c r="Q462" s="292">
        <f t="shared" si="913"/>
        <v>0</v>
      </c>
      <c r="R462" s="292">
        <f t="shared" si="913"/>
        <v>0</v>
      </c>
      <c r="S462" s="292">
        <f t="shared" si="920"/>
        <v>1499</v>
      </c>
      <c r="T462" s="284">
        <f t="shared" si="890"/>
        <v>2351</v>
      </c>
      <c r="U462" s="285">
        <f t="shared" si="907"/>
        <v>73.367496100949893</v>
      </c>
      <c r="V462" s="285">
        <f t="shared" si="908"/>
        <v>67.904239330781238</v>
      </c>
      <c r="W462" s="285">
        <f t="shared" si="909"/>
        <v>110.1855876931802</v>
      </c>
      <c r="X462" s="289">
        <f t="shared" si="891"/>
        <v>942</v>
      </c>
      <c r="Y462" s="290">
        <f t="shared" si="901"/>
        <v>88.862208067940543</v>
      </c>
      <c r="Z462" s="290">
        <f t="shared" si="902"/>
        <v>46.222929936305732</v>
      </c>
      <c r="AA462" s="290">
        <f t="shared" si="903"/>
        <v>218.58811040339702</v>
      </c>
      <c r="AB462" s="289">
        <f t="shared" si="892"/>
        <v>118</v>
      </c>
      <c r="AC462" s="290">
        <f t="shared" si="904"/>
        <v>59.865254237288134</v>
      </c>
      <c r="AD462" s="290">
        <f t="shared" si="905"/>
        <v>54.516949152542374</v>
      </c>
      <c r="AE462" s="290">
        <f t="shared" si="906"/>
        <v>96.516949152542367</v>
      </c>
      <c r="AF462" s="287">
        <f t="shared" si="893"/>
        <v>272</v>
      </c>
      <c r="AG462" s="288">
        <f t="shared" si="910"/>
        <v>121.83870967741956</v>
      </c>
      <c r="AH462" s="288">
        <f t="shared" si="911"/>
        <v>154.39815668202766</v>
      </c>
      <c r="AI462" s="287">
        <f t="shared" si="914"/>
        <v>217</v>
      </c>
      <c r="AJ462" s="284">
        <f t="shared" si="914"/>
        <v>0</v>
      </c>
      <c r="AK462" s="284">
        <f t="shared" si="914"/>
        <v>0</v>
      </c>
      <c r="AL462" s="284"/>
      <c r="AM462" s="284"/>
      <c r="AN462" s="284">
        <f t="shared" si="915"/>
        <v>0</v>
      </c>
      <c r="AO462" s="284">
        <f t="shared" si="915"/>
        <v>0</v>
      </c>
      <c r="AP462" s="291">
        <f t="shared" si="921"/>
        <v>1303</v>
      </c>
      <c r="AQ462" s="291">
        <f t="shared" si="921"/>
        <v>1537</v>
      </c>
      <c r="AR462" s="292">
        <f t="shared" si="922"/>
        <v>41</v>
      </c>
      <c r="AS462" s="292">
        <f t="shared" si="922"/>
        <v>491</v>
      </c>
      <c r="AT462" s="292">
        <f t="shared" si="922"/>
        <v>14</v>
      </c>
      <c r="AU462" s="292">
        <f t="shared" si="922"/>
        <v>69</v>
      </c>
      <c r="AV462" s="286">
        <f t="shared" si="922"/>
        <v>0</v>
      </c>
      <c r="AW462" s="286">
        <f t="shared" si="922"/>
        <v>0</v>
      </c>
      <c r="AX462" s="286">
        <f t="shared" si="922"/>
        <v>0</v>
      </c>
      <c r="AY462" s="286">
        <f t="shared" si="922"/>
        <v>0</v>
      </c>
      <c r="AZ462" s="286">
        <f t="shared" si="922"/>
        <v>0</v>
      </c>
      <c r="BA462" s="286">
        <f t="shared" si="922"/>
        <v>0</v>
      </c>
      <c r="BB462" s="150"/>
      <c r="BC462" s="287">
        <f t="shared" si="923"/>
        <v>26439.000000000044</v>
      </c>
      <c r="BD462" s="287">
        <f t="shared" si="923"/>
        <v>33504.400000000001</v>
      </c>
      <c r="BE462" s="284">
        <f t="shared" si="923"/>
        <v>172486.98333333319</v>
      </c>
      <c r="BF462" s="284">
        <f t="shared" si="923"/>
        <v>159642.8666666667</v>
      </c>
      <c r="BG462" s="284">
        <f t="shared" si="923"/>
        <v>259046.31666666665</v>
      </c>
      <c r="BH462" s="333">
        <f t="shared" si="923"/>
        <v>83708.2</v>
      </c>
      <c r="BI462" s="333">
        <f t="shared" si="923"/>
        <v>43542</v>
      </c>
      <c r="BJ462" s="333">
        <f t="shared" si="923"/>
        <v>205910</v>
      </c>
      <c r="BK462" s="333">
        <f t="shared" si="923"/>
        <v>7064.0999999999995</v>
      </c>
      <c r="BL462" s="333">
        <f t="shared" si="923"/>
        <v>6433</v>
      </c>
      <c r="BM462" s="333">
        <f t="shared" si="923"/>
        <v>11389</v>
      </c>
      <c r="BN462" s="334">
        <f t="shared" si="894"/>
        <v>3</v>
      </c>
      <c r="BO462" s="87">
        <f t="shared" si="895"/>
        <v>2019</v>
      </c>
      <c r="BP462" s="87"/>
    </row>
    <row r="463" spans="1:68" s="35" customFormat="1" ht="10.5" customHeight="1" x14ac:dyDescent="0.2">
      <c r="A463" s="87" t="str">
        <f t="shared" ref="A463:A494" si="924">CONCATENATE(C463,G463,BN463)</f>
        <v>2019-20E400000084</v>
      </c>
      <c r="B463" s="87" t="str">
        <f t="shared" si="896"/>
        <v>Y60</v>
      </c>
      <c r="C463" s="87" t="str">
        <f t="shared" si="897"/>
        <v>2019-20</v>
      </c>
      <c r="D463" s="35" t="s">
        <v>514</v>
      </c>
      <c r="E463" s="42"/>
      <c r="F463" s="86" t="str">
        <f t="shared" si="918"/>
        <v>Y60</v>
      </c>
      <c r="G463" s="86" t="str">
        <f t="shared" si="918"/>
        <v>E40000008</v>
      </c>
      <c r="H463" s="87" t="str">
        <f t="shared" si="918"/>
        <v>Midlands</v>
      </c>
      <c r="I463" s="292">
        <f t="shared" si="912"/>
        <v>563</v>
      </c>
      <c r="J463" s="292">
        <f t="shared" si="912"/>
        <v>182</v>
      </c>
      <c r="K463" s="292">
        <f t="shared" si="912"/>
        <v>76</v>
      </c>
      <c r="L463" s="292">
        <f t="shared" si="912"/>
        <v>39</v>
      </c>
      <c r="M463" s="292">
        <f t="shared" si="919"/>
        <v>0</v>
      </c>
      <c r="N463" s="292">
        <f t="shared" si="919"/>
        <v>0</v>
      </c>
      <c r="O463" s="292">
        <f t="shared" si="919"/>
        <v>0</v>
      </c>
      <c r="P463" s="292">
        <f t="shared" si="919"/>
        <v>0</v>
      </c>
      <c r="Q463" s="292">
        <f t="shared" si="913"/>
        <v>225</v>
      </c>
      <c r="R463" s="292">
        <f t="shared" si="913"/>
        <v>109</v>
      </c>
      <c r="S463" s="292">
        <f t="shared" si="920"/>
        <v>1448</v>
      </c>
      <c r="T463" s="293">
        <f t="shared" ref="T463:T494" si="925">SUMIFS(T$729:T$10135, $BN$729:$BN$10135, $BN463,$BO$729:$BO$10135, $BO463, $B$729:$B$10135, $B463)</f>
        <v>484</v>
      </c>
      <c r="U463" s="290">
        <f t="shared" si="907"/>
        <v>76.469008264462815</v>
      </c>
      <c r="V463" s="290">
        <f t="shared" si="908"/>
        <v>71.011983471074373</v>
      </c>
      <c r="W463" s="290">
        <f t="shared" si="909"/>
        <v>116.80578512396694</v>
      </c>
      <c r="X463" s="289">
        <f t="shared" ref="X463:X494" si="926">SUMIFS(X$729:X$10135, $BN$729:$BN$10135, $BN463,$BO$729:$BO$10135, $BO463, $B$729:$B$10135, $B463)</f>
        <v>941</v>
      </c>
      <c r="Y463" s="290">
        <f t="shared" si="901"/>
        <v>93.108714133900094</v>
      </c>
      <c r="Z463" s="290">
        <f t="shared" si="902"/>
        <v>45.757704569606801</v>
      </c>
      <c r="AA463" s="290">
        <f t="shared" si="903"/>
        <v>244.58235919234858</v>
      </c>
      <c r="AB463" s="289">
        <f t="shared" ref="AB463:AB494" si="927">SUMIFS(AB$729:AB$10135, $BN$729:$BN$10135, $BN463,$BO$729:$BO$10135, $BO463, $B$729:$B$10135, $B463)</f>
        <v>115</v>
      </c>
      <c r="AC463" s="290">
        <f t="shared" si="904"/>
        <v>57.230434782608697</v>
      </c>
      <c r="AD463" s="290">
        <f t="shared" si="905"/>
        <v>50.434782608695649</v>
      </c>
      <c r="AE463" s="290">
        <f t="shared" si="906"/>
        <v>90.565217391304344</v>
      </c>
      <c r="AF463" s="287">
        <f t="shared" ref="AF463:AF494" si="928">SUMIFS(AF$729:AF$10135, $BN$729:$BN$10135, $BN463,$BO$729:$BO$10135, $BO463, $B$729:$B$10135, $B463)</f>
        <v>267</v>
      </c>
      <c r="AG463" s="288">
        <f t="shared" si="910"/>
        <v>127.20524017467228</v>
      </c>
      <c r="AH463" s="288">
        <f t="shared" si="911"/>
        <v>165.44628820960702</v>
      </c>
      <c r="AI463" s="287">
        <f t="shared" si="914"/>
        <v>229</v>
      </c>
      <c r="AJ463" s="284">
        <f t="shared" si="914"/>
        <v>338</v>
      </c>
      <c r="AK463" s="284">
        <f t="shared" si="914"/>
        <v>366</v>
      </c>
      <c r="AL463" s="284"/>
      <c r="AM463" s="284"/>
      <c r="AN463" s="284">
        <f t="shared" si="915"/>
        <v>0</v>
      </c>
      <c r="AO463" s="284">
        <f t="shared" si="915"/>
        <v>0</v>
      </c>
      <c r="AP463" s="291">
        <f t="shared" si="921"/>
        <v>0</v>
      </c>
      <c r="AQ463" s="291">
        <f t="shared" si="921"/>
        <v>0</v>
      </c>
      <c r="AR463" s="292">
        <f t="shared" si="922"/>
        <v>59</v>
      </c>
      <c r="AS463" s="292">
        <f t="shared" si="922"/>
        <v>551</v>
      </c>
      <c r="AT463" s="292">
        <f t="shared" si="922"/>
        <v>21</v>
      </c>
      <c r="AU463" s="292">
        <f t="shared" si="922"/>
        <v>68</v>
      </c>
      <c r="AV463" s="286">
        <f t="shared" si="922"/>
        <v>0</v>
      </c>
      <c r="AW463" s="286">
        <f t="shared" si="922"/>
        <v>0</v>
      </c>
      <c r="AX463" s="286">
        <f t="shared" si="922"/>
        <v>0</v>
      </c>
      <c r="AY463" s="286">
        <f t="shared" si="922"/>
        <v>0</v>
      </c>
      <c r="AZ463" s="286">
        <f t="shared" si="922"/>
        <v>0</v>
      </c>
      <c r="BA463" s="286">
        <f t="shared" si="922"/>
        <v>0</v>
      </c>
      <c r="BB463" s="150"/>
      <c r="BC463" s="287">
        <f t="shared" si="923"/>
        <v>29129.999999999953</v>
      </c>
      <c r="BD463" s="287">
        <f t="shared" si="923"/>
        <v>37887.200000000004</v>
      </c>
      <c r="BE463" s="333">
        <f t="shared" si="923"/>
        <v>37011</v>
      </c>
      <c r="BF463" s="333">
        <f t="shared" si="923"/>
        <v>34369.799999999996</v>
      </c>
      <c r="BG463" s="333">
        <f t="shared" si="923"/>
        <v>56534</v>
      </c>
      <c r="BH463" s="333">
        <f t="shared" si="923"/>
        <v>87615.299999999988</v>
      </c>
      <c r="BI463" s="333">
        <f t="shared" si="923"/>
        <v>43058</v>
      </c>
      <c r="BJ463" s="333">
        <f t="shared" si="923"/>
        <v>230152</v>
      </c>
      <c r="BK463" s="333">
        <f t="shared" si="923"/>
        <v>6581.5</v>
      </c>
      <c r="BL463" s="333">
        <f t="shared" si="923"/>
        <v>5800</v>
      </c>
      <c r="BM463" s="333">
        <f t="shared" si="923"/>
        <v>10415</v>
      </c>
      <c r="BN463" s="334">
        <f t="shared" si="894"/>
        <v>4</v>
      </c>
      <c r="BO463" s="87">
        <f t="shared" ref="BO463:BO494" si="929">VALUE(LEFT(C463,4)+IF($BN463&lt;4,1,0))</f>
        <v>2019</v>
      </c>
      <c r="BP463" s="87"/>
    </row>
    <row r="464" spans="1:68" s="35" customFormat="1" ht="10.5" customHeight="1" x14ac:dyDescent="0.2">
      <c r="A464" s="87" t="str">
        <f t="shared" si="924"/>
        <v>2019-20E400000085</v>
      </c>
      <c r="B464" s="87" t="str">
        <f t="shared" si="896"/>
        <v>Y60</v>
      </c>
      <c r="C464" s="87" t="str">
        <f t="shared" si="897"/>
        <v>2019-20</v>
      </c>
      <c r="D464" s="35" t="s">
        <v>516</v>
      </c>
      <c r="E464" s="42"/>
      <c r="F464" s="86" t="str">
        <f t="shared" si="918"/>
        <v>Y60</v>
      </c>
      <c r="G464" s="86" t="str">
        <f t="shared" si="918"/>
        <v>E40000008</v>
      </c>
      <c r="H464" s="87" t="str">
        <f t="shared" si="918"/>
        <v>Midlands</v>
      </c>
      <c r="I464" s="292">
        <f t="shared" si="912"/>
        <v>549</v>
      </c>
      <c r="J464" s="292">
        <f t="shared" si="912"/>
        <v>162</v>
      </c>
      <c r="K464" s="292">
        <f t="shared" si="912"/>
        <v>83</v>
      </c>
      <c r="L464" s="292">
        <f t="shared" si="912"/>
        <v>41</v>
      </c>
      <c r="M464" s="292">
        <f t="shared" si="919"/>
        <v>0</v>
      </c>
      <c r="N464" s="292">
        <f t="shared" si="919"/>
        <v>0</v>
      </c>
      <c r="O464" s="292">
        <f t="shared" si="919"/>
        <v>0</v>
      </c>
      <c r="P464" s="292">
        <f t="shared" si="919"/>
        <v>0</v>
      </c>
      <c r="Q464" s="292">
        <f t="shared" si="913"/>
        <v>0</v>
      </c>
      <c r="R464" s="292">
        <f t="shared" si="913"/>
        <v>0</v>
      </c>
      <c r="S464" s="292">
        <f t="shared" si="920"/>
        <v>1403</v>
      </c>
      <c r="T464" s="293">
        <f t="shared" si="925"/>
        <v>530</v>
      </c>
      <c r="U464" s="290">
        <f t="shared" si="907"/>
        <v>81.197169811320762</v>
      </c>
      <c r="V464" s="290">
        <f t="shared" si="908"/>
        <v>73.075471698113205</v>
      </c>
      <c r="W464" s="290">
        <f t="shared" si="909"/>
        <v>125.65188679245283</v>
      </c>
      <c r="X464" s="289">
        <f t="shared" si="926"/>
        <v>941</v>
      </c>
      <c r="Y464" s="290">
        <f t="shared" si="901"/>
        <v>96.56376195536663</v>
      </c>
      <c r="Z464" s="290">
        <f t="shared" si="902"/>
        <v>51.284803400637621</v>
      </c>
      <c r="AA464" s="290">
        <f t="shared" si="903"/>
        <v>221.71200850159406</v>
      </c>
      <c r="AB464" s="289">
        <f t="shared" si="927"/>
        <v>120</v>
      </c>
      <c r="AC464" s="290">
        <f t="shared" si="904"/>
        <v>64.11333333333333</v>
      </c>
      <c r="AD464" s="290">
        <f t="shared" si="905"/>
        <v>55.116666666666667</v>
      </c>
      <c r="AE464" s="290">
        <f t="shared" si="906"/>
        <v>107.18333333333334</v>
      </c>
      <c r="AF464" s="287">
        <f t="shared" si="928"/>
        <v>271</v>
      </c>
      <c r="AG464" s="288">
        <f t="shared" si="910"/>
        <v>127.57964601769922</v>
      </c>
      <c r="AH464" s="288">
        <f t="shared" si="911"/>
        <v>175.04601769911505</v>
      </c>
      <c r="AI464" s="287">
        <f t="shared" si="914"/>
        <v>226</v>
      </c>
      <c r="AJ464" s="284">
        <f t="shared" si="914"/>
        <v>0</v>
      </c>
      <c r="AK464" s="284">
        <f t="shared" si="914"/>
        <v>0</v>
      </c>
      <c r="AL464" s="284"/>
      <c r="AM464" s="284"/>
      <c r="AN464" s="284">
        <f t="shared" si="915"/>
        <v>2303</v>
      </c>
      <c r="AO464" s="284">
        <f t="shared" si="915"/>
        <v>2322</v>
      </c>
      <c r="AP464" s="291">
        <f t="shared" si="921"/>
        <v>0</v>
      </c>
      <c r="AQ464" s="291">
        <f t="shared" si="921"/>
        <v>0</v>
      </c>
      <c r="AR464" s="292">
        <f t="shared" si="922"/>
        <v>47</v>
      </c>
      <c r="AS464" s="292">
        <f t="shared" si="922"/>
        <v>532</v>
      </c>
      <c r="AT464" s="292">
        <f t="shared" si="922"/>
        <v>21</v>
      </c>
      <c r="AU464" s="292">
        <f t="shared" si="922"/>
        <v>77</v>
      </c>
      <c r="AV464" s="286">
        <f t="shared" si="922"/>
        <v>0</v>
      </c>
      <c r="AW464" s="286">
        <f t="shared" si="922"/>
        <v>0</v>
      </c>
      <c r="AX464" s="286">
        <f t="shared" si="922"/>
        <v>0</v>
      </c>
      <c r="AY464" s="286">
        <f t="shared" si="922"/>
        <v>0</v>
      </c>
      <c r="AZ464" s="286">
        <f t="shared" si="922"/>
        <v>0</v>
      </c>
      <c r="BA464" s="286">
        <f t="shared" si="922"/>
        <v>0</v>
      </c>
      <c r="BB464" s="150"/>
      <c r="BC464" s="287">
        <f t="shared" si="923"/>
        <v>28833.000000000022</v>
      </c>
      <c r="BD464" s="287">
        <f t="shared" si="923"/>
        <v>39560.400000000001</v>
      </c>
      <c r="BE464" s="333">
        <f t="shared" si="923"/>
        <v>43034.500000000007</v>
      </c>
      <c r="BF464" s="333">
        <f t="shared" si="923"/>
        <v>38730</v>
      </c>
      <c r="BG464" s="333">
        <f t="shared" si="923"/>
        <v>66595.5</v>
      </c>
      <c r="BH464" s="333">
        <f t="shared" si="923"/>
        <v>90866.5</v>
      </c>
      <c r="BI464" s="333">
        <f t="shared" si="923"/>
        <v>48259</v>
      </c>
      <c r="BJ464" s="333">
        <f t="shared" si="923"/>
        <v>208631</v>
      </c>
      <c r="BK464" s="333">
        <f t="shared" si="923"/>
        <v>7693.5999999999995</v>
      </c>
      <c r="BL464" s="333">
        <f t="shared" si="923"/>
        <v>6614</v>
      </c>
      <c r="BM464" s="333">
        <f t="shared" si="923"/>
        <v>12862</v>
      </c>
      <c r="BN464" s="334">
        <f t="shared" si="894"/>
        <v>5</v>
      </c>
      <c r="BO464" s="87">
        <f t="shared" si="929"/>
        <v>2019</v>
      </c>
      <c r="BP464" s="87"/>
    </row>
    <row r="465" spans="1:68" s="35" customFormat="1" ht="10.5" customHeight="1" x14ac:dyDescent="0.2">
      <c r="A465" s="87" t="str">
        <f t="shared" si="924"/>
        <v>2019-20E400000086</v>
      </c>
      <c r="B465" s="87" t="str">
        <f t="shared" si="896"/>
        <v>Y60</v>
      </c>
      <c r="C465" s="87" t="str">
        <f t="shared" si="897"/>
        <v>2019-20</v>
      </c>
      <c r="D465" s="35" t="s">
        <v>517</v>
      </c>
      <c r="E465" s="42"/>
      <c r="F465" s="86" t="str">
        <f t="shared" ref="F465:H480" si="930">F464</f>
        <v>Y60</v>
      </c>
      <c r="G465" s="86" t="str">
        <f t="shared" si="930"/>
        <v>E40000008</v>
      </c>
      <c r="H465" s="87" t="str">
        <f t="shared" si="930"/>
        <v>Midlands</v>
      </c>
      <c r="I465" s="292">
        <f t="shared" si="912"/>
        <v>470</v>
      </c>
      <c r="J465" s="292">
        <f t="shared" si="912"/>
        <v>160</v>
      </c>
      <c r="K465" s="292">
        <f t="shared" si="912"/>
        <v>72</v>
      </c>
      <c r="L465" s="292">
        <f t="shared" si="912"/>
        <v>44</v>
      </c>
      <c r="M465" s="292">
        <f t="shared" si="919"/>
        <v>0</v>
      </c>
      <c r="N465" s="292">
        <f t="shared" si="919"/>
        <v>0</v>
      </c>
      <c r="O465" s="292">
        <f t="shared" si="919"/>
        <v>0</v>
      </c>
      <c r="P465" s="292">
        <f t="shared" si="919"/>
        <v>0</v>
      </c>
      <c r="Q465" s="292">
        <f t="shared" si="913"/>
        <v>0</v>
      </c>
      <c r="R465" s="292">
        <f t="shared" si="913"/>
        <v>0</v>
      </c>
      <c r="S465" s="292">
        <f t="shared" si="920"/>
        <v>1270</v>
      </c>
      <c r="T465" s="293">
        <f t="shared" si="925"/>
        <v>439</v>
      </c>
      <c r="U465" s="290">
        <f t="shared" si="907"/>
        <v>83.02847380410023</v>
      </c>
      <c r="V465" s="290">
        <f t="shared" si="908"/>
        <v>75.825512528473794</v>
      </c>
      <c r="W465" s="290">
        <f t="shared" si="909"/>
        <v>128.93097949886106</v>
      </c>
      <c r="X465" s="289">
        <f t="shared" si="926"/>
        <v>931</v>
      </c>
      <c r="Y465" s="290">
        <f t="shared" si="901"/>
        <v>90.272287862513423</v>
      </c>
      <c r="Z465" s="290">
        <f t="shared" si="902"/>
        <v>44.733619763694954</v>
      </c>
      <c r="AA465" s="290">
        <f t="shared" si="903"/>
        <v>218.3780880773362</v>
      </c>
      <c r="AB465" s="289">
        <f t="shared" si="927"/>
        <v>128</v>
      </c>
      <c r="AC465" s="290">
        <f t="shared" si="904"/>
        <v>64.637500000000003</v>
      </c>
      <c r="AD465" s="290">
        <f t="shared" si="905"/>
        <v>58.0625</v>
      </c>
      <c r="AE465" s="290">
        <f t="shared" si="906"/>
        <v>108.5</v>
      </c>
      <c r="AF465" s="287">
        <f t="shared" si="928"/>
        <v>250</v>
      </c>
      <c r="AG465" s="288">
        <f t="shared" si="910"/>
        <v>120.76777251184805</v>
      </c>
      <c r="AH465" s="288">
        <f t="shared" si="911"/>
        <v>157.7734597156398</v>
      </c>
      <c r="AI465" s="287">
        <f t="shared" si="914"/>
        <v>211</v>
      </c>
      <c r="AJ465" s="284">
        <f t="shared" si="914"/>
        <v>0</v>
      </c>
      <c r="AK465" s="284">
        <f t="shared" si="914"/>
        <v>0</v>
      </c>
      <c r="AL465" s="284"/>
      <c r="AM465" s="284"/>
      <c r="AN465" s="284">
        <f t="shared" si="915"/>
        <v>0</v>
      </c>
      <c r="AO465" s="284">
        <f t="shared" si="915"/>
        <v>0</v>
      </c>
      <c r="AP465" s="291">
        <f t="shared" si="921"/>
        <v>1322</v>
      </c>
      <c r="AQ465" s="291">
        <f t="shared" si="921"/>
        <v>1549</v>
      </c>
      <c r="AR465" s="292">
        <f t="shared" si="922"/>
        <v>55</v>
      </c>
      <c r="AS465" s="292">
        <f t="shared" si="922"/>
        <v>457</v>
      </c>
      <c r="AT465" s="292">
        <f t="shared" si="922"/>
        <v>29</v>
      </c>
      <c r="AU465" s="292">
        <f t="shared" si="922"/>
        <v>70</v>
      </c>
      <c r="AV465" s="286">
        <f t="shared" si="922"/>
        <v>0</v>
      </c>
      <c r="AW465" s="286">
        <f t="shared" si="922"/>
        <v>0</v>
      </c>
      <c r="AX465" s="286">
        <f t="shared" si="922"/>
        <v>0</v>
      </c>
      <c r="AY465" s="286">
        <f t="shared" si="922"/>
        <v>0</v>
      </c>
      <c r="AZ465" s="286">
        <f t="shared" si="922"/>
        <v>0</v>
      </c>
      <c r="BA465" s="286">
        <f t="shared" si="922"/>
        <v>0</v>
      </c>
      <c r="BB465" s="150"/>
      <c r="BC465" s="287">
        <f t="shared" si="923"/>
        <v>25481.999999999938</v>
      </c>
      <c r="BD465" s="287">
        <f t="shared" si="923"/>
        <v>33290.199999999997</v>
      </c>
      <c r="BE465" s="333">
        <f t="shared" si="923"/>
        <v>36449.5</v>
      </c>
      <c r="BF465" s="333">
        <f t="shared" si="923"/>
        <v>33287.399999999994</v>
      </c>
      <c r="BG465" s="333">
        <f t="shared" si="923"/>
        <v>56600.700000000004</v>
      </c>
      <c r="BH465" s="333">
        <f t="shared" si="923"/>
        <v>84043.5</v>
      </c>
      <c r="BI465" s="333">
        <f t="shared" si="923"/>
        <v>41647</v>
      </c>
      <c r="BJ465" s="333">
        <f t="shared" si="923"/>
        <v>203310</v>
      </c>
      <c r="BK465" s="333">
        <f t="shared" si="923"/>
        <v>8273.6</v>
      </c>
      <c r="BL465" s="333">
        <f t="shared" si="923"/>
        <v>7432</v>
      </c>
      <c r="BM465" s="333">
        <f t="shared" si="923"/>
        <v>13888</v>
      </c>
      <c r="BN465" s="334">
        <f t="shared" si="894"/>
        <v>6</v>
      </c>
      <c r="BO465" s="87">
        <f t="shared" si="929"/>
        <v>2019</v>
      </c>
      <c r="BP465" s="87"/>
    </row>
    <row r="466" spans="1:68" s="35" customFormat="1" ht="10.5" customHeight="1" x14ac:dyDescent="0.2">
      <c r="A466" s="87" t="str">
        <f t="shared" si="924"/>
        <v>2019-20E400000087</v>
      </c>
      <c r="B466" s="87" t="str">
        <f t="shared" si="896"/>
        <v>Y60</v>
      </c>
      <c r="C466" s="87" t="str">
        <f t="shared" si="897"/>
        <v>2019-20</v>
      </c>
      <c r="D466" s="35" t="s">
        <v>518</v>
      </c>
      <c r="E466" s="42"/>
      <c r="F466" s="86" t="str">
        <f t="shared" si="930"/>
        <v>Y60</v>
      </c>
      <c r="G466" s="86" t="str">
        <f t="shared" si="930"/>
        <v>E40000008</v>
      </c>
      <c r="H466" s="87" t="str">
        <f t="shared" si="930"/>
        <v>Midlands</v>
      </c>
      <c r="I466" s="292">
        <f t="shared" si="912"/>
        <v>527</v>
      </c>
      <c r="J466" s="292">
        <f t="shared" si="912"/>
        <v>166</v>
      </c>
      <c r="K466" s="292">
        <f t="shared" si="912"/>
        <v>90</v>
      </c>
      <c r="L466" s="292">
        <f t="shared" si="912"/>
        <v>43</v>
      </c>
      <c r="M466" s="292">
        <f t="shared" si="919"/>
        <v>0</v>
      </c>
      <c r="N466" s="292">
        <f t="shared" si="919"/>
        <v>0</v>
      </c>
      <c r="O466" s="292">
        <f t="shared" si="919"/>
        <v>0</v>
      </c>
      <c r="P466" s="292">
        <f t="shared" si="919"/>
        <v>0</v>
      </c>
      <c r="Q466" s="292">
        <f t="shared" si="913"/>
        <v>204</v>
      </c>
      <c r="R466" s="292">
        <f t="shared" si="913"/>
        <v>116</v>
      </c>
      <c r="S466" s="292">
        <f t="shared" si="920"/>
        <v>1401</v>
      </c>
      <c r="T466" s="293">
        <f t="shared" si="925"/>
        <v>627</v>
      </c>
      <c r="U466" s="290">
        <f t="shared" si="907"/>
        <v>87.255502392344496</v>
      </c>
      <c r="V466" s="290">
        <f t="shared" si="908"/>
        <v>76.775119617224874</v>
      </c>
      <c r="W466" s="290">
        <f t="shared" si="909"/>
        <v>136.95215311004785</v>
      </c>
      <c r="X466" s="289">
        <f t="shared" si="926"/>
        <v>964</v>
      </c>
      <c r="Y466" s="290">
        <f t="shared" si="901"/>
        <v>99.823443983402498</v>
      </c>
      <c r="Z466" s="290">
        <f t="shared" si="902"/>
        <v>52.697095435684645</v>
      </c>
      <c r="AA466" s="290">
        <f t="shared" si="903"/>
        <v>233.34232365145229</v>
      </c>
      <c r="AB466" s="289">
        <f t="shared" si="927"/>
        <v>123</v>
      </c>
      <c r="AC466" s="290">
        <f t="shared" si="904"/>
        <v>68.619512195121942</v>
      </c>
      <c r="AD466" s="290">
        <f t="shared" si="905"/>
        <v>54.195121951219512</v>
      </c>
      <c r="AE466" s="290">
        <f t="shared" si="906"/>
        <v>113.41463414634147</v>
      </c>
      <c r="AF466" s="287">
        <f t="shared" si="928"/>
        <v>279</v>
      </c>
      <c r="AG466" s="288">
        <f t="shared" si="910"/>
        <v>128.36752136752116</v>
      </c>
      <c r="AH466" s="288">
        <f t="shared" si="911"/>
        <v>165.39316239316238</v>
      </c>
      <c r="AI466" s="287">
        <f t="shared" si="914"/>
        <v>234</v>
      </c>
      <c r="AJ466" s="284">
        <f t="shared" si="914"/>
        <v>354</v>
      </c>
      <c r="AK466" s="284">
        <f t="shared" si="914"/>
        <v>380</v>
      </c>
      <c r="AL466" s="284"/>
      <c r="AM466" s="284"/>
      <c r="AN466" s="284">
        <f t="shared" si="915"/>
        <v>0</v>
      </c>
      <c r="AO466" s="284">
        <f t="shared" si="915"/>
        <v>0</v>
      </c>
      <c r="AP466" s="291">
        <f t="shared" si="921"/>
        <v>0</v>
      </c>
      <c r="AQ466" s="291">
        <f t="shared" si="921"/>
        <v>0</v>
      </c>
      <c r="AR466" s="292">
        <f t="shared" si="922"/>
        <v>61</v>
      </c>
      <c r="AS466" s="292">
        <f t="shared" si="922"/>
        <v>516</v>
      </c>
      <c r="AT466" s="292">
        <f t="shared" si="922"/>
        <v>29</v>
      </c>
      <c r="AU466" s="292">
        <f t="shared" si="922"/>
        <v>88</v>
      </c>
      <c r="AV466" s="286">
        <f t="shared" si="922"/>
        <v>0</v>
      </c>
      <c r="AW466" s="286">
        <f t="shared" si="922"/>
        <v>0</v>
      </c>
      <c r="AX466" s="286">
        <f t="shared" si="922"/>
        <v>0</v>
      </c>
      <c r="AY466" s="286">
        <f t="shared" si="922"/>
        <v>0</v>
      </c>
      <c r="AZ466" s="286">
        <f t="shared" si="922"/>
        <v>0</v>
      </c>
      <c r="BA466" s="286">
        <f t="shared" si="922"/>
        <v>0</v>
      </c>
      <c r="BB466" s="150"/>
      <c r="BC466" s="287">
        <f t="shared" si="923"/>
        <v>30037.999999999949</v>
      </c>
      <c r="BD466" s="287">
        <f t="shared" si="923"/>
        <v>38702</v>
      </c>
      <c r="BE466" s="333">
        <f t="shared" si="923"/>
        <v>54709.2</v>
      </c>
      <c r="BF466" s="333">
        <f t="shared" si="923"/>
        <v>48138</v>
      </c>
      <c r="BG466" s="333">
        <f t="shared" si="923"/>
        <v>85869</v>
      </c>
      <c r="BH466" s="333">
        <f t="shared" si="923"/>
        <v>96229.8</v>
      </c>
      <c r="BI466" s="333">
        <f t="shared" si="923"/>
        <v>50800</v>
      </c>
      <c r="BJ466" s="333">
        <f t="shared" si="923"/>
        <v>224942</v>
      </c>
      <c r="BK466" s="333">
        <f t="shared" si="923"/>
        <v>8440.1999999999989</v>
      </c>
      <c r="BL466" s="333">
        <f t="shared" si="923"/>
        <v>6666</v>
      </c>
      <c r="BM466" s="333">
        <f t="shared" si="923"/>
        <v>13950</v>
      </c>
      <c r="BN466" s="334">
        <f t="shared" si="894"/>
        <v>7</v>
      </c>
      <c r="BO466" s="87">
        <f t="shared" si="929"/>
        <v>2019</v>
      </c>
      <c r="BP466" s="87"/>
    </row>
    <row r="467" spans="1:68" s="35" customFormat="1" ht="10.5" customHeight="1" x14ac:dyDescent="0.2">
      <c r="A467" s="87" t="str">
        <f t="shared" si="924"/>
        <v>2019-20E400000088</v>
      </c>
      <c r="B467" s="87" t="str">
        <f t="shared" si="896"/>
        <v>Y60</v>
      </c>
      <c r="C467" s="87" t="str">
        <f t="shared" si="897"/>
        <v>2019-20</v>
      </c>
      <c r="D467" s="35" t="s">
        <v>519</v>
      </c>
      <c r="E467" s="42"/>
      <c r="F467" s="86" t="str">
        <f t="shared" si="930"/>
        <v>Y60</v>
      </c>
      <c r="G467" s="86" t="str">
        <f t="shared" si="930"/>
        <v>E40000008</v>
      </c>
      <c r="H467" s="87" t="str">
        <f t="shared" si="930"/>
        <v>Midlands</v>
      </c>
      <c r="I467" s="292">
        <f t="shared" ref="I467:L486" si="931">SUMIFS(I$729:I$10135, $BN$729:$BN$10135, $BN467,$BO$729:$BO$10135, $BO467, $B$729:$B$10135, $B467)</f>
        <v>458</v>
      </c>
      <c r="J467" s="292">
        <f t="shared" si="931"/>
        <v>130</v>
      </c>
      <c r="K467" s="292">
        <f t="shared" si="931"/>
        <v>75</v>
      </c>
      <c r="L467" s="292">
        <f t="shared" si="931"/>
        <v>32</v>
      </c>
      <c r="M467" s="292">
        <f t="shared" si="919"/>
        <v>0</v>
      </c>
      <c r="N467" s="292">
        <f t="shared" si="919"/>
        <v>0</v>
      </c>
      <c r="O467" s="292">
        <f t="shared" si="919"/>
        <v>0</v>
      </c>
      <c r="P467" s="292">
        <f t="shared" si="919"/>
        <v>0</v>
      </c>
      <c r="Q467" s="292">
        <f t="shared" ref="Q467:R486" si="932">SUMIFS(Q$729:Q$10135, $BN$729:$BN$10135, $BN467,$BO$729:$BO$10135, $BO467, $B$729:$B$10135, $B467)</f>
        <v>0</v>
      </c>
      <c r="R467" s="292">
        <f t="shared" si="932"/>
        <v>0</v>
      </c>
      <c r="S467" s="292">
        <f t="shared" si="920"/>
        <v>1312</v>
      </c>
      <c r="T467" s="293">
        <f t="shared" si="925"/>
        <v>807</v>
      </c>
      <c r="U467" s="290">
        <f t="shared" si="907"/>
        <v>80.375960346964064</v>
      </c>
      <c r="V467" s="290">
        <f t="shared" si="908"/>
        <v>71.275092936802977</v>
      </c>
      <c r="W467" s="290">
        <f t="shared" si="909"/>
        <v>125.11895910780669</v>
      </c>
      <c r="X467" s="289">
        <f t="shared" si="926"/>
        <v>990</v>
      </c>
      <c r="Y467" s="290">
        <f t="shared" si="901"/>
        <v>92.213333333333338</v>
      </c>
      <c r="Z467" s="290">
        <f t="shared" si="902"/>
        <v>44.722222222222221</v>
      </c>
      <c r="AA467" s="290">
        <f t="shared" si="903"/>
        <v>231.62222222222223</v>
      </c>
      <c r="AB467" s="289">
        <f t="shared" si="927"/>
        <v>140</v>
      </c>
      <c r="AC467" s="290">
        <f t="shared" si="904"/>
        <v>67.05857142857144</v>
      </c>
      <c r="AD467" s="290">
        <f t="shared" si="905"/>
        <v>56.457142857142856</v>
      </c>
      <c r="AE467" s="290">
        <f t="shared" si="906"/>
        <v>113.78571428571429</v>
      </c>
      <c r="AF467" s="287">
        <f t="shared" si="928"/>
        <v>270</v>
      </c>
      <c r="AG467" s="288">
        <f t="shared" si="910"/>
        <v>133.44298245614073</v>
      </c>
      <c r="AH467" s="288">
        <f t="shared" si="911"/>
        <v>172.97105263157894</v>
      </c>
      <c r="AI467" s="287">
        <f t="shared" ref="AI467:AK486" si="933">SUMIFS(AI$729:AI$10135, $BN$729:$BN$10135, $BN467,$BO$729:$BO$10135, $BO467, $B$729:$B$10135, $B467)</f>
        <v>228</v>
      </c>
      <c r="AJ467" s="284">
        <f t="shared" si="933"/>
        <v>0</v>
      </c>
      <c r="AK467" s="284">
        <f t="shared" si="933"/>
        <v>0</v>
      </c>
      <c r="AL467" s="284"/>
      <c r="AM467" s="284"/>
      <c r="AN467" s="284">
        <f t="shared" ref="AN467:AO486" si="934">SUMIFS(AN$729:AN$10135, $BN$729:$BN$10135, $BN467,$BO$729:$BO$10135, $BO467, $B$729:$B$10135, $B467)</f>
        <v>2401</v>
      </c>
      <c r="AO467" s="284">
        <f t="shared" si="934"/>
        <v>2414</v>
      </c>
      <c r="AP467" s="291">
        <f t="shared" si="921"/>
        <v>0</v>
      </c>
      <c r="AQ467" s="291">
        <f t="shared" si="921"/>
        <v>0</v>
      </c>
      <c r="AR467" s="292">
        <f t="shared" ref="AR467:BA476" si="935">SUMIFS(AR$729:AR$10135, $BN$729:$BN$10135, $BN467,$BO$729:$BO$10135, $BO467, $B$729:$B$10135, $B467)</f>
        <v>39</v>
      </c>
      <c r="AS467" s="292">
        <f t="shared" si="935"/>
        <v>441</v>
      </c>
      <c r="AT467" s="292">
        <f t="shared" si="935"/>
        <v>16</v>
      </c>
      <c r="AU467" s="292">
        <f t="shared" si="935"/>
        <v>70</v>
      </c>
      <c r="AV467" s="286">
        <f t="shared" si="935"/>
        <v>0</v>
      </c>
      <c r="AW467" s="286">
        <f t="shared" si="935"/>
        <v>0</v>
      </c>
      <c r="AX467" s="286">
        <f t="shared" si="935"/>
        <v>0</v>
      </c>
      <c r="AY467" s="286">
        <f t="shared" si="935"/>
        <v>0</v>
      </c>
      <c r="AZ467" s="286">
        <f t="shared" si="935"/>
        <v>0</v>
      </c>
      <c r="BA467" s="286">
        <f t="shared" si="935"/>
        <v>0</v>
      </c>
      <c r="BB467" s="150"/>
      <c r="BC467" s="287">
        <f t="shared" ref="BC467:BM476" si="936">SUMIFS(BC$729:BC$10135, $BN$729:$BN$10135, $BN467,$BO$729:$BO$10135, $BO467, $B$729:$B$10135, $B467)</f>
        <v>30425.000000000084</v>
      </c>
      <c r="BD467" s="287">
        <f t="shared" si="936"/>
        <v>39437.4</v>
      </c>
      <c r="BE467" s="333">
        <f t="shared" si="936"/>
        <v>64863.4</v>
      </c>
      <c r="BF467" s="333">
        <f t="shared" si="936"/>
        <v>57519</v>
      </c>
      <c r="BG467" s="333">
        <f t="shared" si="936"/>
        <v>100971</v>
      </c>
      <c r="BH467" s="333">
        <f t="shared" si="936"/>
        <v>91291.200000000012</v>
      </c>
      <c r="BI467" s="333">
        <f t="shared" si="936"/>
        <v>44275</v>
      </c>
      <c r="BJ467" s="333">
        <f t="shared" si="936"/>
        <v>229306</v>
      </c>
      <c r="BK467" s="333">
        <f t="shared" si="936"/>
        <v>9388.2000000000007</v>
      </c>
      <c r="BL467" s="333">
        <f t="shared" si="936"/>
        <v>7904</v>
      </c>
      <c r="BM467" s="333">
        <f t="shared" si="936"/>
        <v>15930</v>
      </c>
      <c r="BN467" s="334">
        <f t="shared" si="894"/>
        <v>8</v>
      </c>
      <c r="BO467" s="87">
        <f t="shared" si="929"/>
        <v>2019</v>
      </c>
      <c r="BP467" s="87"/>
    </row>
    <row r="468" spans="1:68" s="35" customFormat="1" ht="10.5" customHeight="1" x14ac:dyDescent="0.2">
      <c r="A468" s="87" t="str">
        <f t="shared" si="924"/>
        <v>2019-20E400000089</v>
      </c>
      <c r="B468" s="87" t="str">
        <f t="shared" si="896"/>
        <v>Y60</v>
      </c>
      <c r="C468" s="87" t="str">
        <f t="shared" si="897"/>
        <v>2019-20</v>
      </c>
      <c r="D468" s="35" t="s">
        <v>520</v>
      </c>
      <c r="E468" s="42"/>
      <c r="F468" s="86" t="str">
        <f t="shared" si="930"/>
        <v>Y60</v>
      </c>
      <c r="G468" s="86" t="str">
        <f t="shared" si="930"/>
        <v>E40000008</v>
      </c>
      <c r="H468" s="87" t="str">
        <f t="shared" si="930"/>
        <v>Midlands</v>
      </c>
      <c r="I468" s="292">
        <f t="shared" si="931"/>
        <v>476</v>
      </c>
      <c r="J468" s="292">
        <f t="shared" si="931"/>
        <v>165</v>
      </c>
      <c r="K468" s="292">
        <f t="shared" si="931"/>
        <v>74</v>
      </c>
      <c r="L468" s="292">
        <f t="shared" si="931"/>
        <v>47</v>
      </c>
      <c r="M468" s="292">
        <f t="shared" si="919"/>
        <v>0</v>
      </c>
      <c r="N468" s="292">
        <f t="shared" si="919"/>
        <v>0</v>
      </c>
      <c r="O468" s="292">
        <f t="shared" si="919"/>
        <v>0</v>
      </c>
      <c r="P468" s="292">
        <f t="shared" si="919"/>
        <v>0</v>
      </c>
      <c r="Q468" s="292">
        <f t="shared" si="932"/>
        <v>0</v>
      </c>
      <c r="R468" s="292">
        <f t="shared" si="932"/>
        <v>0</v>
      </c>
      <c r="S468" s="292">
        <f t="shared" si="920"/>
        <v>1311</v>
      </c>
      <c r="T468" s="293">
        <f t="shared" si="925"/>
        <v>767</v>
      </c>
      <c r="U468" s="290">
        <f t="shared" si="907"/>
        <v>80.562190352020863</v>
      </c>
      <c r="V468" s="290">
        <f t="shared" si="908"/>
        <v>70.191655801825291</v>
      </c>
      <c r="W468" s="290">
        <f t="shared" si="909"/>
        <v>123.8148631029987</v>
      </c>
      <c r="X468" s="289">
        <f t="shared" si="926"/>
        <v>957</v>
      </c>
      <c r="Y468" s="290">
        <f t="shared" si="901"/>
        <v>93.859247648902823</v>
      </c>
      <c r="Z468" s="290">
        <f t="shared" si="902"/>
        <v>47.355276907001048</v>
      </c>
      <c r="AA468" s="290">
        <f t="shared" si="903"/>
        <v>232.50992685475444</v>
      </c>
      <c r="AB468" s="289">
        <f t="shared" si="927"/>
        <v>148</v>
      </c>
      <c r="AC468" s="290">
        <f t="shared" si="904"/>
        <v>70.191216216216205</v>
      </c>
      <c r="AD468" s="290">
        <f t="shared" si="905"/>
        <v>61.587837837837839</v>
      </c>
      <c r="AE468" s="290">
        <f t="shared" si="906"/>
        <v>106.10810810810811</v>
      </c>
      <c r="AF468" s="287">
        <f t="shared" si="928"/>
        <v>240</v>
      </c>
      <c r="AG468" s="288">
        <f t="shared" si="910"/>
        <v>127.31313131313135</v>
      </c>
      <c r="AH468" s="288">
        <f t="shared" si="911"/>
        <v>173.25656565656567</v>
      </c>
      <c r="AI468" s="287">
        <f t="shared" si="933"/>
        <v>198</v>
      </c>
      <c r="AJ468" s="284">
        <f t="shared" si="933"/>
        <v>0</v>
      </c>
      <c r="AK468" s="284">
        <f t="shared" si="933"/>
        <v>0</v>
      </c>
      <c r="AL468" s="284"/>
      <c r="AM468" s="284"/>
      <c r="AN468" s="284">
        <f t="shared" si="934"/>
        <v>0</v>
      </c>
      <c r="AO468" s="284">
        <f t="shared" si="934"/>
        <v>0</v>
      </c>
      <c r="AP468" s="291">
        <f t="shared" si="921"/>
        <v>1228</v>
      </c>
      <c r="AQ468" s="291">
        <f t="shared" si="921"/>
        <v>1441</v>
      </c>
      <c r="AR468" s="292">
        <f t="shared" si="935"/>
        <v>56</v>
      </c>
      <c r="AS468" s="292">
        <f t="shared" si="935"/>
        <v>461</v>
      </c>
      <c r="AT468" s="292">
        <f t="shared" si="935"/>
        <v>22</v>
      </c>
      <c r="AU468" s="292">
        <f t="shared" si="935"/>
        <v>68</v>
      </c>
      <c r="AV468" s="286">
        <f t="shared" si="935"/>
        <v>0</v>
      </c>
      <c r="AW468" s="286">
        <f t="shared" si="935"/>
        <v>0</v>
      </c>
      <c r="AX468" s="286">
        <f t="shared" si="935"/>
        <v>0</v>
      </c>
      <c r="AY468" s="286">
        <f t="shared" si="935"/>
        <v>0</v>
      </c>
      <c r="AZ468" s="286">
        <f t="shared" si="935"/>
        <v>0</v>
      </c>
      <c r="BA468" s="286">
        <f t="shared" si="935"/>
        <v>0</v>
      </c>
      <c r="BB468" s="150"/>
      <c r="BC468" s="287">
        <f t="shared" si="936"/>
        <v>25208.000000000007</v>
      </c>
      <c r="BD468" s="287">
        <f t="shared" si="936"/>
        <v>34304.800000000003</v>
      </c>
      <c r="BE468" s="333">
        <f t="shared" si="936"/>
        <v>61791.199999999997</v>
      </c>
      <c r="BF468" s="333">
        <f t="shared" si="936"/>
        <v>53837</v>
      </c>
      <c r="BG468" s="333">
        <f t="shared" si="936"/>
        <v>94966</v>
      </c>
      <c r="BH468" s="333">
        <f t="shared" si="936"/>
        <v>89823.3</v>
      </c>
      <c r="BI468" s="333">
        <f t="shared" si="936"/>
        <v>45319</v>
      </c>
      <c r="BJ468" s="333">
        <f t="shared" si="936"/>
        <v>222512</v>
      </c>
      <c r="BK468" s="333">
        <f t="shared" si="936"/>
        <v>10388.299999999999</v>
      </c>
      <c r="BL468" s="333">
        <f t="shared" si="936"/>
        <v>9115</v>
      </c>
      <c r="BM468" s="333">
        <f t="shared" si="936"/>
        <v>15704</v>
      </c>
      <c r="BN468" s="334">
        <f t="shared" si="894"/>
        <v>9</v>
      </c>
      <c r="BO468" s="87">
        <f t="shared" si="929"/>
        <v>2019</v>
      </c>
      <c r="BP468" s="87"/>
    </row>
    <row r="469" spans="1:68" s="35" customFormat="1" ht="10.5" customHeight="1" x14ac:dyDescent="0.2">
      <c r="A469" s="87" t="str">
        <f t="shared" si="924"/>
        <v>2019-20E4000000810</v>
      </c>
      <c r="B469" s="87" t="str">
        <f t="shared" si="896"/>
        <v>Y60</v>
      </c>
      <c r="C469" s="87" t="str">
        <f t="shared" si="897"/>
        <v>2019-20</v>
      </c>
      <c r="D469" s="35" t="s">
        <v>521</v>
      </c>
      <c r="E469" s="42"/>
      <c r="F469" s="86" t="str">
        <f t="shared" si="930"/>
        <v>Y60</v>
      </c>
      <c r="G469" s="86" t="str">
        <f t="shared" si="930"/>
        <v>E40000008</v>
      </c>
      <c r="H469" s="87" t="str">
        <f t="shared" si="930"/>
        <v>Midlands</v>
      </c>
      <c r="I469" s="292">
        <f t="shared" si="931"/>
        <v>527</v>
      </c>
      <c r="J469" s="292">
        <f t="shared" si="931"/>
        <v>173</v>
      </c>
      <c r="K469" s="292">
        <f t="shared" si="931"/>
        <v>94</v>
      </c>
      <c r="L469" s="292">
        <f t="shared" si="931"/>
        <v>55</v>
      </c>
      <c r="M469" s="292">
        <f t="shared" si="919"/>
        <v>0</v>
      </c>
      <c r="N469" s="292">
        <f t="shared" si="919"/>
        <v>0</v>
      </c>
      <c r="O469" s="292">
        <f t="shared" si="919"/>
        <v>0</v>
      </c>
      <c r="P469" s="292">
        <f t="shared" si="919"/>
        <v>0</v>
      </c>
      <c r="Q469" s="292">
        <f t="shared" si="932"/>
        <v>193</v>
      </c>
      <c r="R469" s="292">
        <f t="shared" si="932"/>
        <v>120</v>
      </c>
      <c r="S469" s="292">
        <f t="shared" si="920"/>
        <v>1427</v>
      </c>
      <c r="T469" s="293">
        <f t="shared" si="925"/>
        <v>778</v>
      </c>
      <c r="U469" s="290">
        <f t="shared" si="907"/>
        <v>83.770179948586119</v>
      </c>
      <c r="V469" s="290">
        <f t="shared" si="908"/>
        <v>73.786632390745496</v>
      </c>
      <c r="W469" s="290">
        <f t="shared" si="909"/>
        <v>127.11696658097686</v>
      </c>
      <c r="X469" s="289">
        <f t="shared" si="926"/>
        <v>943</v>
      </c>
      <c r="Y469" s="290">
        <f t="shared" si="901"/>
        <v>90.864687168610814</v>
      </c>
      <c r="Z469" s="290">
        <f t="shared" si="902"/>
        <v>42.914103923647929</v>
      </c>
      <c r="AA469" s="290">
        <f t="shared" si="903"/>
        <v>225.88335100742313</v>
      </c>
      <c r="AB469" s="289">
        <f t="shared" si="927"/>
        <v>115</v>
      </c>
      <c r="AC469" s="290">
        <f t="shared" si="904"/>
        <v>60.491304347826087</v>
      </c>
      <c r="AD469" s="290">
        <f t="shared" si="905"/>
        <v>54.608695652173914</v>
      </c>
      <c r="AE469" s="290">
        <f t="shared" si="906"/>
        <v>109.52173913043478</v>
      </c>
      <c r="AF469" s="287">
        <f t="shared" si="928"/>
        <v>273</v>
      </c>
      <c r="AG469" s="288">
        <f t="shared" si="910"/>
        <v>128.97435897435872</v>
      </c>
      <c r="AH469" s="288">
        <f t="shared" si="911"/>
        <v>172.15128205128207</v>
      </c>
      <c r="AI469" s="287">
        <f t="shared" si="933"/>
        <v>234</v>
      </c>
      <c r="AJ469" s="284">
        <f t="shared" si="933"/>
        <v>349</v>
      </c>
      <c r="AK469" s="284">
        <f t="shared" si="933"/>
        <v>376</v>
      </c>
      <c r="AL469" s="284"/>
      <c r="AM469" s="284"/>
      <c r="AN469" s="284">
        <f t="shared" si="934"/>
        <v>0</v>
      </c>
      <c r="AO469" s="284">
        <f t="shared" si="934"/>
        <v>0</v>
      </c>
      <c r="AP469" s="291">
        <f t="shared" si="921"/>
        <v>0</v>
      </c>
      <c r="AQ469" s="291">
        <f t="shared" si="921"/>
        <v>0</v>
      </c>
      <c r="AR469" s="292">
        <f t="shared" si="935"/>
        <v>55</v>
      </c>
      <c r="AS469" s="292">
        <f t="shared" si="935"/>
        <v>517</v>
      </c>
      <c r="AT469" s="292">
        <f t="shared" si="935"/>
        <v>28</v>
      </c>
      <c r="AU469" s="292">
        <f t="shared" si="935"/>
        <v>90</v>
      </c>
      <c r="AV469" s="286">
        <f t="shared" si="935"/>
        <v>0</v>
      </c>
      <c r="AW469" s="286">
        <f t="shared" si="935"/>
        <v>0</v>
      </c>
      <c r="AX469" s="286">
        <f t="shared" si="935"/>
        <v>0</v>
      </c>
      <c r="AY469" s="286">
        <f t="shared" si="935"/>
        <v>0</v>
      </c>
      <c r="AZ469" s="286">
        <f t="shared" si="935"/>
        <v>0</v>
      </c>
      <c r="BA469" s="286">
        <f t="shared" si="935"/>
        <v>0</v>
      </c>
      <c r="BB469" s="150"/>
      <c r="BC469" s="287">
        <f t="shared" si="936"/>
        <v>30179.999999999938</v>
      </c>
      <c r="BD469" s="287">
        <f t="shared" si="936"/>
        <v>40283.4</v>
      </c>
      <c r="BE469" s="333">
        <f t="shared" si="936"/>
        <v>65173.200000000004</v>
      </c>
      <c r="BF469" s="333">
        <f t="shared" si="936"/>
        <v>57406</v>
      </c>
      <c r="BG469" s="333">
        <f t="shared" si="936"/>
        <v>98897</v>
      </c>
      <c r="BH469" s="333">
        <f t="shared" si="936"/>
        <v>85685.4</v>
      </c>
      <c r="BI469" s="333">
        <f t="shared" si="936"/>
        <v>40468</v>
      </c>
      <c r="BJ469" s="333">
        <f t="shared" si="936"/>
        <v>213008</v>
      </c>
      <c r="BK469" s="333">
        <f t="shared" si="936"/>
        <v>6956.5</v>
      </c>
      <c r="BL469" s="333">
        <f t="shared" si="936"/>
        <v>6280</v>
      </c>
      <c r="BM469" s="333">
        <f t="shared" si="936"/>
        <v>12595</v>
      </c>
      <c r="BN469" s="334">
        <f t="shared" si="894"/>
        <v>10</v>
      </c>
      <c r="BO469" s="87">
        <f t="shared" si="929"/>
        <v>2019</v>
      </c>
      <c r="BP469" s="87"/>
    </row>
    <row r="470" spans="1:68" s="35" customFormat="1" ht="10.5" customHeight="1" x14ac:dyDescent="0.2">
      <c r="A470" s="87" t="str">
        <f t="shared" si="924"/>
        <v>2019-20E4000000811</v>
      </c>
      <c r="B470" s="87" t="str">
        <f t="shared" si="896"/>
        <v>Y60</v>
      </c>
      <c r="C470" s="87" t="str">
        <f t="shared" si="897"/>
        <v>2019-20</v>
      </c>
      <c r="D470" s="35" t="s">
        <v>522</v>
      </c>
      <c r="E470" s="42"/>
      <c r="F470" s="86" t="str">
        <f t="shared" si="930"/>
        <v>Y60</v>
      </c>
      <c r="G470" s="86" t="str">
        <f t="shared" si="930"/>
        <v>E40000008</v>
      </c>
      <c r="H470" s="87" t="str">
        <f t="shared" si="930"/>
        <v>Midlands</v>
      </c>
      <c r="I470" s="292">
        <f t="shared" si="931"/>
        <v>554</v>
      </c>
      <c r="J470" s="292">
        <f t="shared" si="931"/>
        <v>160</v>
      </c>
      <c r="K470" s="292">
        <f t="shared" si="931"/>
        <v>63</v>
      </c>
      <c r="L470" s="292">
        <f t="shared" si="931"/>
        <v>33</v>
      </c>
      <c r="M470" s="292">
        <f t="shared" si="919"/>
        <v>0</v>
      </c>
      <c r="N470" s="292">
        <f t="shared" si="919"/>
        <v>0</v>
      </c>
      <c r="O470" s="292">
        <f t="shared" si="919"/>
        <v>0</v>
      </c>
      <c r="P470" s="292">
        <f t="shared" si="919"/>
        <v>0</v>
      </c>
      <c r="Q470" s="292">
        <f t="shared" si="932"/>
        <v>0</v>
      </c>
      <c r="R470" s="292">
        <f t="shared" si="932"/>
        <v>0</v>
      </c>
      <c r="S470" s="292">
        <f t="shared" si="920"/>
        <v>1602</v>
      </c>
      <c r="T470" s="293">
        <f t="shared" si="925"/>
        <v>773</v>
      </c>
      <c r="U470" s="290">
        <f t="shared" si="907"/>
        <v>87.068046571798192</v>
      </c>
      <c r="V470" s="290">
        <f t="shared" si="908"/>
        <v>75.711513583441132</v>
      </c>
      <c r="W470" s="290">
        <f t="shared" si="909"/>
        <v>140.17205692108666</v>
      </c>
      <c r="X470" s="289">
        <f t="shared" si="926"/>
        <v>941</v>
      </c>
      <c r="Y470" s="290">
        <f t="shared" si="901"/>
        <v>100.39415515409138</v>
      </c>
      <c r="Z470" s="290">
        <f t="shared" si="902"/>
        <v>50.110520722635492</v>
      </c>
      <c r="AA470" s="290">
        <f t="shared" si="903"/>
        <v>254.0106269925611</v>
      </c>
      <c r="AB470" s="289">
        <f t="shared" si="927"/>
        <v>119</v>
      </c>
      <c r="AC470" s="290">
        <f t="shared" si="904"/>
        <v>61.419327731092437</v>
      </c>
      <c r="AD470" s="290">
        <f t="shared" si="905"/>
        <v>55.218487394957982</v>
      </c>
      <c r="AE470" s="290">
        <f t="shared" si="906"/>
        <v>100.79831932773109</v>
      </c>
      <c r="AF470" s="287">
        <f t="shared" si="928"/>
        <v>276</v>
      </c>
      <c r="AG470" s="288">
        <f t="shared" si="910"/>
        <v>133.58119658119668</v>
      </c>
      <c r="AH470" s="288">
        <f t="shared" si="911"/>
        <v>196.73333333333332</v>
      </c>
      <c r="AI470" s="287">
        <f t="shared" si="933"/>
        <v>234</v>
      </c>
      <c r="AJ470" s="284">
        <f t="shared" si="933"/>
        <v>0</v>
      </c>
      <c r="AK470" s="284">
        <f t="shared" si="933"/>
        <v>0</v>
      </c>
      <c r="AL470" s="284"/>
      <c r="AM470" s="284"/>
      <c r="AN470" s="284">
        <f t="shared" si="934"/>
        <v>2404</v>
      </c>
      <c r="AO470" s="284">
        <f t="shared" si="934"/>
        <v>2427</v>
      </c>
      <c r="AP470" s="291">
        <f t="shared" si="921"/>
        <v>0</v>
      </c>
      <c r="AQ470" s="291">
        <f t="shared" si="921"/>
        <v>0</v>
      </c>
      <c r="AR470" s="292">
        <f t="shared" si="935"/>
        <v>45</v>
      </c>
      <c r="AS470" s="292">
        <f t="shared" si="935"/>
        <v>543</v>
      </c>
      <c r="AT470" s="292">
        <f t="shared" si="935"/>
        <v>17</v>
      </c>
      <c r="AU470" s="292">
        <f t="shared" si="935"/>
        <v>58</v>
      </c>
      <c r="AV470" s="286">
        <f t="shared" si="935"/>
        <v>0</v>
      </c>
      <c r="AW470" s="286">
        <f t="shared" si="935"/>
        <v>0</v>
      </c>
      <c r="AX470" s="286">
        <f t="shared" si="935"/>
        <v>0</v>
      </c>
      <c r="AY470" s="286">
        <f t="shared" si="935"/>
        <v>0</v>
      </c>
      <c r="AZ470" s="286">
        <f t="shared" si="935"/>
        <v>0</v>
      </c>
      <c r="BA470" s="286">
        <f t="shared" si="935"/>
        <v>0</v>
      </c>
      <c r="BB470" s="150"/>
      <c r="BC470" s="287">
        <f t="shared" si="936"/>
        <v>31258.000000000022</v>
      </c>
      <c r="BD470" s="287">
        <f t="shared" si="936"/>
        <v>46035.6</v>
      </c>
      <c r="BE470" s="333">
        <f t="shared" si="936"/>
        <v>67303.600000000006</v>
      </c>
      <c r="BF470" s="333">
        <f t="shared" si="936"/>
        <v>58525</v>
      </c>
      <c r="BG470" s="333">
        <f t="shared" si="936"/>
        <v>108353</v>
      </c>
      <c r="BH470" s="333">
        <f t="shared" si="936"/>
        <v>94470.9</v>
      </c>
      <c r="BI470" s="333">
        <f t="shared" si="936"/>
        <v>47154</v>
      </c>
      <c r="BJ470" s="333">
        <f t="shared" si="936"/>
        <v>239024</v>
      </c>
      <c r="BK470" s="333">
        <f t="shared" si="936"/>
        <v>7308.9</v>
      </c>
      <c r="BL470" s="333">
        <f t="shared" si="936"/>
        <v>6571</v>
      </c>
      <c r="BM470" s="333">
        <f t="shared" si="936"/>
        <v>11995</v>
      </c>
      <c r="BN470" s="334">
        <f t="shared" si="894"/>
        <v>11</v>
      </c>
      <c r="BO470" s="87">
        <f t="shared" si="929"/>
        <v>2019</v>
      </c>
      <c r="BP470" s="87"/>
    </row>
    <row r="471" spans="1:68" s="35" customFormat="1" ht="10.5" customHeight="1" x14ac:dyDescent="0.2">
      <c r="A471" s="87" t="str">
        <f t="shared" si="924"/>
        <v>2019-20E4000000812</v>
      </c>
      <c r="B471" s="87" t="str">
        <f t="shared" si="896"/>
        <v>Y60</v>
      </c>
      <c r="C471" s="87" t="str">
        <f t="shared" si="897"/>
        <v>2019-20</v>
      </c>
      <c r="D471" s="35" t="s">
        <v>523</v>
      </c>
      <c r="E471" s="42"/>
      <c r="F471" s="86" t="str">
        <f t="shared" si="930"/>
        <v>Y60</v>
      </c>
      <c r="G471" s="86" t="str">
        <f t="shared" si="930"/>
        <v>E40000008</v>
      </c>
      <c r="H471" s="87" t="str">
        <f t="shared" si="930"/>
        <v>Midlands</v>
      </c>
      <c r="I471" s="292">
        <f t="shared" si="931"/>
        <v>675</v>
      </c>
      <c r="J471" s="292">
        <f t="shared" si="931"/>
        <v>201</v>
      </c>
      <c r="K471" s="292">
        <f t="shared" si="931"/>
        <v>85</v>
      </c>
      <c r="L471" s="292">
        <f t="shared" si="931"/>
        <v>38</v>
      </c>
      <c r="M471" s="292">
        <f t="shared" ref="M471:P490" si="937">SUMIFS(M$729:M$10135, $BN$729:$BN$10135, $BN471,$BO$729:$BO$10135, $BO471, $B$729:$B$10135, $B471)</f>
        <v>0</v>
      </c>
      <c r="N471" s="292">
        <f t="shared" si="937"/>
        <v>0</v>
      </c>
      <c r="O471" s="292">
        <f t="shared" si="937"/>
        <v>0</v>
      </c>
      <c r="P471" s="292">
        <f t="shared" si="937"/>
        <v>0</v>
      </c>
      <c r="Q471" s="292">
        <f t="shared" si="932"/>
        <v>0</v>
      </c>
      <c r="R471" s="292">
        <f t="shared" si="932"/>
        <v>0</v>
      </c>
      <c r="S471" s="292">
        <f t="shared" si="920"/>
        <v>1923</v>
      </c>
      <c r="T471" s="293">
        <f t="shared" si="925"/>
        <v>808</v>
      </c>
      <c r="U471" s="290">
        <f t="shared" si="907"/>
        <v>94.919306930693054</v>
      </c>
      <c r="V471" s="290">
        <f t="shared" si="908"/>
        <v>79.841584158415841</v>
      </c>
      <c r="W471" s="290">
        <f t="shared" si="909"/>
        <v>151.04331683168317</v>
      </c>
      <c r="X471" s="289">
        <f t="shared" si="926"/>
        <v>958</v>
      </c>
      <c r="Y471" s="290">
        <f t="shared" si="901"/>
        <v>99.024843423799567</v>
      </c>
      <c r="Z471" s="290">
        <f t="shared" si="902"/>
        <v>48.462421711899793</v>
      </c>
      <c r="AA471" s="290">
        <f t="shared" si="903"/>
        <v>248.98851774530272</v>
      </c>
      <c r="AB471" s="289">
        <f t="shared" si="927"/>
        <v>142</v>
      </c>
      <c r="AC471" s="290">
        <f t="shared" si="904"/>
        <v>64.774647887323937</v>
      </c>
      <c r="AD471" s="290">
        <f t="shared" si="905"/>
        <v>56.75352112676056</v>
      </c>
      <c r="AE471" s="290">
        <f t="shared" si="906"/>
        <v>110.25352112676056</v>
      </c>
      <c r="AF471" s="287">
        <f t="shared" si="928"/>
        <v>286</v>
      </c>
      <c r="AG471" s="288">
        <f t="shared" si="910"/>
        <v>135.24081632653085</v>
      </c>
      <c r="AH471" s="288">
        <f t="shared" si="911"/>
        <v>187.97469387755103</v>
      </c>
      <c r="AI471" s="287">
        <f t="shared" si="933"/>
        <v>245</v>
      </c>
      <c r="AJ471" s="284">
        <f t="shared" si="933"/>
        <v>0</v>
      </c>
      <c r="AK471" s="284">
        <f t="shared" si="933"/>
        <v>0</v>
      </c>
      <c r="AL471" s="284"/>
      <c r="AM471" s="284"/>
      <c r="AN471" s="284">
        <f t="shared" si="934"/>
        <v>0</v>
      </c>
      <c r="AO471" s="284">
        <f t="shared" si="934"/>
        <v>0</v>
      </c>
      <c r="AP471" s="291">
        <f t="shared" ref="AP471:AQ490" si="938">SUMIFS(AP$729:AP$10135, $BN$729:$BN$10135, $BN471,$BO$729:$BO$10135, $BO471, $B$729:$B$10135, $B471)</f>
        <v>2116</v>
      </c>
      <c r="AQ471" s="291">
        <f t="shared" si="938"/>
        <v>2454</v>
      </c>
      <c r="AR471" s="292">
        <f t="shared" si="935"/>
        <v>50</v>
      </c>
      <c r="AS471" s="292">
        <f t="shared" si="935"/>
        <v>662</v>
      </c>
      <c r="AT471" s="292">
        <f t="shared" si="935"/>
        <v>25</v>
      </c>
      <c r="AU471" s="292">
        <f t="shared" si="935"/>
        <v>83</v>
      </c>
      <c r="AV471" s="286">
        <f t="shared" si="935"/>
        <v>0</v>
      </c>
      <c r="AW471" s="286">
        <f t="shared" si="935"/>
        <v>0</v>
      </c>
      <c r="AX471" s="286">
        <f t="shared" si="935"/>
        <v>0</v>
      </c>
      <c r="AY471" s="286">
        <f t="shared" si="935"/>
        <v>0</v>
      </c>
      <c r="AZ471" s="286">
        <f t="shared" si="935"/>
        <v>0</v>
      </c>
      <c r="BA471" s="286">
        <f t="shared" si="935"/>
        <v>0</v>
      </c>
      <c r="BB471" s="150"/>
      <c r="BC471" s="287">
        <f t="shared" si="936"/>
        <v>33134.000000000058</v>
      </c>
      <c r="BD471" s="287">
        <f t="shared" si="936"/>
        <v>46053.8</v>
      </c>
      <c r="BE471" s="333">
        <f t="shared" si="936"/>
        <v>76694.799999999988</v>
      </c>
      <c r="BF471" s="333">
        <f t="shared" si="936"/>
        <v>64512</v>
      </c>
      <c r="BG471" s="333">
        <f t="shared" si="936"/>
        <v>122043</v>
      </c>
      <c r="BH471" s="333">
        <f t="shared" si="936"/>
        <v>94865.799999999988</v>
      </c>
      <c r="BI471" s="333">
        <f t="shared" si="936"/>
        <v>46427</v>
      </c>
      <c r="BJ471" s="333">
        <f t="shared" si="936"/>
        <v>238531</v>
      </c>
      <c r="BK471" s="333">
        <f t="shared" si="936"/>
        <v>9198</v>
      </c>
      <c r="BL471" s="333">
        <f t="shared" si="936"/>
        <v>8059</v>
      </c>
      <c r="BM471" s="333">
        <f t="shared" si="936"/>
        <v>15656</v>
      </c>
      <c r="BN471" s="334">
        <f t="shared" si="894"/>
        <v>12</v>
      </c>
      <c r="BO471" s="87">
        <f t="shared" si="929"/>
        <v>2019</v>
      </c>
      <c r="BP471" s="87"/>
    </row>
    <row r="472" spans="1:68" s="35" customFormat="1" ht="10.5" customHeight="1" x14ac:dyDescent="0.2">
      <c r="A472" s="87" t="str">
        <f t="shared" si="924"/>
        <v>2019-20E400000081</v>
      </c>
      <c r="B472" s="87" t="str">
        <f t="shared" si="896"/>
        <v>Y60</v>
      </c>
      <c r="C472" s="87" t="str">
        <f t="shared" si="897"/>
        <v>2019-20</v>
      </c>
      <c r="D472" s="35" t="s">
        <v>524</v>
      </c>
      <c r="E472" s="42"/>
      <c r="F472" s="86" t="str">
        <f t="shared" si="930"/>
        <v>Y60</v>
      </c>
      <c r="G472" s="86" t="str">
        <f t="shared" si="930"/>
        <v>E40000008</v>
      </c>
      <c r="H472" s="87" t="str">
        <f t="shared" si="930"/>
        <v>Midlands</v>
      </c>
      <c r="I472" s="292">
        <f t="shared" si="931"/>
        <v>612</v>
      </c>
      <c r="J472" s="292">
        <f t="shared" si="931"/>
        <v>204</v>
      </c>
      <c r="K472" s="292">
        <f t="shared" si="931"/>
        <v>95</v>
      </c>
      <c r="L472" s="292">
        <f t="shared" si="931"/>
        <v>53</v>
      </c>
      <c r="M472" s="292">
        <f t="shared" si="937"/>
        <v>0</v>
      </c>
      <c r="N472" s="292">
        <f t="shared" si="937"/>
        <v>0</v>
      </c>
      <c r="O472" s="292">
        <f t="shared" si="937"/>
        <v>0</v>
      </c>
      <c r="P472" s="292">
        <f t="shared" si="937"/>
        <v>0</v>
      </c>
      <c r="Q472" s="292">
        <f t="shared" si="932"/>
        <v>232</v>
      </c>
      <c r="R472" s="292">
        <f t="shared" si="932"/>
        <v>120</v>
      </c>
      <c r="S472" s="292">
        <f t="shared" si="920"/>
        <v>1737</v>
      </c>
      <c r="T472" s="293">
        <f t="shared" si="925"/>
        <v>828</v>
      </c>
      <c r="U472" s="290">
        <f t="shared" si="907"/>
        <v>81.037681159420288</v>
      </c>
      <c r="V472" s="290">
        <f t="shared" si="908"/>
        <v>70.898550724637687</v>
      </c>
      <c r="W472" s="290">
        <f t="shared" si="909"/>
        <v>122.76811594202898</v>
      </c>
      <c r="X472" s="289">
        <f t="shared" si="926"/>
        <v>1005</v>
      </c>
      <c r="Y472" s="290">
        <f t="shared" si="901"/>
        <v>97.214825870646763</v>
      </c>
      <c r="Z472" s="290">
        <f t="shared" si="902"/>
        <v>46.330348258706465</v>
      </c>
      <c r="AA472" s="290">
        <f t="shared" si="903"/>
        <v>244.32139303482586</v>
      </c>
      <c r="AB472" s="289">
        <f t="shared" si="927"/>
        <v>146</v>
      </c>
      <c r="AC472" s="290">
        <f t="shared" si="904"/>
        <v>62.109589041095887</v>
      </c>
      <c r="AD472" s="290">
        <f t="shared" si="905"/>
        <v>57.821917808219176</v>
      </c>
      <c r="AE472" s="290">
        <f t="shared" si="906"/>
        <v>108.71917808219177</v>
      </c>
      <c r="AF472" s="287">
        <f t="shared" si="928"/>
        <v>298</v>
      </c>
      <c r="AG472" s="288">
        <f t="shared" si="910"/>
        <v>125.1159999999998</v>
      </c>
      <c r="AH472" s="288">
        <f t="shared" si="911"/>
        <v>162.13200000000001</v>
      </c>
      <c r="AI472" s="287">
        <f t="shared" si="933"/>
        <v>250</v>
      </c>
      <c r="AJ472" s="284">
        <f t="shared" si="933"/>
        <v>352</v>
      </c>
      <c r="AK472" s="284">
        <f t="shared" si="933"/>
        <v>404</v>
      </c>
      <c r="AL472" s="284"/>
      <c r="AM472" s="284"/>
      <c r="AN472" s="284">
        <f t="shared" si="934"/>
        <v>0</v>
      </c>
      <c r="AO472" s="284">
        <f t="shared" si="934"/>
        <v>0</v>
      </c>
      <c r="AP472" s="291">
        <f t="shared" si="938"/>
        <v>0</v>
      </c>
      <c r="AQ472" s="291">
        <f t="shared" si="938"/>
        <v>0</v>
      </c>
      <c r="AR472" s="292">
        <f t="shared" si="935"/>
        <v>62</v>
      </c>
      <c r="AS472" s="292">
        <f t="shared" si="935"/>
        <v>608</v>
      </c>
      <c r="AT472" s="292">
        <f t="shared" si="935"/>
        <v>27</v>
      </c>
      <c r="AU472" s="292">
        <f t="shared" si="935"/>
        <v>95</v>
      </c>
      <c r="AV472" s="286">
        <f t="shared" si="935"/>
        <v>0</v>
      </c>
      <c r="AW472" s="286">
        <f t="shared" si="935"/>
        <v>0</v>
      </c>
      <c r="AX472" s="286">
        <f t="shared" si="935"/>
        <v>0</v>
      </c>
      <c r="AY472" s="286">
        <f t="shared" si="935"/>
        <v>0</v>
      </c>
      <c r="AZ472" s="286">
        <f t="shared" si="935"/>
        <v>0</v>
      </c>
      <c r="BA472" s="286">
        <f t="shared" si="935"/>
        <v>0</v>
      </c>
      <c r="BB472" s="150"/>
      <c r="BC472" s="287">
        <f t="shared" si="936"/>
        <v>31278.999999999949</v>
      </c>
      <c r="BD472" s="287">
        <f t="shared" si="936"/>
        <v>40533</v>
      </c>
      <c r="BE472" s="333">
        <f t="shared" si="936"/>
        <v>67099.199999999997</v>
      </c>
      <c r="BF472" s="333">
        <f t="shared" si="936"/>
        <v>58704</v>
      </c>
      <c r="BG472" s="333">
        <f t="shared" si="936"/>
        <v>101652</v>
      </c>
      <c r="BH472" s="333">
        <f t="shared" si="936"/>
        <v>97700.9</v>
      </c>
      <c r="BI472" s="333">
        <f t="shared" si="936"/>
        <v>46562</v>
      </c>
      <c r="BJ472" s="333">
        <f t="shared" si="936"/>
        <v>245543</v>
      </c>
      <c r="BK472" s="333">
        <f t="shared" si="936"/>
        <v>9068</v>
      </c>
      <c r="BL472" s="333">
        <f t="shared" si="936"/>
        <v>8442</v>
      </c>
      <c r="BM472" s="333">
        <f t="shared" si="936"/>
        <v>15873</v>
      </c>
      <c r="BN472" s="334">
        <f t="shared" si="894"/>
        <v>1</v>
      </c>
      <c r="BO472" s="87">
        <f t="shared" si="929"/>
        <v>2020</v>
      </c>
      <c r="BP472" s="87"/>
    </row>
    <row r="473" spans="1:68" s="35" customFormat="1" ht="10.5" customHeight="1" x14ac:dyDescent="0.2">
      <c r="A473" s="87" t="str">
        <f t="shared" si="924"/>
        <v>2019-20E400000082</v>
      </c>
      <c r="B473" s="87" t="str">
        <f t="shared" si="896"/>
        <v>Y60</v>
      </c>
      <c r="C473" s="87" t="str">
        <f t="shared" si="897"/>
        <v>2019-20</v>
      </c>
      <c r="D473" s="35" t="s">
        <v>525</v>
      </c>
      <c r="E473" s="42"/>
      <c r="F473" s="86" t="str">
        <f t="shared" si="930"/>
        <v>Y60</v>
      </c>
      <c r="G473" s="86" t="str">
        <f t="shared" si="930"/>
        <v>E40000008</v>
      </c>
      <c r="H473" s="87" t="str">
        <f t="shared" si="930"/>
        <v>Midlands</v>
      </c>
      <c r="I473" s="292">
        <f t="shared" si="931"/>
        <v>483</v>
      </c>
      <c r="J473" s="292">
        <f t="shared" si="931"/>
        <v>151</v>
      </c>
      <c r="K473" s="292">
        <f t="shared" si="931"/>
        <v>81</v>
      </c>
      <c r="L473" s="292">
        <f t="shared" si="931"/>
        <v>40</v>
      </c>
      <c r="M473" s="292">
        <f t="shared" si="937"/>
        <v>0</v>
      </c>
      <c r="N473" s="292">
        <f t="shared" si="937"/>
        <v>0</v>
      </c>
      <c r="O473" s="292">
        <f t="shared" si="937"/>
        <v>0</v>
      </c>
      <c r="P473" s="292">
        <f t="shared" si="937"/>
        <v>0</v>
      </c>
      <c r="Q473" s="292">
        <f t="shared" si="932"/>
        <v>0</v>
      </c>
      <c r="R473" s="292">
        <f t="shared" si="932"/>
        <v>0</v>
      </c>
      <c r="S473" s="292">
        <f t="shared" si="920"/>
        <v>1438</v>
      </c>
      <c r="T473" s="293">
        <f t="shared" si="925"/>
        <v>764</v>
      </c>
      <c r="U473" s="290">
        <f t="shared" si="907"/>
        <v>79.556020942408381</v>
      </c>
      <c r="V473" s="290">
        <f t="shared" si="908"/>
        <v>71.356020942408378</v>
      </c>
      <c r="W473" s="290">
        <f t="shared" si="909"/>
        <v>118.66753926701571</v>
      </c>
      <c r="X473" s="289">
        <f t="shared" si="926"/>
        <v>905</v>
      </c>
      <c r="Y473" s="290">
        <f t="shared" si="901"/>
        <v>97.709834254143644</v>
      </c>
      <c r="Z473" s="290">
        <f t="shared" si="902"/>
        <v>47.382320441988952</v>
      </c>
      <c r="AA473" s="290">
        <f t="shared" si="903"/>
        <v>250.15690607734805</v>
      </c>
      <c r="AB473" s="289">
        <f t="shared" si="927"/>
        <v>125</v>
      </c>
      <c r="AC473" s="290">
        <f t="shared" si="904"/>
        <v>59.466400000000007</v>
      </c>
      <c r="AD473" s="290">
        <f t="shared" si="905"/>
        <v>51.552</v>
      </c>
      <c r="AE473" s="290">
        <f t="shared" si="906"/>
        <v>95.671999999999997</v>
      </c>
      <c r="AF473" s="287">
        <f t="shared" si="928"/>
        <v>262</v>
      </c>
      <c r="AG473" s="288">
        <f t="shared" si="910"/>
        <v>127.13023255813964</v>
      </c>
      <c r="AH473" s="288">
        <f t="shared" si="911"/>
        <v>171.11627906976744</v>
      </c>
      <c r="AI473" s="287">
        <f t="shared" si="933"/>
        <v>215</v>
      </c>
      <c r="AJ473" s="284">
        <f t="shared" si="933"/>
        <v>0</v>
      </c>
      <c r="AK473" s="284">
        <f t="shared" si="933"/>
        <v>0</v>
      </c>
      <c r="AL473" s="284"/>
      <c r="AM473" s="284"/>
      <c r="AN473" s="284">
        <f t="shared" si="934"/>
        <v>2211</v>
      </c>
      <c r="AO473" s="284">
        <f t="shared" si="934"/>
        <v>2257</v>
      </c>
      <c r="AP473" s="291">
        <f t="shared" si="938"/>
        <v>0</v>
      </c>
      <c r="AQ473" s="291">
        <f t="shared" si="938"/>
        <v>0</v>
      </c>
      <c r="AR473" s="292">
        <f t="shared" si="935"/>
        <v>35</v>
      </c>
      <c r="AS473" s="292">
        <f t="shared" si="935"/>
        <v>473</v>
      </c>
      <c r="AT473" s="292">
        <f t="shared" si="935"/>
        <v>16</v>
      </c>
      <c r="AU473" s="292">
        <f t="shared" si="935"/>
        <v>78</v>
      </c>
      <c r="AV473" s="286">
        <f t="shared" si="935"/>
        <v>0</v>
      </c>
      <c r="AW473" s="286">
        <f t="shared" si="935"/>
        <v>0</v>
      </c>
      <c r="AX473" s="286">
        <f t="shared" si="935"/>
        <v>0</v>
      </c>
      <c r="AY473" s="286">
        <f t="shared" si="935"/>
        <v>0</v>
      </c>
      <c r="AZ473" s="286">
        <f t="shared" si="935"/>
        <v>0</v>
      </c>
      <c r="BA473" s="286">
        <f t="shared" si="935"/>
        <v>0</v>
      </c>
      <c r="BB473" s="150"/>
      <c r="BC473" s="287">
        <f t="shared" si="936"/>
        <v>27333.000000000022</v>
      </c>
      <c r="BD473" s="287">
        <f t="shared" si="936"/>
        <v>36790</v>
      </c>
      <c r="BE473" s="333">
        <f t="shared" si="936"/>
        <v>60780.800000000003</v>
      </c>
      <c r="BF473" s="333">
        <f t="shared" si="936"/>
        <v>54516</v>
      </c>
      <c r="BG473" s="333">
        <f t="shared" si="936"/>
        <v>90662</v>
      </c>
      <c r="BH473" s="333">
        <f t="shared" si="936"/>
        <v>88427.4</v>
      </c>
      <c r="BI473" s="333">
        <f t="shared" si="936"/>
        <v>42881</v>
      </c>
      <c r="BJ473" s="333">
        <f t="shared" si="936"/>
        <v>226392</v>
      </c>
      <c r="BK473" s="333">
        <f t="shared" si="936"/>
        <v>7433.3000000000011</v>
      </c>
      <c r="BL473" s="333">
        <f t="shared" si="936"/>
        <v>6444</v>
      </c>
      <c r="BM473" s="333">
        <f t="shared" si="936"/>
        <v>11959</v>
      </c>
      <c r="BN473" s="334">
        <f t="shared" si="894"/>
        <v>2</v>
      </c>
      <c r="BO473" s="87">
        <f t="shared" si="929"/>
        <v>2020</v>
      </c>
      <c r="BP473" s="87"/>
    </row>
    <row r="474" spans="1:68" s="35" customFormat="1" ht="10.5" customHeight="1" x14ac:dyDescent="0.2">
      <c r="A474" s="87" t="str">
        <f t="shared" si="924"/>
        <v>2019-20E400000083</v>
      </c>
      <c r="B474" s="87" t="str">
        <f t="shared" si="896"/>
        <v>Y60</v>
      </c>
      <c r="C474" s="87" t="str">
        <f t="shared" si="897"/>
        <v>2019-20</v>
      </c>
      <c r="D474" s="35" t="s">
        <v>526</v>
      </c>
      <c r="E474" s="42"/>
      <c r="F474" s="86" t="str">
        <f t="shared" si="930"/>
        <v>Y60</v>
      </c>
      <c r="G474" s="86" t="str">
        <f>G473</f>
        <v>E40000008</v>
      </c>
      <c r="H474" s="87" t="str">
        <f>H473</f>
        <v>Midlands</v>
      </c>
      <c r="I474" s="292">
        <f t="shared" si="931"/>
        <v>631</v>
      </c>
      <c r="J474" s="292">
        <f t="shared" si="931"/>
        <v>174</v>
      </c>
      <c r="K474" s="292">
        <f t="shared" si="931"/>
        <v>82</v>
      </c>
      <c r="L474" s="292">
        <f t="shared" si="931"/>
        <v>46</v>
      </c>
      <c r="M474" s="292">
        <f t="shared" si="937"/>
        <v>0</v>
      </c>
      <c r="N474" s="292">
        <f t="shared" si="937"/>
        <v>0</v>
      </c>
      <c r="O474" s="292">
        <f t="shared" si="937"/>
        <v>0</v>
      </c>
      <c r="P474" s="292">
        <f t="shared" si="937"/>
        <v>0</v>
      </c>
      <c r="Q474" s="292">
        <f t="shared" si="932"/>
        <v>0</v>
      </c>
      <c r="R474" s="292">
        <f t="shared" si="932"/>
        <v>0</v>
      </c>
      <c r="S474" s="292">
        <f t="shared" si="920"/>
        <v>1856</v>
      </c>
      <c r="T474" s="293">
        <f t="shared" si="925"/>
        <v>690</v>
      </c>
      <c r="U474" s="290">
        <f t="shared" si="907"/>
        <v>82.944347826086954</v>
      </c>
      <c r="V474" s="290">
        <f t="shared" si="908"/>
        <v>73.0231884057971</v>
      </c>
      <c r="W474" s="290">
        <f t="shared" si="909"/>
        <v>123.46376811594203</v>
      </c>
      <c r="X474" s="289">
        <f t="shared" si="926"/>
        <v>871</v>
      </c>
      <c r="Y474" s="290">
        <f t="shared" si="901"/>
        <v>87.094374282434003</v>
      </c>
      <c r="Z474" s="290">
        <f t="shared" si="902"/>
        <v>44.820895522388057</v>
      </c>
      <c r="AA474" s="290">
        <f t="shared" si="903"/>
        <v>201.94374282433984</v>
      </c>
      <c r="AB474" s="289">
        <f t="shared" si="927"/>
        <v>109</v>
      </c>
      <c r="AC474" s="290">
        <f t="shared" si="904"/>
        <v>60.832110091743118</v>
      </c>
      <c r="AD474" s="290">
        <f t="shared" si="905"/>
        <v>55.853211009174309</v>
      </c>
      <c r="AE474" s="290">
        <f t="shared" si="906"/>
        <v>105.02752293577981</v>
      </c>
      <c r="AF474" s="287">
        <f t="shared" si="928"/>
        <v>277</v>
      </c>
      <c r="AG474" s="288">
        <f t="shared" si="910"/>
        <v>126.06779661016942</v>
      </c>
      <c r="AH474" s="288">
        <f t="shared" si="911"/>
        <v>176.11440677966101</v>
      </c>
      <c r="AI474" s="287">
        <f t="shared" si="933"/>
        <v>236</v>
      </c>
      <c r="AJ474" s="284">
        <f t="shared" si="933"/>
        <v>0</v>
      </c>
      <c r="AK474" s="284">
        <f t="shared" si="933"/>
        <v>0</v>
      </c>
      <c r="AL474" s="284"/>
      <c r="AM474" s="284"/>
      <c r="AN474" s="284">
        <f t="shared" si="934"/>
        <v>0</v>
      </c>
      <c r="AO474" s="284">
        <f t="shared" si="934"/>
        <v>0</v>
      </c>
      <c r="AP474" s="291">
        <f t="shared" si="938"/>
        <v>1329</v>
      </c>
      <c r="AQ474" s="291">
        <f t="shared" si="938"/>
        <v>1513</v>
      </c>
      <c r="AR474" s="292">
        <f t="shared" si="935"/>
        <v>53</v>
      </c>
      <c r="AS474" s="292">
        <f t="shared" si="935"/>
        <v>618</v>
      </c>
      <c r="AT474" s="292">
        <f t="shared" si="935"/>
        <v>25</v>
      </c>
      <c r="AU474" s="292">
        <f t="shared" si="935"/>
        <v>78</v>
      </c>
      <c r="AV474" s="286">
        <f t="shared" si="935"/>
        <v>0</v>
      </c>
      <c r="AW474" s="286">
        <f t="shared" si="935"/>
        <v>0</v>
      </c>
      <c r="AX474" s="286">
        <f t="shared" si="935"/>
        <v>0</v>
      </c>
      <c r="AY474" s="286">
        <f t="shared" si="935"/>
        <v>0</v>
      </c>
      <c r="AZ474" s="286">
        <f t="shared" si="935"/>
        <v>0</v>
      </c>
      <c r="BA474" s="286">
        <f t="shared" si="935"/>
        <v>0</v>
      </c>
      <c r="BB474" s="150"/>
      <c r="BC474" s="287">
        <f t="shared" si="936"/>
        <v>29751.999999999985</v>
      </c>
      <c r="BD474" s="287">
        <f t="shared" si="936"/>
        <v>41563</v>
      </c>
      <c r="BE474" s="333">
        <f t="shared" si="936"/>
        <v>57231.6</v>
      </c>
      <c r="BF474" s="333">
        <f t="shared" si="936"/>
        <v>50386</v>
      </c>
      <c r="BG474" s="333">
        <f t="shared" si="936"/>
        <v>85190</v>
      </c>
      <c r="BH474" s="333">
        <f t="shared" si="936"/>
        <v>75859.200000000012</v>
      </c>
      <c r="BI474" s="333">
        <f t="shared" si="936"/>
        <v>39039</v>
      </c>
      <c r="BJ474" s="333">
        <f t="shared" si="936"/>
        <v>175893</v>
      </c>
      <c r="BK474" s="333">
        <f t="shared" si="936"/>
        <v>6630.7</v>
      </c>
      <c r="BL474" s="333">
        <f t="shared" si="936"/>
        <v>6088</v>
      </c>
      <c r="BM474" s="333">
        <f t="shared" si="936"/>
        <v>11448</v>
      </c>
      <c r="BN474" s="334">
        <f t="shared" si="894"/>
        <v>3</v>
      </c>
      <c r="BO474" s="87">
        <f t="shared" si="929"/>
        <v>2020</v>
      </c>
      <c r="BP474" s="87"/>
    </row>
    <row r="475" spans="1:68" s="35" customFormat="1" ht="10.5" customHeight="1" x14ac:dyDescent="0.2">
      <c r="A475" s="87" t="str">
        <f t="shared" si="924"/>
        <v>2020-21E400000084</v>
      </c>
      <c r="B475" s="87" t="str">
        <f t="shared" si="896"/>
        <v>Y60</v>
      </c>
      <c r="C475" s="87" t="str">
        <f t="shared" si="897"/>
        <v>2020-21</v>
      </c>
      <c r="D475" s="35" t="s">
        <v>514</v>
      </c>
      <c r="E475" s="42"/>
      <c r="F475" s="86" t="str">
        <f t="shared" si="930"/>
        <v>Y60</v>
      </c>
      <c r="G475" s="86" t="str">
        <f t="shared" si="930"/>
        <v>E40000008</v>
      </c>
      <c r="H475" s="87" t="str">
        <f t="shared" si="930"/>
        <v>Midlands</v>
      </c>
      <c r="I475" s="292">
        <f t="shared" si="931"/>
        <v>680</v>
      </c>
      <c r="J475" s="292">
        <f t="shared" si="931"/>
        <v>141</v>
      </c>
      <c r="K475" s="292">
        <f t="shared" si="931"/>
        <v>71</v>
      </c>
      <c r="L475" s="292">
        <f t="shared" si="931"/>
        <v>31</v>
      </c>
      <c r="M475" s="292">
        <f t="shared" si="937"/>
        <v>0</v>
      </c>
      <c r="N475" s="292">
        <f t="shared" si="937"/>
        <v>0</v>
      </c>
      <c r="O475" s="292">
        <f t="shared" si="937"/>
        <v>0</v>
      </c>
      <c r="P475" s="292">
        <f t="shared" si="937"/>
        <v>0</v>
      </c>
      <c r="Q475" s="292">
        <f t="shared" si="932"/>
        <v>198</v>
      </c>
      <c r="R475" s="292">
        <f t="shared" si="932"/>
        <v>150</v>
      </c>
      <c r="S475" s="292">
        <f t="shared" si="920"/>
        <v>2176</v>
      </c>
      <c r="T475" s="293">
        <f t="shared" si="925"/>
        <v>656</v>
      </c>
      <c r="U475" s="290">
        <f t="shared" si="907"/>
        <v>76.387804878048769</v>
      </c>
      <c r="V475" s="290">
        <f t="shared" si="908"/>
        <v>72.292682926829272</v>
      </c>
      <c r="W475" s="290">
        <f t="shared" si="909"/>
        <v>111.34146341463415</v>
      </c>
      <c r="X475" s="289">
        <f t="shared" si="926"/>
        <v>836</v>
      </c>
      <c r="Y475" s="290">
        <f t="shared" ref="Y475:Y506" si="939">IFERROR(BH475/X475,"-")</f>
        <v>78.325000000000003</v>
      </c>
      <c r="Z475" s="290">
        <f t="shared" ref="Z475:Z506" si="940">IFERROR(BI475/X475,"-")</f>
        <v>49.727272727272727</v>
      </c>
      <c r="AA475" s="290">
        <f t="shared" ref="AA475:AA506" si="941">IFERROR(BJ475/X475,"-")</f>
        <v>169.63636363636363</v>
      </c>
      <c r="AB475" s="289">
        <f t="shared" si="927"/>
        <v>98</v>
      </c>
      <c r="AC475" s="290">
        <f t="shared" ref="AC475:AC506" si="942">IFERROR(BK475/AB475,"-")</f>
        <v>70.801020408163268</v>
      </c>
      <c r="AD475" s="290">
        <f t="shared" ref="AD475:AD506" si="943">IFERROR(BL475/AB475,"-")</f>
        <v>65.193877551020407</v>
      </c>
      <c r="AE475" s="290">
        <f t="shared" ref="AE475:AE506" si="944">IFERROR(BM475/AB475,"-")</f>
        <v>96.112244897959187</v>
      </c>
      <c r="AF475" s="287">
        <f t="shared" si="928"/>
        <v>260</v>
      </c>
      <c r="AG475" s="288">
        <f t="shared" si="910"/>
        <v>128.67567567567571</v>
      </c>
      <c r="AH475" s="288">
        <f t="shared" si="911"/>
        <v>166.16216216216216</v>
      </c>
      <c r="AI475" s="287">
        <f t="shared" si="933"/>
        <v>222</v>
      </c>
      <c r="AJ475" s="284">
        <f t="shared" si="933"/>
        <v>277</v>
      </c>
      <c r="AK475" s="284">
        <f t="shared" si="933"/>
        <v>308</v>
      </c>
      <c r="AL475" s="284"/>
      <c r="AM475" s="284"/>
      <c r="AN475" s="284">
        <f t="shared" si="934"/>
        <v>0</v>
      </c>
      <c r="AO475" s="284">
        <f t="shared" si="934"/>
        <v>0</v>
      </c>
      <c r="AP475" s="291">
        <f t="shared" si="938"/>
        <v>0</v>
      </c>
      <c r="AQ475" s="291">
        <f t="shared" si="938"/>
        <v>0</v>
      </c>
      <c r="AR475" s="292">
        <f t="shared" si="935"/>
        <v>35</v>
      </c>
      <c r="AS475" s="292">
        <f t="shared" si="935"/>
        <v>674</v>
      </c>
      <c r="AT475" s="292">
        <f t="shared" si="935"/>
        <v>13</v>
      </c>
      <c r="AU475" s="292">
        <f t="shared" si="935"/>
        <v>70</v>
      </c>
      <c r="AV475" s="286">
        <f t="shared" si="935"/>
        <v>0</v>
      </c>
      <c r="AW475" s="286">
        <f t="shared" si="935"/>
        <v>0</v>
      </c>
      <c r="AX475" s="286">
        <f t="shared" si="935"/>
        <v>0</v>
      </c>
      <c r="AY475" s="286">
        <f t="shared" si="935"/>
        <v>0</v>
      </c>
      <c r="AZ475" s="286">
        <f t="shared" si="935"/>
        <v>0</v>
      </c>
      <c r="BA475" s="286">
        <f t="shared" si="935"/>
        <v>0</v>
      </c>
      <c r="BB475" s="150"/>
      <c r="BC475" s="287">
        <f t="shared" si="936"/>
        <v>28566.000000000007</v>
      </c>
      <c r="BD475" s="287">
        <f t="shared" si="936"/>
        <v>36888</v>
      </c>
      <c r="BE475" s="333">
        <f t="shared" si="936"/>
        <v>50110.399999999994</v>
      </c>
      <c r="BF475" s="333">
        <f t="shared" si="936"/>
        <v>47424</v>
      </c>
      <c r="BG475" s="333">
        <f t="shared" si="936"/>
        <v>73040</v>
      </c>
      <c r="BH475" s="333">
        <f t="shared" si="936"/>
        <v>65479.7</v>
      </c>
      <c r="BI475" s="333">
        <f t="shared" si="936"/>
        <v>41572</v>
      </c>
      <c r="BJ475" s="333">
        <f t="shared" si="936"/>
        <v>141816</v>
      </c>
      <c r="BK475" s="333">
        <f t="shared" si="936"/>
        <v>6938.5</v>
      </c>
      <c r="BL475" s="333">
        <f t="shared" si="936"/>
        <v>6389</v>
      </c>
      <c r="BM475" s="333">
        <f t="shared" si="936"/>
        <v>9419</v>
      </c>
      <c r="BN475" s="334">
        <f t="shared" si="894"/>
        <v>4</v>
      </c>
      <c r="BO475" s="87">
        <f t="shared" si="929"/>
        <v>2020</v>
      </c>
      <c r="BP475" s="87"/>
    </row>
    <row r="476" spans="1:68" s="35" customFormat="1" ht="10.5" customHeight="1" x14ac:dyDescent="0.2">
      <c r="A476" s="87" t="str">
        <f t="shared" si="924"/>
        <v>2020-21E400000085</v>
      </c>
      <c r="B476" s="87" t="str">
        <f t="shared" si="896"/>
        <v>Y60</v>
      </c>
      <c r="C476" s="87" t="str">
        <f t="shared" si="897"/>
        <v>2020-21</v>
      </c>
      <c r="D476" s="35" t="s">
        <v>516</v>
      </c>
      <c r="E476" s="42"/>
      <c r="F476" s="86" t="str">
        <f t="shared" si="930"/>
        <v>Y60</v>
      </c>
      <c r="G476" s="86" t="str">
        <f t="shared" si="930"/>
        <v>E40000008</v>
      </c>
      <c r="H476" s="87" t="str">
        <f t="shared" si="930"/>
        <v>Midlands</v>
      </c>
      <c r="I476" s="292">
        <f t="shared" si="931"/>
        <v>521</v>
      </c>
      <c r="J476" s="292">
        <f t="shared" si="931"/>
        <v>135</v>
      </c>
      <c r="K476" s="292">
        <f t="shared" si="931"/>
        <v>83</v>
      </c>
      <c r="L476" s="292">
        <f t="shared" si="931"/>
        <v>39</v>
      </c>
      <c r="M476" s="292">
        <f t="shared" si="937"/>
        <v>0</v>
      </c>
      <c r="N476" s="292">
        <f t="shared" si="937"/>
        <v>0</v>
      </c>
      <c r="O476" s="292">
        <f t="shared" si="937"/>
        <v>0</v>
      </c>
      <c r="P476" s="292">
        <f t="shared" si="937"/>
        <v>0</v>
      </c>
      <c r="Q476" s="292">
        <f t="shared" si="932"/>
        <v>0</v>
      </c>
      <c r="R476" s="292">
        <f t="shared" si="932"/>
        <v>0</v>
      </c>
      <c r="S476" s="292">
        <f t="shared" si="920"/>
        <v>1665</v>
      </c>
      <c r="T476" s="293">
        <f t="shared" si="925"/>
        <v>765</v>
      </c>
      <c r="U476" s="290">
        <f t="shared" si="907"/>
        <v>73.045098039215688</v>
      </c>
      <c r="V476" s="290">
        <f t="shared" si="908"/>
        <v>68.653594771241828</v>
      </c>
      <c r="W476" s="290">
        <f t="shared" si="909"/>
        <v>107.6797385620915</v>
      </c>
      <c r="X476" s="289">
        <f t="shared" si="926"/>
        <v>935</v>
      </c>
      <c r="Y476" s="290">
        <f t="shared" si="939"/>
        <v>83.769518716577537</v>
      </c>
      <c r="Z476" s="290">
        <f t="shared" si="940"/>
        <v>50.862032085561495</v>
      </c>
      <c r="AA476" s="290">
        <f t="shared" si="941"/>
        <v>172.95401069518718</v>
      </c>
      <c r="AB476" s="289">
        <f t="shared" si="927"/>
        <v>104</v>
      </c>
      <c r="AC476" s="290">
        <f t="shared" si="942"/>
        <v>66.342307692307699</v>
      </c>
      <c r="AD476" s="290">
        <f t="shared" si="943"/>
        <v>59.634615384615387</v>
      </c>
      <c r="AE476" s="290">
        <f t="shared" si="944"/>
        <v>102.5</v>
      </c>
      <c r="AF476" s="287">
        <f t="shared" si="928"/>
        <v>219</v>
      </c>
      <c r="AG476" s="288">
        <f t="shared" si="910"/>
        <v>126.82258064516132</v>
      </c>
      <c r="AH476" s="288">
        <f t="shared" si="911"/>
        <v>175.14193548387098</v>
      </c>
      <c r="AI476" s="287">
        <f t="shared" si="933"/>
        <v>186</v>
      </c>
      <c r="AJ476" s="284">
        <f t="shared" si="933"/>
        <v>0</v>
      </c>
      <c r="AK476" s="284">
        <f t="shared" si="933"/>
        <v>0</v>
      </c>
      <c r="AL476" s="284"/>
      <c r="AM476" s="284"/>
      <c r="AN476" s="284">
        <f t="shared" si="934"/>
        <v>2557</v>
      </c>
      <c r="AO476" s="284">
        <f t="shared" si="934"/>
        <v>2578</v>
      </c>
      <c r="AP476" s="291">
        <f t="shared" si="938"/>
        <v>0</v>
      </c>
      <c r="AQ476" s="291">
        <f t="shared" si="938"/>
        <v>0</v>
      </c>
      <c r="AR476" s="292">
        <f t="shared" si="935"/>
        <v>38</v>
      </c>
      <c r="AS476" s="292">
        <f t="shared" si="935"/>
        <v>516</v>
      </c>
      <c r="AT476" s="292">
        <f t="shared" si="935"/>
        <v>21</v>
      </c>
      <c r="AU476" s="292">
        <f t="shared" si="935"/>
        <v>81</v>
      </c>
      <c r="AV476" s="286">
        <f t="shared" si="935"/>
        <v>0</v>
      </c>
      <c r="AW476" s="286">
        <f t="shared" si="935"/>
        <v>0</v>
      </c>
      <c r="AX476" s="286">
        <f t="shared" si="935"/>
        <v>0</v>
      </c>
      <c r="AY476" s="286">
        <f t="shared" si="935"/>
        <v>0</v>
      </c>
      <c r="AZ476" s="286">
        <f t="shared" si="935"/>
        <v>0</v>
      </c>
      <c r="BA476" s="286">
        <f t="shared" si="935"/>
        <v>0</v>
      </c>
      <c r="BB476" s="150"/>
      <c r="BC476" s="287">
        <f t="shared" si="936"/>
        <v>23589.000000000007</v>
      </c>
      <c r="BD476" s="287">
        <f t="shared" si="936"/>
        <v>32576.400000000001</v>
      </c>
      <c r="BE476" s="333">
        <f t="shared" si="936"/>
        <v>55879.5</v>
      </c>
      <c r="BF476" s="333">
        <f t="shared" si="936"/>
        <v>52520</v>
      </c>
      <c r="BG476" s="333">
        <f t="shared" si="936"/>
        <v>82375</v>
      </c>
      <c r="BH476" s="333">
        <f t="shared" si="936"/>
        <v>78324.5</v>
      </c>
      <c r="BI476" s="333">
        <f t="shared" si="936"/>
        <v>47556</v>
      </c>
      <c r="BJ476" s="333">
        <f t="shared" si="936"/>
        <v>161712</v>
      </c>
      <c r="BK476" s="333">
        <f t="shared" si="936"/>
        <v>6899.6</v>
      </c>
      <c r="BL476" s="333">
        <f t="shared" si="936"/>
        <v>6202</v>
      </c>
      <c r="BM476" s="333">
        <f t="shared" si="936"/>
        <v>10660</v>
      </c>
      <c r="BN476" s="334">
        <f t="shared" si="894"/>
        <v>5</v>
      </c>
      <c r="BO476" s="87">
        <f t="shared" si="929"/>
        <v>2020</v>
      </c>
      <c r="BP476" s="87"/>
    </row>
    <row r="477" spans="1:68" s="35" customFormat="1" ht="10.5" customHeight="1" x14ac:dyDescent="0.2">
      <c r="A477" s="87" t="str">
        <f t="shared" si="924"/>
        <v>2020-21E400000086</v>
      </c>
      <c r="B477" s="87" t="str">
        <f t="shared" si="896"/>
        <v>Y60</v>
      </c>
      <c r="C477" s="87" t="str">
        <f t="shared" si="897"/>
        <v>2020-21</v>
      </c>
      <c r="D477" s="35" t="s">
        <v>517</v>
      </c>
      <c r="E477" s="42"/>
      <c r="F477" s="86" t="str">
        <f t="shared" si="930"/>
        <v>Y60</v>
      </c>
      <c r="G477" s="86" t="str">
        <f t="shared" si="930"/>
        <v>E40000008</v>
      </c>
      <c r="H477" s="87" t="str">
        <f t="shared" si="930"/>
        <v>Midlands</v>
      </c>
      <c r="I477" s="292">
        <f t="shared" si="931"/>
        <v>450</v>
      </c>
      <c r="J477" s="292">
        <f t="shared" si="931"/>
        <v>120</v>
      </c>
      <c r="K477" s="292">
        <f t="shared" si="931"/>
        <v>63</v>
      </c>
      <c r="L477" s="292">
        <f t="shared" si="931"/>
        <v>32</v>
      </c>
      <c r="M477" s="292">
        <f t="shared" si="937"/>
        <v>0</v>
      </c>
      <c r="N477" s="292">
        <f t="shared" si="937"/>
        <v>0</v>
      </c>
      <c r="O477" s="292">
        <f t="shared" si="937"/>
        <v>0</v>
      </c>
      <c r="P477" s="292">
        <f t="shared" si="937"/>
        <v>0</v>
      </c>
      <c r="Q477" s="292">
        <f t="shared" si="932"/>
        <v>0</v>
      </c>
      <c r="R477" s="292">
        <f t="shared" si="932"/>
        <v>0</v>
      </c>
      <c r="S477" s="292">
        <f t="shared" si="920"/>
        <v>1456</v>
      </c>
      <c r="T477" s="293">
        <f t="shared" si="925"/>
        <v>812</v>
      </c>
      <c r="U477" s="290">
        <f t="shared" si="907"/>
        <v>72.913423645320194</v>
      </c>
      <c r="V477" s="290">
        <f t="shared" si="908"/>
        <v>68.543103448275858</v>
      </c>
      <c r="W477" s="290">
        <f t="shared" si="909"/>
        <v>105.62931034482759</v>
      </c>
      <c r="X477" s="289">
        <f t="shared" si="926"/>
        <v>988</v>
      </c>
      <c r="Y477" s="290">
        <f t="shared" si="939"/>
        <v>81.111842105263165</v>
      </c>
      <c r="Z477" s="290">
        <f t="shared" si="940"/>
        <v>51.565789473684212</v>
      </c>
      <c r="AA477" s="290">
        <f t="shared" si="941"/>
        <v>165.56578947368422</v>
      </c>
      <c r="AB477" s="289">
        <f t="shared" si="927"/>
        <v>117</v>
      </c>
      <c r="AC477" s="290">
        <f t="shared" si="942"/>
        <v>68.428205128205136</v>
      </c>
      <c r="AD477" s="290">
        <f t="shared" si="943"/>
        <v>58.53846153846154</v>
      </c>
      <c r="AE477" s="290">
        <f t="shared" si="944"/>
        <v>99.538461538461533</v>
      </c>
      <c r="AF477" s="287">
        <f t="shared" si="928"/>
        <v>230</v>
      </c>
      <c r="AG477" s="288">
        <f t="shared" si="910"/>
        <v>127.78191489361694</v>
      </c>
      <c r="AH477" s="288">
        <f t="shared" si="911"/>
        <v>167.15531914893617</v>
      </c>
      <c r="AI477" s="287">
        <f t="shared" si="933"/>
        <v>188</v>
      </c>
      <c r="AJ477" s="284">
        <f t="shared" si="933"/>
        <v>0</v>
      </c>
      <c r="AK477" s="284">
        <f t="shared" si="933"/>
        <v>0</v>
      </c>
      <c r="AL477" s="284"/>
      <c r="AM477" s="284"/>
      <c r="AN477" s="284">
        <f t="shared" si="934"/>
        <v>0</v>
      </c>
      <c r="AO477" s="284">
        <f t="shared" si="934"/>
        <v>0</v>
      </c>
      <c r="AP477" s="291">
        <f t="shared" si="938"/>
        <v>907</v>
      </c>
      <c r="AQ477" s="291">
        <f t="shared" si="938"/>
        <v>1058</v>
      </c>
      <c r="AR477" s="292">
        <f t="shared" ref="AR477:BA486" si="945">SUMIFS(AR$729:AR$10135, $BN$729:$BN$10135, $BN477,$BO$729:$BO$10135, $BO477, $B$729:$B$10135, $B477)</f>
        <v>38</v>
      </c>
      <c r="AS477" s="292">
        <f t="shared" si="945"/>
        <v>437</v>
      </c>
      <c r="AT477" s="292">
        <f t="shared" si="945"/>
        <v>15</v>
      </c>
      <c r="AU477" s="292">
        <f t="shared" si="945"/>
        <v>60</v>
      </c>
      <c r="AV477" s="286">
        <f t="shared" si="945"/>
        <v>0</v>
      </c>
      <c r="AW477" s="286">
        <f t="shared" si="945"/>
        <v>0</v>
      </c>
      <c r="AX477" s="286">
        <f t="shared" si="945"/>
        <v>0</v>
      </c>
      <c r="AY477" s="286">
        <f t="shared" si="945"/>
        <v>0</v>
      </c>
      <c r="AZ477" s="286">
        <f t="shared" si="945"/>
        <v>0</v>
      </c>
      <c r="BA477" s="286">
        <f t="shared" si="945"/>
        <v>0</v>
      </c>
      <c r="BB477" s="150"/>
      <c r="BC477" s="287">
        <f t="shared" ref="BC477:BM486" si="946">SUMIFS(BC$729:BC$10135, $BN$729:$BN$10135, $BN477,$BO$729:$BO$10135, $BO477, $B$729:$B$10135, $B477)</f>
        <v>24022.999999999985</v>
      </c>
      <c r="BD477" s="287">
        <f t="shared" si="946"/>
        <v>31425.200000000001</v>
      </c>
      <c r="BE477" s="333">
        <f t="shared" si="946"/>
        <v>59205.7</v>
      </c>
      <c r="BF477" s="333">
        <f t="shared" si="946"/>
        <v>55657</v>
      </c>
      <c r="BG477" s="333">
        <f t="shared" si="946"/>
        <v>85771</v>
      </c>
      <c r="BH477" s="333">
        <f t="shared" si="946"/>
        <v>80138.5</v>
      </c>
      <c r="BI477" s="333">
        <f t="shared" si="946"/>
        <v>50947</v>
      </c>
      <c r="BJ477" s="333">
        <f t="shared" si="946"/>
        <v>163579</v>
      </c>
      <c r="BK477" s="333">
        <f t="shared" si="946"/>
        <v>8006.1</v>
      </c>
      <c r="BL477" s="333">
        <f t="shared" si="946"/>
        <v>6849</v>
      </c>
      <c r="BM477" s="333">
        <f t="shared" si="946"/>
        <v>11646</v>
      </c>
      <c r="BN477" s="334">
        <f t="shared" si="894"/>
        <v>6</v>
      </c>
      <c r="BO477" s="87">
        <f t="shared" si="929"/>
        <v>2020</v>
      </c>
      <c r="BP477" s="87"/>
    </row>
    <row r="478" spans="1:68" s="35" customFormat="1" ht="10.5" customHeight="1" x14ac:dyDescent="0.2">
      <c r="A478" s="87" t="str">
        <f t="shared" si="924"/>
        <v>2020-21E400000087</v>
      </c>
      <c r="B478" s="87" t="str">
        <f t="shared" si="896"/>
        <v>Y60</v>
      </c>
      <c r="C478" s="87" t="str">
        <f t="shared" si="897"/>
        <v>2020-21</v>
      </c>
      <c r="D478" s="35" t="s">
        <v>518</v>
      </c>
      <c r="E478" s="42"/>
      <c r="F478" s="86" t="str">
        <f t="shared" si="930"/>
        <v>Y60</v>
      </c>
      <c r="G478" s="86" t="str">
        <f t="shared" si="930"/>
        <v>E40000008</v>
      </c>
      <c r="H478" s="87" t="str">
        <f t="shared" si="930"/>
        <v>Midlands</v>
      </c>
      <c r="I478" s="292">
        <f t="shared" si="931"/>
        <v>536</v>
      </c>
      <c r="J478" s="292">
        <f t="shared" si="931"/>
        <v>136</v>
      </c>
      <c r="K478" s="292">
        <f t="shared" si="931"/>
        <v>75</v>
      </c>
      <c r="L478" s="292">
        <f t="shared" si="931"/>
        <v>37</v>
      </c>
      <c r="M478" s="292">
        <f t="shared" si="937"/>
        <v>0</v>
      </c>
      <c r="N478" s="292">
        <f t="shared" si="937"/>
        <v>0</v>
      </c>
      <c r="O478" s="292">
        <f t="shared" si="937"/>
        <v>0</v>
      </c>
      <c r="P478" s="292">
        <f t="shared" si="937"/>
        <v>0</v>
      </c>
      <c r="Q478" s="292">
        <f t="shared" si="932"/>
        <v>182</v>
      </c>
      <c r="R478" s="292">
        <f t="shared" si="932"/>
        <v>144</v>
      </c>
      <c r="S478" s="292">
        <f t="shared" si="920"/>
        <v>1485</v>
      </c>
      <c r="T478" s="293">
        <f t="shared" si="925"/>
        <v>837</v>
      </c>
      <c r="U478" s="290">
        <f t="shared" ref="U478:U509" si="947">BE478/T478</f>
        <v>74.232377538829155</v>
      </c>
      <c r="V478" s="290">
        <f t="shared" ref="V478:V509" si="948">BF478/T478</f>
        <v>69.480286738351253</v>
      </c>
      <c r="W478" s="290">
        <f t="shared" ref="W478:W509" si="949">BG478/T478</f>
        <v>108.82078853046595</v>
      </c>
      <c r="X478" s="289">
        <f t="shared" si="926"/>
        <v>1012</v>
      </c>
      <c r="Y478" s="290">
        <f t="shared" si="939"/>
        <v>80.949505928853753</v>
      </c>
      <c r="Z478" s="290">
        <f t="shared" si="940"/>
        <v>45.49308300395257</v>
      </c>
      <c r="AA478" s="290">
        <f t="shared" si="941"/>
        <v>186.5009881422925</v>
      </c>
      <c r="AB478" s="289">
        <f t="shared" si="927"/>
        <v>111</v>
      </c>
      <c r="AC478" s="290">
        <f t="shared" si="942"/>
        <v>62.997297297297301</v>
      </c>
      <c r="AD478" s="290">
        <f t="shared" si="943"/>
        <v>55.675675675675677</v>
      </c>
      <c r="AE478" s="290">
        <f t="shared" si="944"/>
        <v>95.78378378378379</v>
      </c>
      <c r="AF478" s="287">
        <f t="shared" si="928"/>
        <v>239</v>
      </c>
      <c r="AG478" s="288">
        <f t="shared" ref="AG478:AG509" si="950">BC478/AI478</f>
        <v>129.52820512820492</v>
      </c>
      <c r="AH478" s="288">
        <f t="shared" ref="AH478:AH509" si="951">BD478/AI478</f>
        <v>174.75076923076921</v>
      </c>
      <c r="AI478" s="287">
        <f t="shared" si="933"/>
        <v>195</v>
      </c>
      <c r="AJ478" s="284">
        <f t="shared" si="933"/>
        <v>314</v>
      </c>
      <c r="AK478" s="284">
        <f t="shared" si="933"/>
        <v>347</v>
      </c>
      <c r="AL478" s="284"/>
      <c r="AM478" s="284"/>
      <c r="AN478" s="284">
        <f t="shared" si="934"/>
        <v>0</v>
      </c>
      <c r="AO478" s="284">
        <f t="shared" si="934"/>
        <v>0</v>
      </c>
      <c r="AP478" s="291">
        <f t="shared" si="938"/>
        <v>0</v>
      </c>
      <c r="AQ478" s="291">
        <f t="shared" si="938"/>
        <v>0</v>
      </c>
      <c r="AR478" s="292">
        <f t="shared" si="945"/>
        <v>40</v>
      </c>
      <c r="AS478" s="292">
        <f t="shared" si="945"/>
        <v>527</v>
      </c>
      <c r="AT478" s="292">
        <f t="shared" si="945"/>
        <v>17</v>
      </c>
      <c r="AU478" s="292">
        <f t="shared" si="945"/>
        <v>71</v>
      </c>
      <c r="AV478" s="286">
        <f t="shared" si="945"/>
        <v>0</v>
      </c>
      <c r="AW478" s="286">
        <f t="shared" si="945"/>
        <v>0</v>
      </c>
      <c r="AX478" s="286">
        <f t="shared" si="945"/>
        <v>0</v>
      </c>
      <c r="AY478" s="286">
        <f t="shared" si="945"/>
        <v>0</v>
      </c>
      <c r="AZ478" s="286">
        <f t="shared" si="945"/>
        <v>0</v>
      </c>
      <c r="BA478" s="286">
        <f t="shared" si="945"/>
        <v>0</v>
      </c>
      <c r="BB478" s="150"/>
      <c r="BC478" s="287">
        <f t="shared" si="946"/>
        <v>25257.999999999956</v>
      </c>
      <c r="BD478" s="287">
        <f t="shared" si="946"/>
        <v>34076.399999999994</v>
      </c>
      <c r="BE478" s="333">
        <f t="shared" si="946"/>
        <v>62132.5</v>
      </c>
      <c r="BF478" s="333">
        <f t="shared" si="946"/>
        <v>58155</v>
      </c>
      <c r="BG478" s="333">
        <f t="shared" si="946"/>
        <v>91083</v>
      </c>
      <c r="BH478" s="333">
        <f t="shared" si="946"/>
        <v>81920.899999999994</v>
      </c>
      <c r="BI478" s="333">
        <f t="shared" si="946"/>
        <v>46039</v>
      </c>
      <c r="BJ478" s="333">
        <f t="shared" si="946"/>
        <v>188739</v>
      </c>
      <c r="BK478" s="333">
        <f t="shared" si="946"/>
        <v>6992.7000000000007</v>
      </c>
      <c r="BL478" s="333">
        <f t="shared" si="946"/>
        <v>6180</v>
      </c>
      <c r="BM478" s="333">
        <f t="shared" si="946"/>
        <v>10632</v>
      </c>
      <c r="BN478" s="334">
        <f t="shared" si="894"/>
        <v>7</v>
      </c>
      <c r="BO478" s="87">
        <f t="shared" si="929"/>
        <v>2020</v>
      </c>
      <c r="BP478" s="87"/>
    </row>
    <row r="479" spans="1:68" s="35" customFormat="1" ht="10.5" customHeight="1" x14ac:dyDescent="0.2">
      <c r="A479" s="87" t="str">
        <f t="shared" si="924"/>
        <v>2020-21E400000088</v>
      </c>
      <c r="B479" s="87" t="str">
        <f t="shared" si="896"/>
        <v>Y60</v>
      </c>
      <c r="C479" s="87" t="str">
        <f t="shared" si="897"/>
        <v>2020-21</v>
      </c>
      <c r="D479" s="35" t="s">
        <v>519</v>
      </c>
      <c r="E479" s="42"/>
      <c r="F479" s="86" t="str">
        <f t="shared" si="930"/>
        <v>Y60</v>
      </c>
      <c r="G479" s="86" t="str">
        <f t="shared" si="930"/>
        <v>E40000008</v>
      </c>
      <c r="H479" s="87" t="str">
        <f t="shared" si="930"/>
        <v>Midlands</v>
      </c>
      <c r="I479" s="292">
        <f t="shared" si="931"/>
        <v>513</v>
      </c>
      <c r="J479" s="292">
        <f t="shared" si="931"/>
        <v>123</v>
      </c>
      <c r="K479" s="292">
        <f t="shared" si="931"/>
        <v>82</v>
      </c>
      <c r="L479" s="292">
        <f t="shared" si="931"/>
        <v>35</v>
      </c>
      <c r="M479" s="292">
        <f t="shared" si="937"/>
        <v>0</v>
      </c>
      <c r="N479" s="292">
        <f t="shared" si="937"/>
        <v>0</v>
      </c>
      <c r="O479" s="292">
        <f t="shared" si="937"/>
        <v>0</v>
      </c>
      <c r="P479" s="292">
        <f t="shared" si="937"/>
        <v>0</v>
      </c>
      <c r="Q479" s="292">
        <f t="shared" si="932"/>
        <v>0</v>
      </c>
      <c r="R479" s="292">
        <f t="shared" si="932"/>
        <v>0</v>
      </c>
      <c r="S479" s="292">
        <f t="shared" si="920"/>
        <v>1496</v>
      </c>
      <c r="T479" s="293">
        <f t="shared" si="925"/>
        <v>773</v>
      </c>
      <c r="U479" s="290">
        <f t="shared" si="947"/>
        <v>79.300517464424317</v>
      </c>
      <c r="V479" s="290">
        <f t="shared" si="948"/>
        <v>71.278137128072444</v>
      </c>
      <c r="W479" s="290">
        <f t="shared" si="949"/>
        <v>115.08408796895213</v>
      </c>
      <c r="X479" s="289">
        <f t="shared" si="926"/>
        <v>957</v>
      </c>
      <c r="Y479" s="290">
        <f t="shared" si="939"/>
        <v>88.084012539184954</v>
      </c>
      <c r="Z479" s="290">
        <f t="shared" si="940"/>
        <v>46.755485893416925</v>
      </c>
      <c r="AA479" s="290">
        <f t="shared" si="941"/>
        <v>194.44514106583071</v>
      </c>
      <c r="AB479" s="289">
        <f t="shared" si="927"/>
        <v>119</v>
      </c>
      <c r="AC479" s="290">
        <f t="shared" si="942"/>
        <v>65.812605042016799</v>
      </c>
      <c r="AD479" s="290">
        <f t="shared" si="943"/>
        <v>57.554621848739494</v>
      </c>
      <c r="AE479" s="290">
        <f t="shared" si="944"/>
        <v>107.5546218487395</v>
      </c>
      <c r="AF479" s="287">
        <f t="shared" si="928"/>
        <v>249</v>
      </c>
      <c r="AG479" s="288">
        <f t="shared" si="950"/>
        <v>129.58937198067636</v>
      </c>
      <c r="AH479" s="288">
        <f t="shared" si="951"/>
        <v>174.92753623188406</v>
      </c>
      <c r="AI479" s="287">
        <f t="shared" si="933"/>
        <v>207</v>
      </c>
      <c r="AJ479" s="284">
        <f t="shared" si="933"/>
        <v>0</v>
      </c>
      <c r="AK479" s="284">
        <f t="shared" si="933"/>
        <v>0</v>
      </c>
      <c r="AL479" s="284"/>
      <c r="AM479" s="284"/>
      <c r="AN479" s="284">
        <f t="shared" si="934"/>
        <v>2501</v>
      </c>
      <c r="AO479" s="284">
        <f t="shared" si="934"/>
        <v>2518</v>
      </c>
      <c r="AP479" s="291">
        <f t="shared" si="938"/>
        <v>0</v>
      </c>
      <c r="AQ479" s="291">
        <f t="shared" si="938"/>
        <v>0</v>
      </c>
      <c r="AR479" s="292">
        <f t="shared" si="945"/>
        <v>48</v>
      </c>
      <c r="AS479" s="292">
        <f t="shared" si="945"/>
        <v>506</v>
      </c>
      <c r="AT479" s="292">
        <f t="shared" si="945"/>
        <v>22</v>
      </c>
      <c r="AU479" s="292">
        <f t="shared" si="945"/>
        <v>81</v>
      </c>
      <c r="AV479" s="286">
        <f t="shared" si="945"/>
        <v>0</v>
      </c>
      <c r="AW479" s="286">
        <f t="shared" si="945"/>
        <v>0</v>
      </c>
      <c r="AX479" s="286">
        <f t="shared" si="945"/>
        <v>0</v>
      </c>
      <c r="AY479" s="286">
        <f t="shared" si="945"/>
        <v>0</v>
      </c>
      <c r="AZ479" s="286">
        <f t="shared" si="945"/>
        <v>0</v>
      </c>
      <c r="BA479" s="286">
        <f t="shared" si="945"/>
        <v>0</v>
      </c>
      <c r="BB479" s="150"/>
      <c r="BC479" s="287">
        <f t="shared" si="946"/>
        <v>26825.000000000007</v>
      </c>
      <c r="BD479" s="287">
        <f t="shared" si="946"/>
        <v>36210</v>
      </c>
      <c r="BE479" s="333">
        <f t="shared" si="946"/>
        <v>61299.299999999996</v>
      </c>
      <c r="BF479" s="333">
        <f t="shared" si="946"/>
        <v>55098</v>
      </c>
      <c r="BG479" s="333">
        <f t="shared" si="946"/>
        <v>88960</v>
      </c>
      <c r="BH479" s="333">
        <f t="shared" si="946"/>
        <v>84296.4</v>
      </c>
      <c r="BI479" s="333">
        <f t="shared" si="946"/>
        <v>44745</v>
      </c>
      <c r="BJ479" s="333">
        <f t="shared" si="946"/>
        <v>186084</v>
      </c>
      <c r="BK479" s="333">
        <f t="shared" si="946"/>
        <v>7831.7</v>
      </c>
      <c r="BL479" s="333">
        <f t="shared" si="946"/>
        <v>6849</v>
      </c>
      <c r="BM479" s="333">
        <f t="shared" si="946"/>
        <v>12799</v>
      </c>
      <c r="BN479" s="334">
        <f t="shared" si="894"/>
        <v>8</v>
      </c>
      <c r="BO479" s="87">
        <f t="shared" si="929"/>
        <v>2020</v>
      </c>
      <c r="BP479" s="87"/>
    </row>
    <row r="480" spans="1:68" s="35" customFormat="1" ht="10.5" customHeight="1" x14ac:dyDescent="0.2">
      <c r="A480" s="87" t="str">
        <f t="shared" si="924"/>
        <v>2020-21E400000089</v>
      </c>
      <c r="B480" s="87" t="str">
        <f t="shared" si="896"/>
        <v>Y60</v>
      </c>
      <c r="C480" s="87" t="str">
        <f t="shared" si="897"/>
        <v>2020-21</v>
      </c>
      <c r="D480" s="35" t="s">
        <v>520</v>
      </c>
      <c r="E480" s="42"/>
      <c r="F480" s="86" t="str">
        <f t="shared" si="930"/>
        <v>Y60</v>
      </c>
      <c r="G480" s="86" t="str">
        <f t="shared" si="930"/>
        <v>E40000008</v>
      </c>
      <c r="H480" s="87" t="str">
        <f t="shared" si="930"/>
        <v>Midlands</v>
      </c>
      <c r="I480" s="292">
        <f t="shared" si="931"/>
        <v>496</v>
      </c>
      <c r="J480" s="292">
        <f t="shared" si="931"/>
        <v>117</v>
      </c>
      <c r="K480" s="292">
        <f t="shared" si="931"/>
        <v>76</v>
      </c>
      <c r="L480" s="292">
        <f t="shared" si="931"/>
        <v>31</v>
      </c>
      <c r="M480" s="292">
        <f t="shared" si="937"/>
        <v>0</v>
      </c>
      <c r="N480" s="292">
        <f t="shared" si="937"/>
        <v>0</v>
      </c>
      <c r="O480" s="292">
        <f t="shared" si="937"/>
        <v>0</v>
      </c>
      <c r="P480" s="292">
        <f t="shared" si="937"/>
        <v>0</v>
      </c>
      <c r="Q480" s="292">
        <f t="shared" si="932"/>
        <v>0</v>
      </c>
      <c r="R480" s="292">
        <f t="shared" si="932"/>
        <v>0</v>
      </c>
      <c r="S480" s="292">
        <f t="shared" si="920"/>
        <v>1501</v>
      </c>
      <c r="T480" s="293">
        <f t="shared" si="925"/>
        <v>816</v>
      </c>
      <c r="U480" s="290">
        <f t="shared" si="947"/>
        <v>83.450122549019596</v>
      </c>
      <c r="V480" s="290">
        <f t="shared" si="948"/>
        <v>74.371323529411768</v>
      </c>
      <c r="W480" s="290">
        <f t="shared" si="949"/>
        <v>129.58823529411765</v>
      </c>
      <c r="X480" s="289">
        <f t="shared" si="926"/>
        <v>984</v>
      </c>
      <c r="Y480" s="290">
        <f t="shared" si="939"/>
        <v>83.970731707317071</v>
      </c>
      <c r="Z480" s="290">
        <f t="shared" si="940"/>
        <v>48.600609756097562</v>
      </c>
      <c r="AA480" s="290">
        <f t="shared" si="941"/>
        <v>199.0609756097561</v>
      </c>
      <c r="AB480" s="289">
        <f t="shared" si="927"/>
        <v>113</v>
      </c>
      <c r="AC480" s="290">
        <f t="shared" si="942"/>
        <v>70.123893805309734</v>
      </c>
      <c r="AD480" s="290">
        <f t="shared" si="943"/>
        <v>65.141592920353986</v>
      </c>
      <c r="AE480" s="290">
        <f t="shared" si="944"/>
        <v>112.34513274336283</v>
      </c>
      <c r="AF480" s="287">
        <f t="shared" si="928"/>
        <v>261</v>
      </c>
      <c r="AG480" s="288">
        <f t="shared" si="950"/>
        <v>135.75238095238134</v>
      </c>
      <c r="AH480" s="288">
        <f t="shared" si="951"/>
        <v>191.24571428571431</v>
      </c>
      <c r="AI480" s="287">
        <f t="shared" si="933"/>
        <v>210</v>
      </c>
      <c r="AJ480" s="284">
        <f t="shared" si="933"/>
        <v>0</v>
      </c>
      <c r="AK480" s="284">
        <f t="shared" si="933"/>
        <v>0</v>
      </c>
      <c r="AL480" s="284"/>
      <c r="AM480" s="284"/>
      <c r="AN480" s="284">
        <f t="shared" si="934"/>
        <v>0</v>
      </c>
      <c r="AO480" s="284">
        <f t="shared" si="934"/>
        <v>0</v>
      </c>
      <c r="AP480" s="291">
        <f t="shared" si="938"/>
        <v>1032</v>
      </c>
      <c r="AQ480" s="291">
        <f t="shared" si="938"/>
        <v>1182</v>
      </c>
      <c r="AR480" s="292">
        <f t="shared" si="945"/>
        <v>37</v>
      </c>
      <c r="AS480" s="292">
        <f t="shared" si="945"/>
        <v>486</v>
      </c>
      <c r="AT480" s="292">
        <f t="shared" si="945"/>
        <v>16</v>
      </c>
      <c r="AU480" s="292">
        <f t="shared" si="945"/>
        <v>72</v>
      </c>
      <c r="AV480" s="286">
        <f t="shared" si="945"/>
        <v>0</v>
      </c>
      <c r="AW480" s="286">
        <f t="shared" si="945"/>
        <v>0</v>
      </c>
      <c r="AX480" s="286">
        <f t="shared" si="945"/>
        <v>0</v>
      </c>
      <c r="AY480" s="286">
        <f t="shared" si="945"/>
        <v>0</v>
      </c>
      <c r="AZ480" s="286">
        <f t="shared" si="945"/>
        <v>0</v>
      </c>
      <c r="BA480" s="286">
        <f t="shared" si="945"/>
        <v>0</v>
      </c>
      <c r="BB480" s="150"/>
      <c r="BC480" s="287">
        <f t="shared" si="946"/>
        <v>28508.00000000008</v>
      </c>
      <c r="BD480" s="287">
        <f t="shared" si="946"/>
        <v>40161.600000000006</v>
      </c>
      <c r="BE480" s="333">
        <f t="shared" si="946"/>
        <v>68095.299999999988</v>
      </c>
      <c r="BF480" s="333">
        <f t="shared" si="946"/>
        <v>60687</v>
      </c>
      <c r="BG480" s="333">
        <f t="shared" si="946"/>
        <v>105744</v>
      </c>
      <c r="BH480" s="333">
        <f t="shared" si="946"/>
        <v>82627.199999999997</v>
      </c>
      <c r="BI480" s="333">
        <f t="shared" si="946"/>
        <v>47823</v>
      </c>
      <c r="BJ480" s="333">
        <f t="shared" si="946"/>
        <v>195876</v>
      </c>
      <c r="BK480" s="333">
        <f t="shared" si="946"/>
        <v>7924</v>
      </c>
      <c r="BL480" s="333">
        <f t="shared" si="946"/>
        <v>7361</v>
      </c>
      <c r="BM480" s="333">
        <f t="shared" si="946"/>
        <v>12695</v>
      </c>
      <c r="BN480" s="334">
        <f t="shared" si="894"/>
        <v>9</v>
      </c>
      <c r="BO480" s="87">
        <f t="shared" si="929"/>
        <v>2020</v>
      </c>
      <c r="BP480" s="87"/>
    </row>
    <row r="481" spans="1:68" s="35" customFormat="1" ht="10.5" customHeight="1" x14ac:dyDescent="0.2">
      <c r="A481" s="87" t="str">
        <f t="shared" si="924"/>
        <v>2020-21E4000000810</v>
      </c>
      <c r="B481" s="87" t="str">
        <f t="shared" si="896"/>
        <v>Y60</v>
      </c>
      <c r="C481" s="87" t="str">
        <f t="shared" si="897"/>
        <v>2020-21</v>
      </c>
      <c r="D481" s="35" t="s">
        <v>521</v>
      </c>
      <c r="E481" s="42"/>
      <c r="F481" s="86" t="str">
        <f t="shared" ref="F481:H500" si="952">F480</f>
        <v>Y60</v>
      </c>
      <c r="G481" s="86" t="str">
        <f t="shared" si="952"/>
        <v>E40000008</v>
      </c>
      <c r="H481" s="87" t="str">
        <f t="shared" si="952"/>
        <v>Midlands</v>
      </c>
      <c r="I481" s="292">
        <f t="shared" si="931"/>
        <v>577</v>
      </c>
      <c r="J481" s="292">
        <f t="shared" si="931"/>
        <v>127</v>
      </c>
      <c r="K481" s="292">
        <f t="shared" si="931"/>
        <v>97</v>
      </c>
      <c r="L481" s="292">
        <f t="shared" si="931"/>
        <v>40</v>
      </c>
      <c r="M481" s="292">
        <f t="shared" si="937"/>
        <v>0</v>
      </c>
      <c r="N481" s="292">
        <f t="shared" si="937"/>
        <v>0</v>
      </c>
      <c r="O481" s="292">
        <f t="shared" si="937"/>
        <v>0</v>
      </c>
      <c r="P481" s="292">
        <f t="shared" si="937"/>
        <v>0</v>
      </c>
      <c r="Q481" s="292">
        <f t="shared" si="932"/>
        <v>173</v>
      </c>
      <c r="R481" s="292">
        <f t="shared" si="932"/>
        <v>133</v>
      </c>
      <c r="S481" s="292">
        <f t="shared" si="920"/>
        <v>1696</v>
      </c>
      <c r="T481" s="293">
        <f t="shared" si="925"/>
        <v>777</v>
      </c>
      <c r="U481" s="290">
        <f t="shared" si="947"/>
        <v>86.619433719433701</v>
      </c>
      <c r="V481" s="290">
        <f t="shared" si="948"/>
        <v>75.446589446589442</v>
      </c>
      <c r="W481" s="290">
        <f t="shared" si="949"/>
        <v>136.94337194337194</v>
      </c>
      <c r="X481" s="289">
        <f t="shared" si="926"/>
        <v>977</v>
      </c>
      <c r="Y481" s="290">
        <f t="shared" si="939"/>
        <v>85.723848515864887</v>
      </c>
      <c r="Z481" s="290">
        <f t="shared" si="940"/>
        <v>48.348004094165816</v>
      </c>
      <c r="AA481" s="290">
        <f t="shared" si="941"/>
        <v>206.8474923234391</v>
      </c>
      <c r="AB481" s="289">
        <f t="shared" si="927"/>
        <v>112</v>
      </c>
      <c r="AC481" s="290">
        <f t="shared" si="942"/>
        <v>67.287500000000009</v>
      </c>
      <c r="AD481" s="290">
        <f t="shared" si="943"/>
        <v>59.008928571428569</v>
      </c>
      <c r="AE481" s="290">
        <f t="shared" si="944"/>
        <v>107.40178571428571</v>
      </c>
      <c r="AF481" s="287">
        <f t="shared" si="928"/>
        <v>261</v>
      </c>
      <c r="AG481" s="288">
        <f t="shared" si="950"/>
        <v>136.40723981900439</v>
      </c>
      <c r="AH481" s="288">
        <f t="shared" si="951"/>
        <v>193.6606334841629</v>
      </c>
      <c r="AI481" s="287">
        <f t="shared" si="933"/>
        <v>221</v>
      </c>
      <c r="AJ481" s="284">
        <f t="shared" si="933"/>
        <v>332</v>
      </c>
      <c r="AK481" s="284">
        <f t="shared" si="933"/>
        <v>370</v>
      </c>
      <c r="AL481" s="284"/>
      <c r="AM481" s="284"/>
      <c r="AN481" s="284">
        <f t="shared" si="934"/>
        <v>0</v>
      </c>
      <c r="AO481" s="284">
        <f t="shared" si="934"/>
        <v>0</v>
      </c>
      <c r="AP481" s="291">
        <f t="shared" si="938"/>
        <v>0</v>
      </c>
      <c r="AQ481" s="291">
        <f t="shared" si="938"/>
        <v>0</v>
      </c>
      <c r="AR481" s="292">
        <f t="shared" si="945"/>
        <v>37</v>
      </c>
      <c r="AS481" s="292">
        <f t="shared" si="945"/>
        <v>572</v>
      </c>
      <c r="AT481" s="292">
        <f t="shared" si="945"/>
        <v>16</v>
      </c>
      <c r="AU481" s="292">
        <f t="shared" si="945"/>
        <v>94</v>
      </c>
      <c r="AV481" s="286">
        <f t="shared" si="945"/>
        <v>0</v>
      </c>
      <c r="AW481" s="286">
        <f t="shared" si="945"/>
        <v>0</v>
      </c>
      <c r="AX481" s="286">
        <f t="shared" si="945"/>
        <v>0</v>
      </c>
      <c r="AY481" s="286">
        <f t="shared" si="945"/>
        <v>0</v>
      </c>
      <c r="AZ481" s="286">
        <f t="shared" si="945"/>
        <v>0</v>
      </c>
      <c r="BA481" s="286">
        <f t="shared" si="945"/>
        <v>0</v>
      </c>
      <c r="BB481" s="150"/>
      <c r="BC481" s="287">
        <f t="shared" si="946"/>
        <v>30145.999999999971</v>
      </c>
      <c r="BD481" s="287">
        <f t="shared" si="946"/>
        <v>42799</v>
      </c>
      <c r="BE481" s="333">
        <f t="shared" si="946"/>
        <v>67303.299999999988</v>
      </c>
      <c r="BF481" s="333">
        <f t="shared" si="946"/>
        <v>58622</v>
      </c>
      <c r="BG481" s="333">
        <f t="shared" si="946"/>
        <v>106405</v>
      </c>
      <c r="BH481" s="333">
        <f t="shared" si="946"/>
        <v>83752.2</v>
      </c>
      <c r="BI481" s="333">
        <f t="shared" si="946"/>
        <v>47236</v>
      </c>
      <c r="BJ481" s="333">
        <f t="shared" si="946"/>
        <v>202090</v>
      </c>
      <c r="BK481" s="333">
        <f t="shared" si="946"/>
        <v>7536.2000000000007</v>
      </c>
      <c r="BL481" s="333">
        <f t="shared" si="946"/>
        <v>6609</v>
      </c>
      <c r="BM481" s="333">
        <f t="shared" si="946"/>
        <v>12029</v>
      </c>
      <c r="BN481" s="334">
        <f t="shared" si="894"/>
        <v>10</v>
      </c>
      <c r="BO481" s="87">
        <f t="shared" si="929"/>
        <v>2020</v>
      </c>
      <c r="BP481" s="87"/>
    </row>
    <row r="482" spans="1:68" s="35" customFormat="1" ht="10.5" customHeight="1" x14ac:dyDescent="0.2">
      <c r="A482" s="87" t="str">
        <f t="shared" si="924"/>
        <v>2020-21E4000000811</v>
      </c>
      <c r="B482" s="87" t="str">
        <f t="shared" si="896"/>
        <v>Y60</v>
      </c>
      <c r="C482" s="87" t="str">
        <f t="shared" si="897"/>
        <v>2020-21</v>
      </c>
      <c r="D482" s="35" t="s">
        <v>522</v>
      </c>
      <c r="E482" s="42"/>
      <c r="F482" s="86" t="str">
        <f t="shared" si="952"/>
        <v>Y60</v>
      </c>
      <c r="G482" s="86" t="str">
        <f t="shared" si="952"/>
        <v>E40000008</v>
      </c>
      <c r="H482" s="87" t="str">
        <f t="shared" si="952"/>
        <v>Midlands</v>
      </c>
      <c r="I482" s="292">
        <f t="shared" si="931"/>
        <v>572</v>
      </c>
      <c r="J482" s="292">
        <f t="shared" si="931"/>
        <v>121</v>
      </c>
      <c r="K482" s="292">
        <f t="shared" si="931"/>
        <v>61</v>
      </c>
      <c r="L482" s="292">
        <f t="shared" si="931"/>
        <v>30</v>
      </c>
      <c r="M482" s="292">
        <f t="shared" si="937"/>
        <v>0</v>
      </c>
      <c r="N482" s="292">
        <f t="shared" si="937"/>
        <v>0</v>
      </c>
      <c r="O482" s="292">
        <f t="shared" si="937"/>
        <v>0</v>
      </c>
      <c r="P482" s="292">
        <f t="shared" si="937"/>
        <v>0</v>
      </c>
      <c r="Q482" s="292">
        <f t="shared" si="932"/>
        <v>0</v>
      </c>
      <c r="R482" s="292">
        <f t="shared" si="932"/>
        <v>0</v>
      </c>
      <c r="S482" s="292">
        <f t="shared" si="920"/>
        <v>1732</v>
      </c>
      <c r="T482" s="293">
        <f t="shared" si="925"/>
        <v>813</v>
      </c>
      <c r="U482" s="290">
        <f t="shared" si="947"/>
        <v>87.982410824108243</v>
      </c>
      <c r="V482" s="290">
        <f t="shared" si="948"/>
        <v>75.841328413284131</v>
      </c>
      <c r="W482" s="290">
        <f t="shared" si="949"/>
        <v>136.34194341943419</v>
      </c>
      <c r="X482" s="289">
        <f t="shared" si="926"/>
        <v>968</v>
      </c>
      <c r="Y482" s="290">
        <f t="shared" si="939"/>
        <v>89.164462809917353</v>
      </c>
      <c r="Z482" s="290">
        <f t="shared" si="940"/>
        <v>48.917355371900825</v>
      </c>
      <c r="AA482" s="290">
        <f t="shared" si="941"/>
        <v>219.16528925619835</v>
      </c>
      <c r="AB482" s="289">
        <f t="shared" si="927"/>
        <v>105</v>
      </c>
      <c r="AC482" s="290">
        <f t="shared" si="942"/>
        <v>69.914285714285711</v>
      </c>
      <c r="AD482" s="290">
        <f t="shared" si="943"/>
        <v>58.285714285714285</v>
      </c>
      <c r="AE482" s="290">
        <f t="shared" si="944"/>
        <v>116</v>
      </c>
      <c r="AF482" s="287">
        <f t="shared" si="928"/>
        <v>273</v>
      </c>
      <c r="AG482" s="288">
        <f t="shared" si="950"/>
        <v>136.34042553191478</v>
      </c>
      <c r="AH482" s="288">
        <f t="shared" si="951"/>
        <v>194.42893617021278</v>
      </c>
      <c r="AI482" s="287">
        <f t="shared" si="933"/>
        <v>235</v>
      </c>
      <c r="AJ482" s="284">
        <f t="shared" si="933"/>
        <v>0</v>
      </c>
      <c r="AK482" s="284">
        <f t="shared" si="933"/>
        <v>0</v>
      </c>
      <c r="AL482" s="284"/>
      <c r="AM482" s="284"/>
      <c r="AN482" s="284">
        <f t="shared" si="934"/>
        <v>2473</v>
      </c>
      <c r="AO482" s="284">
        <f t="shared" si="934"/>
        <v>2487</v>
      </c>
      <c r="AP482" s="291">
        <f t="shared" si="938"/>
        <v>0</v>
      </c>
      <c r="AQ482" s="291">
        <f t="shared" si="938"/>
        <v>0</v>
      </c>
      <c r="AR482" s="292">
        <f t="shared" si="945"/>
        <v>43</v>
      </c>
      <c r="AS482" s="292">
        <f t="shared" si="945"/>
        <v>559</v>
      </c>
      <c r="AT482" s="292">
        <f t="shared" si="945"/>
        <v>16</v>
      </c>
      <c r="AU482" s="292">
        <f t="shared" si="945"/>
        <v>57</v>
      </c>
      <c r="AV482" s="286">
        <f t="shared" si="945"/>
        <v>0</v>
      </c>
      <c r="AW482" s="286">
        <f t="shared" si="945"/>
        <v>0</v>
      </c>
      <c r="AX482" s="286">
        <f t="shared" si="945"/>
        <v>0</v>
      </c>
      <c r="AY482" s="286">
        <f t="shared" si="945"/>
        <v>0</v>
      </c>
      <c r="AZ482" s="286">
        <f t="shared" si="945"/>
        <v>0</v>
      </c>
      <c r="BA482" s="286">
        <f t="shared" si="945"/>
        <v>0</v>
      </c>
      <c r="BB482" s="150"/>
      <c r="BC482" s="287">
        <f t="shared" si="946"/>
        <v>32039.999999999971</v>
      </c>
      <c r="BD482" s="287">
        <f t="shared" si="946"/>
        <v>45690.8</v>
      </c>
      <c r="BE482" s="333">
        <f t="shared" si="946"/>
        <v>71529.7</v>
      </c>
      <c r="BF482" s="333">
        <f t="shared" si="946"/>
        <v>61659</v>
      </c>
      <c r="BG482" s="333">
        <f t="shared" si="946"/>
        <v>110846</v>
      </c>
      <c r="BH482" s="333">
        <f t="shared" si="946"/>
        <v>86311.2</v>
      </c>
      <c r="BI482" s="333">
        <f t="shared" si="946"/>
        <v>47352</v>
      </c>
      <c r="BJ482" s="333">
        <f t="shared" si="946"/>
        <v>212152</v>
      </c>
      <c r="BK482" s="333">
        <f t="shared" si="946"/>
        <v>7341</v>
      </c>
      <c r="BL482" s="333">
        <f t="shared" si="946"/>
        <v>6120</v>
      </c>
      <c r="BM482" s="333">
        <f t="shared" si="946"/>
        <v>12180</v>
      </c>
      <c r="BN482" s="334">
        <f t="shared" si="894"/>
        <v>11</v>
      </c>
      <c r="BO482" s="87">
        <f t="shared" si="929"/>
        <v>2020</v>
      </c>
      <c r="BP482" s="87"/>
    </row>
    <row r="483" spans="1:68" s="35" customFormat="1" ht="10.5" customHeight="1" x14ac:dyDescent="0.2">
      <c r="A483" s="87" t="str">
        <f t="shared" si="924"/>
        <v>2020-21E4000000812</v>
      </c>
      <c r="B483" s="87" t="str">
        <f t="shared" si="896"/>
        <v>Y60</v>
      </c>
      <c r="C483" s="87" t="str">
        <f t="shared" si="897"/>
        <v>2020-21</v>
      </c>
      <c r="D483" s="35" t="s">
        <v>523</v>
      </c>
      <c r="E483" s="42"/>
      <c r="F483" s="86" t="str">
        <f t="shared" si="952"/>
        <v>Y60</v>
      </c>
      <c r="G483" s="86" t="str">
        <f t="shared" si="952"/>
        <v>E40000008</v>
      </c>
      <c r="H483" s="87" t="str">
        <f t="shared" si="952"/>
        <v>Midlands</v>
      </c>
      <c r="I483" s="292">
        <f t="shared" si="931"/>
        <v>630</v>
      </c>
      <c r="J483" s="292">
        <f t="shared" si="931"/>
        <v>125</v>
      </c>
      <c r="K483" s="292">
        <f t="shared" si="931"/>
        <v>89</v>
      </c>
      <c r="L483" s="292">
        <f t="shared" si="931"/>
        <v>35</v>
      </c>
      <c r="M483" s="292">
        <f t="shared" si="937"/>
        <v>0</v>
      </c>
      <c r="N483" s="292">
        <f t="shared" si="937"/>
        <v>0</v>
      </c>
      <c r="O483" s="292">
        <f t="shared" si="937"/>
        <v>0</v>
      </c>
      <c r="P483" s="292">
        <f t="shared" si="937"/>
        <v>0</v>
      </c>
      <c r="Q483" s="292">
        <f t="shared" si="932"/>
        <v>0</v>
      </c>
      <c r="R483" s="292">
        <f t="shared" si="932"/>
        <v>0</v>
      </c>
      <c r="S483" s="292">
        <f t="shared" ref="S483:S514" si="953">SUMIFS(S$729:S$10135, $BN$729:$BN$10135, $BN483,$BO$729:$BO$10135, $BO483, $B$729:$B$10135, $B483)</f>
        <v>2014</v>
      </c>
      <c r="T483" s="293">
        <f t="shared" si="925"/>
        <v>807</v>
      </c>
      <c r="U483" s="290">
        <f t="shared" si="947"/>
        <v>88.118959107806688</v>
      </c>
      <c r="V483" s="290">
        <f t="shared" si="948"/>
        <v>76.511771995043375</v>
      </c>
      <c r="W483" s="290">
        <f t="shared" si="949"/>
        <v>137.38909541511771</v>
      </c>
      <c r="X483" s="289">
        <f t="shared" si="926"/>
        <v>978</v>
      </c>
      <c r="Y483" s="290">
        <f t="shared" si="939"/>
        <v>98.359509202453992</v>
      </c>
      <c r="Z483" s="290">
        <f t="shared" si="940"/>
        <v>56.233128834355831</v>
      </c>
      <c r="AA483" s="290">
        <f t="shared" si="941"/>
        <v>228.86503067484662</v>
      </c>
      <c r="AB483" s="289">
        <f t="shared" si="927"/>
        <v>108</v>
      </c>
      <c r="AC483" s="290">
        <f t="shared" si="942"/>
        <v>69.75</v>
      </c>
      <c r="AD483" s="290">
        <f t="shared" si="943"/>
        <v>60.055555555555557</v>
      </c>
      <c r="AE483" s="290">
        <f t="shared" si="944"/>
        <v>118.58333333333333</v>
      </c>
      <c r="AF483" s="287">
        <f t="shared" si="928"/>
        <v>275</v>
      </c>
      <c r="AG483" s="288">
        <f t="shared" si="950"/>
        <v>133.70995670995674</v>
      </c>
      <c r="AH483" s="288">
        <f t="shared" si="951"/>
        <v>180.54545454545453</v>
      </c>
      <c r="AI483" s="287">
        <f t="shared" si="933"/>
        <v>231</v>
      </c>
      <c r="AJ483" s="284">
        <f t="shared" si="933"/>
        <v>0</v>
      </c>
      <c r="AK483" s="284">
        <f t="shared" si="933"/>
        <v>0</v>
      </c>
      <c r="AL483" s="284"/>
      <c r="AM483" s="284"/>
      <c r="AN483" s="284">
        <f t="shared" si="934"/>
        <v>0</v>
      </c>
      <c r="AO483" s="284">
        <f t="shared" si="934"/>
        <v>0</v>
      </c>
      <c r="AP483" s="291">
        <f t="shared" si="938"/>
        <v>1150</v>
      </c>
      <c r="AQ483" s="291">
        <f t="shared" si="938"/>
        <v>1288</v>
      </c>
      <c r="AR483" s="292">
        <f t="shared" si="945"/>
        <v>43</v>
      </c>
      <c r="AS483" s="292">
        <f t="shared" si="945"/>
        <v>613</v>
      </c>
      <c r="AT483" s="292">
        <f t="shared" si="945"/>
        <v>16</v>
      </c>
      <c r="AU483" s="292">
        <f t="shared" si="945"/>
        <v>83</v>
      </c>
      <c r="AV483" s="286">
        <f t="shared" si="945"/>
        <v>0</v>
      </c>
      <c r="AW483" s="286">
        <f t="shared" si="945"/>
        <v>0</v>
      </c>
      <c r="AX483" s="286">
        <f t="shared" si="945"/>
        <v>0</v>
      </c>
      <c r="AY483" s="286">
        <f t="shared" si="945"/>
        <v>0</v>
      </c>
      <c r="AZ483" s="286">
        <f t="shared" si="945"/>
        <v>0</v>
      </c>
      <c r="BA483" s="286">
        <f t="shared" si="945"/>
        <v>0</v>
      </c>
      <c r="BB483" s="150"/>
      <c r="BC483" s="287">
        <f t="shared" si="946"/>
        <v>30887.000000000007</v>
      </c>
      <c r="BD483" s="287">
        <f t="shared" si="946"/>
        <v>41706</v>
      </c>
      <c r="BE483" s="333">
        <f t="shared" si="946"/>
        <v>71112</v>
      </c>
      <c r="BF483" s="333">
        <f t="shared" si="946"/>
        <v>61745</v>
      </c>
      <c r="BG483" s="333">
        <f t="shared" si="946"/>
        <v>110873</v>
      </c>
      <c r="BH483" s="333">
        <f t="shared" si="946"/>
        <v>96195.6</v>
      </c>
      <c r="BI483" s="333">
        <f t="shared" si="946"/>
        <v>54996</v>
      </c>
      <c r="BJ483" s="333">
        <f t="shared" si="946"/>
        <v>223830</v>
      </c>
      <c r="BK483" s="333">
        <f t="shared" si="946"/>
        <v>7533</v>
      </c>
      <c r="BL483" s="333">
        <f t="shared" si="946"/>
        <v>6486</v>
      </c>
      <c r="BM483" s="333">
        <f t="shared" si="946"/>
        <v>12807</v>
      </c>
      <c r="BN483" s="334">
        <f t="shared" si="894"/>
        <v>12</v>
      </c>
      <c r="BO483" s="87">
        <f t="shared" si="929"/>
        <v>2020</v>
      </c>
      <c r="BP483" s="87"/>
    </row>
    <row r="484" spans="1:68" s="35" customFormat="1" ht="10.5" customHeight="1" x14ac:dyDescent="0.2">
      <c r="A484" s="87" t="str">
        <f t="shared" si="924"/>
        <v>2020-21E400000081</v>
      </c>
      <c r="B484" s="87" t="str">
        <f t="shared" si="896"/>
        <v>Y60</v>
      </c>
      <c r="C484" s="87" t="str">
        <f t="shared" si="897"/>
        <v>2020-21</v>
      </c>
      <c r="D484" s="35" t="s">
        <v>524</v>
      </c>
      <c r="E484" s="42"/>
      <c r="F484" s="86" t="str">
        <f t="shared" si="952"/>
        <v>Y60</v>
      </c>
      <c r="G484" s="86" t="str">
        <f t="shared" si="952"/>
        <v>E40000008</v>
      </c>
      <c r="H484" s="87" t="str">
        <f t="shared" si="952"/>
        <v>Midlands</v>
      </c>
      <c r="I484" s="292">
        <f t="shared" si="931"/>
        <v>763</v>
      </c>
      <c r="J484" s="292">
        <f t="shared" si="931"/>
        <v>135</v>
      </c>
      <c r="K484" s="292">
        <f t="shared" si="931"/>
        <v>87</v>
      </c>
      <c r="L484" s="292">
        <f t="shared" si="931"/>
        <v>29</v>
      </c>
      <c r="M484" s="292">
        <f t="shared" si="937"/>
        <v>750</v>
      </c>
      <c r="N484" s="292">
        <f t="shared" si="937"/>
        <v>36</v>
      </c>
      <c r="O484" s="292">
        <f t="shared" si="937"/>
        <v>83</v>
      </c>
      <c r="P484" s="292">
        <f t="shared" si="937"/>
        <v>11</v>
      </c>
      <c r="Q484" s="292">
        <f t="shared" si="932"/>
        <v>197</v>
      </c>
      <c r="R484" s="292">
        <f t="shared" si="932"/>
        <v>165</v>
      </c>
      <c r="S484" s="292">
        <f t="shared" si="953"/>
        <v>2245</v>
      </c>
      <c r="T484" s="293">
        <f t="shared" si="925"/>
        <v>806</v>
      </c>
      <c r="U484" s="290">
        <f t="shared" si="947"/>
        <v>93.09392059553349</v>
      </c>
      <c r="V484" s="290">
        <f t="shared" si="948"/>
        <v>80.799007444168737</v>
      </c>
      <c r="W484" s="290">
        <f t="shared" si="949"/>
        <v>141.96774193548387</v>
      </c>
      <c r="X484" s="289">
        <f t="shared" si="926"/>
        <v>984</v>
      </c>
      <c r="Y484" s="290">
        <f t="shared" si="939"/>
        <v>97.163414634146349</v>
      </c>
      <c r="Z484" s="290">
        <f t="shared" si="940"/>
        <v>55.902439024390247</v>
      </c>
      <c r="AA484" s="290">
        <f t="shared" si="941"/>
        <v>225.40447154471545</v>
      </c>
      <c r="AB484" s="289">
        <f t="shared" si="927"/>
        <v>118</v>
      </c>
      <c r="AC484" s="290">
        <f t="shared" si="942"/>
        <v>70.12881355932204</v>
      </c>
      <c r="AD484" s="290">
        <f t="shared" si="943"/>
        <v>60.516949152542374</v>
      </c>
      <c r="AE484" s="290">
        <f t="shared" si="944"/>
        <v>116.30508474576271</v>
      </c>
      <c r="AF484" s="287">
        <f t="shared" si="928"/>
        <v>299</v>
      </c>
      <c r="AG484" s="288">
        <f t="shared" si="950"/>
        <v>134.43750000000014</v>
      </c>
      <c r="AH484" s="288">
        <f t="shared" si="951"/>
        <v>188.60781249999999</v>
      </c>
      <c r="AI484" s="287">
        <f t="shared" si="933"/>
        <v>256</v>
      </c>
      <c r="AJ484" s="284">
        <f t="shared" si="933"/>
        <v>325</v>
      </c>
      <c r="AK484" s="284">
        <f t="shared" si="933"/>
        <v>372</v>
      </c>
      <c r="AL484" s="284"/>
      <c r="AM484" s="284"/>
      <c r="AN484" s="284">
        <f t="shared" si="934"/>
        <v>0</v>
      </c>
      <c r="AO484" s="284">
        <f t="shared" si="934"/>
        <v>0</v>
      </c>
      <c r="AP484" s="291">
        <f t="shared" si="938"/>
        <v>0</v>
      </c>
      <c r="AQ484" s="291">
        <f t="shared" si="938"/>
        <v>0</v>
      </c>
      <c r="AR484" s="292">
        <f t="shared" si="945"/>
        <v>0</v>
      </c>
      <c r="AS484" s="292">
        <f t="shared" si="945"/>
        <v>0</v>
      </c>
      <c r="AT484" s="292">
        <f t="shared" si="945"/>
        <v>0</v>
      </c>
      <c r="AU484" s="292">
        <f t="shared" si="945"/>
        <v>0</v>
      </c>
      <c r="AV484" s="286">
        <f t="shared" si="945"/>
        <v>0</v>
      </c>
      <c r="AW484" s="286">
        <f t="shared" si="945"/>
        <v>0</v>
      </c>
      <c r="AX484" s="286">
        <f t="shared" si="945"/>
        <v>0</v>
      </c>
      <c r="AY484" s="286">
        <f t="shared" si="945"/>
        <v>0</v>
      </c>
      <c r="AZ484" s="286">
        <f t="shared" si="945"/>
        <v>0</v>
      </c>
      <c r="BA484" s="286">
        <f t="shared" si="945"/>
        <v>0</v>
      </c>
      <c r="BB484" s="150"/>
      <c r="BC484" s="287">
        <f t="shared" si="946"/>
        <v>34416.000000000036</v>
      </c>
      <c r="BD484" s="287">
        <f t="shared" si="946"/>
        <v>48283.6</v>
      </c>
      <c r="BE484" s="333">
        <f t="shared" si="946"/>
        <v>75033.7</v>
      </c>
      <c r="BF484" s="333">
        <f t="shared" si="946"/>
        <v>65124</v>
      </c>
      <c r="BG484" s="333">
        <f t="shared" si="946"/>
        <v>114426</v>
      </c>
      <c r="BH484" s="333">
        <f t="shared" si="946"/>
        <v>95608.8</v>
      </c>
      <c r="BI484" s="333">
        <f t="shared" si="946"/>
        <v>55008</v>
      </c>
      <c r="BJ484" s="333">
        <f t="shared" si="946"/>
        <v>221798</v>
      </c>
      <c r="BK484" s="333">
        <f t="shared" si="946"/>
        <v>8275.2000000000007</v>
      </c>
      <c r="BL484" s="333">
        <f t="shared" si="946"/>
        <v>7141</v>
      </c>
      <c r="BM484" s="333">
        <f t="shared" si="946"/>
        <v>13724</v>
      </c>
      <c r="BN484" s="334">
        <f t="shared" si="894"/>
        <v>1</v>
      </c>
      <c r="BO484" s="87">
        <f t="shared" si="929"/>
        <v>2021</v>
      </c>
      <c r="BP484" s="87"/>
    </row>
    <row r="485" spans="1:68" s="35" customFormat="1" ht="10.5" customHeight="1" x14ac:dyDescent="0.2">
      <c r="A485" s="87" t="str">
        <f t="shared" si="924"/>
        <v>2020-21E400000082</v>
      </c>
      <c r="B485" s="87" t="str">
        <f t="shared" si="896"/>
        <v>Y60</v>
      </c>
      <c r="C485" s="87" t="str">
        <f t="shared" si="897"/>
        <v>2020-21</v>
      </c>
      <c r="D485" s="35" t="s">
        <v>525</v>
      </c>
      <c r="E485" s="42"/>
      <c r="F485" s="86" t="str">
        <f t="shared" si="952"/>
        <v>Y60</v>
      </c>
      <c r="G485" s="86" t="str">
        <f t="shared" si="952"/>
        <v>E40000008</v>
      </c>
      <c r="H485" s="87" t="str">
        <f t="shared" si="952"/>
        <v>Midlands</v>
      </c>
      <c r="I485" s="292">
        <f t="shared" si="931"/>
        <v>546</v>
      </c>
      <c r="J485" s="292">
        <f t="shared" si="931"/>
        <v>119</v>
      </c>
      <c r="K485" s="292">
        <f t="shared" si="931"/>
        <v>54</v>
      </c>
      <c r="L485" s="292">
        <f t="shared" si="931"/>
        <v>26</v>
      </c>
      <c r="M485" s="292">
        <f t="shared" si="937"/>
        <v>527</v>
      </c>
      <c r="N485" s="292">
        <f t="shared" si="937"/>
        <v>42</v>
      </c>
      <c r="O485" s="292">
        <f t="shared" si="937"/>
        <v>52</v>
      </c>
      <c r="P485" s="292">
        <f t="shared" si="937"/>
        <v>12</v>
      </c>
      <c r="Q485" s="292">
        <f t="shared" si="932"/>
        <v>0</v>
      </c>
      <c r="R485" s="292">
        <f t="shared" si="932"/>
        <v>0</v>
      </c>
      <c r="S485" s="292">
        <f t="shared" si="953"/>
        <v>1665</v>
      </c>
      <c r="T485" s="293">
        <f t="shared" si="925"/>
        <v>766</v>
      </c>
      <c r="U485" s="290">
        <f t="shared" si="947"/>
        <v>86.06005221932115</v>
      </c>
      <c r="V485" s="290">
        <f t="shared" si="948"/>
        <v>75.704960835509141</v>
      </c>
      <c r="W485" s="290">
        <f t="shared" si="949"/>
        <v>134.8485639686684</v>
      </c>
      <c r="X485" s="289">
        <f t="shared" si="926"/>
        <v>946</v>
      </c>
      <c r="Y485" s="290">
        <f t="shared" si="939"/>
        <v>91.18192389006343</v>
      </c>
      <c r="Z485" s="290">
        <f t="shared" si="940"/>
        <v>53.016913319238903</v>
      </c>
      <c r="AA485" s="290">
        <f t="shared" si="941"/>
        <v>199.59513742071883</v>
      </c>
      <c r="AB485" s="289">
        <f t="shared" si="927"/>
        <v>93</v>
      </c>
      <c r="AC485" s="290">
        <f t="shared" si="942"/>
        <v>70.303225806451621</v>
      </c>
      <c r="AD485" s="290">
        <f t="shared" si="943"/>
        <v>64.806451612903231</v>
      </c>
      <c r="AE485" s="290">
        <f t="shared" si="944"/>
        <v>118.90322580645162</v>
      </c>
      <c r="AF485" s="287">
        <f t="shared" si="928"/>
        <v>305</v>
      </c>
      <c r="AG485" s="288">
        <f t="shared" si="950"/>
        <v>137.25954198473295</v>
      </c>
      <c r="AH485" s="288">
        <f t="shared" si="951"/>
        <v>202.73358778625953</v>
      </c>
      <c r="AI485" s="287">
        <f t="shared" si="933"/>
        <v>262</v>
      </c>
      <c r="AJ485" s="284">
        <f t="shared" si="933"/>
        <v>0</v>
      </c>
      <c r="AK485" s="284">
        <f t="shared" si="933"/>
        <v>0</v>
      </c>
      <c r="AL485" s="284"/>
      <c r="AM485" s="284"/>
      <c r="AN485" s="284">
        <f t="shared" si="934"/>
        <v>2502</v>
      </c>
      <c r="AO485" s="284">
        <f t="shared" si="934"/>
        <v>2522</v>
      </c>
      <c r="AP485" s="291">
        <f t="shared" si="938"/>
        <v>0</v>
      </c>
      <c r="AQ485" s="291">
        <f t="shared" si="938"/>
        <v>0</v>
      </c>
      <c r="AR485" s="292">
        <f t="shared" si="945"/>
        <v>0</v>
      </c>
      <c r="AS485" s="292">
        <f t="shared" si="945"/>
        <v>0</v>
      </c>
      <c r="AT485" s="292">
        <f t="shared" si="945"/>
        <v>0</v>
      </c>
      <c r="AU485" s="292">
        <f t="shared" si="945"/>
        <v>0</v>
      </c>
      <c r="AV485" s="286">
        <f t="shared" si="945"/>
        <v>0</v>
      </c>
      <c r="AW485" s="286">
        <f t="shared" si="945"/>
        <v>0</v>
      </c>
      <c r="AX485" s="286">
        <f t="shared" si="945"/>
        <v>0</v>
      </c>
      <c r="AY485" s="286">
        <f t="shared" si="945"/>
        <v>0</v>
      </c>
      <c r="AZ485" s="286">
        <f t="shared" si="945"/>
        <v>0</v>
      </c>
      <c r="BA485" s="286">
        <f t="shared" si="945"/>
        <v>0</v>
      </c>
      <c r="BB485" s="150"/>
      <c r="BC485" s="287">
        <f t="shared" si="946"/>
        <v>35962.000000000029</v>
      </c>
      <c r="BD485" s="287">
        <f t="shared" si="946"/>
        <v>53116.2</v>
      </c>
      <c r="BE485" s="333">
        <f t="shared" si="946"/>
        <v>65922</v>
      </c>
      <c r="BF485" s="333">
        <f t="shared" si="946"/>
        <v>57990</v>
      </c>
      <c r="BG485" s="333">
        <f t="shared" si="946"/>
        <v>103294</v>
      </c>
      <c r="BH485" s="333">
        <f t="shared" si="946"/>
        <v>86258.1</v>
      </c>
      <c r="BI485" s="333">
        <f t="shared" si="946"/>
        <v>50154</v>
      </c>
      <c r="BJ485" s="333">
        <f t="shared" si="946"/>
        <v>188817</v>
      </c>
      <c r="BK485" s="333">
        <f t="shared" si="946"/>
        <v>6538.2000000000007</v>
      </c>
      <c r="BL485" s="333">
        <f t="shared" si="946"/>
        <v>6027</v>
      </c>
      <c r="BM485" s="333">
        <f t="shared" si="946"/>
        <v>11058</v>
      </c>
      <c r="BN485" s="334">
        <f t="shared" si="894"/>
        <v>2</v>
      </c>
      <c r="BO485" s="87">
        <f t="shared" si="929"/>
        <v>2021</v>
      </c>
      <c r="BP485" s="87"/>
    </row>
    <row r="486" spans="1:68" s="35" customFormat="1" ht="10.5" customHeight="1" x14ac:dyDescent="0.2">
      <c r="A486" s="87" t="str">
        <f t="shared" si="924"/>
        <v>2020-21E400000083</v>
      </c>
      <c r="B486" s="87" t="str">
        <f t="shared" si="896"/>
        <v>Y60</v>
      </c>
      <c r="C486" s="87" t="str">
        <f t="shared" si="897"/>
        <v>2020-21</v>
      </c>
      <c r="D486" s="35" t="s">
        <v>526</v>
      </c>
      <c r="E486" s="42"/>
      <c r="F486" s="86" t="str">
        <f t="shared" si="952"/>
        <v>Y60</v>
      </c>
      <c r="G486" s="86" t="str">
        <f t="shared" si="952"/>
        <v>E40000008</v>
      </c>
      <c r="H486" s="87" t="str">
        <f t="shared" si="952"/>
        <v>Midlands</v>
      </c>
      <c r="I486" s="292">
        <f t="shared" si="931"/>
        <v>552</v>
      </c>
      <c r="J486" s="292">
        <f t="shared" si="931"/>
        <v>135</v>
      </c>
      <c r="K486" s="292">
        <f t="shared" si="931"/>
        <v>73</v>
      </c>
      <c r="L486" s="292">
        <f t="shared" si="931"/>
        <v>26</v>
      </c>
      <c r="M486" s="292">
        <f t="shared" si="937"/>
        <v>536</v>
      </c>
      <c r="N486" s="292">
        <f t="shared" si="937"/>
        <v>53</v>
      </c>
      <c r="O486" s="292">
        <f t="shared" si="937"/>
        <v>71</v>
      </c>
      <c r="P486" s="292">
        <f t="shared" si="937"/>
        <v>14</v>
      </c>
      <c r="Q486" s="292">
        <f t="shared" si="932"/>
        <v>0</v>
      </c>
      <c r="R486" s="292">
        <f t="shared" si="932"/>
        <v>0</v>
      </c>
      <c r="S486" s="292">
        <f t="shared" si="953"/>
        <v>1655</v>
      </c>
      <c r="T486" s="293">
        <f t="shared" si="925"/>
        <v>914</v>
      </c>
      <c r="U486" s="290">
        <f t="shared" si="947"/>
        <v>83.994420131291022</v>
      </c>
      <c r="V486" s="290">
        <f t="shared" si="948"/>
        <v>74.472647702407002</v>
      </c>
      <c r="W486" s="290">
        <f t="shared" si="949"/>
        <v>128.11487964989058</v>
      </c>
      <c r="X486" s="289">
        <f t="shared" si="926"/>
        <v>1073</v>
      </c>
      <c r="Y486" s="290">
        <f t="shared" si="939"/>
        <v>87.594315004659833</v>
      </c>
      <c r="Z486" s="290">
        <f t="shared" si="940"/>
        <v>49.307548928238582</v>
      </c>
      <c r="AA486" s="290">
        <f t="shared" si="941"/>
        <v>203.19478098788443</v>
      </c>
      <c r="AB486" s="289">
        <f t="shared" si="927"/>
        <v>114</v>
      </c>
      <c r="AC486" s="290">
        <f t="shared" si="942"/>
        <v>70.909649122807025</v>
      </c>
      <c r="AD486" s="290">
        <f t="shared" si="943"/>
        <v>56.771929824561404</v>
      </c>
      <c r="AE486" s="290">
        <f t="shared" si="944"/>
        <v>109.49122807017544</v>
      </c>
      <c r="AF486" s="287">
        <f t="shared" si="928"/>
        <v>350</v>
      </c>
      <c r="AG486" s="288">
        <f t="shared" si="950"/>
        <v>128.01030927835077</v>
      </c>
      <c r="AH486" s="288">
        <f t="shared" si="951"/>
        <v>168.86941580756013</v>
      </c>
      <c r="AI486" s="287">
        <f t="shared" si="933"/>
        <v>291</v>
      </c>
      <c r="AJ486" s="284">
        <f t="shared" si="933"/>
        <v>0</v>
      </c>
      <c r="AK486" s="284">
        <f t="shared" si="933"/>
        <v>0</v>
      </c>
      <c r="AL486" s="284"/>
      <c r="AM486" s="284"/>
      <c r="AN486" s="284">
        <f t="shared" si="934"/>
        <v>0</v>
      </c>
      <c r="AO486" s="284">
        <f t="shared" si="934"/>
        <v>0</v>
      </c>
      <c r="AP486" s="291">
        <f t="shared" si="938"/>
        <v>1291</v>
      </c>
      <c r="AQ486" s="291">
        <f t="shared" si="938"/>
        <v>1496</v>
      </c>
      <c r="AR486" s="292">
        <f t="shared" si="945"/>
        <v>0</v>
      </c>
      <c r="AS486" s="292">
        <f t="shared" si="945"/>
        <v>0</v>
      </c>
      <c r="AT486" s="292">
        <f t="shared" si="945"/>
        <v>0</v>
      </c>
      <c r="AU486" s="292">
        <f t="shared" si="945"/>
        <v>0</v>
      </c>
      <c r="AV486" s="286">
        <f t="shared" si="945"/>
        <v>0</v>
      </c>
      <c r="AW486" s="286">
        <f t="shared" si="945"/>
        <v>0</v>
      </c>
      <c r="AX486" s="286">
        <f t="shared" si="945"/>
        <v>0</v>
      </c>
      <c r="AY486" s="286">
        <f t="shared" si="945"/>
        <v>0</v>
      </c>
      <c r="AZ486" s="286">
        <f t="shared" si="945"/>
        <v>0</v>
      </c>
      <c r="BA486" s="286">
        <f t="shared" si="945"/>
        <v>0</v>
      </c>
      <c r="BB486" s="150"/>
      <c r="BC486" s="287">
        <f t="shared" si="946"/>
        <v>37251.000000000073</v>
      </c>
      <c r="BD486" s="287">
        <f t="shared" si="946"/>
        <v>49141</v>
      </c>
      <c r="BE486" s="333">
        <f t="shared" si="946"/>
        <v>76770.899999999994</v>
      </c>
      <c r="BF486" s="333">
        <f t="shared" si="946"/>
        <v>68068</v>
      </c>
      <c r="BG486" s="333">
        <f t="shared" si="946"/>
        <v>117097</v>
      </c>
      <c r="BH486" s="333">
        <f t="shared" si="946"/>
        <v>93988.7</v>
      </c>
      <c r="BI486" s="333">
        <f t="shared" si="946"/>
        <v>52907</v>
      </c>
      <c r="BJ486" s="333">
        <f t="shared" si="946"/>
        <v>218028</v>
      </c>
      <c r="BK486" s="333">
        <f t="shared" si="946"/>
        <v>8083.7000000000007</v>
      </c>
      <c r="BL486" s="333">
        <f t="shared" si="946"/>
        <v>6472</v>
      </c>
      <c r="BM486" s="333">
        <f t="shared" si="946"/>
        <v>12482</v>
      </c>
      <c r="BN486" s="334">
        <f t="shared" si="894"/>
        <v>3</v>
      </c>
      <c r="BO486" s="87">
        <f t="shared" si="929"/>
        <v>2021</v>
      </c>
      <c r="BP486" s="87"/>
    </row>
    <row r="487" spans="1:68" s="35" customFormat="1" ht="10.5" customHeight="1" x14ac:dyDescent="0.2">
      <c r="A487" s="87" t="str">
        <f t="shared" si="924"/>
        <v>2021-22E400000084</v>
      </c>
      <c r="B487" s="87" t="str">
        <f t="shared" si="896"/>
        <v>Y60</v>
      </c>
      <c r="C487" s="87" t="str">
        <f t="shared" si="897"/>
        <v>2021-22</v>
      </c>
      <c r="D487" s="35" t="s">
        <v>514</v>
      </c>
      <c r="E487" s="42"/>
      <c r="F487" s="86" t="str">
        <f t="shared" si="952"/>
        <v>Y60</v>
      </c>
      <c r="G487" s="86" t="str">
        <f t="shared" si="952"/>
        <v>E40000008</v>
      </c>
      <c r="H487" s="87" t="str">
        <f t="shared" si="952"/>
        <v>Midlands</v>
      </c>
      <c r="I487" s="292">
        <f t="shared" ref="I487:L506" si="954">SUMIFS(I$729:I$10135, $BN$729:$BN$10135, $BN487,$BO$729:$BO$10135, $BO487, $B$729:$B$10135, $B487)</f>
        <v>492</v>
      </c>
      <c r="J487" s="292">
        <f t="shared" si="954"/>
        <v>134</v>
      </c>
      <c r="K487" s="292">
        <f t="shared" si="954"/>
        <v>61</v>
      </c>
      <c r="L487" s="292">
        <f t="shared" si="954"/>
        <v>32</v>
      </c>
      <c r="M487" s="292">
        <f t="shared" si="937"/>
        <v>478</v>
      </c>
      <c r="N487" s="292">
        <f t="shared" si="937"/>
        <v>48</v>
      </c>
      <c r="O487" s="292">
        <f t="shared" si="937"/>
        <v>55</v>
      </c>
      <c r="P487" s="292">
        <f t="shared" si="937"/>
        <v>15</v>
      </c>
      <c r="Q487" s="292">
        <f t="shared" ref="Q487:R506" si="955">SUMIFS(Q$729:Q$10135, $BN$729:$BN$10135, $BN487,$BO$729:$BO$10135, $BO487, $B$729:$B$10135, $B487)</f>
        <v>172</v>
      </c>
      <c r="R487" s="292">
        <f t="shared" si="955"/>
        <v>137</v>
      </c>
      <c r="S487" s="292">
        <f t="shared" si="953"/>
        <v>1465</v>
      </c>
      <c r="T487" s="293">
        <f t="shared" si="925"/>
        <v>816</v>
      </c>
      <c r="U487" s="290">
        <f t="shared" si="947"/>
        <v>87.191666666666663</v>
      </c>
      <c r="V487" s="290">
        <f t="shared" si="948"/>
        <v>75.710784313725483</v>
      </c>
      <c r="W487" s="290">
        <f t="shared" si="949"/>
        <v>132.87745098039215</v>
      </c>
      <c r="X487" s="289">
        <f t="shared" si="926"/>
        <v>973</v>
      </c>
      <c r="Y487" s="290">
        <f t="shared" si="939"/>
        <v>91.445323741007201</v>
      </c>
      <c r="Z487" s="290">
        <f t="shared" si="940"/>
        <v>50.385405960945526</v>
      </c>
      <c r="AA487" s="290">
        <f t="shared" si="941"/>
        <v>218.0256937307297</v>
      </c>
      <c r="AB487" s="289">
        <f t="shared" si="927"/>
        <v>99</v>
      </c>
      <c r="AC487" s="290">
        <f t="shared" si="942"/>
        <v>67.922222222222217</v>
      </c>
      <c r="AD487" s="290">
        <f t="shared" si="943"/>
        <v>57.888888888888886</v>
      </c>
      <c r="AE487" s="290">
        <f t="shared" si="944"/>
        <v>107.11111111111111</v>
      </c>
      <c r="AF487" s="287">
        <f t="shared" si="928"/>
        <v>322</v>
      </c>
      <c r="AG487" s="288">
        <f t="shared" si="950"/>
        <v>139.6666666666666</v>
      </c>
      <c r="AH487" s="288">
        <f t="shared" si="951"/>
        <v>196.96595744680852</v>
      </c>
      <c r="AI487" s="287">
        <f t="shared" ref="AI487:AK506" si="956">SUMIFS(AI$729:AI$10135, $BN$729:$BN$10135, $BN487,$BO$729:$BO$10135, $BO487, $B$729:$B$10135, $B487)</f>
        <v>282</v>
      </c>
      <c r="AJ487" s="284">
        <f t="shared" si="956"/>
        <v>339</v>
      </c>
      <c r="AK487" s="284">
        <f t="shared" si="956"/>
        <v>374</v>
      </c>
      <c r="AL487" s="284"/>
      <c r="AM487" s="284"/>
      <c r="AN487" s="284">
        <f t="shared" ref="AN487:AO506" si="957">SUMIFS(AN$729:AN$10135, $BN$729:$BN$10135, $BN487,$BO$729:$BO$10135, $BO487, $B$729:$B$10135, $B487)</f>
        <v>0</v>
      </c>
      <c r="AO487" s="284">
        <f t="shared" si="957"/>
        <v>0</v>
      </c>
      <c r="AP487" s="291">
        <f t="shared" si="938"/>
        <v>0</v>
      </c>
      <c r="AQ487" s="291">
        <f t="shared" si="938"/>
        <v>0</v>
      </c>
      <c r="AR487" s="292"/>
      <c r="AS487" s="292"/>
      <c r="AT487" s="292"/>
      <c r="AU487" s="292"/>
      <c r="AV487" s="286">
        <f t="shared" ref="AV487:BA496" si="958">SUMIFS(AV$729:AV$10135, $BN$729:$BN$10135, $BN487,$BO$729:$BO$10135, $BO487, $B$729:$B$10135, $B487)</f>
        <v>0</v>
      </c>
      <c r="AW487" s="286">
        <f t="shared" si="958"/>
        <v>0</v>
      </c>
      <c r="AX487" s="286">
        <f t="shared" si="958"/>
        <v>0</v>
      </c>
      <c r="AY487" s="286">
        <f t="shared" si="958"/>
        <v>0</v>
      </c>
      <c r="AZ487" s="286">
        <f t="shared" si="958"/>
        <v>0</v>
      </c>
      <c r="BA487" s="286">
        <f t="shared" si="958"/>
        <v>0</v>
      </c>
      <c r="BB487" s="150"/>
      <c r="BC487" s="287">
        <f t="shared" ref="BC487:BM496" si="959">SUMIFS(BC$729:BC$10135, $BN$729:$BN$10135, $BN487,$BO$729:$BO$10135, $BO487, $B$729:$B$10135, $B487)</f>
        <v>39385.999999999978</v>
      </c>
      <c r="BD487" s="287">
        <f t="shared" si="959"/>
        <v>55544.4</v>
      </c>
      <c r="BE487" s="333">
        <f t="shared" si="959"/>
        <v>71148.399999999994</v>
      </c>
      <c r="BF487" s="333">
        <f t="shared" si="959"/>
        <v>61780</v>
      </c>
      <c r="BG487" s="333">
        <f t="shared" si="959"/>
        <v>108428</v>
      </c>
      <c r="BH487" s="333">
        <f t="shared" si="959"/>
        <v>88976.3</v>
      </c>
      <c r="BI487" s="333">
        <f t="shared" si="959"/>
        <v>49025</v>
      </c>
      <c r="BJ487" s="333">
        <f t="shared" si="959"/>
        <v>212139</v>
      </c>
      <c r="BK487" s="333">
        <f t="shared" si="959"/>
        <v>6724.3</v>
      </c>
      <c r="BL487" s="333">
        <f t="shared" si="959"/>
        <v>5731</v>
      </c>
      <c r="BM487" s="333">
        <f t="shared" si="959"/>
        <v>10604</v>
      </c>
      <c r="BN487" s="334">
        <f t="shared" si="894"/>
        <v>4</v>
      </c>
      <c r="BO487" s="87">
        <f t="shared" si="929"/>
        <v>2021</v>
      </c>
      <c r="BP487" s="87"/>
    </row>
    <row r="488" spans="1:68" s="35" customFormat="1" ht="10.5" customHeight="1" x14ac:dyDescent="0.2">
      <c r="A488" s="87" t="str">
        <f t="shared" si="924"/>
        <v>2021-22E400000085</v>
      </c>
      <c r="B488" s="87" t="str">
        <f t="shared" si="896"/>
        <v>Y60</v>
      </c>
      <c r="C488" s="87" t="str">
        <f t="shared" si="897"/>
        <v>2021-22</v>
      </c>
      <c r="D488" s="35" t="s">
        <v>516</v>
      </c>
      <c r="E488" s="42"/>
      <c r="F488" s="86" t="str">
        <f t="shared" si="952"/>
        <v>Y60</v>
      </c>
      <c r="G488" s="86" t="str">
        <f t="shared" si="952"/>
        <v>E40000008</v>
      </c>
      <c r="H488" s="87" t="str">
        <f t="shared" si="952"/>
        <v>Midlands</v>
      </c>
      <c r="I488" s="292">
        <f t="shared" si="954"/>
        <v>550</v>
      </c>
      <c r="J488" s="292">
        <f t="shared" si="954"/>
        <v>134</v>
      </c>
      <c r="K488" s="292">
        <f t="shared" si="954"/>
        <v>89</v>
      </c>
      <c r="L488" s="292">
        <f t="shared" si="954"/>
        <v>38</v>
      </c>
      <c r="M488" s="292">
        <f t="shared" si="937"/>
        <v>533</v>
      </c>
      <c r="N488" s="292">
        <f t="shared" si="937"/>
        <v>54</v>
      </c>
      <c r="O488" s="292">
        <f t="shared" si="937"/>
        <v>84</v>
      </c>
      <c r="P488" s="292">
        <f t="shared" si="937"/>
        <v>23</v>
      </c>
      <c r="Q488" s="292">
        <f t="shared" si="955"/>
        <v>0</v>
      </c>
      <c r="R488" s="292">
        <f t="shared" si="955"/>
        <v>0</v>
      </c>
      <c r="S488" s="292">
        <f t="shared" si="953"/>
        <v>1585</v>
      </c>
      <c r="T488" s="293">
        <f t="shared" si="925"/>
        <v>871</v>
      </c>
      <c r="U488" s="290">
        <f t="shared" si="947"/>
        <v>89.784615384615378</v>
      </c>
      <c r="V488" s="290">
        <f t="shared" si="948"/>
        <v>76.9735935706085</v>
      </c>
      <c r="W488" s="290">
        <f t="shared" si="949"/>
        <v>133.01033295063147</v>
      </c>
      <c r="X488" s="289">
        <f t="shared" si="926"/>
        <v>1089</v>
      </c>
      <c r="Y488" s="290">
        <f t="shared" si="939"/>
        <v>99.143526170798907</v>
      </c>
      <c r="Z488" s="290">
        <f t="shared" si="940"/>
        <v>51.432506887052341</v>
      </c>
      <c r="AA488" s="290">
        <f t="shared" si="941"/>
        <v>229.80257116620754</v>
      </c>
      <c r="AB488" s="289">
        <f t="shared" si="927"/>
        <v>117</v>
      </c>
      <c r="AC488" s="290">
        <f t="shared" si="942"/>
        <v>71.909401709401706</v>
      </c>
      <c r="AD488" s="290">
        <f t="shared" si="943"/>
        <v>57.931623931623932</v>
      </c>
      <c r="AE488" s="290">
        <f t="shared" si="944"/>
        <v>118.11111111111111</v>
      </c>
      <c r="AF488" s="287">
        <f t="shared" si="928"/>
        <v>323</v>
      </c>
      <c r="AG488" s="288">
        <f t="shared" si="950"/>
        <v>134.4160583941605</v>
      </c>
      <c r="AH488" s="288">
        <f t="shared" si="951"/>
        <v>184.59781021897808</v>
      </c>
      <c r="AI488" s="287">
        <f t="shared" si="956"/>
        <v>274</v>
      </c>
      <c r="AJ488" s="284">
        <f t="shared" si="956"/>
        <v>0</v>
      </c>
      <c r="AK488" s="284">
        <f t="shared" si="956"/>
        <v>0</v>
      </c>
      <c r="AL488" s="284"/>
      <c r="AM488" s="284"/>
      <c r="AN488" s="284">
        <f t="shared" si="957"/>
        <v>2840</v>
      </c>
      <c r="AO488" s="284">
        <f t="shared" si="957"/>
        <v>2858</v>
      </c>
      <c r="AP488" s="291">
        <f t="shared" si="938"/>
        <v>0</v>
      </c>
      <c r="AQ488" s="291">
        <f t="shared" si="938"/>
        <v>0</v>
      </c>
      <c r="AR488" s="292"/>
      <c r="AS488" s="292"/>
      <c r="AT488" s="292"/>
      <c r="AU488" s="292"/>
      <c r="AV488" s="286">
        <f t="shared" si="958"/>
        <v>0</v>
      </c>
      <c r="AW488" s="286">
        <f t="shared" si="958"/>
        <v>0</v>
      </c>
      <c r="AX488" s="286">
        <f t="shared" si="958"/>
        <v>0</v>
      </c>
      <c r="AY488" s="286">
        <f t="shared" si="958"/>
        <v>0</v>
      </c>
      <c r="AZ488" s="286">
        <f t="shared" si="958"/>
        <v>0</v>
      </c>
      <c r="BA488" s="286">
        <f t="shared" si="958"/>
        <v>0</v>
      </c>
      <c r="BB488" s="150"/>
      <c r="BC488" s="287">
        <f t="shared" si="959"/>
        <v>36829.999999999978</v>
      </c>
      <c r="BD488" s="287">
        <f t="shared" si="959"/>
        <v>50579.799999999996</v>
      </c>
      <c r="BE488" s="333">
        <f t="shared" si="959"/>
        <v>78202.399999999994</v>
      </c>
      <c r="BF488" s="333">
        <f t="shared" si="959"/>
        <v>67044</v>
      </c>
      <c r="BG488" s="333">
        <f t="shared" si="959"/>
        <v>115852</v>
      </c>
      <c r="BH488" s="333">
        <f t="shared" si="959"/>
        <v>107967.3</v>
      </c>
      <c r="BI488" s="333">
        <f t="shared" si="959"/>
        <v>56010</v>
      </c>
      <c r="BJ488" s="333">
        <f t="shared" si="959"/>
        <v>250255</v>
      </c>
      <c r="BK488" s="333">
        <f t="shared" si="959"/>
        <v>8413.4</v>
      </c>
      <c r="BL488" s="333">
        <f t="shared" si="959"/>
        <v>6778</v>
      </c>
      <c r="BM488" s="333">
        <f t="shared" si="959"/>
        <v>13819</v>
      </c>
      <c r="BN488" s="334">
        <f t="shared" si="894"/>
        <v>5</v>
      </c>
      <c r="BO488" s="87">
        <f t="shared" si="929"/>
        <v>2021</v>
      </c>
      <c r="BP488" s="87"/>
    </row>
    <row r="489" spans="1:68" s="35" customFormat="1" ht="10.5" customHeight="1" x14ac:dyDescent="0.2">
      <c r="A489" s="87" t="str">
        <f t="shared" si="924"/>
        <v>2021-22E400000086</v>
      </c>
      <c r="B489" s="87" t="str">
        <f t="shared" si="896"/>
        <v>Y60</v>
      </c>
      <c r="C489" s="87" t="str">
        <f t="shared" ref="C489:C500" si="960">IF(D489=D$186,LEFT(C488,4)+1&amp;"-"&amp;RIGHT(C488,2)+1,C488)</f>
        <v>2021-22</v>
      </c>
      <c r="D489" s="35" t="s">
        <v>517</v>
      </c>
      <c r="F489" s="86" t="str">
        <f t="shared" si="952"/>
        <v>Y60</v>
      </c>
      <c r="G489" s="86" t="str">
        <f t="shared" si="952"/>
        <v>E40000008</v>
      </c>
      <c r="H489" s="87" t="str">
        <f t="shared" si="952"/>
        <v>Midlands</v>
      </c>
      <c r="I489" s="292">
        <f t="shared" si="954"/>
        <v>492</v>
      </c>
      <c r="J489" s="292">
        <f t="shared" si="954"/>
        <v>122</v>
      </c>
      <c r="K489" s="292">
        <f t="shared" si="954"/>
        <v>87</v>
      </c>
      <c r="L489" s="292">
        <f t="shared" si="954"/>
        <v>40</v>
      </c>
      <c r="M489" s="292">
        <f t="shared" si="937"/>
        <v>481</v>
      </c>
      <c r="N489" s="292">
        <f t="shared" si="937"/>
        <v>43</v>
      </c>
      <c r="O489" s="292">
        <f t="shared" si="937"/>
        <v>82</v>
      </c>
      <c r="P489" s="292">
        <f t="shared" si="937"/>
        <v>21</v>
      </c>
      <c r="Q489" s="292">
        <f t="shared" si="955"/>
        <v>0</v>
      </c>
      <c r="R489" s="292">
        <f t="shared" si="955"/>
        <v>0</v>
      </c>
      <c r="S489" s="292">
        <f t="shared" si="953"/>
        <v>1435</v>
      </c>
      <c r="T489" s="293">
        <f t="shared" si="925"/>
        <v>709</v>
      </c>
      <c r="U489" s="290">
        <f t="shared" si="947"/>
        <v>98.494217207334259</v>
      </c>
      <c r="V489" s="290">
        <f t="shared" si="948"/>
        <v>80.572637517630469</v>
      </c>
      <c r="W489" s="290">
        <f t="shared" si="949"/>
        <v>160.16784203102961</v>
      </c>
      <c r="X489" s="289">
        <f t="shared" si="926"/>
        <v>982</v>
      </c>
      <c r="Y489" s="290">
        <f t="shared" si="939"/>
        <v>102.07983706720977</v>
      </c>
      <c r="Z489" s="290">
        <f t="shared" si="940"/>
        <v>49.236252545824847</v>
      </c>
      <c r="AA489" s="290">
        <f t="shared" si="941"/>
        <v>254.43788187372709</v>
      </c>
      <c r="AB489" s="289">
        <f t="shared" si="927"/>
        <v>113</v>
      </c>
      <c r="AC489" s="290">
        <f t="shared" si="942"/>
        <v>62.377876106194691</v>
      </c>
      <c r="AD489" s="290">
        <f t="shared" si="943"/>
        <v>53.876106194690266</v>
      </c>
      <c r="AE489" s="290">
        <f t="shared" si="944"/>
        <v>96.823008849557525</v>
      </c>
      <c r="AF489" s="287">
        <f t="shared" si="928"/>
        <v>295</v>
      </c>
      <c r="AG489" s="288">
        <f t="shared" si="950"/>
        <v>138.2277992277993</v>
      </c>
      <c r="AH489" s="288">
        <f t="shared" si="951"/>
        <v>207.0764478764479</v>
      </c>
      <c r="AI489" s="287">
        <f t="shared" si="956"/>
        <v>259</v>
      </c>
      <c r="AJ489" s="284">
        <f t="shared" si="956"/>
        <v>0</v>
      </c>
      <c r="AK489" s="284">
        <f t="shared" si="956"/>
        <v>0</v>
      </c>
      <c r="AL489" s="284"/>
      <c r="AM489" s="284"/>
      <c r="AN489" s="284">
        <f t="shared" si="957"/>
        <v>0</v>
      </c>
      <c r="AO489" s="284">
        <f t="shared" si="957"/>
        <v>0</v>
      </c>
      <c r="AP489" s="291">
        <f t="shared" si="938"/>
        <v>1405</v>
      </c>
      <c r="AQ489" s="291">
        <f t="shared" si="938"/>
        <v>1586</v>
      </c>
      <c r="AR489" s="292"/>
      <c r="AS489" s="292"/>
      <c r="AT489" s="292"/>
      <c r="AU489" s="292"/>
      <c r="AV489" s="286">
        <f t="shared" si="958"/>
        <v>0</v>
      </c>
      <c r="AW489" s="286">
        <f t="shared" si="958"/>
        <v>0</v>
      </c>
      <c r="AX489" s="286">
        <f t="shared" si="958"/>
        <v>0</v>
      </c>
      <c r="AY489" s="286">
        <f t="shared" si="958"/>
        <v>0</v>
      </c>
      <c r="AZ489" s="286">
        <f t="shared" si="958"/>
        <v>0</v>
      </c>
      <c r="BA489" s="286">
        <f t="shared" si="958"/>
        <v>0</v>
      </c>
      <c r="BB489" s="150"/>
      <c r="BC489" s="287">
        <f t="shared" si="959"/>
        <v>35801.000000000015</v>
      </c>
      <c r="BD489" s="287">
        <f t="shared" si="959"/>
        <v>53632.800000000003</v>
      </c>
      <c r="BE489" s="333">
        <f t="shared" si="959"/>
        <v>69832.399999999994</v>
      </c>
      <c r="BF489" s="333">
        <f t="shared" si="959"/>
        <v>57126</v>
      </c>
      <c r="BG489" s="333">
        <f t="shared" si="959"/>
        <v>113559</v>
      </c>
      <c r="BH489" s="333">
        <f t="shared" si="959"/>
        <v>100242.4</v>
      </c>
      <c r="BI489" s="333">
        <f t="shared" si="959"/>
        <v>48350</v>
      </c>
      <c r="BJ489" s="333">
        <f t="shared" si="959"/>
        <v>249858</v>
      </c>
      <c r="BK489" s="333">
        <f t="shared" si="959"/>
        <v>7048.7</v>
      </c>
      <c r="BL489" s="333">
        <f t="shared" si="959"/>
        <v>6088</v>
      </c>
      <c r="BM489" s="333">
        <f t="shared" si="959"/>
        <v>10941</v>
      </c>
      <c r="BN489" s="334">
        <f t="shared" si="894"/>
        <v>6</v>
      </c>
      <c r="BO489" s="87">
        <f t="shared" si="929"/>
        <v>2021</v>
      </c>
      <c r="BP489" s="87"/>
    </row>
    <row r="490" spans="1:68" s="35" customFormat="1" ht="10.5" customHeight="1" x14ac:dyDescent="0.2">
      <c r="A490" s="87" t="str">
        <f t="shared" si="924"/>
        <v>2021-22E400000087</v>
      </c>
      <c r="B490" s="87" t="str">
        <f t="shared" si="896"/>
        <v>Y60</v>
      </c>
      <c r="C490" s="87" t="str">
        <f t="shared" si="960"/>
        <v>2021-22</v>
      </c>
      <c r="D490" s="35" t="s">
        <v>518</v>
      </c>
      <c r="F490" s="86" t="str">
        <f t="shared" si="952"/>
        <v>Y60</v>
      </c>
      <c r="G490" s="86" t="str">
        <f t="shared" si="952"/>
        <v>E40000008</v>
      </c>
      <c r="H490" s="87" t="str">
        <f t="shared" si="952"/>
        <v>Midlands</v>
      </c>
      <c r="I490" s="292">
        <f t="shared" si="954"/>
        <v>532</v>
      </c>
      <c r="J490" s="292">
        <f t="shared" si="954"/>
        <v>143</v>
      </c>
      <c r="K490" s="292">
        <f t="shared" si="954"/>
        <v>82</v>
      </c>
      <c r="L490" s="292">
        <f t="shared" si="954"/>
        <v>37</v>
      </c>
      <c r="M490" s="292">
        <f t="shared" si="937"/>
        <v>515</v>
      </c>
      <c r="N490" s="292">
        <f t="shared" si="937"/>
        <v>36</v>
      </c>
      <c r="O490" s="292">
        <f t="shared" si="937"/>
        <v>78</v>
      </c>
      <c r="P490" s="292">
        <f t="shared" si="937"/>
        <v>14</v>
      </c>
      <c r="Q490" s="292">
        <f t="shared" si="955"/>
        <v>185</v>
      </c>
      <c r="R490" s="292">
        <f t="shared" si="955"/>
        <v>153</v>
      </c>
      <c r="S490" s="292">
        <f t="shared" si="953"/>
        <v>1703</v>
      </c>
      <c r="T490" s="293">
        <f t="shared" si="925"/>
        <v>675</v>
      </c>
      <c r="U490" s="290">
        <f t="shared" si="947"/>
        <v>113.94133333333332</v>
      </c>
      <c r="V490" s="290">
        <f t="shared" si="948"/>
        <v>87.733333333333334</v>
      </c>
      <c r="W490" s="290">
        <f t="shared" si="949"/>
        <v>178.92</v>
      </c>
      <c r="X490" s="289">
        <f t="shared" si="926"/>
        <v>925</v>
      </c>
      <c r="Y490" s="290">
        <f t="shared" si="939"/>
        <v>110.09697297297296</v>
      </c>
      <c r="Z490" s="290">
        <f t="shared" si="940"/>
        <v>50.482162162162162</v>
      </c>
      <c r="AA490" s="290">
        <f t="shared" si="941"/>
        <v>287.15459459459458</v>
      </c>
      <c r="AB490" s="289">
        <f t="shared" si="927"/>
        <v>104</v>
      </c>
      <c r="AC490" s="290">
        <f t="shared" si="942"/>
        <v>67.04807692307692</v>
      </c>
      <c r="AD490" s="290">
        <f t="shared" si="943"/>
        <v>57.509615384615387</v>
      </c>
      <c r="AE490" s="290">
        <f t="shared" si="944"/>
        <v>116.96153846153847</v>
      </c>
      <c r="AF490" s="287">
        <f t="shared" si="928"/>
        <v>276</v>
      </c>
      <c r="AG490" s="288">
        <f t="shared" si="950"/>
        <v>148.49790794979103</v>
      </c>
      <c r="AH490" s="288">
        <f t="shared" si="951"/>
        <v>210.34058577405855</v>
      </c>
      <c r="AI490" s="287">
        <f t="shared" si="956"/>
        <v>239</v>
      </c>
      <c r="AJ490" s="284">
        <f t="shared" si="956"/>
        <v>322</v>
      </c>
      <c r="AK490" s="284">
        <f t="shared" si="956"/>
        <v>358</v>
      </c>
      <c r="AL490" s="284"/>
      <c r="AM490" s="284"/>
      <c r="AN490" s="284">
        <f t="shared" si="957"/>
        <v>0</v>
      </c>
      <c r="AO490" s="284">
        <f t="shared" si="957"/>
        <v>0</v>
      </c>
      <c r="AP490" s="291">
        <f t="shared" si="938"/>
        <v>0</v>
      </c>
      <c r="AQ490" s="291">
        <f t="shared" si="938"/>
        <v>0</v>
      </c>
      <c r="AR490" s="292"/>
      <c r="AS490" s="292"/>
      <c r="AT490" s="292"/>
      <c r="AU490" s="292"/>
      <c r="AV490" s="286">
        <f t="shared" si="958"/>
        <v>0</v>
      </c>
      <c r="AW490" s="286">
        <f t="shared" si="958"/>
        <v>0</v>
      </c>
      <c r="AX490" s="286">
        <f t="shared" si="958"/>
        <v>0</v>
      </c>
      <c r="AY490" s="286">
        <f t="shared" si="958"/>
        <v>0</v>
      </c>
      <c r="AZ490" s="286">
        <f t="shared" si="958"/>
        <v>0</v>
      </c>
      <c r="BA490" s="286">
        <f t="shared" si="958"/>
        <v>0</v>
      </c>
      <c r="BB490" s="150"/>
      <c r="BC490" s="287">
        <f t="shared" si="959"/>
        <v>35491.000000000058</v>
      </c>
      <c r="BD490" s="287">
        <f t="shared" si="959"/>
        <v>50271.399999999994</v>
      </c>
      <c r="BE490" s="333">
        <f t="shared" si="959"/>
        <v>76910.399999999994</v>
      </c>
      <c r="BF490" s="333">
        <f t="shared" si="959"/>
        <v>59220</v>
      </c>
      <c r="BG490" s="333">
        <f t="shared" si="959"/>
        <v>120771</v>
      </c>
      <c r="BH490" s="333">
        <f t="shared" si="959"/>
        <v>101839.7</v>
      </c>
      <c r="BI490" s="333">
        <f t="shared" si="959"/>
        <v>46696</v>
      </c>
      <c r="BJ490" s="333">
        <f t="shared" si="959"/>
        <v>265618</v>
      </c>
      <c r="BK490" s="333">
        <f t="shared" si="959"/>
        <v>6973</v>
      </c>
      <c r="BL490" s="333">
        <f t="shared" si="959"/>
        <v>5981</v>
      </c>
      <c r="BM490" s="333">
        <f t="shared" si="959"/>
        <v>12164</v>
      </c>
      <c r="BN490" s="334">
        <f t="shared" si="894"/>
        <v>7</v>
      </c>
      <c r="BO490" s="87">
        <f t="shared" si="929"/>
        <v>2021</v>
      </c>
      <c r="BP490" s="87"/>
    </row>
    <row r="491" spans="1:68" s="35" customFormat="1" ht="10.5" customHeight="1" x14ac:dyDescent="0.2">
      <c r="A491" s="87" t="str">
        <f t="shared" si="924"/>
        <v>2021-22E400000088</v>
      </c>
      <c r="B491" s="87" t="str">
        <f t="shared" si="896"/>
        <v>Y60</v>
      </c>
      <c r="C491" s="87" t="str">
        <f t="shared" si="960"/>
        <v>2021-22</v>
      </c>
      <c r="D491" s="35" t="s">
        <v>519</v>
      </c>
      <c r="F491" s="86" t="str">
        <f t="shared" si="952"/>
        <v>Y60</v>
      </c>
      <c r="G491" s="86" t="str">
        <f t="shared" si="952"/>
        <v>E40000008</v>
      </c>
      <c r="H491" s="87" t="str">
        <f t="shared" si="952"/>
        <v>Midlands</v>
      </c>
      <c r="I491" s="292">
        <f t="shared" si="954"/>
        <v>510</v>
      </c>
      <c r="J491" s="292">
        <f t="shared" si="954"/>
        <v>132</v>
      </c>
      <c r="K491" s="292">
        <f t="shared" si="954"/>
        <v>79</v>
      </c>
      <c r="L491" s="292">
        <f t="shared" si="954"/>
        <v>30</v>
      </c>
      <c r="M491" s="292">
        <f t="shared" ref="M491:P510" si="961">SUMIFS(M$729:M$10135, $BN$729:$BN$10135, $BN491,$BO$729:$BO$10135, $BO491, $B$729:$B$10135, $B491)</f>
        <v>503</v>
      </c>
      <c r="N491" s="292">
        <f t="shared" si="961"/>
        <v>38</v>
      </c>
      <c r="O491" s="292">
        <f t="shared" si="961"/>
        <v>74</v>
      </c>
      <c r="P491" s="292">
        <f t="shared" si="961"/>
        <v>14</v>
      </c>
      <c r="Q491" s="292">
        <f t="shared" si="955"/>
        <v>0</v>
      </c>
      <c r="R491" s="292">
        <f t="shared" si="955"/>
        <v>0</v>
      </c>
      <c r="S491" s="292">
        <f t="shared" si="953"/>
        <v>1518</v>
      </c>
      <c r="T491" s="293">
        <f t="shared" si="925"/>
        <v>739</v>
      </c>
      <c r="U491" s="290">
        <f t="shared" si="947"/>
        <v>99.361028416779433</v>
      </c>
      <c r="V491" s="290">
        <f t="shared" si="948"/>
        <v>83.621109607577807</v>
      </c>
      <c r="W491" s="290">
        <f t="shared" si="949"/>
        <v>150.86332882273342</v>
      </c>
      <c r="X491" s="289">
        <f t="shared" si="926"/>
        <v>930</v>
      </c>
      <c r="Y491" s="290">
        <f t="shared" si="939"/>
        <v>105.38322580645161</v>
      </c>
      <c r="Z491" s="290">
        <f t="shared" si="940"/>
        <v>54.047311827956989</v>
      </c>
      <c r="AA491" s="290">
        <f t="shared" si="941"/>
        <v>275.13548387096773</v>
      </c>
      <c r="AB491" s="289">
        <f t="shared" si="927"/>
        <v>107</v>
      </c>
      <c r="AC491" s="290">
        <f t="shared" si="942"/>
        <v>62.791588785046734</v>
      </c>
      <c r="AD491" s="290">
        <f t="shared" si="943"/>
        <v>56.383177570093459</v>
      </c>
      <c r="AE491" s="290">
        <f t="shared" si="944"/>
        <v>100.33644859813084</v>
      </c>
      <c r="AF491" s="287">
        <f t="shared" si="928"/>
        <v>265</v>
      </c>
      <c r="AG491" s="288">
        <f t="shared" si="950"/>
        <v>142.15068493150682</v>
      </c>
      <c r="AH491" s="288">
        <f t="shared" si="951"/>
        <v>201.10593607305935</v>
      </c>
      <c r="AI491" s="287">
        <f t="shared" si="956"/>
        <v>219</v>
      </c>
      <c r="AJ491" s="284">
        <f t="shared" si="956"/>
        <v>0</v>
      </c>
      <c r="AK491" s="284">
        <f t="shared" si="956"/>
        <v>0</v>
      </c>
      <c r="AL491" s="284"/>
      <c r="AM491" s="284"/>
      <c r="AN491" s="284">
        <f t="shared" si="957"/>
        <v>2588</v>
      </c>
      <c r="AO491" s="284">
        <f t="shared" si="957"/>
        <v>2609</v>
      </c>
      <c r="AP491" s="291">
        <f t="shared" ref="AP491:AQ510" si="962">SUMIFS(AP$729:AP$10135, $BN$729:$BN$10135, $BN491,$BO$729:$BO$10135, $BO491, $B$729:$B$10135, $B491)</f>
        <v>0</v>
      </c>
      <c r="AQ491" s="291">
        <f t="shared" si="962"/>
        <v>0</v>
      </c>
      <c r="AR491" s="292"/>
      <c r="AS491" s="292"/>
      <c r="AT491" s="292"/>
      <c r="AU491" s="292"/>
      <c r="AV491" s="286">
        <f t="shared" si="958"/>
        <v>0</v>
      </c>
      <c r="AW491" s="286">
        <f t="shared" si="958"/>
        <v>0</v>
      </c>
      <c r="AX491" s="286">
        <f t="shared" si="958"/>
        <v>0</v>
      </c>
      <c r="AY491" s="286">
        <f t="shared" si="958"/>
        <v>0</v>
      </c>
      <c r="AZ491" s="286">
        <f t="shared" si="958"/>
        <v>0</v>
      </c>
      <c r="BA491" s="286">
        <f t="shared" si="958"/>
        <v>0</v>
      </c>
      <c r="BB491" s="150"/>
      <c r="BC491" s="287">
        <f t="shared" si="959"/>
        <v>31130.999999999993</v>
      </c>
      <c r="BD491" s="287">
        <f t="shared" si="959"/>
        <v>44042.2</v>
      </c>
      <c r="BE491" s="333">
        <f t="shared" si="959"/>
        <v>73427.8</v>
      </c>
      <c r="BF491" s="333">
        <f t="shared" si="959"/>
        <v>61796</v>
      </c>
      <c r="BG491" s="333">
        <f t="shared" si="959"/>
        <v>111488</v>
      </c>
      <c r="BH491" s="333">
        <f t="shared" si="959"/>
        <v>98006.399999999994</v>
      </c>
      <c r="BI491" s="333">
        <f t="shared" si="959"/>
        <v>50264</v>
      </c>
      <c r="BJ491" s="333">
        <f t="shared" si="959"/>
        <v>255876</v>
      </c>
      <c r="BK491" s="333">
        <f t="shared" si="959"/>
        <v>6718.7000000000007</v>
      </c>
      <c r="BL491" s="333">
        <f t="shared" si="959"/>
        <v>6033</v>
      </c>
      <c r="BM491" s="333">
        <f t="shared" si="959"/>
        <v>10736</v>
      </c>
      <c r="BN491" s="334">
        <f t="shared" si="894"/>
        <v>8</v>
      </c>
      <c r="BO491" s="87">
        <f t="shared" si="929"/>
        <v>2021</v>
      </c>
      <c r="BP491" s="87"/>
    </row>
    <row r="492" spans="1:68" s="35" customFormat="1" ht="10.5" customHeight="1" x14ac:dyDescent="0.2">
      <c r="A492" s="87" t="str">
        <f t="shared" si="924"/>
        <v>2021-22E400000089</v>
      </c>
      <c r="B492" s="87" t="str">
        <f t="shared" si="896"/>
        <v>Y60</v>
      </c>
      <c r="C492" s="87" t="str">
        <f t="shared" si="960"/>
        <v>2021-22</v>
      </c>
      <c r="D492" s="35" t="s">
        <v>520</v>
      </c>
      <c r="F492" s="86" t="str">
        <f t="shared" si="952"/>
        <v>Y60</v>
      </c>
      <c r="G492" s="86" t="str">
        <f t="shared" si="952"/>
        <v>E40000008</v>
      </c>
      <c r="H492" s="87" t="str">
        <f t="shared" si="952"/>
        <v>Midlands</v>
      </c>
      <c r="I492" s="292">
        <f t="shared" si="954"/>
        <v>477</v>
      </c>
      <c r="J492" s="292">
        <f t="shared" si="954"/>
        <v>123</v>
      </c>
      <c r="K492" s="292">
        <f t="shared" si="954"/>
        <v>86</v>
      </c>
      <c r="L492" s="292">
        <f t="shared" si="954"/>
        <v>40</v>
      </c>
      <c r="M492" s="292">
        <f t="shared" si="961"/>
        <v>466</v>
      </c>
      <c r="N492" s="292">
        <f t="shared" si="961"/>
        <v>37</v>
      </c>
      <c r="O492" s="292">
        <f t="shared" si="961"/>
        <v>84</v>
      </c>
      <c r="P492" s="292">
        <f t="shared" si="961"/>
        <v>21</v>
      </c>
      <c r="Q492" s="292">
        <f t="shared" si="955"/>
        <v>0</v>
      </c>
      <c r="R492" s="292">
        <f t="shared" si="955"/>
        <v>0</v>
      </c>
      <c r="S492" s="292">
        <f t="shared" si="953"/>
        <v>1579</v>
      </c>
      <c r="T492" s="293">
        <f t="shared" si="925"/>
        <v>660</v>
      </c>
      <c r="U492" s="290">
        <f t="shared" si="947"/>
        <v>105.17045454545455</v>
      </c>
      <c r="V492" s="290">
        <f t="shared" si="948"/>
        <v>83.878787878787875</v>
      </c>
      <c r="W492" s="290">
        <f t="shared" si="949"/>
        <v>174.09242424242424</v>
      </c>
      <c r="X492" s="289">
        <f t="shared" si="926"/>
        <v>889</v>
      </c>
      <c r="Y492" s="290">
        <f t="shared" si="939"/>
        <v>111.88593925759281</v>
      </c>
      <c r="Z492" s="290">
        <f t="shared" si="940"/>
        <v>51.104611923509559</v>
      </c>
      <c r="AA492" s="290">
        <f t="shared" si="941"/>
        <v>304.37457817772776</v>
      </c>
      <c r="AB492" s="289">
        <f t="shared" si="927"/>
        <v>105</v>
      </c>
      <c r="AC492" s="290">
        <f t="shared" si="942"/>
        <v>63.1</v>
      </c>
      <c r="AD492" s="290">
        <f t="shared" si="943"/>
        <v>55</v>
      </c>
      <c r="AE492" s="290">
        <f t="shared" si="944"/>
        <v>117.28571428571429</v>
      </c>
      <c r="AF492" s="287">
        <f t="shared" si="928"/>
        <v>248</v>
      </c>
      <c r="AG492" s="288">
        <f t="shared" si="950"/>
        <v>150.1919191919192</v>
      </c>
      <c r="AH492" s="288">
        <f t="shared" si="951"/>
        <v>209.51212121212123</v>
      </c>
      <c r="AI492" s="287">
        <f t="shared" si="956"/>
        <v>198</v>
      </c>
      <c r="AJ492" s="284">
        <f t="shared" si="956"/>
        <v>0</v>
      </c>
      <c r="AK492" s="284">
        <f t="shared" si="956"/>
        <v>0</v>
      </c>
      <c r="AL492" s="284"/>
      <c r="AM492" s="284"/>
      <c r="AN492" s="284">
        <f t="shared" si="957"/>
        <v>0</v>
      </c>
      <c r="AO492" s="284">
        <f t="shared" si="957"/>
        <v>0</v>
      </c>
      <c r="AP492" s="291">
        <f t="shared" si="962"/>
        <v>1557</v>
      </c>
      <c r="AQ492" s="291">
        <f t="shared" si="962"/>
        <v>1720</v>
      </c>
      <c r="AR492" s="292"/>
      <c r="AS492" s="292"/>
      <c r="AT492" s="292"/>
      <c r="AU492" s="292"/>
      <c r="AV492" s="286">
        <f t="shared" si="958"/>
        <v>0</v>
      </c>
      <c r="AW492" s="286">
        <f t="shared" si="958"/>
        <v>0</v>
      </c>
      <c r="AX492" s="286">
        <f t="shared" si="958"/>
        <v>0</v>
      </c>
      <c r="AY492" s="286">
        <f t="shared" si="958"/>
        <v>0</v>
      </c>
      <c r="AZ492" s="286">
        <f t="shared" si="958"/>
        <v>0</v>
      </c>
      <c r="BA492" s="286">
        <f t="shared" si="958"/>
        <v>0</v>
      </c>
      <c r="BB492" s="150"/>
      <c r="BC492" s="287">
        <f t="shared" si="959"/>
        <v>29738</v>
      </c>
      <c r="BD492" s="287">
        <f t="shared" si="959"/>
        <v>41483.4</v>
      </c>
      <c r="BE492" s="333">
        <f t="shared" si="959"/>
        <v>69412.5</v>
      </c>
      <c r="BF492" s="333">
        <f t="shared" si="959"/>
        <v>55360</v>
      </c>
      <c r="BG492" s="333">
        <f t="shared" si="959"/>
        <v>114901</v>
      </c>
      <c r="BH492" s="333">
        <f t="shared" si="959"/>
        <v>99466.6</v>
      </c>
      <c r="BI492" s="333">
        <f t="shared" si="959"/>
        <v>45432</v>
      </c>
      <c r="BJ492" s="333">
        <f t="shared" si="959"/>
        <v>270589</v>
      </c>
      <c r="BK492" s="333">
        <f t="shared" si="959"/>
        <v>6625.5</v>
      </c>
      <c r="BL492" s="333">
        <f t="shared" si="959"/>
        <v>5775</v>
      </c>
      <c r="BM492" s="333">
        <f t="shared" si="959"/>
        <v>12315</v>
      </c>
      <c r="BN492" s="334">
        <f t="shared" si="894"/>
        <v>9</v>
      </c>
      <c r="BO492" s="87">
        <f t="shared" si="929"/>
        <v>2021</v>
      </c>
      <c r="BP492" s="87"/>
    </row>
    <row r="493" spans="1:68" s="35" customFormat="1" ht="9.75" customHeight="1" x14ac:dyDescent="0.2">
      <c r="A493" s="87" t="str">
        <f t="shared" si="924"/>
        <v>2021-22E4000000810</v>
      </c>
      <c r="B493" s="87" t="str">
        <f t="shared" si="896"/>
        <v>Y60</v>
      </c>
      <c r="C493" s="87" t="str">
        <f t="shared" si="960"/>
        <v>2021-22</v>
      </c>
      <c r="D493" s="35" t="s">
        <v>521</v>
      </c>
      <c r="F493" s="86" t="str">
        <f t="shared" si="952"/>
        <v>Y60</v>
      </c>
      <c r="G493" s="86" t="str">
        <f t="shared" si="952"/>
        <v>E40000008</v>
      </c>
      <c r="H493" s="87" t="str">
        <f t="shared" si="952"/>
        <v>Midlands</v>
      </c>
      <c r="I493" s="292">
        <f t="shared" si="954"/>
        <v>633</v>
      </c>
      <c r="J493" s="292">
        <f t="shared" si="954"/>
        <v>153</v>
      </c>
      <c r="K493" s="292">
        <f t="shared" si="954"/>
        <v>106</v>
      </c>
      <c r="L493" s="292">
        <f t="shared" si="954"/>
        <v>48</v>
      </c>
      <c r="M493" s="292">
        <f t="shared" si="961"/>
        <v>620</v>
      </c>
      <c r="N493" s="292">
        <f t="shared" si="961"/>
        <v>50</v>
      </c>
      <c r="O493" s="292">
        <f t="shared" si="961"/>
        <v>103</v>
      </c>
      <c r="P493" s="292">
        <f t="shared" si="961"/>
        <v>27</v>
      </c>
      <c r="Q493" s="292">
        <f t="shared" si="955"/>
        <v>208</v>
      </c>
      <c r="R493" s="292">
        <f t="shared" si="955"/>
        <v>161</v>
      </c>
      <c r="S493" s="292">
        <f t="shared" si="953"/>
        <v>1641</v>
      </c>
      <c r="T493" s="293">
        <f t="shared" si="925"/>
        <v>608</v>
      </c>
      <c r="U493" s="290">
        <f t="shared" si="947"/>
        <v>124.66348684210526</v>
      </c>
      <c r="V493" s="290">
        <f t="shared" si="948"/>
        <v>92.32401315789474</v>
      </c>
      <c r="W493" s="290">
        <f t="shared" si="949"/>
        <v>206.66282894736841</v>
      </c>
      <c r="X493" s="289">
        <f t="shared" si="926"/>
        <v>833</v>
      </c>
      <c r="Y493" s="290">
        <f t="shared" si="939"/>
        <v>121.5798319327731</v>
      </c>
      <c r="Z493" s="290">
        <f t="shared" si="940"/>
        <v>53.436974789915965</v>
      </c>
      <c r="AA493" s="290">
        <f t="shared" si="941"/>
        <v>331.62184873949582</v>
      </c>
      <c r="AB493" s="289">
        <f t="shared" si="927"/>
        <v>80</v>
      </c>
      <c r="AC493" s="290">
        <f t="shared" si="942"/>
        <v>70.006249999999994</v>
      </c>
      <c r="AD493" s="290">
        <f t="shared" si="943"/>
        <v>61.6875</v>
      </c>
      <c r="AE493" s="290">
        <f t="shared" si="944"/>
        <v>114.625</v>
      </c>
      <c r="AF493" s="287">
        <f t="shared" si="928"/>
        <v>247</v>
      </c>
      <c r="AG493" s="288">
        <f t="shared" si="950"/>
        <v>156.70873786407753</v>
      </c>
      <c r="AH493" s="288">
        <f t="shared" si="951"/>
        <v>234.24757281553397</v>
      </c>
      <c r="AI493" s="287">
        <f t="shared" si="956"/>
        <v>206</v>
      </c>
      <c r="AJ493" s="284">
        <f t="shared" si="956"/>
        <v>278</v>
      </c>
      <c r="AK493" s="284">
        <f t="shared" si="956"/>
        <v>325</v>
      </c>
      <c r="AL493" s="284"/>
      <c r="AM493" s="284"/>
      <c r="AN493" s="284">
        <f t="shared" si="957"/>
        <v>0</v>
      </c>
      <c r="AO493" s="284">
        <f t="shared" si="957"/>
        <v>0</v>
      </c>
      <c r="AP493" s="291">
        <f t="shared" si="962"/>
        <v>0</v>
      </c>
      <c r="AQ493" s="291">
        <f t="shared" si="962"/>
        <v>0</v>
      </c>
      <c r="AR493" s="292"/>
      <c r="AS493" s="292"/>
      <c r="AT493" s="292"/>
      <c r="AU493" s="292"/>
      <c r="AV493" s="286">
        <f t="shared" si="958"/>
        <v>0</v>
      </c>
      <c r="AW493" s="286">
        <f t="shared" si="958"/>
        <v>0</v>
      </c>
      <c r="AX493" s="286">
        <f t="shared" si="958"/>
        <v>0</v>
      </c>
      <c r="AY493" s="286">
        <f t="shared" si="958"/>
        <v>0</v>
      </c>
      <c r="AZ493" s="286">
        <f t="shared" si="958"/>
        <v>0</v>
      </c>
      <c r="BA493" s="286">
        <f t="shared" si="958"/>
        <v>0</v>
      </c>
      <c r="BB493" s="150"/>
      <c r="BC493" s="287">
        <f t="shared" si="959"/>
        <v>32281.999999999975</v>
      </c>
      <c r="BD493" s="287">
        <f t="shared" si="959"/>
        <v>48255</v>
      </c>
      <c r="BE493" s="333">
        <f t="shared" si="959"/>
        <v>75795.399999999994</v>
      </c>
      <c r="BF493" s="333">
        <f t="shared" si="959"/>
        <v>56133</v>
      </c>
      <c r="BG493" s="333">
        <f t="shared" si="959"/>
        <v>125651</v>
      </c>
      <c r="BH493" s="333">
        <f t="shared" si="959"/>
        <v>101276</v>
      </c>
      <c r="BI493" s="333">
        <f t="shared" si="959"/>
        <v>44513</v>
      </c>
      <c r="BJ493" s="333">
        <f t="shared" si="959"/>
        <v>276241</v>
      </c>
      <c r="BK493" s="333">
        <f t="shared" si="959"/>
        <v>5600.5</v>
      </c>
      <c r="BL493" s="333">
        <f t="shared" si="959"/>
        <v>4935</v>
      </c>
      <c r="BM493" s="333">
        <f t="shared" si="959"/>
        <v>9170</v>
      </c>
      <c r="BN493" s="334">
        <f t="shared" si="894"/>
        <v>10</v>
      </c>
      <c r="BO493" s="87">
        <f t="shared" si="929"/>
        <v>2021</v>
      </c>
      <c r="BP493" s="87"/>
    </row>
    <row r="494" spans="1:68" s="35" customFormat="1" ht="10.5" customHeight="1" x14ac:dyDescent="0.2">
      <c r="A494" s="87" t="str">
        <f t="shared" si="924"/>
        <v>2021-22E4000000811</v>
      </c>
      <c r="B494" s="87" t="str">
        <f t="shared" si="896"/>
        <v>Y60</v>
      </c>
      <c r="C494" s="87" t="str">
        <f t="shared" si="960"/>
        <v>2021-22</v>
      </c>
      <c r="D494" s="35" t="s">
        <v>522</v>
      </c>
      <c r="F494" s="86" t="str">
        <f t="shared" si="952"/>
        <v>Y60</v>
      </c>
      <c r="G494" s="86" t="str">
        <f t="shared" si="952"/>
        <v>E40000008</v>
      </c>
      <c r="H494" s="87" t="str">
        <f t="shared" si="952"/>
        <v>Midlands</v>
      </c>
      <c r="I494" s="292">
        <f t="shared" si="954"/>
        <v>601</v>
      </c>
      <c r="J494" s="292">
        <f t="shared" si="954"/>
        <v>135</v>
      </c>
      <c r="K494" s="292">
        <f t="shared" si="954"/>
        <v>77</v>
      </c>
      <c r="L494" s="292">
        <f t="shared" si="954"/>
        <v>33</v>
      </c>
      <c r="M494" s="292">
        <f t="shared" si="961"/>
        <v>589</v>
      </c>
      <c r="N494" s="292">
        <f t="shared" si="961"/>
        <v>34</v>
      </c>
      <c r="O494" s="292">
        <f t="shared" si="961"/>
        <v>74</v>
      </c>
      <c r="P494" s="292">
        <f t="shared" si="961"/>
        <v>18</v>
      </c>
      <c r="Q494" s="292">
        <f t="shared" si="955"/>
        <v>0</v>
      </c>
      <c r="R494" s="292">
        <f t="shared" si="955"/>
        <v>0</v>
      </c>
      <c r="S494" s="292">
        <f t="shared" si="953"/>
        <v>1807</v>
      </c>
      <c r="T494" s="293">
        <f t="shared" si="925"/>
        <v>706</v>
      </c>
      <c r="U494" s="290">
        <f t="shared" si="947"/>
        <v>124.56076487252123</v>
      </c>
      <c r="V494" s="290">
        <f t="shared" si="948"/>
        <v>97.213881019830026</v>
      </c>
      <c r="W494" s="290">
        <f t="shared" si="949"/>
        <v>204.95184135977337</v>
      </c>
      <c r="X494" s="289">
        <f t="shared" si="926"/>
        <v>830</v>
      </c>
      <c r="Y494" s="290">
        <f t="shared" si="939"/>
        <v>106.72903614457832</v>
      </c>
      <c r="Z494" s="290">
        <f t="shared" si="940"/>
        <v>49.507228915662651</v>
      </c>
      <c r="AA494" s="290">
        <f t="shared" si="941"/>
        <v>263.47831325301206</v>
      </c>
      <c r="AB494" s="289">
        <f t="shared" si="927"/>
        <v>88</v>
      </c>
      <c r="AC494" s="290">
        <f t="shared" si="942"/>
        <v>65.07386363636364</v>
      </c>
      <c r="AD494" s="290">
        <f t="shared" si="943"/>
        <v>55.55681818181818</v>
      </c>
      <c r="AE494" s="290">
        <f t="shared" si="944"/>
        <v>116.36363636363636</v>
      </c>
      <c r="AF494" s="287">
        <f t="shared" si="928"/>
        <v>261</v>
      </c>
      <c r="AG494" s="288">
        <f t="shared" si="950"/>
        <v>161.93236714975859</v>
      </c>
      <c r="AH494" s="288">
        <f t="shared" si="951"/>
        <v>231.98937198067634</v>
      </c>
      <c r="AI494" s="287">
        <f t="shared" si="956"/>
        <v>207</v>
      </c>
      <c r="AJ494" s="284">
        <f t="shared" si="956"/>
        <v>0</v>
      </c>
      <c r="AK494" s="284">
        <f t="shared" si="956"/>
        <v>0</v>
      </c>
      <c r="AL494" s="284"/>
      <c r="AM494" s="284"/>
      <c r="AN494" s="284">
        <f t="shared" si="957"/>
        <v>2243</v>
      </c>
      <c r="AO494" s="284">
        <f t="shared" si="957"/>
        <v>2282</v>
      </c>
      <c r="AP494" s="291">
        <f t="shared" si="962"/>
        <v>0</v>
      </c>
      <c r="AQ494" s="291">
        <f t="shared" si="962"/>
        <v>0</v>
      </c>
      <c r="AR494" s="292"/>
      <c r="AS494" s="292"/>
      <c r="AT494" s="292"/>
      <c r="AU494" s="292"/>
      <c r="AV494" s="286">
        <f t="shared" si="958"/>
        <v>0</v>
      </c>
      <c r="AW494" s="286">
        <f t="shared" si="958"/>
        <v>0</v>
      </c>
      <c r="AX494" s="286">
        <f t="shared" si="958"/>
        <v>0</v>
      </c>
      <c r="AY494" s="286">
        <f t="shared" si="958"/>
        <v>0</v>
      </c>
      <c r="AZ494" s="286">
        <f t="shared" si="958"/>
        <v>0</v>
      </c>
      <c r="BA494" s="286">
        <f t="shared" si="958"/>
        <v>0</v>
      </c>
      <c r="BB494" s="150"/>
      <c r="BC494" s="287">
        <f t="shared" si="959"/>
        <v>33520.000000000029</v>
      </c>
      <c r="BD494" s="287">
        <f t="shared" si="959"/>
        <v>48021.8</v>
      </c>
      <c r="BE494" s="333">
        <f t="shared" si="959"/>
        <v>87939.9</v>
      </c>
      <c r="BF494" s="333">
        <f t="shared" si="959"/>
        <v>68633</v>
      </c>
      <c r="BG494" s="333">
        <f t="shared" si="959"/>
        <v>144696</v>
      </c>
      <c r="BH494" s="333">
        <f t="shared" si="959"/>
        <v>88585.1</v>
      </c>
      <c r="BI494" s="333">
        <f t="shared" si="959"/>
        <v>41091</v>
      </c>
      <c r="BJ494" s="333">
        <f t="shared" si="959"/>
        <v>218687</v>
      </c>
      <c r="BK494" s="333">
        <f t="shared" si="959"/>
        <v>5726.5</v>
      </c>
      <c r="BL494" s="333">
        <f t="shared" si="959"/>
        <v>4889</v>
      </c>
      <c r="BM494" s="333">
        <f t="shared" si="959"/>
        <v>10240</v>
      </c>
      <c r="BN494" s="334">
        <f t="shared" si="894"/>
        <v>11</v>
      </c>
      <c r="BO494" s="87">
        <f t="shared" si="929"/>
        <v>2021</v>
      </c>
      <c r="BP494" s="87"/>
    </row>
    <row r="495" spans="1:68" s="35" customFormat="1" ht="10.5" customHeight="1" x14ac:dyDescent="0.2">
      <c r="A495" s="87" t="str">
        <f t="shared" ref="A495:A523" si="963">CONCATENATE(C495,G495,BN495)</f>
        <v>2021-22E4000000812</v>
      </c>
      <c r="B495" s="87" t="str">
        <f t="shared" si="896"/>
        <v>Y60</v>
      </c>
      <c r="C495" s="87" t="str">
        <f t="shared" si="960"/>
        <v>2021-22</v>
      </c>
      <c r="D495" s="35" t="s">
        <v>523</v>
      </c>
      <c r="F495" s="86" t="str">
        <f t="shared" si="952"/>
        <v>Y60</v>
      </c>
      <c r="G495" s="86" t="str">
        <f t="shared" si="952"/>
        <v>E40000008</v>
      </c>
      <c r="H495" s="87" t="str">
        <f t="shared" si="952"/>
        <v>Midlands</v>
      </c>
      <c r="I495" s="292">
        <f t="shared" si="954"/>
        <v>662</v>
      </c>
      <c r="J495" s="292">
        <f t="shared" si="954"/>
        <v>152</v>
      </c>
      <c r="K495" s="292">
        <f t="shared" si="954"/>
        <v>84</v>
      </c>
      <c r="L495" s="292">
        <f t="shared" si="954"/>
        <v>33</v>
      </c>
      <c r="M495" s="292">
        <f t="shared" si="961"/>
        <v>653</v>
      </c>
      <c r="N495" s="292">
        <f t="shared" si="961"/>
        <v>32</v>
      </c>
      <c r="O495" s="292">
        <f t="shared" si="961"/>
        <v>82</v>
      </c>
      <c r="P495" s="292">
        <f t="shared" si="961"/>
        <v>12</v>
      </c>
      <c r="Q495" s="292">
        <f t="shared" si="955"/>
        <v>0</v>
      </c>
      <c r="R495" s="292">
        <f t="shared" si="955"/>
        <v>0</v>
      </c>
      <c r="S495" s="292">
        <f t="shared" si="953"/>
        <v>1815</v>
      </c>
      <c r="T495" s="293">
        <f t="shared" ref="T495:T526" si="964">SUMIFS(T$729:T$10135, $BN$729:$BN$10135, $BN495,$BO$729:$BO$10135, $BO495, $B$729:$B$10135, $B495)</f>
        <v>742</v>
      </c>
      <c r="U495" s="290">
        <f t="shared" si="947"/>
        <v>115.79716981132076</v>
      </c>
      <c r="V495" s="290">
        <f t="shared" si="948"/>
        <v>90.226415094339629</v>
      </c>
      <c r="W495" s="290">
        <f t="shared" si="949"/>
        <v>185.0566037735849</v>
      </c>
      <c r="X495" s="289">
        <f t="shared" ref="X495:X526" si="965">SUMIFS(X$729:X$10135, $BN$729:$BN$10135, $BN495,$BO$729:$BO$10135, $BO495, $B$729:$B$10135, $B495)</f>
        <v>867</v>
      </c>
      <c r="Y495" s="290">
        <f t="shared" si="939"/>
        <v>109.88442906574394</v>
      </c>
      <c r="Z495" s="290">
        <f t="shared" si="940"/>
        <v>45.8477508650519</v>
      </c>
      <c r="AA495" s="290">
        <f t="shared" si="941"/>
        <v>297.54325259515571</v>
      </c>
      <c r="AB495" s="289">
        <f t="shared" ref="AB495:AB526" si="966">SUMIFS(AB$729:AB$10135, $BN$729:$BN$10135, $BN495,$BO$729:$BO$10135, $BO495, $B$729:$B$10135, $B495)</f>
        <v>89</v>
      </c>
      <c r="AC495" s="290">
        <f t="shared" si="942"/>
        <v>70.877528089887647</v>
      </c>
      <c r="AD495" s="290">
        <f t="shared" si="943"/>
        <v>57.19101123595506</v>
      </c>
      <c r="AE495" s="290">
        <f t="shared" si="944"/>
        <v>104.56179775280899</v>
      </c>
      <c r="AF495" s="287">
        <f t="shared" ref="AF495:AF526" si="967">SUMIFS(AF$729:AF$10135, $BN$729:$BN$10135, $BN495,$BO$729:$BO$10135, $BO495, $B$729:$B$10135, $B495)</f>
        <v>283</v>
      </c>
      <c r="AG495" s="288">
        <f t="shared" si="950"/>
        <v>157.37872340425568</v>
      </c>
      <c r="AH495" s="288">
        <f t="shared" si="951"/>
        <v>229.62382978723406</v>
      </c>
      <c r="AI495" s="287">
        <f t="shared" si="956"/>
        <v>235</v>
      </c>
      <c r="AJ495" s="284">
        <f t="shared" si="956"/>
        <v>0</v>
      </c>
      <c r="AK495" s="284">
        <f t="shared" si="956"/>
        <v>0</v>
      </c>
      <c r="AL495" s="284"/>
      <c r="AM495" s="284"/>
      <c r="AN495" s="284">
        <f t="shared" si="957"/>
        <v>0</v>
      </c>
      <c r="AO495" s="284">
        <f t="shared" si="957"/>
        <v>0</v>
      </c>
      <c r="AP495" s="291">
        <f t="shared" si="962"/>
        <v>2051</v>
      </c>
      <c r="AQ495" s="291">
        <f t="shared" si="962"/>
        <v>2278</v>
      </c>
      <c r="AR495" s="292"/>
      <c r="AS495" s="292"/>
      <c r="AT495" s="292"/>
      <c r="AU495" s="292"/>
      <c r="AV495" s="286">
        <f t="shared" si="958"/>
        <v>0</v>
      </c>
      <c r="AW495" s="286">
        <f t="shared" si="958"/>
        <v>0</v>
      </c>
      <c r="AX495" s="286">
        <f t="shared" si="958"/>
        <v>0</v>
      </c>
      <c r="AY495" s="286">
        <f t="shared" si="958"/>
        <v>0</v>
      </c>
      <c r="AZ495" s="286">
        <f t="shared" si="958"/>
        <v>0</v>
      </c>
      <c r="BA495" s="286">
        <f t="shared" si="958"/>
        <v>0</v>
      </c>
      <c r="BB495" s="150"/>
      <c r="BC495" s="287">
        <f t="shared" si="959"/>
        <v>36984.000000000087</v>
      </c>
      <c r="BD495" s="287">
        <f t="shared" si="959"/>
        <v>53961.600000000006</v>
      </c>
      <c r="BE495" s="333">
        <f t="shared" si="959"/>
        <v>85921.5</v>
      </c>
      <c r="BF495" s="333">
        <f t="shared" si="959"/>
        <v>66948</v>
      </c>
      <c r="BG495" s="333">
        <f t="shared" si="959"/>
        <v>137312</v>
      </c>
      <c r="BH495" s="333">
        <f t="shared" si="959"/>
        <v>95269.8</v>
      </c>
      <c r="BI495" s="333">
        <f t="shared" si="959"/>
        <v>39750</v>
      </c>
      <c r="BJ495" s="333">
        <f t="shared" si="959"/>
        <v>257970</v>
      </c>
      <c r="BK495" s="333">
        <f t="shared" si="959"/>
        <v>6308.1</v>
      </c>
      <c r="BL495" s="333">
        <f t="shared" si="959"/>
        <v>5090</v>
      </c>
      <c r="BM495" s="333">
        <f t="shared" si="959"/>
        <v>9306</v>
      </c>
      <c r="BN495" s="334">
        <f t="shared" si="894"/>
        <v>12</v>
      </c>
      <c r="BO495" s="87">
        <f t="shared" ref="BO495:BO523" si="968">VALUE(LEFT(C495,4)+IF($BN495&lt;4,1,0))</f>
        <v>2021</v>
      </c>
      <c r="BP495" s="87"/>
    </row>
    <row r="496" spans="1:68" s="35" customFormat="1" ht="9.75" customHeight="1" x14ac:dyDescent="0.2">
      <c r="A496" s="87" t="str">
        <f t="shared" si="963"/>
        <v>2021-22E400000081</v>
      </c>
      <c r="B496" s="87" t="str">
        <f t="shared" si="896"/>
        <v>Y60</v>
      </c>
      <c r="C496" s="87" t="str">
        <f t="shared" si="960"/>
        <v>2021-22</v>
      </c>
      <c r="D496" s="35" t="s">
        <v>524</v>
      </c>
      <c r="F496" s="86" t="str">
        <f t="shared" si="952"/>
        <v>Y60</v>
      </c>
      <c r="G496" s="86" t="str">
        <f t="shared" si="952"/>
        <v>E40000008</v>
      </c>
      <c r="H496" s="87" t="str">
        <f t="shared" si="952"/>
        <v>Midlands</v>
      </c>
      <c r="I496" s="292">
        <f t="shared" si="954"/>
        <v>609</v>
      </c>
      <c r="J496" s="292">
        <f t="shared" si="954"/>
        <v>148</v>
      </c>
      <c r="K496" s="292">
        <f t="shared" si="954"/>
        <v>88</v>
      </c>
      <c r="L496" s="292">
        <f t="shared" si="954"/>
        <v>40</v>
      </c>
      <c r="M496" s="292">
        <f t="shared" si="961"/>
        <v>594</v>
      </c>
      <c r="N496" s="292">
        <f t="shared" si="961"/>
        <v>40</v>
      </c>
      <c r="O496" s="292">
        <f t="shared" si="961"/>
        <v>83</v>
      </c>
      <c r="P496" s="292">
        <f t="shared" si="961"/>
        <v>20</v>
      </c>
      <c r="Q496" s="292">
        <f t="shared" si="955"/>
        <v>197</v>
      </c>
      <c r="R496" s="292">
        <f t="shared" si="955"/>
        <v>145</v>
      </c>
      <c r="S496" s="292">
        <f t="shared" si="953"/>
        <v>1713</v>
      </c>
      <c r="T496" s="293">
        <f t="shared" si="964"/>
        <v>760</v>
      </c>
      <c r="U496" s="290">
        <f t="shared" si="947"/>
        <v>101.9603947368421</v>
      </c>
      <c r="V496" s="290">
        <f t="shared" si="948"/>
        <v>83.163157894736841</v>
      </c>
      <c r="W496" s="290">
        <f t="shared" si="949"/>
        <v>156.29605263157896</v>
      </c>
      <c r="X496" s="289">
        <f t="shared" si="965"/>
        <v>870</v>
      </c>
      <c r="Y496" s="290">
        <f t="shared" si="939"/>
        <v>101.72160919540228</v>
      </c>
      <c r="Z496" s="290">
        <f t="shared" si="940"/>
        <v>43.762068965517244</v>
      </c>
      <c r="AA496" s="290">
        <f t="shared" si="941"/>
        <v>287.7494252873563</v>
      </c>
      <c r="AB496" s="289">
        <f t="shared" si="966"/>
        <v>92</v>
      </c>
      <c r="AC496" s="290">
        <f t="shared" si="942"/>
        <v>74.076086956521735</v>
      </c>
      <c r="AD496" s="290">
        <f t="shared" si="943"/>
        <v>55.010869565217391</v>
      </c>
      <c r="AE496" s="290">
        <f t="shared" si="944"/>
        <v>108.89130434782609</v>
      </c>
      <c r="AF496" s="287">
        <f t="shared" si="967"/>
        <v>288</v>
      </c>
      <c r="AG496" s="288">
        <f t="shared" si="950"/>
        <v>150.37656903765682</v>
      </c>
      <c r="AH496" s="288">
        <f t="shared" si="951"/>
        <v>212.26694560669458</v>
      </c>
      <c r="AI496" s="287">
        <f t="shared" si="956"/>
        <v>239</v>
      </c>
      <c r="AJ496" s="284">
        <f t="shared" si="956"/>
        <v>286</v>
      </c>
      <c r="AK496" s="284">
        <f t="shared" si="956"/>
        <v>368</v>
      </c>
      <c r="AL496" s="284"/>
      <c r="AM496" s="284"/>
      <c r="AN496" s="284">
        <f t="shared" si="957"/>
        <v>0</v>
      </c>
      <c r="AO496" s="284">
        <f t="shared" si="957"/>
        <v>0</v>
      </c>
      <c r="AP496" s="291">
        <f t="shared" si="962"/>
        <v>0</v>
      </c>
      <c r="AQ496" s="291">
        <f t="shared" si="962"/>
        <v>0</v>
      </c>
      <c r="AR496" s="292"/>
      <c r="AS496" s="292"/>
      <c r="AT496" s="292"/>
      <c r="AU496" s="292"/>
      <c r="AV496" s="286">
        <f t="shared" si="958"/>
        <v>0</v>
      </c>
      <c r="AW496" s="286">
        <f t="shared" si="958"/>
        <v>0</v>
      </c>
      <c r="AX496" s="286">
        <f t="shared" si="958"/>
        <v>0</v>
      </c>
      <c r="AY496" s="286">
        <f t="shared" si="958"/>
        <v>0</v>
      </c>
      <c r="AZ496" s="286">
        <f t="shared" si="958"/>
        <v>0</v>
      </c>
      <c r="BA496" s="286">
        <f t="shared" si="958"/>
        <v>0</v>
      </c>
      <c r="BB496" s="150"/>
      <c r="BC496" s="287">
        <f t="shared" si="959"/>
        <v>35939.999999999978</v>
      </c>
      <c r="BD496" s="287">
        <f t="shared" si="959"/>
        <v>50731.8</v>
      </c>
      <c r="BE496" s="333">
        <f t="shared" si="959"/>
        <v>77489.899999999994</v>
      </c>
      <c r="BF496" s="333">
        <f t="shared" si="959"/>
        <v>63204</v>
      </c>
      <c r="BG496" s="333">
        <f t="shared" si="959"/>
        <v>118785</v>
      </c>
      <c r="BH496" s="333">
        <f t="shared" si="959"/>
        <v>88497.799999999988</v>
      </c>
      <c r="BI496" s="333">
        <f t="shared" si="959"/>
        <v>38073</v>
      </c>
      <c r="BJ496" s="333">
        <f t="shared" si="959"/>
        <v>250342</v>
      </c>
      <c r="BK496" s="333">
        <f t="shared" si="959"/>
        <v>6815</v>
      </c>
      <c r="BL496" s="333">
        <f t="shared" si="959"/>
        <v>5061</v>
      </c>
      <c r="BM496" s="333">
        <f t="shared" si="959"/>
        <v>10018</v>
      </c>
      <c r="BN496" s="334">
        <f t="shared" si="894"/>
        <v>1</v>
      </c>
      <c r="BO496" s="87">
        <f t="shared" si="968"/>
        <v>2022</v>
      </c>
      <c r="BP496" s="87"/>
    </row>
    <row r="497" spans="1:68" s="35" customFormat="1" ht="9.75" customHeight="1" x14ac:dyDescent="0.2">
      <c r="A497" s="87" t="str">
        <f t="shared" si="963"/>
        <v>2021-22E400000082</v>
      </c>
      <c r="B497" s="87" t="str">
        <f t="shared" si="896"/>
        <v>Y60</v>
      </c>
      <c r="C497" s="87" t="str">
        <f t="shared" si="960"/>
        <v>2021-22</v>
      </c>
      <c r="D497" s="35" t="s">
        <v>525</v>
      </c>
      <c r="F497" s="86" t="str">
        <f t="shared" si="952"/>
        <v>Y60</v>
      </c>
      <c r="G497" s="86" t="str">
        <f t="shared" si="952"/>
        <v>E40000008</v>
      </c>
      <c r="H497" s="87" t="str">
        <f t="shared" si="952"/>
        <v>Midlands</v>
      </c>
      <c r="I497" s="292">
        <f t="shared" si="954"/>
        <v>557</v>
      </c>
      <c r="J497" s="292">
        <f t="shared" si="954"/>
        <v>148</v>
      </c>
      <c r="K497" s="292">
        <f t="shared" si="954"/>
        <v>82</v>
      </c>
      <c r="L497" s="292">
        <f t="shared" si="954"/>
        <v>41</v>
      </c>
      <c r="M497" s="292">
        <f t="shared" si="961"/>
        <v>543</v>
      </c>
      <c r="N497" s="292">
        <f t="shared" si="961"/>
        <v>53</v>
      </c>
      <c r="O497" s="292">
        <f t="shared" si="961"/>
        <v>79</v>
      </c>
      <c r="P497" s="292">
        <f t="shared" si="961"/>
        <v>19</v>
      </c>
      <c r="Q497" s="292">
        <f t="shared" si="955"/>
        <v>0</v>
      </c>
      <c r="R497" s="292">
        <f t="shared" si="955"/>
        <v>0</v>
      </c>
      <c r="S497" s="292">
        <f t="shared" si="953"/>
        <v>1536</v>
      </c>
      <c r="T497" s="293">
        <f t="shared" si="964"/>
        <v>720</v>
      </c>
      <c r="U497" s="290">
        <f t="shared" si="947"/>
        <v>106.92166666666668</v>
      </c>
      <c r="V497" s="290">
        <f t="shared" si="948"/>
        <v>85.55</v>
      </c>
      <c r="W497" s="290">
        <f t="shared" si="949"/>
        <v>168.13333333333333</v>
      </c>
      <c r="X497" s="289">
        <f t="shared" si="965"/>
        <v>845</v>
      </c>
      <c r="Y497" s="290">
        <f t="shared" si="939"/>
        <v>99.82532544378698</v>
      </c>
      <c r="Z497" s="290">
        <f t="shared" si="940"/>
        <v>45.185798816568045</v>
      </c>
      <c r="AA497" s="290">
        <f t="shared" si="941"/>
        <v>271.44142011834322</v>
      </c>
      <c r="AB497" s="289">
        <f t="shared" si="966"/>
        <v>95</v>
      </c>
      <c r="AC497" s="290">
        <f t="shared" si="942"/>
        <v>60.72526315789473</v>
      </c>
      <c r="AD497" s="290">
        <f t="shared" si="943"/>
        <v>55.031578947368423</v>
      </c>
      <c r="AE497" s="290">
        <f t="shared" si="944"/>
        <v>98.094736842105263</v>
      </c>
      <c r="AF497" s="287">
        <f t="shared" si="967"/>
        <v>274</v>
      </c>
      <c r="AG497" s="288">
        <f t="shared" si="950"/>
        <v>148.44541484716137</v>
      </c>
      <c r="AH497" s="288">
        <f t="shared" si="951"/>
        <v>213.88471615720528</v>
      </c>
      <c r="AI497" s="287">
        <f t="shared" si="956"/>
        <v>229</v>
      </c>
      <c r="AJ497" s="284">
        <f t="shared" si="956"/>
        <v>0</v>
      </c>
      <c r="AK497" s="284">
        <f t="shared" si="956"/>
        <v>0</v>
      </c>
      <c r="AL497" s="284"/>
      <c r="AM497" s="284"/>
      <c r="AN497" s="284">
        <f t="shared" si="957"/>
        <v>2197</v>
      </c>
      <c r="AO497" s="284">
        <f t="shared" si="957"/>
        <v>2345</v>
      </c>
      <c r="AP497" s="291">
        <f t="shared" si="962"/>
        <v>0</v>
      </c>
      <c r="AQ497" s="291">
        <f t="shared" si="962"/>
        <v>0</v>
      </c>
      <c r="AR497" s="292"/>
      <c r="AS497" s="292"/>
      <c r="AT497" s="292"/>
      <c r="AU497" s="292"/>
      <c r="AV497" s="286">
        <f t="shared" ref="AV497:BA506" si="969">SUMIFS(AV$729:AV$10135, $BN$729:$BN$10135, $BN497,$BO$729:$BO$10135, $BO497, $B$729:$B$10135, $B497)</f>
        <v>0</v>
      </c>
      <c r="AW497" s="286">
        <f t="shared" si="969"/>
        <v>0</v>
      </c>
      <c r="AX497" s="286">
        <f t="shared" si="969"/>
        <v>0</v>
      </c>
      <c r="AY497" s="286">
        <f t="shared" si="969"/>
        <v>0</v>
      </c>
      <c r="AZ497" s="286">
        <f t="shared" si="969"/>
        <v>0</v>
      </c>
      <c r="BA497" s="286">
        <f t="shared" si="969"/>
        <v>0</v>
      </c>
      <c r="BB497" s="150"/>
      <c r="BC497" s="287">
        <f t="shared" ref="BC497:BM506" si="970">SUMIFS(BC$729:BC$10135, $BN$729:$BN$10135, $BN497,$BO$729:$BO$10135, $BO497, $B$729:$B$10135, $B497)</f>
        <v>33993.999999999956</v>
      </c>
      <c r="BD497" s="287">
        <f t="shared" si="970"/>
        <v>48979.600000000006</v>
      </c>
      <c r="BE497" s="333">
        <f t="shared" si="970"/>
        <v>76983.600000000006</v>
      </c>
      <c r="BF497" s="333">
        <f t="shared" si="970"/>
        <v>61596</v>
      </c>
      <c r="BG497" s="333">
        <f t="shared" si="970"/>
        <v>121056</v>
      </c>
      <c r="BH497" s="333">
        <f t="shared" si="970"/>
        <v>84352.4</v>
      </c>
      <c r="BI497" s="333">
        <f t="shared" si="970"/>
        <v>38182</v>
      </c>
      <c r="BJ497" s="333">
        <f t="shared" si="970"/>
        <v>229368</v>
      </c>
      <c r="BK497" s="333">
        <f t="shared" si="970"/>
        <v>5768.9</v>
      </c>
      <c r="BL497" s="333">
        <f t="shared" si="970"/>
        <v>5228</v>
      </c>
      <c r="BM497" s="333">
        <f t="shared" si="970"/>
        <v>9319</v>
      </c>
      <c r="BN497" s="334">
        <f t="shared" si="894"/>
        <v>2</v>
      </c>
      <c r="BO497" s="87">
        <f t="shared" si="968"/>
        <v>2022</v>
      </c>
      <c r="BP497" s="87"/>
    </row>
    <row r="498" spans="1:68" s="35" customFormat="1" ht="9.75" customHeight="1" x14ac:dyDescent="0.2">
      <c r="A498" s="87" t="str">
        <f t="shared" si="963"/>
        <v>2021-22E400000083</v>
      </c>
      <c r="B498" s="87" t="str">
        <f t="shared" si="896"/>
        <v>Y60</v>
      </c>
      <c r="C498" s="87" t="str">
        <f t="shared" si="960"/>
        <v>2021-22</v>
      </c>
      <c r="D498" s="35" t="s">
        <v>526</v>
      </c>
      <c r="F498" s="86" t="str">
        <f t="shared" si="952"/>
        <v>Y60</v>
      </c>
      <c r="G498" s="86" t="str">
        <f t="shared" si="952"/>
        <v>E40000008</v>
      </c>
      <c r="H498" s="87" t="str">
        <f t="shared" si="952"/>
        <v>Midlands</v>
      </c>
      <c r="I498" s="292">
        <f t="shared" si="954"/>
        <v>589</v>
      </c>
      <c r="J498" s="292">
        <f t="shared" si="954"/>
        <v>135</v>
      </c>
      <c r="K498" s="292">
        <f t="shared" si="954"/>
        <v>69</v>
      </c>
      <c r="L498" s="292">
        <f t="shared" si="954"/>
        <v>25</v>
      </c>
      <c r="M498" s="292">
        <f t="shared" si="961"/>
        <v>583</v>
      </c>
      <c r="N498" s="292">
        <f t="shared" si="961"/>
        <v>32</v>
      </c>
      <c r="O498" s="292">
        <f t="shared" si="961"/>
        <v>67</v>
      </c>
      <c r="P498" s="292">
        <f t="shared" si="961"/>
        <v>12</v>
      </c>
      <c r="Q498" s="292">
        <f t="shared" si="955"/>
        <v>0</v>
      </c>
      <c r="R498" s="292">
        <f t="shared" si="955"/>
        <v>0</v>
      </c>
      <c r="S498" s="292">
        <f t="shared" si="953"/>
        <v>1609</v>
      </c>
      <c r="T498" s="293">
        <f t="shared" si="964"/>
        <v>764</v>
      </c>
      <c r="U498" s="290">
        <f t="shared" si="947"/>
        <v>128.93821989528797</v>
      </c>
      <c r="V498" s="290">
        <f t="shared" si="948"/>
        <v>95.672774869109944</v>
      </c>
      <c r="W498" s="290">
        <f t="shared" si="949"/>
        <v>218.45026178010471</v>
      </c>
      <c r="X498" s="289">
        <f t="shared" si="965"/>
        <v>907</v>
      </c>
      <c r="Y498" s="290">
        <f t="shared" si="939"/>
        <v>114.78280044101433</v>
      </c>
      <c r="Z498" s="290">
        <f t="shared" si="940"/>
        <v>46.914002205071668</v>
      </c>
      <c r="AA498" s="290">
        <f t="shared" si="941"/>
        <v>318</v>
      </c>
      <c r="AB498" s="289">
        <f t="shared" si="966"/>
        <v>83</v>
      </c>
      <c r="AC498" s="290">
        <f t="shared" si="942"/>
        <v>59.210843373493979</v>
      </c>
      <c r="AD498" s="290">
        <f t="shared" si="943"/>
        <v>53.53012048192771</v>
      </c>
      <c r="AE498" s="290">
        <f t="shared" si="944"/>
        <v>95.831325301204814</v>
      </c>
      <c r="AF498" s="287">
        <f t="shared" si="967"/>
        <v>259</v>
      </c>
      <c r="AG498" s="288">
        <f t="shared" si="950"/>
        <v>171.06161137440776</v>
      </c>
      <c r="AH498" s="288">
        <f t="shared" si="951"/>
        <v>287.70142180094786</v>
      </c>
      <c r="AI498" s="287">
        <f t="shared" si="956"/>
        <v>211</v>
      </c>
      <c r="AJ498" s="284">
        <f t="shared" si="956"/>
        <v>0</v>
      </c>
      <c r="AK498" s="284">
        <f t="shared" si="956"/>
        <v>0</v>
      </c>
      <c r="AL498" s="284"/>
      <c r="AM498" s="284"/>
      <c r="AN498" s="284">
        <f t="shared" si="957"/>
        <v>0</v>
      </c>
      <c r="AO498" s="284">
        <f t="shared" si="957"/>
        <v>0</v>
      </c>
      <c r="AP498" s="291">
        <f t="shared" si="962"/>
        <v>1904</v>
      </c>
      <c r="AQ498" s="291">
        <f t="shared" si="962"/>
        <v>2073</v>
      </c>
      <c r="AR498" s="292"/>
      <c r="AS498" s="292"/>
      <c r="AT498" s="292"/>
      <c r="AU498" s="292"/>
      <c r="AV498" s="286">
        <f t="shared" si="969"/>
        <v>0</v>
      </c>
      <c r="AW498" s="286">
        <f t="shared" si="969"/>
        <v>0</v>
      </c>
      <c r="AX498" s="286">
        <f t="shared" si="969"/>
        <v>0</v>
      </c>
      <c r="AY498" s="286">
        <f t="shared" si="969"/>
        <v>0</v>
      </c>
      <c r="AZ498" s="286">
        <f t="shared" si="969"/>
        <v>0</v>
      </c>
      <c r="BA498" s="286">
        <f t="shared" si="969"/>
        <v>0</v>
      </c>
      <c r="BB498" s="150"/>
      <c r="BC498" s="287">
        <f t="shared" si="970"/>
        <v>36094.000000000036</v>
      </c>
      <c r="BD498" s="287">
        <f t="shared" si="970"/>
        <v>60705</v>
      </c>
      <c r="BE498" s="333">
        <f t="shared" si="970"/>
        <v>98508.800000000003</v>
      </c>
      <c r="BF498" s="333">
        <f t="shared" si="970"/>
        <v>73094</v>
      </c>
      <c r="BG498" s="333">
        <f t="shared" si="970"/>
        <v>166896</v>
      </c>
      <c r="BH498" s="333">
        <f t="shared" si="970"/>
        <v>104108</v>
      </c>
      <c r="BI498" s="333">
        <f t="shared" si="970"/>
        <v>42551</v>
      </c>
      <c r="BJ498" s="333">
        <f t="shared" si="970"/>
        <v>288426</v>
      </c>
      <c r="BK498" s="333">
        <f t="shared" si="970"/>
        <v>4914.5</v>
      </c>
      <c r="BL498" s="333">
        <f t="shared" si="970"/>
        <v>4443</v>
      </c>
      <c r="BM498" s="333">
        <f t="shared" si="970"/>
        <v>7954</v>
      </c>
      <c r="BN498" s="334">
        <f t="shared" si="894"/>
        <v>3</v>
      </c>
      <c r="BO498" s="87">
        <f t="shared" si="968"/>
        <v>2022</v>
      </c>
      <c r="BP498" s="87"/>
    </row>
    <row r="499" spans="1:68" s="35" customFormat="1" ht="9.75" customHeight="1" x14ac:dyDescent="0.2">
      <c r="A499" s="87" t="str">
        <f t="shared" si="963"/>
        <v>2022-23E400000084</v>
      </c>
      <c r="B499" s="87" t="str">
        <f t="shared" si="896"/>
        <v>Y60</v>
      </c>
      <c r="C499" s="87" t="str">
        <f t="shared" si="960"/>
        <v>2022-23</v>
      </c>
      <c r="D499" s="35" t="s">
        <v>514</v>
      </c>
      <c r="F499" s="86" t="str">
        <f t="shared" si="952"/>
        <v>Y60</v>
      </c>
      <c r="G499" s="86" t="str">
        <f t="shared" si="952"/>
        <v>E40000008</v>
      </c>
      <c r="H499" s="87" t="str">
        <f t="shared" si="952"/>
        <v>Midlands</v>
      </c>
      <c r="I499" s="292">
        <f t="shared" si="954"/>
        <v>606</v>
      </c>
      <c r="J499" s="292">
        <f t="shared" si="954"/>
        <v>152</v>
      </c>
      <c r="K499" s="292">
        <f t="shared" si="954"/>
        <v>91</v>
      </c>
      <c r="L499" s="292">
        <f t="shared" si="954"/>
        <v>40</v>
      </c>
      <c r="M499" s="292">
        <f t="shared" si="961"/>
        <v>594</v>
      </c>
      <c r="N499" s="292">
        <f t="shared" si="961"/>
        <v>49</v>
      </c>
      <c r="O499" s="292">
        <f t="shared" si="961"/>
        <v>85</v>
      </c>
      <c r="P499" s="292">
        <f t="shared" si="961"/>
        <v>22</v>
      </c>
      <c r="Q499" s="292">
        <f t="shared" si="955"/>
        <v>207</v>
      </c>
      <c r="R499" s="292">
        <f t="shared" si="955"/>
        <v>167</v>
      </c>
      <c r="S499" s="292">
        <f t="shared" si="953"/>
        <v>1628</v>
      </c>
      <c r="T499" s="293">
        <f t="shared" si="964"/>
        <v>767</v>
      </c>
      <c r="U499" s="290">
        <f t="shared" si="947"/>
        <v>116.67588005215123</v>
      </c>
      <c r="V499" s="290">
        <f t="shared" si="948"/>
        <v>92.831812255541067</v>
      </c>
      <c r="W499" s="290">
        <f t="shared" si="949"/>
        <v>188.3689700130378</v>
      </c>
      <c r="X499" s="289">
        <f t="shared" si="965"/>
        <v>917</v>
      </c>
      <c r="Y499" s="290">
        <f t="shared" si="939"/>
        <v>113.31864776444928</v>
      </c>
      <c r="Z499" s="290">
        <f t="shared" si="940"/>
        <v>50.356597600872412</v>
      </c>
      <c r="AA499" s="290">
        <f t="shared" si="941"/>
        <v>303.86586695747002</v>
      </c>
      <c r="AB499" s="289">
        <f t="shared" si="966"/>
        <v>111</v>
      </c>
      <c r="AC499" s="290">
        <f t="shared" si="942"/>
        <v>64.733333333333334</v>
      </c>
      <c r="AD499" s="290">
        <f t="shared" si="943"/>
        <v>59.963963963963963</v>
      </c>
      <c r="AE499" s="290">
        <f t="shared" si="944"/>
        <v>110.38738738738739</v>
      </c>
      <c r="AF499" s="287">
        <f t="shared" si="967"/>
        <v>256</v>
      </c>
      <c r="AG499" s="288">
        <f t="shared" si="950"/>
        <v>160.13366336633661</v>
      </c>
      <c r="AH499" s="288">
        <f t="shared" si="951"/>
        <v>237.88217821782177</v>
      </c>
      <c r="AI499" s="287">
        <f t="shared" si="956"/>
        <v>202</v>
      </c>
      <c r="AJ499" s="284">
        <f t="shared" si="956"/>
        <v>262</v>
      </c>
      <c r="AK499" s="284">
        <f t="shared" si="956"/>
        <v>340</v>
      </c>
      <c r="AL499" s="284"/>
      <c r="AM499" s="284"/>
      <c r="AN499" s="284">
        <f t="shared" si="957"/>
        <v>0</v>
      </c>
      <c r="AO499" s="284">
        <f t="shared" si="957"/>
        <v>0</v>
      </c>
      <c r="AP499" s="291">
        <f t="shared" si="962"/>
        <v>0</v>
      </c>
      <c r="AQ499" s="291">
        <f t="shared" si="962"/>
        <v>0</v>
      </c>
      <c r="AR499" s="292"/>
      <c r="AS499" s="292"/>
      <c r="AT499" s="292"/>
      <c r="AU499" s="292"/>
      <c r="AV499" s="286">
        <f t="shared" si="969"/>
        <v>0</v>
      </c>
      <c r="AW499" s="286">
        <f t="shared" si="969"/>
        <v>0</v>
      </c>
      <c r="AX499" s="286">
        <f t="shared" si="969"/>
        <v>0</v>
      </c>
      <c r="AY499" s="286">
        <f t="shared" si="969"/>
        <v>0</v>
      </c>
      <c r="AZ499" s="286">
        <f t="shared" si="969"/>
        <v>0</v>
      </c>
      <c r="BA499" s="286">
        <f t="shared" si="969"/>
        <v>0</v>
      </c>
      <c r="BB499" s="150"/>
      <c r="BC499" s="287">
        <f t="shared" si="970"/>
        <v>32346.999999999993</v>
      </c>
      <c r="BD499" s="287">
        <f t="shared" si="970"/>
        <v>48052.2</v>
      </c>
      <c r="BE499" s="333">
        <f t="shared" si="970"/>
        <v>89490.4</v>
      </c>
      <c r="BF499" s="333">
        <f t="shared" si="970"/>
        <v>71202</v>
      </c>
      <c r="BG499" s="333">
        <f t="shared" si="970"/>
        <v>144479</v>
      </c>
      <c r="BH499" s="333">
        <f t="shared" si="970"/>
        <v>103913.2</v>
      </c>
      <c r="BI499" s="333">
        <f t="shared" si="970"/>
        <v>46177</v>
      </c>
      <c r="BJ499" s="333">
        <f t="shared" si="970"/>
        <v>278645</v>
      </c>
      <c r="BK499" s="333">
        <f t="shared" si="970"/>
        <v>7185.4</v>
      </c>
      <c r="BL499" s="333">
        <f t="shared" si="970"/>
        <v>6656</v>
      </c>
      <c r="BM499" s="333">
        <f t="shared" si="970"/>
        <v>12253</v>
      </c>
      <c r="BN499" s="334">
        <f t="shared" si="894"/>
        <v>4</v>
      </c>
      <c r="BO499" s="87">
        <f t="shared" si="968"/>
        <v>2022</v>
      </c>
      <c r="BP499" s="87"/>
    </row>
    <row r="500" spans="1:68" s="35" customFormat="1" ht="9.75" customHeight="1" x14ac:dyDescent="0.2">
      <c r="A500" s="87" t="str">
        <f t="shared" si="963"/>
        <v>2022-23E400000085</v>
      </c>
      <c r="B500" s="87" t="str">
        <f t="shared" si="896"/>
        <v>Y60</v>
      </c>
      <c r="C500" s="87" t="str">
        <f t="shared" si="960"/>
        <v>2022-23</v>
      </c>
      <c r="D500" s="35" t="s">
        <v>516</v>
      </c>
      <c r="F500" s="86" t="str">
        <f t="shared" si="952"/>
        <v>Y60</v>
      </c>
      <c r="G500" s="86" t="str">
        <f t="shared" si="952"/>
        <v>E40000008</v>
      </c>
      <c r="H500" s="87" t="str">
        <f t="shared" si="952"/>
        <v>Midlands</v>
      </c>
      <c r="I500" s="292">
        <f t="shared" si="954"/>
        <v>537</v>
      </c>
      <c r="J500" s="292">
        <f t="shared" si="954"/>
        <v>130</v>
      </c>
      <c r="K500" s="292">
        <f t="shared" si="954"/>
        <v>87</v>
      </c>
      <c r="L500" s="292">
        <f t="shared" si="954"/>
        <v>40</v>
      </c>
      <c r="M500" s="292">
        <f t="shared" si="961"/>
        <v>526</v>
      </c>
      <c r="N500" s="292">
        <f t="shared" si="961"/>
        <v>42</v>
      </c>
      <c r="O500" s="292">
        <f t="shared" si="961"/>
        <v>83</v>
      </c>
      <c r="P500" s="292">
        <f t="shared" si="961"/>
        <v>20</v>
      </c>
      <c r="Q500" s="292">
        <f t="shared" si="955"/>
        <v>0</v>
      </c>
      <c r="R500" s="292">
        <f t="shared" si="955"/>
        <v>0</v>
      </c>
      <c r="S500" s="292">
        <f t="shared" si="953"/>
        <v>1491</v>
      </c>
      <c r="T500" s="293">
        <f t="shared" si="964"/>
        <v>859</v>
      </c>
      <c r="U500" s="290">
        <f t="shared" si="947"/>
        <v>108.07019790454015</v>
      </c>
      <c r="V500" s="290">
        <f t="shared" si="948"/>
        <v>86.628637951105944</v>
      </c>
      <c r="W500" s="290">
        <f t="shared" si="949"/>
        <v>178.51455180442375</v>
      </c>
      <c r="X500" s="289">
        <f t="shared" si="965"/>
        <v>968</v>
      </c>
      <c r="Y500" s="290">
        <f t="shared" si="939"/>
        <v>105.93956611570248</v>
      </c>
      <c r="Z500" s="290">
        <f t="shared" si="940"/>
        <v>46.110537190082646</v>
      </c>
      <c r="AA500" s="290">
        <f t="shared" si="941"/>
        <v>286.40082644628097</v>
      </c>
      <c r="AB500" s="289">
        <f t="shared" si="966"/>
        <v>105</v>
      </c>
      <c r="AC500" s="290">
        <f t="shared" si="942"/>
        <v>59.081904761904767</v>
      </c>
      <c r="AD500" s="290">
        <f t="shared" si="943"/>
        <v>53.942857142857143</v>
      </c>
      <c r="AE500" s="290">
        <f t="shared" si="944"/>
        <v>92.552380952380958</v>
      </c>
      <c r="AF500" s="287">
        <f t="shared" si="967"/>
        <v>282</v>
      </c>
      <c r="AG500" s="288">
        <f t="shared" si="950"/>
        <v>155.66071428571425</v>
      </c>
      <c r="AH500" s="288">
        <f t="shared" si="951"/>
        <v>235.29017857142858</v>
      </c>
      <c r="AI500" s="287">
        <f t="shared" si="956"/>
        <v>224</v>
      </c>
      <c r="AJ500" s="284">
        <f t="shared" si="956"/>
        <v>0</v>
      </c>
      <c r="AK500" s="284">
        <f t="shared" si="956"/>
        <v>0</v>
      </c>
      <c r="AL500" s="284"/>
      <c r="AM500" s="284"/>
      <c r="AN500" s="284">
        <f t="shared" si="957"/>
        <v>2368</v>
      </c>
      <c r="AO500" s="284">
        <f t="shared" si="957"/>
        <v>2477</v>
      </c>
      <c r="AP500" s="291">
        <f t="shared" si="962"/>
        <v>0</v>
      </c>
      <c r="AQ500" s="291">
        <f t="shared" si="962"/>
        <v>0</v>
      </c>
      <c r="AR500" s="292"/>
      <c r="AS500" s="292"/>
      <c r="AT500" s="292"/>
      <c r="AU500" s="292"/>
      <c r="AV500" s="286">
        <f t="shared" si="969"/>
        <v>0</v>
      </c>
      <c r="AW500" s="286">
        <f t="shared" si="969"/>
        <v>0</v>
      </c>
      <c r="AX500" s="286">
        <f t="shared" si="969"/>
        <v>0</v>
      </c>
      <c r="AY500" s="286">
        <f t="shared" si="969"/>
        <v>0</v>
      </c>
      <c r="AZ500" s="286">
        <f t="shared" si="969"/>
        <v>0</v>
      </c>
      <c r="BA500" s="286">
        <f t="shared" si="969"/>
        <v>0</v>
      </c>
      <c r="BB500" s="150"/>
      <c r="BC500" s="287">
        <f t="shared" si="970"/>
        <v>34867.999999999993</v>
      </c>
      <c r="BD500" s="287">
        <f t="shared" si="970"/>
        <v>52705</v>
      </c>
      <c r="BE500" s="333">
        <f t="shared" si="970"/>
        <v>92832.299999999988</v>
      </c>
      <c r="BF500" s="333">
        <f t="shared" si="970"/>
        <v>74414</v>
      </c>
      <c r="BG500" s="333">
        <f t="shared" si="970"/>
        <v>153344</v>
      </c>
      <c r="BH500" s="333">
        <f t="shared" si="970"/>
        <v>102549.5</v>
      </c>
      <c r="BI500" s="333">
        <f t="shared" si="970"/>
        <v>44635</v>
      </c>
      <c r="BJ500" s="333">
        <f t="shared" si="970"/>
        <v>277236</v>
      </c>
      <c r="BK500" s="333">
        <f t="shared" si="970"/>
        <v>6203.6</v>
      </c>
      <c r="BL500" s="333">
        <f t="shared" si="970"/>
        <v>5664</v>
      </c>
      <c r="BM500" s="333">
        <f t="shared" si="970"/>
        <v>9718</v>
      </c>
      <c r="BN500" s="334">
        <f t="shared" si="894"/>
        <v>5</v>
      </c>
      <c r="BO500" s="87">
        <f t="shared" si="968"/>
        <v>2022</v>
      </c>
      <c r="BP500" s="87"/>
    </row>
    <row r="501" spans="1:68" s="35" customFormat="1" ht="9.75" customHeight="1" x14ac:dyDescent="0.2">
      <c r="A501" s="87" t="str">
        <f t="shared" si="963"/>
        <v>2022-23E400000086</v>
      </c>
      <c r="B501" s="87" t="str">
        <f t="shared" ref="B501:B510" si="971">B499</f>
        <v>Y60</v>
      </c>
      <c r="C501" s="87" t="str">
        <f t="shared" ref="C501:C511" si="972">IF(D501=D$186,LEFT(C499,4)+1&amp;"-"&amp;RIGHT(C499,2)+1,C499)</f>
        <v>2022-23</v>
      </c>
      <c r="D501" s="35" t="s">
        <v>517</v>
      </c>
      <c r="F501" s="86" t="str">
        <f t="shared" ref="F501:H510" si="973">F499</f>
        <v>Y60</v>
      </c>
      <c r="G501" s="86" t="str">
        <f t="shared" si="973"/>
        <v>E40000008</v>
      </c>
      <c r="H501" s="87" t="str">
        <f t="shared" si="973"/>
        <v>Midlands</v>
      </c>
      <c r="I501" s="292">
        <f t="shared" si="954"/>
        <v>518</v>
      </c>
      <c r="J501" s="292">
        <f t="shared" si="954"/>
        <v>132</v>
      </c>
      <c r="K501" s="292">
        <f t="shared" si="954"/>
        <v>75</v>
      </c>
      <c r="L501" s="292">
        <f t="shared" si="954"/>
        <v>29</v>
      </c>
      <c r="M501" s="292">
        <f t="shared" si="961"/>
        <v>509</v>
      </c>
      <c r="N501" s="292">
        <f t="shared" si="961"/>
        <v>31</v>
      </c>
      <c r="O501" s="292">
        <f t="shared" si="961"/>
        <v>73</v>
      </c>
      <c r="P501" s="292">
        <f t="shared" si="961"/>
        <v>15</v>
      </c>
      <c r="Q501" s="292">
        <f t="shared" si="955"/>
        <v>0</v>
      </c>
      <c r="R501" s="292">
        <f t="shared" si="955"/>
        <v>0</v>
      </c>
      <c r="S501" s="292">
        <f t="shared" si="953"/>
        <v>1419</v>
      </c>
      <c r="T501" s="293">
        <f t="shared" si="964"/>
        <v>789</v>
      </c>
      <c r="U501" s="290">
        <f t="shared" si="947"/>
        <v>113.59733840304183</v>
      </c>
      <c r="V501" s="290">
        <f t="shared" si="948"/>
        <v>89.562737642585546</v>
      </c>
      <c r="W501" s="290">
        <f t="shared" si="949"/>
        <v>193.14828897338404</v>
      </c>
      <c r="X501" s="289">
        <f t="shared" si="965"/>
        <v>894</v>
      </c>
      <c r="Y501" s="290">
        <f t="shared" si="939"/>
        <v>104.59015659955259</v>
      </c>
      <c r="Z501" s="290">
        <f t="shared" si="940"/>
        <v>39.426174496644293</v>
      </c>
      <c r="AA501" s="290">
        <f t="shared" si="941"/>
        <v>293.68903803131991</v>
      </c>
      <c r="AB501" s="289">
        <f t="shared" si="966"/>
        <v>91</v>
      </c>
      <c r="AC501" s="290">
        <f t="shared" si="942"/>
        <v>61.01318681318682</v>
      </c>
      <c r="AD501" s="290">
        <f t="shared" si="943"/>
        <v>54.703296703296701</v>
      </c>
      <c r="AE501" s="290">
        <f t="shared" si="944"/>
        <v>103.85714285714286</v>
      </c>
      <c r="AF501" s="287">
        <f t="shared" si="967"/>
        <v>260</v>
      </c>
      <c r="AG501" s="288">
        <f t="shared" si="950"/>
        <v>150.51020408163259</v>
      </c>
      <c r="AH501" s="288">
        <f t="shared" si="951"/>
        <v>221.17346938775509</v>
      </c>
      <c r="AI501" s="287">
        <f t="shared" si="956"/>
        <v>196</v>
      </c>
      <c r="AJ501" s="284">
        <f t="shared" si="956"/>
        <v>0</v>
      </c>
      <c r="AK501" s="284">
        <f t="shared" si="956"/>
        <v>0</v>
      </c>
      <c r="AL501" s="284"/>
      <c r="AM501" s="284"/>
      <c r="AN501" s="284">
        <f t="shared" si="957"/>
        <v>0</v>
      </c>
      <c r="AO501" s="284">
        <f t="shared" si="957"/>
        <v>0</v>
      </c>
      <c r="AP501" s="291">
        <f t="shared" si="962"/>
        <v>2117</v>
      </c>
      <c r="AQ501" s="291">
        <f t="shared" si="962"/>
        <v>2330</v>
      </c>
      <c r="AR501" s="292"/>
      <c r="AS501" s="292"/>
      <c r="AT501" s="292"/>
      <c r="AU501" s="292"/>
      <c r="AV501" s="286">
        <f t="shared" si="969"/>
        <v>0</v>
      </c>
      <c r="AW501" s="286">
        <f t="shared" si="969"/>
        <v>0</v>
      </c>
      <c r="AX501" s="286">
        <f t="shared" si="969"/>
        <v>0</v>
      </c>
      <c r="AY501" s="286">
        <f t="shared" si="969"/>
        <v>0</v>
      </c>
      <c r="AZ501" s="286">
        <f t="shared" si="969"/>
        <v>0</v>
      </c>
      <c r="BA501" s="286">
        <f t="shared" si="969"/>
        <v>0</v>
      </c>
      <c r="BB501" s="150"/>
      <c r="BC501" s="287">
        <f t="shared" si="970"/>
        <v>29499.999999999989</v>
      </c>
      <c r="BD501" s="287">
        <f t="shared" si="970"/>
        <v>43350</v>
      </c>
      <c r="BE501" s="333">
        <f t="shared" si="970"/>
        <v>89628.3</v>
      </c>
      <c r="BF501" s="333">
        <f t="shared" si="970"/>
        <v>70665</v>
      </c>
      <c r="BG501" s="333">
        <f t="shared" si="970"/>
        <v>152394</v>
      </c>
      <c r="BH501" s="333">
        <f t="shared" si="970"/>
        <v>93503.6</v>
      </c>
      <c r="BI501" s="333">
        <f t="shared" si="970"/>
        <v>35247</v>
      </c>
      <c r="BJ501" s="333">
        <f t="shared" si="970"/>
        <v>262558</v>
      </c>
      <c r="BK501" s="333">
        <f t="shared" si="970"/>
        <v>5552.2000000000007</v>
      </c>
      <c r="BL501" s="333">
        <f t="shared" si="970"/>
        <v>4978</v>
      </c>
      <c r="BM501" s="333">
        <f t="shared" si="970"/>
        <v>9451</v>
      </c>
      <c r="BN501" s="334">
        <f t="shared" si="894"/>
        <v>6</v>
      </c>
      <c r="BO501" s="87">
        <f t="shared" si="968"/>
        <v>2022</v>
      </c>
      <c r="BP501" s="87"/>
    </row>
    <row r="502" spans="1:68" s="35" customFormat="1" ht="9.75" customHeight="1" x14ac:dyDescent="0.2">
      <c r="A502" s="87" t="str">
        <f t="shared" si="963"/>
        <v>2022-23E400000087</v>
      </c>
      <c r="B502" s="87" t="str">
        <f t="shared" si="971"/>
        <v>Y60</v>
      </c>
      <c r="C502" s="87" t="str">
        <f t="shared" si="972"/>
        <v>2022-23</v>
      </c>
      <c r="D502" s="35" t="s">
        <v>518</v>
      </c>
      <c r="F502" s="86" t="str">
        <f t="shared" si="973"/>
        <v>Y60</v>
      </c>
      <c r="G502" s="86" t="str">
        <f t="shared" si="973"/>
        <v>E40000008</v>
      </c>
      <c r="H502" s="87" t="str">
        <f t="shared" si="973"/>
        <v>Midlands</v>
      </c>
      <c r="I502" s="292">
        <f t="shared" si="954"/>
        <v>564</v>
      </c>
      <c r="J502" s="292">
        <f t="shared" si="954"/>
        <v>143</v>
      </c>
      <c r="K502" s="292">
        <f t="shared" si="954"/>
        <v>82</v>
      </c>
      <c r="L502" s="292">
        <f t="shared" si="954"/>
        <v>44</v>
      </c>
      <c r="M502" s="292">
        <f t="shared" si="961"/>
        <v>558</v>
      </c>
      <c r="N502" s="292">
        <f t="shared" si="961"/>
        <v>39</v>
      </c>
      <c r="O502" s="292">
        <f t="shared" si="961"/>
        <v>79</v>
      </c>
      <c r="P502" s="292">
        <f t="shared" si="961"/>
        <v>17</v>
      </c>
      <c r="Q502" s="292">
        <f t="shared" si="955"/>
        <v>202</v>
      </c>
      <c r="R502" s="292">
        <f t="shared" si="955"/>
        <v>174</v>
      </c>
      <c r="S502" s="292">
        <f t="shared" si="953"/>
        <v>1445</v>
      </c>
      <c r="T502" s="293">
        <f t="shared" si="964"/>
        <v>777</v>
      </c>
      <c r="U502" s="290">
        <f t="shared" si="947"/>
        <v>126.88018018018018</v>
      </c>
      <c r="V502" s="290">
        <f t="shared" si="948"/>
        <v>94.018018018018012</v>
      </c>
      <c r="W502" s="290">
        <f t="shared" si="949"/>
        <v>212.32432432432432</v>
      </c>
      <c r="X502" s="289">
        <f t="shared" si="965"/>
        <v>883</v>
      </c>
      <c r="Y502" s="290">
        <f t="shared" si="939"/>
        <v>111.91562853907135</v>
      </c>
      <c r="Z502" s="290">
        <f t="shared" si="940"/>
        <v>43.921857304643261</v>
      </c>
      <c r="AA502" s="290">
        <f t="shared" si="941"/>
        <v>292.69195922989809</v>
      </c>
      <c r="AB502" s="289">
        <f t="shared" si="966"/>
        <v>78</v>
      </c>
      <c r="AC502" s="290">
        <f t="shared" si="942"/>
        <v>57.628205128205131</v>
      </c>
      <c r="AD502" s="290">
        <f t="shared" si="943"/>
        <v>52.397435897435898</v>
      </c>
      <c r="AE502" s="290">
        <f t="shared" si="944"/>
        <v>101.92307692307692</v>
      </c>
      <c r="AF502" s="287">
        <f t="shared" si="967"/>
        <v>224</v>
      </c>
      <c r="AG502" s="288">
        <f t="shared" si="950"/>
        <v>168.63125000000034</v>
      </c>
      <c r="AH502" s="288">
        <f t="shared" si="951"/>
        <v>260.18500000000006</v>
      </c>
      <c r="AI502" s="287">
        <f t="shared" si="956"/>
        <v>160</v>
      </c>
      <c r="AJ502" s="284">
        <f t="shared" si="956"/>
        <v>218</v>
      </c>
      <c r="AK502" s="284">
        <f t="shared" si="956"/>
        <v>287</v>
      </c>
      <c r="AL502" s="284"/>
      <c r="AM502" s="284"/>
      <c r="AN502" s="284">
        <f t="shared" si="957"/>
        <v>0</v>
      </c>
      <c r="AO502" s="284">
        <f t="shared" si="957"/>
        <v>0</v>
      </c>
      <c r="AP502" s="291">
        <f t="shared" si="962"/>
        <v>0</v>
      </c>
      <c r="AQ502" s="291">
        <f t="shared" si="962"/>
        <v>0</v>
      </c>
      <c r="AR502" s="292"/>
      <c r="AS502" s="292"/>
      <c r="AT502" s="292"/>
      <c r="AU502" s="292"/>
      <c r="AV502" s="286">
        <f t="shared" si="969"/>
        <v>0</v>
      </c>
      <c r="AW502" s="286">
        <f t="shared" si="969"/>
        <v>0</v>
      </c>
      <c r="AX502" s="286">
        <f t="shared" si="969"/>
        <v>0</v>
      </c>
      <c r="AY502" s="286">
        <f t="shared" si="969"/>
        <v>0</v>
      </c>
      <c r="AZ502" s="286">
        <f t="shared" si="969"/>
        <v>0</v>
      </c>
      <c r="BA502" s="286">
        <f t="shared" si="969"/>
        <v>0</v>
      </c>
      <c r="BB502" s="150"/>
      <c r="BC502" s="287">
        <f t="shared" si="970"/>
        <v>26981.000000000055</v>
      </c>
      <c r="BD502" s="287">
        <f t="shared" si="970"/>
        <v>41629.600000000006</v>
      </c>
      <c r="BE502" s="333">
        <f t="shared" si="970"/>
        <v>98585.9</v>
      </c>
      <c r="BF502" s="333">
        <f t="shared" si="970"/>
        <v>73052</v>
      </c>
      <c r="BG502" s="333">
        <f t="shared" si="970"/>
        <v>164976</v>
      </c>
      <c r="BH502" s="333">
        <f t="shared" si="970"/>
        <v>98821.5</v>
      </c>
      <c r="BI502" s="333">
        <f t="shared" si="970"/>
        <v>38783</v>
      </c>
      <c r="BJ502" s="333">
        <f t="shared" si="970"/>
        <v>258447</v>
      </c>
      <c r="BK502" s="333">
        <f t="shared" si="970"/>
        <v>4495</v>
      </c>
      <c r="BL502" s="333">
        <f t="shared" si="970"/>
        <v>4087</v>
      </c>
      <c r="BM502" s="333">
        <f t="shared" si="970"/>
        <v>7950</v>
      </c>
      <c r="BN502" s="334">
        <f t="shared" si="894"/>
        <v>7</v>
      </c>
      <c r="BO502" s="87">
        <f t="shared" si="968"/>
        <v>2022</v>
      </c>
      <c r="BP502" s="87"/>
    </row>
    <row r="503" spans="1:68" s="35" customFormat="1" ht="9.75" customHeight="1" x14ac:dyDescent="0.2">
      <c r="A503" s="87" t="str">
        <f t="shared" si="963"/>
        <v>2022-23E400000088</v>
      </c>
      <c r="B503" s="87" t="str">
        <f t="shared" si="971"/>
        <v>Y60</v>
      </c>
      <c r="C503" s="87" t="str">
        <f t="shared" si="972"/>
        <v>2022-23</v>
      </c>
      <c r="D503" s="35" t="s">
        <v>519</v>
      </c>
      <c r="F503" s="86" t="str">
        <f t="shared" si="973"/>
        <v>Y60</v>
      </c>
      <c r="G503" s="86" t="str">
        <f t="shared" si="973"/>
        <v>E40000008</v>
      </c>
      <c r="H503" s="87" t="str">
        <f t="shared" si="973"/>
        <v>Midlands</v>
      </c>
      <c r="I503" s="292">
        <f t="shared" si="954"/>
        <v>542</v>
      </c>
      <c r="J503" s="292">
        <f t="shared" si="954"/>
        <v>134</v>
      </c>
      <c r="K503" s="292">
        <f t="shared" si="954"/>
        <v>87</v>
      </c>
      <c r="L503" s="292">
        <f t="shared" si="954"/>
        <v>37</v>
      </c>
      <c r="M503" s="292">
        <f t="shared" si="961"/>
        <v>532</v>
      </c>
      <c r="N503" s="292">
        <f t="shared" si="961"/>
        <v>48</v>
      </c>
      <c r="O503" s="292">
        <f t="shared" si="961"/>
        <v>82</v>
      </c>
      <c r="P503" s="292">
        <f t="shared" si="961"/>
        <v>21</v>
      </c>
      <c r="Q503" s="292">
        <f t="shared" si="955"/>
        <v>0</v>
      </c>
      <c r="R503" s="292">
        <f t="shared" si="955"/>
        <v>0</v>
      </c>
      <c r="S503" s="292">
        <f t="shared" si="953"/>
        <v>1458</v>
      </c>
      <c r="T503" s="293">
        <f t="shared" si="964"/>
        <v>790</v>
      </c>
      <c r="U503" s="290">
        <f t="shared" si="947"/>
        <v>103.31772151898734</v>
      </c>
      <c r="V503" s="290">
        <f t="shared" si="948"/>
        <v>83.898734177215189</v>
      </c>
      <c r="W503" s="290">
        <f t="shared" si="949"/>
        <v>158.29113924050634</v>
      </c>
      <c r="X503" s="289">
        <f t="shared" si="965"/>
        <v>859</v>
      </c>
      <c r="Y503" s="290">
        <f t="shared" si="939"/>
        <v>102.9873108265425</v>
      </c>
      <c r="Z503" s="290">
        <f t="shared" si="940"/>
        <v>44.058207217694992</v>
      </c>
      <c r="AA503" s="290">
        <f t="shared" si="941"/>
        <v>287.37136204889407</v>
      </c>
      <c r="AB503" s="289">
        <f t="shared" si="966"/>
        <v>91</v>
      </c>
      <c r="AC503" s="290">
        <f t="shared" si="942"/>
        <v>62.272527472527472</v>
      </c>
      <c r="AD503" s="290">
        <f t="shared" si="943"/>
        <v>53.153846153846153</v>
      </c>
      <c r="AE503" s="290">
        <f t="shared" si="944"/>
        <v>111.49450549450549</v>
      </c>
      <c r="AF503" s="287">
        <f t="shared" si="967"/>
        <v>273</v>
      </c>
      <c r="AG503" s="288">
        <f t="shared" si="950"/>
        <v>149.55502392344516</v>
      </c>
      <c r="AH503" s="288">
        <f t="shared" si="951"/>
        <v>203.29090909090911</v>
      </c>
      <c r="AI503" s="287">
        <f t="shared" si="956"/>
        <v>209</v>
      </c>
      <c r="AJ503" s="284">
        <f t="shared" si="956"/>
        <v>0</v>
      </c>
      <c r="AK503" s="284">
        <f t="shared" si="956"/>
        <v>0</v>
      </c>
      <c r="AL503" s="284"/>
      <c r="AM503" s="284"/>
      <c r="AN503" s="284">
        <f t="shared" si="957"/>
        <v>2202</v>
      </c>
      <c r="AO503" s="284">
        <f t="shared" si="957"/>
        <v>2380</v>
      </c>
      <c r="AP503" s="291">
        <f t="shared" si="962"/>
        <v>0</v>
      </c>
      <c r="AQ503" s="291">
        <f t="shared" si="962"/>
        <v>0</v>
      </c>
      <c r="AR503" s="292"/>
      <c r="AS503" s="292"/>
      <c r="AT503" s="292"/>
      <c r="AU503" s="292"/>
      <c r="AV503" s="286">
        <f t="shared" si="969"/>
        <v>0</v>
      </c>
      <c r="AW503" s="286">
        <f t="shared" si="969"/>
        <v>0</v>
      </c>
      <c r="AX503" s="286">
        <f t="shared" si="969"/>
        <v>0</v>
      </c>
      <c r="AY503" s="286">
        <f t="shared" si="969"/>
        <v>0</v>
      </c>
      <c r="AZ503" s="286">
        <f t="shared" si="969"/>
        <v>0</v>
      </c>
      <c r="BA503" s="286">
        <f t="shared" si="969"/>
        <v>0</v>
      </c>
      <c r="BB503" s="150"/>
      <c r="BC503" s="287">
        <f t="shared" si="970"/>
        <v>31257.00000000004</v>
      </c>
      <c r="BD503" s="287">
        <f t="shared" si="970"/>
        <v>42487.8</v>
      </c>
      <c r="BE503" s="333">
        <f t="shared" si="970"/>
        <v>81621</v>
      </c>
      <c r="BF503" s="333">
        <f t="shared" si="970"/>
        <v>66280</v>
      </c>
      <c r="BG503" s="333">
        <f t="shared" si="970"/>
        <v>125050</v>
      </c>
      <c r="BH503" s="333">
        <f t="shared" si="970"/>
        <v>88466.1</v>
      </c>
      <c r="BI503" s="333">
        <f t="shared" si="970"/>
        <v>37846</v>
      </c>
      <c r="BJ503" s="333">
        <f t="shared" si="970"/>
        <v>246852</v>
      </c>
      <c r="BK503" s="333">
        <f t="shared" si="970"/>
        <v>5666.8</v>
      </c>
      <c r="BL503" s="333">
        <f t="shared" si="970"/>
        <v>4837</v>
      </c>
      <c r="BM503" s="333">
        <f t="shared" si="970"/>
        <v>10146</v>
      </c>
      <c r="BN503" s="334">
        <f t="shared" si="894"/>
        <v>8</v>
      </c>
      <c r="BO503" s="87">
        <f t="shared" si="968"/>
        <v>2022</v>
      </c>
      <c r="BP503" s="87"/>
    </row>
    <row r="504" spans="1:68" s="35" customFormat="1" ht="9.75" customHeight="1" x14ac:dyDescent="0.2">
      <c r="A504" s="87" t="str">
        <f t="shared" si="963"/>
        <v>2022-23E400000089</v>
      </c>
      <c r="B504" s="87" t="str">
        <f t="shared" si="971"/>
        <v>Y60</v>
      </c>
      <c r="C504" s="87" t="str">
        <f t="shared" si="972"/>
        <v>2022-23</v>
      </c>
      <c r="D504" s="35" t="s">
        <v>520</v>
      </c>
      <c r="F504" s="86" t="str">
        <f t="shared" si="973"/>
        <v>Y60</v>
      </c>
      <c r="G504" s="86" t="str">
        <f t="shared" si="973"/>
        <v>E40000008</v>
      </c>
      <c r="H504" s="87" t="str">
        <f t="shared" si="973"/>
        <v>Midlands</v>
      </c>
      <c r="I504" s="292">
        <f t="shared" si="954"/>
        <v>524</v>
      </c>
      <c r="J504" s="292">
        <f t="shared" si="954"/>
        <v>140</v>
      </c>
      <c r="K504" s="292">
        <f t="shared" si="954"/>
        <v>82</v>
      </c>
      <c r="L504" s="292">
        <f t="shared" si="954"/>
        <v>42</v>
      </c>
      <c r="M504" s="292">
        <f t="shared" si="961"/>
        <v>516</v>
      </c>
      <c r="N504" s="292">
        <f t="shared" si="961"/>
        <v>47</v>
      </c>
      <c r="O504" s="292">
        <f t="shared" si="961"/>
        <v>79</v>
      </c>
      <c r="P504" s="292">
        <f t="shared" si="961"/>
        <v>25</v>
      </c>
      <c r="Q504" s="292">
        <f t="shared" si="955"/>
        <v>0</v>
      </c>
      <c r="R504" s="292">
        <f t="shared" si="955"/>
        <v>0</v>
      </c>
      <c r="S504" s="292">
        <f t="shared" si="953"/>
        <v>1467</v>
      </c>
      <c r="T504" s="293">
        <f t="shared" si="964"/>
        <v>849</v>
      </c>
      <c r="U504" s="290">
        <f t="shared" si="947"/>
        <v>113.11825677267373</v>
      </c>
      <c r="V504" s="290">
        <f t="shared" si="948"/>
        <v>88.48881036513545</v>
      </c>
      <c r="W504" s="290">
        <f t="shared" si="949"/>
        <v>182.53356890459364</v>
      </c>
      <c r="X504" s="289">
        <f t="shared" si="965"/>
        <v>920</v>
      </c>
      <c r="Y504" s="290">
        <f t="shared" si="939"/>
        <v>110.57510869565218</v>
      </c>
      <c r="Z504" s="290">
        <f t="shared" si="940"/>
        <v>44.627173913043478</v>
      </c>
      <c r="AA504" s="290">
        <f t="shared" si="941"/>
        <v>304.29021739130434</v>
      </c>
      <c r="AB504" s="289">
        <f t="shared" si="966"/>
        <v>89</v>
      </c>
      <c r="AC504" s="290">
        <f t="shared" si="942"/>
        <v>61.088764044943815</v>
      </c>
      <c r="AD504" s="290">
        <f t="shared" si="943"/>
        <v>53.146067415730336</v>
      </c>
      <c r="AE504" s="290">
        <f t="shared" si="944"/>
        <v>111.87640449438203</v>
      </c>
      <c r="AF504" s="287">
        <f t="shared" si="967"/>
        <v>279</v>
      </c>
      <c r="AG504" s="288">
        <f t="shared" si="950"/>
        <v>154.66826923076911</v>
      </c>
      <c r="AH504" s="288">
        <f t="shared" si="951"/>
        <v>222.20576923076925</v>
      </c>
      <c r="AI504" s="287">
        <f t="shared" si="956"/>
        <v>208</v>
      </c>
      <c r="AJ504" s="284">
        <f t="shared" si="956"/>
        <v>0</v>
      </c>
      <c r="AK504" s="284">
        <f t="shared" si="956"/>
        <v>0</v>
      </c>
      <c r="AL504" s="284"/>
      <c r="AM504" s="284"/>
      <c r="AN504" s="284">
        <f t="shared" si="957"/>
        <v>0</v>
      </c>
      <c r="AO504" s="284">
        <f t="shared" si="957"/>
        <v>0</v>
      </c>
      <c r="AP504" s="291">
        <f t="shared" si="962"/>
        <v>0</v>
      </c>
      <c r="AQ504" s="291">
        <f t="shared" si="962"/>
        <v>0</v>
      </c>
      <c r="AR504" s="292"/>
      <c r="AS504" s="292"/>
      <c r="AT504" s="292"/>
      <c r="AU504" s="292"/>
      <c r="AV504" s="286">
        <f t="shared" si="969"/>
        <v>0</v>
      </c>
      <c r="AW504" s="286">
        <f t="shared" si="969"/>
        <v>0</v>
      </c>
      <c r="AX504" s="286">
        <f t="shared" si="969"/>
        <v>0</v>
      </c>
      <c r="AY504" s="286">
        <f t="shared" si="969"/>
        <v>0</v>
      </c>
      <c r="AZ504" s="286">
        <f t="shared" si="969"/>
        <v>0</v>
      </c>
      <c r="BA504" s="286">
        <f t="shared" si="969"/>
        <v>0</v>
      </c>
      <c r="BB504" s="150"/>
      <c r="BC504" s="287">
        <f t="shared" si="970"/>
        <v>32170.999999999978</v>
      </c>
      <c r="BD504" s="287">
        <f t="shared" si="970"/>
        <v>46218.8</v>
      </c>
      <c r="BE504" s="333">
        <f t="shared" si="970"/>
        <v>96037.4</v>
      </c>
      <c r="BF504" s="333">
        <f t="shared" si="970"/>
        <v>75127</v>
      </c>
      <c r="BG504" s="333">
        <f t="shared" si="970"/>
        <v>154971</v>
      </c>
      <c r="BH504" s="333">
        <f t="shared" si="970"/>
        <v>101729.1</v>
      </c>
      <c r="BI504" s="333">
        <f t="shared" si="970"/>
        <v>41057</v>
      </c>
      <c r="BJ504" s="333">
        <f t="shared" si="970"/>
        <v>279947</v>
      </c>
      <c r="BK504" s="333">
        <f t="shared" si="970"/>
        <v>5436.9</v>
      </c>
      <c r="BL504" s="333">
        <f t="shared" si="970"/>
        <v>4730</v>
      </c>
      <c r="BM504" s="333">
        <f t="shared" si="970"/>
        <v>9957</v>
      </c>
      <c r="BN504" s="334">
        <f t="shared" si="894"/>
        <v>9</v>
      </c>
      <c r="BO504" s="87">
        <f t="shared" si="968"/>
        <v>2022</v>
      </c>
      <c r="BP504" s="87"/>
    </row>
    <row r="505" spans="1:68" s="35" customFormat="1" ht="9.75" customHeight="1" x14ac:dyDescent="0.2">
      <c r="A505" s="87" t="str">
        <f t="shared" si="963"/>
        <v>2022-23E4000000810</v>
      </c>
      <c r="B505" s="87" t="str">
        <f t="shared" si="971"/>
        <v>Y60</v>
      </c>
      <c r="C505" s="87" t="str">
        <f t="shared" si="972"/>
        <v>2022-23</v>
      </c>
      <c r="D505" s="35" t="s">
        <v>521</v>
      </c>
      <c r="F505" s="86" t="str">
        <f t="shared" si="973"/>
        <v>Y60</v>
      </c>
      <c r="G505" s="86" t="str">
        <f t="shared" si="973"/>
        <v>E40000008</v>
      </c>
      <c r="H505" s="87" t="str">
        <f t="shared" si="973"/>
        <v>Midlands</v>
      </c>
      <c r="I505" s="292">
        <f t="shared" si="954"/>
        <v>597</v>
      </c>
      <c r="J505" s="292">
        <f t="shared" si="954"/>
        <v>161</v>
      </c>
      <c r="K505" s="292">
        <f t="shared" si="954"/>
        <v>90</v>
      </c>
      <c r="L505" s="292">
        <f t="shared" si="954"/>
        <v>42</v>
      </c>
      <c r="M505" s="292">
        <f t="shared" si="961"/>
        <v>585</v>
      </c>
      <c r="N505" s="292">
        <f t="shared" si="961"/>
        <v>46</v>
      </c>
      <c r="O505" s="292">
        <f t="shared" si="961"/>
        <v>87</v>
      </c>
      <c r="P505" s="292">
        <f t="shared" si="961"/>
        <v>16</v>
      </c>
      <c r="Q505" s="292">
        <f t="shared" si="955"/>
        <v>213</v>
      </c>
      <c r="R505" s="292">
        <f t="shared" si="955"/>
        <v>162</v>
      </c>
      <c r="S505" s="292">
        <f t="shared" si="953"/>
        <v>1577</v>
      </c>
      <c r="T505" s="293">
        <f t="shared" si="964"/>
        <v>792</v>
      </c>
      <c r="U505" s="290">
        <f t="shared" si="947"/>
        <v>128.59482323232325</v>
      </c>
      <c r="V505" s="290">
        <f t="shared" si="948"/>
        <v>98.767676767676761</v>
      </c>
      <c r="W505" s="290">
        <f t="shared" si="949"/>
        <v>207.88383838383839</v>
      </c>
      <c r="X505" s="289">
        <f t="shared" si="965"/>
        <v>891</v>
      </c>
      <c r="Y505" s="290">
        <f t="shared" si="939"/>
        <v>116.87070707070707</v>
      </c>
      <c r="Z505" s="290">
        <f t="shared" si="940"/>
        <v>45.909090909090907</v>
      </c>
      <c r="AA505" s="290">
        <f t="shared" si="941"/>
        <v>325.82828282828285</v>
      </c>
      <c r="AB505" s="289">
        <f t="shared" si="966"/>
        <v>82</v>
      </c>
      <c r="AC505" s="290">
        <f t="shared" si="942"/>
        <v>63.609756097560975</v>
      </c>
      <c r="AD505" s="290">
        <f t="shared" si="943"/>
        <v>59.195121951219512</v>
      </c>
      <c r="AE505" s="290">
        <f t="shared" si="944"/>
        <v>107.04878048780488</v>
      </c>
      <c r="AF505" s="287">
        <f t="shared" si="967"/>
        <v>265</v>
      </c>
      <c r="AG505" s="288">
        <f t="shared" si="950"/>
        <v>161.77083333333343</v>
      </c>
      <c r="AH505" s="288">
        <f t="shared" si="951"/>
        <v>244.07499999999996</v>
      </c>
      <c r="AI505" s="287">
        <f t="shared" si="956"/>
        <v>192</v>
      </c>
      <c r="AJ505" s="284">
        <f t="shared" si="956"/>
        <v>226</v>
      </c>
      <c r="AK505" s="284">
        <f t="shared" si="956"/>
        <v>291</v>
      </c>
      <c r="AL505" s="284"/>
      <c r="AM505" s="284"/>
      <c r="AN505" s="284">
        <f t="shared" si="957"/>
        <v>0</v>
      </c>
      <c r="AO505" s="284">
        <f t="shared" si="957"/>
        <v>0</v>
      </c>
      <c r="AP505" s="291">
        <f t="shared" si="962"/>
        <v>0</v>
      </c>
      <c r="AQ505" s="291">
        <f t="shared" si="962"/>
        <v>0</v>
      </c>
      <c r="AR505" s="292"/>
      <c r="AS505" s="292"/>
      <c r="AT505" s="292"/>
      <c r="AU505" s="292"/>
      <c r="AV505" s="286">
        <f t="shared" si="969"/>
        <v>0</v>
      </c>
      <c r="AW505" s="286">
        <f t="shared" si="969"/>
        <v>0</v>
      </c>
      <c r="AX505" s="286">
        <f t="shared" si="969"/>
        <v>0</v>
      </c>
      <c r="AY505" s="286">
        <f t="shared" si="969"/>
        <v>0</v>
      </c>
      <c r="AZ505" s="286">
        <f t="shared" si="969"/>
        <v>0</v>
      </c>
      <c r="BA505" s="286">
        <f t="shared" si="969"/>
        <v>0</v>
      </c>
      <c r="BB505" s="150"/>
      <c r="BC505" s="287">
        <f t="shared" si="970"/>
        <v>31060.000000000018</v>
      </c>
      <c r="BD505" s="287">
        <f t="shared" si="970"/>
        <v>46862.399999999994</v>
      </c>
      <c r="BE505" s="333">
        <f t="shared" si="970"/>
        <v>101847.1</v>
      </c>
      <c r="BF505" s="333">
        <f t="shared" si="970"/>
        <v>78224</v>
      </c>
      <c r="BG505" s="333">
        <f t="shared" si="970"/>
        <v>164644</v>
      </c>
      <c r="BH505" s="333">
        <f t="shared" si="970"/>
        <v>104131.8</v>
      </c>
      <c r="BI505" s="333">
        <f t="shared" si="970"/>
        <v>40905</v>
      </c>
      <c r="BJ505" s="333">
        <f t="shared" si="970"/>
        <v>290313</v>
      </c>
      <c r="BK505" s="333">
        <f t="shared" si="970"/>
        <v>5216</v>
      </c>
      <c r="BL505" s="333">
        <f t="shared" si="970"/>
        <v>4854</v>
      </c>
      <c r="BM505" s="333">
        <f t="shared" si="970"/>
        <v>8778</v>
      </c>
      <c r="BN505" s="334">
        <f t="shared" si="894"/>
        <v>10</v>
      </c>
      <c r="BO505" s="87">
        <f t="shared" si="968"/>
        <v>2022</v>
      </c>
      <c r="BP505" s="87"/>
    </row>
    <row r="506" spans="1:68" s="35" customFormat="1" ht="9.75" customHeight="1" x14ac:dyDescent="0.2">
      <c r="A506" s="87" t="str">
        <f t="shared" si="963"/>
        <v>2022-23E4000000811</v>
      </c>
      <c r="B506" s="87" t="str">
        <f t="shared" si="971"/>
        <v>Y60</v>
      </c>
      <c r="C506" s="87" t="str">
        <f t="shared" si="972"/>
        <v>2022-23</v>
      </c>
      <c r="D506" s="35" t="s">
        <v>522</v>
      </c>
      <c r="F506" s="86" t="str">
        <f t="shared" si="973"/>
        <v>Y60</v>
      </c>
      <c r="G506" s="86" t="str">
        <f t="shared" si="973"/>
        <v>E40000008</v>
      </c>
      <c r="H506" s="87" t="str">
        <f t="shared" si="973"/>
        <v>Midlands</v>
      </c>
      <c r="I506" s="292">
        <f t="shared" si="954"/>
        <v>572</v>
      </c>
      <c r="J506" s="292">
        <f t="shared" si="954"/>
        <v>175</v>
      </c>
      <c r="K506" s="292">
        <f t="shared" si="954"/>
        <v>90</v>
      </c>
      <c r="L506" s="292">
        <f t="shared" si="954"/>
        <v>45</v>
      </c>
      <c r="M506" s="292">
        <f t="shared" si="961"/>
        <v>559</v>
      </c>
      <c r="N506" s="292">
        <f t="shared" si="961"/>
        <v>46</v>
      </c>
      <c r="O506" s="292">
        <f t="shared" si="961"/>
        <v>83</v>
      </c>
      <c r="P506" s="292">
        <f t="shared" si="961"/>
        <v>20</v>
      </c>
      <c r="Q506" s="292">
        <f t="shared" si="955"/>
        <v>0</v>
      </c>
      <c r="R506" s="292">
        <f t="shared" si="955"/>
        <v>0</v>
      </c>
      <c r="S506" s="292">
        <f t="shared" si="953"/>
        <v>1577</v>
      </c>
      <c r="T506" s="293">
        <f t="shared" si="964"/>
        <v>921</v>
      </c>
      <c r="U506" s="290">
        <f t="shared" si="947"/>
        <v>111.20412595005429</v>
      </c>
      <c r="V506" s="290">
        <f t="shared" si="948"/>
        <v>90.929424538545064</v>
      </c>
      <c r="W506" s="290">
        <f t="shared" si="949"/>
        <v>187.3941368078176</v>
      </c>
      <c r="X506" s="289">
        <f t="shared" si="965"/>
        <v>953</v>
      </c>
      <c r="Y506" s="290">
        <f t="shared" si="939"/>
        <v>111.30734522560336</v>
      </c>
      <c r="Z506" s="290">
        <f t="shared" si="940"/>
        <v>44.732423924449108</v>
      </c>
      <c r="AA506" s="290">
        <f t="shared" si="941"/>
        <v>291.25918153200422</v>
      </c>
      <c r="AB506" s="289">
        <f t="shared" si="966"/>
        <v>115</v>
      </c>
      <c r="AC506" s="290">
        <f t="shared" si="942"/>
        <v>61.795652173913041</v>
      </c>
      <c r="AD506" s="290">
        <f t="shared" si="943"/>
        <v>55.217391304347828</v>
      </c>
      <c r="AE506" s="290">
        <f t="shared" si="944"/>
        <v>98.565217391304344</v>
      </c>
      <c r="AF506" s="287">
        <f t="shared" si="967"/>
        <v>284</v>
      </c>
      <c r="AG506" s="288">
        <f t="shared" si="950"/>
        <v>149.11214953271019</v>
      </c>
      <c r="AH506" s="288">
        <f t="shared" si="951"/>
        <v>206.78224299065423</v>
      </c>
      <c r="AI506" s="287">
        <f t="shared" si="956"/>
        <v>214</v>
      </c>
      <c r="AJ506" s="284">
        <f t="shared" si="956"/>
        <v>0</v>
      </c>
      <c r="AK506" s="284">
        <f t="shared" si="956"/>
        <v>0</v>
      </c>
      <c r="AL506" s="284"/>
      <c r="AM506" s="284"/>
      <c r="AN506" s="284">
        <f t="shared" si="957"/>
        <v>2300</v>
      </c>
      <c r="AO506" s="284">
        <f t="shared" si="957"/>
        <v>2366</v>
      </c>
      <c r="AP506" s="291">
        <f t="shared" si="962"/>
        <v>0</v>
      </c>
      <c r="AQ506" s="291">
        <f t="shared" si="962"/>
        <v>0</v>
      </c>
      <c r="AR506" s="292"/>
      <c r="AS506" s="292"/>
      <c r="AT506" s="292"/>
      <c r="AU506" s="292"/>
      <c r="AV506" s="286">
        <f t="shared" si="969"/>
        <v>0</v>
      </c>
      <c r="AW506" s="286">
        <f t="shared" si="969"/>
        <v>0</v>
      </c>
      <c r="AX506" s="286">
        <f t="shared" si="969"/>
        <v>0</v>
      </c>
      <c r="AY506" s="286">
        <f t="shared" si="969"/>
        <v>0</v>
      </c>
      <c r="AZ506" s="286">
        <f t="shared" si="969"/>
        <v>0</v>
      </c>
      <c r="BA506" s="286">
        <f t="shared" si="969"/>
        <v>0</v>
      </c>
      <c r="BB506" s="150"/>
      <c r="BC506" s="287">
        <f t="shared" si="970"/>
        <v>31909.999999999978</v>
      </c>
      <c r="BD506" s="287">
        <f t="shared" si="970"/>
        <v>44251.4</v>
      </c>
      <c r="BE506" s="333">
        <f t="shared" si="970"/>
        <v>102419</v>
      </c>
      <c r="BF506" s="333">
        <f t="shared" si="970"/>
        <v>83746</v>
      </c>
      <c r="BG506" s="333">
        <f t="shared" si="970"/>
        <v>172590</v>
      </c>
      <c r="BH506" s="333">
        <f t="shared" si="970"/>
        <v>106075.9</v>
      </c>
      <c r="BI506" s="333">
        <f t="shared" si="970"/>
        <v>42630</v>
      </c>
      <c r="BJ506" s="333">
        <f t="shared" si="970"/>
        <v>277570</v>
      </c>
      <c r="BK506" s="333">
        <f t="shared" si="970"/>
        <v>7106.5</v>
      </c>
      <c r="BL506" s="333">
        <f t="shared" si="970"/>
        <v>6350</v>
      </c>
      <c r="BM506" s="333">
        <f t="shared" si="970"/>
        <v>11335</v>
      </c>
      <c r="BN506" s="334">
        <f t="shared" si="894"/>
        <v>11</v>
      </c>
      <c r="BO506" s="87">
        <f t="shared" si="968"/>
        <v>2022</v>
      </c>
      <c r="BP506" s="87"/>
    </row>
    <row r="507" spans="1:68" s="35" customFormat="1" ht="9.75" customHeight="1" x14ac:dyDescent="0.2">
      <c r="A507" s="87" t="str">
        <f t="shared" si="963"/>
        <v>2022-23E4000000812</v>
      </c>
      <c r="B507" s="87" t="str">
        <f>B505</f>
        <v>Y60</v>
      </c>
      <c r="C507" s="87" t="str">
        <f t="shared" si="972"/>
        <v>2022-23</v>
      </c>
      <c r="D507" s="35" t="s">
        <v>523</v>
      </c>
      <c r="F507" s="86" t="str">
        <f>F505</f>
        <v>Y60</v>
      </c>
      <c r="G507" s="86" t="str">
        <f>G505</f>
        <v>E40000008</v>
      </c>
      <c r="H507" s="87" t="str">
        <f>H505</f>
        <v>Midlands</v>
      </c>
      <c r="I507" s="292">
        <f t="shared" ref="I507:L526" si="974">SUMIFS(I$729:I$10135, $BN$729:$BN$10135, $BN507,$BO$729:$BO$10135, $BO507, $B$729:$B$10135, $B507)</f>
        <v>900</v>
      </c>
      <c r="J507" s="292">
        <f t="shared" si="974"/>
        <v>225</v>
      </c>
      <c r="K507" s="292">
        <f t="shared" si="974"/>
        <v>97</v>
      </c>
      <c r="L507" s="292">
        <f t="shared" si="974"/>
        <v>38</v>
      </c>
      <c r="M507" s="292">
        <f t="shared" si="961"/>
        <v>892</v>
      </c>
      <c r="N507" s="292">
        <f t="shared" si="961"/>
        <v>45</v>
      </c>
      <c r="O507" s="292">
        <f t="shared" si="961"/>
        <v>94</v>
      </c>
      <c r="P507" s="292">
        <f t="shared" si="961"/>
        <v>19</v>
      </c>
      <c r="Q507" s="292">
        <f t="shared" ref="Q507:R526" si="975">SUMIFS(Q$729:Q$10135, $BN$729:$BN$10135, $BN507,$BO$729:$BO$10135, $BO507, $B$729:$B$10135, $B507)</f>
        <v>0</v>
      </c>
      <c r="R507" s="292">
        <f t="shared" si="975"/>
        <v>0</v>
      </c>
      <c r="S507" s="292">
        <f t="shared" si="953"/>
        <v>2392</v>
      </c>
      <c r="T507" s="293">
        <f t="shared" si="964"/>
        <v>802</v>
      </c>
      <c r="U507" s="290">
        <f t="shared" si="947"/>
        <v>163.22543640897757</v>
      </c>
      <c r="V507" s="290">
        <f t="shared" si="948"/>
        <v>106.66832917705736</v>
      </c>
      <c r="W507" s="290">
        <f t="shared" si="949"/>
        <v>307.17206982543638</v>
      </c>
      <c r="X507" s="289">
        <f t="shared" si="965"/>
        <v>849</v>
      </c>
      <c r="Y507" s="290">
        <f t="shared" ref="Y507:Y523" si="976">IFERROR(BH507/X507,"-")</f>
        <v>114.55877502944639</v>
      </c>
      <c r="Z507" s="290">
        <f t="shared" ref="Z507:Z523" si="977">IFERROR(BI507/X507,"-")</f>
        <v>45.184923439340402</v>
      </c>
      <c r="AA507" s="290">
        <f t="shared" ref="AA507:AA523" si="978">IFERROR(BJ507/X507,"-")</f>
        <v>306.94110718492345</v>
      </c>
      <c r="AB507" s="289">
        <f t="shared" si="966"/>
        <v>95</v>
      </c>
      <c r="AC507" s="290">
        <f t="shared" ref="AC507:AC523" si="979">IFERROR(BK507/AB507,"-")</f>
        <v>64.490526315789467</v>
      </c>
      <c r="AD507" s="290">
        <f t="shared" ref="AD507:AD523" si="980">IFERROR(BL507/AB507,"-")</f>
        <v>56.673684210526318</v>
      </c>
      <c r="AE507" s="290">
        <f t="shared" ref="AE507:AE523" si="981">IFERROR(BM507/AB507,"-")</f>
        <v>106.09473684210526</v>
      </c>
      <c r="AF507" s="287">
        <f t="shared" si="967"/>
        <v>241</v>
      </c>
      <c r="AG507" s="288">
        <f t="shared" si="950"/>
        <v>175.39393939393969</v>
      </c>
      <c r="AH507" s="288">
        <f t="shared" si="951"/>
        <v>292.58545454545452</v>
      </c>
      <c r="AI507" s="287">
        <f t="shared" ref="AI507:AK526" si="982">SUMIFS(AI$729:AI$10135, $BN$729:$BN$10135, $BN507,$BO$729:$BO$10135, $BO507, $B$729:$B$10135, $B507)</f>
        <v>165</v>
      </c>
      <c r="AJ507" s="284">
        <f t="shared" si="982"/>
        <v>0</v>
      </c>
      <c r="AK507" s="284">
        <f t="shared" si="982"/>
        <v>0</v>
      </c>
      <c r="AL507" s="284"/>
      <c r="AM507" s="284"/>
      <c r="AN507" s="284">
        <f t="shared" ref="AN507:AO526" si="983">SUMIFS(AN$729:AN$10135, $BN$729:$BN$10135, $BN507,$BO$729:$BO$10135, $BO507, $B$729:$B$10135, $B507)</f>
        <v>0</v>
      </c>
      <c r="AO507" s="284">
        <f t="shared" si="983"/>
        <v>0</v>
      </c>
      <c r="AP507" s="291">
        <f t="shared" si="962"/>
        <v>0</v>
      </c>
      <c r="AQ507" s="291">
        <f t="shared" si="962"/>
        <v>0</v>
      </c>
      <c r="AR507" s="292"/>
      <c r="AS507" s="292"/>
      <c r="AT507" s="292"/>
      <c r="AU507" s="292"/>
      <c r="AV507" s="286">
        <f t="shared" ref="AV507:BA516" si="984">SUMIFS(AV$729:AV$10135, $BN$729:$BN$10135, $BN507,$BO$729:$BO$10135, $BO507, $B$729:$B$10135, $B507)</f>
        <v>0</v>
      </c>
      <c r="AW507" s="286">
        <f t="shared" si="984"/>
        <v>0</v>
      </c>
      <c r="AX507" s="286">
        <f t="shared" si="984"/>
        <v>0</v>
      </c>
      <c r="AY507" s="286">
        <f t="shared" si="984"/>
        <v>0</v>
      </c>
      <c r="AZ507" s="286">
        <f t="shared" si="984"/>
        <v>0</v>
      </c>
      <c r="BA507" s="286">
        <f t="shared" si="984"/>
        <v>0</v>
      </c>
      <c r="BB507" s="150"/>
      <c r="BC507" s="287">
        <f t="shared" ref="BC507:BM516" si="985">SUMIFS(BC$729:BC$10135, $BN$729:$BN$10135, $BN507,$BO$729:$BO$10135, $BO507, $B$729:$B$10135, $B507)</f>
        <v>28940.000000000047</v>
      </c>
      <c r="BD507" s="287">
        <f t="shared" si="985"/>
        <v>48276.6</v>
      </c>
      <c r="BE507" s="333">
        <f t="shared" si="985"/>
        <v>130906.8</v>
      </c>
      <c r="BF507" s="333">
        <f t="shared" si="985"/>
        <v>85548</v>
      </c>
      <c r="BG507" s="333">
        <f t="shared" si="985"/>
        <v>246352</v>
      </c>
      <c r="BH507" s="333">
        <f t="shared" si="985"/>
        <v>97260.4</v>
      </c>
      <c r="BI507" s="333">
        <f t="shared" si="985"/>
        <v>38362</v>
      </c>
      <c r="BJ507" s="333">
        <f t="shared" si="985"/>
        <v>260593</v>
      </c>
      <c r="BK507" s="333">
        <f t="shared" si="985"/>
        <v>6126.5999999999995</v>
      </c>
      <c r="BL507" s="333">
        <f t="shared" si="985"/>
        <v>5384</v>
      </c>
      <c r="BM507" s="333">
        <f t="shared" si="985"/>
        <v>10079</v>
      </c>
      <c r="BN507" s="334">
        <f>MONTH(1&amp;$D507)</f>
        <v>12</v>
      </c>
      <c r="BO507" s="87">
        <f t="shared" si="968"/>
        <v>2022</v>
      </c>
      <c r="BP507" s="87"/>
    </row>
    <row r="508" spans="1:68" s="35" customFormat="1" ht="9.75" customHeight="1" x14ac:dyDescent="0.2">
      <c r="A508" s="87" t="str">
        <f t="shared" si="963"/>
        <v>2022-23E400000081</v>
      </c>
      <c r="B508" s="87" t="str">
        <f t="shared" si="971"/>
        <v>Y60</v>
      </c>
      <c r="C508" s="87" t="str">
        <f t="shared" si="972"/>
        <v>2022-23</v>
      </c>
      <c r="D508" s="35" t="s">
        <v>524</v>
      </c>
      <c r="F508" s="86" t="str">
        <f t="shared" si="973"/>
        <v>Y60</v>
      </c>
      <c r="G508" s="86" t="str">
        <f t="shared" si="973"/>
        <v>E40000008</v>
      </c>
      <c r="H508" s="87" t="str">
        <f t="shared" si="973"/>
        <v>Midlands</v>
      </c>
      <c r="I508" s="292">
        <f t="shared" si="974"/>
        <v>702</v>
      </c>
      <c r="J508" s="292">
        <f t="shared" si="974"/>
        <v>184</v>
      </c>
      <c r="K508" s="292">
        <f t="shared" si="974"/>
        <v>102</v>
      </c>
      <c r="L508" s="292">
        <f t="shared" si="974"/>
        <v>45</v>
      </c>
      <c r="M508" s="292">
        <f t="shared" si="961"/>
        <v>697</v>
      </c>
      <c r="N508" s="292">
        <f t="shared" si="961"/>
        <v>58</v>
      </c>
      <c r="O508" s="292">
        <f t="shared" si="961"/>
        <v>101</v>
      </c>
      <c r="P508" s="292">
        <f t="shared" si="961"/>
        <v>24</v>
      </c>
      <c r="Q508" s="292">
        <f t="shared" si="975"/>
        <v>270</v>
      </c>
      <c r="R508" s="292">
        <f t="shared" si="975"/>
        <v>218</v>
      </c>
      <c r="S508" s="292">
        <f t="shared" si="953"/>
        <v>1902</v>
      </c>
      <c r="T508" s="293">
        <f t="shared" si="964"/>
        <v>980</v>
      </c>
      <c r="U508" s="290">
        <f t="shared" si="947"/>
        <v>94.844999999999999</v>
      </c>
      <c r="V508" s="290">
        <f t="shared" si="948"/>
        <v>80.349999999999994</v>
      </c>
      <c r="W508" s="290">
        <f t="shared" si="949"/>
        <v>144.78571428571428</v>
      </c>
      <c r="X508" s="289">
        <f t="shared" si="965"/>
        <v>1039</v>
      </c>
      <c r="Y508" s="290">
        <f t="shared" si="976"/>
        <v>89.983253128007703</v>
      </c>
      <c r="Z508" s="290">
        <f t="shared" si="977"/>
        <v>41.348411934552452</v>
      </c>
      <c r="AA508" s="290">
        <f t="shared" si="978"/>
        <v>223.81809432146295</v>
      </c>
      <c r="AB508" s="289">
        <f t="shared" si="966"/>
        <v>108</v>
      </c>
      <c r="AC508" s="290">
        <f t="shared" si="979"/>
        <v>62.166666666666664</v>
      </c>
      <c r="AD508" s="290">
        <f t="shared" si="980"/>
        <v>54.444444444444443</v>
      </c>
      <c r="AE508" s="290">
        <f t="shared" si="981"/>
        <v>108.61111111111111</v>
      </c>
      <c r="AF508" s="287">
        <f t="shared" si="967"/>
        <v>301</v>
      </c>
      <c r="AG508" s="288">
        <f t="shared" si="950"/>
        <v>145.79820627802698</v>
      </c>
      <c r="AH508" s="288">
        <f t="shared" si="951"/>
        <v>209.95246636771301</v>
      </c>
      <c r="AI508" s="287">
        <f t="shared" si="982"/>
        <v>223</v>
      </c>
      <c r="AJ508" s="284">
        <f t="shared" si="982"/>
        <v>275</v>
      </c>
      <c r="AK508" s="284">
        <f t="shared" si="982"/>
        <v>359</v>
      </c>
      <c r="AL508" s="284"/>
      <c r="AM508" s="284"/>
      <c r="AN508" s="284">
        <f t="shared" si="983"/>
        <v>0</v>
      </c>
      <c r="AO508" s="284">
        <f t="shared" si="983"/>
        <v>0</v>
      </c>
      <c r="AP508" s="291">
        <f t="shared" si="962"/>
        <v>0</v>
      </c>
      <c r="AQ508" s="291">
        <f t="shared" si="962"/>
        <v>0</v>
      </c>
      <c r="AR508" s="292"/>
      <c r="AS508" s="292"/>
      <c r="AT508" s="292"/>
      <c r="AU508" s="292"/>
      <c r="AV508" s="286">
        <f t="shared" si="984"/>
        <v>0</v>
      </c>
      <c r="AW508" s="286">
        <f t="shared" si="984"/>
        <v>0</v>
      </c>
      <c r="AX508" s="286">
        <f t="shared" si="984"/>
        <v>0</v>
      </c>
      <c r="AY508" s="286">
        <f t="shared" si="984"/>
        <v>0</v>
      </c>
      <c r="AZ508" s="286">
        <f t="shared" si="984"/>
        <v>0</v>
      </c>
      <c r="BA508" s="286">
        <f t="shared" si="984"/>
        <v>0</v>
      </c>
      <c r="BB508" s="150"/>
      <c r="BC508" s="287">
        <f t="shared" si="985"/>
        <v>32513.000000000018</v>
      </c>
      <c r="BD508" s="287">
        <f t="shared" si="985"/>
        <v>46819.4</v>
      </c>
      <c r="BE508" s="333">
        <f t="shared" si="985"/>
        <v>92948.1</v>
      </c>
      <c r="BF508" s="333">
        <f t="shared" si="985"/>
        <v>78743</v>
      </c>
      <c r="BG508" s="333">
        <f t="shared" si="985"/>
        <v>141890</v>
      </c>
      <c r="BH508" s="333">
        <f t="shared" si="985"/>
        <v>93492.6</v>
      </c>
      <c r="BI508" s="333">
        <f t="shared" si="985"/>
        <v>42961</v>
      </c>
      <c r="BJ508" s="333">
        <f t="shared" si="985"/>
        <v>232547</v>
      </c>
      <c r="BK508" s="333">
        <f t="shared" si="985"/>
        <v>6714</v>
      </c>
      <c r="BL508" s="333">
        <f t="shared" si="985"/>
        <v>5880</v>
      </c>
      <c r="BM508" s="333">
        <f t="shared" si="985"/>
        <v>11730</v>
      </c>
      <c r="BN508" s="334">
        <f t="shared" si="894"/>
        <v>1</v>
      </c>
      <c r="BO508" s="87">
        <f t="shared" si="968"/>
        <v>2023</v>
      </c>
      <c r="BP508" s="87"/>
    </row>
    <row r="509" spans="1:68" s="35" customFormat="1" ht="9.75" customHeight="1" x14ac:dyDescent="0.2">
      <c r="A509" s="87" t="str">
        <f t="shared" si="963"/>
        <v>2022-23E400000082</v>
      </c>
      <c r="B509" s="87" t="str">
        <f t="shared" si="971"/>
        <v>Y60</v>
      </c>
      <c r="C509" s="87" t="str">
        <f t="shared" si="972"/>
        <v>2022-23</v>
      </c>
      <c r="D509" s="35" t="s">
        <v>525</v>
      </c>
      <c r="F509" s="86" t="str">
        <f t="shared" si="973"/>
        <v>Y60</v>
      </c>
      <c r="G509" s="86" t="str">
        <f t="shared" si="973"/>
        <v>E40000008</v>
      </c>
      <c r="H509" s="87" t="str">
        <f t="shared" si="973"/>
        <v>Midlands</v>
      </c>
      <c r="I509" s="292">
        <f t="shared" si="974"/>
        <v>531</v>
      </c>
      <c r="J509" s="292">
        <f t="shared" si="974"/>
        <v>137</v>
      </c>
      <c r="K509" s="292">
        <f t="shared" si="974"/>
        <v>63</v>
      </c>
      <c r="L509" s="292">
        <f t="shared" si="974"/>
        <v>25</v>
      </c>
      <c r="M509" s="292">
        <f t="shared" si="961"/>
        <v>526</v>
      </c>
      <c r="N509" s="292">
        <f t="shared" si="961"/>
        <v>32</v>
      </c>
      <c r="O509" s="292">
        <f t="shared" si="961"/>
        <v>62</v>
      </c>
      <c r="P509" s="292">
        <f t="shared" si="961"/>
        <v>10</v>
      </c>
      <c r="Q509" s="292">
        <f t="shared" si="975"/>
        <v>0</v>
      </c>
      <c r="R509" s="292">
        <f t="shared" si="975"/>
        <v>0</v>
      </c>
      <c r="S509" s="292">
        <f t="shared" si="953"/>
        <v>1499</v>
      </c>
      <c r="T509" s="293">
        <f t="shared" si="964"/>
        <v>857</v>
      </c>
      <c r="U509" s="290">
        <f t="shared" si="947"/>
        <v>98.566044340723465</v>
      </c>
      <c r="V509" s="290">
        <f t="shared" si="948"/>
        <v>83.723453908984837</v>
      </c>
      <c r="W509" s="290">
        <f t="shared" si="949"/>
        <v>153.44690781796967</v>
      </c>
      <c r="X509" s="289">
        <f t="shared" si="965"/>
        <v>916</v>
      </c>
      <c r="Y509" s="290">
        <f t="shared" si="976"/>
        <v>101.82510917030567</v>
      </c>
      <c r="Z509" s="290">
        <f t="shared" si="977"/>
        <v>48.010917030567683</v>
      </c>
      <c r="AA509" s="290">
        <f t="shared" si="978"/>
        <v>262.24454148471614</v>
      </c>
      <c r="AB509" s="289">
        <f t="shared" si="966"/>
        <v>95</v>
      </c>
      <c r="AC509" s="290">
        <f t="shared" si="979"/>
        <v>69.611578947368429</v>
      </c>
      <c r="AD509" s="290">
        <f t="shared" si="980"/>
        <v>60.684210526315788</v>
      </c>
      <c r="AE509" s="290">
        <f t="shared" si="981"/>
        <v>117.27368421052631</v>
      </c>
      <c r="AF509" s="287">
        <f t="shared" si="967"/>
        <v>235</v>
      </c>
      <c r="AG509" s="288">
        <f t="shared" si="950"/>
        <v>141.44186046511666</v>
      </c>
      <c r="AH509" s="288">
        <f t="shared" si="951"/>
        <v>198.17674418604648</v>
      </c>
      <c r="AI509" s="287">
        <f t="shared" si="982"/>
        <v>172</v>
      </c>
      <c r="AJ509" s="284">
        <f t="shared" si="982"/>
        <v>0</v>
      </c>
      <c r="AK509" s="284">
        <f t="shared" si="982"/>
        <v>0</v>
      </c>
      <c r="AL509" s="284"/>
      <c r="AM509" s="284"/>
      <c r="AN509" s="284">
        <f t="shared" si="983"/>
        <v>2213</v>
      </c>
      <c r="AO509" s="284">
        <f t="shared" si="983"/>
        <v>2260</v>
      </c>
      <c r="AP509" s="291">
        <f t="shared" si="962"/>
        <v>0</v>
      </c>
      <c r="AQ509" s="291">
        <f t="shared" si="962"/>
        <v>0</v>
      </c>
      <c r="AR509" s="292"/>
      <c r="AS509" s="292"/>
      <c r="AT509" s="292"/>
      <c r="AU509" s="292"/>
      <c r="AV509" s="286">
        <f t="shared" si="984"/>
        <v>0</v>
      </c>
      <c r="AW509" s="286">
        <f t="shared" si="984"/>
        <v>0</v>
      </c>
      <c r="AX509" s="286">
        <f t="shared" si="984"/>
        <v>0</v>
      </c>
      <c r="AY509" s="286">
        <f t="shared" si="984"/>
        <v>0</v>
      </c>
      <c r="AZ509" s="286">
        <f t="shared" si="984"/>
        <v>0</v>
      </c>
      <c r="BA509" s="286">
        <f t="shared" si="984"/>
        <v>0</v>
      </c>
      <c r="BB509" s="150"/>
      <c r="BC509" s="287">
        <f t="shared" si="985"/>
        <v>24328.000000000065</v>
      </c>
      <c r="BD509" s="287">
        <f t="shared" si="985"/>
        <v>34086.399999999994</v>
      </c>
      <c r="BE509" s="333">
        <f t="shared" si="985"/>
        <v>84471.1</v>
      </c>
      <c r="BF509" s="333">
        <f t="shared" si="985"/>
        <v>71751</v>
      </c>
      <c r="BG509" s="333">
        <f t="shared" si="985"/>
        <v>131504</v>
      </c>
      <c r="BH509" s="333">
        <f t="shared" si="985"/>
        <v>93271.799999999988</v>
      </c>
      <c r="BI509" s="333">
        <f t="shared" si="985"/>
        <v>43978</v>
      </c>
      <c r="BJ509" s="333">
        <f t="shared" si="985"/>
        <v>240216</v>
      </c>
      <c r="BK509" s="333">
        <f t="shared" si="985"/>
        <v>6613.1</v>
      </c>
      <c r="BL509" s="333">
        <f t="shared" si="985"/>
        <v>5765</v>
      </c>
      <c r="BM509" s="333">
        <f t="shared" si="985"/>
        <v>11141</v>
      </c>
      <c r="BN509" s="334">
        <f t="shared" si="894"/>
        <v>2</v>
      </c>
      <c r="BO509" s="87">
        <f t="shared" si="968"/>
        <v>2023</v>
      </c>
      <c r="BP509" s="87"/>
    </row>
    <row r="510" spans="1:68" s="35" customFormat="1" ht="10.5" customHeight="1" x14ac:dyDescent="0.2">
      <c r="A510" s="87" t="str">
        <f t="shared" si="963"/>
        <v>2022-23E400000083</v>
      </c>
      <c r="B510" s="87" t="str">
        <f t="shared" si="971"/>
        <v>Y60</v>
      </c>
      <c r="C510" s="87" t="str">
        <f t="shared" si="972"/>
        <v>2022-23</v>
      </c>
      <c r="D510" s="35" t="s">
        <v>526</v>
      </c>
      <c r="F510" s="86" t="str">
        <f t="shared" si="973"/>
        <v>Y60</v>
      </c>
      <c r="G510" s="86" t="str">
        <f t="shared" si="973"/>
        <v>E40000008</v>
      </c>
      <c r="H510" s="87" t="str">
        <f t="shared" si="973"/>
        <v>Midlands</v>
      </c>
      <c r="I510" s="292">
        <f t="shared" si="974"/>
        <v>617</v>
      </c>
      <c r="J510" s="292">
        <f t="shared" si="974"/>
        <v>167</v>
      </c>
      <c r="K510" s="292">
        <f t="shared" si="974"/>
        <v>65</v>
      </c>
      <c r="L510" s="292">
        <f t="shared" si="974"/>
        <v>27</v>
      </c>
      <c r="M510" s="292">
        <f t="shared" si="961"/>
        <v>612</v>
      </c>
      <c r="N510" s="292">
        <f t="shared" si="961"/>
        <v>39</v>
      </c>
      <c r="O510" s="292">
        <f t="shared" si="961"/>
        <v>63</v>
      </c>
      <c r="P510" s="292">
        <f t="shared" si="961"/>
        <v>7</v>
      </c>
      <c r="Q510" s="292">
        <f t="shared" si="975"/>
        <v>0</v>
      </c>
      <c r="R510" s="292">
        <f t="shared" si="975"/>
        <v>0</v>
      </c>
      <c r="S510" s="292">
        <f t="shared" si="953"/>
        <v>1632</v>
      </c>
      <c r="T510" s="293">
        <f t="shared" si="964"/>
        <v>961</v>
      </c>
      <c r="U510" s="290">
        <f t="shared" ref="U510:U523" si="986">BE510/T510</f>
        <v>102.18137356919874</v>
      </c>
      <c r="V510" s="290">
        <f t="shared" ref="V510:V523" si="987">BF510/T510</f>
        <v>84.496357960457857</v>
      </c>
      <c r="W510" s="290">
        <f t="shared" ref="W510:W523" si="988">BG510/T510</f>
        <v>170.11342351716962</v>
      </c>
      <c r="X510" s="289">
        <f t="shared" si="965"/>
        <v>979</v>
      </c>
      <c r="Y510" s="290">
        <f t="shared" si="976"/>
        <v>100.04504596527069</v>
      </c>
      <c r="Z510" s="290">
        <f t="shared" si="977"/>
        <v>40.863125638406537</v>
      </c>
      <c r="AA510" s="290">
        <f t="shared" si="978"/>
        <v>275.35546475995915</v>
      </c>
      <c r="AB510" s="289">
        <f t="shared" si="966"/>
        <v>94</v>
      </c>
      <c r="AC510" s="290">
        <f t="shared" si="979"/>
        <v>65.789361702127664</v>
      </c>
      <c r="AD510" s="290">
        <f t="shared" si="980"/>
        <v>56.829787234042556</v>
      </c>
      <c r="AE510" s="290">
        <f t="shared" si="981"/>
        <v>102.41489361702128</v>
      </c>
      <c r="AF510" s="287">
        <f t="shared" si="967"/>
        <v>291</v>
      </c>
      <c r="AG510" s="288">
        <f t="shared" ref="AG510:AG523" si="989">BC510/AI510</f>
        <v>148.58796296296327</v>
      </c>
      <c r="AH510" s="288">
        <f t="shared" ref="AH510:AH523" si="990">BD510/AI510</f>
        <v>216.98055555555558</v>
      </c>
      <c r="AI510" s="287">
        <f t="shared" si="982"/>
        <v>216</v>
      </c>
      <c r="AJ510" s="284">
        <f t="shared" si="982"/>
        <v>0</v>
      </c>
      <c r="AK510" s="284">
        <f t="shared" si="982"/>
        <v>0</v>
      </c>
      <c r="AL510" s="284"/>
      <c r="AM510" s="284"/>
      <c r="AN510" s="284">
        <f t="shared" si="983"/>
        <v>0</v>
      </c>
      <c r="AO510" s="284">
        <f t="shared" si="983"/>
        <v>0</v>
      </c>
      <c r="AP510" s="291">
        <f t="shared" si="962"/>
        <v>0</v>
      </c>
      <c r="AQ510" s="291">
        <f t="shared" si="962"/>
        <v>0</v>
      </c>
      <c r="AR510" s="292"/>
      <c r="AS510" s="292"/>
      <c r="AT510" s="292"/>
      <c r="AU510" s="292"/>
      <c r="AV510" s="286">
        <f t="shared" si="984"/>
        <v>0</v>
      </c>
      <c r="AW510" s="286">
        <f t="shared" si="984"/>
        <v>0</v>
      </c>
      <c r="AX510" s="286">
        <f t="shared" si="984"/>
        <v>0</v>
      </c>
      <c r="AY510" s="286">
        <f t="shared" si="984"/>
        <v>0</v>
      </c>
      <c r="AZ510" s="286">
        <f t="shared" si="984"/>
        <v>0</v>
      </c>
      <c r="BA510" s="286">
        <f t="shared" si="984"/>
        <v>0</v>
      </c>
      <c r="BB510" s="150"/>
      <c r="BC510" s="287">
        <f t="shared" si="985"/>
        <v>32095.000000000065</v>
      </c>
      <c r="BD510" s="287">
        <f t="shared" si="985"/>
        <v>46867.8</v>
      </c>
      <c r="BE510" s="333">
        <f t="shared" si="985"/>
        <v>98196.299999999988</v>
      </c>
      <c r="BF510" s="333">
        <f t="shared" si="985"/>
        <v>81201</v>
      </c>
      <c r="BG510" s="333">
        <f t="shared" si="985"/>
        <v>163479</v>
      </c>
      <c r="BH510" s="333">
        <f t="shared" si="985"/>
        <v>97944.1</v>
      </c>
      <c r="BI510" s="333">
        <f t="shared" si="985"/>
        <v>40005</v>
      </c>
      <c r="BJ510" s="333">
        <f t="shared" si="985"/>
        <v>269573</v>
      </c>
      <c r="BK510" s="333">
        <f t="shared" si="985"/>
        <v>6184.2</v>
      </c>
      <c r="BL510" s="333">
        <f t="shared" si="985"/>
        <v>5342</v>
      </c>
      <c r="BM510" s="333">
        <f t="shared" si="985"/>
        <v>9627</v>
      </c>
      <c r="BN510" s="334">
        <f t="shared" si="894"/>
        <v>3</v>
      </c>
      <c r="BO510" s="87">
        <f t="shared" si="968"/>
        <v>2023</v>
      </c>
      <c r="BP510" s="87"/>
    </row>
    <row r="511" spans="1:68" s="35" customFormat="1" ht="10.5" customHeight="1" x14ac:dyDescent="0.2">
      <c r="A511" s="87" t="str">
        <f t="shared" si="963"/>
        <v>2023-24E400000084</v>
      </c>
      <c r="B511" s="87" t="str">
        <f t="shared" ref="B511:B529" si="991">B509</f>
        <v>Y60</v>
      </c>
      <c r="C511" s="87" t="str">
        <f t="shared" si="972"/>
        <v>2023-24</v>
      </c>
      <c r="D511" s="35" t="s">
        <v>514</v>
      </c>
      <c r="F511" s="86" t="str">
        <f t="shared" ref="F511:H529" si="992">F509</f>
        <v>Y60</v>
      </c>
      <c r="G511" s="86" t="str">
        <f t="shared" si="992"/>
        <v>E40000008</v>
      </c>
      <c r="H511" s="87" t="str">
        <f t="shared" si="992"/>
        <v>Midlands</v>
      </c>
      <c r="I511" s="292">
        <f t="shared" si="974"/>
        <v>579</v>
      </c>
      <c r="J511" s="292">
        <f t="shared" si="974"/>
        <v>160</v>
      </c>
      <c r="K511" s="292">
        <f t="shared" si="974"/>
        <v>86</v>
      </c>
      <c r="L511" s="292">
        <f t="shared" si="974"/>
        <v>38</v>
      </c>
      <c r="M511" s="292">
        <f t="shared" ref="M511:P530" si="993">SUMIFS(M$729:M$10135, $BN$729:$BN$10135, $BN511,$BO$729:$BO$10135, $BO511, $B$729:$B$10135, $B511)</f>
        <v>568</v>
      </c>
      <c r="N511" s="292">
        <f t="shared" si="993"/>
        <v>42</v>
      </c>
      <c r="O511" s="292">
        <f t="shared" si="993"/>
        <v>84</v>
      </c>
      <c r="P511" s="292">
        <f t="shared" si="993"/>
        <v>24</v>
      </c>
      <c r="Q511" s="292">
        <f t="shared" si="975"/>
        <v>212</v>
      </c>
      <c r="R511" s="292">
        <f t="shared" si="975"/>
        <v>171</v>
      </c>
      <c r="S511" s="292">
        <f t="shared" si="953"/>
        <v>1658</v>
      </c>
      <c r="T511" s="293">
        <f t="shared" si="964"/>
        <v>902</v>
      </c>
      <c r="U511" s="290">
        <f t="shared" si="986"/>
        <v>91.824833702882486</v>
      </c>
      <c r="V511" s="290">
        <f t="shared" si="987"/>
        <v>80</v>
      </c>
      <c r="W511" s="290">
        <f t="shared" si="988"/>
        <v>141.82261640798225</v>
      </c>
      <c r="X511" s="289">
        <f t="shared" si="965"/>
        <v>956</v>
      </c>
      <c r="Y511" s="290">
        <f t="shared" si="976"/>
        <v>84.528870292887035</v>
      </c>
      <c r="Z511" s="290">
        <f t="shared" si="977"/>
        <v>39.895397489539747</v>
      </c>
      <c r="AA511" s="290">
        <f t="shared" si="978"/>
        <v>204.87447698744771</v>
      </c>
      <c r="AB511" s="289">
        <f t="shared" si="966"/>
        <v>113</v>
      </c>
      <c r="AC511" s="290">
        <f t="shared" si="979"/>
        <v>62.169026548672569</v>
      </c>
      <c r="AD511" s="290">
        <f t="shared" si="980"/>
        <v>56.336283185840706</v>
      </c>
      <c r="AE511" s="290">
        <f t="shared" si="981"/>
        <v>100.38053097345133</v>
      </c>
      <c r="AF511" s="287">
        <f t="shared" si="967"/>
        <v>271</v>
      </c>
      <c r="AG511" s="288">
        <f t="shared" si="989"/>
        <v>153.02857142857115</v>
      </c>
      <c r="AH511" s="288">
        <f t="shared" si="990"/>
        <v>223.01238095238099</v>
      </c>
      <c r="AI511" s="287">
        <f t="shared" si="982"/>
        <v>210</v>
      </c>
      <c r="AJ511" s="284">
        <f t="shared" si="982"/>
        <v>261</v>
      </c>
      <c r="AK511" s="284">
        <f t="shared" si="982"/>
        <v>288</v>
      </c>
      <c r="AL511" s="284"/>
      <c r="AM511" s="284"/>
      <c r="AN511" s="284">
        <f t="shared" si="983"/>
        <v>0</v>
      </c>
      <c r="AO511" s="284">
        <f t="shared" si="983"/>
        <v>0</v>
      </c>
      <c r="AP511" s="291">
        <f t="shared" ref="AP511:AQ530" si="994">SUMIFS(AP$729:AP$10135, $BN$729:$BN$10135, $BN511,$BO$729:$BO$10135, $BO511, $B$729:$B$10135, $B511)</f>
        <v>0</v>
      </c>
      <c r="AQ511" s="291">
        <f t="shared" si="994"/>
        <v>0</v>
      </c>
      <c r="AR511" s="292"/>
      <c r="AS511" s="292"/>
      <c r="AT511" s="292"/>
      <c r="AU511" s="292"/>
      <c r="AV511" s="286">
        <f t="shared" si="984"/>
        <v>0</v>
      </c>
      <c r="AW511" s="286">
        <f t="shared" si="984"/>
        <v>0</v>
      </c>
      <c r="AX511" s="286">
        <f t="shared" si="984"/>
        <v>0</v>
      </c>
      <c r="AY511" s="286">
        <f t="shared" si="984"/>
        <v>0</v>
      </c>
      <c r="AZ511" s="286">
        <f t="shared" si="984"/>
        <v>0</v>
      </c>
      <c r="BA511" s="286">
        <f t="shared" si="984"/>
        <v>0</v>
      </c>
      <c r="BB511" s="150"/>
      <c r="BC511" s="287">
        <f t="shared" si="985"/>
        <v>32135.999999999942</v>
      </c>
      <c r="BD511" s="287">
        <f t="shared" si="985"/>
        <v>46832.600000000006</v>
      </c>
      <c r="BE511" s="333">
        <f t="shared" si="985"/>
        <v>82826</v>
      </c>
      <c r="BF511" s="333">
        <f t="shared" si="985"/>
        <v>72160</v>
      </c>
      <c r="BG511" s="333">
        <f t="shared" si="985"/>
        <v>127924</v>
      </c>
      <c r="BH511" s="333">
        <f t="shared" si="985"/>
        <v>80809.600000000006</v>
      </c>
      <c r="BI511" s="333">
        <f t="shared" si="985"/>
        <v>38140</v>
      </c>
      <c r="BJ511" s="333">
        <f t="shared" si="985"/>
        <v>195860</v>
      </c>
      <c r="BK511" s="333">
        <f t="shared" si="985"/>
        <v>7025.1</v>
      </c>
      <c r="BL511" s="333">
        <f t="shared" si="985"/>
        <v>6366</v>
      </c>
      <c r="BM511" s="333">
        <f t="shared" si="985"/>
        <v>11343</v>
      </c>
      <c r="BN511" s="334">
        <f t="shared" ref="BN511:BN529" si="995">MONTH(1&amp;$D511)</f>
        <v>4</v>
      </c>
      <c r="BO511" s="87">
        <f t="shared" si="968"/>
        <v>2023</v>
      </c>
      <c r="BP511" s="87"/>
    </row>
    <row r="512" spans="1:68" s="35" customFormat="1" ht="10.5" customHeight="1" x14ac:dyDescent="0.2">
      <c r="A512" s="87" t="str">
        <f t="shared" si="963"/>
        <v>2023-24E400000085</v>
      </c>
      <c r="B512" s="87" t="str">
        <f t="shared" si="991"/>
        <v>Y60</v>
      </c>
      <c r="C512" s="87" t="str">
        <f t="shared" ref="C512:C517" si="996">IF(D512=D$186,LEFT(C511,4)+1&amp;"-"&amp;RIGHT(C511,2)+1,C511)</f>
        <v>2023-24</v>
      </c>
      <c r="D512" s="35" t="s">
        <v>516</v>
      </c>
      <c r="F512" s="86" t="str">
        <f t="shared" si="992"/>
        <v>Y60</v>
      </c>
      <c r="G512" s="86" t="str">
        <f t="shared" si="992"/>
        <v>E40000008</v>
      </c>
      <c r="H512" s="87" t="str">
        <f t="shared" si="992"/>
        <v>Midlands</v>
      </c>
      <c r="I512" s="292">
        <f t="shared" si="974"/>
        <v>555</v>
      </c>
      <c r="J512" s="292">
        <f t="shared" si="974"/>
        <v>149</v>
      </c>
      <c r="K512" s="292">
        <f t="shared" si="974"/>
        <v>80</v>
      </c>
      <c r="L512" s="292">
        <f t="shared" si="974"/>
        <v>37</v>
      </c>
      <c r="M512" s="292">
        <f t="shared" si="993"/>
        <v>548</v>
      </c>
      <c r="N512" s="292">
        <f t="shared" si="993"/>
        <v>37</v>
      </c>
      <c r="O512" s="292">
        <f t="shared" si="993"/>
        <v>79</v>
      </c>
      <c r="P512" s="292">
        <f t="shared" si="993"/>
        <v>15</v>
      </c>
      <c r="Q512" s="292">
        <f t="shared" si="975"/>
        <v>0</v>
      </c>
      <c r="R512" s="292">
        <f t="shared" si="975"/>
        <v>0</v>
      </c>
      <c r="S512" s="292">
        <f t="shared" si="953"/>
        <v>1529</v>
      </c>
      <c r="T512" s="293">
        <f t="shared" si="964"/>
        <v>966</v>
      </c>
      <c r="U512" s="290">
        <f t="shared" si="986"/>
        <v>103.44927536231884</v>
      </c>
      <c r="V512" s="290">
        <f t="shared" si="987"/>
        <v>81.891304347826093</v>
      </c>
      <c r="W512" s="290">
        <f t="shared" si="988"/>
        <v>161.81159420289856</v>
      </c>
      <c r="X512" s="289">
        <f t="shared" si="965"/>
        <v>998</v>
      </c>
      <c r="Y512" s="290">
        <f t="shared" si="976"/>
        <v>95.413827655310627</v>
      </c>
      <c r="Z512" s="290">
        <f t="shared" si="977"/>
        <v>42.264529058116231</v>
      </c>
      <c r="AA512" s="290">
        <f t="shared" si="978"/>
        <v>249.52905811623248</v>
      </c>
      <c r="AB512" s="289">
        <f t="shared" si="966"/>
        <v>104</v>
      </c>
      <c r="AC512" s="290">
        <f t="shared" si="979"/>
        <v>68.622115384615384</v>
      </c>
      <c r="AD512" s="290">
        <f t="shared" si="980"/>
        <v>56.134615384615387</v>
      </c>
      <c r="AE512" s="290">
        <f t="shared" si="981"/>
        <v>112.26923076923077</v>
      </c>
      <c r="AF512" s="287">
        <f t="shared" si="967"/>
        <v>282</v>
      </c>
      <c r="AG512" s="288">
        <f t="shared" si="989"/>
        <v>141.75647668393754</v>
      </c>
      <c r="AH512" s="288">
        <f t="shared" si="990"/>
        <v>199.52227979274613</v>
      </c>
      <c r="AI512" s="287">
        <f t="shared" si="982"/>
        <v>193</v>
      </c>
      <c r="AJ512" s="284">
        <f t="shared" si="982"/>
        <v>0</v>
      </c>
      <c r="AK512" s="284">
        <f t="shared" si="982"/>
        <v>0</v>
      </c>
      <c r="AL512" s="284"/>
      <c r="AM512" s="284"/>
      <c r="AN512" s="284">
        <f t="shared" si="983"/>
        <v>2459</v>
      </c>
      <c r="AO512" s="284">
        <f t="shared" si="983"/>
        <v>2480</v>
      </c>
      <c r="AP512" s="291">
        <f t="shared" si="994"/>
        <v>0</v>
      </c>
      <c r="AQ512" s="291">
        <f t="shared" si="994"/>
        <v>0</v>
      </c>
      <c r="AR512" s="292"/>
      <c r="AS512" s="292"/>
      <c r="AT512" s="292"/>
      <c r="AU512" s="292"/>
      <c r="AV512" s="286">
        <f t="shared" si="984"/>
        <v>0</v>
      </c>
      <c r="AW512" s="286">
        <f t="shared" si="984"/>
        <v>0</v>
      </c>
      <c r="AX512" s="286">
        <f t="shared" si="984"/>
        <v>0</v>
      </c>
      <c r="AY512" s="286">
        <f t="shared" si="984"/>
        <v>0</v>
      </c>
      <c r="AZ512" s="286">
        <f t="shared" si="984"/>
        <v>0</v>
      </c>
      <c r="BA512" s="286">
        <f t="shared" si="984"/>
        <v>0</v>
      </c>
      <c r="BB512" s="150"/>
      <c r="BC512" s="287">
        <f t="shared" si="985"/>
        <v>27358.999999999942</v>
      </c>
      <c r="BD512" s="287">
        <f t="shared" si="985"/>
        <v>38507.800000000003</v>
      </c>
      <c r="BE512" s="333">
        <f t="shared" si="985"/>
        <v>99932</v>
      </c>
      <c r="BF512" s="333">
        <f t="shared" si="985"/>
        <v>79107</v>
      </c>
      <c r="BG512" s="333">
        <f t="shared" si="985"/>
        <v>156310</v>
      </c>
      <c r="BH512" s="333">
        <f t="shared" si="985"/>
        <v>95223</v>
      </c>
      <c r="BI512" s="333">
        <f t="shared" si="985"/>
        <v>42180</v>
      </c>
      <c r="BJ512" s="333">
        <f t="shared" si="985"/>
        <v>249030</v>
      </c>
      <c r="BK512" s="333">
        <f t="shared" si="985"/>
        <v>7136.7</v>
      </c>
      <c r="BL512" s="333">
        <f t="shared" si="985"/>
        <v>5838</v>
      </c>
      <c r="BM512" s="333">
        <f t="shared" si="985"/>
        <v>11676</v>
      </c>
      <c r="BN512" s="334">
        <f t="shared" si="995"/>
        <v>5</v>
      </c>
      <c r="BO512" s="87">
        <f t="shared" si="968"/>
        <v>2023</v>
      </c>
      <c r="BP512" s="87"/>
    </row>
    <row r="513" spans="1:68" s="35" customFormat="1" ht="10.5" customHeight="1" x14ac:dyDescent="0.2">
      <c r="A513" s="87" t="str">
        <f t="shared" si="963"/>
        <v>2023-24E400000086</v>
      </c>
      <c r="B513" s="87" t="str">
        <f t="shared" si="991"/>
        <v>Y60</v>
      </c>
      <c r="C513" s="87" t="str">
        <f t="shared" si="996"/>
        <v>2023-24</v>
      </c>
      <c r="D513" s="35" t="s">
        <v>517</v>
      </c>
      <c r="F513" s="86" t="str">
        <f t="shared" si="992"/>
        <v>Y60</v>
      </c>
      <c r="G513" s="86" t="str">
        <f t="shared" si="992"/>
        <v>E40000008</v>
      </c>
      <c r="H513" s="87" t="str">
        <f t="shared" si="992"/>
        <v>Midlands</v>
      </c>
      <c r="I513" s="292">
        <f t="shared" si="974"/>
        <v>539</v>
      </c>
      <c r="J513" s="292">
        <f t="shared" si="974"/>
        <v>142</v>
      </c>
      <c r="K513" s="292">
        <f t="shared" si="974"/>
        <v>65</v>
      </c>
      <c r="L513" s="292">
        <f t="shared" si="974"/>
        <v>37</v>
      </c>
      <c r="M513" s="292">
        <f t="shared" si="993"/>
        <v>526</v>
      </c>
      <c r="N513" s="292">
        <f t="shared" si="993"/>
        <v>50</v>
      </c>
      <c r="O513" s="292">
        <f t="shared" si="993"/>
        <v>61</v>
      </c>
      <c r="P513" s="292">
        <f t="shared" si="993"/>
        <v>21</v>
      </c>
      <c r="Q513" s="292">
        <f t="shared" si="975"/>
        <v>0</v>
      </c>
      <c r="R513" s="292">
        <f t="shared" si="975"/>
        <v>0</v>
      </c>
      <c r="S513" s="292">
        <f t="shared" si="953"/>
        <v>1472</v>
      </c>
      <c r="T513" s="293">
        <f t="shared" si="964"/>
        <v>915</v>
      </c>
      <c r="U513" s="290">
        <f t="shared" si="986"/>
        <v>100.08043715846995</v>
      </c>
      <c r="V513" s="290">
        <f t="shared" si="987"/>
        <v>83.915846994535514</v>
      </c>
      <c r="W513" s="290">
        <f t="shared" si="988"/>
        <v>154.79453551912567</v>
      </c>
      <c r="X513" s="289">
        <f t="shared" si="965"/>
        <v>911</v>
      </c>
      <c r="Y513" s="290">
        <f t="shared" si="976"/>
        <v>103.79297475301867</v>
      </c>
      <c r="Z513" s="290">
        <f t="shared" si="977"/>
        <v>42.785949506037319</v>
      </c>
      <c r="AA513" s="290">
        <f t="shared" si="978"/>
        <v>301.2140504939627</v>
      </c>
      <c r="AB513" s="289">
        <f t="shared" si="966"/>
        <v>108</v>
      </c>
      <c r="AC513" s="290">
        <f t="shared" si="979"/>
        <v>62.293518518518518</v>
      </c>
      <c r="AD513" s="290">
        <f t="shared" si="980"/>
        <v>55.018518518518519</v>
      </c>
      <c r="AE513" s="290">
        <f t="shared" si="981"/>
        <v>99.259259259259252</v>
      </c>
      <c r="AF513" s="287">
        <f t="shared" si="967"/>
        <v>249</v>
      </c>
      <c r="AG513" s="288">
        <f t="shared" si="989"/>
        <v>141.20967741935459</v>
      </c>
      <c r="AH513" s="288">
        <f t="shared" si="990"/>
        <v>208.01075268817203</v>
      </c>
      <c r="AI513" s="287">
        <f t="shared" si="982"/>
        <v>186</v>
      </c>
      <c r="AJ513" s="284">
        <f t="shared" si="982"/>
        <v>0</v>
      </c>
      <c r="AK513" s="284">
        <f t="shared" si="982"/>
        <v>0</v>
      </c>
      <c r="AL513" s="284"/>
      <c r="AM513" s="284"/>
      <c r="AN513" s="284">
        <f t="shared" si="983"/>
        <v>0</v>
      </c>
      <c r="AO513" s="284">
        <f t="shared" si="983"/>
        <v>0</v>
      </c>
      <c r="AP513" s="291">
        <f t="shared" si="994"/>
        <v>0</v>
      </c>
      <c r="AQ513" s="291">
        <f t="shared" si="994"/>
        <v>0</v>
      </c>
      <c r="AR513" s="292"/>
      <c r="AS513" s="292"/>
      <c r="AT513" s="292"/>
      <c r="AU513" s="292"/>
      <c r="AV513" s="286">
        <f t="shared" si="984"/>
        <v>0</v>
      </c>
      <c r="AW513" s="286">
        <f t="shared" si="984"/>
        <v>0</v>
      </c>
      <c r="AX513" s="286">
        <f t="shared" si="984"/>
        <v>0</v>
      </c>
      <c r="AY513" s="286">
        <f t="shared" si="984"/>
        <v>0</v>
      </c>
      <c r="AZ513" s="286">
        <f t="shared" si="984"/>
        <v>0</v>
      </c>
      <c r="BA513" s="286">
        <f t="shared" si="984"/>
        <v>0</v>
      </c>
      <c r="BB513" s="150"/>
      <c r="BC513" s="287">
        <f t="shared" si="985"/>
        <v>26264.999999999953</v>
      </c>
      <c r="BD513" s="287">
        <f t="shared" si="985"/>
        <v>38690</v>
      </c>
      <c r="BE513" s="333">
        <f t="shared" si="985"/>
        <v>91573.6</v>
      </c>
      <c r="BF513" s="333">
        <f t="shared" si="985"/>
        <v>76783</v>
      </c>
      <c r="BG513" s="333">
        <f t="shared" si="985"/>
        <v>141637</v>
      </c>
      <c r="BH513" s="333">
        <f t="shared" si="985"/>
        <v>94555.400000000009</v>
      </c>
      <c r="BI513" s="333">
        <f t="shared" si="985"/>
        <v>38978</v>
      </c>
      <c r="BJ513" s="333">
        <f t="shared" si="985"/>
        <v>274406</v>
      </c>
      <c r="BK513" s="333">
        <f t="shared" si="985"/>
        <v>6727.7</v>
      </c>
      <c r="BL513" s="333">
        <f t="shared" si="985"/>
        <v>5942</v>
      </c>
      <c r="BM513" s="333">
        <f t="shared" si="985"/>
        <v>10720</v>
      </c>
      <c r="BN513" s="334">
        <f t="shared" si="995"/>
        <v>6</v>
      </c>
      <c r="BO513" s="87">
        <f t="shared" si="968"/>
        <v>2023</v>
      </c>
      <c r="BP513" s="87"/>
    </row>
    <row r="514" spans="1:68" s="35" customFormat="1" ht="10.5" customHeight="1" x14ac:dyDescent="0.2">
      <c r="A514" s="87" t="str">
        <f t="shared" si="963"/>
        <v>2023-24E400000087</v>
      </c>
      <c r="B514" s="87" t="str">
        <f t="shared" si="991"/>
        <v>Y60</v>
      </c>
      <c r="C514" s="87" t="str">
        <f t="shared" si="996"/>
        <v>2023-24</v>
      </c>
      <c r="D514" s="35" t="s">
        <v>518</v>
      </c>
      <c r="F514" s="86" t="str">
        <f t="shared" si="992"/>
        <v>Y60</v>
      </c>
      <c r="G514" s="86" t="str">
        <f t="shared" si="992"/>
        <v>E40000008</v>
      </c>
      <c r="H514" s="87" t="str">
        <f t="shared" si="992"/>
        <v>Midlands</v>
      </c>
      <c r="I514" s="292">
        <f t="shared" si="974"/>
        <v>516</v>
      </c>
      <c r="J514" s="292">
        <f t="shared" si="974"/>
        <v>129</v>
      </c>
      <c r="K514" s="292">
        <f t="shared" si="974"/>
        <v>82</v>
      </c>
      <c r="L514" s="292">
        <f t="shared" si="974"/>
        <v>35</v>
      </c>
      <c r="M514" s="292">
        <f t="shared" si="993"/>
        <v>511</v>
      </c>
      <c r="N514" s="292">
        <f t="shared" si="993"/>
        <v>36</v>
      </c>
      <c r="O514" s="292">
        <f t="shared" si="993"/>
        <v>79</v>
      </c>
      <c r="P514" s="292">
        <f t="shared" si="993"/>
        <v>19</v>
      </c>
      <c r="Q514" s="292">
        <f t="shared" si="975"/>
        <v>178</v>
      </c>
      <c r="R514" s="292">
        <f t="shared" si="975"/>
        <v>132</v>
      </c>
      <c r="S514" s="292">
        <f t="shared" si="953"/>
        <v>1472</v>
      </c>
      <c r="T514" s="293">
        <f t="shared" si="964"/>
        <v>952</v>
      </c>
      <c r="U514" s="290">
        <f t="shared" si="986"/>
        <v>99.571428571428569</v>
      </c>
      <c r="V514" s="290">
        <f t="shared" si="987"/>
        <v>81.100840336134453</v>
      </c>
      <c r="W514" s="290">
        <f t="shared" si="988"/>
        <v>154.40336134453781</v>
      </c>
      <c r="X514" s="289">
        <f t="shared" si="965"/>
        <v>993</v>
      </c>
      <c r="Y514" s="290">
        <f t="shared" si="976"/>
        <v>96.73957703927492</v>
      </c>
      <c r="Z514" s="290">
        <f t="shared" si="977"/>
        <v>42.836858006042299</v>
      </c>
      <c r="AA514" s="290">
        <f t="shared" si="978"/>
        <v>276.51963746223566</v>
      </c>
      <c r="AB514" s="289">
        <f t="shared" si="966"/>
        <v>110</v>
      </c>
      <c r="AC514" s="290">
        <f t="shared" si="979"/>
        <v>68.592727272727274</v>
      </c>
      <c r="AD514" s="290">
        <f t="shared" si="980"/>
        <v>57.154545454545456</v>
      </c>
      <c r="AE514" s="290">
        <f t="shared" si="981"/>
        <v>104.30909090909091</v>
      </c>
      <c r="AF514" s="287">
        <f t="shared" si="967"/>
        <v>259</v>
      </c>
      <c r="AG514" s="288">
        <f t="shared" si="989"/>
        <v>143.42051282051284</v>
      </c>
      <c r="AH514" s="288">
        <f t="shared" si="990"/>
        <v>200.72410256410254</v>
      </c>
      <c r="AI514" s="287">
        <f t="shared" si="982"/>
        <v>195</v>
      </c>
      <c r="AJ514" s="284">
        <f t="shared" si="982"/>
        <v>297</v>
      </c>
      <c r="AK514" s="284">
        <f t="shared" si="982"/>
        <v>327</v>
      </c>
      <c r="AL514" s="284"/>
      <c r="AM514" s="284"/>
      <c r="AN514" s="284">
        <f t="shared" si="983"/>
        <v>0</v>
      </c>
      <c r="AO514" s="284">
        <f t="shared" si="983"/>
        <v>0</v>
      </c>
      <c r="AP514" s="291">
        <f t="shared" si="994"/>
        <v>0</v>
      </c>
      <c r="AQ514" s="291">
        <f t="shared" si="994"/>
        <v>0</v>
      </c>
      <c r="AR514" s="292"/>
      <c r="AS514" s="292"/>
      <c r="AT514" s="292"/>
      <c r="AU514" s="292"/>
      <c r="AV514" s="286">
        <f t="shared" si="984"/>
        <v>0</v>
      </c>
      <c r="AW514" s="286">
        <f t="shared" si="984"/>
        <v>0</v>
      </c>
      <c r="AX514" s="286">
        <f t="shared" si="984"/>
        <v>0</v>
      </c>
      <c r="AY514" s="286">
        <f t="shared" si="984"/>
        <v>0</v>
      </c>
      <c r="AZ514" s="286">
        <f t="shared" si="984"/>
        <v>0</v>
      </c>
      <c r="BA514" s="286">
        <f t="shared" si="984"/>
        <v>0</v>
      </c>
      <c r="BB514" s="150"/>
      <c r="BC514" s="287">
        <f t="shared" si="985"/>
        <v>27967.000000000004</v>
      </c>
      <c r="BD514" s="287">
        <f t="shared" si="985"/>
        <v>39141.199999999997</v>
      </c>
      <c r="BE514" s="333">
        <f t="shared" si="985"/>
        <v>94792</v>
      </c>
      <c r="BF514" s="333">
        <f t="shared" si="985"/>
        <v>77208</v>
      </c>
      <c r="BG514" s="333">
        <f t="shared" si="985"/>
        <v>146992</v>
      </c>
      <c r="BH514" s="333">
        <f t="shared" si="985"/>
        <v>96062.399999999994</v>
      </c>
      <c r="BI514" s="333">
        <f t="shared" si="985"/>
        <v>42537</v>
      </c>
      <c r="BJ514" s="333">
        <f t="shared" si="985"/>
        <v>274584</v>
      </c>
      <c r="BK514" s="333">
        <f t="shared" si="985"/>
        <v>7545.2000000000007</v>
      </c>
      <c r="BL514" s="333">
        <f t="shared" si="985"/>
        <v>6287</v>
      </c>
      <c r="BM514" s="333">
        <f t="shared" si="985"/>
        <v>11474</v>
      </c>
      <c r="BN514" s="334">
        <f t="shared" si="995"/>
        <v>7</v>
      </c>
      <c r="BO514" s="87">
        <f t="shared" si="968"/>
        <v>2023</v>
      </c>
      <c r="BP514" s="87"/>
    </row>
    <row r="515" spans="1:68" s="35" customFormat="1" ht="10.5" customHeight="1" x14ac:dyDescent="0.2">
      <c r="A515" s="87" t="str">
        <f t="shared" si="963"/>
        <v>2023-24E400000088</v>
      </c>
      <c r="B515" s="87" t="str">
        <f t="shared" si="991"/>
        <v>Y60</v>
      </c>
      <c r="C515" s="87" t="str">
        <f t="shared" si="996"/>
        <v>2023-24</v>
      </c>
      <c r="D515" s="35" t="s">
        <v>519</v>
      </c>
      <c r="F515" s="86" t="str">
        <f t="shared" si="992"/>
        <v>Y60</v>
      </c>
      <c r="G515" s="86" t="str">
        <f t="shared" si="992"/>
        <v>E40000008</v>
      </c>
      <c r="H515" s="87" t="str">
        <f t="shared" si="992"/>
        <v>Midlands</v>
      </c>
      <c r="I515" s="292">
        <f t="shared" si="974"/>
        <v>521</v>
      </c>
      <c r="J515" s="292">
        <f t="shared" si="974"/>
        <v>125</v>
      </c>
      <c r="K515" s="292">
        <f t="shared" si="974"/>
        <v>78</v>
      </c>
      <c r="L515" s="292">
        <f t="shared" si="974"/>
        <v>32</v>
      </c>
      <c r="M515" s="292">
        <f t="shared" si="993"/>
        <v>509</v>
      </c>
      <c r="N515" s="292">
        <f t="shared" si="993"/>
        <v>36</v>
      </c>
      <c r="O515" s="292">
        <f t="shared" si="993"/>
        <v>77</v>
      </c>
      <c r="P515" s="292">
        <f t="shared" si="993"/>
        <v>20</v>
      </c>
      <c r="Q515" s="292">
        <f t="shared" si="975"/>
        <v>0</v>
      </c>
      <c r="R515" s="292">
        <f t="shared" si="975"/>
        <v>0</v>
      </c>
      <c r="S515" s="292">
        <f t="shared" ref="S515:S546" si="997">SUMIFS(S$729:S$10135, $BN$729:$BN$10135, $BN515,$BO$729:$BO$10135, $BO515, $B$729:$B$10135, $B515)</f>
        <v>1517</v>
      </c>
      <c r="T515" s="293">
        <f t="shared" si="964"/>
        <v>904</v>
      </c>
      <c r="U515" s="290">
        <f t="shared" si="986"/>
        <v>93.195796460176993</v>
      </c>
      <c r="V515" s="290">
        <f t="shared" si="987"/>
        <v>78.957964601769916</v>
      </c>
      <c r="W515" s="290">
        <f t="shared" si="988"/>
        <v>146.9579646017699</v>
      </c>
      <c r="X515" s="289">
        <f t="shared" si="965"/>
        <v>946</v>
      </c>
      <c r="Y515" s="290">
        <f t="shared" si="976"/>
        <v>97.073361522198724</v>
      </c>
      <c r="Z515" s="290">
        <f t="shared" si="977"/>
        <v>46.940803382663844</v>
      </c>
      <c r="AA515" s="290">
        <f t="shared" si="978"/>
        <v>267.04228329809723</v>
      </c>
      <c r="AB515" s="289">
        <f t="shared" si="966"/>
        <v>112</v>
      </c>
      <c r="AC515" s="290">
        <f t="shared" si="979"/>
        <v>62.917857142857137</v>
      </c>
      <c r="AD515" s="290">
        <f t="shared" si="980"/>
        <v>56.723214285714285</v>
      </c>
      <c r="AE515" s="290">
        <f t="shared" si="981"/>
        <v>105.25</v>
      </c>
      <c r="AF515" s="287">
        <f t="shared" si="967"/>
        <v>299</v>
      </c>
      <c r="AG515" s="288">
        <f t="shared" si="989"/>
        <v>137.90222222222212</v>
      </c>
      <c r="AH515" s="288">
        <f t="shared" si="990"/>
        <v>192.95466666666667</v>
      </c>
      <c r="AI515" s="287">
        <f t="shared" si="982"/>
        <v>225</v>
      </c>
      <c r="AJ515" s="284">
        <f t="shared" si="982"/>
        <v>0</v>
      </c>
      <c r="AK515" s="284">
        <f t="shared" si="982"/>
        <v>0</v>
      </c>
      <c r="AL515" s="284"/>
      <c r="AM515" s="284"/>
      <c r="AN515" s="284">
        <f t="shared" si="983"/>
        <v>2482</v>
      </c>
      <c r="AO515" s="284">
        <f t="shared" si="983"/>
        <v>2505</v>
      </c>
      <c r="AP515" s="291">
        <f t="shared" si="994"/>
        <v>0</v>
      </c>
      <c r="AQ515" s="291">
        <f t="shared" si="994"/>
        <v>0</v>
      </c>
      <c r="AR515" s="292"/>
      <c r="AS515" s="292"/>
      <c r="AT515" s="292"/>
      <c r="AU515" s="292"/>
      <c r="AV515" s="286">
        <f t="shared" si="984"/>
        <v>0</v>
      </c>
      <c r="AW515" s="286">
        <f t="shared" si="984"/>
        <v>0</v>
      </c>
      <c r="AX515" s="286">
        <f t="shared" si="984"/>
        <v>0</v>
      </c>
      <c r="AY515" s="286">
        <f t="shared" si="984"/>
        <v>0</v>
      </c>
      <c r="AZ515" s="286">
        <f t="shared" si="984"/>
        <v>0</v>
      </c>
      <c r="BA515" s="286">
        <f t="shared" si="984"/>
        <v>0</v>
      </c>
      <c r="BB515" s="150"/>
      <c r="BC515" s="287">
        <f t="shared" si="985"/>
        <v>31027.999999999978</v>
      </c>
      <c r="BD515" s="287">
        <f t="shared" si="985"/>
        <v>43414.8</v>
      </c>
      <c r="BE515" s="333">
        <f t="shared" si="985"/>
        <v>84249</v>
      </c>
      <c r="BF515" s="333">
        <f t="shared" si="985"/>
        <v>71378</v>
      </c>
      <c r="BG515" s="333">
        <f t="shared" si="985"/>
        <v>132850</v>
      </c>
      <c r="BH515" s="333">
        <f t="shared" si="985"/>
        <v>91831.4</v>
      </c>
      <c r="BI515" s="333">
        <f t="shared" si="985"/>
        <v>44406</v>
      </c>
      <c r="BJ515" s="333">
        <f t="shared" si="985"/>
        <v>252622</v>
      </c>
      <c r="BK515" s="333">
        <f t="shared" si="985"/>
        <v>7046.7999999999993</v>
      </c>
      <c r="BL515" s="333">
        <f t="shared" si="985"/>
        <v>6353</v>
      </c>
      <c r="BM515" s="333">
        <f t="shared" si="985"/>
        <v>11788</v>
      </c>
      <c r="BN515" s="334">
        <f t="shared" si="995"/>
        <v>8</v>
      </c>
      <c r="BO515" s="87">
        <f t="shared" si="968"/>
        <v>2023</v>
      </c>
      <c r="BP515" s="87"/>
    </row>
    <row r="516" spans="1:68" s="35" customFormat="1" ht="10.5" customHeight="1" x14ac:dyDescent="0.2">
      <c r="A516" s="87" t="str">
        <f t="shared" si="963"/>
        <v>2023-24E400000089</v>
      </c>
      <c r="B516" s="87" t="str">
        <f t="shared" si="991"/>
        <v>Y60</v>
      </c>
      <c r="C516" s="87" t="str">
        <f t="shared" si="996"/>
        <v>2023-24</v>
      </c>
      <c r="D516" s="35" t="s">
        <v>520</v>
      </c>
      <c r="F516" s="86" t="str">
        <f t="shared" si="992"/>
        <v>Y60</v>
      </c>
      <c r="G516" s="86" t="str">
        <f t="shared" si="992"/>
        <v>E40000008</v>
      </c>
      <c r="H516" s="87" t="str">
        <f t="shared" si="992"/>
        <v>Midlands</v>
      </c>
      <c r="I516" s="292">
        <f t="shared" si="974"/>
        <v>509</v>
      </c>
      <c r="J516" s="292">
        <f t="shared" si="974"/>
        <v>141</v>
      </c>
      <c r="K516" s="292">
        <f t="shared" si="974"/>
        <v>81</v>
      </c>
      <c r="L516" s="292">
        <f t="shared" si="974"/>
        <v>45</v>
      </c>
      <c r="M516" s="292">
        <f t="shared" si="993"/>
        <v>502</v>
      </c>
      <c r="N516" s="292">
        <f t="shared" si="993"/>
        <v>38</v>
      </c>
      <c r="O516" s="292">
        <f t="shared" si="993"/>
        <v>80</v>
      </c>
      <c r="P516" s="292">
        <f t="shared" si="993"/>
        <v>23</v>
      </c>
      <c r="Q516" s="292">
        <f t="shared" si="975"/>
        <v>0</v>
      </c>
      <c r="R516" s="292">
        <f t="shared" si="975"/>
        <v>0</v>
      </c>
      <c r="S516" s="292">
        <f t="shared" si="997"/>
        <v>1357</v>
      </c>
      <c r="T516" s="293">
        <f t="shared" si="964"/>
        <v>836</v>
      </c>
      <c r="U516" s="290">
        <f t="shared" si="986"/>
        <v>101.23755980861245</v>
      </c>
      <c r="V516" s="290">
        <f t="shared" si="987"/>
        <v>83.538277511961724</v>
      </c>
      <c r="W516" s="290">
        <f t="shared" si="988"/>
        <v>160.4988038277512</v>
      </c>
      <c r="X516" s="289">
        <f t="shared" si="965"/>
        <v>869</v>
      </c>
      <c r="Y516" s="290">
        <f t="shared" si="976"/>
        <v>99.174568469505175</v>
      </c>
      <c r="Z516" s="290">
        <f t="shared" si="977"/>
        <v>45.760644418872268</v>
      </c>
      <c r="AA516" s="290">
        <f t="shared" si="978"/>
        <v>251.07479861910241</v>
      </c>
      <c r="AB516" s="289">
        <f t="shared" si="966"/>
        <v>123</v>
      </c>
      <c r="AC516" s="290">
        <f t="shared" si="979"/>
        <v>64.370731707317077</v>
      </c>
      <c r="AD516" s="290">
        <f t="shared" si="980"/>
        <v>59.121951219512198</v>
      </c>
      <c r="AE516" s="290">
        <f t="shared" si="981"/>
        <v>103.96747967479675</v>
      </c>
      <c r="AF516" s="287">
        <f t="shared" si="967"/>
        <v>283</v>
      </c>
      <c r="AG516" s="288">
        <f t="shared" si="989"/>
        <v>150.52970297029697</v>
      </c>
      <c r="AH516" s="288">
        <f t="shared" si="990"/>
        <v>206.49702970297031</v>
      </c>
      <c r="AI516" s="287">
        <f t="shared" si="982"/>
        <v>202</v>
      </c>
      <c r="AJ516" s="284">
        <f t="shared" si="982"/>
        <v>0</v>
      </c>
      <c r="AK516" s="284">
        <f t="shared" si="982"/>
        <v>0</v>
      </c>
      <c r="AL516" s="284"/>
      <c r="AM516" s="284"/>
      <c r="AN516" s="284">
        <f t="shared" si="983"/>
        <v>0</v>
      </c>
      <c r="AO516" s="284">
        <f t="shared" si="983"/>
        <v>0</v>
      </c>
      <c r="AP516" s="291">
        <f t="shared" si="994"/>
        <v>0</v>
      </c>
      <c r="AQ516" s="291">
        <f t="shared" si="994"/>
        <v>0</v>
      </c>
      <c r="AR516" s="292"/>
      <c r="AS516" s="292"/>
      <c r="AT516" s="292"/>
      <c r="AU516" s="292"/>
      <c r="AV516" s="286">
        <f t="shared" si="984"/>
        <v>0</v>
      </c>
      <c r="AW516" s="286">
        <f t="shared" si="984"/>
        <v>0</v>
      </c>
      <c r="AX516" s="286">
        <f t="shared" si="984"/>
        <v>0</v>
      </c>
      <c r="AY516" s="286">
        <f t="shared" si="984"/>
        <v>0</v>
      </c>
      <c r="AZ516" s="286">
        <f t="shared" si="984"/>
        <v>0</v>
      </c>
      <c r="BA516" s="286">
        <f t="shared" si="984"/>
        <v>0</v>
      </c>
      <c r="BB516" s="150"/>
      <c r="BC516" s="287">
        <f t="shared" si="985"/>
        <v>30406.999999999985</v>
      </c>
      <c r="BD516" s="287">
        <f t="shared" si="985"/>
        <v>41712.400000000001</v>
      </c>
      <c r="BE516" s="333">
        <f t="shared" si="985"/>
        <v>84634.6</v>
      </c>
      <c r="BF516" s="333">
        <f t="shared" si="985"/>
        <v>69838</v>
      </c>
      <c r="BG516" s="333">
        <f t="shared" si="985"/>
        <v>134177</v>
      </c>
      <c r="BH516" s="333">
        <f t="shared" si="985"/>
        <v>86182.7</v>
      </c>
      <c r="BI516" s="333">
        <f t="shared" si="985"/>
        <v>39766</v>
      </c>
      <c r="BJ516" s="333">
        <f t="shared" si="985"/>
        <v>218184</v>
      </c>
      <c r="BK516" s="333">
        <f t="shared" si="985"/>
        <v>7917.6</v>
      </c>
      <c r="BL516" s="333">
        <f t="shared" si="985"/>
        <v>7272</v>
      </c>
      <c r="BM516" s="333">
        <f t="shared" si="985"/>
        <v>12788</v>
      </c>
      <c r="BN516" s="334">
        <f t="shared" si="995"/>
        <v>9</v>
      </c>
      <c r="BO516" s="87">
        <f t="shared" si="968"/>
        <v>2023</v>
      </c>
      <c r="BP516" s="87"/>
    </row>
    <row r="517" spans="1:68" s="35" customFormat="1" ht="10.5" customHeight="1" x14ac:dyDescent="0.2">
      <c r="A517" s="87" t="str">
        <f t="shared" si="963"/>
        <v>2023-24E4000000810</v>
      </c>
      <c r="B517" s="87" t="str">
        <f t="shared" si="991"/>
        <v>Y60</v>
      </c>
      <c r="C517" s="87" t="str">
        <f t="shared" si="996"/>
        <v>2023-24</v>
      </c>
      <c r="D517" s="35" t="s">
        <v>521</v>
      </c>
      <c r="F517" s="86" t="str">
        <f t="shared" si="992"/>
        <v>Y60</v>
      </c>
      <c r="G517" s="86" t="str">
        <f t="shared" si="992"/>
        <v>E40000008</v>
      </c>
      <c r="H517" s="87" t="str">
        <f t="shared" si="992"/>
        <v>Midlands</v>
      </c>
      <c r="I517" s="292">
        <f t="shared" si="974"/>
        <v>594</v>
      </c>
      <c r="J517" s="292">
        <f t="shared" si="974"/>
        <v>167</v>
      </c>
      <c r="K517" s="292">
        <f t="shared" si="974"/>
        <v>88</v>
      </c>
      <c r="L517" s="292">
        <f t="shared" si="974"/>
        <v>39</v>
      </c>
      <c r="M517" s="292">
        <f t="shared" si="993"/>
        <v>586</v>
      </c>
      <c r="N517" s="292">
        <f t="shared" si="993"/>
        <v>42</v>
      </c>
      <c r="O517" s="292">
        <f t="shared" si="993"/>
        <v>87</v>
      </c>
      <c r="P517" s="292">
        <f t="shared" si="993"/>
        <v>21</v>
      </c>
      <c r="Q517" s="292">
        <f t="shared" si="975"/>
        <v>222</v>
      </c>
      <c r="R517" s="292">
        <f t="shared" si="975"/>
        <v>172</v>
      </c>
      <c r="S517" s="292">
        <f t="shared" si="997"/>
        <v>1703</v>
      </c>
      <c r="T517" s="293">
        <f t="shared" si="964"/>
        <v>855</v>
      </c>
      <c r="U517" s="290">
        <f t="shared" si="986"/>
        <v>112.94491228070174</v>
      </c>
      <c r="V517" s="290">
        <f t="shared" si="987"/>
        <v>87.414035087719299</v>
      </c>
      <c r="W517" s="290">
        <f t="shared" si="988"/>
        <v>180.07368421052632</v>
      </c>
      <c r="X517" s="289">
        <f t="shared" si="965"/>
        <v>905</v>
      </c>
      <c r="Y517" s="290">
        <f t="shared" si="976"/>
        <v>95.660331491712711</v>
      </c>
      <c r="Z517" s="290">
        <f t="shared" si="977"/>
        <v>45.253038674033149</v>
      </c>
      <c r="AA517" s="290">
        <f t="shared" si="978"/>
        <v>253.67624309392266</v>
      </c>
      <c r="AB517" s="289">
        <f t="shared" si="966"/>
        <v>127</v>
      </c>
      <c r="AC517" s="290">
        <f t="shared" si="979"/>
        <v>63.11732283464567</v>
      </c>
      <c r="AD517" s="290">
        <f t="shared" si="980"/>
        <v>55.779527559055119</v>
      </c>
      <c r="AE517" s="290">
        <f t="shared" si="981"/>
        <v>99.763779527559052</v>
      </c>
      <c r="AF517" s="287">
        <f t="shared" si="967"/>
        <v>249</v>
      </c>
      <c r="AG517" s="288">
        <f t="shared" si="989"/>
        <v>152.17714285714283</v>
      </c>
      <c r="AH517" s="288">
        <f t="shared" si="990"/>
        <v>217.78285714285715</v>
      </c>
      <c r="AI517" s="287">
        <f t="shared" si="982"/>
        <v>175</v>
      </c>
      <c r="AJ517" s="284">
        <f t="shared" si="982"/>
        <v>263</v>
      </c>
      <c r="AK517" s="284">
        <f t="shared" si="982"/>
        <v>295</v>
      </c>
      <c r="AL517" s="284"/>
      <c r="AM517" s="284"/>
      <c r="AN517" s="284">
        <f t="shared" si="983"/>
        <v>0</v>
      </c>
      <c r="AO517" s="284">
        <f t="shared" si="983"/>
        <v>0</v>
      </c>
      <c r="AP517" s="291">
        <f t="shared" si="994"/>
        <v>0</v>
      </c>
      <c r="AQ517" s="291">
        <f t="shared" si="994"/>
        <v>0</v>
      </c>
      <c r="AR517" s="292"/>
      <c r="AS517" s="292"/>
      <c r="AT517" s="292"/>
      <c r="AU517" s="292"/>
      <c r="AV517" s="286">
        <f t="shared" ref="AV517:BA526" si="998">SUMIFS(AV$729:AV$10135, $BN$729:$BN$10135, $BN517,$BO$729:$BO$10135, $BO517, $B$729:$B$10135, $B517)</f>
        <v>0</v>
      </c>
      <c r="AW517" s="286">
        <f t="shared" si="998"/>
        <v>0</v>
      </c>
      <c r="AX517" s="286">
        <f t="shared" si="998"/>
        <v>0</v>
      </c>
      <c r="AY517" s="286">
        <f t="shared" si="998"/>
        <v>0</v>
      </c>
      <c r="AZ517" s="286">
        <f t="shared" si="998"/>
        <v>0</v>
      </c>
      <c r="BA517" s="286">
        <f t="shared" si="998"/>
        <v>0</v>
      </c>
      <c r="BB517" s="150"/>
      <c r="BC517" s="287">
        <f t="shared" ref="BC517:BM526" si="999">SUMIFS(BC$729:BC$10135, $BN$729:$BN$10135, $BN517,$BO$729:$BO$10135, $BO517, $B$729:$B$10135, $B517)</f>
        <v>26630.999999999996</v>
      </c>
      <c r="BD517" s="287">
        <f t="shared" si="999"/>
        <v>38112</v>
      </c>
      <c r="BE517" s="333">
        <f t="shared" si="999"/>
        <v>96567.9</v>
      </c>
      <c r="BF517" s="333">
        <f t="shared" si="999"/>
        <v>74739</v>
      </c>
      <c r="BG517" s="333">
        <f t="shared" si="999"/>
        <v>153963</v>
      </c>
      <c r="BH517" s="333">
        <f t="shared" si="999"/>
        <v>86572.6</v>
      </c>
      <c r="BI517" s="333">
        <f t="shared" si="999"/>
        <v>40954</v>
      </c>
      <c r="BJ517" s="333">
        <f t="shared" si="999"/>
        <v>229577</v>
      </c>
      <c r="BK517" s="333">
        <f t="shared" si="999"/>
        <v>8015.9</v>
      </c>
      <c r="BL517" s="333">
        <f t="shared" si="999"/>
        <v>7084</v>
      </c>
      <c r="BM517" s="333">
        <f t="shared" si="999"/>
        <v>12670</v>
      </c>
      <c r="BN517" s="334">
        <f t="shared" si="995"/>
        <v>10</v>
      </c>
      <c r="BO517" s="87">
        <f t="shared" si="968"/>
        <v>2023</v>
      </c>
      <c r="BP517" s="87"/>
    </row>
    <row r="518" spans="1:68" s="35" customFormat="1" ht="10.5" customHeight="1" x14ac:dyDescent="0.2">
      <c r="A518" s="87" t="str">
        <f t="shared" si="963"/>
        <v>2023-24E4000000811</v>
      </c>
      <c r="B518" s="87" t="str">
        <f t="shared" si="991"/>
        <v>Y60</v>
      </c>
      <c r="C518" s="87" t="str">
        <f t="shared" ref="C518:C523" si="1000">IF(D518=D$186,LEFT(C517,4)+1&amp;"-"&amp;RIGHT(C517,2)+1,C517)</f>
        <v>2023-24</v>
      </c>
      <c r="D518" s="35" t="s">
        <v>522</v>
      </c>
      <c r="F518" s="86" t="str">
        <f t="shared" si="992"/>
        <v>Y60</v>
      </c>
      <c r="G518" s="86" t="str">
        <f t="shared" si="992"/>
        <v>E40000008</v>
      </c>
      <c r="H518" s="87" t="str">
        <f t="shared" si="992"/>
        <v>Midlands</v>
      </c>
      <c r="I518" s="292">
        <f t="shared" si="974"/>
        <v>619</v>
      </c>
      <c r="J518" s="292">
        <f t="shared" si="974"/>
        <v>143</v>
      </c>
      <c r="K518" s="292">
        <f t="shared" si="974"/>
        <v>77</v>
      </c>
      <c r="L518" s="292">
        <f t="shared" si="974"/>
        <v>33</v>
      </c>
      <c r="M518" s="292">
        <f t="shared" si="993"/>
        <v>617</v>
      </c>
      <c r="N518" s="292">
        <f t="shared" si="993"/>
        <v>40</v>
      </c>
      <c r="O518" s="292">
        <f t="shared" si="993"/>
        <v>77</v>
      </c>
      <c r="P518" s="292">
        <f t="shared" si="993"/>
        <v>19</v>
      </c>
      <c r="Q518" s="292">
        <f t="shared" si="975"/>
        <v>0</v>
      </c>
      <c r="R518" s="292">
        <f t="shared" si="975"/>
        <v>0</v>
      </c>
      <c r="S518" s="292">
        <f t="shared" si="997"/>
        <v>1695</v>
      </c>
      <c r="T518" s="293">
        <f t="shared" si="964"/>
        <v>856</v>
      </c>
      <c r="U518" s="290">
        <f t="shared" si="986"/>
        <v>104.8303738317757</v>
      </c>
      <c r="V518" s="290">
        <f t="shared" si="987"/>
        <v>90.179906542056074</v>
      </c>
      <c r="W518" s="290">
        <f t="shared" si="988"/>
        <v>166.11214953271028</v>
      </c>
      <c r="X518" s="289">
        <f t="shared" si="965"/>
        <v>884</v>
      </c>
      <c r="Y518" s="290">
        <f t="shared" si="976"/>
        <v>95.476131221719456</v>
      </c>
      <c r="Z518" s="290">
        <f t="shared" si="977"/>
        <v>40.803167420814482</v>
      </c>
      <c r="AA518" s="290">
        <f t="shared" si="978"/>
        <v>254.71380090497738</v>
      </c>
      <c r="AB518" s="289">
        <f t="shared" si="966"/>
        <v>110</v>
      </c>
      <c r="AC518" s="290">
        <f t="shared" si="979"/>
        <v>67.330909090909088</v>
      </c>
      <c r="AD518" s="290">
        <f t="shared" si="980"/>
        <v>58.245454545454542</v>
      </c>
      <c r="AE518" s="290">
        <f t="shared" si="981"/>
        <v>115.90909090909091</v>
      </c>
      <c r="AF518" s="287">
        <f t="shared" si="967"/>
        <v>278</v>
      </c>
      <c r="AG518" s="288">
        <f t="shared" si="989"/>
        <v>155.37096774193526</v>
      </c>
      <c r="AH518" s="288">
        <f t="shared" si="990"/>
        <v>221.68279569892474</v>
      </c>
      <c r="AI518" s="287">
        <f t="shared" si="982"/>
        <v>186</v>
      </c>
      <c r="AJ518" s="284">
        <f t="shared" si="982"/>
        <v>0</v>
      </c>
      <c r="AK518" s="284">
        <f t="shared" si="982"/>
        <v>0</v>
      </c>
      <c r="AL518" s="284"/>
      <c r="AM518" s="284"/>
      <c r="AN518" s="284">
        <f t="shared" si="983"/>
        <v>2460</v>
      </c>
      <c r="AO518" s="284">
        <f t="shared" si="983"/>
        <v>2476</v>
      </c>
      <c r="AP518" s="291">
        <f t="shared" si="994"/>
        <v>0</v>
      </c>
      <c r="AQ518" s="291">
        <f t="shared" si="994"/>
        <v>0</v>
      </c>
      <c r="AR518" s="292"/>
      <c r="AS518" s="292"/>
      <c r="AT518" s="292"/>
      <c r="AU518" s="292"/>
      <c r="AV518" s="286">
        <f t="shared" si="998"/>
        <v>0</v>
      </c>
      <c r="AW518" s="286">
        <f t="shared" si="998"/>
        <v>0</v>
      </c>
      <c r="AX518" s="286">
        <f t="shared" si="998"/>
        <v>0</v>
      </c>
      <c r="AY518" s="286">
        <f t="shared" si="998"/>
        <v>0</v>
      </c>
      <c r="AZ518" s="286">
        <f t="shared" si="998"/>
        <v>0</v>
      </c>
      <c r="BA518" s="286">
        <f t="shared" si="998"/>
        <v>0</v>
      </c>
      <c r="BB518" s="150"/>
      <c r="BC518" s="287">
        <f t="shared" si="999"/>
        <v>28898.99999999996</v>
      </c>
      <c r="BD518" s="287">
        <f t="shared" si="999"/>
        <v>41233</v>
      </c>
      <c r="BE518" s="333">
        <f t="shared" si="999"/>
        <v>89734.8</v>
      </c>
      <c r="BF518" s="333">
        <f t="shared" si="999"/>
        <v>77194</v>
      </c>
      <c r="BG518" s="333">
        <f t="shared" si="999"/>
        <v>142192</v>
      </c>
      <c r="BH518" s="333">
        <f t="shared" si="999"/>
        <v>84400.9</v>
      </c>
      <c r="BI518" s="333">
        <f t="shared" si="999"/>
        <v>36070</v>
      </c>
      <c r="BJ518" s="333">
        <f t="shared" si="999"/>
        <v>225167</v>
      </c>
      <c r="BK518" s="333">
        <f t="shared" si="999"/>
        <v>7406.4</v>
      </c>
      <c r="BL518" s="333">
        <f t="shared" si="999"/>
        <v>6407</v>
      </c>
      <c r="BM518" s="333">
        <f t="shared" si="999"/>
        <v>12750</v>
      </c>
      <c r="BN518" s="334">
        <f t="shared" si="995"/>
        <v>11</v>
      </c>
      <c r="BO518" s="87">
        <f t="shared" si="968"/>
        <v>2023</v>
      </c>
      <c r="BP518" s="87"/>
    </row>
    <row r="519" spans="1:68" s="35" customFormat="1" ht="10.5" customHeight="1" x14ac:dyDescent="0.2">
      <c r="A519" s="87" t="str">
        <f t="shared" si="963"/>
        <v>2023-24E4000000812</v>
      </c>
      <c r="B519" s="87" t="str">
        <f t="shared" si="991"/>
        <v>Y60</v>
      </c>
      <c r="C519" s="87" t="str">
        <f t="shared" si="1000"/>
        <v>2023-24</v>
      </c>
      <c r="D519" s="35" t="s">
        <v>523</v>
      </c>
      <c r="F519" s="86" t="str">
        <f t="shared" si="992"/>
        <v>Y60</v>
      </c>
      <c r="G519" s="86" t="str">
        <f t="shared" si="992"/>
        <v>E40000008</v>
      </c>
      <c r="H519" s="87" t="str">
        <f t="shared" si="992"/>
        <v>Midlands</v>
      </c>
      <c r="I519" s="292">
        <f t="shared" si="974"/>
        <v>693</v>
      </c>
      <c r="J519" s="292">
        <f t="shared" si="974"/>
        <v>172</v>
      </c>
      <c r="K519" s="292">
        <f t="shared" si="974"/>
        <v>95</v>
      </c>
      <c r="L519" s="292">
        <f t="shared" si="974"/>
        <v>51</v>
      </c>
      <c r="M519" s="292">
        <f t="shared" si="993"/>
        <v>688</v>
      </c>
      <c r="N519" s="292">
        <f t="shared" si="993"/>
        <v>48</v>
      </c>
      <c r="O519" s="292">
        <f t="shared" si="993"/>
        <v>94</v>
      </c>
      <c r="P519" s="292">
        <f t="shared" si="993"/>
        <v>29</v>
      </c>
      <c r="Q519" s="292">
        <f t="shared" si="975"/>
        <v>0</v>
      </c>
      <c r="R519" s="292">
        <f t="shared" si="975"/>
        <v>0</v>
      </c>
      <c r="S519" s="292">
        <f t="shared" si="997"/>
        <v>1853</v>
      </c>
      <c r="T519" s="293">
        <f t="shared" si="964"/>
        <v>865</v>
      </c>
      <c r="U519" s="290">
        <f t="shared" si="986"/>
        <v>117.29699421965317</v>
      </c>
      <c r="V519" s="290">
        <f t="shared" si="987"/>
        <v>92.994219653179186</v>
      </c>
      <c r="W519" s="290">
        <f t="shared" si="988"/>
        <v>189.50520231213872</v>
      </c>
      <c r="X519" s="289">
        <f t="shared" si="965"/>
        <v>855</v>
      </c>
      <c r="Y519" s="290">
        <f t="shared" si="976"/>
        <v>99.705614035087706</v>
      </c>
      <c r="Z519" s="290">
        <f t="shared" si="977"/>
        <v>44</v>
      </c>
      <c r="AA519" s="290">
        <f t="shared" si="978"/>
        <v>278.00350877192983</v>
      </c>
      <c r="AB519" s="289">
        <f t="shared" si="966"/>
        <v>108</v>
      </c>
      <c r="AC519" s="290">
        <f t="shared" si="979"/>
        <v>66.227777777777774</v>
      </c>
      <c r="AD519" s="290">
        <f t="shared" si="980"/>
        <v>58.694444444444443</v>
      </c>
      <c r="AE519" s="290">
        <f t="shared" si="981"/>
        <v>96.861111111111114</v>
      </c>
      <c r="AF519" s="287">
        <f t="shared" si="967"/>
        <v>280</v>
      </c>
      <c r="AG519" s="288">
        <f t="shared" si="989"/>
        <v>155.60869565217388</v>
      </c>
      <c r="AH519" s="288">
        <f t="shared" si="990"/>
        <v>227.81449275362317</v>
      </c>
      <c r="AI519" s="287">
        <f t="shared" si="982"/>
        <v>207</v>
      </c>
      <c r="AJ519" s="284">
        <f t="shared" si="982"/>
        <v>0</v>
      </c>
      <c r="AK519" s="284">
        <f t="shared" si="982"/>
        <v>0</v>
      </c>
      <c r="AL519" s="284"/>
      <c r="AM519" s="284"/>
      <c r="AN519" s="284">
        <f t="shared" si="983"/>
        <v>0</v>
      </c>
      <c r="AO519" s="284">
        <f t="shared" si="983"/>
        <v>0</v>
      </c>
      <c r="AP519" s="291">
        <f t="shared" si="994"/>
        <v>0</v>
      </c>
      <c r="AQ519" s="291">
        <f t="shared" si="994"/>
        <v>0</v>
      </c>
      <c r="AR519" s="292"/>
      <c r="AS519" s="292"/>
      <c r="AT519" s="292"/>
      <c r="AU519" s="292"/>
      <c r="AV519" s="286">
        <f t="shared" si="998"/>
        <v>0</v>
      </c>
      <c r="AW519" s="286">
        <f t="shared" si="998"/>
        <v>0</v>
      </c>
      <c r="AX519" s="286">
        <f t="shared" si="998"/>
        <v>0</v>
      </c>
      <c r="AY519" s="286">
        <f t="shared" si="998"/>
        <v>0</v>
      </c>
      <c r="AZ519" s="286">
        <f t="shared" si="998"/>
        <v>0</v>
      </c>
      <c r="BA519" s="286">
        <f t="shared" si="998"/>
        <v>0</v>
      </c>
      <c r="BB519" s="150"/>
      <c r="BC519" s="287">
        <f t="shared" si="999"/>
        <v>32210.999999999993</v>
      </c>
      <c r="BD519" s="287">
        <f t="shared" si="999"/>
        <v>47157.599999999999</v>
      </c>
      <c r="BE519" s="333">
        <f t="shared" si="999"/>
        <v>101461.9</v>
      </c>
      <c r="BF519" s="333">
        <f t="shared" si="999"/>
        <v>80440</v>
      </c>
      <c r="BG519" s="333">
        <f t="shared" si="999"/>
        <v>163922</v>
      </c>
      <c r="BH519" s="333">
        <f t="shared" si="999"/>
        <v>85248.299999999988</v>
      </c>
      <c r="BI519" s="333">
        <f t="shared" si="999"/>
        <v>37620</v>
      </c>
      <c r="BJ519" s="333">
        <f t="shared" si="999"/>
        <v>237693</v>
      </c>
      <c r="BK519" s="333">
        <f t="shared" si="999"/>
        <v>7152.6</v>
      </c>
      <c r="BL519" s="333">
        <f t="shared" si="999"/>
        <v>6339</v>
      </c>
      <c r="BM519" s="333">
        <f t="shared" si="999"/>
        <v>10461</v>
      </c>
      <c r="BN519" s="334">
        <f t="shared" si="995"/>
        <v>12</v>
      </c>
      <c r="BO519" s="87">
        <f t="shared" si="968"/>
        <v>2023</v>
      </c>
      <c r="BP519" s="87"/>
    </row>
    <row r="520" spans="1:68" s="35" customFormat="1" ht="10.5" customHeight="1" x14ac:dyDescent="0.2">
      <c r="A520" s="87" t="str">
        <f t="shared" si="963"/>
        <v>2023-24E400000081</v>
      </c>
      <c r="B520" s="87" t="str">
        <f t="shared" si="991"/>
        <v>Y60</v>
      </c>
      <c r="C520" s="87" t="str">
        <f t="shared" si="1000"/>
        <v>2023-24</v>
      </c>
      <c r="D520" s="35" t="s">
        <v>524</v>
      </c>
      <c r="F520" s="86" t="str">
        <f t="shared" si="992"/>
        <v>Y60</v>
      </c>
      <c r="G520" s="86" t="str">
        <f t="shared" si="992"/>
        <v>E40000008</v>
      </c>
      <c r="H520" s="87" t="str">
        <f t="shared" si="992"/>
        <v>Midlands</v>
      </c>
      <c r="I520" s="292">
        <f t="shared" si="974"/>
        <v>705</v>
      </c>
      <c r="J520" s="292">
        <f t="shared" si="974"/>
        <v>151</v>
      </c>
      <c r="K520" s="292">
        <f t="shared" si="974"/>
        <v>95</v>
      </c>
      <c r="L520" s="292">
        <f t="shared" si="974"/>
        <v>44</v>
      </c>
      <c r="M520" s="292">
        <f t="shared" si="993"/>
        <v>707</v>
      </c>
      <c r="N520" s="292">
        <f t="shared" si="993"/>
        <v>35</v>
      </c>
      <c r="O520" s="292">
        <f t="shared" si="993"/>
        <v>95</v>
      </c>
      <c r="P520" s="292">
        <f t="shared" si="993"/>
        <v>14</v>
      </c>
      <c r="Q520" s="292">
        <f t="shared" si="975"/>
        <v>234</v>
      </c>
      <c r="R520" s="292">
        <f t="shared" si="975"/>
        <v>183</v>
      </c>
      <c r="S520" s="292">
        <f t="shared" si="997"/>
        <v>1920</v>
      </c>
      <c r="T520" s="293">
        <f t="shared" si="964"/>
        <v>819</v>
      </c>
      <c r="U520" s="290">
        <f t="shared" si="986"/>
        <v>107.69706959706959</v>
      </c>
      <c r="V520" s="290">
        <f t="shared" si="987"/>
        <v>89.091575091575095</v>
      </c>
      <c r="W520" s="290">
        <f t="shared" si="988"/>
        <v>175.72893772893772</v>
      </c>
      <c r="X520" s="289">
        <f t="shared" si="965"/>
        <v>918</v>
      </c>
      <c r="Y520" s="290">
        <f t="shared" si="976"/>
        <v>110.36383442265796</v>
      </c>
      <c r="Z520" s="290">
        <f t="shared" si="977"/>
        <v>46.48257080610022</v>
      </c>
      <c r="AA520" s="290">
        <f t="shared" si="978"/>
        <v>304.87145969498908</v>
      </c>
      <c r="AB520" s="289">
        <f t="shared" si="966"/>
        <v>100</v>
      </c>
      <c r="AC520" s="290">
        <f t="shared" si="979"/>
        <v>64.646000000000001</v>
      </c>
      <c r="AD520" s="290">
        <f t="shared" si="980"/>
        <v>56.26</v>
      </c>
      <c r="AE520" s="290">
        <f t="shared" si="981"/>
        <v>109.84</v>
      </c>
      <c r="AF520" s="287">
        <f t="shared" si="967"/>
        <v>253</v>
      </c>
      <c r="AG520" s="288">
        <f t="shared" si="989"/>
        <v>150.37313432835847</v>
      </c>
      <c r="AH520" s="288">
        <f t="shared" si="990"/>
        <v>221.99004975124379</v>
      </c>
      <c r="AI520" s="287">
        <f t="shared" si="982"/>
        <v>201</v>
      </c>
      <c r="AJ520" s="284">
        <f t="shared" si="982"/>
        <v>288</v>
      </c>
      <c r="AK520" s="284">
        <f t="shared" si="982"/>
        <v>321</v>
      </c>
      <c r="AL520" s="284"/>
      <c r="AM520" s="284"/>
      <c r="AN520" s="284">
        <f t="shared" si="983"/>
        <v>0</v>
      </c>
      <c r="AO520" s="284">
        <f t="shared" si="983"/>
        <v>0</v>
      </c>
      <c r="AP520" s="291">
        <f t="shared" si="994"/>
        <v>0</v>
      </c>
      <c r="AQ520" s="291">
        <f t="shared" si="994"/>
        <v>0</v>
      </c>
      <c r="AR520" s="292"/>
      <c r="AS520" s="292"/>
      <c r="AT520" s="292"/>
      <c r="AU520" s="292"/>
      <c r="AV520" s="286">
        <f t="shared" si="998"/>
        <v>0</v>
      </c>
      <c r="AW520" s="286">
        <f t="shared" si="998"/>
        <v>0</v>
      </c>
      <c r="AX520" s="286">
        <f t="shared" si="998"/>
        <v>0</v>
      </c>
      <c r="AY520" s="286">
        <f t="shared" si="998"/>
        <v>0</v>
      </c>
      <c r="AZ520" s="286">
        <f t="shared" si="998"/>
        <v>0</v>
      </c>
      <c r="BA520" s="286">
        <f t="shared" si="998"/>
        <v>0</v>
      </c>
      <c r="BB520" s="150"/>
      <c r="BC520" s="287">
        <f t="shared" si="999"/>
        <v>30225.000000000051</v>
      </c>
      <c r="BD520" s="287">
        <f t="shared" si="999"/>
        <v>44620</v>
      </c>
      <c r="BE520" s="333">
        <f t="shared" si="999"/>
        <v>88203.9</v>
      </c>
      <c r="BF520" s="333">
        <f t="shared" si="999"/>
        <v>72966</v>
      </c>
      <c r="BG520" s="333">
        <f t="shared" si="999"/>
        <v>143922</v>
      </c>
      <c r="BH520" s="333">
        <f t="shared" si="999"/>
        <v>101314</v>
      </c>
      <c r="BI520" s="333">
        <f t="shared" si="999"/>
        <v>42671</v>
      </c>
      <c r="BJ520" s="333">
        <f t="shared" si="999"/>
        <v>279872</v>
      </c>
      <c r="BK520" s="333">
        <f t="shared" si="999"/>
        <v>6464.6</v>
      </c>
      <c r="BL520" s="333">
        <f t="shared" si="999"/>
        <v>5626</v>
      </c>
      <c r="BM520" s="333">
        <f t="shared" si="999"/>
        <v>10984</v>
      </c>
      <c r="BN520" s="334">
        <f t="shared" si="995"/>
        <v>1</v>
      </c>
      <c r="BO520" s="87">
        <f t="shared" si="968"/>
        <v>2024</v>
      </c>
      <c r="BP520" s="87"/>
    </row>
    <row r="521" spans="1:68" s="35" customFormat="1" ht="10.5" customHeight="1" x14ac:dyDescent="0.2">
      <c r="A521" s="87" t="str">
        <f t="shared" si="963"/>
        <v>2023-24E400000082</v>
      </c>
      <c r="B521" s="87" t="str">
        <f t="shared" si="991"/>
        <v>Y60</v>
      </c>
      <c r="C521" s="87" t="str">
        <f t="shared" si="1000"/>
        <v>2023-24</v>
      </c>
      <c r="D521" s="35" t="s">
        <v>525</v>
      </c>
      <c r="F521" s="86" t="str">
        <f t="shared" si="992"/>
        <v>Y60</v>
      </c>
      <c r="G521" s="86" t="str">
        <f t="shared" si="992"/>
        <v>E40000008</v>
      </c>
      <c r="H521" s="87" t="str">
        <f t="shared" si="992"/>
        <v>Midlands</v>
      </c>
      <c r="I521" s="292">
        <f t="shared" si="974"/>
        <v>569</v>
      </c>
      <c r="J521" s="292">
        <f t="shared" si="974"/>
        <v>150</v>
      </c>
      <c r="K521" s="292">
        <f t="shared" si="974"/>
        <v>85</v>
      </c>
      <c r="L521" s="292">
        <f t="shared" si="974"/>
        <v>39</v>
      </c>
      <c r="M521" s="292">
        <f t="shared" si="993"/>
        <v>567</v>
      </c>
      <c r="N521" s="292">
        <f t="shared" si="993"/>
        <v>47</v>
      </c>
      <c r="O521" s="292">
        <f t="shared" si="993"/>
        <v>85</v>
      </c>
      <c r="P521" s="292">
        <f t="shared" si="993"/>
        <v>25</v>
      </c>
      <c r="Q521" s="292">
        <f t="shared" si="975"/>
        <v>0</v>
      </c>
      <c r="R521" s="292">
        <f t="shared" si="975"/>
        <v>0</v>
      </c>
      <c r="S521" s="292">
        <f t="shared" si="997"/>
        <v>1639</v>
      </c>
      <c r="T521" s="293">
        <f t="shared" si="964"/>
        <v>779</v>
      </c>
      <c r="U521" s="290">
        <f t="shared" si="986"/>
        <v>104.13825417201539</v>
      </c>
      <c r="V521" s="290">
        <f t="shared" si="987"/>
        <v>89.223363286264444</v>
      </c>
      <c r="W521" s="290">
        <f t="shared" si="988"/>
        <v>164.85365853658536</v>
      </c>
      <c r="X521" s="289">
        <f t="shared" si="965"/>
        <v>872</v>
      </c>
      <c r="Y521" s="290">
        <f t="shared" si="976"/>
        <v>103.18440366972476</v>
      </c>
      <c r="Z521" s="290">
        <f t="shared" si="977"/>
        <v>41.519495412844037</v>
      </c>
      <c r="AA521" s="290">
        <f t="shared" si="978"/>
        <v>284.3119266055046</v>
      </c>
      <c r="AB521" s="289">
        <f t="shared" si="966"/>
        <v>114</v>
      </c>
      <c r="AC521" s="290">
        <f t="shared" si="979"/>
        <v>67.5</v>
      </c>
      <c r="AD521" s="290">
        <f t="shared" si="980"/>
        <v>55</v>
      </c>
      <c r="AE521" s="290">
        <f t="shared" si="981"/>
        <v>115.5</v>
      </c>
      <c r="AF521" s="287">
        <f t="shared" si="967"/>
        <v>238</v>
      </c>
      <c r="AG521" s="288">
        <f t="shared" si="989"/>
        <v>146.6914285714287</v>
      </c>
      <c r="AH521" s="288">
        <f t="shared" si="990"/>
        <v>211.15771428571432</v>
      </c>
      <c r="AI521" s="287">
        <f t="shared" si="982"/>
        <v>175</v>
      </c>
      <c r="AJ521" s="284">
        <f t="shared" si="982"/>
        <v>0</v>
      </c>
      <c r="AK521" s="284">
        <f t="shared" si="982"/>
        <v>0</v>
      </c>
      <c r="AL521" s="284"/>
      <c r="AM521" s="284"/>
      <c r="AN521" s="284">
        <f t="shared" si="983"/>
        <v>2354</v>
      </c>
      <c r="AO521" s="284">
        <f t="shared" si="983"/>
        <v>2383</v>
      </c>
      <c r="AP521" s="291">
        <f t="shared" si="994"/>
        <v>0</v>
      </c>
      <c r="AQ521" s="291">
        <f t="shared" si="994"/>
        <v>0</v>
      </c>
      <c r="AR521" s="292"/>
      <c r="AS521" s="292"/>
      <c r="AT521" s="292"/>
      <c r="AU521" s="292"/>
      <c r="AV521" s="286">
        <f t="shared" si="998"/>
        <v>0</v>
      </c>
      <c r="AW521" s="286">
        <f t="shared" si="998"/>
        <v>0</v>
      </c>
      <c r="AX521" s="286">
        <f t="shared" si="998"/>
        <v>0</v>
      </c>
      <c r="AY521" s="286">
        <f t="shared" si="998"/>
        <v>0</v>
      </c>
      <c r="AZ521" s="286">
        <f t="shared" si="998"/>
        <v>0</v>
      </c>
      <c r="BA521" s="286">
        <f t="shared" si="998"/>
        <v>0</v>
      </c>
      <c r="BB521" s="150"/>
      <c r="BC521" s="287">
        <f t="shared" si="999"/>
        <v>25671.000000000022</v>
      </c>
      <c r="BD521" s="287">
        <f t="shared" si="999"/>
        <v>36952.600000000006</v>
      </c>
      <c r="BE521" s="333">
        <f t="shared" si="999"/>
        <v>81123.7</v>
      </c>
      <c r="BF521" s="333">
        <f t="shared" si="999"/>
        <v>69505</v>
      </c>
      <c r="BG521" s="333">
        <f t="shared" si="999"/>
        <v>128421</v>
      </c>
      <c r="BH521" s="333">
        <f t="shared" si="999"/>
        <v>89976.799999999988</v>
      </c>
      <c r="BI521" s="333">
        <f t="shared" si="999"/>
        <v>36205</v>
      </c>
      <c r="BJ521" s="333">
        <f t="shared" si="999"/>
        <v>247920</v>
      </c>
      <c r="BK521" s="333">
        <f t="shared" si="999"/>
        <v>7695</v>
      </c>
      <c r="BL521" s="333">
        <f t="shared" si="999"/>
        <v>6270</v>
      </c>
      <c r="BM521" s="333">
        <f t="shared" si="999"/>
        <v>13167</v>
      </c>
      <c r="BN521" s="334">
        <f t="shared" si="995"/>
        <v>2</v>
      </c>
      <c r="BO521" s="87">
        <f t="shared" si="968"/>
        <v>2024</v>
      </c>
      <c r="BP521" s="87"/>
    </row>
    <row r="522" spans="1:68" s="35" customFormat="1" ht="10.5" customHeight="1" x14ac:dyDescent="0.2">
      <c r="A522" s="87" t="str">
        <f t="shared" si="963"/>
        <v>2023-24E400000083</v>
      </c>
      <c r="B522" s="87" t="str">
        <f t="shared" si="991"/>
        <v>Y60</v>
      </c>
      <c r="C522" s="87" t="str">
        <f t="shared" si="1000"/>
        <v>2023-24</v>
      </c>
      <c r="D522" s="35" t="s">
        <v>526</v>
      </c>
      <c r="F522" s="86" t="str">
        <f t="shared" si="992"/>
        <v>Y60</v>
      </c>
      <c r="G522" s="86" t="str">
        <f t="shared" si="992"/>
        <v>E40000008</v>
      </c>
      <c r="H522" s="87" t="str">
        <f t="shared" si="992"/>
        <v>Midlands</v>
      </c>
      <c r="I522" s="292">
        <f t="shared" si="974"/>
        <v>649</v>
      </c>
      <c r="J522" s="292">
        <f t="shared" si="974"/>
        <v>167</v>
      </c>
      <c r="K522" s="292">
        <f t="shared" si="974"/>
        <v>99</v>
      </c>
      <c r="L522" s="292">
        <f t="shared" si="974"/>
        <v>46</v>
      </c>
      <c r="M522" s="292">
        <f t="shared" si="993"/>
        <v>646</v>
      </c>
      <c r="N522" s="292">
        <f t="shared" si="993"/>
        <v>41</v>
      </c>
      <c r="O522" s="292">
        <f t="shared" si="993"/>
        <v>100</v>
      </c>
      <c r="P522" s="292">
        <f t="shared" si="993"/>
        <v>25</v>
      </c>
      <c r="Q522" s="292">
        <f t="shared" si="975"/>
        <v>0</v>
      </c>
      <c r="R522" s="292">
        <f t="shared" si="975"/>
        <v>0</v>
      </c>
      <c r="S522" s="292">
        <f t="shared" si="997"/>
        <v>1742</v>
      </c>
      <c r="T522" s="293">
        <f t="shared" si="964"/>
        <v>815</v>
      </c>
      <c r="U522" s="290">
        <f t="shared" si="986"/>
        <v>105.48024539877299</v>
      </c>
      <c r="V522" s="290">
        <f t="shared" si="987"/>
        <v>87.447852760736197</v>
      </c>
      <c r="W522" s="290">
        <f t="shared" si="988"/>
        <v>163.46871165644171</v>
      </c>
      <c r="X522" s="289">
        <f t="shared" si="965"/>
        <v>892</v>
      </c>
      <c r="Y522" s="290">
        <f t="shared" si="976"/>
        <v>98.406278026905824</v>
      </c>
      <c r="Z522" s="290">
        <f t="shared" si="977"/>
        <v>43.820627802690581</v>
      </c>
      <c r="AA522" s="290">
        <f t="shared" si="978"/>
        <v>268.61883408071748</v>
      </c>
      <c r="AB522" s="289">
        <f t="shared" si="966"/>
        <v>114</v>
      </c>
      <c r="AC522" s="290">
        <f t="shared" si="979"/>
        <v>59.277192982456143</v>
      </c>
      <c r="AD522" s="290">
        <f t="shared" si="980"/>
        <v>54</v>
      </c>
      <c r="AE522" s="290">
        <f t="shared" si="981"/>
        <v>98.745614035087726</v>
      </c>
      <c r="AF522" s="287">
        <f t="shared" si="967"/>
        <v>272</v>
      </c>
      <c r="AG522" s="288">
        <f t="shared" si="989"/>
        <v>145.1494845360825</v>
      </c>
      <c r="AH522" s="288">
        <f t="shared" si="990"/>
        <v>206.92886597938147</v>
      </c>
      <c r="AI522" s="287">
        <f t="shared" si="982"/>
        <v>194</v>
      </c>
      <c r="AJ522" s="284">
        <f t="shared" si="982"/>
        <v>0</v>
      </c>
      <c r="AK522" s="284">
        <f t="shared" si="982"/>
        <v>0</v>
      </c>
      <c r="AL522" s="284"/>
      <c r="AM522" s="284"/>
      <c r="AN522" s="284">
        <f t="shared" si="983"/>
        <v>0</v>
      </c>
      <c r="AO522" s="284">
        <f t="shared" si="983"/>
        <v>0</v>
      </c>
      <c r="AP522" s="291">
        <f t="shared" si="994"/>
        <v>0</v>
      </c>
      <c r="AQ522" s="291">
        <f t="shared" si="994"/>
        <v>0</v>
      </c>
      <c r="AR522" s="292"/>
      <c r="AS522" s="292"/>
      <c r="AT522" s="292"/>
      <c r="AU522" s="292"/>
      <c r="AV522" s="286">
        <f t="shared" si="998"/>
        <v>0</v>
      </c>
      <c r="AW522" s="286">
        <f t="shared" si="998"/>
        <v>0</v>
      </c>
      <c r="AX522" s="286">
        <f t="shared" si="998"/>
        <v>0</v>
      </c>
      <c r="AY522" s="286">
        <f t="shared" si="998"/>
        <v>0</v>
      </c>
      <c r="AZ522" s="286">
        <f t="shared" si="998"/>
        <v>0</v>
      </c>
      <c r="BA522" s="286">
        <f t="shared" si="998"/>
        <v>0</v>
      </c>
      <c r="BB522" s="150"/>
      <c r="BC522" s="287">
        <f t="shared" si="999"/>
        <v>28159.000000000004</v>
      </c>
      <c r="BD522" s="287">
        <f t="shared" si="999"/>
        <v>40144.200000000004</v>
      </c>
      <c r="BE522" s="333">
        <f t="shared" si="999"/>
        <v>85966.399999999994</v>
      </c>
      <c r="BF522" s="333">
        <f t="shared" si="999"/>
        <v>71270</v>
      </c>
      <c r="BG522" s="333">
        <f t="shared" si="999"/>
        <v>133227</v>
      </c>
      <c r="BH522" s="333">
        <f t="shared" si="999"/>
        <v>87778.4</v>
      </c>
      <c r="BI522" s="333">
        <f t="shared" si="999"/>
        <v>39088</v>
      </c>
      <c r="BJ522" s="333">
        <f t="shared" si="999"/>
        <v>239608</v>
      </c>
      <c r="BK522" s="333">
        <f t="shared" si="999"/>
        <v>6757.6</v>
      </c>
      <c r="BL522" s="333">
        <f t="shared" si="999"/>
        <v>6156</v>
      </c>
      <c r="BM522" s="333">
        <f t="shared" si="999"/>
        <v>11257</v>
      </c>
      <c r="BN522" s="334">
        <f t="shared" si="995"/>
        <v>3</v>
      </c>
      <c r="BO522" s="87">
        <f t="shared" si="968"/>
        <v>2024</v>
      </c>
      <c r="BP522" s="87"/>
    </row>
    <row r="523" spans="1:68" s="35" customFormat="1" ht="10.5" customHeight="1" x14ac:dyDescent="0.2">
      <c r="A523" s="87" t="str">
        <f t="shared" si="963"/>
        <v>2024-25E400000084</v>
      </c>
      <c r="B523" s="87" t="str">
        <f t="shared" si="991"/>
        <v>Y60</v>
      </c>
      <c r="C523" s="87" t="str">
        <f t="shared" si="1000"/>
        <v>2024-25</v>
      </c>
      <c r="D523" s="35" t="s">
        <v>514</v>
      </c>
      <c r="F523" s="86" t="str">
        <f t="shared" si="992"/>
        <v>Y60</v>
      </c>
      <c r="G523" s="86" t="str">
        <f t="shared" si="992"/>
        <v>E40000008</v>
      </c>
      <c r="H523" s="87" t="str">
        <f t="shared" si="992"/>
        <v>Midlands</v>
      </c>
      <c r="I523" s="292">
        <f t="shared" si="974"/>
        <v>554</v>
      </c>
      <c r="J523" s="292">
        <f t="shared" si="974"/>
        <v>155</v>
      </c>
      <c r="K523" s="292">
        <f t="shared" si="974"/>
        <v>87</v>
      </c>
      <c r="L523" s="292">
        <f t="shared" si="974"/>
        <v>44</v>
      </c>
      <c r="M523" s="292">
        <f t="shared" si="993"/>
        <v>552</v>
      </c>
      <c r="N523" s="292">
        <f t="shared" si="993"/>
        <v>50</v>
      </c>
      <c r="O523" s="292">
        <f t="shared" si="993"/>
        <v>85</v>
      </c>
      <c r="P523" s="292">
        <f t="shared" si="993"/>
        <v>31</v>
      </c>
      <c r="Q523" s="292">
        <f t="shared" si="975"/>
        <v>0</v>
      </c>
      <c r="R523" s="292">
        <f t="shared" si="975"/>
        <v>0</v>
      </c>
      <c r="S523" s="292">
        <f t="shared" si="997"/>
        <v>1511</v>
      </c>
      <c r="T523" s="293">
        <f t="shared" si="964"/>
        <v>810</v>
      </c>
      <c r="U523" s="290">
        <f t="shared" si="986"/>
        <v>96.182345679012357</v>
      </c>
      <c r="V523" s="290">
        <f t="shared" si="987"/>
        <v>84.413580246913583</v>
      </c>
      <c r="W523" s="290">
        <f t="shared" si="988"/>
        <v>142.03333333333333</v>
      </c>
      <c r="X523" s="289">
        <f t="shared" si="965"/>
        <v>890</v>
      </c>
      <c r="Y523" s="290">
        <f t="shared" si="976"/>
        <v>93.751235955056188</v>
      </c>
      <c r="Z523" s="290">
        <f t="shared" si="977"/>
        <v>40.879775280898876</v>
      </c>
      <c r="AA523" s="290">
        <f t="shared" si="978"/>
        <v>243.04044943820224</v>
      </c>
      <c r="AB523" s="289">
        <f t="shared" si="966"/>
        <v>124</v>
      </c>
      <c r="AC523" s="290">
        <f t="shared" si="979"/>
        <v>65.058064516129036</v>
      </c>
      <c r="AD523" s="290">
        <f t="shared" si="980"/>
        <v>56.653225806451616</v>
      </c>
      <c r="AE523" s="290">
        <f t="shared" si="981"/>
        <v>112.54032258064517</v>
      </c>
      <c r="AF523" s="287">
        <f t="shared" si="967"/>
        <v>291</v>
      </c>
      <c r="AG523" s="288">
        <f t="shared" si="989"/>
        <v>148.90384615384588</v>
      </c>
      <c r="AH523" s="288">
        <f t="shared" si="990"/>
        <v>190.97019230769232</v>
      </c>
      <c r="AI523" s="287">
        <f t="shared" si="982"/>
        <v>208</v>
      </c>
      <c r="AJ523" s="284">
        <f t="shared" si="982"/>
        <v>286</v>
      </c>
      <c r="AK523" s="284">
        <f t="shared" si="982"/>
        <v>319</v>
      </c>
      <c r="AL523" s="284"/>
      <c r="AM523" s="284"/>
      <c r="AN523" s="284">
        <f t="shared" si="983"/>
        <v>0</v>
      </c>
      <c r="AO523" s="284">
        <f t="shared" si="983"/>
        <v>0</v>
      </c>
      <c r="AP523" s="291">
        <f t="shared" si="994"/>
        <v>0</v>
      </c>
      <c r="AQ523" s="291">
        <f t="shared" si="994"/>
        <v>0</v>
      </c>
      <c r="AR523" s="292"/>
      <c r="AS523" s="292"/>
      <c r="AT523" s="292"/>
      <c r="AU523" s="292"/>
      <c r="AV523" s="286">
        <f t="shared" si="998"/>
        <v>0</v>
      </c>
      <c r="AW523" s="286">
        <f t="shared" si="998"/>
        <v>0</v>
      </c>
      <c r="AX523" s="286">
        <f t="shared" si="998"/>
        <v>0</v>
      </c>
      <c r="AY523" s="286">
        <f t="shared" si="998"/>
        <v>0</v>
      </c>
      <c r="AZ523" s="286">
        <f t="shared" si="998"/>
        <v>0</v>
      </c>
      <c r="BA523" s="286">
        <f t="shared" si="998"/>
        <v>0</v>
      </c>
      <c r="BB523" s="150"/>
      <c r="BC523" s="287">
        <f t="shared" si="999"/>
        <v>30971.999999999942</v>
      </c>
      <c r="BD523" s="287">
        <f t="shared" si="999"/>
        <v>39721.800000000003</v>
      </c>
      <c r="BE523" s="333">
        <f t="shared" si="999"/>
        <v>77907.700000000012</v>
      </c>
      <c r="BF523" s="333">
        <f t="shared" si="999"/>
        <v>68375</v>
      </c>
      <c r="BG523" s="333">
        <f t="shared" si="999"/>
        <v>115047</v>
      </c>
      <c r="BH523" s="333">
        <f t="shared" si="999"/>
        <v>83438.600000000006</v>
      </c>
      <c r="BI523" s="333">
        <f t="shared" si="999"/>
        <v>36383</v>
      </c>
      <c r="BJ523" s="333">
        <f t="shared" si="999"/>
        <v>216306</v>
      </c>
      <c r="BK523" s="333">
        <f t="shared" si="999"/>
        <v>8067.2</v>
      </c>
      <c r="BL523" s="333">
        <f t="shared" si="999"/>
        <v>7025</v>
      </c>
      <c r="BM523" s="333">
        <f t="shared" si="999"/>
        <v>13955</v>
      </c>
      <c r="BN523" s="334">
        <f t="shared" si="995"/>
        <v>4</v>
      </c>
      <c r="BO523" s="87">
        <f t="shared" si="968"/>
        <v>2024</v>
      </c>
      <c r="BP523" s="87"/>
    </row>
    <row r="524" spans="1:68" s="35" customFormat="1" ht="10.5" customHeight="1" x14ac:dyDescent="0.2">
      <c r="A524" s="87" t="str">
        <f t="shared" ref="A524:A525" si="1001">CONCATENATE(C524,G524,BN524)</f>
        <v>2024-25E400000085</v>
      </c>
      <c r="B524" s="87" t="str">
        <f t="shared" si="991"/>
        <v>Y60</v>
      </c>
      <c r="C524" s="87" t="str">
        <f t="shared" ref="C524:C525" si="1002">IF(D524=D$186,LEFT(C523,4)+1&amp;"-"&amp;RIGHT(C523,2)+1,C523)</f>
        <v>2024-25</v>
      </c>
      <c r="D524" s="35" t="s">
        <v>516</v>
      </c>
      <c r="F524" s="86" t="str">
        <f t="shared" si="992"/>
        <v>Y60</v>
      </c>
      <c r="G524" s="86" t="str">
        <f t="shared" si="992"/>
        <v>E40000008</v>
      </c>
      <c r="H524" s="87" t="str">
        <f t="shared" si="992"/>
        <v>Midlands</v>
      </c>
      <c r="I524" s="292">
        <f t="shared" si="974"/>
        <v>554</v>
      </c>
      <c r="J524" s="292">
        <f t="shared" si="974"/>
        <v>137</v>
      </c>
      <c r="K524" s="292">
        <f t="shared" si="974"/>
        <v>62</v>
      </c>
      <c r="L524" s="292">
        <f t="shared" si="974"/>
        <v>27</v>
      </c>
      <c r="M524" s="292">
        <f t="shared" si="993"/>
        <v>555</v>
      </c>
      <c r="N524" s="292">
        <f t="shared" si="993"/>
        <v>39</v>
      </c>
      <c r="O524" s="292">
        <f t="shared" si="993"/>
        <v>63</v>
      </c>
      <c r="P524" s="292">
        <f t="shared" si="993"/>
        <v>15</v>
      </c>
      <c r="Q524" s="292">
        <f t="shared" si="975"/>
        <v>186</v>
      </c>
      <c r="R524" s="292">
        <f t="shared" si="975"/>
        <v>160</v>
      </c>
      <c r="S524" s="292">
        <f t="shared" si="997"/>
        <v>1489</v>
      </c>
      <c r="T524" s="293">
        <f t="shared" si="964"/>
        <v>865</v>
      </c>
      <c r="U524" s="290">
        <f t="shared" ref="U524:U525" si="1003">BE524/T524</f>
        <v>94.639306358381504</v>
      </c>
      <c r="V524" s="290">
        <f t="shared" ref="V524:V525" si="1004">BF524/T524</f>
        <v>83.871676300578031</v>
      </c>
      <c r="W524" s="290">
        <f t="shared" ref="W524:W525" si="1005">BG524/T524</f>
        <v>137.87167630057803</v>
      </c>
      <c r="X524" s="289">
        <f t="shared" si="965"/>
        <v>900</v>
      </c>
      <c r="Y524" s="290">
        <f t="shared" ref="Y524:Y525" si="1006">IFERROR(BH524/X524,"-")</f>
        <v>102.67955555555557</v>
      </c>
      <c r="Z524" s="290">
        <f t="shared" ref="Z524:Z525" si="1007">IFERROR(BI524/X524,"-")</f>
        <v>42.827777777777776</v>
      </c>
      <c r="AA524" s="290">
        <f t="shared" ref="AA524:AA525" si="1008">IFERROR(BJ524/X524,"-")</f>
        <v>291.0288888888889</v>
      </c>
      <c r="AB524" s="289">
        <f t="shared" si="966"/>
        <v>127</v>
      </c>
      <c r="AC524" s="290">
        <f t="shared" ref="AC524:AC525" si="1009">IFERROR(BK524/AB524,"-")</f>
        <v>60.429133858267718</v>
      </c>
      <c r="AD524" s="290">
        <f t="shared" ref="AD524:AD525" si="1010">IFERROR(BL524/AB524,"-")</f>
        <v>54.661417322834644</v>
      </c>
      <c r="AE524" s="290">
        <f t="shared" ref="AE524:AE525" si="1011">IFERROR(BM524/AB524,"-")</f>
        <v>97</v>
      </c>
      <c r="AF524" s="287">
        <f t="shared" si="967"/>
        <v>286</v>
      </c>
      <c r="AG524" s="288">
        <f t="shared" ref="AG524:AG525" si="1012">BC524/AI524</f>
        <v>138.54090909090897</v>
      </c>
      <c r="AH524" s="288">
        <f t="shared" ref="AH524:AH525" si="1013">BD524/AI524</f>
        <v>205.45</v>
      </c>
      <c r="AI524" s="287">
        <f t="shared" si="982"/>
        <v>220</v>
      </c>
      <c r="AJ524" s="284">
        <f t="shared" si="982"/>
        <v>0</v>
      </c>
      <c r="AK524" s="284">
        <f t="shared" si="982"/>
        <v>0</v>
      </c>
      <c r="AL524" s="284"/>
      <c r="AM524" s="284"/>
      <c r="AN524" s="284">
        <f t="shared" si="983"/>
        <v>0</v>
      </c>
      <c r="AO524" s="284">
        <f t="shared" si="983"/>
        <v>0</v>
      </c>
      <c r="AP524" s="291">
        <f t="shared" si="994"/>
        <v>0</v>
      </c>
      <c r="AQ524" s="291">
        <f t="shared" si="994"/>
        <v>0</v>
      </c>
      <c r="AR524" s="292"/>
      <c r="AS524" s="292"/>
      <c r="AT524" s="292"/>
      <c r="AU524" s="292"/>
      <c r="AV524" s="286">
        <f t="shared" si="998"/>
        <v>0</v>
      </c>
      <c r="AW524" s="286">
        <f t="shared" si="998"/>
        <v>0</v>
      </c>
      <c r="AX524" s="286">
        <f t="shared" si="998"/>
        <v>0</v>
      </c>
      <c r="AY524" s="286">
        <f t="shared" si="998"/>
        <v>0</v>
      </c>
      <c r="AZ524" s="286">
        <f t="shared" si="998"/>
        <v>0</v>
      </c>
      <c r="BA524" s="286">
        <f t="shared" si="998"/>
        <v>0</v>
      </c>
      <c r="BB524" s="150"/>
      <c r="BC524" s="287">
        <f t="shared" si="999"/>
        <v>30478.999999999971</v>
      </c>
      <c r="BD524" s="287">
        <f t="shared" si="999"/>
        <v>45199</v>
      </c>
      <c r="BE524" s="333">
        <f t="shared" si="999"/>
        <v>81863</v>
      </c>
      <c r="BF524" s="333">
        <f t="shared" si="999"/>
        <v>72549</v>
      </c>
      <c r="BG524" s="333">
        <f t="shared" si="999"/>
        <v>119259</v>
      </c>
      <c r="BH524" s="333">
        <f t="shared" si="999"/>
        <v>92411.6</v>
      </c>
      <c r="BI524" s="333">
        <f t="shared" si="999"/>
        <v>38545</v>
      </c>
      <c r="BJ524" s="333">
        <f t="shared" si="999"/>
        <v>261926</v>
      </c>
      <c r="BK524" s="333">
        <f t="shared" si="999"/>
        <v>7674.5</v>
      </c>
      <c r="BL524" s="333">
        <f t="shared" si="999"/>
        <v>6942</v>
      </c>
      <c r="BM524" s="333">
        <f t="shared" si="999"/>
        <v>12319</v>
      </c>
      <c r="BN524" s="334">
        <f t="shared" si="995"/>
        <v>5</v>
      </c>
      <c r="BO524" s="87">
        <f t="shared" ref="BO524:BO525" si="1014">VALUE(LEFT(C524,4)+IF($BN524&lt;4,1,0))</f>
        <v>2024</v>
      </c>
      <c r="BP524" s="87"/>
    </row>
    <row r="525" spans="1:68" s="35" customFormat="1" ht="10.5" customHeight="1" x14ac:dyDescent="0.2">
      <c r="A525" s="87" t="str">
        <f t="shared" si="1001"/>
        <v>2024-25E400000086</v>
      </c>
      <c r="B525" s="87" t="str">
        <f t="shared" si="991"/>
        <v>Y60</v>
      </c>
      <c r="C525" s="87" t="str">
        <f t="shared" si="1002"/>
        <v>2024-25</v>
      </c>
      <c r="D525" s="35" t="s">
        <v>517</v>
      </c>
      <c r="F525" s="86" t="str">
        <f t="shared" si="992"/>
        <v>Y60</v>
      </c>
      <c r="G525" s="86" t="str">
        <f t="shared" si="992"/>
        <v>E40000008</v>
      </c>
      <c r="H525" s="87" t="str">
        <f t="shared" si="992"/>
        <v>Midlands</v>
      </c>
      <c r="I525" s="292">
        <f t="shared" si="974"/>
        <v>550</v>
      </c>
      <c r="J525" s="292">
        <f t="shared" si="974"/>
        <v>148</v>
      </c>
      <c r="K525" s="292">
        <f t="shared" si="974"/>
        <v>79</v>
      </c>
      <c r="L525" s="292">
        <f t="shared" si="974"/>
        <v>44</v>
      </c>
      <c r="M525" s="292">
        <f t="shared" si="993"/>
        <v>545</v>
      </c>
      <c r="N525" s="292">
        <f t="shared" si="993"/>
        <v>42</v>
      </c>
      <c r="O525" s="292">
        <f t="shared" si="993"/>
        <v>79</v>
      </c>
      <c r="P525" s="292">
        <f t="shared" si="993"/>
        <v>19</v>
      </c>
      <c r="Q525" s="292">
        <f t="shared" si="975"/>
        <v>0</v>
      </c>
      <c r="R525" s="292">
        <f t="shared" si="975"/>
        <v>0</v>
      </c>
      <c r="S525" s="292">
        <f t="shared" si="997"/>
        <v>1428</v>
      </c>
      <c r="T525" s="293">
        <f t="shared" si="964"/>
        <v>862</v>
      </c>
      <c r="U525" s="290">
        <f t="shared" si="1003"/>
        <v>97.089095127610207</v>
      </c>
      <c r="V525" s="290">
        <f t="shared" si="1004"/>
        <v>80.07424593967518</v>
      </c>
      <c r="W525" s="290">
        <f t="shared" si="1005"/>
        <v>151.29698375870069</v>
      </c>
      <c r="X525" s="289">
        <f t="shared" si="965"/>
        <v>893</v>
      </c>
      <c r="Y525" s="290">
        <f t="shared" si="1006"/>
        <v>104.02094064949608</v>
      </c>
      <c r="Z525" s="290">
        <f t="shared" si="1007"/>
        <v>46.746920492721166</v>
      </c>
      <c r="AA525" s="290">
        <f t="shared" si="1008"/>
        <v>288.1231802911534</v>
      </c>
      <c r="AB525" s="289">
        <f t="shared" si="966"/>
        <v>121</v>
      </c>
      <c r="AC525" s="290">
        <f t="shared" si="1009"/>
        <v>67.227272727272734</v>
      </c>
      <c r="AD525" s="290">
        <f t="shared" si="1010"/>
        <v>57.81818181818182</v>
      </c>
      <c r="AE525" s="290">
        <f t="shared" si="1011"/>
        <v>114.90909090909091</v>
      </c>
      <c r="AF525" s="287">
        <f t="shared" si="967"/>
        <v>243</v>
      </c>
      <c r="AG525" s="288">
        <f t="shared" si="1012"/>
        <v>139.54347826086979</v>
      </c>
      <c r="AH525" s="288">
        <f t="shared" si="1013"/>
        <v>204.00760869565215</v>
      </c>
      <c r="AI525" s="287">
        <f t="shared" si="982"/>
        <v>184</v>
      </c>
      <c r="AJ525" s="284">
        <f t="shared" si="982"/>
        <v>0</v>
      </c>
      <c r="AK525" s="284">
        <f t="shared" si="982"/>
        <v>0</v>
      </c>
      <c r="AL525" s="284">
        <f t="shared" ref="AL525:AM546" si="1015">SUMIFS(AL$729:AL$10135, $BN$729:$BN$10135, $BN525,$BO$729:$BO$10135, $BO525, $B$729:$B$10135, $B525)</f>
        <v>246</v>
      </c>
      <c r="AM525" s="284">
        <f t="shared" si="1015"/>
        <v>590</v>
      </c>
      <c r="AN525" s="284">
        <f t="shared" si="983"/>
        <v>0</v>
      </c>
      <c r="AO525" s="284">
        <f t="shared" si="983"/>
        <v>0</v>
      </c>
      <c r="AP525" s="291">
        <f t="shared" si="994"/>
        <v>0</v>
      </c>
      <c r="AQ525" s="291">
        <f t="shared" si="994"/>
        <v>0</v>
      </c>
      <c r="AR525" s="292"/>
      <c r="AS525" s="292"/>
      <c r="AT525" s="292"/>
      <c r="AU525" s="292"/>
      <c r="AV525" s="286">
        <f t="shared" si="998"/>
        <v>0</v>
      </c>
      <c r="AW525" s="286">
        <f t="shared" si="998"/>
        <v>0</v>
      </c>
      <c r="AX525" s="286">
        <f t="shared" si="998"/>
        <v>0</v>
      </c>
      <c r="AY525" s="286">
        <f t="shared" si="998"/>
        <v>0</v>
      </c>
      <c r="AZ525" s="286">
        <f t="shared" si="998"/>
        <v>0</v>
      </c>
      <c r="BA525" s="286">
        <f t="shared" si="998"/>
        <v>0</v>
      </c>
      <c r="BB525" s="150"/>
      <c r="BC525" s="287">
        <f t="shared" si="999"/>
        <v>25676.000000000044</v>
      </c>
      <c r="BD525" s="287">
        <f t="shared" si="999"/>
        <v>37537.399999999994</v>
      </c>
      <c r="BE525" s="333">
        <f t="shared" si="999"/>
        <v>83690.8</v>
      </c>
      <c r="BF525" s="333">
        <f t="shared" si="999"/>
        <v>69024</v>
      </c>
      <c r="BG525" s="333">
        <f t="shared" si="999"/>
        <v>130418</v>
      </c>
      <c r="BH525" s="333">
        <f t="shared" si="999"/>
        <v>92890.7</v>
      </c>
      <c r="BI525" s="333">
        <f t="shared" si="999"/>
        <v>41745</v>
      </c>
      <c r="BJ525" s="333">
        <f t="shared" si="999"/>
        <v>257294</v>
      </c>
      <c r="BK525" s="333">
        <f t="shared" si="999"/>
        <v>8134.5</v>
      </c>
      <c r="BL525" s="333">
        <f t="shared" si="999"/>
        <v>6996</v>
      </c>
      <c r="BM525" s="333">
        <f t="shared" si="999"/>
        <v>13904</v>
      </c>
      <c r="BN525" s="334">
        <f t="shared" si="995"/>
        <v>6</v>
      </c>
      <c r="BO525" s="87">
        <f t="shared" si="1014"/>
        <v>2024</v>
      </c>
      <c r="BP525" s="87"/>
    </row>
    <row r="526" spans="1:68" s="35" customFormat="1" ht="10.5" customHeight="1" x14ac:dyDescent="0.2">
      <c r="A526" s="87" t="str">
        <f t="shared" ref="A526" si="1016">CONCATENATE(C526,G526,BN526)</f>
        <v>2024-25E400000087</v>
      </c>
      <c r="B526" s="87" t="str">
        <f t="shared" si="991"/>
        <v>Y60</v>
      </c>
      <c r="C526" s="87" t="str">
        <f t="shared" ref="C526" si="1017">IF(D526=D$186,LEFT(C525,4)+1&amp;"-"&amp;RIGHT(C525,2)+1,C525)</f>
        <v>2024-25</v>
      </c>
      <c r="D526" s="35" t="s">
        <v>518</v>
      </c>
      <c r="F526" s="86" t="str">
        <f t="shared" si="992"/>
        <v>Y60</v>
      </c>
      <c r="G526" s="86" t="str">
        <f t="shared" si="992"/>
        <v>E40000008</v>
      </c>
      <c r="H526" s="87" t="str">
        <f t="shared" si="992"/>
        <v>Midlands</v>
      </c>
      <c r="I526" s="292">
        <f t="shared" si="974"/>
        <v>508</v>
      </c>
      <c r="J526" s="292">
        <f t="shared" si="974"/>
        <v>125</v>
      </c>
      <c r="K526" s="292">
        <f t="shared" si="974"/>
        <v>82</v>
      </c>
      <c r="L526" s="292">
        <f t="shared" si="974"/>
        <v>43</v>
      </c>
      <c r="M526" s="292">
        <f t="shared" si="993"/>
        <v>506</v>
      </c>
      <c r="N526" s="292">
        <f t="shared" si="993"/>
        <v>44</v>
      </c>
      <c r="O526" s="292">
        <f t="shared" si="993"/>
        <v>83</v>
      </c>
      <c r="P526" s="292">
        <f t="shared" si="993"/>
        <v>26</v>
      </c>
      <c r="Q526" s="292">
        <f t="shared" si="975"/>
        <v>0</v>
      </c>
      <c r="R526" s="292">
        <f t="shared" si="975"/>
        <v>0</v>
      </c>
      <c r="S526" s="292">
        <f t="shared" si="997"/>
        <v>1403</v>
      </c>
      <c r="T526" s="293">
        <f t="shared" si="964"/>
        <v>863</v>
      </c>
      <c r="U526" s="290">
        <f t="shared" ref="U526" si="1018">BE526/T526</f>
        <v>93.733256083429879</v>
      </c>
      <c r="V526" s="290">
        <f t="shared" ref="V526" si="1019">BF526/T526</f>
        <v>81.631517960602551</v>
      </c>
      <c r="W526" s="290">
        <f t="shared" ref="W526" si="1020">BG526/T526</f>
        <v>140.95596755504056</v>
      </c>
      <c r="X526" s="289">
        <f t="shared" si="965"/>
        <v>905</v>
      </c>
      <c r="Y526" s="290">
        <f t="shared" ref="Y526" si="1021">IFERROR(BH526/X526,"-")</f>
        <v>91.227071823204426</v>
      </c>
      <c r="Z526" s="290">
        <f t="shared" ref="Z526" si="1022">IFERROR(BI526/X526,"-")</f>
        <v>42.204419889502759</v>
      </c>
      <c r="AA526" s="290">
        <f t="shared" ref="AA526" si="1023">IFERROR(BJ526/X526,"-")</f>
        <v>256.10497237569064</v>
      </c>
      <c r="AB526" s="289">
        <f t="shared" si="966"/>
        <v>136</v>
      </c>
      <c r="AC526" s="290">
        <f t="shared" ref="AC526" si="1024">IFERROR(BK526/AB526,"-")</f>
        <v>70.841176470588252</v>
      </c>
      <c r="AD526" s="290">
        <f t="shared" ref="AD526" si="1025">IFERROR(BL526/AB526,"-")</f>
        <v>57.735294117647058</v>
      </c>
      <c r="AE526" s="290">
        <f t="shared" ref="AE526" si="1026">IFERROR(BM526/AB526,"-")</f>
        <v>114.52941176470588</v>
      </c>
      <c r="AF526" s="287">
        <f t="shared" si="967"/>
        <v>267</v>
      </c>
      <c r="AG526" s="288">
        <f t="shared" ref="AG526" si="1027">BC526/AI526</f>
        <v>143.47524752475255</v>
      </c>
      <c r="AH526" s="288">
        <f t="shared" ref="AH526" si="1028">BD526/AI526</f>
        <v>198.57128712871284</v>
      </c>
      <c r="AI526" s="287">
        <f t="shared" si="982"/>
        <v>202</v>
      </c>
      <c r="AJ526" s="284">
        <f t="shared" si="982"/>
        <v>330</v>
      </c>
      <c r="AK526" s="284">
        <f t="shared" si="982"/>
        <v>357</v>
      </c>
      <c r="AL526" s="284">
        <f t="shared" si="1015"/>
        <v>0</v>
      </c>
      <c r="AM526" s="284">
        <f t="shared" si="1015"/>
        <v>0</v>
      </c>
      <c r="AN526" s="284">
        <f t="shared" si="983"/>
        <v>0</v>
      </c>
      <c r="AO526" s="284">
        <f t="shared" si="983"/>
        <v>0</v>
      </c>
      <c r="AP526" s="291">
        <f t="shared" si="994"/>
        <v>0</v>
      </c>
      <c r="AQ526" s="291">
        <f t="shared" si="994"/>
        <v>0</v>
      </c>
      <c r="AR526" s="292"/>
      <c r="AS526" s="292"/>
      <c r="AT526" s="292"/>
      <c r="AU526" s="292"/>
      <c r="AV526" s="286">
        <f t="shared" si="998"/>
        <v>0</v>
      </c>
      <c r="AW526" s="286">
        <f t="shared" si="998"/>
        <v>0</v>
      </c>
      <c r="AX526" s="286">
        <f t="shared" si="998"/>
        <v>0</v>
      </c>
      <c r="AY526" s="286">
        <f t="shared" si="998"/>
        <v>0</v>
      </c>
      <c r="AZ526" s="286">
        <f t="shared" si="998"/>
        <v>0</v>
      </c>
      <c r="BA526" s="286">
        <f t="shared" si="998"/>
        <v>0</v>
      </c>
      <c r="BB526" s="150"/>
      <c r="BC526" s="287">
        <f t="shared" si="999"/>
        <v>28982.000000000015</v>
      </c>
      <c r="BD526" s="287">
        <f t="shared" si="999"/>
        <v>40111.399999999994</v>
      </c>
      <c r="BE526" s="333">
        <f t="shared" si="999"/>
        <v>80891.799999999988</v>
      </c>
      <c r="BF526" s="333">
        <f t="shared" si="999"/>
        <v>70448</v>
      </c>
      <c r="BG526" s="333">
        <f t="shared" si="999"/>
        <v>121645</v>
      </c>
      <c r="BH526" s="333">
        <f t="shared" si="999"/>
        <v>82560.5</v>
      </c>
      <c r="BI526" s="333">
        <f t="shared" si="999"/>
        <v>38195</v>
      </c>
      <c r="BJ526" s="333">
        <f t="shared" si="999"/>
        <v>231775</v>
      </c>
      <c r="BK526" s="333">
        <f t="shared" si="999"/>
        <v>9634.4000000000015</v>
      </c>
      <c r="BL526" s="333">
        <f t="shared" si="999"/>
        <v>7852</v>
      </c>
      <c r="BM526" s="333">
        <f t="shared" si="999"/>
        <v>15576</v>
      </c>
      <c r="BN526" s="334">
        <f t="shared" si="995"/>
        <v>7</v>
      </c>
      <c r="BO526" s="87">
        <f t="shared" ref="BO526" si="1029">VALUE(LEFT(C526,4)+IF($BN526&lt;4,1,0))</f>
        <v>2024</v>
      </c>
      <c r="BP526" s="87"/>
    </row>
    <row r="527" spans="1:68" s="35" customFormat="1" ht="10.5" customHeight="1" x14ac:dyDescent="0.2">
      <c r="A527" s="87" t="str">
        <f t="shared" ref="A527" si="1030">CONCATENATE(C527,G527,BN527)</f>
        <v>2024-25E400000088</v>
      </c>
      <c r="B527" s="87" t="str">
        <f t="shared" si="991"/>
        <v>Y60</v>
      </c>
      <c r="C527" s="87" t="str">
        <f t="shared" ref="C527" si="1031">IF(D527=D$186,LEFT(C526,4)+1&amp;"-"&amp;RIGHT(C526,2)+1,C526)</f>
        <v>2024-25</v>
      </c>
      <c r="D527" s="35" t="s">
        <v>519</v>
      </c>
      <c r="F527" s="86" t="str">
        <f t="shared" si="992"/>
        <v>Y60</v>
      </c>
      <c r="G527" s="86" t="str">
        <f t="shared" si="992"/>
        <v>E40000008</v>
      </c>
      <c r="H527" s="87" t="str">
        <f t="shared" si="992"/>
        <v>Midlands</v>
      </c>
      <c r="I527" s="292">
        <f t="shared" ref="I527:L546" si="1032">SUMIFS(I$729:I$10135, $BN$729:$BN$10135, $BN527,$BO$729:$BO$10135, $BO527, $B$729:$B$10135, $B527)</f>
        <v>531</v>
      </c>
      <c r="J527" s="292">
        <f t="shared" si="1032"/>
        <v>141</v>
      </c>
      <c r="K527" s="292">
        <f t="shared" si="1032"/>
        <v>84</v>
      </c>
      <c r="L527" s="292">
        <f t="shared" si="1032"/>
        <v>45</v>
      </c>
      <c r="M527" s="292">
        <f t="shared" si="993"/>
        <v>526</v>
      </c>
      <c r="N527" s="292">
        <f t="shared" si="993"/>
        <v>40</v>
      </c>
      <c r="O527" s="292">
        <f t="shared" si="993"/>
        <v>82</v>
      </c>
      <c r="P527" s="292">
        <f t="shared" si="993"/>
        <v>25</v>
      </c>
      <c r="Q527" s="292">
        <f t="shared" ref="Q527:R546" si="1033">SUMIFS(Q$729:Q$10135, $BN$729:$BN$10135, $BN527,$BO$729:$BO$10135, $BO527, $B$729:$B$10135, $B527)</f>
        <v>209</v>
      </c>
      <c r="R527" s="292">
        <f t="shared" si="1033"/>
        <v>189</v>
      </c>
      <c r="S527" s="292">
        <f t="shared" si="997"/>
        <v>1366</v>
      </c>
      <c r="T527" s="293">
        <f t="shared" ref="T527:T546" si="1034">SUMIFS(T$729:T$10135, $BN$729:$BN$10135, $BN527,$BO$729:$BO$10135, $BO527, $B$729:$B$10135, $B527)</f>
        <v>859</v>
      </c>
      <c r="U527" s="290">
        <f t="shared" ref="U527" si="1035">BE527/T527</f>
        <v>86.206402793946438</v>
      </c>
      <c r="V527" s="290">
        <f t="shared" ref="V527" si="1036">BF527/T527</f>
        <v>76.569266589057037</v>
      </c>
      <c r="W527" s="290">
        <f t="shared" ref="W527" si="1037">BG527/T527</f>
        <v>132.17811408614668</v>
      </c>
      <c r="X527" s="289">
        <f t="shared" ref="X527:X546" si="1038">SUMIFS(X$729:X$10135, $BN$729:$BN$10135, $BN527,$BO$729:$BO$10135, $BO527, $B$729:$B$10135, $B527)</f>
        <v>992</v>
      </c>
      <c r="Y527" s="290">
        <f t="shared" ref="Y527" si="1039">IFERROR(BH527/X527,"-")</f>
        <v>87.408064516129031</v>
      </c>
      <c r="Z527" s="290">
        <f t="shared" ref="Z527" si="1040">IFERROR(BI527/X527,"-")</f>
        <v>37.54032258064516</v>
      </c>
      <c r="AA527" s="290">
        <f t="shared" ref="AA527" si="1041">IFERROR(BJ527/X527,"-")</f>
        <v>238.33870967741936</v>
      </c>
      <c r="AB527" s="289">
        <f t="shared" ref="AB527:AB546" si="1042">SUMIFS(AB$729:AB$10135, $BN$729:$BN$10135, $BN527,$BO$729:$BO$10135, $BO527, $B$729:$B$10135, $B527)</f>
        <v>121</v>
      </c>
      <c r="AC527" s="290">
        <f t="shared" ref="AC527" si="1043">IFERROR(BK527/AB527,"-")</f>
        <v>64.304958677685946</v>
      </c>
      <c r="AD527" s="290">
        <f t="shared" ref="AD527" si="1044">IFERROR(BL527/AB527,"-")</f>
        <v>55.834710743801651</v>
      </c>
      <c r="AE527" s="290">
        <f t="shared" ref="AE527" si="1045">IFERROR(BM527/AB527,"-")</f>
        <v>98.462809917355372</v>
      </c>
      <c r="AF527" s="287">
        <f t="shared" ref="AF527:AF546" si="1046">SUMIFS(AF$729:AF$10135, $BN$729:$BN$10135, $BN527,$BO$729:$BO$10135, $BO527, $B$729:$B$10135, $B527)</f>
        <v>277</v>
      </c>
      <c r="AG527" s="288">
        <f t="shared" ref="AG527" si="1047">BC527/AI527</f>
        <v>141.18999999999983</v>
      </c>
      <c r="AH527" s="288">
        <f t="shared" ref="AH527" si="1048">BD527/AI527</f>
        <v>196.62699999999998</v>
      </c>
      <c r="AI527" s="287">
        <f t="shared" ref="AI527:AK546" si="1049">SUMIFS(AI$729:AI$10135, $BN$729:$BN$10135, $BN527,$BO$729:$BO$10135, $BO527, $B$729:$B$10135, $B527)</f>
        <v>200</v>
      </c>
      <c r="AJ527" s="284">
        <f t="shared" si="1049"/>
        <v>0</v>
      </c>
      <c r="AK527" s="284">
        <f t="shared" si="1049"/>
        <v>0</v>
      </c>
      <c r="AL527" s="284">
        <f t="shared" si="1015"/>
        <v>0</v>
      </c>
      <c r="AM527" s="284">
        <f t="shared" si="1015"/>
        <v>0</v>
      </c>
      <c r="AN527" s="284">
        <f t="shared" ref="AN527:AO546" si="1050">SUMIFS(AN$729:AN$10135, $BN$729:$BN$10135, $BN527,$BO$729:$BO$10135, $BO527, $B$729:$B$10135, $B527)</f>
        <v>0</v>
      </c>
      <c r="AO527" s="284">
        <f t="shared" si="1050"/>
        <v>0</v>
      </c>
      <c r="AP527" s="291">
        <f t="shared" si="994"/>
        <v>0</v>
      </c>
      <c r="AQ527" s="291">
        <f t="shared" si="994"/>
        <v>0</v>
      </c>
      <c r="AR527" s="292"/>
      <c r="AS527" s="292"/>
      <c r="AT527" s="292"/>
      <c r="AU527" s="292"/>
      <c r="AV527" s="286">
        <f t="shared" ref="AV527:BA536" si="1051">SUMIFS(AV$729:AV$10135, $BN$729:$BN$10135, $BN527,$BO$729:$BO$10135, $BO527, $B$729:$B$10135, $B527)</f>
        <v>0</v>
      </c>
      <c r="AW527" s="286">
        <f t="shared" si="1051"/>
        <v>0</v>
      </c>
      <c r="AX527" s="286">
        <f t="shared" si="1051"/>
        <v>0</v>
      </c>
      <c r="AY527" s="286">
        <f t="shared" si="1051"/>
        <v>0</v>
      </c>
      <c r="AZ527" s="286">
        <f t="shared" si="1051"/>
        <v>0</v>
      </c>
      <c r="BA527" s="286">
        <f t="shared" si="1051"/>
        <v>0</v>
      </c>
      <c r="BB527" s="150"/>
      <c r="BC527" s="287">
        <f t="shared" ref="BC527:BM536" si="1052">SUMIFS(BC$729:BC$10135, $BN$729:$BN$10135, $BN527,$BO$729:$BO$10135, $BO527, $B$729:$B$10135, $B527)</f>
        <v>28237.999999999964</v>
      </c>
      <c r="BD527" s="287">
        <f t="shared" si="1052"/>
        <v>39325.399999999994</v>
      </c>
      <c r="BE527" s="333">
        <f t="shared" si="1052"/>
        <v>74051.299999999988</v>
      </c>
      <c r="BF527" s="333">
        <f t="shared" si="1052"/>
        <v>65773</v>
      </c>
      <c r="BG527" s="333">
        <f t="shared" si="1052"/>
        <v>113541</v>
      </c>
      <c r="BH527" s="333">
        <f t="shared" si="1052"/>
        <v>86708.800000000003</v>
      </c>
      <c r="BI527" s="333">
        <f t="shared" si="1052"/>
        <v>37240</v>
      </c>
      <c r="BJ527" s="333">
        <f t="shared" si="1052"/>
        <v>236432</v>
      </c>
      <c r="BK527" s="333">
        <f t="shared" si="1052"/>
        <v>7780.9</v>
      </c>
      <c r="BL527" s="333">
        <f t="shared" si="1052"/>
        <v>6756</v>
      </c>
      <c r="BM527" s="333">
        <f t="shared" si="1052"/>
        <v>11914</v>
      </c>
      <c r="BN527" s="334">
        <f t="shared" si="995"/>
        <v>8</v>
      </c>
      <c r="BO527" s="87">
        <f t="shared" ref="BO527" si="1053">VALUE(LEFT(C527,4)+IF($BN527&lt;4,1,0))</f>
        <v>2024</v>
      </c>
      <c r="BP527" s="87"/>
    </row>
    <row r="528" spans="1:68" s="35" customFormat="1" ht="10.5" customHeight="1" x14ac:dyDescent="0.2">
      <c r="A528" s="87" t="str">
        <f t="shared" ref="A528" si="1054">CONCATENATE(C528,G528,BN528)</f>
        <v>2024-25E400000089</v>
      </c>
      <c r="B528" s="87" t="str">
        <f t="shared" si="991"/>
        <v>Y60</v>
      </c>
      <c r="C528" s="87" t="str">
        <f t="shared" ref="C528" si="1055">IF(D528=D$186,LEFT(C527,4)+1&amp;"-"&amp;RIGHT(C527,2)+1,C527)</f>
        <v>2024-25</v>
      </c>
      <c r="D528" s="35" t="s">
        <v>520</v>
      </c>
      <c r="F528" s="86" t="str">
        <f t="shared" si="992"/>
        <v>Y60</v>
      </c>
      <c r="G528" s="86" t="str">
        <f t="shared" si="992"/>
        <v>E40000008</v>
      </c>
      <c r="H528" s="87" t="str">
        <f t="shared" si="992"/>
        <v>Midlands</v>
      </c>
      <c r="I528" s="292">
        <f t="shared" si="1032"/>
        <v>523</v>
      </c>
      <c r="J528" s="292">
        <f t="shared" si="1032"/>
        <v>142</v>
      </c>
      <c r="K528" s="292">
        <f t="shared" si="1032"/>
        <v>91</v>
      </c>
      <c r="L528" s="292">
        <f t="shared" si="1032"/>
        <v>48</v>
      </c>
      <c r="M528" s="292">
        <f t="shared" si="993"/>
        <v>515</v>
      </c>
      <c r="N528" s="292">
        <f t="shared" si="993"/>
        <v>56</v>
      </c>
      <c r="O528" s="292">
        <f t="shared" si="993"/>
        <v>87</v>
      </c>
      <c r="P528" s="292">
        <f t="shared" si="993"/>
        <v>28</v>
      </c>
      <c r="Q528" s="292">
        <f t="shared" si="1033"/>
        <v>0</v>
      </c>
      <c r="R528" s="292">
        <f t="shared" si="1033"/>
        <v>0</v>
      </c>
      <c r="S528" s="292">
        <f t="shared" si="997"/>
        <v>1367</v>
      </c>
      <c r="T528" s="293">
        <f t="shared" si="1034"/>
        <v>839</v>
      </c>
      <c r="U528" s="290">
        <f t="shared" ref="U528" si="1056">BE528/T528</f>
        <v>98.122288438617403</v>
      </c>
      <c r="V528" s="290">
        <f t="shared" ref="V528" si="1057">BF528/T528</f>
        <v>83.333730631704412</v>
      </c>
      <c r="W528" s="290">
        <f t="shared" ref="W528" si="1058">BG528/T528</f>
        <v>153.62932061978546</v>
      </c>
      <c r="X528" s="289">
        <f t="shared" si="1038"/>
        <v>888</v>
      </c>
      <c r="Y528" s="290">
        <f t="shared" ref="Y528" si="1059">IFERROR(BH528/X528,"-")</f>
        <v>101.57477477477478</v>
      </c>
      <c r="Z528" s="290">
        <f t="shared" ref="Z528" si="1060">IFERROR(BI528/X528,"-")</f>
        <v>42.5</v>
      </c>
      <c r="AA528" s="290">
        <f t="shared" ref="AA528" si="1061">IFERROR(BJ528/X528,"-")</f>
        <v>278.44144144144144</v>
      </c>
      <c r="AB528" s="289">
        <f t="shared" si="1042"/>
        <v>122</v>
      </c>
      <c r="AC528" s="290">
        <f t="shared" ref="AC528" si="1062">IFERROR(BK528/AB528,"-")</f>
        <v>59.568852459016391</v>
      </c>
      <c r="AD528" s="290">
        <f t="shared" ref="AD528" si="1063">IFERROR(BL528/AB528,"-")</f>
        <v>53.860655737704917</v>
      </c>
      <c r="AE528" s="290">
        <f t="shared" ref="AE528" si="1064">IFERROR(BM528/AB528,"-")</f>
        <v>103.72131147540983</v>
      </c>
      <c r="AF528" s="287">
        <f t="shared" si="1046"/>
        <v>288</v>
      </c>
      <c r="AG528" s="288">
        <f t="shared" ref="AG528" si="1065">BC528/AI528</f>
        <v>151.96059113300512</v>
      </c>
      <c r="AH528" s="288">
        <f t="shared" ref="AH528" si="1066">BD528/AI528</f>
        <v>238.7625615763547</v>
      </c>
      <c r="AI528" s="287">
        <f t="shared" si="1049"/>
        <v>203</v>
      </c>
      <c r="AJ528" s="284">
        <f t="shared" si="1049"/>
        <v>0</v>
      </c>
      <c r="AK528" s="284">
        <f t="shared" si="1049"/>
        <v>0</v>
      </c>
      <c r="AL528" s="284">
        <f t="shared" si="1015"/>
        <v>252</v>
      </c>
      <c r="AM528" s="284">
        <f t="shared" si="1015"/>
        <v>586</v>
      </c>
      <c r="AN528" s="284">
        <f t="shared" si="1050"/>
        <v>0</v>
      </c>
      <c r="AO528" s="284">
        <f t="shared" si="1050"/>
        <v>0</v>
      </c>
      <c r="AP528" s="291">
        <f t="shared" si="994"/>
        <v>0</v>
      </c>
      <c r="AQ528" s="291">
        <f t="shared" si="994"/>
        <v>0</v>
      </c>
      <c r="AR528" s="292"/>
      <c r="AS528" s="292"/>
      <c r="AT528" s="292"/>
      <c r="AU528" s="292"/>
      <c r="AV528" s="286">
        <f t="shared" si="1051"/>
        <v>0</v>
      </c>
      <c r="AW528" s="286">
        <f t="shared" si="1051"/>
        <v>0</v>
      </c>
      <c r="AX528" s="286">
        <f t="shared" si="1051"/>
        <v>0</v>
      </c>
      <c r="AY528" s="286">
        <f t="shared" si="1051"/>
        <v>0</v>
      </c>
      <c r="AZ528" s="286">
        <f t="shared" si="1051"/>
        <v>0</v>
      </c>
      <c r="BA528" s="286">
        <f t="shared" si="1051"/>
        <v>0</v>
      </c>
      <c r="BB528" s="150"/>
      <c r="BC528" s="287">
        <f t="shared" si="1052"/>
        <v>30848.00000000004</v>
      </c>
      <c r="BD528" s="287">
        <f t="shared" si="1052"/>
        <v>48468.800000000003</v>
      </c>
      <c r="BE528" s="333">
        <f t="shared" si="1052"/>
        <v>82324.600000000006</v>
      </c>
      <c r="BF528" s="333">
        <f t="shared" si="1052"/>
        <v>69917</v>
      </c>
      <c r="BG528" s="333">
        <f t="shared" si="1052"/>
        <v>128895</v>
      </c>
      <c r="BH528" s="333">
        <f t="shared" si="1052"/>
        <v>90198.400000000009</v>
      </c>
      <c r="BI528" s="333">
        <f t="shared" si="1052"/>
        <v>37740</v>
      </c>
      <c r="BJ528" s="333">
        <f t="shared" si="1052"/>
        <v>247256</v>
      </c>
      <c r="BK528" s="333">
        <f t="shared" si="1052"/>
        <v>7267.4</v>
      </c>
      <c r="BL528" s="333">
        <f t="shared" si="1052"/>
        <v>6571</v>
      </c>
      <c r="BM528" s="333">
        <f t="shared" si="1052"/>
        <v>12654</v>
      </c>
      <c r="BN528" s="334">
        <f t="shared" si="995"/>
        <v>9</v>
      </c>
      <c r="BO528" s="87">
        <f t="shared" ref="BO528" si="1067">VALUE(LEFT(C528,4)+IF($BN528&lt;4,1,0))</f>
        <v>2024</v>
      </c>
      <c r="BP528" s="87"/>
    </row>
    <row r="529" spans="1:68" s="35" customFormat="1" ht="10.5" customHeight="1" x14ac:dyDescent="0.2">
      <c r="A529" s="87" t="str">
        <f t="shared" ref="A529" si="1068">CONCATENATE(C529,G529,BN529)</f>
        <v>2024-25E4000000810</v>
      </c>
      <c r="B529" s="87" t="str">
        <f t="shared" si="991"/>
        <v>Y60</v>
      </c>
      <c r="C529" s="87" t="str">
        <f t="shared" ref="C529" si="1069">IF(D529=D$186,LEFT(C528,4)+1&amp;"-"&amp;RIGHT(C528,2)+1,C528)</f>
        <v>2024-25</v>
      </c>
      <c r="D529" s="35" t="s">
        <v>521</v>
      </c>
      <c r="F529" s="86" t="str">
        <f t="shared" si="992"/>
        <v>Y60</v>
      </c>
      <c r="G529" s="86" t="str">
        <f t="shared" si="992"/>
        <v>E40000008</v>
      </c>
      <c r="H529" s="87" t="str">
        <f t="shared" si="992"/>
        <v>Midlands</v>
      </c>
      <c r="I529" s="292">
        <f t="shared" si="1032"/>
        <v>615</v>
      </c>
      <c r="J529" s="292">
        <f t="shared" si="1032"/>
        <v>167</v>
      </c>
      <c r="K529" s="292">
        <f t="shared" si="1032"/>
        <v>104</v>
      </c>
      <c r="L529" s="292">
        <f t="shared" si="1032"/>
        <v>58</v>
      </c>
      <c r="M529" s="292">
        <f t="shared" si="993"/>
        <v>617</v>
      </c>
      <c r="N529" s="292">
        <f t="shared" si="993"/>
        <v>50</v>
      </c>
      <c r="O529" s="292">
        <f t="shared" si="993"/>
        <v>105</v>
      </c>
      <c r="P529" s="292">
        <f t="shared" si="993"/>
        <v>27</v>
      </c>
      <c r="Q529" s="292">
        <f t="shared" si="1033"/>
        <v>0</v>
      </c>
      <c r="R529" s="292">
        <f t="shared" si="1033"/>
        <v>0</v>
      </c>
      <c r="S529" s="292">
        <f t="shared" si="997"/>
        <v>1666</v>
      </c>
      <c r="T529" s="293">
        <f t="shared" si="1034"/>
        <v>326</v>
      </c>
      <c r="U529" s="290">
        <f t="shared" ref="U529" si="1070">BE529/T529</f>
        <v>126.76073619631902</v>
      </c>
      <c r="V529" s="290">
        <f t="shared" ref="V529" si="1071">BF529/T529</f>
        <v>98.760736196319016</v>
      </c>
      <c r="W529" s="290">
        <f t="shared" ref="W529" si="1072">BG529/T529</f>
        <v>215.30061349693253</v>
      </c>
      <c r="X529" s="289">
        <f t="shared" si="1038"/>
        <v>897</v>
      </c>
      <c r="Y529" s="290">
        <f t="shared" ref="Y529" si="1073">IFERROR(BH529/X529,"-")</f>
        <v>98.527090301003341</v>
      </c>
      <c r="Z529" s="290">
        <f t="shared" ref="Z529" si="1074">IFERROR(BI529/X529,"-")</f>
        <v>39.662207357859529</v>
      </c>
      <c r="AA529" s="290">
        <f t="shared" ref="AA529" si="1075">IFERROR(BJ529/X529,"-")</f>
        <v>285.91783723522855</v>
      </c>
      <c r="AB529" s="289">
        <f t="shared" si="1042"/>
        <v>107</v>
      </c>
      <c r="AC529" s="290">
        <f t="shared" ref="AC529" si="1076">IFERROR(BK529/AB529,"-")</f>
        <v>69.654205607476641</v>
      </c>
      <c r="AD529" s="290">
        <f t="shared" ref="AD529" si="1077">IFERROR(BL529/AB529,"-")</f>
        <v>60.89719626168224</v>
      </c>
      <c r="AE529" s="290">
        <f t="shared" ref="AE529" si="1078">IFERROR(BM529/AB529,"-")</f>
        <v>108.40934579439252</v>
      </c>
      <c r="AF529" s="287">
        <f t="shared" si="1046"/>
        <v>257</v>
      </c>
      <c r="AG529" s="288">
        <f t="shared" ref="AG529" si="1079">BC529/AI529</f>
        <v>156.8324873096447</v>
      </c>
      <c r="AH529" s="288">
        <f t="shared" ref="AH529" si="1080">BD529/AI529</f>
        <v>226.5553299492386</v>
      </c>
      <c r="AI529" s="287">
        <f t="shared" si="1049"/>
        <v>197</v>
      </c>
      <c r="AJ529" s="284">
        <f t="shared" si="1049"/>
        <v>339</v>
      </c>
      <c r="AK529" s="284">
        <f t="shared" si="1049"/>
        <v>377</v>
      </c>
      <c r="AL529" s="284">
        <f t="shared" si="1015"/>
        <v>0</v>
      </c>
      <c r="AM529" s="284">
        <f t="shared" si="1015"/>
        <v>0</v>
      </c>
      <c r="AN529" s="284">
        <f t="shared" si="1050"/>
        <v>0</v>
      </c>
      <c r="AO529" s="284">
        <f t="shared" si="1050"/>
        <v>0</v>
      </c>
      <c r="AP529" s="291">
        <f t="shared" si="994"/>
        <v>0</v>
      </c>
      <c r="AQ529" s="291">
        <f t="shared" si="994"/>
        <v>0</v>
      </c>
      <c r="AR529" s="292"/>
      <c r="AS529" s="292"/>
      <c r="AT529" s="292"/>
      <c r="AU529" s="292"/>
      <c r="AV529" s="286">
        <f t="shared" si="1051"/>
        <v>0</v>
      </c>
      <c r="AW529" s="286">
        <f t="shared" si="1051"/>
        <v>0</v>
      </c>
      <c r="AX529" s="286">
        <f t="shared" si="1051"/>
        <v>0</v>
      </c>
      <c r="AY529" s="286">
        <f t="shared" si="1051"/>
        <v>0</v>
      </c>
      <c r="AZ529" s="286">
        <f t="shared" si="1051"/>
        <v>0</v>
      </c>
      <c r="BA529" s="286">
        <f t="shared" si="1051"/>
        <v>0</v>
      </c>
      <c r="BB529" s="150"/>
      <c r="BC529" s="287">
        <f t="shared" si="1052"/>
        <v>30896.000000000007</v>
      </c>
      <c r="BD529" s="287">
        <f t="shared" si="1052"/>
        <v>44631.4</v>
      </c>
      <c r="BE529" s="333">
        <f t="shared" si="1052"/>
        <v>41324</v>
      </c>
      <c r="BF529" s="333">
        <f t="shared" si="1052"/>
        <v>32196</v>
      </c>
      <c r="BG529" s="333">
        <f t="shared" si="1052"/>
        <v>70188</v>
      </c>
      <c r="BH529" s="333">
        <f t="shared" si="1052"/>
        <v>88378.8</v>
      </c>
      <c r="BI529" s="333">
        <f t="shared" si="1052"/>
        <v>35577</v>
      </c>
      <c r="BJ529" s="333">
        <f t="shared" si="1052"/>
        <v>256468.3</v>
      </c>
      <c r="BK529" s="333">
        <f t="shared" si="1052"/>
        <v>7453</v>
      </c>
      <c r="BL529" s="333">
        <f t="shared" si="1052"/>
        <v>6516</v>
      </c>
      <c r="BM529" s="333">
        <f t="shared" si="1052"/>
        <v>11599.8</v>
      </c>
      <c r="BN529" s="334">
        <f t="shared" si="995"/>
        <v>10</v>
      </c>
      <c r="BO529" s="87">
        <f t="shared" ref="BO529" si="1081">VALUE(LEFT(C529,4)+IF($BN529&lt;4,1,0))</f>
        <v>2024</v>
      </c>
      <c r="BP529" s="87"/>
    </row>
    <row r="530" spans="1:68" s="35" customFormat="1" ht="10.5" customHeight="1" x14ac:dyDescent="0.2">
      <c r="A530" s="87" t="str">
        <f t="shared" ref="A530:A535" si="1082">CONCATENATE(C530,G530,BN530)</f>
        <v>2024-25E4000000811</v>
      </c>
      <c r="B530" s="87" t="str">
        <f t="shared" ref="B530:B546" si="1083">B528</f>
        <v>Y60</v>
      </c>
      <c r="C530" s="87" t="str">
        <f t="shared" ref="C530:C535" si="1084">IF(D530=D$186,LEFT(C529,4)+1&amp;"-"&amp;RIGHT(C529,2)+1,C529)</f>
        <v>2024-25</v>
      </c>
      <c r="D530" s="35" t="s">
        <v>522</v>
      </c>
      <c r="F530" s="86" t="str">
        <f t="shared" ref="F530:H546" si="1085">F528</f>
        <v>Y60</v>
      </c>
      <c r="G530" s="86" t="str">
        <f t="shared" si="1085"/>
        <v>E40000008</v>
      </c>
      <c r="H530" s="87" t="str">
        <f t="shared" si="1085"/>
        <v>Midlands</v>
      </c>
      <c r="I530" s="292">
        <f t="shared" si="1032"/>
        <v>603</v>
      </c>
      <c r="J530" s="292">
        <f t="shared" si="1032"/>
        <v>142</v>
      </c>
      <c r="K530" s="292">
        <f t="shared" si="1032"/>
        <v>87</v>
      </c>
      <c r="L530" s="292">
        <f t="shared" si="1032"/>
        <v>32</v>
      </c>
      <c r="M530" s="292">
        <f t="shared" si="993"/>
        <v>603</v>
      </c>
      <c r="N530" s="292">
        <f t="shared" si="993"/>
        <v>44</v>
      </c>
      <c r="O530" s="292">
        <f t="shared" si="993"/>
        <v>86</v>
      </c>
      <c r="P530" s="292">
        <f t="shared" si="993"/>
        <v>22</v>
      </c>
      <c r="Q530" s="292">
        <f t="shared" si="1033"/>
        <v>201</v>
      </c>
      <c r="R530" s="292">
        <f t="shared" si="1033"/>
        <v>173</v>
      </c>
      <c r="S530" s="292">
        <f t="shared" si="997"/>
        <v>1633</v>
      </c>
      <c r="T530" s="293">
        <f t="shared" si="1034"/>
        <v>743</v>
      </c>
      <c r="U530" s="290">
        <f t="shared" ref="U530:U535" si="1086">BE530/T530</f>
        <v>110.79246298788694</v>
      </c>
      <c r="V530" s="290">
        <f t="shared" ref="V530:V535" si="1087">BF530/T530</f>
        <v>89.436069986541057</v>
      </c>
      <c r="W530" s="290">
        <f t="shared" ref="W530:W535" si="1088">BG530/T530</f>
        <v>176.07806191117092</v>
      </c>
      <c r="X530" s="289">
        <f t="shared" si="1038"/>
        <v>967</v>
      </c>
      <c r="Y530" s="290">
        <f t="shared" ref="Y530:Y535" si="1089">IFERROR(BH530/X530,"-")</f>
        <v>103.54788004136505</v>
      </c>
      <c r="Z530" s="290">
        <f t="shared" ref="Z530:Z535" si="1090">IFERROR(BI530/X530,"-")</f>
        <v>43.621509824198554</v>
      </c>
      <c r="AA530" s="290">
        <f t="shared" ref="AA530:AA535" si="1091">IFERROR(BJ530/X530,"-")</f>
        <v>284.21654601861428</v>
      </c>
      <c r="AB530" s="289">
        <f t="shared" si="1042"/>
        <v>111</v>
      </c>
      <c r="AC530" s="290">
        <f t="shared" ref="AC530:AC535" si="1092">IFERROR(BK530/AB530,"-")</f>
        <v>63.991891891891896</v>
      </c>
      <c r="AD530" s="290">
        <f t="shared" ref="AD530:AD535" si="1093">IFERROR(BL530/AB530,"-")</f>
        <v>56.594594594594597</v>
      </c>
      <c r="AE530" s="290">
        <f t="shared" ref="AE530:AE535" si="1094">IFERROR(BM530/AB530,"-")</f>
        <v>100.29189189189191</v>
      </c>
      <c r="AF530" s="287">
        <f t="shared" si="1046"/>
        <v>222</v>
      </c>
      <c r="AG530" s="288">
        <f t="shared" ref="AG530:AG535" si="1095">BC530/AI530</f>
        <v>148.78612716763038</v>
      </c>
      <c r="AH530" s="288">
        <f t="shared" ref="AH530:AH535" si="1096">BD530/AI530</f>
        <v>212.11098265895953</v>
      </c>
      <c r="AI530" s="287">
        <f t="shared" si="1049"/>
        <v>173</v>
      </c>
      <c r="AJ530" s="284">
        <f t="shared" si="1049"/>
        <v>0</v>
      </c>
      <c r="AK530" s="284">
        <f t="shared" si="1049"/>
        <v>0</v>
      </c>
      <c r="AL530" s="284">
        <f t="shared" si="1015"/>
        <v>0</v>
      </c>
      <c r="AM530" s="284">
        <f t="shared" si="1015"/>
        <v>0</v>
      </c>
      <c r="AN530" s="284">
        <f t="shared" si="1050"/>
        <v>0</v>
      </c>
      <c r="AO530" s="284">
        <f t="shared" si="1050"/>
        <v>0</v>
      </c>
      <c r="AP530" s="291">
        <f t="shared" si="994"/>
        <v>0</v>
      </c>
      <c r="AQ530" s="291">
        <f t="shared" si="994"/>
        <v>0</v>
      </c>
      <c r="AR530" s="292"/>
      <c r="AS530" s="292"/>
      <c r="AT530" s="292"/>
      <c r="AU530" s="292"/>
      <c r="AV530" s="286">
        <f t="shared" si="1051"/>
        <v>0</v>
      </c>
      <c r="AW530" s="286">
        <f t="shared" si="1051"/>
        <v>0</v>
      </c>
      <c r="AX530" s="286">
        <f t="shared" si="1051"/>
        <v>0</v>
      </c>
      <c r="AY530" s="286">
        <f t="shared" si="1051"/>
        <v>0</v>
      </c>
      <c r="AZ530" s="286">
        <f t="shared" si="1051"/>
        <v>0</v>
      </c>
      <c r="BA530" s="286">
        <f t="shared" si="1051"/>
        <v>0</v>
      </c>
      <c r="BB530" s="150"/>
      <c r="BC530" s="287">
        <f t="shared" si="1052"/>
        <v>25740.000000000058</v>
      </c>
      <c r="BD530" s="287">
        <f t="shared" si="1052"/>
        <v>36695.199999999997</v>
      </c>
      <c r="BE530" s="333">
        <f t="shared" si="1052"/>
        <v>82318.799999999988</v>
      </c>
      <c r="BF530" s="333">
        <f t="shared" si="1052"/>
        <v>66451</v>
      </c>
      <c r="BG530" s="333">
        <f t="shared" si="1052"/>
        <v>130826</v>
      </c>
      <c r="BH530" s="333">
        <f t="shared" si="1052"/>
        <v>100130.8</v>
      </c>
      <c r="BI530" s="333">
        <f t="shared" si="1052"/>
        <v>42182</v>
      </c>
      <c r="BJ530" s="333">
        <f t="shared" si="1052"/>
        <v>274837.40000000002</v>
      </c>
      <c r="BK530" s="333">
        <f t="shared" si="1052"/>
        <v>7103.1</v>
      </c>
      <c r="BL530" s="333">
        <f t="shared" si="1052"/>
        <v>6282</v>
      </c>
      <c r="BM530" s="333">
        <f t="shared" si="1052"/>
        <v>11132.400000000001</v>
      </c>
      <c r="BN530" s="334">
        <f t="shared" ref="BN530:BN546" si="1097">MONTH(1&amp;$D530)</f>
        <v>11</v>
      </c>
      <c r="BO530" s="87">
        <f t="shared" ref="BO530:BO535" si="1098">VALUE(LEFT(C530,4)+IF($BN530&lt;4,1,0))</f>
        <v>2024</v>
      </c>
      <c r="BP530" s="87"/>
    </row>
    <row r="531" spans="1:68" s="35" customFormat="1" ht="9.9499999999999993" customHeight="1" x14ac:dyDescent="0.2">
      <c r="A531" s="87" t="str">
        <f t="shared" si="1082"/>
        <v>2024-25E4000000812</v>
      </c>
      <c r="B531" s="87" t="str">
        <f t="shared" si="1083"/>
        <v>Y60</v>
      </c>
      <c r="C531" s="87" t="str">
        <f t="shared" si="1084"/>
        <v>2024-25</v>
      </c>
      <c r="D531" s="35" t="s">
        <v>523</v>
      </c>
      <c r="F531" s="86" t="str">
        <f t="shared" si="1085"/>
        <v>Y60</v>
      </c>
      <c r="G531" s="86" t="str">
        <f t="shared" si="1085"/>
        <v>E40000008</v>
      </c>
      <c r="H531" s="87" t="str">
        <f t="shared" si="1085"/>
        <v>Midlands</v>
      </c>
      <c r="I531" s="292">
        <f t="shared" si="1032"/>
        <v>766</v>
      </c>
      <c r="J531" s="292">
        <f t="shared" si="1032"/>
        <v>192</v>
      </c>
      <c r="K531" s="292">
        <f t="shared" si="1032"/>
        <v>80</v>
      </c>
      <c r="L531" s="292">
        <f t="shared" si="1032"/>
        <v>51</v>
      </c>
      <c r="M531" s="292">
        <f t="shared" ref="M531:P546" si="1099">SUMIFS(M$729:M$10135, $BN$729:$BN$10135, $BN531,$BO$729:$BO$10135, $BO531, $B$729:$B$10135, $B531)</f>
        <v>767</v>
      </c>
      <c r="N531" s="292">
        <f t="shared" si="1099"/>
        <v>50</v>
      </c>
      <c r="O531" s="292">
        <f t="shared" si="1099"/>
        <v>79</v>
      </c>
      <c r="P531" s="292">
        <f t="shared" si="1099"/>
        <v>25</v>
      </c>
      <c r="Q531" s="292">
        <f t="shared" si="1033"/>
        <v>0</v>
      </c>
      <c r="R531" s="292">
        <f t="shared" si="1033"/>
        <v>0</v>
      </c>
      <c r="S531" s="292">
        <f t="shared" si="997"/>
        <v>2056</v>
      </c>
      <c r="T531" s="293">
        <f t="shared" si="1034"/>
        <v>712</v>
      </c>
      <c r="U531" s="290">
        <f t="shared" si="1086"/>
        <v>116.5561797752809</v>
      </c>
      <c r="V531" s="290">
        <f t="shared" si="1087"/>
        <v>94.07022471910112</v>
      </c>
      <c r="W531" s="290">
        <f t="shared" si="1088"/>
        <v>182.63876404494385</v>
      </c>
      <c r="X531" s="289">
        <f t="shared" si="1038"/>
        <v>930</v>
      </c>
      <c r="Y531" s="290">
        <f t="shared" si="1089"/>
        <v>91.363548387096785</v>
      </c>
      <c r="Z531" s="290">
        <f t="shared" si="1090"/>
        <v>41.232258064516131</v>
      </c>
      <c r="AA531" s="290">
        <f t="shared" si="1091"/>
        <v>248.52516129032261</v>
      </c>
      <c r="AB531" s="289">
        <f t="shared" si="1042"/>
        <v>134</v>
      </c>
      <c r="AC531" s="290">
        <f t="shared" si="1092"/>
        <v>64.898507462686567</v>
      </c>
      <c r="AD531" s="290">
        <f t="shared" si="1093"/>
        <v>54.611940298507463</v>
      </c>
      <c r="AE531" s="290">
        <f t="shared" si="1094"/>
        <v>120.25074626865671</v>
      </c>
      <c r="AF531" s="287">
        <f t="shared" si="1046"/>
        <v>238</v>
      </c>
      <c r="AG531" s="288">
        <f t="shared" si="1095"/>
        <v>158.8011695906431</v>
      </c>
      <c r="AH531" s="288">
        <f t="shared" si="1096"/>
        <v>253.62105263157892</v>
      </c>
      <c r="AI531" s="287">
        <f t="shared" si="1049"/>
        <v>171</v>
      </c>
      <c r="AJ531" s="284">
        <f t="shared" si="1049"/>
        <v>0</v>
      </c>
      <c r="AK531" s="284">
        <f t="shared" si="1049"/>
        <v>0</v>
      </c>
      <c r="AL531" s="284">
        <f t="shared" si="1015"/>
        <v>213</v>
      </c>
      <c r="AM531" s="284">
        <f t="shared" si="1015"/>
        <v>594</v>
      </c>
      <c r="AN531" s="284">
        <f t="shared" si="1050"/>
        <v>0</v>
      </c>
      <c r="AO531" s="284">
        <f t="shared" si="1050"/>
        <v>0</v>
      </c>
      <c r="AP531" s="291">
        <f t="shared" ref="AP531:AQ546" si="1100">SUMIFS(AP$729:AP$10135, $BN$729:$BN$10135, $BN531,$BO$729:$BO$10135, $BO531, $B$729:$B$10135, $B531)</f>
        <v>0</v>
      </c>
      <c r="AQ531" s="291">
        <f t="shared" si="1100"/>
        <v>0</v>
      </c>
      <c r="AR531" s="292"/>
      <c r="AS531" s="292"/>
      <c r="AT531" s="292"/>
      <c r="AU531" s="292"/>
      <c r="AV531" s="286">
        <f t="shared" si="1051"/>
        <v>0</v>
      </c>
      <c r="AW531" s="286">
        <f t="shared" si="1051"/>
        <v>0</v>
      </c>
      <c r="AX531" s="286">
        <f t="shared" si="1051"/>
        <v>0</v>
      </c>
      <c r="AY531" s="286">
        <f t="shared" si="1051"/>
        <v>0</v>
      </c>
      <c r="AZ531" s="286">
        <f t="shared" si="1051"/>
        <v>0</v>
      </c>
      <c r="BA531" s="286">
        <f t="shared" si="1051"/>
        <v>0</v>
      </c>
      <c r="BB531" s="150"/>
      <c r="BC531" s="287">
        <f t="shared" si="1052"/>
        <v>27154.999999999971</v>
      </c>
      <c r="BD531" s="287">
        <f t="shared" si="1052"/>
        <v>43369.2</v>
      </c>
      <c r="BE531" s="333">
        <f t="shared" si="1052"/>
        <v>82988</v>
      </c>
      <c r="BF531" s="333">
        <f t="shared" si="1052"/>
        <v>66978</v>
      </c>
      <c r="BG531" s="333">
        <f t="shared" si="1052"/>
        <v>130038.80000000002</v>
      </c>
      <c r="BH531" s="333">
        <f t="shared" si="1052"/>
        <v>84968.1</v>
      </c>
      <c r="BI531" s="333">
        <f t="shared" si="1052"/>
        <v>38346</v>
      </c>
      <c r="BJ531" s="333">
        <f t="shared" si="1052"/>
        <v>231128.40000000002</v>
      </c>
      <c r="BK531" s="333">
        <f t="shared" si="1052"/>
        <v>8696.4</v>
      </c>
      <c r="BL531" s="333">
        <f t="shared" si="1052"/>
        <v>7318</v>
      </c>
      <c r="BM531" s="333">
        <f t="shared" si="1052"/>
        <v>16113.599999999999</v>
      </c>
      <c r="BN531" s="334">
        <f t="shared" si="1097"/>
        <v>12</v>
      </c>
      <c r="BO531" s="87">
        <f t="shared" si="1098"/>
        <v>2024</v>
      </c>
      <c r="BP531" s="87"/>
    </row>
    <row r="532" spans="1:68" s="35" customFormat="1" ht="9.9499999999999993" customHeight="1" x14ac:dyDescent="0.2">
      <c r="A532" s="87" t="str">
        <f t="shared" si="1082"/>
        <v>2024-25E400000081</v>
      </c>
      <c r="B532" s="87" t="str">
        <f t="shared" si="1083"/>
        <v>Y60</v>
      </c>
      <c r="C532" s="87" t="str">
        <f t="shared" si="1084"/>
        <v>2024-25</v>
      </c>
      <c r="D532" s="35" t="s">
        <v>524</v>
      </c>
      <c r="F532" s="86" t="str">
        <f t="shared" si="1085"/>
        <v>Y60</v>
      </c>
      <c r="G532" s="86" t="str">
        <f t="shared" si="1085"/>
        <v>E40000008</v>
      </c>
      <c r="H532" s="87" t="str">
        <f t="shared" si="1085"/>
        <v>Midlands</v>
      </c>
      <c r="I532" s="292">
        <f t="shared" si="1032"/>
        <v>685</v>
      </c>
      <c r="J532" s="292">
        <f t="shared" si="1032"/>
        <v>180</v>
      </c>
      <c r="K532" s="292">
        <f t="shared" si="1032"/>
        <v>91</v>
      </c>
      <c r="L532" s="292">
        <f t="shared" si="1032"/>
        <v>38</v>
      </c>
      <c r="M532" s="292">
        <f t="shared" si="1099"/>
        <v>682</v>
      </c>
      <c r="N532" s="292">
        <f t="shared" si="1099"/>
        <v>49</v>
      </c>
      <c r="O532" s="292">
        <f t="shared" si="1099"/>
        <v>90</v>
      </c>
      <c r="P532" s="292">
        <f t="shared" si="1099"/>
        <v>21</v>
      </c>
      <c r="Q532" s="292">
        <f t="shared" si="1033"/>
        <v>0</v>
      </c>
      <c r="R532" s="292">
        <f t="shared" si="1033"/>
        <v>0</v>
      </c>
      <c r="S532" s="292">
        <f t="shared" si="997"/>
        <v>1904</v>
      </c>
      <c r="T532" s="293">
        <f t="shared" si="1034"/>
        <v>791</v>
      </c>
      <c r="U532" s="290">
        <f t="shared" si="1086"/>
        <v>97.994816687737057</v>
      </c>
      <c r="V532" s="290">
        <f t="shared" si="1087"/>
        <v>87.13274336283186</v>
      </c>
      <c r="W532" s="290">
        <f t="shared" si="1088"/>
        <v>148.63514538558786</v>
      </c>
      <c r="X532" s="289">
        <f t="shared" si="1038"/>
        <v>1030</v>
      </c>
      <c r="Y532" s="290">
        <f t="shared" si="1089"/>
        <v>87.775728155339806</v>
      </c>
      <c r="Z532" s="290">
        <f t="shared" si="1090"/>
        <v>38.28155339805825</v>
      </c>
      <c r="AA532" s="290">
        <f t="shared" si="1091"/>
        <v>241.83922330097087</v>
      </c>
      <c r="AB532" s="289">
        <f t="shared" si="1042"/>
        <v>141</v>
      </c>
      <c r="AC532" s="290">
        <f t="shared" si="1092"/>
        <v>65.293617021276603</v>
      </c>
      <c r="AD532" s="290">
        <f t="shared" si="1093"/>
        <v>57.872340425531917</v>
      </c>
      <c r="AE532" s="290">
        <f t="shared" si="1094"/>
        <v>105.19148936170212</v>
      </c>
      <c r="AF532" s="287">
        <f t="shared" si="1046"/>
        <v>215</v>
      </c>
      <c r="AG532" s="288">
        <f t="shared" si="1095"/>
        <v>144.10215053763426</v>
      </c>
      <c r="AH532" s="288">
        <f t="shared" si="1096"/>
        <v>197.34946236559139</v>
      </c>
      <c r="AI532" s="287">
        <f t="shared" si="1049"/>
        <v>186</v>
      </c>
      <c r="AJ532" s="284">
        <f t="shared" si="1049"/>
        <v>349</v>
      </c>
      <c r="AK532" s="284">
        <f t="shared" si="1049"/>
        <v>385</v>
      </c>
      <c r="AL532" s="284">
        <f t="shared" si="1015"/>
        <v>0</v>
      </c>
      <c r="AM532" s="284">
        <f t="shared" si="1015"/>
        <v>0</v>
      </c>
      <c r="AN532" s="284">
        <f t="shared" si="1050"/>
        <v>0</v>
      </c>
      <c r="AO532" s="284">
        <f t="shared" si="1050"/>
        <v>0</v>
      </c>
      <c r="AP532" s="291">
        <f t="shared" si="1100"/>
        <v>0</v>
      </c>
      <c r="AQ532" s="291">
        <f t="shared" si="1100"/>
        <v>0</v>
      </c>
      <c r="AR532" s="292"/>
      <c r="AS532" s="292"/>
      <c r="AT532" s="292"/>
      <c r="AU532" s="292"/>
      <c r="AV532" s="286">
        <f t="shared" si="1051"/>
        <v>0</v>
      </c>
      <c r="AW532" s="286">
        <f t="shared" si="1051"/>
        <v>0</v>
      </c>
      <c r="AX532" s="286">
        <f t="shared" si="1051"/>
        <v>0</v>
      </c>
      <c r="AY532" s="286">
        <f t="shared" si="1051"/>
        <v>0</v>
      </c>
      <c r="AZ532" s="286">
        <f t="shared" si="1051"/>
        <v>0</v>
      </c>
      <c r="BA532" s="286">
        <f t="shared" si="1051"/>
        <v>0</v>
      </c>
      <c r="BB532" s="150"/>
      <c r="BC532" s="287">
        <f t="shared" si="1052"/>
        <v>26802.999999999971</v>
      </c>
      <c r="BD532" s="287">
        <f t="shared" si="1052"/>
        <v>36707</v>
      </c>
      <c r="BE532" s="333">
        <f t="shared" si="1052"/>
        <v>77513.900000000009</v>
      </c>
      <c r="BF532" s="333">
        <f t="shared" si="1052"/>
        <v>68922</v>
      </c>
      <c r="BG532" s="333">
        <f t="shared" si="1052"/>
        <v>117570.4</v>
      </c>
      <c r="BH532" s="333">
        <f t="shared" si="1052"/>
        <v>90409</v>
      </c>
      <c r="BI532" s="333">
        <f t="shared" si="1052"/>
        <v>39430</v>
      </c>
      <c r="BJ532" s="333">
        <f t="shared" si="1052"/>
        <v>249094.39999999999</v>
      </c>
      <c r="BK532" s="333">
        <f t="shared" si="1052"/>
        <v>9206.4000000000015</v>
      </c>
      <c r="BL532" s="333">
        <f t="shared" si="1052"/>
        <v>8160</v>
      </c>
      <c r="BM532" s="333">
        <f t="shared" si="1052"/>
        <v>14832</v>
      </c>
      <c r="BN532" s="334">
        <f t="shared" si="1097"/>
        <v>1</v>
      </c>
      <c r="BO532" s="87">
        <f t="shared" si="1098"/>
        <v>2025</v>
      </c>
      <c r="BP532" s="87"/>
    </row>
    <row r="533" spans="1:68" s="35" customFormat="1" ht="9.9499999999999993" customHeight="1" x14ac:dyDescent="0.2">
      <c r="A533" s="87" t="str">
        <f t="shared" si="1082"/>
        <v>2024-25E400000082</v>
      </c>
      <c r="B533" s="87" t="str">
        <f t="shared" si="1083"/>
        <v>Y60</v>
      </c>
      <c r="C533" s="87" t="str">
        <f t="shared" si="1084"/>
        <v>2024-25</v>
      </c>
      <c r="D533" s="35" t="s">
        <v>525</v>
      </c>
      <c r="F533" s="86" t="str">
        <f t="shared" si="1085"/>
        <v>Y60</v>
      </c>
      <c r="G533" s="86" t="str">
        <f t="shared" si="1085"/>
        <v>E40000008</v>
      </c>
      <c r="H533" s="87" t="str">
        <f t="shared" si="1085"/>
        <v>Midlands</v>
      </c>
      <c r="I533" s="292">
        <f t="shared" si="1032"/>
        <v>567</v>
      </c>
      <c r="J533" s="292">
        <f t="shared" si="1032"/>
        <v>132</v>
      </c>
      <c r="K533" s="292">
        <f t="shared" si="1032"/>
        <v>93</v>
      </c>
      <c r="L533" s="292">
        <f t="shared" si="1032"/>
        <v>47</v>
      </c>
      <c r="M533" s="292">
        <f t="shared" si="1099"/>
        <v>568</v>
      </c>
      <c r="N533" s="292">
        <f t="shared" si="1099"/>
        <v>41</v>
      </c>
      <c r="O533" s="292">
        <f t="shared" si="1099"/>
        <v>94</v>
      </c>
      <c r="P533" s="292">
        <f t="shared" si="1099"/>
        <v>25</v>
      </c>
      <c r="Q533" s="292">
        <f t="shared" si="1033"/>
        <v>195</v>
      </c>
      <c r="R533" s="292">
        <f t="shared" si="1033"/>
        <v>159</v>
      </c>
      <c r="S533" s="292">
        <f t="shared" si="997"/>
        <v>1546</v>
      </c>
      <c r="T533" s="293">
        <f t="shared" si="1034"/>
        <v>670</v>
      </c>
      <c r="U533" s="290">
        <f t="shared" si="1086"/>
        <v>94.544776119402982</v>
      </c>
      <c r="V533" s="290">
        <f t="shared" si="1087"/>
        <v>83.059701492537314</v>
      </c>
      <c r="W533" s="290">
        <f t="shared" si="1088"/>
        <v>140.32388059701492</v>
      </c>
      <c r="X533" s="289">
        <f t="shared" si="1038"/>
        <v>895</v>
      </c>
      <c r="Y533" s="290">
        <f t="shared" si="1089"/>
        <v>97.3927374301676</v>
      </c>
      <c r="Z533" s="290">
        <f t="shared" si="1090"/>
        <v>37.535195530726256</v>
      </c>
      <c r="AA533" s="290">
        <f t="shared" si="1091"/>
        <v>276.12357541899439</v>
      </c>
      <c r="AB533" s="289">
        <f t="shared" si="1042"/>
        <v>125</v>
      </c>
      <c r="AC533" s="290">
        <f t="shared" si="1092"/>
        <v>69.203999999999994</v>
      </c>
      <c r="AD533" s="290">
        <f t="shared" si="1093"/>
        <v>59.088000000000001</v>
      </c>
      <c r="AE533" s="290">
        <f t="shared" si="1094"/>
        <v>113.61760000000001</v>
      </c>
      <c r="AF533" s="287">
        <f t="shared" si="1046"/>
        <v>242</v>
      </c>
      <c r="AG533" s="288">
        <f t="shared" si="1095"/>
        <v>142.33333333333314</v>
      </c>
      <c r="AH533" s="288">
        <f t="shared" si="1096"/>
        <v>208.68253968253967</v>
      </c>
      <c r="AI533" s="287">
        <f t="shared" si="1049"/>
        <v>189</v>
      </c>
      <c r="AJ533" s="284">
        <f t="shared" si="1049"/>
        <v>0</v>
      </c>
      <c r="AK533" s="284">
        <f t="shared" si="1049"/>
        <v>0</v>
      </c>
      <c r="AL533" s="284">
        <f t="shared" si="1015"/>
        <v>0</v>
      </c>
      <c r="AM533" s="284">
        <f t="shared" si="1015"/>
        <v>0</v>
      </c>
      <c r="AN533" s="284">
        <f t="shared" si="1050"/>
        <v>0</v>
      </c>
      <c r="AO533" s="284">
        <f t="shared" si="1050"/>
        <v>0</v>
      </c>
      <c r="AP533" s="291">
        <f t="shared" si="1100"/>
        <v>0</v>
      </c>
      <c r="AQ533" s="291">
        <f t="shared" si="1100"/>
        <v>0</v>
      </c>
      <c r="AR533" s="292"/>
      <c r="AS533" s="292"/>
      <c r="AT533" s="292"/>
      <c r="AU533" s="292"/>
      <c r="AV533" s="286">
        <f t="shared" si="1051"/>
        <v>0</v>
      </c>
      <c r="AW533" s="286">
        <f t="shared" si="1051"/>
        <v>0</v>
      </c>
      <c r="AX533" s="286">
        <f t="shared" si="1051"/>
        <v>0</v>
      </c>
      <c r="AY533" s="286">
        <f t="shared" si="1051"/>
        <v>0</v>
      </c>
      <c r="AZ533" s="286">
        <f t="shared" si="1051"/>
        <v>0</v>
      </c>
      <c r="BA533" s="286">
        <f t="shared" si="1051"/>
        <v>0</v>
      </c>
      <c r="BB533" s="150"/>
      <c r="BC533" s="287">
        <f t="shared" si="1052"/>
        <v>26900.999999999964</v>
      </c>
      <c r="BD533" s="287">
        <f t="shared" si="1052"/>
        <v>39441</v>
      </c>
      <c r="BE533" s="333">
        <f t="shared" si="1052"/>
        <v>63345</v>
      </c>
      <c r="BF533" s="333">
        <f t="shared" si="1052"/>
        <v>55650</v>
      </c>
      <c r="BG533" s="333">
        <f t="shared" si="1052"/>
        <v>94017</v>
      </c>
      <c r="BH533" s="333">
        <f t="shared" si="1052"/>
        <v>87166.5</v>
      </c>
      <c r="BI533" s="333">
        <f t="shared" si="1052"/>
        <v>33594</v>
      </c>
      <c r="BJ533" s="333">
        <f t="shared" si="1052"/>
        <v>247130.6</v>
      </c>
      <c r="BK533" s="333">
        <f t="shared" si="1052"/>
        <v>8650.5</v>
      </c>
      <c r="BL533" s="333">
        <f t="shared" si="1052"/>
        <v>7386</v>
      </c>
      <c r="BM533" s="333">
        <f t="shared" si="1052"/>
        <v>14202.2</v>
      </c>
      <c r="BN533" s="334">
        <f t="shared" si="1097"/>
        <v>2</v>
      </c>
      <c r="BO533" s="87">
        <f t="shared" si="1098"/>
        <v>2025</v>
      </c>
      <c r="BP533" s="87"/>
    </row>
    <row r="534" spans="1:68" s="35" customFormat="1" ht="9.9499999999999993" customHeight="1" x14ac:dyDescent="0.2">
      <c r="A534" s="87" t="str">
        <f t="shared" si="1082"/>
        <v>2024-25E400000083</v>
      </c>
      <c r="B534" s="87" t="str">
        <f t="shared" si="1083"/>
        <v>Y60</v>
      </c>
      <c r="C534" s="87" t="str">
        <f t="shared" si="1084"/>
        <v>2024-25</v>
      </c>
      <c r="D534" s="35" t="s">
        <v>526</v>
      </c>
      <c r="F534" s="86" t="str">
        <f t="shared" si="1085"/>
        <v>Y60</v>
      </c>
      <c r="G534" s="86" t="str">
        <f t="shared" si="1085"/>
        <v>E40000008</v>
      </c>
      <c r="H534" s="87" t="str">
        <f t="shared" si="1085"/>
        <v>Midlands</v>
      </c>
      <c r="I534" s="292">
        <f t="shared" si="1032"/>
        <v>568</v>
      </c>
      <c r="J534" s="292">
        <f t="shared" si="1032"/>
        <v>146</v>
      </c>
      <c r="K534" s="292">
        <f t="shared" si="1032"/>
        <v>90</v>
      </c>
      <c r="L534" s="292">
        <f t="shared" si="1032"/>
        <v>42</v>
      </c>
      <c r="M534" s="292">
        <f t="shared" si="1099"/>
        <v>567</v>
      </c>
      <c r="N534" s="292">
        <f t="shared" si="1099"/>
        <v>46</v>
      </c>
      <c r="O534" s="292">
        <f t="shared" si="1099"/>
        <v>90</v>
      </c>
      <c r="P534" s="292">
        <f t="shared" si="1099"/>
        <v>25</v>
      </c>
      <c r="Q534" s="292">
        <f t="shared" si="1033"/>
        <v>0</v>
      </c>
      <c r="R534" s="292">
        <f t="shared" si="1033"/>
        <v>0</v>
      </c>
      <c r="S534" s="292">
        <f t="shared" si="997"/>
        <v>1587</v>
      </c>
      <c r="T534" s="293">
        <f t="shared" si="1034"/>
        <v>749</v>
      </c>
      <c r="U534" s="290">
        <f t="shared" si="1086"/>
        <v>95.593057409879833</v>
      </c>
      <c r="V534" s="290">
        <f t="shared" si="1087"/>
        <v>84.471295060080109</v>
      </c>
      <c r="W534" s="290">
        <f t="shared" si="1088"/>
        <v>146.69879839786381</v>
      </c>
      <c r="X534" s="289">
        <f t="shared" si="1038"/>
        <v>1042</v>
      </c>
      <c r="Y534" s="290">
        <f t="shared" si="1089"/>
        <v>90.823608445297495</v>
      </c>
      <c r="Z534" s="290">
        <f t="shared" si="1090"/>
        <v>38.053742802303262</v>
      </c>
      <c r="AA534" s="290">
        <f t="shared" si="1091"/>
        <v>242.34280230326297</v>
      </c>
      <c r="AB534" s="289">
        <f t="shared" si="1042"/>
        <v>145</v>
      </c>
      <c r="AC534" s="290">
        <f t="shared" si="1092"/>
        <v>63.008965517241371</v>
      </c>
      <c r="AD534" s="290">
        <f t="shared" si="1093"/>
        <v>54.606896551724141</v>
      </c>
      <c r="AE534" s="290">
        <f t="shared" si="1094"/>
        <v>106.06482758620689</v>
      </c>
      <c r="AF534" s="287">
        <f t="shared" si="1046"/>
        <v>262</v>
      </c>
      <c r="AG534" s="288">
        <f t="shared" si="1095"/>
        <v>151.23423423423404</v>
      </c>
      <c r="AH534" s="288">
        <f t="shared" si="1096"/>
        <v>216.81081081081081</v>
      </c>
      <c r="AI534" s="287">
        <f t="shared" si="1049"/>
        <v>222</v>
      </c>
      <c r="AJ534" s="284">
        <f t="shared" si="1049"/>
        <v>0</v>
      </c>
      <c r="AK534" s="284">
        <f t="shared" si="1049"/>
        <v>0</v>
      </c>
      <c r="AL534" s="284">
        <f t="shared" si="1015"/>
        <v>281</v>
      </c>
      <c r="AM534" s="284">
        <f t="shared" si="1015"/>
        <v>596</v>
      </c>
      <c r="AN534" s="284">
        <f t="shared" si="1050"/>
        <v>0</v>
      </c>
      <c r="AO534" s="284">
        <f t="shared" si="1050"/>
        <v>0</v>
      </c>
      <c r="AP534" s="291">
        <f t="shared" si="1100"/>
        <v>0</v>
      </c>
      <c r="AQ534" s="291">
        <f t="shared" si="1100"/>
        <v>0</v>
      </c>
      <c r="AR534" s="292"/>
      <c r="AS534" s="292"/>
      <c r="AT534" s="292"/>
      <c r="AU534" s="292"/>
      <c r="AV534" s="286">
        <f t="shared" si="1051"/>
        <v>0</v>
      </c>
      <c r="AW534" s="286">
        <f t="shared" si="1051"/>
        <v>0</v>
      </c>
      <c r="AX534" s="286">
        <f t="shared" si="1051"/>
        <v>0</v>
      </c>
      <c r="AY534" s="286">
        <f t="shared" si="1051"/>
        <v>0</v>
      </c>
      <c r="AZ534" s="286">
        <f t="shared" si="1051"/>
        <v>0</v>
      </c>
      <c r="BA534" s="286">
        <f t="shared" si="1051"/>
        <v>0</v>
      </c>
      <c r="BB534" s="150"/>
      <c r="BC534" s="287">
        <f t="shared" si="1052"/>
        <v>33573.999999999956</v>
      </c>
      <c r="BD534" s="287">
        <f t="shared" si="1052"/>
        <v>48132</v>
      </c>
      <c r="BE534" s="333">
        <f t="shared" si="1052"/>
        <v>71599.199999999997</v>
      </c>
      <c r="BF534" s="333">
        <f t="shared" si="1052"/>
        <v>63269</v>
      </c>
      <c r="BG534" s="333">
        <f t="shared" si="1052"/>
        <v>109877.4</v>
      </c>
      <c r="BH534" s="333">
        <f t="shared" si="1052"/>
        <v>94638.2</v>
      </c>
      <c r="BI534" s="333">
        <f t="shared" si="1052"/>
        <v>39652</v>
      </c>
      <c r="BJ534" s="333">
        <f t="shared" si="1052"/>
        <v>252521.2</v>
      </c>
      <c r="BK534" s="333">
        <f t="shared" si="1052"/>
        <v>9136.2999999999993</v>
      </c>
      <c r="BL534" s="333">
        <f t="shared" si="1052"/>
        <v>7918</v>
      </c>
      <c r="BM534" s="333">
        <f t="shared" si="1052"/>
        <v>15379.4</v>
      </c>
      <c r="BN534" s="334">
        <f t="shared" si="1097"/>
        <v>3</v>
      </c>
      <c r="BO534" s="87">
        <f t="shared" si="1098"/>
        <v>2025</v>
      </c>
      <c r="BP534" s="87"/>
    </row>
    <row r="535" spans="1:68" s="35" customFormat="1" ht="9.9499999999999993" customHeight="1" x14ac:dyDescent="0.2">
      <c r="A535" s="87" t="str">
        <f t="shared" si="1082"/>
        <v>2025-26E400000084</v>
      </c>
      <c r="B535" s="87" t="str">
        <f t="shared" si="1083"/>
        <v>Y60</v>
      </c>
      <c r="C535" s="87" t="str">
        <f t="shared" si="1084"/>
        <v>2025-26</v>
      </c>
      <c r="D535" s="35" t="s">
        <v>514</v>
      </c>
      <c r="F535" s="86" t="str">
        <f t="shared" si="1085"/>
        <v>Y60</v>
      </c>
      <c r="G535" s="86" t="str">
        <f t="shared" si="1085"/>
        <v>E40000008</v>
      </c>
      <c r="H535" s="87" t="str">
        <f t="shared" si="1085"/>
        <v>Midlands</v>
      </c>
      <c r="I535" s="292">
        <f t="shared" si="1032"/>
        <v>577</v>
      </c>
      <c r="J535" s="292">
        <f t="shared" si="1032"/>
        <v>135</v>
      </c>
      <c r="K535" s="292">
        <f t="shared" si="1032"/>
        <v>75</v>
      </c>
      <c r="L535" s="292">
        <f t="shared" si="1032"/>
        <v>28</v>
      </c>
      <c r="M535" s="292">
        <f t="shared" si="1099"/>
        <v>578</v>
      </c>
      <c r="N535" s="292">
        <f t="shared" si="1099"/>
        <v>54</v>
      </c>
      <c r="O535" s="292">
        <f t="shared" si="1099"/>
        <v>76</v>
      </c>
      <c r="P535" s="292">
        <f t="shared" si="1099"/>
        <v>24</v>
      </c>
      <c r="Q535" s="292">
        <f t="shared" si="1033"/>
        <v>0</v>
      </c>
      <c r="R535" s="292">
        <f t="shared" si="1033"/>
        <v>0</v>
      </c>
      <c r="S535" s="292">
        <f t="shared" si="997"/>
        <v>1646</v>
      </c>
      <c r="T535" s="293">
        <f t="shared" si="1034"/>
        <v>838</v>
      </c>
      <c r="U535" s="290">
        <f t="shared" si="1086"/>
        <v>86.522195704057282</v>
      </c>
      <c r="V535" s="290">
        <f t="shared" si="1087"/>
        <v>76.8782816229117</v>
      </c>
      <c r="W535" s="290">
        <f t="shared" si="1088"/>
        <v>123.31742243436754</v>
      </c>
      <c r="X535" s="289">
        <f t="shared" si="1038"/>
        <v>987</v>
      </c>
      <c r="Y535" s="290">
        <f t="shared" si="1089"/>
        <v>91.868591691995931</v>
      </c>
      <c r="Z535" s="290">
        <f t="shared" si="1090"/>
        <v>39.071935157041537</v>
      </c>
      <c r="AA535" s="290">
        <f t="shared" si="1091"/>
        <v>247.18844984802431</v>
      </c>
      <c r="AB535" s="289">
        <f t="shared" si="1042"/>
        <v>157</v>
      </c>
      <c r="AC535" s="290">
        <f t="shared" si="1092"/>
        <v>63.213375796178347</v>
      </c>
      <c r="AD535" s="290">
        <f t="shared" si="1093"/>
        <v>55.808917197452232</v>
      </c>
      <c r="AE535" s="290">
        <f t="shared" si="1094"/>
        <v>98.617834394904463</v>
      </c>
      <c r="AF535" s="287">
        <f t="shared" si="1046"/>
        <v>267</v>
      </c>
      <c r="AG535" s="288">
        <f t="shared" si="1095"/>
        <v>137.45771144278626</v>
      </c>
      <c r="AH535" s="288">
        <f t="shared" si="1096"/>
        <v>184.6845771144279</v>
      </c>
      <c r="AI535" s="287">
        <f t="shared" si="1049"/>
        <v>201</v>
      </c>
      <c r="AJ535" s="284">
        <f t="shared" si="1049"/>
        <v>367</v>
      </c>
      <c r="AK535" s="284">
        <f t="shared" si="1049"/>
        <v>410</v>
      </c>
      <c r="AL535" s="284">
        <f t="shared" si="1015"/>
        <v>0</v>
      </c>
      <c r="AM535" s="284">
        <f t="shared" si="1015"/>
        <v>0</v>
      </c>
      <c r="AN535" s="284">
        <f t="shared" si="1050"/>
        <v>0</v>
      </c>
      <c r="AO535" s="284">
        <f t="shared" si="1050"/>
        <v>0</v>
      </c>
      <c r="AP535" s="291">
        <f t="shared" si="1100"/>
        <v>0</v>
      </c>
      <c r="AQ535" s="291">
        <f t="shared" si="1100"/>
        <v>0</v>
      </c>
      <c r="AR535" s="292"/>
      <c r="AS535" s="292"/>
      <c r="AT535" s="292"/>
      <c r="AU535" s="292"/>
      <c r="AV535" s="286">
        <f t="shared" si="1051"/>
        <v>0</v>
      </c>
      <c r="AW535" s="286">
        <f t="shared" si="1051"/>
        <v>0</v>
      </c>
      <c r="AX535" s="286">
        <f t="shared" si="1051"/>
        <v>0</v>
      </c>
      <c r="AY535" s="286">
        <f t="shared" si="1051"/>
        <v>0</v>
      </c>
      <c r="AZ535" s="286">
        <f t="shared" si="1051"/>
        <v>0</v>
      </c>
      <c r="BA535" s="286">
        <f t="shared" si="1051"/>
        <v>0</v>
      </c>
      <c r="BB535" s="150"/>
      <c r="BC535" s="287">
        <f t="shared" si="1052"/>
        <v>27629.000000000036</v>
      </c>
      <c r="BD535" s="287">
        <f t="shared" si="1052"/>
        <v>37121.600000000006</v>
      </c>
      <c r="BE535" s="333">
        <f t="shared" si="1052"/>
        <v>72505.600000000006</v>
      </c>
      <c r="BF535" s="333">
        <f t="shared" si="1052"/>
        <v>64424</v>
      </c>
      <c r="BG535" s="333">
        <f t="shared" si="1052"/>
        <v>103340</v>
      </c>
      <c r="BH535" s="333">
        <f t="shared" si="1052"/>
        <v>90674.299999999988</v>
      </c>
      <c r="BI535" s="333">
        <f t="shared" si="1052"/>
        <v>38564</v>
      </c>
      <c r="BJ535" s="333">
        <f t="shared" si="1052"/>
        <v>243975</v>
      </c>
      <c r="BK535" s="333">
        <f t="shared" si="1052"/>
        <v>9924.5</v>
      </c>
      <c r="BL535" s="333">
        <f t="shared" si="1052"/>
        <v>8762</v>
      </c>
      <c r="BM535" s="333">
        <f t="shared" si="1052"/>
        <v>15483</v>
      </c>
      <c r="BN535" s="334">
        <f t="shared" si="1097"/>
        <v>4</v>
      </c>
      <c r="BO535" s="87">
        <f t="shared" si="1098"/>
        <v>2025</v>
      </c>
      <c r="BP535" s="87"/>
    </row>
    <row r="536" spans="1:68" s="35" customFormat="1" ht="9.9499999999999993" customHeight="1" x14ac:dyDescent="0.2">
      <c r="A536" s="87" t="str">
        <f t="shared" ref="A536" si="1101">CONCATENATE(C536,G536,BN536)</f>
        <v>2025-26E400000085</v>
      </c>
      <c r="B536" s="87" t="str">
        <f t="shared" si="1083"/>
        <v>Y60</v>
      </c>
      <c r="C536" s="87" t="str">
        <f t="shared" ref="C536" si="1102">IF(D536=D$186,LEFT(C535,4)+1&amp;"-"&amp;RIGHT(C535,2)+1,C535)</f>
        <v>2025-26</v>
      </c>
      <c r="D536" s="35" t="s">
        <v>516</v>
      </c>
      <c r="F536" s="86" t="str">
        <f t="shared" si="1085"/>
        <v>Y60</v>
      </c>
      <c r="G536" s="86" t="str">
        <f t="shared" si="1085"/>
        <v>E40000008</v>
      </c>
      <c r="H536" s="87" t="str">
        <f t="shared" si="1085"/>
        <v>Midlands</v>
      </c>
      <c r="I536" s="292">
        <f t="shared" si="1032"/>
        <v>560</v>
      </c>
      <c r="J536" s="292">
        <f t="shared" si="1032"/>
        <v>152</v>
      </c>
      <c r="K536" s="292">
        <f t="shared" si="1032"/>
        <v>75</v>
      </c>
      <c r="L536" s="292">
        <f t="shared" si="1032"/>
        <v>45</v>
      </c>
      <c r="M536" s="292">
        <f t="shared" si="1099"/>
        <v>555</v>
      </c>
      <c r="N536" s="292">
        <f t="shared" si="1099"/>
        <v>49</v>
      </c>
      <c r="O536" s="292">
        <f t="shared" si="1099"/>
        <v>75</v>
      </c>
      <c r="P536" s="292">
        <f t="shared" si="1099"/>
        <v>28</v>
      </c>
      <c r="Q536" s="292">
        <f t="shared" si="1033"/>
        <v>218</v>
      </c>
      <c r="R536" s="292">
        <f t="shared" si="1033"/>
        <v>184</v>
      </c>
      <c r="S536" s="292">
        <f t="shared" si="997"/>
        <v>1482</v>
      </c>
      <c r="T536" s="293">
        <f t="shared" si="1034"/>
        <v>649</v>
      </c>
      <c r="U536" s="290">
        <f t="shared" ref="U536" si="1103">BE536/T536</f>
        <v>90.984591679506934</v>
      </c>
      <c r="V536" s="290">
        <f t="shared" ref="V536" si="1104">BF536/T536</f>
        <v>79.488443759630201</v>
      </c>
      <c r="W536" s="290">
        <f t="shared" ref="W536" si="1105">BG536/T536</f>
        <v>140.431124807396</v>
      </c>
      <c r="X536" s="289">
        <f t="shared" si="1038"/>
        <v>960</v>
      </c>
      <c r="Y536" s="290">
        <f t="shared" ref="Y536" si="1106">IFERROR(BH536/X536,"-")</f>
        <v>88.03125</v>
      </c>
      <c r="Z536" s="290">
        <f t="shared" ref="Z536" si="1107">IFERROR(BI536/X536,"-")</f>
        <v>36.71875</v>
      </c>
      <c r="AA536" s="290">
        <f t="shared" ref="AA536" si="1108">IFERROR(BJ536/X536,"-")</f>
        <v>233.608125</v>
      </c>
      <c r="AB536" s="289">
        <f t="shared" si="1042"/>
        <v>162</v>
      </c>
      <c r="AC536" s="290">
        <f t="shared" ref="AC536" si="1109">IFERROR(BK536/AB536,"-")</f>
        <v>69.341975308641977</v>
      </c>
      <c r="AD536" s="290">
        <f t="shared" ref="AD536" si="1110">IFERROR(BL536/AB536,"-")</f>
        <v>54.691358024691361</v>
      </c>
      <c r="AE536" s="290">
        <f t="shared" ref="AE536" si="1111">IFERROR(BM536/AB536,"-")</f>
        <v>108.51604938271603</v>
      </c>
      <c r="AF536" s="287">
        <f t="shared" si="1046"/>
        <v>244</v>
      </c>
      <c r="AG536" s="288">
        <f t="shared" ref="AG536" si="1112">BC536/AI536</f>
        <v>146.94329896907186</v>
      </c>
      <c r="AH536" s="288">
        <f t="shared" ref="AH536" si="1113">BD536/AI536</f>
        <v>199.45876288659792</v>
      </c>
      <c r="AI536" s="287">
        <f t="shared" si="1049"/>
        <v>194</v>
      </c>
      <c r="AJ536" s="284">
        <f t="shared" si="1049"/>
        <v>0</v>
      </c>
      <c r="AK536" s="284">
        <f t="shared" si="1049"/>
        <v>0</v>
      </c>
      <c r="AL536" s="284">
        <f t="shared" si="1015"/>
        <v>0</v>
      </c>
      <c r="AM536" s="284">
        <f t="shared" si="1015"/>
        <v>0</v>
      </c>
      <c r="AN536" s="284">
        <f t="shared" si="1050"/>
        <v>0</v>
      </c>
      <c r="AO536" s="284">
        <f t="shared" si="1050"/>
        <v>0</v>
      </c>
      <c r="AP536" s="291">
        <f t="shared" si="1100"/>
        <v>0</v>
      </c>
      <c r="AQ536" s="291">
        <f t="shared" si="1100"/>
        <v>0</v>
      </c>
      <c r="AR536" s="292"/>
      <c r="AS536" s="292"/>
      <c r="AT536" s="292"/>
      <c r="AU536" s="292"/>
      <c r="AV536" s="286">
        <f t="shared" si="1051"/>
        <v>0</v>
      </c>
      <c r="AW536" s="286">
        <f t="shared" si="1051"/>
        <v>0</v>
      </c>
      <c r="AX536" s="286">
        <f t="shared" si="1051"/>
        <v>0</v>
      </c>
      <c r="AY536" s="286">
        <f t="shared" si="1051"/>
        <v>0</v>
      </c>
      <c r="AZ536" s="286">
        <f t="shared" si="1051"/>
        <v>0</v>
      </c>
      <c r="BA536" s="286">
        <f t="shared" si="1051"/>
        <v>0</v>
      </c>
      <c r="BB536" s="150"/>
      <c r="BC536" s="287">
        <f t="shared" si="1052"/>
        <v>28506.999999999942</v>
      </c>
      <c r="BD536" s="287">
        <f t="shared" si="1052"/>
        <v>38695</v>
      </c>
      <c r="BE536" s="333">
        <f t="shared" si="1052"/>
        <v>59049</v>
      </c>
      <c r="BF536" s="333">
        <f t="shared" si="1052"/>
        <v>51588</v>
      </c>
      <c r="BG536" s="333">
        <f t="shared" si="1052"/>
        <v>91139.8</v>
      </c>
      <c r="BH536" s="333">
        <f t="shared" si="1052"/>
        <v>84510</v>
      </c>
      <c r="BI536" s="333">
        <f t="shared" si="1052"/>
        <v>35250</v>
      </c>
      <c r="BJ536" s="333">
        <f t="shared" si="1052"/>
        <v>224263.8</v>
      </c>
      <c r="BK536" s="333">
        <f t="shared" si="1052"/>
        <v>11233.4</v>
      </c>
      <c r="BL536" s="333">
        <f t="shared" si="1052"/>
        <v>8860</v>
      </c>
      <c r="BM536" s="333">
        <f t="shared" si="1052"/>
        <v>17579.599999999999</v>
      </c>
      <c r="BN536" s="334">
        <f t="shared" si="1097"/>
        <v>5</v>
      </c>
      <c r="BO536" s="87">
        <f t="shared" ref="BO536" si="1114">VALUE(LEFT(C536,4)+IF($BN536&lt;4,1,0))</f>
        <v>2025</v>
      </c>
      <c r="BP536" s="87"/>
    </row>
    <row r="537" spans="1:68" s="35" customFormat="1" ht="9.9499999999999993" customHeight="1" x14ac:dyDescent="0.2">
      <c r="A537" s="87" t="str">
        <f t="shared" ref="A537" si="1115">CONCATENATE(C537,G537,BN537)</f>
        <v>2025-26E400000086</v>
      </c>
      <c r="B537" s="87" t="str">
        <f t="shared" si="1083"/>
        <v>Y60</v>
      </c>
      <c r="C537" s="87" t="str">
        <f t="shared" ref="C537" si="1116">IF(D537=D$186,LEFT(C536,4)+1&amp;"-"&amp;RIGHT(C536,2)+1,C536)</f>
        <v>2025-26</v>
      </c>
      <c r="D537" s="35" t="s">
        <v>517</v>
      </c>
      <c r="F537" s="86" t="str">
        <f t="shared" si="1085"/>
        <v>Y60</v>
      </c>
      <c r="G537" s="86" t="str">
        <f t="shared" si="1085"/>
        <v>E40000008</v>
      </c>
      <c r="H537" s="87" t="str">
        <f t="shared" si="1085"/>
        <v>Midlands</v>
      </c>
      <c r="I537" s="292">
        <f t="shared" si="1032"/>
        <v>502</v>
      </c>
      <c r="J537" s="292">
        <f t="shared" si="1032"/>
        <v>132</v>
      </c>
      <c r="K537" s="292">
        <f t="shared" si="1032"/>
        <v>63</v>
      </c>
      <c r="L537" s="292">
        <f t="shared" si="1032"/>
        <v>30</v>
      </c>
      <c r="M537" s="292">
        <f t="shared" si="1099"/>
        <v>497</v>
      </c>
      <c r="N537" s="292">
        <f t="shared" si="1099"/>
        <v>36</v>
      </c>
      <c r="O537" s="292">
        <f t="shared" si="1099"/>
        <v>62</v>
      </c>
      <c r="P537" s="292">
        <f t="shared" si="1099"/>
        <v>14</v>
      </c>
      <c r="Q537" s="292">
        <f t="shared" si="1033"/>
        <v>0</v>
      </c>
      <c r="R537" s="292">
        <f t="shared" si="1033"/>
        <v>0</v>
      </c>
      <c r="S537" s="292">
        <f t="shared" si="997"/>
        <v>1423</v>
      </c>
      <c r="T537" s="293">
        <f t="shared" si="1034"/>
        <v>696</v>
      </c>
      <c r="U537" s="290">
        <f t="shared" ref="U537" si="1117">BE537/T537</f>
        <v>93.918103448275858</v>
      </c>
      <c r="V537" s="290">
        <f t="shared" ref="V537" si="1118">BF537/T537</f>
        <v>79.512931034482762</v>
      </c>
      <c r="W537" s="290">
        <f t="shared" ref="W537" si="1119">BG537/T537</f>
        <v>140.84712643678162</v>
      </c>
      <c r="X537" s="289">
        <f t="shared" si="1038"/>
        <v>972</v>
      </c>
      <c r="Y537" s="290">
        <f t="shared" ref="Y537" si="1120">IFERROR(BH537/X537,"-")</f>
        <v>92.455246913580254</v>
      </c>
      <c r="Z537" s="290">
        <f t="shared" ref="Z537" si="1121">IFERROR(BI537/X537,"-")</f>
        <v>38.533950617283949</v>
      </c>
      <c r="AA537" s="290">
        <f t="shared" ref="AA537" si="1122">IFERROR(BJ537/X537,"-")</f>
        <v>244.50061728395059</v>
      </c>
      <c r="AB537" s="289">
        <f t="shared" si="1042"/>
        <v>165</v>
      </c>
      <c r="AC537" s="290">
        <f t="shared" ref="AC537" si="1123">IFERROR(BK537/AB537,"-")</f>
        <v>62.627878787878778</v>
      </c>
      <c r="AD537" s="290">
        <f t="shared" ref="AD537" si="1124">IFERROR(BL537/AB537,"-")</f>
        <v>51.448484848484846</v>
      </c>
      <c r="AE537" s="290">
        <f t="shared" ref="AE537" si="1125">IFERROR(BM537/AB537,"-")</f>
        <v>112.05333333333333</v>
      </c>
      <c r="AF537" s="287">
        <f t="shared" si="1046"/>
        <v>256</v>
      </c>
      <c r="AG537" s="288">
        <f t="shared" ref="AG537" si="1126">BC537/AI537</f>
        <v>145.04444444444488</v>
      </c>
      <c r="AH537" s="288">
        <f t="shared" ref="AH537" si="1127">BD537/AI537</f>
        <v>193.94</v>
      </c>
      <c r="AI537" s="287">
        <f t="shared" si="1049"/>
        <v>180</v>
      </c>
      <c r="AJ537" s="284">
        <f t="shared" si="1049"/>
        <v>0</v>
      </c>
      <c r="AK537" s="284">
        <f t="shared" si="1049"/>
        <v>0</v>
      </c>
      <c r="AL537" s="284">
        <f t="shared" si="1015"/>
        <v>270</v>
      </c>
      <c r="AM537" s="284">
        <f t="shared" si="1015"/>
        <v>600</v>
      </c>
      <c r="AN537" s="284">
        <f t="shared" si="1050"/>
        <v>0</v>
      </c>
      <c r="AO537" s="284">
        <f t="shared" si="1050"/>
        <v>0</v>
      </c>
      <c r="AP537" s="291">
        <f t="shared" si="1100"/>
        <v>0</v>
      </c>
      <c r="AQ537" s="291">
        <f t="shared" si="1100"/>
        <v>0</v>
      </c>
      <c r="AR537" s="292"/>
      <c r="AS537" s="292"/>
      <c r="AT537" s="292"/>
      <c r="AU537" s="292"/>
      <c r="AV537" s="286">
        <f t="shared" ref="AV537:BA546" si="1128">SUMIFS(AV$729:AV$10135, $BN$729:$BN$10135, $BN537,$BO$729:$BO$10135, $BO537, $B$729:$B$10135, $B537)</f>
        <v>0</v>
      </c>
      <c r="AW537" s="286">
        <f t="shared" si="1128"/>
        <v>0</v>
      </c>
      <c r="AX537" s="286">
        <f t="shared" si="1128"/>
        <v>0</v>
      </c>
      <c r="AY537" s="286">
        <f t="shared" si="1128"/>
        <v>0</v>
      </c>
      <c r="AZ537" s="286">
        <f t="shared" si="1128"/>
        <v>0</v>
      </c>
      <c r="BA537" s="286">
        <f t="shared" si="1128"/>
        <v>0</v>
      </c>
      <c r="BB537" s="150"/>
      <c r="BC537" s="287">
        <f t="shared" ref="BC537:BM546" si="1129">SUMIFS(BC$729:BC$10135, $BN$729:$BN$10135, $BN537,$BO$729:$BO$10135, $BO537, $B$729:$B$10135, $B537)</f>
        <v>26108.000000000076</v>
      </c>
      <c r="BD537" s="287">
        <f t="shared" si="1129"/>
        <v>34909.199999999997</v>
      </c>
      <c r="BE537" s="333">
        <f t="shared" si="1129"/>
        <v>65367</v>
      </c>
      <c r="BF537" s="333">
        <f t="shared" si="1129"/>
        <v>55341</v>
      </c>
      <c r="BG537" s="333">
        <f t="shared" si="1129"/>
        <v>98029.6</v>
      </c>
      <c r="BH537" s="333">
        <f t="shared" si="1129"/>
        <v>89866.5</v>
      </c>
      <c r="BI537" s="333">
        <f t="shared" si="1129"/>
        <v>37455</v>
      </c>
      <c r="BJ537" s="333">
        <f t="shared" si="1129"/>
        <v>237654.59999999998</v>
      </c>
      <c r="BK537" s="333">
        <f t="shared" si="1129"/>
        <v>10333.599999999999</v>
      </c>
      <c r="BL537" s="333">
        <f t="shared" si="1129"/>
        <v>8489</v>
      </c>
      <c r="BM537" s="333">
        <f t="shared" si="1129"/>
        <v>18488.8</v>
      </c>
      <c r="BN537" s="334">
        <f t="shared" si="1097"/>
        <v>6</v>
      </c>
      <c r="BO537" s="87">
        <f t="shared" ref="BO537" si="1130">VALUE(LEFT(C537,4)+IF($BN537&lt;4,1,0))</f>
        <v>2025</v>
      </c>
      <c r="BP537" s="87"/>
    </row>
    <row r="538" spans="1:68" s="35" customFormat="1" ht="9.9499999999999993" customHeight="1" x14ac:dyDescent="0.2">
      <c r="A538" s="87" t="str">
        <f t="shared" ref="A538" si="1131">CONCATENATE(C538,G538,BN538)</f>
        <v>2025-26E400000087</v>
      </c>
      <c r="B538" s="87" t="str">
        <f t="shared" si="1083"/>
        <v>Y60</v>
      </c>
      <c r="C538" s="87" t="str">
        <f t="shared" ref="C538" si="1132">IF(D538=D$186,LEFT(C537,4)+1&amp;"-"&amp;RIGHT(C537,2)+1,C537)</f>
        <v>2025-26</v>
      </c>
      <c r="D538" s="35" t="s">
        <v>518</v>
      </c>
      <c r="F538" s="86" t="str">
        <f t="shared" si="1085"/>
        <v>Y60</v>
      </c>
      <c r="G538" s="86" t="str">
        <f t="shared" si="1085"/>
        <v>E40000008</v>
      </c>
      <c r="H538" s="87" t="str">
        <f t="shared" si="1085"/>
        <v>Midlands</v>
      </c>
      <c r="I538" s="292">
        <f t="shared" si="1032"/>
        <v>455</v>
      </c>
      <c r="J538" s="292">
        <f t="shared" si="1032"/>
        <v>138</v>
      </c>
      <c r="K538" s="292">
        <f t="shared" si="1032"/>
        <v>65</v>
      </c>
      <c r="L538" s="292">
        <f t="shared" si="1032"/>
        <v>44</v>
      </c>
      <c r="M538" s="292">
        <f t="shared" si="1099"/>
        <v>459</v>
      </c>
      <c r="N538" s="292">
        <f t="shared" si="1099"/>
        <v>48</v>
      </c>
      <c r="O538" s="292">
        <f t="shared" si="1099"/>
        <v>69</v>
      </c>
      <c r="P538" s="292">
        <f t="shared" si="1099"/>
        <v>27</v>
      </c>
      <c r="Q538" s="292">
        <f t="shared" si="1033"/>
        <v>0</v>
      </c>
      <c r="R538" s="292">
        <f t="shared" si="1033"/>
        <v>0</v>
      </c>
      <c r="S538" s="292">
        <f t="shared" si="997"/>
        <v>1386</v>
      </c>
      <c r="T538" s="293">
        <f t="shared" si="1034"/>
        <v>660</v>
      </c>
      <c r="U538" s="290">
        <f t="shared" ref="U538" si="1133">BE538/T538</f>
        <v>94.394545454545451</v>
      </c>
      <c r="V538" s="290">
        <f t="shared" ref="V538" si="1134">BF538/T538</f>
        <v>79.786363636363632</v>
      </c>
      <c r="W538" s="290">
        <f t="shared" ref="W538" si="1135">BG538/T538</f>
        <v>139.50090909090909</v>
      </c>
      <c r="X538" s="289">
        <f t="shared" si="1038"/>
        <v>1009</v>
      </c>
      <c r="Y538" s="290">
        <f t="shared" ref="Y538" si="1136">IFERROR(BH538/X538,"-")</f>
        <v>86.382160555004958</v>
      </c>
      <c r="Z538" s="290">
        <f t="shared" ref="Z538" si="1137">IFERROR(BI538/X538,"-")</f>
        <v>33</v>
      </c>
      <c r="AA538" s="290">
        <f t="shared" ref="AA538" si="1138">IFERROR(BJ538/X538,"-")</f>
        <v>242.66204162537164</v>
      </c>
      <c r="AB538" s="289">
        <f t="shared" si="1042"/>
        <v>166</v>
      </c>
      <c r="AC538" s="290">
        <f t="shared" ref="AC538" si="1139">IFERROR(BK538/AB538,"-")</f>
        <v>61.153614457831324</v>
      </c>
      <c r="AD538" s="290">
        <f t="shared" ref="AD538" si="1140">IFERROR(BL538/AB538,"-")</f>
        <v>53.596385542168676</v>
      </c>
      <c r="AE538" s="290">
        <f t="shared" ref="AE538" si="1141">IFERROR(BM538/AB538,"-")</f>
        <v>100.26024096385542</v>
      </c>
      <c r="AF538" s="287">
        <f t="shared" si="1046"/>
        <v>225</v>
      </c>
      <c r="AG538" s="288">
        <f t="shared" ref="AG538" si="1142">BC538/AI538</f>
        <v>136.72611464968145</v>
      </c>
      <c r="AH538" s="288">
        <f t="shared" ref="AH538" si="1143">BD538/AI538</f>
        <v>188.82038216560508</v>
      </c>
      <c r="AI538" s="287">
        <f t="shared" si="1049"/>
        <v>157</v>
      </c>
      <c r="AJ538" s="284">
        <f t="shared" si="1049"/>
        <v>341</v>
      </c>
      <c r="AK538" s="284">
        <f t="shared" si="1049"/>
        <v>370</v>
      </c>
      <c r="AL538" s="284">
        <f t="shared" si="1015"/>
        <v>0</v>
      </c>
      <c r="AM538" s="284">
        <f t="shared" si="1015"/>
        <v>0</v>
      </c>
      <c r="AN538" s="284">
        <f t="shared" si="1050"/>
        <v>0</v>
      </c>
      <c r="AO538" s="284">
        <f t="shared" si="1050"/>
        <v>0</v>
      </c>
      <c r="AP538" s="291">
        <f t="shared" si="1100"/>
        <v>0</v>
      </c>
      <c r="AQ538" s="291">
        <f t="shared" si="1100"/>
        <v>0</v>
      </c>
      <c r="AR538" s="292"/>
      <c r="AS538" s="292"/>
      <c r="AT538" s="292"/>
      <c r="AU538" s="292"/>
      <c r="AV538" s="286">
        <f t="shared" si="1128"/>
        <v>0</v>
      </c>
      <c r="AW538" s="286">
        <f t="shared" si="1128"/>
        <v>0</v>
      </c>
      <c r="AX538" s="286">
        <f t="shared" si="1128"/>
        <v>0</v>
      </c>
      <c r="AY538" s="286">
        <f t="shared" si="1128"/>
        <v>0</v>
      </c>
      <c r="AZ538" s="286">
        <f t="shared" si="1128"/>
        <v>0</v>
      </c>
      <c r="BA538" s="286">
        <f t="shared" si="1128"/>
        <v>0</v>
      </c>
      <c r="BB538" s="150"/>
      <c r="BC538" s="287">
        <f t="shared" si="1129"/>
        <v>21465.999999999985</v>
      </c>
      <c r="BD538" s="287">
        <f t="shared" si="1129"/>
        <v>29644.799999999999</v>
      </c>
      <c r="BE538" s="333">
        <f t="shared" si="1129"/>
        <v>62300.4</v>
      </c>
      <c r="BF538" s="333">
        <f t="shared" si="1129"/>
        <v>52659</v>
      </c>
      <c r="BG538" s="333">
        <f t="shared" si="1129"/>
        <v>92070.6</v>
      </c>
      <c r="BH538" s="333">
        <f t="shared" si="1129"/>
        <v>87159.6</v>
      </c>
      <c r="BI538" s="333">
        <f t="shared" si="1129"/>
        <v>33297</v>
      </c>
      <c r="BJ538" s="333">
        <f t="shared" si="1129"/>
        <v>244846</v>
      </c>
      <c r="BK538" s="333">
        <f t="shared" si="1129"/>
        <v>10151.5</v>
      </c>
      <c r="BL538" s="333">
        <f t="shared" si="1129"/>
        <v>8897</v>
      </c>
      <c r="BM538" s="333">
        <f t="shared" si="1129"/>
        <v>16643.2</v>
      </c>
      <c r="BN538" s="334">
        <f t="shared" si="1097"/>
        <v>7</v>
      </c>
      <c r="BO538" s="87">
        <f t="shared" ref="BO538" si="1144">VALUE(LEFT(C538,4)+IF($BN538&lt;4,1,0))</f>
        <v>2025</v>
      </c>
      <c r="BP538" s="87"/>
    </row>
    <row r="539" spans="1:68" s="35" customFormat="1" ht="9.9499999999999993" customHeight="1" x14ac:dyDescent="0.2">
      <c r="A539" s="87" t="str">
        <f t="shared" ref="A539" si="1145">CONCATENATE(C539,G539,BN539)</f>
        <v>2025-26E400000088</v>
      </c>
      <c r="B539" s="87" t="str">
        <f t="shared" si="1083"/>
        <v>Y60</v>
      </c>
      <c r="C539" s="87" t="str">
        <f t="shared" ref="C539" si="1146">IF(D539=D$186,LEFT(C538,4)+1&amp;"-"&amp;RIGHT(C538,2)+1,C538)</f>
        <v>2025-26</v>
      </c>
      <c r="D539" s="35" t="s">
        <v>519</v>
      </c>
      <c r="F539" s="86" t="str">
        <f t="shared" si="1085"/>
        <v>Y60</v>
      </c>
      <c r="G539" s="86" t="str">
        <f t="shared" si="1085"/>
        <v>E40000008</v>
      </c>
      <c r="H539" s="87" t="str">
        <f t="shared" si="1085"/>
        <v>Midlands</v>
      </c>
      <c r="I539" s="292">
        <f t="shared" si="1032"/>
        <v>487</v>
      </c>
      <c r="J539" s="292">
        <f t="shared" si="1032"/>
        <v>129</v>
      </c>
      <c r="K539" s="292">
        <f t="shared" si="1032"/>
        <v>70</v>
      </c>
      <c r="L539" s="292">
        <f t="shared" si="1032"/>
        <v>36</v>
      </c>
      <c r="M539" s="292">
        <f t="shared" si="1099"/>
        <v>486</v>
      </c>
      <c r="N539" s="292">
        <f t="shared" si="1099"/>
        <v>30</v>
      </c>
      <c r="O539" s="292">
        <f t="shared" si="1099"/>
        <v>68</v>
      </c>
      <c r="P539" s="292">
        <f t="shared" si="1099"/>
        <v>14</v>
      </c>
      <c r="Q539" s="292">
        <f t="shared" si="1033"/>
        <v>186</v>
      </c>
      <c r="R539" s="292">
        <f t="shared" si="1033"/>
        <v>156</v>
      </c>
      <c r="S539" s="292">
        <f t="shared" si="997"/>
        <v>1415</v>
      </c>
      <c r="T539" s="293">
        <f t="shared" si="1034"/>
        <v>947</v>
      </c>
      <c r="U539" s="290">
        <f t="shared" ref="U539" si="1147">BE539/T539</f>
        <v>91.200105596620915</v>
      </c>
      <c r="V539" s="290">
        <f t="shared" ref="V539" si="1148">BF539/T539</f>
        <v>79.459345300950375</v>
      </c>
      <c r="W539" s="290">
        <f t="shared" ref="W539" si="1149">BG539/T539</f>
        <v>136.68321013727561</v>
      </c>
      <c r="X539" s="289">
        <f t="shared" si="1038"/>
        <v>1008</v>
      </c>
      <c r="Y539" s="290">
        <f t="shared" ref="Y539" si="1150">IFERROR(BH539/X539,"-")</f>
        <v>87.262698412698398</v>
      </c>
      <c r="Z539" s="290">
        <f t="shared" ref="Z539" si="1151">IFERROR(BI539/X539,"-")</f>
        <v>35.484126984126981</v>
      </c>
      <c r="AA539" s="290">
        <f t="shared" ref="AA539" si="1152">IFERROR(BJ539/X539,"-")</f>
        <v>240.58412698412698</v>
      </c>
      <c r="AB539" s="289">
        <f t="shared" si="1042"/>
        <v>150</v>
      </c>
      <c r="AC539" s="290">
        <f t="shared" ref="AC539" si="1153">IFERROR(BK539/AB539,"-")</f>
        <v>60.131999999999998</v>
      </c>
      <c r="AD539" s="290">
        <f t="shared" ref="AD539" si="1154">IFERROR(BL539/AB539,"-")</f>
        <v>54.233333333333334</v>
      </c>
      <c r="AE539" s="290">
        <f t="shared" ref="AE539" si="1155">IFERROR(BM539/AB539,"-")</f>
        <v>90.995999999999995</v>
      </c>
      <c r="AF539" s="287">
        <f t="shared" si="1046"/>
        <v>222</v>
      </c>
      <c r="AG539" s="288">
        <f t="shared" ref="AG539" si="1156">BC539/AI539</f>
        <v>136.12727272727298</v>
      </c>
      <c r="AH539" s="288">
        <f t="shared" ref="AH539" si="1157">BD539/AI539</f>
        <v>187.52969696969697</v>
      </c>
      <c r="AI539" s="287">
        <f t="shared" si="1049"/>
        <v>165</v>
      </c>
      <c r="AJ539" s="284">
        <f t="shared" si="1049"/>
        <v>0</v>
      </c>
      <c r="AK539" s="284">
        <f t="shared" si="1049"/>
        <v>0</v>
      </c>
      <c r="AL539" s="284">
        <f t="shared" si="1015"/>
        <v>0</v>
      </c>
      <c r="AM539" s="284">
        <f t="shared" si="1015"/>
        <v>0</v>
      </c>
      <c r="AN539" s="284">
        <f t="shared" si="1050"/>
        <v>0</v>
      </c>
      <c r="AO539" s="284">
        <f t="shared" si="1050"/>
        <v>0</v>
      </c>
      <c r="AP539" s="291">
        <f t="shared" si="1100"/>
        <v>0</v>
      </c>
      <c r="AQ539" s="291">
        <f t="shared" si="1100"/>
        <v>0</v>
      </c>
      <c r="AR539" s="292"/>
      <c r="AS539" s="292"/>
      <c r="AT539" s="292"/>
      <c r="AU539" s="292"/>
      <c r="AV539" s="286">
        <f t="shared" si="1128"/>
        <v>0</v>
      </c>
      <c r="AW539" s="286">
        <f t="shared" si="1128"/>
        <v>0</v>
      </c>
      <c r="AX539" s="286">
        <f t="shared" si="1128"/>
        <v>0</v>
      </c>
      <c r="AY539" s="286">
        <f t="shared" si="1128"/>
        <v>0</v>
      </c>
      <c r="AZ539" s="286">
        <f t="shared" si="1128"/>
        <v>0</v>
      </c>
      <c r="BA539" s="286">
        <f t="shared" si="1128"/>
        <v>0</v>
      </c>
      <c r="BB539" s="150"/>
      <c r="BC539" s="287">
        <f t="shared" si="1129"/>
        <v>22461.000000000044</v>
      </c>
      <c r="BD539" s="287">
        <f t="shared" si="1129"/>
        <v>30942.400000000001</v>
      </c>
      <c r="BE539" s="333">
        <f t="shared" si="1129"/>
        <v>86366.5</v>
      </c>
      <c r="BF539" s="333">
        <f t="shared" si="1129"/>
        <v>75248</v>
      </c>
      <c r="BG539" s="333">
        <f t="shared" si="1129"/>
        <v>129439</v>
      </c>
      <c r="BH539" s="333">
        <f t="shared" si="1129"/>
        <v>87960.799999999988</v>
      </c>
      <c r="BI539" s="333">
        <f t="shared" si="1129"/>
        <v>35768</v>
      </c>
      <c r="BJ539" s="333">
        <f t="shared" si="1129"/>
        <v>242508.79999999999</v>
      </c>
      <c r="BK539" s="333">
        <f t="shared" si="1129"/>
        <v>9019.7999999999993</v>
      </c>
      <c r="BL539" s="333">
        <f t="shared" si="1129"/>
        <v>8135</v>
      </c>
      <c r="BM539" s="333">
        <f t="shared" si="1129"/>
        <v>13649.4</v>
      </c>
      <c r="BN539" s="334">
        <f t="shared" si="1097"/>
        <v>8</v>
      </c>
      <c r="BO539" s="87">
        <f t="shared" ref="BO539" si="1158">VALUE(LEFT(C539,4)+IF($BN539&lt;4,1,0))</f>
        <v>2025</v>
      </c>
      <c r="BP539" s="87"/>
    </row>
    <row r="540" spans="1:68" s="35" customFormat="1" ht="9.9499999999999993" customHeight="1" x14ac:dyDescent="0.2">
      <c r="A540" s="87" t="str">
        <f t="shared" ref="A540" si="1159">CONCATENATE(C540,G540,BN540)</f>
        <v>2025-26E400000089</v>
      </c>
      <c r="B540" s="87" t="str">
        <f t="shared" si="1083"/>
        <v>Y60</v>
      </c>
      <c r="C540" s="87" t="str">
        <f t="shared" ref="C540" si="1160">IF(D540=D$186,LEFT(C539,4)+1&amp;"-"&amp;RIGHT(C539,2)+1,C539)</f>
        <v>2025-26</v>
      </c>
      <c r="D540" s="35" t="s">
        <v>520</v>
      </c>
      <c r="F540" s="86" t="str">
        <f t="shared" si="1085"/>
        <v>Y60</v>
      </c>
      <c r="G540" s="86" t="str">
        <f t="shared" si="1085"/>
        <v>E40000008</v>
      </c>
      <c r="H540" s="87" t="str">
        <f t="shared" si="1085"/>
        <v>Midlands</v>
      </c>
      <c r="I540" s="292">
        <f t="shared" si="1032"/>
        <v>500</v>
      </c>
      <c r="J540" s="292">
        <f t="shared" si="1032"/>
        <v>118</v>
      </c>
      <c r="K540" s="292">
        <f t="shared" si="1032"/>
        <v>66</v>
      </c>
      <c r="L540" s="292">
        <f t="shared" si="1032"/>
        <v>27</v>
      </c>
      <c r="M540" s="292">
        <f t="shared" si="1099"/>
        <v>497</v>
      </c>
      <c r="N540" s="292">
        <f t="shared" si="1099"/>
        <v>35</v>
      </c>
      <c r="O540" s="292">
        <f t="shared" si="1099"/>
        <v>67</v>
      </c>
      <c r="P540" s="292">
        <f t="shared" si="1099"/>
        <v>16</v>
      </c>
      <c r="Q540" s="292">
        <f t="shared" si="1033"/>
        <v>0</v>
      </c>
      <c r="R540" s="292">
        <f t="shared" si="1033"/>
        <v>0</v>
      </c>
      <c r="S540" s="292">
        <f t="shared" si="997"/>
        <v>1398</v>
      </c>
      <c r="T540" s="293">
        <f t="shared" si="1034"/>
        <v>816</v>
      </c>
      <c r="U540" s="290">
        <f t="shared" ref="U540" si="1161">BE540/T540</f>
        <v>96.533088235294116</v>
      </c>
      <c r="V540" s="290">
        <f t="shared" ref="V540" si="1162">BF540/T540</f>
        <v>82.224264705882348</v>
      </c>
      <c r="W540" s="290">
        <f t="shared" ref="W540" si="1163">BG540/T540</f>
        <v>141.20588235294119</v>
      </c>
      <c r="X540" s="289">
        <f t="shared" si="1038"/>
        <v>1016</v>
      </c>
      <c r="Y540" s="290">
        <f t="shared" ref="Y540" si="1164">IFERROR(BH540/X540,"-")</f>
        <v>95.826377952755905</v>
      </c>
      <c r="Z540" s="290">
        <f t="shared" ref="Z540" si="1165">IFERROR(BI540/X540,"-")</f>
        <v>34.50787401574803</v>
      </c>
      <c r="AA540" s="290">
        <f t="shared" ref="AA540" si="1166">IFERROR(BJ540/X540,"-")</f>
        <v>283.15905511811019</v>
      </c>
      <c r="AB540" s="289">
        <f t="shared" si="1042"/>
        <v>158</v>
      </c>
      <c r="AC540" s="290">
        <f t="shared" ref="AC540" si="1167">IFERROR(BK540/AB540,"-")</f>
        <v>61.744303797468348</v>
      </c>
      <c r="AD540" s="290">
        <f t="shared" ref="AD540" si="1168">IFERROR(BL540/AB540,"-")</f>
        <v>54.550632911392405</v>
      </c>
      <c r="AE540" s="290">
        <f t="shared" ref="AE540" si="1169">IFERROR(BM540/AB540,"-")</f>
        <v>101.41772151898734</v>
      </c>
      <c r="AF540" s="287">
        <f t="shared" si="1046"/>
        <v>198</v>
      </c>
      <c r="AG540" s="288">
        <f t="shared" ref="AG540" si="1170">BC540/AI540</f>
        <v>135.90566037735871</v>
      </c>
      <c r="AH540" s="288">
        <f t="shared" ref="AH540" si="1171">BD540/AI540</f>
        <v>178.36100628930816</v>
      </c>
      <c r="AI540" s="287">
        <f t="shared" si="1049"/>
        <v>159</v>
      </c>
      <c r="AJ540" s="284">
        <f t="shared" si="1049"/>
        <v>0</v>
      </c>
      <c r="AK540" s="284">
        <f t="shared" si="1049"/>
        <v>0</v>
      </c>
      <c r="AL540" s="284">
        <f t="shared" si="1015"/>
        <v>285</v>
      </c>
      <c r="AM540" s="284">
        <f t="shared" si="1015"/>
        <v>600</v>
      </c>
      <c r="AN540" s="284">
        <f t="shared" si="1050"/>
        <v>0</v>
      </c>
      <c r="AO540" s="284">
        <f t="shared" si="1050"/>
        <v>0</v>
      </c>
      <c r="AP540" s="291">
        <f t="shared" si="1100"/>
        <v>0</v>
      </c>
      <c r="AQ540" s="291">
        <f t="shared" si="1100"/>
        <v>0</v>
      </c>
      <c r="AR540" s="292"/>
      <c r="AS540" s="292"/>
      <c r="AT540" s="292"/>
      <c r="AU540" s="292"/>
      <c r="AV540" s="286">
        <f t="shared" si="1128"/>
        <v>0</v>
      </c>
      <c r="AW540" s="286">
        <f t="shared" si="1128"/>
        <v>0</v>
      </c>
      <c r="AX540" s="286">
        <f t="shared" si="1128"/>
        <v>0</v>
      </c>
      <c r="AY540" s="286">
        <f t="shared" si="1128"/>
        <v>0</v>
      </c>
      <c r="AZ540" s="286">
        <f t="shared" si="1128"/>
        <v>0</v>
      </c>
      <c r="BA540" s="286">
        <f t="shared" si="1128"/>
        <v>0</v>
      </c>
      <c r="BB540" s="150"/>
      <c r="BC540" s="287">
        <f t="shared" si="1129"/>
        <v>21609.000000000036</v>
      </c>
      <c r="BD540" s="287">
        <f t="shared" si="1129"/>
        <v>28359.399999999998</v>
      </c>
      <c r="BE540" s="333">
        <f t="shared" si="1129"/>
        <v>78771</v>
      </c>
      <c r="BF540" s="333">
        <f t="shared" si="1129"/>
        <v>67095</v>
      </c>
      <c r="BG540" s="333">
        <f t="shared" si="1129"/>
        <v>115224</v>
      </c>
      <c r="BH540" s="333">
        <f t="shared" si="1129"/>
        <v>97359.6</v>
      </c>
      <c r="BI540" s="333">
        <f t="shared" si="1129"/>
        <v>35060</v>
      </c>
      <c r="BJ540" s="333">
        <f t="shared" si="1129"/>
        <v>287689.59999999998</v>
      </c>
      <c r="BK540" s="333">
        <f t="shared" si="1129"/>
        <v>9755.5999999999985</v>
      </c>
      <c r="BL540" s="333">
        <f t="shared" si="1129"/>
        <v>8619</v>
      </c>
      <c r="BM540" s="333">
        <f t="shared" si="1129"/>
        <v>16024</v>
      </c>
      <c r="BN540" s="334">
        <f t="shared" si="1097"/>
        <v>9</v>
      </c>
      <c r="BO540" s="87">
        <f t="shared" ref="BO540" si="1172">VALUE(LEFT(C540,4)+IF($BN540&lt;4,1,0))</f>
        <v>2025</v>
      </c>
      <c r="BP540" s="87"/>
    </row>
    <row r="541" spans="1:68" s="35" customFormat="1" ht="9.9499999999999993" customHeight="1" x14ac:dyDescent="0.2">
      <c r="A541" s="87" t="str">
        <f t="shared" ref="A541" si="1173">CONCATENATE(C541,G541,BN541)</f>
        <v>2025-26E4000000810</v>
      </c>
      <c r="B541" s="87" t="str">
        <f t="shared" si="1083"/>
        <v>Y60</v>
      </c>
      <c r="C541" s="87" t="str">
        <f t="shared" ref="C541" si="1174">IF(D541=D$186,LEFT(C540,4)+1&amp;"-"&amp;RIGHT(C540,2)+1,C540)</f>
        <v>2025-26</v>
      </c>
      <c r="D541" s="35" t="s">
        <v>521</v>
      </c>
      <c r="F541" s="86" t="str">
        <f t="shared" si="1085"/>
        <v>Y60</v>
      </c>
      <c r="G541" s="86" t="str">
        <f t="shared" si="1085"/>
        <v>E40000008</v>
      </c>
      <c r="H541" s="87" t="str">
        <f t="shared" si="1085"/>
        <v>Midlands</v>
      </c>
      <c r="I541" s="292">
        <f t="shared" si="1032"/>
        <v>543</v>
      </c>
      <c r="J541" s="292">
        <f t="shared" si="1032"/>
        <v>137</v>
      </c>
      <c r="K541" s="292">
        <f t="shared" si="1032"/>
        <v>70</v>
      </c>
      <c r="L541" s="292">
        <f t="shared" si="1032"/>
        <v>26</v>
      </c>
      <c r="M541" s="292">
        <f t="shared" si="1099"/>
        <v>552</v>
      </c>
      <c r="N541" s="292">
        <f t="shared" si="1099"/>
        <v>43</v>
      </c>
      <c r="O541" s="292">
        <f t="shared" si="1099"/>
        <v>74</v>
      </c>
      <c r="P541" s="292">
        <f t="shared" si="1099"/>
        <v>16</v>
      </c>
      <c r="Q541" s="292">
        <f t="shared" si="1033"/>
        <v>0</v>
      </c>
      <c r="R541" s="292">
        <f t="shared" si="1033"/>
        <v>0</v>
      </c>
      <c r="S541" s="292">
        <f t="shared" si="997"/>
        <v>1621</v>
      </c>
      <c r="T541" s="293">
        <f t="shared" si="1034"/>
        <v>976</v>
      </c>
      <c r="U541" s="290">
        <f t="shared" ref="U541" si="1175">BE541/T541</f>
        <v>104.62807377049181</v>
      </c>
      <c r="V541" s="290">
        <f t="shared" ref="V541" si="1176">BF541/T541</f>
        <v>89.979508196721312</v>
      </c>
      <c r="W541" s="290">
        <f t="shared" ref="W541" si="1177">BG541/T541</f>
        <v>153.30430327868854</v>
      </c>
      <c r="X541" s="289">
        <f t="shared" si="1038"/>
        <v>1024</v>
      </c>
      <c r="Y541" s="290">
        <f t="shared" ref="Y541" si="1178">IFERROR(BH541/X541,"-")</f>
        <v>76.671875</v>
      </c>
      <c r="Z541" s="290">
        <f t="shared" ref="Z541" si="1179">IFERROR(BI541/X541,"-")</f>
        <v>30.9453125</v>
      </c>
      <c r="AA541" s="290">
        <f t="shared" ref="AA541" si="1180">IFERROR(BJ541/X541,"-")</f>
        <v>225.04726562499999</v>
      </c>
      <c r="AB541" s="289">
        <f t="shared" si="1042"/>
        <v>155</v>
      </c>
      <c r="AC541" s="290">
        <f t="shared" ref="AC541" si="1181">IFERROR(BK541/AB541,"-")</f>
        <v>57.701290322580647</v>
      </c>
      <c r="AD541" s="290">
        <f t="shared" ref="AD541" si="1182">IFERROR(BL541/AB541,"-")</f>
        <v>52.445161290322581</v>
      </c>
      <c r="AE541" s="290">
        <f t="shared" ref="AE541" si="1183">IFERROR(BM541/AB541,"-")</f>
        <v>86.802580645161285</v>
      </c>
      <c r="AF541" s="287">
        <f t="shared" si="1046"/>
        <v>185</v>
      </c>
      <c r="AG541" s="288">
        <f t="shared" ref="AG541" si="1184">BC541/AI541</f>
        <v>145.20979020979021</v>
      </c>
      <c r="AH541" s="288">
        <f t="shared" ref="AH541" si="1185">BD541/AI541</f>
        <v>194.97622377622378</v>
      </c>
      <c r="AI541" s="287">
        <f t="shared" si="1049"/>
        <v>143</v>
      </c>
      <c r="AJ541" s="284">
        <f t="shared" si="1049"/>
        <v>331</v>
      </c>
      <c r="AK541" s="284">
        <f t="shared" si="1049"/>
        <v>378</v>
      </c>
      <c r="AL541" s="284">
        <f t="shared" si="1015"/>
        <v>0</v>
      </c>
      <c r="AM541" s="284">
        <f t="shared" si="1015"/>
        <v>0</v>
      </c>
      <c r="AN541" s="284">
        <f t="shared" si="1050"/>
        <v>0</v>
      </c>
      <c r="AO541" s="284">
        <f t="shared" si="1050"/>
        <v>0</v>
      </c>
      <c r="AP541" s="291">
        <f t="shared" si="1100"/>
        <v>0</v>
      </c>
      <c r="AQ541" s="291">
        <f t="shared" si="1100"/>
        <v>0</v>
      </c>
      <c r="AR541" s="292"/>
      <c r="AS541" s="292"/>
      <c r="AT541" s="292"/>
      <c r="AU541" s="292"/>
      <c r="AV541" s="286">
        <f t="shared" si="1128"/>
        <v>0</v>
      </c>
      <c r="AW541" s="286">
        <f t="shared" si="1128"/>
        <v>0</v>
      </c>
      <c r="AX541" s="286">
        <f t="shared" si="1128"/>
        <v>0</v>
      </c>
      <c r="AY541" s="286">
        <f t="shared" si="1128"/>
        <v>0</v>
      </c>
      <c r="AZ541" s="286">
        <f t="shared" si="1128"/>
        <v>0</v>
      </c>
      <c r="BA541" s="286">
        <f t="shared" si="1128"/>
        <v>0</v>
      </c>
      <c r="BB541" s="150"/>
      <c r="BC541" s="287">
        <f t="shared" si="1129"/>
        <v>20765</v>
      </c>
      <c r="BD541" s="287">
        <f t="shared" si="1129"/>
        <v>27881.599999999999</v>
      </c>
      <c r="BE541" s="333">
        <f t="shared" si="1129"/>
        <v>102117</v>
      </c>
      <c r="BF541" s="333">
        <f t="shared" si="1129"/>
        <v>87820</v>
      </c>
      <c r="BG541" s="333">
        <f t="shared" si="1129"/>
        <v>149625</v>
      </c>
      <c r="BH541" s="333">
        <f t="shared" si="1129"/>
        <v>78512</v>
      </c>
      <c r="BI541" s="333">
        <f t="shared" si="1129"/>
        <v>31688</v>
      </c>
      <c r="BJ541" s="333">
        <f t="shared" si="1129"/>
        <v>230448.4</v>
      </c>
      <c r="BK541" s="333">
        <f t="shared" si="1129"/>
        <v>8943.7000000000007</v>
      </c>
      <c r="BL541" s="333">
        <f t="shared" si="1129"/>
        <v>8129</v>
      </c>
      <c r="BM541" s="333">
        <f t="shared" si="1129"/>
        <v>13454.4</v>
      </c>
      <c r="BN541" s="334">
        <f t="shared" si="1097"/>
        <v>10</v>
      </c>
      <c r="BO541" s="87">
        <f t="shared" ref="BO541" si="1186">VALUE(LEFT(C541,4)+IF($BN541&lt;4,1,0))</f>
        <v>2025</v>
      </c>
      <c r="BP541" s="87"/>
    </row>
    <row r="542" spans="1:68" s="35" customFormat="1" ht="9.9499999999999993" customHeight="1" x14ac:dyDescent="0.2">
      <c r="A542" s="87" t="str">
        <f t="shared" ref="A542" si="1187">CONCATENATE(C542,G542,BN542)</f>
        <v>2025-26E4000000811</v>
      </c>
      <c r="B542" s="87" t="str">
        <f t="shared" si="1083"/>
        <v>Y60</v>
      </c>
      <c r="C542" s="87" t="str">
        <f t="shared" ref="C542" si="1188">IF(D542=D$186,LEFT(C541,4)+1&amp;"-"&amp;RIGHT(C541,2)+1,C541)</f>
        <v>2025-26</v>
      </c>
      <c r="D542" s="35" t="s">
        <v>522</v>
      </c>
      <c r="F542" s="86" t="str">
        <f t="shared" si="1085"/>
        <v>Y60</v>
      </c>
      <c r="G542" s="86" t="str">
        <f t="shared" si="1085"/>
        <v>E40000008</v>
      </c>
      <c r="H542" s="87" t="str">
        <f t="shared" si="1085"/>
        <v>Midlands</v>
      </c>
      <c r="I542" s="292">
        <f t="shared" si="1032"/>
        <v>577</v>
      </c>
      <c r="J542" s="292">
        <f t="shared" si="1032"/>
        <v>152</v>
      </c>
      <c r="K542" s="292">
        <f t="shared" si="1032"/>
        <v>71</v>
      </c>
      <c r="L542" s="292">
        <f t="shared" si="1032"/>
        <v>39</v>
      </c>
      <c r="M542" s="292">
        <f t="shared" si="1099"/>
        <v>583</v>
      </c>
      <c r="N542" s="292">
        <f t="shared" si="1099"/>
        <v>46</v>
      </c>
      <c r="O542" s="292">
        <f t="shared" si="1099"/>
        <v>76</v>
      </c>
      <c r="P542" s="292">
        <f t="shared" si="1099"/>
        <v>22</v>
      </c>
      <c r="Q542" s="292">
        <f t="shared" si="1033"/>
        <v>209</v>
      </c>
      <c r="R542" s="292">
        <f t="shared" si="1033"/>
        <v>171</v>
      </c>
      <c r="S542" s="292">
        <f t="shared" si="997"/>
        <v>1631</v>
      </c>
      <c r="T542" s="293">
        <f t="shared" si="1034"/>
        <v>896</v>
      </c>
      <c r="U542" s="290">
        <f t="shared" ref="U542" si="1189">BE542/T542</f>
        <v>103.92031250000001</v>
      </c>
      <c r="V542" s="290">
        <f t="shared" ref="V542" si="1190">BF542/T542</f>
        <v>90.3125</v>
      </c>
      <c r="W542" s="290">
        <f t="shared" ref="W542" si="1191">BG542/T542</f>
        <v>154.9375</v>
      </c>
      <c r="X542" s="289">
        <f t="shared" si="1038"/>
        <v>1018</v>
      </c>
      <c r="Y542" s="290">
        <f t="shared" ref="Y542" si="1192">IFERROR(BH542/X542,"-")</f>
        <v>88.917485265225935</v>
      </c>
      <c r="Z542" s="290">
        <f t="shared" ref="Z542" si="1193">IFERROR(BI542/X542,"-")</f>
        <v>32.475442043222003</v>
      </c>
      <c r="AA542" s="290">
        <f t="shared" ref="AA542" si="1194">IFERROR(BJ542/X542,"-")</f>
        <v>256.04950884086446</v>
      </c>
      <c r="AB542" s="289">
        <f t="shared" si="1042"/>
        <v>176</v>
      </c>
      <c r="AC542" s="290">
        <f t="shared" ref="AC542" si="1195">IFERROR(BK542/AB542,"-")</f>
        <v>67.62954545454545</v>
      </c>
      <c r="AD542" s="290">
        <f t="shared" ref="AD542" si="1196">IFERROR(BL542/AB542,"-")</f>
        <v>53.954545454545453</v>
      </c>
      <c r="AE542" s="290">
        <f t="shared" ref="AE542" si="1197">IFERROR(BM542/AB542,"-")</f>
        <v>103.09772727272728</v>
      </c>
      <c r="AF542" s="287">
        <f t="shared" si="1046"/>
        <v>208</v>
      </c>
      <c r="AG542" s="288">
        <f t="shared" ref="AG542" si="1198">BC542/AI542</f>
        <v>150.21192054503314</v>
      </c>
      <c r="AH542" s="288">
        <f t="shared" ref="AH542" si="1199">BD542/AI542</f>
        <v>210.46092715231791</v>
      </c>
      <c r="AI542" s="287">
        <f t="shared" si="1049"/>
        <v>151</v>
      </c>
      <c r="AJ542" s="284">
        <f t="shared" si="1049"/>
        <v>0</v>
      </c>
      <c r="AK542" s="284">
        <f t="shared" si="1049"/>
        <v>0</v>
      </c>
      <c r="AL542" s="284">
        <f t="shared" si="1015"/>
        <v>0</v>
      </c>
      <c r="AM542" s="284">
        <f t="shared" si="1015"/>
        <v>0</v>
      </c>
      <c r="AN542" s="284">
        <f t="shared" si="1050"/>
        <v>0</v>
      </c>
      <c r="AO542" s="284">
        <f t="shared" si="1050"/>
        <v>0</v>
      </c>
      <c r="AP542" s="291">
        <f t="shared" si="1100"/>
        <v>0</v>
      </c>
      <c r="AQ542" s="291">
        <f t="shared" si="1100"/>
        <v>0</v>
      </c>
      <c r="AR542" s="292"/>
      <c r="AS542" s="292"/>
      <c r="AT542" s="292"/>
      <c r="AU542" s="292"/>
      <c r="AV542" s="286">
        <f t="shared" si="1128"/>
        <v>0</v>
      </c>
      <c r="AW542" s="286">
        <f t="shared" si="1128"/>
        <v>0</v>
      </c>
      <c r="AX542" s="286">
        <f t="shared" si="1128"/>
        <v>0</v>
      </c>
      <c r="AY542" s="286">
        <f t="shared" si="1128"/>
        <v>0</v>
      </c>
      <c r="AZ542" s="286">
        <f t="shared" si="1128"/>
        <v>0</v>
      </c>
      <c r="BA542" s="286">
        <f t="shared" si="1128"/>
        <v>0</v>
      </c>
      <c r="BB542" s="150"/>
      <c r="BC542" s="287">
        <f t="shared" si="1129"/>
        <v>22682.000002300003</v>
      </c>
      <c r="BD542" s="287">
        <f t="shared" si="1129"/>
        <v>31779.600000000002</v>
      </c>
      <c r="BE542" s="333">
        <f t="shared" si="1129"/>
        <v>93112.6</v>
      </c>
      <c r="BF542" s="333">
        <f t="shared" si="1129"/>
        <v>80920</v>
      </c>
      <c r="BG542" s="333">
        <f t="shared" si="1129"/>
        <v>138824</v>
      </c>
      <c r="BH542" s="333">
        <f t="shared" si="1129"/>
        <v>90518</v>
      </c>
      <c r="BI542" s="333">
        <f t="shared" si="1129"/>
        <v>33060</v>
      </c>
      <c r="BJ542" s="333">
        <f t="shared" si="1129"/>
        <v>260658.40000000002</v>
      </c>
      <c r="BK542" s="333">
        <f t="shared" si="1129"/>
        <v>11902.8</v>
      </c>
      <c r="BL542" s="333">
        <f t="shared" si="1129"/>
        <v>9496</v>
      </c>
      <c r="BM542" s="333">
        <f t="shared" si="1129"/>
        <v>18145.2</v>
      </c>
      <c r="BN542" s="334">
        <f t="shared" si="1097"/>
        <v>11</v>
      </c>
      <c r="BO542" s="87">
        <f t="shared" ref="BO542" si="1200">VALUE(LEFT(C542,4)+IF($BN542&lt;4,1,0))</f>
        <v>2025</v>
      </c>
      <c r="BP542" s="87"/>
    </row>
    <row r="543" spans="1:68" s="35" customFormat="1" ht="9.9499999999999993" customHeight="1" x14ac:dyDescent="0.2">
      <c r="A543" s="87" t="str">
        <f t="shared" ref="A543:A544" si="1201">CONCATENATE(C543,G543,BN543)</f>
        <v>2025-26E4000000812</v>
      </c>
      <c r="B543" s="87" t="str">
        <f t="shared" si="1083"/>
        <v>Y60</v>
      </c>
      <c r="C543" s="87" t="str">
        <f t="shared" ref="C543:C544" si="1202">IF(D543=D$186,LEFT(C542,4)+1&amp;"-"&amp;RIGHT(C542,2)+1,C542)</f>
        <v>2025-26</v>
      </c>
      <c r="D543" s="35" t="s">
        <v>523</v>
      </c>
      <c r="F543" s="86" t="str">
        <f t="shared" si="1085"/>
        <v>Y60</v>
      </c>
      <c r="G543" s="86" t="str">
        <f t="shared" si="1085"/>
        <v>E40000008</v>
      </c>
      <c r="H543" s="87" t="str">
        <f t="shared" si="1085"/>
        <v>Midlands</v>
      </c>
      <c r="I543" s="292">
        <f t="shared" si="1032"/>
        <v>594</v>
      </c>
      <c r="J543" s="292">
        <f t="shared" si="1032"/>
        <v>146</v>
      </c>
      <c r="K543" s="292">
        <f t="shared" si="1032"/>
        <v>79</v>
      </c>
      <c r="L543" s="292">
        <f t="shared" si="1032"/>
        <v>36</v>
      </c>
      <c r="M543" s="292">
        <f t="shared" si="1099"/>
        <v>592</v>
      </c>
      <c r="N543" s="292">
        <f t="shared" si="1099"/>
        <v>43</v>
      </c>
      <c r="O543" s="292">
        <f t="shared" si="1099"/>
        <v>79</v>
      </c>
      <c r="P543" s="292">
        <f t="shared" si="1099"/>
        <v>20</v>
      </c>
      <c r="Q543" s="292">
        <f t="shared" si="1033"/>
        <v>0</v>
      </c>
      <c r="R543" s="292">
        <f t="shared" si="1033"/>
        <v>0</v>
      </c>
      <c r="S543" s="292">
        <f t="shared" si="997"/>
        <v>1802</v>
      </c>
      <c r="T543" s="293">
        <f t="shared" si="1034"/>
        <v>931</v>
      </c>
      <c r="U543" s="290">
        <f t="shared" ref="U543:U544" si="1203">BE543/T543</f>
        <v>99.800966702470461</v>
      </c>
      <c r="V543" s="290">
        <f t="shared" ref="V543:V544" si="1204">BF543/T543</f>
        <v>83.872180451127818</v>
      </c>
      <c r="W543" s="290">
        <f t="shared" ref="W543:W544" si="1205">BG543/T543</f>
        <v>152.41976369495165</v>
      </c>
      <c r="X543" s="289">
        <f t="shared" si="1038"/>
        <v>984</v>
      </c>
      <c r="Y543" s="290">
        <f t="shared" ref="Y543:Y544" si="1206">IFERROR(BH543/X543,"-")</f>
        <v>93.003658536585377</v>
      </c>
      <c r="Z543" s="290">
        <f t="shared" ref="Z543:Z544" si="1207">IFERROR(BI543/X543,"-")</f>
        <v>33.646341463414636</v>
      </c>
      <c r="AA543" s="290">
        <f t="shared" ref="AA543:AA544" si="1208">IFERROR(BJ543/X543,"-")</f>
        <v>262.48048780487801</v>
      </c>
      <c r="AB543" s="289">
        <f t="shared" si="1042"/>
        <v>159</v>
      </c>
      <c r="AC543" s="290">
        <f t="shared" ref="AC543:AC544" si="1209">IFERROR(BK543/AB543,"-")</f>
        <v>62.731446540880498</v>
      </c>
      <c r="AD543" s="290">
        <f t="shared" ref="AD543:AD544" si="1210">IFERROR(BL543/AB543,"-")</f>
        <v>55.446540880503143</v>
      </c>
      <c r="AE543" s="290">
        <f t="shared" ref="AE543:AE544" si="1211">IFERROR(BM543/AB543,"-")</f>
        <v>94.623899371069186</v>
      </c>
      <c r="AF543" s="287">
        <f t="shared" si="1046"/>
        <v>178</v>
      </c>
      <c r="AG543" s="288">
        <f t="shared" ref="AG543:AG544" si="1212">BC543/AI543</f>
        <v>147.71621620202703</v>
      </c>
      <c r="AH543" s="288">
        <f t="shared" ref="AH543:AH544" si="1213">BD543/AI543</f>
        <v>209.03513513513514</v>
      </c>
      <c r="AI543" s="287">
        <f t="shared" si="1049"/>
        <v>148</v>
      </c>
      <c r="AJ543" s="284">
        <f t="shared" si="1049"/>
        <v>0</v>
      </c>
      <c r="AK543" s="284">
        <f t="shared" si="1049"/>
        <v>0</v>
      </c>
      <c r="AL543" s="284">
        <f t="shared" si="1015"/>
        <v>311</v>
      </c>
      <c r="AM543" s="284">
        <f t="shared" si="1015"/>
        <v>600</v>
      </c>
      <c r="AN543" s="284">
        <f t="shared" si="1050"/>
        <v>0</v>
      </c>
      <c r="AO543" s="284">
        <f t="shared" si="1050"/>
        <v>0</v>
      </c>
      <c r="AP543" s="291">
        <f t="shared" si="1100"/>
        <v>0</v>
      </c>
      <c r="AQ543" s="291">
        <f t="shared" si="1100"/>
        <v>0</v>
      </c>
      <c r="AR543" s="292"/>
      <c r="AS543" s="292"/>
      <c r="AT543" s="292"/>
      <c r="AU543" s="292"/>
      <c r="AV543" s="286">
        <f t="shared" si="1128"/>
        <v>0</v>
      </c>
      <c r="AW543" s="286">
        <f t="shared" si="1128"/>
        <v>0</v>
      </c>
      <c r="AX543" s="286">
        <f t="shared" si="1128"/>
        <v>0</v>
      </c>
      <c r="AY543" s="286">
        <f t="shared" si="1128"/>
        <v>0</v>
      </c>
      <c r="AZ543" s="286">
        <f t="shared" si="1128"/>
        <v>0</v>
      </c>
      <c r="BA543" s="286">
        <f t="shared" si="1128"/>
        <v>0</v>
      </c>
      <c r="BB543" s="150"/>
      <c r="BC543" s="287">
        <f t="shared" si="1129"/>
        <v>21861.999997899999</v>
      </c>
      <c r="BD543" s="287">
        <f t="shared" si="1129"/>
        <v>30937.200000000001</v>
      </c>
      <c r="BE543" s="333">
        <f t="shared" si="1129"/>
        <v>92914.7</v>
      </c>
      <c r="BF543" s="333">
        <f t="shared" si="1129"/>
        <v>78085</v>
      </c>
      <c r="BG543" s="333">
        <f t="shared" si="1129"/>
        <v>141902.79999999999</v>
      </c>
      <c r="BH543" s="333">
        <f t="shared" si="1129"/>
        <v>91515.6</v>
      </c>
      <c r="BI543" s="333">
        <f t="shared" si="1129"/>
        <v>33108</v>
      </c>
      <c r="BJ543" s="333">
        <f t="shared" si="1129"/>
        <v>258280.8</v>
      </c>
      <c r="BK543" s="333">
        <f t="shared" si="1129"/>
        <v>9974.2999999999993</v>
      </c>
      <c r="BL543" s="333">
        <f t="shared" si="1129"/>
        <v>8816</v>
      </c>
      <c r="BM543" s="333">
        <f t="shared" si="1129"/>
        <v>15045.2</v>
      </c>
      <c r="BN543" s="334">
        <f t="shared" si="1097"/>
        <v>12</v>
      </c>
      <c r="BO543" s="87">
        <f t="shared" ref="BO543:BO544" si="1214">VALUE(LEFT(C543,4)+IF($BN543&lt;4,1,0))</f>
        <v>2025</v>
      </c>
      <c r="BP543" s="87"/>
    </row>
    <row r="544" spans="1:68" s="35" customFormat="1" ht="9.9499999999999993" customHeight="1" x14ac:dyDescent="0.2">
      <c r="A544" s="87" t="str">
        <f t="shared" si="1201"/>
        <v>2025-26E400000081</v>
      </c>
      <c r="B544" s="87" t="str">
        <f t="shared" si="1083"/>
        <v>Y60</v>
      </c>
      <c r="C544" s="87" t="str">
        <f t="shared" si="1202"/>
        <v>2025-26</v>
      </c>
      <c r="D544" s="35" t="s">
        <v>524</v>
      </c>
      <c r="F544" s="86" t="str">
        <f t="shared" si="1085"/>
        <v>Y60</v>
      </c>
      <c r="G544" s="86" t="str">
        <f t="shared" si="1085"/>
        <v>E40000008</v>
      </c>
      <c r="H544" s="87" t="str">
        <f t="shared" si="1085"/>
        <v>Midlands</v>
      </c>
      <c r="I544" s="292">
        <f t="shared" si="1032"/>
        <v>657</v>
      </c>
      <c r="J544" s="292">
        <f t="shared" si="1032"/>
        <v>160</v>
      </c>
      <c r="K544" s="292">
        <f t="shared" si="1032"/>
        <v>86</v>
      </c>
      <c r="L544" s="292">
        <f t="shared" si="1032"/>
        <v>41</v>
      </c>
      <c r="M544" s="292">
        <f t="shared" si="1099"/>
        <v>662</v>
      </c>
      <c r="N544" s="292">
        <f t="shared" si="1099"/>
        <v>42</v>
      </c>
      <c r="O544" s="292">
        <f t="shared" si="1099"/>
        <v>87</v>
      </c>
      <c r="P544" s="292">
        <f t="shared" si="1099"/>
        <v>25</v>
      </c>
      <c r="Q544" s="292">
        <f t="shared" si="1033"/>
        <v>0</v>
      </c>
      <c r="R544" s="292">
        <f t="shared" si="1033"/>
        <v>0</v>
      </c>
      <c r="S544" s="292">
        <f t="shared" si="997"/>
        <v>1954</v>
      </c>
      <c r="T544" s="293">
        <f t="shared" si="1034"/>
        <v>936</v>
      </c>
      <c r="U544" s="290">
        <f t="shared" si="1203"/>
        <v>106.56228632478631</v>
      </c>
      <c r="V544" s="290">
        <f t="shared" si="1204"/>
        <v>88.663461538461533</v>
      </c>
      <c r="W544" s="290">
        <f t="shared" si="1205"/>
        <v>166.35363247863248</v>
      </c>
      <c r="X544" s="289">
        <f t="shared" si="1038"/>
        <v>981</v>
      </c>
      <c r="Y544" s="290">
        <f t="shared" si="1206"/>
        <v>93.927522935779805</v>
      </c>
      <c r="Z544" s="290">
        <f t="shared" si="1207"/>
        <v>34.49235474006116</v>
      </c>
      <c r="AA544" s="290">
        <f t="shared" si="1208"/>
        <v>269.80917431192665</v>
      </c>
      <c r="AB544" s="289">
        <f t="shared" si="1042"/>
        <v>165</v>
      </c>
      <c r="AC544" s="290">
        <f t="shared" si="1209"/>
        <v>70.574545454545444</v>
      </c>
      <c r="AD544" s="290">
        <f t="shared" si="1210"/>
        <v>57.472727272727276</v>
      </c>
      <c r="AE544" s="290">
        <f t="shared" si="1211"/>
        <v>131.51272727272726</v>
      </c>
      <c r="AF544" s="287">
        <f t="shared" si="1046"/>
        <v>207</v>
      </c>
      <c r="AG544" s="288">
        <f t="shared" si="1212"/>
        <v>145.71974522675157</v>
      </c>
      <c r="AH544" s="288">
        <f t="shared" si="1213"/>
        <v>210.86751592356686</v>
      </c>
      <c r="AI544" s="287">
        <f t="shared" si="1049"/>
        <v>157</v>
      </c>
      <c r="AJ544" s="284">
        <f t="shared" si="1049"/>
        <v>331</v>
      </c>
      <c r="AK544" s="284">
        <f t="shared" si="1049"/>
        <v>355</v>
      </c>
      <c r="AL544" s="284">
        <f t="shared" si="1015"/>
        <v>0</v>
      </c>
      <c r="AM544" s="284">
        <f t="shared" si="1015"/>
        <v>0</v>
      </c>
      <c r="AN544" s="284">
        <f t="shared" si="1050"/>
        <v>0</v>
      </c>
      <c r="AO544" s="284">
        <f t="shared" si="1050"/>
        <v>0</v>
      </c>
      <c r="AP544" s="291">
        <f t="shared" si="1100"/>
        <v>0</v>
      </c>
      <c r="AQ544" s="291">
        <f t="shared" si="1100"/>
        <v>0</v>
      </c>
      <c r="AR544" s="292"/>
      <c r="AS544" s="292"/>
      <c r="AT544" s="292"/>
      <c r="AU544" s="292"/>
      <c r="AV544" s="286">
        <f t="shared" si="1128"/>
        <v>0</v>
      </c>
      <c r="AW544" s="286">
        <f t="shared" si="1128"/>
        <v>0</v>
      </c>
      <c r="AX544" s="286">
        <f t="shared" si="1128"/>
        <v>0</v>
      </c>
      <c r="AY544" s="286">
        <f t="shared" si="1128"/>
        <v>0</v>
      </c>
      <c r="AZ544" s="286">
        <f t="shared" si="1128"/>
        <v>0</v>
      </c>
      <c r="BA544" s="286">
        <f t="shared" si="1128"/>
        <v>0</v>
      </c>
      <c r="BB544" s="150"/>
      <c r="BC544" s="287">
        <f t="shared" si="1129"/>
        <v>22878.000000599997</v>
      </c>
      <c r="BD544" s="287">
        <f t="shared" si="1129"/>
        <v>33106.199999999997</v>
      </c>
      <c r="BE544" s="333">
        <f t="shared" si="1129"/>
        <v>99742.299999999988</v>
      </c>
      <c r="BF544" s="333">
        <f t="shared" si="1129"/>
        <v>82989</v>
      </c>
      <c r="BG544" s="333">
        <f t="shared" si="1129"/>
        <v>155707</v>
      </c>
      <c r="BH544" s="333">
        <f t="shared" si="1129"/>
        <v>92142.9</v>
      </c>
      <c r="BI544" s="333">
        <f t="shared" si="1129"/>
        <v>33837</v>
      </c>
      <c r="BJ544" s="333">
        <f t="shared" si="1129"/>
        <v>264682.80000000005</v>
      </c>
      <c r="BK544" s="333">
        <f t="shared" si="1129"/>
        <v>11644.8</v>
      </c>
      <c r="BL544" s="333">
        <f t="shared" si="1129"/>
        <v>9483</v>
      </c>
      <c r="BM544" s="333">
        <f t="shared" si="1129"/>
        <v>21699.599999999999</v>
      </c>
      <c r="BN544" s="334">
        <f t="shared" si="1097"/>
        <v>1</v>
      </c>
      <c r="BO544" s="87">
        <f t="shared" si="1214"/>
        <v>2026</v>
      </c>
      <c r="BP544" s="87"/>
    </row>
    <row r="545" spans="1:69" s="35" customFormat="1" ht="9.9499999999999993" customHeight="1" x14ac:dyDescent="0.2">
      <c r="A545" s="87" t="str">
        <f t="shared" ref="A545" si="1215">CONCATENATE(C545,G545,BN545)</f>
        <v>2025-26E400000082</v>
      </c>
      <c r="B545" s="87" t="str">
        <f t="shared" si="1083"/>
        <v>Y60</v>
      </c>
      <c r="C545" s="87" t="str">
        <f t="shared" ref="C545" si="1216">IF(D545=D$186,LEFT(C544,4)+1&amp;"-"&amp;RIGHT(C544,2)+1,C544)</f>
        <v>2025-26</v>
      </c>
      <c r="D545" s="35" t="s">
        <v>525</v>
      </c>
      <c r="F545" s="86" t="str">
        <f t="shared" si="1085"/>
        <v>Y60</v>
      </c>
      <c r="G545" s="86" t="str">
        <f t="shared" si="1085"/>
        <v>E40000008</v>
      </c>
      <c r="H545" s="87" t="str">
        <f t="shared" si="1085"/>
        <v>Midlands</v>
      </c>
      <c r="I545" s="292">
        <f t="shared" si="1032"/>
        <v>524</v>
      </c>
      <c r="J545" s="292">
        <f t="shared" si="1032"/>
        <v>137</v>
      </c>
      <c r="K545" s="292">
        <f t="shared" si="1032"/>
        <v>66</v>
      </c>
      <c r="L545" s="292">
        <f t="shared" si="1032"/>
        <v>25</v>
      </c>
      <c r="M545" s="292">
        <f t="shared" si="1099"/>
        <v>517</v>
      </c>
      <c r="N545" s="292">
        <f t="shared" si="1099"/>
        <v>38</v>
      </c>
      <c r="O545" s="292">
        <f t="shared" si="1099"/>
        <v>65</v>
      </c>
      <c r="P545" s="292">
        <f t="shared" si="1099"/>
        <v>16</v>
      </c>
      <c r="Q545" s="292">
        <f t="shared" si="1033"/>
        <v>191</v>
      </c>
      <c r="R545" s="292">
        <f t="shared" si="1033"/>
        <v>169</v>
      </c>
      <c r="S545" s="292">
        <f t="shared" si="997"/>
        <v>1563</v>
      </c>
      <c r="T545" s="293">
        <f t="shared" si="1034"/>
        <v>0</v>
      </c>
      <c r="U545" s="290" t="e">
        <f t="shared" ref="U545" si="1217">BE545/T545</f>
        <v>#DIV/0!</v>
      </c>
      <c r="V545" s="290" t="e">
        <f t="shared" ref="V545" si="1218">BF545/T545</f>
        <v>#DIV/0!</v>
      </c>
      <c r="W545" s="290" t="e">
        <f t="shared" ref="W545" si="1219">BG545/T545</f>
        <v>#DIV/0!</v>
      </c>
      <c r="X545" s="289">
        <f t="shared" si="1038"/>
        <v>0</v>
      </c>
      <c r="Y545" s="290" t="str">
        <f t="shared" ref="Y545" si="1220">IFERROR(BH545/X545,"-")</f>
        <v>-</v>
      </c>
      <c r="Z545" s="290" t="str">
        <f t="shared" ref="Z545" si="1221">IFERROR(BI545/X545,"-")</f>
        <v>-</v>
      </c>
      <c r="AA545" s="290" t="str">
        <f t="shared" ref="AA545" si="1222">IFERROR(BJ545/X545,"-")</f>
        <v>-</v>
      </c>
      <c r="AB545" s="289">
        <f t="shared" si="1042"/>
        <v>0</v>
      </c>
      <c r="AC545" s="290" t="str">
        <f t="shared" ref="AC545" si="1223">IFERROR(BK545/AB545,"-")</f>
        <v>-</v>
      </c>
      <c r="AD545" s="290" t="str">
        <f t="shared" ref="AD545" si="1224">IFERROR(BL545/AB545,"-")</f>
        <v>-</v>
      </c>
      <c r="AE545" s="290" t="str">
        <f t="shared" ref="AE545" si="1225">IFERROR(BM545/AB545,"-")</f>
        <v>-</v>
      </c>
      <c r="AF545" s="287">
        <f t="shared" si="1046"/>
        <v>214</v>
      </c>
      <c r="AG545" s="288">
        <f t="shared" ref="AG545" si="1226">BC545/AI545</f>
        <v>146.05161289612903</v>
      </c>
      <c r="AH545" s="288">
        <f t="shared" ref="AH545" si="1227">BD545/AI545</f>
        <v>213.64903225806455</v>
      </c>
      <c r="AI545" s="287">
        <f t="shared" si="1049"/>
        <v>155</v>
      </c>
      <c r="AJ545" s="284">
        <f t="shared" si="1049"/>
        <v>0</v>
      </c>
      <c r="AK545" s="284">
        <f t="shared" si="1049"/>
        <v>0</v>
      </c>
      <c r="AL545" s="284">
        <f t="shared" si="1015"/>
        <v>0</v>
      </c>
      <c r="AM545" s="284">
        <f t="shared" si="1015"/>
        <v>0</v>
      </c>
      <c r="AN545" s="284">
        <f t="shared" si="1050"/>
        <v>0</v>
      </c>
      <c r="AO545" s="284">
        <f t="shared" si="1050"/>
        <v>0</v>
      </c>
      <c r="AP545" s="291">
        <f t="shared" si="1100"/>
        <v>0</v>
      </c>
      <c r="AQ545" s="291">
        <f t="shared" si="1100"/>
        <v>0</v>
      </c>
      <c r="AR545" s="292"/>
      <c r="AS545" s="292"/>
      <c r="AT545" s="292"/>
      <c r="AU545" s="292"/>
      <c r="AV545" s="286">
        <f t="shared" si="1128"/>
        <v>0</v>
      </c>
      <c r="AW545" s="286">
        <f t="shared" si="1128"/>
        <v>0</v>
      </c>
      <c r="AX545" s="286">
        <f t="shared" si="1128"/>
        <v>0</v>
      </c>
      <c r="AY545" s="286">
        <f t="shared" si="1128"/>
        <v>0</v>
      </c>
      <c r="AZ545" s="286">
        <f t="shared" si="1128"/>
        <v>0</v>
      </c>
      <c r="BA545" s="286">
        <f t="shared" si="1128"/>
        <v>0</v>
      </c>
      <c r="BB545" s="150"/>
      <c r="BC545" s="287">
        <f t="shared" si="1129"/>
        <v>22637.999998899999</v>
      </c>
      <c r="BD545" s="287">
        <f t="shared" si="1129"/>
        <v>33115.600000000006</v>
      </c>
      <c r="BE545" s="333">
        <f t="shared" si="1129"/>
        <v>0</v>
      </c>
      <c r="BF545" s="333">
        <f t="shared" si="1129"/>
        <v>0</v>
      </c>
      <c r="BG545" s="333">
        <f t="shared" si="1129"/>
        <v>0</v>
      </c>
      <c r="BH545" s="333">
        <f t="shared" si="1129"/>
        <v>0</v>
      </c>
      <c r="BI545" s="333">
        <f t="shared" si="1129"/>
        <v>0</v>
      </c>
      <c r="BJ545" s="333">
        <f t="shared" si="1129"/>
        <v>0</v>
      </c>
      <c r="BK545" s="333">
        <f t="shared" si="1129"/>
        <v>0</v>
      </c>
      <c r="BL545" s="333">
        <f t="shared" si="1129"/>
        <v>0</v>
      </c>
      <c r="BM545" s="333">
        <f t="shared" si="1129"/>
        <v>0</v>
      </c>
      <c r="BN545" s="334">
        <f t="shared" si="1097"/>
        <v>2</v>
      </c>
      <c r="BO545" s="87">
        <f t="shared" ref="BO545" si="1228">VALUE(LEFT(C545,4)+IF($BN545&lt;4,1,0))</f>
        <v>2026</v>
      </c>
      <c r="BP545" s="87"/>
    </row>
    <row r="546" spans="1:69" s="35" customFormat="1" ht="9.9499999999999993" customHeight="1" x14ac:dyDescent="0.2">
      <c r="A546" s="87" t="str">
        <f t="shared" ref="A546" si="1229">CONCATENATE(C546,G546,BN546)</f>
        <v>2025-26E400000083</v>
      </c>
      <c r="B546" s="87" t="str">
        <f t="shared" si="1083"/>
        <v>Y60</v>
      </c>
      <c r="C546" s="87" t="str">
        <f t="shared" ref="C546" si="1230">IF(D546=D$186,LEFT(C545,4)+1&amp;"-"&amp;RIGHT(C545,2)+1,C545)</f>
        <v>2025-26</v>
      </c>
      <c r="D546" s="35" t="s">
        <v>526</v>
      </c>
      <c r="F546" s="86" t="str">
        <f t="shared" si="1085"/>
        <v>Y60</v>
      </c>
      <c r="G546" s="86" t="str">
        <f t="shared" si="1085"/>
        <v>E40000008</v>
      </c>
      <c r="H546" s="87" t="str">
        <f t="shared" si="1085"/>
        <v>Midlands</v>
      </c>
      <c r="I546" s="292">
        <f t="shared" si="1032"/>
        <v>537</v>
      </c>
      <c r="J546" s="292">
        <f t="shared" si="1032"/>
        <v>125</v>
      </c>
      <c r="K546" s="292">
        <f t="shared" si="1032"/>
        <v>72</v>
      </c>
      <c r="L546" s="292">
        <f t="shared" si="1032"/>
        <v>34</v>
      </c>
      <c r="M546" s="292">
        <f t="shared" si="1099"/>
        <v>538</v>
      </c>
      <c r="N546" s="292">
        <f t="shared" si="1099"/>
        <v>45</v>
      </c>
      <c r="O546" s="292">
        <f t="shared" si="1099"/>
        <v>74</v>
      </c>
      <c r="P546" s="292">
        <f t="shared" si="1099"/>
        <v>25</v>
      </c>
      <c r="Q546" s="292">
        <f t="shared" si="1033"/>
        <v>0</v>
      </c>
      <c r="R546" s="292">
        <f t="shared" si="1033"/>
        <v>0</v>
      </c>
      <c r="S546" s="292">
        <f t="shared" si="997"/>
        <v>1561</v>
      </c>
      <c r="T546" s="293">
        <f t="shared" si="1034"/>
        <v>922</v>
      </c>
      <c r="U546" s="290">
        <f t="shared" ref="U546" si="1231">BE546/T546</f>
        <v>89.571149674620401</v>
      </c>
      <c r="V546" s="290">
        <f t="shared" ref="V546" si="1232">BF546/T546</f>
        <v>80.069414316702819</v>
      </c>
      <c r="W546" s="290">
        <f t="shared" ref="W546" si="1233">BG546/T546</f>
        <v>132.66832971800432</v>
      </c>
      <c r="X546" s="289">
        <f t="shared" si="1038"/>
        <v>920</v>
      </c>
      <c r="Y546" s="290">
        <f t="shared" ref="Y546" si="1234">IFERROR(BH546/X546,"-")</f>
        <v>84.621521739130458</v>
      </c>
      <c r="Z546" s="290">
        <f t="shared" ref="Z546" si="1235">IFERROR(BI546/X546,"-")</f>
        <v>34.030434782608694</v>
      </c>
      <c r="AA546" s="290">
        <f t="shared" ref="AA546" si="1236">IFERROR(BJ546/X546,"-")</f>
        <v>226.25043478260869</v>
      </c>
      <c r="AB546" s="289">
        <f t="shared" si="1042"/>
        <v>125</v>
      </c>
      <c r="AC546" s="290">
        <f t="shared" ref="AC546" si="1237">IFERROR(BK546/AB546,"-")</f>
        <v>66.003200000000007</v>
      </c>
      <c r="AD546" s="290">
        <f t="shared" ref="AD546" si="1238">IFERROR(BL546/AB546,"-")</f>
        <v>55.472000000000001</v>
      </c>
      <c r="AE546" s="290">
        <f t="shared" ref="AE546" si="1239">IFERROR(BM546/AB546,"-")</f>
        <v>104.2624</v>
      </c>
      <c r="AF546" s="287">
        <f t="shared" si="1046"/>
        <v>199</v>
      </c>
      <c r="AG546" s="288">
        <f t="shared" ref="AG546" si="1240">BC546/AI546</f>
        <v>153.11612904903225</v>
      </c>
      <c r="AH546" s="288">
        <f t="shared" ref="AH546" si="1241">BD546/AI546</f>
        <v>220.60774193548389</v>
      </c>
      <c r="AI546" s="287">
        <f t="shared" si="1049"/>
        <v>155</v>
      </c>
      <c r="AJ546" s="284">
        <f t="shared" si="1049"/>
        <v>0</v>
      </c>
      <c r="AK546" s="284">
        <f t="shared" si="1049"/>
        <v>0</v>
      </c>
      <c r="AL546" s="284">
        <f t="shared" si="1015"/>
        <v>313</v>
      </c>
      <c r="AM546" s="284">
        <f t="shared" si="1015"/>
        <v>600</v>
      </c>
      <c r="AN546" s="284">
        <f t="shared" si="1050"/>
        <v>0</v>
      </c>
      <c r="AO546" s="284">
        <f t="shared" si="1050"/>
        <v>0</v>
      </c>
      <c r="AP546" s="291">
        <f t="shared" si="1100"/>
        <v>0</v>
      </c>
      <c r="AQ546" s="291">
        <f t="shared" si="1100"/>
        <v>0</v>
      </c>
      <c r="AR546" s="292"/>
      <c r="AS546" s="292"/>
      <c r="AT546" s="292"/>
      <c r="AU546" s="292"/>
      <c r="AV546" s="286">
        <f t="shared" si="1128"/>
        <v>0</v>
      </c>
      <c r="AW546" s="286">
        <f t="shared" si="1128"/>
        <v>0</v>
      </c>
      <c r="AX546" s="286">
        <f t="shared" si="1128"/>
        <v>0</v>
      </c>
      <c r="AY546" s="286">
        <f t="shared" si="1128"/>
        <v>0</v>
      </c>
      <c r="AZ546" s="286">
        <f t="shared" si="1128"/>
        <v>0</v>
      </c>
      <c r="BA546" s="286">
        <f t="shared" si="1128"/>
        <v>0</v>
      </c>
      <c r="BB546" s="150"/>
      <c r="BC546" s="287">
        <f t="shared" si="1129"/>
        <v>23733.000002599998</v>
      </c>
      <c r="BD546" s="287">
        <f t="shared" si="1129"/>
        <v>34194.200000000004</v>
      </c>
      <c r="BE546" s="333">
        <f t="shared" si="1129"/>
        <v>82584.600000000006</v>
      </c>
      <c r="BF546" s="333">
        <f t="shared" si="1129"/>
        <v>73824</v>
      </c>
      <c r="BG546" s="333">
        <f t="shared" si="1129"/>
        <v>122320.19999999998</v>
      </c>
      <c r="BH546" s="333">
        <f t="shared" si="1129"/>
        <v>77851.800000000017</v>
      </c>
      <c r="BI546" s="333">
        <f t="shared" si="1129"/>
        <v>31308</v>
      </c>
      <c r="BJ546" s="333">
        <f t="shared" si="1129"/>
        <v>208150.39999999999</v>
      </c>
      <c r="BK546" s="333">
        <f t="shared" si="1129"/>
        <v>8250.4000000000015</v>
      </c>
      <c r="BL546" s="333">
        <f t="shared" si="1129"/>
        <v>6934</v>
      </c>
      <c r="BM546" s="333">
        <f t="shared" si="1129"/>
        <v>13032.8</v>
      </c>
      <c r="BN546" s="334">
        <f t="shared" si="1097"/>
        <v>3</v>
      </c>
      <c r="BO546" s="87">
        <f t="shared" ref="BO546" si="1242">VALUE(LEFT(C546,4)+IF($BN546&lt;4,1,0))</f>
        <v>2026</v>
      </c>
      <c r="BP546" s="87"/>
    </row>
    <row r="547" spans="1:69" s="35" customFormat="1" ht="10.5" customHeight="1" x14ac:dyDescent="0.2">
      <c r="A547" s="312"/>
      <c r="B547" s="198"/>
      <c r="C547" s="198"/>
      <c r="D547" s="198"/>
      <c r="E547" s="53"/>
      <c r="F547" s="316"/>
      <c r="G547" s="169"/>
      <c r="H547" s="198"/>
      <c r="I547" s="294"/>
      <c r="J547" s="294"/>
      <c r="K547" s="294"/>
      <c r="L547" s="294"/>
      <c r="M547" s="294"/>
      <c r="N547" s="294"/>
      <c r="O547" s="294"/>
      <c r="P547" s="294"/>
      <c r="Q547" s="294"/>
      <c r="R547" s="294"/>
      <c r="S547" s="294"/>
      <c r="T547" s="296"/>
      <c r="U547" s="297"/>
      <c r="V547" s="297"/>
      <c r="W547" s="297"/>
      <c r="X547" s="311"/>
      <c r="Y547" s="297"/>
      <c r="Z547" s="297"/>
      <c r="AA547" s="297"/>
      <c r="AB547" s="311"/>
      <c r="AC547" s="297"/>
      <c r="AD547" s="297"/>
      <c r="AE547" s="297"/>
      <c r="AF547" s="299"/>
      <c r="AG547" s="300"/>
      <c r="AH547" s="300"/>
      <c r="AI547" s="299"/>
      <c r="AJ547" s="295"/>
      <c r="AK547" s="295"/>
      <c r="AL547" s="295"/>
      <c r="AM547" s="295"/>
      <c r="AN547" s="295"/>
      <c r="AO547" s="295"/>
      <c r="AP547" s="302"/>
      <c r="AQ547" s="302"/>
      <c r="AR547" s="294"/>
      <c r="AS547" s="294"/>
      <c r="AT547" s="294"/>
      <c r="AU547" s="294"/>
      <c r="AV547" s="298"/>
      <c r="AW547" s="298"/>
      <c r="AX547" s="298"/>
      <c r="AY547" s="298"/>
      <c r="AZ547" s="298"/>
      <c r="BA547" s="298"/>
      <c r="BB547" s="232"/>
      <c r="BC547" s="299"/>
      <c r="BD547" s="299"/>
      <c r="BE547" s="301"/>
      <c r="BF547" s="301"/>
      <c r="BG547" s="301"/>
      <c r="BH547" s="301"/>
      <c r="BI547" s="301"/>
      <c r="BJ547" s="301"/>
      <c r="BK547" s="301"/>
      <c r="BL547" s="301"/>
      <c r="BM547" s="301"/>
      <c r="BN547" s="335"/>
      <c r="BO547" s="312"/>
      <c r="BP547" s="312"/>
      <c r="BQ547" s="198"/>
    </row>
    <row r="548" spans="1:69" s="35" customFormat="1" ht="10.5" customHeight="1" x14ac:dyDescent="0.2">
      <c r="A548" s="313" t="str">
        <f t="shared" ref="A548:A579" si="1243">CONCATENATE(C548,G548,BN548)</f>
        <v>2011-12E400000054</v>
      </c>
      <c r="B548" s="199" t="s">
        <v>97</v>
      </c>
      <c r="C548" s="199" t="s">
        <v>166</v>
      </c>
      <c r="D548" s="199" t="s">
        <v>514</v>
      </c>
      <c r="E548" s="223"/>
      <c r="F548" s="149" t="s">
        <v>97</v>
      </c>
      <c r="G548" s="149" t="s">
        <v>96</v>
      </c>
      <c r="H548" s="199" t="s">
        <v>95</v>
      </c>
      <c r="I548" s="480">
        <f t="shared" ref="I548:L567" si="1244">SUMIFS(I$729:I$10135, $BN$729:$BN$10135, $BN548,$BO$729:$BO$10135, $BO548, $B$729:$B$10135, $B548)</f>
        <v>403</v>
      </c>
      <c r="J548" s="480">
        <f t="shared" si="1244"/>
        <v>93</v>
      </c>
      <c r="K548" s="480">
        <f t="shared" si="1244"/>
        <v>42</v>
      </c>
      <c r="L548" s="480">
        <f t="shared" si="1244"/>
        <v>17</v>
      </c>
      <c r="M548" s="480"/>
      <c r="N548" s="480"/>
      <c r="O548" s="480"/>
      <c r="P548" s="480"/>
      <c r="Q548" s="480">
        <f t="shared" ref="Q548:R567" si="1245">SUMIFS(Q$729:Q$10135, $BN$729:$BN$10135, $BN548,$BO$729:$BO$10135, $BO548, $B$729:$B$10135, $B548)</f>
        <v>0</v>
      </c>
      <c r="R548" s="480">
        <f t="shared" si="1245"/>
        <v>0</v>
      </c>
      <c r="S548" s="480"/>
      <c r="T548" s="303">
        <f t="shared" ref="T548:T579" si="1246">SUMIFS(T$729:T$10135, $BN$729:$BN$10135, $BN548,$BO$729:$BO$10135, $BO548, $B$729:$B$10135, $B548)</f>
        <v>0</v>
      </c>
      <c r="U548" s="304" t="s">
        <v>80</v>
      </c>
      <c r="V548" s="304" t="s">
        <v>80</v>
      </c>
      <c r="W548" s="304" t="s">
        <v>80</v>
      </c>
      <c r="X548" s="308">
        <f t="shared" ref="X548:X579" si="1247">SUMIFS(X$729:X$10135, $BN$729:$BN$10135, $BN548,$BO$729:$BO$10135, $BO548, $B$729:$B$10135, $B548)</f>
        <v>0</v>
      </c>
      <c r="Y548" s="309" t="s">
        <v>80</v>
      </c>
      <c r="Z548" s="309" t="s">
        <v>80</v>
      </c>
      <c r="AA548" s="309" t="s">
        <v>80</v>
      </c>
      <c r="AB548" s="308">
        <f t="shared" ref="AB548:AB579" si="1248">SUMIFS(AB$729:AB$10135, $BN$729:$BN$10135, $BN548,$BO$729:$BO$10135, $BO548, $B$729:$B$10135, $B548)</f>
        <v>0</v>
      </c>
      <c r="AC548" s="309" t="s">
        <v>80</v>
      </c>
      <c r="AD548" s="309" t="s">
        <v>80</v>
      </c>
      <c r="AE548" s="309" t="s">
        <v>80</v>
      </c>
      <c r="AF548" s="306">
        <f t="shared" ref="AF548:AF579" si="1249">SUMIFS(AF$729:AF$10135, $BN$729:$BN$10135, $BN548,$BO$729:$BO$10135, $BO548, $B$729:$B$10135, $B548)</f>
        <v>0</v>
      </c>
      <c r="AG548" s="307" t="s">
        <v>80</v>
      </c>
      <c r="AH548" s="307" t="s">
        <v>80</v>
      </c>
      <c r="AI548" s="306">
        <f t="shared" ref="AI548:AK567" si="1250">SUMIFS(AI$729:AI$10135, $BN$729:$BN$10135, $BN548,$BO$729:$BO$10135, $BO548, $B$729:$B$10135, $B548)</f>
        <v>0</v>
      </c>
      <c r="AJ548" s="303">
        <f t="shared" si="1250"/>
        <v>103</v>
      </c>
      <c r="AK548" s="303">
        <f t="shared" si="1250"/>
        <v>161</v>
      </c>
      <c r="AL548" s="303"/>
      <c r="AM548" s="303"/>
      <c r="AN548" s="303">
        <f t="shared" ref="AN548:AO567" si="1251">SUMIFS(AN$729:AN$10135, $BN$729:$BN$10135, $BN548,$BO$729:$BO$10135, $BO548, $B$729:$B$10135, $B548)</f>
        <v>498</v>
      </c>
      <c r="AO548" s="303">
        <f t="shared" si="1251"/>
        <v>519</v>
      </c>
      <c r="AP548" s="310"/>
      <c r="AQ548" s="310"/>
      <c r="AR548" s="303">
        <f t="shared" ref="AR548:BA557" si="1252">SUMIFS(AR$729:AR$10135, $BN$729:$BN$10135, $BN548,$BO$729:$BO$10135, $BO548, $B$729:$B$10135, $B548)</f>
        <v>28</v>
      </c>
      <c r="AS548" s="303">
        <f t="shared" si="1252"/>
        <v>384</v>
      </c>
      <c r="AT548" s="303">
        <f t="shared" si="1252"/>
        <v>5</v>
      </c>
      <c r="AU548" s="303">
        <f t="shared" si="1252"/>
        <v>35</v>
      </c>
      <c r="AV548" s="305">
        <f t="shared" si="1252"/>
        <v>2</v>
      </c>
      <c r="AW548" s="305">
        <f t="shared" si="1252"/>
        <v>2</v>
      </c>
      <c r="AX548" s="305">
        <f t="shared" si="1252"/>
        <v>176</v>
      </c>
      <c r="AY548" s="305">
        <f t="shared" si="1252"/>
        <v>190</v>
      </c>
      <c r="AZ548" s="305">
        <f t="shared" si="1252"/>
        <v>349</v>
      </c>
      <c r="BA548" s="305">
        <f t="shared" si="1252"/>
        <v>563</v>
      </c>
      <c r="BB548" s="233"/>
      <c r="BC548" s="306">
        <f t="shared" ref="BC548:BM557" si="1253">SUMIFS(BC$729:BC$10135, $BN$729:$BN$10135, $BN548,$BO$729:$BO$10135, $BO548, $B$729:$B$10135, $B548)</f>
        <v>0</v>
      </c>
      <c r="BD548" s="306">
        <f t="shared" si="1253"/>
        <v>0</v>
      </c>
      <c r="BE548" s="303">
        <f t="shared" si="1253"/>
        <v>0</v>
      </c>
      <c r="BF548" s="303">
        <f t="shared" si="1253"/>
        <v>0</v>
      </c>
      <c r="BG548" s="303">
        <f t="shared" si="1253"/>
        <v>0</v>
      </c>
      <c r="BH548" s="332">
        <f t="shared" si="1253"/>
        <v>0</v>
      </c>
      <c r="BI548" s="332">
        <f t="shared" si="1253"/>
        <v>0</v>
      </c>
      <c r="BJ548" s="332">
        <f t="shared" si="1253"/>
        <v>0</v>
      </c>
      <c r="BK548" s="332">
        <f t="shared" si="1253"/>
        <v>0</v>
      </c>
      <c r="BL548" s="332">
        <f t="shared" si="1253"/>
        <v>0</v>
      </c>
      <c r="BM548" s="332">
        <f t="shared" si="1253"/>
        <v>0</v>
      </c>
      <c r="BN548" s="336">
        <f t="shared" ref="BN548:BN611" si="1254">MONTH(1&amp;$D548)</f>
        <v>4</v>
      </c>
      <c r="BO548" s="87">
        <f t="shared" ref="BO548:BO579" si="1255">VALUE(LEFT(C548,4)+IF($BN548&lt;4,1,0))</f>
        <v>2011</v>
      </c>
      <c r="BP548" s="87"/>
      <c r="BQ548" s="199"/>
    </row>
    <row r="549" spans="1:69" s="35" customFormat="1" ht="10.5" customHeight="1" x14ac:dyDescent="0.2">
      <c r="A549" s="87" t="str">
        <f t="shared" si="1243"/>
        <v>2011-12E400000055</v>
      </c>
      <c r="B549" s="87" t="str">
        <f>B548</f>
        <v>Y59</v>
      </c>
      <c r="C549" s="87" t="str">
        <f>IF(D549=D$186,LEFT(C548,4)+1&amp;"-"&amp;RIGHT(C548,2)+1,C548)</f>
        <v>2011-12</v>
      </c>
      <c r="D549" s="35" t="s">
        <v>516</v>
      </c>
      <c r="E549" s="42"/>
      <c r="F549" s="86" t="str">
        <f>F548</f>
        <v>Y59</v>
      </c>
      <c r="G549" s="86" t="str">
        <f>G548</f>
        <v>E40000005</v>
      </c>
      <c r="H549" s="87" t="str">
        <f>H548</f>
        <v>South East</v>
      </c>
      <c r="I549" s="292">
        <f t="shared" si="1244"/>
        <v>390</v>
      </c>
      <c r="J549" s="292">
        <f t="shared" si="1244"/>
        <v>90</v>
      </c>
      <c r="K549" s="292">
        <f t="shared" si="1244"/>
        <v>35</v>
      </c>
      <c r="L549" s="292">
        <f t="shared" si="1244"/>
        <v>20</v>
      </c>
      <c r="M549" s="292"/>
      <c r="N549" s="292"/>
      <c r="O549" s="292"/>
      <c r="P549" s="292"/>
      <c r="Q549" s="292">
        <f t="shared" si="1245"/>
        <v>0</v>
      </c>
      <c r="R549" s="292">
        <f t="shared" si="1245"/>
        <v>0</v>
      </c>
      <c r="S549" s="292"/>
      <c r="T549" s="284">
        <f t="shared" si="1246"/>
        <v>0</v>
      </c>
      <c r="U549" s="285" t="s">
        <v>80</v>
      </c>
      <c r="V549" s="285" t="s">
        <v>80</v>
      </c>
      <c r="W549" s="285" t="s">
        <v>80</v>
      </c>
      <c r="X549" s="289">
        <f t="shared" si="1247"/>
        <v>0</v>
      </c>
      <c r="Y549" s="290" t="s">
        <v>80</v>
      </c>
      <c r="Z549" s="290" t="s">
        <v>80</v>
      </c>
      <c r="AA549" s="290" t="s">
        <v>80</v>
      </c>
      <c r="AB549" s="289">
        <f t="shared" si="1248"/>
        <v>0</v>
      </c>
      <c r="AC549" s="290" t="s">
        <v>80</v>
      </c>
      <c r="AD549" s="290" t="s">
        <v>80</v>
      </c>
      <c r="AE549" s="290" t="s">
        <v>80</v>
      </c>
      <c r="AF549" s="287">
        <f t="shared" si="1249"/>
        <v>0</v>
      </c>
      <c r="AG549" s="288" t="s">
        <v>80</v>
      </c>
      <c r="AH549" s="288" t="s">
        <v>80</v>
      </c>
      <c r="AI549" s="287">
        <f t="shared" si="1250"/>
        <v>0</v>
      </c>
      <c r="AJ549" s="284">
        <f t="shared" si="1250"/>
        <v>97</v>
      </c>
      <c r="AK549" s="284">
        <f t="shared" si="1250"/>
        <v>165</v>
      </c>
      <c r="AL549" s="284"/>
      <c r="AM549" s="284"/>
      <c r="AN549" s="284">
        <f t="shared" si="1251"/>
        <v>497</v>
      </c>
      <c r="AO549" s="284">
        <f t="shared" si="1251"/>
        <v>532</v>
      </c>
      <c r="AP549" s="291"/>
      <c r="AQ549" s="291"/>
      <c r="AR549" s="284">
        <f t="shared" si="1252"/>
        <v>23</v>
      </c>
      <c r="AS549" s="284">
        <f t="shared" si="1252"/>
        <v>368</v>
      </c>
      <c r="AT549" s="284">
        <f t="shared" si="1252"/>
        <v>6</v>
      </c>
      <c r="AU549" s="284">
        <f t="shared" si="1252"/>
        <v>30</v>
      </c>
      <c r="AV549" s="286">
        <f t="shared" si="1252"/>
        <v>5</v>
      </c>
      <c r="AW549" s="286">
        <f t="shared" si="1252"/>
        <v>6</v>
      </c>
      <c r="AX549" s="286">
        <f t="shared" si="1252"/>
        <v>161</v>
      </c>
      <c r="AY549" s="286">
        <f t="shared" si="1252"/>
        <v>181</v>
      </c>
      <c r="AZ549" s="286">
        <f t="shared" si="1252"/>
        <v>292</v>
      </c>
      <c r="BA549" s="286">
        <f t="shared" si="1252"/>
        <v>504</v>
      </c>
      <c r="BB549" s="151"/>
      <c r="BC549" s="287">
        <f t="shared" si="1253"/>
        <v>0</v>
      </c>
      <c r="BD549" s="287">
        <f t="shared" si="1253"/>
        <v>0</v>
      </c>
      <c r="BE549" s="284">
        <f t="shared" si="1253"/>
        <v>0</v>
      </c>
      <c r="BF549" s="284">
        <f t="shared" si="1253"/>
        <v>0</v>
      </c>
      <c r="BG549" s="284">
        <f t="shared" si="1253"/>
        <v>0</v>
      </c>
      <c r="BH549" s="333">
        <f t="shared" si="1253"/>
        <v>0</v>
      </c>
      <c r="BI549" s="333">
        <f t="shared" si="1253"/>
        <v>0</v>
      </c>
      <c r="BJ549" s="333">
        <f t="shared" si="1253"/>
        <v>0</v>
      </c>
      <c r="BK549" s="333">
        <f t="shared" si="1253"/>
        <v>0</v>
      </c>
      <c r="BL549" s="333">
        <f t="shared" si="1253"/>
        <v>0</v>
      </c>
      <c r="BM549" s="333">
        <f t="shared" si="1253"/>
        <v>0</v>
      </c>
      <c r="BN549" s="334">
        <f t="shared" si="1254"/>
        <v>5</v>
      </c>
      <c r="BO549" s="87">
        <f t="shared" si="1255"/>
        <v>2011</v>
      </c>
      <c r="BP549" s="87"/>
    </row>
    <row r="550" spans="1:69" s="35" customFormat="1" ht="10.5" customHeight="1" x14ac:dyDescent="0.2">
      <c r="A550" s="87" t="str">
        <f t="shared" si="1243"/>
        <v>2011-12E400000056</v>
      </c>
      <c r="B550" s="87" t="str">
        <f t="shared" ref="B550:B613" si="1256">B549</f>
        <v>Y59</v>
      </c>
      <c r="C550" s="87" t="str">
        <f t="shared" ref="C550:C613" si="1257">IF(D550=D$186,LEFT(C549,4)+1&amp;"-"&amp;RIGHT(C549,2)+1,C549)</f>
        <v>2011-12</v>
      </c>
      <c r="D550" s="35" t="s">
        <v>517</v>
      </c>
      <c r="E550" s="42"/>
      <c r="F550" s="86" t="str">
        <f t="shared" ref="F550:H565" si="1258">F549</f>
        <v>Y59</v>
      </c>
      <c r="G550" s="86" t="str">
        <f t="shared" si="1258"/>
        <v>E40000005</v>
      </c>
      <c r="H550" s="87" t="str">
        <f t="shared" si="1258"/>
        <v>South East</v>
      </c>
      <c r="I550" s="292">
        <f t="shared" si="1244"/>
        <v>403</v>
      </c>
      <c r="J550" s="292">
        <f t="shared" si="1244"/>
        <v>97</v>
      </c>
      <c r="K550" s="292">
        <f t="shared" si="1244"/>
        <v>40</v>
      </c>
      <c r="L550" s="292">
        <f t="shared" si="1244"/>
        <v>17</v>
      </c>
      <c r="M550" s="292"/>
      <c r="N550" s="292"/>
      <c r="O550" s="292"/>
      <c r="P550" s="292"/>
      <c r="Q550" s="292">
        <f t="shared" si="1245"/>
        <v>0</v>
      </c>
      <c r="R550" s="292">
        <f t="shared" si="1245"/>
        <v>0</v>
      </c>
      <c r="S550" s="292"/>
      <c r="T550" s="284">
        <f t="shared" si="1246"/>
        <v>0</v>
      </c>
      <c r="U550" s="285" t="s">
        <v>80</v>
      </c>
      <c r="V550" s="285" t="s">
        <v>80</v>
      </c>
      <c r="W550" s="285" t="s">
        <v>80</v>
      </c>
      <c r="X550" s="289">
        <f t="shared" si="1247"/>
        <v>0</v>
      </c>
      <c r="Y550" s="290" t="s">
        <v>80</v>
      </c>
      <c r="Z550" s="290" t="s">
        <v>80</v>
      </c>
      <c r="AA550" s="290" t="s">
        <v>80</v>
      </c>
      <c r="AB550" s="289">
        <f t="shared" si="1248"/>
        <v>0</v>
      </c>
      <c r="AC550" s="290" t="s">
        <v>80</v>
      </c>
      <c r="AD550" s="290" t="s">
        <v>80</v>
      </c>
      <c r="AE550" s="290" t="s">
        <v>80</v>
      </c>
      <c r="AF550" s="287">
        <f t="shared" si="1249"/>
        <v>0</v>
      </c>
      <c r="AG550" s="288" t="s">
        <v>80</v>
      </c>
      <c r="AH550" s="288" t="s">
        <v>80</v>
      </c>
      <c r="AI550" s="287">
        <f t="shared" si="1250"/>
        <v>0</v>
      </c>
      <c r="AJ550" s="284">
        <f t="shared" si="1250"/>
        <v>104</v>
      </c>
      <c r="AK550" s="284">
        <f t="shared" si="1250"/>
        <v>140</v>
      </c>
      <c r="AL550" s="284"/>
      <c r="AM550" s="284"/>
      <c r="AN550" s="284">
        <f t="shared" si="1251"/>
        <v>435</v>
      </c>
      <c r="AO550" s="284">
        <f t="shared" si="1251"/>
        <v>489</v>
      </c>
      <c r="AP550" s="291"/>
      <c r="AQ550" s="291"/>
      <c r="AR550" s="284">
        <f t="shared" si="1252"/>
        <v>27</v>
      </c>
      <c r="AS550" s="284">
        <f t="shared" si="1252"/>
        <v>378</v>
      </c>
      <c r="AT550" s="284">
        <f t="shared" si="1252"/>
        <v>10</v>
      </c>
      <c r="AU550" s="284">
        <f t="shared" si="1252"/>
        <v>33</v>
      </c>
      <c r="AV550" s="286">
        <f t="shared" si="1252"/>
        <v>2</v>
      </c>
      <c r="AW550" s="286">
        <f t="shared" si="1252"/>
        <v>4</v>
      </c>
      <c r="AX550" s="286">
        <f t="shared" si="1252"/>
        <v>146</v>
      </c>
      <c r="AY550" s="286">
        <f t="shared" si="1252"/>
        <v>152</v>
      </c>
      <c r="AZ550" s="286">
        <f t="shared" si="1252"/>
        <v>328</v>
      </c>
      <c r="BA550" s="286">
        <f t="shared" si="1252"/>
        <v>580</v>
      </c>
      <c r="BB550" s="151"/>
      <c r="BC550" s="287">
        <f t="shared" si="1253"/>
        <v>0</v>
      </c>
      <c r="BD550" s="287">
        <f t="shared" si="1253"/>
        <v>0</v>
      </c>
      <c r="BE550" s="284">
        <f t="shared" si="1253"/>
        <v>0</v>
      </c>
      <c r="BF550" s="284">
        <f t="shared" si="1253"/>
        <v>0</v>
      </c>
      <c r="BG550" s="284">
        <f t="shared" si="1253"/>
        <v>0</v>
      </c>
      <c r="BH550" s="333">
        <f t="shared" si="1253"/>
        <v>0</v>
      </c>
      <c r="BI550" s="333">
        <f t="shared" si="1253"/>
        <v>0</v>
      </c>
      <c r="BJ550" s="333">
        <f t="shared" si="1253"/>
        <v>0</v>
      </c>
      <c r="BK550" s="333">
        <f t="shared" si="1253"/>
        <v>0</v>
      </c>
      <c r="BL550" s="333">
        <f t="shared" si="1253"/>
        <v>0</v>
      </c>
      <c r="BM550" s="333">
        <f t="shared" si="1253"/>
        <v>0</v>
      </c>
      <c r="BN550" s="334">
        <f t="shared" si="1254"/>
        <v>6</v>
      </c>
      <c r="BO550" s="87">
        <f t="shared" si="1255"/>
        <v>2011</v>
      </c>
      <c r="BP550" s="87"/>
    </row>
    <row r="551" spans="1:69" s="35" customFormat="1" ht="10.5" customHeight="1" x14ac:dyDescent="0.2">
      <c r="A551" s="87" t="str">
        <f t="shared" si="1243"/>
        <v>2011-12E400000057</v>
      </c>
      <c r="B551" s="87" t="str">
        <f t="shared" si="1256"/>
        <v>Y59</v>
      </c>
      <c r="C551" s="87" t="str">
        <f t="shared" si="1257"/>
        <v>2011-12</v>
      </c>
      <c r="D551" s="35" t="s">
        <v>518</v>
      </c>
      <c r="E551" s="42"/>
      <c r="F551" s="86" t="str">
        <f t="shared" si="1258"/>
        <v>Y59</v>
      </c>
      <c r="G551" s="86" t="str">
        <f t="shared" si="1258"/>
        <v>E40000005</v>
      </c>
      <c r="H551" s="87" t="str">
        <f t="shared" si="1258"/>
        <v>South East</v>
      </c>
      <c r="I551" s="292">
        <f t="shared" si="1244"/>
        <v>356</v>
      </c>
      <c r="J551" s="292">
        <f t="shared" si="1244"/>
        <v>74</v>
      </c>
      <c r="K551" s="292">
        <f t="shared" si="1244"/>
        <v>22</v>
      </c>
      <c r="L551" s="292">
        <f t="shared" si="1244"/>
        <v>11</v>
      </c>
      <c r="M551" s="292"/>
      <c r="N551" s="292"/>
      <c r="O551" s="292"/>
      <c r="P551" s="292"/>
      <c r="Q551" s="292">
        <f t="shared" si="1245"/>
        <v>0</v>
      </c>
      <c r="R551" s="292">
        <f t="shared" si="1245"/>
        <v>0</v>
      </c>
      <c r="S551" s="292"/>
      <c r="T551" s="284">
        <f t="shared" si="1246"/>
        <v>0</v>
      </c>
      <c r="U551" s="285" t="s">
        <v>80</v>
      </c>
      <c r="V551" s="285" t="s">
        <v>80</v>
      </c>
      <c r="W551" s="285" t="s">
        <v>80</v>
      </c>
      <c r="X551" s="289">
        <f t="shared" si="1247"/>
        <v>0</v>
      </c>
      <c r="Y551" s="290" t="s">
        <v>80</v>
      </c>
      <c r="Z551" s="290" t="s">
        <v>80</v>
      </c>
      <c r="AA551" s="290" t="s">
        <v>80</v>
      </c>
      <c r="AB551" s="289">
        <f t="shared" si="1248"/>
        <v>0</v>
      </c>
      <c r="AC551" s="290" t="s">
        <v>80</v>
      </c>
      <c r="AD551" s="290" t="s">
        <v>80</v>
      </c>
      <c r="AE551" s="290" t="s">
        <v>80</v>
      </c>
      <c r="AF551" s="287">
        <f t="shared" si="1249"/>
        <v>0</v>
      </c>
      <c r="AG551" s="288" t="s">
        <v>80</v>
      </c>
      <c r="AH551" s="288" t="s">
        <v>80</v>
      </c>
      <c r="AI551" s="287">
        <f t="shared" si="1250"/>
        <v>0</v>
      </c>
      <c r="AJ551" s="284">
        <f t="shared" si="1250"/>
        <v>97</v>
      </c>
      <c r="AK551" s="284">
        <f t="shared" si="1250"/>
        <v>117</v>
      </c>
      <c r="AL551" s="284"/>
      <c r="AM551" s="284"/>
      <c r="AN551" s="284">
        <f t="shared" si="1251"/>
        <v>354</v>
      </c>
      <c r="AO551" s="284">
        <f t="shared" si="1251"/>
        <v>378</v>
      </c>
      <c r="AP551" s="291"/>
      <c r="AQ551" s="291"/>
      <c r="AR551" s="284">
        <f t="shared" si="1252"/>
        <v>11</v>
      </c>
      <c r="AS551" s="284">
        <f t="shared" si="1252"/>
        <v>323</v>
      </c>
      <c r="AT551" s="284">
        <f t="shared" si="1252"/>
        <v>4</v>
      </c>
      <c r="AU551" s="284">
        <f t="shared" si="1252"/>
        <v>17</v>
      </c>
      <c r="AV551" s="286">
        <f t="shared" si="1252"/>
        <v>0</v>
      </c>
      <c r="AW551" s="286">
        <f t="shared" si="1252"/>
        <v>0</v>
      </c>
      <c r="AX551" s="286">
        <f t="shared" si="1252"/>
        <v>130</v>
      </c>
      <c r="AY551" s="286">
        <f t="shared" si="1252"/>
        <v>139</v>
      </c>
      <c r="AZ551" s="286">
        <f t="shared" si="1252"/>
        <v>265</v>
      </c>
      <c r="BA551" s="286">
        <f t="shared" si="1252"/>
        <v>397</v>
      </c>
      <c r="BB551" s="151"/>
      <c r="BC551" s="287">
        <f t="shared" si="1253"/>
        <v>0</v>
      </c>
      <c r="BD551" s="287">
        <f t="shared" si="1253"/>
        <v>0</v>
      </c>
      <c r="BE551" s="284">
        <f t="shared" si="1253"/>
        <v>0</v>
      </c>
      <c r="BF551" s="284">
        <f t="shared" si="1253"/>
        <v>0</v>
      </c>
      <c r="BG551" s="284">
        <f t="shared" si="1253"/>
        <v>0</v>
      </c>
      <c r="BH551" s="333">
        <f t="shared" si="1253"/>
        <v>0</v>
      </c>
      <c r="BI551" s="333">
        <f t="shared" si="1253"/>
        <v>0</v>
      </c>
      <c r="BJ551" s="333">
        <f t="shared" si="1253"/>
        <v>0</v>
      </c>
      <c r="BK551" s="333">
        <f t="shared" si="1253"/>
        <v>0</v>
      </c>
      <c r="BL551" s="333">
        <f t="shared" si="1253"/>
        <v>0</v>
      </c>
      <c r="BM551" s="333">
        <f t="shared" si="1253"/>
        <v>0</v>
      </c>
      <c r="BN551" s="334">
        <f t="shared" si="1254"/>
        <v>7</v>
      </c>
      <c r="BO551" s="87">
        <f t="shared" si="1255"/>
        <v>2011</v>
      </c>
      <c r="BP551" s="87"/>
    </row>
    <row r="552" spans="1:69" s="35" customFormat="1" ht="10.5" customHeight="1" x14ac:dyDescent="0.2">
      <c r="A552" s="87" t="str">
        <f t="shared" si="1243"/>
        <v>2011-12E400000058</v>
      </c>
      <c r="B552" s="87" t="str">
        <f t="shared" si="1256"/>
        <v>Y59</v>
      </c>
      <c r="C552" s="87" t="str">
        <f t="shared" si="1257"/>
        <v>2011-12</v>
      </c>
      <c r="D552" s="35" t="s">
        <v>519</v>
      </c>
      <c r="E552" s="42"/>
      <c r="F552" s="86" t="str">
        <f t="shared" si="1258"/>
        <v>Y59</v>
      </c>
      <c r="G552" s="86" t="str">
        <f t="shared" si="1258"/>
        <v>E40000005</v>
      </c>
      <c r="H552" s="87" t="str">
        <f t="shared" si="1258"/>
        <v>South East</v>
      </c>
      <c r="I552" s="292">
        <f t="shared" si="1244"/>
        <v>252</v>
      </c>
      <c r="J552" s="292">
        <f t="shared" si="1244"/>
        <v>43</v>
      </c>
      <c r="K552" s="292">
        <f t="shared" si="1244"/>
        <v>21</v>
      </c>
      <c r="L552" s="292">
        <f t="shared" si="1244"/>
        <v>8</v>
      </c>
      <c r="M552" s="292"/>
      <c r="N552" s="292"/>
      <c r="O552" s="292"/>
      <c r="P552" s="292"/>
      <c r="Q552" s="292">
        <f t="shared" si="1245"/>
        <v>0</v>
      </c>
      <c r="R552" s="292">
        <f t="shared" si="1245"/>
        <v>0</v>
      </c>
      <c r="S552" s="292"/>
      <c r="T552" s="284">
        <f t="shared" si="1246"/>
        <v>0</v>
      </c>
      <c r="U552" s="285" t="s">
        <v>80</v>
      </c>
      <c r="V552" s="285" t="s">
        <v>80</v>
      </c>
      <c r="W552" s="285" t="s">
        <v>80</v>
      </c>
      <c r="X552" s="289">
        <f t="shared" si="1247"/>
        <v>0</v>
      </c>
      <c r="Y552" s="290" t="s">
        <v>80</v>
      </c>
      <c r="Z552" s="290" t="s">
        <v>80</v>
      </c>
      <c r="AA552" s="290" t="s">
        <v>80</v>
      </c>
      <c r="AB552" s="289">
        <f t="shared" si="1248"/>
        <v>0</v>
      </c>
      <c r="AC552" s="290" t="s">
        <v>80</v>
      </c>
      <c r="AD552" s="290" t="s">
        <v>80</v>
      </c>
      <c r="AE552" s="290" t="s">
        <v>80</v>
      </c>
      <c r="AF552" s="287">
        <f t="shared" si="1249"/>
        <v>0</v>
      </c>
      <c r="AG552" s="288" t="s">
        <v>80</v>
      </c>
      <c r="AH552" s="288" t="s">
        <v>80</v>
      </c>
      <c r="AI552" s="287">
        <f t="shared" si="1250"/>
        <v>0</v>
      </c>
      <c r="AJ552" s="284">
        <f t="shared" si="1250"/>
        <v>86</v>
      </c>
      <c r="AK552" s="284">
        <f t="shared" si="1250"/>
        <v>109</v>
      </c>
      <c r="AL552" s="284"/>
      <c r="AM552" s="284"/>
      <c r="AN552" s="284">
        <f t="shared" si="1251"/>
        <v>254</v>
      </c>
      <c r="AO552" s="284">
        <f t="shared" si="1251"/>
        <v>276</v>
      </c>
      <c r="AP552" s="291"/>
      <c r="AQ552" s="291"/>
      <c r="AR552" s="284">
        <f t="shared" si="1252"/>
        <v>9</v>
      </c>
      <c r="AS552" s="284">
        <f t="shared" si="1252"/>
        <v>237</v>
      </c>
      <c r="AT552" s="284">
        <f t="shared" si="1252"/>
        <v>3</v>
      </c>
      <c r="AU552" s="284">
        <f t="shared" si="1252"/>
        <v>15</v>
      </c>
      <c r="AV552" s="286">
        <f t="shared" si="1252"/>
        <v>0</v>
      </c>
      <c r="AW552" s="286">
        <f t="shared" si="1252"/>
        <v>0</v>
      </c>
      <c r="AX552" s="286">
        <f t="shared" si="1252"/>
        <v>108</v>
      </c>
      <c r="AY552" s="286">
        <f t="shared" si="1252"/>
        <v>112</v>
      </c>
      <c r="AZ552" s="286">
        <f t="shared" si="1252"/>
        <v>185</v>
      </c>
      <c r="BA552" s="286">
        <f t="shared" si="1252"/>
        <v>315</v>
      </c>
      <c r="BB552" s="151"/>
      <c r="BC552" s="287">
        <f t="shared" si="1253"/>
        <v>0</v>
      </c>
      <c r="BD552" s="287">
        <f t="shared" si="1253"/>
        <v>0</v>
      </c>
      <c r="BE552" s="284">
        <f t="shared" si="1253"/>
        <v>0</v>
      </c>
      <c r="BF552" s="284">
        <f t="shared" si="1253"/>
        <v>0</v>
      </c>
      <c r="BG552" s="284">
        <f t="shared" si="1253"/>
        <v>0</v>
      </c>
      <c r="BH552" s="333">
        <f t="shared" si="1253"/>
        <v>0</v>
      </c>
      <c r="BI552" s="333">
        <f t="shared" si="1253"/>
        <v>0</v>
      </c>
      <c r="BJ552" s="333">
        <f t="shared" si="1253"/>
        <v>0</v>
      </c>
      <c r="BK552" s="333">
        <f t="shared" si="1253"/>
        <v>0</v>
      </c>
      <c r="BL552" s="333">
        <f t="shared" si="1253"/>
        <v>0</v>
      </c>
      <c r="BM552" s="333">
        <f t="shared" si="1253"/>
        <v>0</v>
      </c>
      <c r="BN552" s="334">
        <f t="shared" si="1254"/>
        <v>8</v>
      </c>
      <c r="BO552" s="87">
        <f t="shared" si="1255"/>
        <v>2011</v>
      </c>
      <c r="BP552" s="87"/>
    </row>
    <row r="553" spans="1:69" s="35" customFormat="1" ht="10.5" customHeight="1" x14ac:dyDescent="0.2">
      <c r="A553" s="87" t="str">
        <f t="shared" si="1243"/>
        <v>2011-12E400000059</v>
      </c>
      <c r="B553" s="87" t="str">
        <f t="shared" si="1256"/>
        <v>Y59</v>
      </c>
      <c r="C553" s="87" t="str">
        <f t="shared" si="1257"/>
        <v>2011-12</v>
      </c>
      <c r="D553" s="35" t="s">
        <v>520</v>
      </c>
      <c r="E553" s="42"/>
      <c r="F553" s="86" t="str">
        <f t="shared" si="1258"/>
        <v>Y59</v>
      </c>
      <c r="G553" s="86" t="str">
        <f t="shared" si="1258"/>
        <v>E40000005</v>
      </c>
      <c r="H553" s="87" t="str">
        <f t="shared" si="1258"/>
        <v>South East</v>
      </c>
      <c r="I553" s="292">
        <f t="shared" si="1244"/>
        <v>262</v>
      </c>
      <c r="J553" s="292">
        <f t="shared" si="1244"/>
        <v>55</v>
      </c>
      <c r="K553" s="292">
        <f t="shared" si="1244"/>
        <v>26</v>
      </c>
      <c r="L553" s="292">
        <f t="shared" si="1244"/>
        <v>11</v>
      </c>
      <c r="M553" s="292"/>
      <c r="N553" s="292"/>
      <c r="O553" s="292"/>
      <c r="P553" s="292"/>
      <c r="Q553" s="292">
        <f t="shared" si="1245"/>
        <v>0</v>
      </c>
      <c r="R553" s="292">
        <f t="shared" si="1245"/>
        <v>0</v>
      </c>
      <c r="S553" s="292"/>
      <c r="T553" s="284">
        <f t="shared" si="1246"/>
        <v>0</v>
      </c>
      <c r="U553" s="285" t="s">
        <v>80</v>
      </c>
      <c r="V553" s="285" t="s">
        <v>80</v>
      </c>
      <c r="W553" s="285" t="s">
        <v>80</v>
      </c>
      <c r="X553" s="289">
        <f t="shared" si="1247"/>
        <v>0</v>
      </c>
      <c r="Y553" s="290" t="s">
        <v>80</v>
      </c>
      <c r="Z553" s="290" t="s">
        <v>80</v>
      </c>
      <c r="AA553" s="290" t="s">
        <v>80</v>
      </c>
      <c r="AB553" s="289">
        <f t="shared" si="1248"/>
        <v>0</v>
      </c>
      <c r="AC553" s="290" t="s">
        <v>80</v>
      </c>
      <c r="AD553" s="290" t="s">
        <v>80</v>
      </c>
      <c r="AE553" s="290" t="s">
        <v>80</v>
      </c>
      <c r="AF553" s="287">
        <f t="shared" si="1249"/>
        <v>0</v>
      </c>
      <c r="AG553" s="288" t="s">
        <v>80</v>
      </c>
      <c r="AH553" s="288" t="s">
        <v>80</v>
      </c>
      <c r="AI553" s="287">
        <f t="shared" si="1250"/>
        <v>0</v>
      </c>
      <c r="AJ553" s="284">
        <f t="shared" si="1250"/>
        <v>105</v>
      </c>
      <c r="AK553" s="284">
        <f t="shared" si="1250"/>
        <v>132</v>
      </c>
      <c r="AL553" s="284"/>
      <c r="AM553" s="284"/>
      <c r="AN553" s="284">
        <f t="shared" si="1251"/>
        <v>494</v>
      </c>
      <c r="AO553" s="284">
        <f t="shared" si="1251"/>
        <v>507</v>
      </c>
      <c r="AP553" s="291"/>
      <c r="AQ553" s="291"/>
      <c r="AR553" s="284">
        <f t="shared" si="1252"/>
        <v>5</v>
      </c>
      <c r="AS553" s="284">
        <f t="shared" si="1252"/>
        <v>112</v>
      </c>
      <c r="AT553" s="284">
        <f t="shared" si="1252"/>
        <v>4</v>
      </c>
      <c r="AU553" s="284">
        <f t="shared" si="1252"/>
        <v>11</v>
      </c>
      <c r="AV553" s="286">
        <f t="shared" si="1252"/>
        <v>0</v>
      </c>
      <c r="AW553" s="286">
        <f t="shared" si="1252"/>
        <v>0</v>
      </c>
      <c r="AX553" s="286">
        <f t="shared" si="1252"/>
        <v>153</v>
      </c>
      <c r="AY553" s="286">
        <f t="shared" si="1252"/>
        <v>157</v>
      </c>
      <c r="AZ553" s="286">
        <f t="shared" si="1252"/>
        <v>365</v>
      </c>
      <c r="BA553" s="286">
        <f t="shared" si="1252"/>
        <v>606</v>
      </c>
      <c r="BB553" s="151"/>
      <c r="BC553" s="287">
        <f t="shared" si="1253"/>
        <v>0</v>
      </c>
      <c r="BD553" s="287">
        <f t="shared" si="1253"/>
        <v>0</v>
      </c>
      <c r="BE553" s="284">
        <f t="shared" si="1253"/>
        <v>0</v>
      </c>
      <c r="BF553" s="284">
        <f t="shared" si="1253"/>
        <v>0</v>
      </c>
      <c r="BG553" s="284">
        <f t="shared" si="1253"/>
        <v>0</v>
      </c>
      <c r="BH553" s="333">
        <f t="shared" si="1253"/>
        <v>0</v>
      </c>
      <c r="BI553" s="333">
        <f t="shared" si="1253"/>
        <v>0</v>
      </c>
      <c r="BJ553" s="333">
        <f t="shared" si="1253"/>
        <v>0</v>
      </c>
      <c r="BK553" s="333">
        <f t="shared" si="1253"/>
        <v>0</v>
      </c>
      <c r="BL553" s="333">
        <f t="shared" si="1253"/>
        <v>0</v>
      </c>
      <c r="BM553" s="333">
        <f t="shared" si="1253"/>
        <v>0</v>
      </c>
      <c r="BN553" s="334">
        <f t="shared" si="1254"/>
        <v>9</v>
      </c>
      <c r="BO553" s="87">
        <f t="shared" si="1255"/>
        <v>2011</v>
      </c>
      <c r="BP553" s="87"/>
    </row>
    <row r="554" spans="1:69" s="35" customFormat="1" ht="10.5" customHeight="1" x14ac:dyDescent="0.2">
      <c r="A554" s="87" t="str">
        <f t="shared" si="1243"/>
        <v>2011-12E4000000510</v>
      </c>
      <c r="B554" s="87" t="str">
        <f t="shared" si="1256"/>
        <v>Y59</v>
      </c>
      <c r="C554" s="87" t="str">
        <f t="shared" si="1257"/>
        <v>2011-12</v>
      </c>
      <c r="D554" s="35" t="s">
        <v>521</v>
      </c>
      <c r="E554" s="42"/>
      <c r="F554" s="86" t="str">
        <f t="shared" si="1258"/>
        <v>Y59</v>
      </c>
      <c r="G554" s="86" t="str">
        <f t="shared" si="1258"/>
        <v>E40000005</v>
      </c>
      <c r="H554" s="87" t="str">
        <f t="shared" si="1258"/>
        <v>South East</v>
      </c>
      <c r="I554" s="292">
        <f t="shared" si="1244"/>
        <v>300</v>
      </c>
      <c r="J554" s="292">
        <f t="shared" si="1244"/>
        <v>80</v>
      </c>
      <c r="K554" s="292">
        <f t="shared" si="1244"/>
        <v>35</v>
      </c>
      <c r="L554" s="292">
        <f t="shared" si="1244"/>
        <v>16</v>
      </c>
      <c r="M554" s="292"/>
      <c r="N554" s="292"/>
      <c r="O554" s="292"/>
      <c r="P554" s="292"/>
      <c r="Q554" s="292">
        <f t="shared" si="1245"/>
        <v>0</v>
      </c>
      <c r="R554" s="292">
        <f t="shared" si="1245"/>
        <v>0</v>
      </c>
      <c r="S554" s="292"/>
      <c r="T554" s="284">
        <f t="shared" si="1246"/>
        <v>0</v>
      </c>
      <c r="U554" s="285" t="s">
        <v>80</v>
      </c>
      <c r="V554" s="285" t="s">
        <v>80</v>
      </c>
      <c r="W554" s="285" t="s">
        <v>80</v>
      </c>
      <c r="X554" s="289">
        <f t="shared" si="1247"/>
        <v>0</v>
      </c>
      <c r="Y554" s="290" t="s">
        <v>80</v>
      </c>
      <c r="Z554" s="290" t="s">
        <v>80</v>
      </c>
      <c r="AA554" s="290" t="s">
        <v>80</v>
      </c>
      <c r="AB554" s="289">
        <f t="shared" si="1248"/>
        <v>0</v>
      </c>
      <c r="AC554" s="290" t="s">
        <v>80</v>
      </c>
      <c r="AD554" s="290" t="s">
        <v>80</v>
      </c>
      <c r="AE554" s="290" t="s">
        <v>80</v>
      </c>
      <c r="AF554" s="287">
        <f t="shared" si="1249"/>
        <v>0</v>
      </c>
      <c r="AG554" s="288" t="s">
        <v>80</v>
      </c>
      <c r="AH554" s="288" t="s">
        <v>80</v>
      </c>
      <c r="AI554" s="287">
        <f t="shared" si="1250"/>
        <v>0</v>
      </c>
      <c r="AJ554" s="284">
        <f t="shared" si="1250"/>
        <v>112</v>
      </c>
      <c r="AK554" s="284">
        <f t="shared" si="1250"/>
        <v>141</v>
      </c>
      <c r="AL554" s="284"/>
      <c r="AM554" s="284"/>
      <c r="AN554" s="284">
        <f t="shared" si="1251"/>
        <v>610</v>
      </c>
      <c r="AO554" s="284">
        <f t="shared" si="1251"/>
        <v>637</v>
      </c>
      <c r="AP554" s="291"/>
      <c r="AQ554" s="291"/>
      <c r="AR554" s="284">
        <f t="shared" si="1252"/>
        <v>6</v>
      </c>
      <c r="AS554" s="284">
        <f t="shared" si="1252"/>
        <v>131</v>
      </c>
      <c r="AT554" s="284">
        <f t="shared" si="1252"/>
        <v>3</v>
      </c>
      <c r="AU554" s="284">
        <f t="shared" si="1252"/>
        <v>19</v>
      </c>
      <c r="AV554" s="286">
        <f t="shared" si="1252"/>
        <v>1</v>
      </c>
      <c r="AW554" s="286">
        <f t="shared" si="1252"/>
        <v>1</v>
      </c>
      <c r="AX554" s="286">
        <f t="shared" si="1252"/>
        <v>153</v>
      </c>
      <c r="AY554" s="286">
        <f t="shared" si="1252"/>
        <v>156</v>
      </c>
      <c r="AZ554" s="286">
        <f t="shared" si="1252"/>
        <v>351</v>
      </c>
      <c r="BA554" s="286">
        <f t="shared" si="1252"/>
        <v>551</v>
      </c>
      <c r="BB554" s="151"/>
      <c r="BC554" s="287">
        <f t="shared" si="1253"/>
        <v>0</v>
      </c>
      <c r="BD554" s="287">
        <f t="shared" si="1253"/>
        <v>0</v>
      </c>
      <c r="BE554" s="284">
        <f t="shared" si="1253"/>
        <v>0</v>
      </c>
      <c r="BF554" s="284">
        <f t="shared" si="1253"/>
        <v>0</v>
      </c>
      <c r="BG554" s="284">
        <f t="shared" si="1253"/>
        <v>0</v>
      </c>
      <c r="BH554" s="333">
        <f t="shared" si="1253"/>
        <v>0</v>
      </c>
      <c r="BI554" s="333">
        <f t="shared" si="1253"/>
        <v>0</v>
      </c>
      <c r="BJ554" s="333">
        <f t="shared" si="1253"/>
        <v>0</v>
      </c>
      <c r="BK554" s="333">
        <f t="shared" si="1253"/>
        <v>0</v>
      </c>
      <c r="BL554" s="333">
        <f t="shared" si="1253"/>
        <v>0</v>
      </c>
      <c r="BM554" s="333">
        <f t="shared" si="1253"/>
        <v>0</v>
      </c>
      <c r="BN554" s="334">
        <f t="shared" si="1254"/>
        <v>10</v>
      </c>
      <c r="BO554" s="87">
        <f t="shared" si="1255"/>
        <v>2011</v>
      </c>
      <c r="BP554" s="87"/>
    </row>
    <row r="555" spans="1:69" s="35" customFormat="1" ht="10.5" customHeight="1" x14ac:dyDescent="0.2">
      <c r="A555" s="87" t="str">
        <f t="shared" si="1243"/>
        <v>2011-12E4000000511</v>
      </c>
      <c r="B555" s="87" t="str">
        <f t="shared" si="1256"/>
        <v>Y59</v>
      </c>
      <c r="C555" s="87" t="str">
        <f t="shared" si="1257"/>
        <v>2011-12</v>
      </c>
      <c r="D555" s="35" t="s">
        <v>522</v>
      </c>
      <c r="E555" s="42"/>
      <c r="F555" s="86" t="str">
        <f t="shared" si="1258"/>
        <v>Y59</v>
      </c>
      <c r="G555" s="86" t="str">
        <f t="shared" si="1258"/>
        <v>E40000005</v>
      </c>
      <c r="H555" s="87" t="str">
        <f t="shared" si="1258"/>
        <v>South East</v>
      </c>
      <c r="I555" s="292">
        <f t="shared" si="1244"/>
        <v>319</v>
      </c>
      <c r="J555" s="292">
        <f t="shared" si="1244"/>
        <v>84</v>
      </c>
      <c r="K555" s="292">
        <f t="shared" si="1244"/>
        <v>50</v>
      </c>
      <c r="L555" s="292">
        <f t="shared" si="1244"/>
        <v>23</v>
      </c>
      <c r="M555" s="292"/>
      <c r="N555" s="292"/>
      <c r="O555" s="292"/>
      <c r="P555" s="292"/>
      <c r="Q555" s="292">
        <f t="shared" si="1245"/>
        <v>0</v>
      </c>
      <c r="R555" s="292">
        <f t="shared" si="1245"/>
        <v>0</v>
      </c>
      <c r="S555" s="292"/>
      <c r="T555" s="284">
        <f t="shared" si="1246"/>
        <v>0</v>
      </c>
      <c r="U555" s="285" t="s">
        <v>80</v>
      </c>
      <c r="V555" s="285" t="s">
        <v>80</v>
      </c>
      <c r="W555" s="285" t="s">
        <v>80</v>
      </c>
      <c r="X555" s="289">
        <f t="shared" si="1247"/>
        <v>0</v>
      </c>
      <c r="Y555" s="290" t="s">
        <v>80</v>
      </c>
      <c r="Z555" s="290" t="s">
        <v>80</v>
      </c>
      <c r="AA555" s="290" t="s">
        <v>80</v>
      </c>
      <c r="AB555" s="289">
        <f t="shared" si="1248"/>
        <v>0</v>
      </c>
      <c r="AC555" s="290" t="s">
        <v>80</v>
      </c>
      <c r="AD555" s="290" t="s">
        <v>80</v>
      </c>
      <c r="AE555" s="290" t="s">
        <v>80</v>
      </c>
      <c r="AF555" s="287">
        <f t="shared" si="1249"/>
        <v>0</v>
      </c>
      <c r="AG555" s="288" t="s">
        <v>80</v>
      </c>
      <c r="AH555" s="288" t="s">
        <v>80</v>
      </c>
      <c r="AI555" s="287">
        <f t="shared" si="1250"/>
        <v>0</v>
      </c>
      <c r="AJ555" s="284">
        <f t="shared" si="1250"/>
        <v>123</v>
      </c>
      <c r="AK555" s="284">
        <f t="shared" si="1250"/>
        <v>143</v>
      </c>
      <c r="AL555" s="284"/>
      <c r="AM555" s="284"/>
      <c r="AN555" s="284">
        <f t="shared" si="1251"/>
        <v>572</v>
      </c>
      <c r="AO555" s="284">
        <f t="shared" si="1251"/>
        <v>611</v>
      </c>
      <c r="AP555" s="291"/>
      <c r="AQ555" s="291"/>
      <c r="AR555" s="284">
        <f t="shared" si="1252"/>
        <v>7</v>
      </c>
      <c r="AS555" s="284">
        <f t="shared" si="1252"/>
        <v>303</v>
      </c>
      <c r="AT555" s="284">
        <f t="shared" si="1252"/>
        <v>3</v>
      </c>
      <c r="AU555" s="284">
        <f t="shared" si="1252"/>
        <v>42</v>
      </c>
      <c r="AV555" s="286">
        <f t="shared" si="1252"/>
        <v>1</v>
      </c>
      <c r="AW555" s="286">
        <f t="shared" si="1252"/>
        <v>1</v>
      </c>
      <c r="AX555" s="286">
        <f t="shared" si="1252"/>
        <v>154</v>
      </c>
      <c r="AY555" s="286">
        <f t="shared" si="1252"/>
        <v>162</v>
      </c>
      <c r="AZ555" s="286">
        <f t="shared" si="1252"/>
        <v>389</v>
      </c>
      <c r="BA555" s="286">
        <f t="shared" si="1252"/>
        <v>612</v>
      </c>
      <c r="BB555" s="151"/>
      <c r="BC555" s="287">
        <f t="shared" si="1253"/>
        <v>0</v>
      </c>
      <c r="BD555" s="287">
        <f t="shared" si="1253"/>
        <v>0</v>
      </c>
      <c r="BE555" s="284">
        <f t="shared" si="1253"/>
        <v>0</v>
      </c>
      <c r="BF555" s="284">
        <f t="shared" si="1253"/>
        <v>0</v>
      </c>
      <c r="BG555" s="284">
        <f t="shared" si="1253"/>
        <v>0</v>
      </c>
      <c r="BH555" s="333">
        <f t="shared" si="1253"/>
        <v>0</v>
      </c>
      <c r="BI555" s="333">
        <f t="shared" si="1253"/>
        <v>0</v>
      </c>
      <c r="BJ555" s="333">
        <f t="shared" si="1253"/>
        <v>0</v>
      </c>
      <c r="BK555" s="333">
        <f t="shared" si="1253"/>
        <v>0</v>
      </c>
      <c r="BL555" s="333">
        <f t="shared" si="1253"/>
        <v>0</v>
      </c>
      <c r="BM555" s="333">
        <f t="shared" si="1253"/>
        <v>0</v>
      </c>
      <c r="BN555" s="334">
        <f t="shared" si="1254"/>
        <v>11</v>
      </c>
      <c r="BO555" s="87">
        <f t="shared" si="1255"/>
        <v>2011</v>
      </c>
      <c r="BP555" s="87"/>
    </row>
    <row r="556" spans="1:69" s="35" customFormat="1" ht="10.5" customHeight="1" x14ac:dyDescent="0.2">
      <c r="A556" s="87" t="str">
        <f t="shared" si="1243"/>
        <v>2011-12E4000000512</v>
      </c>
      <c r="B556" s="87" t="str">
        <f t="shared" si="1256"/>
        <v>Y59</v>
      </c>
      <c r="C556" s="87" t="str">
        <f t="shared" si="1257"/>
        <v>2011-12</v>
      </c>
      <c r="D556" s="35" t="s">
        <v>523</v>
      </c>
      <c r="E556" s="42"/>
      <c r="F556" s="86" t="str">
        <f t="shared" si="1258"/>
        <v>Y59</v>
      </c>
      <c r="G556" s="86" t="str">
        <f t="shared" si="1258"/>
        <v>E40000005</v>
      </c>
      <c r="H556" s="87" t="str">
        <f t="shared" si="1258"/>
        <v>South East</v>
      </c>
      <c r="I556" s="292">
        <f t="shared" si="1244"/>
        <v>402</v>
      </c>
      <c r="J556" s="292">
        <f t="shared" si="1244"/>
        <v>104</v>
      </c>
      <c r="K556" s="292">
        <f t="shared" si="1244"/>
        <v>69</v>
      </c>
      <c r="L556" s="292">
        <f t="shared" si="1244"/>
        <v>31</v>
      </c>
      <c r="M556" s="292"/>
      <c r="N556" s="292"/>
      <c r="O556" s="292"/>
      <c r="P556" s="292"/>
      <c r="Q556" s="292">
        <f t="shared" si="1245"/>
        <v>0</v>
      </c>
      <c r="R556" s="292">
        <f t="shared" si="1245"/>
        <v>0</v>
      </c>
      <c r="S556" s="292"/>
      <c r="T556" s="284">
        <f t="shared" si="1246"/>
        <v>0</v>
      </c>
      <c r="U556" s="285" t="s">
        <v>80</v>
      </c>
      <c r="V556" s="285" t="s">
        <v>80</v>
      </c>
      <c r="W556" s="285" t="s">
        <v>80</v>
      </c>
      <c r="X556" s="289">
        <f t="shared" si="1247"/>
        <v>0</v>
      </c>
      <c r="Y556" s="290" t="s">
        <v>80</v>
      </c>
      <c r="Z556" s="290" t="s">
        <v>80</v>
      </c>
      <c r="AA556" s="290" t="s">
        <v>80</v>
      </c>
      <c r="AB556" s="289">
        <f t="shared" si="1248"/>
        <v>0</v>
      </c>
      <c r="AC556" s="290" t="s">
        <v>80</v>
      </c>
      <c r="AD556" s="290" t="s">
        <v>80</v>
      </c>
      <c r="AE556" s="290" t="s">
        <v>80</v>
      </c>
      <c r="AF556" s="287">
        <f t="shared" si="1249"/>
        <v>0</v>
      </c>
      <c r="AG556" s="288" t="s">
        <v>80</v>
      </c>
      <c r="AH556" s="288" t="s">
        <v>80</v>
      </c>
      <c r="AI556" s="287">
        <f t="shared" si="1250"/>
        <v>0</v>
      </c>
      <c r="AJ556" s="284">
        <f t="shared" si="1250"/>
        <v>108</v>
      </c>
      <c r="AK556" s="284">
        <f t="shared" si="1250"/>
        <v>146</v>
      </c>
      <c r="AL556" s="284"/>
      <c r="AM556" s="284"/>
      <c r="AN556" s="284">
        <f t="shared" si="1251"/>
        <v>599</v>
      </c>
      <c r="AO556" s="284">
        <f t="shared" si="1251"/>
        <v>634</v>
      </c>
      <c r="AP556" s="291"/>
      <c r="AQ556" s="291"/>
      <c r="AR556" s="284">
        <f t="shared" si="1252"/>
        <v>15</v>
      </c>
      <c r="AS556" s="284">
        <f t="shared" si="1252"/>
        <v>398</v>
      </c>
      <c r="AT556" s="284">
        <f t="shared" si="1252"/>
        <v>9</v>
      </c>
      <c r="AU556" s="284">
        <f t="shared" si="1252"/>
        <v>52</v>
      </c>
      <c r="AV556" s="286">
        <f t="shared" si="1252"/>
        <v>2</v>
      </c>
      <c r="AW556" s="286">
        <f t="shared" si="1252"/>
        <v>5</v>
      </c>
      <c r="AX556" s="286">
        <f t="shared" si="1252"/>
        <v>144</v>
      </c>
      <c r="AY556" s="286">
        <f t="shared" si="1252"/>
        <v>148</v>
      </c>
      <c r="AZ556" s="286">
        <f t="shared" si="1252"/>
        <v>333</v>
      </c>
      <c r="BA556" s="286">
        <f t="shared" si="1252"/>
        <v>551</v>
      </c>
      <c r="BB556" s="151"/>
      <c r="BC556" s="287">
        <f t="shared" si="1253"/>
        <v>0</v>
      </c>
      <c r="BD556" s="287">
        <f t="shared" si="1253"/>
        <v>0</v>
      </c>
      <c r="BE556" s="284">
        <f t="shared" si="1253"/>
        <v>0</v>
      </c>
      <c r="BF556" s="284">
        <f t="shared" si="1253"/>
        <v>0</v>
      </c>
      <c r="BG556" s="284">
        <f t="shared" si="1253"/>
        <v>0</v>
      </c>
      <c r="BH556" s="333">
        <f t="shared" si="1253"/>
        <v>0</v>
      </c>
      <c r="BI556" s="333">
        <f t="shared" si="1253"/>
        <v>0</v>
      </c>
      <c r="BJ556" s="333">
        <f t="shared" si="1253"/>
        <v>0</v>
      </c>
      <c r="BK556" s="333">
        <f t="shared" si="1253"/>
        <v>0</v>
      </c>
      <c r="BL556" s="333">
        <f t="shared" si="1253"/>
        <v>0</v>
      </c>
      <c r="BM556" s="333">
        <f t="shared" si="1253"/>
        <v>0</v>
      </c>
      <c r="BN556" s="334">
        <f t="shared" si="1254"/>
        <v>12</v>
      </c>
      <c r="BO556" s="87">
        <f t="shared" si="1255"/>
        <v>2011</v>
      </c>
      <c r="BP556" s="87"/>
    </row>
    <row r="557" spans="1:69" s="35" customFormat="1" ht="10.5" customHeight="1" x14ac:dyDescent="0.2">
      <c r="A557" s="87" t="str">
        <f t="shared" si="1243"/>
        <v>2011-12E400000051</v>
      </c>
      <c r="B557" s="87" t="str">
        <f t="shared" si="1256"/>
        <v>Y59</v>
      </c>
      <c r="C557" s="87" t="str">
        <f t="shared" si="1257"/>
        <v>2011-12</v>
      </c>
      <c r="D557" s="35" t="s">
        <v>524</v>
      </c>
      <c r="E557" s="42"/>
      <c r="F557" s="86" t="str">
        <f t="shared" si="1258"/>
        <v>Y59</v>
      </c>
      <c r="G557" s="86" t="str">
        <f t="shared" si="1258"/>
        <v>E40000005</v>
      </c>
      <c r="H557" s="87" t="str">
        <f t="shared" si="1258"/>
        <v>South East</v>
      </c>
      <c r="I557" s="292">
        <f t="shared" si="1244"/>
        <v>410</v>
      </c>
      <c r="J557" s="292">
        <f t="shared" si="1244"/>
        <v>102</v>
      </c>
      <c r="K557" s="292">
        <f t="shared" si="1244"/>
        <v>70</v>
      </c>
      <c r="L557" s="292">
        <f t="shared" si="1244"/>
        <v>34</v>
      </c>
      <c r="M557" s="292"/>
      <c r="N557" s="292"/>
      <c r="O557" s="292"/>
      <c r="P557" s="292"/>
      <c r="Q557" s="292">
        <f t="shared" si="1245"/>
        <v>0</v>
      </c>
      <c r="R557" s="292">
        <f t="shared" si="1245"/>
        <v>0</v>
      </c>
      <c r="S557" s="292"/>
      <c r="T557" s="284">
        <f t="shared" si="1246"/>
        <v>0</v>
      </c>
      <c r="U557" s="285" t="s">
        <v>80</v>
      </c>
      <c r="V557" s="285" t="s">
        <v>80</v>
      </c>
      <c r="W557" s="285" t="s">
        <v>80</v>
      </c>
      <c r="X557" s="289">
        <f t="shared" si="1247"/>
        <v>0</v>
      </c>
      <c r="Y557" s="290" t="s">
        <v>80</v>
      </c>
      <c r="Z557" s="290" t="s">
        <v>80</v>
      </c>
      <c r="AA557" s="290" t="s">
        <v>80</v>
      </c>
      <c r="AB557" s="289">
        <f t="shared" si="1248"/>
        <v>0</v>
      </c>
      <c r="AC557" s="290" t="s">
        <v>80</v>
      </c>
      <c r="AD557" s="290" t="s">
        <v>80</v>
      </c>
      <c r="AE557" s="290" t="s">
        <v>80</v>
      </c>
      <c r="AF557" s="287">
        <f t="shared" si="1249"/>
        <v>0</v>
      </c>
      <c r="AG557" s="288" t="s">
        <v>80</v>
      </c>
      <c r="AH557" s="288" t="s">
        <v>80</v>
      </c>
      <c r="AI557" s="287">
        <f t="shared" si="1250"/>
        <v>0</v>
      </c>
      <c r="AJ557" s="284">
        <f t="shared" si="1250"/>
        <v>121</v>
      </c>
      <c r="AK557" s="284">
        <f t="shared" si="1250"/>
        <v>168</v>
      </c>
      <c r="AL557" s="284"/>
      <c r="AM557" s="284"/>
      <c r="AN557" s="284">
        <f t="shared" si="1251"/>
        <v>678</v>
      </c>
      <c r="AO557" s="284">
        <f t="shared" si="1251"/>
        <v>763</v>
      </c>
      <c r="AP557" s="291"/>
      <c r="AQ557" s="291"/>
      <c r="AR557" s="284">
        <f t="shared" si="1252"/>
        <v>23</v>
      </c>
      <c r="AS557" s="284">
        <f t="shared" si="1252"/>
        <v>397</v>
      </c>
      <c r="AT557" s="284">
        <f t="shared" si="1252"/>
        <v>13</v>
      </c>
      <c r="AU557" s="284">
        <f t="shared" si="1252"/>
        <v>74</v>
      </c>
      <c r="AV557" s="286">
        <f t="shared" si="1252"/>
        <v>1</v>
      </c>
      <c r="AW557" s="286">
        <f t="shared" si="1252"/>
        <v>1</v>
      </c>
      <c r="AX557" s="286">
        <f t="shared" si="1252"/>
        <v>142</v>
      </c>
      <c r="AY557" s="286">
        <f t="shared" si="1252"/>
        <v>148</v>
      </c>
      <c r="AZ557" s="286">
        <f t="shared" si="1252"/>
        <v>352</v>
      </c>
      <c r="BA557" s="286">
        <f t="shared" si="1252"/>
        <v>646</v>
      </c>
      <c r="BB557" s="151"/>
      <c r="BC557" s="287">
        <f t="shared" si="1253"/>
        <v>0</v>
      </c>
      <c r="BD557" s="287">
        <f t="shared" si="1253"/>
        <v>0</v>
      </c>
      <c r="BE557" s="284">
        <f t="shared" si="1253"/>
        <v>0</v>
      </c>
      <c r="BF557" s="284">
        <f t="shared" si="1253"/>
        <v>0</v>
      </c>
      <c r="BG557" s="284">
        <f t="shared" si="1253"/>
        <v>0</v>
      </c>
      <c r="BH557" s="333">
        <f t="shared" si="1253"/>
        <v>0</v>
      </c>
      <c r="BI557" s="333">
        <f t="shared" si="1253"/>
        <v>0</v>
      </c>
      <c r="BJ557" s="333">
        <f t="shared" si="1253"/>
        <v>0</v>
      </c>
      <c r="BK557" s="333">
        <f t="shared" si="1253"/>
        <v>0</v>
      </c>
      <c r="BL557" s="333">
        <f t="shared" si="1253"/>
        <v>0</v>
      </c>
      <c r="BM557" s="333">
        <f t="shared" si="1253"/>
        <v>0</v>
      </c>
      <c r="BN557" s="334">
        <f t="shared" si="1254"/>
        <v>1</v>
      </c>
      <c r="BO557" s="87">
        <f t="shared" si="1255"/>
        <v>2012</v>
      </c>
      <c r="BP557" s="87"/>
    </row>
    <row r="558" spans="1:69" s="35" customFormat="1" ht="10.5" customHeight="1" x14ac:dyDescent="0.2">
      <c r="A558" s="87" t="str">
        <f t="shared" si="1243"/>
        <v>2011-12E400000052</v>
      </c>
      <c r="B558" s="87" t="str">
        <f t="shared" si="1256"/>
        <v>Y59</v>
      </c>
      <c r="C558" s="87" t="str">
        <f t="shared" si="1257"/>
        <v>2011-12</v>
      </c>
      <c r="D558" s="35" t="s">
        <v>525</v>
      </c>
      <c r="E558" s="42"/>
      <c r="F558" s="86" t="str">
        <f t="shared" si="1258"/>
        <v>Y59</v>
      </c>
      <c r="G558" s="86" t="str">
        <f t="shared" si="1258"/>
        <v>E40000005</v>
      </c>
      <c r="H558" s="87" t="str">
        <f t="shared" si="1258"/>
        <v>South East</v>
      </c>
      <c r="I558" s="292">
        <f t="shared" si="1244"/>
        <v>419</v>
      </c>
      <c r="J558" s="292">
        <f t="shared" si="1244"/>
        <v>116</v>
      </c>
      <c r="K558" s="292">
        <f t="shared" si="1244"/>
        <v>73</v>
      </c>
      <c r="L558" s="292">
        <f t="shared" si="1244"/>
        <v>34</v>
      </c>
      <c r="M558" s="292"/>
      <c r="N558" s="292"/>
      <c r="O558" s="292"/>
      <c r="P558" s="292"/>
      <c r="Q558" s="292">
        <f t="shared" si="1245"/>
        <v>0</v>
      </c>
      <c r="R558" s="292">
        <f t="shared" si="1245"/>
        <v>0</v>
      </c>
      <c r="S558" s="292"/>
      <c r="T558" s="284">
        <f t="shared" si="1246"/>
        <v>0</v>
      </c>
      <c r="U558" s="285" t="s">
        <v>80</v>
      </c>
      <c r="V558" s="285" t="s">
        <v>80</v>
      </c>
      <c r="W558" s="285" t="s">
        <v>80</v>
      </c>
      <c r="X558" s="289">
        <f t="shared" si="1247"/>
        <v>0</v>
      </c>
      <c r="Y558" s="290" t="s">
        <v>80</v>
      </c>
      <c r="Z558" s="290" t="s">
        <v>80</v>
      </c>
      <c r="AA558" s="290" t="s">
        <v>80</v>
      </c>
      <c r="AB558" s="289">
        <f t="shared" si="1248"/>
        <v>0</v>
      </c>
      <c r="AC558" s="290" t="s">
        <v>80</v>
      </c>
      <c r="AD558" s="290" t="s">
        <v>80</v>
      </c>
      <c r="AE558" s="290" t="s">
        <v>80</v>
      </c>
      <c r="AF558" s="287">
        <f t="shared" si="1249"/>
        <v>0</v>
      </c>
      <c r="AG558" s="288" t="s">
        <v>80</v>
      </c>
      <c r="AH558" s="288" t="s">
        <v>80</v>
      </c>
      <c r="AI558" s="287">
        <f t="shared" si="1250"/>
        <v>0</v>
      </c>
      <c r="AJ558" s="284">
        <f t="shared" si="1250"/>
        <v>98</v>
      </c>
      <c r="AK558" s="284">
        <f t="shared" si="1250"/>
        <v>144</v>
      </c>
      <c r="AL558" s="284"/>
      <c r="AM558" s="284"/>
      <c r="AN558" s="284">
        <f t="shared" si="1251"/>
        <v>944</v>
      </c>
      <c r="AO558" s="284">
        <f t="shared" si="1251"/>
        <v>997</v>
      </c>
      <c r="AP558" s="291"/>
      <c r="AQ558" s="291"/>
      <c r="AR558" s="284">
        <f t="shared" ref="AR558:BA567" si="1259">SUMIFS(AR$729:AR$10135, $BN$729:$BN$10135, $BN558,$BO$729:$BO$10135, $BO558, $B$729:$B$10135, $B558)</f>
        <v>25</v>
      </c>
      <c r="AS558" s="284">
        <f t="shared" si="1259"/>
        <v>404</v>
      </c>
      <c r="AT558" s="284">
        <f t="shared" si="1259"/>
        <v>7</v>
      </c>
      <c r="AU558" s="284">
        <f t="shared" si="1259"/>
        <v>58</v>
      </c>
      <c r="AV558" s="286">
        <f t="shared" si="1259"/>
        <v>0</v>
      </c>
      <c r="AW558" s="286">
        <f t="shared" si="1259"/>
        <v>0</v>
      </c>
      <c r="AX558" s="286">
        <f t="shared" si="1259"/>
        <v>123</v>
      </c>
      <c r="AY558" s="286">
        <f t="shared" si="1259"/>
        <v>134</v>
      </c>
      <c r="AZ558" s="286">
        <f t="shared" si="1259"/>
        <v>456</v>
      </c>
      <c r="BA558" s="286">
        <f t="shared" si="1259"/>
        <v>804</v>
      </c>
      <c r="BB558" s="151"/>
      <c r="BC558" s="287">
        <f t="shared" ref="BC558:BM567" si="1260">SUMIFS(BC$729:BC$10135, $BN$729:$BN$10135, $BN558,$BO$729:$BO$10135, $BO558, $B$729:$B$10135, $B558)</f>
        <v>0</v>
      </c>
      <c r="BD558" s="287">
        <f t="shared" si="1260"/>
        <v>0</v>
      </c>
      <c r="BE558" s="284">
        <f t="shared" si="1260"/>
        <v>0</v>
      </c>
      <c r="BF558" s="284">
        <f t="shared" si="1260"/>
        <v>0</v>
      </c>
      <c r="BG558" s="284">
        <f t="shared" si="1260"/>
        <v>0</v>
      </c>
      <c r="BH558" s="333">
        <f t="shared" si="1260"/>
        <v>0</v>
      </c>
      <c r="BI558" s="333">
        <f t="shared" si="1260"/>
        <v>0</v>
      </c>
      <c r="BJ558" s="333">
        <f t="shared" si="1260"/>
        <v>0</v>
      </c>
      <c r="BK558" s="333">
        <f t="shared" si="1260"/>
        <v>0</v>
      </c>
      <c r="BL558" s="333">
        <f t="shared" si="1260"/>
        <v>0</v>
      </c>
      <c r="BM558" s="333">
        <f t="shared" si="1260"/>
        <v>0</v>
      </c>
      <c r="BN558" s="334">
        <f t="shared" si="1254"/>
        <v>2</v>
      </c>
      <c r="BO558" s="87">
        <f t="shared" si="1255"/>
        <v>2012</v>
      </c>
      <c r="BP558" s="87"/>
    </row>
    <row r="559" spans="1:69" s="35" customFormat="1" ht="10.5" customHeight="1" x14ac:dyDescent="0.2">
      <c r="A559" s="87" t="str">
        <f t="shared" si="1243"/>
        <v>2011-12E400000053</v>
      </c>
      <c r="B559" s="87" t="str">
        <f t="shared" si="1256"/>
        <v>Y59</v>
      </c>
      <c r="C559" s="87" t="str">
        <f t="shared" si="1257"/>
        <v>2011-12</v>
      </c>
      <c r="D559" s="35" t="s">
        <v>526</v>
      </c>
      <c r="E559" s="42"/>
      <c r="F559" s="86" t="str">
        <f t="shared" si="1258"/>
        <v>Y59</v>
      </c>
      <c r="G559" s="86" t="str">
        <f t="shared" si="1258"/>
        <v>E40000005</v>
      </c>
      <c r="H559" s="87" t="str">
        <f t="shared" si="1258"/>
        <v>South East</v>
      </c>
      <c r="I559" s="292">
        <f t="shared" si="1244"/>
        <v>307</v>
      </c>
      <c r="J559" s="292">
        <f t="shared" si="1244"/>
        <v>86</v>
      </c>
      <c r="K559" s="292">
        <f t="shared" si="1244"/>
        <v>33</v>
      </c>
      <c r="L559" s="292">
        <f t="shared" si="1244"/>
        <v>16</v>
      </c>
      <c r="M559" s="292"/>
      <c r="N559" s="292"/>
      <c r="O559" s="292"/>
      <c r="P559" s="292"/>
      <c r="Q559" s="292">
        <f t="shared" si="1245"/>
        <v>0</v>
      </c>
      <c r="R559" s="292">
        <f t="shared" si="1245"/>
        <v>0</v>
      </c>
      <c r="S559" s="292"/>
      <c r="T559" s="284">
        <f t="shared" si="1246"/>
        <v>0</v>
      </c>
      <c r="U559" s="285" t="s">
        <v>80</v>
      </c>
      <c r="V559" s="285" t="s">
        <v>80</v>
      </c>
      <c r="W559" s="285" t="s">
        <v>80</v>
      </c>
      <c r="X559" s="289">
        <f t="shared" si="1247"/>
        <v>0</v>
      </c>
      <c r="Y559" s="290" t="s">
        <v>80</v>
      </c>
      <c r="Z559" s="290" t="s">
        <v>80</v>
      </c>
      <c r="AA559" s="290" t="s">
        <v>80</v>
      </c>
      <c r="AB559" s="289">
        <f t="shared" si="1248"/>
        <v>0</v>
      </c>
      <c r="AC559" s="290" t="s">
        <v>80</v>
      </c>
      <c r="AD559" s="290" t="s">
        <v>80</v>
      </c>
      <c r="AE559" s="290" t="s">
        <v>80</v>
      </c>
      <c r="AF559" s="287">
        <f t="shared" si="1249"/>
        <v>0</v>
      </c>
      <c r="AG559" s="288" t="s">
        <v>80</v>
      </c>
      <c r="AH559" s="288" t="s">
        <v>80</v>
      </c>
      <c r="AI559" s="287">
        <f t="shared" si="1250"/>
        <v>0</v>
      </c>
      <c r="AJ559" s="284">
        <f t="shared" si="1250"/>
        <v>174</v>
      </c>
      <c r="AK559" s="284">
        <f t="shared" si="1250"/>
        <v>240</v>
      </c>
      <c r="AL559" s="284"/>
      <c r="AM559" s="284"/>
      <c r="AN559" s="284">
        <f t="shared" si="1251"/>
        <v>1323</v>
      </c>
      <c r="AO559" s="284">
        <f t="shared" si="1251"/>
        <v>1400</v>
      </c>
      <c r="AP559" s="291"/>
      <c r="AQ559" s="291"/>
      <c r="AR559" s="284">
        <f t="shared" si="1259"/>
        <v>31</v>
      </c>
      <c r="AS559" s="284">
        <f t="shared" si="1259"/>
        <v>303</v>
      </c>
      <c r="AT559" s="284">
        <f t="shared" si="1259"/>
        <v>4</v>
      </c>
      <c r="AU559" s="284">
        <f t="shared" si="1259"/>
        <v>33</v>
      </c>
      <c r="AV559" s="286">
        <f t="shared" si="1259"/>
        <v>1</v>
      </c>
      <c r="AW559" s="286">
        <f t="shared" si="1259"/>
        <v>1</v>
      </c>
      <c r="AX559" s="286">
        <f t="shared" si="1259"/>
        <v>126</v>
      </c>
      <c r="AY559" s="286">
        <f t="shared" si="1259"/>
        <v>149</v>
      </c>
      <c r="AZ559" s="286">
        <f t="shared" si="1259"/>
        <v>432</v>
      </c>
      <c r="BA559" s="286">
        <f t="shared" si="1259"/>
        <v>762</v>
      </c>
      <c r="BB559" s="151"/>
      <c r="BC559" s="287">
        <f t="shared" si="1260"/>
        <v>0</v>
      </c>
      <c r="BD559" s="287">
        <f t="shared" si="1260"/>
        <v>0</v>
      </c>
      <c r="BE559" s="284">
        <f t="shared" si="1260"/>
        <v>0</v>
      </c>
      <c r="BF559" s="284">
        <f t="shared" si="1260"/>
        <v>0</v>
      </c>
      <c r="BG559" s="284">
        <f t="shared" si="1260"/>
        <v>0</v>
      </c>
      <c r="BH559" s="333">
        <f t="shared" si="1260"/>
        <v>0</v>
      </c>
      <c r="BI559" s="333">
        <f t="shared" si="1260"/>
        <v>0</v>
      </c>
      <c r="BJ559" s="333">
        <f t="shared" si="1260"/>
        <v>0</v>
      </c>
      <c r="BK559" s="333">
        <f t="shared" si="1260"/>
        <v>0</v>
      </c>
      <c r="BL559" s="333">
        <f t="shared" si="1260"/>
        <v>0</v>
      </c>
      <c r="BM559" s="333">
        <f t="shared" si="1260"/>
        <v>0</v>
      </c>
      <c r="BN559" s="334">
        <f t="shared" si="1254"/>
        <v>3</v>
      </c>
      <c r="BO559" s="87">
        <f t="shared" si="1255"/>
        <v>2012</v>
      </c>
      <c r="BP559" s="87"/>
    </row>
    <row r="560" spans="1:69" s="35" customFormat="1" ht="10.5" customHeight="1" x14ac:dyDescent="0.2">
      <c r="A560" s="87" t="str">
        <f t="shared" si="1243"/>
        <v>2012-13E400000054</v>
      </c>
      <c r="B560" s="87" t="str">
        <f t="shared" si="1256"/>
        <v>Y59</v>
      </c>
      <c r="C560" s="87" t="str">
        <f t="shared" si="1257"/>
        <v>2012-13</v>
      </c>
      <c r="D560" s="35" t="s">
        <v>514</v>
      </c>
      <c r="E560" s="42"/>
      <c r="F560" s="86" t="str">
        <f t="shared" si="1258"/>
        <v>Y59</v>
      </c>
      <c r="G560" s="86" t="str">
        <f t="shared" si="1258"/>
        <v>E40000005</v>
      </c>
      <c r="H560" s="87" t="str">
        <f t="shared" si="1258"/>
        <v>South East</v>
      </c>
      <c r="I560" s="292">
        <f t="shared" si="1244"/>
        <v>423</v>
      </c>
      <c r="J560" s="292">
        <f t="shared" si="1244"/>
        <v>106</v>
      </c>
      <c r="K560" s="292">
        <f t="shared" si="1244"/>
        <v>50</v>
      </c>
      <c r="L560" s="292">
        <f t="shared" si="1244"/>
        <v>20</v>
      </c>
      <c r="M560" s="292"/>
      <c r="N560" s="292"/>
      <c r="O560" s="292"/>
      <c r="P560" s="292"/>
      <c r="Q560" s="292">
        <f t="shared" si="1245"/>
        <v>0</v>
      </c>
      <c r="R560" s="292">
        <f t="shared" si="1245"/>
        <v>0</v>
      </c>
      <c r="S560" s="292"/>
      <c r="T560" s="284">
        <f t="shared" si="1246"/>
        <v>0</v>
      </c>
      <c r="U560" s="285" t="s">
        <v>80</v>
      </c>
      <c r="V560" s="285" t="s">
        <v>80</v>
      </c>
      <c r="W560" s="285" t="s">
        <v>80</v>
      </c>
      <c r="X560" s="289">
        <f t="shared" si="1247"/>
        <v>0</v>
      </c>
      <c r="Y560" s="290" t="s">
        <v>80</v>
      </c>
      <c r="Z560" s="290" t="s">
        <v>80</v>
      </c>
      <c r="AA560" s="290" t="s">
        <v>80</v>
      </c>
      <c r="AB560" s="289">
        <f t="shared" si="1248"/>
        <v>0</v>
      </c>
      <c r="AC560" s="290" t="s">
        <v>80</v>
      </c>
      <c r="AD560" s="290" t="s">
        <v>80</v>
      </c>
      <c r="AE560" s="290" t="s">
        <v>80</v>
      </c>
      <c r="AF560" s="287">
        <f t="shared" si="1249"/>
        <v>0</v>
      </c>
      <c r="AG560" s="288" t="s">
        <v>80</v>
      </c>
      <c r="AH560" s="288" t="s">
        <v>80</v>
      </c>
      <c r="AI560" s="287">
        <f t="shared" si="1250"/>
        <v>0</v>
      </c>
      <c r="AJ560" s="284">
        <f t="shared" si="1250"/>
        <v>182</v>
      </c>
      <c r="AK560" s="284">
        <f t="shared" si="1250"/>
        <v>229</v>
      </c>
      <c r="AL560" s="284"/>
      <c r="AM560" s="284"/>
      <c r="AN560" s="284">
        <f t="shared" si="1251"/>
        <v>1199</v>
      </c>
      <c r="AO560" s="284">
        <f t="shared" si="1251"/>
        <v>1280</v>
      </c>
      <c r="AP560" s="291"/>
      <c r="AQ560" s="291"/>
      <c r="AR560" s="284">
        <f t="shared" si="1259"/>
        <v>30</v>
      </c>
      <c r="AS560" s="284">
        <f t="shared" si="1259"/>
        <v>412</v>
      </c>
      <c r="AT560" s="284">
        <f t="shared" si="1259"/>
        <v>5</v>
      </c>
      <c r="AU560" s="284">
        <f t="shared" si="1259"/>
        <v>49</v>
      </c>
      <c r="AV560" s="286">
        <f t="shared" si="1259"/>
        <v>1</v>
      </c>
      <c r="AW560" s="286">
        <f t="shared" si="1259"/>
        <v>1</v>
      </c>
      <c r="AX560" s="286">
        <f t="shared" si="1259"/>
        <v>102</v>
      </c>
      <c r="AY560" s="286">
        <f t="shared" si="1259"/>
        <v>110</v>
      </c>
      <c r="AZ560" s="286">
        <f t="shared" si="1259"/>
        <v>383</v>
      </c>
      <c r="BA560" s="286">
        <f t="shared" si="1259"/>
        <v>641</v>
      </c>
      <c r="BB560" s="151"/>
      <c r="BC560" s="287">
        <f t="shared" si="1260"/>
        <v>0</v>
      </c>
      <c r="BD560" s="287">
        <f t="shared" si="1260"/>
        <v>0</v>
      </c>
      <c r="BE560" s="284">
        <f t="shared" si="1260"/>
        <v>0</v>
      </c>
      <c r="BF560" s="284">
        <f t="shared" si="1260"/>
        <v>0</v>
      </c>
      <c r="BG560" s="284">
        <f t="shared" si="1260"/>
        <v>0</v>
      </c>
      <c r="BH560" s="333">
        <f t="shared" si="1260"/>
        <v>0</v>
      </c>
      <c r="BI560" s="333">
        <f t="shared" si="1260"/>
        <v>0</v>
      </c>
      <c r="BJ560" s="333">
        <f t="shared" si="1260"/>
        <v>0</v>
      </c>
      <c r="BK560" s="333">
        <f t="shared" si="1260"/>
        <v>0</v>
      </c>
      <c r="BL560" s="333">
        <f t="shared" si="1260"/>
        <v>0</v>
      </c>
      <c r="BM560" s="333">
        <f t="shared" si="1260"/>
        <v>0</v>
      </c>
      <c r="BN560" s="334">
        <f t="shared" si="1254"/>
        <v>4</v>
      </c>
      <c r="BO560" s="87">
        <f t="shared" si="1255"/>
        <v>2012</v>
      </c>
      <c r="BP560" s="87"/>
    </row>
    <row r="561" spans="1:68" s="35" customFormat="1" ht="10.5" customHeight="1" x14ac:dyDescent="0.2">
      <c r="A561" s="87" t="str">
        <f t="shared" si="1243"/>
        <v>2012-13E400000055</v>
      </c>
      <c r="B561" s="87" t="str">
        <f t="shared" si="1256"/>
        <v>Y59</v>
      </c>
      <c r="C561" s="87" t="str">
        <f t="shared" si="1257"/>
        <v>2012-13</v>
      </c>
      <c r="D561" s="35" t="s">
        <v>516</v>
      </c>
      <c r="E561" s="42"/>
      <c r="F561" s="86" t="str">
        <f t="shared" si="1258"/>
        <v>Y59</v>
      </c>
      <c r="G561" s="86" t="str">
        <f t="shared" si="1258"/>
        <v>E40000005</v>
      </c>
      <c r="H561" s="87" t="str">
        <f t="shared" si="1258"/>
        <v>South East</v>
      </c>
      <c r="I561" s="292">
        <f t="shared" si="1244"/>
        <v>435</v>
      </c>
      <c r="J561" s="292">
        <f t="shared" si="1244"/>
        <v>131</v>
      </c>
      <c r="K561" s="292">
        <f t="shared" si="1244"/>
        <v>50</v>
      </c>
      <c r="L561" s="292">
        <f t="shared" si="1244"/>
        <v>33</v>
      </c>
      <c r="M561" s="292"/>
      <c r="N561" s="292"/>
      <c r="O561" s="292"/>
      <c r="P561" s="292"/>
      <c r="Q561" s="292">
        <f t="shared" si="1245"/>
        <v>0</v>
      </c>
      <c r="R561" s="292">
        <f t="shared" si="1245"/>
        <v>0</v>
      </c>
      <c r="S561" s="292"/>
      <c r="T561" s="284">
        <f t="shared" si="1246"/>
        <v>0</v>
      </c>
      <c r="U561" s="285" t="s">
        <v>80</v>
      </c>
      <c r="V561" s="285" t="s">
        <v>80</v>
      </c>
      <c r="W561" s="285" t="s">
        <v>80</v>
      </c>
      <c r="X561" s="289">
        <f t="shared" si="1247"/>
        <v>0</v>
      </c>
      <c r="Y561" s="290" t="s">
        <v>80</v>
      </c>
      <c r="Z561" s="290" t="s">
        <v>80</v>
      </c>
      <c r="AA561" s="290" t="s">
        <v>80</v>
      </c>
      <c r="AB561" s="289">
        <f t="shared" si="1248"/>
        <v>0</v>
      </c>
      <c r="AC561" s="290" t="s">
        <v>80</v>
      </c>
      <c r="AD561" s="290" t="s">
        <v>80</v>
      </c>
      <c r="AE561" s="290" t="s">
        <v>80</v>
      </c>
      <c r="AF561" s="287">
        <f t="shared" si="1249"/>
        <v>0</v>
      </c>
      <c r="AG561" s="288" t="s">
        <v>80</v>
      </c>
      <c r="AH561" s="288" t="s">
        <v>80</v>
      </c>
      <c r="AI561" s="287">
        <f t="shared" si="1250"/>
        <v>0</v>
      </c>
      <c r="AJ561" s="284">
        <f t="shared" si="1250"/>
        <v>151</v>
      </c>
      <c r="AK561" s="284">
        <f t="shared" si="1250"/>
        <v>210</v>
      </c>
      <c r="AL561" s="284"/>
      <c r="AM561" s="284"/>
      <c r="AN561" s="284">
        <f t="shared" si="1251"/>
        <v>1039</v>
      </c>
      <c r="AO561" s="284">
        <f t="shared" si="1251"/>
        <v>1116</v>
      </c>
      <c r="AP561" s="291"/>
      <c r="AQ561" s="291"/>
      <c r="AR561" s="284">
        <f t="shared" si="1259"/>
        <v>42</v>
      </c>
      <c r="AS561" s="284">
        <f t="shared" si="1259"/>
        <v>413</v>
      </c>
      <c r="AT561" s="284">
        <f t="shared" si="1259"/>
        <v>10</v>
      </c>
      <c r="AU561" s="284">
        <f t="shared" si="1259"/>
        <v>47</v>
      </c>
      <c r="AV561" s="286">
        <f t="shared" si="1259"/>
        <v>0</v>
      </c>
      <c r="AW561" s="286">
        <f t="shared" si="1259"/>
        <v>0</v>
      </c>
      <c r="AX561" s="286">
        <f t="shared" si="1259"/>
        <v>84</v>
      </c>
      <c r="AY561" s="286">
        <f t="shared" si="1259"/>
        <v>89</v>
      </c>
      <c r="AZ561" s="286">
        <f t="shared" si="1259"/>
        <v>355</v>
      </c>
      <c r="BA561" s="286">
        <f t="shared" si="1259"/>
        <v>530</v>
      </c>
      <c r="BB561" s="151"/>
      <c r="BC561" s="287">
        <f t="shared" si="1260"/>
        <v>0</v>
      </c>
      <c r="BD561" s="287">
        <f t="shared" si="1260"/>
        <v>0</v>
      </c>
      <c r="BE561" s="284">
        <f t="shared" si="1260"/>
        <v>0</v>
      </c>
      <c r="BF561" s="284">
        <f t="shared" si="1260"/>
        <v>0</v>
      </c>
      <c r="BG561" s="284">
        <f t="shared" si="1260"/>
        <v>0</v>
      </c>
      <c r="BH561" s="333">
        <f t="shared" si="1260"/>
        <v>0</v>
      </c>
      <c r="BI561" s="333">
        <f t="shared" si="1260"/>
        <v>0</v>
      </c>
      <c r="BJ561" s="333">
        <f t="shared" si="1260"/>
        <v>0</v>
      </c>
      <c r="BK561" s="333">
        <f t="shared" si="1260"/>
        <v>0</v>
      </c>
      <c r="BL561" s="333">
        <f t="shared" si="1260"/>
        <v>0</v>
      </c>
      <c r="BM561" s="333">
        <f t="shared" si="1260"/>
        <v>0</v>
      </c>
      <c r="BN561" s="334">
        <f t="shared" si="1254"/>
        <v>5</v>
      </c>
      <c r="BO561" s="87">
        <f t="shared" si="1255"/>
        <v>2012</v>
      </c>
      <c r="BP561" s="87"/>
    </row>
    <row r="562" spans="1:68" s="35" customFormat="1" ht="10.5" customHeight="1" x14ac:dyDescent="0.2">
      <c r="A562" s="87" t="str">
        <f t="shared" si="1243"/>
        <v>2012-13E400000056</v>
      </c>
      <c r="B562" s="87" t="str">
        <f t="shared" si="1256"/>
        <v>Y59</v>
      </c>
      <c r="C562" s="87" t="str">
        <f t="shared" si="1257"/>
        <v>2012-13</v>
      </c>
      <c r="D562" s="35" t="s">
        <v>517</v>
      </c>
      <c r="E562" s="42"/>
      <c r="F562" s="86" t="str">
        <f t="shared" si="1258"/>
        <v>Y59</v>
      </c>
      <c r="G562" s="86" t="str">
        <f t="shared" si="1258"/>
        <v>E40000005</v>
      </c>
      <c r="H562" s="87" t="str">
        <f t="shared" si="1258"/>
        <v>South East</v>
      </c>
      <c r="I562" s="292">
        <f t="shared" si="1244"/>
        <v>309</v>
      </c>
      <c r="J562" s="292">
        <f t="shared" si="1244"/>
        <v>94</v>
      </c>
      <c r="K562" s="292">
        <f t="shared" si="1244"/>
        <v>50</v>
      </c>
      <c r="L562" s="292">
        <f t="shared" si="1244"/>
        <v>20</v>
      </c>
      <c r="M562" s="292"/>
      <c r="N562" s="292"/>
      <c r="O562" s="292"/>
      <c r="P562" s="292"/>
      <c r="Q562" s="292">
        <f t="shared" si="1245"/>
        <v>0</v>
      </c>
      <c r="R562" s="292">
        <f t="shared" si="1245"/>
        <v>0</v>
      </c>
      <c r="S562" s="292"/>
      <c r="T562" s="284">
        <f t="shared" si="1246"/>
        <v>0</v>
      </c>
      <c r="U562" s="285" t="s">
        <v>80</v>
      </c>
      <c r="V562" s="285" t="s">
        <v>80</v>
      </c>
      <c r="W562" s="285" t="s">
        <v>80</v>
      </c>
      <c r="X562" s="289">
        <f t="shared" si="1247"/>
        <v>0</v>
      </c>
      <c r="Y562" s="290" t="s">
        <v>80</v>
      </c>
      <c r="Z562" s="290" t="s">
        <v>80</v>
      </c>
      <c r="AA562" s="290" t="s">
        <v>80</v>
      </c>
      <c r="AB562" s="289">
        <f t="shared" si="1248"/>
        <v>0</v>
      </c>
      <c r="AC562" s="290" t="s">
        <v>80</v>
      </c>
      <c r="AD562" s="290" t="s">
        <v>80</v>
      </c>
      <c r="AE562" s="290" t="s">
        <v>80</v>
      </c>
      <c r="AF562" s="287">
        <f t="shared" si="1249"/>
        <v>0</v>
      </c>
      <c r="AG562" s="288" t="s">
        <v>80</v>
      </c>
      <c r="AH562" s="288" t="s">
        <v>80</v>
      </c>
      <c r="AI562" s="287">
        <f t="shared" si="1250"/>
        <v>0</v>
      </c>
      <c r="AJ562" s="284">
        <f t="shared" si="1250"/>
        <v>126</v>
      </c>
      <c r="AK562" s="284">
        <f t="shared" si="1250"/>
        <v>191</v>
      </c>
      <c r="AL562" s="284"/>
      <c r="AM562" s="284"/>
      <c r="AN562" s="284">
        <f t="shared" si="1251"/>
        <v>1104</v>
      </c>
      <c r="AO562" s="284">
        <f t="shared" si="1251"/>
        <v>1191</v>
      </c>
      <c r="AP562" s="291"/>
      <c r="AQ562" s="291"/>
      <c r="AR562" s="284">
        <f t="shared" si="1259"/>
        <v>29</v>
      </c>
      <c r="AS562" s="284">
        <f t="shared" si="1259"/>
        <v>295</v>
      </c>
      <c r="AT562" s="284">
        <f t="shared" si="1259"/>
        <v>5</v>
      </c>
      <c r="AU562" s="284">
        <f t="shared" si="1259"/>
        <v>45</v>
      </c>
      <c r="AV562" s="286">
        <f t="shared" si="1259"/>
        <v>0</v>
      </c>
      <c r="AW562" s="286">
        <f t="shared" si="1259"/>
        <v>1</v>
      </c>
      <c r="AX562" s="286">
        <f t="shared" si="1259"/>
        <v>113</v>
      </c>
      <c r="AY562" s="286">
        <f t="shared" si="1259"/>
        <v>124</v>
      </c>
      <c r="AZ562" s="286">
        <f t="shared" si="1259"/>
        <v>385</v>
      </c>
      <c r="BA562" s="286">
        <f t="shared" si="1259"/>
        <v>664</v>
      </c>
      <c r="BB562" s="151"/>
      <c r="BC562" s="287">
        <f t="shared" si="1260"/>
        <v>0</v>
      </c>
      <c r="BD562" s="287">
        <f t="shared" si="1260"/>
        <v>0</v>
      </c>
      <c r="BE562" s="284">
        <f t="shared" si="1260"/>
        <v>0</v>
      </c>
      <c r="BF562" s="284">
        <f t="shared" si="1260"/>
        <v>0</v>
      </c>
      <c r="BG562" s="284">
        <f t="shared" si="1260"/>
        <v>0</v>
      </c>
      <c r="BH562" s="333">
        <f t="shared" si="1260"/>
        <v>0</v>
      </c>
      <c r="BI562" s="333">
        <f t="shared" si="1260"/>
        <v>0</v>
      </c>
      <c r="BJ562" s="333">
        <f t="shared" si="1260"/>
        <v>0</v>
      </c>
      <c r="BK562" s="333">
        <f t="shared" si="1260"/>
        <v>0</v>
      </c>
      <c r="BL562" s="333">
        <f t="shared" si="1260"/>
        <v>0</v>
      </c>
      <c r="BM562" s="333">
        <f t="shared" si="1260"/>
        <v>0</v>
      </c>
      <c r="BN562" s="334">
        <f t="shared" si="1254"/>
        <v>6</v>
      </c>
      <c r="BO562" s="87">
        <f t="shared" si="1255"/>
        <v>2012</v>
      </c>
      <c r="BP562" s="87"/>
    </row>
    <row r="563" spans="1:68" s="35" customFormat="1" ht="10.5" customHeight="1" x14ac:dyDescent="0.2">
      <c r="A563" s="87" t="str">
        <f t="shared" si="1243"/>
        <v>2012-13E400000057</v>
      </c>
      <c r="B563" s="87" t="str">
        <f t="shared" si="1256"/>
        <v>Y59</v>
      </c>
      <c r="C563" s="87" t="str">
        <f t="shared" si="1257"/>
        <v>2012-13</v>
      </c>
      <c r="D563" s="35" t="s">
        <v>518</v>
      </c>
      <c r="E563" s="42"/>
      <c r="F563" s="86" t="str">
        <f t="shared" si="1258"/>
        <v>Y59</v>
      </c>
      <c r="G563" s="86" t="str">
        <f t="shared" si="1258"/>
        <v>E40000005</v>
      </c>
      <c r="H563" s="87" t="str">
        <f t="shared" si="1258"/>
        <v>South East</v>
      </c>
      <c r="I563" s="292">
        <f t="shared" si="1244"/>
        <v>203</v>
      </c>
      <c r="J563" s="292">
        <f t="shared" si="1244"/>
        <v>59</v>
      </c>
      <c r="K563" s="292">
        <f t="shared" si="1244"/>
        <v>26</v>
      </c>
      <c r="L563" s="292">
        <f t="shared" si="1244"/>
        <v>14</v>
      </c>
      <c r="M563" s="292"/>
      <c r="N563" s="292"/>
      <c r="O563" s="292"/>
      <c r="P563" s="292"/>
      <c r="Q563" s="292">
        <f t="shared" si="1245"/>
        <v>0</v>
      </c>
      <c r="R563" s="292">
        <f t="shared" si="1245"/>
        <v>0</v>
      </c>
      <c r="S563" s="292"/>
      <c r="T563" s="284">
        <f t="shared" si="1246"/>
        <v>0</v>
      </c>
      <c r="U563" s="285" t="s">
        <v>80</v>
      </c>
      <c r="V563" s="285" t="s">
        <v>80</v>
      </c>
      <c r="W563" s="285" t="s">
        <v>80</v>
      </c>
      <c r="X563" s="289">
        <f t="shared" si="1247"/>
        <v>0</v>
      </c>
      <c r="Y563" s="290" t="s">
        <v>80</v>
      </c>
      <c r="Z563" s="290" t="s">
        <v>80</v>
      </c>
      <c r="AA563" s="290" t="s">
        <v>80</v>
      </c>
      <c r="AB563" s="289">
        <f t="shared" si="1248"/>
        <v>0</v>
      </c>
      <c r="AC563" s="290" t="s">
        <v>80</v>
      </c>
      <c r="AD563" s="290" t="s">
        <v>80</v>
      </c>
      <c r="AE563" s="290" t="s">
        <v>80</v>
      </c>
      <c r="AF563" s="287">
        <f t="shared" si="1249"/>
        <v>0</v>
      </c>
      <c r="AG563" s="288" t="s">
        <v>80</v>
      </c>
      <c r="AH563" s="288" t="s">
        <v>80</v>
      </c>
      <c r="AI563" s="287">
        <f t="shared" si="1250"/>
        <v>0</v>
      </c>
      <c r="AJ563" s="284">
        <f t="shared" si="1250"/>
        <v>185</v>
      </c>
      <c r="AK563" s="284">
        <f t="shared" si="1250"/>
        <v>241</v>
      </c>
      <c r="AL563" s="284"/>
      <c r="AM563" s="284"/>
      <c r="AN563" s="284">
        <f t="shared" si="1251"/>
        <v>1077</v>
      </c>
      <c r="AO563" s="284">
        <f t="shared" si="1251"/>
        <v>1130</v>
      </c>
      <c r="AP563" s="291"/>
      <c r="AQ563" s="291"/>
      <c r="AR563" s="284">
        <f t="shared" si="1259"/>
        <v>20</v>
      </c>
      <c r="AS563" s="284">
        <f t="shared" si="1259"/>
        <v>195</v>
      </c>
      <c r="AT563" s="284">
        <f t="shared" si="1259"/>
        <v>6</v>
      </c>
      <c r="AU563" s="284">
        <f t="shared" si="1259"/>
        <v>24</v>
      </c>
      <c r="AV563" s="286">
        <f t="shared" si="1259"/>
        <v>0</v>
      </c>
      <c r="AW563" s="286">
        <f t="shared" si="1259"/>
        <v>1</v>
      </c>
      <c r="AX563" s="286">
        <f t="shared" si="1259"/>
        <v>152</v>
      </c>
      <c r="AY563" s="286">
        <f t="shared" si="1259"/>
        <v>166</v>
      </c>
      <c r="AZ563" s="286">
        <f t="shared" si="1259"/>
        <v>323</v>
      </c>
      <c r="BA563" s="286">
        <f t="shared" si="1259"/>
        <v>520</v>
      </c>
      <c r="BB563" s="151"/>
      <c r="BC563" s="287">
        <f t="shared" si="1260"/>
        <v>0</v>
      </c>
      <c r="BD563" s="287">
        <f t="shared" si="1260"/>
        <v>0</v>
      </c>
      <c r="BE563" s="284">
        <f t="shared" si="1260"/>
        <v>0</v>
      </c>
      <c r="BF563" s="284">
        <f t="shared" si="1260"/>
        <v>0</v>
      </c>
      <c r="BG563" s="284">
        <f t="shared" si="1260"/>
        <v>0</v>
      </c>
      <c r="BH563" s="333">
        <f t="shared" si="1260"/>
        <v>0</v>
      </c>
      <c r="BI563" s="333">
        <f t="shared" si="1260"/>
        <v>0</v>
      </c>
      <c r="BJ563" s="333">
        <f t="shared" si="1260"/>
        <v>0</v>
      </c>
      <c r="BK563" s="333">
        <f t="shared" si="1260"/>
        <v>0</v>
      </c>
      <c r="BL563" s="333">
        <f t="shared" si="1260"/>
        <v>0</v>
      </c>
      <c r="BM563" s="333">
        <f t="shared" si="1260"/>
        <v>0</v>
      </c>
      <c r="BN563" s="334">
        <f t="shared" si="1254"/>
        <v>7</v>
      </c>
      <c r="BO563" s="87">
        <f t="shared" si="1255"/>
        <v>2012</v>
      </c>
      <c r="BP563" s="87"/>
    </row>
    <row r="564" spans="1:68" s="35" customFormat="1" ht="10.5" customHeight="1" x14ac:dyDescent="0.2">
      <c r="A564" s="87" t="str">
        <f t="shared" si="1243"/>
        <v>2012-13E400000058</v>
      </c>
      <c r="B564" s="87" t="str">
        <f t="shared" si="1256"/>
        <v>Y59</v>
      </c>
      <c r="C564" s="87" t="str">
        <f t="shared" si="1257"/>
        <v>2012-13</v>
      </c>
      <c r="D564" s="35" t="s">
        <v>519</v>
      </c>
      <c r="E564" s="42"/>
      <c r="F564" s="86" t="str">
        <f t="shared" si="1258"/>
        <v>Y59</v>
      </c>
      <c r="G564" s="86" t="str">
        <f t="shared" si="1258"/>
        <v>E40000005</v>
      </c>
      <c r="H564" s="87" t="str">
        <f t="shared" si="1258"/>
        <v>South East</v>
      </c>
      <c r="I564" s="292">
        <f t="shared" si="1244"/>
        <v>328</v>
      </c>
      <c r="J564" s="292">
        <f t="shared" si="1244"/>
        <v>85</v>
      </c>
      <c r="K564" s="292">
        <f t="shared" si="1244"/>
        <v>36</v>
      </c>
      <c r="L564" s="292">
        <f t="shared" si="1244"/>
        <v>19</v>
      </c>
      <c r="M564" s="292"/>
      <c r="N564" s="292"/>
      <c r="O564" s="292"/>
      <c r="P564" s="292"/>
      <c r="Q564" s="292">
        <f t="shared" si="1245"/>
        <v>0</v>
      </c>
      <c r="R564" s="292">
        <f t="shared" si="1245"/>
        <v>0</v>
      </c>
      <c r="S564" s="292"/>
      <c r="T564" s="284">
        <f t="shared" si="1246"/>
        <v>0</v>
      </c>
      <c r="U564" s="285" t="s">
        <v>80</v>
      </c>
      <c r="V564" s="285" t="s">
        <v>80</v>
      </c>
      <c r="W564" s="285" t="s">
        <v>80</v>
      </c>
      <c r="X564" s="289">
        <f t="shared" si="1247"/>
        <v>0</v>
      </c>
      <c r="Y564" s="290" t="s">
        <v>80</v>
      </c>
      <c r="Z564" s="290" t="s">
        <v>80</v>
      </c>
      <c r="AA564" s="290" t="s">
        <v>80</v>
      </c>
      <c r="AB564" s="289">
        <f t="shared" si="1248"/>
        <v>0</v>
      </c>
      <c r="AC564" s="290" t="s">
        <v>80</v>
      </c>
      <c r="AD564" s="290" t="s">
        <v>80</v>
      </c>
      <c r="AE564" s="290" t="s">
        <v>80</v>
      </c>
      <c r="AF564" s="287">
        <f t="shared" si="1249"/>
        <v>0</v>
      </c>
      <c r="AG564" s="288" t="s">
        <v>80</v>
      </c>
      <c r="AH564" s="288" t="s">
        <v>80</v>
      </c>
      <c r="AI564" s="287">
        <f t="shared" si="1250"/>
        <v>0</v>
      </c>
      <c r="AJ564" s="284">
        <f t="shared" si="1250"/>
        <v>155</v>
      </c>
      <c r="AK564" s="284">
        <f t="shared" si="1250"/>
        <v>226</v>
      </c>
      <c r="AL564" s="284"/>
      <c r="AM564" s="284"/>
      <c r="AN564" s="284">
        <f t="shared" si="1251"/>
        <v>1086</v>
      </c>
      <c r="AO564" s="284">
        <f t="shared" si="1251"/>
        <v>1192</v>
      </c>
      <c r="AP564" s="291"/>
      <c r="AQ564" s="291"/>
      <c r="AR564" s="284">
        <f t="shared" si="1259"/>
        <v>25</v>
      </c>
      <c r="AS564" s="284">
        <f t="shared" si="1259"/>
        <v>309</v>
      </c>
      <c r="AT564" s="284">
        <f t="shared" si="1259"/>
        <v>8</v>
      </c>
      <c r="AU564" s="284">
        <f t="shared" si="1259"/>
        <v>35</v>
      </c>
      <c r="AV564" s="286">
        <f t="shared" si="1259"/>
        <v>1</v>
      </c>
      <c r="AW564" s="286">
        <f t="shared" si="1259"/>
        <v>1</v>
      </c>
      <c r="AX564" s="286">
        <f t="shared" si="1259"/>
        <v>133</v>
      </c>
      <c r="AY564" s="286">
        <f t="shared" si="1259"/>
        <v>157</v>
      </c>
      <c r="AZ564" s="286">
        <f t="shared" si="1259"/>
        <v>397</v>
      </c>
      <c r="BA564" s="286">
        <f t="shared" si="1259"/>
        <v>721</v>
      </c>
      <c r="BB564" s="151"/>
      <c r="BC564" s="287">
        <f t="shared" si="1260"/>
        <v>0</v>
      </c>
      <c r="BD564" s="287">
        <f t="shared" si="1260"/>
        <v>0</v>
      </c>
      <c r="BE564" s="284">
        <f t="shared" si="1260"/>
        <v>0</v>
      </c>
      <c r="BF564" s="284">
        <f t="shared" si="1260"/>
        <v>0</v>
      </c>
      <c r="BG564" s="284">
        <f t="shared" si="1260"/>
        <v>0</v>
      </c>
      <c r="BH564" s="333">
        <f t="shared" si="1260"/>
        <v>0</v>
      </c>
      <c r="BI564" s="333">
        <f t="shared" si="1260"/>
        <v>0</v>
      </c>
      <c r="BJ564" s="333">
        <f t="shared" si="1260"/>
        <v>0</v>
      </c>
      <c r="BK564" s="333">
        <f t="shared" si="1260"/>
        <v>0</v>
      </c>
      <c r="BL564" s="333">
        <f t="shared" si="1260"/>
        <v>0</v>
      </c>
      <c r="BM564" s="333">
        <f t="shared" si="1260"/>
        <v>0</v>
      </c>
      <c r="BN564" s="334">
        <f t="shared" si="1254"/>
        <v>8</v>
      </c>
      <c r="BO564" s="87">
        <f t="shared" si="1255"/>
        <v>2012</v>
      </c>
      <c r="BP564" s="87"/>
    </row>
    <row r="565" spans="1:68" s="35" customFormat="1" ht="10.5" customHeight="1" x14ac:dyDescent="0.2">
      <c r="A565" s="87" t="str">
        <f t="shared" si="1243"/>
        <v>2012-13E400000059</v>
      </c>
      <c r="B565" s="87" t="str">
        <f t="shared" si="1256"/>
        <v>Y59</v>
      </c>
      <c r="C565" s="87" t="str">
        <f t="shared" si="1257"/>
        <v>2012-13</v>
      </c>
      <c r="D565" s="35" t="s">
        <v>520</v>
      </c>
      <c r="E565" s="42"/>
      <c r="F565" s="86" t="str">
        <f t="shared" si="1258"/>
        <v>Y59</v>
      </c>
      <c r="G565" s="86" t="str">
        <f t="shared" si="1258"/>
        <v>E40000005</v>
      </c>
      <c r="H565" s="87" t="str">
        <f t="shared" si="1258"/>
        <v>South East</v>
      </c>
      <c r="I565" s="292">
        <f t="shared" si="1244"/>
        <v>221</v>
      </c>
      <c r="J565" s="292">
        <f t="shared" si="1244"/>
        <v>76</v>
      </c>
      <c r="K565" s="292">
        <f t="shared" si="1244"/>
        <v>45</v>
      </c>
      <c r="L565" s="292">
        <f t="shared" si="1244"/>
        <v>19</v>
      </c>
      <c r="M565" s="292"/>
      <c r="N565" s="292"/>
      <c r="O565" s="292"/>
      <c r="P565" s="292"/>
      <c r="Q565" s="292">
        <f t="shared" si="1245"/>
        <v>0</v>
      </c>
      <c r="R565" s="292">
        <f t="shared" si="1245"/>
        <v>0</v>
      </c>
      <c r="S565" s="292"/>
      <c r="T565" s="284">
        <f t="shared" si="1246"/>
        <v>0</v>
      </c>
      <c r="U565" s="285" t="s">
        <v>80</v>
      </c>
      <c r="V565" s="285" t="s">
        <v>80</v>
      </c>
      <c r="W565" s="285" t="s">
        <v>80</v>
      </c>
      <c r="X565" s="289">
        <f t="shared" si="1247"/>
        <v>0</v>
      </c>
      <c r="Y565" s="290" t="s">
        <v>80</v>
      </c>
      <c r="Z565" s="290" t="s">
        <v>80</v>
      </c>
      <c r="AA565" s="290" t="s">
        <v>80</v>
      </c>
      <c r="AB565" s="289">
        <f t="shared" si="1248"/>
        <v>0</v>
      </c>
      <c r="AC565" s="290" t="s">
        <v>80</v>
      </c>
      <c r="AD565" s="290" t="s">
        <v>80</v>
      </c>
      <c r="AE565" s="290" t="s">
        <v>80</v>
      </c>
      <c r="AF565" s="287">
        <f t="shared" si="1249"/>
        <v>0</v>
      </c>
      <c r="AG565" s="288" t="s">
        <v>80</v>
      </c>
      <c r="AH565" s="288" t="s">
        <v>80</v>
      </c>
      <c r="AI565" s="287">
        <f t="shared" si="1250"/>
        <v>0</v>
      </c>
      <c r="AJ565" s="284">
        <f t="shared" si="1250"/>
        <v>122</v>
      </c>
      <c r="AK565" s="284">
        <f t="shared" si="1250"/>
        <v>185</v>
      </c>
      <c r="AL565" s="284"/>
      <c r="AM565" s="284"/>
      <c r="AN565" s="284">
        <f t="shared" si="1251"/>
        <v>1050</v>
      </c>
      <c r="AO565" s="284">
        <f t="shared" si="1251"/>
        <v>1105</v>
      </c>
      <c r="AP565" s="291"/>
      <c r="AQ565" s="291"/>
      <c r="AR565" s="284">
        <f t="shared" si="1259"/>
        <v>26</v>
      </c>
      <c r="AS565" s="284">
        <f t="shared" si="1259"/>
        <v>204</v>
      </c>
      <c r="AT565" s="284">
        <f t="shared" si="1259"/>
        <v>9</v>
      </c>
      <c r="AU565" s="284">
        <f t="shared" si="1259"/>
        <v>43</v>
      </c>
      <c r="AV565" s="286">
        <f t="shared" si="1259"/>
        <v>0</v>
      </c>
      <c r="AW565" s="286">
        <f t="shared" si="1259"/>
        <v>1</v>
      </c>
      <c r="AX565" s="286">
        <f t="shared" si="1259"/>
        <v>115</v>
      </c>
      <c r="AY565" s="286">
        <f t="shared" si="1259"/>
        <v>137</v>
      </c>
      <c r="AZ565" s="286">
        <f t="shared" si="1259"/>
        <v>289</v>
      </c>
      <c r="BA565" s="286">
        <f t="shared" si="1259"/>
        <v>511</v>
      </c>
      <c r="BB565" s="151"/>
      <c r="BC565" s="287">
        <f t="shared" si="1260"/>
        <v>0</v>
      </c>
      <c r="BD565" s="287">
        <f t="shared" si="1260"/>
        <v>0</v>
      </c>
      <c r="BE565" s="284">
        <f t="shared" si="1260"/>
        <v>0</v>
      </c>
      <c r="BF565" s="284">
        <f t="shared" si="1260"/>
        <v>0</v>
      </c>
      <c r="BG565" s="284">
        <f t="shared" si="1260"/>
        <v>0</v>
      </c>
      <c r="BH565" s="333">
        <f t="shared" si="1260"/>
        <v>0</v>
      </c>
      <c r="BI565" s="333">
        <f t="shared" si="1260"/>
        <v>0</v>
      </c>
      <c r="BJ565" s="333">
        <f t="shared" si="1260"/>
        <v>0</v>
      </c>
      <c r="BK565" s="333">
        <f t="shared" si="1260"/>
        <v>0</v>
      </c>
      <c r="BL565" s="333">
        <f t="shared" si="1260"/>
        <v>0</v>
      </c>
      <c r="BM565" s="333">
        <f t="shared" si="1260"/>
        <v>0</v>
      </c>
      <c r="BN565" s="334">
        <f t="shared" si="1254"/>
        <v>9</v>
      </c>
      <c r="BO565" s="87">
        <f t="shared" si="1255"/>
        <v>2012</v>
      </c>
      <c r="BP565" s="87"/>
    </row>
    <row r="566" spans="1:68" s="35" customFormat="1" ht="10.5" customHeight="1" x14ac:dyDescent="0.2">
      <c r="A566" s="87" t="str">
        <f t="shared" si="1243"/>
        <v>2012-13E4000000510</v>
      </c>
      <c r="B566" s="87" t="str">
        <f t="shared" si="1256"/>
        <v>Y59</v>
      </c>
      <c r="C566" s="87" t="str">
        <f t="shared" si="1257"/>
        <v>2012-13</v>
      </c>
      <c r="D566" s="35" t="s">
        <v>521</v>
      </c>
      <c r="E566" s="42"/>
      <c r="F566" s="86" t="str">
        <f t="shared" ref="F566:H581" si="1261">F565</f>
        <v>Y59</v>
      </c>
      <c r="G566" s="86" t="str">
        <f t="shared" si="1261"/>
        <v>E40000005</v>
      </c>
      <c r="H566" s="87" t="str">
        <f t="shared" si="1261"/>
        <v>South East</v>
      </c>
      <c r="I566" s="292">
        <f t="shared" si="1244"/>
        <v>252</v>
      </c>
      <c r="J566" s="292">
        <f t="shared" si="1244"/>
        <v>57</v>
      </c>
      <c r="K566" s="292">
        <f t="shared" si="1244"/>
        <v>25</v>
      </c>
      <c r="L566" s="292">
        <f t="shared" si="1244"/>
        <v>10</v>
      </c>
      <c r="M566" s="292"/>
      <c r="N566" s="292"/>
      <c r="O566" s="292"/>
      <c r="P566" s="292"/>
      <c r="Q566" s="292">
        <f t="shared" si="1245"/>
        <v>0</v>
      </c>
      <c r="R566" s="292">
        <f t="shared" si="1245"/>
        <v>0</v>
      </c>
      <c r="S566" s="292"/>
      <c r="T566" s="284">
        <f t="shared" si="1246"/>
        <v>0</v>
      </c>
      <c r="U566" s="285" t="s">
        <v>80</v>
      </c>
      <c r="V566" s="285" t="s">
        <v>80</v>
      </c>
      <c r="W566" s="285" t="s">
        <v>80</v>
      </c>
      <c r="X566" s="289">
        <f t="shared" si="1247"/>
        <v>0</v>
      </c>
      <c r="Y566" s="290" t="s">
        <v>80</v>
      </c>
      <c r="Z566" s="290" t="s">
        <v>80</v>
      </c>
      <c r="AA566" s="290" t="s">
        <v>80</v>
      </c>
      <c r="AB566" s="289">
        <f t="shared" si="1248"/>
        <v>0</v>
      </c>
      <c r="AC566" s="290" t="s">
        <v>80</v>
      </c>
      <c r="AD566" s="290" t="s">
        <v>80</v>
      </c>
      <c r="AE566" s="290" t="s">
        <v>80</v>
      </c>
      <c r="AF566" s="287">
        <f t="shared" si="1249"/>
        <v>0</v>
      </c>
      <c r="AG566" s="288" t="s">
        <v>80</v>
      </c>
      <c r="AH566" s="288" t="s">
        <v>80</v>
      </c>
      <c r="AI566" s="287">
        <f t="shared" si="1250"/>
        <v>0</v>
      </c>
      <c r="AJ566" s="284">
        <f t="shared" si="1250"/>
        <v>164</v>
      </c>
      <c r="AK566" s="284">
        <f t="shared" si="1250"/>
        <v>215</v>
      </c>
      <c r="AL566" s="284"/>
      <c r="AM566" s="284"/>
      <c r="AN566" s="284">
        <f t="shared" si="1251"/>
        <v>1148</v>
      </c>
      <c r="AO566" s="284">
        <f t="shared" si="1251"/>
        <v>1244</v>
      </c>
      <c r="AP566" s="291"/>
      <c r="AQ566" s="291"/>
      <c r="AR566" s="284">
        <f t="shared" si="1259"/>
        <v>12</v>
      </c>
      <c r="AS566" s="284">
        <f t="shared" si="1259"/>
        <v>231</v>
      </c>
      <c r="AT566" s="284">
        <f t="shared" si="1259"/>
        <v>2</v>
      </c>
      <c r="AU566" s="284">
        <f t="shared" si="1259"/>
        <v>23</v>
      </c>
      <c r="AV566" s="286">
        <f t="shared" si="1259"/>
        <v>1</v>
      </c>
      <c r="AW566" s="286">
        <f t="shared" si="1259"/>
        <v>1</v>
      </c>
      <c r="AX566" s="286">
        <f t="shared" si="1259"/>
        <v>139</v>
      </c>
      <c r="AY566" s="286">
        <f t="shared" si="1259"/>
        <v>159</v>
      </c>
      <c r="AZ566" s="286">
        <f t="shared" si="1259"/>
        <v>277</v>
      </c>
      <c r="BA566" s="286">
        <f t="shared" si="1259"/>
        <v>525</v>
      </c>
      <c r="BB566" s="151"/>
      <c r="BC566" s="287">
        <f t="shared" si="1260"/>
        <v>0</v>
      </c>
      <c r="BD566" s="287">
        <f t="shared" si="1260"/>
        <v>0</v>
      </c>
      <c r="BE566" s="284">
        <f t="shared" si="1260"/>
        <v>0</v>
      </c>
      <c r="BF566" s="284">
        <f t="shared" si="1260"/>
        <v>0</v>
      </c>
      <c r="BG566" s="284">
        <f t="shared" si="1260"/>
        <v>0</v>
      </c>
      <c r="BH566" s="333">
        <f t="shared" si="1260"/>
        <v>0</v>
      </c>
      <c r="BI566" s="333">
        <f t="shared" si="1260"/>
        <v>0</v>
      </c>
      <c r="BJ566" s="333">
        <f t="shared" si="1260"/>
        <v>0</v>
      </c>
      <c r="BK566" s="333">
        <f t="shared" si="1260"/>
        <v>0</v>
      </c>
      <c r="BL566" s="333">
        <f t="shared" si="1260"/>
        <v>0</v>
      </c>
      <c r="BM566" s="333">
        <f t="shared" si="1260"/>
        <v>0</v>
      </c>
      <c r="BN566" s="334">
        <f t="shared" si="1254"/>
        <v>10</v>
      </c>
      <c r="BO566" s="87">
        <f t="shared" si="1255"/>
        <v>2012</v>
      </c>
      <c r="BP566" s="87"/>
    </row>
    <row r="567" spans="1:68" s="35" customFormat="1" ht="10.5" customHeight="1" x14ac:dyDescent="0.2">
      <c r="A567" s="87" t="str">
        <f t="shared" si="1243"/>
        <v>2012-13E4000000511</v>
      </c>
      <c r="B567" s="87" t="str">
        <f t="shared" si="1256"/>
        <v>Y59</v>
      </c>
      <c r="C567" s="87" t="str">
        <f t="shared" si="1257"/>
        <v>2012-13</v>
      </c>
      <c r="D567" s="35" t="s">
        <v>522</v>
      </c>
      <c r="E567" s="42"/>
      <c r="F567" s="86" t="str">
        <f t="shared" si="1261"/>
        <v>Y59</v>
      </c>
      <c r="G567" s="86" t="str">
        <f t="shared" si="1261"/>
        <v>E40000005</v>
      </c>
      <c r="H567" s="87" t="str">
        <f t="shared" si="1261"/>
        <v>South East</v>
      </c>
      <c r="I567" s="292">
        <f t="shared" si="1244"/>
        <v>383</v>
      </c>
      <c r="J567" s="292">
        <f t="shared" si="1244"/>
        <v>115</v>
      </c>
      <c r="K567" s="292">
        <f t="shared" si="1244"/>
        <v>45</v>
      </c>
      <c r="L567" s="292">
        <f t="shared" si="1244"/>
        <v>19</v>
      </c>
      <c r="M567" s="292"/>
      <c r="N567" s="292"/>
      <c r="O567" s="292"/>
      <c r="P567" s="292"/>
      <c r="Q567" s="292">
        <f t="shared" si="1245"/>
        <v>0</v>
      </c>
      <c r="R567" s="292">
        <f t="shared" si="1245"/>
        <v>0</v>
      </c>
      <c r="S567" s="292"/>
      <c r="T567" s="284">
        <f t="shared" si="1246"/>
        <v>0</v>
      </c>
      <c r="U567" s="285" t="s">
        <v>80</v>
      </c>
      <c r="V567" s="285" t="s">
        <v>80</v>
      </c>
      <c r="W567" s="285" t="s">
        <v>80</v>
      </c>
      <c r="X567" s="289">
        <f t="shared" si="1247"/>
        <v>0</v>
      </c>
      <c r="Y567" s="290" t="s">
        <v>80</v>
      </c>
      <c r="Z567" s="290" t="s">
        <v>80</v>
      </c>
      <c r="AA567" s="290" t="s">
        <v>80</v>
      </c>
      <c r="AB567" s="289">
        <f t="shared" si="1248"/>
        <v>0</v>
      </c>
      <c r="AC567" s="290" t="s">
        <v>80</v>
      </c>
      <c r="AD567" s="290" t="s">
        <v>80</v>
      </c>
      <c r="AE567" s="290" t="s">
        <v>80</v>
      </c>
      <c r="AF567" s="287">
        <f t="shared" si="1249"/>
        <v>0</v>
      </c>
      <c r="AG567" s="288" t="s">
        <v>80</v>
      </c>
      <c r="AH567" s="288" t="s">
        <v>80</v>
      </c>
      <c r="AI567" s="287">
        <f t="shared" si="1250"/>
        <v>0</v>
      </c>
      <c r="AJ567" s="284">
        <f t="shared" si="1250"/>
        <v>149</v>
      </c>
      <c r="AK567" s="284">
        <f t="shared" si="1250"/>
        <v>196</v>
      </c>
      <c r="AL567" s="284"/>
      <c r="AM567" s="284"/>
      <c r="AN567" s="284">
        <f t="shared" si="1251"/>
        <v>1045</v>
      </c>
      <c r="AO567" s="284">
        <f t="shared" si="1251"/>
        <v>1100</v>
      </c>
      <c r="AP567" s="291"/>
      <c r="AQ567" s="291"/>
      <c r="AR567" s="284">
        <f t="shared" si="1259"/>
        <v>25</v>
      </c>
      <c r="AS567" s="284">
        <f t="shared" si="1259"/>
        <v>349</v>
      </c>
      <c r="AT567" s="284">
        <f t="shared" si="1259"/>
        <v>8</v>
      </c>
      <c r="AU567" s="284">
        <f t="shared" si="1259"/>
        <v>38</v>
      </c>
      <c r="AV567" s="286">
        <f t="shared" si="1259"/>
        <v>0</v>
      </c>
      <c r="AW567" s="286">
        <f t="shared" si="1259"/>
        <v>0</v>
      </c>
      <c r="AX567" s="286">
        <f t="shared" si="1259"/>
        <v>141</v>
      </c>
      <c r="AY567" s="286">
        <f t="shared" si="1259"/>
        <v>162</v>
      </c>
      <c r="AZ567" s="286">
        <f t="shared" si="1259"/>
        <v>218</v>
      </c>
      <c r="BA567" s="286">
        <f t="shared" si="1259"/>
        <v>355</v>
      </c>
      <c r="BB567" s="151"/>
      <c r="BC567" s="287">
        <f t="shared" si="1260"/>
        <v>0</v>
      </c>
      <c r="BD567" s="287">
        <f t="shared" si="1260"/>
        <v>0</v>
      </c>
      <c r="BE567" s="284">
        <f t="shared" si="1260"/>
        <v>0</v>
      </c>
      <c r="BF567" s="284">
        <f t="shared" si="1260"/>
        <v>0</v>
      </c>
      <c r="BG567" s="284">
        <f t="shared" si="1260"/>
        <v>0</v>
      </c>
      <c r="BH567" s="333">
        <f t="shared" si="1260"/>
        <v>0</v>
      </c>
      <c r="BI567" s="333">
        <f t="shared" si="1260"/>
        <v>0</v>
      </c>
      <c r="BJ567" s="333">
        <f t="shared" si="1260"/>
        <v>0</v>
      </c>
      <c r="BK567" s="333">
        <f t="shared" si="1260"/>
        <v>0</v>
      </c>
      <c r="BL567" s="333">
        <f t="shared" si="1260"/>
        <v>0</v>
      </c>
      <c r="BM567" s="333">
        <f t="shared" si="1260"/>
        <v>0</v>
      </c>
      <c r="BN567" s="334">
        <f t="shared" si="1254"/>
        <v>11</v>
      </c>
      <c r="BO567" s="87">
        <f t="shared" si="1255"/>
        <v>2012</v>
      </c>
      <c r="BP567" s="87"/>
    </row>
    <row r="568" spans="1:68" s="35" customFormat="1" ht="10.5" customHeight="1" x14ac:dyDescent="0.2">
      <c r="A568" s="87" t="str">
        <f t="shared" si="1243"/>
        <v>2012-13E4000000512</v>
      </c>
      <c r="B568" s="87" t="str">
        <f t="shared" si="1256"/>
        <v>Y59</v>
      </c>
      <c r="C568" s="87" t="str">
        <f t="shared" si="1257"/>
        <v>2012-13</v>
      </c>
      <c r="D568" s="35" t="s">
        <v>523</v>
      </c>
      <c r="E568" s="42"/>
      <c r="F568" s="86" t="str">
        <f t="shared" si="1261"/>
        <v>Y59</v>
      </c>
      <c r="G568" s="86" t="str">
        <f t="shared" si="1261"/>
        <v>E40000005</v>
      </c>
      <c r="H568" s="87" t="str">
        <f t="shared" si="1261"/>
        <v>South East</v>
      </c>
      <c r="I568" s="292">
        <f t="shared" ref="I568:L587" si="1262">SUMIFS(I$729:I$10135, $BN$729:$BN$10135, $BN568,$BO$729:$BO$10135, $BO568, $B$729:$B$10135, $B568)</f>
        <v>285</v>
      </c>
      <c r="J568" s="292">
        <f t="shared" si="1262"/>
        <v>83</v>
      </c>
      <c r="K568" s="292">
        <f t="shared" si="1262"/>
        <v>39</v>
      </c>
      <c r="L568" s="292">
        <f t="shared" si="1262"/>
        <v>17</v>
      </c>
      <c r="M568" s="292"/>
      <c r="N568" s="292"/>
      <c r="O568" s="292"/>
      <c r="P568" s="292"/>
      <c r="Q568" s="292">
        <f t="shared" ref="Q568:R587" si="1263">SUMIFS(Q$729:Q$10135, $BN$729:$BN$10135, $BN568,$BO$729:$BO$10135, $BO568, $B$729:$B$10135, $B568)</f>
        <v>0</v>
      </c>
      <c r="R568" s="292">
        <f t="shared" si="1263"/>
        <v>0</v>
      </c>
      <c r="S568" s="292"/>
      <c r="T568" s="284">
        <f t="shared" si="1246"/>
        <v>0</v>
      </c>
      <c r="U568" s="285" t="s">
        <v>80</v>
      </c>
      <c r="V568" s="285" t="s">
        <v>80</v>
      </c>
      <c r="W568" s="285" t="s">
        <v>80</v>
      </c>
      <c r="X568" s="289">
        <f t="shared" si="1247"/>
        <v>0</v>
      </c>
      <c r="Y568" s="290" t="s">
        <v>80</v>
      </c>
      <c r="Z568" s="290" t="s">
        <v>80</v>
      </c>
      <c r="AA568" s="290" t="s">
        <v>80</v>
      </c>
      <c r="AB568" s="289">
        <f t="shared" si="1248"/>
        <v>0</v>
      </c>
      <c r="AC568" s="290" t="s">
        <v>80</v>
      </c>
      <c r="AD568" s="290" t="s">
        <v>80</v>
      </c>
      <c r="AE568" s="290" t="s">
        <v>80</v>
      </c>
      <c r="AF568" s="287">
        <f t="shared" si="1249"/>
        <v>0</v>
      </c>
      <c r="AG568" s="288" t="s">
        <v>80</v>
      </c>
      <c r="AH568" s="288" t="s">
        <v>80</v>
      </c>
      <c r="AI568" s="287">
        <f t="shared" ref="AI568:AK587" si="1264">SUMIFS(AI$729:AI$10135, $BN$729:$BN$10135, $BN568,$BO$729:$BO$10135, $BO568, $B$729:$B$10135, $B568)</f>
        <v>0</v>
      </c>
      <c r="AJ568" s="284">
        <f t="shared" si="1264"/>
        <v>138</v>
      </c>
      <c r="AK568" s="284">
        <f t="shared" si="1264"/>
        <v>189</v>
      </c>
      <c r="AL568" s="284"/>
      <c r="AM568" s="284"/>
      <c r="AN568" s="284">
        <f t="shared" ref="AN568:AO587" si="1265">SUMIFS(AN$729:AN$10135, $BN$729:$BN$10135, $BN568,$BO$729:$BO$10135, $BO568, $B$729:$B$10135, $B568)</f>
        <v>1260</v>
      </c>
      <c r="AO568" s="284">
        <f t="shared" si="1265"/>
        <v>1324</v>
      </c>
      <c r="AP568" s="291"/>
      <c r="AQ568" s="291"/>
      <c r="AR568" s="284">
        <f t="shared" ref="AR568:BA577" si="1266">SUMIFS(AR$729:AR$10135, $BN$729:$BN$10135, $BN568,$BO$729:$BO$10135, $BO568, $B$729:$B$10135, $B568)</f>
        <v>23</v>
      </c>
      <c r="AS568" s="284">
        <f t="shared" si="1266"/>
        <v>267</v>
      </c>
      <c r="AT568" s="284">
        <f t="shared" si="1266"/>
        <v>8</v>
      </c>
      <c r="AU568" s="284">
        <f t="shared" si="1266"/>
        <v>28</v>
      </c>
      <c r="AV568" s="286">
        <f t="shared" si="1266"/>
        <v>1</v>
      </c>
      <c r="AW568" s="286">
        <f t="shared" si="1266"/>
        <v>1</v>
      </c>
      <c r="AX568" s="286">
        <f t="shared" si="1266"/>
        <v>133</v>
      </c>
      <c r="AY568" s="286">
        <f t="shared" si="1266"/>
        <v>150</v>
      </c>
      <c r="AZ568" s="286">
        <f t="shared" si="1266"/>
        <v>413</v>
      </c>
      <c r="BA568" s="286">
        <f t="shared" si="1266"/>
        <v>749</v>
      </c>
      <c r="BB568" s="151"/>
      <c r="BC568" s="287">
        <f t="shared" ref="BC568:BM577" si="1267">SUMIFS(BC$729:BC$10135, $BN$729:$BN$10135, $BN568,$BO$729:$BO$10135, $BO568, $B$729:$B$10135, $B568)</f>
        <v>0</v>
      </c>
      <c r="BD568" s="287">
        <f t="shared" si="1267"/>
        <v>0</v>
      </c>
      <c r="BE568" s="284">
        <f t="shared" si="1267"/>
        <v>0</v>
      </c>
      <c r="BF568" s="284">
        <f t="shared" si="1267"/>
        <v>0</v>
      </c>
      <c r="BG568" s="284">
        <f t="shared" si="1267"/>
        <v>0</v>
      </c>
      <c r="BH568" s="333">
        <f t="shared" si="1267"/>
        <v>0</v>
      </c>
      <c r="BI568" s="333">
        <f t="shared" si="1267"/>
        <v>0</v>
      </c>
      <c r="BJ568" s="333">
        <f t="shared" si="1267"/>
        <v>0</v>
      </c>
      <c r="BK568" s="333">
        <f t="shared" si="1267"/>
        <v>0</v>
      </c>
      <c r="BL568" s="333">
        <f t="shared" si="1267"/>
        <v>0</v>
      </c>
      <c r="BM568" s="333">
        <f t="shared" si="1267"/>
        <v>0</v>
      </c>
      <c r="BN568" s="334">
        <f t="shared" si="1254"/>
        <v>12</v>
      </c>
      <c r="BO568" s="87">
        <f t="shared" si="1255"/>
        <v>2012</v>
      </c>
      <c r="BP568" s="87"/>
    </row>
    <row r="569" spans="1:68" s="35" customFormat="1" ht="10.5" customHeight="1" x14ac:dyDescent="0.2">
      <c r="A569" s="87" t="str">
        <f t="shared" si="1243"/>
        <v>2012-13E400000051</v>
      </c>
      <c r="B569" s="87" t="str">
        <f t="shared" si="1256"/>
        <v>Y59</v>
      </c>
      <c r="C569" s="87" t="str">
        <f t="shared" si="1257"/>
        <v>2012-13</v>
      </c>
      <c r="D569" s="35" t="s">
        <v>524</v>
      </c>
      <c r="E569" s="42"/>
      <c r="F569" s="86" t="str">
        <f t="shared" si="1261"/>
        <v>Y59</v>
      </c>
      <c r="G569" s="86" t="str">
        <f t="shared" si="1261"/>
        <v>E40000005</v>
      </c>
      <c r="H569" s="87" t="str">
        <f t="shared" si="1261"/>
        <v>South East</v>
      </c>
      <c r="I569" s="292">
        <f t="shared" si="1262"/>
        <v>364</v>
      </c>
      <c r="J569" s="292">
        <f t="shared" si="1262"/>
        <v>97</v>
      </c>
      <c r="K569" s="292">
        <f t="shared" si="1262"/>
        <v>47</v>
      </c>
      <c r="L569" s="292">
        <f t="shared" si="1262"/>
        <v>20</v>
      </c>
      <c r="M569" s="292"/>
      <c r="N569" s="292"/>
      <c r="O569" s="292"/>
      <c r="P569" s="292"/>
      <c r="Q569" s="292">
        <f t="shared" si="1263"/>
        <v>0</v>
      </c>
      <c r="R569" s="292">
        <f t="shared" si="1263"/>
        <v>0</v>
      </c>
      <c r="S569" s="292"/>
      <c r="T569" s="284">
        <f t="shared" si="1246"/>
        <v>0</v>
      </c>
      <c r="U569" s="285" t="s">
        <v>80</v>
      </c>
      <c r="V569" s="285" t="s">
        <v>80</v>
      </c>
      <c r="W569" s="285" t="s">
        <v>80</v>
      </c>
      <c r="X569" s="289">
        <f t="shared" si="1247"/>
        <v>0</v>
      </c>
      <c r="Y569" s="290" t="s">
        <v>80</v>
      </c>
      <c r="Z569" s="290" t="s">
        <v>80</v>
      </c>
      <c r="AA569" s="290" t="s">
        <v>80</v>
      </c>
      <c r="AB569" s="289">
        <f t="shared" si="1248"/>
        <v>0</v>
      </c>
      <c r="AC569" s="290" t="s">
        <v>80</v>
      </c>
      <c r="AD569" s="290" t="s">
        <v>80</v>
      </c>
      <c r="AE569" s="290" t="s">
        <v>80</v>
      </c>
      <c r="AF569" s="287">
        <f t="shared" si="1249"/>
        <v>0</v>
      </c>
      <c r="AG569" s="288" t="s">
        <v>80</v>
      </c>
      <c r="AH569" s="288" t="s">
        <v>80</v>
      </c>
      <c r="AI569" s="287">
        <f t="shared" si="1264"/>
        <v>0</v>
      </c>
      <c r="AJ569" s="284">
        <f t="shared" si="1264"/>
        <v>148</v>
      </c>
      <c r="AK569" s="284">
        <f t="shared" si="1264"/>
        <v>204</v>
      </c>
      <c r="AL569" s="284"/>
      <c r="AM569" s="284"/>
      <c r="AN569" s="284">
        <f t="shared" si="1265"/>
        <v>1299</v>
      </c>
      <c r="AO569" s="284">
        <f t="shared" si="1265"/>
        <v>1383</v>
      </c>
      <c r="AP569" s="291"/>
      <c r="AQ569" s="291"/>
      <c r="AR569" s="284">
        <f t="shared" si="1266"/>
        <v>31</v>
      </c>
      <c r="AS569" s="284">
        <f t="shared" si="1266"/>
        <v>334</v>
      </c>
      <c r="AT569" s="284">
        <f t="shared" si="1266"/>
        <v>8</v>
      </c>
      <c r="AU569" s="284">
        <f t="shared" si="1266"/>
        <v>41</v>
      </c>
      <c r="AV569" s="286">
        <f t="shared" si="1266"/>
        <v>0</v>
      </c>
      <c r="AW569" s="286">
        <f t="shared" si="1266"/>
        <v>0</v>
      </c>
      <c r="AX569" s="286">
        <f t="shared" si="1266"/>
        <v>139</v>
      </c>
      <c r="AY569" s="286">
        <f t="shared" si="1266"/>
        <v>149</v>
      </c>
      <c r="AZ569" s="286">
        <f t="shared" si="1266"/>
        <v>397</v>
      </c>
      <c r="BA569" s="286">
        <f t="shared" si="1266"/>
        <v>732</v>
      </c>
      <c r="BB569" s="151"/>
      <c r="BC569" s="287">
        <f t="shared" si="1267"/>
        <v>0</v>
      </c>
      <c r="BD569" s="287">
        <f t="shared" si="1267"/>
        <v>0</v>
      </c>
      <c r="BE569" s="284">
        <f t="shared" si="1267"/>
        <v>0</v>
      </c>
      <c r="BF569" s="284">
        <f t="shared" si="1267"/>
        <v>0</v>
      </c>
      <c r="BG569" s="284">
        <f t="shared" si="1267"/>
        <v>0</v>
      </c>
      <c r="BH569" s="333">
        <f t="shared" si="1267"/>
        <v>0</v>
      </c>
      <c r="BI569" s="333">
        <f t="shared" si="1267"/>
        <v>0</v>
      </c>
      <c r="BJ569" s="333">
        <f t="shared" si="1267"/>
        <v>0</v>
      </c>
      <c r="BK569" s="333">
        <f t="shared" si="1267"/>
        <v>0</v>
      </c>
      <c r="BL569" s="333">
        <f t="shared" si="1267"/>
        <v>0</v>
      </c>
      <c r="BM569" s="333">
        <f t="shared" si="1267"/>
        <v>0</v>
      </c>
      <c r="BN569" s="334">
        <f t="shared" si="1254"/>
        <v>1</v>
      </c>
      <c r="BO569" s="87">
        <f t="shared" si="1255"/>
        <v>2013</v>
      </c>
      <c r="BP569" s="87"/>
    </row>
    <row r="570" spans="1:68" s="35" customFormat="1" ht="10.5" customHeight="1" x14ac:dyDescent="0.2">
      <c r="A570" s="87" t="str">
        <f t="shared" si="1243"/>
        <v>2012-13E400000052</v>
      </c>
      <c r="B570" s="87" t="str">
        <f t="shared" si="1256"/>
        <v>Y59</v>
      </c>
      <c r="C570" s="87" t="str">
        <f t="shared" si="1257"/>
        <v>2012-13</v>
      </c>
      <c r="D570" s="35" t="s">
        <v>525</v>
      </c>
      <c r="E570" s="42"/>
      <c r="F570" s="86" t="str">
        <f t="shared" si="1261"/>
        <v>Y59</v>
      </c>
      <c r="G570" s="86" t="str">
        <f t="shared" si="1261"/>
        <v>E40000005</v>
      </c>
      <c r="H570" s="87" t="str">
        <f t="shared" si="1261"/>
        <v>South East</v>
      </c>
      <c r="I570" s="292">
        <f t="shared" si="1262"/>
        <v>359</v>
      </c>
      <c r="J570" s="292">
        <f t="shared" si="1262"/>
        <v>120</v>
      </c>
      <c r="K570" s="292">
        <f t="shared" si="1262"/>
        <v>40</v>
      </c>
      <c r="L570" s="292">
        <f t="shared" si="1262"/>
        <v>17</v>
      </c>
      <c r="M570" s="292"/>
      <c r="N570" s="292"/>
      <c r="O570" s="292"/>
      <c r="P570" s="292"/>
      <c r="Q570" s="292">
        <f t="shared" si="1263"/>
        <v>0</v>
      </c>
      <c r="R570" s="292">
        <f t="shared" si="1263"/>
        <v>0</v>
      </c>
      <c r="S570" s="292"/>
      <c r="T570" s="284">
        <f t="shared" si="1246"/>
        <v>0</v>
      </c>
      <c r="U570" s="285" t="s">
        <v>80</v>
      </c>
      <c r="V570" s="285" t="s">
        <v>80</v>
      </c>
      <c r="W570" s="285" t="s">
        <v>80</v>
      </c>
      <c r="X570" s="289">
        <f t="shared" si="1247"/>
        <v>0</v>
      </c>
      <c r="Y570" s="290" t="s">
        <v>80</v>
      </c>
      <c r="Z570" s="290" t="s">
        <v>80</v>
      </c>
      <c r="AA570" s="290" t="s">
        <v>80</v>
      </c>
      <c r="AB570" s="289">
        <f t="shared" si="1248"/>
        <v>0</v>
      </c>
      <c r="AC570" s="290" t="s">
        <v>80</v>
      </c>
      <c r="AD570" s="290" t="s">
        <v>80</v>
      </c>
      <c r="AE570" s="290" t="s">
        <v>80</v>
      </c>
      <c r="AF570" s="287">
        <f t="shared" si="1249"/>
        <v>0</v>
      </c>
      <c r="AG570" s="288" t="s">
        <v>80</v>
      </c>
      <c r="AH570" s="288" t="s">
        <v>80</v>
      </c>
      <c r="AI570" s="287">
        <f t="shared" si="1264"/>
        <v>0</v>
      </c>
      <c r="AJ570" s="284">
        <f t="shared" si="1264"/>
        <v>161</v>
      </c>
      <c r="AK570" s="284">
        <f t="shared" si="1264"/>
        <v>215</v>
      </c>
      <c r="AL570" s="284"/>
      <c r="AM570" s="284"/>
      <c r="AN570" s="284">
        <f t="shared" si="1265"/>
        <v>1196</v>
      </c>
      <c r="AO570" s="284">
        <f t="shared" si="1265"/>
        <v>1258</v>
      </c>
      <c r="AP570" s="291"/>
      <c r="AQ570" s="291"/>
      <c r="AR570" s="284">
        <f t="shared" si="1266"/>
        <v>31</v>
      </c>
      <c r="AS570" s="284">
        <f t="shared" si="1266"/>
        <v>324</v>
      </c>
      <c r="AT570" s="284">
        <f t="shared" si="1266"/>
        <v>7</v>
      </c>
      <c r="AU570" s="284">
        <f t="shared" si="1266"/>
        <v>31</v>
      </c>
      <c r="AV570" s="286">
        <f t="shared" si="1266"/>
        <v>0</v>
      </c>
      <c r="AW570" s="286">
        <f t="shared" si="1266"/>
        <v>0</v>
      </c>
      <c r="AX570" s="286">
        <f t="shared" si="1266"/>
        <v>167</v>
      </c>
      <c r="AY570" s="286">
        <f t="shared" si="1266"/>
        <v>180</v>
      </c>
      <c r="AZ570" s="286">
        <f t="shared" si="1266"/>
        <v>444</v>
      </c>
      <c r="BA570" s="286">
        <f t="shared" si="1266"/>
        <v>756</v>
      </c>
      <c r="BB570" s="151"/>
      <c r="BC570" s="287">
        <f t="shared" si="1267"/>
        <v>0</v>
      </c>
      <c r="BD570" s="287">
        <f t="shared" si="1267"/>
        <v>0</v>
      </c>
      <c r="BE570" s="284">
        <f t="shared" si="1267"/>
        <v>0</v>
      </c>
      <c r="BF570" s="284">
        <f t="shared" si="1267"/>
        <v>0</v>
      </c>
      <c r="BG570" s="284">
        <f t="shared" si="1267"/>
        <v>0</v>
      </c>
      <c r="BH570" s="333">
        <f t="shared" si="1267"/>
        <v>0</v>
      </c>
      <c r="BI570" s="333">
        <f t="shared" si="1267"/>
        <v>0</v>
      </c>
      <c r="BJ570" s="333">
        <f t="shared" si="1267"/>
        <v>0</v>
      </c>
      <c r="BK570" s="333">
        <f t="shared" si="1267"/>
        <v>0</v>
      </c>
      <c r="BL570" s="333">
        <f t="shared" si="1267"/>
        <v>0</v>
      </c>
      <c r="BM570" s="333">
        <f t="shared" si="1267"/>
        <v>0</v>
      </c>
      <c r="BN570" s="334">
        <f t="shared" si="1254"/>
        <v>2</v>
      </c>
      <c r="BO570" s="87">
        <f t="shared" si="1255"/>
        <v>2013</v>
      </c>
      <c r="BP570" s="87"/>
    </row>
    <row r="571" spans="1:68" s="35" customFormat="1" ht="10.5" customHeight="1" x14ac:dyDescent="0.2">
      <c r="A571" s="87" t="str">
        <f t="shared" si="1243"/>
        <v>2012-13E400000053</v>
      </c>
      <c r="B571" s="87" t="str">
        <f t="shared" si="1256"/>
        <v>Y59</v>
      </c>
      <c r="C571" s="87" t="str">
        <f t="shared" si="1257"/>
        <v>2012-13</v>
      </c>
      <c r="D571" s="35" t="s">
        <v>526</v>
      </c>
      <c r="E571" s="42"/>
      <c r="F571" s="86" t="str">
        <f t="shared" si="1261"/>
        <v>Y59</v>
      </c>
      <c r="G571" s="86" t="str">
        <f t="shared" si="1261"/>
        <v>E40000005</v>
      </c>
      <c r="H571" s="87" t="str">
        <f t="shared" si="1261"/>
        <v>South East</v>
      </c>
      <c r="I571" s="292">
        <f t="shared" si="1262"/>
        <v>373</v>
      </c>
      <c r="J571" s="292">
        <f t="shared" si="1262"/>
        <v>102</v>
      </c>
      <c r="K571" s="292">
        <f t="shared" si="1262"/>
        <v>41</v>
      </c>
      <c r="L571" s="292">
        <f t="shared" si="1262"/>
        <v>20</v>
      </c>
      <c r="M571" s="292"/>
      <c r="N571" s="292"/>
      <c r="O571" s="292"/>
      <c r="P571" s="292"/>
      <c r="Q571" s="292">
        <f t="shared" si="1263"/>
        <v>0</v>
      </c>
      <c r="R571" s="292">
        <f t="shared" si="1263"/>
        <v>0</v>
      </c>
      <c r="S571" s="292"/>
      <c r="T571" s="284">
        <f t="shared" si="1246"/>
        <v>0</v>
      </c>
      <c r="U571" s="285" t="s">
        <v>80</v>
      </c>
      <c r="V571" s="285" t="s">
        <v>80</v>
      </c>
      <c r="W571" s="285" t="s">
        <v>80</v>
      </c>
      <c r="X571" s="289">
        <f t="shared" si="1247"/>
        <v>0</v>
      </c>
      <c r="Y571" s="290" t="s">
        <v>80</v>
      </c>
      <c r="Z571" s="290" t="s">
        <v>80</v>
      </c>
      <c r="AA571" s="290" t="s">
        <v>80</v>
      </c>
      <c r="AB571" s="289">
        <f t="shared" si="1248"/>
        <v>0</v>
      </c>
      <c r="AC571" s="290" t="s">
        <v>80</v>
      </c>
      <c r="AD571" s="290" t="s">
        <v>80</v>
      </c>
      <c r="AE571" s="290" t="s">
        <v>80</v>
      </c>
      <c r="AF571" s="287">
        <f t="shared" si="1249"/>
        <v>0</v>
      </c>
      <c r="AG571" s="288" t="s">
        <v>80</v>
      </c>
      <c r="AH571" s="288" t="s">
        <v>80</v>
      </c>
      <c r="AI571" s="287">
        <f t="shared" si="1264"/>
        <v>0</v>
      </c>
      <c r="AJ571" s="284">
        <f t="shared" si="1264"/>
        <v>175</v>
      </c>
      <c r="AK571" s="284">
        <f t="shared" si="1264"/>
        <v>240</v>
      </c>
      <c r="AL571" s="284"/>
      <c r="AM571" s="284"/>
      <c r="AN571" s="284">
        <f t="shared" si="1265"/>
        <v>1343</v>
      </c>
      <c r="AO571" s="284">
        <f t="shared" si="1265"/>
        <v>1422</v>
      </c>
      <c r="AP571" s="291"/>
      <c r="AQ571" s="291"/>
      <c r="AR571" s="284">
        <f t="shared" si="1266"/>
        <v>29</v>
      </c>
      <c r="AS571" s="284">
        <f t="shared" si="1266"/>
        <v>349</v>
      </c>
      <c r="AT571" s="284">
        <f t="shared" si="1266"/>
        <v>7</v>
      </c>
      <c r="AU571" s="284">
        <f t="shared" si="1266"/>
        <v>34</v>
      </c>
      <c r="AV571" s="286">
        <f t="shared" si="1266"/>
        <v>0</v>
      </c>
      <c r="AW571" s="286">
        <f t="shared" si="1266"/>
        <v>0</v>
      </c>
      <c r="AX571" s="286">
        <f t="shared" si="1266"/>
        <v>150</v>
      </c>
      <c r="AY571" s="286">
        <f t="shared" si="1266"/>
        <v>158</v>
      </c>
      <c r="AZ571" s="286">
        <f t="shared" si="1266"/>
        <v>427</v>
      </c>
      <c r="BA571" s="286">
        <f t="shared" si="1266"/>
        <v>793</v>
      </c>
      <c r="BB571" s="151"/>
      <c r="BC571" s="287">
        <f t="shared" si="1267"/>
        <v>0</v>
      </c>
      <c r="BD571" s="287">
        <f t="shared" si="1267"/>
        <v>0</v>
      </c>
      <c r="BE571" s="284">
        <f t="shared" si="1267"/>
        <v>0</v>
      </c>
      <c r="BF571" s="284">
        <f t="shared" si="1267"/>
        <v>0</v>
      </c>
      <c r="BG571" s="284">
        <f t="shared" si="1267"/>
        <v>0</v>
      </c>
      <c r="BH571" s="333">
        <f t="shared" si="1267"/>
        <v>0</v>
      </c>
      <c r="BI571" s="333">
        <f t="shared" si="1267"/>
        <v>0</v>
      </c>
      <c r="BJ571" s="333">
        <f t="shared" si="1267"/>
        <v>0</v>
      </c>
      <c r="BK571" s="333">
        <f t="shared" si="1267"/>
        <v>0</v>
      </c>
      <c r="BL571" s="333">
        <f t="shared" si="1267"/>
        <v>0</v>
      </c>
      <c r="BM571" s="333">
        <f t="shared" si="1267"/>
        <v>0</v>
      </c>
      <c r="BN571" s="334">
        <f t="shared" si="1254"/>
        <v>3</v>
      </c>
      <c r="BO571" s="87">
        <f t="shared" si="1255"/>
        <v>2013</v>
      </c>
      <c r="BP571" s="87"/>
    </row>
    <row r="572" spans="1:68" s="35" customFormat="1" ht="10.5" customHeight="1" x14ac:dyDescent="0.2">
      <c r="A572" s="87" t="str">
        <f t="shared" si="1243"/>
        <v>2013-14E400000054</v>
      </c>
      <c r="B572" s="87" t="str">
        <f t="shared" si="1256"/>
        <v>Y59</v>
      </c>
      <c r="C572" s="87" t="str">
        <f t="shared" si="1257"/>
        <v>2013-14</v>
      </c>
      <c r="D572" s="35" t="s">
        <v>514</v>
      </c>
      <c r="E572" s="42"/>
      <c r="F572" s="86" t="str">
        <f t="shared" si="1261"/>
        <v>Y59</v>
      </c>
      <c r="G572" s="86" t="str">
        <f t="shared" si="1261"/>
        <v>E40000005</v>
      </c>
      <c r="H572" s="87" t="str">
        <f t="shared" si="1261"/>
        <v>South East</v>
      </c>
      <c r="I572" s="292">
        <f t="shared" si="1262"/>
        <v>385</v>
      </c>
      <c r="J572" s="292">
        <f t="shared" si="1262"/>
        <v>126</v>
      </c>
      <c r="K572" s="292">
        <f t="shared" si="1262"/>
        <v>38</v>
      </c>
      <c r="L572" s="292">
        <f t="shared" si="1262"/>
        <v>18</v>
      </c>
      <c r="M572" s="292"/>
      <c r="N572" s="292"/>
      <c r="O572" s="292"/>
      <c r="P572" s="292"/>
      <c r="Q572" s="292">
        <f t="shared" si="1263"/>
        <v>0</v>
      </c>
      <c r="R572" s="292">
        <f t="shared" si="1263"/>
        <v>0</v>
      </c>
      <c r="S572" s="292"/>
      <c r="T572" s="284">
        <f t="shared" si="1246"/>
        <v>0</v>
      </c>
      <c r="U572" s="285" t="s">
        <v>80</v>
      </c>
      <c r="V572" s="285" t="s">
        <v>80</v>
      </c>
      <c r="W572" s="285" t="s">
        <v>80</v>
      </c>
      <c r="X572" s="289">
        <f t="shared" si="1247"/>
        <v>0</v>
      </c>
      <c r="Y572" s="290" t="s">
        <v>80</v>
      </c>
      <c r="Z572" s="290" t="s">
        <v>80</v>
      </c>
      <c r="AA572" s="290" t="s">
        <v>80</v>
      </c>
      <c r="AB572" s="289">
        <f t="shared" si="1248"/>
        <v>0</v>
      </c>
      <c r="AC572" s="290" t="s">
        <v>80</v>
      </c>
      <c r="AD572" s="290" t="s">
        <v>80</v>
      </c>
      <c r="AE572" s="290" t="s">
        <v>80</v>
      </c>
      <c r="AF572" s="287">
        <f t="shared" si="1249"/>
        <v>0</v>
      </c>
      <c r="AG572" s="288" t="s">
        <v>80</v>
      </c>
      <c r="AH572" s="288" t="s">
        <v>80</v>
      </c>
      <c r="AI572" s="287">
        <f t="shared" si="1264"/>
        <v>0</v>
      </c>
      <c r="AJ572" s="284">
        <f t="shared" si="1264"/>
        <v>180</v>
      </c>
      <c r="AK572" s="284">
        <f t="shared" si="1264"/>
        <v>259</v>
      </c>
      <c r="AL572" s="284"/>
      <c r="AM572" s="284"/>
      <c r="AN572" s="284">
        <f t="shared" si="1265"/>
        <v>1306</v>
      </c>
      <c r="AO572" s="284">
        <f t="shared" si="1265"/>
        <v>1371</v>
      </c>
      <c r="AP572" s="291"/>
      <c r="AQ572" s="291"/>
      <c r="AR572" s="284">
        <f t="shared" si="1266"/>
        <v>43</v>
      </c>
      <c r="AS572" s="284">
        <f t="shared" si="1266"/>
        <v>365</v>
      </c>
      <c r="AT572" s="284">
        <f t="shared" si="1266"/>
        <v>10</v>
      </c>
      <c r="AU572" s="284">
        <f t="shared" si="1266"/>
        <v>38</v>
      </c>
      <c r="AV572" s="286">
        <f t="shared" si="1266"/>
        <v>0</v>
      </c>
      <c r="AW572" s="286">
        <f t="shared" si="1266"/>
        <v>0</v>
      </c>
      <c r="AX572" s="286">
        <f t="shared" si="1266"/>
        <v>154</v>
      </c>
      <c r="AY572" s="286">
        <f t="shared" si="1266"/>
        <v>164</v>
      </c>
      <c r="AZ572" s="286">
        <f t="shared" si="1266"/>
        <v>440</v>
      </c>
      <c r="BA572" s="286">
        <f t="shared" si="1266"/>
        <v>750</v>
      </c>
      <c r="BB572" s="151"/>
      <c r="BC572" s="287">
        <f t="shared" si="1267"/>
        <v>0</v>
      </c>
      <c r="BD572" s="287">
        <f t="shared" si="1267"/>
        <v>0</v>
      </c>
      <c r="BE572" s="284">
        <f t="shared" si="1267"/>
        <v>0</v>
      </c>
      <c r="BF572" s="284">
        <f t="shared" si="1267"/>
        <v>0</v>
      </c>
      <c r="BG572" s="284">
        <f t="shared" si="1267"/>
        <v>0</v>
      </c>
      <c r="BH572" s="333">
        <f t="shared" si="1267"/>
        <v>0</v>
      </c>
      <c r="BI572" s="333">
        <f t="shared" si="1267"/>
        <v>0</v>
      </c>
      <c r="BJ572" s="333">
        <f t="shared" si="1267"/>
        <v>0</v>
      </c>
      <c r="BK572" s="333">
        <f t="shared" si="1267"/>
        <v>0</v>
      </c>
      <c r="BL572" s="333">
        <f t="shared" si="1267"/>
        <v>0</v>
      </c>
      <c r="BM572" s="333">
        <f t="shared" si="1267"/>
        <v>0</v>
      </c>
      <c r="BN572" s="334">
        <f t="shared" si="1254"/>
        <v>4</v>
      </c>
      <c r="BO572" s="87">
        <f t="shared" si="1255"/>
        <v>2013</v>
      </c>
      <c r="BP572" s="87"/>
    </row>
    <row r="573" spans="1:68" s="35" customFormat="1" ht="10.5" customHeight="1" x14ac:dyDescent="0.2">
      <c r="A573" s="87" t="str">
        <f t="shared" si="1243"/>
        <v>2013-14E400000055</v>
      </c>
      <c r="B573" s="87" t="str">
        <f t="shared" si="1256"/>
        <v>Y59</v>
      </c>
      <c r="C573" s="87" t="str">
        <f t="shared" si="1257"/>
        <v>2013-14</v>
      </c>
      <c r="D573" s="35" t="s">
        <v>516</v>
      </c>
      <c r="E573" s="42"/>
      <c r="F573" s="86" t="str">
        <f t="shared" si="1261"/>
        <v>Y59</v>
      </c>
      <c r="G573" s="86" t="str">
        <f t="shared" si="1261"/>
        <v>E40000005</v>
      </c>
      <c r="H573" s="87" t="str">
        <f t="shared" si="1261"/>
        <v>South East</v>
      </c>
      <c r="I573" s="292">
        <f t="shared" si="1262"/>
        <v>328</v>
      </c>
      <c r="J573" s="292">
        <f t="shared" si="1262"/>
        <v>115</v>
      </c>
      <c r="K573" s="292">
        <f t="shared" si="1262"/>
        <v>46</v>
      </c>
      <c r="L573" s="292">
        <f t="shared" si="1262"/>
        <v>23</v>
      </c>
      <c r="M573" s="292"/>
      <c r="N573" s="292"/>
      <c r="O573" s="292"/>
      <c r="P573" s="292"/>
      <c r="Q573" s="292">
        <f t="shared" si="1263"/>
        <v>0</v>
      </c>
      <c r="R573" s="292">
        <f t="shared" si="1263"/>
        <v>0</v>
      </c>
      <c r="S573" s="292"/>
      <c r="T573" s="284">
        <f t="shared" si="1246"/>
        <v>0</v>
      </c>
      <c r="U573" s="285" t="s">
        <v>80</v>
      </c>
      <c r="V573" s="285" t="s">
        <v>80</v>
      </c>
      <c r="W573" s="285" t="s">
        <v>80</v>
      </c>
      <c r="X573" s="289">
        <f t="shared" si="1247"/>
        <v>0</v>
      </c>
      <c r="Y573" s="290" t="s">
        <v>80</v>
      </c>
      <c r="Z573" s="290" t="s">
        <v>80</v>
      </c>
      <c r="AA573" s="290" t="s">
        <v>80</v>
      </c>
      <c r="AB573" s="289">
        <f t="shared" si="1248"/>
        <v>0</v>
      </c>
      <c r="AC573" s="290" t="s">
        <v>80</v>
      </c>
      <c r="AD573" s="290" t="s">
        <v>80</v>
      </c>
      <c r="AE573" s="290" t="s">
        <v>80</v>
      </c>
      <c r="AF573" s="287">
        <f t="shared" si="1249"/>
        <v>0</v>
      </c>
      <c r="AG573" s="288" t="s">
        <v>80</v>
      </c>
      <c r="AH573" s="288" t="s">
        <v>80</v>
      </c>
      <c r="AI573" s="287">
        <f t="shared" si="1264"/>
        <v>0</v>
      </c>
      <c r="AJ573" s="284">
        <f t="shared" si="1264"/>
        <v>177</v>
      </c>
      <c r="AK573" s="284">
        <f t="shared" si="1264"/>
        <v>241</v>
      </c>
      <c r="AL573" s="284"/>
      <c r="AM573" s="284"/>
      <c r="AN573" s="284">
        <f t="shared" si="1265"/>
        <v>1183</v>
      </c>
      <c r="AO573" s="284">
        <f t="shared" si="1265"/>
        <v>1282</v>
      </c>
      <c r="AP573" s="291"/>
      <c r="AQ573" s="291"/>
      <c r="AR573" s="284">
        <f t="shared" si="1266"/>
        <v>32</v>
      </c>
      <c r="AS573" s="284">
        <f t="shared" si="1266"/>
        <v>315</v>
      </c>
      <c r="AT573" s="284">
        <f t="shared" si="1266"/>
        <v>12</v>
      </c>
      <c r="AU573" s="284">
        <f t="shared" si="1266"/>
        <v>44</v>
      </c>
      <c r="AV573" s="286">
        <f t="shared" si="1266"/>
        <v>0</v>
      </c>
      <c r="AW573" s="286">
        <f t="shared" si="1266"/>
        <v>0</v>
      </c>
      <c r="AX573" s="286">
        <f t="shared" si="1266"/>
        <v>170</v>
      </c>
      <c r="AY573" s="286">
        <f t="shared" si="1266"/>
        <v>186</v>
      </c>
      <c r="AZ573" s="286">
        <f t="shared" si="1266"/>
        <v>418</v>
      </c>
      <c r="BA573" s="286">
        <f t="shared" si="1266"/>
        <v>698</v>
      </c>
      <c r="BB573" s="151"/>
      <c r="BC573" s="287">
        <f t="shared" si="1267"/>
        <v>0</v>
      </c>
      <c r="BD573" s="287">
        <f t="shared" si="1267"/>
        <v>0</v>
      </c>
      <c r="BE573" s="284">
        <f t="shared" si="1267"/>
        <v>0</v>
      </c>
      <c r="BF573" s="284">
        <f t="shared" si="1267"/>
        <v>0</v>
      </c>
      <c r="BG573" s="284">
        <f t="shared" si="1267"/>
        <v>0</v>
      </c>
      <c r="BH573" s="333">
        <f t="shared" si="1267"/>
        <v>0</v>
      </c>
      <c r="BI573" s="333">
        <f t="shared" si="1267"/>
        <v>0</v>
      </c>
      <c r="BJ573" s="333">
        <f t="shared" si="1267"/>
        <v>0</v>
      </c>
      <c r="BK573" s="333">
        <f t="shared" si="1267"/>
        <v>0</v>
      </c>
      <c r="BL573" s="333">
        <f t="shared" si="1267"/>
        <v>0</v>
      </c>
      <c r="BM573" s="333">
        <f t="shared" si="1267"/>
        <v>0</v>
      </c>
      <c r="BN573" s="334">
        <f t="shared" si="1254"/>
        <v>5</v>
      </c>
      <c r="BO573" s="87">
        <f t="shared" si="1255"/>
        <v>2013</v>
      </c>
      <c r="BP573" s="87"/>
    </row>
    <row r="574" spans="1:68" s="35" customFormat="1" ht="10.5" customHeight="1" x14ac:dyDescent="0.2">
      <c r="A574" s="87" t="str">
        <f t="shared" si="1243"/>
        <v>2013-14E400000056</v>
      </c>
      <c r="B574" s="87" t="str">
        <f t="shared" si="1256"/>
        <v>Y59</v>
      </c>
      <c r="C574" s="87" t="str">
        <f t="shared" si="1257"/>
        <v>2013-14</v>
      </c>
      <c r="D574" s="35" t="s">
        <v>517</v>
      </c>
      <c r="E574" s="42"/>
      <c r="F574" s="86" t="str">
        <f t="shared" si="1261"/>
        <v>Y59</v>
      </c>
      <c r="G574" s="86" t="str">
        <f t="shared" si="1261"/>
        <v>E40000005</v>
      </c>
      <c r="H574" s="87" t="str">
        <f t="shared" si="1261"/>
        <v>South East</v>
      </c>
      <c r="I574" s="292">
        <f t="shared" si="1262"/>
        <v>327</v>
      </c>
      <c r="J574" s="292">
        <f t="shared" si="1262"/>
        <v>114</v>
      </c>
      <c r="K574" s="292">
        <f t="shared" si="1262"/>
        <v>44</v>
      </c>
      <c r="L574" s="292">
        <f t="shared" si="1262"/>
        <v>19</v>
      </c>
      <c r="M574" s="292"/>
      <c r="N574" s="292"/>
      <c r="O574" s="292"/>
      <c r="P574" s="292"/>
      <c r="Q574" s="292">
        <f t="shared" si="1263"/>
        <v>0</v>
      </c>
      <c r="R574" s="292">
        <f t="shared" si="1263"/>
        <v>0</v>
      </c>
      <c r="S574" s="292"/>
      <c r="T574" s="284">
        <f t="shared" si="1246"/>
        <v>0</v>
      </c>
      <c r="U574" s="285" t="s">
        <v>80</v>
      </c>
      <c r="V574" s="285" t="s">
        <v>80</v>
      </c>
      <c r="W574" s="285" t="s">
        <v>80</v>
      </c>
      <c r="X574" s="289">
        <f t="shared" si="1247"/>
        <v>0</v>
      </c>
      <c r="Y574" s="290" t="s">
        <v>80</v>
      </c>
      <c r="Z574" s="290" t="s">
        <v>80</v>
      </c>
      <c r="AA574" s="290" t="s">
        <v>80</v>
      </c>
      <c r="AB574" s="289">
        <f t="shared" si="1248"/>
        <v>0</v>
      </c>
      <c r="AC574" s="290" t="s">
        <v>80</v>
      </c>
      <c r="AD574" s="290" t="s">
        <v>80</v>
      </c>
      <c r="AE574" s="290" t="s">
        <v>80</v>
      </c>
      <c r="AF574" s="287">
        <f t="shared" si="1249"/>
        <v>0</v>
      </c>
      <c r="AG574" s="288" t="s">
        <v>80</v>
      </c>
      <c r="AH574" s="288" t="s">
        <v>80</v>
      </c>
      <c r="AI574" s="287">
        <f t="shared" si="1264"/>
        <v>0</v>
      </c>
      <c r="AJ574" s="284">
        <f t="shared" si="1264"/>
        <v>199</v>
      </c>
      <c r="AK574" s="284">
        <f t="shared" si="1264"/>
        <v>258</v>
      </c>
      <c r="AL574" s="284"/>
      <c r="AM574" s="284"/>
      <c r="AN574" s="284">
        <f t="shared" si="1265"/>
        <v>1226</v>
      </c>
      <c r="AO574" s="284">
        <f t="shared" si="1265"/>
        <v>1304</v>
      </c>
      <c r="AP574" s="291"/>
      <c r="AQ574" s="291"/>
      <c r="AR574" s="284">
        <f t="shared" si="1266"/>
        <v>41</v>
      </c>
      <c r="AS574" s="284">
        <f t="shared" si="1266"/>
        <v>300</v>
      </c>
      <c r="AT574" s="284">
        <f t="shared" si="1266"/>
        <v>9</v>
      </c>
      <c r="AU574" s="284">
        <f t="shared" si="1266"/>
        <v>37</v>
      </c>
      <c r="AV574" s="286">
        <f t="shared" si="1266"/>
        <v>0</v>
      </c>
      <c r="AW574" s="286">
        <f t="shared" si="1266"/>
        <v>0</v>
      </c>
      <c r="AX574" s="286">
        <f t="shared" si="1266"/>
        <v>183</v>
      </c>
      <c r="AY574" s="286">
        <f t="shared" si="1266"/>
        <v>193</v>
      </c>
      <c r="AZ574" s="286">
        <f t="shared" si="1266"/>
        <v>448</v>
      </c>
      <c r="BA574" s="286">
        <f t="shared" si="1266"/>
        <v>730</v>
      </c>
      <c r="BB574" s="151"/>
      <c r="BC574" s="287">
        <f t="shared" si="1267"/>
        <v>0</v>
      </c>
      <c r="BD574" s="287">
        <f t="shared" si="1267"/>
        <v>0</v>
      </c>
      <c r="BE574" s="284">
        <f t="shared" si="1267"/>
        <v>0</v>
      </c>
      <c r="BF574" s="284">
        <f t="shared" si="1267"/>
        <v>0</v>
      </c>
      <c r="BG574" s="284">
        <f t="shared" si="1267"/>
        <v>0</v>
      </c>
      <c r="BH574" s="333">
        <f t="shared" si="1267"/>
        <v>0</v>
      </c>
      <c r="BI574" s="333">
        <f t="shared" si="1267"/>
        <v>0</v>
      </c>
      <c r="BJ574" s="333">
        <f t="shared" si="1267"/>
        <v>0</v>
      </c>
      <c r="BK574" s="333">
        <f t="shared" si="1267"/>
        <v>0</v>
      </c>
      <c r="BL574" s="333">
        <f t="shared" si="1267"/>
        <v>0</v>
      </c>
      <c r="BM574" s="333">
        <f t="shared" si="1267"/>
        <v>0</v>
      </c>
      <c r="BN574" s="334">
        <f t="shared" si="1254"/>
        <v>6</v>
      </c>
      <c r="BO574" s="87">
        <f t="shared" si="1255"/>
        <v>2013</v>
      </c>
      <c r="BP574" s="87"/>
    </row>
    <row r="575" spans="1:68" s="35" customFormat="1" ht="10.5" customHeight="1" x14ac:dyDescent="0.2">
      <c r="A575" s="87" t="str">
        <f t="shared" si="1243"/>
        <v>2013-14E400000057</v>
      </c>
      <c r="B575" s="87" t="str">
        <f t="shared" si="1256"/>
        <v>Y59</v>
      </c>
      <c r="C575" s="87" t="str">
        <f t="shared" si="1257"/>
        <v>2013-14</v>
      </c>
      <c r="D575" s="35" t="s">
        <v>518</v>
      </c>
      <c r="E575" s="42"/>
      <c r="F575" s="86" t="str">
        <f t="shared" si="1261"/>
        <v>Y59</v>
      </c>
      <c r="G575" s="86" t="str">
        <f t="shared" si="1261"/>
        <v>E40000005</v>
      </c>
      <c r="H575" s="87" t="str">
        <f t="shared" si="1261"/>
        <v>South East</v>
      </c>
      <c r="I575" s="292">
        <f t="shared" si="1262"/>
        <v>290</v>
      </c>
      <c r="J575" s="292">
        <f t="shared" si="1262"/>
        <v>98</v>
      </c>
      <c r="K575" s="292">
        <f t="shared" si="1262"/>
        <v>49</v>
      </c>
      <c r="L575" s="292">
        <f t="shared" si="1262"/>
        <v>26</v>
      </c>
      <c r="M575" s="292"/>
      <c r="N575" s="292"/>
      <c r="O575" s="292"/>
      <c r="P575" s="292"/>
      <c r="Q575" s="292">
        <f t="shared" si="1263"/>
        <v>0</v>
      </c>
      <c r="R575" s="292">
        <f t="shared" si="1263"/>
        <v>0</v>
      </c>
      <c r="S575" s="292"/>
      <c r="T575" s="284">
        <f t="shared" si="1246"/>
        <v>0</v>
      </c>
      <c r="U575" s="285" t="s">
        <v>80</v>
      </c>
      <c r="V575" s="285" t="s">
        <v>80</v>
      </c>
      <c r="W575" s="285" t="s">
        <v>80</v>
      </c>
      <c r="X575" s="289">
        <f t="shared" si="1247"/>
        <v>0</v>
      </c>
      <c r="Y575" s="290" t="s">
        <v>80</v>
      </c>
      <c r="Z575" s="290" t="s">
        <v>80</v>
      </c>
      <c r="AA575" s="290" t="s">
        <v>80</v>
      </c>
      <c r="AB575" s="289">
        <f t="shared" si="1248"/>
        <v>0</v>
      </c>
      <c r="AC575" s="290" t="s">
        <v>80</v>
      </c>
      <c r="AD575" s="290" t="s">
        <v>80</v>
      </c>
      <c r="AE575" s="290" t="s">
        <v>80</v>
      </c>
      <c r="AF575" s="287">
        <f t="shared" si="1249"/>
        <v>0</v>
      </c>
      <c r="AG575" s="288" t="s">
        <v>80</v>
      </c>
      <c r="AH575" s="288" t="s">
        <v>80</v>
      </c>
      <c r="AI575" s="287">
        <f t="shared" si="1264"/>
        <v>0</v>
      </c>
      <c r="AJ575" s="284">
        <f t="shared" si="1264"/>
        <v>112</v>
      </c>
      <c r="AK575" s="284">
        <f t="shared" si="1264"/>
        <v>163</v>
      </c>
      <c r="AL575" s="284"/>
      <c r="AM575" s="284"/>
      <c r="AN575" s="284">
        <f t="shared" si="1265"/>
        <v>1001</v>
      </c>
      <c r="AO575" s="284">
        <f t="shared" si="1265"/>
        <v>1039</v>
      </c>
      <c r="AP575" s="291"/>
      <c r="AQ575" s="291"/>
      <c r="AR575" s="284">
        <f t="shared" si="1266"/>
        <v>37</v>
      </c>
      <c r="AS575" s="284">
        <f t="shared" si="1266"/>
        <v>277</v>
      </c>
      <c r="AT575" s="284">
        <f t="shared" si="1266"/>
        <v>13</v>
      </c>
      <c r="AU575" s="284">
        <f t="shared" si="1266"/>
        <v>47</v>
      </c>
      <c r="AV575" s="286">
        <f t="shared" si="1266"/>
        <v>0</v>
      </c>
      <c r="AW575" s="286">
        <f t="shared" si="1266"/>
        <v>0</v>
      </c>
      <c r="AX575" s="286">
        <f t="shared" si="1266"/>
        <v>87</v>
      </c>
      <c r="AY575" s="286">
        <f t="shared" si="1266"/>
        <v>98</v>
      </c>
      <c r="AZ575" s="286">
        <f t="shared" si="1266"/>
        <v>293</v>
      </c>
      <c r="BA575" s="286">
        <f t="shared" si="1266"/>
        <v>542</v>
      </c>
      <c r="BB575" s="151"/>
      <c r="BC575" s="287">
        <f t="shared" si="1267"/>
        <v>0</v>
      </c>
      <c r="BD575" s="287">
        <f t="shared" si="1267"/>
        <v>0</v>
      </c>
      <c r="BE575" s="284">
        <f t="shared" si="1267"/>
        <v>0</v>
      </c>
      <c r="BF575" s="284">
        <f t="shared" si="1267"/>
        <v>0</v>
      </c>
      <c r="BG575" s="284">
        <f t="shared" si="1267"/>
        <v>0</v>
      </c>
      <c r="BH575" s="333">
        <f t="shared" si="1267"/>
        <v>0</v>
      </c>
      <c r="BI575" s="333">
        <f t="shared" si="1267"/>
        <v>0</v>
      </c>
      <c r="BJ575" s="333">
        <f t="shared" si="1267"/>
        <v>0</v>
      </c>
      <c r="BK575" s="333">
        <f t="shared" si="1267"/>
        <v>0</v>
      </c>
      <c r="BL575" s="333">
        <f t="shared" si="1267"/>
        <v>0</v>
      </c>
      <c r="BM575" s="333">
        <f t="shared" si="1267"/>
        <v>0</v>
      </c>
      <c r="BN575" s="334">
        <f t="shared" si="1254"/>
        <v>7</v>
      </c>
      <c r="BO575" s="87">
        <f t="shared" si="1255"/>
        <v>2013</v>
      </c>
      <c r="BP575" s="87"/>
    </row>
    <row r="576" spans="1:68" s="35" customFormat="1" ht="10.5" customHeight="1" x14ac:dyDescent="0.2">
      <c r="A576" s="87" t="str">
        <f t="shared" si="1243"/>
        <v>2013-14E400000058</v>
      </c>
      <c r="B576" s="87" t="str">
        <f t="shared" si="1256"/>
        <v>Y59</v>
      </c>
      <c r="C576" s="87" t="str">
        <f t="shared" si="1257"/>
        <v>2013-14</v>
      </c>
      <c r="D576" s="35" t="s">
        <v>519</v>
      </c>
      <c r="E576" s="42"/>
      <c r="F576" s="86" t="str">
        <f t="shared" si="1261"/>
        <v>Y59</v>
      </c>
      <c r="G576" s="86" t="str">
        <f t="shared" si="1261"/>
        <v>E40000005</v>
      </c>
      <c r="H576" s="87" t="str">
        <f t="shared" si="1261"/>
        <v>South East</v>
      </c>
      <c r="I576" s="292">
        <f t="shared" si="1262"/>
        <v>348</v>
      </c>
      <c r="J576" s="292">
        <f t="shared" si="1262"/>
        <v>115</v>
      </c>
      <c r="K576" s="292">
        <f t="shared" si="1262"/>
        <v>41</v>
      </c>
      <c r="L576" s="292">
        <f t="shared" si="1262"/>
        <v>22</v>
      </c>
      <c r="M576" s="292"/>
      <c r="N576" s="292"/>
      <c r="O576" s="292"/>
      <c r="P576" s="292"/>
      <c r="Q576" s="292">
        <f t="shared" si="1263"/>
        <v>0</v>
      </c>
      <c r="R576" s="292">
        <f t="shared" si="1263"/>
        <v>0</v>
      </c>
      <c r="S576" s="292"/>
      <c r="T576" s="284">
        <f t="shared" si="1246"/>
        <v>0</v>
      </c>
      <c r="U576" s="285" t="s">
        <v>80</v>
      </c>
      <c r="V576" s="285" t="s">
        <v>80</v>
      </c>
      <c r="W576" s="285" t="s">
        <v>80</v>
      </c>
      <c r="X576" s="289">
        <f t="shared" si="1247"/>
        <v>0</v>
      </c>
      <c r="Y576" s="290" t="s">
        <v>80</v>
      </c>
      <c r="Z576" s="290" t="s">
        <v>80</v>
      </c>
      <c r="AA576" s="290" t="s">
        <v>80</v>
      </c>
      <c r="AB576" s="289">
        <f t="shared" si="1248"/>
        <v>0</v>
      </c>
      <c r="AC576" s="290" t="s">
        <v>80</v>
      </c>
      <c r="AD576" s="290" t="s">
        <v>80</v>
      </c>
      <c r="AE576" s="290" t="s">
        <v>80</v>
      </c>
      <c r="AF576" s="287">
        <f t="shared" si="1249"/>
        <v>0</v>
      </c>
      <c r="AG576" s="288" t="s">
        <v>80</v>
      </c>
      <c r="AH576" s="288" t="s">
        <v>80</v>
      </c>
      <c r="AI576" s="287">
        <f t="shared" si="1264"/>
        <v>0</v>
      </c>
      <c r="AJ576" s="284">
        <f t="shared" si="1264"/>
        <v>154</v>
      </c>
      <c r="AK576" s="284">
        <f t="shared" si="1264"/>
        <v>211</v>
      </c>
      <c r="AL576" s="284"/>
      <c r="AM576" s="284"/>
      <c r="AN576" s="284">
        <f t="shared" si="1265"/>
        <v>1346</v>
      </c>
      <c r="AO576" s="284">
        <f t="shared" si="1265"/>
        <v>1403</v>
      </c>
      <c r="AP576" s="291"/>
      <c r="AQ576" s="291"/>
      <c r="AR576" s="284">
        <f t="shared" si="1266"/>
        <v>38</v>
      </c>
      <c r="AS576" s="284">
        <f t="shared" si="1266"/>
        <v>320</v>
      </c>
      <c r="AT576" s="284">
        <f t="shared" si="1266"/>
        <v>12</v>
      </c>
      <c r="AU576" s="284">
        <f t="shared" si="1266"/>
        <v>37</v>
      </c>
      <c r="AV576" s="286">
        <f t="shared" si="1266"/>
        <v>0</v>
      </c>
      <c r="AW576" s="286">
        <f t="shared" si="1266"/>
        <v>0</v>
      </c>
      <c r="AX576" s="286">
        <f t="shared" si="1266"/>
        <v>135</v>
      </c>
      <c r="AY576" s="286">
        <f t="shared" si="1266"/>
        <v>144</v>
      </c>
      <c r="AZ576" s="286">
        <f t="shared" si="1266"/>
        <v>448</v>
      </c>
      <c r="BA576" s="286">
        <f t="shared" si="1266"/>
        <v>757</v>
      </c>
      <c r="BB576" s="151"/>
      <c r="BC576" s="287">
        <f t="shared" si="1267"/>
        <v>0</v>
      </c>
      <c r="BD576" s="287">
        <f t="shared" si="1267"/>
        <v>0</v>
      </c>
      <c r="BE576" s="284">
        <f t="shared" si="1267"/>
        <v>0</v>
      </c>
      <c r="BF576" s="284">
        <f t="shared" si="1267"/>
        <v>0</v>
      </c>
      <c r="BG576" s="284">
        <f t="shared" si="1267"/>
        <v>0</v>
      </c>
      <c r="BH576" s="333">
        <f t="shared" si="1267"/>
        <v>0</v>
      </c>
      <c r="BI576" s="333">
        <f t="shared" si="1267"/>
        <v>0</v>
      </c>
      <c r="BJ576" s="333">
        <f t="shared" si="1267"/>
        <v>0</v>
      </c>
      <c r="BK576" s="333">
        <f t="shared" si="1267"/>
        <v>0</v>
      </c>
      <c r="BL576" s="333">
        <f t="shared" si="1267"/>
        <v>0</v>
      </c>
      <c r="BM576" s="333">
        <f t="shared" si="1267"/>
        <v>0</v>
      </c>
      <c r="BN576" s="334">
        <f t="shared" si="1254"/>
        <v>8</v>
      </c>
      <c r="BO576" s="87">
        <f t="shared" si="1255"/>
        <v>2013</v>
      </c>
      <c r="BP576" s="87"/>
    </row>
    <row r="577" spans="1:68" s="35" customFormat="1" ht="10.5" customHeight="1" x14ac:dyDescent="0.2">
      <c r="A577" s="87" t="str">
        <f t="shared" si="1243"/>
        <v>2013-14E400000059</v>
      </c>
      <c r="B577" s="87" t="str">
        <f t="shared" si="1256"/>
        <v>Y59</v>
      </c>
      <c r="C577" s="87" t="str">
        <f t="shared" si="1257"/>
        <v>2013-14</v>
      </c>
      <c r="D577" s="35" t="s">
        <v>520</v>
      </c>
      <c r="E577" s="42"/>
      <c r="F577" s="86" t="str">
        <f t="shared" si="1261"/>
        <v>Y59</v>
      </c>
      <c r="G577" s="86" t="str">
        <f t="shared" si="1261"/>
        <v>E40000005</v>
      </c>
      <c r="H577" s="87" t="str">
        <f t="shared" si="1261"/>
        <v>South East</v>
      </c>
      <c r="I577" s="292">
        <f t="shared" si="1262"/>
        <v>322</v>
      </c>
      <c r="J577" s="292">
        <f t="shared" si="1262"/>
        <v>105</v>
      </c>
      <c r="K577" s="292">
        <f t="shared" si="1262"/>
        <v>46</v>
      </c>
      <c r="L577" s="292">
        <f t="shared" si="1262"/>
        <v>24</v>
      </c>
      <c r="M577" s="292"/>
      <c r="N577" s="292"/>
      <c r="O577" s="292"/>
      <c r="P577" s="292"/>
      <c r="Q577" s="292">
        <f t="shared" si="1263"/>
        <v>0</v>
      </c>
      <c r="R577" s="292">
        <f t="shared" si="1263"/>
        <v>0</v>
      </c>
      <c r="S577" s="292"/>
      <c r="T577" s="284">
        <f t="shared" si="1246"/>
        <v>0</v>
      </c>
      <c r="U577" s="285" t="s">
        <v>80</v>
      </c>
      <c r="V577" s="285" t="s">
        <v>80</v>
      </c>
      <c r="W577" s="285" t="s">
        <v>80</v>
      </c>
      <c r="X577" s="289">
        <f t="shared" si="1247"/>
        <v>0</v>
      </c>
      <c r="Y577" s="290" t="s">
        <v>80</v>
      </c>
      <c r="Z577" s="290" t="s">
        <v>80</v>
      </c>
      <c r="AA577" s="290" t="s">
        <v>80</v>
      </c>
      <c r="AB577" s="289">
        <f t="shared" si="1248"/>
        <v>0</v>
      </c>
      <c r="AC577" s="290" t="s">
        <v>80</v>
      </c>
      <c r="AD577" s="290" t="s">
        <v>80</v>
      </c>
      <c r="AE577" s="290" t="s">
        <v>80</v>
      </c>
      <c r="AF577" s="287">
        <f t="shared" si="1249"/>
        <v>0</v>
      </c>
      <c r="AG577" s="288" t="s">
        <v>80</v>
      </c>
      <c r="AH577" s="288" t="s">
        <v>80</v>
      </c>
      <c r="AI577" s="287">
        <f t="shared" si="1264"/>
        <v>0</v>
      </c>
      <c r="AJ577" s="284">
        <f t="shared" si="1264"/>
        <v>182</v>
      </c>
      <c r="AK577" s="284">
        <f t="shared" si="1264"/>
        <v>234</v>
      </c>
      <c r="AL577" s="284"/>
      <c r="AM577" s="284"/>
      <c r="AN577" s="284">
        <f t="shared" si="1265"/>
        <v>1334</v>
      </c>
      <c r="AO577" s="284">
        <f t="shared" si="1265"/>
        <v>1417</v>
      </c>
      <c r="AP577" s="291"/>
      <c r="AQ577" s="291"/>
      <c r="AR577" s="284">
        <f t="shared" si="1266"/>
        <v>18</v>
      </c>
      <c r="AS577" s="284">
        <f t="shared" si="1266"/>
        <v>204</v>
      </c>
      <c r="AT577" s="284">
        <f t="shared" si="1266"/>
        <v>4</v>
      </c>
      <c r="AU577" s="284">
        <f t="shared" si="1266"/>
        <v>24</v>
      </c>
      <c r="AV577" s="286">
        <f t="shared" si="1266"/>
        <v>0</v>
      </c>
      <c r="AW577" s="286">
        <f t="shared" si="1266"/>
        <v>0</v>
      </c>
      <c r="AX577" s="286">
        <f t="shared" si="1266"/>
        <v>137</v>
      </c>
      <c r="AY577" s="286">
        <f t="shared" si="1266"/>
        <v>153</v>
      </c>
      <c r="AZ577" s="286">
        <f t="shared" si="1266"/>
        <v>484</v>
      </c>
      <c r="BA577" s="286">
        <f t="shared" si="1266"/>
        <v>832</v>
      </c>
      <c r="BB577" s="151"/>
      <c r="BC577" s="287">
        <f t="shared" si="1267"/>
        <v>0</v>
      </c>
      <c r="BD577" s="287">
        <f t="shared" si="1267"/>
        <v>0</v>
      </c>
      <c r="BE577" s="284">
        <f t="shared" si="1267"/>
        <v>0</v>
      </c>
      <c r="BF577" s="284">
        <f t="shared" si="1267"/>
        <v>0</v>
      </c>
      <c r="BG577" s="284">
        <f t="shared" si="1267"/>
        <v>0</v>
      </c>
      <c r="BH577" s="333">
        <f t="shared" si="1267"/>
        <v>0</v>
      </c>
      <c r="BI577" s="333">
        <f t="shared" si="1267"/>
        <v>0</v>
      </c>
      <c r="BJ577" s="333">
        <f t="shared" si="1267"/>
        <v>0</v>
      </c>
      <c r="BK577" s="333">
        <f t="shared" si="1267"/>
        <v>0</v>
      </c>
      <c r="BL577" s="333">
        <f t="shared" si="1267"/>
        <v>0</v>
      </c>
      <c r="BM577" s="333">
        <f t="shared" si="1267"/>
        <v>0</v>
      </c>
      <c r="BN577" s="334">
        <f t="shared" si="1254"/>
        <v>9</v>
      </c>
      <c r="BO577" s="87">
        <f t="shared" si="1255"/>
        <v>2013</v>
      </c>
      <c r="BP577" s="87"/>
    </row>
    <row r="578" spans="1:68" s="35" customFormat="1" ht="10.5" customHeight="1" x14ac:dyDescent="0.2">
      <c r="A578" s="87" t="str">
        <f t="shared" si="1243"/>
        <v>2013-14E4000000510</v>
      </c>
      <c r="B578" s="87" t="str">
        <f t="shared" si="1256"/>
        <v>Y59</v>
      </c>
      <c r="C578" s="87" t="str">
        <f t="shared" si="1257"/>
        <v>2013-14</v>
      </c>
      <c r="D578" s="35" t="s">
        <v>521</v>
      </c>
      <c r="E578" s="42"/>
      <c r="F578" s="86" t="str">
        <f t="shared" si="1261"/>
        <v>Y59</v>
      </c>
      <c r="G578" s="86" t="str">
        <f t="shared" si="1261"/>
        <v>E40000005</v>
      </c>
      <c r="H578" s="87" t="str">
        <f t="shared" si="1261"/>
        <v>South East</v>
      </c>
      <c r="I578" s="292">
        <f t="shared" si="1262"/>
        <v>368</v>
      </c>
      <c r="J578" s="292">
        <f t="shared" si="1262"/>
        <v>112</v>
      </c>
      <c r="K578" s="292">
        <f t="shared" si="1262"/>
        <v>48</v>
      </c>
      <c r="L578" s="292">
        <f t="shared" si="1262"/>
        <v>25</v>
      </c>
      <c r="M578" s="292"/>
      <c r="N578" s="292"/>
      <c r="O578" s="292"/>
      <c r="P578" s="292"/>
      <c r="Q578" s="292">
        <f t="shared" si="1263"/>
        <v>0</v>
      </c>
      <c r="R578" s="292">
        <f t="shared" si="1263"/>
        <v>0</v>
      </c>
      <c r="S578" s="292"/>
      <c r="T578" s="284">
        <f t="shared" si="1246"/>
        <v>0</v>
      </c>
      <c r="U578" s="285" t="s">
        <v>80</v>
      </c>
      <c r="V578" s="285" t="s">
        <v>80</v>
      </c>
      <c r="W578" s="285" t="s">
        <v>80</v>
      </c>
      <c r="X578" s="289">
        <f t="shared" si="1247"/>
        <v>0</v>
      </c>
      <c r="Y578" s="290" t="s">
        <v>80</v>
      </c>
      <c r="Z578" s="290" t="s">
        <v>80</v>
      </c>
      <c r="AA578" s="290" t="s">
        <v>80</v>
      </c>
      <c r="AB578" s="289">
        <f t="shared" si="1248"/>
        <v>0</v>
      </c>
      <c r="AC578" s="290" t="s">
        <v>80</v>
      </c>
      <c r="AD578" s="290" t="s">
        <v>80</v>
      </c>
      <c r="AE578" s="290" t="s">
        <v>80</v>
      </c>
      <c r="AF578" s="287">
        <f t="shared" si="1249"/>
        <v>0</v>
      </c>
      <c r="AG578" s="288" t="s">
        <v>80</v>
      </c>
      <c r="AH578" s="288" t="s">
        <v>80</v>
      </c>
      <c r="AI578" s="287">
        <f t="shared" si="1264"/>
        <v>0</v>
      </c>
      <c r="AJ578" s="284">
        <f t="shared" si="1264"/>
        <v>201</v>
      </c>
      <c r="AK578" s="284">
        <f t="shared" si="1264"/>
        <v>268</v>
      </c>
      <c r="AL578" s="284"/>
      <c r="AM578" s="284"/>
      <c r="AN578" s="284">
        <f t="shared" si="1265"/>
        <v>1324</v>
      </c>
      <c r="AO578" s="284">
        <f t="shared" si="1265"/>
        <v>1423</v>
      </c>
      <c r="AP578" s="291"/>
      <c r="AQ578" s="291"/>
      <c r="AR578" s="284">
        <f t="shared" ref="AR578:BA587" si="1268">SUMIFS(AR$729:AR$10135, $BN$729:$BN$10135, $BN578,$BO$729:$BO$10135, $BO578, $B$729:$B$10135, $B578)</f>
        <v>29</v>
      </c>
      <c r="AS578" s="284">
        <f t="shared" si="1268"/>
        <v>332</v>
      </c>
      <c r="AT578" s="284">
        <f t="shared" si="1268"/>
        <v>9</v>
      </c>
      <c r="AU578" s="284">
        <f t="shared" si="1268"/>
        <v>43</v>
      </c>
      <c r="AV578" s="286">
        <f t="shared" si="1268"/>
        <v>0</v>
      </c>
      <c r="AW578" s="286">
        <f t="shared" si="1268"/>
        <v>0</v>
      </c>
      <c r="AX578" s="286">
        <f t="shared" si="1268"/>
        <v>157</v>
      </c>
      <c r="AY578" s="286">
        <f t="shared" si="1268"/>
        <v>183</v>
      </c>
      <c r="AZ578" s="286">
        <f t="shared" si="1268"/>
        <v>477</v>
      </c>
      <c r="BA578" s="286">
        <f t="shared" si="1268"/>
        <v>785</v>
      </c>
      <c r="BB578" s="151"/>
      <c r="BC578" s="287">
        <f t="shared" ref="BC578:BM587" si="1269">SUMIFS(BC$729:BC$10135, $BN$729:$BN$10135, $BN578,$BO$729:$BO$10135, $BO578, $B$729:$B$10135, $B578)</f>
        <v>0</v>
      </c>
      <c r="BD578" s="287">
        <f t="shared" si="1269"/>
        <v>0</v>
      </c>
      <c r="BE578" s="284">
        <f t="shared" si="1269"/>
        <v>0</v>
      </c>
      <c r="BF578" s="284">
        <f t="shared" si="1269"/>
        <v>0</v>
      </c>
      <c r="BG578" s="284">
        <f t="shared" si="1269"/>
        <v>0</v>
      </c>
      <c r="BH578" s="333">
        <f t="shared" si="1269"/>
        <v>0</v>
      </c>
      <c r="BI578" s="333">
        <f t="shared" si="1269"/>
        <v>0</v>
      </c>
      <c r="BJ578" s="333">
        <f t="shared" si="1269"/>
        <v>0</v>
      </c>
      <c r="BK578" s="333">
        <f t="shared" si="1269"/>
        <v>0</v>
      </c>
      <c r="BL578" s="333">
        <f t="shared" si="1269"/>
        <v>0</v>
      </c>
      <c r="BM578" s="333">
        <f t="shared" si="1269"/>
        <v>0</v>
      </c>
      <c r="BN578" s="334">
        <f t="shared" si="1254"/>
        <v>10</v>
      </c>
      <c r="BO578" s="87">
        <f t="shared" si="1255"/>
        <v>2013</v>
      </c>
      <c r="BP578" s="87"/>
    </row>
    <row r="579" spans="1:68" s="35" customFormat="1" ht="10.5" customHeight="1" x14ac:dyDescent="0.2">
      <c r="A579" s="87" t="str">
        <f t="shared" si="1243"/>
        <v>2013-14E4000000511</v>
      </c>
      <c r="B579" s="87" t="str">
        <f t="shared" si="1256"/>
        <v>Y59</v>
      </c>
      <c r="C579" s="87" t="str">
        <f t="shared" si="1257"/>
        <v>2013-14</v>
      </c>
      <c r="D579" s="35" t="s">
        <v>522</v>
      </c>
      <c r="E579" s="42"/>
      <c r="F579" s="86" t="str">
        <f t="shared" si="1261"/>
        <v>Y59</v>
      </c>
      <c r="G579" s="86" t="str">
        <f t="shared" si="1261"/>
        <v>E40000005</v>
      </c>
      <c r="H579" s="87" t="str">
        <f t="shared" si="1261"/>
        <v>South East</v>
      </c>
      <c r="I579" s="292">
        <f t="shared" si="1262"/>
        <v>422</v>
      </c>
      <c r="J579" s="292">
        <f t="shared" si="1262"/>
        <v>131</v>
      </c>
      <c r="K579" s="292">
        <f t="shared" si="1262"/>
        <v>45</v>
      </c>
      <c r="L579" s="292">
        <f t="shared" si="1262"/>
        <v>23</v>
      </c>
      <c r="M579" s="292"/>
      <c r="N579" s="292"/>
      <c r="O579" s="292"/>
      <c r="P579" s="292"/>
      <c r="Q579" s="292">
        <f t="shared" si="1263"/>
        <v>0</v>
      </c>
      <c r="R579" s="292">
        <f t="shared" si="1263"/>
        <v>0</v>
      </c>
      <c r="S579" s="292"/>
      <c r="T579" s="284">
        <f t="shared" si="1246"/>
        <v>0</v>
      </c>
      <c r="U579" s="285" t="s">
        <v>80</v>
      </c>
      <c r="V579" s="285" t="s">
        <v>80</v>
      </c>
      <c r="W579" s="285" t="s">
        <v>80</v>
      </c>
      <c r="X579" s="289">
        <f t="shared" si="1247"/>
        <v>0</v>
      </c>
      <c r="Y579" s="290" t="s">
        <v>80</v>
      </c>
      <c r="Z579" s="290" t="s">
        <v>80</v>
      </c>
      <c r="AA579" s="290" t="s">
        <v>80</v>
      </c>
      <c r="AB579" s="289">
        <f t="shared" si="1248"/>
        <v>0</v>
      </c>
      <c r="AC579" s="290" t="s">
        <v>80</v>
      </c>
      <c r="AD579" s="290" t="s">
        <v>80</v>
      </c>
      <c r="AE579" s="290" t="s">
        <v>80</v>
      </c>
      <c r="AF579" s="287">
        <f t="shared" si="1249"/>
        <v>0</v>
      </c>
      <c r="AG579" s="288" t="s">
        <v>80</v>
      </c>
      <c r="AH579" s="288" t="s">
        <v>80</v>
      </c>
      <c r="AI579" s="287">
        <f t="shared" si="1264"/>
        <v>0</v>
      </c>
      <c r="AJ579" s="284">
        <f t="shared" si="1264"/>
        <v>176</v>
      </c>
      <c r="AK579" s="284">
        <f t="shared" si="1264"/>
        <v>241</v>
      </c>
      <c r="AL579" s="284"/>
      <c r="AM579" s="284"/>
      <c r="AN579" s="284">
        <f t="shared" si="1265"/>
        <v>1380</v>
      </c>
      <c r="AO579" s="284">
        <f t="shared" si="1265"/>
        <v>1441</v>
      </c>
      <c r="AP579" s="291"/>
      <c r="AQ579" s="291"/>
      <c r="AR579" s="284">
        <f t="shared" si="1268"/>
        <v>46</v>
      </c>
      <c r="AS579" s="284">
        <f t="shared" si="1268"/>
        <v>371</v>
      </c>
      <c r="AT579" s="284">
        <f t="shared" si="1268"/>
        <v>11</v>
      </c>
      <c r="AU579" s="284">
        <f t="shared" si="1268"/>
        <v>37</v>
      </c>
      <c r="AV579" s="286">
        <f t="shared" si="1268"/>
        <v>0</v>
      </c>
      <c r="AW579" s="286">
        <f t="shared" si="1268"/>
        <v>0</v>
      </c>
      <c r="AX579" s="286">
        <f t="shared" si="1268"/>
        <v>173</v>
      </c>
      <c r="AY579" s="286">
        <f t="shared" si="1268"/>
        <v>187</v>
      </c>
      <c r="AZ579" s="286">
        <f t="shared" si="1268"/>
        <v>447</v>
      </c>
      <c r="BA579" s="286">
        <f t="shared" si="1268"/>
        <v>752</v>
      </c>
      <c r="BB579" s="151"/>
      <c r="BC579" s="287">
        <f t="shared" si="1269"/>
        <v>0</v>
      </c>
      <c r="BD579" s="287">
        <f t="shared" si="1269"/>
        <v>0</v>
      </c>
      <c r="BE579" s="284">
        <f t="shared" si="1269"/>
        <v>0</v>
      </c>
      <c r="BF579" s="284">
        <f t="shared" si="1269"/>
        <v>0</v>
      </c>
      <c r="BG579" s="284">
        <f t="shared" si="1269"/>
        <v>0</v>
      </c>
      <c r="BH579" s="333">
        <f t="shared" si="1269"/>
        <v>0</v>
      </c>
      <c r="BI579" s="333">
        <f t="shared" si="1269"/>
        <v>0</v>
      </c>
      <c r="BJ579" s="333">
        <f t="shared" si="1269"/>
        <v>0</v>
      </c>
      <c r="BK579" s="333">
        <f t="shared" si="1269"/>
        <v>0</v>
      </c>
      <c r="BL579" s="333">
        <f t="shared" si="1269"/>
        <v>0</v>
      </c>
      <c r="BM579" s="333">
        <f t="shared" si="1269"/>
        <v>0</v>
      </c>
      <c r="BN579" s="334">
        <f t="shared" si="1254"/>
        <v>11</v>
      </c>
      <c r="BO579" s="87">
        <f t="shared" si="1255"/>
        <v>2013</v>
      </c>
      <c r="BP579" s="87"/>
    </row>
    <row r="580" spans="1:68" s="35" customFormat="1" ht="10.5" customHeight="1" x14ac:dyDescent="0.2">
      <c r="A580" s="87" t="str">
        <f t="shared" ref="A580:A611" si="1270">CONCATENATE(C580,G580,BN580)</f>
        <v>2013-14E4000000512</v>
      </c>
      <c r="B580" s="87" t="str">
        <f t="shared" si="1256"/>
        <v>Y59</v>
      </c>
      <c r="C580" s="87" t="str">
        <f t="shared" si="1257"/>
        <v>2013-14</v>
      </c>
      <c r="D580" s="35" t="s">
        <v>523</v>
      </c>
      <c r="E580" s="42"/>
      <c r="F580" s="86" t="str">
        <f t="shared" si="1261"/>
        <v>Y59</v>
      </c>
      <c r="G580" s="86" t="str">
        <f t="shared" si="1261"/>
        <v>E40000005</v>
      </c>
      <c r="H580" s="87" t="str">
        <f t="shared" si="1261"/>
        <v>South East</v>
      </c>
      <c r="I580" s="292">
        <f t="shared" si="1262"/>
        <v>461</v>
      </c>
      <c r="J580" s="292">
        <f t="shared" si="1262"/>
        <v>161</v>
      </c>
      <c r="K580" s="292">
        <f t="shared" si="1262"/>
        <v>61</v>
      </c>
      <c r="L580" s="292">
        <f t="shared" si="1262"/>
        <v>32</v>
      </c>
      <c r="M580" s="292"/>
      <c r="N580" s="292"/>
      <c r="O580" s="292"/>
      <c r="P580" s="292"/>
      <c r="Q580" s="292">
        <f t="shared" si="1263"/>
        <v>0</v>
      </c>
      <c r="R580" s="292">
        <f t="shared" si="1263"/>
        <v>0</v>
      </c>
      <c r="S580" s="292"/>
      <c r="T580" s="284">
        <f t="shared" ref="T580:T611" si="1271">SUMIFS(T$729:T$10135, $BN$729:$BN$10135, $BN580,$BO$729:$BO$10135, $BO580, $B$729:$B$10135, $B580)</f>
        <v>0</v>
      </c>
      <c r="U580" s="285" t="s">
        <v>80</v>
      </c>
      <c r="V580" s="285" t="s">
        <v>80</v>
      </c>
      <c r="W580" s="285" t="s">
        <v>80</v>
      </c>
      <c r="X580" s="289">
        <f t="shared" ref="X580:X611" si="1272">SUMIFS(X$729:X$10135, $BN$729:$BN$10135, $BN580,$BO$729:$BO$10135, $BO580, $B$729:$B$10135, $B580)</f>
        <v>0</v>
      </c>
      <c r="Y580" s="290" t="s">
        <v>80</v>
      </c>
      <c r="Z580" s="290" t="s">
        <v>80</v>
      </c>
      <c r="AA580" s="290" t="s">
        <v>80</v>
      </c>
      <c r="AB580" s="289">
        <f t="shared" ref="AB580:AB611" si="1273">SUMIFS(AB$729:AB$10135, $BN$729:$BN$10135, $BN580,$BO$729:$BO$10135, $BO580, $B$729:$B$10135, $B580)</f>
        <v>0</v>
      </c>
      <c r="AC580" s="290" t="s">
        <v>80</v>
      </c>
      <c r="AD580" s="290" t="s">
        <v>80</v>
      </c>
      <c r="AE580" s="290" t="s">
        <v>80</v>
      </c>
      <c r="AF580" s="287">
        <f t="shared" ref="AF580:AF611" si="1274">SUMIFS(AF$729:AF$10135, $BN$729:$BN$10135, $BN580,$BO$729:$BO$10135, $BO580, $B$729:$B$10135, $B580)</f>
        <v>0</v>
      </c>
      <c r="AG580" s="288" t="s">
        <v>80</v>
      </c>
      <c r="AH580" s="288" t="s">
        <v>80</v>
      </c>
      <c r="AI580" s="287">
        <f t="shared" si="1264"/>
        <v>0</v>
      </c>
      <c r="AJ580" s="284">
        <f t="shared" si="1264"/>
        <v>156</v>
      </c>
      <c r="AK580" s="284">
        <f t="shared" si="1264"/>
        <v>220</v>
      </c>
      <c r="AL580" s="284"/>
      <c r="AM580" s="284"/>
      <c r="AN580" s="284">
        <f t="shared" si="1265"/>
        <v>1290</v>
      </c>
      <c r="AO580" s="284">
        <f t="shared" si="1265"/>
        <v>1348</v>
      </c>
      <c r="AP580" s="291"/>
      <c r="AQ580" s="291"/>
      <c r="AR580" s="284">
        <f t="shared" si="1268"/>
        <v>55</v>
      </c>
      <c r="AS580" s="284">
        <f t="shared" si="1268"/>
        <v>416</v>
      </c>
      <c r="AT580" s="284">
        <f t="shared" si="1268"/>
        <v>10</v>
      </c>
      <c r="AU580" s="284">
        <f t="shared" si="1268"/>
        <v>48</v>
      </c>
      <c r="AV580" s="286">
        <f t="shared" si="1268"/>
        <v>0</v>
      </c>
      <c r="AW580" s="286">
        <f t="shared" si="1268"/>
        <v>0</v>
      </c>
      <c r="AX580" s="286">
        <f t="shared" si="1268"/>
        <v>180</v>
      </c>
      <c r="AY580" s="286">
        <f t="shared" si="1268"/>
        <v>200</v>
      </c>
      <c r="AZ580" s="286">
        <f t="shared" si="1268"/>
        <v>416</v>
      </c>
      <c r="BA580" s="286">
        <f t="shared" si="1268"/>
        <v>745</v>
      </c>
      <c r="BB580" s="151"/>
      <c r="BC580" s="287">
        <f t="shared" si="1269"/>
        <v>0</v>
      </c>
      <c r="BD580" s="287">
        <f t="shared" si="1269"/>
        <v>0</v>
      </c>
      <c r="BE580" s="284">
        <f t="shared" si="1269"/>
        <v>0</v>
      </c>
      <c r="BF580" s="284">
        <f t="shared" si="1269"/>
        <v>0</v>
      </c>
      <c r="BG580" s="284">
        <f t="shared" si="1269"/>
        <v>0</v>
      </c>
      <c r="BH580" s="333">
        <f t="shared" si="1269"/>
        <v>0</v>
      </c>
      <c r="BI580" s="333">
        <f t="shared" si="1269"/>
        <v>0</v>
      </c>
      <c r="BJ580" s="333">
        <f t="shared" si="1269"/>
        <v>0</v>
      </c>
      <c r="BK580" s="333">
        <f t="shared" si="1269"/>
        <v>0</v>
      </c>
      <c r="BL580" s="333">
        <f t="shared" si="1269"/>
        <v>0</v>
      </c>
      <c r="BM580" s="333">
        <f t="shared" si="1269"/>
        <v>0</v>
      </c>
      <c r="BN580" s="334">
        <f t="shared" si="1254"/>
        <v>12</v>
      </c>
      <c r="BO580" s="87">
        <f t="shared" ref="BO580:BO611" si="1275">VALUE(LEFT(C580,4)+IF($BN580&lt;4,1,0))</f>
        <v>2013</v>
      </c>
      <c r="BP580" s="87"/>
    </row>
    <row r="581" spans="1:68" s="35" customFormat="1" ht="10.5" customHeight="1" x14ac:dyDescent="0.2">
      <c r="A581" s="87" t="str">
        <f t="shared" si="1270"/>
        <v>2013-14E400000051</v>
      </c>
      <c r="B581" s="87" t="str">
        <f t="shared" si="1256"/>
        <v>Y59</v>
      </c>
      <c r="C581" s="87" t="str">
        <f t="shared" si="1257"/>
        <v>2013-14</v>
      </c>
      <c r="D581" s="35" t="s">
        <v>524</v>
      </c>
      <c r="E581" s="42"/>
      <c r="F581" s="86" t="str">
        <f t="shared" si="1261"/>
        <v>Y59</v>
      </c>
      <c r="G581" s="86" t="str">
        <f t="shared" si="1261"/>
        <v>E40000005</v>
      </c>
      <c r="H581" s="87" t="str">
        <f t="shared" si="1261"/>
        <v>South East</v>
      </c>
      <c r="I581" s="292">
        <f t="shared" si="1262"/>
        <v>444</v>
      </c>
      <c r="J581" s="292">
        <f t="shared" si="1262"/>
        <v>118</v>
      </c>
      <c r="K581" s="292">
        <f t="shared" si="1262"/>
        <v>58</v>
      </c>
      <c r="L581" s="292">
        <f t="shared" si="1262"/>
        <v>25</v>
      </c>
      <c r="M581" s="292"/>
      <c r="N581" s="292"/>
      <c r="O581" s="292"/>
      <c r="P581" s="292"/>
      <c r="Q581" s="292">
        <f t="shared" si="1263"/>
        <v>0</v>
      </c>
      <c r="R581" s="292">
        <f t="shared" si="1263"/>
        <v>0</v>
      </c>
      <c r="S581" s="292"/>
      <c r="T581" s="284">
        <f t="shared" si="1271"/>
        <v>0</v>
      </c>
      <c r="U581" s="285" t="s">
        <v>80</v>
      </c>
      <c r="V581" s="285" t="s">
        <v>80</v>
      </c>
      <c r="W581" s="285" t="s">
        <v>80</v>
      </c>
      <c r="X581" s="289">
        <f t="shared" si="1272"/>
        <v>0</v>
      </c>
      <c r="Y581" s="290" t="s">
        <v>80</v>
      </c>
      <c r="Z581" s="290" t="s">
        <v>80</v>
      </c>
      <c r="AA581" s="290" t="s">
        <v>80</v>
      </c>
      <c r="AB581" s="289">
        <f t="shared" si="1273"/>
        <v>0</v>
      </c>
      <c r="AC581" s="290" t="s">
        <v>80</v>
      </c>
      <c r="AD581" s="290" t="s">
        <v>80</v>
      </c>
      <c r="AE581" s="290" t="s">
        <v>80</v>
      </c>
      <c r="AF581" s="287">
        <f t="shared" si="1274"/>
        <v>0</v>
      </c>
      <c r="AG581" s="288" t="s">
        <v>80</v>
      </c>
      <c r="AH581" s="288" t="s">
        <v>80</v>
      </c>
      <c r="AI581" s="287">
        <f t="shared" si="1264"/>
        <v>0</v>
      </c>
      <c r="AJ581" s="284">
        <f t="shared" si="1264"/>
        <v>185</v>
      </c>
      <c r="AK581" s="284">
        <f t="shared" si="1264"/>
        <v>249</v>
      </c>
      <c r="AL581" s="284"/>
      <c r="AM581" s="284"/>
      <c r="AN581" s="284">
        <f t="shared" si="1265"/>
        <v>1355</v>
      </c>
      <c r="AO581" s="284">
        <f t="shared" si="1265"/>
        <v>1420</v>
      </c>
      <c r="AP581" s="291"/>
      <c r="AQ581" s="291"/>
      <c r="AR581" s="284">
        <f t="shared" si="1268"/>
        <v>31</v>
      </c>
      <c r="AS581" s="284">
        <f t="shared" si="1268"/>
        <v>412</v>
      </c>
      <c r="AT581" s="284">
        <f t="shared" si="1268"/>
        <v>15</v>
      </c>
      <c r="AU581" s="284">
        <f t="shared" si="1268"/>
        <v>54</v>
      </c>
      <c r="AV581" s="286">
        <f t="shared" si="1268"/>
        <v>0</v>
      </c>
      <c r="AW581" s="286">
        <f t="shared" si="1268"/>
        <v>0</v>
      </c>
      <c r="AX581" s="286">
        <f t="shared" si="1268"/>
        <v>177</v>
      </c>
      <c r="AY581" s="286">
        <f t="shared" si="1268"/>
        <v>194</v>
      </c>
      <c r="AZ581" s="286">
        <f t="shared" si="1268"/>
        <v>361</v>
      </c>
      <c r="BA581" s="286">
        <f t="shared" si="1268"/>
        <v>640</v>
      </c>
      <c r="BB581" s="151"/>
      <c r="BC581" s="287">
        <f t="shared" si="1269"/>
        <v>0</v>
      </c>
      <c r="BD581" s="287">
        <f t="shared" si="1269"/>
        <v>0</v>
      </c>
      <c r="BE581" s="284">
        <f t="shared" si="1269"/>
        <v>0</v>
      </c>
      <c r="BF581" s="284">
        <f t="shared" si="1269"/>
        <v>0</v>
      </c>
      <c r="BG581" s="284">
        <f t="shared" si="1269"/>
        <v>0</v>
      </c>
      <c r="BH581" s="333">
        <f t="shared" si="1269"/>
        <v>0</v>
      </c>
      <c r="BI581" s="333">
        <f t="shared" si="1269"/>
        <v>0</v>
      </c>
      <c r="BJ581" s="333">
        <f t="shared" si="1269"/>
        <v>0</v>
      </c>
      <c r="BK581" s="333">
        <f t="shared" si="1269"/>
        <v>0</v>
      </c>
      <c r="BL581" s="333">
        <f t="shared" si="1269"/>
        <v>0</v>
      </c>
      <c r="BM581" s="333">
        <f t="shared" si="1269"/>
        <v>0</v>
      </c>
      <c r="BN581" s="334">
        <f t="shared" si="1254"/>
        <v>1</v>
      </c>
      <c r="BO581" s="87">
        <f t="shared" si="1275"/>
        <v>2014</v>
      </c>
      <c r="BP581" s="87"/>
    </row>
    <row r="582" spans="1:68" s="35" customFormat="1" ht="10.5" customHeight="1" x14ac:dyDescent="0.2">
      <c r="A582" s="87" t="str">
        <f t="shared" si="1270"/>
        <v>2013-14E400000052</v>
      </c>
      <c r="B582" s="87" t="str">
        <f t="shared" si="1256"/>
        <v>Y59</v>
      </c>
      <c r="C582" s="87" t="str">
        <f t="shared" si="1257"/>
        <v>2013-14</v>
      </c>
      <c r="D582" s="35" t="s">
        <v>525</v>
      </c>
      <c r="E582" s="42"/>
      <c r="F582" s="86" t="str">
        <f t="shared" ref="F582:H597" si="1276">F581</f>
        <v>Y59</v>
      </c>
      <c r="G582" s="86" t="str">
        <f t="shared" si="1276"/>
        <v>E40000005</v>
      </c>
      <c r="H582" s="87" t="str">
        <f t="shared" si="1276"/>
        <v>South East</v>
      </c>
      <c r="I582" s="292">
        <f t="shared" si="1262"/>
        <v>418</v>
      </c>
      <c r="J582" s="292">
        <f t="shared" si="1262"/>
        <v>135</v>
      </c>
      <c r="K582" s="292">
        <f t="shared" si="1262"/>
        <v>38</v>
      </c>
      <c r="L582" s="292">
        <f t="shared" si="1262"/>
        <v>18</v>
      </c>
      <c r="M582" s="292"/>
      <c r="N582" s="292"/>
      <c r="O582" s="292"/>
      <c r="P582" s="292"/>
      <c r="Q582" s="292">
        <f t="shared" si="1263"/>
        <v>0</v>
      </c>
      <c r="R582" s="292">
        <f t="shared" si="1263"/>
        <v>0</v>
      </c>
      <c r="S582" s="292"/>
      <c r="T582" s="284">
        <f t="shared" si="1271"/>
        <v>0</v>
      </c>
      <c r="U582" s="285" t="s">
        <v>80</v>
      </c>
      <c r="V582" s="285" t="s">
        <v>80</v>
      </c>
      <c r="W582" s="285" t="s">
        <v>80</v>
      </c>
      <c r="X582" s="289">
        <f t="shared" si="1272"/>
        <v>0</v>
      </c>
      <c r="Y582" s="290" t="s">
        <v>80</v>
      </c>
      <c r="Z582" s="290" t="s">
        <v>80</v>
      </c>
      <c r="AA582" s="290" t="s">
        <v>80</v>
      </c>
      <c r="AB582" s="289">
        <f t="shared" si="1273"/>
        <v>0</v>
      </c>
      <c r="AC582" s="290" t="s">
        <v>80</v>
      </c>
      <c r="AD582" s="290" t="s">
        <v>80</v>
      </c>
      <c r="AE582" s="290" t="s">
        <v>80</v>
      </c>
      <c r="AF582" s="287">
        <f t="shared" si="1274"/>
        <v>0</v>
      </c>
      <c r="AG582" s="288" t="s">
        <v>80</v>
      </c>
      <c r="AH582" s="288" t="s">
        <v>80</v>
      </c>
      <c r="AI582" s="287">
        <f t="shared" si="1264"/>
        <v>0</v>
      </c>
      <c r="AJ582" s="284">
        <f t="shared" si="1264"/>
        <v>168</v>
      </c>
      <c r="AK582" s="284">
        <f t="shared" si="1264"/>
        <v>222</v>
      </c>
      <c r="AL582" s="284"/>
      <c r="AM582" s="284"/>
      <c r="AN582" s="284">
        <f t="shared" si="1265"/>
        <v>1153</v>
      </c>
      <c r="AO582" s="284">
        <f t="shared" si="1265"/>
        <v>1206</v>
      </c>
      <c r="AP582" s="291"/>
      <c r="AQ582" s="291"/>
      <c r="AR582" s="284">
        <f t="shared" si="1268"/>
        <v>27</v>
      </c>
      <c r="AS582" s="284">
        <f t="shared" si="1268"/>
        <v>381</v>
      </c>
      <c r="AT582" s="284">
        <f t="shared" si="1268"/>
        <v>5</v>
      </c>
      <c r="AU582" s="284">
        <f t="shared" si="1268"/>
        <v>32</v>
      </c>
      <c r="AV582" s="286">
        <f t="shared" si="1268"/>
        <v>0</v>
      </c>
      <c r="AW582" s="286">
        <f t="shared" si="1268"/>
        <v>0</v>
      </c>
      <c r="AX582" s="286">
        <f t="shared" si="1268"/>
        <v>152</v>
      </c>
      <c r="AY582" s="286">
        <f t="shared" si="1268"/>
        <v>163</v>
      </c>
      <c r="AZ582" s="286">
        <f t="shared" si="1268"/>
        <v>397</v>
      </c>
      <c r="BA582" s="286">
        <f t="shared" si="1268"/>
        <v>673</v>
      </c>
      <c r="BB582" s="151"/>
      <c r="BC582" s="287">
        <f t="shared" si="1269"/>
        <v>0</v>
      </c>
      <c r="BD582" s="287">
        <f t="shared" si="1269"/>
        <v>0</v>
      </c>
      <c r="BE582" s="284">
        <f t="shared" si="1269"/>
        <v>0</v>
      </c>
      <c r="BF582" s="284">
        <f t="shared" si="1269"/>
        <v>0</v>
      </c>
      <c r="BG582" s="284">
        <f t="shared" si="1269"/>
        <v>0</v>
      </c>
      <c r="BH582" s="333">
        <f t="shared" si="1269"/>
        <v>0</v>
      </c>
      <c r="BI582" s="333">
        <f t="shared" si="1269"/>
        <v>0</v>
      </c>
      <c r="BJ582" s="333">
        <f t="shared" si="1269"/>
        <v>0</v>
      </c>
      <c r="BK582" s="333">
        <f t="shared" si="1269"/>
        <v>0</v>
      </c>
      <c r="BL582" s="333">
        <f t="shared" si="1269"/>
        <v>0</v>
      </c>
      <c r="BM582" s="333">
        <f t="shared" si="1269"/>
        <v>0</v>
      </c>
      <c r="BN582" s="334">
        <f t="shared" si="1254"/>
        <v>2</v>
      </c>
      <c r="BO582" s="87">
        <f t="shared" si="1275"/>
        <v>2014</v>
      </c>
      <c r="BP582" s="87"/>
    </row>
    <row r="583" spans="1:68" s="35" customFormat="1" ht="10.5" customHeight="1" x14ac:dyDescent="0.2">
      <c r="A583" s="87" t="str">
        <f t="shared" si="1270"/>
        <v>2013-14E400000053</v>
      </c>
      <c r="B583" s="87" t="str">
        <f t="shared" si="1256"/>
        <v>Y59</v>
      </c>
      <c r="C583" s="87" t="str">
        <f t="shared" si="1257"/>
        <v>2013-14</v>
      </c>
      <c r="D583" s="35" t="s">
        <v>526</v>
      </c>
      <c r="E583" s="42"/>
      <c r="F583" s="86" t="str">
        <f t="shared" si="1276"/>
        <v>Y59</v>
      </c>
      <c r="G583" s="86" t="str">
        <f t="shared" si="1276"/>
        <v>E40000005</v>
      </c>
      <c r="H583" s="87" t="str">
        <f t="shared" si="1276"/>
        <v>South East</v>
      </c>
      <c r="I583" s="292">
        <f t="shared" si="1262"/>
        <v>414</v>
      </c>
      <c r="J583" s="292">
        <f t="shared" si="1262"/>
        <v>141</v>
      </c>
      <c r="K583" s="292">
        <f t="shared" si="1262"/>
        <v>57</v>
      </c>
      <c r="L583" s="292">
        <f t="shared" si="1262"/>
        <v>24</v>
      </c>
      <c r="M583" s="292"/>
      <c r="N583" s="292"/>
      <c r="O583" s="292"/>
      <c r="P583" s="292"/>
      <c r="Q583" s="292">
        <f t="shared" si="1263"/>
        <v>0</v>
      </c>
      <c r="R583" s="292">
        <f t="shared" si="1263"/>
        <v>0</v>
      </c>
      <c r="S583" s="292"/>
      <c r="T583" s="284">
        <f t="shared" si="1271"/>
        <v>0</v>
      </c>
      <c r="U583" s="285" t="s">
        <v>80</v>
      </c>
      <c r="V583" s="285" t="s">
        <v>80</v>
      </c>
      <c r="W583" s="285" t="s">
        <v>80</v>
      </c>
      <c r="X583" s="289">
        <f t="shared" si="1272"/>
        <v>0</v>
      </c>
      <c r="Y583" s="290" t="s">
        <v>80</v>
      </c>
      <c r="Z583" s="290" t="s">
        <v>80</v>
      </c>
      <c r="AA583" s="290" t="s">
        <v>80</v>
      </c>
      <c r="AB583" s="289">
        <f t="shared" si="1273"/>
        <v>0</v>
      </c>
      <c r="AC583" s="290" t="s">
        <v>80</v>
      </c>
      <c r="AD583" s="290" t="s">
        <v>80</v>
      </c>
      <c r="AE583" s="290" t="s">
        <v>80</v>
      </c>
      <c r="AF583" s="287">
        <f t="shared" si="1274"/>
        <v>0</v>
      </c>
      <c r="AG583" s="288" t="s">
        <v>80</v>
      </c>
      <c r="AH583" s="288" t="s">
        <v>80</v>
      </c>
      <c r="AI583" s="287">
        <f t="shared" si="1264"/>
        <v>0</v>
      </c>
      <c r="AJ583" s="284">
        <f t="shared" si="1264"/>
        <v>180</v>
      </c>
      <c r="AK583" s="284">
        <f t="shared" si="1264"/>
        <v>238</v>
      </c>
      <c r="AL583" s="284"/>
      <c r="AM583" s="284"/>
      <c r="AN583" s="284">
        <f t="shared" si="1265"/>
        <v>1313</v>
      </c>
      <c r="AO583" s="284">
        <f t="shared" si="1265"/>
        <v>1394</v>
      </c>
      <c r="AP583" s="291"/>
      <c r="AQ583" s="291"/>
      <c r="AR583" s="284">
        <f t="shared" si="1268"/>
        <v>50</v>
      </c>
      <c r="AS583" s="284">
        <f t="shared" si="1268"/>
        <v>366</v>
      </c>
      <c r="AT583" s="284">
        <f t="shared" si="1268"/>
        <v>20</v>
      </c>
      <c r="AU583" s="284">
        <f t="shared" si="1268"/>
        <v>47</v>
      </c>
      <c r="AV583" s="286">
        <f t="shared" si="1268"/>
        <v>0</v>
      </c>
      <c r="AW583" s="286">
        <f t="shared" si="1268"/>
        <v>0</v>
      </c>
      <c r="AX583" s="286">
        <f t="shared" si="1268"/>
        <v>161</v>
      </c>
      <c r="AY583" s="286">
        <f t="shared" si="1268"/>
        <v>180</v>
      </c>
      <c r="AZ583" s="286">
        <f t="shared" si="1268"/>
        <v>504</v>
      </c>
      <c r="BA583" s="286">
        <f t="shared" si="1268"/>
        <v>803</v>
      </c>
      <c r="BB583" s="151"/>
      <c r="BC583" s="287">
        <f t="shared" si="1269"/>
        <v>0</v>
      </c>
      <c r="BD583" s="287">
        <f t="shared" si="1269"/>
        <v>0</v>
      </c>
      <c r="BE583" s="284">
        <f t="shared" si="1269"/>
        <v>0</v>
      </c>
      <c r="BF583" s="284">
        <f t="shared" si="1269"/>
        <v>0</v>
      </c>
      <c r="BG583" s="284">
        <f t="shared" si="1269"/>
        <v>0</v>
      </c>
      <c r="BH583" s="333">
        <f t="shared" si="1269"/>
        <v>0</v>
      </c>
      <c r="BI583" s="333">
        <f t="shared" si="1269"/>
        <v>0</v>
      </c>
      <c r="BJ583" s="333">
        <f t="shared" si="1269"/>
        <v>0</v>
      </c>
      <c r="BK583" s="333">
        <f t="shared" si="1269"/>
        <v>0</v>
      </c>
      <c r="BL583" s="333">
        <f t="shared" si="1269"/>
        <v>0</v>
      </c>
      <c r="BM583" s="333">
        <f t="shared" si="1269"/>
        <v>0</v>
      </c>
      <c r="BN583" s="334">
        <f t="shared" si="1254"/>
        <v>3</v>
      </c>
      <c r="BO583" s="87">
        <f t="shared" si="1275"/>
        <v>2014</v>
      </c>
      <c r="BP583" s="87"/>
    </row>
    <row r="584" spans="1:68" s="35" customFormat="1" ht="10.5" customHeight="1" x14ac:dyDescent="0.2">
      <c r="A584" s="87" t="str">
        <f t="shared" si="1270"/>
        <v>2014-15E400000054</v>
      </c>
      <c r="B584" s="87" t="str">
        <f t="shared" si="1256"/>
        <v>Y59</v>
      </c>
      <c r="C584" s="87" t="str">
        <f t="shared" si="1257"/>
        <v>2014-15</v>
      </c>
      <c r="D584" s="35" t="s">
        <v>514</v>
      </c>
      <c r="E584" s="42"/>
      <c r="F584" s="86" t="str">
        <f t="shared" si="1276"/>
        <v>Y59</v>
      </c>
      <c r="G584" s="86" t="str">
        <f t="shared" si="1276"/>
        <v>E40000005</v>
      </c>
      <c r="H584" s="87" t="str">
        <f t="shared" si="1276"/>
        <v>South East</v>
      </c>
      <c r="I584" s="292">
        <f t="shared" si="1262"/>
        <v>381</v>
      </c>
      <c r="J584" s="292">
        <f t="shared" si="1262"/>
        <v>126</v>
      </c>
      <c r="K584" s="292">
        <f t="shared" si="1262"/>
        <v>69</v>
      </c>
      <c r="L584" s="292">
        <f t="shared" si="1262"/>
        <v>40</v>
      </c>
      <c r="M584" s="292"/>
      <c r="N584" s="292"/>
      <c r="O584" s="292"/>
      <c r="P584" s="292"/>
      <c r="Q584" s="292">
        <f t="shared" si="1263"/>
        <v>0</v>
      </c>
      <c r="R584" s="292">
        <f t="shared" si="1263"/>
        <v>0</v>
      </c>
      <c r="S584" s="292"/>
      <c r="T584" s="284">
        <f t="shared" si="1271"/>
        <v>0</v>
      </c>
      <c r="U584" s="285" t="s">
        <v>80</v>
      </c>
      <c r="V584" s="285" t="s">
        <v>80</v>
      </c>
      <c r="W584" s="285" t="s">
        <v>80</v>
      </c>
      <c r="X584" s="289">
        <f t="shared" si="1272"/>
        <v>0</v>
      </c>
      <c r="Y584" s="290" t="s">
        <v>80</v>
      </c>
      <c r="Z584" s="290" t="s">
        <v>80</v>
      </c>
      <c r="AA584" s="290" t="s">
        <v>80</v>
      </c>
      <c r="AB584" s="289">
        <f t="shared" si="1273"/>
        <v>0</v>
      </c>
      <c r="AC584" s="290" t="s">
        <v>80</v>
      </c>
      <c r="AD584" s="290" t="s">
        <v>80</v>
      </c>
      <c r="AE584" s="290" t="s">
        <v>80</v>
      </c>
      <c r="AF584" s="287">
        <f t="shared" si="1274"/>
        <v>0</v>
      </c>
      <c r="AG584" s="288" t="s">
        <v>80</v>
      </c>
      <c r="AH584" s="288" t="s">
        <v>80</v>
      </c>
      <c r="AI584" s="287">
        <f t="shared" si="1264"/>
        <v>0</v>
      </c>
      <c r="AJ584" s="284">
        <f t="shared" si="1264"/>
        <v>165</v>
      </c>
      <c r="AK584" s="284">
        <f t="shared" si="1264"/>
        <v>218</v>
      </c>
      <c r="AL584" s="284"/>
      <c r="AM584" s="284"/>
      <c r="AN584" s="284">
        <f t="shared" si="1265"/>
        <v>1254</v>
      </c>
      <c r="AO584" s="284">
        <f t="shared" si="1265"/>
        <v>1302</v>
      </c>
      <c r="AP584" s="291"/>
      <c r="AQ584" s="291"/>
      <c r="AR584" s="284">
        <f t="shared" si="1268"/>
        <v>44</v>
      </c>
      <c r="AS584" s="284">
        <f t="shared" si="1268"/>
        <v>363</v>
      </c>
      <c r="AT584" s="284">
        <f t="shared" si="1268"/>
        <v>18</v>
      </c>
      <c r="AU584" s="284">
        <f t="shared" si="1268"/>
        <v>62</v>
      </c>
      <c r="AV584" s="286">
        <f t="shared" si="1268"/>
        <v>0</v>
      </c>
      <c r="AW584" s="286">
        <f t="shared" si="1268"/>
        <v>0</v>
      </c>
      <c r="AX584" s="286">
        <f t="shared" si="1268"/>
        <v>162</v>
      </c>
      <c r="AY584" s="286">
        <f t="shared" si="1268"/>
        <v>185</v>
      </c>
      <c r="AZ584" s="286">
        <f t="shared" si="1268"/>
        <v>468</v>
      </c>
      <c r="BA584" s="286">
        <f t="shared" si="1268"/>
        <v>713</v>
      </c>
      <c r="BB584" s="151"/>
      <c r="BC584" s="287">
        <f t="shared" si="1269"/>
        <v>0</v>
      </c>
      <c r="BD584" s="287">
        <f t="shared" si="1269"/>
        <v>0</v>
      </c>
      <c r="BE584" s="284">
        <f t="shared" si="1269"/>
        <v>0</v>
      </c>
      <c r="BF584" s="284">
        <f t="shared" si="1269"/>
        <v>0</v>
      </c>
      <c r="BG584" s="284">
        <f t="shared" si="1269"/>
        <v>0</v>
      </c>
      <c r="BH584" s="333">
        <f t="shared" si="1269"/>
        <v>0</v>
      </c>
      <c r="BI584" s="333">
        <f t="shared" si="1269"/>
        <v>0</v>
      </c>
      <c r="BJ584" s="333">
        <f t="shared" si="1269"/>
        <v>0</v>
      </c>
      <c r="BK584" s="333">
        <f t="shared" si="1269"/>
        <v>0</v>
      </c>
      <c r="BL584" s="333">
        <f t="shared" si="1269"/>
        <v>0</v>
      </c>
      <c r="BM584" s="333">
        <f t="shared" si="1269"/>
        <v>0</v>
      </c>
      <c r="BN584" s="334">
        <f t="shared" si="1254"/>
        <v>4</v>
      </c>
      <c r="BO584" s="87">
        <f t="shared" si="1275"/>
        <v>2014</v>
      </c>
      <c r="BP584" s="87"/>
    </row>
    <row r="585" spans="1:68" s="35" customFormat="1" ht="10.5" customHeight="1" x14ac:dyDescent="0.2">
      <c r="A585" s="87" t="str">
        <f t="shared" si="1270"/>
        <v>2014-15E400000055</v>
      </c>
      <c r="B585" s="87" t="str">
        <f t="shared" si="1256"/>
        <v>Y59</v>
      </c>
      <c r="C585" s="87" t="str">
        <f t="shared" si="1257"/>
        <v>2014-15</v>
      </c>
      <c r="D585" s="35" t="s">
        <v>516</v>
      </c>
      <c r="E585" s="42"/>
      <c r="F585" s="86" t="str">
        <f t="shared" si="1276"/>
        <v>Y59</v>
      </c>
      <c r="G585" s="86" t="str">
        <f t="shared" si="1276"/>
        <v>E40000005</v>
      </c>
      <c r="H585" s="87" t="str">
        <f t="shared" si="1276"/>
        <v>South East</v>
      </c>
      <c r="I585" s="292">
        <f t="shared" si="1262"/>
        <v>353</v>
      </c>
      <c r="J585" s="292">
        <f t="shared" si="1262"/>
        <v>107</v>
      </c>
      <c r="K585" s="292">
        <f t="shared" si="1262"/>
        <v>70</v>
      </c>
      <c r="L585" s="292">
        <f t="shared" si="1262"/>
        <v>33</v>
      </c>
      <c r="M585" s="292"/>
      <c r="N585" s="292"/>
      <c r="O585" s="292"/>
      <c r="P585" s="292"/>
      <c r="Q585" s="292">
        <f t="shared" si="1263"/>
        <v>0</v>
      </c>
      <c r="R585" s="292">
        <f t="shared" si="1263"/>
        <v>0</v>
      </c>
      <c r="S585" s="292"/>
      <c r="T585" s="284">
        <f t="shared" si="1271"/>
        <v>0</v>
      </c>
      <c r="U585" s="285" t="s">
        <v>80</v>
      </c>
      <c r="V585" s="285" t="s">
        <v>80</v>
      </c>
      <c r="W585" s="285" t="s">
        <v>80</v>
      </c>
      <c r="X585" s="289">
        <f t="shared" si="1272"/>
        <v>0</v>
      </c>
      <c r="Y585" s="290" t="s">
        <v>80</v>
      </c>
      <c r="Z585" s="290" t="s">
        <v>80</v>
      </c>
      <c r="AA585" s="290" t="s">
        <v>80</v>
      </c>
      <c r="AB585" s="289">
        <f t="shared" si="1273"/>
        <v>0</v>
      </c>
      <c r="AC585" s="290" t="s">
        <v>80</v>
      </c>
      <c r="AD585" s="290" t="s">
        <v>80</v>
      </c>
      <c r="AE585" s="290" t="s">
        <v>80</v>
      </c>
      <c r="AF585" s="287">
        <f t="shared" si="1274"/>
        <v>0</v>
      </c>
      <c r="AG585" s="288" t="s">
        <v>80</v>
      </c>
      <c r="AH585" s="288" t="s">
        <v>80</v>
      </c>
      <c r="AI585" s="287">
        <f t="shared" si="1264"/>
        <v>0</v>
      </c>
      <c r="AJ585" s="284">
        <f t="shared" si="1264"/>
        <v>177</v>
      </c>
      <c r="AK585" s="284">
        <f t="shared" si="1264"/>
        <v>236</v>
      </c>
      <c r="AL585" s="284"/>
      <c r="AM585" s="284"/>
      <c r="AN585" s="284">
        <f t="shared" si="1265"/>
        <v>1369</v>
      </c>
      <c r="AO585" s="284">
        <f t="shared" si="1265"/>
        <v>1424</v>
      </c>
      <c r="AP585" s="291"/>
      <c r="AQ585" s="291"/>
      <c r="AR585" s="284">
        <f t="shared" si="1268"/>
        <v>43</v>
      </c>
      <c r="AS585" s="284">
        <f t="shared" si="1268"/>
        <v>346</v>
      </c>
      <c r="AT585" s="284">
        <f t="shared" si="1268"/>
        <v>22</v>
      </c>
      <c r="AU585" s="284">
        <f t="shared" si="1268"/>
        <v>67</v>
      </c>
      <c r="AV585" s="286">
        <f t="shared" si="1268"/>
        <v>0</v>
      </c>
      <c r="AW585" s="286">
        <f t="shared" si="1268"/>
        <v>0</v>
      </c>
      <c r="AX585" s="286">
        <f t="shared" si="1268"/>
        <v>133</v>
      </c>
      <c r="AY585" s="286">
        <f t="shared" si="1268"/>
        <v>156</v>
      </c>
      <c r="AZ585" s="286">
        <f t="shared" si="1268"/>
        <v>505</v>
      </c>
      <c r="BA585" s="286">
        <f t="shared" si="1268"/>
        <v>767</v>
      </c>
      <c r="BB585" s="151"/>
      <c r="BC585" s="287">
        <f t="shared" si="1269"/>
        <v>0</v>
      </c>
      <c r="BD585" s="287">
        <f t="shared" si="1269"/>
        <v>0</v>
      </c>
      <c r="BE585" s="284">
        <f t="shared" si="1269"/>
        <v>0</v>
      </c>
      <c r="BF585" s="284">
        <f t="shared" si="1269"/>
        <v>0</v>
      </c>
      <c r="BG585" s="284">
        <f t="shared" si="1269"/>
        <v>0</v>
      </c>
      <c r="BH585" s="333">
        <f t="shared" si="1269"/>
        <v>0</v>
      </c>
      <c r="BI585" s="333">
        <f t="shared" si="1269"/>
        <v>0</v>
      </c>
      <c r="BJ585" s="333">
        <f t="shared" si="1269"/>
        <v>0</v>
      </c>
      <c r="BK585" s="333">
        <f t="shared" si="1269"/>
        <v>0</v>
      </c>
      <c r="BL585" s="333">
        <f t="shared" si="1269"/>
        <v>0</v>
      </c>
      <c r="BM585" s="333">
        <f t="shared" si="1269"/>
        <v>0</v>
      </c>
      <c r="BN585" s="334">
        <f t="shared" si="1254"/>
        <v>5</v>
      </c>
      <c r="BO585" s="87">
        <f t="shared" si="1275"/>
        <v>2014</v>
      </c>
      <c r="BP585" s="87"/>
    </row>
    <row r="586" spans="1:68" s="35" customFormat="1" ht="10.5" customHeight="1" x14ac:dyDescent="0.2">
      <c r="A586" s="87" t="str">
        <f t="shared" si="1270"/>
        <v>2014-15E400000056</v>
      </c>
      <c r="B586" s="87" t="str">
        <f t="shared" si="1256"/>
        <v>Y59</v>
      </c>
      <c r="C586" s="87" t="str">
        <f t="shared" si="1257"/>
        <v>2014-15</v>
      </c>
      <c r="D586" s="35" t="s">
        <v>517</v>
      </c>
      <c r="E586" s="42"/>
      <c r="F586" s="86" t="str">
        <f t="shared" si="1276"/>
        <v>Y59</v>
      </c>
      <c r="G586" s="86" t="str">
        <f t="shared" si="1276"/>
        <v>E40000005</v>
      </c>
      <c r="H586" s="87" t="str">
        <f t="shared" si="1276"/>
        <v>South East</v>
      </c>
      <c r="I586" s="292">
        <f t="shared" si="1262"/>
        <v>360</v>
      </c>
      <c r="J586" s="292">
        <f t="shared" si="1262"/>
        <v>139</v>
      </c>
      <c r="K586" s="292">
        <f t="shared" si="1262"/>
        <v>78</v>
      </c>
      <c r="L586" s="292">
        <f t="shared" si="1262"/>
        <v>51</v>
      </c>
      <c r="M586" s="292"/>
      <c r="N586" s="292"/>
      <c r="O586" s="292"/>
      <c r="P586" s="292"/>
      <c r="Q586" s="292">
        <f t="shared" si="1263"/>
        <v>0</v>
      </c>
      <c r="R586" s="292">
        <f t="shared" si="1263"/>
        <v>0</v>
      </c>
      <c r="S586" s="292"/>
      <c r="T586" s="284">
        <f t="shared" si="1271"/>
        <v>0</v>
      </c>
      <c r="U586" s="285" t="s">
        <v>80</v>
      </c>
      <c r="V586" s="285" t="s">
        <v>80</v>
      </c>
      <c r="W586" s="285" t="s">
        <v>80</v>
      </c>
      <c r="X586" s="289">
        <f t="shared" si="1272"/>
        <v>0</v>
      </c>
      <c r="Y586" s="290" t="s">
        <v>80</v>
      </c>
      <c r="Z586" s="290" t="s">
        <v>80</v>
      </c>
      <c r="AA586" s="290" t="s">
        <v>80</v>
      </c>
      <c r="AB586" s="289">
        <f t="shared" si="1273"/>
        <v>0</v>
      </c>
      <c r="AC586" s="290" t="s">
        <v>80</v>
      </c>
      <c r="AD586" s="290" t="s">
        <v>80</v>
      </c>
      <c r="AE586" s="290" t="s">
        <v>80</v>
      </c>
      <c r="AF586" s="287">
        <f t="shared" si="1274"/>
        <v>0</v>
      </c>
      <c r="AG586" s="288" t="s">
        <v>80</v>
      </c>
      <c r="AH586" s="288" t="s">
        <v>80</v>
      </c>
      <c r="AI586" s="287">
        <f t="shared" si="1264"/>
        <v>0</v>
      </c>
      <c r="AJ586" s="284">
        <f t="shared" si="1264"/>
        <v>162</v>
      </c>
      <c r="AK586" s="284">
        <f t="shared" si="1264"/>
        <v>224</v>
      </c>
      <c r="AL586" s="284"/>
      <c r="AM586" s="284"/>
      <c r="AN586" s="284">
        <f t="shared" si="1265"/>
        <v>1287</v>
      </c>
      <c r="AO586" s="284">
        <f t="shared" si="1265"/>
        <v>1347</v>
      </c>
      <c r="AP586" s="291"/>
      <c r="AQ586" s="291"/>
      <c r="AR586" s="284">
        <f t="shared" si="1268"/>
        <v>43</v>
      </c>
      <c r="AS586" s="284">
        <f t="shared" si="1268"/>
        <v>353</v>
      </c>
      <c r="AT586" s="284">
        <f t="shared" si="1268"/>
        <v>19</v>
      </c>
      <c r="AU586" s="284">
        <f t="shared" si="1268"/>
        <v>76</v>
      </c>
      <c r="AV586" s="286">
        <f t="shared" si="1268"/>
        <v>0</v>
      </c>
      <c r="AW586" s="286">
        <f t="shared" si="1268"/>
        <v>0</v>
      </c>
      <c r="AX586" s="286">
        <f t="shared" si="1268"/>
        <v>151</v>
      </c>
      <c r="AY586" s="286">
        <f t="shared" si="1268"/>
        <v>169</v>
      </c>
      <c r="AZ586" s="286">
        <f t="shared" si="1268"/>
        <v>479</v>
      </c>
      <c r="BA586" s="286">
        <f t="shared" si="1268"/>
        <v>736</v>
      </c>
      <c r="BB586" s="151"/>
      <c r="BC586" s="287">
        <f t="shared" si="1269"/>
        <v>0</v>
      </c>
      <c r="BD586" s="287">
        <f t="shared" si="1269"/>
        <v>0</v>
      </c>
      <c r="BE586" s="284">
        <f t="shared" si="1269"/>
        <v>0</v>
      </c>
      <c r="BF586" s="284">
        <f t="shared" si="1269"/>
        <v>0</v>
      </c>
      <c r="BG586" s="284">
        <f t="shared" si="1269"/>
        <v>0</v>
      </c>
      <c r="BH586" s="333">
        <f t="shared" si="1269"/>
        <v>0</v>
      </c>
      <c r="BI586" s="333">
        <f t="shared" si="1269"/>
        <v>0</v>
      </c>
      <c r="BJ586" s="333">
        <f t="shared" si="1269"/>
        <v>0</v>
      </c>
      <c r="BK586" s="333">
        <f t="shared" si="1269"/>
        <v>0</v>
      </c>
      <c r="BL586" s="333">
        <f t="shared" si="1269"/>
        <v>0</v>
      </c>
      <c r="BM586" s="333">
        <f t="shared" si="1269"/>
        <v>0</v>
      </c>
      <c r="BN586" s="334">
        <f t="shared" si="1254"/>
        <v>6</v>
      </c>
      <c r="BO586" s="87">
        <f t="shared" si="1275"/>
        <v>2014</v>
      </c>
      <c r="BP586" s="87"/>
    </row>
    <row r="587" spans="1:68" s="35" customFormat="1" ht="10.5" customHeight="1" x14ac:dyDescent="0.2">
      <c r="A587" s="87" t="str">
        <f t="shared" si="1270"/>
        <v>2014-15E400000057</v>
      </c>
      <c r="B587" s="87" t="str">
        <f t="shared" si="1256"/>
        <v>Y59</v>
      </c>
      <c r="C587" s="87" t="str">
        <f t="shared" si="1257"/>
        <v>2014-15</v>
      </c>
      <c r="D587" s="35" t="s">
        <v>518</v>
      </c>
      <c r="E587" s="42"/>
      <c r="F587" s="86" t="str">
        <f t="shared" si="1276"/>
        <v>Y59</v>
      </c>
      <c r="G587" s="86" t="str">
        <f t="shared" si="1276"/>
        <v>E40000005</v>
      </c>
      <c r="H587" s="87" t="str">
        <f t="shared" si="1276"/>
        <v>South East</v>
      </c>
      <c r="I587" s="292">
        <f t="shared" si="1262"/>
        <v>312</v>
      </c>
      <c r="J587" s="292">
        <f t="shared" si="1262"/>
        <v>104</v>
      </c>
      <c r="K587" s="292">
        <f t="shared" si="1262"/>
        <v>69</v>
      </c>
      <c r="L587" s="292">
        <f t="shared" si="1262"/>
        <v>38</v>
      </c>
      <c r="M587" s="292"/>
      <c r="N587" s="292"/>
      <c r="O587" s="292"/>
      <c r="P587" s="292"/>
      <c r="Q587" s="292">
        <f t="shared" si="1263"/>
        <v>0</v>
      </c>
      <c r="R587" s="292">
        <f t="shared" si="1263"/>
        <v>0</v>
      </c>
      <c r="S587" s="292"/>
      <c r="T587" s="284">
        <f t="shared" si="1271"/>
        <v>0</v>
      </c>
      <c r="U587" s="285" t="s">
        <v>80</v>
      </c>
      <c r="V587" s="285" t="s">
        <v>80</v>
      </c>
      <c r="W587" s="285" t="s">
        <v>80</v>
      </c>
      <c r="X587" s="289">
        <f t="shared" si="1272"/>
        <v>0</v>
      </c>
      <c r="Y587" s="290" t="s">
        <v>80</v>
      </c>
      <c r="Z587" s="290" t="s">
        <v>80</v>
      </c>
      <c r="AA587" s="290" t="s">
        <v>80</v>
      </c>
      <c r="AB587" s="289">
        <f t="shared" si="1273"/>
        <v>0</v>
      </c>
      <c r="AC587" s="290" t="s">
        <v>80</v>
      </c>
      <c r="AD587" s="290" t="s">
        <v>80</v>
      </c>
      <c r="AE587" s="290" t="s">
        <v>80</v>
      </c>
      <c r="AF587" s="287">
        <f t="shared" si="1274"/>
        <v>0</v>
      </c>
      <c r="AG587" s="288" t="s">
        <v>80</v>
      </c>
      <c r="AH587" s="288" t="s">
        <v>80</v>
      </c>
      <c r="AI587" s="287">
        <f t="shared" si="1264"/>
        <v>0</v>
      </c>
      <c r="AJ587" s="284">
        <f t="shared" si="1264"/>
        <v>154</v>
      </c>
      <c r="AK587" s="284">
        <f t="shared" si="1264"/>
        <v>217</v>
      </c>
      <c r="AL587" s="284"/>
      <c r="AM587" s="284"/>
      <c r="AN587" s="284">
        <f t="shared" si="1265"/>
        <v>1379</v>
      </c>
      <c r="AO587" s="284">
        <f t="shared" si="1265"/>
        <v>1439</v>
      </c>
      <c r="AP587" s="291"/>
      <c r="AQ587" s="291"/>
      <c r="AR587" s="284">
        <f t="shared" si="1268"/>
        <v>39</v>
      </c>
      <c r="AS587" s="284">
        <f t="shared" si="1268"/>
        <v>302</v>
      </c>
      <c r="AT587" s="284">
        <f t="shared" si="1268"/>
        <v>20</v>
      </c>
      <c r="AU587" s="284">
        <f t="shared" si="1268"/>
        <v>67</v>
      </c>
      <c r="AV587" s="286">
        <f t="shared" si="1268"/>
        <v>0</v>
      </c>
      <c r="AW587" s="286">
        <f t="shared" si="1268"/>
        <v>0</v>
      </c>
      <c r="AX587" s="286">
        <f t="shared" si="1268"/>
        <v>125</v>
      </c>
      <c r="AY587" s="286">
        <f t="shared" si="1268"/>
        <v>142</v>
      </c>
      <c r="AZ587" s="286">
        <f t="shared" si="1268"/>
        <v>506</v>
      </c>
      <c r="BA587" s="286">
        <f t="shared" si="1268"/>
        <v>763</v>
      </c>
      <c r="BB587" s="151"/>
      <c r="BC587" s="287">
        <f t="shared" si="1269"/>
        <v>0</v>
      </c>
      <c r="BD587" s="287">
        <f t="shared" si="1269"/>
        <v>0</v>
      </c>
      <c r="BE587" s="284">
        <f t="shared" si="1269"/>
        <v>0</v>
      </c>
      <c r="BF587" s="284">
        <f t="shared" si="1269"/>
        <v>0</v>
      </c>
      <c r="BG587" s="284">
        <f t="shared" si="1269"/>
        <v>0</v>
      </c>
      <c r="BH587" s="333">
        <f t="shared" si="1269"/>
        <v>0</v>
      </c>
      <c r="BI587" s="333">
        <f t="shared" si="1269"/>
        <v>0</v>
      </c>
      <c r="BJ587" s="333">
        <f t="shared" si="1269"/>
        <v>0</v>
      </c>
      <c r="BK587" s="333">
        <f t="shared" si="1269"/>
        <v>0</v>
      </c>
      <c r="BL587" s="333">
        <f t="shared" si="1269"/>
        <v>0</v>
      </c>
      <c r="BM587" s="333">
        <f t="shared" si="1269"/>
        <v>0</v>
      </c>
      <c r="BN587" s="334">
        <f t="shared" si="1254"/>
        <v>7</v>
      </c>
      <c r="BO587" s="87">
        <f t="shared" si="1275"/>
        <v>2014</v>
      </c>
      <c r="BP587" s="87"/>
    </row>
    <row r="588" spans="1:68" s="35" customFormat="1" ht="10.5" customHeight="1" x14ac:dyDescent="0.2">
      <c r="A588" s="87" t="str">
        <f t="shared" si="1270"/>
        <v>2014-15E400000058</v>
      </c>
      <c r="B588" s="87" t="str">
        <f t="shared" si="1256"/>
        <v>Y59</v>
      </c>
      <c r="C588" s="87" t="str">
        <f t="shared" si="1257"/>
        <v>2014-15</v>
      </c>
      <c r="D588" s="35" t="s">
        <v>519</v>
      </c>
      <c r="E588" s="42"/>
      <c r="F588" s="86" t="str">
        <f t="shared" si="1276"/>
        <v>Y59</v>
      </c>
      <c r="G588" s="86" t="str">
        <f t="shared" si="1276"/>
        <v>E40000005</v>
      </c>
      <c r="H588" s="87" t="str">
        <f t="shared" si="1276"/>
        <v>South East</v>
      </c>
      <c r="I588" s="292">
        <f t="shared" ref="I588:L607" si="1277">SUMIFS(I$729:I$10135, $BN$729:$BN$10135, $BN588,$BO$729:$BO$10135, $BO588, $B$729:$B$10135, $B588)</f>
        <v>332</v>
      </c>
      <c r="J588" s="292">
        <f t="shared" si="1277"/>
        <v>106</v>
      </c>
      <c r="K588" s="292">
        <f t="shared" si="1277"/>
        <v>69</v>
      </c>
      <c r="L588" s="292">
        <f t="shared" si="1277"/>
        <v>34</v>
      </c>
      <c r="M588" s="292"/>
      <c r="N588" s="292"/>
      <c r="O588" s="292"/>
      <c r="P588" s="292"/>
      <c r="Q588" s="292">
        <f t="shared" ref="Q588:R607" si="1278">SUMIFS(Q$729:Q$10135, $BN$729:$BN$10135, $BN588,$BO$729:$BO$10135, $BO588, $B$729:$B$10135, $B588)</f>
        <v>0</v>
      </c>
      <c r="R588" s="292">
        <f t="shared" si="1278"/>
        <v>0</v>
      </c>
      <c r="S588" s="292"/>
      <c r="T588" s="284">
        <f t="shared" si="1271"/>
        <v>0</v>
      </c>
      <c r="U588" s="285" t="s">
        <v>80</v>
      </c>
      <c r="V588" s="285" t="s">
        <v>80</v>
      </c>
      <c r="W588" s="285" t="s">
        <v>80</v>
      </c>
      <c r="X588" s="289">
        <f t="shared" si="1272"/>
        <v>0</v>
      </c>
      <c r="Y588" s="290" t="s">
        <v>80</v>
      </c>
      <c r="Z588" s="290" t="s">
        <v>80</v>
      </c>
      <c r="AA588" s="290" t="s">
        <v>80</v>
      </c>
      <c r="AB588" s="289">
        <f t="shared" si="1273"/>
        <v>0</v>
      </c>
      <c r="AC588" s="290" t="s">
        <v>80</v>
      </c>
      <c r="AD588" s="290" t="s">
        <v>80</v>
      </c>
      <c r="AE588" s="290" t="s">
        <v>80</v>
      </c>
      <c r="AF588" s="287">
        <f t="shared" si="1274"/>
        <v>0</v>
      </c>
      <c r="AG588" s="288" t="s">
        <v>80</v>
      </c>
      <c r="AH588" s="288" t="s">
        <v>80</v>
      </c>
      <c r="AI588" s="287">
        <f t="shared" ref="AI588:AK607" si="1279">SUMIFS(AI$729:AI$10135, $BN$729:$BN$10135, $BN588,$BO$729:$BO$10135, $BO588, $B$729:$B$10135, $B588)</f>
        <v>0</v>
      </c>
      <c r="AJ588" s="284">
        <f t="shared" si="1279"/>
        <v>155</v>
      </c>
      <c r="AK588" s="284">
        <f t="shared" si="1279"/>
        <v>198</v>
      </c>
      <c r="AL588" s="284"/>
      <c r="AM588" s="284"/>
      <c r="AN588" s="284">
        <f t="shared" ref="AN588:AO607" si="1280">SUMIFS(AN$729:AN$10135, $BN$729:$BN$10135, $BN588,$BO$729:$BO$10135, $BO588, $B$729:$B$10135, $B588)</f>
        <v>1280</v>
      </c>
      <c r="AO588" s="284">
        <f t="shared" si="1280"/>
        <v>1336</v>
      </c>
      <c r="AP588" s="291"/>
      <c r="AQ588" s="291"/>
      <c r="AR588" s="284">
        <f t="shared" ref="AR588:BA597" si="1281">SUMIFS(AR$729:AR$10135, $BN$729:$BN$10135, $BN588,$BO$729:$BO$10135, $BO588, $B$729:$B$10135, $B588)</f>
        <v>31</v>
      </c>
      <c r="AS588" s="284">
        <f t="shared" si="1281"/>
        <v>325</v>
      </c>
      <c r="AT588" s="284">
        <f t="shared" si="1281"/>
        <v>14</v>
      </c>
      <c r="AU588" s="284">
        <f t="shared" si="1281"/>
        <v>67</v>
      </c>
      <c r="AV588" s="286">
        <f t="shared" si="1281"/>
        <v>0</v>
      </c>
      <c r="AW588" s="286">
        <f t="shared" si="1281"/>
        <v>0</v>
      </c>
      <c r="AX588" s="286">
        <f t="shared" si="1281"/>
        <v>129</v>
      </c>
      <c r="AY588" s="286">
        <f t="shared" si="1281"/>
        <v>139</v>
      </c>
      <c r="AZ588" s="286">
        <f t="shared" si="1281"/>
        <v>434</v>
      </c>
      <c r="BA588" s="286">
        <f t="shared" si="1281"/>
        <v>678</v>
      </c>
      <c r="BB588" s="151"/>
      <c r="BC588" s="287">
        <f t="shared" ref="BC588:BM597" si="1282">SUMIFS(BC$729:BC$10135, $BN$729:$BN$10135, $BN588,$BO$729:$BO$10135, $BO588, $B$729:$B$10135, $B588)</f>
        <v>0</v>
      </c>
      <c r="BD588" s="287">
        <f t="shared" si="1282"/>
        <v>0</v>
      </c>
      <c r="BE588" s="284">
        <f t="shared" si="1282"/>
        <v>0</v>
      </c>
      <c r="BF588" s="284">
        <f t="shared" si="1282"/>
        <v>0</v>
      </c>
      <c r="BG588" s="284">
        <f t="shared" si="1282"/>
        <v>0</v>
      </c>
      <c r="BH588" s="333">
        <f t="shared" si="1282"/>
        <v>0</v>
      </c>
      <c r="BI588" s="333">
        <f t="shared" si="1282"/>
        <v>0</v>
      </c>
      <c r="BJ588" s="333">
        <f t="shared" si="1282"/>
        <v>0</v>
      </c>
      <c r="BK588" s="333">
        <f t="shared" si="1282"/>
        <v>0</v>
      </c>
      <c r="BL588" s="333">
        <f t="shared" si="1282"/>
        <v>0</v>
      </c>
      <c r="BM588" s="333">
        <f t="shared" si="1282"/>
        <v>0</v>
      </c>
      <c r="BN588" s="334">
        <f t="shared" si="1254"/>
        <v>8</v>
      </c>
      <c r="BO588" s="87">
        <f t="shared" si="1275"/>
        <v>2014</v>
      </c>
      <c r="BP588" s="87"/>
    </row>
    <row r="589" spans="1:68" s="35" customFormat="1" ht="10.5" customHeight="1" x14ac:dyDescent="0.2">
      <c r="A589" s="87" t="str">
        <f t="shared" si="1270"/>
        <v>2014-15E400000059</v>
      </c>
      <c r="B589" s="87" t="str">
        <f t="shared" si="1256"/>
        <v>Y59</v>
      </c>
      <c r="C589" s="87" t="str">
        <f t="shared" si="1257"/>
        <v>2014-15</v>
      </c>
      <c r="D589" s="35" t="s">
        <v>520</v>
      </c>
      <c r="E589" s="42"/>
      <c r="F589" s="86" t="str">
        <f t="shared" si="1276"/>
        <v>Y59</v>
      </c>
      <c r="G589" s="86" t="str">
        <f t="shared" si="1276"/>
        <v>E40000005</v>
      </c>
      <c r="H589" s="87" t="str">
        <f t="shared" si="1276"/>
        <v>South East</v>
      </c>
      <c r="I589" s="292">
        <f t="shared" si="1277"/>
        <v>312</v>
      </c>
      <c r="J589" s="292">
        <f t="shared" si="1277"/>
        <v>125</v>
      </c>
      <c r="K589" s="292">
        <f t="shared" si="1277"/>
        <v>78</v>
      </c>
      <c r="L589" s="292">
        <f t="shared" si="1277"/>
        <v>51</v>
      </c>
      <c r="M589" s="292"/>
      <c r="N589" s="292"/>
      <c r="O589" s="292"/>
      <c r="P589" s="292"/>
      <c r="Q589" s="292">
        <f t="shared" si="1278"/>
        <v>0</v>
      </c>
      <c r="R589" s="292">
        <f t="shared" si="1278"/>
        <v>0</v>
      </c>
      <c r="S589" s="292"/>
      <c r="T589" s="284">
        <f t="shared" si="1271"/>
        <v>0</v>
      </c>
      <c r="U589" s="285" t="s">
        <v>80</v>
      </c>
      <c r="V589" s="285" t="s">
        <v>80</v>
      </c>
      <c r="W589" s="285" t="s">
        <v>80</v>
      </c>
      <c r="X589" s="289">
        <f t="shared" si="1272"/>
        <v>0</v>
      </c>
      <c r="Y589" s="290" t="s">
        <v>80</v>
      </c>
      <c r="Z589" s="290" t="s">
        <v>80</v>
      </c>
      <c r="AA589" s="290" t="s">
        <v>80</v>
      </c>
      <c r="AB589" s="289">
        <f t="shared" si="1273"/>
        <v>0</v>
      </c>
      <c r="AC589" s="290" t="s">
        <v>80</v>
      </c>
      <c r="AD589" s="290" t="s">
        <v>80</v>
      </c>
      <c r="AE589" s="290" t="s">
        <v>80</v>
      </c>
      <c r="AF589" s="287">
        <f t="shared" si="1274"/>
        <v>0</v>
      </c>
      <c r="AG589" s="288" t="s">
        <v>80</v>
      </c>
      <c r="AH589" s="288" t="s">
        <v>80</v>
      </c>
      <c r="AI589" s="287">
        <f t="shared" si="1279"/>
        <v>0</v>
      </c>
      <c r="AJ589" s="284">
        <f t="shared" si="1279"/>
        <v>153</v>
      </c>
      <c r="AK589" s="284">
        <f t="shared" si="1279"/>
        <v>200</v>
      </c>
      <c r="AL589" s="284"/>
      <c r="AM589" s="284"/>
      <c r="AN589" s="284">
        <f t="shared" si="1280"/>
        <v>1268</v>
      </c>
      <c r="AO589" s="284">
        <f t="shared" si="1280"/>
        <v>1323</v>
      </c>
      <c r="AP589" s="291"/>
      <c r="AQ589" s="291"/>
      <c r="AR589" s="284">
        <f t="shared" si="1281"/>
        <v>47</v>
      </c>
      <c r="AS589" s="284">
        <f t="shared" si="1281"/>
        <v>306</v>
      </c>
      <c r="AT589" s="284">
        <f t="shared" si="1281"/>
        <v>29</v>
      </c>
      <c r="AU589" s="284">
        <f t="shared" si="1281"/>
        <v>77</v>
      </c>
      <c r="AV589" s="286">
        <f t="shared" si="1281"/>
        <v>0</v>
      </c>
      <c r="AW589" s="286">
        <f t="shared" si="1281"/>
        <v>0</v>
      </c>
      <c r="AX589" s="286">
        <f t="shared" si="1281"/>
        <v>141</v>
      </c>
      <c r="AY589" s="286">
        <f t="shared" si="1281"/>
        <v>153</v>
      </c>
      <c r="AZ589" s="286">
        <f t="shared" si="1281"/>
        <v>406</v>
      </c>
      <c r="BA589" s="286">
        <f t="shared" si="1281"/>
        <v>653</v>
      </c>
      <c r="BB589" s="151"/>
      <c r="BC589" s="287">
        <f t="shared" si="1282"/>
        <v>0</v>
      </c>
      <c r="BD589" s="287">
        <f t="shared" si="1282"/>
        <v>0</v>
      </c>
      <c r="BE589" s="284">
        <f t="shared" si="1282"/>
        <v>0</v>
      </c>
      <c r="BF589" s="284">
        <f t="shared" si="1282"/>
        <v>0</v>
      </c>
      <c r="BG589" s="284">
        <f t="shared" si="1282"/>
        <v>0</v>
      </c>
      <c r="BH589" s="333">
        <f t="shared" si="1282"/>
        <v>0</v>
      </c>
      <c r="BI589" s="333">
        <f t="shared" si="1282"/>
        <v>0</v>
      </c>
      <c r="BJ589" s="333">
        <f t="shared" si="1282"/>
        <v>0</v>
      </c>
      <c r="BK589" s="333">
        <f t="shared" si="1282"/>
        <v>0</v>
      </c>
      <c r="BL589" s="333">
        <f t="shared" si="1282"/>
        <v>0</v>
      </c>
      <c r="BM589" s="333">
        <f t="shared" si="1282"/>
        <v>0</v>
      </c>
      <c r="BN589" s="334">
        <f t="shared" si="1254"/>
        <v>9</v>
      </c>
      <c r="BO589" s="87">
        <f t="shared" si="1275"/>
        <v>2014</v>
      </c>
      <c r="BP589" s="87"/>
    </row>
    <row r="590" spans="1:68" s="35" customFormat="1" ht="10.5" customHeight="1" x14ac:dyDescent="0.2">
      <c r="A590" s="87" t="str">
        <f t="shared" si="1270"/>
        <v>2014-15E4000000510</v>
      </c>
      <c r="B590" s="87" t="str">
        <f t="shared" si="1256"/>
        <v>Y59</v>
      </c>
      <c r="C590" s="87" t="str">
        <f t="shared" si="1257"/>
        <v>2014-15</v>
      </c>
      <c r="D590" s="35" t="s">
        <v>521</v>
      </c>
      <c r="E590" s="42"/>
      <c r="F590" s="86" t="str">
        <f t="shared" si="1276"/>
        <v>Y59</v>
      </c>
      <c r="G590" s="86" t="str">
        <f t="shared" si="1276"/>
        <v>E40000005</v>
      </c>
      <c r="H590" s="87" t="str">
        <f t="shared" si="1276"/>
        <v>South East</v>
      </c>
      <c r="I590" s="292">
        <f t="shared" si="1277"/>
        <v>409</v>
      </c>
      <c r="J590" s="292">
        <f t="shared" si="1277"/>
        <v>139</v>
      </c>
      <c r="K590" s="292">
        <f t="shared" si="1277"/>
        <v>67</v>
      </c>
      <c r="L590" s="292">
        <f t="shared" si="1277"/>
        <v>40</v>
      </c>
      <c r="M590" s="292"/>
      <c r="N590" s="292"/>
      <c r="O590" s="292"/>
      <c r="P590" s="292"/>
      <c r="Q590" s="292">
        <f t="shared" si="1278"/>
        <v>0</v>
      </c>
      <c r="R590" s="292">
        <f t="shared" si="1278"/>
        <v>0</v>
      </c>
      <c r="S590" s="292"/>
      <c r="T590" s="284">
        <f t="shared" si="1271"/>
        <v>0</v>
      </c>
      <c r="U590" s="285" t="s">
        <v>80</v>
      </c>
      <c r="V590" s="285" t="s">
        <v>80</v>
      </c>
      <c r="W590" s="285" t="s">
        <v>80</v>
      </c>
      <c r="X590" s="289">
        <f t="shared" si="1272"/>
        <v>0</v>
      </c>
      <c r="Y590" s="290" t="s">
        <v>80</v>
      </c>
      <c r="Z590" s="290" t="s">
        <v>80</v>
      </c>
      <c r="AA590" s="290" t="s">
        <v>80</v>
      </c>
      <c r="AB590" s="289">
        <f t="shared" si="1273"/>
        <v>0</v>
      </c>
      <c r="AC590" s="290" t="s">
        <v>80</v>
      </c>
      <c r="AD590" s="290" t="s">
        <v>80</v>
      </c>
      <c r="AE590" s="290" t="s">
        <v>80</v>
      </c>
      <c r="AF590" s="287">
        <f t="shared" si="1274"/>
        <v>0</v>
      </c>
      <c r="AG590" s="288" t="s">
        <v>80</v>
      </c>
      <c r="AH590" s="288" t="s">
        <v>80</v>
      </c>
      <c r="AI590" s="287">
        <f t="shared" si="1279"/>
        <v>0</v>
      </c>
      <c r="AJ590" s="284">
        <f t="shared" si="1279"/>
        <v>165</v>
      </c>
      <c r="AK590" s="284">
        <f t="shared" si="1279"/>
        <v>223</v>
      </c>
      <c r="AL590" s="284"/>
      <c r="AM590" s="284"/>
      <c r="AN590" s="284">
        <f t="shared" si="1280"/>
        <v>1303</v>
      </c>
      <c r="AO590" s="284">
        <f t="shared" si="1280"/>
        <v>1358</v>
      </c>
      <c r="AP590" s="291"/>
      <c r="AQ590" s="291"/>
      <c r="AR590" s="284">
        <f t="shared" si="1281"/>
        <v>45</v>
      </c>
      <c r="AS590" s="284">
        <f t="shared" si="1281"/>
        <v>387</v>
      </c>
      <c r="AT590" s="284">
        <f t="shared" si="1281"/>
        <v>22</v>
      </c>
      <c r="AU590" s="284">
        <f t="shared" si="1281"/>
        <v>62</v>
      </c>
      <c r="AV590" s="286">
        <f t="shared" si="1281"/>
        <v>0</v>
      </c>
      <c r="AW590" s="286">
        <f t="shared" si="1281"/>
        <v>0</v>
      </c>
      <c r="AX590" s="286">
        <f t="shared" si="1281"/>
        <v>117</v>
      </c>
      <c r="AY590" s="286">
        <f t="shared" si="1281"/>
        <v>133</v>
      </c>
      <c r="AZ590" s="286">
        <f t="shared" si="1281"/>
        <v>437</v>
      </c>
      <c r="BA590" s="286">
        <f t="shared" si="1281"/>
        <v>713</v>
      </c>
      <c r="BB590" s="151"/>
      <c r="BC590" s="287">
        <f t="shared" si="1282"/>
        <v>0</v>
      </c>
      <c r="BD590" s="287">
        <f t="shared" si="1282"/>
        <v>0</v>
      </c>
      <c r="BE590" s="284">
        <f t="shared" si="1282"/>
        <v>0</v>
      </c>
      <c r="BF590" s="284">
        <f t="shared" si="1282"/>
        <v>0</v>
      </c>
      <c r="BG590" s="284">
        <f t="shared" si="1282"/>
        <v>0</v>
      </c>
      <c r="BH590" s="333">
        <f t="shared" si="1282"/>
        <v>0</v>
      </c>
      <c r="BI590" s="333">
        <f t="shared" si="1282"/>
        <v>0</v>
      </c>
      <c r="BJ590" s="333">
        <f t="shared" si="1282"/>
        <v>0</v>
      </c>
      <c r="BK590" s="333">
        <f t="shared" si="1282"/>
        <v>0</v>
      </c>
      <c r="BL590" s="333">
        <f t="shared" si="1282"/>
        <v>0</v>
      </c>
      <c r="BM590" s="333">
        <f t="shared" si="1282"/>
        <v>0</v>
      </c>
      <c r="BN590" s="334">
        <f t="shared" si="1254"/>
        <v>10</v>
      </c>
      <c r="BO590" s="87">
        <f t="shared" si="1275"/>
        <v>2014</v>
      </c>
      <c r="BP590" s="87"/>
    </row>
    <row r="591" spans="1:68" s="35" customFormat="1" ht="10.5" customHeight="1" x14ac:dyDescent="0.2">
      <c r="A591" s="87" t="str">
        <f t="shared" si="1270"/>
        <v>2014-15E4000000511</v>
      </c>
      <c r="B591" s="87" t="str">
        <f t="shared" si="1256"/>
        <v>Y59</v>
      </c>
      <c r="C591" s="87" t="str">
        <f t="shared" si="1257"/>
        <v>2014-15</v>
      </c>
      <c r="D591" s="35" t="s">
        <v>522</v>
      </c>
      <c r="E591" s="42"/>
      <c r="F591" s="86" t="str">
        <f t="shared" si="1276"/>
        <v>Y59</v>
      </c>
      <c r="G591" s="86" t="str">
        <f t="shared" si="1276"/>
        <v>E40000005</v>
      </c>
      <c r="H591" s="87" t="str">
        <f t="shared" si="1276"/>
        <v>South East</v>
      </c>
      <c r="I591" s="292">
        <f t="shared" si="1277"/>
        <v>333</v>
      </c>
      <c r="J591" s="292">
        <f t="shared" si="1277"/>
        <v>117</v>
      </c>
      <c r="K591" s="292">
        <f t="shared" si="1277"/>
        <v>47</v>
      </c>
      <c r="L591" s="292">
        <f t="shared" si="1277"/>
        <v>25</v>
      </c>
      <c r="M591" s="292"/>
      <c r="N591" s="292"/>
      <c r="O591" s="292"/>
      <c r="P591" s="292"/>
      <c r="Q591" s="292">
        <f t="shared" si="1278"/>
        <v>0</v>
      </c>
      <c r="R591" s="292">
        <f t="shared" si="1278"/>
        <v>0</v>
      </c>
      <c r="S591" s="292"/>
      <c r="T591" s="284">
        <f t="shared" si="1271"/>
        <v>0</v>
      </c>
      <c r="U591" s="285" t="s">
        <v>80</v>
      </c>
      <c r="V591" s="285" t="s">
        <v>80</v>
      </c>
      <c r="W591" s="285" t="s">
        <v>80</v>
      </c>
      <c r="X591" s="289">
        <f t="shared" si="1272"/>
        <v>0</v>
      </c>
      <c r="Y591" s="290" t="s">
        <v>80</v>
      </c>
      <c r="Z591" s="290" t="s">
        <v>80</v>
      </c>
      <c r="AA591" s="290" t="s">
        <v>80</v>
      </c>
      <c r="AB591" s="289">
        <f t="shared" si="1273"/>
        <v>0</v>
      </c>
      <c r="AC591" s="290" t="s">
        <v>80</v>
      </c>
      <c r="AD591" s="290" t="s">
        <v>80</v>
      </c>
      <c r="AE591" s="290" t="s">
        <v>80</v>
      </c>
      <c r="AF591" s="287">
        <f t="shared" si="1274"/>
        <v>0</v>
      </c>
      <c r="AG591" s="288" t="s">
        <v>80</v>
      </c>
      <c r="AH591" s="288" t="s">
        <v>80</v>
      </c>
      <c r="AI591" s="287">
        <f t="shared" si="1279"/>
        <v>0</v>
      </c>
      <c r="AJ591" s="284">
        <f t="shared" si="1279"/>
        <v>140</v>
      </c>
      <c r="AK591" s="284">
        <f t="shared" si="1279"/>
        <v>188</v>
      </c>
      <c r="AL591" s="284"/>
      <c r="AM591" s="284"/>
      <c r="AN591" s="284">
        <f t="shared" si="1280"/>
        <v>1189</v>
      </c>
      <c r="AO591" s="284">
        <f t="shared" si="1280"/>
        <v>1240</v>
      </c>
      <c r="AP591" s="291"/>
      <c r="AQ591" s="291"/>
      <c r="AR591" s="284">
        <f t="shared" si="1281"/>
        <v>27</v>
      </c>
      <c r="AS591" s="284">
        <f t="shared" si="1281"/>
        <v>282</v>
      </c>
      <c r="AT591" s="284">
        <f t="shared" si="1281"/>
        <v>12</v>
      </c>
      <c r="AU591" s="284">
        <f t="shared" si="1281"/>
        <v>46</v>
      </c>
      <c r="AV591" s="286">
        <f t="shared" si="1281"/>
        <v>0</v>
      </c>
      <c r="AW591" s="286">
        <f t="shared" si="1281"/>
        <v>0</v>
      </c>
      <c r="AX591" s="286">
        <f t="shared" si="1281"/>
        <v>121</v>
      </c>
      <c r="AY591" s="286">
        <f t="shared" si="1281"/>
        <v>144</v>
      </c>
      <c r="AZ591" s="286">
        <f t="shared" si="1281"/>
        <v>360</v>
      </c>
      <c r="BA591" s="286">
        <f t="shared" si="1281"/>
        <v>600</v>
      </c>
      <c r="BB591" s="151"/>
      <c r="BC591" s="287">
        <f t="shared" si="1282"/>
        <v>0</v>
      </c>
      <c r="BD591" s="287">
        <f t="shared" si="1282"/>
        <v>0</v>
      </c>
      <c r="BE591" s="284">
        <f t="shared" si="1282"/>
        <v>0</v>
      </c>
      <c r="BF591" s="284">
        <f t="shared" si="1282"/>
        <v>0</v>
      </c>
      <c r="BG591" s="284">
        <f t="shared" si="1282"/>
        <v>0</v>
      </c>
      <c r="BH591" s="333">
        <f t="shared" si="1282"/>
        <v>0</v>
      </c>
      <c r="BI591" s="333">
        <f t="shared" si="1282"/>
        <v>0</v>
      </c>
      <c r="BJ591" s="333">
        <f t="shared" si="1282"/>
        <v>0</v>
      </c>
      <c r="BK591" s="333">
        <f t="shared" si="1282"/>
        <v>0</v>
      </c>
      <c r="BL591" s="333">
        <f t="shared" si="1282"/>
        <v>0</v>
      </c>
      <c r="BM591" s="333">
        <f t="shared" si="1282"/>
        <v>0</v>
      </c>
      <c r="BN591" s="334">
        <f t="shared" si="1254"/>
        <v>11</v>
      </c>
      <c r="BO591" s="87">
        <f t="shared" si="1275"/>
        <v>2014</v>
      </c>
      <c r="BP591" s="87"/>
    </row>
    <row r="592" spans="1:68" s="35" customFormat="1" ht="10.5" customHeight="1" x14ac:dyDescent="0.2">
      <c r="A592" s="87" t="str">
        <f t="shared" si="1270"/>
        <v>2014-15E4000000512</v>
      </c>
      <c r="B592" s="87" t="str">
        <f t="shared" si="1256"/>
        <v>Y59</v>
      </c>
      <c r="C592" s="87" t="str">
        <f t="shared" si="1257"/>
        <v>2014-15</v>
      </c>
      <c r="D592" s="35" t="s">
        <v>523</v>
      </c>
      <c r="E592" s="42"/>
      <c r="F592" s="86" t="str">
        <f t="shared" si="1276"/>
        <v>Y59</v>
      </c>
      <c r="G592" s="86" t="str">
        <f t="shared" si="1276"/>
        <v>E40000005</v>
      </c>
      <c r="H592" s="87" t="str">
        <f t="shared" si="1276"/>
        <v>South East</v>
      </c>
      <c r="I592" s="292">
        <f t="shared" si="1277"/>
        <v>470</v>
      </c>
      <c r="J592" s="292">
        <f t="shared" si="1277"/>
        <v>133</v>
      </c>
      <c r="K592" s="292">
        <f t="shared" si="1277"/>
        <v>73</v>
      </c>
      <c r="L592" s="292">
        <f t="shared" si="1277"/>
        <v>29</v>
      </c>
      <c r="M592" s="292"/>
      <c r="N592" s="292"/>
      <c r="O592" s="292"/>
      <c r="P592" s="292"/>
      <c r="Q592" s="292">
        <f t="shared" si="1278"/>
        <v>0</v>
      </c>
      <c r="R592" s="292">
        <f t="shared" si="1278"/>
        <v>0</v>
      </c>
      <c r="S592" s="292"/>
      <c r="T592" s="284">
        <f t="shared" si="1271"/>
        <v>0</v>
      </c>
      <c r="U592" s="285" t="s">
        <v>80</v>
      </c>
      <c r="V592" s="285" t="s">
        <v>80</v>
      </c>
      <c r="W592" s="285" t="s">
        <v>80</v>
      </c>
      <c r="X592" s="289">
        <f t="shared" si="1272"/>
        <v>0</v>
      </c>
      <c r="Y592" s="290" t="s">
        <v>80</v>
      </c>
      <c r="Z592" s="290" t="s">
        <v>80</v>
      </c>
      <c r="AA592" s="290" t="s">
        <v>80</v>
      </c>
      <c r="AB592" s="289">
        <f t="shared" si="1273"/>
        <v>0</v>
      </c>
      <c r="AC592" s="290" t="s">
        <v>80</v>
      </c>
      <c r="AD592" s="290" t="s">
        <v>80</v>
      </c>
      <c r="AE592" s="290" t="s">
        <v>80</v>
      </c>
      <c r="AF592" s="287">
        <f t="shared" si="1274"/>
        <v>0</v>
      </c>
      <c r="AG592" s="288" t="s">
        <v>80</v>
      </c>
      <c r="AH592" s="288" t="s">
        <v>80</v>
      </c>
      <c r="AI592" s="287">
        <f t="shared" si="1279"/>
        <v>0</v>
      </c>
      <c r="AJ592" s="284">
        <f t="shared" si="1279"/>
        <v>152</v>
      </c>
      <c r="AK592" s="284">
        <f t="shared" si="1279"/>
        <v>224</v>
      </c>
      <c r="AL592" s="284"/>
      <c r="AM592" s="284"/>
      <c r="AN592" s="284">
        <f t="shared" si="1280"/>
        <v>1295</v>
      </c>
      <c r="AO592" s="284">
        <f t="shared" si="1280"/>
        <v>1383</v>
      </c>
      <c r="AP592" s="291"/>
      <c r="AQ592" s="291"/>
      <c r="AR592" s="284">
        <f t="shared" si="1281"/>
        <v>44</v>
      </c>
      <c r="AS592" s="284">
        <f t="shared" si="1281"/>
        <v>464</v>
      </c>
      <c r="AT592" s="284">
        <f t="shared" si="1281"/>
        <v>14</v>
      </c>
      <c r="AU592" s="284">
        <f t="shared" si="1281"/>
        <v>65</v>
      </c>
      <c r="AV592" s="286">
        <f t="shared" si="1281"/>
        <v>0</v>
      </c>
      <c r="AW592" s="286">
        <f t="shared" si="1281"/>
        <v>0</v>
      </c>
      <c r="AX592" s="286">
        <f t="shared" si="1281"/>
        <v>113</v>
      </c>
      <c r="AY592" s="286">
        <f t="shared" si="1281"/>
        <v>137</v>
      </c>
      <c r="AZ592" s="286">
        <f t="shared" si="1281"/>
        <v>403</v>
      </c>
      <c r="BA592" s="286">
        <f t="shared" si="1281"/>
        <v>678</v>
      </c>
      <c r="BB592" s="151"/>
      <c r="BC592" s="287">
        <f t="shared" si="1282"/>
        <v>0</v>
      </c>
      <c r="BD592" s="287">
        <f t="shared" si="1282"/>
        <v>0</v>
      </c>
      <c r="BE592" s="284">
        <f t="shared" si="1282"/>
        <v>0</v>
      </c>
      <c r="BF592" s="284">
        <f t="shared" si="1282"/>
        <v>0</v>
      </c>
      <c r="BG592" s="284">
        <f t="shared" si="1282"/>
        <v>0</v>
      </c>
      <c r="BH592" s="333">
        <f t="shared" si="1282"/>
        <v>0</v>
      </c>
      <c r="BI592" s="333">
        <f t="shared" si="1282"/>
        <v>0</v>
      </c>
      <c r="BJ592" s="333">
        <f t="shared" si="1282"/>
        <v>0</v>
      </c>
      <c r="BK592" s="333">
        <f t="shared" si="1282"/>
        <v>0</v>
      </c>
      <c r="BL592" s="333">
        <f t="shared" si="1282"/>
        <v>0</v>
      </c>
      <c r="BM592" s="333">
        <f t="shared" si="1282"/>
        <v>0</v>
      </c>
      <c r="BN592" s="334">
        <f t="shared" si="1254"/>
        <v>12</v>
      </c>
      <c r="BO592" s="87">
        <f t="shared" si="1275"/>
        <v>2014</v>
      </c>
      <c r="BP592" s="87"/>
    </row>
    <row r="593" spans="1:68" s="35" customFormat="1" ht="10.5" customHeight="1" x14ac:dyDescent="0.2">
      <c r="A593" s="87" t="str">
        <f t="shared" si="1270"/>
        <v>2014-15E400000051</v>
      </c>
      <c r="B593" s="87" t="str">
        <f t="shared" si="1256"/>
        <v>Y59</v>
      </c>
      <c r="C593" s="87" t="str">
        <f t="shared" si="1257"/>
        <v>2014-15</v>
      </c>
      <c r="D593" s="35" t="s">
        <v>524</v>
      </c>
      <c r="E593" s="42"/>
      <c r="F593" s="86" t="str">
        <f t="shared" si="1276"/>
        <v>Y59</v>
      </c>
      <c r="G593" s="86" t="str">
        <f t="shared" si="1276"/>
        <v>E40000005</v>
      </c>
      <c r="H593" s="87" t="str">
        <f t="shared" si="1276"/>
        <v>South East</v>
      </c>
      <c r="I593" s="292">
        <f t="shared" si="1277"/>
        <v>432</v>
      </c>
      <c r="J593" s="292">
        <f t="shared" si="1277"/>
        <v>127</v>
      </c>
      <c r="K593" s="292">
        <f t="shared" si="1277"/>
        <v>90</v>
      </c>
      <c r="L593" s="292">
        <f t="shared" si="1277"/>
        <v>45</v>
      </c>
      <c r="M593" s="292"/>
      <c r="N593" s="292"/>
      <c r="O593" s="292"/>
      <c r="P593" s="292"/>
      <c r="Q593" s="292">
        <f t="shared" si="1278"/>
        <v>0</v>
      </c>
      <c r="R593" s="292">
        <f t="shared" si="1278"/>
        <v>0</v>
      </c>
      <c r="S593" s="292"/>
      <c r="T593" s="284">
        <f t="shared" si="1271"/>
        <v>0</v>
      </c>
      <c r="U593" s="285" t="s">
        <v>80</v>
      </c>
      <c r="V593" s="285" t="s">
        <v>80</v>
      </c>
      <c r="W593" s="285" t="s">
        <v>80</v>
      </c>
      <c r="X593" s="289">
        <f t="shared" si="1272"/>
        <v>0</v>
      </c>
      <c r="Y593" s="290" t="s">
        <v>80</v>
      </c>
      <c r="Z593" s="290" t="s">
        <v>80</v>
      </c>
      <c r="AA593" s="290" t="s">
        <v>80</v>
      </c>
      <c r="AB593" s="289">
        <f t="shared" si="1273"/>
        <v>0</v>
      </c>
      <c r="AC593" s="290" t="s">
        <v>80</v>
      </c>
      <c r="AD593" s="290" t="s">
        <v>80</v>
      </c>
      <c r="AE593" s="290" t="s">
        <v>80</v>
      </c>
      <c r="AF593" s="287">
        <f t="shared" si="1274"/>
        <v>0</v>
      </c>
      <c r="AG593" s="288" t="s">
        <v>80</v>
      </c>
      <c r="AH593" s="288" t="s">
        <v>80</v>
      </c>
      <c r="AI593" s="287">
        <f t="shared" si="1279"/>
        <v>0</v>
      </c>
      <c r="AJ593" s="284">
        <f t="shared" si="1279"/>
        <v>160</v>
      </c>
      <c r="AK593" s="284">
        <f t="shared" si="1279"/>
        <v>230</v>
      </c>
      <c r="AL593" s="284"/>
      <c r="AM593" s="284"/>
      <c r="AN593" s="284">
        <f t="shared" si="1280"/>
        <v>1263</v>
      </c>
      <c r="AO593" s="284">
        <f t="shared" si="1280"/>
        <v>1307</v>
      </c>
      <c r="AP593" s="291"/>
      <c r="AQ593" s="291"/>
      <c r="AR593" s="284">
        <f t="shared" si="1281"/>
        <v>36</v>
      </c>
      <c r="AS593" s="284">
        <f t="shared" si="1281"/>
        <v>395</v>
      </c>
      <c r="AT593" s="284">
        <f t="shared" si="1281"/>
        <v>23</v>
      </c>
      <c r="AU593" s="284">
        <f t="shared" si="1281"/>
        <v>84</v>
      </c>
      <c r="AV593" s="286">
        <f t="shared" si="1281"/>
        <v>0</v>
      </c>
      <c r="AW593" s="286">
        <f t="shared" si="1281"/>
        <v>0</v>
      </c>
      <c r="AX593" s="286">
        <f t="shared" si="1281"/>
        <v>131</v>
      </c>
      <c r="AY593" s="286">
        <f t="shared" si="1281"/>
        <v>148</v>
      </c>
      <c r="AZ593" s="286">
        <f t="shared" si="1281"/>
        <v>376</v>
      </c>
      <c r="BA593" s="286">
        <f t="shared" si="1281"/>
        <v>632</v>
      </c>
      <c r="BB593" s="151"/>
      <c r="BC593" s="287">
        <f t="shared" si="1282"/>
        <v>0</v>
      </c>
      <c r="BD593" s="287">
        <f t="shared" si="1282"/>
        <v>0</v>
      </c>
      <c r="BE593" s="284">
        <f t="shared" si="1282"/>
        <v>0</v>
      </c>
      <c r="BF593" s="284">
        <f t="shared" si="1282"/>
        <v>0</v>
      </c>
      <c r="BG593" s="284">
        <f t="shared" si="1282"/>
        <v>0</v>
      </c>
      <c r="BH593" s="333">
        <f t="shared" si="1282"/>
        <v>0</v>
      </c>
      <c r="BI593" s="333">
        <f t="shared" si="1282"/>
        <v>0</v>
      </c>
      <c r="BJ593" s="333">
        <f t="shared" si="1282"/>
        <v>0</v>
      </c>
      <c r="BK593" s="333">
        <f t="shared" si="1282"/>
        <v>0</v>
      </c>
      <c r="BL593" s="333">
        <f t="shared" si="1282"/>
        <v>0</v>
      </c>
      <c r="BM593" s="333">
        <f t="shared" si="1282"/>
        <v>0</v>
      </c>
      <c r="BN593" s="334">
        <f t="shared" si="1254"/>
        <v>1</v>
      </c>
      <c r="BO593" s="87">
        <f t="shared" si="1275"/>
        <v>2015</v>
      </c>
      <c r="BP593" s="87"/>
    </row>
    <row r="594" spans="1:68" s="35" customFormat="1" ht="10.5" customHeight="1" x14ac:dyDescent="0.2">
      <c r="A594" s="87" t="str">
        <f t="shared" si="1270"/>
        <v>2014-15E400000052</v>
      </c>
      <c r="B594" s="87" t="str">
        <f t="shared" si="1256"/>
        <v>Y59</v>
      </c>
      <c r="C594" s="87" t="str">
        <f t="shared" si="1257"/>
        <v>2014-15</v>
      </c>
      <c r="D594" s="35" t="s">
        <v>525</v>
      </c>
      <c r="E594" s="42"/>
      <c r="F594" s="86" t="str">
        <f t="shared" si="1276"/>
        <v>Y59</v>
      </c>
      <c r="G594" s="86" t="str">
        <f t="shared" si="1276"/>
        <v>E40000005</v>
      </c>
      <c r="H594" s="87" t="str">
        <f t="shared" si="1276"/>
        <v>South East</v>
      </c>
      <c r="I594" s="292">
        <f t="shared" si="1277"/>
        <v>385</v>
      </c>
      <c r="J594" s="292">
        <f t="shared" si="1277"/>
        <v>105</v>
      </c>
      <c r="K594" s="292">
        <f t="shared" si="1277"/>
        <v>69</v>
      </c>
      <c r="L594" s="292">
        <f t="shared" si="1277"/>
        <v>19</v>
      </c>
      <c r="M594" s="292"/>
      <c r="N594" s="292"/>
      <c r="O594" s="292"/>
      <c r="P594" s="292"/>
      <c r="Q594" s="292">
        <f t="shared" si="1278"/>
        <v>0</v>
      </c>
      <c r="R594" s="292">
        <f t="shared" si="1278"/>
        <v>0</v>
      </c>
      <c r="S594" s="292"/>
      <c r="T594" s="284">
        <f t="shared" si="1271"/>
        <v>0</v>
      </c>
      <c r="U594" s="285" t="s">
        <v>80</v>
      </c>
      <c r="V594" s="285" t="s">
        <v>80</v>
      </c>
      <c r="W594" s="285" t="s">
        <v>80</v>
      </c>
      <c r="X594" s="289">
        <f t="shared" si="1272"/>
        <v>0</v>
      </c>
      <c r="Y594" s="290" t="s">
        <v>80</v>
      </c>
      <c r="Z594" s="290" t="s">
        <v>80</v>
      </c>
      <c r="AA594" s="290" t="s">
        <v>80</v>
      </c>
      <c r="AB594" s="289">
        <f t="shared" si="1273"/>
        <v>0</v>
      </c>
      <c r="AC594" s="290" t="s">
        <v>80</v>
      </c>
      <c r="AD594" s="290" t="s">
        <v>80</v>
      </c>
      <c r="AE594" s="290" t="s">
        <v>80</v>
      </c>
      <c r="AF594" s="287">
        <f t="shared" si="1274"/>
        <v>0</v>
      </c>
      <c r="AG594" s="288" t="s">
        <v>80</v>
      </c>
      <c r="AH594" s="288" t="s">
        <v>80</v>
      </c>
      <c r="AI594" s="287">
        <f t="shared" si="1279"/>
        <v>0</v>
      </c>
      <c r="AJ594" s="284">
        <f t="shared" si="1279"/>
        <v>147</v>
      </c>
      <c r="AK594" s="284">
        <f t="shared" si="1279"/>
        <v>206</v>
      </c>
      <c r="AL594" s="284"/>
      <c r="AM594" s="284"/>
      <c r="AN594" s="284">
        <f t="shared" si="1280"/>
        <v>1151</v>
      </c>
      <c r="AO594" s="284">
        <f t="shared" si="1280"/>
        <v>1191</v>
      </c>
      <c r="AP594" s="291"/>
      <c r="AQ594" s="291"/>
      <c r="AR594" s="284">
        <f t="shared" si="1281"/>
        <v>32</v>
      </c>
      <c r="AS594" s="284">
        <f t="shared" si="1281"/>
        <v>380</v>
      </c>
      <c r="AT594" s="284">
        <f t="shared" si="1281"/>
        <v>16</v>
      </c>
      <c r="AU594" s="284">
        <f t="shared" si="1281"/>
        <v>73</v>
      </c>
      <c r="AV594" s="286">
        <f t="shared" si="1281"/>
        <v>0</v>
      </c>
      <c r="AW594" s="286">
        <f t="shared" si="1281"/>
        <v>0</v>
      </c>
      <c r="AX594" s="286">
        <f t="shared" si="1281"/>
        <v>139</v>
      </c>
      <c r="AY594" s="286">
        <f t="shared" si="1281"/>
        <v>161</v>
      </c>
      <c r="AZ594" s="286">
        <f t="shared" si="1281"/>
        <v>330</v>
      </c>
      <c r="BA594" s="286">
        <f t="shared" si="1281"/>
        <v>559</v>
      </c>
      <c r="BB594" s="151"/>
      <c r="BC594" s="287">
        <f t="shared" si="1282"/>
        <v>0</v>
      </c>
      <c r="BD594" s="287">
        <f t="shared" si="1282"/>
        <v>0</v>
      </c>
      <c r="BE594" s="284">
        <f t="shared" si="1282"/>
        <v>0</v>
      </c>
      <c r="BF594" s="284">
        <f t="shared" si="1282"/>
        <v>0</v>
      </c>
      <c r="BG594" s="284">
        <f t="shared" si="1282"/>
        <v>0</v>
      </c>
      <c r="BH594" s="333">
        <f t="shared" si="1282"/>
        <v>0</v>
      </c>
      <c r="BI594" s="333">
        <f t="shared" si="1282"/>
        <v>0</v>
      </c>
      <c r="BJ594" s="333">
        <f t="shared" si="1282"/>
        <v>0</v>
      </c>
      <c r="BK594" s="333">
        <f t="shared" si="1282"/>
        <v>0</v>
      </c>
      <c r="BL594" s="333">
        <f t="shared" si="1282"/>
        <v>0</v>
      </c>
      <c r="BM594" s="333">
        <f t="shared" si="1282"/>
        <v>0</v>
      </c>
      <c r="BN594" s="334">
        <f t="shared" si="1254"/>
        <v>2</v>
      </c>
      <c r="BO594" s="87">
        <f t="shared" si="1275"/>
        <v>2015</v>
      </c>
      <c r="BP594" s="87"/>
    </row>
    <row r="595" spans="1:68" s="35" customFormat="1" ht="10.5" customHeight="1" x14ac:dyDescent="0.2">
      <c r="A595" s="87" t="str">
        <f t="shared" si="1270"/>
        <v>2014-15E400000053</v>
      </c>
      <c r="B595" s="87" t="str">
        <f t="shared" si="1256"/>
        <v>Y59</v>
      </c>
      <c r="C595" s="87" t="str">
        <f t="shared" si="1257"/>
        <v>2014-15</v>
      </c>
      <c r="D595" s="35" t="s">
        <v>526</v>
      </c>
      <c r="E595" s="42"/>
      <c r="F595" s="86" t="str">
        <f t="shared" si="1276"/>
        <v>Y59</v>
      </c>
      <c r="G595" s="86" t="str">
        <f t="shared" si="1276"/>
        <v>E40000005</v>
      </c>
      <c r="H595" s="87" t="str">
        <f t="shared" si="1276"/>
        <v>South East</v>
      </c>
      <c r="I595" s="292">
        <f t="shared" si="1277"/>
        <v>401</v>
      </c>
      <c r="J595" s="292">
        <f t="shared" si="1277"/>
        <v>122</v>
      </c>
      <c r="K595" s="292">
        <f t="shared" si="1277"/>
        <v>62</v>
      </c>
      <c r="L595" s="292">
        <f t="shared" si="1277"/>
        <v>30</v>
      </c>
      <c r="M595" s="292"/>
      <c r="N595" s="292"/>
      <c r="O595" s="292"/>
      <c r="P595" s="292"/>
      <c r="Q595" s="292">
        <f t="shared" si="1278"/>
        <v>0</v>
      </c>
      <c r="R595" s="292">
        <f t="shared" si="1278"/>
        <v>0</v>
      </c>
      <c r="S595" s="292"/>
      <c r="T595" s="284">
        <f t="shared" si="1271"/>
        <v>0</v>
      </c>
      <c r="U595" s="285" t="s">
        <v>80</v>
      </c>
      <c r="V595" s="285" t="s">
        <v>80</v>
      </c>
      <c r="W595" s="285" t="s">
        <v>80</v>
      </c>
      <c r="X595" s="289">
        <f t="shared" si="1272"/>
        <v>0</v>
      </c>
      <c r="Y595" s="290" t="s">
        <v>80</v>
      </c>
      <c r="Z595" s="290" t="s">
        <v>80</v>
      </c>
      <c r="AA595" s="290" t="s">
        <v>80</v>
      </c>
      <c r="AB595" s="289">
        <f t="shared" si="1273"/>
        <v>0</v>
      </c>
      <c r="AC595" s="290" t="s">
        <v>80</v>
      </c>
      <c r="AD595" s="290" t="s">
        <v>80</v>
      </c>
      <c r="AE595" s="290" t="s">
        <v>80</v>
      </c>
      <c r="AF595" s="287">
        <f t="shared" si="1274"/>
        <v>0</v>
      </c>
      <c r="AG595" s="288" t="s">
        <v>80</v>
      </c>
      <c r="AH595" s="288" t="s">
        <v>80</v>
      </c>
      <c r="AI595" s="287">
        <f t="shared" si="1279"/>
        <v>0</v>
      </c>
      <c r="AJ595" s="284">
        <f t="shared" si="1279"/>
        <v>153</v>
      </c>
      <c r="AK595" s="284">
        <f t="shared" si="1279"/>
        <v>236</v>
      </c>
      <c r="AL595" s="284"/>
      <c r="AM595" s="284"/>
      <c r="AN595" s="284">
        <f t="shared" si="1280"/>
        <v>1300</v>
      </c>
      <c r="AO595" s="284">
        <f t="shared" si="1280"/>
        <v>1332</v>
      </c>
      <c r="AP595" s="291"/>
      <c r="AQ595" s="291"/>
      <c r="AR595" s="284">
        <f t="shared" si="1281"/>
        <v>49</v>
      </c>
      <c r="AS595" s="284">
        <f t="shared" si="1281"/>
        <v>385</v>
      </c>
      <c r="AT595" s="284">
        <f t="shared" si="1281"/>
        <v>13</v>
      </c>
      <c r="AU595" s="284">
        <f t="shared" si="1281"/>
        <v>56</v>
      </c>
      <c r="AV595" s="286">
        <f t="shared" si="1281"/>
        <v>0</v>
      </c>
      <c r="AW595" s="286">
        <f t="shared" si="1281"/>
        <v>0</v>
      </c>
      <c r="AX595" s="286">
        <f t="shared" si="1281"/>
        <v>156</v>
      </c>
      <c r="AY595" s="286">
        <f t="shared" si="1281"/>
        <v>171</v>
      </c>
      <c r="AZ595" s="286">
        <f t="shared" si="1281"/>
        <v>409</v>
      </c>
      <c r="BA595" s="286">
        <f t="shared" si="1281"/>
        <v>675</v>
      </c>
      <c r="BB595" s="151"/>
      <c r="BC595" s="287">
        <f t="shared" si="1282"/>
        <v>0</v>
      </c>
      <c r="BD595" s="287">
        <f t="shared" si="1282"/>
        <v>0</v>
      </c>
      <c r="BE595" s="284">
        <f t="shared" si="1282"/>
        <v>0</v>
      </c>
      <c r="BF595" s="284">
        <f t="shared" si="1282"/>
        <v>0</v>
      </c>
      <c r="BG595" s="284">
        <f t="shared" si="1282"/>
        <v>0</v>
      </c>
      <c r="BH595" s="333">
        <f t="shared" si="1282"/>
        <v>0</v>
      </c>
      <c r="BI595" s="333">
        <f t="shared" si="1282"/>
        <v>0</v>
      </c>
      <c r="BJ595" s="333">
        <f t="shared" si="1282"/>
        <v>0</v>
      </c>
      <c r="BK595" s="333">
        <f t="shared" si="1282"/>
        <v>0</v>
      </c>
      <c r="BL595" s="333">
        <f t="shared" si="1282"/>
        <v>0</v>
      </c>
      <c r="BM595" s="333">
        <f t="shared" si="1282"/>
        <v>0</v>
      </c>
      <c r="BN595" s="334">
        <f t="shared" si="1254"/>
        <v>3</v>
      </c>
      <c r="BO595" s="87">
        <f t="shared" si="1275"/>
        <v>2015</v>
      </c>
      <c r="BP595" s="87"/>
    </row>
    <row r="596" spans="1:68" s="35" customFormat="1" ht="10.5" customHeight="1" x14ac:dyDescent="0.2">
      <c r="A596" s="87" t="str">
        <f t="shared" si="1270"/>
        <v>2015-16E400000054</v>
      </c>
      <c r="B596" s="87" t="str">
        <f t="shared" si="1256"/>
        <v>Y59</v>
      </c>
      <c r="C596" s="87" t="str">
        <f t="shared" si="1257"/>
        <v>2015-16</v>
      </c>
      <c r="D596" s="35" t="s">
        <v>514</v>
      </c>
      <c r="E596" s="42"/>
      <c r="F596" s="86" t="str">
        <f t="shared" si="1276"/>
        <v>Y59</v>
      </c>
      <c r="G596" s="86" t="str">
        <f t="shared" si="1276"/>
        <v>E40000005</v>
      </c>
      <c r="H596" s="87" t="str">
        <f t="shared" si="1276"/>
        <v>South East</v>
      </c>
      <c r="I596" s="292">
        <f t="shared" si="1277"/>
        <v>347</v>
      </c>
      <c r="J596" s="292">
        <f t="shared" si="1277"/>
        <v>89</v>
      </c>
      <c r="K596" s="292">
        <f t="shared" si="1277"/>
        <v>69</v>
      </c>
      <c r="L596" s="292">
        <f t="shared" si="1277"/>
        <v>29</v>
      </c>
      <c r="M596" s="292"/>
      <c r="N596" s="292"/>
      <c r="O596" s="292"/>
      <c r="P596" s="292"/>
      <c r="Q596" s="292">
        <f t="shared" si="1278"/>
        <v>0</v>
      </c>
      <c r="R596" s="292">
        <f t="shared" si="1278"/>
        <v>0</v>
      </c>
      <c r="S596" s="292"/>
      <c r="T596" s="284">
        <f t="shared" si="1271"/>
        <v>0</v>
      </c>
      <c r="U596" s="285" t="s">
        <v>80</v>
      </c>
      <c r="V596" s="285" t="s">
        <v>80</v>
      </c>
      <c r="W596" s="285" t="s">
        <v>80</v>
      </c>
      <c r="X596" s="289">
        <f t="shared" si="1272"/>
        <v>0</v>
      </c>
      <c r="Y596" s="290" t="s">
        <v>80</v>
      </c>
      <c r="Z596" s="290" t="s">
        <v>80</v>
      </c>
      <c r="AA596" s="290" t="s">
        <v>80</v>
      </c>
      <c r="AB596" s="289">
        <f t="shared" si="1273"/>
        <v>0</v>
      </c>
      <c r="AC596" s="290" t="s">
        <v>80</v>
      </c>
      <c r="AD596" s="290" t="s">
        <v>80</v>
      </c>
      <c r="AE596" s="290" t="s">
        <v>80</v>
      </c>
      <c r="AF596" s="287">
        <f t="shared" si="1274"/>
        <v>0</v>
      </c>
      <c r="AG596" s="288" t="s">
        <v>80</v>
      </c>
      <c r="AH596" s="288" t="s">
        <v>80</v>
      </c>
      <c r="AI596" s="287">
        <f t="shared" si="1279"/>
        <v>0</v>
      </c>
      <c r="AJ596" s="284">
        <f t="shared" si="1279"/>
        <v>135</v>
      </c>
      <c r="AK596" s="284">
        <f t="shared" si="1279"/>
        <v>228</v>
      </c>
      <c r="AL596" s="284"/>
      <c r="AM596" s="284"/>
      <c r="AN596" s="284">
        <f t="shared" si="1280"/>
        <v>1426</v>
      </c>
      <c r="AO596" s="284">
        <f t="shared" si="1280"/>
        <v>1449</v>
      </c>
      <c r="AP596" s="291"/>
      <c r="AQ596" s="291"/>
      <c r="AR596" s="284">
        <f t="shared" si="1281"/>
        <v>27</v>
      </c>
      <c r="AS596" s="284">
        <f t="shared" si="1281"/>
        <v>326</v>
      </c>
      <c r="AT596" s="284">
        <f t="shared" si="1281"/>
        <v>12</v>
      </c>
      <c r="AU596" s="284">
        <f t="shared" si="1281"/>
        <v>69</v>
      </c>
      <c r="AV596" s="286">
        <f t="shared" si="1281"/>
        <v>0</v>
      </c>
      <c r="AW596" s="286">
        <f t="shared" si="1281"/>
        <v>0</v>
      </c>
      <c r="AX596" s="286">
        <f t="shared" si="1281"/>
        <v>86</v>
      </c>
      <c r="AY596" s="286">
        <f t="shared" si="1281"/>
        <v>94</v>
      </c>
      <c r="AZ596" s="286">
        <f t="shared" si="1281"/>
        <v>365</v>
      </c>
      <c r="BA596" s="286">
        <f t="shared" si="1281"/>
        <v>585</v>
      </c>
      <c r="BB596" s="151"/>
      <c r="BC596" s="287">
        <f t="shared" si="1282"/>
        <v>0</v>
      </c>
      <c r="BD596" s="287">
        <f t="shared" si="1282"/>
        <v>0</v>
      </c>
      <c r="BE596" s="284">
        <f t="shared" si="1282"/>
        <v>0</v>
      </c>
      <c r="BF596" s="284">
        <f t="shared" si="1282"/>
        <v>0</v>
      </c>
      <c r="BG596" s="284">
        <f t="shared" si="1282"/>
        <v>0</v>
      </c>
      <c r="BH596" s="333">
        <f t="shared" si="1282"/>
        <v>0</v>
      </c>
      <c r="BI596" s="333">
        <f t="shared" si="1282"/>
        <v>0</v>
      </c>
      <c r="BJ596" s="333">
        <f t="shared" si="1282"/>
        <v>0</v>
      </c>
      <c r="BK596" s="333">
        <f t="shared" si="1282"/>
        <v>0</v>
      </c>
      <c r="BL596" s="333">
        <f t="shared" si="1282"/>
        <v>0</v>
      </c>
      <c r="BM596" s="333">
        <f t="shared" si="1282"/>
        <v>0</v>
      </c>
      <c r="BN596" s="334">
        <f t="shared" si="1254"/>
        <v>4</v>
      </c>
      <c r="BO596" s="87">
        <f t="shared" si="1275"/>
        <v>2015</v>
      </c>
      <c r="BP596" s="87"/>
    </row>
    <row r="597" spans="1:68" s="35" customFormat="1" ht="10.5" customHeight="1" x14ac:dyDescent="0.2">
      <c r="A597" s="87" t="str">
        <f t="shared" si="1270"/>
        <v>2015-16E400000055</v>
      </c>
      <c r="B597" s="87" t="str">
        <f t="shared" si="1256"/>
        <v>Y59</v>
      </c>
      <c r="C597" s="87" t="str">
        <f t="shared" si="1257"/>
        <v>2015-16</v>
      </c>
      <c r="D597" s="35" t="s">
        <v>516</v>
      </c>
      <c r="E597" s="42"/>
      <c r="F597" s="86" t="str">
        <f t="shared" si="1276"/>
        <v>Y59</v>
      </c>
      <c r="G597" s="86" t="str">
        <f t="shared" si="1276"/>
        <v>E40000005</v>
      </c>
      <c r="H597" s="87" t="str">
        <f t="shared" si="1276"/>
        <v>South East</v>
      </c>
      <c r="I597" s="292">
        <f t="shared" si="1277"/>
        <v>399</v>
      </c>
      <c r="J597" s="292">
        <f t="shared" si="1277"/>
        <v>119</v>
      </c>
      <c r="K597" s="292">
        <f t="shared" si="1277"/>
        <v>68</v>
      </c>
      <c r="L597" s="292">
        <f t="shared" si="1277"/>
        <v>40</v>
      </c>
      <c r="M597" s="292"/>
      <c r="N597" s="292"/>
      <c r="O597" s="292"/>
      <c r="P597" s="292"/>
      <c r="Q597" s="292">
        <f t="shared" si="1278"/>
        <v>0</v>
      </c>
      <c r="R597" s="292">
        <f t="shared" si="1278"/>
        <v>0</v>
      </c>
      <c r="S597" s="292"/>
      <c r="T597" s="284">
        <f t="shared" si="1271"/>
        <v>0</v>
      </c>
      <c r="U597" s="285" t="s">
        <v>80</v>
      </c>
      <c r="V597" s="285" t="s">
        <v>80</v>
      </c>
      <c r="W597" s="285" t="s">
        <v>80</v>
      </c>
      <c r="X597" s="289">
        <f t="shared" si="1272"/>
        <v>0</v>
      </c>
      <c r="Y597" s="290" t="s">
        <v>80</v>
      </c>
      <c r="Z597" s="290" t="s">
        <v>80</v>
      </c>
      <c r="AA597" s="290" t="s">
        <v>80</v>
      </c>
      <c r="AB597" s="289">
        <f t="shared" si="1273"/>
        <v>0</v>
      </c>
      <c r="AC597" s="290" t="s">
        <v>80</v>
      </c>
      <c r="AD597" s="290" t="s">
        <v>80</v>
      </c>
      <c r="AE597" s="290" t="s">
        <v>80</v>
      </c>
      <c r="AF597" s="287">
        <f t="shared" si="1274"/>
        <v>0</v>
      </c>
      <c r="AG597" s="288" t="s">
        <v>80</v>
      </c>
      <c r="AH597" s="288" t="s">
        <v>80</v>
      </c>
      <c r="AI597" s="287">
        <f t="shared" si="1279"/>
        <v>0</v>
      </c>
      <c r="AJ597" s="284">
        <f t="shared" si="1279"/>
        <v>134</v>
      </c>
      <c r="AK597" s="284">
        <f t="shared" si="1279"/>
        <v>215</v>
      </c>
      <c r="AL597" s="284"/>
      <c r="AM597" s="284"/>
      <c r="AN597" s="284">
        <f t="shared" si="1280"/>
        <v>1481</v>
      </c>
      <c r="AO597" s="284">
        <f t="shared" si="1280"/>
        <v>1518</v>
      </c>
      <c r="AP597" s="291"/>
      <c r="AQ597" s="291"/>
      <c r="AR597" s="284">
        <f t="shared" si="1281"/>
        <v>33</v>
      </c>
      <c r="AS597" s="284">
        <f t="shared" si="1281"/>
        <v>372</v>
      </c>
      <c r="AT597" s="284">
        <f t="shared" si="1281"/>
        <v>19</v>
      </c>
      <c r="AU597" s="284">
        <f t="shared" si="1281"/>
        <v>57</v>
      </c>
      <c r="AV597" s="286">
        <f t="shared" si="1281"/>
        <v>0</v>
      </c>
      <c r="AW597" s="286">
        <f t="shared" si="1281"/>
        <v>0</v>
      </c>
      <c r="AX597" s="286">
        <f t="shared" si="1281"/>
        <v>112</v>
      </c>
      <c r="AY597" s="286">
        <f t="shared" si="1281"/>
        <v>133</v>
      </c>
      <c r="AZ597" s="286">
        <f t="shared" si="1281"/>
        <v>386</v>
      </c>
      <c r="BA597" s="286">
        <f t="shared" si="1281"/>
        <v>619</v>
      </c>
      <c r="BB597" s="151"/>
      <c r="BC597" s="287">
        <f t="shared" si="1282"/>
        <v>0</v>
      </c>
      <c r="BD597" s="287">
        <f t="shared" si="1282"/>
        <v>0</v>
      </c>
      <c r="BE597" s="284">
        <f t="shared" si="1282"/>
        <v>0</v>
      </c>
      <c r="BF597" s="284">
        <f t="shared" si="1282"/>
        <v>0</v>
      </c>
      <c r="BG597" s="284">
        <f t="shared" si="1282"/>
        <v>0</v>
      </c>
      <c r="BH597" s="333">
        <f t="shared" si="1282"/>
        <v>0</v>
      </c>
      <c r="BI597" s="333">
        <f t="shared" si="1282"/>
        <v>0</v>
      </c>
      <c r="BJ597" s="333">
        <f t="shared" si="1282"/>
        <v>0</v>
      </c>
      <c r="BK597" s="333">
        <f t="shared" si="1282"/>
        <v>0</v>
      </c>
      <c r="BL597" s="333">
        <f t="shared" si="1282"/>
        <v>0</v>
      </c>
      <c r="BM597" s="333">
        <f t="shared" si="1282"/>
        <v>0</v>
      </c>
      <c r="BN597" s="334">
        <f t="shared" si="1254"/>
        <v>5</v>
      </c>
      <c r="BO597" s="87">
        <f t="shared" si="1275"/>
        <v>2015</v>
      </c>
      <c r="BP597" s="87"/>
    </row>
    <row r="598" spans="1:68" s="35" customFormat="1" ht="10.5" customHeight="1" x14ac:dyDescent="0.2">
      <c r="A598" s="87" t="str">
        <f t="shared" si="1270"/>
        <v>2015-16E400000056</v>
      </c>
      <c r="B598" s="87" t="str">
        <f t="shared" si="1256"/>
        <v>Y59</v>
      </c>
      <c r="C598" s="87" t="str">
        <f t="shared" si="1257"/>
        <v>2015-16</v>
      </c>
      <c r="D598" s="35" t="s">
        <v>517</v>
      </c>
      <c r="E598" s="42"/>
      <c r="F598" s="86" t="str">
        <f t="shared" ref="F598:H613" si="1283">F597</f>
        <v>Y59</v>
      </c>
      <c r="G598" s="86" t="str">
        <f t="shared" si="1283"/>
        <v>E40000005</v>
      </c>
      <c r="H598" s="87" t="str">
        <f t="shared" si="1283"/>
        <v>South East</v>
      </c>
      <c r="I598" s="292">
        <f t="shared" si="1277"/>
        <v>402</v>
      </c>
      <c r="J598" s="292">
        <f t="shared" si="1277"/>
        <v>129</v>
      </c>
      <c r="K598" s="292">
        <f t="shared" si="1277"/>
        <v>72</v>
      </c>
      <c r="L598" s="292">
        <f t="shared" si="1277"/>
        <v>41</v>
      </c>
      <c r="M598" s="292"/>
      <c r="N598" s="292"/>
      <c r="O598" s="292"/>
      <c r="P598" s="292"/>
      <c r="Q598" s="292">
        <f t="shared" si="1278"/>
        <v>0</v>
      </c>
      <c r="R598" s="292">
        <f t="shared" si="1278"/>
        <v>0</v>
      </c>
      <c r="S598" s="292"/>
      <c r="T598" s="284">
        <f t="shared" si="1271"/>
        <v>0</v>
      </c>
      <c r="U598" s="285" t="s">
        <v>80</v>
      </c>
      <c r="V598" s="285" t="s">
        <v>80</v>
      </c>
      <c r="W598" s="285" t="s">
        <v>80</v>
      </c>
      <c r="X598" s="289">
        <f t="shared" si="1272"/>
        <v>0</v>
      </c>
      <c r="Y598" s="290" t="s">
        <v>80</v>
      </c>
      <c r="Z598" s="290" t="s">
        <v>80</v>
      </c>
      <c r="AA598" s="290" t="s">
        <v>80</v>
      </c>
      <c r="AB598" s="289">
        <f t="shared" si="1273"/>
        <v>0</v>
      </c>
      <c r="AC598" s="290" t="s">
        <v>80</v>
      </c>
      <c r="AD598" s="290" t="s">
        <v>80</v>
      </c>
      <c r="AE598" s="290" t="s">
        <v>80</v>
      </c>
      <c r="AF598" s="287">
        <f t="shared" si="1274"/>
        <v>0</v>
      </c>
      <c r="AG598" s="288" t="s">
        <v>80</v>
      </c>
      <c r="AH598" s="288" t="s">
        <v>80</v>
      </c>
      <c r="AI598" s="287">
        <f t="shared" si="1279"/>
        <v>0</v>
      </c>
      <c r="AJ598" s="284">
        <f t="shared" si="1279"/>
        <v>146</v>
      </c>
      <c r="AK598" s="284">
        <f t="shared" si="1279"/>
        <v>227</v>
      </c>
      <c r="AL598" s="284"/>
      <c r="AM598" s="284"/>
      <c r="AN598" s="284">
        <f t="shared" si="1280"/>
        <v>1383</v>
      </c>
      <c r="AO598" s="284">
        <f t="shared" si="1280"/>
        <v>1427</v>
      </c>
      <c r="AP598" s="291"/>
      <c r="AQ598" s="291"/>
      <c r="AR598" s="284">
        <f t="shared" ref="AR598:BA607" si="1284">SUMIFS(AR$729:AR$10135, $BN$729:$BN$10135, $BN598,$BO$729:$BO$10135, $BO598, $B$729:$B$10135, $B598)</f>
        <v>50</v>
      </c>
      <c r="AS598" s="284">
        <f t="shared" si="1284"/>
        <v>381</v>
      </c>
      <c r="AT598" s="284">
        <f t="shared" si="1284"/>
        <v>21</v>
      </c>
      <c r="AU598" s="284">
        <f t="shared" si="1284"/>
        <v>67</v>
      </c>
      <c r="AV598" s="286">
        <f t="shared" si="1284"/>
        <v>0</v>
      </c>
      <c r="AW598" s="286">
        <f t="shared" si="1284"/>
        <v>0</v>
      </c>
      <c r="AX598" s="286">
        <f t="shared" si="1284"/>
        <v>128</v>
      </c>
      <c r="AY598" s="286">
        <f t="shared" si="1284"/>
        <v>144</v>
      </c>
      <c r="AZ598" s="286">
        <f t="shared" si="1284"/>
        <v>367</v>
      </c>
      <c r="BA598" s="286">
        <f t="shared" si="1284"/>
        <v>566</v>
      </c>
      <c r="BB598" s="151"/>
      <c r="BC598" s="287">
        <f t="shared" ref="BC598:BM607" si="1285">SUMIFS(BC$729:BC$10135, $BN$729:$BN$10135, $BN598,$BO$729:$BO$10135, $BO598, $B$729:$B$10135, $B598)</f>
        <v>0</v>
      </c>
      <c r="BD598" s="287">
        <f t="shared" si="1285"/>
        <v>0</v>
      </c>
      <c r="BE598" s="284">
        <f t="shared" si="1285"/>
        <v>0</v>
      </c>
      <c r="BF598" s="284">
        <f t="shared" si="1285"/>
        <v>0</v>
      </c>
      <c r="BG598" s="284">
        <f t="shared" si="1285"/>
        <v>0</v>
      </c>
      <c r="BH598" s="333">
        <f t="shared" si="1285"/>
        <v>0</v>
      </c>
      <c r="BI598" s="333">
        <f t="shared" si="1285"/>
        <v>0</v>
      </c>
      <c r="BJ598" s="333">
        <f t="shared" si="1285"/>
        <v>0</v>
      </c>
      <c r="BK598" s="333">
        <f t="shared" si="1285"/>
        <v>0</v>
      </c>
      <c r="BL598" s="333">
        <f t="shared" si="1285"/>
        <v>0</v>
      </c>
      <c r="BM598" s="333">
        <f t="shared" si="1285"/>
        <v>0</v>
      </c>
      <c r="BN598" s="334">
        <f t="shared" si="1254"/>
        <v>6</v>
      </c>
      <c r="BO598" s="87">
        <f t="shared" si="1275"/>
        <v>2015</v>
      </c>
      <c r="BP598" s="87"/>
    </row>
    <row r="599" spans="1:68" s="35" customFormat="1" ht="10.5" customHeight="1" x14ac:dyDescent="0.2">
      <c r="A599" s="87" t="str">
        <f t="shared" si="1270"/>
        <v>2015-16E400000057</v>
      </c>
      <c r="B599" s="87" t="str">
        <f t="shared" si="1256"/>
        <v>Y59</v>
      </c>
      <c r="C599" s="87" t="str">
        <f t="shared" si="1257"/>
        <v>2015-16</v>
      </c>
      <c r="D599" s="35" t="s">
        <v>518</v>
      </c>
      <c r="E599" s="42"/>
      <c r="F599" s="86" t="str">
        <f t="shared" si="1283"/>
        <v>Y59</v>
      </c>
      <c r="G599" s="86" t="str">
        <f t="shared" si="1283"/>
        <v>E40000005</v>
      </c>
      <c r="H599" s="87" t="str">
        <f t="shared" si="1283"/>
        <v>South East</v>
      </c>
      <c r="I599" s="292">
        <f t="shared" si="1277"/>
        <v>394</v>
      </c>
      <c r="J599" s="292">
        <f t="shared" si="1277"/>
        <v>108</v>
      </c>
      <c r="K599" s="292">
        <f t="shared" si="1277"/>
        <v>67</v>
      </c>
      <c r="L599" s="292">
        <f t="shared" si="1277"/>
        <v>28</v>
      </c>
      <c r="M599" s="292"/>
      <c r="N599" s="292"/>
      <c r="O599" s="292"/>
      <c r="P599" s="292"/>
      <c r="Q599" s="292">
        <f t="shared" si="1278"/>
        <v>0</v>
      </c>
      <c r="R599" s="292">
        <f t="shared" si="1278"/>
        <v>0</v>
      </c>
      <c r="S599" s="292"/>
      <c r="T599" s="284">
        <f t="shared" si="1271"/>
        <v>0</v>
      </c>
      <c r="U599" s="285" t="s">
        <v>80</v>
      </c>
      <c r="V599" s="285" t="s">
        <v>80</v>
      </c>
      <c r="W599" s="285" t="s">
        <v>80</v>
      </c>
      <c r="X599" s="289">
        <f t="shared" si="1272"/>
        <v>0</v>
      </c>
      <c r="Y599" s="290" t="s">
        <v>80</v>
      </c>
      <c r="Z599" s="290" t="s">
        <v>80</v>
      </c>
      <c r="AA599" s="290" t="s">
        <v>80</v>
      </c>
      <c r="AB599" s="289">
        <f t="shared" si="1273"/>
        <v>0</v>
      </c>
      <c r="AC599" s="290" t="s">
        <v>80</v>
      </c>
      <c r="AD599" s="290" t="s">
        <v>80</v>
      </c>
      <c r="AE599" s="290" t="s">
        <v>80</v>
      </c>
      <c r="AF599" s="287">
        <f t="shared" si="1274"/>
        <v>0</v>
      </c>
      <c r="AG599" s="288" t="s">
        <v>80</v>
      </c>
      <c r="AH599" s="288" t="s">
        <v>80</v>
      </c>
      <c r="AI599" s="287">
        <f t="shared" si="1279"/>
        <v>0</v>
      </c>
      <c r="AJ599" s="284">
        <f t="shared" si="1279"/>
        <v>139</v>
      </c>
      <c r="AK599" s="284">
        <f t="shared" si="1279"/>
        <v>219</v>
      </c>
      <c r="AL599" s="284"/>
      <c r="AM599" s="284"/>
      <c r="AN599" s="284">
        <f t="shared" si="1280"/>
        <v>1484</v>
      </c>
      <c r="AO599" s="284">
        <f t="shared" si="1280"/>
        <v>1526</v>
      </c>
      <c r="AP599" s="291"/>
      <c r="AQ599" s="291"/>
      <c r="AR599" s="284">
        <f t="shared" si="1284"/>
        <v>45</v>
      </c>
      <c r="AS599" s="284">
        <f t="shared" si="1284"/>
        <v>355</v>
      </c>
      <c r="AT599" s="284">
        <f t="shared" si="1284"/>
        <v>16</v>
      </c>
      <c r="AU599" s="284">
        <f t="shared" si="1284"/>
        <v>59</v>
      </c>
      <c r="AV599" s="286">
        <f t="shared" si="1284"/>
        <v>0</v>
      </c>
      <c r="AW599" s="286">
        <f t="shared" si="1284"/>
        <v>0</v>
      </c>
      <c r="AX599" s="286">
        <f t="shared" si="1284"/>
        <v>103</v>
      </c>
      <c r="AY599" s="286">
        <f t="shared" si="1284"/>
        <v>106</v>
      </c>
      <c r="AZ599" s="286">
        <f t="shared" si="1284"/>
        <v>383</v>
      </c>
      <c r="BA599" s="286">
        <f t="shared" si="1284"/>
        <v>615</v>
      </c>
      <c r="BB599" s="151"/>
      <c r="BC599" s="287">
        <f t="shared" si="1285"/>
        <v>0</v>
      </c>
      <c r="BD599" s="287">
        <f t="shared" si="1285"/>
        <v>0</v>
      </c>
      <c r="BE599" s="284">
        <f t="shared" si="1285"/>
        <v>0</v>
      </c>
      <c r="BF599" s="284">
        <f t="shared" si="1285"/>
        <v>0</v>
      </c>
      <c r="BG599" s="284">
        <f t="shared" si="1285"/>
        <v>0</v>
      </c>
      <c r="BH599" s="333">
        <f t="shared" si="1285"/>
        <v>0</v>
      </c>
      <c r="BI599" s="333">
        <f t="shared" si="1285"/>
        <v>0</v>
      </c>
      <c r="BJ599" s="333">
        <f t="shared" si="1285"/>
        <v>0</v>
      </c>
      <c r="BK599" s="333">
        <f t="shared" si="1285"/>
        <v>0</v>
      </c>
      <c r="BL599" s="333">
        <f t="shared" si="1285"/>
        <v>0</v>
      </c>
      <c r="BM599" s="333">
        <f t="shared" si="1285"/>
        <v>0</v>
      </c>
      <c r="BN599" s="334">
        <f t="shared" si="1254"/>
        <v>7</v>
      </c>
      <c r="BO599" s="87">
        <f t="shared" si="1275"/>
        <v>2015</v>
      </c>
      <c r="BP599" s="87"/>
    </row>
    <row r="600" spans="1:68" s="35" customFormat="1" ht="10.5" customHeight="1" x14ac:dyDescent="0.2">
      <c r="A600" s="87" t="str">
        <f t="shared" si="1270"/>
        <v>2015-16E400000058</v>
      </c>
      <c r="B600" s="87" t="str">
        <f t="shared" si="1256"/>
        <v>Y59</v>
      </c>
      <c r="C600" s="87" t="str">
        <f t="shared" si="1257"/>
        <v>2015-16</v>
      </c>
      <c r="D600" s="35" t="s">
        <v>519</v>
      </c>
      <c r="E600" s="42"/>
      <c r="F600" s="86" t="str">
        <f t="shared" si="1283"/>
        <v>Y59</v>
      </c>
      <c r="G600" s="86" t="str">
        <f t="shared" si="1283"/>
        <v>E40000005</v>
      </c>
      <c r="H600" s="87" t="str">
        <f t="shared" si="1283"/>
        <v>South East</v>
      </c>
      <c r="I600" s="292">
        <f t="shared" si="1277"/>
        <v>372</v>
      </c>
      <c r="J600" s="292">
        <f t="shared" si="1277"/>
        <v>89</v>
      </c>
      <c r="K600" s="292">
        <f t="shared" si="1277"/>
        <v>56</v>
      </c>
      <c r="L600" s="292">
        <f t="shared" si="1277"/>
        <v>23</v>
      </c>
      <c r="M600" s="292"/>
      <c r="N600" s="292"/>
      <c r="O600" s="292"/>
      <c r="P600" s="292"/>
      <c r="Q600" s="292">
        <f t="shared" si="1278"/>
        <v>0</v>
      </c>
      <c r="R600" s="292">
        <f t="shared" si="1278"/>
        <v>0</v>
      </c>
      <c r="S600" s="292"/>
      <c r="T600" s="284">
        <f t="shared" si="1271"/>
        <v>0</v>
      </c>
      <c r="U600" s="285" t="s">
        <v>80</v>
      </c>
      <c r="V600" s="285" t="s">
        <v>80</v>
      </c>
      <c r="W600" s="285" t="s">
        <v>80</v>
      </c>
      <c r="X600" s="289">
        <f t="shared" si="1272"/>
        <v>0</v>
      </c>
      <c r="Y600" s="290" t="s">
        <v>80</v>
      </c>
      <c r="Z600" s="290" t="s">
        <v>80</v>
      </c>
      <c r="AA600" s="290" t="s">
        <v>80</v>
      </c>
      <c r="AB600" s="289">
        <f t="shared" si="1273"/>
        <v>0</v>
      </c>
      <c r="AC600" s="290" t="s">
        <v>80</v>
      </c>
      <c r="AD600" s="290" t="s">
        <v>80</v>
      </c>
      <c r="AE600" s="290" t="s">
        <v>80</v>
      </c>
      <c r="AF600" s="287">
        <f t="shared" si="1274"/>
        <v>0</v>
      </c>
      <c r="AG600" s="288" t="s">
        <v>80</v>
      </c>
      <c r="AH600" s="288" t="s">
        <v>80</v>
      </c>
      <c r="AI600" s="287">
        <f t="shared" si="1279"/>
        <v>0</v>
      </c>
      <c r="AJ600" s="284">
        <f t="shared" si="1279"/>
        <v>168</v>
      </c>
      <c r="AK600" s="284">
        <f t="shared" si="1279"/>
        <v>257</v>
      </c>
      <c r="AL600" s="284"/>
      <c r="AM600" s="284"/>
      <c r="AN600" s="284">
        <f t="shared" si="1280"/>
        <v>1285</v>
      </c>
      <c r="AO600" s="284">
        <f t="shared" si="1280"/>
        <v>1341</v>
      </c>
      <c r="AP600" s="291"/>
      <c r="AQ600" s="291"/>
      <c r="AR600" s="284">
        <f t="shared" si="1284"/>
        <v>35</v>
      </c>
      <c r="AS600" s="284">
        <f t="shared" si="1284"/>
        <v>339</v>
      </c>
      <c r="AT600" s="284">
        <f t="shared" si="1284"/>
        <v>13</v>
      </c>
      <c r="AU600" s="284">
        <f t="shared" si="1284"/>
        <v>47</v>
      </c>
      <c r="AV600" s="286">
        <f t="shared" si="1284"/>
        <v>0</v>
      </c>
      <c r="AW600" s="286">
        <f t="shared" si="1284"/>
        <v>0</v>
      </c>
      <c r="AX600" s="286">
        <f t="shared" si="1284"/>
        <v>105</v>
      </c>
      <c r="AY600" s="286">
        <f t="shared" si="1284"/>
        <v>117</v>
      </c>
      <c r="AZ600" s="286">
        <f t="shared" si="1284"/>
        <v>375</v>
      </c>
      <c r="BA600" s="286">
        <f t="shared" si="1284"/>
        <v>578</v>
      </c>
      <c r="BB600" s="151"/>
      <c r="BC600" s="287">
        <f t="shared" si="1285"/>
        <v>0</v>
      </c>
      <c r="BD600" s="287">
        <f t="shared" si="1285"/>
        <v>0</v>
      </c>
      <c r="BE600" s="284">
        <f t="shared" si="1285"/>
        <v>0</v>
      </c>
      <c r="BF600" s="284">
        <f t="shared" si="1285"/>
        <v>0</v>
      </c>
      <c r="BG600" s="284">
        <f t="shared" si="1285"/>
        <v>0</v>
      </c>
      <c r="BH600" s="333">
        <f t="shared" si="1285"/>
        <v>0</v>
      </c>
      <c r="BI600" s="333">
        <f t="shared" si="1285"/>
        <v>0</v>
      </c>
      <c r="BJ600" s="333">
        <f t="shared" si="1285"/>
        <v>0</v>
      </c>
      <c r="BK600" s="333">
        <f t="shared" si="1285"/>
        <v>0</v>
      </c>
      <c r="BL600" s="333">
        <f t="shared" si="1285"/>
        <v>0</v>
      </c>
      <c r="BM600" s="333">
        <f t="shared" si="1285"/>
        <v>0</v>
      </c>
      <c r="BN600" s="334">
        <f t="shared" si="1254"/>
        <v>8</v>
      </c>
      <c r="BO600" s="87">
        <f t="shared" si="1275"/>
        <v>2015</v>
      </c>
      <c r="BP600" s="87"/>
    </row>
    <row r="601" spans="1:68" s="35" customFormat="1" ht="10.5" customHeight="1" x14ac:dyDescent="0.2">
      <c r="A601" s="87" t="str">
        <f t="shared" si="1270"/>
        <v>2015-16E400000059</v>
      </c>
      <c r="B601" s="87" t="str">
        <f t="shared" si="1256"/>
        <v>Y59</v>
      </c>
      <c r="C601" s="87" t="str">
        <f t="shared" si="1257"/>
        <v>2015-16</v>
      </c>
      <c r="D601" s="35" t="s">
        <v>520</v>
      </c>
      <c r="E601" s="42"/>
      <c r="F601" s="86" t="str">
        <f t="shared" si="1283"/>
        <v>Y59</v>
      </c>
      <c r="G601" s="86" t="str">
        <f t="shared" si="1283"/>
        <v>E40000005</v>
      </c>
      <c r="H601" s="87" t="str">
        <f t="shared" si="1283"/>
        <v>South East</v>
      </c>
      <c r="I601" s="292">
        <f t="shared" si="1277"/>
        <v>365</v>
      </c>
      <c r="J601" s="292">
        <f t="shared" si="1277"/>
        <v>80</v>
      </c>
      <c r="K601" s="292">
        <f t="shared" si="1277"/>
        <v>68</v>
      </c>
      <c r="L601" s="292">
        <f t="shared" si="1277"/>
        <v>25</v>
      </c>
      <c r="M601" s="292"/>
      <c r="N601" s="292"/>
      <c r="O601" s="292"/>
      <c r="P601" s="292"/>
      <c r="Q601" s="292">
        <f t="shared" si="1278"/>
        <v>0</v>
      </c>
      <c r="R601" s="292">
        <f t="shared" si="1278"/>
        <v>0</v>
      </c>
      <c r="S601" s="292"/>
      <c r="T601" s="284">
        <f t="shared" si="1271"/>
        <v>0</v>
      </c>
      <c r="U601" s="285" t="s">
        <v>80</v>
      </c>
      <c r="V601" s="285" t="s">
        <v>80</v>
      </c>
      <c r="W601" s="285" t="s">
        <v>80</v>
      </c>
      <c r="X601" s="289">
        <f t="shared" si="1272"/>
        <v>0</v>
      </c>
      <c r="Y601" s="290" t="s">
        <v>80</v>
      </c>
      <c r="Z601" s="290" t="s">
        <v>80</v>
      </c>
      <c r="AA601" s="290" t="s">
        <v>80</v>
      </c>
      <c r="AB601" s="289">
        <f t="shared" si="1273"/>
        <v>0</v>
      </c>
      <c r="AC601" s="290" t="s">
        <v>80</v>
      </c>
      <c r="AD601" s="290" t="s">
        <v>80</v>
      </c>
      <c r="AE601" s="290" t="s">
        <v>80</v>
      </c>
      <c r="AF601" s="287">
        <f t="shared" si="1274"/>
        <v>0</v>
      </c>
      <c r="AG601" s="288" t="s">
        <v>80</v>
      </c>
      <c r="AH601" s="288" t="s">
        <v>80</v>
      </c>
      <c r="AI601" s="287">
        <f t="shared" si="1279"/>
        <v>0</v>
      </c>
      <c r="AJ601" s="284">
        <f t="shared" si="1279"/>
        <v>154</v>
      </c>
      <c r="AK601" s="284">
        <f t="shared" si="1279"/>
        <v>217</v>
      </c>
      <c r="AL601" s="284"/>
      <c r="AM601" s="284"/>
      <c r="AN601" s="284">
        <f t="shared" si="1280"/>
        <v>1233</v>
      </c>
      <c r="AO601" s="284">
        <f t="shared" si="1280"/>
        <v>1273</v>
      </c>
      <c r="AP601" s="291"/>
      <c r="AQ601" s="291"/>
      <c r="AR601" s="284">
        <f t="shared" si="1284"/>
        <v>34</v>
      </c>
      <c r="AS601" s="284">
        <f t="shared" si="1284"/>
        <v>339</v>
      </c>
      <c r="AT601" s="284">
        <f t="shared" si="1284"/>
        <v>11</v>
      </c>
      <c r="AU601" s="284">
        <f t="shared" si="1284"/>
        <v>54</v>
      </c>
      <c r="AV601" s="286">
        <f t="shared" si="1284"/>
        <v>0</v>
      </c>
      <c r="AW601" s="286">
        <f t="shared" si="1284"/>
        <v>0</v>
      </c>
      <c r="AX601" s="286">
        <f t="shared" si="1284"/>
        <v>99</v>
      </c>
      <c r="AY601" s="286">
        <f t="shared" si="1284"/>
        <v>109</v>
      </c>
      <c r="AZ601" s="286">
        <f t="shared" si="1284"/>
        <v>320</v>
      </c>
      <c r="BA601" s="286">
        <f t="shared" si="1284"/>
        <v>525</v>
      </c>
      <c r="BB601" s="151"/>
      <c r="BC601" s="287">
        <f t="shared" si="1285"/>
        <v>0</v>
      </c>
      <c r="BD601" s="287">
        <f t="shared" si="1285"/>
        <v>0</v>
      </c>
      <c r="BE601" s="284">
        <f t="shared" si="1285"/>
        <v>0</v>
      </c>
      <c r="BF601" s="284">
        <f t="shared" si="1285"/>
        <v>0</v>
      </c>
      <c r="BG601" s="284">
        <f t="shared" si="1285"/>
        <v>0</v>
      </c>
      <c r="BH601" s="333">
        <f t="shared" si="1285"/>
        <v>0</v>
      </c>
      <c r="BI601" s="333">
        <f t="shared" si="1285"/>
        <v>0</v>
      </c>
      <c r="BJ601" s="333">
        <f t="shared" si="1285"/>
        <v>0</v>
      </c>
      <c r="BK601" s="333">
        <f t="shared" si="1285"/>
        <v>0</v>
      </c>
      <c r="BL601" s="333">
        <f t="shared" si="1285"/>
        <v>0</v>
      </c>
      <c r="BM601" s="333">
        <f t="shared" si="1285"/>
        <v>0</v>
      </c>
      <c r="BN601" s="334">
        <f t="shared" si="1254"/>
        <v>9</v>
      </c>
      <c r="BO601" s="87">
        <f t="shared" si="1275"/>
        <v>2015</v>
      </c>
      <c r="BP601" s="87"/>
    </row>
    <row r="602" spans="1:68" s="35" customFormat="1" ht="10.5" customHeight="1" x14ac:dyDescent="0.2">
      <c r="A602" s="87" t="str">
        <f t="shared" si="1270"/>
        <v>2015-16E4000000510</v>
      </c>
      <c r="B602" s="87" t="str">
        <f t="shared" si="1256"/>
        <v>Y59</v>
      </c>
      <c r="C602" s="87" t="str">
        <f t="shared" si="1257"/>
        <v>2015-16</v>
      </c>
      <c r="D602" s="35" t="s">
        <v>521</v>
      </c>
      <c r="E602" s="42"/>
      <c r="F602" s="86" t="str">
        <f t="shared" si="1283"/>
        <v>Y59</v>
      </c>
      <c r="G602" s="86" t="str">
        <f t="shared" si="1283"/>
        <v>E40000005</v>
      </c>
      <c r="H602" s="87" t="str">
        <f t="shared" si="1283"/>
        <v>South East</v>
      </c>
      <c r="I602" s="292">
        <f t="shared" si="1277"/>
        <v>414</v>
      </c>
      <c r="J602" s="292">
        <f t="shared" si="1277"/>
        <v>127</v>
      </c>
      <c r="K602" s="292">
        <f t="shared" si="1277"/>
        <v>70</v>
      </c>
      <c r="L602" s="292">
        <f t="shared" si="1277"/>
        <v>38</v>
      </c>
      <c r="M602" s="292"/>
      <c r="N602" s="292"/>
      <c r="O602" s="292"/>
      <c r="P602" s="292"/>
      <c r="Q602" s="292">
        <f t="shared" si="1278"/>
        <v>0</v>
      </c>
      <c r="R602" s="292">
        <f t="shared" si="1278"/>
        <v>0</v>
      </c>
      <c r="S602" s="292"/>
      <c r="T602" s="284">
        <f t="shared" si="1271"/>
        <v>0</v>
      </c>
      <c r="U602" s="285" t="s">
        <v>80</v>
      </c>
      <c r="V602" s="285" t="s">
        <v>80</v>
      </c>
      <c r="W602" s="285" t="s">
        <v>80</v>
      </c>
      <c r="X602" s="289">
        <f t="shared" si="1272"/>
        <v>0</v>
      </c>
      <c r="Y602" s="290" t="s">
        <v>80</v>
      </c>
      <c r="Z602" s="290" t="s">
        <v>80</v>
      </c>
      <c r="AA602" s="290" t="s">
        <v>80</v>
      </c>
      <c r="AB602" s="289">
        <f t="shared" si="1273"/>
        <v>0</v>
      </c>
      <c r="AC602" s="290" t="s">
        <v>80</v>
      </c>
      <c r="AD602" s="290" t="s">
        <v>80</v>
      </c>
      <c r="AE602" s="290" t="s">
        <v>80</v>
      </c>
      <c r="AF602" s="287">
        <f t="shared" si="1274"/>
        <v>0</v>
      </c>
      <c r="AG602" s="288" t="s">
        <v>80</v>
      </c>
      <c r="AH602" s="288" t="s">
        <v>80</v>
      </c>
      <c r="AI602" s="287">
        <f t="shared" si="1279"/>
        <v>0</v>
      </c>
      <c r="AJ602" s="284">
        <f t="shared" si="1279"/>
        <v>159</v>
      </c>
      <c r="AK602" s="284">
        <f t="shared" si="1279"/>
        <v>218</v>
      </c>
      <c r="AL602" s="284"/>
      <c r="AM602" s="284"/>
      <c r="AN602" s="284">
        <f t="shared" si="1280"/>
        <v>1221</v>
      </c>
      <c r="AO602" s="284">
        <f t="shared" si="1280"/>
        <v>1249</v>
      </c>
      <c r="AP602" s="291"/>
      <c r="AQ602" s="291"/>
      <c r="AR602" s="284">
        <f t="shared" si="1284"/>
        <v>32</v>
      </c>
      <c r="AS602" s="284">
        <f t="shared" si="1284"/>
        <v>383</v>
      </c>
      <c r="AT602" s="284">
        <f t="shared" si="1284"/>
        <v>13</v>
      </c>
      <c r="AU602" s="284">
        <f t="shared" si="1284"/>
        <v>64</v>
      </c>
      <c r="AV602" s="286">
        <f t="shared" si="1284"/>
        <v>0</v>
      </c>
      <c r="AW602" s="286">
        <f t="shared" si="1284"/>
        <v>0</v>
      </c>
      <c r="AX602" s="286">
        <f t="shared" si="1284"/>
        <v>99</v>
      </c>
      <c r="AY602" s="286">
        <f t="shared" si="1284"/>
        <v>110</v>
      </c>
      <c r="AZ602" s="286">
        <f t="shared" si="1284"/>
        <v>329</v>
      </c>
      <c r="BA602" s="286">
        <f t="shared" si="1284"/>
        <v>526</v>
      </c>
      <c r="BB602" s="151"/>
      <c r="BC602" s="287">
        <f t="shared" si="1285"/>
        <v>0</v>
      </c>
      <c r="BD602" s="287">
        <f t="shared" si="1285"/>
        <v>0</v>
      </c>
      <c r="BE602" s="284">
        <f t="shared" si="1285"/>
        <v>0</v>
      </c>
      <c r="BF602" s="284">
        <f t="shared" si="1285"/>
        <v>0</v>
      </c>
      <c r="BG602" s="284">
        <f t="shared" si="1285"/>
        <v>0</v>
      </c>
      <c r="BH602" s="333">
        <f t="shared" si="1285"/>
        <v>0</v>
      </c>
      <c r="BI602" s="333">
        <f t="shared" si="1285"/>
        <v>0</v>
      </c>
      <c r="BJ602" s="333">
        <f t="shared" si="1285"/>
        <v>0</v>
      </c>
      <c r="BK602" s="333">
        <f t="shared" si="1285"/>
        <v>0</v>
      </c>
      <c r="BL602" s="333">
        <f t="shared" si="1285"/>
        <v>0</v>
      </c>
      <c r="BM602" s="333">
        <f t="shared" si="1285"/>
        <v>0</v>
      </c>
      <c r="BN602" s="334">
        <f t="shared" si="1254"/>
        <v>10</v>
      </c>
      <c r="BO602" s="87">
        <f t="shared" si="1275"/>
        <v>2015</v>
      </c>
      <c r="BP602" s="87"/>
    </row>
    <row r="603" spans="1:68" s="35" customFormat="1" ht="10.5" customHeight="1" x14ac:dyDescent="0.2">
      <c r="A603" s="87" t="str">
        <f t="shared" si="1270"/>
        <v>2015-16E4000000511</v>
      </c>
      <c r="B603" s="87" t="str">
        <f t="shared" si="1256"/>
        <v>Y59</v>
      </c>
      <c r="C603" s="87" t="str">
        <f t="shared" si="1257"/>
        <v>2015-16</v>
      </c>
      <c r="D603" s="35" t="s">
        <v>522</v>
      </c>
      <c r="E603" s="42"/>
      <c r="F603" s="86" t="str">
        <f t="shared" si="1283"/>
        <v>Y59</v>
      </c>
      <c r="G603" s="86" t="str">
        <f t="shared" si="1283"/>
        <v>E40000005</v>
      </c>
      <c r="H603" s="87" t="str">
        <f t="shared" si="1283"/>
        <v>South East</v>
      </c>
      <c r="I603" s="292">
        <f t="shared" si="1277"/>
        <v>335</v>
      </c>
      <c r="J603" s="292">
        <f t="shared" si="1277"/>
        <v>92</v>
      </c>
      <c r="K603" s="292">
        <f t="shared" si="1277"/>
        <v>54</v>
      </c>
      <c r="L603" s="292">
        <f t="shared" si="1277"/>
        <v>27</v>
      </c>
      <c r="M603" s="292"/>
      <c r="N603" s="292"/>
      <c r="O603" s="292"/>
      <c r="P603" s="292"/>
      <c r="Q603" s="292">
        <f t="shared" si="1278"/>
        <v>0</v>
      </c>
      <c r="R603" s="292">
        <f t="shared" si="1278"/>
        <v>0</v>
      </c>
      <c r="S603" s="292"/>
      <c r="T603" s="284">
        <f t="shared" si="1271"/>
        <v>0</v>
      </c>
      <c r="U603" s="285" t="s">
        <v>80</v>
      </c>
      <c r="V603" s="285" t="s">
        <v>80</v>
      </c>
      <c r="W603" s="285" t="s">
        <v>80</v>
      </c>
      <c r="X603" s="289">
        <f t="shared" si="1272"/>
        <v>0</v>
      </c>
      <c r="Y603" s="290" t="s">
        <v>80</v>
      </c>
      <c r="Z603" s="290" t="s">
        <v>80</v>
      </c>
      <c r="AA603" s="290" t="s">
        <v>80</v>
      </c>
      <c r="AB603" s="289">
        <f t="shared" si="1273"/>
        <v>0</v>
      </c>
      <c r="AC603" s="290" t="s">
        <v>80</v>
      </c>
      <c r="AD603" s="290" t="s">
        <v>80</v>
      </c>
      <c r="AE603" s="290" t="s">
        <v>80</v>
      </c>
      <c r="AF603" s="287">
        <f t="shared" si="1274"/>
        <v>0</v>
      </c>
      <c r="AG603" s="288" t="s">
        <v>80</v>
      </c>
      <c r="AH603" s="288" t="s">
        <v>80</v>
      </c>
      <c r="AI603" s="287">
        <f t="shared" si="1279"/>
        <v>0</v>
      </c>
      <c r="AJ603" s="284">
        <f t="shared" si="1279"/>
        <v>146</v>
      </c>
      <c r="AK603" s="284">
        <f t="shared" si="1279"/>
        <v>207</v>
      </c>
      <c r="AL603" s="284"/>
      <c r="AM603" s="284"/>
      <c r="AN603" s="284">
        <f t="shared" si="1280"/>
        <v>1216</v>
      </c>
      <c r="AO603" s="284">
        <f t="shared" si="1280"/>
        <v>1245</v>
      </c>
      <c r="AP603" s="291"/>
      <c r="AQ603" s="291"/>
      <c r="AR603" s="284">
        <f t="shared" si="1284"/>
        <v>39</v>
      </c>
      <c r="AS603" s="284">
        <f t="shared" si="1284"/>
        <v>307</v>
      </c>
      <c r="AT603" s="284">
        <f t="shared" si="1284"/>
        <v>17</v>
      </c>
      <c r="AU603" s="284">
        <f t="shared" si="1284"/>
        <v>49</v>
      </c>
      <c r="AV603" s="286">
        <f t="shared" si="1284"/>
        <v>0</v>
      </c>
      <c r="AW603" s="286">
        <f t="shared" si="1284"/>
        <v>0</v>
      </c>
      <c r="AX603" s="286">
        <f t="shared" si="1284"/>
        <v>128</v>
      </c>
      <c r="AY603" s="286">
        <f t="shared" si="1284"/>
        <v>141</v>
      </c>
      <c r="AZ603" s="286">
        <f t="shared" si="1284"/>
        <v>351</v>
      </c>
      <c r="BA603" s="286">
        <f t="shared" si="1284"/>
        <v>534</v>
      </c>
      <c r="BB603" s="151"/>
      <c r="BC603" s="287">
        <f t="shared" si="1285"/>
        <v>0</v>
      </c>
      <c r="BD603" s="287">
        <f t="shared" si="1285"/>
        <v>0</v>
      </c>
      <c r="BE603" s="284">
        <f t="shared" si="1285"/>
        <v>0</v>
      </c>
      <c r="BF603" s="284">
        <f t="shared" si="1285"/>
        <v>0</v>
      </c>
      <c r="BG603" s="284">
        <f t="shared" si="1285"/>
        <v>0</v>
      </c>
      <c r="BH603" s="333">
        <f t="shared" si="1285"/>
        <v>0</v>
      </c>
      <c r="BI603" s="333">
        <f t="shared" si="1285"/>
        <v>0</v>
      </c>
      <c r="BJ603" s="333">
        <f t="shared" si="1285"/>
        <v>0</v>
      </c>
      <c r="BK603" s="333">
        <f t="shared" si="1285"/>
        <v>0</v>
      </c>
      <c r="BL603" s="333">
        <f t="shared" si="1285"/>
        <v>0</v>
      </c>
      <c r="BM603" s="333">
        <f t="shared" si="1285"/>
        <v>0</v>
      </c>
      <c r="BN603" s="334">
        <f t="shared" si="1254"/>
        <v>11</v>
      </c>
      <c r="BO603" s="87">
        <f t="shared" si="1275"/>
        <v>2015</v>
      </c>
      <c r="BP603" s="87"/>
    </row>
    <row r="604" spans="1:68" s="35" customFormat="1" ht="10.5" customHeight="1" x14ac:dyDescent="0.2">
      <c r="A604" s="87" t="str">
        <f t="shared" si="1270"/>
        <v>2015-16E4000000512</v>
      </c>
      <c r="B604" s="87" t="str">
        <f t="shared" si="1256"/>
        <v>Y59</v>
      </c>
      <c r="C604" s="87" t="str">
        <f t="shared" si="1257"/>
        <v>2015-16</v>
      </c>
      <c r="D604" s="35" t="s">
        <v>523</v>
      </c>
      <c r="E604" s="42"/>
      <c r="F604" s="86" t="str">
        <f t="shared" si="1283"/>
        <v>Y59</v>
      </c>
      <c r="G604" s="86" t="str">
        <f t="shared" si="1283"/>
        <v>E40000005</v>
      </c>
      <c r="H604" s="87" t="str">
        <f t="shared" si="1283"/>
        <v>South East</v>
      </c>
      <c r="I604" s="292">
        <f t="shared" si="1277"/>
        <v>406</v>
      </c>
      <c r="J604" s="292">
        <f t="shared" si="1277"/>
        <v>124</v>
      </c>
      <c r="K604" s="292">
        <f t="shared" si="1277"/>
        <v>93</v>
      </c>
      <c r="L604" s="292">
        <f t="shared" si="1277"/>
        <v>40</v>
      </c>
      <c r="M604" s="292"/>
      <c r="N604" s="292"/>
      <c r="O604" s="292"/>
      <c r="P604" s="292"/>
      <c r="Q604" s="292">
        <f t="shared" si="1278"/>
        <v>0</v>
      </c>
      <c r="R604" s="292">
        <f t="shared" si="1278"/>
        <v>0</v>
      </c>
      <c r="S604" s="292"/>
      <c r="T604" s="284">
        <f t="shared" si="1271"/>
        <v>0</v>
      </c>
      <c r="U604" s="285" t="s">
        <v>80</v>
      </c>
      <c r="V604" s="285" t="s">
        <v>80</v>
      </c>
      <c r="W604" s="285" t="s">
        <v>80</v>
      </c>
      <c r="X604" s="289">
        <f t="shared" si="1272"/>
        <v>0</v>
      </c>
      <c r="Y604" s="290" t="s">
        <v>80</v>
      </c>
      <c r="Z604" s="290" t="s">
        <v>80</v>
      </c>
      <c r="AA604" s="290" t="s">
        <v>80</v>
      </c>
      <c r="AB604" s="289">
        <f t="shared" si="1273"/>
        <v>0</v>
      </c>
      <c r="AC604" s="290" t="s">
        <v>80</v>
      </c>
      <c r="AD604" s="290" t="s">
        <v>80</v>
      </c>
      <c r="AE604" s="290" t="s">
        <v>80</v>
      </c>
      <c r="AF604" s="287">
        <f t="shared" si="1274"/>
        <v>0</v>
      </c>
      <c r="AG604" s="288" t="s">
        <v>80</v>
      </c>
      <c r="AH604" s="288" t="s">
        <v>80</v>
      </c>
      <c r="AI604" s="287">
        <f t="shared" si="1279"/>
        <v>0</v>
      </c>
      <c r="AJ604" s="284">
        <f t="shared" si="1279"/>
        <v>155</v>
      </c>
      <c r="AK604" s="284">
        <f t="shared" si="1279"/>
        <v>223</v>
      </c>
      <c r="AL604" s="284"/>
      <c r="AM604" s="284"/>
      <c r="AN604" s="284">
        <f t="shared" si="1280"/>
        <v>1265</v>
      </c>
      <c r="AO604" s="284">
        <f t="shared" si="1280"/>
        <v>1298</v>
      </c>
      <c r="AP604" s="291"/>
      <c r="AQ604" s="291"/>
      <c r="AR604" s="284">
        <f t="shared" si="1284"/>
        <v>39</v>
      </c>
      <c r="AS604" s="284">
        <f t="shared" si="1284"/>
        <v>382</v>
      </c>
      <c r="AT604" s="284">
        <f t="shared" si="1284"/>
        <v>23</v>
      </c>
      <c r="AU604" s="284">
        <f t="shared" si="1284"/>
        <v>82</v>
      </c>
      <c r="AV604" s="286">
        <f t="shared" si="1284"/>
        <v>0</v>
      </c>
      <c r="AW604" s="286">
        <f t="shared" si="1284"/>
        <v>0</v>
      </c>
      <c r="AX604" s="286">
        <f t="shared" si="1284"/>
        <v>133</v>
      </c>
      <c r="AY604" s="286">
        <f t="shared" si="1284"/>
        <v>144</v>
      </c>
      <c r="AZ604" s="286">
        <f t="shared" si="1284"/>
        <v>333</v>
      </c>
      <c r="BA604" s="286">
        <f t="shared" si="1284"/>
        <v>512</v>
      </c>
      <c r="BB604" s="151"/>
      <c r="BC604" s="287">
        <f t="shared" si="1285"/>
        <v>0</v>
      </c>
      <c r="BD604" s="287">
        <f t="shared" si="1285"/>
        <v>0</v>
      </c>
      <c r="BE604" s="284">
        <f t="shared" si="1285"/>
        <v>0</v>
      </c>
      <c r="BF604" s="284">
        <f t="shared" si="1285"/>
        <v>0</v>
      </c>
      <c r="BG604" s="284">
        <f t="shared" si="1285"/>
        <v>0</v>
      </c>
      <c r="BH604" s="333">
        <f t="shared" si="1285"/>
        <v>0</v>
      </c>
      <c r="BI604" s="333">
        <f t="shared" si="1285"/>
        <v>0</v>
      </c>
      <c r="BJ604" s="333">
        <f t="shared" si="1285"/>
        <v>0</v>
      </c>
      <c r="BK604" s="333">
        <f t="shared" si="1285"/>
        <v>0</v>
      </c>
      <c r="BL604" s="333">
        <f t="shared" si="1285"/>
        <v>0</v>
      </c>
      <c r="BM604" s="333">
        <f t="shared" si="1285"/>
        <v>0</v>
      </c>
      <c r="BN604" s="334">
        <f t="shared" si="1254"/>
        <v>12</v>
      </c>
      <c r="BO604" s="87">
        <f t="shared" si="1275"/>
        <v>2015</v>
      </c>
      <c r="BP604" s="87"/>
    </row>
    <row r="605" spans="1:68" s="35" customFormat="1" ht="10.5" customHeight="1" x14ac:dyDescent="0.2">
      <c r="A605" s="87" t="str">
        <f t="shared" si="1270"/>
        <v>2015-16E400000051</v>
      </c>
      <c r="B605" s="87" t="str">
        <f t="shared" si="1256"/>
        <v>Y59</v>
      </c>
      <c r="C605" s="87" t="str">
        <f t="shared" si="1257"/>
        <v>2015-16</v>
      </c>
      <c r="D605" s="35" t="s">
        <v>524</v>
      </c>
      <c r="E605" s="42"/>
      <c r="F605" s="86" t="str">
        <f t="shared" si="1283"/>
        <v>Y59</v>
      </c>
      <c r="G605" s="86" t="str">
        <f t="shared" si="1283"/>
        <v>E40000005</v>
      </c>
      <c r="H605" s="87" t="str">
        <f t="shared" si="1283"/>
        <v>South East</v>
      </c>
      <c r="I605" s="292">
        <f t="shared" si="1277"/>
        <v>440</v>
      </c>
      <c r="J605" s="292">
        <f t="shared" si="1277"/>
        <v>113</v>
      </c>
      <c r="K605" s="292">
        <f t="shared" si="1277"/>
        <v>75</v>
      </c>
      <c r="L605" s="292">
        <f t="shared" si="1277"/>
        <v>25</v>
      </c>
      <c r="M605" s="292"/>
      <c r="N605" s="292"/>
      <c r="O605" s="292"/>
      <c r="P605" s="292"/>
      <c r="Q605" s="292">
        <f t="shared" si="1278"/>
        <v>0</v>
      </c>
      <c r="R605" s="292">
        <f t="shared" si="1278"/>
        <v>0</v>
      </c>
      <c r="S605" s="292"/>
      <c r="T605" s="284">
        <f t="shared" si="1271"/>
        <v>0</v>
      </c>
      <c r="U605" s="285" t="s">
        <v>80</v>
      </c>
      <c r="V605" s="285" t="s">
        <v>80</v>
      </c>
      <c r="W605" s="285" t="s">
        <v>80</v>
      </c>
      <c r="X605" s="289">
        <f t="shared" si="1272"/>
        <v>0</v>
      </c>
      <c r="Y605" s="290" t="s">
        <v>80</v>
      </c>
      <c r="Z605" s="290" t="s">
        <v>80</v>
      </c>
      <c r="AA605" s="290" t="s">
        <v>80</v>
      </c>
      <c r="AB605" s="289">
        <f t="shared" si="1273"/>
        <v>0</v>
      </c>
      <c r="AC605" s="290" t="s">
        <v>80</v>
      </c>
      <c r="AD605" s="290" t="s">
        <v>80</v>
      </c>
      <c r="AE605" s="290" t="s">
        <v>80</v>
      </c>
      <c r="AF605" s="287">
        <f t="shared" si="1274"/>
        <v>0</v>
      </c>
      <c r="AG605" s="288" t="s">
        <v>80</v>
      </c>
      <c r="AH605" s="288" t="s">
        <v>80</v>
      </c>
      <c r="AI605" s="287">
        <f t="shared" si="1279"/>
        <v>0</v>
      </c>
      <c r="AJ605" s="284">
        <f t="shared" si="1279"/>
        <v>164</v>
      </c>
      <c r="AK605" s="284">
        <f t="shared" si="1279"/>
        <v>234</v>
      </c>
      <c r="AL605" s="284"/>
      <c r="AM605" s="284"/>
      <c r="AN605" s="284">
        <f t="shared" si="1280"/>
        <v>1248</v>
      </c>
      <c r="AO605" s="284">
        <f t="shared" si="1280"/>
        <v>1289</v>
      </c>
      <c r="AP605" s="291"/>
      <c r="AQ605" s="291"/>
      <c r="AR605" s="284">
        <f t="shared" si="1284"/>
        <v>25</v>
      </c>
      <c r="AS605" s="284">
        <f t="shared" si="1284"/>
        <v>391</v>
      </c>
      <c r="AT605" s="284">
        <f t="shared" si="1284"/>
        <v>10</v>
      </c>
      <c r="AU605" s="284">
        <f t="shared" si="1284"/>
        <v>65</v>
      </c>
      <c r="AV605" s="286">
        <f t="shared" si="1284"/>
        <v>0</v>
      </c>
      <c r="AW605" s="286">
        <f t="shared" si="1284"/>
        <v>0</v>
      </c>
      <c r="AX605" s="286">
        <f t="shared" si="1284"/>
        <v>120</v>
      </c>
      <c r="AY605" s="286">
        <f t="shared" si="1284"/>
        <v>138</v>
      </c>
      <c r="AZ605" s="286">
        <f t="shared" si="1284"/>
        <v>316</v>
      </c>
      <c r="BA605" s="286">
        <f t="shared" si="1284"/>
        <v>532</v>
      </c>
      <c r="BB605" s="151"/>
      <c r="BC605" s="287">
        <f t="shared" si="1285"/>
        <v>0</v>
      </c>
      <c r="BD605" s="287">
        <f t="shared" si="1285"/>
        <v>0</v>
      </c>
      <c r="BE605" s="284">
        <f t="shared" si="1285"/>
        <v>0</v>
      </c>
      <c r="BF605" s="284">
        <f t="shared" si="1285"/>
        <v>0</v>
      </c>
      <c r="BG605" s="284">
        <f t="shared" si="1285"/>
        <v>0</v>
      </c>
      <c r="BH605" s="333">
        <f t="shared" si="1285"/>
        <v>0</v>
      </c>
      <c r="BI605" s="333">
        <f t="shared" si="1285"/>
        <v>0</v>
      </c>
      <c r="BJ605" s="333">
        <f t="shared" si="1285"/>
        <v>0</v>
      </c>
      <c r="BK605" s="333">
        <f t="shared" si="1285"/>
        <v>0</v>
      </c>
      <c r="BL605" s="333">
        <f t="shared" si="1285"/>
        <v>0</v>
      </c>
      <c r="BM605" s="333">
        <f t="shared" si="1285"/>
        <v>0</v>
      </c>
      <c r="BN605" s="334">
        <f t="shared" si="1254"/>
        <v>1</v>
      </c>
      <c r="BO605" s="87">
        <f t="shared" si="1275"/>
        <v>2016</v>
      </c>
      <c r="BP605" s="87"/>
    </row>
    <row r="606" spans="1:68" s="35" customFormat="1" ht="10.5" customHeight="1" x14ac:dyDescent="0.2">
      <c r="A606" s="87" t="str">
        <f t="shared" si="1270"/>
        <v>2015-16E400000052</v>
      </c>
      <c r="B606" s="87" t="str">
        <f t="shared" si="1256"/>
        <v>Y59</v>
      </c>
      <c r="C606" s="87" t="str">
        <f t="shared" si="1257"/>
        <v>2015-16</v>
      </c>
      <c r="D606" s="35" t="s">
        <v>525</v>
      </c>
      <c r="E606" s="42"/>
      <c r="F606" s="86" t="str">
        <f t="shared" si="1283"/>
        <v>Y59</v>
      </c>
      <c r="G606" s="86" t="str">
        <f t="shared" si="1283"/>
        <v>E40000005</v>
      </c>
      <c r="H606" s="87" t="str">
        <f t="shared" si="1283"/>
        <v>South East</v>
      </c>
      <c r="I606" s="292">
        <f t="shared" si="1277"/>
        <v>414</v>
      </c>
      <c r="J606" s="292">
        <f t="shared" si="1277"/>
        <v>105</v>
      </c>
      <c r="K606" s="292">
        <f t="shared" si="1277"/>
        <v>80</v>
      </c>
      <c r="L606" s="292">
        <f t="shared" si="1277"/>
        <v>37</v>
      </c>
      <c r="M606" s="292"/>
      <c r="N606" s="292"/>
      <c r="O606" s="292"/>
      <c r="P606" s="292"/>
      <c r="Q606" s="292">
        <f t="shared" si="1278"/>
        <v>0</v>
      </c>
      <c r="R606" s="292">
        <f t="shared" si="1278"/>
        <v>0</v>
      </c>
      <c r="S606" s="292"/>
      <c r="T606" s="284">
        <f t="shared" si="1271"/>
        <v>0</v>
      </c>
      <c r="U606" s="285" t="s">
        <v>80</v>
      </c>
      <c r="V606" s="285" t="s">
        <v>80</v>
      </c>
      <c r="W606" s="285" t="s">
        <v>80</v>
      </c>
      <c r="X606" s="289">
        <f t="shared" si="1272"/>
        <v>0</v>
      </c>
      <c r="Y606" s="290" t="s">
        <v>80</v>
      </c>
      <c r="Z606" s="290" t="s">
        <v>80</v>
      </c>
      <c r="AA606" s="290" t="s">
        <v>80</v>
      </c>
      <c r="AB606" s="289">
        <f t="shared" si="1273"/>
        <v>0</v>
      </c>
      <c r="AC606" s="290" t="s">
        <v>80</v>
      </c>
      <c r="AD606" s="290" t="s">
        <v>80</v>
      </c>
      <c r="AE606" s="290" t="s">
        <v>80</v>
      </c>
      <c r="AF606" s="287">
        <f t="shared" si="1274"/>
        <v>0</v>
      </c>
      <c r="AG606" s="288" t="s">
        <v>80</v>
      </c>
      <c r="AH606" s="288" t="s">
        <v>80</v>
      </c>
      <c r="AI606" s="287">
        <f t="shared" si="1279"/>
        <v>0</v>
      </c>
      <c r="AJ606" s="284">
        <f t="shared" si="1279"/>
        <v>150</v>
      </c>
      <c r="AK606" s="284">
        <f t="shared" si="1279"/>
        <v>213</v>
      </c>
      <c r="AL606" s="284"/>
      <c r="AM606" s="284"/>
      <c r="AN606" s="284">
        <f t="shared" si="1280"/>
        <v>1066</v>
      </c>
      <c r="AO606" s="284">
        <f t="shared" si="1280"/>
        <v>1107</v>
      </c>
      <c r="AP606" s="291"/>
      <c r="AQ606" s="291"/>
      <c r="AR606" s="284">
        <f t="shared" si="1284"/>
        <v>27</v>
      </c>
      <c r="AS606" s="284">
        <f t="shared" si="1284"/>
        <v>381</v>
      </c>
      <c r="AT606" s="284">
        <f t="shared" si="1284"/>
        <v>16</v>
      </c>
      <c r="AU606" s="284">
        <f t="shared" si="1284"/>
        <v>71</v>
      </c>
      <c r="AV606" s="286">
        <f t="shared" si="1284"/>
        <v>0</v>
      </c>
      <c r="AW606" s="286">
        <f t="shared" si="1284"/>
        <v>0</v>
      </c>
      <c r="AX606" s="286">
        <f t="shared" si="1284"/>
        <v>137</v>
      </c>
      <c r="AY606" s="286">
        <f t="shared" si="1284"/>
        <v>158</v>
      </c>
      <c r="AZ606" s="286">
        <f t="shared" si="1284"/>
        <v>269</v>
      </c>
      <c r="BA606" s="286">
        <f t="shared" si="1284"/>
        <v>466</v>
      </c>
      <c r="BB606" s="151"/>
      <c r="BC606" s="287">
        <f t="shared" si="1285"/>
        <v>0</v>
      </c>
      <c r="BD606" s="287">
        <f t="shared" si="1285"/>
        <v>0</v>
      </c>
      <c r="BE606" s="284">
        <f t="shared" si="1285"/>
        <v>0</v>
      </c>
      <c r="BF606" s="284">
        <f t="shared" si="1285"/>
        <v>0</v>
      </c>
      <c r="BG606" s="284">
        <f t="shared" si="1285"/>
        <v>0</v>
      </c>
      <c r="BH606" s="333">
        <f t="shared" si="1285"/>
        <v>0</v>
      </c>
      <c r="BI606" s="333">
        <f t="shared" si="1285"/>
        <v>0</v>
      </c>
      <c r="BJ606" s="333">
        <f t="shared" si="1285"/>
        <v>0</v>
      </c>
      <c r="BK606" s="333">
        <f t="shared" si="1285"/>
        <v>0</v>
      </c>
      <c r="BL606" s="333">
        <f t="shared" si="1285"/>
        <v>0</v>
      </c>
      <c r="BM606" s="333">
        <f t="shared" si="1285"/>
        <v>0</v>
      </c>
      <c r="BN606" s="334">
        <f t="shared" si="1254"/>
        <v>2</v>
      </c>
      <c r="BO606" s="87">
        <f t="shared" si="1275"/>
        <v>2016</v>
      </c>
      <c r="BP606" s="87"/>
    </row>
    <row r="607" spans="1:68" s="35" customFormat="1" ht="10.5" customHeight="1" x14ac:dyDescent="0.2">
      <c r="A607" s="87" t="str">
        <f t="shared" si="1270"/>
        <v>2015-16E400000053</v>
      </c>
      <c r="B607" s="87" t="str">
        <f t="shared" si="1256"/>
        <v>Y59</v>
      </c>
      <c r="C607" s="87" t="str">
        <f t="shared" si="1257"/>
        <v>2015-16</v>
      </c>
      <c r="D607" s="35" t="s">
        <v>526</v>
      </c>
      <c r="E607" s="42"/>
      <c r="F607" s="86" t="str">
        <f t="shared" si="1283"/>
        <v>Y59</v>
      </c>
      <c r="G607" s="86" t="str">
        <f t="shared" si="1283"/>
        <v>E40000005</v>
      </c>
      <c r="H607" s="87" t="str">
        <f t="shared" si="1283"/>
        <v>South East</v>
      </c>
      <c r="I607" s="292">
        <f t="shared" si="1277"/>
        <v>398</v>
      </c>
      <c r="J607" s="292">
        <f t="shared" si="1277"/>
        <v>124</v>
      </c>
      <c r="K607" s="292">
        <f t="shared" si="1277"/>
        <v>82</v>
      </c>
      <c r="L607" s="292">
        <f t="shared" si="1277"/>
        <v>40</v>
      </c>
      <c r="M607" s="292"/>
      <c r="N607" s="292"/>
      <c r="O607" s="292"/>
      <c r="P607" s="292"/>
      <c r="Q607" s="292">
        <f t="shared" si="1278"/>
        <v>0</v>
      </c>
      <c r="R607" s="292">
        <f t="shared" si="1278"/>
        <v>0</v>
      </c>
      <c r="S607" s="292"/>
      <c r="T607" s="284">
        <f t="shared" si="1271"/>
        <v>0</v>
      </c>
      <c r="U607" s="285" t="s">
        <v>80</v>
      </c>
      <c r="V607" s="285" t="s">
        <v>80</v>
      </c>
      <c r="W607" s="285" t="s">
        <v>80</v>
      </c>
      <c r="X607" s="289">
        <f t="shared" si="1272"/>
        <v>0</v>
      </c>
      <c r="Y607" s="290" t="s">
        <v>80</v>
      </c>
      <c r="Z607" s="290" t="s">
        <v>80</v>
      </c>
      <c r="AA607" s="290" t="s">
        <v>80</v>
      </c>
      <c r="AB607" s="289">
        <f t="shared" si="1273"/>
        <v>0</v>
      </c>
      <c r="AC607" s="290" t="s">
        <v>80</v>
      </c>
      <c r="AD607" s="290" t="s">
        <v>80</v>
      </c>
      <c r="AE607" s="290" t="s">
        <v>80</v>
      </c>
      <c r="AF607" s="287">
        <f t="shared" si="1274"/>
        <v>0</v>
      </c>
      <c r="AG607" s="288" t="s">
        <v>80</v>
      </c>
      <c r="AH607" s="288" t="s">
        <v>80</v>
      </c>
      <c r="AI607" s="287">
        <f t="shared" si="1279"/>
        <v>0</v>
      </c>
      <c r="AJ607" s="284">
        <f t="shared" si="1279"/>
        <v>143</v>
      </c>
      <c r="AK607" s="284">
        <f t="shared" si="1279"/>
        <v>208</v>
      </c>
      <c r="AL607" s="284"/>
      <c r="AM607" s="284"/>
      <c r="AN607" s="284">
        <f t="shared" si="1280"/>
        <v>1097</v>
      </c>
      <c r="AO607" s="284">
        <f t="shared" si="1280"/>
        <v>1132</v>
      </c>
      <c r="AP607" s="291"/>
      <c r="AQ607" s="291"/>
      <c r="AR607" s="284">
        <f t="shared" si="1284"/>
        <v>31</v>
      </c>
      <c r="AS607" s="284">
        <f t="shared" si="1284"/>
        <v>377</v>
      </c>
      <c r="AT607" s="284">
        <f t="shared" si="1284"/>
        <v>14</v>
      </c>
      <c r="AU607" s="284">
        <f t="shared" si="1284"/>
        <v>74</v>
      </c>
      <c r="AV607" s="286">
        <f t="shared" si="1284"/>
        <v>0</v>
      </c>
      <c r="AW607" s="286">
        <f t="shared" si="1284"/>
        <v>0</v>
      </c>
      <c r="AX607" s="286">
        <f t="shared" si="1284"/>
        <v>173</v>
      </c>
      <c r="AY607" s="286">
        <f t="shared" si="1284"/>
        <v>184</v>
      </c>
      <c r="AZ607" s="286">
        <f t="shared" si="1284"/>
        <v>281</v>
      </c>
      <c r="BA607" s="286">
        <f t="shared" si="1284"/>
        <v>456</v>
      </c>
      <c r="BB607" s="151"/>
      <c r="BC607" s="287">
        <f t="shared" si="1285"/>
        <v>0</v>
      </c>
      <c r="BD607" s="287">
        <f t="shared" si="1285"/>
        <v>0</v>
      </c>
      <c r="BE607" s="284">
        <f t="shared" si="1285"/>
        <v>0</v>
      </c>
      <c r="BF607" s="284">
        <f t="shared" si="1285"/>
        <v>0</v>
      </c>
      <c r="BG607" s="284">
        <f t="shared" si="1285"/>
        <v>0</v>
      </c>
      <c r="BH607" s="333">
        <f t="shared" si="1285"/>
        <v>0</v>
      </c>
      <c r="BI607" s="333">
        <f t="shared" si="1285"/>
        <v>0</v>
      </c>
      <c r="BJ607" s="333">
        <f t="shared" si="1285"/>
        <v>0</v>
      </c>
      <c r="BK607" s="333">
        <f t="shared" si="1285"/>
        <v>0</v>
      </c>
      <c r="BL607" s="333">
        <f t="shared" si="1285"/>
        <v>0</v>
      </c>
      <c r="BM607" s="333">
        <f t="shared" si="1285"/>
        <v>0</v>
      </c>
      <c r="BN607" s="334">
        <f t="shared" si="1254"/>
        <v>3</v>
      </c>
      <c r="BO607" s="87">
        <f t="shared" si="1275"/>
        <v>2016</v>
      </c>
      <c r="BP607" s="87"/>
    </row>
    <row r="608" spans="1:68" s="35" customFormat="1" ht="10.5" customHeight="1" x14ac:dyDescent="0.2">
      <c r="A608" s="87" t="str">
        <f t="shared" si="1270"/>
        <v>2016-17E400000054</v>
      </c>
      <c r="B608" s="87" t="str">
        <f t="shared" si="1256"/>
        <v>Y59</v>
      </c>
      <c r="C608" s="87" t="str">
        <f t="shared" si="1257"/>
        <v>2016-17</v>
      </c>
      <c r="D608" s="35" t="s">
        <v>514</v>
      </c>
      <c r="E608" s="42"/>
      <c r="F608" s="86" t="str">
        <f t="shared" si="1283"/>
        <v>Y59</v>
      </c>
      <c r="G608" s="86" t="str">
        <f t="shared" si="1283"/>
        <v>E40000005</v>
      </c>
      <c r="H608" s="87" t="str">
        <f t="shared" si="1283"/>
        <v>South East</v>
      </c>
      <c r="I608" s="292">
        <f t="shared" ref="I608:L627" si="1286">SUMIFS(I$729:I$10135, $BN$729:$BN$10135, $BN608,$BO$729:$BO$10135, $BO608, $B$729:$B$10135, $B608)</f>
        <v>360</v>
      </c>
      <c r="J608" s="292">
        <f t="shared" si="1286"/>
        <v>105</v>
      </c>
      <c r="K608" s="292">
        <f t="shared" si="1286"/>
        <v>80</v>
      </c>
      <c r="L608" s="292">
        <f t="shared" si="1286"/>
        <v>42</v>
      </c>
      <c r="M608" s="292"/>
      <c r="N608" s="292"/>
      <c r="O608" s="292"/>
      <c r="P608" s="292"/>
      <c r="Q608" s="292">
        <f t="shared" ref="Q608:R627" si="1287">SUMIFS(Q$729:Q$10135, $BN$729:$BN$10135, $BN608,$BO$729:$BO$10135, $BO608, $B$729:$B$10135, $B608)</f>
        <v>0</v>
      </c>
      <c r="R608" s="292">
        <f t="shared" si="1287"/>
        <v>0</v>
      </c>
      <c r="S608" s="292"/>
      <c r="T608" s="284">
        <f t="shared" si="1271"/>
        <v>0</v>
      </c>
      <c r="U608" s="285" t="s">
        <v>80</v>
      </c>
      <c r="V608" s="285" t="s">
        <v>80</v>
      </c>
      <c r="W608" s="285" t="s">
        <v>80</v>
      </c>
      <c r="X608" s="289">
        <f t="shared" si="1272"/>
        <v>0</v>
      </c>
      <c r="Y608" s="290" t="s">
        <v>80</v>
      </c>
      <c r="Z608" s="290" t="s">
        <v>80</v>
      </c>
      <c r="AA608" s="290" t="s">
        <v>80</v>
      </c>
      <c r="AB608" s="289">
        <f t="shared" si="1273"/>
        <v>0</v>
      </c>
      <c r="AC608" s="290" t="s">
        <v>80</v>
      </c>
      <c r="AD608" s="290" t="s">
        <v>80</v>
      </c>
      <c r="AE608" s="290" t="s">
        <v>80</v>
      </c>
      <c r="AF608" s="287">
        <f t="shared" si="1274"/>
        <v>0</v>
      </c>
      <c r="AG608" s="288" t="s">
        <v>80</v>
      </c>
      <c r="AH608" s="288" t="s">
        <v>80</v>
      </c>
      <c r="AI608" s="287">
        <f t="shared" ref="AI608:AK627" si="1288">SUMIFS(AI$729:AI$10135, $BN$729:$BN$10135, $BN608,$BO$729:$BO$10135, $BO608, $B$729:$B$10135, $B608)</f>
        <v>0</v>
      </c>
      <c r="AJ608" s="284">
        <f t="shared" si="1288"/>
        <v>155</v>
      </c>
      <c r="AK608" s="284">
        <f t="shared" si="1288"/>
        <v>230</v>
      </c>
      <c r="AL608" s="284"/>
      <c r="AM608" s="284"/>
      <c r="AN608" s="284">
        <f t="shared" ref="AN608:AO627" si="1289">SUMIFS(AN$729:AN$10135, $BN$729:$BN$10135, $BN608,$BO$729:$BO$10135, $BO608, $B$729:$B$10135, $B608)</f>
        <v>1019</v>
      </c>
      <c r="AO608" s="284">
        <f t="shared" si="1289"/>
        <v>1052</v>
      </c>
      <c r="AP608" s="291"/>
      <c r="AQ608" s="291"/>
      <c r="AR608" s="284">
        <f t="shared" ref="AR608:BA617" si="1290">SUMIFS(AR$729:AR$10135, $BN$729:$BN$10135, $BN608,$BO$729:$BO$10135, $BO608, $B$729:$B$10135, $B608)</f>
        <v>32</v>
      </c>
      <c r="AS608" s="284">
        <f t="shared" si="1290"/>
        <v>344</v>
      </c>
      <c r="AT608" s="284">
        <f t="shared" si="1290"/>
        <v>17</v>
      </c>
      <c r="AU608" s="284">
        <f t="shared" si="1290"/>
        <v>73</v>
      </c>
      <c r="AV608" s="286">
        <f t="shared" si="1290"/>
        <v>0</v>
      </c>
      <c r="AW608" s="286">
        <f t="shared" si="1290"/>
        <v>0</v>
      </c>
      <c r="AX608" s="286">
        <f t="shared" si="1290"/>
        <v>134</v>
      </c>
      <c r="AY608" s="286">
        <f t="shared" si="1290"/>
        <v>154</v>
      </c>
      <c r="AZ608" s="286">
        <f t="shared" si="1290"/>
        <v>435</v>
      </c>
      <c r="BA608" s="286">
        <f t="shared" si="1290"/>
        <v>719</v>
      </c>
      <c r="BB608" s="151"/>
      <c r="BC608" s="287">
        <f t="shared" ref="BC608:BM617" si="1291">SUMIFS(BC$729:BC$10135, $BN$729:$BN$10135, $BN608,$BO$729:$BO$10135, $BO608, $B$729:$B$10135, $B608)</f>
        <v>0</v>
      </c>
      <c r="BD608" s="287">
        <f t="shared" si="1291"/>
        <v>0</v>
      </c>
      <c r="BE608" s="284">
        <f t="shared" si="1291"/>
        <v>0</v>
      </c>
      <c r="BF608" s="284">
        <f t="shared" si="1291"/>
        <v>0</v>
      </c>
      <c r="BG608" s="284">
        <f t="shared" si="1291"/>
        <v>0</v>
      </c>
      <c r="BH608" s="333">
        <f t="shared" si="1291"/>
        <v>0</v>
      </c>
      <c r="BI608" s="333">
        <f t="shared" si="1291"/>
        <v>0</v>
      </c>
      <c r="BJ608" s="333">
        <f t="shared" si="1291"/>
        <v>0</v>
      </c>
      <c r="BK608" s="333">
        <f t="shared" si="1291"/>
        <v>0</v>
      </c>
      <c r="BL608" s="333">
        <f t="shared" si="1291"/>
        <v>0</v>
      </c>
      <c r="BM608" s="333">
        <f t="shared" si="1291"/>
        <v>0</v>
      </c>
      <c r="BN608" s="334">
        <f t="shared" si="1254"/>
        <v>4</v>
      </c>
      <c r="BO608" s="87">
        <f t="shared" si="1275"/>
        <v>2016</v>
      </c>
      <c r="BP608" s="87"/>
    </row>
    <row r="609" spans="1:68" s="35" customFormat="1" ht="10.5" customHeight="1" x14ac:dyDescent="0.2">
      <c r="A609" s="87" t="str">
        <f t="shared" si="1270"/>
        <v>2016-17E400000055</v>
      </c>
      <c r="B609" s="87" t="str">
        <f t="shared" si="1256"/>
        <v>Y59</v>
      </c>
      <c r="C609" s="87" t="str">
        <f t="shared" si="1257"/>
        <v>2016-17</v>
      </c>
      <c r="D609" s="35" t="s">
        <v>516</v>
      </c>
      <c r="E609" s="42"/>
      <c r="F609" s="86" t="str">
        <f t="shared" si="1283"/>
        <v>Y59</v>
      </c>
      <c r="G609" s="86" t="str">
        <f t="shared" si="1283"/>
        <v>E40000005</v>
      </c>
      <c r="H609" s="87" t="str">
        <f t="shared" si="1283"/>
        <v>South East</v>
      </c>
      <c r="I609" s="292">
        <f t="shared" si="1286"/>
        <v>349</v>
      </c>
      <c r="J609" s="292">
        <f t="shared" si="1286"/>
        <v>108</v>
      </c>
      <c r="K609" s="292">
        <f t="shared" si="1286"/>
        <v>70</v>
      </c>
      <c r="L609" s="292">
        <f t="shared" si="1286"/>
        <v>36</v>
      </c>
      <c r="M609" s="292"/>
      <c r="N609" s="292"/>
      <c r="O609" s="292"/>
      <c r="P609" s="292"/>
      <c r="Q609" s="292">
        <f t="shared" si="1287"/>
        <v>0</v>
      </c>
      <c r="R609" s="292">
        <f t="shared" si="1287"/>
        <v>0</v>
      </c>
      <c r="S609" s="292"/>
      <c r="T609" s="284">
        <f t="shared" si="1271"/>
        <v>0</v>
      </c>
      <c r="U609" s="285" t="s">
        <v>80</v>
      </c>
      <c r="V609" s="285" t="s">
        <v>80</v>
      </c>
      <c r="W609" s="285" t="s">
        <v>80</v>
      </c>
      <c r="X609" s="289">
        <f t="shared" si="1272"/>
        <v>0</v>
      </c>
      <c r="Y609" s="290" t="s">
        <v>80</v>
      </c>
      <c r="Z609" s="290" t="s">
        <v>80</v>
      </c>
      <c r="AA609" s="290" t="s">
        <v>80</v>
      </c>
      <c r="AB609" s="289">
        <f t="shared" si="1273"/>
        <v>0</v>
      </c>
      <c r="AC609" s="290" t="s">
        <v>80</v>
      </c>
      <c r="AD609" s="290" t="s">
        <v>80</v>
      </c>
      <c r="AE609" s="290" t="s">
        <v>80</v>
      </c>
      <c r="AF609" s="287">
        <f t="shared" si="1274"/>
        <v>0</v>
      </c>
      <c r="AG609" s="288" t="s">
        <v>80</v>
      </c>
      <c r="AH609" s="288" t="s">
        <v>80</v>
      </c>
      <c r="AI609" s="287">
        <f t="shared" si="1288"/>
        <v>0</v>
      </c>
      <c r="AJ609" s="284">
        <f t="shared" si="1288"/>
        <v>127</v>
      </c>
      <c r="AK609" s="284">
        <f t="shared" si="1288"/>
        <v>191</v>
      </c>
      <c r="AL609" s="284"/>
      <c r="AM609" s="284"/>
      <c r="AN609" s="284">
        <f t="shared" si="1289"/>
        <v>1107</v>
      </c>
      <c r="AO609" s="284">
        <f t="shared" si="1289"/>
        <v>1139</v>
      </c>
      <c r="AP609" s="291"/>
      <c r="AQ609" s="291"/>
      <c r="AR609" s="284">
        <f t="shared" si="1290"/>
        <v>33</v>
      </c>
      <c r="AS609" s="284">
        <f t="shared" si="1290"/>
        <v>332</v>
      </c>
      <c r="AT609" s="284">
        <f t="shared" si="1290"/>
        <v>19</v>
      </c>
      <c r="AU609" s="284">
        <f t="shared" si="1290"/>
        <v>63</v>
      </c>
      <c r="AV609" s="286">
        <f t="shared" si="1290"/>
        <v>0</v>
      </c>
      <c r="AW609" s="286">
        <f t="shared" si="1290"/>
        <v>0</v>
      </c>
      <c r="AX609" s="286">
        <f t="shared" si="1290"/>
        <v>154</v>
      </c>
      <c r="AY609" s="286">
        <f t="shared" si="1290"/>
        <v>172</v>
      </c>
      <c r="AZ609" s="286">
        <f t="shared" si="1290"/>
        <v>418</v>
      </c>
      <c r="BA609" s="286">
        <f t="shared" si="1290"/>
        <v>700</v>
      </c>
      <c r="BB609" s="151"/>
      <c r="BC609" s="287">
        <f t="shared" si="1291"/>
        <v>0</v>
      </c>
      <c r="BD609" s="287">
        <f t="shared" si="1291"/>
        <v>0</v>
      </c>
      <c r="BE609" s="284">
        <f t="shared" si="1291"/>
        <v>0</v>
      </c>
      <c r="BF609" s="284">
        <f t="shared" si="1291"/>
        <v>0</v>
      </c>
      <c r="BG609" s="284">
        <f t="shared" si="1291"/>
        <v>0</v>
      </c>
      <c r="BH609" s="333">
        <f t="shared" si="1291"/>
        <v>0</v>
      </c>
      <c r="BI609" s="333">
        <f t="shared" si="1291"/>
        <v>0</v>
      </c>
      <c r="BJ609" s="333">
        <f t="shared" si="1291"/>
        <v>0</v>
      </c>
      <c r="BK609" s="333">
        <f t="shared" si="1291"/>
        <v>0</v>
      </c>
      <c r="BL609" s="333">
        <f t="shared" si="1291"/>
        <v>0</v>
      </c>
      <c r="BM609" s="333">
        <f t="shared" si="1291"/>
        <v>0</v>
      </c>
      <c r="BN609" s="334">
        <f t="shared" si="1254"/>
        <v>5</v>
      </c>
      <c r="BO609" s="87">
        <f t="shared" si="1275"/>
        <v>2016</v>
      </c>
      <c r="BP609" s="87"/>
    </row>
    <row r="610" spans="1:68" s="35" customFormat="1" ht="10.5" customHeight="1" x14ac:dyDescent="0.2">
      <c r="A610" s="87" t="str">
        <f t="shared" si="1270"/>
        <v>2016-17E400000056</v>
      </c>
      <c r="B610" s="87" t="str">
        <f t="shared" si="1256"/>
        <v>Y59</v>
      </c>
      <c r="C610" s="87" t="str">
        <f t="shared" si="1257"/>
        <v>2016-17</v>
      </c>
      <c r="D610" s="35" t="s">
        <v>517</v>
      </c>
      <c r="E610" s="42"/>
      <c r="F610" s="86" t="str">
        <f t="shared" si="1283"/>
        <v>Y59</v>
      </c>
      <c r="G610" s="86" t="str">
        <f t="shared" si="1283"/>
        <v>E40000005</v>
      </c>
      <c r="H610" s="87" t="str">
        <f t="shared" si="1283"/>
        <v>South East</v>
      </c>
      <c r="I610" s="292">
        <f t="shared" si="1286"/>
        <v>346</v>
      </c>
      <c r="J610" s="292">
        <f t="shared" si="1286"/>
        <v>96</v>
      </c>
      <c r="K610" s="292">
        <f t="shared" si="1286"/>
        <v>61</v>
      </c>
      <c r="L610" s="292">
        <f t="shared" si="1286"/>
        <v>22</v>
      </c>
      <c r="M610" s="292"/>
      <c r="N610" s="292"/>
      <c r="O610" s="292"/>
      <c r="P610" s="292"/>
      <c r="Q610" s="292">
        <f t="shared" si="1287"/>
        <v>0</v>
      </c>
      <c r="R610" s="292">
        <f t="shared" si="1287"/>
        <v>0</v>
      </c>
      <c r="S610" s="292"/>
      <c r="T610" s="284">
        <f t="shared" si="1271"/>
        <v>0</v>
      </c>
      <c r="U610" s="285" t="s">
        <v>80</v>
      </c>
      <c r="V610" s="285" t="s">
        <v>80</v>
      </c>
      <c r="W610" s="285" t="s">
        <v>80</v>
      </c>
      <c r="X610" s="289">
        <f t="shared" si="1272"/>
        <v>0</v>
      </c>
      <c r="Y610" s="290" t="s">
        <v>80</v>
      </c>
      <c r="Z610" s="290" t="s">
        <v>80</v>
      </c>
      <c r="AA610" s="290" t="s">
        <v>80</v>
      </c>
      <c r="AB610" s="289">
        <f t="shared" si="1273"/>
        <v>0</v>
      </c>
      <c r="AC610" s="290" t="s">
        <v>80</v>
      </c>
      <c r="AD610" s="290" t="s">
        <v>80</v>
      </c>
      <c r="AE610" s="290" t="s">
        <v>80</v>
      </c>
      <c r="AF610" s="287">
        <f t="shared" si="1274"/>
        <v>0</v>
      </c>
      <c r="AG610" s="288" t="s">
        <v>80</v>
      </c>
      <c r="AH610" s="288" t="s">
        <v>80</v>
      </c>
      <c r="AI610" s="287">
        <f t="shared" si="1288"/>
        <v>0</v>
      </c>
      <c r="AJ610" s="284">
        <f t="shared" si="1288"/>
        <v>126</v>
      </c>
      <c r="AK610" s="284">
        <f t="shared" si="1288"/>
        <v>196</v>
      </c>
      <c r="AL610" s="284"/>
      <c r="AM610" s="284"/>
      <c r="AN610" s="284">
        <f t="shared" si="1289"/>
        <v>1035</v>
      </c>
      <c r="AO610" s="284">
        <f t="shared" si="1289"/>
        <v>1054</v>
      </c>
      <c r="AP610" s="291"/>
      <c r="AQ610" s="291"/>
      <c r="AR610" s="284">
        <f t="shared" si="1290"/>
        <v>27</v>
      </c>
      <c r="AS610" s="284">
        <f t="shared" si="1290"/>
        <v>327</v>
      </c>
      <c r="AT610" s="284">
        <f t="shared" si="1290"/>
        <v>12</v>
      </c>
      <c r="AU610" s="284">
        <f t="shared" si="1290"/>
        <v>57</v>
      </c>
      <c r="AV610" s="286">
        <f t="shared" si="1290"/>
        <v>0</v>
      </c>
      <c r="AW610" s="286">
        <f t="shared" si="1290"/>
        <v>0</v>
      </c>
      <c r="AX610" s="286">
        <f t="shared" si="1290"/>
        <v>131</v>
      </c>
      <c r="AY610" s="286">
        <f t="shared" si="1290"/>
        <v>147</v>
      </c>
      <c r="AZ610" s="286">
        <f t="shared" si="1290"/>
        <v>403</v>
      </c>
      <c r="BA610" s="286">
        <f t="shared" si="1290"/>
        <v>708</v>
      </c>
      <c r="BB610" s="151"/>
      <c r="BC610" s="287">
        <f t="shared" si="1291"/>
        <v>0</v>
      </c>
      <c r="BD610" s="287">
        <f t="shared" si="1291"/>
        <v>0</v>
      </c>
      <c r="BE610" s="284">
        <f t="shared" si="1291"/>
        <v>0</v>
      </c>
      <c r="BF610" s="284">
        <f t="shared" si="1291"/>
        <v>0</v>
      </c>
      <c r="BG610" s="284">
        <f t="shared" si="1291"/>
        <v>0</v>
      </c>
      <c r="BH610" s="333">
        <f t="shared" si="1291"/>
        <v>0</v>
      </c>
      <c r="BI610" s="333">
        <f t="shared" si="1291"/>
        <v>0</v>
      </c>
      <c r="BJ610" s="333">
        <f t="shared" si="1291"/>
        <v>0</v>
      </c>
      <c r="BK610" s="333">
        <f t="shared" si="1291"/>
        <v>0</v>
      </c>
      <c r="BL610" s="333">
        <f t="shared" si="1291"/>
        <v>0</v>
      </c>
      <c r="BM610" s="333">
        <f t="shared" si="1291"/>
        <v>0</v>
      </c>
      <c r="BN610" s="334">
        <f t="shared" si="1254"/>
        <v>6</v>
      </c>
      <c r="BO610" s="87">
        <f t="shared" si="1275"/>
        <v>2016</v>
      </c>
      <c r="BP610" s="87"/>
    </row>
    <row r="611" spans="1:68" s="35" customFormat="1" ht="10.5" customHeight="1" x14ac:dyDescent="0.2">
      <c r="A611" s="87" t="str">
        <f t="shared" si="1270"/>
        <v>2016-17E400000057</v>
      </c>
      <c r="B611" s="87" t="str">
        <f t="shared" si="1256"/>
        <v>Y59</v>
      </c>
      <c r="C611" s="87" t="str">
        <f t="shared" si="1257"/>
        <v>2016-17</v>
      </c>
      <c r="D611" s="35" t="s">
        <v>518</v>
      </c>
      <c r="E611" s="42"/>
      <c r="F611" s="86" t="str">
        <f t="shared" si="1283"/>
        <v>Y59</v>
      </c>
      <c r="G611" s="86" t="str">
        <f t="shared" si="1283"/>
        <v>E40000005</v>
      </c>
      <c r="H611" s="87" t="str">
        <f t="shared" si="1283"/>
        <v>South East</v>
      </c>
      <c r="I611" s="292">
        <f t="shared" si="1286"/>
        <v>370</v>
      </c>
      <c r="J611" s="292">
        <f t="shared" si="1286"/>
        <v>120</v>
      </c>
      <c r="K611" s="292">
        <f t="shared" si="1286"/>
        <v>66</v>
      </c>
      <c r="L611" s="292">
        <f t="shared" si="1286"/>
        <v>36</v>
      </c>
      <c r="M611" s="292"/>
      <c r="N611" s="292"/>
      <c r="O611" s="292"/>
      <c r="P611" s="292"/>
      <c r="Q611" s="292">
        <f t="shared" si="1287"/>
        <v>0</v>
      </c>
      <c r="R611" s="292">
        <f t="shared" si="1287"/>
        <v>0</v>
      </c>
      <c r="S611" s="292"/>
      <c r="T611" s="284">
        <f t="shared" si="1271"/>
        <v>0</v>
      </c>
      <c r="U611" s="285" t="s">
        <v>80</v>
      </c>
      <c r="V611" s="285" t="s">
        <v>80</v>
      </c>
      <c r="W611" s="285" t="s">
        <v>80</v>
      </c>
      <c r="X611" s="289">
        <f t="shared" si="1272"/>
        <v>0</v>
      </c>
      <c r="Y611" s="290" t="s">
        <v>80</v>
      </c>
      <c r="Z611" s="290" t="s">
        <v>80</v>
      </c>
      <c r="AA611" s="290" t="s">
        <v>80</v>
      </c>
      <c r="AB611" s="289">
        <f t="shared" si="1273"/>
        <v>0</v>
      </c>
      <c r="AC611" s="290" t="s">
        <v>80</v>
      </c>
      <c r="AD611" s="290" t="s">
        <v>80</v>
      </c>
      <c r="AE611" s="290" t="s">
        <v>80</v>
      </c>
      <c r="AF611" s="287">
        <f t="shared" si="1274"/>
        <v>0</v>
      </c>
      <c r="AG611" s="288" t="s">
        <v>80</v>
      </c>
      <c r="AH611" s="288" t="s">
        <v>80</v>
      </c>
      <c r="AI611" s="287">
        <f t="shared" si="1288"/>
        <v>0</v>
      </c>
      <c r="AJ611" s="284">
        <f t="shared" si="1288"/>
        <v>172</v>
      </c>
      <c r="AK611" s="284">
        <f t="shared" si="1288"/>
        <v>238</v>
      </c>
      <c r="AL611" s="284"/>
      <c r="AM611" s="284"/>
      <c r="AN611" s="284">
        <f t="shared" si="1289"/>
        <v>1052</v>
      </c>
      <c r="AO611" s="284">
        <f t="shared" si="1289"/>
        <v>1075</v>
      </c>
      <c r="AP611" s="291"/>
      <c r="AQ611" s="291"/>
      <c r="AR611" s="284">
        <f t="shared" si="1290"/>
        <v>44</v>
      </c>
      <c r="AS611" s="284">
        <f t="shared" si="1290"/>
        <v>354</v>
      </c>
      <c r="AT611" s="284">
        <f t="shared" si="1290"/>
        <v>19</v>
      </c>
      <c r="AU611" s="284">
        <f t="shared" si="1290"/>
        <v>59</v>
      </c>
      <c r="AV611" s="286">
        <f t="shared" si="1290"/>
        <v>0</v>
      </c>
      <c r="AW611" s="286">
        <f t="shared" si="1290"/>
        <v>0</v>
      </c>
      <c r="AX611" s="286">
        <f t="shared" si="1290"/>
        <v>119</v>
      </c>
      <c r="AY611" s="286">
        <f t="shared" si="1290"/>
        <v>127</v>
      </c>
      <c r="AZ611" s="286">
        <f t="shared" si="1290"/>
        <v>411</v>
      </c>
      <c r="BA611" s="286">
        <f t="shared" si="1290"/>
        <v>662</v>
      </c>
      <c r="BB611" s="151"/>
      <c r="BC611" s="287">
        <f t="shared" si="1291"/>
        <v>0</v>
      </c>
      <c r="BD611" s="287">
        <f t="shared" si="1291"/>
        <v>0</v>
      </c>
      <c r="BE611" s="284">
        <f t="shared" si="1291"/>
        <v>0</v>
      </c>
      <c r="BF611" s="284">
        <f t="shared" si="1291"/>
        <v>0</v>
      </c>
      <c r="BG611" s="284">
        <f t="shared" si="1291"/>
        <v>0</v>
      </c>
      <c r="BH611" s="333">
        <f t="shared" si="1291"/>
        <v>0</v>
      </c>
      <c r="BI611" s="333">
        <f t="shared" si="1291"/>
        <v>0</v>
      </c>
      <c r="BJ611" s="333">
        <f t="shared" si="1291"/>
        <v>0</v>
      </c>
      <c r="BK611" s="333">
        <f t="shared" si="1291"/>
        <v>0</v>
      </c>
      <c r="BL611" s="333">
        <f t="shared" si="1291"/>
        <v>0</v>
      </c>
      <c r="BM611" s="333">
        <f t="shared" si="1291"/>
        <v>0</v>
      </c>
      <c r="BN611" s="334">
        <f t="shared" si="1254"/>
        <v>7</v>
      </c>
      <c r="BO611" s="87">
        <f t="shared" si="1275"/>
        <v>2016</v>
      </c>
      <c r="BP611" s="87"/>
    </row>
    <row r="612" spans="1:68" s="35" customFormat="1" ht="10.5" customHeight="1" x14ac:dyDescent="0.2">
      <c r="A612" s="87" t="str">
        <f t="shared" ref="A612:A643" si="1292">CONCATENATE(C612,G612,BN612)</f>
        <v>2016-17E400000058</v>
      </c>
      <c r="B612" s="87" t="str">
        <f t="shared" si="1256"/>
        <v>Y59</v>
      </c>
      <c r="C612" s="87" t="str">
        <f t="shared" si="1257"/>
        <v>2016-17</v>
      </c>
      <c r="D612" s="35" t="s">
        <v>519</v>
      </c>
      <c r="E612" s="42"/>
      <c r="F612" s="86" t="str">
        <f t="shared" si="1283"/>
        <v>Y59</v>
      </c>
      <c r="G612" s="86" t="str">
        <f t="shared" si="1283"/>
        <v>E40000005</v>
      </c>
      <c r="H612" s="87" t="str">
        <f t="shared" si="1283"/>
        <v>South East</v>
      </c>
      <c r="I612" s="292">
        <f t="shared" si="1286"/>
        <v>319</v>
      </c>
      <c r="J612" s="292">
        <f t="shared" si="1286"/>
        <v>82</v>
      </c>
      <c r="K612" s="292">
        <f t="shared" si="1286"/>
        <v>54</v>
      </c>
      <c r="L612" s="292">
        <f t="shared" si="1286"/>
        <v>24</v>
      </c>
      <c r="M612" s="292"/>
      <c r="N612" s="292"/>
      <c r="O612" s="292"/>
      <c r="P612" s="292"/>
      <c r="Q612" s="292">
        <f t="shared" si="1287"/>
        <v>0</v>
      </c>
      <c r="R612" s="292">
        <f t="shared" si="1287"/>
        <v>0</v>
      </c>
      <c r="S612" s="292"/>
      <c r="T612" s="284">
        <f t="shared" ref="T612:T643" si="1293">SUMIFS(T$729:T$10135, $BN$729:$BN$10135, $BN612,$BO$729:$BO$10135, $BO612, $B$729:$B$10135, $B612)</f>
        <v>0</v>
      </c>
      <c r="U612" s="285" t="s">
        <v>80</v>
      </c>
      <c r="V612" s="285" t="s">
        <v>80</v>
      </c>
      <c r="W612" s="285" t="s">
        <v>80</v>
      </c>
      <c r="X612" s="289">
        <f t="shared" ref="X612:X643" si="1294">SUMIFS(X$729:X$10135, $BN$729:$BN$10135, $BN612,$BO$729:$BO$10135, $BO612, $B$729:$B$10135, $B612)</f>
        <v>0</v>
      </c>
      <c r="Y612" s="290" t="s">
        <v>80</v>
      </c>
      <c r="Z612" s="290" t="s">
        <v>80</v>
      </c>
      <c r="AA612" s="290" t="s">
        <v>80</v>
      </c>
      <c r="AB612" s="289">
        <f t="shared" ref="AB612:AB643" si="1295">SUMIFS(AB$729:AB$10135, $BN$729:$BN$10135, $BN612,$BO$729:$BO$10135, $BO612, $B$729:$B$10135, $B612)</f>
        <v>0</v>
      </c>
      <c r="AC612" s="290" t="s">
        <v>80</v>
      </c>
      <c r="AD612" s="290" t="s">
        <v>80</v>
      </c>
      <c r="AE612" s="290" t="s">
        <v>80</v>
      </c>
      <c r="AF612" s="287">
        <f t="shared" ref="AF612:AF643" si="1296">SUMIFS(AF$729:AF$10135, $BN$729:$BN$10135, $BN612,$BO$729:$BO$10135, $BO612, $B$729:$B$10135, $B612)</f>
        <v>0</v>
      </c>
      <c r="AG612" s="288" t="s">
        <v>80</v>
      </c>
      <c r="AH612" s="288" t="s">
        <v>80</v>
      </c>
      <c r="AI612" s="287">
        <f t="shared" si="1288"/>
        <v>0</v>
      </c>
      <c r="AJ612" s="284">
        <f t="shared" si="1288"/>
        <v>148</v>
      </c>
      <c r="AK612" s="284">
        <f t="shared" si="1288"/>
        <v>212</v>
      </c>
      <c r="AL612" s="284"/>
      <c r="AM612" s="284"/>
      <c r="AN612" s="284">
        <f t="shared" si="1289"/>
        <v>1008</v>
      </c>
      <c r="AO612" s="284">
        <f t="shared" si="1289"/>
        <v>1046</v>
      </c>
      <c r="AP612" s="291"/>
      <c r="AQ612" s="291"/>
      <c r="AR612" s="284">
        <f t="shared" si="1290"/>
        <v>30</v>
      </c>
      <c r="AS612" s="284">
        <f t="shared" si="1290"/>
        <v>301</v>
      </c>
      <c r="AT612" s="284">
        <f t="shared" si="1290"/>
        <v>14</v>
      </c>
      <c r="AU612" s="284">
        <f t="shared" si="1290"/>
        <v>50</v>
      </c>
      <c r="AV612" s="286">
        <f t="shared" si="1290"/>
        <v>0</v>
      </c>
      <c r="AW612" s="286">
        <f t="shared" si="1290"/>
        <v>0</v>
      </c>
      <c r="AX612" s="286">
        <f t="shared" si="1290"/>
        <v>126</v>
      </c>
      <c r="AY612" s="286">
        <f t="shared" si="1290"/>
        <v>141</v>
      </c>
      <c r="AZ612" s="286">
        <f t="shared" si="1290"/>
        <v>410</v>
      </c>
      <c r="BA612" s="286">
        <f t="shared" si="1290"/>
        <v>673</v>
      </c>
      <c r="BB612" s="151"/>
      <c r="BC612" s="287">
        <f t="shared" si="1291"/>
        <v>0</v>
      </c>
      <c r="BD612" s="287">
        <f t="shared" si="1291"/>
        <v>0</v>
      </c>
      <c r="BE612" s="284">
        <f t="shared" si="1291"/>
        <v>0</v>
      </c>
      <c r="BF612" s="284">
        <f t="shared" si="1291"/>
        <v>0</v>
      </c>
      <c r="BG612" s="284">
        <f t="shared" si="1291"/>
        <v>0</v>
      </c>
      <c r="BH612" s="333">
        <f t="shared" si="1291"/>
        <v>0</v>
      </c>
      <c r="BI612" s="333">
        <f t="shared" si="1291"/>
        <v>0</v>
      </c>
      <c r="BJ612" s="333">
        <f t="shared" si="1291"/>
        <v>0</v>
      </c>
      <c r="BK612" s="333">
        <f t="shared" si="1291"/>
        <v>0</v>
      </c>
      <c r="BL612" s="333">
        <f t="shared" si="1291"/>
        <v>0</v>
      </c>
      <c r="BM612" s="333">
        <f t="shared" si="1291"/>
        <v>0</v>
      </c>
      <c r="BN612" s="334">
        <f t="shared" ref="BN612:BN672" si="1297">MONTH(1&amp;$D612)</f>
        <v>8</v>
      </c>
      <c r="BO612" s="87">
        <f t="shared" ref="BO612:BO643" si="1298">VALUE(LEFT(C612,4)+IF($BN612&lt;4,1,0))</f>
        <v>2016</v>
      </c>
      <c r="BP612" s="87"/>
    </row>
    <row r="613" spans="1:68" s="35" customFormat="1" ht="10.5" customHeight="1" x14ac:dyDescent="0.2">
      <c r="A613" s="87" t="str">
        <f t="shared" si="1292"/>
        <v>2016-17E400000059</v>
      </c>
      <c r="B613" s="87" t="str">
        <f t="shared" si="1256"/>
        <v>Y59</v>
      </c>
      <c r="C613" s="87" t="str">
        <f t="shared" si="1257"/>
        <v>2016-17</v>
      </c>
      <c r="D613" s="35" t="s">
        <v>520</v>
      </c>
      <c r="E613" s="42"/>
      <c r="F613" s="86" t="str">
        <f t="shared" si="1283"/>
        <v>Y59</v>
      </c>
      <c r="G613" s="86" t="str">
        <f t="shared" si="1283"/>
        <v>E40000005</v>
      </c>
      <c r="H613" s="87" t="str">
        <f t="shared" si="1283"/>
        <v>South East</v>
      </c>
      <c r="I613" s="292">
        <f t="shared" si="1286"/>
        <v>343</v>
      </c>
      <c r="J613" s="292">
        <f t="shared" si="1286"/>
        <v>101</v>
      </c>
      <c r="K613" s="292">
        <f t="shared" si="1286"/>
        <v>67</v>
      </c>
      <c r="L613" s="292">
        <f t="shared" si="1286"/>
        <v>34</v>
      </c>
      <c r="M613" s="292"/>
      <c r="N613" s="292"/>
      <c r="O613" s="292"/>
      <c r="P613" s="292"/>
      <c r="Q613" s="292">
        <f t="shared" si="1287"/>
        <v>0</v>
      </c>
      <c r="R613" s="292">
        <f t="shared" si="1287"/>
        <v>0</v>
      </c>
      <c r="S613" s="292"/>
      <c r="T613" s="284">
        <f t="shared" si="1293"/>
        <v>0</v>
      </c>
      <c r="U613" s="285" t="s">
        <v>80</v>
      </c>
      <c r="V613" s="285" t="s">
        <v>80</v>
      </c>
      <c r="W613" s="285" t="s">
        <v>80</v>
      </c>
      <c r="X613" s="289">
        <f t="shared" si="1294"/>
        <v>0</v>
      </c>
      <c r="Y613" s="290" t="s">
        <v>80</v>
      </c>
      <c r="Z613" s="290" t="s">
        <v>80</v>
      </c>
      <c r="AA613" s="290" t="s">
        <v>80</v>
      </c>
      <c r="AB613" s="289">
        <f t="shared" si="1295"/>
        <v>0</v>
      </c>
      <c r="AC613" s="290" t="s">
        <v>80</v>
      </c>
      <c r="AD613" s="290" t="s">
        <v>80</v>
      </c>
      <c r="AE613" s="290" t="s">
        <v>80</v>
      </c>
      <c r="AF613" s="287">
        <f t="shared" si="1296"/>
        <v>0</v>
      </c>
      <c r="AG613" s="288" t="s">
        <v>80</v>
      </c>
      <c r="AH613" s="288" t="s">
        <v>80</v>
      </c>
      <c r="AI613" s="287">
        <f t="shared" si="1288"/>
        <v>0</v>
      </c>
      <c r="AJ613" s="284">
        <f t="shared" si="1288"/>
        <v>138</v>
      </c>
      <c r="AK613" s="284">
        <f t="shared" si="1288"/>
        <v>192</v>
      </c>
      <c r="AL613" s="284"/>
      <c r="AM613" s="284"/>
      <c r="AN613" s="284">
        <f t="shared" si="1289"/>
        <v>991</v>
      </c>
      <c r="AO613" s="284">
        <f t="shared" si="1289"/>
        <v>1018</v>
      </c>
      <c r="AP613" s="291"/>
      <c r="AQ613" s="291"/>
      <c r="AR613" s="284">
        <f t="shared" si="1290"/>
        <v>44</v>
      </c>
      <c r="AS613" s="284">
        <f t="shared" si="1290"/>
        <v>328</v>
      </c>
      <c r="AT613" s="284">
        <f t="shared" si="1290"/>
        <v>19</v>
      </c>
      <c r="AU613" s="284">
        <f t="shared" si="1290"/>
        <v>61</v>
      </c>
      <c r="AV613" s="286">
        <f t="shared" si="1290"/>
        <v>0</v>
      </c>
      <c r="AW613" s="286">
        <f t="shared" si="1290"/>
        <v>0</v>
      </c>
      <c r="AX613" s="286">
        <f t="shared" si="1290"/>
        <v>119</v>
      </c>
      <c r="AY613" s="286">
        <f t="shared" si="1290"/>
        <v>141</v>
      </c>
      <c r="AZ613" s="286">
        <f t="shared" si="1290"/>
        <v>340</v>
      </c>
      <c r="BA613" s="286">
        <f t="shared" si="1290"/>
        <v>602</v>
      </c>
      <c r="BB613" s="151"/>
      <c r="BC613" s="287">
        <f t="shared" si="1291"/>
        <v>0</v>
      </c>
      <c r="BD613" s="287">
        <f t="shared" si="1291"/>
        <v>0</v>
      </c>
      <c r="BE613" s="284">
        <f t="shared" si="1291"/>
        <v>0</v>
      </c>
      <c r="BF613" s="284">
        <f t="shared" si="1291"/>
        <v>0</v>
      </c>
      <c r="BG613" s="284">
        <f t="shared" si="1291"/>
        <v>0</v>
      </c>
      <c r="BH613" s="333">
        <f t="shared" si="1291"/>
        <v>0</v>
      </c>
      <c r="BI613" s="333">
        <f t="shared" si="1291"/>
        <v>0</v>
      </c>
      <c r="BJ613" s="333">
        <f t="shared" si="1291"/>
        <v>0</v>
      </c>
      <c r="BK613" s="333">
        <f t="shared" si="1291"/>
        <v>0</v>
      </c>
      <c r="BL613" s="333">
        <f t="shared" si="1291"/>
        <v>0</v>
      </c>
      <c r="BM613" s="333">
        <f t="shared" si="1291"/>
        <v>0</v>
      </c>
      <c r="BN613" s="334">
        <f t="shared" si="1297"/>
        <v>9</v>
      </c>
      <c r="BO613" s="87">
        <f t="shared" si="1298"/>
        <v>2016</v>
      </c>
      <c r="BP613" s="87"/>
    </row>
    <row r="614" spans="1:68" s="35" customFormat="1" ht="10.5" customHeight="1" x14ac:dyDescent="0.2">
      <c r="A614" s="87" t="str">
        <f t="shared" si="1292"/>
        <v>2016-17E4000000510</v>
      </c>
      <c r="B614" s="87" t="str">
        <f t="shared" ref="B614:B672" si="1299">B613</f>
        <v>Y59</v>
      </c>
      <c r="C614" s="87" t="str">
        <f t="shared" ref="C614:C669" si="1300">IF(D614=D$186,LEFT(C613,4)+1&amp;"-"&amp;RIGHT(C613,2)+1,C613)</f>
        <v>2016-17</v>
      </c>
      <c r="D614" s="35" t="s">
        <v>521</v>
      </c>
      <c r="E614" s="42"/>
      <c r="F614" s="86" t="str">
        <f t="shared" ref="F614:H629" si="1301">F613</f>
        <v>Y59</v>
      </c>
      <c r="G614" s="86" t="str">
        <f t="shared" si="1301"/>
        <v>E40000005</v>
      </c>
      <c r="H614" s="87" t="str">
        <f t="shared" si="1301"/>
        <v>South East</v>
      </c>
      <c r="I614" s="292">
        <f t="shared" si="1286"/>
        <v>363</v>
      </c>
      <c r="J614" s="292">
        <f t="shared" si="1286"/>
        <v>95</v>
      </c>
      <c r="K614" s="292">
        <f t="shared" si="1286"/>
        <v>60</v>
      </c>
      <c r="L614" s="292">
        <f t="shared" si="1286"/>
        <v>25</v>
      </c>
      <c r="M614" s="292"/>
      <c r="N614" s="292"/>
      <c r="O614" s="292"/>
      <c r="P614" s="292"/>
      <c r="Q614" s="292">
        <f t="shared" si="1287"/>
        <v>0</v>
      </c>
      <c r="R614" s="292">
        <f t="shared" si="1287"/>
        <v>0</v>
      </c>
      <c r="S614" s="292"/>
      <c r="T614" s="284">
        <f t="shared" si="1293"/>
        <v>0</v>
      </c>
      <c r="U614" s="285" t="s">
        <v>80</v>
      </c>
      <c r="V614" s="285" t="s">
        <v>80</v>
      </c>
      <c r="W614" s="285" t="s">
        <v>80</v>
      </c>
      <c r="X614" s="289">
        <f t="shared" si="1294"/>
        <v>0</v>
      </c>
      <c r="Y614" s="290" t="s">
        <v>80</v>
      </c>
      <c r="Z614" s="290" t="s">
        <v>80</v>
      </c>
      <c r="AA614" s="290" t="s">
        <v>80</v>
      </c>
      <c r="AB614" s="289">
        <f t="shared" si="1295"/>
        <v>0</v>
      </c>
      <c r="AC614" s="290" t="s">
        <v>80</v>
      </c>
      <c r="AD614" s="290" t="s">
        <v>80</v>
      </c>
      <c r="AE614" s="290" t="s">
        <v>80</v>
      </c>
      <c r="AF614" s="287">
        <f t="shared" si="1296"/>
        <v>0</v>
      </c>
      <c r="AG614" s="288" t="s">
        <v>80</v>
      </c>
      <c r="AH614" s="288" t="s">
        <v>80</v>
      </c>
      <c r="AI614" s="287">
        <f t="shared" si="1288"/>
        <v>0</v>
      </c>
      <c r="AJ614" s="284">
        <f t="shared" si="1288"/>
        <v>173</v>
      </c>
      <c r="AK614" s="284">
        <f t="shared" si="1288"/>
        <v>251</v>
      </c>
      <c r="AL614" s="284"/>
      <c r="AM614" s="284"/>
      <c r="AN614" s="284">
        <f t="shared" si="1289"/>
        <v>1243</v>
      </c>
      <c r="AO614" s="284">
        <f t="shared" si="1289"/>
        <v>1280</v>
      </c>
      <c r="AP614" s="291"/>
      <c r="AQ614" s="291"/>
      <c r="AR614" s="284">
        <f t="shared" si="1290"/>
        <v>28</v>
      </c>
      <c r="AS614" s="284">
        <f t="shared" si="1290"/>
        <v>349</v>
      </c>
      <c r="AT614" s="284">
        <f t="shared" si="1290"/>
        <v>12</v>
      </c>
      <c r="AU614" s="284">
        <f t="shared" si="1290"/>
        <v>55</v>
      </c>
      <c r="AV614" s="286">
        <f t="shared" si="1290"/>
        <v>0</v>
      </c>
      <c r="AW614" s="286">
        <f t="shared" si="1290"/>
        <v>0</v>
      </c>
      <c r="AX614" s="286">
        <f t="shared" si="1290"/>
        <v>138</v>
      </c>
      <c r="AY614" s="286">
        <f t="shared" si="1290"/>
        <v>147</v>
      </c>
      <c r="AZ614" s="286">
        <f t="shared" si="1290"/>
        <v>458</v>
      </c>
      <c r="BA614" s="286">
        <f t="shared" si="1290"/>
        <v>783</v>
      </c>
      <c r="BB614" s="151"/>
      <c r="BC614" s="287">
        <f t="shared" si="1291"/>
        <v>0</v>
      </c>
      <c r="BD614" s="287">
        <f t="shared" si="1291"/>
        <v>0</v>
      </c>
      <c r="BE614" s="284">
        <f t="shared" si="1291"/>
        <v>0</v>
      </c>
      <c r="BF614" s="284">
        <f t="shared" si="1291"/>
        <v>0</v>
      </c>
      <c r="BG614" s="284">
        <f t="shared" si="1291"/>
        <v>0</v>
      </c>
      <c r="BH614" s="333">
        <f t="shared" si="1291"/>
        <v>0</v>
      </c>
      <c r="BI614" s="333">
        <f t="shared" si="1291"/>
        <v>0</v>
      </c>
      <c r="BJ614" s="333">
        <f t="shared" si="1291"/>
        <v>0</v>
      </c>
      <c r="BK614" s="333">
        <f t="shared" si="1291"/>
        <v>0</v>
      </c>
      <c r="BL614" s="333">
        <f t="shared" si="1291"/>
        <v>0</v>
      </c>
      <c r="BM614" s="333">
        <f t="shared" si="1291"/>
        <v>0</v>
      </c>
      <c r="BN614" s="334">
        <f t="shared" si="1297"/>
        <v>10</v>
      </c>
      <c r="BO614" s="87">
        <f t="shared" si="1298"/>
        <v>2016</v>
      </c>
      <c r="BP614" s="87"/>
    </row>
    <row r="615" spans="1:68" s="35" customFormat="1" ht="10.5" customHeight="1" x14ac:dyDescent="0.2">
      <c r="A615" s="87" t="str">
        <f t="shared" si="1292"/>
        <v>2016-17E4000000511</v>
      </c>
      <c r="B615" s="87" t="str">
        <f t="shared" si="1299"/>
        <v>Y59</v>
      </c>
      <c r="C615" s="87" t="str">
        <f t="shared" si="1300"/>
        <v>2016-17</v>
      </c>
      <c r="D615" s="35" t="s">
        <v>522</v>
      </c>
      <c r="E615" s="42"/>
      <c r="F615" s="86" t="str">
        <f t="shared" si="1301"/>
        <v>Y59</v>
      </c>
      <c r="G615" s="86" t="str">
        <f t="shared" si="1301"/>
        <v>E40000005</v>
      </c>
      <c r="H615" s="87" t="str">
        <f t="shared" si="1301"/>
        <v>South East</v>
      </c>
      <c r="I615" s="292">
        <f t="shared" si="1286"/>
        <v>395</v>
      </c>
      <c r="J615" s="292">
        <f t="shared" si="1286"/>
        <v>102</v>
      </c>
      <c r="K615" s="292">
        <f t="shared" si="1286"/>
        <v>74</v>
      </c>
      <c r="L615" s="292">
        <f t="shared" si="1286"/>
        <v>33</v>
      </c>
      <c r="M615" s="292"/>
      <c r="N615" s="292"/>
      <c r="O615" s="292"/>
      <c r="P615" s="292"/>
      <c r="Q615" s="292">
        <f t="shared" si="1287"/>
        <v>0</v>
      </c>
      <c r="R615" s="292">
        <f t="shared" si="1287"/>
        <v>0</v>
      </c>
      <c r="S615" s="292"/>
      <c r="T615" s="284">
        <f t="shared" si="1293"/>
        <v>0</v>
      </c>
      <c r="U615" s="285" t="s">
        <v>80</v>
      </c>
      <c r="V615" s="285" t="s">
        <v>80</v>
      </c>
      <c r="W615" s="285" t="s">
        <v>80</v>
      </c>
      <c r="X615" s="289">
        <f t="shared" si="1294"/>
        <v>0</v>
      </c>
      <c r="Y615" s="290" t="s">
        <v>80</v>
      </c>
      <c r="Z615" s="290" t="s">
        <v>80</v>
      </c>
      <c r="AA615" s="290" t="s">
        <v>80</v>
      </c>
      <c r="AB615" s="289">
        <f t="shared" si="1295"/>
        <v>0</v>
      </c>
      <c r="AC615" s="290" t="s">
        <v>80</v>
      </c>
      <c r="AD615" s="290" t="s">
        <v>80</v>
      </c>
      <c r="AE615" s="290" t="s">
        <v>80</v>
      </c>
      <c r="AF615" s="287">
        <f t="shared" si="1296"/>
        <v>0</v>
      </c>
      <c r="AG615" s="288" t="s">
        <v>80</v>
      </c>
      <c r="AH615" s="288" t="s">
        <v>80</v>
      </c>
      <c r="AI615" s="287">
        <f t="shared" si="1288"/>
        <v>0</v>
      </c>
      <c r="AJ615" s="284">
        <f t="shared" si="1288"/>
        <v>145</v>
      </c>
      <c r="AK615" s="284">
        <f t="shared" si="1288"/>
        <v>230</v>
      </c>
      <c r="AL615" s="284"/>
      <c r="AM615" s="284"/>
      <c r="AN615" s="284">
        <f t="shared" si="1289"/>
        <v>1057</v>
      </c>
      <c r="AO615" s="284">
        <f t="shared" si="1289"/>
        <v>1077</v>
      </c>
      <c r="AP615" s="291"/>
      <c r="AQ615" s="291"/>
      <c r="AR615" s="284">
        <f t="shared" si="1290"/>
        <v>39</v>
      </c>
      <c r="AS615" s="284">
        <f t="shared" si="1290"/>
        <v>369</v>
      </c>
      <c r="AT615" s="284">
        <f t="shared" si="1290"/>
        <v>17</v>
      </c>
      <c r="AU615" s="284">
        <f t="shared" si="1290"/>
        <v>63</v>
      </c>
      <c r="AV615" s="286">
        <f t="shared" si="1290"/>
        <v>0</v>
      </c>
      <c r="AW615" s="286">
        <f t="shared" si="1290"/>
        <v>0</v>
      </c>
      <c r="AX615" s="286">
        <f t="shared" si="1290"/>
        <v>138</v>
      </c>
      <c r="AY615" s="286">
        <f t="shared" si="1290"/>
        <v>158</v>
      </c>
      <c r="AZ615" s="286">
        <f t="shared" si="1290"/>
        <v>390</v>
      </c>
      <c r="BA615" s="286">
        <f t="shared" si="1290"/>
        <v>681</v>
      </c>
      <c r="BB615" s="151"/>
      <c r="BC615" s="287">
        <f t="shared" si="1291"/>
        <v>0</v>
      </c>
      <c r="BD615" s="287">
        <f t="shared" si="1291"/>
        <v>0</v>
      </c>
      <c r="BE615" s="284">
        <f t="shared" si="1291"/>
        <v>0</v>
      </c>
      <c r="BF615" s="284">
        <f t="shared" si="1291"/>
        <v>0</v>
      </c>
      <c r="BG615" s="284">
        <f t="shared" si="1291"/>
        <v>0</v>
      </c>
      <c r="BH615" s="333">
        <f t="shared" si="1291"/>
        <v>0</v>
      </c>
      <c r="BI615" s="333">
        <f t="shared" si="1291"/>
        <v>0</v>
      </c>
      <c r="BJ615" s="333">
        <f t="shared" si="1291"/>
        <v>0</v>
      </c>
      <c r="BK615" s="333">
        <f t="shared" si="1291"/>
        <v>0</v>
      </c>
      <c r="BL615" s="333">
        <f t="shared" si="1291"/>
        <v>0</v>
      </c>
      <c r="BM615" s="333">
        <f t="shared" si="1291"/>
        <v>0</v>
      </c>
      <c r="BN615" s="334">
        <f t="shared" si="1297"/>
        <v>11</v>
      </c>
      <c r="BO615" s="87">
        <f t="shared" si="1298"/>
        <v>2016</v>
      </c>
      <c r="BP615" s="87"/>
    </row>
    <row r="616" spans="1:68" s="35" customFormat="1" ht="10.5" customHeight="1" x14ac:dyDescent="0.2">
      <c r="A616" s="87" t="str">
        <f t="shared" si="1292"/>
        <v>2016-17E4000000512</v>
      </c>
      <c r="B616" s="87" t="str">
        <f t="shared" si="1299"/>
        <v>Y59</v>
      </c>
      <c r="C616" s="87" t="str">
        <f t="shared" si="1300"/>
        <v>2016-17</v>
      </c>
      <c r="D616" s="35" t="s">
        <v>523</v>
      </c>
      <c r="E616" s="42"/>
      <c r="F616" s="86" t="str">
        <f t="shared" si="1301"/>
        <v>Y59</v>
      </c>
      <c r="G616" s="86" t="str">
        <f t="shared" si="1301"/>
        <v>E40000005</v>
      </c>
      <c r="H616" s="87" t="str">
        <f t="shared" si="1301"/>
        <v>South East</v>
      </c>
      <c r="I616" s="292">
        <f t="shared" si="1286"/>
        <v>493</v>
      </c>
      <c r="J616" s="292">
        <f t="shared" si="1286"/>
        <v>150</v>
      </c>
      <c r="K616" s="292">
        <f t="shared" si="1286"/>
        <v>83</v>
      </c>
      <c r="L616" s="292">
        <f t="shared" si="1286"/>
        <v>38</v>
      </c>
      <c r="M616" s="292"/>
      <c r="N616" s="292"/>
      <c r="O616" s="292"/>
      <c r="P616" s="292"/>
      <c r="Q616" s="292">
        <f t="shared" si="1287"/>
        <v>0</v>
      </c>
      <c r="R616" s="292">
        <f t="shared" si="1287"/>
        <v>0</v>
      </c>
      <c r="S616" s="292"/>
      <c r="T616" s="284">
        <f t="shared" si="1293"/>
        <v>0</v>
      </c>
      <c r="U616" s="285" t="s">
        <v>80</v>
      </c>
      <c r="V616" s="285" t="s">
        <v>80</v>
      </c>
      <c r="W616" s="285" t="s">
        <v>80</v>
      </c>
      <c r="X616" s="289">
        <f t="shared" si="1294"/>
        <v>0</v>
      </c>
      <c r="Y616" s="290" t="s">
        <v>80</v>
      </c>
      <c r="Z616" s="290" t="s">
        <v>80</v>
      </c>
      <c r="AA616" s="290" t="s">
        <v>80</v>
      </c>
      <c r="AB616" s="289">
        <f t="shared" si="1295"/>
        <v>0</v>
      </c>
      <c r="AC616" s="290" t="s">
        <v>80</v>
      </c>
      <c r="AD616" s="290" t="s">
        <v>80</v>
      </c>
      <c r="AE616" s="290" t="s">
        <v>80</v>
      </c>
      <c r="AF616" s="287">
        <f t="shared" si="1296"/>
        <v>0</v>
      </c>
      <c r="AG616" s="288" t="s">
        <v>80</v>
      </c>
      <c r="AH616" s="288" t="s">
        <v>80</v>
      </c>
      <c r="AI616" s="287">
        <f t="shared" si="1288"/>
        <v>0</v>
      </c>
      <c r="AJ616" s="284">
        <f t="shared" si="1288"/>
        <v>183</v>
      </c>
      <c r="AK616" s="284">
        <f t="shared" si="1288"/>
        <v>265</v>
      </c>
      <c r="AL616" s="284"/>
      <c r="AM616" s="284"/>
      <c r="AN616" s="284">
        <f t="shared" si="1289"/>
        <v>1100</v>
      </c>
      <c r="AO616" s="284">
        <f t="shared" si="1289"/>
        <v>1128</v>
      </c>
      <c r="AP616" s="291"/>
      <c r="AQ616" s="291"/>
      <c r="AR616" s="284">
        <f t="shared" si="1290"/>
        <v>42</v>
      </c>
      <c r="AS616" s="284">
        <f t="shared" si="1290"/>
        <v>476</v>
      </c>
      <c r="AT616" s="284">
        <f t="shared" si="1290"/>
        <v>14</v>
      </c>
      <c r="AU616" s="284">
        <f t="shared" si="1290"/>
        <v>81</v>
      </c>
      <c r="AV616" s="286">
        <f t="shared" si="1290"/>
        <v>0</v>
      </c>
      <c r="AW616" s="286">
        <f t="shared" si="1290"/>
        <v>0</v>
      </c>
      <c r="AX616" s="286">
        <f t="shared" si="1290"/>
        <v>137</v>
      </c>
      <c r="AY616" s="286">
        <f t="shared" si="1290"/>
        <v>153</v>
      </c>
      <c r="AZ616" s="286">
        <f t="shared" si="1290"/>
        <v>450</v>
      </c>
      <c r="BA616" s="286">
        <f t="shared" si="1290"/>
        <v>767</v>
      </c>
      <c r="BB616" s="151"/>
      <c r="BC616" s="287">
        <f t="shared" si="1291"/>
        <v>0</v>
      </c>
      <c r="BD616" s="287">
        <f t="shared" si="1291"/>
        <v>0</v>
      </c>
      <c r="BE616" s="284">
        <f t="shared" si="1291"/>
        <v>0</v>
      </c>
      <c r="BF616" s="284">
        <f t="shared" si="1291"/>
        <v>0</v>
      </c>
      <c r="BG616" s="284">
        <f t="shared" si="1291"/>
        <v>0</v>
      </c>
      <c r="BH616" s="333">
        <f t="shared" si="1291"/>
        <v>0</v>
      </c>
      <c r="BI616" s="333">
        <f t="shared" si="1291"/>
        <v>0</v>
      </c>
      <c r="BJ616" s="333">
        <f t="shared" si="1291"/>
        <v>0</v>
      </c>
      <c r="BK616" s="333">
        <f t="shared" si="1291"/>
        <v>0</v>
      </c>
      <c r="BL616" s="333">
        <f t="shared" si="1291"/>
        <v>0</v>
      </c>
      <c r="BM616" s="333">
        <f t="shared" si="1291"/>
        <v>0</v>
      </c>
      <c r="BN616" s="334">
        <f t="shared" si="1297"/>
        <v>12</v>
      </c>
      <c r="BO616" s="87">
        <f t="shared" si="1298"/>
        <v>2016</v>
      </c>
      <c r="BP616" s="87"/>
    </row>
    <row r="617" spans="1:68" s="35" customFormat="1" ht="10.5" customHeight="1" x14ac:dyDescent="0.2">
      <c r="A617" s="87" t="str">
        <f t="shared" si="1292"/>
        <v>2016-17E400000051</v>
      </c>
      <c r="B617" s="87" t="str">
        <f t="shared" si="1299"/>
        <v>Y59</v>
      </c>
      <c r="C617" s="87" t="str">
        <f t="shared" si="1300"/>
        <v>2016-17</v>
      </c>
      <c r="D617" s="35" t="s">
        <v>524</v>
      </c>
      <c r="E617" s="42"/>
      <c r="F617" s="86" t="str">
        <f t="shared" si="1301"/>
        <v>Y59</v>
      </c>
      <c r="G617" s="86" t="str">
        <f t="shared" si="1301"/>
        <v>E40000005</v>
      </c>
      <c r="H617" s="87" t="str">
        <f t="shared" si="1301"/>
        <v>South East</v>
      </c>
      <c r="I617" s="292">
        <f t="shared" si="1286"/>
        <v>504</v>
      </c>
      <c r="J617" s="292">
        <f t="shared" si="1286"/>
        <v>138</v>
      </c>
      <c r="K617" s="292">
        <f t="shared" si="1286"/>
        <v>83</v>
      </c>
      <c r="L617" s="292">
        <f t="shared" si="1286"/>
        <v>36</v>
      </c>
      <c r="M617" s="292"/>
      <c r="N617" s="292"/>
      <c r="O617" s="292"/>
      <c r="P617" s="292"/>
      <c r="Q617" s="292">
        <f t="shared" si="1287"/>
        <v>0</v>
      </c>
      <c r="R617" s="292">
        <f t="shared" si="1287"/>
        <v>0</v>
      </c>
      <c r="S617" s="292"/>
      <c r="T617" s="284">
        <f t="shared" si="1293"/>
        <v>0</v>
      </c>
      <c r="U617" s="285" t="s">
        <v>80</v>
      </c>
      <c r="V617" s="285" t="s">
        <v>80</v>
      </c>
      <c r="W617" s="285" t="s">
        <v>80</v>
      </c>
      <c r="X617" s="289">
        <f t="shared" si="1294"/>
        <v>0</v>
      </c>
      <c r="Y617" s="290" t="s">
        <v>80</v>
      </c>
      <c r="Z617" s="290" t="s">
        <v>80</v>
      </c>
      <c r="AA617" s="290" t="s">
        <v>80</v>
      </c>
      <c r="AB617" s="289">
        <f t="shared" si="1295"/>
        <v>0</v>
      </c>
      <c r="AC617" s="290" t="s">
        <v>80</v>
      </c>
      <c r="AD617" s="290" t="s">
        <v>80</v>
      </c>
      <c r="AE617" s="290" t="s">
        <v>80</v>
      </c>
      <c r="AF617" s="287">
        <f t="shared" si="1296"/>
        <v>0</v>
      </c>
      <c r="AG617" s="288" t="s">
        <v>80</v>
      </c>
      <c r="AH617" s="288" t="s">
        <v>80</v>
      </c>
      <c r="AI617" s="287">
        <f t="shared" si="1288"/>
        <v>0</v>
      </c>
      <c r="AJ617" s="284">
        <f t="shared" si="1288"/>
        <v>151</v>
      </c>
      <c r="AK617" s="284">
        <f t="shared" si="1288"/>
        <v>205</v>
      </c>
      <c r="AL617" s="284"/>
      <c r="AM617" s="284"/>
      <c r="AN617" s="284">
        <f t="shared" si="1289"/>
        <v>1024</v>
      </c>
      <c r="AO617" s="284">
        <f t="shared" si="1289"/>
        <v>1052</v>
      </c>
      <c r="AP617" s="291"/>
      <c r="AQ617" s="291"/>
      <c r="AR617" s="284">
        <f t="shared" si="1290"/>
        <v>33</v>
      </c>
      <c r="AS617" s="284">
        <f t="shared" si="1290"/>
        <v>472</v>
      </c>
      <c r="AT617" s="284">
        <f t="shared" si="1290"/>
        <v>18</v>
      </c>
      <c r="AU617" s="284">
        <f t="shared" si="1290"/>
        <v>76</v>
      </c>
      <c r="AV617" s="286">
        <f t="shared" si="1290"/>
        <v>0</v>
      </c>
      <c r="AW617" s="286">
        <f t="shared" si="1290"/>
        <v>0</v>
      </c>
      <c r="AX617" s="286">
        <f t="shared" si="1290"/>
        <v>133</v>
      </c>
      <c r="AY617" s="286">
        <f t="shared" si="1290"/>
        <v>168</v>
      </c>
      <c r="AZ617" s="286">
        <f t="shared" si="1290"/>
        <v>413</v>
      </c>
      <c r="BA617" s="286">
        <f t="shared" si="1290"/>
        <v>743</v>
      </c>
      <c r="BB617" s="151"/>
      <c r="BC617" s="287">
        <f t="shared" si="1291"/>
        <v>0</v>
      </c>
      <c r="BD617" s="287">
        <f t="shared" si="1291"/>
        <v>0</v>
      </c>
      <c r="BE617" s="284">
        <f t="shared" si="1291"/>
        <v>0</v>
      </c>
      <c r="BF617" s="284">
        <f t="shared" si="1291"/>
        <v>0</v>
      </c>
      <c r="BG617" s="284">
        <f t="shared" si="1291"/>
        <v>0</v>
      </c>
      <c r="BH617" s="333">
        <f t="shared" si="1291"/>
        <v>0</v>
      </c>
      <c r="BI617" s="333">
        <f t="shared" si="1291"/>
        <v>0</v>
      </c>
      <c r="BJ617" s="333">
        <f t="shared" si="1291"/>
        <v>0</v>
      </c>
      <c r="BK617" s="333">
        <f t="shared" si="1291"/>
        <v>0</v>
      </c>
      <c r="BL617" s="333">
        <f t="shared" si="1291"/>
        <v>0</v>
      </c>
      <c r="BM617" s="333">
        <f t="shared" si="1291"/>
        <v>0</v>
      </c>
      <c r="BN617" s="334">
        <f t="shared" si="1297"/>
        <v>1</v>
      </c>
      <c r="BO617" s="87">
        <f t="shared" si="1298"/>
        <v>2017</v>
      </c>
      <c r="BP617" s="87"/>
    </row>
    <row r="618" spans="1:68" s="35" customFormat="1" ht="10.5" customHeight="1" x14ac:dyDescent="0.2">
      <c r="A618" s="87" t="str">
        <f t="shared" si="1292"/>
        <v>2016-17E400000052</v>
      </c>
      <c r="B618" s="87" t="str">
        <f t="shared" si="1299"/>
        <v>Y59</v>
      </c>
      <c r="C618" s="87" t="str">
        <f t="shared" si="1300"/>
        <v>2016-17</v>
      </c>
      <c r="D618" s="35" t="s">
        <v>525</v>
      </c>
      <c r="E618" s="42"/>
      <c r="F618" s="86" t="str">
        <f t="shared" si="1301"/>
        <v>Y59</v>
      </c>
      <c r="G618" s="86" t="str">
        <f t="shared" si="1301"/>
        <v>E40000005</v>
      </c>
      <c r="H618" s="87" t="str">
        <f t="shared" si="1301"/>
        <v>South East</v>
      </c>
      <c r="I618" s="292">
        <f t="shared" si="1286"/>
        <v>375</v>
      </c>
      <c r="J618" s="292">
        <f t="shared" si="1286"/>
        <v>100</v>
      </c>
      <c r="K618" s="292">
        <f t="shared" si="1286"/>
        <v>51</v>
      </c>
      <c r="L618" s="292">
        <f t="shared" si="1286"/>
        <v>21</v>
      </c>
      <c r="M618" s="292"/>
      <c r="N618" s="292"/>
      <c r="O618" s="292"/>
      <c r="P618" s="292"/>
      <c r="Q618" s="292">
        <f t="shared" si="1287"/>
        <v>0</v>
      </c>
      <c r="R618" s="292">
        <f t="shared" si="1287"/>
        <v>0</v>
      </c>
      <c r="S618" s="292"/>
      <c r="T618" s="284">
        <f t="shared" si="1293"/>
        <v>0</v>
      </c>
      <c r="U618" s="285" t="s">
        <v>80</v>
      </c>
      <c r="V618" s="285" t="s">
        <v>80</v>
      </c>
      <c r="W618" s="285" t="s">
        <v>80</v>
      </c>
      <c r="X618" s="289">
        <f t="shared" si="1294"/>
        <v>0</v>
      </c>
      <c r="Y618" s="290" t="s">
        <v>80</v>
      </c>
      <c r="Z618" s="290" t="s">
        <v>80</v>
      </c>
      <c r="AA618" s="290" t="s">
        <v>80</v>
      </c>
      <c r="AB618" s="289">
        <f t="shared" si="1295"/>
        <v>0</v>
      </c>
      <c r="AC618" s="290" t="s">
        <v>80</v>
      </c>
      <c r="AD618" s="290" t="s">
        <v>80</v>
      </c>
      <c r="AE618" s="290" t="s">
        <v>80</v>
      </c>
      <c r="AF618" s="287">
        <f t="shared" si="1296"/>
        <v>0</v>
      </c>
      <c r="AG618" s="288" t="s">
        <v>80</v>
      </c>
      <c r="AH618" s="288" t="s">
        <v>80</v>
      </c>
      <c r="AI618" s="287">
        <f t="shared" si="1288"/>
        <v>0</v>
      </c>
      <c r="AJ618" s="284">
        <f t="shared" si="1288"/>
        <v>155</v>
      </c>
      <c r="AK618" s="284">
        <f t="shared" si="1288"/>
        <v>197</v>
      </c>
      <c r="AL618" s="284"/>
      <c r="AM618" s="284"/>
      <c r="AN618" s="284">
        <f t="shared" si="1289"/>
        <v>919</v>
      </c>
      <c r="AO618" s="284">
        <f t="shared" si="1289"/>
        <v>936</v>
      </c>
      <c r="AP618" s="291"/>
      <c r="AQ618" s="291"/>
      <c r="AR618" s="284">
        <f t="shared" ref="AR618:BA627" si="1302">SUMIFS(AR$729:AR$10135, $BN$729:$BN$10135, $BN618,$BO$729:$BO$10135, $BO618, $B$729:$B$10135, $B618)</f>
        <v>24</v>
      </c>
      <c r="AS618" s="284">
        <f t="shared" si="1302"/>
        <v>358</v>
      </c>
      <c r="AT618" s="284">
        <f t="shared" si="1302"/>
        <v>8</v>
      </c>
      <c r="AU618" s="284">
        <f t="shared" si="1302"/>
        <v>46</v>
      </c>
      <c r="AV618" s="286">
        <f t="shared" si="1302"/>
        <v>0</v>
      </c>
      <c r="AW618" s="286">
        <f t="shared" si="1302"/>
        <v>0</v>
      </c>
      <c r="AX618" s="286">
        <f t="shared" si="1302"/>
        <v>118</v>
      </c>
      <c r="AY618" s="286">
        <f t="shared" si="1302"/>
        <v>134</v>
      </c>
      <c r="AZ618" s="286">
        <f t="shared" si="1302"/>
        <v>416</v>
      </c>
      <c r="BA618" s="286">
        <f t="shared" si="1302"/>
        <v>667</v>
      </c>
      <c r="BB618" s="151"/>
      <c r="BC618" s="287">
        <f t="shared" ref="BC618:BM627" si="1303">SUMIFS(BC$729:BC$10135, $BN$729:$BN$10135, $BN618,$BO$729:$BO$10135, $BO618, $B$729:$B$10135, $B618)</f>
        <v>0</v>
      </c>
      <c r="BD618" s="287">
        <f t="shared" si="1303"/>
        <v>0</v>
      </c>
      <c r="BE618" s="284">
        <f t="shared" si="1303"/>
        <v>0</v>
      </c>
      <c r="BF618" s="284">
        <f t="shared" si="1303"/>
        <v>0</v>
      </c>
      <c r="BG618" s="284">
        <f t="shared" si="1303"/>
        <v>0</v>
      </c>
      <c r="BH618" s="333">
        <f t="shared" si="1303"/>
        <v>0</v>
      </c>
      <c r="BI618" s="333">
        <f t="shared" si="1303"/>
        <v>0</v>
      </c>
      <c r="BJ618" s="333">
        <f t="shared" si="1303"/>
        <v>0</v>
      </c>
      <c r="BK618" s="333">
        <f t="shared" si="1303"/>
        <v>0</v>
      </c>
      <c r="BL618" s="333">
        <f t="shared" si="1303"/>
        <v>0</v>
      </c>
      <c r="BM618" s="333">
        <f t="shared" si="1303"/>
        <v>0</v>
      </c>
      <c r="BN618" s="334">
        <f t="shared" si="1297"/>
        <v>2</v>
      </c>
      <c r="BO618" s="87">
        <f t="shared" si="1298"/>
        <v>2017</v>
      </c>
      <c r="BP618" s="87"/>
    </row>
    <row r="619" spans="1:68" s="35" customFormat="1" ht="10.5" customHeight="1" x14ac:dyDescent="0.2">
      <c r="A619" s="87" t="str">
        <f t="shared" si="1292"/>
        <v>2016-17E400000053</v>
      </c>
      <c r="B619" s="87" t="str">
        <f t="shared" si="1299"/>
        <v>Y59</v>
      </c>
      <c r="C619" s="87" t="str">
        <f t="shared" si="1300"/>
        <v>2016-17</v>
      </c>
      <c r="D619" s="35" t="s">
        <v>526</v>
      </c>
      <c r="E619" s="42"/>
      <c r="F619" s="86" t="str">
        <f t="shared" si="1301"/>
        <v>Y59</v>
      </c>
      <c r="G619" s="86" t="str">
        <f t="shared" si="1301"/>
        <v>E40000005</v>
      </c>
      <c r="H619" s="87" t="str">
        <f t="shared" si="1301"/>
        <v>South East</v>
      </c>
      <c r="I619" s="292">
        <f t="shared" si="1286"/>
        <v>395</v>
      </c>
      <c r="J619" s="292">
        <f t="shared" si="1286"/>
        <v>116</v>
      </c>
      <c r="K619" s="292">
        <f t="shared" si="1286"/>
        <v>81</v>
      </c>
      <c r="L619" s="292">
        <f t="shared" si="1286"/>
        <v>40</v>
      </c>
      <c r="M619" s="292"/>
      <c r="N619" s="292"/>
      <c r="O619" s="292"/>
      <c r="P619" s="292"/>
      <c r="Q619" s="292">
        <f t="shared" si="1287"/>
        <v>0</v>
      </c>
      <c r="R619" s="292">
        <f t="shared" si="1287"/>
        <v>0</v>
      </c>
      <c r="S619" s="292"/>
      <c r="T619" s="284">
        <f t="shared" si="1293"/>
        <v>0</v>
      </c>
      <c r="U619" s="285" t="s">
        <v>80</v>
      </c>
      <c r="V619" s="285" t="s">
        <v>80</v>
      </c>
      <c r="W619" s="285" t="s">
        <v>80</v>
      </c>
      <c r="X619" s="289">
        <f t="shared" si="1294"/>
        <v>0</v>
      </c>
      <c r="Y619" s="290" t="s">
        <v>80</v>
      </c>
      <c r="Z619" s="290" t="s">
        <v>80</v>
      </c>
      <c r="AA619" s="290" t="s">
        <v>80</v>
      </c>
      <c r="AB619" s="289">
        <f t="shared" si="1295"/>
        <v>0</v>
      </c>
      <c r="AC619" s="290" t="s">
        <v>80</v>
      </c>
      <c r="AD619" s="290" t="s">
        <v>80</v>
      </c>
      <c r="AE619" s="290" t="s">
        <v>80</v>
      </c>
      <c r="AF619" s="287">
        <f t="shared" si="1296"/>
        <v>0</v>
      </c>
      <c r="AG619" s="288" t="s">
        <v>80</v>
      </c>
      <c r="AH619" s="288" t="s">
        <v>80</v>
      </c>
      <c r="AI619" s="287">
        <f t="shared" si="1288"/>
        <v>0</v>
      </c>
      <c r="AJ619" s="284">
        <f t="shared" si="1288"/>
        <v>161</v>
      </c>
      <c r="AK619" s="284">
        <f t="shared" si="1288"/>
        <v>214</v>
      </c>
      <c r="AL619" s="284"/>
      <c r="AM619" s="284"/>
      <c r="AN619" s="284">
        <f t="shared" si="1289"/>
        <v>1177</v>
      </c>
      <c r="AO619" s="284">
        <f t="shared" si="1289"/>
        <v>1218</v>
      </c>
      <c r="AP619" s="291"/>
      <c r="AQ619" s="291"/>
      <c r="AR619" s="284">
        <f t="shared" si="1302"/>
        <v>32</v>
      </c>
      <c r="AS619" s="284">
        <f t="shared" si="1302"/>
        <v>366</v>
      </c>
      <c r="AT619" s="284">
        <f t="shared" si="1302"/>
        <v>13</v>
      </c>
      <c r="AU619" s="284">
        <f t="shared" si="1302"/>
        <v>68</v>
      </c>
      <c r="AV619" s="286">
        <f t="shared" si="1302"/>
        <v>0</v>
      </c>
      <c r="AW619" s="286">
        <f t="shared" si="1302"/>
        <v>0</v>
      </c>
      <c r="AX619" s="286">
        <f t="shared" si="1302"/>
        <v>137</v>
      </c>
      <c r="AY619" s="286">
        <f t="shared" si="1302"/>
        <v>158</v>
      </c>
      <c r="AZ619" s="286">
        <f t="shared" si="1302"/>
        <v>492</v>
      </c>
      <c r="BA619" s="286">
        <f t="shared" si="1302"/>
        <v>831</v>
      </c>
      <c r="BB619" s="151"/>
      <c r="BC619" s="287">
        <f t="shared" si="1303"/>
        <v>0</v>
      </c>
      <c r="BD619" s="287">
        <f t="shared" si="1303"/>
        <v>0</v>
      </c>
      <c r="BE619" s="284">
        <f t="shared" si="1303"/>
        <v>0</v>
      </c>
      <c r="BF619" s="284">
        <f t="shared" si="1303"/>
        <v>0</v>
      </c>
      <c r="BG619" s="284">
        <f t="shared" si="1303"/>
        <v>0</v>
      </c>
      <c r="BH619" s="333">
        <f t="shared" si="1303"/>
        <v>0</v>
      </c>
      <c r="BI619" s="333">
        <f t="shared" si="1303"/>
        <v>0</v>
      </c>
      <c r="BJ619" s="333">
        <f t="shared" si="1303"/>
        <v>0</v>
      </c>
      <c r="BK619" s="333">
        <f t="shared" si="1303"/>
        <v>0</v>
      </c>
      <c r="BL619" s="333">
        <f t="shared" si="1303"/>
        <v>0</v>
      </c>
      <c r="BM619" s="333">
        <f t="shared" si="1303"/>
        <v>0</v>
      </c>
      <c r="BN619" s="334">
        <f t="shared" si="1297"/>
        <v>3</v>
      </c>
      <c r="BO619" s="87">
        <f t="shared" si="1298"/>
        <v>2017</v>
      </c>
      <c r="BP619" s="87"/>
    </row>
    <row r="620" spans="1:68" s="35" customFormat="1" ht="10.5" customHeight="1" x14ac:dyDescent="0.2">
      <c r="A620" s="87" t="str">
        <f t="shared" si="1292"/>
        <v>2017-18E400000054</v>
      </c>
      <c r="B620" s="87" t="str">
        <f t="shared" si="1299"/>
        <v>Y59</v>
      </c>
      <c r="C620" s="87" t="str">
        <f t="shared" si="1300"/>
        <v>2017-18</v>
      </c>
      <c r="D620" s="35" t="s">
        <v>514</v>
      </c>
      <c r="E620" s="42"/>
      <c r="F620" s="86" t="str">
        <f t="shared" si="1301"/>
        <v>Y59</v>
      </c>
      <c r="G620" s="86" t="str">
        <f t="shared" si="1301"/>
        <v>E40000005</v>
      </c>
      <c r="H620" s="87" t="str">
        <f t="shared" si="1301"/>
        <v>South East</v>
      </c>
      <c r="I620" s="292">
        <f t="shared" si="1286"/>
        <v>331</v>
      </c>
      <c r="J620" s="292">
        <f t="shared" si="1286"/>
        <v>95</v>
      </c>
      <c r="K620" s="292">
        <f t="shared" si="1286"/>
        <v>59</v>
      </c>
      <c r="L620" s="292">
        <f t="shared" si="1286"/>
        <v>30</v>
      </c>
      <c r="M620" s="292"/>
      <c r="N620" s="292"/>
      <c r="O620" s="292"/>
      <c r="P620" s="292"/>
      <c r="Q620" s="292">
        <f t="shared" si="1287"/>
        <v>0</v>
      </c>
      <c r="R620" s="292">
        <f t="shared" si="1287"/>
        <v>0</v>
      </c>
      <c r="S620" s="292"/>
      <c r="T620" s="284">
        <f t="shared" si="1293"/>
        <v>0</v>
      </c>
      <c r="U620" s="285" t="s">
        <v>80</v>
      </c>
      <c r="V620" s="285" t="s">
        <v>80</v>
      </c>
      <c r="W620" s="285" t="s">
        <v>80</v>
      </c>
      <c r="X620" s="289">
        <f t="shared" si="1294"/>
        <v>0</v>
      </c>
      <c r="Y620" s="290" t="s">
        <v>80</v>
      </c>
      <c r="Z620" s="290" t="s">
        <v>80</v>
      </c>
      <c r="AA620" s="290" t="s">
        <v>80</v>
      </c>
      <c r="AB620" s="289">
        <f t="shared" si="1295"/>
        <v>0</v>
      </c>
      <c r="AC620" s="290" t="s">
        <v>80</v>
      </c>
      <c r="AD620" s="290" t="s">
        <v>80</v>
      </c>
      <c r="AE620" s="290" t="s">
        <v>80</v>
      </c>
      <c r="AF620" s="287">
        <f t="shared" si="1296"/>
        <v>0</v>
      </c>
      <c r="AG620" s="288" t="s">
        <v>80</v>
      </c>
      <c r="AH620" s="288" t="s">
        <v>80</v>
      </c>
      <c r="AI620" s="287">
        <f t="shared" si="1288"/>
        <v>0</v>
      </c>
      <c r="AJ620" s="284">
        <f t="shared" si="1288"/>
        <v>168</v>
      </c>
      <c r="AK620" s="284">
        <f t="shared" si="1288"/>
        <v>245</v>
      </c>
      <c r="AL620" s="284"/>
      <c r="AM620" s="284"/>
      <c r="AN620" s="284">
        <f t="shared" si="1289"/>
        <v>1075</v>
      </c>
      <c r="AO620" s="284">
        <f t="shared" si="1289"/>
        <v>1112</v>
      </c>
      <c r="AP620" s="291"/>
      <c r="AQ620" s="291"/>
      <c r="AR620" s="284">
        <f t="shared" si="1302"/>
        <v>33</v>
      </c>
      <c r="AS620" s="284">
        <f t="shared" si="1302"/>
        <v>303</v>
      </c>
      <c r="AT620" s="284">
        <f t="shared" si="1302"/>
        <v>16</v>
      </c>
      <c r="AU620" s="284">
        <f t="shared" si="1302"/>
        <v>50</v>
      </c>
      <c r="AV620" s="286">
        <f t="shared" si="1302"/>
        <v>0</v>
      </c>
      <c r="AW620" s="286">
        <f t="shared" si="1302"/>
        <v>0</v>
      </c>
      <c r="AX620" s="286">
        <f t="shared" si="1302"/>
        <v>114</v>
      </c>
      <c r="AY620" s="286">
        <f t="shared" si="1302"/>
        <v>129</v>
      </c>
      <c r="AZ620" s="286">
        <f t="shared" si="1302"/>
        <v>478</v>
      </c>
      <c r="BA620" s="286">
        <f t="shared" si="1302"/>
        <v>806</v>
      </c>
      <c r="BB620" s="151"/>
      <c r="BC620" s="287">
        <f t="shared" si="1303"/>
        <v>0</v>
      </c>
      <c r="BD620" s="287">
        <f t="shared" si="1303"/>
        <v>0</v>
      </c>
      <c r="BE620" s="284">
        <f t="shared" si="1303"/>
        <v>0</v>
      </c>
      <c r="BF620" s="284">
        <f t="shared" si="1303"/>
        <v>0</v>
      </c>
      <c r="BG620" s="284">
        <f t="shared" si="1303"/>
        <v>0</v>
      </c>
      <c r="BH620" s="333">
        <f t="shared" si="1303"/>
        <v>0</v>
      </c>
      <c r="BI620" s="333">
        <f t="shared" si="1303"/>
        <v>0</v>
      </c>
      <c r="BJ620" s="333">
        <f t="shared" si="1303"/>
        <v>0</v>
      </c>
      <c r="BK620" s="333">
        <f t="shared" si="1303"/>
        <v>0</v>
      </c>
      <c r="BL620" s="333">
        <f t="shared" si="1303"/>
        <v>0</v>
      </c>
      <c r="BM620" s="333">
        <f t="shared" si="1303"/>
        <v>0</v>
      </c>
      <c r="BN620" s="334">
        <f t="shared" si="1297"/>
        <v>4</v>
      </c>
      <c r="BO620" s="87">
        <f t="shared" si="1298"/>
        <v>2017</v>
      </c>
      <c r="BP620" s="87"/>
    </row>
    <row r="621" spans="1:68" s="35" customFormat="1" ht="10.5" customHeight="1" x14ac:dyDescent="0.2">
      <c r="A621" s="87" t="str">
        <f t="shared" si="1292"/>
        <v>2017-18E400000055</v>
      </c>
      <c r="B621" s="87" t="str">
        <f t="shared" si="1299"/>
        <v>Y59</v>
      </c>
      <c r="C621" s="87" t="str">
        <f t="shared" si="1300"/>
        <v>2017-18</v>
      </c>
      <c r="D621" s="35" t="s">
        <v>516</v>
      </c>
      <c r="E621" s="42"/>
      <c r="F621" s="86" t="str">
        <f t="shared" si="1301"/>
        <v>Y59</v>
      </c>
      <c r="G621" s="86" t="str">
        <f t="shared" si="1301"/>
        <v>E40000005</v>
      </c>
      <c r="H621" s="87" t="str">
        <f t="shared" si="1301"/>
        <v>South East</v>
      </c>
      <c r="I621" s="292">
        <f t="shared" si="1286"/>
        <v>375</v>
      </c>
      <c r="J621" s="292">
        <f t="shared" si="1286"/>
        <v>94</v>
      </c>
      <c r="K621" s="292">
        <f t="shared" si="1286"/>
        <v>73</v>
      </c>
      <c r="L621" s="292">
        <f t="shared" si="1286"/>
        <v>34</v>
      </c>
      <c r="M621" s="292"/>
      <c r="N621" s="292"/>
      <c r="O621" s="292"/>
      <c r="P621" s="292"/>
      <c r="Q621" s="292">
        <f t="shared" si="1287"/>
        <v>0</v>
      </c>
      <c r="R621" s="292">
        <f t="shared" si="1287"/>
        <v>0</v>
      </c>
      <c r="S621" s="292"/>
      <c r="T621" s="284">
        <f t="shared" si="1293"/>
        <v>0</v>
      </c>
      <c r="U621" s="285" t="s">
        <v>80</v>
      </c>
      <c r="V621" s="285" t="s">
        <v>80</v>
      </c>
      <c r="W621" s="285" t="s">
        <v>80</v>
      </c>
      <c r="X621" s="289">
        <f t="shared" si="1294"/>
        <v>0</v>
      </c>
      <c r="Y621" s="290" t="s">
        <v>80</v>
      </c>
      <c r="Z621" s="290" t="s">
        <v>80</v>
      </c>
      <c r="AA621" s="290" t="s">
        <v>80</v>
      </c>
      <c r="AB621" s="289">
        <f t="shared" si="1295"/>
        <v>0</v>
      </c>
      <c r="AC621" s="290" t="s">
        <v>80</v>
      </c>
      <c r="AD621" s="290" t="s">
        <v>80</v>
      </c>
      <c r="AE621" s="290" t="s">
        <v>80</v>
      </c>
      <c r="AF621" s="287">
        <f t="shared" si="1296"/>
        <v>0</v>
      </c>
      <c r="AG621" s="288" t="s">
        <v>80</v>
      </c>
      <c r="AH621" s="288" t="s">
        <v>80</v>
      </c>
      <c r="AI621" s="287">
        <f t="shared" si="1288"/>
        <v>0</v>
      </c>
      <c r="AJ621" s="284">
        <f t="shared" si="1288"/>
        <v>155</v>
      </c>
      <c r="AK621" s="284">
        <f t="shared" si="1288"/>
        <v>214</v>
      </c>
      <c r="AL621" s="284"/>
      <c r="AM621" s="284"/>
      <c r="AN621" s="284">
        <f t="shared" si="1289"/>
        <v>1125</v>
      </c>
      <c r="AO621" s="284">
        <f t="shared" si="1289"/>
        <v>1178</v>
      </c>
      <c r="AP621" s="291"/>
      <c r="AQ621" s="291"/>
      <c r="AR621" s="284">
        <f t="shared" si="1302"/>
        <v>25</v>
      </c>
      <c r="AS621" s="284">
        <f t="shared" si="1302"/>
        <v>364</v>
      </c>
      <c r="AT621" s="284">
        <f t="shared" si="1302"/>
        <v>18</v>
      </c>
      <c r="AU621" s="284">
        <f t="shared" si="1302"/>
        <v>67</v>
      </c>
      <c r="AV621" s="286">
        <f t="shared" si="1302"/>
        <v>0</v>
      </c>
      <c r="AW621" s="286">
        <f t="shared" si="1302"/>
        <v>0</v>
      </c>
      <c r="AX621" s="286">
        <f t="shared" si="1302"/>
        <v>142</v>
      </c>
      <c r="AY621" s="286">
        <f t="shared" si="1302"/>
        <v>154</v>
      </c>
      <c r="AZ621" s="286">
        <f t="shared" si="1302"/>
        <v>493</v>
      </c>
      <c r="BA621" s="286">
        <f t="shared" si="1302"/>
        <v>826</v>
      </c>
      <c r="BB621" s="151"/>
      <c r="BC621" s="287">
        <f t="shared" si="1303"/>
        <v>0</v>
      </c>
      <c r="BD621" s="287">
        <f t="shared" si="1303"/>
        <v>0</v>
      </c>
      <c r="BE621" s="284">
        <f t="shared" si="1303"/>
        <v>0</v>
      </c>
      <c r="BF621" s="284">
        <f t="shared" si="1303"/>
        <v>0</v>
      </c>
      <c r="BG621" s="284">
        <f t="shared" si="1303"/>
        <v>0</v>
      </c>
      <c r="BH621" s="333">
        <f t="shared" si="1303"/>
        <v>0</v>
      </c>
      <c r="BI621" s="333">
        <f t="shared" si="1303"/>
        <v>0</v>
      </c>
      <c r="BJ621" s="333">
        <f t="shared" si="1303"/>
        <v>0</v>
      </c>
      <c r="BK621" s="333">
        <f t="shared" si="1303"/>
        <v>0</v>
      </c>
      <c r="BL621" s="333">
        <f t="shared" si="1303"/>
        <v>0</v>
      </c>
      <c r="BM621" s="333">
        <f t="shared" si="1303"/>
        <v>0</v>
      </c>
      <c r="BN621" s="334">
        <f t="shared" si="1297"/>
        <v>5</v>
      </c>
      <c r="BO621" s="87">
        <f t="shared" si="1298"/>
        <v>2017</v>
      </c>
      <c r="BP621" s="87"/>
    </row>
    <row r="622" spans="1:68" s="35" customFormat="1" ht="10.5" customHeight="1" x14ac:dyDescent="0.2">
      <c r="A622" s="87" t="str">
        <f t="shared" si="1292"/>
        <v>2017-18E400000056</v>
      </c>
      <c r="B622" s="87" t="str">
        <f t="shared" si="1299"/>
        <v>Y59</v>
      </c>
      <c r="C622" s="87" t="str">
        <f t="shared" si="1300"/>
        <v>2017-18</v>
      </c>
      <c r="D622" s="35" t="s">
        <v>517</v>
      </c>
      <c r="E622" s="42"/>
      <c r="F622" s="86" t="str">
        <f t="shared" si="1301"/>
        <v>Y59</v>
      </c>
      <c r="G622" s="86" t="str">
        <f t="shared" si="1301"/>
        <v>E40000005</v>
      </c>
      <c r="H622" s="87" t="str">
        <f t="shared" si="1301"/>
        <v>South East</v>
      </c>
      <c r="I622" s="292">
        <f t="shared" si="1286"/>
        <v>351</v>
      </c>
      <c r="J622" s="292">
        <f t="shared" si="1286"/>
        <v>117</v>
      </c>
      <c r="K622" s="292">
        <f t="shared" si="1286"/>
        <v>70</v>
      </c>
      <c r="L622" s="292">
        <f t="shared" si="1286"/>
        <v>41</v>
      </c>
      <c r="M622" s="292"/>
      <c r="N622" s="292"/>
      <c r="O622" s="292"/>
      <c r="P622" s="292"/>
      <c r="Q622" s="292">
        <f t="shared" si="1287"/>
        <v>0</v>
      </c>
      <c r="R622" s="292">
        <f t="shared" si="1287"/>
        <v>0</v>
      </c>
      <c r="S622" s="292"/>
      <c r="T622" s="284">
        <f t="shared" si="1293"/>
        <v>0</v>
      </c>
      <c r="U622" s="285" t="s">
        <v>80</v>
      </c>
      <c r="V622" s="285" t="s">
        <v>80</v>
      </c>
      <c r="W622" s="285" t="s">
        <v>80</v>
      </c>
      <c r="X622" s="289">
        <f t="shared" si="1294"/>
        <v>0</v>
      </c>
      <c r="Y622" s="290" t="s">
        <v>80</v>
      </c>
      <c r="Z622" s="290" t="s">
        <v>80</v>
      </c>
      <c r="AA622" s="290" t="s">
        <v>80</v>
      </c>
      <c r="AB622" s="289">
        <f t="shared" si="1295"/>
        <v>0</v>
      </c>
      <c r="AC622" s="290" t="s">
        <v>80</v>
      </c>
      <c r="AD622" s="290" t="s">
        <v>80</v>
      </c>
      <c r="AE622" s="290" t="s">
        <v>80</v>
      </c>
      <c r="AF622" s="287">
        <f t="shared" si="1296"/>
        <v>0</v>
      </c>
      <c r="AG622" s="288" t="s">
        <v>80</v>
      </c>
      <c r="AH622" s="288" t="s">
        <v>80</v>
      </c>
      <c r="AI622" s="287">
        <f t="shared" si="1288"/>
        <v>0</v>
      </c>
      <c r="AJ622" s="284">
        <f t="shared" si="1288"/>
        <v>173</v>
      </c>
      <c r="AK622" s="284">
        <f t="shared" si="1288"/>
        <v>220</v>
      </c>
      <c r="AL622" s="284"/>
      <c r="AM622" s="284"/>
      <c r="AN622" s="284">
        <f t="shared" si="1289"/>
        <v>1357</v>
      </c>
      <c r="AO622" s="284">
        <f t="shared" si="1289"/>
        <v>1402</v>
      </c>
      <c r="AP622" s="291"/>
      <c r="AQ622" s="291"/>
      <c r="AR622" s="284">
        <f t="shared" si="1302"/>
        <v>39</v>
      </c>
      <c r="AS622" s="284">
        <f t="shared" si="1302"/>
        <v>338</v>
      </c>
      <c r="AT622" s="284">
        <f t="shared" si="1302"/>
        <v>24</v>
      </c>
      <c r="AU622" s="284">
        <f t="shared" si="1302"/>
        <v>67</v>
      </c>
      <c r="AV622" s="286">
        <f t="shared" si="1302"/>
        <v>0</v>
      </c>
      <c r="AW622" s="286">
        <f t="shared" si="1302"/>
        <v>0</v>
      </c>
      <c r="AX622" s="286">
        <f t="shared" si="1302"/>
        <v>123</v>
      </c>
      <c r="AY622" s="286">
        <f t="shared" si="1302"/>
        <v>143</v>
      </c>
      <c r="AZ622" s="286">
        <f t="shared" si="1302"/>
        <v>533</v>
      </c>
      <c r="BA622" s="286">
        <f t="shared" si="1302"/>
        <v>861</v>
      </c>
      <c r="BB622" s="151"/>
      <c r="BC622" s="287">
        <f t="shared" si="1303"/>
        <v>0</v>
      </c>
      <c r="BD622" s="287">
        <f t="shared" si="1303"/>
        <v>0</v>
      </c>
      <c r="BE622" s="284">
        <f t="shared" si="1303"/>
        <v>0</v>
      </c>
      <c r="BF622" s="284">
        <f t="shared" si="1303"/>
        <v>0</v>
      </c>
      <c r="BG622" s="284">
        <f t="shared" si="1303"/>
        <v>0</v>
      </c>
      <c r="BH622" s="333">
        <f t="shared" si="1303"/>
        <v>0</v>
      </c>
      <c r="BI622" s="333">
        <f t="shared" si="1303"/>
        <v>0</v>
      </c>
      <c r="BJ622" s="333">
        <f t="shared" si="1303"/>
        <v>0</v>
      </c>
      <c r="BK622" s="333">
        <f t="shared" si="1303"/>
        <v>0</v>
      </c>
      <c r="BL622" s="333">
        <f t="shared" si="1303"/>
        <v>0</v>
      </c>
      <c r="BM622" s="333">
        <f t="shared" si="1303"/>
        <v>0</v>
      </c>
      <c r="BN622" s="334">
        <f t="shared" si="1297"/>
        <v>6</v>
      </c>
      <c r="BO622" s="87">
        <f t="shared" si="1298"/>
        <v>2017</v>
      </c>
      <c r="BP622" s="87"/>
    </row>
    <row r="623" spans="1:68" s="35" customFormat="1" ht="10.5" customHeight="1" x14ac:dyDescent="0.2">
      <c r="A623" s="87" t="str">
        <f t="shared" si="1292"/>
        <v>2017-18E400000057</v>
      </c>
      <c r="B623" s="87" t="str">
        <f t="shared" si="1299"/>
        <v>Y59</v>
      </c>
      <c r="C623" s="87" t="str">
        <f t="shared" si="1300"/>
        <v>2017-18</v>
      </c>
      <c r="D623" s="35" t="s">
        <v>518</v>
      </c>
      <c r="E623" s="42"/>
      <c r="F623" s="86" t="str">
        <f t="shared" si="1301"/>
        <v>Y59</v>
      </c>
      <c r="G623" s="86" t="str">
        <f t="shared" si="1301"/>
        <v>E40000005</v>
      </c>
      <c r="H623" s="87" t="str">
        <f t="shared" si="1301"/>
        <v>South East</v>
      </c>
      <c r="I623" s="292">
        <f t="shared" si="1286"/>
        <v>344</v>
      </c>
      <c r="J623" s="292">
        <f t="shared" si="1286"/>
        <v>97</v>
      </c>
      <c r="K623" s="292">
        <f t="shared" si="1286"/>
        <v>85</v>
      </c>
      <c r="L623" s="292">
        <f t="shared" si="1286"/>
        <v>38</v>
      </c>
      <c r="M623" s="292"/>
      <c r="N623" s="292"/>
      <c r="O623" s="292"/>
      <c r="P623" s="292"/>
      <c r="Q623" s="292">
        <f t="shared" si="1287"/>
        <v>0</v>
      </c>
      <c r="R623" s="292">
        <f t="shared" si="1287"/>
        <v>0</v>
      </c>
      <c r="S623" s="292"/>
      <c r="T623" s="284">
        <f t="shared" si="1293"/>
        <v>0</v>
      </c>
      <c r="U623" s="285" t="s">
        <v>80</v>
      </c>
      <c r="V623" s="285" t="s">
        <v>80</v>
      </c>
      <c r="W623" s="285" t="s">
        <v>80</v>
      </c>
      <c r="X623" s="289">
        <f t="shared" si="1294"/>
        <v>0</v>
      </c>
      <c r="Y623" s="290" t="s">
        <v>80</v>
      </c>
      <c r="Z623" s="290" t="s">
        <v>80</v>
      </c>
      <c r="AA623" s="290" t="s">
        <v>80</v>
      </c>
      <c r="AB623" s="289">
        <f t="shared" si="1295"/>
        <v>0</v>
      </c>
      <c r="AC623" s="290" t="s">
        <v>80</v>
      </c>
      <c r="AD623" s="290" t="s">
        <v>80</v>
      </c>
      <c r="AE623" s="290" t="s">
        <v>80</v>
      </c>
      <c r="AF623" s="287">
        <f t="shared" si="1296"/>
        <v>0</v>
      </c>
      <c r="AG623" s="288" t="s">
        <v>80</v>
      </c>
      <c r="AH623" s="288" t="s">
        <v>80</v>
      </c>
      <c r="AI623" s="287">
        <f t="shared" si="1288"/>
        <v>0</v>
      </c>
      <c r="AJ623" s="284">
        <f t="shared" si="1288"/>
        <v>136</v>
      </c>
      <c r="AK623" s="284">
        <f t="shared" si="1288"/>
        <v>190</v>
      </c>
      <c r="AL623" s="284"/>
      <c r="AM623" s="284"/>
      <c r="AN623" s="284">
        <f t="shared" si="1289"/>
        <v>1335</v>
      </c>
      <c r="AO623" s="284">
        <f t="shared" si="1289"/>
        <v>1363</v>
      </c>
      <c r="AP623" s="291"/>
      <c r="AQ623" s="291"/>
      <c r="AR623" s="284">
        <f t="shared" si="1302"/>
        <v>39</v>
      </c>
      <c r="AS623" s="284">
        <f t="shared" si="1302"/>
        <v>332</v>
      </c>
      <c r="AT623" s="284">
        <f t="shared" si="1302"/>
        <v>26</v>
      </c>
      <c r="AU623" s="284">
        <f t="shared" si="1302"/>
        <v>83</v>
      </c>
      <c r="AV623" s="286">
        <f t="shared" si="1302"/>
        <v>0</v>
      </c>
      <c r="AW623" s="286">
        <f t="shared" si="1302"/>
        <v>0</v>
      </c>
      <c r="AX623" s="286">
        <f t="shared" si="1302"/>
        <v>108</v>
      </c>
      <c r="AY623" s="286">
        <f t="shared" si="1302"/>
        <v>130</v>
      </c>
      <c r="AZ623" s="286">
        <f t="shared" si="1302"/>
        <v>396</v>
      </c>
      <c r="BA623" s="286">
        <f t="shared" si="1302"/>
        <v>667</v>
      </c>
      <c r="BB623" s="151"/>
      <c r="BC623" s="287">
        <f t="shared" si="1303"/>
        <v>0</v>
      </c>
      <c r="BD623" s="287">
        <f t="shared" si="1303"/>
        <v>0</v>
      </c>
      <c r="BE623" s="284">
        <f t="shared" si="1303"/>
        <v>0</v>
      </c>
      <c r="BF623" s="284">
        <f t="shared" si="1303"/>
        <v>0</v>
      </c>
      <c r="BG623" s="284">
        <f t="shared" si="1303"/>
        <v>0</v>
      </c>
      <c r="BH623" s="333">
        <f t="shared" si="1303"/>
        <v>0</v>
      </c>
      <c r="BI623" s="333">
        <f t="shared" si="1303"/>
        <v>0</v>
      </c>
      <c r="BJ623" s="333">
        <f t="shared" si="1303"/>
        <v>0</v>
      </c>
      <c r="BK623" s="333">
        <f t="shared" si="1303"/>
        <v>0</v>
      </c>
      <c r="BL623" s="333">
        <f t="shared" si="1303"/>
        <v>0</v>
      </c>
      <c r="BM623" s="333">
        <f t="shared" si="1303"/>
        <v>0</v>
      </c>
      <c r="BN623" s="334">
        <f t="shared" si="1297"/>
        <v>7</v>
      </c>
      <c r="BO623" s="87">
        <f t="shared" si="1298"/>
        <v>2017</v>
      </c>
      <c r="BP623" s="87"/>
    </row>
    <row r="624" spans="1:68" s="35" customFormat="1" ht="10.5" customHeight="1" x14ac:dyDescent="0.2">
      <c r="A624" s="87" t="str">
        <f t="shared" si="1292"/>
        <v>2017-18E400000058</v>
      </c>
      <c r="B624" s="87" t="str">
        <f t="shared" si="1299"/>
        <v>Y59</v>
      </c>
      <c r="C624" s="87" t="str">
        <f t="shared" si="1300"/>
        <v>2017-18</v>
      </c>
      <c r="D624" s="35" t="s">
        <v>519</v>
      </c>
      <c r="E624" s="42"/>
      <c r="F624" s="86" t="str">
        <f t="shared" si="1301"/>
        <v>Y59</v>
      </c>
      <c r="G624" s="86" t="str">
        <f t="shared" si="1301"/>
        <v>E40000005</v>
      </c>
      <c r="H624" s="87" t="str">
        <f t="shared" si="1301"/>
        <v>South East</v>
      </c>
      <c r="I624" s="292">
        <f t="shared" si="1286"/>
        <v>368</v>
      </c>
      <c r="J624" s="292">
        <f t="shared" si="1286"/>
        <v>93</v>
      </c>
      <c r="K624" s="292">
        <f t="shared" si="1286"/>
        <v>69</v>
      </c>
      <c r="L624" s="292">
        <f t="shared" si="1286"/>
        <v>34</v>
      </c>
      <c r="M624" s="292"/>
      <c r="N624" s="292"/>
      <c r="O624" s="292"/>
      <c r="P624" s="292"/>
      <c r="Q624" s="292">
        <f t="shared" si="1287"/>
        <v>0</v>
      </c>
      <c r="R624" s="292">
        <f t="shared" si="1287"/>
        <v>0</v>
      </c>
      <c r="S624" s="292"/>
      <c r="T624" s="284">
        <f t="shared" si="1293"/>
        <v>0</v>
      </c>
      <c r="U624" s="285" t="s">
        <v>80</v>
      </c>
      <c r="V624" s="285" t="s">
        <v>80</v>
      </c>
      <c r="W624" s="285" t="s">
        <v>80</v>
      </c>
      <c r="X624" s="289">
        <f t="shared" si="1294"/>
        <v>745</v>
      </c>
      <c r="Y624" s="290">
        <f t="shared" ref="Y624:Y655" si="1304">IFERROR(BH624/X624,"-")</f>
        <v>84.45208053691276</v>
      </c>
      <c r="Z624" s="290">
        <f t="shared" ref="Z624:Z655" si="1305">IFERROR(BI624/X624,"-")</f>
        <v>39.464429530201343</v>
      </c>
      <c r="AA624" s="290">
        <f t="shared" ref="AA624:AA655" si="1306">IFERROR(BJ624/X624,"-")</f>
        <v>198.59597315436241</v>
      </c>
      <c r="AB624" s="289">
        <f t="shared" si="1295"/>
        <v>109</v>
      </c>
      <c r="AC624" s="290">
        <f t="shared" ref="AC624:AC655" si="1307">IFERROR(BK624/AB624,"-")</f>
        <v>55.731192660550455</v>
      </c>
      <c r="AD624" s="290">
        <f t="shared" ref="AD624:AD655" si="1308">IFERROR(BL624/AB624,"-")</f>
        <v>48.844036697247709</v>
      </c>
      <c r="AE624" s="290">
        <f t="shared" ref="AE624:AE655" si="1309">IFERROR(BM624/AB624,"-")</f>
        <v>98.633027522935777</v>
      </c>
      <c r="AF624" s="287">
        <f t="shared" si="1296"/>
        <v>0</v>
      </c>
      <c r="AG624" s="288" t="s">
        <v>80</v>
      </c>
      <c r="AH624" s="288" t="s">
        <v>80</v>
      </c>
      <c r="AI624" s="287">
        <f t="shared" si="1288"/>
        <v>0</v>
      </c>
      <c r="AJ624" s="284">
        <f t="shared" si="1288"/>
        <v>137</v>
      </c>
      <c r="AK624" s="284">
        <f t="shared" si="1288"/>
        <v>197</v>
      </c>
      <c r="AL624" s="284"/>
      <c r="AM624" s="284"/>
      <c r="AN624" s="284">
        <f t="shared" si="1289"/>
        <v>1161</v>
      </c>
      <c r="AO624" s="284">
        <f t="shared" si="1289"/>
        <v>1185</v>
      </c>
      <c r="AP624" s="291"/>
      <c r="AQ624" s="291"/>
      <c r="AR624" s="284">
        <f t="shared" si="1302"/>
        <v>41</v>
      </c>
      <c r="AS624" s="284">
        <f t="shared" si="1302"/>
        <v>364</v>
      </c>
      <c r="AT624" s="284">
        <f t="shared" si="1302"/>
        <v>24</v>
      </c>
      <c r="AU624" s="284">
        <f t="shared" si="1302"/>
        <v>68</v>
      </c>
      <c r="AV624" s="286">
        <f t="shared" si="1302"/>
        <v>0</v>
      </c>
      <c r="AW624" s="286">
        <f t="shared" si="1302"/>
        <v>0</v>
      </c>
      <c r="AX624" s="286">
        <f t="shared" si="1302"/>
        <v>101</v>
      </c>
      <c r="AY624" s="286">
        <f t="shared" si="1302"/>
        <v>114</v>
      </c>
      <c r="AZ624" s="286">
        <f t="shared" si="1302"/>
        <v>383</v>
      </c>
      <c r="BA624" s="286">
        <f t="shared" si="1302"/>
        <v>692</v>
      </c>
      <c r="BB624" s="151"/>
      <c r="BC624" s="287">
        <f t="shared" si="1303"/>
        <v>0</v>
      </c>
      <c r="BD624" s="287">
        <f t="shared" si="1303"/>
        <v>0</v>
      </c>
      <c r="BE624" s="284">
        <f t="shared" si="1303"/>
        <v>0</v>
      </c>
      <c r="BF624" s="284">
        <f t="shared" si="1303"/>
        <v>0</v>
      </c>
      <c r="BG624" s="284">
        <f t="shared" si="1303"/>
        <v>0</v>
      </c>
      <c r="BH624" s="333">
        <f t="shared" si="1303"/>
        <v>62916.800000000003</v>
      </c>
      <c r="BI624" s="333">
        <f t="shared" si="1303"/>
        <v>29401</v>
      </c>
      <c r="BJ624" s="333">
        <f t="shared" si="1303"/>
        <v>147954</v>
      </c>
      <c r="BK624" s="333">
        <f t="shared" si="1303"/>
        <v>6074.7</v>
      </c>
      <c r="BL624" s="333">
        <f t="shared" si="1303"/>
        <v>5324</v>
      </c>
      <c r="BM624" s="333">
        <f t="shared" si="1303"/>
        <v>10751</v>
      </c>
      <c r="BN624" s="334">
        <f t="shared" si="1297"/>
        <v>8</v>
      </c>
      <c r="BO624" s="87">
        <f t="shared" si="1298"/>
        <v>2017</v>
      </c>
      <c r="BP624" s="87"/>
    </row>
    <row r="625" spans="1:68" s="35" customFormat="1" ht="10.5" customHeight="1" x14ac:dyDescent="0.2">
      <c r="A625" s="87" t="str">
        <f t="shared" si="1292"/>
        <v>2017-18E400000059</v>
      </c>
      <c r="B625" s="87" t="str">
        <f t="shared" si="1299"/>
        <v>Y59</v>
      </c>
      <c r="C625" s="87" t="str">
        <f t="shared" si="1300"/>
        <v>2017-18</v>
      </c>
      <c r="D625" s="35" t="s">
        <v>520</v>
      </c>
      <c r="E625" s="42"/>
      <c r="F625" s="86" t="str">
        <f t="shared" si="1301"/>
        <v>Y59</v>
      </c>
      <c r="G625" s="86" t="str">
        <f t="shared" si="1301"/>
        <v>E40000005</v>
      </c>
      <c r="H625" s="87" t="str">
        <f t="shared" si="1301"/>
        <v>South East</v>
      </c>
      <c r="I625" s="292">
        <f t="shared" si="1286"/>
        <v>342</v>
      </c>
      <c r="J625" s="292">
        <f t="shared" si="1286"/>
        <v>92</v>
      </c>
      <c r="K625" s="292">
        <f t="shared" si="1286"/>
        <v>68</v>
      </c>
      <c r="L625" s="292">
        <f t="shared" si="1286"/>
        <v>35</v>
      </c>
      <c r="M625" s="292"/>
      <c r="N625" s="292"/>
      <c r="O625" s="292"/>
      <c r="P625" s="292"/>
      <c r="Q625" s="292">
        <f t="shared" si="1287"/>
        <v>0</v>
      </c>
      <c r="R625" s="292">
        <f t="shared" si="1287"/>
        <v>0</v>
      </c>
      <c r="S625" s="292"/>
      <c r="T625" s="284">
        <f t="shared" si="1293"/>
        <v>0</v>
      </c>
      <c r="U625" s="285" t="s">
        <v>80</v>
      </c>
      <c r="V625" s="285" t="s">
        <v>80</v>
      </c>
      <c r="W625" s="285" t="s">
        <v>80</v>
      </c>
      <c r="X625" s="289">
        <f t="shared" si="1294"/>
        <v>713</v>
      </c>
      <c r="Y625" s="290">
        <f t="shared" si="1304"/>
        <v>85.204908835904632</v>
      </c>
      <c r="Z625" s="290">
        <f t="shared" si="1305"/>
        <v>41.021037868162693</v>
      </c>
      <c r="AA625" s="290">
        <f t="shared" si="1306"/>
        <v>186.9172510518934</v>
      </c>
      <c r="AB625" s="289">
        <f t="shared" si="1295"/>
        <v>107</v>
      </c>
      <c r="AC625" s="290">
        <f t="shared" si="1307"/>
        <v>51.469158878504679</v>
      </c>
      <c r="AD625" s="290">
        <f t="shared" si="1308"/>
        <v>47.44859813084112</v>
      </c>
      <c r="AE625" s="290">
        <f t="shared" si="1309"/>
        <v>81.775700934579433</v>
      </c>
      <c r="AF625" s="287">
        <f t="shared" si="1296"/>
        <v>0</v>
      </c>
      <c r="AG625" s="288" t="s">
        <v>80</v>
      </c>
      <c r="AH625" s="288" t="s">
        <v>80</v>
      </c>
      <c r="AI625" s="287">
        <f t="shared" si="1288"/>
        <v>0</v>
      </c>
      <c r="AJ625" s="284">
        <f t="shared" si="1288"/>
        <v>145</v>
      </c>
      <c r="AK625" s="284">
        <f t="shared" si="1288"/>
        <v>202</v>
      </c>
      <c r="AL625" s="284"/>
      <c r="AM625" s="284"/>
      <c r="AN625" s="284">
        <f t="shared" si="1289"/>
        <v>1210</v>
      </c>
      <c r="AO625" s="284">
        <f t="shared" si="1289"/>
        <v>1250</v>
      </c>
      <c r="AP625" s="291"/>
      <c r="AQ625" s="291"/>
      <c r="AR625" s="284">
        <f t="shared" si="1302"/>
        <v>30</v>
      </c>
      <c r="AS625" s="284">
        <f t="shared" si="1302"/>
        <v>338</v>
      </c>
      <c r="AT625" s="284">
        <f t="shared" si="1302"/>
        <v>20</v>
      </c>
      <c r="AU625" s="284">
        <f t="shared" si="1302"/>
        <v>66</v>
      </c>
      <c r="AV625" s="286">
        <f t="shared" si="1302"/>
        <v>0</v>
      </c>
      <c r="AW625" s="286">
        <f t="shared" si="1302"/>
        <v>0</v>
      </c>
      <c r="AX625" s="286">
        <f t="shared" si="1302"/>
        <v>96</v>
      </c>
      <c r="AY625" s="286">
        <f t="shared" si="1302"/>
        <v>122</v>
      </c>
      <c r="AZ625" s="286">
        <f t="shared" si="1302"/>
        <v>359</v>
      </c>
      <c r="BA625" s="286">
        <f t="shared" si="1302"/>
        <v>668</v>
      </c>
      <c r="BB625" s="151"/>
      <c r="BC625" s="287">
        <f t="shared" si="1303"/>
        <v>0</v>
      </c>
      <c r="BD625" s="287">
        <f t="shared" si="1303"/>
        <v>0</v>
      </c>
      <c r="BE625" s="284">
        <f t="shared" si="1303"/>
        <v>0</v>
      </c>
      <c r="BF625" s="284">
        <f t="shared" si="1303"/>
        <v>0</v>
      </c>
      <c r="BG625" s="284">
        <f t="shared" si="1303"/>
        <v>0</v>
      </c>
      <c r="BH625" s="333">
        <f t="shared" si="1303"/>
        <v>60751.100000000006</v>
      </c>
      <c r="BI625" s="333">
        <f t="shared" si="1303"/>
        <v>29248</v>
      </c>
      <c r="BJ625" s="333">
        <f t="shared" si="1303"/>
        <v>133272</v>
      </c>
      <c r="BK625" s="333">
        <f t="shared" si="1303"/>
        <v>5507.2000000000007</v>
      </c>
      <c r="BL625" s="333">
        <f t="shared" si="1303"/>
        <v>5077</v>
      </c>
      <c r="BM625" s="333">
        <f t="shared" si="1303"/>
        <v>8750</v>
      </c>
      <c r="BN625" s="334">
        <f t="shared" si="1297"/>
        <v>9</v>
      </c>
      <c r="BO625" s="87">
        <f t="shared" si="1298"/>
        <v>2017</v>
      </c>
      <c r="BP625" s="87"/>
    </row>
    <row r="626" spans="1:68" s="35" customFormat="1" ht="10.5" customHeight="1" x14ac:dyDescent="0.2">
      <c r="A626" s="87" t="str">
        <f t="shared" si="1292"/>
        <v>2017-18E4000000510</v>
      </c>
      <c r="B626" s="87" t="str">
        <f t="shared" si="1299"/>
        <v>Y59</v>
      </c>
      <c r="C626" s="87" t="str">
        <f t="shared" si="1300"/>
        <v>2017-18</v>
      </c>
      <c r="D626" s="35" t="s">
        <v>521</v>
      </c>
      <c r="E626" s="42"/>
      <c r="F626" s="86" t="str">
        <f t="shared" si="1301"/>
        <v>Y59</v>
      </c>
      <c r="G626" s="86" t="str">
        <f t="shared" si="1301"/>
        <v>E40000005</v>
      </c>
      <c r="H626" s="87" t="str">
        <f t="shared" si="1301"/>
        <v>South East</v>
      </c>
      <c r="I626" s="292">
        <f t="shared" si="1286"/>
        <v>373</v>
      </c>
      <c r="J626" s="292">
        <f t="shared" si="1286"/>
        <v>107</v>
      </c>
      <c r="K626" s="292">
        <f t="shared" si="1286"/>
        <v>72</v>
      </c>
      <c r="L626" s="292">
        <f t="shared" si="1286"/>
        <v>35</v>
      </c>
      <c r="M626" s="292"/>
      <c r="N626" s="292"/>
      <c r="O626" s="292"/>
      <c r="P626" s="292"/>
      <c r="Q626" s="292">
        <f t="shared" si="1287"/>
        <v>0</v>
      </c>
      <c r="R626" s="292">
        <f t="shared" si="1287"/>
        <v>0</v>
      </c>
      <c r="S626" s="292"/>
      <c r="T626" s="284">
        <f t="shared" si="1293"/>
        <v>0</v>
      </c>
      <c r="U626" s="285" t="s">
        <v>80</v>
      </c>
      <c r="V626" s="285" t="s">
        <v>80</v>
      </c>
      <c r="W626" s="285" t="s">
        <v>80</v>
      </c>
      <c r="X626" s="289">
        <f t="shared" si="1294"/>
        <v>773</v>
      </c>
      <c r="Y626" s="290">
        <f t="shared" si="1304"/>
        <v>76.063518758085365</v>
      </c>
      <c r="Z626" s="290">
        <f t="shared" si="1305"/>
        <v>35.760672703751617</v>
      </c>
      <c r="AA626" s="290">
        <f t="shared" si="1306"/>
        <v>189.05950840879689</v>
      </c>
      <c r="AB626" s="289">
        <f t="shared" si="1295"/>
        <v>129</v>
      </c>
      <c r="AC626" s="290">
        <f t="shared" si="1307"/>
        <v>51.083720930232559</v>
      </c>
      <c r="AD626" s="290">
        <f t="shared" si="1308"/>
        <v>46.434108527131784</v>
      </c>
      <c r="AE626" s="290">
        <f t="shared" si="1309"/>
        <v>85.751937984496124</v>
      </c>
      <c r="AF626" s="287">
        <f t="shared" si="1296"/>
        <v>0</v>
      </c>
      <c r="AG626" s="288" t="s">
        <v>80</v>
      </c>
      <c r="AH626" s="288" t="s">
        <v>80</v>
      </c>
      <c r="AI626" s="287">
        <f t="shared" si="1288"/>
        <v>0</v>
      </c>
      <c r="AJ626" s="284">
        <f t="shared" si="1288"/>
        <v>151</v>
      </c>
      <c r="AK626" s="284">
        <f t="shared" si="1288"/>
        <v>228</v>
      </c>
      <c r="AL626" s="284"/>
      <c r="AM626" s="284"/>
      <c r="AN626" s="284">
        <f t="shared" si="1289"/>
        <v>1193</v>
      </c>
      <c r="AO626" s="284">
        <f t="shared" si="1289"/>
        <v>1232</v>
      </c>
      <c r="AP626" s="291"/>
      <c r="AQ626" s="291"/>
      <c r="AR626" s="284">
        <f t="shared" si="1302"/>
        <v>45</v>
      </c>
      <c r="AS626" s="284">
        <f t="shared" si="1302"/>
        <v>358</v>
      </c>
      <c r="AT626" s="284">
        <f t="shared" si="1302"/>
        <v>20</v>
      </c>
      <c r="AU626" s="284">
        <f t="shared" si="1302"/>
        <v>64</v>
      </c>
      <c r="AV626" s="286">
        <f t="shared" si="1302"/>
        <v>0</v>
      </c>
      <c r="AW626" s="286">
        <f t="shared" si="1302"/>
        <v>0</v>
      </c>
      <c r="AX626" s="286">
        <f t="shared" si="1302"/>
        <v>135</v>
      </c>
      <c r="AY626" s="286">
        <f t="shared" si="1302"/>
        <v>156</v>
      </c>
      <c r="AZ626" s="286">
        <f t="shared" si="1302"/>
        <v>381</v>
      </c>
      <c r="BA626" s="286">
        <f t="shared" si="1302"/>
        <v>665</v>
      </c>
      <c r="BB626" s="151"/>
      <c r="BC626" s="287">
        <f t="shared" si="1303"/>
        <v>0</v>
      </c>
      <c r="BD626" s="287">
        <f t="shared" si="1303"/>
        <v>0</v>
      </c>
      <c r="BE626" s="284">
        <f t="shared" si="1303"/>
        <v>0</v>
      </c>
      <c r="BF626" s="284">
        <f t="shared" si="1303"/>
        <v>0</v>
      </c>
      <c r="BG626" s="284">
        <f t="shared" si="1303"/>
        <v>0</v>
      </c>
      <c r="BH626" s="333">
        <f t="shared" si="1303"/>
        <v>58797.099999999991</v>
      </c>
      <c r="BI626" s="333">
        <f t="shared" si="1303"/>
        <v>27643</v>
      </c>
      <c r="BJ626" s="333">
        <f t="shared" si="1303"/>
        <v>146143</v>
      </c>
      <c r="BK626" s="333">
        <f t="shared" si="1303"/>
        <v>6589.8</v>
      </c>
      <c r="BL626" s="333">
        <f t="shared" si="1303"/>
        <v>5990</v>
      </c>
      <c r="BM626" s="333">
        <f t="shared" si="1303"/>
        <v>11062</v>
      </c>
      <c r="BN626" s="334">
        <f t="shared" si="1297"/>
        <v>10</v>
      </c>
      <c r="BO626" s="87">
        <f t="shared" si="1298"/>
        <v>2017</v>
      </c>
      <c r="BP626" s="87"/>
    </row>
    <row r="627" spans="1:68" s="35" customFormat="1" ht="10.5" customHeight="1" x14ac:dyDescent="0.2">
      <c r="A627" s="87" t="str">
        <f t="shared" si="1292"/>
        <v>2017-18E4000000511</v>
      </c>
      <c r="B627" s="87" t="str">
        <f t="shared" si="1299"/>
        <v>Y59</v>
      </c>
      <c r="C627" s="87" t="str">
        <f t="shared" si="1300"/>
        <v>2017-18</v>
      </c>
      <c r="D627" s="35" t="s">
        <v>522</v>
      </c>
      <c r="E627" s="42"/>
      <c r="F627" s="86" t="str">
        <f t="shared" si="1301"/>
        <v>Y59</v>
      </c>
      <c r="G627" s="86" t="str">
        <f t="shared" si="1301"/>
        <v>E40000005</v>
      </c>
      <c r="H627" s="87" t="str">
        <f t="shared" si="1301"/>
        <v>South East</v>
      </c>
      <c r="I627" s="292">
        <f t="shared" si="1286"/>
        <v>411</v>
      </c>
      <c r="J627" s="292">
        <f t="shared" si="1286"/>
        <v>107</v>
      </c>
      <c r="K627" s="292">
        <f t="shared" si="1286"/>
        <v>76</v>
      </c>
      <c r="L627" s="292">
        <f t="shared" si="1286"/>
        <v>38</v>
      </c>
      <c r="M627" s="292"/>
      <c r="N627" s="292"/>
      <c r="O627" s="292"/>
      <c r="P627" s="292"/>
      <c r="Q627" s="292">
        <f t="shared" si="1287"/>
        <v>0</v>
      </c>
      <c r="R627" s="292">
        <f t="shared" si="1287"/>
        <v>0</v>
      </c>
      <c r="S627" s="292"/>
      <c r="T627" s="284">
        <f t="shared" si="1293"/>
        <v>1106</v>
      </c>
      <c r="U627" s="285">
        <f t="shared" ref="U627:U658" si="1310">BE627/T627</f>
        <v>68.679294755877038</v>
      </c>
      <c r="V627" s="285">
        <f t="shared" ref="V627:V658" si="1311">BF627/T627</f>
        <v>61.68958710066304</v>
      </c>
      <c r="W627" s="285">
        <f t="shared" ref="W627:W658" si="1312">BG627/T627</f>
        <v>99.574728752260398</v>
      </c>
      <c r="X627" s="289">
        <f t="shared" si="1294"/>
        <v>718</v>
      </c>
      <c r="Y627" s="290">
        <f t="shared" si="1304"/>
        <v>87.963231197771591</v>
      </c>
      <c r="Z627" s="290">
        <f t="shared" si="1305"/>
        <v>45.933147632311979</v>
      </c>
      <c r="AA627" s="290">
        <f t="shared" si="1306"/>
        <v>202.82451253481895</v>
      </c>
      <c r="AB627" s="289">
        <f t="shared" si="1295"/>
        <v>95</v>
      </c>
      <c r="AC627" s="290">
        <f t="shared" si="1307"/>
        <v>51.256842105263154</v>
      </c>
      <c r="AD627" s="290">
        <f t="shared" si="1308"/>
        <v>47.536842105263155</v>
      </c>
      <c r="AE627" s="290">
        <f t="shared" si="1309"/>
        <v>87.568421052631578</v>
      </c>
      <c r="AF627" s="287">
        <f t="shared" si="1296"/>
        <v>184</v>
      </c>
      <c r="AG627" s="288">
        <f t="shared" ref="AG627:AG658" si="1313">BC627/AI627</f>
        <v>122.79194630872513</v>
      </c>
      <c r="AH627" s="288">
        <f t="shared" ref="AH627:AH658" si="1314">BD627/AI627</f>
        <v>161.26308724832217</v>
      </c>
      <c r="AI627" s="287">
        <f t="shared" si="1288"/>
        <v>149</v>
      </c>
      <c r="AJ627" s="284">
        <f t="shared" si="1288"/>
        <v>177</v>
      </c>
      <c r="AK627" s="284">
        <f t="shared" si="1288"/>
        <v>238</v>
      </c>
      <c r="AL627" s="284"/>
      <c r="AM627" s="284"/>
      <c r="AN627" s="284">
        <f t="shared" si="1289"/>
        <v>1265</v>
      </c>
      <c r="AO627" s="284">
        <f t="shared" si="1289"/>
        <v>1303</v>
      </c>
      <c r="AP627" s="291"/>
      <c r="AQ627" s="291"/>
      <c r="AR627" s="284">
        <f t="shared" si="1302"/>
        <v>42</v>
      </c>
      <c r="AS627" s="284">
        <f t="shared" si="1302"/>
        <v>395</v>
      </c>
      <c r="AT627" s="284">
        <f t="shared" si="1302"/>
        <v>24</v>
      </c>
      <c r="AU627" s="284">
        <f t="shared" si="1302"/>
        <v>72</v>
      </c>
      <c r="AV627" s="286">
        <f t="shared" si="1302"/>
        <v>0</v>
      </c>
      <c r="AW627" s="286">
        <f t="shared" si="1302"/>
        <v>0</v>
      </c>
      <c r="AX627" s="286">
        <f t="shared" si="1302"/>
        <v>0</v>
      </c>
      <c r="AY627" s="286">
        <f t="shared" si="1302"/>
        <v>0</v>
      </c>
      <c r="AZ627" s="286">
        <f t="shared" si="1302"/>
        <v>0</v>
      </c>
      <c r="BA627" s="286">
        <f t="shared" si="1302"/>
        <v>0</v>
      </c>
      <c r="BB627" s="151"/>
      <c r="BC627" s="287">
        <f t="shared" si="1303"/>
        <v>18296.000000000044</v>
      </c>
      <c r="BD627" s="287">
        <f t="shared" si="1303"/>
        <v>24028.2</v>
      </c>
      <c r="BE627" s="284">
        <f t="shared" si="1303"/>
        <v>75959.3</v>
      </c>
      <c r="BF627" s="284">
        <f t="shared" si="1303"/>
        <v>68228.68333333332</v>
      </c>
      <c r="BG627" s="284">
        <f t="shared" si="1303"/>
        <v>110129.65</v>
      </c>
      <c r="BH627" s="333">
        <f t="shared" si="1303"/>
        <v>63157.600000000006</v>
      </c>
      <c r="BI627" s="333">
        <f t="shared" si="1303"/>
        <v>32980</v>
      </c>
      <c r="BJ627" s="333">
        <f t="shared" si="1303"/>
        <v>145628</v>
      </c>
      <c r="BK627" s="333">
        <f t="shared" si="1303"/>
        <v>4869.3999999999996</v>
      </c>
      <c r="BL627" s="333">
        <f t="shared" si="1303"/>
        <v>4516</v>
      </c>
      <c r="BM627" s="333">
        <f t="shared" si="1303"/>
        <v>8319</v>
      </c>
      <c r="BN627" s="334">
        <f t="shared" si="1297"/>
        <v>11</v>
      </c>
      <c r="BO627" s="87">
        <f t="shared" si="1298"/>
        <v>2017</v>
      </c>
      <c r="BP627" s="87"/>
    </row>
    <row r="628" spans="1:68" s="35" customFormat="1" ht="10.5" customHeight="1" x14ac:dyDescent="0.2">
      <c r="A628" s="87" t="str">
        <f t="shared" si="1292"/>
        <v>2017-18E4000000512</v>
      </c>
      <c r="B628" s="87" t="str">
        <f t="shared" si="1299"/>
        <v>Y59</v>
      </c>
      <c r="C628" s="87" t="str">
        <f t="shared" si="1300"/>
        <v>2017-18</v>
      </c>
      <c r="D628" s="35" t="s">
        <v>523</v>
      </c>
      <c r="E628" s="42"/>
      <c r="F628" s="86" t="str">
        <f t="shared" si="1301"/>
        <v>Y59</v>
      </c>
      <c r="G628" s="86" t="str">
        <f t="shared" si="1301"/>
        <v>E40000005</v>
      </c>
      <c r="H628" s="87" t="str">
        <f t="shared" si="1301"/>
        <v>South East</v>
      </c>
      <c r="I628" s="292">
        <f t="shared" ref="I628:L647" si="1315">SUMIFS(I$729:I$10135, $BN$729:$BN$10135, $BN628,$BO$729:$BO$10135, $BO628, $B$729:$B$10135, $B628)</f>
        <v>491</v>
      </c>
      <c r="J628" s="292">
        <f t="shared" si="1315"/>
        <v>113</v>
      </c>
      <c r="K628" s="292">
        <f t="shared" si="1315"/>
        <v>81</v>
      </c>
      <c r="L628" s="292">
        <f t="shared" si="1315"/>
        <v>24</v>
      </c>
      <c r="M628" s="292"/>
      <c r="N628" s="292"/>
      <c r="O628" s="292"/>
      <c r="P628" s="292"/>
      <c r="Q628" s="292">
        <f t="shared" ref="Q628:R647" si="1316">SUMIFS(Q$729:Q$10135, $BN$729:$BN$10135, $BN628,$BO$729:$BO$10135, $BO628, $B$729:$B$10135, $B628)</f>
        <v>0</v>
      </c>
      <c r="R628" s="292">
        <f t="shared" si="1316"/>
        <v>0</v>
      </c>
      <c r="S628" s="292"/>
      <c r="T628" s="284">
        <f t="shared" si="1293"/>
        <v>1284</v>
      </c>
      <c r="U628" s="285">
        <f t="shared" si="1310"/>
        <v>76.25934579439253</v>
      </c>
      <c r="V628" s="285">
        <f t="shared" si="1311"/>
        <v>67.25934579439253</v>
      </c>
      <c r="W628" s="285">
        <f t="shared" si="1312"/>
        <v>116.17056074766356</v>
      </c>
      <c r="X628" s="289">
        <f t="shared" si="1294"/>
        <v>783</v>
      </c>
      <c r="Y628" s="290">
        <f t="shared" si="1304"/>
        <v>81.317496807151983</v>
      </c>
      <c r="Z628" s="290">
        <f t="shared" si="1305"/>
        <v>39.715197956577263</v>
      </c>
      <c r="AA628" s="290">
        <f t="shared" si="1306"/>
        <v>199.85312899106003</v>
      </c>
      <c r="AB628" s="289">
        <f t="shared" si="1295"/>
        <v>117</v>
      </c>
      <c r="AC628" s="290">
        <f t="shared" si="1307"/>
        <v>54.153846153846153</v>
      </c>
      <c r="AD628" s="290">
        <f t="shared" si="1308"/>
        <v>47.230769230769234</v>
      </c>
      <c r="AE628" s="290">
        <f t="shared" si="1309"/>
        <v>90.84615384615384</v>
      </c>
      <c r="AF628" s="287">
        <f t="shared" si="1296"/>
        <v>214</v>
      </c>
      <c r="AG628" s="288">
        <f t="shared" si="1313"/>
        <v>129.98342541436475</v>
      </c>
      <c r="AH628" s="288">
        <f t="shared" si="1314"/>
        <v>167.42541436464089</v>
      </c>
      <c r="AI628" s="287">
        <f t="shared" ref="AI628:AK647" si="1317">SUMIFS(AI$729:AI$10135, $BN$729:$BN$10135, $BN628,$BO$729:$BO$10135, $BO628, $B$729:$B$10135, $B628)</f>
        <v>181</v>
      </c>
      <c r="AJ628" s="284">
        <f t="shared" si="1317"/>
        <v>160</v>
      </c>
      <c r="AK628" s="284">
        <f t="shared" si="1317"/>
        <v>207</v>
      </c>
      <c r="AL628" s="284"/>
      <c r="AM628" s="284"/>
      <c r="AN628" s="284">
        <f t="shared" ref="AN628:AO647" si="1318">SUMIFS(AN$729:AN$10135, $BN$729:$BN$10135, $BN628,$BO$729:$BO$10135, $BO628, $B$729:$B$10135, $B628)</f>
        <v>1324</v>
      </c>
      <c r="AO628" s="284">
        <f t="shared" si="1318"/>
        <v>1371</v>
      </c>
      <c r="AP628" s="291"/>
      <c r="AQ628" s="291"/>
      <c r="AR628" s="284">
        <f t="shared" ref="AR628:BA637" si="1319">SUMIFS(AR$729:AR$10135, $BN$729:$BN$10135, $BN628,$BO$729:$BO$10135, $BO628, $B$729:$B$10135, $B628)</f>
        <v>31</v>
      </c>
      <c r="AS628" s="284">
        <f t="shared" si="1319"/>
        <v>479</v>
      </c>
      <c r="AT628" s="284">
        <f t="shared" si="1319"/>
        <v>14</v>
      </c>
      <c r="AU628" s="284">
        <f t="shared" si="1319"/>
        <v>78</v>
      </c>
      <c r="AV628" s="286">
        <f t="shared" si="1319"/>
        <v>0</v>
      </c>
      <c r="AW628" s="286">
        <f t="shared" si="1319"/>
        <v>0</v>
      </c>
      <c r="AX628" s="286">
        <f t="shared" si="1319"/>
        <v>0</v>
      </c>
      <c r="AY628" s="286">
        <f t="shared" si="1319"/>
        <v>0</v>
      </c>
      <c r="AZ628" s="286">
        <f t="shared" si="1319"/>
        <v>0</v>
      </c>
      <c r="BA628" s="286">
        <f t="shared" si="1319"/>
        <v>0</v>
      </c>
      <c r="BB628" s="151"/>
      <c r="BC628" s="287">
        <f t="shared" ref="BC628:BM637" si="1320">SUMIFS(BC$729:BC$10135, $BN$729:$BN$10135, $BN628,$BO$729:$BO$10135, $BO628, $B$729:$B$10135, $B628)</f>
        <v>23527.000000000018</v>
      </c>
      <c r="BD628" s="287">
        <f t="shared" si="1320"/>
        <v>30304</v>
      </c>
      <c r="BE628" s="284">
        <f t="shared" si="1320"/>
        <v>97917</v>
      </c>
      <c r="BF628" s="284">
        <f t="shared" si="1320"/>
        <v>86361</v>
      </c>
      <c r="BG628" s="284">
        <f t="shared" si="1320"/>
        <v>149163</v>
      </c>
      <c r="BH628" s="333">
        <f t="shared" si="1320"/>
        <v>63671.6</v>
      </c>
      <c r="BI628" s="333">
        <f t="shared" si="1320"/>
        <v>31097</v>
      </c>
      <c r="BJ628" s="333">
        <f t="shared" si="1320"/>
        <v>156485</v>
      </c>
      <c r="BK628" s="333">
        <f t="shared" si="1320"/>
        <v>6336</v>
      </c>
      <c r="BL628" s="333">
        <f t="shared" si="1320"/>
        <v>5526</v>
      </c>
      <c r="BM628" s="333">
        <f t="shared" si="1320"/>
        <v>10629</v>
      </c>
      <c r="BN628" s="334">
        <f t="shared" si="1297"/>
        <v>12</v>
      </c>
      <c r="BO628" s="87">
        <f t="shared" si="1298"/>
        <v>2017</v>
      </c>
      <c r="BP628" s="87"/>
    </row>
    <row r="629" spans="1:68" s="35" customFormat="1" ht="10.5" customHeight="1" x14ac:dyDescent="0.2">
      <c r="A629" s="87" t="str">
        <f t="shared" si="1292"/>
        <v>2017-18E400000051</v>
      </c>
      <c r="B629" s="87" t="str">
        <f t="shared" si="1299"/>
        <v>Y59</v>
      </c>
      <c r="C629" s="87" t="str">
        <f t="shared" si="1300"/>
        <v>2017-18</v>
      </c>
      <c r="D629" s="35" t="s">
        <v>524</v>
      </c>
      <c r="E629" s="42"/>
      <c r="F629" s="86" t="str">
        <f t="shared" si="1301"/>
        <v>Y59</v>
      </c>
      <c r="G629" s="86" t="str">
        <f t="shared" si="1301"/>
        <v>E40000005</v>
      </c>
      <c r="H629" s="87" t="str">
        <f t="shared" si="1301"/>
        <v>South East</v>
      </c>
      <c r="I629" s="292">
        <f t="shared" si="1315"/>
        <v>469</v>
      </c>
      <c r="J629" s="292">
        <f t="shared" si="1315"/>
        <v>114</v>
      </c>
      <c r="K629" s="292">
        <f t="shared" si="1315"/>
        <v>76</v>
      </c>
      <c r="L629" s="292">
        <f t="shared" si="1315"/>
        <v>24</v>
      </c>
      <c r="M629" s="292"/>
      <c r="N629" s="292"/>
      <c r="O629" s="292"/>
      <c r="P629" s="292"/>
      <c r="Q629" s="292">
        <f t="shared" si="1316"/>
        <v>0</v>
      </c>
      <c r="R629" s="292">
        <f t="shared" si="1316"/>
        <v>0</v>
      </c>
      <c r="S629" s="292"/>
      <c r="T629" s="284">
        <f t="shared" si="1293"/>
        <v>1306</v>
      </c>
      <c r="U629" s="285">
        <f t="shared" si="1310"/>
        <v>71.831546707503833</v>
      </c>
      <c r="V629" s="285">
        <f t="shared" si="1311"/>
        <v>64.915773353751916</v>
      </c>
      <c r="W629" s="285">
        <f t="shared" si="1312"/>
        <v>108.02450229709035</v>
      </c>
      <c r="X629" s="289">
        <f t="shared" si="1294"/>
        <v>786</v>
      </c>
      <c r="Y629" s="290">
        <f t="shared" si="1304"/>
        <v>78.959541984732823</v>
      </c>
      <c r="Z629" s="290">
        <f t="shared" si="1305"/>
        <v>37.964376590330787</v>
      </c>
      <c r="AA629" s="290">
        <f t="shared" si="1306"/>
        <v>192.05979643765903</v>
      </c>
      <c r="AB629" s="289">
        <f t="shared" si="1295"/>
        <v>126</v>
      </c>
      <c r="AC629" s="290">
        <f t="shared" si="1307"/>
        <v>58.071428571428569</v>
      </c>
      <c r="AD629" s="290">
        <f t="shared" si="1308"/>
        <v>48.69047619047619</v>
      </c>
      <c r="AE629" s="290">
        <f t="shared" si="1309"/>
        <v>103.53174603174604</v>
      </c>
      <c r="AF629" s="287">
        <f t="shared" si="1296"/>
        <v>217</v>
      </c>
      <c r="AG629" s="288">
        <f t="shared" si="1313"/>
        <v>127.72514619883025</v>
      </c>
      <c r="AH629" s="288">
        <f t="shared" si="1314"/>
        <v>173.40584795321638</v>
      </c>
      <c r="AI629" s="287">
        <f t="shared" si="1317"/>
        <v>171</v>
      </c>
      <c r="AJ629" s="284">
        <f t="shared" si="1317"/>
        <v>128</v>
      </c>
      <c r="AK629" s="284">
        <f t="shared" si="1317"/>
        <v>188</v>
      </c>
      <c r="AL629" s="284"/>
      <c r="AM629" s="284"/>
      <c r="AN629" s="284">
        <f t="shared" si="1318"/>
        <v>1324</v>
      </c>
      <c r="AO629" s="284">
        <f t="shared" si="1318"/>
        <v>1374</v>
      </c>
      <c r="AP629" s="291"/>
      <c r="AQ629" s="291"/>
      <c r="AR629" s="284">
        <f t="shared" si="1319"/>
        <v>29</v>
      </c>
      <c r="AS629" s="284">
        <f t="shared" si="1319"/>
        <v>452</v>
      </c>
      <c r="AT629" s="284">
        <f t="shared" si="1319"/>
        <v>12</v>
      </c>
      <c r="AU629" s="284">
        <f t="shared" si="1319"/>
        <v>69</v>
      </c>
      <c r="AV629" s="286">
        <f t="shared" si="1319"/>
        <v>0</v>
      </c>
      <c r="AW629" s="286">
        <f t="shared" si="1319"/>
        <v>0</v>
      </c>
      <c r="AX629" s="286">
        <f t="shared" si="1319"/>
        <v>0</v>
      </c>
      <c r="AY629" s="286">
        <f t="shared" si="1319"/>
        <v>0</v>
      </c>
      <c r="AZ629" s="286">
        <f t="shared" si="1319"/>
        <v>0</v>
      </c>
      <c r="BA629" s="286">
        <f t="shared" si="1319"/>
        <v>0</v>
      </c>
      <c r="BB629" s="151"/>
      <c r="BC629" s="287">
        <f t="shared" si="1320"/>
        <v>21840.999999999971</v>
      </c>
      <c r="BD629" s="287">
        <f t="shared" si="1320"/>
        <v>29652.400000000001</v>
      </c>
      <c r="BE629" s="284">
        <f t="shared" si="1320"/>
        <v>93812</v>
      </c>
      <c r="BF629" s="284">
        <f t="shared" si="1320"/>
        <v>84780</v>
      </c>
      <c r="BG629" s="284">
        <f t="shared" si="1320"/>
        <v>141080</v>
      </c>
      <c r="BH629" s="333">
        <f t="shared" si="1320"/>
        <v>62062.2</v>
      </c>
      <c r="BI629" s="333">
        <f t="shared" si="1320"/>
        <v>29840</v>
      </c>
      <c r="BJ629" s="333">
        <f t="shared" si="1320"/>
        <v>150959</v>
      </c>
      <c r="BK629" s="333">
        <f t="shared" si="1320"/>
        <v>7317</v>
      </c>
      <c r="BL629" s="333">
        <f t="shared" si="1320"/>
        <v>6135</v>
      </c>
      <c r="BM629" s="333">
        <f t="shared" si="1320"/>
        <v>13045</v>
      </c>
      <c r="BN629" s="334">
        <f t="shared" si="1297"/>
        <v>1</v>
      </c>
      <c r="BO629" s="87">
        <f t="shared" si="1298"/>
        <v>2018</v>
      </c>
      <c r="BP629" s="87"/>
    </row>
    <row r="630" spans="1:68" s="35" customFormat="1" ht="10.5" customHeight="1" x14ac:dyDescent="0.2">
      <c r="A630" s="87" t="str">
        <f t="shared" si="1292"/>
        <v>2017-18E400000052</v>
      </c>
      <c r="B630" s="87" t="str">
        <f t="shared" si="1299"/>
        <v>Y59</v>
      </c>
      <c r="C630" s="87" t="str">
        <f t="shared" si="1300"/>
        <v>2017-18</v>
      </c>
      <c r="D630" s="35" t="s">
        <v>525</v>
      </c>
      <c r="E630" s="42"/>
      <c r="F630" s="86" t="str">
        <f t="shared" ref="F630:H645" si="1321">F629</f>
        <v>Y59</v>
      </c>
      <c r="G630" s="86" t="str">
        <f t="shared" si="1321"/>
        <v>E40000005</v>
      </c>
      <c r="H630" s="87" t="str">
        <f t="shared" si="1321"/>
        <v>South East</v>
      </c>
      <c r="I630" s="292">
        <f t="shared" si="1315"/>
        <v>413</v>
      </c>
      <c r="J630" s="292">
        <f t="shared" si="1315"/>
        <v>103</v>
      </c>
      <c r="K630" s="292">
        <f t="shared" si="1315"/>
        <v>73</v>
      </c>
      <c r="L630" s="292">
        <f t="shared" si="1315"/>
        <v>25</v>
      </c>
      <c r="M630" s="292"/>
      <c r="N630" s="292"/>
      <c r="O630" s="292"/>
      <c r="P630" s="292"/>
      <c r="Q630" s="292">
        <f t="shared" si="1316"/>
        <v>0</v>
      </c>
      <c r="R630" s="292">
        <f t="shared" si="1316"/>
        <v>0</v>
      </c>
      <c r="S630" s="292"/>
      <c r="T630" s="284">
        <f t="shared" si="1293"/>
        <v>1213</v>
      </c>
      <c r="U630" s="285">
        <f t="shared" si="1310"/>
        <v>71.847705413575113</v>
      </c>
      <c r="V630" s="285">
        <f t="shared" si="1311"/>
        <v>64.783553173948889</v>
      </c>
      <c r="W630" s="285">
        <f t="shared" si="1312"/>
        <v>104.34436658422646</v>
      </c>
      <c r="X630" s="289">
        <f t="shared" si="1294"/>
        <v>638</v>
      </c>
      <c r="Y630" s="290">
        <f t="shared" si="1304"/>
        <v>80.2037617554859</v>
      </c>
      <c r="Z630" s="290">
        <f t="shared" si="1305"/>
        <v>40.042319749216304</v>
      </c>
      <c r="AA630" s="290">
        <f t="shared" si="1306"/>
        <v>198.641065830721</v>
      </c>
      <c r="AB630" s="289">
        <f t="shared" si="1295"/>
        <v>87</v>
      </c>
      <c r="AC630" s="290">
        <f t="shared" si="1307"/>
        <v>49.825287356321844</v>
      </c>
      <c r="AD630" s="290">
        <f t="shared" si="1308"/>
        <v>45.5632183908046</v>
      </c>
      <c r="AE630" s="290">
        <f t="shared" si="1309"/>
        <v>80.183908045977006</v>
      </c>
      <c r="AF630" s="287">
        <f t="shared" si="1296"/>
        <v>207</v>
      </c>
      <c r="AG630" s="288">
        <f t="shared" si="1313"/>
        <v>123.22352941176474</v>
      </c>
      <c r="AH630" s="288">
        <f t="shared" si="1314"/>
        <v>183.71411764705883</v>
      </c>
      <c r="AI630" s="287">
        <f t="shared" si="1317"/>
        <v>170</v>
      </c>
      <c r="AJ630" s="284">
        <f t="shared" si="1317"/>
        <v>0</v>
      </c>
      <c r="AK630" s="284">
        <f t="shared" si="1317"/>
        <v>0</v>
      </c>
      <c r="AL630" s="284"/>
      <c r="AM630" s="284"/>
      <c r="AN630" s="284">
        <f t="shared" si="1318"/>
        <v>1164</v>
      </c>
      <c r="AO630" s="284">
        <f t="shared" si="1318"/>
        <v>1217</v>
      </c>
      <c r="AP630" s="291"/>
      <c r="AQ630" s="291"/>
      <c r="AR630" s="284">
        <f t="shared" si="1319"/>
        <v>34</v>
      </c>
      <c r="AS630" s="284">
        <f t="shared" si="1319"/>
        <v>405</v>
      </c>
      <c r="AT630" s="284">
        <f t="shared" si="1319"/>
        <v>16</v>
      </c>
      <c r="AU630" s="284">
        <f t="shared" si="1319"/>
        <v>70</v>
      </c>
      <c r="AV630" s="286">
        <f t="shared" si="1319"/>
        <v>0</v>
      </c>
      <c r="AW630" s="286">
        <f t="shared" si="1319"/>
        <v>0</v>
      </c>
      <c r="AX630" s="286">
        <f t="shared" si="1319"/>
        <v>0</v>
      </c>
      <c r="AY630" s="286">
        <f t="shared" si="1319"/>
        <v>0</v>
      </c>
      <c r="AZ630" s="286">
        <f t="shared" si="1319"/>
        <v>0</v>
      </c>
      <c r="BA630" s="286">
        <f t="shared" si="1319"/>
        <v>0</v>
      </c>
      <c r="BB630" s="151"/>
      <c r="BC630" s="287">
        <f t="shared" si="1320"/>
        <v>20948.000000000007</v>
      </c>
      <c r="BD630" s="287">
        <f t="shared" si="1320"/>
        <v>31231.4</v>
      </c>
      <c r="BE630" s="284">
        <f t="shared" si="1320"/>
        <v>87151.266666666605</v>
      </c>
      <c r="BF630" s="284">
        <f t="shared" si="1320"/>
        <v>78582.45</v>
      </c>
      <c r="BG630" s="284">
        <f t="shared" si="1320"/>
        <v>126569.7166666667</v>
      </c>
      <c r="BH630" s="333">
        <f t="shared" si="1320"/>
        <v>51170</v>
      </c>
      <c r="BI630" s="333">
        <f t="shared" si="1320"/>
        <v>25547</v>
      </c>
      <c r="BJ630" s="333">
        <f t="shared" si="1320"/>
        <v>126733</v>
      </c>
      <c r="BK630" s="333">
        <f t="shared" si="1320"/>
        <v>4334.8</v>
      </c>
      <c r="BL630" s="333">
        <f t="shared" si="1320"/>
        <v>3964</v>
      </c>
      <c r="BM630" s="333">
        <f t="shared" si="1320"/>
        <v>6976</v>
      </c>
      <c r="BN630" s="334">
        <f t="shared" si="1297"/>
        <v>2</v>
      </c>
      <c r="BO630" s="87">
        <f t="shared" si="1298"/>
        <v>2018</v>
      </c>
      <c r="BP630" s="87"/>
    </row>
    <row r="631" spans="1:68" s="35" customFormat="1" ht="10.5" customHeight="1" x14ac:dyDescent="0.2">
      <c r="A631" s="87" t="str">
        <f t="shared" si="1292"/>
        <v>2017-18E400000053</v>
      </c>
      <c r="B631" s="87" t="str">
        <f t="shared" si="1299"/>
        <v>Y59</v>
      </c>
      <c r="C631" s="87" t="str">
        <f t="shared" si="1300"/>
        <v>2017-18</v>
      </c>
      <c r="D631" s="35" t="s">
        <v>526</v>
      </c>
      <c r="E631" s="42"/>
      <c r="F631" s="86" t="str">
        <f t="shared" si="1321"/>
        <v>Y59</v>
      </c>
      <c r="G631" s="86" t="str">
        <f t="shared" si="1321"/>
        <v>E40000005</v>
      </c>
      <c r="H631" s="87" t="str">
        <f t="shared" si="1321"/>
        <v>South East</v>
      </c>
      <c r="I631" s="292">
        <f t="shared" si="1315"/>
        <v>475</v>
      </c>
      <c r="J631" s="292">
        <f t="shared" si="1315"/>
        <v>141</v>
      </c>
      <c r="K631" s="292">
        <f t="shared" si="1315"/>
        <v>92</v>
      </c>
      <c r="L631" s="292">
        <f t="shared" si="1315"/>
        <v>58</v>
      </c>
      <c r="M631" s="292"/>
      <c r="N631" s="292"/>
      <c r="O631" s="292"/>
      <c r="P631" s="292"/>
      <c r="Q631" s="292">
        <f t="shared" si="1316"/>
        <v>0</v>
      </c>
      <c r="R631" s="292">
        <f t="shared" si="1316"/>
        <v>0</v>
      </c>
      <c r="S631" s="292"/>
      <c r="T631" s="284">
        <f t="shared" si="1293"/>
        <v>1403</v>
      </c>
      <c r="U631" s="285">
        <f t="shared" si="1310"/>
        <v>77.907246376811571</v>
      </c>
      <c r="V631" s="285">
        <f t="shared" si="1311"/>
        <v>67.746495604656715</v>
      </c>
      <c r="W631" s="285">
        <f t="shared" si="1312"/>
        <v>114.52723924922785</v>
      </c>
      <c r="X631" s="289">
        <f t="shared" si="1294"/>
        <v>739</v>
      </c>
      <c r="Y631" s="290">
        <f t="shared" si="1304"/>
        <v>83.338565629228682</v>
      </c>
      <c r="Z631" s="290">
        <f t="shared" si="1305"/>
        <v>41.108254397834912</v>
      </c>
      <c r="AA631" s="290">
        <f t="shared" si="1306"/>
        <v>215.35588633288228</v>
      </c>
      <c r="AB631" s="289">
        <f t="shared" si="1295"/>
        <v>113</v>
      </c>
      <c r="AC631" s="290">
        <f t="shared" si="1307"/>
        <v>53.669026548672569</v>
      </c>
      <c r="AD631" s="290">
        <f t="shared" si="1308"/>
        <v>47.460176991150441</v>
      </c>
      <c r="AE631" s="290">
        <f t="shared" si="1309"/>
        <v>87.469026548672559</v>
      </c>
      <c r="AF631" s="287">
        <f t="shared" si="1296"/>
        <v>217</v>
      </c>
      <c r="AG631" s="288">
        <f t="shared" si="1313"/>
        <v>132.06703910614519</v>
      </c>
      <c r="AH631" s="288">
        <f t="shared" si="1314"/>
        <v>171.0558659217877</v>
      </c>
      <c r="AI631" s="287">
        <f t="shared" si="1317"/>
        <v>179</v>
      </c>
      <c r="AJ631" s="284">
        <f t="shared" si="1317"/>
        <v>0</v>
      </c>
      <c r="AK631" s="284">
        <f t="shared" si="1317"/>
        <v>0</v>
      </c>
      <c r="AL631" s="284"/>
      <c r="AM631" s="284"/>
      <c r="AN631" s="284">
        <f t="shared" si="1318"/>
        <v>0</v>
      </c>
      <c r="AO631" s="284">
        <f t="shared" si="1318"/>
        <v>0</v>
      </c>
      <c r="AP631" s="291"/>
      <c r="AQ631" s="291"/>
      <c r="AR631" s="284">
        <f t="shared" si="1319"/>
        <v>47</v>
      </c>
      <c r="AS631" s="284">
        <f t="shared" si="1319"/>
        <v>458</v>
      </c>
      <c r="AT631" s="284">
        <f t="shared" si="1319"/>
        <v>28</v>
      </c>
      <c r="AU631" s="284">
        <f t="shared" si="1319"/>
        <v>87</v>
      </c>
      <c r="AV631" s="286">
        <f t="shared" si="1319"/>
        <v>0</v>
      </c>
      <c r="AW631" s="286">
        <f t="shared" si="1319"/>
        <v>0</v>
      </c>
      <c r="AX631" s="286">
        <f t="shared" si="1319"/>
        <v>0</v>
      </c>
      <c r="AY631" s="286">
        <f t="shared" si="1319"/>
        <v>0</v>
      </c>
      <c r="AZ631" s="286">
        <f t="shared" si="1319"/>
        <v>0</v>
      </c>
      <c r="BA631" s="286">
        <f t="shared" si="1319"/>
        <v>0</v>
      </c>
      <c r="BB631" s="151"/>
      <c r="BC631" s="287">
        <f t="shared" si="1320"/>
        <v>23639.999999999989</v>
      </c>
      <c r="BD631" s="287">
        <f t="shared" si="1320"/>
        <v>30619</v>
      </c>
      <c r="BE631" s="284">
        <f t="shared" si="1320"/>
        <v>109303.86666666662</v>
      </c>
      <c r="BF631" s="284">
        <f t="shared" si="1320"/>
        <v>95048.333333333372</v>
      </c>
      <c r="BG631" s="284">
        <f t="shared" si="1320"/>
        <v>160681.71666666667</v>
      </c>
      <c r="BH631" s="333">
        <f t="shared" si="1320"/>
        <v>61587.199999999997</v>
      </c>
      <c r="BI631" s="333">
        <f t="shared" si="1320"/>
        <v>30379</v>
      </c>
      <c r="BJ631" s="333">
        <f t="shared" si="1320"/>
        <v>159148</v>
      </c>
      <c r="BK631" s="333">
        <f t="shared" si="1320"/>
        <v>6064.6</v>
      </c>
      <c r="BL631" s="333">
        <f t="shared" si="1320"/>
        <v>5363</v>
      </c>
      <c r="BM631" s="333">
        <f t="shared" si="1320"/>
        <v>9884</v>
      </c>
      <c r="BN631" s="334">
        <f t="shared" si="1297"/>
        <v>3</v>
      </c>
      <c r="BO631" s="87">
        <f t="shared" si="1298"/>
        <v>2018</v>
      </c>
      <c r="BP631" s="87"/>
    </row>
    <row r="632" spans="1:68" s="35" customFormat="1" ht="10.5" customHeight="1" x14ac:dyDescent="0.2">
      <c r="A632" s="87" t="str">
        <f t="shared" si="1292"/>
        <v>2018-19E400000054</v>
      </c>
      <c r="B632" s="87" t="str">
        <f t="shared" si="1299"/>
        <v>Y59</v>
      </c>
      <c r="C632" s="87" t="str">
        <f t="shared" si="1300"/>
        <v>2018-19</v>
      </c>
      <c r="D632" s="35" t="s">
        <v>514</v>
      </c>
      <c r="E632" s="42"/>
      <c r="F632" s="86" t="str">
        <f t="shared" si="1321"/>
        <v>Y59</v>
      </c>
      <c r="G632" s="86" t="str">
        <f t="shared" si="1321"/>
        <v>E40000005</v>
      </c>
      <c r="H632" s="87" t="str">
        <f t="shared" si="1321"/>
        <v>South East</v>
      </c>
      <c r="I632" s="292">
        <f t="shared" si="1315"/>
        <v>349</v>
      </c>
      <c r="J632" s="292">
        <f t="shared" si="1315"/>
        <v>104</v>
      </c>
      <c r="K632" s="292">
        <f t="shared" si="1315"/>
        <v>56</v>
      </c>
      <c r="L632" s="292">
        <f t="shared" si="1315"/>
        <v>24</v>
      </c>
      <c r="M632" s="292">
        <f t="shared" ref="M632:P651" si="1322">SUMIFS(M$729:M$10135, $BN$729:$BN$10135, $BN632,$BO$729:$BO$10135, $BO632, $B$729:$B$10135, $B632)</f>
        <v>0</v>
      </c>
      <c r="N632" s="292">
        <f t="shared" si="1322"/>
        <v>0</v>
      </c>
      <c r="O632" s="292">
        <f t="shared" si="1322"/>
        <v>0</v>
      </c>
      <c r="P632" s="292">
        <f t="shared" si="1322"/>
        <v>0</v>
      </c>
      <c r="Q632" s="292">
        <f t="shared" si="1316"/>
        <v>135</v>
      </c>
      <c r="R632" s="292">
        <f t="shared" si="1316"/>
        <v>85</v>
      </c>
      <c r="S632" s="292">
        <f t="shared" ref="S632:S663" si="1323">SUMIFS(S$729:S$10135, $BN$729:$BN$10135, $BN632,$BO$729:$BO$10135, $BO632, $B$729:$B$10135, $B632)</f>
        <v>759</v>
      </c>
      <c r="T632" s="284">
        <f t="shared" si="1293"/>
        <v>1077</v>
      </c>
      <c r="U632" s="285">
        <f t="shared" si="1310"/>
        <v>65.340111420612828</v>
      </c>
      <c r="V632" s="285">
        <f t="shared" si="1311"/>
        <v>60.716697616836932</v>
      </c>
      <c r="W632" s="285">
        <f t="shared" si="1312"/>
        <v>94.947152584339221</v>
      </c>
      <c r="X632" s="289">
        <f t="shared" si="1294"/>
        <v>703</v>
      </c>
      <c r="Y632" s="290">
        <f t="shared" si="1304"/>
        <v>78.420483641536279</v>
      </c>
      <c r="Z632" s="290">
        <f t="shared" si="1305"/>
        <v>37.641536273115221</v>
      </c>
      <c r="AA632" s="290">
        <f t="shared" si="1306"/>
        <v>189.37695590327169</v>
      </c>
      <c r="AB632" s="289">
        <f t="shared" si="1295"/>
        <v>116</v>
      </c>
      <c r="AC632" s="290">
        <f t="shared" si="1307"/>
        <v>57.942241379310339</v>
      </c>
      <c r="AD632" s="290">
        <f t="shared" si="1308"/>
        <v>52.793103448275865</v>
      </c>
      <c r="AE632" s="290">
        <f t="shared" si="1309"/>
        <v>95.129310344827587</v>
      </c>
      <c r="AF632" s="287">
        <f t="shared" si="1296"/>
        <v>208</v>
      </c>
      <c r="AG632" s="288">
        <f t="shared" si="1313"/>
        <v>124.95061727160494</v>
      </c>
      <c r="AH632" s="288">
        <f t="shared" si="1314"/>
        <v>166.58395061728393</v>
      </c>
      <c r="AI632" s="287">
        <f t="shared" si="1317"/>
        <v>162</v>
      </c>
      <c r="AJ632" s="284">
        <f t="shared" si="1317"/>
        <v>132</v>
      </c>
      <c r="AK632" s="284">
        <f t="shared" si="1317"/>
        <v>189</v>
      </c>
      <c r="AL632" s="284"/>
      <c r="AM632" s="284"/>
      <c r="AN632" s="284">
        <f t="shared" si="1318"/>
        <v>0</v>
      </c>
      <c r="AO632" s="284">
        <f t="shared" si="1318"/>
        <v>0</v>
      </c>
      <c r="AP632" s="291">
        <f t="shared" ref="AP632:AQ651" si="1324">SUMIFS(AP$729:AP$10135, $BN$729:$BN$10135, $BN632,$BO$729:$BO$10135, $BO632, $B$729:$B$10135, $B632)</f>
        <v>0</v>
      </c>
      <c r="AQ632" s="291">
        <f t="shared" si="1324"/>
        <v>0</v>
      </c>
      <c r="AR632" s="292">
        <f t="shared" si="1319"/>
        <v>33</v>
      </c>
      <c r="AS632" s="292">
        <f t="shared" si="1319"/>
        <v>305</v>
      </c>
      <c r="AT632" s="292">
        <f t="shared" si="1319"/>
        <v>11</v>
      </c>
      <c r="AU632" s="292">
        <f t="shared" si="1319"/>
        <v>53</v>
      </c>
      <c r="AV632" s="286">
        <f t="shared" si="1319"/>
        <v>0</v>
      </c>
      <c r="AW632" s="286">
        <f t="shared" si="1319"/>
        <v>0</v>
      </c>
      <c r="AX632" s="286">
        <f t="shared" si="1319"/>
        <v>0</v>
      </c>
      <c r="AY632" s="286">
        <f t="shared" si="1319"/>
        <v>0</v>
      </c>
      <c r="AZ632" s="286">
        <f t="shared" si="1319"/>
        <v>0</v>
      </c>
      <c r="BA632" s="286">
        <f t="shared" si="1319"/>
        <v>0</v>
      </c>
      <c r="BB632" s="151"/>
      <c r="BC632" s="287">
        <f t="shared" si="1320"/>
        <v>20241.999997999999</v>
      </c>
      <c r="BD632" s="287">
        <f t="shared" si="1320"/>
        <v>26986.6</v>
      </c>
      <c r="BE632" s="284">
        <f t="shared" si="1320"/>
        <v>70371.300000000017</v>
      </c>
      <c r="BF632" s="284">
        <f t="shared" si="1320"/>
        <v>65391.883333333375</v>
      </c>
      <c r="BG632" s="284">
        <f t="shared" si="1320"/>
        <v>102258.08333333334</v>
      </c>
      <c r="BH632" s="333">
        <f t="shared" si="1320"/>
        <v>55129.600000000006</v>
      </c>
      <c r="BI632" s="333">
        <f t="shared" si="1320"/>
        <v>26462</v>
      </c>
      <c r="BJ632" s="333">
        <f t="shared" si="1320"/>
        <v>133132</v>
      </c>
      <c r="BK632" s="333">
        <f t="shared" si="1320"/>
        <v>6721.2999999999993</v>
      </c>
      <c r="BL632" s="333">
        <f t="shared" si="1320"/>
        <v>6124</v>
      </c>
      <c r="BM632" s="333">
        <f t="shared" si="1320"/>
        <v>11035</v>
      </c>
      <c r="BN632" s="334">
        <f t="shared" si="1297"/>
        <v>4</v>
      </c>
      <c r="BO632" s="87">
        <f t="shared" si="1298"/>
        <v>2018</v>
      </c>
      <c r="BP632" s="87"/>
    </row>
    <row r="633" spans="1:68" s="35" customFormat="1" ht="10.5" customHeight="1" x14ac:dyDescent="0.2">
      <c r="A633" s="87" t="str">
        <f t="shared" si="1292"/>
        <v>2018-19E400000055</v>
      </c>
      <c r="B633" s="87" t="str">
        <f t="shared" si="1299"/>
        <v>Y59</v>
      </c>
      <c r="C633" s="87" t="str">
        <f t="shared" si="1300"/>
        <v>2018-19</v>
      </c>
      <c r="D633" s="35" t="s">
        <v>516</v>
      </c>
      <c r="E633" s="42"/>
      <c r="F633" s="86" t="str">
        <f t="shared" si="1321"/>
        <v>Y59</v>
      </c>
      <c r="G633" s="86" t="str">
        <f t="shared" si="1321"/>
        <v>E40000005</v>
      </c>
      <c r="H633" s="87" t="str">
        <f t="shared" si="1321"/>
        <v>South East</v>
      </c>
      <c r="I633" s="292">
        <f t="shared" si="1315"/>
        <v>381</v>
      </c>
      <c r="J633" s="292">
        <f t="shared" si="1315"/>
        <v>113</v>
      </c>
      <c r="K633" s="292">
        <f t="shared" si="1315"/>
        <v>46</v>
      </c>
      <c r="L633" s="292">
        <f t="shared" si="1315"/>
        <v>24</v>
      </c>
      <c r="M633" s="292">
        <f t="shared" si="1322"/>
        <v>0</v>
      </c>
      <c r="N633" s="292">
        <f t="shared" si="1322"/>
        <v>0</v>
      </c>
      <c r="O633" s="292">
        <f t="shared" si="1322"/>
        <v>0</v>
      </c>
      <c r="P633" s="292">
        <f t="shared" si="1322"/>
        <v>0</v>
      </c>
      <c r="Q633" s="292">
        <f t="shared" si="1316"/>
        <v>0</v>
      </c>
      <c r="R633" s="292">
        <f t="shared" si="1316"/>
        <v>0</v>
      </c>
      <c r="S633" s="292">
        <f t="shared" si="1323"/>
        <v>912</v>
      </c>
      <c r="T633" s="284">
        <f t="shared" si="1293"/>
        <v>1149</v>
      </c>
      <c r="U633" s="285">
        <f t="shared" si="1310"/>
        <v>69.700174064403825</v>
      </c>
      <c r="V633" s="285">
        <f t="shared" si="1311"/>
        <v>61.689904264577891</v>
      </c>
      <c r="W633" s="285">
        <f t="shared" si="1312"/>
        <v>102.82397737162751</v>
      </c>
      <c r="X633" s="289">
        <f t="shared" si="1294"/>
        <v>775</v>
      </c>
      <c r="Y633" s="290">
        <f t="shared" si="1304"/>
        <v>74.718193548387092</v>
      </c>
      <c r="Z633" s="290">
        <f t="shared" si="1305"/>
        <v>36.618064516129031</v>
      </c>
      <c r="AA633" s="290">
        <f t="shared" si="1306"/>
        <v>194.76516129032257</v>
      </c>
      <c r="AB633" s="289">
        <f t="shared" si="1295"/>
        <v>133</v>
      </c>
      <c r="AC633" s="290">
        <f t="shared" si="1307"/>
        <v>59.737593984962409</v>
      </c>
      <c r="AD633" s="290">
        <f t="shared" si="1308"/>
        <v>48.977443609022558</v>
      </c>
      <c r="AE633" s="290">
        <f t="shared" si="1309"/>
        <v>97.150375939849624</v>
      </c>
      <c r="AF633" s="287">
        <f t="shared" si="1296"/>
        <v>235</v>
      </c>
      <c r="AG633" s="288">
        <f t="shared" si="1313"/>
        <v>124.164999976</v>
      </c>
      <c r="AH633" s="288">
        <f t="shared" si="1314"/>
        <v>175.024</v>
      </c>
      <c r="AI633" s="287">
        <f t="shared" si="1317"/>
        <v>200</v>
      </c>
      <c r="AJ633" s="284">
        <f t="shared" si="1317"/>
        <v>0</v>
      </c>
      <c r="AK633" s="284">
        <f t="shared" si="1317"/>
        <v>0</v>
      </c>
      <c r="AL633" s="284"/>
      <c r="AM633" s="284"/>
      <c r="AN633" s="284">
        <f t="shared" si="1318"/>
        <v>1149</v>
      </c>
      <c r="AO633" s="284">
        <f t="shared" si="1318"/>
        <v>1175</v>
      </c>
      <c r="AP633" s="291">
        <f t="shared" si="1324"/>
        <v>0</v>
      </c>
      <c r="AQ633" s="291">
        <f t="shared" si="1324"/>
        <v>0</v>
      </c>
      <c r="AR633" s="292">
        <f t="shared" si="1319"/>
        <v>28</v>
      </c>
      <c r="AS633" s="292">
        <f t="shared" si="1319"/>
        <v>375</v>
      </c>
      <c r="AT633" s="292">
        <f t="shared" si="1319"/>
        <v>11</v>
      </c>
      <c r="AU633" s="292">
        <f t="shared" si="1319"/>
        <v>44</v>
      </c>
      <c r="AV633" s="286">
        <f t="shared" si="1319"/>
        <v>0</v>
      </c>
      <c r="AW633" s="286">
        <f t="shared" si="1319"/>
        <v>0</v>
      </c>
      <c r="AX633" s="286">
        <f t="shared" si="1319"/>
        <v>0</v>
      </c>
      <c r="AY633" s="286">
        <f t="shared" si="1319"/>
        <v>0</v>
      </c>
      <c r="AZ633" s="286">
        <f t="shared" si="1319"/>
        <v>0</v>
      </c>
      <c r="BA633" s="286">
        <f t="shared" si="1319"/>
        <v>0</v>
      </c>
      <c r="BB633" s="151"/>
      <c r="BC633" s="287">
        <f t="shared" si="1320"/>
        <v>24832.9999952</v>
      </c>
      <c r="BD633" s="287">
        <f t="shared" si="1320"/>
        <v>35004.800000000003</v>
      </c>
      <c r="BE633" s="284">
        <f t="shared" si="1320"/>
        <v>80085.5</v>
      </c>
      <c r="BF633" s="284">
        <f t="shared" si="1320"/>
        <v>70881.7</v>
      </c>
      <c r="BG633" s="284">
        <f t="shared" si="1320"/>
        <v>118144.75</v>
      </c>
      <c r="BH633" s="333">
        <f t="shared" si="1320"/>
        <v>57906.6</v>
      </c>
      <c r="BI633" s="333">
        <f t="shared" si="1320"/>
        <v>28379</v>
      </c>
      <c r="BJ633" s="333">
        <f t="shared" si="1320"/>
        <v>150943</v>
      </c>
      <c r="BK633" s="333">
        <f t="shared" si="1320"/>
        <v>7945.1</v>
      </c>
      <c r="BL633" s="333">
        <f t="shared" si="1320"/>
        <v>6514</v>
      </c>
      <c r="BM633" s="333">
        <f t="shared" si="1320"/>
        <v>12921</v>
      </c>
      <c r="BN633" s="334">
        <f t="shared" si="1297"/>
        <v>5</v>
      </c>
      <c r="BO633" s="87">
        <f t="shared" si="1298"/>
        <v>2018</v>
      </c>
      <c r="BP633" s="87"/>
    </row>
    <row r="634" spans="1:68" s="35" customFormat="1" ht="10.5" customHeight="1" x14ac:dyDescent="0.2">
      <c r="A634" s="87" t="str">
        <f t="shared" si="1292"/>
        <v>2018-19E400000056</v>
      </c>
      <c r="B634" s="87" t="str">
        <f t="shared" si="1299"/>
        <v>Y59</v>
      </c>
      <c r="C634" s="87" t="str">
        <f t="shared" si="1300"/>
        <v>2018-19</v>
      </c>
      <c r="D634" s="35" t="s">
        <v>517</v>
      </c>
      <c r="E634" s="42"/>
      <c r="F634" s="86" t="str">
        <f t="shared" si="1321"/>
        <v>Y59</v>
      </c>
      <c r="G634" s="86" t="str">
        <f t="shared" si="1321"/>
        <v>E40000005</v>
      </c>
      <c r="H634" s="87" t="str">
        <f t="shared" si="1321"/>
        <v>South East</v>
      </c>
      <c r="I634" s="292">
        <f t="shared" si="1315"/>
        <v>418</v>
      </c>
      <c r="J634" s="292">
        <f t="shared" si="1315"/>
        <v>137</v>
      </c>
      <c r="K634" s="292">
        <f t="shared" si="1315"/>
        <v>54</v>
      </c>
      <c r="L634" s="292">
        <f t="shared" si="1315"/>
        <v>33</v>
      </c>
      <c r="M634" s="292">
        <f t="shared" si="1322"/>
        <v>0</v>
      </c>
      <c r="N634" s="292">
        <f t="shared" si="1322"/>
        <v>0</v>
      </c>
      <c r="O634" s="292">
        <f t="shared" si="1322"/>
        <v>0</v>
      </c>
      <c r="P634" s="292">
        <f t="shared" si="1322"/>
        <v>0</v>
      </c>
      <c r="Q634" s="292">
        <f t="shared" si="1316"/>
        <v>0</v>
      </c>
      <c r="R634" s="292">
        <f t="shared" si="1316"/>
        <v>0</v>
      </c>
      <c r="S634" s="292">
        <f t="shared" si="1323"/>
        <v>801</v>
      </c>
      <c r="T634" s="284">
        <f t="shared" si="1293"/>
        <v>1204</v>
      </c>
      <c r="U634" s="285">
        <f t="shared" si="1310"/>
        <v>68.640517718715387</v>
      </c>
      <c r="V634" s="285">
        <f t="shared" si="1311"/>
        <v>61.558208748615698</v>
      </c>
      <c r="W634" s="285">
        <f t="shared" si="1312"/>
        <v>101.51112956810636</v>
      </c>
      <c r="X634" s="289">
        <f t="shared" si="1294"/>
        <v>704</v>
      </c>
      <c r="Y634" s="290">
        <f t="shared" si="1304"/>
        <v>70.736363636363635</v>
      </c>
      <c r="Z634" s="290">
        <f t="shared" si="1305"/>
        <v>33.580965909090907</v>
      </c>
      <c r="AA634" s="290">
        <f t="shared" si="1306"/>
        <v>171.65056818181819</v>
      </c>
      <c r="AB634" s="289">
        <f t="shared" si="1295"/>
        <v>114</v>
      </c>
      <c r="AC634" s="290">
        <f t="shared" si="1307"/>
        <v>55.057017543859651</v>
      </c>
      <c r="AD634" s="290">
        <f t="shared" si="1308"/>
        <v>47.219298245614034</v>
      </c>
      <c r="AE634" s="290">
        <f t="shared" si="1309"/>
        <v>90.614035087719301</v>
      </c>
      <c r="AF634" s="287">
        <f t="shared" si="1296"/>
        <v>212</v>
      </c>
      <c r="AG634" s="288">
        <f t="shared" si="1313"/>
        <v>129.90116276686047</v>
      </c>
      <c r="AH634" s="288">
        <f t="shared" si="1314"/>
        <v>180.79999999999998</v>
      </c>
      <c r="AI634" s="287">
        <f t="shared" si="1317"/>
        <v>172</v>
      </c>
      <c r="AJ634" s="284">
        <f t="shared" si="1317"/>
        <v>0</v>
      </c>
      <c r="AK634" s="284">
        <f t="shared" si="1317"/>
        <v>0</v>
      </c>
      <c r="AL634" s="284"/>
      <c r="AM634" s="284"/>
      <c r="AN634" s="284">
        <f t="shared" si="1318"/>
        <v>0</v>
      </c>
      <c r="AO634" s="284">
        <f t="shared" si="1318"/>
        <v>0</v>
      </c>
      <c r="AP634" s="291">
        <f t="shared" si="1324"/>
        <v>539</v>
      </c>
      <c r="AQ634" s="291">
        <f t="shared" si="1324"/>
        <v>726</v>
      </c>
      <c r="AR634" s="292">
        <f t="shared" si="1319"/>
        <v>59</v>
      </c>
      <c r="AS634" s="292">
        <f t="shared" si="1319"/>
        <v>407</v>
      </c>
      <c r="AT634" s="292">
        <f t="shared" si="1319"/>
        <v>18</v>
      </c>
      <c r="AU634" s="292">
        <f t="shared" si="1319"/>
        <v>51</v>
      </c>
      <c r="AV634" s="286">
        <f t="shared" si="1319"/>
        <v>0</v>
      </c>
      <c r="AW634" s="286">
        <f t="shared" si="1319"/>
        <v>0</v>
      </c>
      <c r="AX634" s="286">
        <f t="shared" si="1319"/>
        <v>0</v>
      </c>
      <c r="AY634" s="286">
        <f t="shared" si="1319"/>
        <v>0</v>
      </c>
      <c r="AZ634" s="286">
        <f t="shared" si="1319"/>
        <v>0</v>
      </c>
      <c r="BA634" s="286">
        <f t="shared" si="1319"/>
        <v>0</v>
      </c>
      <c r="BB634" s="150"/>
      <c r="BC634" s="287">
        <f t="shared" si="1320"/>
        <v>22342.999995900002</v>
      </c>
      <c r="BD634" s="287">
        <f t="shared" si="1320"/>
        <v>31097.599999999999</v>
      </c>
      <c r="BE634" s="284">
        <f t="shared" si="1320"/>
        <v>82643.18333333332</v>
      </c>
      <c r="BF634" s="284">
        <f t="shared" si="1320"/>
        <v>74116.083333333299</v>
      </c>
      <c r="BG634" s="284">
        <f t="shared" si="1320"/>
        <v>122219.40000000005</v>
      </c>
      <c r="BH634" s="333">
        <f t="shared" si="1320"/>
        <v>49798.400000000001</v>
      </c>
      <c r="BI634" s="333">
        <f t="shared" si="1320"/>
        <v>23641</v>
      </c>
      <c r="BJ634" s="333">
        <f t="shared" si="1320"/>
        <v>120842</v>
      </c>
      <c r="BK634" s="333">
        <f t="shared" si="1320"/>
        <v>6276.5</v>
      </c>
      <c r="BL634" s="333">
        <f t="shared" si="1320"/>
        <v>5383</v>
      </c>
      <c r="BM634" s="333">
        <f t="shared" si="1320"/>
        <v>10330</v>
      </c>
      <c r="BN634" s="334">
        <f t="shared" si="1297"/>
        <v>6</v>
      </c>
      <c r="BO634" s="87">
        <f t="shared" si="1298"/>
        <v>2018</v>
      </c>
      <c r="BP634" s="87"/>
    </row>
    <row r="635" spans="1:68" s="35" customFormat="1" ht="10.5" customHeight="1" x14ac:dyDescent="0.2">
      <c r="A635" s="87" t="str">
        <f t="shared" si="1292"/>
        <v>2018-19E400000057</v>
      </c>
      <c r="B635" s="87" t="str">
        <f t="shared" si="1299"/>
        <v>Y59</v>
      </c>
      <c r="C635" s="87" t="str">
        <f t="shared" si="1300"/>
        <v>2018-19</v>
      </c>
      <c r="D635" s="35" t="s">
        <v>518</v>
      </c>
      <c r="E635" s="42"/>
      <c r="F635" s="86" t="str">
        <f t="shared" si="1321"/>
        <v>Y59</v>
      </c>
      <c r="G635" s="86" t="str">
        <f t="shared" si="1321"/>
        <v>E40000005</v>
      </c>
      <c r="H635" s="87" t="str">
        <f t="shared" si="1321"/>
        <v>South East</v>
      </c>
      <c r="I635" s="292">
        <f t="shared" si="1315"/>
        <v>386</v>
      </c>
      <c r="J635" s="292">
        <f t="shared" si="1315"/>
        <v>122</v>
      </c>
      <c r="K635" s="292">
        <f t="shared" si="1315"/>
        <v>58</v>
      </c>
      <c r="L635" s="292">
        <f t="shared" si="1315"/>
        <v>31</v>
      </c>
      <c r="M635" s="292">
        <f t="shared" si="1322"/>
        <v>0</v>
      </c>
      <c r="N635" s="292">
        <f t="shared" si="1322"/>
        <v>0</v>
      </c>
      <c r="O635" s="292">
        <f t="shared" si="1322"/>
        <v>0</v>
      </c>
      <c r="P635" s="292">
        <f t="shared" si="1322"/>
        <v>0</v>
      </c>
      <c r="Q635" s="292">
        <f t="shared" si="1316"/>
        <v>151</v>
      </c>
      <c r="R635" s="292">
        <f t="shared" si="1316"/>
        <v>110</v>
      </c>
      <c r="S635" s="292">
        <f t="shared" si="1323"/>
        <v>922</v>
      </c>
      <c r="T635" s="284">
        <f t="shared" si="1293"/>
        <v>1370</v>
      </c>
      <c r="U635" s="285">
        <f t="shared" si="1310"/>
        <v>71.276204379562046</v>
      </c>
      <c r="V635" s="285">
        <f t="shared" si="1311"/>
        <v>62.909878345498797</v>
      </c>
      <c r="W635" s="285">
        <f t="shared" si="1312"/>
        <v>105.10423357664233</v>
      </c>
      <c r="X635" s="289">
        <f t="shared" si="1294"/>
        <v>755</v>
      </c>
      <c r="Y635" s="290">
        <f t="shared" si="1304"/>
        <v>71.16437086092715</v>
      </c>
      <c r="Z635" s="290">
        <f t="shared" si="1305"/>
        <v>35.684768211920527</v>
      </c>
      <c r="AA635" s="290">
        <f t="shared" si="1306"/>
        <v>163.27947019867548</v>
      </c>
      <c r="AB635" s="289">
        <f t="shared" si="1295"/>
        <v>122</v>
      </c>
      <c r="AC635" s="290">
        <f t="shared" si="1307"/>
        <v>50.852459016393439</v>
      </c>
      <c r="AD635" s="290">
        <f t="shared" si="1308"/>
        <v>46.721311475409834</v>
      </c>
      <c r="AE635" s="290">
        <f t="shared" si="1309"/>
        <v>83.360655737704917</v>
      </c>
      <c r="AF635" s="287">
        <f t="shared" si="1296"/>
        <v>199</v>
      </c>
      <c r="AG635" s="288">
        <f t="shared" si="1313"/>
        <v>122.29824561578947</v>
      </c>
      <c r="AH635" s="288">
        <f t="shared" si="1314"/>
        <v>170.32748538011697</v>
      </c>
      <c r="AI635" s="287">
        <f t="shared" si="1317"/>
        <v>171</v>
      </c>
      <c r="AJ635" s="284">
        <f t="shared" si="1317"/>
        <v>165</v>
      </c>
      <c r="AK635" s="284">
        <f t="shared" si="1317"/>
        <v>231</v>
      </c>
      <c r="AL635" s="284"/>
      <c r="AM635" s="284"/>
      <c r="AN635" s="284">
        <f t="shared" si="1318"/>
        <v>0</v>
      </c>
      <c r="AO635" s="284">
        <f t="shared" si="1318"/>
        <v>0</v>
      </c>
      <c r="AP635" s="291">
        <f t="shared" si="1324"/>
        <v>0</v>
      </c>
      <c r="AQ635" s="291">
        <f t="shared" si="1324"/>
        <v>0</v>
      </c>
      <c r="AR635" s="292">
        <f t="shared" si="1319"/>
        <v>48</v>
      </c>
      <c r="AS635" s="292">
        <f t="shared" si="1319"/>
        <v>381</v>
      </c>
      <c r="AT635" s="292">
        <f t="shared" si="1319"/>
        <v>21</v>
      </c>
      <c r="AU635" s="292">
        <f t="shared" si="1319"/>
        <v>56</v>
      </c>
      <c r="AV635" s="286">
        <f t="shared" si="1319"/>
        <v>0</v>
      </c>
      <c r="AW635" s="286">
        <f t="shared" si="1319"/>
        <v>0</v>
      </c>
      <c r="AX635" s="286">
        <f t="shared" si="1319"/>
        <v>0</v>
      </c>
      <c r="AY635" s="286">
        <f t="shared" si="1319"/>
        <v>0</v>
      </c>
      <c r="AZ635" s="286">
        <f t="shared" si="1319"/>
        <v>0</v>
      </c>
      <c r="BA635" s="286">
        <f t="shared" si="1319"/>
        <v>0</v>
      </c>
      <c r="BB635" s="150"/>
      <c r="BC635" s="287">
        <f t="shared" si="1320"/>
        <v>20913.000000299999</v>
      </c>
      <c r="BD635" s="287">
        <f t="shared" si="1320"/>
        <v>29126</v>
      </c>
      <c r="BE635" s="284">
        <f t="shared" si="1320"/>
        <v>97648.4</v>
      </c>
      <c r="BF635" s="284">
        <f t="shared" si="1320"/>
        <v>86186.533333333355</v>
      </c>
      <c r="BG635" s="284">
        <f t="shared" si="1320"/>
        <v>143992.79999999999</v>
      </c>
      <c r="BH635" s="333">
        <f t="shared" si="1320"/>
        <v>53729.1</v>
      </c>
      <c r="BI635" s="333">
        <f t="shared" si="1320"/>
        <v>26942</v>
      </c>
      <c r="BJ635" s="333">
        <f t="shared" si="1320"/>
        <v>123276</v>
      </c>
      <c r="BK635" s="333">
        <f t="shared" si="1320"/>
        <v>6204</v>
      </c>
      <c r="BL635" s="333">
        <f t="shared" si="1320"/>
        <v>5700</v>
      </c>
      <c r="BM635" s="333">
        <f t="shared" si="1320"/>
        <v>10170</v>
      </c>
      <c r="BN635" s="334">
        <f t="shared" si="1297"/>
        <v>7</v>
      </c>
      <c r="BO635" s="87">
        <f t="shared" si="1298"/>
        <v>2018</v>
      </c>
      <c r="BP635" s="87"/>
    </row>
    <row r="636" spans="1:68" s="35" customFormat="1" ht="10.5" customHeight="1" x14ac:dyDescent="0.2">
      <c r="A636" s="87" t="str">
        <f t="shared" si="1292"/>
        <v>2018-19E400000058</v>
      </c>
      <c r="B636" s="87" t="str">
        <f t="shared" si="1299"/>
        <v>Y59</v>
      </c>
      <c r="C636" s="87" t="str">
        <f t="shared" si="1300"/>
        <v>2018-19</v>
      </c>
      <c r="D636" s="35" t="s">
        <v>519</v>
      </c>
      <c r="E636" s="42"/>
      <c r="F636" s="86" t="str">
        <f t="shared" si="1321"/>
        <v>Y59</v>
      </c>
      <c r="G636" s="86" t="str">
        <f t="shared" si="1321"/>
        <v>E40000005</v>
      </c>
      <c r="H636" s="87" t="str">
        <f t="shared" si="1321"/>
        <v>South East</v>
      </c>
      <c r="I636" s="292">
        <f t="shared" si="1315"/>
        <v>396</v>
      </c>
      <c r="J636" s="292">
        <f t="shared" si="1315"/>
        <v>117</v>
      </c>
      <c r="K636" s="292">
        <f t="shared" si="1315"/>
        <v>57</v>
      </c>
      <c r="L636" s="292">
        <f t="shared" si="1315"/>
        <v>36</v>
      </c>
      <c r="M636" s="292">
        <f t="shared" si="1322"/>
        <v>0</v>
      </c>
      <c r="N636" s="292">
        <f t="shared" si="1322"/>
        <v>0</v>
      </c>
      <c r="O636" s="292">
        <f t="shared" si="1322"/>
        <v>0</v>
      </c>
      <c r="P636" s="292">
        <f t="shared" si="1322"/>
        <v>0</v>
      </c>
      <c r="Q636" s="292">
        <f t="shared" si="1316"/>
        <v>0</v>
      </c>
      <c r="R636" s="292">
        <f t="shared" si="1316"/>
        <v>0</v>
      </c>
      <c r="S636" s="292">
        <f t="shared" si="1323"/>
        <v>935</v>
      </c>
      <c r="T636" s="284">
        <f t="shared" si="1293"/>
        <v>1534</v>
      </c>
      <c r="U636" s="285">
        <f t="shared" si="1310"/>
        <v>70.486255975662687</v>
      </c>
      <c r="V636" s="285">
        <f t="shared" si="1311"/>
        <v>62.981790525858329</v>
      </c>
      <c r="W636" s="285">
        <f t="shared" si="1312"/>
        <v>106.06911125597571</v>
      </c>
      <c r="X636" s="289">
        <f t="shared" si="1294"/>
        <v>773</v>
      </c>
      <c r="Y636" s="290">
        <f t="shared" si="1304"/>
        <v>78.964294954721865</v>
      </c>
      <c r="Z636" s="290">
        <f t="shared" si="1305"/>
        <v>36.637774902975423</v>
      </c>
      <c r="AA636" s="290">
        <f t="shared" si="1306"/>
        <v>191.48771021992238</v>
      </c>
      <c r="AB636" s="289">
        <f t="shared" si="1295"/>
        <v>126</v>
      </c>
      <c r="AC636" s="290">
        <f t="shared" si="1307"/>
        <v>61.186507936507937</v>
      </c>
      <c r="AD636" s="290">
        <f t="shared" si="1308"/>
        <v>53.047619047619051</v>
      </c>
      <c r="AE636" s="290">
        <f t="shared" si="1309"/>
        <v>109.16666666666667</v>
      </c>
      <c r="AF636" s="287">
        <f t="shared" si="1296"/>
        <v>192</v>
      </c>
      <c r="AG636" s="288">
        <f t="shared" si="1313"/>
        <v>125.26900584210526</v>
      </c>
      <c r="AH636" s="288">
        <f t="shared" si="1314"/>
        <v>162.45263157894738</v>
      </c>
      <c r="AI636" s="287">
        <f t="shared" si="1317"/>
        <v>171</v>
      </c>
      <c r="AJ636" s="284">
        <f t="shared" si="1317"/>
        <v>0</v>
      </c>
      <c r="AK636" s="284">
        <f t="shared" si="1317"/>
        <v>0</v>
      </c>
      <c r="AL636" s="284"/>
      <c r="AM636" s="284"/>
      <c r="AN636" s="284">
        <f t="shared" si="1318"/>
        <v>1521</v>
      </c>
      <c r="AO636" s="284">
        <f t="shared" si="1318"/>
        <v>1573</v>
      </c>
      <c r="AP636" s="291">
        <f t="shared" si="1324"/>
        <v>0</v>
      </c>
      <c r="AQ636" s="291">
        <f t="shared" si="1324"/>
        <v>0</v>
      </c>
      <c r="AR636" s="292">
        <f t="shared" si="1319"/>
        <v>44</v>
      </c>
      <c r="AS636" s="292">
        <f t="shared" si="1319"/>
        <v>391</v>
      </c>
      <c r="AT636" s="292">
        <f t="shared" si="1319"/>
        <v>15</v>
      </c>
      <c r="AU636" s="292">
        <f t="shared" si="1319"/>
        <v>56</v>
      </c>
      <c r="AV636" s="286">
        <f t="shared" si="1319"/>
        <v>0</v>
      </c>
      <c r="AW636" s="286">
        <f t="shared" si="1319"/>
        <v>0</v>
      </c>
      <c r="AX636" s="286">
        <f t="shared" si="1319"/>
        <v>0</v>
      </c>
      <c r="AY636" s="286">
        <f t="shared" si="1319"/>
        <v>0</v>
      </c>
      <c r="AZ636" s="286">
        <f t="shared" si="1319"/>
        <v>0</v>
      </c>
      <c r="BA636" s="286">
        <f t="shared" si="1319"/>
        <v>0</v>
      </c>
      <c r="BB636" s="150"/>
      <c r="BC636" s="287">
        <f t="shared" si="1320"/>
        <v>21420.999999</v>
      </c>
      <c r="BD636" s="287">
        <f t="shared" si="1320"/>
        <v>27779.4</v>
      </c>
      <c r="BE636" s="284">
        <f t="shared" si="1320"/>
        <v>108125.91666666657</v>
      </c>
      <c r="BF636" s="284">
        <f t="shared" si="1320"/>
        <v>96614.06666666668</v>
      </c>
      <c r="BG636" s="284">
        <f t="shared" si="1320"/>
        <v>162710.01666666675</v>
      </c>
      <c r="BH636" s="333">
        <f t="shared" si="1320"/>
        <v>61039.4</v>
      </c>
      <c r="BI636" s="333">
        <f t="shared" si="1320"/>
        <v>28321</v>
      </c>
      <c r="BJ636" s="333">
        <f t="shared" si="1320"/>
        <v>148020</v>
      </c>
      <c r="BK636" s="333">
        <f t="shared" si="1320"/>
        <v>7709.5</v>
      </c>
      <c r="BL636" s="333">
        <f t="shared" si="1320"/>
        <v>6684</v>
      </c>
      <c r="BM636" s="333">
        <f t="shared" si="1320"/>
        <v>13755</v>
      </c>
      <c r="BN636" s="334">
        <f t="shared" si="1297"/>
        <v>8</v>
      </c>
      <c r="BO636" s="87">
        <f t="shared" si="1298"/>
        <v>2018</v>
      </c>
      <c r="BP636" s="87"/>
    </row>
    <row r="637" spans="1:68" s="35" customFormat="1" ht="10.5" customHeight="1" x14ac:dyDescent="0.2">
      <c r="A637" s="87" t="str">
        <f t="shared" si="1292"/>
        <v>2018-19E400000059</v>
      </c>
      <c r="B637" s="87" t="str">
        <f t="shared" si="1299"/>
        <v>Y59</v>
      </c>
      <c r="C637" s="87" t="str">
        <f t="shared" si="1300"/>
        <v>2018-19</v>
      </c>
      <c r="D637" s="35" t="s">
        <v>520</v>
      </c>
      <c r="E637" s="42"/>
      <c r="F637" s="86" t="str">
        <f t="shared" si="1321"/>
        <v>Y59</v>
      </c>
      <c r="G637" s="86" t="str">
        <f t="shared" si="1321"/>
        <v>E40000005</v>
      </c>
      <c r="H637" s="87" t="str">
        <f t="shared" si="1321"/>
        <v>South East</v>
      </c>
      <c r="I637" s="292">
        <f t="shared" si="1315"/>
        <v>384</v>
      </c>
      <c r="J637" s="292">
        <f t="shared" si="1315"/>
        <v>115</v>
      </c>
      <c r="K637" s="292">
        <f t="shared" si="1315"/>
        <v>41</v>
      </c>
      <c r="L637" s="292">
        <f t="shared" si="1315"/>
        <v>25</v>
      </c>
      <c r="M637" s="292">
        <f t="shared" si="1322"/>
        <v>0</v>
      </c>
      <c r="N637" s="292">
        <f t="shared" si="1322"/>
        <v>0</v>
      </c>
      <c r="O637" s="292">
        <f t="shared" si="1322"/>
        <v>0</v>
      </c>
      <c r="P637" s="292">
        <f t="shared" si="1322"/>
        <v>0</v>
      </c>
      <c r="Q637" s="292">
        <f t="shared" si="1316"/>
        <v>0</v>
      </c>
      <c r="R637" s="292">
        <f t="shared" si="1316"/>
        <v>0</v>
      </c>
      <c r="S637" s="292">
        <f t="shared" si="1323"/>
        <v>877</v>
      </c>
      <c r="T637" s="284">
        <f t="shared" si="1293"/>
        <v>1293</v>
      </c>
      <c r="U637" s="285">
        <f t="shared" si="1310"/>
        <v>68.531709203402968</v>
      </c>
      <c r="V637" s="285">
        <f t="shared" si="1311"/>
        <v>60.954911059551442</v>
      </c>
      <c r="W637" s="285">
        <f t="shared" si="1312"/>
        <v>102.51550657385918</v>
      </c>
      <c r="X637" s="289">
        <f t="shared" si="1294"/>
        <v>602</v>
      </c>
      <c r="Y637" s="290">
        <f t="shared" si="1304"/>
        <v>79.080398671096347</v>
      </c>
      <c r="Z637" s="290">
        <f t="shared" si="1305"/>
        <v>36.973421926910298</v>
      </c>
      <c r="AA637" s="290">
        <f t="shared" si="1306"/>
        <v>194.27740863787375</v>
      </c>
      <c r="AB637" s="289">
        <f t="shared" si="1295"/>
        <v>101</v>
      </c>
      <c r="AC637" s="290">
        <f t="shared" si="1307"/>
        <v>57.742574257425744</v>
      </c>
      <c r="AD637" s="290">
        <f t="shared" si="1308"/>
        <v>52.019801980198018</v>
      </c>
      <c r="AE637" s="290">
        <f t="shared" si="1309"/>
        <v>96.039603960396036</v>
      </c>
      <c r="AF637" s="287">
        <f t="shared" si="1296"/>
        <v>200</v>
      </c>
      <c r="AG637" s="288">
        <f t="shared" si="1313"/>
        <v>123.31446542515722</v>
      </c>
      <c r="AH637" s="288">
        <f t="shared" si="1314"/>
        <v>163.69056603773583</v>
      </c>
      <c r="AI637" s="287">
        <f t="shared" si="1317"/>
        <v>159</v>
      </c>
      <c r="AJ637" s="284">
        <f t="shared" si="1317"/>
        <v>0</v>
      </c>
      <c r="AK637" s="284">
        <f t="shared" si="1317"/>
        <v>0</v>
      </c>
      <c r="AL637" s="284"/>
      <c r="AM637" s="284"/>
      <c r="AN637" s="284">
        <f t="shared" si="1318"/>
        <v>0</v>
      </c>
      <c r="AO637" s="284">
        <f t="shared" si="1318"/>
        <v>0</v>
      </c>
      <c r="AP637" s="291">
        <f t="shared" si="1324"/>
        <v>591</v>
      </c>
      <c r="AQ637" s="291">
        <f t="shared" si="1324"/>
        <v>783</v>
      </c>
      <c r="AR637" s="292">
        <f t="shared" si="1319"/>
        <v>43</v>
      </c>
      <c r="AS637" s="292">
        <f t="shared" si="1319"/>
        <v>378</v>
      </c>
      <c r="AT637" s="292">
        <f t="shared" si="1319"/>
        <v>9</v>
      </c>
      <c r="AU637" s="292">
        <f t="shared" si="1319"/>
        <v>39</v>
      </c>
      <c r="AV637" s="286">
        <f t="shared" si="1319"/>
        <v>0</v>
      </c>
      <c r="AW637" s="286">
        <f t="shared" si="1319"/>
        <v>0</v>
      </c>
      <c r="AX637" s="286">
        <f t="shared" si="1319"/>
        <v>0</v>
      </c>
      <c r="AY637" s="286">
        <f t="shared" si="1319"/>
        <v>0</v>
      </c>
      <c r="AZ637" s="286">
        <f t="shared" si="1319"/>
        <v>0</v>
      </c>
      <c r="BA637" s="286">
        <f t="shared" si="1319"/>
        <v>0</v>
      </c>
      <c r="BB637" s="150"/>
      <c r="BC637" s="287">
        <f t="shared" si="1320"/>
        <v>19607.000002599998</v>
      </c>
      <c r="BD637" s="287">
        <f t="shared" si="1320"/>
        <v>26026.799999999999</v>
      </c>
      <c r="BE637" s="284">
        <f t="shared" si="1320"/>
        <v>88611.500000000029</v>
      </c>
      <c r="BF637" s="284">
        <f t="shared" si="1320"/>
        <v>78814.700000000012</v>
      </c>
      <c r="BG637" s="284">
        <f t="shared" si="1320"/>
        <v>132552.54999999993</v>
      </c>
      <c r="BH637" s="333">
        <f t="shared" si="1320"/>
        <v>47606.400000000001</v>
      </c>
      <c r="BI637" s="333">
        <f t="shared" si="1320"/>
        <v>22258</v>
      </c>
      <c r="BJ637" s="333">
        <f t="shared" si="1320"/>
        <v>116955</v>
      </c>
      <c r="BK637" s="333">
        <f t="shared" si="1320"/>
        <v>5832</v>
      </c>
      <c r="BL637" s="333">
        <f t="shared" si="1320"/>
        <v>5254</v>
      </c>
      <c r="BM637" s="333">
        <f t="shared" si="1320"/>
        <v>9700</v>
      </c>
      <c r="BN637" s="334">
        <f t="shared" si="1297"/>
        <v>9</v>
      </c>
      <c r="BO637" s="87">
        <f t="shared" si="1298"/>
        <v>2018</v>
      </c>
      <c r="BP637" s="87"/>
    </row>
    <row r="638" spans="1:68" s="35" customFormat="1" ht="10.5" customHeight="1" x14ac:dyDescent="0.2">
      <c r="A638" s="87" t="str">
        <f t="shared" si="1292"/>
        <v>2018-19E4000000510</v>
      </c>
      <c r="B638" s="87" t="str">
        <f t="shared" si="1299"/>
        <v>Y59</v>
      </c>
      <c r="C638" s="87" t="str">
        <f t="shared" si="1300"/>
        <v>2018-19</v>
      </c>
      <c r="D638" s="35" t="s">
        <v>521</v>
      </c>
      <c r="E638" s="42"/>
      <c r="F638" s="86" t="str">
        <f t="shared" si="1321"/>
        <v>Y59</v>
      </c>
      <c r="G638" s="86" t="str">
        <f t="shared" si="1321"/>
        <v>E40000005</v>
      </c>
      <c r="H638" s="87" t="str">
        <f t="shared" si="1321"/>
        <v>South East</v>
      </c>
      <c r="I638" s="292">
        <f t="shared" si="1315"/>
        <v>402</v>
      </c>
      <c r="J638" s="292">
        <f t="shared" si="1315"/>
        <v>110</v>
      </c>
      <c r="K638" s="292">
        <f t="shared" si="1315"/>
        <v>60</v>
      </c>
      <c r="L638" s="292">
        <f t="shared" si="1315"/>
        <v>29</v>
      </c>
      <c r="M638" s="292">
        <f t="shared" si="1322"/>
        <v>0</v>
      </c>
      <c r="N638" s="292">
        <f t="shared" si="1322"/>
        <v>0</v>
      </c>
      <c r="O638" s="292">
        <f t="shared" si="1322"/>
        <v>0</v>
      </c>
      <c r="P638" s="292">
        <f t="shared" si="1322"/>
        <v>0</v>
      </c>
      <c r="Q638" s="292">
        <f t="shared" si="1316"/>
        <v>145</v>
      </c>
      <c r="R638" s="292">
        <f t="shared" si="1316"/>
        <v>116</v>
      </c>
      <c r="S638" s="292">
        <f t="shared" si="1323"/>
        <v>960</v>
      </c>
      <c r="T638" s="284">
        <f t="shared" si="1293"/>
        <v>1439</v>
      </c>
      <c r="U638" s="285">
        <f t="shared" si="1310"/>
        <v>70.423071577484336</v>
      </c>
      <c r="V638" s="285">
        <f t="shared" si="1311"/>
        <v>64.461072504053732</v>
      </c>
      <c r="W638" s="285">
        <f t="shared" si="1312"/>
        <v>101.48210562890893</v>
      </c>
      <c r="X638" s="289">
        <f t="shared" si="1294"/>
        <v>752</v>
      </c>
      <c r="Y638" s="290">
        <f t="shared" si="1304"/>
        <v>84.887101063829789</v>
      </c>
      <c r="Z638" s="290">
        <f t="shared" si="1305"/>
        <v>38.855053191489361</v>
      </c>
      <c r="AA638" s="290">
        <f t="shared" si="1306"/>
        <v>207.17553191489361</v>
      </c>
      <c r="AB638" s="289">
        <f t="shared" si="1295"/>
        <v>99</v>
      </c>
      <c r="AC638" s="290">
        <f t="shared" si="1307"/>
        <v>56.672727272727279</v>
      </c>
      <c r="AD638" s="290">
        <f t="shared" si="1308"/>
        <v>52.848484848484851</v>
      </c>
      <c r="AE638" s="290">
        <f t="shared" si="1309"/>
        <v>93.878787878787875</v>
      </c>
      <c r="AF638" s="287">
        <f t="shared" si="1296"/>
        <v>236</v>
      </c>
      <c r="AG638" s="288">
        <f t="shared" si="1313"/>
        <v>126.7743589825641</v>
      </c>
      <c r="AH638" s="288">
        <f t="shared" si="1314"/>
        <v>179.77846153846153</v>
      </c>
      <c r="AI638" s="287">
        <f t="shared" si="1317"/>
        <v>195</v>
      </c>
      <c r="AJ638" s="284">
        <f t="shared" si="1317"/>
        <v>161</v>
      </c>
      <c r="AK638" s="284">
        <f t="shared" si="1317"/>
        <v>232</v>
      </c>
      <c r="AL638" s="284"/>
      <c r="AM638" s="284"/>
      <c r="AN638" s="284">
        <f t="shared" si="1318"/>
        <v>0</v>
      </c>
      <c r="AO638" s="284">
        <f t="shared" si="1318"/>
        <v>0</v>
      </c>
      <c r="AP638" s="291">
        <f t="shared" si="1324"/>
        <v>0</v>
      </c>
      <c r="AQ638" s="291">
        <f t="shared" si="1324"/>
        <v>0</v>
      </c>
      <c r="AR638" s="292">
        <f t="shared" ref="AR638:BA647" si="1325">SUMIFS(AR$729:AR$10135, $BN$729:$BN$10135, $BN638,$BO$729:$BO$10135, $BO638, $B$729:$B$10135, $B638)</f>
        <v>45</v>
      </c>
      <c r="AS638" s="292">
        <f t="shared" si="1325"/>
        <v>397</v>
      </c>
      <c r="AT638" s="292">
        <f t="shared" si="1325"/>
        <v>26</v>
      </c>
      <c r="AU638" s="292">
        <f t="shared" si="1325"/>
        <v>59</v>
      </c>
      <c r="AV638" s="286">
        <f t="shared" si="1325"/>
        <v>0</v>
      </c>
      <c r="AW638" s="286">
        <f t="shared" si="1325"/>
        <v>0</v>
      </c>
      <c r="AX638" s="286">
        <f t="shared" si="1325"/>
        <v>0</v>
      </c>
      <c r="AY638" s="286">
        <f t="shared" si="1325"/>
        <v>0</v>
      </c>
      <c r="AZ638" s="286">
        <f t="shared" si="1325"/>
        <v>0</v>
      </c>
      <c r="BA638" s="286">
        <f t="shared" si="1325"/>
        <v>0</v>
      </c>
      <c r="BB638" s="150"/>
      <c r="BC638" s="287">
        <f t="shared" ref="BC638:BM647" si="1326">SUMIFS(BC$729:BC$10135, $BN$729:$BN$10135, $BN638,$BO$729:$BO$10135, $BO638, $B$729:$B$10135, $B638)</f>
        <v>24721.000001599998</v>
      </c>
      <c r="BD638" s="287">
        <f t="shared" si="1326"/>
        <v>35056.799999999996</v>
      </c>
      <c r="BE638" s="284">
        <f t="shared" si="1326"/>
        <v>101338.79999999996</v>
      </c>
      <c r="BF638" s="284">
        <f t="shared" si="1326"/>
        <v>92759.483333333323</v>
      </c>
      <c r="BG638" s="284">
        <f t="shared" si="1326"/>
        <v>146032.74999999994</v>
      </c>
      <c r="BH638" s="333">
        <f t="shared" si="1326"/>
        <v>63835.1</v>
      </c>
      <c r="BI638" s="333">
        <f t="shared" si="1326"/>
        <v>29219</v>
      </c>
      <c r="BJ638" s="333">
        <f t="shared" si="1326"/>
        <v>155796</v>
      </c>
      <c r="BK638" s="333">
        <f t="shared" si="1326"/>
        <v>5610.6</v>
      </c>
      <c r="BL638" s="333">
        <f t="shared" si="1326"/>
        <v>5232</v>
      </c>
      <c r="BM638" s="333">
        <f t="shared" si="1326"/>
        <v>9294</v>
      </c>
      <c r="BN638" s="334">
        <f t="shared" si="1297"/>
        <v>10</v>
      </c>
      <c r="BO638" s="87">
        <f t="shared" si="1298"/>
        <v>2018</v>
      </c>
      <c r="BP638" s="87"/>
    </row>
    <row r="639" spans="1:68" s="35" customFormat="1" ht="10.5" customHeight="1" x14ac:dyDescent="0.2">
      <c r="A639" s="87" t="str">
        <f t="shared" si="1292"/>
        <v>2018-19E4000000511</v>
      </c>
      <c r="B639" s="87" t="str">
        <f t="shared" si="1299"/>
        <v>Y59</v>
      </c>
      <c r="C639" s="87" t="str">
        <f t="shared" si="1300"/>
        <v>2018-19</v>
      </c>
      <c r="D639" s="35" t="s">
        <v>522</v>
      </c>
      <c r="E639" s="42"/>
      <c r="F639" s="86" t="str">
        <f t="shared" si="1321"/>
        <v>Y59</v>
      </c>
      <c r="G639" s="86" t="str">
        <f t="shared" si="1321"/>
        <v>E40000005</v>
      </c>
      <c r="H639" s="87" t="str">
        <f t="shared" si="1321"/>
        <v>South East</v>
      </c>
      <c r="I639" s="292">
        <f t="shared" si="1315"/>
        <v>418</v>
      </c>
      <c r="J639" s="292">
        <f t="shared" si="1315"/>
        <v>103</v>
      </c>
      <c r="K639" s="292">
        <f t="shared" si="1315"/>
        <v>70</v>
      </c>
      <c r="L639" s="292">
        <f t="shared" si="1315"/>
        <v>34</v>
      </c>
      <c r="M639" s="292">
        <f t="shared" si="1322"/>
        <v>0</v>
      </c>
      <c r="N639" s="292">
        <f t="shared" si="1322"/>
        <v>0</v>
      </c>
      <c r="O639" s="292">
        <f t="shared" si="1322"/>
        <v>0</v>
      </c>
      <c r="P639" s="292">
        <f t="shared" si="1322"/>
        <v>0</v>
      </c>
      <c r="Q639" s="292">
        <f t="shared" si="1316"/>
        <v>0</v>
      </c>
      <c r="R639" s="292">
        <f t="shared" si="1316"/>
        <v>0</v>
      </c>
      <c r="S639" s="292">
        <f t="shared" si="1323"/>
        <v>1055</v>
      </c>
      <c r="T639" s="284">
        <f t="shared" si="1293"/>
        <v>1538</v>
      </c>
      <c r="U639" s="285">
        <f t="shared" si="1310"/>
        <v>71.897019939315101</v>
      </c>
      <c r="V639" s="285">
        <f t="shared" si="1311"/>
        <v>66.117511920242748</v>
      </c>
      <c r="W639" s="285">
        <f t="shared" si="1312"/>
        <v>109.12687472908533</v>
      </c>
      <c r="X639" s="289">
        <f t="shared" si="1294"/>
        <v>826</v>
      </c>
      <c r="Y639" s="290">
        <f t="shared" si="1304"/>
        <v>78.412469733656181</v>
      </c>
      <c r="Z639" s="290">
        <f t="shared" si="1305"/>
        <v>38.998789346246973</v>
      </c>
      <c r="AA639" s="290">
        <f t="shared" si="1306"/>
        <v>184.61380145278451</v>
      </c>
      <c r="AB639" s="289">
        <f t="shared" si="1295"/>
        <v>129</v>
      </c>
      <c r="AC639" s="290">
        <f t="shared" si="1307"/>
        <v>56.188372093023254</v>
      </c>
      <c r="AD639" s="290">
        <f t="shared" si="1308"/>
        <v>46.503875968992247</v>
      </c>
      <c r="AE639" s="290">
        <f t="shared" si="1309"/>
        <v>88.294573643410857</v>
      </c>
      <c r="AF639" s="287">
        <f t="shared" si="1296"/>
        <v>211</v>
      </c>
      <c r="AG639" s="288">
        <f t="shared" si="1313"/>
        <v>128.55294117647045</v>
      </c>
      <c r="AH639" s="288">
        <f t="shared" si="1314"/>
        <v>190.70705882352942</v>
      </c>
      <c r="AI639" s="287">
        <f t="shared" si="1317"/>
        <v>170</v>
      </c>
      <c r="AJ639" s="284">
        <f t="shared" si="1317"/>
        <v>0</v>
      </c>
      <c r="AK639" s="284">
        <f t="shared" si="1317"/>
        <v>0</v>
      </c>
      <c r="AL639" s="284"/>
      <c r="AM639" s="284"/>
      <c r="AN639" s="284">
        <f t="shared" si="1318"/>
        <v>1548</v>
      </c>
      <c r="AO639" s="284">
        <f t="shared" si="1318"/>
        <v>1597</v>
      </c>
      <c r="AP639" s="291">
        <f t="shared" si="1324"/>
        <v>0</v>
      </c>
      <c r="AQ639" s="291">
        <f t="shared" si="1324"/>
        <v>0</v>
      </c>
      <c r="AR639" s="292">
        <f t="shared" si="1325"/>
        <v>46</v>
      </c>
      <c r="AS639" s="292">
        <f t="shared" si="1325"/>
        <v>416</v>
      </c>
      <c r="AT639" s="292">
        <f t="shared" si="1325"/>
        <v>18</v>
      </c>
      <c r="AU639" s="292">
        <f t="shared" si="1325"/>
        <v>70</v>
      </c>
      <c r="AV639" s="286">
        <f t="shared" si="1325"/>
        <v>0</v>
      </c>
      <c r="AW639" s="286">
        <f t="shared" si="1325"/>
        <v>0</v>
      </c>
      <c r="AX639" s="286">
        <f t="shared" si="1325"/>
        <v>0</v>
      </c>
      <c r="AY639" s="286">
        <f t="shared" si="1325"/>
        <v>0</v>
      </c>
      <c r="AZ639" s="286">
        <f t="shared" si="1325"/>
        <v>0</v>
      </c>
      <c r="BA639" s="286">
        <f t="shared" si="1325"/>
        <v>0</v>
      </c>
      <c r="BB639" s="150"/>
      <c r="BC639" s="287">
        <f t="shared" si="1326"/>
        <v>21853.999999999978</v>
      </c>
      <c r="BD639" s="287">
        <f t="shared" si="1326"/>
        <v>32420.2</v>
      </c>
      <c r="BE639" s="284">
        <f t="shared" si="1326"/>
        <v>110577.61666666662</v>
      </c>
      <c r="BF639" s="284">
        <f t="shared" si="1326"/>
        <v>101688.73333333334</v>
      </c>
      <c r="BG639" s="284">
        <f t="shared" si="1326"/>
        <v>167837.13333333324</v>
      </c>
      <c r="BH639" s="333">
        <f t="shared" si="1326"/>
        <v>64768.700000000004</v>
      </c>
      <c r="BI639" s="333">
        <f t="shared" si="1326"/>
        <v>32213</v>
      </c>
      <c r="BJ639" s="333">
        <f t="shared" si="1326"/>
        <v>152491</v>
      </c>
      <c r="BK639" s="333">
        <f t="shared" si="1326"/>
        <v>7248.3</v>
      </c>
      <c r="BL639" s="333">
        <f t="shared" si="1326"/>
        <v>5999</v>
      </c>
      <c r="BM639" s="333">
        <f t="shared" si="1326"/>
        <v>11390</v>
      </c>
      <c r="BN639" s="334">
        <f t="shared" si="1297"/>
        <v>11</v>
      </c>
      <c r="BO639" s="87">
        <f t="shared" si="1298"/>
        <v>2018</v>
      </c>
      <c r="BP639" s="87"/>
    </row>
    <row r="640" spans="1:68" s="35" customFormat="1" ht="10.5" customHeight="1" x14ac:dyDescent="0.2">
      <c r="A640" s="87" t="str">
        <f t="shared" si="1292"/>
        <v>2018-19E4000000512</v>
      </c>
      <c r="B640" s="87" t="str">
        <f t="shared" si="1299"/>
        <v>Y59</v>
      </c>
      <c r="C640" s="87" t="str">
        <f t="shared" si="1300"/>
        <v>2018-19</v>
      </c>
      <c r="D640" s="35" t="s">
        <v>523</v>
      </c>
      <c r="E640" s="42"/>
      <c r="F640" s="86" t="str">
        <f t="shared" si="1321"/>
        <v>Y59</v>
      </c>
      <c r="G640" s="86" t="str">
        <f t="shared" si="1321"/>
        <v>E40000005</v>
      </c>
      <c r="H640" s="87" t="str">
        <f t="shared" si="1321"/>
        <v>South East</v>
      </c>
      <c r="I640" s="292">
        <f t="shared" si="1315"/>
        <v>457</v>
      </c>
      <c r="J640" s="292">
        <f t="shared" si="1315"/>
        <v>131</v>
      </c>
      <c r="K640" s="292">
        <f t="shared" si="1315"/>
        <v>67</v>
      </c>
      <c r="L640" s="292">
        <f t="shared" si="1315"/>
        <v>33</v>
      </c>
      <c r="M640" s="292">
        <f t="shared" si="1322"/>
        <v>0</v>
      </c>
      <c r="N640" s="292">
        <f t="shared" si="1322"/>
        <v>0</v>
      </c>
      <c r="O640" s="292">
        <f t="shared" si="1322"/>
        <v>0</v>
      </c>
      <c r="P640" s="292">
        <f t="shared" si="1322"/>
        <v>0</v>
      </c>
      <c r="Q640" s="292">
        <f t="shared" si="1316"/>
        <v>0</v>
      </c>
      <c r="R640" s="292">
        <f t="shared" si="1316"/>
        <v>0</v>
      </c>
      <c r="S640" s="292">
        <f t="shared" si="1323"/>
        <v>1117</v>
      </c>
      <c r="T640" s="284">
        <f t="shared" si="1293"/>
        <v>1417</v>
      </c>
      <c r="U640" s="285">
        <f t="shared" si="1310"/>
        <v>73.69525993883795</v>
      </c>
      <c r="V640" s="285">
        <f t="shared" si="1311"/>
        <v>65.780463420371674</v>
      </c>
      <c r="W640" s="285">
        <f t="shared" si="1312"/>
        <v>108.1883556810162</v>
      </c>
      <c r="X640" s="289">
        <f t="shared" si="1294"/>
        <v>692</v>
      </c>
      <c r="Y640" s="290">
        <f t="shared" si="1304"/>
        <v>71.794797687861276</v>
      </c>
      <c r="Z640" s="290">
        <f t="shared" si="1305"/>
        <v>38.854046242774565</v>
      </c>
      <c r="AA640" s="290">
        <f t="shared" si="1306"/>
        <v>181.57225433526011</v>
      </c>
      <c r="AB640" s="289">
        <f t="shared" si="1295"/>
        <v>99</v>
      </c>
      <c r="AC640" s="290">
        <f t="shared" si="1307"/>
        <v>57.273737373737376</v>
      </c>
      <c r="AD640" s="290">
        <f t="shared" si="1308"/>
        <v>47.616161616161619</v>
      </c>
      <c r="AE640" s="290">
        <f t="shared" si="1309"/>
        <v>100.06060606060606</v>
      </c>
      <c r="AF640" s="287">
        <f t="shared" si="1296"/>
        <v>224</v>
      </c>
      <c r="AG640" s="288">
        <f t="shared" si="1313"/>
        <v>132.14871794871769</v>
      </c>
      <c r="AH640" s="288">
        <f t="shared" si="1314"/>
        <v>188.3897435897436</v>
      </c>
      <c r="AI640" s="287">
        <f t="shared" si="1317"/>
        <v>195</v>
      </c>
      <c r="AJ640" s="284">
        <f t="shared" si="1317"/>
        <v>0</v>
      </c>
      <c r="AK640" s="284">
        <f t="shared" si="1317"/>
        <v>0</v>
      </c>
      <c r="AL640" s="284"/>
      <c r="AM640" s="284"/>
      <c r="AN640" s="284">
        <f t="shared" si="1318"/>
        <v>0</v>
      </c>
      <c r="AO640" s="284">
        <f t="shared" si="1318"/>
        <v>0</v>
      </c>
      <c r="AP640" s="291">
        <f t="shared" si="1324"/>
        <v>827</v>
      </c>
      <c r="AQ640" s="291">
        <f t="shared" si="1324"/>
        <v>1141</v>
      </c>
      <c r="AR640" s="292">
        <f t="shared" si="1325"/>
        <v>35</v>
      </c>
      <c r="AS640" s="292">
        <f t="shared" si="1325"/>
        <v>447</v>
      </c>
      <c r="AT640" s="292">
        <f t="shared" si="1325"/>
        <v>12</v>
      </c>
      <c r="AU640" s="292">
        <f t="shared" si="1325"/>
        <v>64</v>
      </c>
      <c r="AV640" s="286">
        <f t="shared" si="1325"/>
        <v>0</v>
      </c>
      <c r="AW640" s="286">
        <f t="shared" si="1325"/>
        <v>0</v>
      </c>
      <c r="AX640" s="286">
        <f t="shared" si="1325"/>
        <v>0</v>
      </c>
      <c r="AY640" s="286">
        <f t="shared" si="1325"/>
        <v>0</v>
      </c>
      <c r="AZ640" s="286">
        <f t="shared" si="1325"/>
        <v>0</v>
      </c>
      <c r="BA640" s="286">
        <f t="shared" si="1325"/>
        <v>0</v>
      </c>
      <c r="BB640" s="150"/>
      <c r="BC640" s="287">
        <f t="shared" si="1326"/>
        <v>25768.999999999949</v>
      </c>
      <c r="BD640" s="287">
        <f t="shared" si="1326"/>
        <v>36736</v>
      </c>
      <c r="BE640" s="284">
        <f t="shared" si="1326"/>
        <v>104426.18333333338</v>
      </c>
      <c r="BF640" s="284">
        <f t="shared" si="1326"/>
        <v>93210.916666666657</v>
      </c>
      <c r="BG640" s="284">
        <f t="shared" si="1326"/>
        <v>153302.89999999997</v>
      </c>
      <c r="BH640" s="333">
        <f t="shared" si="1326"/>
        <v>49682</v>
      </c>
      <c r="BI640" s="333">
        <f t="shared" si="1326"/>
        <v>26887</v>
      </c>
      <c r="BJ640" s="333">
        <f t="shared" si="1326"/>
        <v>125648</v>
      </c>
      <c r="BK640" s="333">
        <f t="shared" si="1326"/>
        <v>5670.1</v>
      </c>
      <c r="BL640" s="333">
        <f t="shared" si="1326"/>
        <v>4714</v>
      </c>
      <c r="BM640" s="333">
        <f t="shared" si="1326"/>
        <v>9906</v>
      </c>
      <c r="BN640" s="334">
        <f t="shared" si="1297"/>
        <v>12</v>
      </c>
      <c r="BO640" s="87">
        <f t="shared" si="1298"/>
        <v>2018</v>
      </c>
      <c r="BP640" s="87"/>
    </row>
    <row r="641" spans="1:68" s="35" customFormat="1" ht="10.5" customHeight="1" x14ac:dyDescent="0.2">
      <c r="A641" s="87" t="str">
        <f t="shared" si="1292"/>
        <v>2018-19E400000051</v>
      </c>
      <c r="B641" s="87" t="str">
        <f t="shared" si="1299"/>
        <v>Y59</v>
      </c>
      <c r="C641" s="87" t="str">
        <f t="shared" si="1300"/>
        <v>2018-19</v>
      </c>
      <c r="D641" s="35" t="s">
        <v>524</v>
      </c>
      <c r="E641" s="42"/>
      <c r="F641" s="86" t="str">
        <f t="shared" si="1321"/>
        <v>Y59</v>
      </c>
      <c r="G641" s="86" t="str">
        <f t="shared" si="1321"/>
        <v>E40000005</v>
      </c>
      <c r="H641" s="87" t="str">
        <f t="shared" si="1321"/>
        <v>South East</v>
      </c>
      <c r="I641" s="292">
        <f t="shared" si="1315"/>
        <v>449</v>
      </c>
      <c r="J641" s="292">
        <f t="shared" si="1315"/>
        <v>137</v>
      </c>
      <c r="K641" s="292">
        <f t="shared" si="1315"/>
        <v>72</v>
      </c>
      <c r="L641" s="292">
        <f t="shared" si="1315"/>
        <v>41</v>
      </c>
      <c r="M641" s="292">
        <f t="shared" si="1322"/>
        <v>0</v>
      </c>
      <c r="N641" s="292">
        <f t="shared" si="1322"/>
        <v>0</v>
      </c>
      <c r="O641" s="292">
        <f t="shared" si="1322"/>
        <v>0</v>
      </c>
      <c r="P641" s="292">
        <f t="shared" si="1322"/>
        <v>0</v>
      </c>
      <c r="Q641" s="292">
        <f t="shared" si="1316"/>
        <v>170</v>
      </c>
      <c r="R641" s="292">
        <f t="shared" si="1316"/>
        <v>109</v>
      </c>
      <c r="S641" s="292">
        <f t="shared" si="1323"/>
        <v>1089</v>
      </c>
      <c r="T641" s="284">
        <f t="shared" si="1293"/>
        <v>1542</v>
      </c>
      <c r="U641" s="285">
        <f t="shared" si="1310"/>
        <v>74.830631214872426</v>
      </c>
      <c r="V641" s="285">
        <f t="shared" si="1311"/>
        <v>65.771227842628605</v>
      </c>
      <c r="W641" s="285">
        <f t="shared" si="1312"/>
        <v>111.49383916990917</v>
      </c>
      <c r="X641" s="289">
        <f t="shared" si="1294"/>
        <v>800</v>
      </c>
      <c r="Y641" s="290">
        <f t="shared" si="1304"/>
        <v>72.3215</v>
      </c>
      <c r="Z641" s="290">
        <f t="shared" si="1305"/>
        <v>35.524999999999999</v>
      </c>
      <c r="AA641" s="290">
        <f t="shared" si="1306"/>
        <v>174.53625</v>
      </c>
      <c r="AB641" s="289">
        <f t="shared" si="1295"/>
        <v>114</v>
      </c>
      <c r="AC641" s="290">
        <f t="shared" si="1307"/>
        <v>60.631578947368418</v>
      </c>
      <c r="AD641" s="290">
        <f t="shared" si="1308"/>
        <v>53.780701754385966</v>
      </c>
      <c r="AE641" s="290">
        <f t="shared" si="1309"/>
        <v>96.938596491228068</v>
      </c>
      <c r="AF641" s="287">
        <f t="shared" si="1296"/>
        <v>264</v>
      </c>
      <c r="AG641" s="288">
        <f t="shared" si="1313"/>
        <v>126.85581395348865</v>
      </c>
      <c r="AH641" s="288">
        <f t="shared" si="1314"/>
        <v>176.30790697674416</v>
      </c>
      <c r="AI641" s="287">
        <f t="shared" si="1317"/>
        <v>215</v>
      </c>
      <c r="AJ641" s="284">
        <f t="shared" si="1317"/>
        <v>155</v>
      </c>
      <c r="AK641" s="284">
        <f t="shared" si="1317"/>
        <v>252</v>
      </c>
      <c r="AL641" s="284"/>
      <c r="AM641" s="284"/>
      <c r="AN641" s="284">
        <f t="shared" si="1318"/>
        <v>0</v>
      </c>
      <c r="AO641" s="284">
        <f t="shared" si="1318"/>
        <v>0</v>
      </c>
      <c r="AP641" s="291">
        <f t="shared" si="1324"/>
        <v>0</v>
      </c>
      <c r="AQ641" s="291">
        <f t="shared" si="1324"/>
        <v>0</v>
      </c>
      <c r="AR641" s="292">
        <f t="shared" si="1325"/>
        <v>43</v>
      </c>
      <c r="AS641" s="292">
        <f t="shared" si="1325"/>
        <v>446</v>
      </c>
      <c r="AT641" s="292">
        <f t="shared" si="1325"/>
        <v>19</v>
      </c>
      <c r="AU641" s="292">
        <f t="shared" si="1325"/>
        <v>70</v>
      </c>
      <c r="AV641" s="286">
        <f t="shared" si="1325"/>
        <v>0</v>
      </c>
      <c r="AW641" s="286">
        <f t="shared" si="1325"/>
        <v>0</v>
      </c>
      <c r="AX641" s="286">
        <f t="shared" si="1325"/>
        <v>0</v>
      </c>
      <c r="AY641" s="286">
        <f t="shared" si="1325"/>
        <v>0</v>
      </c>
      <c r="AZ641" s="286">
        <f t="shared" si="1325"/>
        <v>0</v>
      </c>
      <c r="BA641" s="286">
        <f t="shared" si="1325"/>
        <v>0</v>
      </c>
      <c r="BB641" s="150"/>
      <c r="BC641" s="287">
        <f t="shared" si="1326"/>
        <v>27274.000000000058</v>
      </c>
      <c r="BD641" s="287">
        <f t="shared" si="1326"/>
        <v>37906.199999999997</v>
      </c>
      <c r="BE641" s="284">
        <f t="shared" si="1326"/>
        <v>115388.83333333328</v>
      </c>
      <c r="BF641" s="284">
        <f t="shared" si="1326"/>
        <v>101419.23333333331</v>
      </c>
      <c r="BG641" s="284">
        <f t="shared" si="1326"/>
        <v>171923.49999999994</v>
      </c>
      <c r="BH641" s="333">
        <f t="shared" si="1326"/>
        <v>57857.2</v>
      </c>
      <c r="BI641" s="333">
        <f t="shared" si="1326"/>
        <v>28420</v>
      </c>
      <c r="BJ641" s="333">
        <f t="shared" si="1326"/>
        <v>139629</v>
      </c>
      <c r="BK641" s="333">
        <f t="shared" si="1326"/>
        <v>6912</v>
      </c>
      <c r="BL641" s="333">
        <f t="shared" si="1326"/>
        <v>6131</v>
      </c>
      <c r="BM641" s="333">
        <f t="shared" si="1326"/>
        <v>11051</v>
      </c>
      <c r="BN641" s="334">
        <f t="shared" si="1297"/>
        <v>1</v>
      </c>
      <c r="BO641" s="87">
        <f t="shared" si="1298"/>
        <v>2019</v>
      </c>
      <c r="BP641" s="87"/>
    </row>
    <row r="642" spans="1:68" s="35" customFormat="1" ht="10.5" customHeight="1" x14ac:dyDescent="0.2">
      <c r="A642" s="87" t="str">
        <f t="shared" si="1292"/>
        <v>2018-19E400000052</v>
      </c>
      <c r="B642" s="87" t="str">
        <f t="shared" si="1299"/>
        <v>Y59</v>
      </c>
      <c r="C642" s="87" t="str">
        <f t="shared" si="1300"/>
        <v>2018-19</v>
      </c>
      <c r="D642" s="35" t="s">
        <v>525</v>
      </c>
      <c r="E642" s="42"/>
      <c r="F642" s="86" t="str">
        <f t="shared" si="1321"/>
        <v>Y59</v>
      </c>
      <c r="G642" s="86" t="str">
        <f t="shared" si="1321"/>
        <v>E40000005</v>
      </c>
      <c r="H642" s="87" t="str">
        <f t="shared" si="1321"/>
        <v>South East</v>
      </c>
      <c r="I642" s="292">
        <f t="shared" si="1315"/>
        <v>422</v>
      </c>
      <c r="J642" s="292">
        <f t="shared" si="1315"/>
        <v>123</v>
      </c>
      <c r="K642" s="292">
        <f t="shared" si="1315"/>
        <v>60</v>
      </c>
      <c r="L642" s="292">
        <f t="shared" si="1315"/>
        <v>29</v>
      </c>
      <c r="M642" s="292">
        <f t="shared" si="1322"/>
        <v>0</v>
      </c>
      <c r="N642" s="292">
        <f t="shared" si="1322"/>
        <v>0</v>
      </c>
      <c r="O642" s="292">
        <f t="shared" si="1322"/>
        <v>0</v>
      </c>
      <c r="P642" s="292">
        <f t="shared" si="1322"/>
        <v>0</v>
      </c>
      <c r="Q642" s="292">
        <f t="shared" si="1316"/>
        <v>0</v>
      </c>
      <c r="R642" s="292">
        <f t="shared" si="1316"/>
        <v>0</v>
      </c>
      <c r="S642" s="292">
        <f t="shared" si="1323"/>
        <v>957</v>
      </c>
      <c r="T642" s="284">
        <f t="shared" si="1293"/>
        <v>1288</v>
      </c>
      <c r="U642" s="285">
        <f t="shared" si="1310"/>
        <v>76.693444349253937</v>
      </c>
      <c r="V642" s="285">
        <f t="shared" si="1311"/>
        <v>67.592041925465836</v>
      </c>
      <c r="W642" s="285">
        <f t="shared" si="1312"/>
        <v>111.86982919254656</v>
      </c>
      <c r="X642" s="289">
        <f t="shared" si="1294"/>
        <v>710</v>
      </c>
      <c r="Y642" s="290">
        <f t="shared" si="1304"/>
        <v>77.995915492957749</v>
      </c>
      <c r="Z642" s="290">
        <f t="shared" si="1305"/>
        <v>37.616901408450701</v>
      </c>
      <c r="AA642" s="290">
        <f t="shared" si="1306"/>
        <v>198.54225352112675</v>
      </c>
      <c r="AB642" s="289">
        <f t="shared" si="1295"/>
        <v>107</v>
      </c>
      <c r="AC642" s="290">
        <f t="shared" si="1307"/>
        <v>60.901869158878505</v>
      </c>
      <c r="AD642" s="290">
        <f t="shared" si="1308"/>
        <v>54.850467289719624</v>
      </c>
      <c r="AE642" s="290">
        <f t="shared" si="1309"/>
        <v>108.75700934579439</v>
      </c>
      <c r="AF642" s="287">
        <f t="shared" si="1296"/>
        <v>218</v>
      </c>
      <c r="AG642" s="288">
        <f t="shared" si="1313"/>
        <v>127.03763440860187</v>
      </c>
      <c r="AH642" s="288">
        <f t="shared" si="1314"/>
        <v>170.16129032258064</v>
      </c>
      <c r="AI642" s="287">
        <f t="shared" si="1317"/>
        <v>186</v>
      </c>
      <c r="AJ642" s="284">
        <f t="shared" si="1317"/>
        <v>0</v>
      </c>
      <c r="AK642" s="284">
        <f t="shared" si="1317"/>
        <v>0</v>
      </c>
      <c r="AL642" s="284"/>
      <c r="AM642" s="284"/>
      <c r="AN642" s="284">
        <f t="shared" si="1318"/>
        <v>1313</v>
      </c>
      <c r="AO642" s="284">
        <f t="shared" si="1318"/>
        <v>1357</v>
      </c>
      <c r="AP642" s="291">
        <f t="shared" si="1324"/>
        <v>0</v>
      </c>
      <c r="AQ642" s="291">
        <f t="shared" si="1324"/>
        <v>0</v>
      </c>
      <c r="AR642" s="292">
        <f t="shared" si="1325"/>
        <v>32</v>
      </c>
      <c r="AS642" s="292">
        <f t="shared" si="1325"/>
        <v>413</v>
      </c>
      <c r="AT642" s="292">
        <f t="shared" si="1325"/>
        <v>13</v>
      </c>
      <c r="AU642" s="292">
        <f t="shared" si="1325"/>
        <v>59</v>
      </c>
      <c r="AV642" s="286">
        <f t="shared" si="1325"/>
        <v>0</v>
      </c>
      <c r="AW642" s="286">
        <f t="shared" si="1325"/>
        <v>0</v>
      </c>
      <c r="AX642" s="286">
        <f t="shared" si="1325"/>
        <v>0</v>
      </c>
      <c r="AY642" s="286">
        <f t="shared" si="1325"/>
        <v>0</v>
      </c>
      <c r="AZ642" s="286">
        <f t="shared" si="1325"/>
        <v>0</v>
      </c>
      <c r="BA642" s="286">
        <f t="shared" si="1325"/>
        <v>0</v>
      </c>
      <c r="BB642" s="150"/>
      <c r="BC642" s="287">
        <f t="shared" si="1326"/>
        <v>23628.999999999949</v>
      </c>
      <c r="BD642" s="287">
        <f t="shared" si="1326"/>
        <v>31650</v>
      </c>
      <c r="BE642" s="284">
        <f t="shared" si="1326"/>
        <v>98781.15632183908</v>
      </c>
      <c r="BF642" s="284">
        <f t="shared" si="1326"/>
        <v>87058.549999999988</v>
      </c>
      <c r="BG642" s="284">
        <f t="shared" si="1326"/>
        <v>144088.33999999997</v>
      </c>
      <c r="BH642" s="333">
        <f t="shared" si="1326"/>
        <v>55377.1</v>
      </c>
      <c r="BI642" s="333">
        <f t="shared" si="1326"/>
        <v>26708</v>
      </c>
      <c r="BJ642" s="333">
        <f t="shared" si="1326"/>
        <v>140965</v>
      </c>
      <c r="BK642" s="333">
        <f t="shared" si="1326"/>
        <v>6516.5</v>
      </c>
      <c r="BL642" s="333">
        <f t="shared" si="1326"/>
        <v>5869</v>
      </c>
      <c r="BM642" s="333">
        <f t="shared" si="1326"/>
        <v>11637</v>
      </c>
      <c r="BN642" s="334">
        <f t="shared" si="1297"/>
        <v>2</v>
      </c>
      <c r="BO642" s="87">
        <f t="shared" si="1298"/>
        <v>2019</v>
      </c>
      <c r="BP642" s="87"/>
    </row>
    <row r="643" spans="1:68" s="35" customFormat="1" ht="10.5" customHeight="1" x14ac:dyDescent="0.2">
      <c r="A643" s="87" t="str">
        <f t="shared" si="1292"/>
        <v>2018-19E400000053</v>
      </c>
      <c r="B643" s="87" t="str">
        <f t="shared" si="1299"/>
        <v>Y59</v>
      </c>
      <c r="C643" s="87" t="str">
        <f t="shared" si="1300"/>
        <v>2018-19</v>
      </c>
      <c r="D643" s="35" t="s">
        <v>526</v>
      </c>
      <c r="E643" s="42"/>
      <c r="F643" s="86" t="str">
        <f t="shared" si="1321"/>
        <v>Y59</v>
      </c>
      <c r="G643" s="86" t="str">
        <f t="shared" si="1321"/>
        <v>E40000005</v>
      </c>
      <c r="H643" s="87" t="str">
        <f t="shared" si="1321"/>
        <v>South East</v>
      </c>
      <c r="I643" s="292">
        <f t="shared" si="1315"/>
        <v>405</v>
      </c>
      <c r="J643" s="292">
        <f t="shared" si="1315"/>
        <v>125</v>
      </c>
      <c r="K643" s="292">
        <f t="shared" si="1315"/>
        <v>62</v>
      </c>
      <c r="L643" s="292">
        <f t="shared" si="1315"/>
        <v>35</v>
      </c>
      <c r="M643" s="292">
        <f t="shared" si="1322"/>
        <v>0</v>
      </c>
      <c r="N643" s="292">
        <f t="shared" si="1322"/>
        <v>0</v>
      </c>
      <c r="O643" s="292">
        <f t="shared" si="1322"/>
        <v>0</v>
      </c>
      <c r="P643" s="292">
        <f t="shared" si="1322"/>
        <v>0</v>
      </c>
      <c r="Q643" s="292">
        <f t="shared" si="1316"/>
        <v>0</v>
      </c>
      <c r="R643" s="292">
        <f t="shared" si="1316"/>
        <v>0</v>
      </c>
      <c r="S643" s="292">
        <f t="shared" si="1323"/>
        <v>981</v>
      </c>
      <c r="T643" s="284">
        <f t="shared" si="1293"/>
        <v>1346</v>
      </c>
      <c r="U643" s="285">
        <f t="shared" si="1310"/>
        <v>72.499343734522043</v>
      </c>
      <c r="V643" s="285">
        <f t="shared" si="1311"/>
        <v>64.186825160970756</v>
      </c>
      <c r="W643" s="285">
        <f t="shared" si="1312"/>
        <v>109.30693412580483</v>
      </c>
      <c r="X643" s="289">
        <f t="shared" si="1294"/>
        <v>778</v>
      </c>
      <c r="Y643" s="290">
        <f t="shared" si="1304"/>
        <v>83.879820051413887</v>
      </c>
      <c r="Z643" s="290">
        <f t="shared" si="1305"/>
        <v>42.40616966580977</v>
      </c>
      <c r="AA643" s="290">
        <f t="shared" si="1306"/>
        <v>216.04884318766068</v>
      </c>
      <c r="AB643" s="289">
        <f t="shared" si="1295"/>
        <v>109</v>
      </c>
      <c r="AC643" s="290">
        <f t="shared" si="1307"/>
        <v>60.525688073394498</v>
      </c>
      <c r="AD643" s="290">
        <f t="shared" si="1308"/>
        <v>50.146788990825691</v>
      </c>
      <c r="AE643" s="290">
        <f t="shared" si="1309"/>
        <v>100.40366972477064</v>
      </c>
      <c r="AF643" s="287">
        <f t="shared" si="1296"/>
        <v>240</v>
      </c>
      <c r="AG643" s="288">
        <f t="shared" si="1313"/>
        <v>137.25628140703475</v>
      </c>
      <c r="AH643" s="288">
        <f t="shared" si="1314"/>
        <v>192.3819095477387</v>
      </c>
      <c r="AI643" s="287">
        <f t="shared" si="1317"/>
        <v>199</v>
      </c>
      <c r="AJ643" s="284">
        <f t="shared" si="1317"/>
        <v>0</v>
      </c>
      <c r="AK643" s="284">
        <f t="shared" si="1317"/>
        <v>0</v>
      </c>
      <c r="AL643" s="284"/>
      <c r="AM643" s="284"/>
      <c r="AN643" s="284">
        <f t="shared" si="1318"/>
        <v>0</v>
      </c>
      <c r="AO643" s="284">
        <f t="shared" si="1318"/>
        <v>0</v>
      </c>
      <c r="AP643" s="291">
        <f t="shared" si="1324"/>
        <v>775</v>
      </c>
      <c r="AQ643" s="291">
        <f t="shared" si="1324"/>
        <v>1060</v>
      </c>
      <c r="AR643" s="292">
        <f t="shared" si="1325"/>
        <v>42</v>
      </c>
      <c r="AS643" s="292">
        <f t="shared" si="1325"/>
        <v>393</v>
      </c>
      <c r="AT643" s="292">
        <f t="shared" si="1325"/>
        <v>22</v>
      </c>
      <c r="AU643" s="292">
        <f t="shared" si="1325"/>
        <v>58</v>
      </c>
      <c r="AV643" s="286">
        <f t="shared" si="1325"/>
        <v>0</v>
      </c>
      <c r="AW643" s="286">
        <f t="shared" si="1325"/>
        <v>0</v>
      </c>
      <c r="AX643" s="286">
        <f t="shared" si="1325"/>
        <v>0</v>
      </c>
      <c r="AY643" s="286">
        <f t="shared" si="1325"/>
        <v>0</v>
      </c>
      <c r="AZ643" s="286">
        <f t="shared" si="1325"/>
        <v>0</v>
      </c>
      <c r="BA643" s="286">
        <f t="shared" si="1325"/>
        <v>0</v>
      </c>
      <c r="BB643" s="150"/>
      <c r="BC643" s="287">
        <f t="shared" si="1326"/>
        <v>27313.999999999916</v>
      </c>
      <c r="BD643" s="287">
        <f t="shared" si="1326"/>
        <v>38284</v>
      </c>
      <c r="BE643" s="284">
        <f t="shared" si="1326"/>
        <v>97584.116666666669</v>
      </c>
      <c r="BF643" s="284">
        <f t="shared" si="1326"/>
        <v>86395.466666666631</v>
      </c>
      <c r="BG643" s="284">
        <f t="shared" si="1326"/>
        <v>147127.1333333333</v>
      </c>
      <c r="BH643" s="333">
        <f t="shared" si="1326"/>
        <v>65258.5</v>
      </c>
      <c r="BI643" s="333">
        <f t="shared" si="1326"/>
        <v>32992</v>
      </c>
      <c r="BJ643" s="333">
        <f t="shared" si="1326"/>
        <v>168086</v>
      </c>
      <c r="BK643" s="333">
        <f t="shared" si="1326"/>
        <v>6597.3</v>
      </c>
      <c r="BL643" s="333">
        <f t="shared" si="1326"/>
        <v>5466</v>
      </c>
      <c r="BM643" s="333">
        <f t="shared" si="1326"/>
        <v>10944</v>
      </c>
      <c r="BN643" s="334">
        <f t="shared" si="1297"/>
        <v>3</v>
      </c>
      <c r="BO643" s="87">
        <f t="shared" si="1298"/>
        <v>2019</v>
      </c>
      <c r="BP643" s="87"/>
    </row>
    <row r="644" spans="1:68" s="35" customFormat="1" ht="10.5" customHeight="1" x14ac:dyDescent="0.2">
      <c r="A644" s="87" t="str">
        <f t="shared" ref="A644:A675" si="1327">CONCATENATE(C644,G644,BN644)</f>
        <v>2019-20E400000054</v>
      </c>
      <c r="B644" s="87" t="str">
        <f t="shared" si="1299"/>
        <v>Y59</v>
      </c>
      <c r="C644" s="87" t="str">
        <f t="shared" si="1300"/>
        <v>2019-20</v>
      </c>
      <c r="D644" s="35" t="s">
        <v>514</v>
      </c>
      <c r="E644" s="42"/>
      <c r="F644" s="86" t="str">
        <f t="shared" si="1321"/>
        <v>Y59</v>
      </c>
      <c r="G644" s="86" t="str">
        <f t="shared" si="1321"/>
        <v>E40000005</v>
      </c>
      <c r="H644" s="87" t="str">
        <f t="shared" si="1321"/>
        <v>South East</v>
      </c>
      <c r="I644" s="292">
        <f t="shared" si="1315"/>
        <v>420</v>
      </c>
      <c r="J644" s="292">
        <f t="shared" si="1315"/>
        <v>107</v>
      </c>
      <c r="K644" s="292">
        <f t="shared" si="1315"/>
        <v>49</v>
      </c>
      <c r="L644" s="292">
        <f t="shared" si="1315"/>
        <v>22</v>
      </c>
      <c r="M644" s="292">
        <f t="shared" si="1322"/>
        <v>0</v>
      </c>
      <c r="N644" s="292">
        <f t="shared" si="1322"/>
        <v>0</v>
      </c>
      <c r="O644" s="292">
        <f t="shared" si="1322"/>
        <v>0</v>
      </c>
      <c r="P644" s="292">
        <f t="shared" si="1322"/>
        <v>0</v>
      </c>
      <c r="Q644" s="292">
        <f t="shared" si="1316"/>
        <v>154</v>
      </c>
      <c r="R644" s="292">
        <f t="shared" si="1316"/>
        <v>123</v>
      </c>
      <c r="S644" s="292">
        <f t="shared" si="1323"/>
        <v>934</v>
      </c>
      <c r="T644" s="293">
        <f t="shared" ref="T644:T675" si="1328">SUMIFS(T$729:T$10135, $BN$729:$BN$10135, $BN644,$BO$729:$BO$10135, $BO644, $B$729:$B$10135, $B644)</f>
        <v>700</v>
      </c>
      <c r="U644" s="290">
        <f t="shared" si="1310"/>
        <v>74.464285714285708</v>
      </c>
      <c r="V644" s="290">
        <f t="shared" si="1311"/>
        <v>63.906571428571439</v>
      </c>
      <c r="W644" s="290">
        <f t="shared" si="1312"/>
        <v>112.45342857142856</v>
      </c>
      <c r="X644" s="289">
        <f t="shared" ref="X644:X675" si="1329">SUMIFS(X$729:X$10135, $BN$729:$BN$10135, $BN644,$BO$729:$BO$10135, $BO644, $B$729:$B$10135, $B644)</f>
        <v>817</v>
      </c>
      <c r="Y644" s="290">
        <f t="shared" si="1304"/>
        <v>71.100611995104032</v>
      </c>
      <c r="Z644" s="290">
        <f t="shared" si="1305"/>
        <v>36.225214198286416</v>
      </c>
      <c r="AA644" s="290">
        <f t="shared" si="1306"/>
        <v>178.73317013463893</v>
      </c>
      <c r="AB644" s="289">
        <f t="shared" ref="AB644:AB675" si="1330">SUMIFS(AB$729:AB$10135, $BN$729:$BN$10135, $BN644,$BO$729:$BO$10135, $BO644, $B$729:$B$10135, $B644)</f>
        <v>134</v>
      </c>
      <c r="AC644" s="290">
        <f t="shared" si="1307"/>
        <v>63.340298507462691</v>
      </c>
      <c r="AD644" s="290">
        <f t="shared" si="1308"/>
        <v>53.417910447761194</v>
      </c>
      <c r="AE644" s="290">
        <f t="shared" si="1309"/>
        <v>113.34328358208955</v>
      </c>
      <c r="AF644" s="287">
        <f t="shared" ref="AF644:AF675" si="1331">SUMIFS(AF$729:AF$10135, $BN$729:$BN$10135, $BN644,$BO$729:$BO$10135, $BO644, $B$729:$B$10135, $B644)</f>
        <v>222</v>
      </c>
      <c r="AG644" s="288">
        <f t="shared" si="1313"/>
        <v>131.58011049723714</v>
      </c>
      <c r="AH644" s="288">
        <f t="shared" si="1314"/>
        <v>177.98674033149172</v>
      </c>
      <c r="AI644" s="287">
        <f t="shared" si="1317"/>
        <v>181</v>
      </c>
      <c r="AJ644" s="284">
        <f t="shared" si="1317"/>
        <v>149</v>
      </c>
      <c r="AK644" s="284">
        <f t="shared" si="1317"/>
        <v>223</v>
      </c>
      <c r="AL644" s="284"/>
      <c r="AM644" s="284"/>
      <c r="AN644" s="284">
        <f t="shared" si="1318"/>
        <v>0</v>
      </c>
      <c r="AO644" s="284">
        <f t="shared" si="1318"/>
        <v>0</v>
      </c>
      <c r="AP644" s="291">
        <f t="shared" si="1324"/>
        <v>0</v>
      </c>
      <c r="AQ644" s="291">
        <f t="shared" si="1324"/>
        <v>0</v>
      </c>
      <c r="AR644" s="292">
        <f t="shared" si="1325"/>
        <v>36</v>
      </c>
      <c r="AS644" s="292">
        <f t="shared" si="1325"/>
        <v>411</v>
      </c>
      <c r="AT644" s="292">
        <f t="shared" si="1325"/>
        <v>10</v>
      </c>
      <c r="AU644" s="292">
        <f t="shared" si="1325"/>
        <v>47</v>
      </c>
      <c r="AV644" s="286">
        <f t="shared" si="1325"/>
        <v>0</v>
      </c>
      <c r="AW644" s="286">
        <f t="shared" si="1325"/>
        <v>0</v>
      </c>
      <c r="AX644" s="286">
        <f t="shared" si="1325"/>
        <v>0</v>
      </c>
      <c r="AY644" s="286">
        <f t="shared" si="1325"/>
        <v>0</v>
      </c>
      <c r="AZ644" s="286">
        <f t="shared" si="1325"/>
        <v>0</v>
      </c>
      <c r="BA644" s="286">
        <f t="shared" si="1325"/>
        <v>0</v>
      </c>
      <c r="BB644" s="150"/>
      <c r="BC644" s="287">
        <f t="shared" si="1326"/>
        <v>23815.999999999924</v>
      </c>
      <c r="BD644" s="287">
        <f t="shared" si="1326"/>
        <v>32215.600000000002</v>
      </c>
      <c r="BE644" s="333">
        <f t="shared" si="1326"/>
        <v>52125</v>
      </c>
      <c r="BF644" s="333">
        <f t="shared" si="1326"/>
        <v>44734.600000000006</v>
      </c>
      <c r="BG644" s="333">
        <f t="shared" si="1326"/>
        <v>78717.399999999994</v>
      </c>
      <c r="BH644" s="333">
        <f t="shared" si="1326"/>
        <v>58089.2</v>
      </c>
      <c r="BI644" s="333">
        <f t="shared" si="1326"/>
        <v>29596</v>
      </c>
      <c r="BJ644" s="333">
        <f t="shared" si="1326"/>
        <v>146025</v>
      </c>
      <c r="BK644" s="333">
        <f t="shared" si="1326"/>
        <v>8487.6</v>
      </c>
      <c r="BL644" s="333">
        <f t="shared" si="1326"/>
        <v>7158</v>
      </c>
      <c r="BM644" s="333">
        <f t="shared" si="1326"/>
        <v>15188</v>
      </c>
      <c r="BN644" s="334">
        <f t="shared" si="1297"/>
        <v>4</v>
      </c>
      <c r="BO644" s="87">
        <f t="shared" ref="BO644:BO675" si="1332">VALUE(LEFT(C644,4)+IF($BN644&lt;4,1,0))</f>
        <v>2019</v>
      </c>
      <c r="BP644" s="87"/>
    </row>
    <row r="645" spans="1:68" s="35" customFormat="1" ht="10.5" customHeight="1" x14ac:dyDescent="0.2">
      <c r="A645" s="87" t="str">
        <f t="shared" si="1327"/>
        <v>2019-20E400000055</v>
      </c>
      <c r="B645" s="87" t="str">
        <f t="shared" si="1299"/>
        <v>Y59</v>
      </c>
      <c r="C645" s="87" t="str">
        <f t="shared" si="1300"/>
        <v>2019-20</v>
      </c>
      <c r="D645" s="35" t="s">
        <v>516</v>
      </c>
      <c r="E645" s="42"/>
      <c r="F645" s="86" t="str">
        <f t="shared" si="1321"/>
        <v>Y59</v>
      </c>
      <c r="G645" s="86" t="str">
        <f t="shared" si="1321"/>
        <v>E40000005</v>
      </c>
      <c r="H645" s="87" t="str">
        <f t="shared" si="1321"/>
        <v>South East</v>
      </c>
      <c r="I645" s="292">
        <f t="shared" si="1315"/>
        <v>372</v>
      </c>
      <c r="J645" s="292">
        <f t="shared" si="1315"/>
        <v>105</v>
      </c>
      <c r="K645" s="292">
        <f t="shared" si="1315"/>
        <v>62</v>
      </c>
      <c r="L645" s="292">
        <f t="shared" si="1315"/>
        <v>38</v>
      </c>
      <c r="M645" s="292">
        <f t="shared" si="1322"/>
        <v>0</v>
      </c>
      <c r="N645" s="292">
        <f t="shared" si="1322"/>
        <v>0</v>
      </c>
      <c r="O645" s="292">
        <f t="shared" si="1322"/>
        <v>0</v>
      </c>
      <c r="P645" s="292">
        <f t="shared" si="1322"/>
        <v>0</v>
      </c>
      <c r="Q645" s="292">
        <f t="shared" si="1316"/>
        <v>0</v>
      </c>
      <c r="R645" s="292">
        <f t="shared" si="1316"/>
        <v>0</v>
      </c>
      <c r="S645" s="292">
        <f t="shared" si="1323"/>
        <v>912</v>
      </c>
      <c r="T645" s="293">
        <f t="shared" si="1328"/>
        <v>701</v>
      </c>
      <c r="U645" s="290">
        <f t="shared" si="1310"/>
        <v>74.99329529243937</v>
      </c>
      <c r="V645" s="290">
        <f t="shared" si="1311"/>
        <v>64.915263908701846</v>
      </c>
      <c r="W645" s="290">
        <f t="shared" si="1312"/>
        <v>113.96348074179743</v>
      </c>
      <c r="X645" s="289">
        <f t="shared" si="1329"/>
        <v>795</v>
      </c>
      <c r="Y645" s="290">
        <f t="shared" si="1304"/>
        <v>78.191572327044028</v>
      </c>
      <c r="Z645" s="290">
        <f t="shared" si="1305"/>
        <v>36.914465408805029</v>
      </c>
      <c r="AA645" s="290">
        <f t="shared" si="1306"/>
        <v>196.50566037735848</v>
      </c>
      <c r="AB645" s="289">
        <f t="shared" si="1330"/>
        <v>104</v>
      </c>
      <c r="AC645" s="290">
        <f t="shared" si="1307"/>
        <v>64.626923076923077</v>
      </c>
      <c r="AD645" s="290">
        <f t="shared" si="1308"/>
        <v>55.41346153846154</v>
      </c>
      <c r="AE645" s="290">
        <f t="shared" si="1309"/>
        <v>113.60576923076923</v>
      </c>
      <c r="AF645" s="287">
        <f t="shared" si="1331"/>
        <v>225</v>
      </c>
      <c r="AG645" s="288">
        <f t="shared" si="1313"/>
        <v>123.74479166666686</v>
      </c>
      <c r="AH645" s="288">
        <f t="shared" si="1314"/>
        <v>166.05625000000001</v>
      </c>
      <c r="AI645" s="287">
        <f t="shared" si="1317"/>
        <v>192</v>
      </c>
      <c r="AJ645" s="284">
        <f t="shared" si="1317"/>
        <v>0</v>
      </c>
      <c r="AK645" s="284">
        <f t="shared" si="1317"/>
        <v>0</v>
      </c>
      <c r="AL645" s="284"/>
      <c r="AM645" s="284"/>
      <c r="AN645" s="284">
        <f t="shared" si="1318"/>
        <v>1348</v>
      </c>
      <c r="AO645" s="284">
        <f t="shared" si="1318"/>
        <v>1420</v>
      </c>
      <c r="AP645" s="291">
        <f t="shared" si="1324"/>
        <v>0</v>
      </c>
      <c r="AQ645" s="291">
        <f t="shared" si="1324"/>
        <v>0</v>
      </c>
      <c r="AR645" s="292">
        <f t="shared" si="1325"/>
        <v>33</v>
      </c>
      <c r="AS645" s="292">
        <f t="shared" si="1325"/>
        <v>365</v>
      </c>
      <c r="AT645" s="292">
        <f t="shared" si="1325"/>
        <v>19</v>
      </c>
      <c r="AU645" s="292">
        <f t="shared" si="1325"/>
        <v>62</v>
      </c>
      <c r="AV645" s="286">
        <f t="shared" si="1325"/>
        <v>0</v>
      </c>
      <c r="AW645" s="286">
        <f t="shared" si="1325"/>
        <v>0</v>
      </c>
      <c r="AX645" s="286">
        <f t="shared" si="1325"/>
        <v>0</v>
      </c>
      <c r="AY645" s="286">
        <f t="shared" si="1325"/>
        <v>0</v>
      </c>
      <c r="AZ645" s="286">
        <f t="shared" si="1325"/>
        <v>0</v>
      </c>
      <c r="BA645" s="286">
        <f t="shared" si="1325"/>
        <v>0</v>
      </c>
      <c r="BB645" s="150"/>
      <c r="BC645" s="287">
        <f t="shared" si="1326"/>
        <v>23759.000000000036</v>
      </c>
      <c r="BD645" s="287">
        <f t="shared" si="1326"/>
        <v>31882.799999999999</v>
      </c>
      <c r="BE645" s="333">
        <f t="shared" si="1326"/>
        <v>52570.3</v>
      </c>
      <c r="BF645" s="333">
        <f t="shared" si="1326"/>
        <v>45505.599999999999</v>
      </c>
      <c r="BG645" s="333">
        <f t="shared" si="1326"/>
        <v>79888.399999999994</v>
      </c>
      <c r="BH645" s="333">
        <f t="shared" si="1326"/>
        <v>62162.3</v>
      </c>
      <c r="BI645" s="333">
        <f t="shared" si="1326"/>
        <v>29347</v>
      </c>
      <c r="BJ645" s="333">
        <f t="shared" si="1326"/>
        <v>156222</v>
      </c>
      <c r="BK645" s="333">
        <f t="shared" si="1326"/>
        <v>6721.2000000000007</v>
      </c>
      <c r="BL645" s="333">
        <f t="shared" si="1326"/>
        <v>5763</v>
      </c>
      <c r="BM645" s="333">
        <f t="shared" si="1326"/>
        <v>11815</v>
      </c>
      <c r="BN645" s="334">
        <f t="shared" si="1297"/>
        <v>5</v>
      </c>
      <c r="BO645" s="87">
        <f t="shared" si="1332"/>
        <v>2019</v>
      </c>
      <c r="BP645" s="87"/>
    </row>
    <row r="646" spans="1:68" s="35" customFormat="1" ht="10.5" customHeight="1" x14ac:dyDescent="0.2">
      <c r="A646" s="87" t="str">
        <f t="shared" si="1327"/>
        <v>2019-20E400000056</v>
      </c>
      <c r="B646" s="87" t="str">
        <f t="shared" si="1299"/>
        <v>Y59</v>
      </c>
      <c r="C646" s="87" t="str">
        <f t="shared" si="1300"/>
        <v>2019-20</v>
      </c>
      <c r="D646" s="35" t="s">
        <v>517</v>
      </c>
      <c r="E646" s="42"/>
      <c r="F646" s="86" t="str">
        <f t="shared" ref="F646:H661" si="1333">F645</f>
        <v>Y59</v>
      </c>
      <c r="G646" s="86" t="str">
        <f t="shared" si="1333"/>
        <v>E40000005</v>
      </c>
      <c r="H646" s="87" t="str">
        <f t="shared" si="1333"/>
        <v>South East</v>
      </c>
      <c r="I646" s="292">
        <f t="shared" si="1315"/>
        <v>338</v>
      </c>
      <c r="J646" s="292">
        <f t="shared" si="1315"/>
        <v>88</v>
      </c>
      <c r="K646" s="292">
        <f t="shared" si="1315"/>
        <v>57</v>
      </c>
      <c r="L646" s="292">
        <f t="shared" si="1315"/>
        <v>27</v>
      </c>
      <c r="M646" s="292">
        <f t="shared" si="1322"/>
        <v>0</v>
      </c>
      <c r="N646" s="292">
        <f t="shared" si="1322"/>
        <v>0</v>
      </c>
      <c r="O646" s="292">
        <f t="shared" si="1322"/>
        <v>0</v>
      </c>
      <c r="P646" s="292">
        <f t="shared" si="1322"/>
        <v>0</v>
      </c>
      <c r="Q646" s="292">
        <f t="shared" si="1316"/>
        <v>0</v>
      </c>
      <c r="R646" s="292">
        <f t="shared" si="1316"/>
        <v>0</v>
      </c>
      <c r="S646" s="292">
        <f t="shared" si="1323"/>
        <v>869</v>
      </c>
      <c r="T646" s="293">
        <f t="shared" si="1328"/>
        <v>658</v>
      </c>
      <c r="U646" s="290">
        <f t="shared" si="1310"/>
        <v>82.00258358662613</v>
      </c>
      <c r="V646" s="290">
        <f t="shared" si="1311"/>
        <v>66.254407294832831</v>
      </c>
      <c r="W646" s="290">
        <f t="shared" si="1312"/>
        <v>130.93708206686932</v>
      </c>
      <c r="X646" s="289">
        <f t="shared" si="1329"/>
        <v>768</v>
      </c>
      <c r="Y646" s="290">
        <f t="shared" si="1304"/>
        <v>82.492317708333346</v>
      </c>
      <c r="Z646" s="290">
        <f t="shared" si="1305"/>
        <v>39.556640625</v>
      </c>
      <c r="AA646" s="290">
        <f t="shared" si="1306"/>
        <v>202.7265625</v>
      </c>
      <c r="AB646" s="289">
        <f t="shared" si="1330"/>
        <v>119</v>
      </c>
      <c r="AC646" s="290">
        <f t="shared" si="1307"/>
        <v>62.301680672268901</v>
      </c>
      <c r="AD646" s="290">
        <f t="shared" si="1308"/>
        <v>54.184873949579831</v>
      </c>
      <c r="AE646" s="290">
        <f t="shared" si="1309"/>
        <v>99.739495798319325</v>
      </c>
      <c r="AF646" s="287">
        <f t="shared" si="1331"/>
        <v>219</v>
      </c>
      <c r="AG646" s="288">
        <f t="shared" si="1313"/>
        <v>135.32105263157905</v>
      </c>
      <c r="AH646" s="288">
        <f t="shared" si="1314"/>
        <v>178.22315789473686</v>
      </c>
      <c r="AI646" s="287">
        <f t="shared" si="1317"/>
        <v>190</v>
      </c>
      <c r="AJ646" s="284">
        <f t="shared" si="1317"/>
        <v>0</v>
      </c>
      <c r="AK646" s="284">
        <f t="shared" si="1317"/>
        <v>0</v>
      </c>
      <c r="AL646" s="284"/>
      <c r="AM646" s="284"/>
      <c r="AN646" s="284">
        <f t="shared" si="1318"/>
        <v>0</v>
      </c>
      <c r="AO646" s="284">
        <f t="shared" si="1318"/>
        <v>0</v>
      </c>
      <c r="AP646" s="291">
        <f t="shared" si="1324"/>
        <v>776</v>
      </c>
      <c r="AQ646" s="291">
        <f t="shared" si="1324"/>
        <v>986</v>
      </c>
      <c r="AR646" s="292">
        <f t="shared" si="1325"/>
        <v>36</v>
      </c>
      <c r="AS646" s="292">
        <f t="shared" si="1325"/>
        <v>323</v>
      </c>
      <c r="AT646" s="292">
        <f t="shared" si="1325"/>
        <v>16</v>
      </c>
      <c r="AU646" s="292">
        <f t="shared" si="1325"/>
        <v>55</v>
      </c>
      <c r="AV646" s="286">
        <f t="shared" si="1325"/>
        <v>0</v>
      </c>
      <c r="AW646" s="286">
        <f t="shared" si="1325"/>
        <v>0</v>
      </c>
      <c r="AX646" s="286">
        <f t="shared" si="1325"/>
        <v>0</v>
      </c>
      <c r="AY646" s="286">
        <f t="shared" si="1325"/>
        <v>0</v>
      </c>
      <c r="AZ646" s="286">
        <f t="shared" si="1325"/>
        <v>0</v>
      </c>
      <c r="BA646" s="286">
        <f t="shared" si="1325"/>
        <v>0</v>
      </c>
      <c r="BB646" s="150"/>
      <c r="BC646" s="287">
        <f t="shared" si="1326"/>
        <v>25711.000000000022</v>
      </c>
      <c r="BD646" s="287">
        <f t="shared" si="1326"/>
        <v>33862.400000000001</v>
      </c>
      <c r="BE646" s="333">
        <f t="shared" si="1326"/>
        <v>53957.7</v>
      </c>
      <c r="BF646" s="333">
        <f t="shared" si="1326"/>
        <v>43595.4</v>
      </c>
      <c r="BG646" s="333">
        <f t="shared" si="1326"/>
        <v>86156.6</v>
      </c>
      <c r="BH646" s="333">
        <f t="shared" si="1326"/>
        <v>63354.100000000006</v>
      </c>
      <c r="BI646" s="333">
        <f t="shared" si="1326"/>
        <v>30379.5</v>
      </c>
      <c r="BJ646" s="333">
        <f t="shared" si="1326"/>
        <v>155694</v>
      </c>
      <c r="BK646" s="333">
        <f t="shared" si="1326"/>
        <v>7413.9</v>
      </c>
      <c r="BL646" s="333">
        <f t="shared" si="1326"/>
        <v>6448</v>
      </c>
      <c r="BM646" s="333">
        <f t="shared" si="1326"/>
        <v>11869</v>
      </c>
      <c r="BN646" s="334">
        <f t="shared" si="1297"/>
        <v>6</v>
      </c>
      <c r="BO646" s="87">
        <f t="shared" si="1332"/>
        <v>2019</v>
      </c>
      <c r="BP646" s="87"/>
    </row>
    <row r="647" spans="1:68" s="35" customFormat="1" ht="10.5" customHeight="1" x14ac:dyDescent="0.2">
      <c r="A647" s="87" t="str">
        <f t="shared" si="1327"/>
        <v>2019-20E400000057</v>
      </c>
      <c r="B647" s="87" t="str">
        <f t="shared" si="1299"/>
        <v>Y59</v>
      </c>
      <c r="C647" s="87" t="str">
        <f t="shared" si="1300"/>
        <v>2019-20</v>
      </c>
      <c r="D647" s="35" t="s">
        <v>518</v>
      </c>
      <c r="E647" s="42"/>
      <c r="F647" s="86" t="str">
        <f t="shared" si="1333"/>
        <v>Y59</v>
      </c>
      <c r="G647" s="86" t="str">
        <f t="shared" si="1333"/>
        <v>E40000005</v>
      </c>
      <c r="H647" s="87" t="str">
        <f t="shared" si="1333"/>
        <v>South East</v>
      </c>
      <c r="I647" s="292">
        <f t="shared" si="1315"/>
        <v>419</v>
      </c>
      <c r="J647" s="292">
        <f t="shared" si="1315"/>
        <v>135</v>
      </c>
      <c r="K647" s="292">
        <f t="shared" si="1315"/>
        <v>57</v>
      </c>
      <c r="L647" s="292">
        <f t="shared" si="1315"/>
        <v>36</v>
      </c>
      <c r="M647" s="292">
        <f t="shared" si="1322"/>
        <v>0</v>
      </c>
      <c r="N647" s="292">
        <f t="shared" si="1322"/>
        <v>0</v>
      </c>
      <c r="O647" s="292">
        <f t="shared" si="1322"/>
        <v>0</v>
      </c>
      <c r="P647" s="292">
        <f t="shared" si="1322"/>
        <v>0</v>
      </c>
      <c r="Q647" s="292">
        <f t="shared" si="1316"/>
        <v>166</v>
      </c>
      <c r="R647" s="292">
        <f t="shared" si="1316"/>
        <v>122</v>
      </c>
      <c r="S647" s="292">
        <f t="shared" si="1323"/>
        <v>1004</v>
      </c>
      <c r="T647" s="293">
        <f t="shared" si="1328"/>
        <v>654</v>
      </c>
      <c r="U647" s="290">
        <f t="shared" si="1310"/>
        <v>77.024464831804281</v>
      </c>
      <c r="V647" s="290">
        <f t="shared" si="1311"/>
        <v>69.681957186544338</v>
      </c>
      <c r="W647" s="290">
        <f t="shared" si="1312"/>
        <v>122.87920489296636</v>
      </c>
      <c r="X647" s="289">
        <f t="shared" si="1329"/>
        <v>762</v>
      </c>
      <c r="Y647" s="290">
        <f t="shared" si="1304"/>
        <v>77.885301837270347</v>
      </c>
      <c r="Z647" s="290">
        <f t="shared" si="1305"/>
        <v>36.84776902887139</v>
      </c>
      <c r="AA647" s="290">
        <f t="shared" si="1306"/>
        <v>199.81627296587928</v>
      </c>
      <c r="AB647" s="289">
        <f t="shared" si="1330"/>
        <v>111</v>
      </c>
      <c r="AC647" s="290">
        <f t="shared" si="1307"/>
        <v>62.389189189189189</v>
      </c>
      <c r="AD647" s="290">
        <f t="shared" si="1308"/>
        <v>53.945945945945944</v>
      </c>
      <c r="AE647" s="290">
        <f t="shared" si="1309"/>
        <v>95.351351351351354</v>
      </c>
      <c r="AF647" s="287">
        <f t="shared" si="1331"/>
        <v>234</v>
      </c>
      <c r="AG647" s="288">
        <f t="shared" si="1313"/>
        <v>127.36318407960188</v>
      </c>
      <c r="AH647" s="288">
        <f t="shared" si="1314"/>
        <v>175.43582089552237</v>
      </c>
      <c r="AI647" s="287">
        <f t="shared" si="1317"/>
        <v>201</v>
      </c>
      <c r="AJ647" s="284">
        <f t="shared" si="1317"/>
        <v>186</v>
      </c>
      <c r="AK647" s="284">
        <f t="shared" si="1317"/>
        <v>300</v>
      </c>
      <c r="AL647" s="284"/>
      <c r="AM647" s="284"/>
      <c r="AN647" s="284">
        <f t="shared" si="1318"/>
        <v>0</v>
      </c>
      <c r="AO647" s="284">
        <f t="shared" si="1318"/>
        <v>0</v>
      </c>
      <c r="AP647" s="291">
        <f t="shared" si="1324"/>
        <v>0</v>
      </c>
      <c r="AQ647" s="291">
        <f t="shared" si="1324"/>
        <v>0</v>
      </c>
      <c r="AR647" s="292">
        <f t="shared" si="1325"/>
        <v>52</v>
      </c>
      <c r="AS647" s="292">
        <f t="shared" si="1325"/>
        <v>414</v>
      </c>
      <c r="AT647" s="292">
        <f t="shared" si="1325"/>
        <v>22</v>
      </c>
      <c r="AU647" s="292">
        <f t="shared" si="1325"/>
        <v>56</v>
      </c>
      <c r="AV647" s="286">
        <f t="shared" si="1325"/>
        <v>0</v>
      </c>
      <c r="AW647" s="286">
        <f t="shared" si="1325"/>
        <v>0</v>
      </c>
      <c r="AX647" s="286">
        <f t="shared" si="1325"/>
        <v>0</v>
      </c>
      <c r="AY647" s="286">
        <f t="shared" si="1325"/>
        <v>0</v>
      </c>
      <c r="AZ647" s="286">
        <f t="shared" si="1325"/>
        <v>0</v>
      </c>
      <c r="BA647" s="286">
        <f t="shared" si="1325"/>
        <v>0</v>
      </c>
      <c r="BB647" s="150"/>
      <c r="BC647" s="287">
        <f t="shared" si="1326"/>
        <v>25599.999999999978</v>
      </c>
      <c r="BD647" s="287">
        <f t="shared" si="1326"/>
        <v>35262.6</v>
      </c>
      <c r="BE647" s="333">
        <f t="shared" si="1326"/>
        <v>50374</v>
      </c>
      <c r="BF647" s="333">
        <f t="shared" si="1326"/>
        <v>45572</v>
      </c>
      <c r="BG647" s="333">
        <f t="shared" si="1326"/>
        <v>80363</v>
      </c>
      <c r="BH647" s="333">
        <f t="shared" si="1326"/>
        <v>59348.600000000006</v>
      </c>
      <c r="BI647" s="333">
        <f t="shared" si="1326"/>
        <v>28078</v>
      </c>
      <c r="BJ647" s="333">
        <f t="shared" si="1326"/>
        <v>152260</v>
      </c>
      <c r="BK647" s="333">
        <f t="shared" si="1326"/>
        <v>6925.2</v>
      </c>
      <c r="BL647" s="333">
        <f t="shared" si="1326"/>
        <v>5988</v>
      </c>
      <c r="BM647" s="333">
        <f t="shared" si="1326"/>
        <v>10584</v>
      </c>
      <c r="BN647" s="334">
        <f t="shared" si="1297"/>
        <v>7</v>
      </c>
      <c r="BO647" s="87">
        <f t="shared" si="1332"/>
        <v>2019</v>
      </c>
      <c r="BP647" s="87"/>
    </row>
    <row r="648" spans="1:68" s="35" customFormat="1" ht="10.5" customHeight="1" x14ac:dyDescent="0.2">
      <c r="A648" s="87" t="str">
        <f t="shared" si="1327"/>
        <v>2019-20E400000058</v>
      </c>
      <c r="B648" s="87" t="str">
        <f t="shared" si="1299"/>
        <v>Y59</v>
      </c>
      <c r="C648" s="87" t="str">
        <f t="shared" si="1300"/>
        <v>2019-20</v>
      </c>
      <c r="D648" s="35" t="s">
        <v>519</v>
      </c>
      <c r="E648" s="42"/>
      <c r="F648" s="86" t="str">
        <f t="shared" si="1333"/>
        <v>Y59</v>
      </c>
      <c r="G648" s="86" t="str">
        <f t="shared" si="1333"/>
        <v>E40000005</v>
      </c>
      <c r="H648" s="87" t="str">
        <f t="shared" si="1333"/>
        <v>South East</v>
      </c>
      <c r="I648" s="292">
        <f t="shared" ref="I648:L667" si="1334">SUMIFS(I$729:I$10135, $BN$729:$BN$10135, $BN648,$BO$729:$BO$10135, $BO648, $B$729:$B$10135, $B648)</f>
        <v>368</v>
      </c>
      <c r="J648" s="292">
        <f t="shared" si="1334"/>
        <v>117</v>
      </c>
      <c r="K648" s="292">
        <f t="shared" si="1334"/>
        <v>54</v>
      </c>
      <c r="L648" s="292">
        <f t="shared" si="1334"/>
        <v>33</v>
      </c>
      <c r="M648" s="292">
        <f t="shared" si="1322"/>
        <v>0</v>
      </c>
      <c r="N648" s="292">
        <f t="shared" si="1322"/>
        <v>0</v>
      </c>
      <c r="O648" s="292">
        <f t="shared" si="1322"/>
        <v>0</v>
      </c>
      <c r="P648" s="292">
        <f t="shared" si="1322"/>
        <v>0</v>
      </c>
      <c r="Q648" s="292">
        <f t="shared" ref="Q648:R667" si="1335">SUMIFS(Q$729:Q$10135, $BN$729:$BN$10135, $BN648,$BO$729:$BO$10135, $BO648, $B$729:$B$10135, $B648)</f>
        <v>0</v>
      </c>
      <c r="R648" s="292">
        <f t="shared" si="1335"/>
        <v>0</v>
      </c>
      <c r="S648" s="292">
        <f t="shared" si="1323"/>
        <v>855</v>
      </c>
      <c r="T648" s="293">
        <f t="shared" si="1328"/>
        <v>691</v>
      </c>
      <c r="U648" s="290">
        <f t="shared" si="1310"/>
        <v>76.696382054992753</v>
      </c>
      <c r="V648" s="290">
        <f t="shared" si="1311"/>
        <v>65.733719247467434</v>
      </c>
      <c r="W648" s="290">
        <f t="shared" si="1312"/>
        <v>117.85238784370478</v>
      </c>
      <c r="X648" s="289">
        <f t="shared" si="1329"/>
        <v>720</v>
      </c>
      <c r="Y648" s="290">
        <f t="shared" si="1304"/>
        <v>82.950833333333335</v>
      </c>
      <c r="Z648" s="290">
        <f t="shared" si="1305"/>
        <v>42.24722222222222</v>
      </c>
      <c r="AA648" s="290">
        <f t="shared" si="1306"/>
        <v>217.82361111111112</v>
      </c>
      <c r="AB648" s="289">
        <f t="shared" si="1330"/>
        <v>96</v>
      </c>
      <c r="AC648" s="290">
        <f t="shared" si="1307"/>
        <v>59.252083333333339</v>
      </c>
      <c r="AD648" s="290">
        <f t="shared" si="1308"/>
        <v>51.697916666666664</v>
      </c>
      <c r="AE648" s="290">
        <f t="shared" si="1309"/>
        <v>102.86458333333333</v>
      </c>
      <c r="AF648" s="287">
        <f t="shared" si="1331"/>
        <v>170</v>
      </c>
      <c r="AG648" s="288">
        <f t="shared" si="1313"/>
        <v>118.90140845070428</v>
      </c>
      <c r="AH648" s="288">
        <f t="shared" si="1314"/>
        <v>158.67464788732397</v>
      </c>
      <c r="AI648" s="287">
        <f t="shared" ref="AI648:AK667" si="1336">SUMIFS(AI$729:AI$10135, $BN$729:$BN$10135, $BN648,$BO$729:$BO$10135, $BO648, $B$729:$B$10135, $B648)</f>
        <v>142</v>
      </c>
      <c r="AJ648" s="284">
        <f t="shared" si="1336"/>
        <v>0</v>
      </c>
      <c r="AK648" s="284">
        <f t="shared" si="1336"/>
        <v>0</v>
      </c>
      <c r="AL648" s="284"/>
      <c r="AM648" s="284"/>
      <c r="AN648" s="284">
        <f t="shared" ref="AN648:AO667" si="1337">SUMIFS(AN$729:AN$10135, $BN$729:$BN$10135, $BN648,$BO$729:$BO$10135, $BO648, $B$729:$B$10135, $B648)</f>
        <v>1509</v>
      </c>
      <c r="AO648" s="284">
        <f t="shared" si="1337"/>
        <v>1559</v>
      </c>
      <c r="AP648" s="291">
        <f t="shared" si="1324"/>
        <v>0</v>
      </c>
      <c r="AQ648" s="291">
        <f t="shared" si="1324"/>
        <v>0</v>
      </c>
      <c r="AR648" s="292">
        <f t="shared" ref="AR648:BA657" si="1338">SUMIFS(AR$729:AR$10135, $BN$729:$BN$10135, $BN648,$BO$729:$BO$10135, $BO648, $B$729:$B$10135, $B648)</f>
        <v>33</v>
      </c>
      <c r="AS648" s="292">
        <f t="shared" si="1338"/>
        <v>354</v>
      </c>
      <c r="AT648" s="292">
        <f t="shared" si="1338"/>
        <v>12</v>
      </c>
      <c r="AU648" s="292">
        <f t="shared" si="1338"/>
        <v>49</v>
      </c>
      <c r="AV648" s="286">
        <f t="shared" si="1338"/>
        <v>0</v>
      </c>
      <c r="AW648" s="286">
        <f t="shared" si="1338"/>
        <v>0</v>
      </c>
      <c r="AX648" s="286">
        <f t="shared" si="1338"/>
        <v>0</v>
      </c>
      <c r="AY648" s="286">
        <f t="shared" si="1338"/>
        <v>0</v>
      </c>
      <c r="AZ648" s="286">
        <f t="shared" si="1338"/>
        <v>0</v>
      </c>
      <c r="BA648" s="286">
        <f t="shared" si="1338"/>
        <v>0</v>
      </c>
      <c r="BB648" s="150"/>
      <c r="BC648" s="287">
        <f t="shared" ref="BC648:BM657" si="1339">SUMIFS(BC$729:BC$10135, $BN$729:$BN$10135, $BN648,$BO$729:$BO$10135, $BO648, $B$729:$B$10135, $B648)</f>
        <v>16884.000000000007</v>
      </c>
      <c r="BD648" s="287">
        <f t="shared" si="1339"/>
        <v>22531.800000000003</v>
      </c>
      <c r="BE648" s="333">
        <f t="shared" si="1339"/>
        <v>52997.2</v>
      </c>
      <c r="BF648" s="333">
        <f t="shared" si="1339"/>
        <v>45422</v>
      </c>
      <c r="BG648" s="333">
        <f t="shared" si="1339"/>
        <v>81436</v>
      </c>
      <c r="BH648" s="333">
        <f t="shared" si="1339"/>
        <v>59724.600000000006</v>
      </c>
      <c r="BI648" s="333">
        <f t="shared" si="1339"/>
        <v>30418</v>
      </c>
      <c r="BJ648" s="333">
        <f t="shared" si="1339"/>
        <v>156833</v>
      </c>
      <c r="BK648" s="333">
        <f t="shared" si="1339"/>
        <v>5688.2000000000007</v>
      </c>
      <c r="BL648" s="333">
        <f t="shared" si="1339"/>
        <v>4963</v>
      </c>
      <c r="BM648" s="333">
        <f t="shared" si="1339"/>
        <v>9875</v>
      </c>
      <c r="BN648" s="334">
        <f t="shared" si="1297"/>
        <v>8</v>
      </c>
      <c r="BO648" s="87">
        <f t="shared" si="1332"/>
        <v>2019</v>
      </c>
      <c r="BP648" s="87"/>
    </row>
    <row r="649" spans="1:68" s="35" customFormat="1" ht="10.5" customHeight="1" x14ac:dyDescent="0.2">
      <c r="A649" s="87" t="str">
        <f t="shared" si="1327"/>
        <v>2019-20E400000059</v>
      </c>
      <c r="B649" s="87" t="str">
        <f t="shared" si="1299"/>
        <v>Y59</v>
      </c>
      <c r="C649" s="87" t="str">
        <f t="shared" si="1300"/>
        <v>2019-20</v>
      </c>
      <c r="D649" s="35" t="s">
        <v>520</v>
      </c>
      <c r="E649" s="42"/>
      <c r="F649" s="86" t="str">
        <f t="shared" si="1333"/>
        <v>Y59</v>
      </c>
      <c r="G649" s="86" t="str">
        <f t="shared" si="1333"/>
        <v>E40000005</v>
      </c>
      <c r="H649" s="87" t="str">
        <f t="shared" si="1333"/>
        <v>South East</v>
      </c>
      <c r="I649" s="292">
        <f t="shared" si="1334"/>
        <v>382</v>
      </c>
      <c r="J649" s="292">
        <f t="shared" si="1334"/>
        <v>122</v>
      </c>
      <c r="K649" s="292">
        <f t="shared" si="1334"/>
        <v>50</v>
      </c>
      <c r="L649" s="292">
        <f t="shared" si="1334"/>
        <v>24</v>
      </c>
      <c r="M649" s="292">
        <f t="shared" si="1322"/>
        <v>0</v>
      </c>
      <c r="N649" s="292">
        <f t="shared" si="1322"/>
        <v>0</v>
      </c>
      <c r="O649" s="292">
        <f t="shared" si="1322"/>
        <v>0</v>
      </c>
      <c r="P649" s="292">
        <f t="shared" si="1322"/>
        <v>0</v>
      </c>
      <c r="Q649" s="292">
        <f t="shared" si="1335"/>
        <v>0</v>
      </c>
      <c r="R649" s="292">
        <f t="shared" si="1335"/>
        <v>0</v>
      </c>
      <c r="S649" s="292">
        <f t="shared" si="1323"/>
        <v>851</v>
      </c>
      <c r="T649" s="293">
        <f t="shared" si="1328"/>
        <v>732</v>
      </c>
      <c r="U649" s="290">
        <f t="shared" si="1310"/>
        <v>79.82759562841531</v>
      </c>
      <c r="V649" s="290">
        <f t="shared" si="1311"/>
        <v>63.974043715846996</v>
      </c>
      <c r="W649" s="290">
        <f t="shared" si="1312"/>
        <v>124.45628415300547</v>
      </c>
      <c r="X649" s="289">
        <f t="shared" si="1329"/>
        <v>753</v>
      </c>
      <c r="Y649" s="290">
        <f t="shared" si="1304"/>
        <v>81.227755644090308</v>
      </c>
      <c r="Z649" s="290">
        <f t="shared" si="1305"/>
        <v>35.073041168658698</v>
      </c>
      <c r="AA649" s="290">
        <f t="shared" si="1306"/>
        <v>197.73705179282868</v>
      </c>
      <c r="AB649" s="289">
        <f t="shared" si="1330"/>
        <v>111</v>
      </c>
      <c r="AC649" s="290">
        <f t="shared" si="1307"/>
        <v>58.300900900900899</v>
      </c>
      <c r="AD649" s="290">
        <f t="shared" si="1308"/>
        <v>48.72072072072072</v>
      </c>
      <c r="AE649" s="290">
        <f t="shared" si="1309"/>
        <v>94.36036036036036</v>
      </c>
      <c r="AF649" s="287">
        <f t="shared" si="1331"/>
        <v>190</v>
      </c>
      <c r="AG649" s="288">
        <f t="shared" si="1313"/>
        <v>134.63125000000036</v>
      </c>
      <c r="AH649" s="288">
        <f t="shared" si="1314"/>
        <v>174.39500000000001</v>
      </c>
      <c r="AI649" s="287">
        <f t="shared" si="1336"/>
        <v>160</v>
      </c>
      <c r="AJ649" s="284">
        <f t="shared" si="1336"/>
        <v>0</v>
      </c>
      <c r="AK649" s="284">
        <f t="shared" si="1336"/>
        <v>0</v>
      </c>
      <c r="AL649" s="284"/>
      <c r="AM649" s="284"/>
      <c r="AN649" s="284">
        <f t="shared" si="1337"/>
        <v>0</v>
      </c>
      <c r="AO649" s="284">
        <f t="shared" si="1337"/>
        <v>0</v>
      </c>
      <c r="AP649" s="291">
        <f t="shared" si="1324"/>
        <v>705</v>
      </c>
      <c r="AQ649" s="291">
        <f t="shared" si="1324"/>
        <v>952</v>
      </c>
      <c r="AR649" s="292">
        <f t="shared" si="1338"/>
        <v>47</v>
      </c>
      <c r="AS649" s="292">
        <f t="shared" si="1338"/>
        <v>375</v>
      </c>
      <c r="AT649" s="292">
        <f t="shared" si="1338"/>
        <v>17</v>
      </c>
      <c r="AU649" s="292">
        <f t="shared" si="1338"/>
        <v>47</v>
      </c>
      <c r="AV649" s="286">
        <f t="shared" si="1338"/>
        <v>0</v>
      </c>
      <c r="AW649" s="286">
        <f t="shared" si="1338"/>
        <v>0</v>
      </c>
      <c r="AX649" s="286">
        <f t="shared" si="1338"/>
        <v>0</v>
      </c>
      <c r="AY649" s="286">
        <f t="shared" si="1338"/>
        <v>0</v>
      </c>
      <c r="AZ649" s="286">
        <f t="shared" si="1338"/>
        <v>0</v>
      </c>
      <c r="BA649" s="286">
        <f t="shared" si="1338"/>
        <v>0</v>
      </c>
      <c r="BB649" s="150"/>
      <c r="BC649" s="287">
        <f t="shared" si="1339"/>
        <v>21541.000000000058</v>
      </c>
      <c r="BD649" s="287">
        <f t="shared" si="1339"/>
        <v>27903.200000000001</v>
      </c>
      <c r="BE649" s="333">
        <f t="shared" si="1339"/>
        <v>58433.8</v>
      </c>
      <c r="BF649" s="333">
        <f t="shared" si="1339"/>
        <v>46829</v>
      </c>
      <c r="BG649" s="333">
        <f t="shared" si="1339"/>
        <v>91102</v>
      </c>
      <c r="BH649" s="333">
        <f t="shared" si="1339"/>
        <v>61164.5</v>
      </c>
      <c r="BI649" s="333">
        <f t="shared" si="1339"/>
        <v>26410</v>
      </c>
      <c r="BJ649" s="333">
        <f t="shared" si="1339"/>
        <v>148896</v>
      </c>
      <c r="BK649" s="333">
        <f t="shared" si="1339"/>
        <v>6471.4</v>
      </c>
      <c r="BL649" s="333">
        <f t="shared" si="1339"/>
        <v>5408</v>
      </c>
      <c r="BM649" s="333">
        <f t="shared" si="1339"/>
        <v>10474</v>
      </c>
      <c r="BN649" s="334">
        <f t="shared" si="1297"/>
        <v>9</v>
      </c>
      <c r="BO649" s="87">
        <f t="shared" si="1332"/>
        <v>2019</v>
      </c>
      <c r="BP649" s="87"/>
    </row>
    <row r="650" spans="1:68" s="35" customFormat="1" ht="10.5" customHeight="1" x14ac:dyDescent="0.2">
      <c r="A650" s="87" t="str">
        <f t="shared" si="1327"/>
        <v>2019-20E4000000510</v>
      </c>
      <c r="B650" s="87" t="str">
        <f t="shared" si="1299"/>
        <v>Y59</v>
      </c>
      <c r="C650" s="87" t="str">
        <f t="shared" si="1300"/>
        <v>2019-20</v>
      </c>
      <c r="D650" s="35" t="s">
        <v>521</v>
      </c>
      <c r="E650" s="42"/>
      <c r="F650" s="86" t="str">
        <f t="shared" si="1333"/>
        <v>Y59</v>
      </c>
      <c r="G650" s="86" t="str">
        <f t="shared" si="1333"/>
        <v>E40000005</v>
      </c>
      <c r="H650" s="87" t="str">
        <f t="shared" si="1333"/>
        <v>South East</v>
      </c>
      <c r="I650" s="292">
        <f t="shared" si="1334"/>
        <v>401</v>
      </c>
      <c r="J650" s="292">
        <f t="shared" si="1334"/>
        <v>108</v>
      </c>
      <c r="K650" s="292">
        <f t="shared" si="1334"/>
        <v>62</v>
      </c>
      <c r="L650" s="292">
        <f t="shared" si="1334"/>
        <v>32</v>
      </c>
      <c r="M650" s="292">
        <f t="shared" si="1322"/>
        <v>0</v>
      </c>
      <c r="N650" s="292">
        <f t="shared" si="1322"/>
        <v>0</v>
      </c>
      <c r="O650" s="292">
        <f t="shared" si="1322"/>
        <v>0</v>
      </c>
      <c r="P650" s="292">
        <f t="shared" si="1322"/>
        <v>0</v>
      </c>
      <c r="Q650" s="292">
        <f t="shared" si="1335"/>
        <v>136</v>
      </c>
      <c r="R650" s="292">
        <f t="shared" si="1335"/>
        <v>98</v>
      </c>
      <c r="S650" s="292">
        <f t="shared" si="1323"/>
        <v>954</v>
      </c>
      <c r="T650" s="293">
        <f t="shared" si="1328"/>
        <v>755</v>
      </c>
      <c r="U650" s="290">
        <f t="shared" si="1310"/>
        <v>81.824238410596024</v>
      </c>
      <c r="V650" s="290">
        <f t="shared" si="1311"/>
        <v>69.574834437086096</v>
      </c>
      <c r="W650" s="290">
        <f t="shared" si="1312"/>
        <v>133.05960264900662</v>
      </c>
      <c r="X650" s="289">
        <f t="shared" si="1329"/>
        <v>780</v>
      </c>
      <c r="Y650" s="290">
        <f t="shared" si="1304"/>
        <v>76.951538461538462</v>
      </c>
      <c r="Z650" s="290">
        <f t="shared" si="1305"/>
        <v>36.207692307692305</v>
      </c>
      <c r="AA650" s="290">
        <f t="shared" si="1306"/>
        <v>184.47692307692307</v>
      </c>
      <c r="AB650" s="289">
        <f t="shared" si="1330"/>
        <v>98</v>
      </c>
      <c r="AC650" s="290">
        <f t="shared" si="1307"/>
        <v>55.846938775510203</v>
      </c>
      <c r="AD650" s="290">
        <f t="shared" si="1308"/>
        <v>48.653061224489797</v>
      </c>
      <c r="AE650" s="290">
        <f t="shared" si="1309"/>
        <v>95.704081632653057</v>
      </c>
      <c r="AF650" s="287">
        <f t="shared" si="1331"/>
        <v>206</v>
      </c>
      <c r="AG650" s="288">
        <f t="shared" si="1313"/>
        <v>126.41304347826079</v>
      </c>
      <c r="AH650" s="288">
        <f t="shared" si="1314"/>
        <v>162.66847826086956</v>
      </c>
      <c r="AI650" s="287">
        <f t="shared" si="1336"/>
        <v>184</v>
      </c>
      <c r="AJ650" s="284">
        <f t="shared" si="1336"/>
        <v>141</v>
      </c>
      <c r="AK650" s="284">
        <f t="shared" si="1336"/>
        <v>245</v>
      </c>
      <c r="AL650" s="284"/>
      <c r="AM650" s="284"/>
      <c r="AN650" s="284">
        <f t="shared" si="1337"/>
        <v>0</v>
      </c>
      <c r="AO650" s="284">
        <f t="shared" si="1337"/>
        <v>0</v>
      </c>
      <c r="AP650" s="291">
        <f t="shared" si="1324"/>
        <v>0</v>
      </c>
      <c r="AQ650" s="291">
        <f t="shared" si="1324"/>
        <v>0</v>
      </c>
      <c r="AR650" s="292">
        <f t="shared" si="1338"/>
        <v>43</v>
      </c>
      <c r="AS650" s="292">
        <f t="shared" si="1338"/>
        <v>397</v>
      </c>
      <c r="AT650" s="292">
        <f t="shared" si="1338"/>
        <v>19</v>
      </c>
      <c r="AU650" s="292">
        <f t="shared" si="1338"/>
        <v>62</v>
      </c>
      <c r="AV650" s="286">
        <f t="shared" si="1338"/>
        <v>0</v>
      </c>
      <c r="AW650" s="286">
        <f t="shared" si="1338"/>
        <v>0</v>
      </c>
      <c r="AX650" s="286">
        <f t="shared" si="1338"/>
        <v>0</v>
      </c>
      <c r="AY650" s="286">
        <f t="shared" si="1338"/>
        <v>0</v>
      </c>
      <c r="AZ650" s="286">
        <f t="shared" si="1338"/>
        <v>0</v>
      </c>
      <c r="BA650" s="286">
        <f t="shared" si="1338"/>
        <v>0</v>
      </c>
      <c r="BB650" s="150"/>
      <c r="BC650" s="287">
        <f t="shared" si="1339"/>
        <v>23259.999999999985</v>
      </c>
      <c r="BD650" s="287">
        <f t="shared" si="1339"/>
        <v>29931</v>
      </c>
      <c r="BE650" s="333">
        <f t="shared" si="1339"/>
        <v>61777.3</v>
      </c>
      <c r="BF650" s="333">
        <f t="shared" si="1339"/>
        <v>52529</v>
      </c>
      <c r="BG650" s="333">
        <f t="shared" si="1339"/>
        <v>100460</v>
      </c>
      <c r="BH650" s="333">
        <f t="shared" si="1339"/>
        <v>60022.2</v>
      </c>
      <c r="BI650" s="333">
        <f t="shared" si="1339"/>
        <v>28242</v>
      </c>
      <c r="BJ650" s="333">
        <f t="shared" si="1339"/>
        <v>143892</v>
      </c>
      <c r="BK650" s="333">
        <f t="shared" si="1339"/>
        <v>5473</v>
      </c>
      <c r="BL650" s="333">
        <f t="shared" si="1339"/>
        <v>4768</v>
      </c>
      <c r="BM650" s="333">
        <f t="shared" si="1339"/>
        <v>9379</v>
      </c>
      <c r="BN650" s="334">
        <f t="shared" si="1297"/>
        <v>10</v>
      </c>
      <c r="BO650" s="87">
        <f t="shared" si="1332"/>
        <v>2019</v>
      </c>
      <c r="BP650" s="87"/>
    </row>
    <row r="651" spans="1:68" s="35" customFormat="1" ht="10.5" customHeight="1" x14ac:dyDescent="0.2">
      <c r="A651" s="87" t="str">
        <f t="shared" si="1327"/>
        <v>2019-20E4000000511</v>
      </c>
      <c r="B651" s="87" t="str">
        <f t="shared" si="1299"/>
        <v>Y59</v>
      </c>
      <c r="C651" s="87" t="str">
        <f t="shared" si="1300"/>
        <v>2019-20</v>
      </c>
      <c r="D651" s="35" t="s">
        <v>522</v>
      </c>
      <c r="E651" s="42"/>
      <c r="F651" s="86" t="str">
        <f t="shared" si="1333"/>
        <v>Y59</v>
      </c>
      <c r="G651" s="86" t="str">
        <f t="shared" si="1333"/>
        <v>E40000005</v>
      </c>
      <c r="H651" s="87" t="str">
        <f t="shared" si="1333"/>
        <v>South East</v>
      </c>
      <c r="I651" s="292">
        <f t="shared" si="1334"/>
        <v>425</v>
      </c>
      <c r="J651" s="292">
        <f t="shared" si="1334"/>
        <v>111</v>
      </c>
      <c r="K651" s="292">
        <f t="shared" si="1334"/>
        <v>51</v>
      </c>
      <c r="L651" s="292">
        <f t="shared" si="1334"/>
        <v>28</v>
      </c>
      <c r="M651" s="292">
        <f t="shared" si="1322"/>
        <v>0</v>
      </c>
      <c r="N651" s="292">
        <f t="shared" si="1322"/>
        <v>0</v>
      </c>
      <c r="O651" s="292">
        <f t="shared" si="1322"/>
        <v>0</v>
      </c>
      <c r="P651" s="292">
        <f t="shared" si="1322"/>
        <v>0</v>
      </c>
      <c r="Q651" s="292">
        <f t="shared" si="1335"/>
        <v>0</v>
      </c>
      <c r="R651" s="292">
        <f t="shared" si="1335"/>
        <v>0</v>
      </c>
      <c r="S651" s="292">
        <f t="shared" si="1323"/>
        <v>979</v>
      </c>
      <c r="T651" s="293">
        <f t="shared" si="1328"/>
        <v>827</v>
      </c>
      <c r="U651" s="290">
        <f t="shared" si="1310"/>
        <v>86.334945586457067</v>
      </c>
      <c r="V651" s="290">
        <f t="shared" si="1311"/>
        <v>69.27569528415961</v>
      </c>
      <c r="W651" s="290">
        <f t="shared" si="1312"/>
        <v>132.92261185006046</v>
      </c>
      <c r="X651" s="289">
        <f t="shared" si="1329"/>
        <v>833</v>
      </c>
      <c r="Y651" s="290">
        <f t="shared" si="1304"/>
        <v>77.48679471788715</v>
      </c>
      <c r="Z651" s="290">
        <f t="shared" si="1305"/>
        <v>38.350540216086436</v>
      </c>
      <c r="AA651" s="290">
        <f t="shared" si="1306"/>
        <v>193.968787515006</v>
      </c>
      <c r="AB651" s="289">
        <f t="shared" si="1330"/>
        <v>109</v>
      </c>
      <c r="AC651" s="290">
        <f t="shared" si="1307"/>
        <v>59.521100917431184</v>
      </c>
      <c r="AD651" s="290">
        <f t="shared" si="1308"/>
        <v>51.247706422018346</v>
      </c>
      <c r="AE651" s="290">
        <f t="shared" si="1309"/>
        <v>90.541284403669721</v>
      </c>
      <c r="AF651" s="287">
        <f t="shared" si="1331"/>
        <v>207</v>
      </c>
      <c r="AG651" s="288">
        <f t="shared" si="1313"/>
        <v>125.25294117647078</v>
      </c>
      <c r="AH651" s="288">
        <f t="shared" si="1314"/>
        <v>174.71058823529413</v>
      </c>
      <c r="AI651" s="287">
        <f t="shared" si="1336"/>
        <v>170</v>
      </c>
      <c r="AJ651" s="284">
        <f t="shared" si="1336"/>
        <v>0</v>
      </c>
      <c r="AK651" s="284">
        <f t="shared" si="1336"/>
        <v>0</v>
      </c>
      <c r="AL651" s="284"/>
      <c r="AM651" s="284"/>
      <c r="AN651" s="284">
        <f t="shared" si="1337"/>
        <v>1690</v>
      </c>
      <c r="AO651" s="284">
        <f t="shared" si="1337"/>
        <v>1789</v>
      </c>
      <c r="AP651" s="291">
        <f t="shared" si="1324"/>
        <v>0</v>
      </c>
      <c r="AQ651" s="291">
        <f t="shared" si="1324"/>
        <v>0</v>
      </c>
      <c r="AR651" s="292">
        <f t="shared" si="1338"/>
        <v>25</v>
      </c>
      <c r="AS651" s="292">
        <f t="shared" si="1338"/>
        <v>421</v>
      </c>
      <c r="AT651" s="292">
        <f t="shared" si="1338"/>
        <v>14</v>
      </c>
      <c r="AU651" s="292">
        <f t="shared" si="1338"/>
        <v>51</v>
      </c>
      <c r="AV651" s="286">
        <f t="shared" si="1338"/>
        <v>0</v>
      </c>
      <c r="AW651" s="286">
        <f t="shared" si="1338"/>
        <v>0</v>
      </c>
      <c r="AX651" s="286">
        <f t="shared" si="1338"/>
        <v>0</v>
      </c>
      <c r="AY651" s="286">
        <f t="shared" si="1338"/>
        <v>0</v>
      </c>
      <c r="AZ651" s="286">
        <f t="shared" si="1338"/>
        <v>0</v>
      </c>
      <c r="BA651" s="286">
        <f t="shared" si="1338"/>
        <v>0</v>
      </c>
      <c r="BB651" s="150"/>
      <c r="BC651" s="287">
        <f t="shared" si="1339"/>
        <v>21293.000000000033</v>
      </c>
      <c r="BD651" s="287">
        <f t="shared" si="1339"/>
        <v>29700.799999999999</v>
      </c>
      <c r="BE651" s="333">
        <f t="shared" si="1339"/>
        <v>71399</v>
      </c>
      <c r="BF651" s="333">
        <f t="shared" si="1339"/>
        <v>57291</v>
      </c>
      <c r="BG651" s="333">
        <f t="shared" si="1339"/>
        <v>109927</v>
      </c>
      <c r="BH651" s="333">
        <f t="shared" si="1339"/>
        <v>64546.5</v>
      </c>
      <c r="BI651" s="333">
        <f t="shared" si="1339"/>
        <v>31946</v>
      </c>
      <c r="BJ651" s="333">
        <f t="shared" si="1339"/>
        <v>161576</v>
      </c>
      <c r="BK651" s="333">
        <f t="shared" si="1339"/>
        <v>6487.7999999999993</v>
      </c>
      <c r="BL651" s="333">
        <f t="shared" si="1339"/>
        <v>5586</v>
      </c>
      <c r="BM651" s="333">
        <f t="shared" si="1339"/>
        <v>9869</v>
      </c>
      <c r="BN651" s="334">
        <f t="shared" si="1297"/>
        <v>11</v>
      </c>
      <c r="BO651" s="87">
        <f t="shared" si="1332"/>
        <v>2019</v>
      </c>
      <c r="BP651" s="87"/>
    </row>
    <row r="652" spans="1:68" s="35" customFormat="1" ht="10.5" customHeight="1" x14ac:dyDescent="0.2">
      <c r="A652" s="87" t="str">
        <f t="shared" si="1327"/>
        <v>2019-20E4000000512</v>
      </c>
      <c r="B652" s="87" t="str">
        <f t="shared" si="1299"/>
        <v>Y59</v>
      </c>
      <c r="C652" s="87" t="str">
        <f t="shared" si="1300"/>
        <v>2019-20</v>
      </c>
      <c r="D652" s="35" t="s">
        <v>523</v>
      </c>
      <c r="E652" s="42"/>
      <c r="F652" s="86" t="str">
        <f t="shared" si="1333"/>
        <v>Y59</v>
      </c>
      <c r="G652" s="86" t="str">
        <f t="shared" si="1333"/>
        <v>E40000005</v>
      </c>
      <c r="H652" s="87" t="str">
        <f t="shared" si="1333"/>
        <v>South East</v>
      </c>
      <c r="I652" s="292">
        <f t="shared" si="1334"/>
        <v>484</v>
      </c>
      <c r="J652" s="292">
        <f t="shared" si="1334"/>
        <v>118</v>
      </c>
      <c r="K652" s="292">
        <f t="shared" si="1334"/>
        <v>75</v>
      </c>
      <c r="L652" s="292">
        <f t="shared" si="1334"/>
        <v>38</v>
      </c>
      <c r="M652" s="292">
        <f t="shared" ref="M652:P671" si="1340">SUMIFS(M$729:M$10135, $BN$729:$BN$10135, $BN652,$BO$729:$BO$10135, $BO652, $B$729:$B$10135, $B652)</f>
        <v>0</v>
      </c>
      <c r="N652" s="292">
        <f t="shared" si="1340"/>
        <v>0</v>
      </c>
      <c r="O652" s="292">
        <f t="shared" si="1340"/>
        <v>0</v>
      </c>
      <c r="P652" s="292">
        <f t="shared" si="1340"/>
        <v>0</v>
      </c>
      <c r="Q652" s="292">
        <f t="shared" si="1335"/>
        <v>0</v>
      </c>
      <c r="R652" s="292">
        <f t="shared" si="1335"/>
        <v>0</v>
      </c>
      <c r="S652" s="292">
        <f t="shared" si="1323"/>
        <v>1153</v>
      </c>
      <c r="T652" s="293">
        <f t="shared" si="1328"/>
        <v>769</v>
      </c>
      <c r="U652" s="290">
        <f t="shared" si="1310"/>
        <v>81.500260078023402</v>
      </c>
      <c r="V652" s="290">
        <f t="shared" si="1311"/>
        <v>69.057217165149538</v>
      </c>
      <c r="W652" s="290">
        <f t="shared" si="1312"/>
        <v>119.79843953185956</v>
      </c>
      <c r="X652" s="289">
        <f t="shared" si="1329"/>
        <v>797</v>
      </c>
      <c r="Y652" s="290">
        <f t="shared" si="1304"/>
        <v>81.94253450439146</v>
      </c>
      <c r="Z652" s="290">
        <f t="shared" si="1305"/>
        <v>36.452948557089087</v>
      </c>
      <c r="AA652" s="290">
        <f t="shared" si="1306"/>
        <v>218.89836888331243</v>
      </c>
      <c r="AB652" s="289">
        <f t="shared" si="1330"/>
        <v>113</v>
      </c>
      <c r="AC652" s="290">
        <f t="shared" si="1307"/>
        <v>57.768141592920351</v>
      </c>
      <c r="AD652" s="290">
        <f t="shared" si="1308"/>
        <v>46.079646017699112</v>
      </c>
      <c r="AE652" s="290">
        <f t="shared" si="1309"/>
        <v>87.389380530973455</v>
      </c>
      <c r="AF652" s="287">
        <f t="shared" si="1331"/>
        <v>222</v>
      </c>
      <c r="AG652" s="288">
        <f t="shared" si="1313"/>
        <v>127.48044692737435</v>
      </c>
      <c r="AH652" s="288">
        <f t="shared" si="1314"/>
        <v>169.04916201117317</v>
      </c>
      <c r="AI652" s="287">
        <f t="shared" si="1336"/>
        <v>179</v>
      </c>
      <c r="AJ652" s="284">
        <f t="shared" si="1336"/>
        <v>0</v>
      </c>
      <c r="AK652" s="284">
        <f t="shared" si="1336"/>
        <v>0</v>
      </c>
      <c r="AL652" s="284"/>
      <c r="AM652" s="284"/>
      <c r="AN652" s="284">
        <f t="shared" si="1337"/>
        <v>0</v>
      </c>
      <c r="AO652" s="284">
        <f t="shared" si="1337"/>
        <v>0</v>
      </c>
      <c r="AP652" s="291">
        <f t="shared" ref="AP652:AQ671" si="1341">SUMIFS(AP$729:AP$10135, $BN$729:$BN$10135, $BN652,$BO$729:$BO$10135, $BO652, $B$729:$B$10135, $B652)</f>
        <v>1273</v>
      </c>
      <c r="AQ652" s="291">
        <f t="shared" si="1341"/>
        <v>1593</v>
      </c>
      <c r="AR652" s="292">
        <f t="shared" si="1338"/>
        <v>44</v>
      </c>
      <c r="AS652" s="292">
        <f t="shared" si="1338"/>
        <v>486</v>
      </c>
      <c r="AT652" s="292">
        <f t="shared" si="1338"/>
        <v>21</v>
      </c>
      <c r="AU652" s="292">
        <f t="shared" si="1338"/>
        <v>75</v>
      </c>
      <c r="AV652" s="286">
        <f t="shared" si="1338"/>
        <v>0</v>
      </c>
      <c r="AW652" s="286">
        <f t="shared" si="1338"/>
        <v>0</v>
      </c>
      <c r="AX652" s="286">
        <f t="shared" si="1338"/>
        <v>0</v>
      </c>
      <c r="AY652" s="286">
        <f t="shared" si="1338"/>
        <v>0</v>
      </c>
      <c r="AZ652" s="286">
        <f t="shared" si="1338"/>
        <v>0</v>
      </c>
      <c r="BA652" s="286">
        <f t="shared" si="1338"/>
        <v>0</v>
      </c>
      <c r="BB652" s="150"/>
      <c r="BC652" s="287">
        <f t="shared" si="1339"/>
        <v>22819.000000000007</v>
      </c>
      <c r="BD652" s="287">
        <f t="shared" si="1339"/>
        <v>30259.8</v>
      </c>
      <c r="BE652" s="333">
        <f t="shared" si="1339"/>
        <v>62673.7</v>
      </c>
      <c r="BF652" s="333">
        <f t="shared" si="1339"/>
        <v>53105</v>
      </c>
      <c r="BG652" s="333">
        <f t="shared" si="1339"/>
        <v>92125</v>
      </c>
      <c r="BH652" s="333">
        <f t="shared" si="1339"/>
        <v>65308.2</v>
      </c>
      <c r="BI652" s="333">
        <f t="shared" si="1339"/>
        <v>29053</v>
      </c>
      <c r="BJ652" s="333">
        <f t="shared" si="1339"/>
        <v>174462</v>
      </c>
      <c r="BK652" s="333">
        <f t="shared" si="1339"/>
        <v>6527.7999999999993</v>
      </c>
      <c r="BL652" s="333">
        <f t="shared" si="1339"/>
        <v>5207</v>
      </c>
      <c r="BM652" s="333">
        <f t="shared" si="1339"/>
        <v>9875</v>
      </c>
      <c r="BN652" s="334">
        <f t="shared" si="1297"/>
        <v>12</v>
      </c>
      <c r="BO652" s="87">
        <f t="shared" si="1332"/>
        <v>2019</v>
      </c>
      <c r="BP652" s="87"/>
    </row>
    <row r="653" spans="1:68" s="35" customFormat="1" ht="10.5" customHeight="1" x14ac:dyDescent="0.2">
      <c r="A653" s="87" t="str">
        <f t="shared" si="1327"/>
        <v>2019-20E400000051</v>
      </c>
      <c r="B653" s="87" t="str">
        <f t="shared" si="1299"/>
        <v>Y59</v>
      </c>
      <c r="C653" s="87" t="str">
        <f t="shared" si="1300"/>
        <v>2019-20</v>
      </c>
      <c r="D653" s="35" t="s">
        <v>524</v>
      </c>
      <c r="E653" s="42"/>
      <c r="F653" s="86" t="str">
        <f t="shared" si="1333"/>
        <v>Y59</v>
      </c>
      <c r="G653" s="86" t="str">
        <f t="shared" si="1333"/>
        <v>E40000005</v>
      </c>
      <c r="H653" s="87" t="str">
        <f t="shared" si="1333"/>
        <v>South East</v>
      </c>
      <c r="I653" s="292">
        <f t="shared" si="1334"/>
        <v>475</v>
      </c>
      <c r="J653" s="292">
        <f t="shared" si="1334"/>
        <v>137</v>
      </c>
      <c r="K653" s="292">
        <f t="shared" si="1334"/>
        <v>84</v>
      </c>
      <c r="L653" s="292">
        <f t="shared" si="1334"/>
        <v>45</v>
      </c>
      <c r="M653" s="292">
        <f t="shared" si="1340"/>
        <v>0</v>
      </c>
      <c r="N653" s="292">
        <f t="shared" si="1340"/>
        <v>0</v>
      </c>
      <c r="O653" s="292">
        <f t="shared" si="1340"/>
        <v>0</v>
      </c>
      <c r="P653" s="292">
        <f t="shared" si="1340"/>
        <v>0</v>
      </c>
      <c r="Q653" s="292">
        <f t="shared" si="1335"/>
        <v>191</v>
      </c>
      <c r="R653" s="292">
        <f t="shared" si="1335"/>
        <v>138</v>
      </c>
      <c r="S653" s="292">
        <f t="shared" si="1323"/>
        <v>1098</v>
      </c>
      <c r="T653" s="293">
        <f t="shared" si="1328"/>
        <v>805</v>
      </c>
      <c r="U653" s="290">
        <f t="shared" si="1310"/>
        <v>76.166335403726706</v>
      </c>
      <c r="V653" s="290">
        <f t="shared" si="1311"/>
        <v>65.639751552795033</v>
      </c>
      <c r="W653" s="290">
        <f t="shared" si="1312"/>
        <v>118.62981366459627</v>
      </c>
      <c r="X653" s="289">
        <f t="shared" si="1329"/>
        <v>821</v>
      </c>
      <c r="Y653" s="290">
        <f t="shared" si="1304"/>
        <v>73.668818514007299</v>
      </c>
      <c r="Z653" s="290">
        <f t="shared" si="1305"/>
        <v>38.367844092570039</v>
      </c>
      <c r="AA653" s="290">
        <f t="shared" si="1306"/>
        <v>189.14494518879414</v>
      </c>
      <c r="AB653" s="289">
        <f t="shared" si="1330"/>
        <v>130</v>
      </c>
      <c r="AC653" s="290">
        <f t="shared" si="1307"/>
        <v>58.010000000000005</v>
      </c>
      <c r="AD653" s="290">
        <f t="shared" si="1308"/>
        <v>50.015384615384619</v>
      </c>
      <c r="AE653" s="290">
        <f t="shared" si="1309"/>
        <v>85.107692307692304</v>
      </c>
      <c r="AF653" s="287">
        <f t="shared" si="1331"/>
        <v>182</v>
      </c>
      <c r="AG653" s="288">
        <f t="shared" si="1313"/>
        <v>143.35256410256412</v>
      </c>
      <c r="AH653" s="288">
        <f t="shared" si="1314"/>
        <v>201.43589743589743</v>
      </c>
      <c r="AI653" s="287">
        <f t="shared" si="1336"/>
        <v>156</v>
      </c>
      <c r="AJ653" s="284">
        <f t="shared" si="1336"/>
        <v>137</v>
      </c>
      <c r="AK653" s="284">
        <f t="shared" si="1336"/>
        <v>200</v>
      </c>
      <c r="AL653" s="284"/>
      <c r="AM653" s="284"/>
      <c r="AN653" s="284">
        <f t="shared" si="1337"/>
        <v>0</v>
      </c>
      <c r="AO653" s="284">
        <f t="shared" si="1337"/>
        <v>0</v>
      </c>
      <c r="AP653" s="291">
        <f t="shared" si="1341"/>
        <v>0</v>
      </c>
      <c r="AQ653" s="291">
        <f t="shared" si="1341"/>
        <v>0</v>
      </c>
      <c r="AR653" s="292">
        <f t="shared" si="1338"/>
        <v>51</v>
      </c>
      <c r="AS653" s="292">
        <f t="shared" si="1338"/>
        <v>474</v>
      </c>
      <c r="AT653" s="292">
        <f t="shared" si="1338"/>
        <v>26</v>
      </c>
      <c r="AU653" s="292">
        <f t="shared" si="1338"/>
        <v>81</v>
      </c>
      <c r="AV653" s="286">
        <f t="shared" si="1338"/>
        <v>0</v>
      </c>
      <c r="AW653" s="286">
        <f t="shared" si="1338"/>
        <v>0</v>
      </c>
      <c r="AX653" s="286">
        <f t="shared" si="1338"/>
        <v>0</v>
      </c>
      <c r="AY653" s="286">
        <f t="shared" si="1338"/>
        <v>0</v>
      </c>
      <c r="AZ653" s="286">
        <f t="shared" si="1338"/>
        <v>0</v>
      </c>
      <c r="BA653" s="286">
        <f t="shared" si="1338"/>
        <v>0</v>
      </c>
      <c r="BB653" s="150"/>
      <c r="BC653" s="287">
        <f t="shared" si="1339"/>
        <v>22363</v>
      </c>
      <c r="BD653" s="287">
        <f t="shared" si="1339"/>
        <v>31424</v>
      </c>
      <c r="BE653" s="333">
        <f t="shared" si="1339"/>
        <v>61313.899999999994</v>
      </c>
      <c r="BF653" s="333">
        <f t="shared" si="1339"/>
        <v>52840</v>
      </c>
      <c r="BG653" s="333">
        <f t="shared" si="1339"/>
        <v>95497</v>
      </c>
      <c r="BH653" s="333">
        <f t="shared" si="1339"/>
        <v>60482.099999999991</v>
      </c>
      <c r="BI653" s="333">
        <f t="shared" si="1339"/>
        <v>31500</v>
      </c>
      <c r="BJ653" s="333">
        <f t="shared" si="1339"/>
        <v>155288</v>
      </c>
      <c r="BK653" s="333">
        <f t="shared" si="1339"/>
        <v>7541.3000000000011</v>
      </c>
      <c r="BL653" s="333">
        <f t="shared" si="1339"/>
        <v>6502</v>
      </c>
      <c r="BM653" s="333">
        <f t="shared" si="1339"/>
        <v>11064</v>
      </c>
      <c r="BN653" s="334">
        <f t="shared" si="1297"/>
        <v>1</v>
      </c>
      <c r="BO653" s="87">
        <f t="shared" si="1332"/>
        <v>2020</v>
      </c>
      <c r="BP653" s="87"/>
    </row>
    <row r="654" spans="1:68" s="35" customFormat="1" ht="10.5" customHeight="1" x14ac:dyDescent="0.2">
      <c r="A654" s="87" t="str">
        <f t="shared" si="1327"/>
        <v>2019-20E400000052</v>
      </c>
      <c r="B654" s="87" t="str">
        <f t="shared" si="1299"/>
        <v>Y59</v>
      </c>
      <c r="C654" s="87" t="str">
        <f t="shared" si="1300"/>
        <v>2019-20</v>
      </c>
      <c r="D654" s="35" t="s">
        <v>525</v>
      </c>
      <c r="E654" s="42"/>
      <c r="F654" s="86" t="str">
        <f t="shared" si="1333"/>
        <v>Y59</v>
      </c>
      <c r="G654" s="86" t="str">
        <f t="shared" si="1333"/>
        <v>E40000005</v>
      </c>
      <c r="H654" s="87" t="str">
        <f t="shared" si="1333"/>
        <v>South East</v>
      </c>
      <c r="I654" s="292">
        <f t="shared" si="1334"/>
        <v>415</v>
      </c>
      <c r="J654" s="292">
        <f t="shared" si="1334"/>
        <v>110</v>
      </c>
      <c r="K654" s="292">
        <f t="shared" si="1334"/>
        <v>70</v>
      </c>
      <c r="L654" s="292">
        <f t="shared" si="1334"/>
        <v>21</v>
      </c>
      <c r="M654" s="292">
        <f t="shared" si="1340"/>
        <v>0</v>
      </c>
      <c r="N654" s="292">
        <f t="shared" si="1340"/>
        <v>0</v>
      </c>
      <c r="O654" s="292">
        <f t="shared" si="1340"/>
        <v>0</v>
      </c>
      <c r="P654" s="292">
        <f t="shared" si="1340"/>
        <v>0</v>
      </c>
      <c r="Q654" s="292">
        <f t="shared" si="1335"/>
        <v>0</v>
      </c>
      <c r="R654" s="292">
        <f t="shared" si="1335"/>
        <v>0</v>
      </c>
      <c r="S654" s="292">
        <f t="shared" si="1323"/>
        <v>1024</v>
      </c>
      <c r="T654" s="293">
        <f t="shared" si="1328"/>
        <v>675</v>
      </c>
      <c r="U654" s="290">
        <f t="shared" si="1310"/>
        <v>74.938814814814805</v>
      </c>
      <c r="V654" s="290">
        <f t="shared" si="1311"/>
        <v>65.358518518518522</v>
      </c>
      <c r="W654" s="290">
        <f t="shared" si="1312"/>
        <v>111.06814814814815</v>
      </c>
      <c r="X654" s="289">
        <f t="shared" si="1329"/>
        <v>711</v>
      </c>
      <c r="Y654" s="290">
        <f t="shared" si="1304"/>
        <v>75.657243319268645</v>
      </c>
      <c r="Z654" s="290">
        <f t="shared" si="1305"/>
        <v>36.396624472573841</v>
      </c>
      <c r="AA654" s="290">
        <f t="shared" si="1306"/>
        <v>188.27285513361463</v>
      </c>
      <c r="AB654" s="289">
        <f t="shared" si="1330"/>
        <v>99</v>
      </c>
      <c r="AC654" s="290">
        <f t="shared" si="1307"/>
        <v>56.986868686868675</v>
      </c>
      <c r="AD654" s="290">
        <f t="shared" si="1308"/>
        <v>50.525252525252526</v>
      </c>
      <c r="AE654" s="290">
        <f t="shared" si="1309"/>
        <v>89.262626262626256</v>
      </c>
      <c r="AF654" s="287">
        <f t="shared" si="1331"/>
        <v>165</v>
      </c>
      <c r="AG654" s="288">
        <f t="shared" si="1313"/>
        <v>122.0791366906473</v>
      </c>
      <c r="AH654" s="288">
        <f t="shared" si="1314"/>
        <v>160.968345323741</v>
      </c>
      <c r="AI654" s="287">
        <f t="shared" si="1336"/>
        <v>139</v>
      </c>
      <c r="AJ654" s="284">
        <f t="shared" si="1336"/>
        <v>0</v>
      </c>
      <c r="AK654" s="284">
        <f t="shared" si="1336"/>
        <v>0</v>
      </c>
      <c r="AL654" s="284"/>
      <c r="AM654" s="284"/>
      <c r="AN654" s="284">
        <f t="shared" si="1337"/>
        <v>1599</v>
      </c>
      <c r="AO654" s="284">
        <f t="shared" si="1337"/>
        <v>1621</v>
      </c>
      <c r="AP654" s="291">
        <f t="shared" si="1341"/>
        <v>0</v>
      </c>
      <c r="AQ654" s="291">
        <f t="shared" si="1341"/>
        <v>0</v>
      </c>
      <c r="AR654" s="292">
        <f t="shared" si="1338"/>
        <v>33</v>
      </c>
      <c r="AS654" s="292">
        <f t="shared" si="1338"/>
        <v>413</v>
      </c>
      <c r="AT654" s="292">
        <f t="shared" si="1338"/>
        <v>11</v>
      </c>
      <c r="AU654" s="292">
        <f t="shared" si="1338"/>
        <v>70</v>
      </c>
      <c r="AV654" s="286">
        <f t="shared" si="1338"/>
        <v>0</v>
      </c>
      <c r="AW654" s="286">
        <f t="shared" si="1338"/>
        <v>0</v>
      </c>
      <c r="AX654" s="286">
        <f t="shared" si="1338"/>
        <v>0</v>
      </c>
      <c r="AY654" s="286">
        <f t="shared" si="1338"/>
        <v>0</v>
      </c>
      <c r="AZ654" s="286">
        <f t="shared" si="1338"/>
        <v>0</v>
      </c>
      <c r="BA654" s="286">
        <f t="shared" si="1338"/>
        <v>0</v>
      </c>
      <c r="BB654" s="150"/>
      <c r="BC654" s="287">
        <f t="shared" si="1339"/>
        <v>16968.999999999975</v>
      </c>
      <c r="BD654" s="287">
        <f t="shared" si="1339"/>
        <v>22374.6</v>
      </c>
      <c r="BE654" s="333">
        <f t="shared" si="1339"/>
        <v>50583.7</v>
      </c>
      <c r="BF654" s="333">
        <f t="shared" si="1339"/>
        <v>44117</v>
      </c>
      <c r="BG654" s="333">
        <f t="shared" si="1339"/>
        <v>74971</v>
      </c>
      <c r="BH654" s="333">
        <f t="shared" si="1339"/>
        <v>53792.3</v>
      </c>
      <c r="BI654" s="333">
        <f t="shared" si="1339"/>
        <v>25878</v>
      </c>
      <c r="BJ654" s="333">
        <f t="shared" si="1339"/>
        <v>133862</v>
      </c>
      <c r="BK654" s="333">
        <f t="shared" si="1339"/>
        <v>5641.6999999999989</v>
      </c>
      <c r="BL654" s="333">
        <f t="shared" si="1339"/>
        <v>5002</v>
      </c>
      <c r="BM654" s="333">
        <f t="shared" si="1339"/>
        <v>8837</v>
      </c>
      <c r="BN654" s="334">
        <f t="shared" si="1297"/>
        <v>2</v>
      </c>
      <c r="BO654" s="87">
        <f t="shared" si="1332"/>
        <v>2020</v>
      </c>
      <c r="BP654" s="87"/>
    </row>
    <row r="655" spans="1:68" s="35" customFormat="1" ht="10.5" customHeight="1" x14ac:dyDescent="0.2">
      <c r="A655" s="87" t="str">
        <f t="shared" si="1327"/>
        <v>2019-20E400000053</v>
      </c>
      <c r="B655" s="87" t="str">
        <f t="shared" si="1299"/>
        <v>Y59</v>
      </c>
      <c r="C655" s="87" t="str">
        <f t="shared" si="1300"/>
        <v>2019-20</v>
      </c>
      <c r="D655" s="35" t="s">
        <v>526</v>
      </c>
      <c r="E655" s="42"/>
      <c r="F655" s="86" t="str">
        <f t="shared" si="1333"/>
        <v>Y59</v>
      </c>
      <c r="G655" s="86" t="str">
        <f>G654</f>
        <v>E40000005</v>
      </c>
      <c r="H655" s="87" t="str">
        <f>H654</f>
        <v>South East</v>
      </c>
      <c r="I655" s="292">
        <f t="shared" si="1334"/>
        <v>434</v>
      </c>
      <c r="J655" s="292">
        <f t="shared" si="1334"/>
        <v>91</v>
      </c>
      <c r="K655" s="292">
        <f t="shared" si="1334"/>
        <v>58</v>
      </c>
      <c r="L655" s="292">
        <f t="shared" si="1334"/>
        <v>24</v>
      </c>
      <c r="M655" s="292">
        <f t="shared" si="1340"/>
        <v>0</v>
      </c>
      <c r="N655" s="292">
        <f t="shared" si="1340"/>
        <v>0</v>
      </c>
      <c r="O655" s="292">
        <f t="shared" si="1340"/>
        <v>0</v>
      </c>
      <c r="P655" s="292">
        <f t="shared" si="1340"/>
        <v>0</v>
      </c>
      <c r="Q655" s="292">
        <f t="shared" si="1335"/>
        <v>0</v>
      </c>
      <c r="R655" s="292">
        <f t="shared" si="1335"/>
        <v>0</v>
      </c>
      <c r="S655" s="292">
        <f t="shared" si="1323"/>
        <v>1148</v>
      </c>
      <c r="T655" s="293">
        <f t="shared" si="1328"/>
        <v>687</v>
      </c>
      <c r="U655" s="290">
        <f t="shared" si="1310"/>
        <v>77.316593886462883</v>
      </c>
      <c r="V655" s="290">
        <f t="shared" si="1311"/>
        <v>66.924308588064051</v>
      </c>
      <c r="W655" s="290">
        <f t="shared" si="1312"/>
        <v>117.88791848617176</v>
      </c>
      <c r="X655" s="289">
        <f t="shared" si="1329"/>
        <v>707</v>
      </c>
      <c r="Y655" s="290">
        <f t="shared" si="1304"/>
        <v>59.18132956152759</v>
      </c>
      <c r="Z655" s="290">
        <f t="shared" si="1305"/>
        <v>33.763790664780764</v>
      </c>
      <c r="AA655" s="290">
        <f t="shared" si="1306"/>
        <v>128.12871287128712</v>
      </c>
      <c r="AB655" s="289">
        <f t="shared" si="1330"/>
        <v>109</v>
      </c>
      <c r="AC655" s="290">
        <f t="shared" si="1307"/>
        <v>60.791743119266066</v>
      </c>
      <c r="AD655" s="290">
        <f t="shared" si="1308"/>
        <v>52.366972477064223</v>
      </c>
      <c r="AE655" s="290">
        <f t="shared" si="1309"/>
        <v>107.95412844036697</v>
      </c>
      <c r="AF655" s="287">
        <f t="shared" si="1331"/>
        <v>161</v>
      </c>
      <c r="AG655" s="288">
        <f t="shared" si="1313"/>
        <v>133.30158730158701</v>
      </c>
      <c r="AH655" s="288">
        <f t="shared" si="1314"/>
        <v>189.11111111111111</v>
      </c>
      <c r="AI655" s="287">
        <f t="shared" si="1336"/>
        <v>126</v>
      </c>
      <c r="AJ655" s="284">
        <f t="shared" si="1336"/>
        <v>0</v>
      </c>
      <c r="AK655" s="284">
        <f t="shared" si="1336"/>
        <v>0</v>
      </c>
      <c r="AL655" s="284"/>
      <c r="AM655" s="284"/>
      <c r="AN655" s="284">
        <f t="shared" si="1337"/>
        <v>0</v>
      </c>
      <c r="AO655" s="284">
        <f t="shared" si="1337"/>
        <v>0</v>
      </c>
      <c r="AP655" s="291">
        <f t="shared" si="1341"/>
        <v>954</v>
      </c>
      <c r="AQ655" s="291">
        <f t="shared" si="1341"/>
        <v>1197</v>
      </c>
      <c r="AR655" s="292">
        <f t="shared" si="1338"/>
        <v>32</v>
      </c>
      <c r="AS655" s="292">
        <f t="shared" si="1338"/>
        <v>434</v>
      </c>
      <c r="AT655" s="292">
        <f t="shared" si="1338"/>
        <v>14</v>
      </c>
      <c r="AU655" s="292">
        <f t="shared" si="1338"/>
        <v>58</v>
      </c>
      <c r="AV655" s="286">
        <f t="shared" si="1338"/>
        <v>0</v>
      </c>
      <c r="AW655" s="286">
        <f t="shared" si="1338"/>
        <v>0</v>
      </c>
      <c r="AX655" s="286">
        <f t="shared" si="1338"/>
        <v>0</v>
      </c>
      <c r="AY655" s="286">
        <f t="shared" si="1338"/>
        <v>0</v>
      </c>
      <c r="AZ655" s="286">
        <f t="shared" si="1338"/>
        <v>0</v>
      </c>
      <c r="BA655" s="286">
        <f t="shared" si="1338"/>
        <v>0</v>
      </c>
      <c r="BB655" s="150"/>
      <c r="BC655" s="287">
        <f t="shared" si="1339"/>
        <v>16795.999999999964</v>
      </c>
      <c r="BD655" s="287">
        <f t="shared" si="1339"/>
        <v>23828</v>
      </c>
      <c r="BE655" s="333">
        <f t="shared" si="1339"/>
        <v>53116.5</v>
      </c>
      <c r="BF655" s="333">
        <f t="shared" si="1339"/>
        <v>45977</v>
      </c>
      <c r="BG655" s="333">
        <f t="shared" si="1339"/>
        <v>80989</v>
      </c>
      <c r="BH655" s="333">
        <f t="shared" si="1339"/>
        <v>41841.200000000004</v>
      </c>
      <c r="BI655" s="333">
        <f t="shared" si="1339"/>
        <v>23871</v>
      </c>
      <c r="BJ655" s="333">
        <f t="shared" si="1339"/>
        <v>90587</v>
      </c>
      <c r="BK655" s="333">
        <f t="shared" si="1339"/>
        <v>6626.3000000000011</v>
      </c>
      <c r="BL655" s="333">
        <f t="shared" si="1339"/>
        <v>5708</v>
      </c>
      <c r="BM655" s="333">
        <f t="shared" si="1339"/>
        <v>11767</v>
      </c>
      <c r="BN655" s="334">
        <f t="shared" si="1297"/>
        <v>3</v>
      </c>
      <c r="BO655" s="87">
        <f t="shared" si="1332"/>
        <v>2020</v>
      </c>
      <c r="BP655" s="87"/>
    </row>
    <row r="656" spans="1:68" s="35" customFormat="1" ht="10.5" customHeight="1" x14ac:dyDescent="0.2">
      <c r="A656" s="87" t="str">
        <f t="shared" si="1327"/>
        <v>2020-21E400000054</v>
      </c>
      <c r="B656" s="87" t="str">
        <f t="shared" si="1299"/>
        <v>Y59</v>
      </c>
      <c r="C656" s="87" t="str">
        <f t="shared" si="1300"/>
        <v>2020-21</v>
      </c>
      <c r="D656" s="35" t="s">
        <v>514</v>
      </c>
      <c r="E656" s="42"/>
      <c r="F656" s="86" t="str">
        <f t="shared" si="1333"/>
        <v>Y59</v>
      </c>
      <c r="G656" s="86" t="str">
        <f t="shared" si="1333"/>
        <v>E40000005</v>
      </c>
      <c r="H656" s="87" t="str">
        <f t="shared" si="1333"/>
        <v>South East</v>
      </c>
      <c r="I656" s="292">
        <f t="shared" si="1334"/>
        <v>441</v>
      </c>
      <c r="J656" s="292">
        <f t="shared" si="1334"/>
        <v>82</v>
      </c>
      <c r="K656" s="292">
        <f t="shared" si="1334"/>
        <v>51</v>
      </c>
      <c r="L656" s="292">
        <f t="shared" si="1334"/>
        <v>18</v>
      </c>
      <c r="M656" s="292">
        <f t="shared" si="1340"/>
        <v>0</v>
      </c>
      <c r="N656" s="292">
        <f t="shared" si="1340"/>
        <v>0</v>
      </c>
      <c r="O656" s="292">
        <f t="shared" si="1340"/>
        <v>0</v>
      </c>
      <c r="P656" s="292">
        <f t="shared" si="1340"/>
        <v>0</v>
      </c>
      <c r="Q656" s="292">
        <f t="shared" si="1335"/>
        <v>122</v>
      </c>
      <c r="R656" s="292">
        <f t="shared" si="1335"/>
        <v>89</v>
      </c>
      <c r="S656" s="292">
        <f t="shared" si="1323"/>
        <v>1347</v>
      </c>
      <c r="T656" s="293">
        <f t="shared" si="1328"/>
        <v>643</v>
      </c>
      <c r="U656" s="290">
        <f t="shared" si="1310"/>
        <v>74.019129082426133</v>
      </c>
      <c r="V656" s="290">
        <f t="shared" si="1311"/>
        <v>66.099533437014003</v>
      </c>
      <c r="W656" s="290">
        <f t="shared" si="1312"/>
        <v>111.88180404354588</v>
      </c>
      <c r="X656" s="289">
        <f t="shared" si="1329"/>
        <v>652</v>
      </c>
      <c r="Y656" s="290">
        <f t="shared" ref="Y656:Y687" si="1342">IFERROR(BH656/X656,"-")</f>
        <v>65.725920245398768</v>
      </c>
      <c r="Z656" s="290">
        <f t="shared" ref="Z656:Z687" si="1343">IFERROR(BI656/X656,"-")</f>
        <v>39.29754601226994</v>
      </c>
      <c r="AA656" s="290">
        <f t="shared" ref="AA656:AA687" si="1344">IFERROR(BJ656/X656,"-")</f>
        <v>140.50613496932516</v>
      </c>
      <c r="AB656" s="289">
        <f t="shared" si="1330"/>
        <v>97</v>
      </c>
      <c r="AC656" s="290">
        <f t="shared" ref="AC656:AC687" si="1345">IFERROR(BK656/AB656,"-")</f>
        <v>59.079381443298971</v>
      </c>
      <c r="AD656" s="290">
        <f t="shared" ref="AD656:AD687" si="1346">IFERROR(BL656/AB656,"-")</f>
        <v>51.03092783505155</v>
      </c>
      <c r="AE656" s="290">
        <f t="shared" ref="AE656:AE687" si="1347">IFERROR(BM656/AB656,"-")</f>
        <v>94.453608247422679</v>
      </c>
      <c r="AF656" s="287">
        <f t="shared" si="1331"/>
        <v>188</v>
      </c>
      <c r="AG656" s="288">
        <f t="shared" si="1313"/>
        <v>134.00617283950643</v>
      </c>
      <c r="AH656" s="288">
        <f t="shared" si="1314"/>
        <v>179.44567901234566</v>
      </c>
      <c r="AI656" s="287">
        <f t="shared" si="1336"/>
        <v>162</v>
      </c>
      <c r="AJ656" s="284">
        <f t="shared" si="1336"/>
        <v>151</v>
      </c>
      <c r="AK656" s="284">
        <f t="shared" si="1336"/>
        <v>224</v>
      </c>
      <c r="AL656" s="284"/>
      <c r="AM656" s="284"/>
      <c r="AN656" s="284">
        <f t="shared" si="1337"/>
        <v>0</v>
      </c>
      <c r="AO656" s="284">
        <f t="shared" si="1337"/>
        <v>0</v>
      </c>
      <c r="AP656" s="291">
        <f t="shared" si="1341"/>
        <v>0</v>
      </c>
      <c r="AQ656" s="291">
        <f t="shared" si="1341"/>
        <v>0</v>
      </c>
      <c r="AR656" s="292">
        <f t="shared" si="1338"/>
        <v>36</v>
      </c>
      <c r="AS656" s="292">
        <f t="shared" si="1338"/>
        <v>435</v>
      </c>
      <c r="AT656" s="292">
        <f t="shared" si="1338"/>
        <v>7</v>
      </c>
      <c r="AU656" s="292">
        <f t="shared" si="1338"/>
        <v>49</v>
      </c>
      <c r="AV656" s="286">
        <f t="shared" si="1338"/>
        <v>0</v>
      </c>
      <c r="AW656" s="286">
        <f t="shared" si="1338"/>
        <v>0</v>
      </c>
      <c r="AX656" s="286">
        <f t="shared" si="1338"/>
        <v>0</v>
      </c>
      <c r="AY656" s="286">
        <f t="shared" si="1338"/>
        <v>0</v>
      </c>
      <c r="AZ656" s="286">
        <f t="shared" si="1338"/>
        <v>0</v>
      </c>
      <c r="BA656" s="286">
        <f t="shared" si="1338"/>
        <v>0</v>
      </c>
      <c r="BB656" s="150"/>
      <c r="BC656" s="287">
        <f t="shared" si="1339"/>
        <v>21709.000000000044</v>
      </c>
      <c r="BD656" s="287">
        <f t="shared" si="1339"/>
        <v>29070.199999999997</v>
      </c>
      <c r="BE656" s="333">
        <f t="shared" si="1339"/>
        <v>47594.3</v>
      </c>
      <c r="BF656" s="333">
        <f t="shared" si="1339"/>
        <v>42502</v>
      </c>
      <c r="BG656" s="333">
        <f t="shared" si="1339"/>
        <v>71940</v>
      </c>
      <c r="BH656" s="333">
        <f t="shared" si="1339"/>
        <v>42853.299999999996</v>
      </c>
      <c r="BI656" s="333">
        <f t="shared" si="1339"/>
        <v>25622</v>
      </c>
      <c r="BJ656" s="333">
        <f t="shared" si="1339"/>
        <v>91610</v>
      </c>
      <c r="BK656" s="333">
        <f t="shared" si="1339"/>
        <v>5730.7</v>
      </c>
      <c r="BL656" s="333">
        <f t="shared" si="1339"/>
        <v>4950</v>
      </c>
      <c r="BM656" s="333">
        <f t="shared" si="1339"/>
        <v>9162</v>
      </c>
      <c r="BN656" s="334">
        <f t="shared" si="1297"/>
        <v>4</v>
      </c>
      <c r="BO656" s="87">
        <f t="shared" si="1332"/>
        <v>2020</v>
      </c>
      <c r="BP656" s="87"/>
    </row>
    <row r="657" spans="1:68" s="35" customFormat="1" ht="10.5" customHeight="1" x14ac:dyDescent="0.2">
      <c r="A657" s="87" t="str">
        <f t="shared" si="1327"/>
        <v>2020-21E400000055</v>
      </c>
      <c r="B657" s="87" t="str">
        <f t="shared" si="1299"/>
        <v>Y59</v>
      </c>
      <c r="C657" s="87" t="str">
        <f t="shared" si="1300"/>
        <v>2020-21</v>
      </c>
      <c r="D657" s="35" t="s">
        <v>516</v>
      </c>
      <c r="E657" s="42"/>
      <c r="F657" s="86" t="str">
        <f t="shared" si="1333"/>
        <v>Y59</v>
      </c>
      <c r="G657" s="86" t="str">
        <f t="shared" si="1333"/>
        <v>E40000005</v>
      </c>
      <c r="H657" s="87" t="str">
        <f t="shared" si="1333"/>
        <v>South East</v>
      </c>
      <c r="I657" s="292">
        <f t="shared" si="1334"/>
        <v>394</v>
      </c>
      <c r="J657" s="292">
        <f t="shared" si="1334"/>
        <v>88</v>
      </c>
      <c r="K657" s="292">
        <f t="shared" si="1334"/>
        <v>58</v>
      </c>
      <c r="L657" s="292">
        <f t="shared" si="1334"/>
        <v>25</v>
      </c>
      <c r="M657" s="292">
        <f t="shared" si="1340"/>
        <v>0</v>
      </c>
      <c r="N657" s="292">
        <f t="shared" si="1340"/>
        <v>0</v>
      </c>
      <c r="O657" s="292">
        <f t="shared" si="1340"/>
        <v>0</v>
      </c>
      <c r="P657" s="292">
        <f t="shared" si="1340"/>
        <v>0</v>
      </c>
      <c r="Q657" s="292">
        <f t="shared" si="1335"/>
        <v>0</v>
      </c>
      <c r="R657" s="292">
        <f t="shared" si="1335"/>
        <v>0</v>
      </c>
      <c r="S657" s="292">
        <f t="shared" si="1323"/>
        <v>1032</v>
      </c>
      <c r="T657" s="293">
        <f t="shared" si="1328"/>
        <v>582</v>
      </c>
      <c r="U657" s="290">
        <f t="shared" si="1310"/>
        <v>74.282817869415823</v>
      </c>
      <c r="V657" s="290">
        <f t="shared" si="1311"/>
        <v>66.998281786941575</v>
      </c>
      <c r="W657" s="290">
        <f t="shared" si="1312"/>
        <v>106.90721649484536</v>
      </c>
      <c r="X657" s="289">
        <f t="shared" si="1329"/>
        <v>603</v>
      </c>
      <c r="Y657" s="290">
        <f t="shared" si="1342"/>
        <v>67.288059701492543</v>
      </c>
      <c r="Z657" s="290">
        <f t="shared" si="1343"/>
        <v>39.205638474295192</v>
      </c>
      <c r="AA657" s="290">
        <f t="shared" si="1344"/>
        <v>145.70480928689884</v>
      </c>
      <c r="AB657" s="289">
        <f t="shared" si="1330"/>
        <v>86</v>
      </c>
      <c r="AC657" s="290">
        <f t="shared" si="1345"/>
        <v>54.825581395348834</v>
      </c>
      <c r="AD657" s="290">
        <f t="shared" si="1346"/>
        <v>48.267441860465119</v>
      </c>
      <c r="AE657" s="290">
        <f t="shared" si="1347"/>
        <v>86.627906976744185</v>
      </c>
      <c r="AF657" s="287">
        <f t="shared" si="1331"/>
        <v>243</v>
      </c>
      <c r="AG657" s="288">
        <f t="shared" si="1313"/>
        <v>134.25742574257464</v>
      </c>
      <c r="AH657" s="288">
        <f t="shared" si="1314"/>
        <v>182.23762376237624</v>
      </c>
      <c r="AI657" s="287">
        <f t="shared" si="1336"/>
        <v>202</v>
      </c>
      <c r="AJ657" s="284">
        <f t="shared" si="1336"/>
        <v>0</v>
      </c>
      <c r="AK657" s="284">
        <f t="shared" si="1336"/>
        <v>0</v>
      </c>
      <c r="AL657" s="284"/>
      <c r="AM657" s="284"/>
      <c r="AN657" s="284">
        <f t="shared" si="1337"/>
        <v>1800</v>
      </c>
      <c r="AO657" s="284">
        <f t="shared" si="1337"/>
        <v>1856</v>
      </c>
      <c r="AP657" s="291">
        <f t="shared" si="1341"/>
        <v>0</v>
      </c>
      <c r="AQ657" s="291">
        <f t="shared" si="1341"/>
        <v>0</v>
      </c>
      <c r="AR657" s="292">
        <f t="shared" si="1338"/>
        <v>37</v>
      </c>
      <c r="AS657" s="292">
        <f t="shared" si="1338"/>
        <v>391</v>
      </c>
      <c r="AT657" s="292">
        <f t="shared" si="1338"/>
        <v>15</v>
      </c>
      <c r="AU657" s="292">
        <f t="shared" si="1338"/>
        <v>56</v>
      </c>
      <c r="AV657" s="286">
        <f t="shared" si="1338"/>
        <v>0</v>
      </c>
      <c r="AW657" s="286">
        <f t="shared" si="1338"/>
        <v>0</v>
      </c>
      <c r="AX657" s="286">
        <f t="shared" si="1338"/>
        <v>0</v>
      </c>
      <c r="AY657" s="286">
        <f t="shared" si="1338"/>
        <v>0</v>
      </c>
      <c r="AZ657" s="286">
        <f t="shared" si="1338"/>
        <v>0</v>
      </c>
      <c r="BA657" s="286">
        <f t="shared" si="1338"/>
        <v>0</v>
      </c>
      <c r="BB657" s="150"/>
      <c r="BC657" s="287">
        <f t="shared" si="1339"/>
        <v>27120.000000000076</v>
      </c>
      <c r="BD657" s="287">
        <f t="shared" si="1339"/>
        <v>36812</v>
      </c>
      <c r="BE657" s="333">
        <f t="shared" si="1339"/>
        <v>43232.600000000006</v>
      </c>
      <c r="BF657" s="333">
        <f t="shared" si="1339"/>
        <v>38993</v>
      </c>
      <c r="BG657" s="333">
        <f t="shared" si="1339"/>
        <v>62220</v>
      </c>
      <c r="BH657" s="333">
        <f t="shared" si="1339"/>
        <v>40574.700000000004</v>
      </c>
      <c r="BI657" s="333">
        <f t="shared" si="1339"/>
        <v>23641</v>
      </c>
      <c r="BJ657" s="333">
        <f t="shared" si="1339"/>
        <v>87860</v>
      </c>
      <c r="BK657" s="333">
        <f t="shared" si="1339"/>
        <v>4715</v>
      </c>
      <c r="BL657" s="333">
        <f t="shared" si="1339"/>
        <v>4151</v>
      </c>
      <c r="BM657" s="333">
        <f t="shared" si="1339"/>
        <v>7450</v>
      </c>
      <c r="BN657" s="334">
        <f t="shared" si="1297"/>
        <v>5</v>
      </c>
      <c r="BO657" s="87">
        <f t="shared" si="1332"/>
        <v>2020</v>
      </c>
      <c r="BP657" s="87"/>
    </row>
    <row r="658" spans="1:68" s="35" customFormat="1" ht="10.5" customHeight="1" x14ac:dyDescent="0.2">
      <c r="A658" s="87" t="str">
        <f t="shared" si="1327"/>
        <v>2020-21E400000056</v>
      </c>
      <c r="B658" s="87" t="str">
        <f t="shared" si="1299"/>
        <v>Y59</v>
      </c>
      <c r="C658" s="87" t="str">
        <f t="shared" si="1300"/>
        <v>2020-21</v>
      </c>
      <c r="D658" s="35" t="s">
        <v>517</v>
      </c>
      <c r="E658" s="42"/>
      <c r="F658" s="86" t="str">
        <f t="shared" si="1333"/>
        <v>Y59</v>
      </c>
      <c r="G658" s="86" t="str">
        <f t="shared" si="1333"/>
        <v>E40000005</v>
      </c>
      <c r="H658" s="87" t="str">
        <f t="shared" si="1333"/>
        <v>South East</v>
      </c>
      <c r="I658" s="292">
        <f t="shared" si="1334"/>
        <v>395</v>
      </c>
      <c r="J658" s="292">
        <f t="shared" si="1334"/>
        <v>99</v>
      </c>
      <c r="K658" s="292">
        <f t="shared" si="1334"/>
        <v>69</v>
      </c>
      <c r="L658" s="292">
        <f t="shared" si="1334"/>
        <v>34</v>
      </c>
      <c r="M658" s="292">
        <f t="shared" si="1340"/>
        <v>0</v>
      </c>
      <c r="N658" s="292">
        <f t="shared" si="1340"/>
        <v>0</v>
      </c>
      <c r="O658" s="292">
        <f t="shared" si="1340"/>
        <v>0</v>
      </c>
      <c r="P658" s="292">
        <f t="shared" si="1340"/>
        <v>0</v>
      </c>
      <c r="Q658" s="292">
        <f t="shared" si="1335"/>
        <v>0</v>
      </c>
      <c r="R658" s="292">
        <f t="shared" si="1335"/>
        <v>0</v>
      </c>
      <c r="S658" s="292">
        <f t="shared" si="1323"/>
        <v>947</v>
      </c>
      <c r="T658" s="293">
        <f t="shared" si="1328"/>
        <v>700</v>
      </c>
      <c r="U658" s="290">
        <f t="shared" si="1310"/>
        <v>76.773571428571429</v>
      </c>
      <c r="V658" s="290">
        <f t="shared" si="1311"/>
        <v>69.035714285714292</v>
      </c>
      <c r="W658" s="290">
        <f t="shared" si="1312"/>
        <v>114.84285714285714</v>
      </c>
      <c r="X658" s="289">
        <f t="shared" si="1329"/>
        <v>720</v>
      </c>
      <c r="Y658" s="290">
        <f t="shared" si="1342"/>
        <v>68.899444444444455</v>
      </c>
      <c r="Z658" s="290">
        <f t="shared" si="1343"/>
        <v>38.343055555555559</v>
      </c>
      <c r="AA658" s="290">
        <f t="shared" si="1344"/>
        <v>156.84444444444443</v>
      </c>
      <c r="AB658" s="289">
        <f t="shared" si="1330"/>
        <v>105</v>
      </c>
      <c r="AC658" s="290">
        <f t="shared" si="1345"/>
        <v>57.859999999999992</v>
      </c>
      <c r="AD658" s="290">
        <f t="shared" si="1346"/>
        <v>49.2</v>
      </c>
      <c r="AE658" s="290">
        <f t="shared" si="1347"/>
        <v>96</v>
      </c>
      <c r="AF658" s="287">
        <f t="shared" si="1331"/>
        <v>209</v>
      </c>
      <c r="AG658" s="288">
        <f t="shared" si="1313"/>
        <v>125.11428571428576</v>
      </c>
      <c r="AH658" s="288">
        <f t="shared" si="1314"/>
        <v>179.08</v>
      </c>
      <c r="AI658" s="287">
        <f t="shared" si="1336"/>
        <v>175</v>
      </c>
      <c r="AJ658" s="284">
        <f t="shared" si="1336"/>
        <v>0</v>
      </c>
      <c r="AK658" s="284">
        <f t="shared" si="1336"/>
        <v>0</v>
      </c>
      <c r="AL658" s="284"/>
      <c r="AM658" s="284"/>
      <c r="AN658" s="284">
        <f t="shared" si="1337"/>
        <v>0</v>
      </c>
      <c r="AO658" s="284">
        <f t="shared" si="1337"/>
        <v>0</v>
      </c>
      <c r="AP658" s="291">
        <f t="shared" si="1341"/>
        <v>638</v>
      </c>
      <c r="AQ658" s="291">
        <f t="shared" si="1341"/>
        <v>832</v>
      </c>
      <c r="AR658" s="292">
        <f t="shared" ref="AR658:BA667" si="1348">SUMIFS(AR$729:AR$10135, $BN$729:$BN$10135, $BN658,$BO$729:$BO$10135, $BO658, $B$729:$B$10135, $B658)</f>
        <v>41</v>
      </c>
      <c r="AS658" s="292">
        <f t="shared" si="1348"/>
        <v>390</v>
      </c>
      <c r="AT658" s="292">
        <f t="shared" si="1348"/>
        <v>19</v>
      </c>
      <c r="AU658" s="292">
        <f t="shared" si="1348"/>
        <v>66</v>
      </c>
      <c r="AV658" s="286">
        <f t="shared" si="1348"/>
        <v>0</v>
      </c>
      <c r="AW658" s="286">
        <f t="shared" si="1348"/>
        <v>0</v>
      </c>
      <c r="AX658" s="286">
        <f t="shared" si="1348"/>
        <v>0</v>
      </c>
      <c r="AY658" s="286">
        <f t="shared" si="1348"/>
        <v>0</v>
      </c>
      <c r="AZ658" s="286">
        <f t="shared" si="1348"/>
        <v>0</v>
      </c>
      <c r="BA658" s="286">
        <f t="shared" si="1348"/>
        <v>0</v>
      </c>
      <c r="BB658" s="150"/>
      <c r="BC658" s="287">
        <f t="shared" ref="BC658:BM667" si="1349">SUMIFS(BC$729:BC$10135, $BN$729:$BN$10135, $BN658,$BO$729:$BO$10135, $BO658, $B$729:$B$10135, $B658)</f>
        <v>21895.000000000007</v>
      </c>
      <c r="BD658" s="287">
        <f t="shared" si="1349"/>
        <v>31339</v>
      </c>
      <c r="BE658" s="333">
        <f t="shared" si="1349"/>
        <v>53741.5</v>
      </c>
      <c r="BF658" s="333">
        <f t="shared" si="1349"/>
        <v>48325</v>
      </c>
      <c r="BG658" s="333">
        <f t="shared" si="1349"/>
        <v>80390</v>
      </c>
      <c r="BH658" s="333">
        <f t="shared" si="1349"/>
        <v>49607.600000000006</v>
      </c>
      <c r="BI658" s="333">
        <f t="shared" si="1349"/>
        <v>27607</v>
      </c>
      <c r="BJ658" s="333">
        <f t="shared" si="1349"/>
        <v>112928</v>
      </c>
      <c r="BK658" s="333">
        <f t="shared" si="1349"/>
        <v>6075.2999999999993</v>
      </c>
      <c r="BL658" s="333">
        <f t="shared" si="1349"/>
        <v>5166</v>
      </c>
      <c r="BM658" s="333">
        <f t="shared" si="1349"/>
        <v>10080</v>
      </c>
      <c r="BN658" s="334">
        <f t="shared" si="1297"/>
        <v>6</v>
      </c>
      <c r="BO658" s="87">
        <f t="shared" si="1332"/>
        <v>2020</v>
      </c>
      <c r="BP658" s="87"/>
    </row>
    <row r="659" spans="1:68" s="35" customFormat="1" ht="10.5" customHeight="1" x14ac:dyDescent="0.2">
      <c r="A659" s="87" t="str">
        <f t="shared" si="1327"/>
        <v>2020-21E400000057</v>
      </c>
      <c r="B659" s="87" t="str">
        <f t="shared" si="1299"/>
        <v>Y59</v>
      </c>
      <c r="C659" s="87" t="str">
        <f t="shared" si="1300"/>
        <v>2020-21</v>
      </c>
      <c r="D659" s="35" t="s">
        <v>518</v>
      </c>
      <c r="E659" s="42"/>
      <c r="F659" s="86" t="str">
        <f t="shared" si="1333"/>
        <v>Y59</v>
      </c>
      <c r="G659" s="86" t="str">
        <f t="shared" si="1333"/>
        <v>E40000005</v>
      </c>
      <c r="H659" s="87" t="str">
        <f t="shared" si="1333"/>
        <v>South East</v>
      </c>
      <c r="I659" s="292">
        <f t="shared" si="1334"/>
        <v>413</v>
      </c>
      <c r="J659" s="292">
        <f t="shared" si="1334"/>
        <v>84</v>
      </c>
      <c r="K659" s="292">
        <f t="shared" si="1334"/>
        <v>78</v>
      </c>
      <c r="L659" s="292">
        <f t="shared" si="1334"/>
        <v>30</v>
      </c>
      <c r="M659" s="292">
        <f t="shared" si="1340"/>
        <v>0</v>
      </c>
      <c r="N659" s="292">
        <f t="shared" si="1340"/>
        <v>0</v>
      </c>
      <c r="O659" s="292">
        <f t="shared" si="1340"/>
        <v>0</v>
      </c>
      <c r="P659" s="292">
        <f t="shared" si="1340"/>
        <v>0</v>
      </c>
      <c r="Q659" s="292">
        <f t="shared" si="1335"/>
        <v>140</v>
      </c>
      <c r="R659" s="292">
        <f t="shared" si="1335"/>
        <v>100</v>
      </c>
      <c r="S659" s="292">
        <f t="shared" si="1323"/>
        <v>987</v>
      </c>
      <c r="T659" s="293">
        <f t="shared" si="1328"/>
        <v>795</v>
      </c>
      <c r="U659" s="290">
        <f t="shared" ref="U659:U690" si="1350">BE659/T659</f>
        <v>77.740880503144652</v>
      </c>
      <c r="V659" s="290">
        <f t="shared" ref="V659:V690" si="1351">BF659/T659</f>
        <v>68.31320754716981</v>
      </c>
      <c r="W659" s="290">
        <f t="shared" ref="W659:W690" si="1352">BG659/T659</f>
        <v>116.91194968553459</v>
      </c>
      <c r="X659" s="289">
        <f t="shared" si="1329"/>
        <v>820</v>
      </c>
      <c r="Y659" s="290">
        <f t="shared" si="1342"/>
        <v>65.402926829268281</v>
      </c>
      <c r="Z659" s="290">
        <f t="shared" si="1343"/>
        <v>36.328048780487805</v>
      </c>
      <c r="AA659" s="290">
        <f t="shared" si="1344"/>
        <v>155.54756097560977</v>
      </c>
      <c r="AB659" s="289">
        <f t="shared" si="1330"/>
        <v>103</v>
      </c>
      <c r="AC659" s="290">
        <f t="shared" si="1345"/>
        <v>53.084466019417484</v>
      </c>
      <c r="AD659" s="290">
        <f t="shared" si="1346"/>
        <v>49.757281553398059</v>
      </c>
      <c r="AE659" s="290">
        <f t="shared" si="1347"/>
        <v>84.669902912621353</v>
      </c>
      <c r="AF659" s="287">
        <f t="shared" si="1331"/>
        <v>225</v>
      </c>
      <c r="AG659" s="288">
        <f t="shared" ref="AG659:AG690" si="1353">BC659/AI659</f>
        <v>130.15228426395936</v>
      </c>
      <c r="AH659" s="288">
        <f t="shared" ref="AH659:AH690" si="1354">BD659/AI659</f>
        <v>183.6730964467005</v>
      </c>
      <c r="AI659" s="287">
        <f t="shared" si="1336"/>
        <v>197</v>
      </c>
      <c r="AJ659" s="284">
        <f t="shared" si="1336"/>
        <v>143</v>
      </c>
      <c r="AK659" s="284">
        <f t="shared" si="1336"/>
        <v>206</v>
      </c>
      <c r="AL659" s="284"/>
      <c r="AM659" s="284"/>
      <c r="AN659" s="284">
        <f t="shared" si="1337"/>
        <v>0</v>
      </c>
      <c r="AO659" s="284">
        <f t="shared" si="1337"/>
        <v>0</v>
      </c>
      <c r="AP659" s="291">
        <f t="shared" si="1341"/>
        <v>0</v>
      </c>
      <c r="AQ659" s="291">
        <f t="shared" si="1341"/>
        <v>0</v>
      </c>
      <c r="AR659" s="292">
        <f t="shared" si="1348"/>
        <v>24</v>
      </c>
      <c r="AS659" s="292">
        <f t="shared" si="1348"/>
        <v>408</v>
      </c>
      <c r="AT659" s="292">
        <f t="shared" si="1348"/>
        <v>13</v>
      </c>
      <c r="AU659" s="292">
        <f t="shared" si="1348"/>
        <v>75</v>
      </c>
      <c r="AV659" s="286">
        <f t="shared" si="1348"/>
        <v>0</v>
      </c>
      <c r="AW659" s="286">
        <f t="shared" si="1348"/>
        <v>0</v>
      </c>
      <c r="AX659" s="286">
        <f t="shared" si="1348"/>
        <v>0</v>
      </c>
      <c r="AY659" s="286">
        <f t="shared" si="1348"/>
        <v>0</v>
      </c>
      <c r="AZ659" s="286">
        <f t="shared" si="1348"/>
        <v>0</v>
      </c>
      <c r="BA659" s="286">
        <f t="shared" si="1348"/>
        <v>0</v>
      </c>
      <c r="BB659" s="150"/>
      <c r="BC659" s="287">
        <f t="shared" si="1349"/>
        <v>25639.999999999993</v>
      </c>
      <c r="BD659" s="287">
        <f t="shared" si="1349"/>
        <v>36183.599999999999</v>
      </c>
      <c r="BE659" s="333">
        <f t="shared" si="1349"/>
        <v>61804</v>
      </c>
      <c r="BF659" s="333">
        <f t="shared" si="1349"/>
        <v>54309</v>
      </c>
      <c r="BG659" s="333">
        <f t="shared" si="1349"/>
        <v>92945</v>
      </c>
      <c r="BH659" s="333">
        <f t="shared" si="1349"/>
        <v>53630.399999999994</v>
      </c>
      <c r="BI659" s="333">
        <f t="shared" si="1349"/>
        <v>29789</v>
      </c>
      <c r="BJ659" s="333">
        <f t="shared" si="1349"/>
        <v>127549</v>
      </c>
      <c r="BK659" s="333">
        <f t="shared" si="1349"/>
        <v>5467.7000000000007</v>
      </c>
      <c r="BL659" s="333">
        <f t="shared" si="1349"/>
        <v>5125</v>
      </c>
      <c r="BM659" s="333">
        <f t="shared" si="1349"/>
        <v>8721</v>
      </c>
      <c r="BN659" s="334">
        <f t="shared" si="1297"/>
        <v>7</v>
      </c>
      <c r="BO659" s="87">
        <f t="shared" si="1332"/>
        <v>2020</v>
      </c>
      <c r="BP659" s="87"/>
    </row>
    <row r="660" spans="1:68" s="35" customFormat="1" ht="10.5" customHeight="1" x14ac:dyDescent="0.2">
      <c r="A660" s="87" t="str">
        <f t="shared" si="1327"/>
        <v>2020-21E400000058</v>
      </c>
      <c r="B660" s="87" t="str">
        <f t="shared" si="1299"/>
        <v>Y59</v>
      </c>
      <c r="C660" s="87" t="str">
        <f t="shared" si="1300"/>
        <v>2020-21</v>
      </c>
      <c r="D660" s="35" t="s">
        <v>519</v>
      </c>
      <c r="E660" s="42"/>
      <c r="F660" s="86" t="str">
        <f t="shared" si="1333"/>
        <v>Y59</v>
      </c>
      <c r="G660" s="86" t="str">
        <f t="shared" si="1333"/>
        <v>E40000005</v>
      </c>
      <c r="H660" s="87" t="str">
        <f t="shared" si="1333"/>
        <v>South East</v>
      </c>
      <c r="I660" s="292">
        <f t="shared" si="1334"/>
        <v>445</v>
      </c>
      <c r="J660" s="292">
        <f t="shared" si="1334"/>
        <v>114</v>
      </c>
      <c r="K660" s="292">
        <f t="shared" si="1334"/>
        <v>86</v>
      </c>
      <c r="L660" s="292">
        <f t="shared" si="1334"/>
        <v>42</v>
      </c>
      <c r="M660" s="292">
        <f t="shared" si="1340"/>
        <v>0</v>
      </c>
      <c r="N660" s="292">
        <f t="shared" si="1340"/>
        <v>0</v>
      </c>
      <c r="O660" s="292">
        <f t="shared" si="1340"/>
        <v>0</v>
      </c>
      <c r="P660" s="292">
        <f t="shared" si="1340"/>
        <v>0</v>
      </c>
      <c r="Q660" s="292">
        <f t="shared" si="1335"/>
        <v>0</v>
      </c>
      <c r="R660" s="292">
        <f t="shared" si="1335"/>
        <v>0</v>
      </c>
      <c r="S660" s="292">
        <f t="shared" si="1323"/>
        <v>1078</v>
      </c>
      <c r="T660" s="293">
        <f t="shared" si="1328"/>
        <v>789</v>
      </c>
      <c r="U660" s="290">
        <f t="shared" si="1350"/>
        <v>79.929784537389096</v>
      </c>
      <c r="V660" s="290">
        <f t="shared" si="1351"/>
        <v>68.627376425855516</v>
      </c>
      <c r="W660" s="290">
        <f t="shared" si="1352"/>
        <v>122.02408111533587</v>
      </c>
      <c r="X660" s="289">
        <f t="shared" si="1329"/>
        <v>803</v>
      </c>
      <c r="Y660" s="290">
        <f t="shared" si="1342"/>
        <v>77.39252801992528</v>
      </c>
      <c r="Z660" s="290">
        <f t="shared" si="1343"/>
        <v>37.069738480697382</v>
      </c>
      <c r="AA660" s="290">
        <f t="shared" si="1344"/>
        <v>186.05230386052304</v>
      </c>
      <c r="AB660" s="289">
        <f t="shared" si="1330"/>
        <v>122</v>
      </c>
      <c r="AC660" s="290">
        <f t="shared" si="1345"/>
        <v>62.050000000000004</v>
      </c>
      <c r="AD660" s="290">
        <f t="shared" si="1346"/>
        <v>56.5</v>
      </c>
      <c r="AE660" s="290">
        <f t="shared" si="1347"/>
        <v>96.5</v>
      </c>
      <c r="AF660" s="287">
        <f t="shared" si="1331"/>
        <v>237</v>
      </c>
      <c r="AG660" s="288">
        <f t="shared" si="1353"/>
        <v>139.92424242424218</v>
      </c>
      <c r="AH660" s="288">
        <f t="shared" si="1354"/>
        <v>179.21616161616163</v>
      </c>
      <c r="AI660" s="287">
        <f t="shared" si="1336"/>
        <v>198</v>
      </c>
      <c r="AJ660" s="284">
        <f t="shared" si="1336"/>
        <v>0</v>
      </c>
      <c r="AK660" s="284">
        <f t="shared" si="1336"/>
        <v>0</v>
      </c>
      <c r="AL660" s="284"/>
      <c r="AM660" s="284"/>
      <c r="AN660" s="284">
        <f t="shared" si="1337"/>
        <v>2011</v>
      </c>
      <c r="AO660" s="284">
        <f t="shared" si="1337"/>
        <v>2057</v>
      </c>
      <c r="AP660" s="291">
        <f t="shared" si="1341"/>
        <v>0</v>
      </c>
      <c r="AQ660" s="291">
        <f t="shared" si="1341"/>
        <v>0</v>
      </c>
      <c r="AR660" s="292">
        <f t="shared" si="1348"/>
        <v>42</v>
      </c>
      <c r="AS660" s="292">
        <f t="shared" si="1348"/>
        <v>435</v>
      </c>
      <c r="AT660" s="292">
        <f t="shared" si="1348"/>
        <v>19</v>
      </c>
      <c r="AU660" s="292">
        <f t="shared" si="1348"/>
        <v>83</v>
      </c>
      <c r="AV660" s="286">
        <f t="shared" si="1348"/>
        <v>0</v>
      </c>
      <c r="AW660" s="286">
        <f t="shared" si="1348"/>
        <v>0</v>
      </c>
      <c r="AX660" s="286">
        <f t="shared" si="1348"/>
        <v>0</v>
      </c>
      <c r="AY660" s="286">
        <f t="shared" si="1348"/>
        <v>0</v>
      </c>
      <c r="AZ660" s="286">
        <f t="shared" si="1348"/>
        <v>0</v>
      </c>
      <c r="BA660" s="286">
        <f t="shared" si="1348"/>
        <v>0</v>
      </c>
      <c r="BB660" s="150"/>
      <c r="BC660" s="287">
        <f t="shared" si="1349"/>
        <v>27704.999999999949</v>
      </c>
      <c r="BD660" s="287">
        <f t="shared" si="1349"/>
        <v>35484.800000000003</v>
      </c>
      <c r="BE660" s="333">
        <f t="shared" si="1349"/>
        <v>63064.6</v>
      </c>
      <c r="BF660" s="333">
        <f t="shared" si="1349"/>
        <v>54147</v>
      </c>
      <c r="BG660" s="333">
        <f t="shared" si="1349"/>
        <v>96277</v>
      </c>
      <c r="BH660" s="333">
        <f t="shared" si="1349"/>
        <v>62146.2</v>
      </c>
      <c r="BI660" s="333">
        <f t="shared" si="1349"/>
        <v>29767</v>
      </c>
      <c r="BJ660" s="333">
        <f t="shared" si="1349"/>
        <v>149400</v>
      </c>
      <c r="BK660" s="333">
        <f t="shared" si="1349"/>
        <v>7570.1</v>
      </c>
      <c r="BL660" s="333">
        <f t="shared" si="1349"/>
        <v>6893</v>
      </c>
      <c r="BM660" s="333">
        <f t="shared" si="1349"/>
        <v>11773</v>
      </c>
      <c r="BN660" s="334">
        <f t="shared" si="1297"/>
        <v>8</v>
      </c>
      <c r="BO660" s="87">
        <f t="shared" si="1332"/>
        <v>2020</v>
      </c>
      <c r="BP660" s="87"/>
    </row>
    <row r="661" spans="1:68" s="35" customFormat="1" ht="10.5" customHeight="1" x14ac:dyDescent="0.2">
      <c r="A661" s="87" t="str">
        <f t="shared" si="1327"/>
        <v>2020-21E400000059</v>
      </c>
      <c r="B661" s="87" t="str">
        <f t="shared" si="1299"/>
        <v>Y59</v>
      </c>
      <c r="C661" s="87" t="str">
        <f t="shared" si="1300"/>
        <v>2020-21</v>
      </c>
      <c r="D661" s="35" t="s">
        <v>520</v>
      </c>
      <c r="E661" s="42"/>
      <c r="F661" s="86" t="str">
        <f t="shared" si="1333"/>
        <v>Y59</v>
      </c>
      <c r="G661" s="86" t="str">
        <f t="shared" si="1333"/>
        <v>E40000005</v>
      </c>
      <c r="H661" s="87" t="str">
        <f t="shared" si="1333"/>
        <v>South East</v>
      </c>
      <c r="I661" s="292">
        <f t="shared" si="1334"/>
        <v>407</v>
      </c>
      <c r="J661" s="292">
        <f t="shared" si="1334"/>
        <v>112</v>
      </c>
      <c r="K661" s="292">
        <f t="shared" si="1334"/>
        <v>58</v>
      </c>
      <c r="L661" s="292">
        <f t="shared" si="1334"/>
        <v>28</v>
      </c>
      <c r="M661" s="292">
        <f t="shared" si="1340"/>
        <v>0</v>
      </c>
      <c r="N661" s="292">
        <f t="shared" si="1340"/>
        <v>0</v>
      </c>
      <c r="O661" s="292">
        <f t="shared" si="1340"/>
        <v>0</v>
      </c>
      <c r="P661" s="292">
        <f t="shared" si="1340"/>
        <v>0</v>
      </c>
      <c r="Q661" s="292">
        <f t="shared" si="1335"/>
        <v>0</v>
      </c>
      <c r="R661" s="292">
        <f t="shared" si="1335"/>
        <v>0</v>
      </c>
      <c r="S661" s="292">
        <f t="shared" si="1323"/>
        <v>957</v>
      </c>
      <c r="T661" s="293">
        <f t="shared" si="1328"/>
        <v>775</v>
      </c>
      <c r="U661" s="290">
        <f t="shared" si="1350"/>
        <v>80.95625806451612</v>
      </c>
      <c r="V661" s="290">
        <f t="shared" si="1351"/>
        <v>68.878709677419351</v>
      </c>
      <c r="W661" s="290">
        <f t="shared" si="1352"/>
        <v>124.95225806451613</v>
      </c>
      <c r="X661" s="289">
        <f t="shared" si="1329"/>
        <v>790</v>
      </c>
      <c r="Y661" s="290">
        <f t="shared" si="1342"/>
        <v>72.847341772151893</v>
      </c>
      <c r="Z661" s="290">
        <f t="shared" si="1343"/>
        <v>38.584810126582276</v>
      </c>
      <c r="AA661" s="290">
        <f t="shared" si="1344"/>
        <v>181.62151898734177</v>
      </c>
      <c r="AB661" s="289">
        <f t="shared" si="1330"/>
        <v>93</v>
      </c>
      <c r="AC661" s="290">
        <f t="shared" si="1345"/>
        <v>68.866666666666674</v>
      </c>
      <c r="AD661" s="290">
        <f t="shared" si="1346"/>
        <v>59.204301075268816</v>
      </c>
      <c r="AE661" s="290">
        <f t="shared" si="1347"/>
        <v>99.41935483870968</v>
      </c>
      <c r="AF661" s="287">
        <f t="shared" si="1331"/>
        <v>239</v>
      </c>
      <c r="AG661" s="288">
        <f t="shared" si="1353"/>
        <v>131.93719806763281</v>
      </c>
      <c r="AH661" s="288">
        <f t="shared" si="1354"/>
        <v>172.0096618357488</v>
      </c>
      <c r="AI661" s="287">
        <f t="shared" si="1336"/>
        <v>207</v>
      </c>
      <c r="AJ661" s="284">
        <f t="shared" si="1336"/>
        <v>0</v>
      </c>
      <c r="AK661" s="284">
        <f t="shared" si="1336"/>
        <v>0</v>
      </c>
      <c r="AL661" s="284"/>
      <c r="AM661" s="284"/>
      <c r="AN661" s="284">
        <f t="shared" si="1337"/>
        <v>0</v>
      </c>
      <c r="AO661" s="284">
        <f t="shared" si="1337"/>
        <v>0</v>
      </c>
      <c r="AP661" s="291">
        <f t="shared" si="1341"/>
        <v>759</v>
      </c>
      <c r="AQ661" s="291">
        <f t="shared" si="1341"/>
        <v>938</v>
      </c>
      <c r="AR661" s="292">
        <f t="shared" si="1348"/>
        <v>43</v>
      </c>
      <c r="AS661" s="292">
        <f t="shared" si="1348"/>
        <v>401</v>
      </c>
      <c r="AT661" s="292">
        <f t="shared" si="1348"/>
        <v>13</v>
      </c>
      <c r="AU661" s="292">
        <f t="shared" si="1348"/>
        <v>56</v>
      </c>
      <c r="AV661" s="286">
        <f t="shared" si="1348"/>
        <v>0</v>
      </c>
      <c r="AW661" s="286">
        <f t="shared" si="1348"/>
        <v>0</v>
      </c>
      <c r="AX661" s="286">
        <f t="shared" si="1348"/>
        <v>0</v>
      </c>
      <c r="AY661" s="286">
        <f t="shared" si="1348"/>
        <v>0</v>
      </c>
      <c r="AZ661" s="286">
        <f t="shared" si="1348"/>
        <v>0</v>
      </c>
      <c r="BA661" s="286">
        <f t="shared" si="1348"/>
        <v>0</v>
      </c>
      <c r="BB661" s="150"/>
      <c r="BC661" s="287">
        <f t="shared" si="1349"/>
        <v>27310.999999999993</v>
      </c>
      <c r="BD661" s="287">
        <f t="shared" si="1349"/>
        <v>35606</v>
      </c>
      <c r="BE661" s="333">
        <f t="shared" si="1349"/>
        <v>62741.1</v>
      </c>
      <c r="BF661" s="333">
        <f t="shared" si="1349"/>
        <v>53381</v>
      </c>
      <c r="BG661" s="333">
        <f t="shared" si="1349"/>
        <v>96838</v>
      </c>
      <c r="BH661" s="333">
        <f t="shared" si="1349"/>
        <v>57549.399999999994</v>
      </c>
      <c r="BI661" s="333">
        <f t="shared" si="1349"/>
        <v>30482</v>
      </c>
      <c r="BJ661" s="333">
        <f t="shared" si="1349"/>
        <v>143481</v>
      </c>
      <c r="BK661" s="333">
        <f t="shared" si="1349"/>
        <v>6404.6</v>
      </c>
      <c r="BL661" s="333">
        <f t="shared" si="1349"/>
        <v>5506</v>
      </c>
      <c r="BM661" s="333">
        <f t="shared" si="1349"/>
        <v>9246</v>
      </c>
      <c r="BN661" s="334">
        <f t="shared" si="1297"/>
        <v>9</v>
      </c>
      <c r="BO661" s="87">
        <f t="shared" si="1332"/>
        <v>2020</v>
      </c>
      <c r="BP661" s="87"/>
    </row>
    <row r="662" spans="1:68" s="35" customFormat="1" ht="10.5" customHeight="1" x14ac:dyDescent="0.2">
      <c r="A662" s="87" t="str">
        <f t="shared" si="1327"/>
        <v>2020-21E4000000510</v>
      </c>
      <c r="B662" s="87" t="str">
        <f t="shared" si="1299"/>
        <v>Y59</v>
      </c>
      <c r="C662" s="87" t="str">
        <f t="shared" si="1300"/>
        <v>2020-21</v>
      </c>
      <c r="D662" s="35" t="s">
        <v>521</v>
      </c>
      <c r="E662" s="42"/>
      <c r="F662" s="86" t="str">
        <f t="shared" ref="F662:H672" si="1355">F661</f>
        <v>Y59</v>
      </c>
      <c r="G662" s="86" t="str">
        <f t="shared" si="1355"/>
        <v>E40000005</v>
      </c>
      <c r="H662" s="87" t="str">
        <f t="shared" si="1355"/>
        <v>South East</v>
      </c>
      <c r="I662" s="292">
        <f t="shared" si="1334"/>
        <v>421</v>
      </c>
      <c r="J662" s="292">
        <f t="shared" si="1334"/>
        <v>97</v>
      </c>
      <c r="K662" s="292">
        <f t="shared" si="1334"/>
        <v>76</v>
      </c>
      <c r="L662" s="292">
        <f t="shared" si="1334"/>
        <v>26</v>
      </c>
      <c r="M662" s="292">
        <f t="shared" si="1340"/>
        <v>0</v>
      </c>
      <c r="N662" s="292">
        <f t="shared" si="1340"/>
        <v>0</v>
      </c>
      <c r="O662" s="292">
        <f t="shared" si="1340"/>
        <v>0</v>
      </c>
      <c r="P662" s="292">
        <f t="shared" si="1340"/>
        <v>0</v>
      </c>
      <c r="Q662" s="292">
        <f t="shared" si="1335"/>
        <v>141</v>
      </c>
      <c r="R662" s="292">
        <f t="shared" si="1335"/>
        <v>94</v>
      </c>
      <c r="S662" s="292">
        <f t="shared" si="1323"/>
        <v>1003</v>
      </c>
      <c r="T662" s="293">
        <f t="shared" si="1328"/>
        <v>858</v>
      </c>
      <c r="U662" s="290">
        <f t="shared" si="1350"/>
        <v>81.414335664335667</v>
      </c>
      <c r="V662" s="290">
        <f t="shared" si="1351"/>
        <v>70.43356643356644</v>
      </c>
      <c r="W662" s="290">
        <f t="shared" si="1352"/>
        <v>128.63636363636363</v>
      </c>
      <c r="X662" s="289">
        <f t="shared" si="1329"/>
        <v>866</v>
      </c>
      <c r="Y662" s="290">
        <f t="shared" si="1342"/>
        <v>72.550115473441096</v>
      </c>
      <c r="Z662" s="290">
        <f t="shared" si="1343"/>
        <v>39.47459584295612</v>
      </c>
      <c r="AA662" s="290">
        <f t="shared" si="1344"/>
        <v>175.26558891454965</v>
      </c>
      <c r="AB662" s="289">
        <f t="shared" si="1330"/>
        <v>96</v>
      </c>
      <c r="AC662" s="290">
        <f t="shared" si="1345"/>
        <v>56.004166666666663</v>
      </c>
      <c r="AD662" s="290">
        <f t="shared" si="1346"/>
        <v>50.333333333333336</v>
      </c>
      <c r="AE662" s="290">
        <f t="shared" si="1347"/>
        <v>88.583333333333329</v>
      </c>
      <c r="AF662" s="287">
        <f t="shared" si="1331"/>
        <v>233</v>
      </c>
      <c r="AG662" s="288">
        <f t="shared" si="1353"/>
        <v>129.89898989899015</v>
      </c>
      <c r="AH662" s="288">
        <f t="shared" si="1354"/>
        <v>178.00505050505049</v>
      </c>
      <c r="AI662" s="287">
        <f t="shared" si="1336"/>
        <v>198</v>
      </c>
      <c r="AJ662" s="284">
        <f t="shared" si="1336"/>
        <v>149</v>
      </c>
      <c r="AK662" s="284">
        <f t="shared" si="1336"/>
        <v>221</v>
      </c>
      <c r="AL662" s="284"/>
      <c r="AM662" s="284"/>
      <c r="AN662" s="284">
        <f t="shared" si="1337"/>
        <v>0</v>
      </c>
      <c r="AO662" s="284">
        <f t="shared" si="1337"/>
        <v>0</v>
      </c>
      <c r="AP662" s="291">
        <f t="shared" si="1341"/>
        <v>0</v>
      </c>
      <c r="AQ662" s="291">
        <f t="shared" si="1341"/>
        <v>0</v>
      </c>
      <c r="AR662" s="292">
        <f t="shared" si="1348"/>
        <v>37</v>
      </c>
      <c r="AS662" s="292">
        <f t="shared" si="1348"/>
        <v>412</v>
      </c>
      <c r="AT662" s="292">
        <f t="shared" si="1348"/>
        <v>11</v>
      </c>
      <c r="AU662" s="292">
        <f t="shared" si="1348"/>
        <v>71</v>
      </c>
      <c r="AV662" s="286">
        <f t="shared" si="1348"/>
        <v>0</v>
      </c>
      <c r="AW662" s="286">
        <f t="shared" si="1348"/>
        <v>0</v>
      </c>
      <c r="AX662" s="286">
        <f t="shared" si="1348"/>
        <v>0</v>
      </c>
      <c r="AY662" s="286">
        <f t="shared" si="1348"/>
        <v>0</v>
      </c>
      <c r="AZ662" s="286">
        <f t="shared" si="1348"/>
        <v>0</v>
      </c>
      <c r="BA662" s="286">
        <f t="shared" si="1348"/>
        <v>0</v>
      </c>
      <c r="BB662" s="150"/>
      <c r="BC662" s="287">
        <f t="shared" si="1349"/>
        <v>25720.000000000051</v>
      </c>
      <c r="BD662" s="287">
        <f t="shared" si="1349"/>
        <v>35245</v>
      </c>
      <c r="BE662" s="333">
        <f t="shared" si="1349"/>
        <v>69853.5</v>
      </c>
      <c r="BF662" s="333">
        <f t="shared" si="1349"/>
        <v>60432</v>
      </c>
      <c r="BG662" s="333">
        <f t="shared" si="1349"/>
        <v>110370</v>
      </c>
      <c r="BH662" s="333">
        <f t="shared" si="1349"/>
        <v>62828.399999999994</v>
      </c>
      <c r="BI662" s="333">
        <f t="shared" si="1349"/>
        <v>34185</v>
      </c>
      <c r="BJ662" s="333">
        <f t="shared" si="1349"/>
        <v>151780</v>
      </c>
      <c r="BK662" s="333">
        <f t="shared" si="1349"/>
        <v>5376.4</v>
      </c>
      <c r="BL662" s="333">
        <f t="shared" si="1349"/>
        <v>4832</v>
      </c>
      <c r="BM662" s="333">
        <f t="shared" si="1349"/>
        <v>8504</v>
      </c>
      <c r="BN662" s="334">
        <f t="shared" si="1297"/>
        <v>10</v>
      </c>
      <c r="BO662" s="87">
        <f t="shared" si="1332"/>
        <v>2020</v>
      </c>
      <c r="BP662" s="87"/>
    </row>
    <row r="663" spans="1:68" s="35" customFormat="1" ht="10.5" customHeight="1" x14ac:dyDescent="0.2">
      <c r="A663" s="87" t="str">
        <f t="shared" si="1327"/>
        <v>2020-21E4000000511</v>
      </c>
      <c r="B663" s="87" t="str">
        <f t="shared" si="1299"/>
        <v>Y59</v>
      </c>
      <c r="C663" s="87" t="str">
        <f t="shared" si="1300"/>
        <v>2020-21</v>
      </c>
      <c r="D663" s="35" t="s">
        <v>522</v>
      </c>
      <c r="E663" s="42"/>
      <c r="F663" s="86" t="str">
        <f t="shared" si="1355"/>
        <v>Y59</v>
      </c>
      <c r="G663" s="86" t="str">
        <f t="shared" si="1355"/>
        <v>E40000005</v>
      </c>
      <c r="H663" s="87" t="str">
        <f t="shared" si="1355"/>
        <v>South East</v>
      </c>
      <c r="I663" s="292">
        <f t="shared" si="1334"/>
        <v>394</v>
      </c>
      <c r="J663" s="292">
        <f t="shared" si="1334"/>
        <v>87</v>
      </c>
      <c r="K663" s="292">
        <f t="shared" si="1334"/>
        <v>67</v>
      </c>
      <c r="L663" s="292">
        <f t="shared" si="1334"/>
        <v>30</v>
      </c>
      <c r="M663" s="292">
        <f t="shared" si="1340"/>
        <v>0</v>
      </c>
      <c r="N663" s="292">
        <f t="shared" si="1340"/>
        <v>0</v>
      </c>
      <c r="O663" s="292">
        <f t="shared" si="1340"/>
        <v>0</v>
      </c>
      <c r="P663" s="292">
        <f t="shared" si="1340"/>
        <v>0</v>
      </c>
      <c r="Q663" s="292">
        <f t="shared" si="1335"/>
        <v>0</v>
      </c>
      <c r="R663" s="292">
        <f t="shared" si="1335"/>
        <v>0</v>
      </c>
      <c r="S663" s="292">
        <f t="shared" si="1323"/>
        <v>995</v>
      </c>
      <c r="T663" s="293">
        <f t="shared" si="1328"/>
        <v>754</v>
      </c>
      <c r="U663" s="290">
        <f t="shared" si="1350"/>
        <v>82.897082228116702</v>
      </c>
      <c r="V663" s="290">
        <f t="shared" si="1351"/>
        <v>70.161803713527846</v>
      </c>
      <c r="W663" s="290">
        <f t="shared" si="1352"/>
        <v>126.58620689655173</v>
      </c>
      <c r="X663" s="289">
        <f t="shared" si="1329"/>
        <v>768</v>
      </c>
      <c r="Y663" s="290">
        <f t="shared" si="1342"/>
        <v>68.654557291666663</v>
      </c>
      <c r="Z663" s="290">
        <f t="shared" si="1343"/>
        <v>37.2265625</v>
      </c>
      <c r="AA663" s="290">
        <f t="shared" si="1344"/>
        <v>162.81119791666666</v>
      </c>
      <c r="AB663" s="289">
        <f t="shared" si="1330"/>
        <v>102</v>
      </c>
      <c r="AC663" s="290">
        <f t="shared" si="1345"/>
        <v>60.262745098039218</v>
      </c>
      <c r="AD663" s="290">
        <f t="shared" si="1346"/>
        <v>49.343137254901961</v>
      </c>
      <c r="AE663" s="290">
        <f t="shared" si="1347"/>
        <v>90.529411764705884</v>
      </c>
      <c r="AF663" s="287">
        <f t="shared" si="1331"/>
        <v>234</v>
      </c>
      <c r="AG663" s="288">
        <f t="shared" si="1353"/>
        <v>132.57291666666643</v>
      </c>
      <c r="AH663" s="288">
        <f t="shared" si="1354"/>
        <v>179.703125</v>
      </c>
      <c r="AI663" s="287">
        <f t="shared" si="1336"/>
        <v>192</v>
      </c>
      <c r="AJ663" s="284">
        <f t="shared" si="1336"/>
        <v>0</v>
      </c>
      <c r="AK663" s="284">
        <f t="shared" si="1336"/>
        <v>0</v>
      </c>
      <c r="AL663" s="284"/>
      <c r="AM663" s="284"/>
      <c r="AN663" s="284">
        <f t="shared" si="1337"/>
        <v>1922</v>
      </c>
      <c r="AO663" s="284">
        <f t="shared" si="1337"/>
        <v>1973</v>
      </c>
      <c r="AP663" s="291">
        <f t="shared" si="1341"/>
        <v>0</v>
      </c>
      <c r="AQ663" s="291">
        <f t="shared" si="1341"/>
        <v>0</v>
      </c>
      <c r="AR663" s="292">
        <f t="shared" si="1348"/>
        <v>34</v>
      </c>
      <c r="AS663" s="292">
        <f t="shared" si="1348"/>
        <v>384</v>
      </c>
      <c r="AT663" s="292">
        <f t="shared" si="1348"/>
        <v>12</v>
      </c>
      <c r="AU663" s="292">
        <f t="shared" si="1348"/>
        <v>64</v>
      </c>
      <c r="AV663" s="286">
        <f t="shared" si="1348"/>
        <v>0</v>
      </c>
      <c r="AW663" s="286">
        <f t="shared" si="1348"/>
        <v>0</v>
      </c>
      <c r="AX663" s="286">
        <f t="shared" si="1348"/>
        <v>0</v>
      </c>
      <c r="AY663" s="286">
        <f t="shared" si="1348"/>
        <v>0</v>
      </c>
      <c r="AZ663" s="286">
        <f t="shared" si="1348"/>
        <v>0</v>
      </c>
      <c r="BA663" s="286">
        <f t="shared" si="1348"/>
        <v>0</v>
      </c>
      <c r="BB663" s="150"/>
      <c r="BC663" s="287">
        <f t="shared" si="1349"/>
        <v>25453.999999999956</v>
      </c>
      <c r="BD663" s="287">
        <f t="shared" si="1349"/>
        <v>34503</v>
      </c>
      <c r="BE663" s="333">
        <f t="shared" si="1349"/>
        <v>62504.399999999994</v>
      </c>
      <c r="BF663" s="333">
        <f t="shared" si="1349"/>
        <v>52902</v>
      </c>
      <c r="BG663" s="333">
        <f t="shared" si="1349"/>
        <v>95446</v>
      </c>
      <c r="BH663" s="333">
        <f t="shared" si="1349"/>
        <v>52726.7</v>
      </c>
      <c r="BI663" s="333">
        <f t="shared" si="1349"/>
        <v>28590</v>
      </c>
      <c r="BJ663" s="333">
        <f t="shared" si="1349"/>
        <v>125039</v>
      </c>
      <c r="BK663" s="333">
        <f t="shared" si="1349"/>
        <v>6146.8</v>
      </c>
      <c r="BL663" s="333">
        <f t="shared" si="1349"/>
        <v>5033</v>
      </c>
      <c r="BM663" s="333">
        <f t="shared" si="1349"/>
        <v>9234</v>
      </c>
      <c r="BN663" s="334">
        <f t="shared" si="1297"/>
        <v>11</v>
      </c>
      <c r="BO663" s="87">
        <f t="shared" si="1332"/>
        <v>2020</v>
      </c>
      <c r="BP663" s="87"/>
    </row>
    <row r="664" spans="1:68" s="35" customFormat="1" ht="10.5" customHeight="1" x14ac:dyDescent="0.2">
      <c r="A664" s="87" t="str">
        <f t="shared" si="1327"/>
        <v>2020-21E4000000512</v>
      </c>
      <c r="B664" s="87" t="str">
        <f t="shared" si="1299"/>
        <v>Y59</v>
      </c>
      <c r="C664" s="87" t="str">
        <f t="shared" si="1300"/>
        <v>2020-21</v>
      </c>
      <c r="D664" s="35" t="s">
        <v>523</v>
      </c>
      <c r="E664" s="42"/>
      <c r="F664" s="86" t="str">
        <f t="shared" si="1355"/>
        <v>Y59</v>
      </c>
      <c r="G664" s="86" t="str">
        <f t="shared" si="1355"/>
        <v>E40000005</v>
      </c>
      <c r="H664" s="87" t="str">
        <f t="shared" si="1355"/>
        <v>South East</v>
      </c>
      <c r="I664" s="292">
        <f t="shared" si="1334"/>
        <v>523</v>
      </c>
      <c r="J664" s="292">
        <f t="shared" si="1334"/>
        <v>89</v>
      </c>
      <c r="K664" s="292">
        <f t="shared" si="1334"/>
        <v>79</v>
      </c>
      <c r="L664" s="292">
        <f t="shared" si="1334"/>
        <v>31</v>
      </c>
      <c r="M664" s="292">
        <f t="shared" si="1340"/>
        <v>0</v>
      </c>
      <c r="N664" s="292">
        <f t="shared" si="1340"/>
        <v>0</v>
      </c>
      <c r="O664" s="292">
        <f t="shared" si="1340"/>
        <v>0</v>
      </c>
      <c r="P664" s="292">
        <f t="shared" si="1340"/>
        <v>0</v>
      </c>
      <c r="Q664" s="292">
        <f t="shared" si="1335"/>
        <v>0</v>
      </c>
      <c r="R664" s="292">
        <f t="shared" si="1335"/>
        <v>0</v>
      </c>
      <c r="S664" s="292">
        <f t="shared" ref="S664:S695" si="1356">SUMIFS(S$729:S$10135, $BN$729:$BN$10135, $BN664,$BO$729:$BO$10135, $BO664, $B$729:$B$10135, $B664)</f>
        <v>1296</v>
      </c>
      <c r="T664" s="293">
        <f t="shared" si="1328"/>
        <v>770</v>
      </c>
      <c r="U664" s="290">
        <f t="shared" si="1350"/>
        <v>94.737402597402607</v>
      </c>
      <c r="V664" s="290">
        <f t="shared" si="1351"/>
        <v>77.059740259740266</v>
      </c>
      <c r="W664" s="290">
        <f t="shared" si="1352"/>
        <v>150.38831168831169</v>
      </c>
      <c r="X664" s="289">
        <f t="shared" si="1329"/>
        <v>786</v>
      </c>
      <c r="Y664" s="290">
        <f t="shared" si="1342"/>
        <v>77.23651399491095</v>
      </c>
      <c r="Z664" s="290">
        <f t="shared" si="1343"/>
        <v>36.256997455470739</v>
      </c>
      <c r="AA664" s="290">
        <f t="shared" si="1344"/>
        <v>203.73282442748092</v>
      </c>
      <c r="AB664" s="289">
        <f t="shared" si="1330"/>
        <v>100</v>
      </c>
      <c r="AC664" s="290">
        <f t="shared" si="1345"/>
        <v>57.98</v>
      </c>
      <c r="AD664" s="290">
        <f t="shared" si="1346"/>
        <v>50.62</v>
      </c>
      <c r="AE664" s="290">
        <f t="shared" si="1347"/>
        <v>102</v>
      </c>
      <c r="AF664" s="287">
        <f t="shared" si="1331"/>
        <v>242</v>
      </c>
      <c r="AG664" s="288">
        <f t="shared" si="1353"/>
        <v>136.63157894736833</v>
      </c>
      <c r="AH664" s="288">
        <f t="shared" si="1354"/>
        <v>190.84210526315789</v>
      </c>
      <c r="AI664" s="287">
        <f t="shared" si="1336"/>
        <v>209</v>
      </c>
      <c r="AJ664" s="284">
        <f t="shared" si="1336"/>
        <v>0</v>
      </c>
      <c r="AK664" s="284">
        <f t="shared" si="1336"/>
        <v>0</v>
      </c>
      <c r="AL664" s="284"/>
      <c r="AM664" s="284"/>
      <c r="AN664" s="284">
        <f t="shared" si="1337"/>
        <v>0</v>
      </c>
      <c r="AO664" s="284">
        <f t="shared" si="1337"/>
        <v>0</v>
      </c>
      <c r="AP664" s="291">
        <f t="shared" si="1341"/>
        <v>888</v>
      </c>
      <c r="AQ664" s="291">
        <f t="shared" si="1341"/>
        <v>1068</v>
      </c>
      <c r="AR664" s="292">
        <f t="shared" si="1348"/>
        <v>32</v>
      </c>
      <c r="AS664" s="292">
        <f t="shared" si="1348"/>
        <v>516</v>
      </c>
      <c r="AT664" s="292">
        <f t="shared" si="1348"/>
        <v>16</v>
      </c>
      <c r="AU664" s="292">
        <f t="shared" si="1348"/>
        <v>77</v>
      </c>
      <c r="AV664" s="286">
        <f t="shared" si="1348"/>
        <v>0</v>
      </c>
      <c r="AW664" s="286">
        <f t="shared" si="1348"/>
        <v>0</v>
      </c>
      <c r="AX664" s="286">
        <f t="shared" si="1348"/>
        <v>0</v>
      </c>
      <c r="AY664" s="286">
        <f t="shared" si="1348"/>
        <v>0</v>
      </c>
      <c r="AZ664" s="286">
        <f t="shared" si="1348"/>
        <v>0</v>
      </c>
      <c r="BA664" s="286">
        <f t="shared" si="1348"/>
        <v>0</v>
      </c>
      <c r="BB664" s="150"/>
      <c r="BC664" s="287">
        <f t="shared" si="1349"/>
        <v>28555.999999999978</v>
      </c>
      <c r="BD664" s="287">
        <f t="shared" si="1349"/>
        <v>39886</v>
      </c>
      <c r="BE664" s="333">
        <f t="shared" si="1349"/>
        <v>72947.8</v>
      </c>
      <c r="BF664" s="333">
        <f t="shared" si="1349"/>
        <v>59336</v>
      </c>
      <c r="BG664" s="333">
        <f t="shared" si="1349"/>
        <v>115799</v>
      </c>
      <c r="BH664" s="333">
        <f t="shared" si="1349"/>
        <v>60707.900000000009</v>
      </c>
      <c r="BI664" s="333">
        <f t="shared" si="1349"/>
        <v>28498</v>
      </c>
      <c r="BJ664" s="333">
        <f t="shared" si="1349"/>
        <v>160134</v>
      </c>
      <c r="BK664" s="333">
        <f t="shared" si="1349"/>
        <v>5798</v>
      </c>
      <c r="BL664" s="333">
        <f t="shared" si="1349"/>
        <v>5062</v>
      </c>
      <c r="BM664" s="333">
        <f t="shared" si="1349"/>
        <v>10200</v>
      </c>
      <c r="BN664" s="334">
        <f t="shared" si="1297"/>
        <v>12</v>
      </c>
      <c r="BO664" s="87">
        <f t="shared" si="1332"/>
        <v>2020</v>
      </c>
      <c r="BP664" s="87"/>
    </row>
    <row r="665" spans="1:68" s="35" customFormat="1" ht="10.5" customHeight="1" x14ac:dyDescent="0.2">
      <c r="A665" s="87" t="str">
        <f t="shared" si="1327"/>
        <v>2020-21E400000051</v>
      </c>
      <c r="B665" s="87" t="str">
        <f t="shared" si="1299"/>
        <v>Y59</v>
      </c>
      <c r="C665" s="87" t="str">
        <f t="shared" si="1300"/>
        <v>2020-21</v>
      </c>
      <c r="D665" s="35" t="s">
        <v>524</v>
      </c>
      <c r="E665" s="42"/>
      <c r="F665" s="86" t="str">
        <f t="shared" si="1355"/>
        <v>Y59</v>
      </c>
      <c r="G665" s="86" t="str">
        <f t="shared" si="1355"/>
        <v>E40000005</v>
      </c>
      <c r="H665" s="87" t="str">
        <f t="shared" si="1355"/>
        <v>South East</v>
      </c>
      <c r="I665" s="292">
        <f t="shared" si="1334"/>
        <v>560</v>
      </c>
      <c r="J665" s="292">
        <f t="shared" si="1334"/>
        <v>89</v>
      </c>
      <c r="K665" s="292">
        <f t="shared" si="1334"/>
        <v>60</v>
      </c>
      <c r="L665" s="292">
        <f t="shared" si="1334"/>
        <v>20</v>
      </c>
      <c r="M665" s="292">
        <f t="shared" si="1340"/>
        <v>561</v>
      </c>
      <c r="N665" s="292">
        <f t="shared" si="1340"/>
        <v>32</v>
      </c>
      <c r="O665" s="292">
        <f t="shared" si="1340"/>
        <v>60</v>
      </c>
      <c r="P665" s="292">
        <f t="shared" si="1340"/>
        <v>13</v>
      </c>
      <c r="Q665" s="292">
        <f t="shared" si="1335"/>
        <v>146</v>
      </c>
      <c r="R665" s="292">
        <f t="shared" si="1335"/>
        <v>101</v>
      </c>
      <c r="S665" s="292">
        <f t="shared" si="1356"/>
        <v>1495</v>
      </c>
      <c r="T665" s="293">
        <f t="shared" si="1328"/>
        <v>773</v>
      </c>
      <c r="U665" s="290">
        <f t="shared" si="1350"/>
        <v>95.415782664941773</v>
      </c>
      <c r="V665" s="290">
        <f t="shared" si="1351"/>
        <v>78.294954721862865</v>
      </c>
      <c r="W665" s="290">
        <f t="shared" si="1352"/>
        <v>160.55109961190169</v>
      </c>
      <c r="X665" s="289">
        <f t="shared" si="1329"/>
        <v>790</v>
      </c>
      <c r="Y665" s="290">
        <f t="shared" si="1342"/>
        <v>66.455696202531641</v>
      </c>
      <c r="Z665" s="290">
        <f t="shared" si="1343"/>
        <v>38.430379746835442</v>
      </c>
      <c r="AA665" s="290">
        <f t="shared" si="1344"/>
        <v>154.91772151898735</v>
      </c>
      <c r="AB665" s="289">
        <f t="shared" si="1330"/>
        <v>105</v>
      </c>
      <c r="AC665" s="290">
        <f t="shared" si="1345"/>
        <v>65.56</v>
      </c>
      <c r="AD665" s="290">
        <f t="shared" si="1346"/>
        <v>55.8</v>
      </c>
      <c r="AE665" s="290">
        <f t="shared" si="1347"/>
        <v>107.8</v>
      </c>
      <c r="AF665" s="287">
        <f t="shared" si="1331"/>
        <v>250</v>
      </c>
      <c r="AG665" s="288">
        <f t="shared" si="1353"/>
        <v>147.19909502262425</v>
      </c>
      <c r="AH665" s="288">
        <f t="shared" si="1354"/>
        <v>206.11221719457015</v>
      </c>
      <c r="AI665" s="287">
        <f t="shared" si="1336"/>
        <v>221</v>
      </c>
      <c r="AJ665" s="284">
        <f t="shared" si="1336"/>
        <v>177</v>
      </c>
      <c r="AK665" s="284">
        <f t="shared" si="1336"/>
        <v>280</v>
      </c>
      <c r="AL665" s="284"/>
      <c r="AM665" s="284"/>
      <c r="AN665" s="284">
        <f t="shared" si="1337"/>
        <v>0</v>
      </c>
      <c r="AO665" s="284">
        <f t="shared" si="1337"/>
        <v>0</v>
      </c>
      <c r="AP665" s="291">
        <f t="shared" si="1341"/>
        <v>0</v>
      </c>
      <c r="AQ665" s="291">
        <f t="shared" si="1341"/>
        <v>0</v>
      </c>
      <c r="AR665" s="292">
        <f t="shared" si="1348"/>
        <v>0</v>
      </c>
      <c r="AS665" s="292">
        <f t="shared" si="1348"/>
        <v>0</v>
      </c>
      <c r="AT665" s="292">
        <f t="shared" si="1348"/>
        <v>0</v>
      </c>
      <c r="AU665" s="292">
        <f t="shared" si="1348"/>
        <v>0</v>
      </c>
      <c r="AV665" s="286">
        <f t="shared" si="1348"/>
        <v>0</v>
      </c>
      <c r="AW665" s="286">
        <f t="shared" si="1348"/>
        <v>0</v>
      </c>
      <c r="AX665" s="286">
        <f t="shared" si="1348"/>
        <v>0</v>
      </c>
      <c r="AY665" s="286">
        <f t="shared" si="1348"/>
        <v>0</v>
      </c>
      <c r="AZ665" s="286">
        <f t="shared" si="1348"/>
        <v>0</v>
      </c>
      <c r="BA665" s="286">
        <f t="shared" si="1348"/>
        <v>0</v>
      </c>
      <c r="BB665" s="150"/>
      <c r="BC665" s="287">
        <f t="shared" si="1349"/>
        <v>32530.999999999956</v>
      </c>
      <c r="BD665" s="287">
        <f t="shared" si="1349"/>
        <v>45550.8</v>
      </c>
      <c r="BE665" s="333">
        <f t="shared" si="1349"/>
        <v>73756.399999999994</v>
      </c>
      <c r="BF665" s="333">
        <f t="shared" si="1349"/>
        <v>60522</v>
      </c>
      <c r="BG665" s="333">
        <f t="shared" si="1349"/>
        <v>124106</v>
      </c>
      <c r="BH665" s="333">
        <f t="shared" si="1349"/>
        <v>52500</v>
      </c>
      <c r="BI665" s="333">
        <f t="shared" si="1349"/>
        <v>30360</v>
      </c>
      <c r="BJ665" s="333">
        <f t="shared" si="1349"/>
        <v>122385</v>
      </c>
      <c r="BK665" s="333">
        <f t="shared" si="1349"/>
        <v>6883.8</v>
      </c>
      <c r="BL665" s="333">
        <f t="shared" si="1349"/>
        <v>5859</v>
      </c>
      <c r="BM665" s="333">
        <f t="shared" si="1349"/>
        <v>11319</v>
      </c>
      <c r="BN665" s="334">
        <f t="shared" si="1297"/>
        <v>1</v>
      </c>
      <c r="BO665" s="87">
        <f t="shared" si="1332"/>
        <v>2021</v>
      </c>
      <c r="BP665" s="87"/>
    </row>
    <row r="666" spans="1:68" s="35" customFormat="1" ht="10.5" customHeight="1" x14ac:dyDescent="0.2">
      <c r="A666" s="87" t="str">
        <f t="shared" si="1327"/>
        <v>2020-21E400000052</v>
      </c>
      <c r="B666" s="87" t="str">
        <f t="shared" si="1299"/>
        <v>Y59</v>
      </c>
      <c r="C666" s="87" t="str">
        <f t="shared" si="1300"/>
        <v>2020-21</v>
      </c>
      <c r="D666" s="35" t="s">
        <v>525</v>
      </c>
      <c r="E666" s="42"/>
      <c r="F666" s="86" t="str">
        <f t="shared" si="1355"/>
        <v>Y59</v>
      </c>
      <c r="G666" s="86" t="str">
        <f t="shared" si="1355"/>
        <v>E40000005</v>
      </c>
      <c r="H666" s="87" t="str">
        <f t="shared" si="1355"/>
        <v>South East</v>
      </c>
      <c r="I666" s="292">
        <f t="shared" si="1334"/>
        <v>425</v>
      </c>
      <c r="J666" s="292">
        <f t="shared" si="1334"/>
        <v>98</v>
      </c>
      <c r="K666" s="292">
        <f t="shared" si="1334"/>
        <v>60</v>
      </c>
      <c r="L666" s="292">
        <f t="shared" si="1334"/>
        <v>28</v>
      </c>
      <c r="M666" s="292">
        <f t="shared" si="1340"/>
        <v>428</v>
      </c>
      <c r="N666" s="292">
        <f t="shared" si="1340"/>
        <v>40</v>
      </c>
      <c r="O666" s="292">
        <f t="shared" si="1340"/>
        <v>60</v>
      </c>
      <c r="P666" s="292">
        <f t="shared" si="1340"/>
        <v>18</v>
      </c>
      <c r="Q666" s="292">
        <f t="shared" si="1335"/>
        <v>0</v>
      </c>
      <c r="R666" s="292">
        <f t="shared" si="1335"/>
        <v>0</v>
      </c>
      <c r="S666" s="292">
        <f t="shared" si="1356"/>
        <v>1129</v>
      </c>
      <c r="T666" s="293">
        <f t="shared" si="1328"/>
        <v>782</v>
      </c>
      <c r="U666" s="290">
        <f t="shared" si="1350"/>
        <v>77.811636828644509</v>
      </c>
      <c r="V666" s="290">
        <f t="shared" si="1351"/>
        <v>70.351662404092068</v>
      </c>
      <c r="W666" s="290">
        <f t="shared" si="1352"/>
        <v>119.55115089514067</v>
      </c>
      <c r="X666" s="289">
        <f t="shared" si="1329"/>
        <v>788</v>
      </c>
      <c r="Y666" s="290">
        <f t="shared" si="1342"/>
        <v>59.095177664974621</v>
      </c>
      <c r="Z666" s="290">
        <f t="shared" si="1343"/>
        <v>35.604060913705581</v>
      </c>
      <c r="AA666" s="290">
        <f t="shared" si="1344"/>
        <v>147.56852791878174</v>
      </c>
      <c r="AB666" s="289">
        <f t="shared" si="1330"/>
        <v>115</v>
      </c>
      <c r="AC666" s="290">
        <f t="shared" si="1345"/>
        <v>59.386086956521737</v>
      </c>
      <c r="AD666" s="290">
        <f t="shared" si="1346"/>
        <v>54.695652173913047</v>
      </c>
      <c r="AE666" s="290">
        <f t="shared" si="1347"/>
        <v>97.573913043478257</v>
      </c>
      <c r="AF666" s="287">
        <f t="shared" si="1331"/>
        <v>238</v>
      </c>
      <c r="AG666" s="288">
        <f t="shared" si="1353"/>
        <v>129.48768472906409</v>
      </c>
      <c r="AH666" s="288">
        <f t="shared" si="1354"/>
        <v>180.11231527093597</v>
      </c>
      <c r="AI666" s="287">
        <f t="shared" si="1336"/>
        <v>203</v>
      </c>
      <c r="AJ666" s="284">
        <f t="shared" si="1336"/>
        <v>0</v>
      </c>
      <c r="AK666" s="284">
        <f t="shared" si="1336"/>
        <v>0</v>
      </c>
      <c r="AL666" s="284"/>
      <c r="AM666" s="284"/>
      <c r="AN666" s="284">
        <f t="shared" si="1337"/>
        <v>1800</v>
      </c>
      <c r="AO666" s="284">
        <f t="shared" si="1337"/>
        <v>1869</v>
      </c>
      <c r="AP666" s="291">
        <f t="shared" si="1341"/>
        <v>0</v>
      </c>
      <c r="AQ666" s="291">
        <f t="shared" si="1341"/>
        <v>0</v>
      </c>
      <c r="AR666" s="292">
        <f t="shared" si="1348"/>
        <v>0</v>
      </c>
      <c r="AS666" s="292">
        <f t="shared" si="1348"/>
        <v>0</v>
      </c>
      <c r="AT666" s="292">
        <f t="shared" si="1348"/>
        <v>0</v>
      </c>
      <c r="AU666" s="292">
        <f t="shared" si="1348"/>
        <v>0</v>
      </c>
      <c r="AV666" s="286">
        <f t="shared" si="1348"/>
        <v>0</v>
      </c>
      <c r="AW666" s="286">
        <f t="shared" si="1348"/>
        <v>0</v>
      </c>
      <c r="AX666" s="286">
        <f t="shared" si="1348"/>
        <v>0</v>
      </c>
      <c r="AY666" s="286">
        <f t="shared" si="1348"/>
        <v>0</v>
      </c>
      <c r="AZ666" s="286">
        <f t="shared" si="1348"/>
        <v>0</v>
      </c>
      <c r="BA666" s="286">
        <f t="shared" si="1348"/>
        <v>0</v>
      </c>
      <c r="BB666" s="150"/>
      <c r="BC666" s="287">
        <f t="shared" si="1349"/>
        <v>26286.000000000007</v>
      </c>
      <c r="BD666" s="287">
        <f t="shared" si="1349"/>
        <v>36562.800000000003</v>
      </c>
      <c r="BE666" s="333">
        <f t="shared" si="1349"/>
        <v>60848.700000000004</v>
      </c>
      <c r="BF666" s="333">
        <f t="shared" si="1349"/>
        <v>55015</v>
      </c>
      <c r="BG666" s="333">
        <f t="shared" si="1349"/>
        <v>93489</v>
      </c>
      <c r="BH666" s="333">
        <f t="shared" si="1349"/>
        <v>46567</v>
      </c>
      <c r="BI666" s="333">
        <f t="shared" si="1349"/>
        <v>28056</v>
      </c>
      <c r="BJ666" s="333">
        <f t="shared" si="1349"/>
        <v>116284</v>
      </c>
      <c r="BK666" s="333">
        <f t="shared" si="1349"/>
        <v>6829.4</v>
      </c>
      <c r="BL666" s="333">
        <f t="shared" si="1349"/>
        <v>6290</v>
      </c>
      <c r="BM666" s="333">
        <f t="shared" si="1349"/>
        <v>11221</v>
      </c>
      <c r="BN666" s="334">
        <f t="shared" si="1297"/>
        <v>2</v>
      </c>
      <c r="BO666" s="87">
        <f t="shared" si="1332"/>
        <v>2021</v>
      </c>
      <c r="BP666" s="87"/>
    </row>
    <row r="667" spans="1:68" s="35" customFormat="1" ht="10.5" customHeight="1" x14ac:dyDescent="0.2">
      <c r="A667" s="87" t="str">
        <f t="shared" si="1327"/>
        <v>2020-21E400000053</v>
      </c>
      <c r="B667" s="87" t="str">
        <f t="shared" si="1299"/>
        <v>Y59</v>
      </c>
      <c r="C667" s="87" t="str">
        <f t="shared" si="1300"/>
        <v>2020-21</v>
      </c>
      <c r="D667" s="35" t="s">
        <v>526</v>
      </c>
      <c r="E667" s="42"/>
      <c r="F667" s="86" t="str">
        <f t="shared" si="1355"/>
        <v>Y59</v>
      </c>
      <c r="G667" s="86" t="str">
        <f t="shared" si="1355"/>
        <v>E40000005</v>
      </c>
      <c r="H667" s="87" t="str">
        <f t="shared" si="1355"/>
        <v>South East</v>
      </c>
      <c r="I667" s="292">
        <f t="shared" si="1334"/>
        <v>397</v>
      </c>
      <c r="J667" s="292">
        <f t="shared" si="1334"/>
        <v>88</v>
      </c>
      <c r="K667" s="292">
        <f t="shared" si="1334"/>
        <v>61</v>
      </c>
      <c r="L667" s="292">
        <f t="shared" si="1334"/>
        <v>22</v>
      </c>
      <c r="M667" s="292">
        <f t="shared" si="1340"/>
        <v>387</v>
      </c>
      <c r="N667" s="292">
        <f t="shared" si="1340"/>
        <v>33</v>
      </c>
      <c r="O667" s="292">
        <f t="shared" si="1340"/>
        <v>59</v>
      </c>
      <c r="P667" s="292">
        <f t="shared" si="1340"/>
        <v>12</v>
      </c>
      <c r="Q667" s="292">
        <f t="shared" si="1335"/>
        <v>0</v>
      </c>
      <c r="R667" s="292">
        <f t="shared" si="1335"/>
        <v>0</v>
      </c>
      <c r="S667" s="292">
        <f t="shared" si="1356"/>
        <v>1053</v>
      </c>
      <c r="T667" s="293">
        <f t="shared" si="1328"/>
        <v>831</v>
      </c>
      <c r="U667" s="290">
        <f t="shared" si="1350"/>
        <v>81.403971119133573</v>
      </c>
      <c r="V667" s="290">
        <f t="shared" si="1351"/>
        <v>68.433212996389898</v>
      </c>
      <c r="W667" s="290">
        <f t="shared" si="1352"/>
        <v>127.88808664259928</v>
      </c>
      <c r="X667" s="289">
        <f t="shared" si="1329"/>
        <v>862</v>
      </c>
      <c r="Y667" s="290">
        <f t="shared" si="1342"/>
        <v>68.762877030162414</v>
      </c>
      <c r="Z667" s="290">
        <f t="shared" si="1343"/>
        <v>35.039443155452439</v>
      </c>
      <c r="AA667" s="290">
        <f t="shared" si="1344"/>
        <v>177.24361948955917</v>
      </c>
      <c r="AB667" s="289">
        <f t="shared" si="1330"/>
        <v>130</v>
      </c>
      <c r="AC667" s="290">
        <f t="shared" si="1345"/>
        <v>47.364615384615384</v>
      </c>
      <c r="AD667" s="290">
        <f t="shared" si="1346"/>
        <v>42.476923076923079</v>
      </c>
      <c r="AE667" s="290">
        <f t="shared" si="1347"/>
        <v>71.892307692307696</v>
      </c>
      <c r="AF667" s="287">
        <f t="shared" si="1331"/>
        <v>245</v>
      </c>
      <c r="AG667" s="288">
        <f t="shared" si="1353"/>
        <v>138.02403846153851</v>
      </c>
      <c r="AH667" s="288">
        <f t="shared" si="1354"/>
        <v>190.44230769230768</v>
      </c>
      <c r="AI667" s="287">
        <f t="shared" si="1336"/>
        <v>208</v>
      </c>
      <c r="AJ667" s="284">
        <f t="shared" si="1336"/>
        <v>0</v>
      </c>
      <c r="AK667" s="284">
        <f t="shared" si="1336"/>
        <v>0</v>
      </c>
      <c r="AL667" s="284"/>
      <c r="AM667" s="284"/>
      <c r="AN667" s="284">
        <f t="shared" si="1337"/>
        <v>0</v>
      </c>
      <c r="AO667" s="284">
        <f t="shared" si="1337"/>
        <v>0</v>
      </c>
      <c r="AP667" s="291">
        <f t="shared" si="1341"/>
        <v>643</v>
      </c>
      <c r="AQ667" s="291">
        <f t="shared" si="1341"/>
        <v>817</v>
      </c>
      <c r="AR667" s="292">
        <f t="shared" si="1348"/>
        <v>0</v>
      </c>
      <c r="AS667" s="292">
        <f t="shared" si="1348"/>
        <v>0</v>
      </c>
      <c r="AT667" s="292">
        <f t="shared" si="1348"/>
        <v>0</v>
      </c>
      <c r="AU667" s="292">
        <f t="shared" si="1348"/>
        <v>0</v>
      </c>
      <c r="AV667" s="286">
        <f t="shared" si="1348"/>
        <v>0</v>
      </c>
      <c r="AW667" s="286">
        <f t="shared" si="1348"/>
        <v>0</v>
      </c>
      <c r="AX667" s="286">
        <f t="shared" si="1348"/>
        <v>0</v>
      </c>
      <c r="AY667" s="286">
        <f t="shared" si="1348"/>
        <v>0</v>
      </c>
      <c r="AZ667" s="286">
        <f t="shared" si="1348"/>
        <v>0</v>
      </c>
      <c r="BA667" s="286">
        <f t="shared" si="1348"/>
        <v>0</v>
      </c>
      <c r="BB667" s="150"/>
      <c r="BC667" s="287">
        <f t="shared" si="1349"/>
        <v>28709.000000000007</v>
      </c>
      <c r="BD667" s="287">
        <f t="shared" si="1349"/>
        <v>39612</v>
      </c>
      <c r="BE667" s="333">
        <f t="shared" si="1349"/>
        <v>67646.7</v>
      </c>
      <c r="BF667" s="333">
        <f t="shared" si="1349"/>
        <v>56868</v>
      </c>
      <c r="BG667" s="333">
        <f t="shared" si="1349"/>
        <v>106275</v>
      </c>
      <c r="BH667" s="333">
        <f t="shared" si="1349"/>
        <v>59273.599999999999</v>
      </c>
      <c r="BI667" s="333">
        <f t="shared" si="1349"/>
        <v>30204</v>
      </c>
      <c r="BJ667" s="333">
        <f t="shared" si="1349"/>
        <v>152784</v>
      </c>
      <c r="BK667" s="333">
        <f t="shared" si="1349"/>
        <v>6157.4</v>
      </c>
      <c r="BL667" s="333">
        <f t="shared" si="1349"/>
        <v>5522</v>
      </c>
      <c r="BM667" s="333">
        <f t="shared" si="1349"/>
        <v>9346</v>
      </c>
      <c r="BN667" s="334">
        <f t="shared" si="1297"/>
        <v>3</v>
      </c>
      <c r="BO667" s="87">
        <f t="shared" si="1332"/>
        <v>2021</v>
      </c>
      <c r="BP667" s="87"/>
    </row>
    <row r="668" spans="1:68" s="35" customFormat="1" ht="10.5" customHeight="1" x14ac:dyDescent="0.2">
      <c r="A668" s="87" t="str">
        <f t="shared" si="1327"/>
        <v>2021-22E400000054</v>
      </c>
      <c r="B668" s="87" t="str">
        <f t="shared" si="1299"/>
        <v>Y59</v>
      </c>
      <c r="C668" s="87" t="str">
        <f t="shared" si="1300"/>
        <v>2021-22</v>
      </c>
      <c r="D668" s="35" t="s">
        <v>514</v>
      </c>
      <c r="E668" s="42"/>
      <c r="F668" s="86" t="str">
        <f t="shared" si="1355"/>
        <v>Y59</v>
      </c>
      <c r="G668" s="86" t="str">
        <f t="shared" si="1355"/>
        <v>E40000005</v>
      </c>
      <c r="H668" s="87" t="str">
        <f t="shared" si="1355"/>
        <v>South East</v>
      </c>
      <c r="I668" s="292">
        <f t="shared" ref="I668:L687" si="1357">SUMIFS(I$729:I$10135, $BN$729:$BN$10135, $BN668,$BO$729:$BO$10135, $BO668, $B$729:$B$10135, $B668)</f>
        <v>403</v>
      </c>
      <c r="J668" s="292">
        <f t="shared" si="1357"/>
        <v>89</v>
      </c>
      <c r="K668" s="292">
        <f t="shared" si="1357"/>
        <v>72</v>
      </c>
      <c r="L668" s="292">
        <f t="shared" si="1357"/>
        <v>29</v>
      </c>
      <c r="M668" s="292">
        <f t="shared" si="1340"/>
        <v>402</v>
      </c>
      <c r="N668" s="292">
        <f t="shared" si="1340"/>
        <v>47</v>
      </c>
      <c r="O668" s="292">
        <f t="shared" si="1340"/>
        <v>72</v>
      </c>
      <c r="P668" s="292">
        <f t="shared" si="1340"/>
        <v>21</v>
      </c>
      <c r="Q668" s="292">
        <f t="shared" ref="Q668:R687" si="1358">SUMIFS(Q$729:Q$10135, $BN$729:$BN$10135, $BN668,$BO$729:$BO$10135, $BO668, $B$729:$B$10135, $B668)</f>
        <v>136</v>
      </c>
      <c r="R668" s="292">
        <f t="shared" si="1358"/>
        <v>98</v>
      </c>
      <c r="S668" s="292">
        <f t="shared" si="1356"/>
        <v>1000</v>
      </c>
      <c r="T668" s="293">
        <f t="shared" si="1328"/>
        <v>817</v>
      </c>
      <c r="U668" s="290">
        <f t="shared" si="1350"/>
        <v>84.10391676866584</v>
      </c>
      <c r="V668" s="290">
        <f t="shared" si="1351"/>
        <v>70.771113831089352</v>
      </c>
      <c r="W668" s="290">
        <f t="shared" si="1352"/>
        <v>124.12851897184822</v>
      </c>
      <c r="X668" s="289">
        <f t="shared" si="1329"/>
        <v>838</v>
      </c>
      <c r="Y668" s="290">
        <f t="shared" si="1342"/>
        <v>70.649045346062039</v>
      </c>
      <c r="Z668" s="290">
        <f t="shared" si="1343"/>
        <v>34.004773269689736</v>
      </c>
      <c r="AA668" s="290">
        <f t="shared" si="1344"/>
        <v>176.61813842482101</v>
      </c>
      <c r="AB668" s="289">
        <f t="shared" si="1330"/>
        <v>109</v>
      </c>
      <c r="AC668" s="290">
        <f t="shared" si="1345"/>
        <v>59.288073394495413</v>
      </c>
      <c r="AD668" s="290">
        <f t="shared" si="1346"/>
        <v>48.972477064220186</v>
      </c>
      <c r="AE668" s="290">
        <f t="shared" si="1347"/>
        <v>94.513761467889907</v>
      </c>
      <c r="AF668" s="287">
        <f t="shared" si="1331"/>
        <v>271</v>
      </c>
      <c r="AG668" s="288">
        <f t="shared" si="1353"/>
        <v>132.62605042016801</v>
      </c>
      <c r="AH668" s="288">
        <f t="shared" si="1354"/>
        <v>180.77058823529413</v>
      </c>
      <c r="AI668" s="287">
        <f t="shared" ref="AI668:AK687" si="1359">SUMIFS(AI$729:AI$10135, $BN$729:$BN$10135, $BN668,$BO$729:$BO$10135, $BO668, $B$729:$B$10135, $B668)</f>
        <v>238</v>
      </c>
      <c r="AJ668" s="284">
        <f t="shared" si="1359"/>
        <v>186</v>
      </c>
      <c r="AK668" s="284">
        <f t="shared" si="1359"/>
        <v>276</v>
      </c>
      <c r="AL668" s="284"/>
      <c r="AM668" s="284"/>
      <c r="AN668" s="284">
        <f t="shared" ref="AN668:AO687" si="1360">SUMIFS(AN$729:AN$10135, $BN$729:$BN$10135, $BN668,$BO$729:$BO$10135, $BO668, $B$729:$B$10135, $B668)</f>
        <v>0</v>
      </c>
      <c r="AO668" s="284">
        <f t="shared" si="1360"/>
        <v>0</v>
      </c>
      <c r="AP668" s="291">
        <f t="shared" si="1341"/>
        <v>0</v>
      </c>
      <c r="AQ668" s="291">
        <f t="shared" si="1341"/>
        <v>0</v>
      </c>
      <c r="AR668" s="292"/>
      <c r="AS668" s="292"/>
      <c r="AT668" s="292"/>
      <c r="AU668" s="292"/>
      <c r="AV668" s="286">
        <f t="shared" ref="AV668:BA677" si="1361">SUMIFS(AV$729:AV$10135, $BN$729:$BN$10135, $BN668,$BO$729:$BO$10135, $BO668, $B$729:$B$10135, $B668)</f>
        <v>0</v>
      </c>
      <c r="AW668" s="286">
        <f t="shared" si="1361"/>
        <v>0</v>
      </c>
      <c r="AX668" s="286">
        <f t="shared" si="1361"/>
        <v>0</v>
      </c>
      <c r="AY668" s="286">
        <f t="shared" si="1361"/>
        <v>0</v>
      </c>
      <c r="AZ668" s="286">
        <f t="shared" si="1361"/>
        <v>0</v>
      </c>
      <c r="BA668" s="286">
        <f t="shared" si="1361"/>
        <v>0</v>
      </c>
      <c r="BB668" s="150"/>
      <c r="BC668" s="287">
        <f t="shared" ref="BC668:BM677" si="1362">SUMIFS(BC$729:BC$10135, $BN$729:$BN$10135, $BN668,$BO$729:$BO$10135, $BO668, $B$729:$B$10135, $B668)</f>
        <v>31564.999999999985</v>
      </c>
      <c r="BD668" s="287">
        <f t="shared" si="1362"/>
        <v>43023.4</v>
      </c>
      <c r="BE668" s="333">
        <f t="shared" si="1362"/>
        <v>68712.899999999994</v>
      </c>
      <c r="BF668" s="333">
        <f t="shared" si="1362"/>
        <v>57820</v>
      </c>
      <c r="BG668" s="333">
        <f t="shared" si="1362"/>
        <v>101413</v>
      </c>
      <c r="BH668" s="333">
        <f t="shared" si="1362"/>
        <v>59203.899999999994</v>
      </c>
      <c r="BI668" s="333">
        <f t="shared" si="1362"/>
        <v>28496</v>
      </c>
      <c r="BJ668" s="333">
        <f t="shared" si="1362"/>
        <v>148006</v>
      </c>
      <c r="BK668" s="333">
        <f t="shared" si="1362"/>
        <v>6462.4</v>
      </c>
      <c r="BL668" s="333">
        <f t="shared" si="1362"/>
        <v>5338</v>
      </c>
      <c r="BM668" s="333">
        <f t="shared" si="1362"/>
        <v>10302</v>
      </c>
      <c r="BN668" s="334">
        <f t="shared" si="1297"/>
        <v>4</v>
      </c>
      <c r="BO668" s="87">
        <f t="shared" si="1332"/>
        <v>2021</v>
      </c>
      <c r="BP668" s="87"/>
    </row>
    <row r="669" spans="1:68" s="35" customFormat="1" ht="10.5" customHeight="1" x14ac:dyDescent="0.2">
      <c r="A669" s="87" t="str">
        <f t="shared" si="1327"/>
        <v>2021-22E400000055</v>
      </c>
      <c r="B669" s="87" t="str">
        <f t="shared" si="1299"/>
        <v>Y59</v>
      </c>
      <c r="C669" s="87" t="str">
        <f t="shared" si="1300"/>
        <v>2021-22</v>
      </c>
      <c r="D669" s="35" t="s">
        <v>516</v>
      </c>
      <c r="E669" s="42"/>
      <c r="F669" s="86" t="str">
        <f t="shared" si="1355"/>
        <v>Y59</v>
      </c>
      <c r="G669" s="86" t="str">
        <f t="shared" si="1355"/>
        <v>E40000005</v>
      </c>
      <c r="H669" s="87" t="str">
        <f t="shared" si="1355"/>
        <v>South East</v>
      </c>
      <c r="I669" s="292">
        <f t="shared" si="1357"/>
        <v>391</v>
      </c>
      <c r="J669" s="292">
        <f t="shared" si="1357"/>
        <v>90</v>
      </c>
      <c r="K669" s="292">
        <f t="shared" si="1357"/>
        <v>59</v>
      </c>
      <c r="L669" s="292">
        <f t="shared" si="1357"/>
        <v>24</v>
      </c>
      <c r="M669" s="292">
        <f t="shared" si="1340"/>
        <v>386</v>
      </c>
      <c r="N669" s="292">
        <f t="shared" si="1340"/>
        <v>40</v>
      </c>
      <c r="O669" s="292">
        <f t="shared" si="1340"/>
        <v>56</v>
      </c>
      <c r="P669" s="292">
        <f t="shared" si="1340"/>
        <v>16</v>
      </c>
      <c r="Q669" s="292">
        <f t="shared" si="1358"/>
        <v>0</v>
      </c>
      <c r="R669" s="292">
        <f t="shared" si="1358"/>
        <v>0</v>
      </c>
      <c r="S669" s="292">
        <f t="shared" si="1356"/>
        <v>935</v>
      </c>
      <c r="T669" s="293">
        <f t="shared" si="1328"/>
        <v>899</v>
      </c>
      <c r="U669" s="290">
        <f t="shared" si="1350"/>
        <v>84.26240266963292</v>
      </c>
      <c r="V669" s="290">
        <f t="shared" si="1351"/>
        <v>73.651835372636256</v>
      </c>
      <c r="W669" s="290">
        <f t="shared" si="1352"/>
        <v>133.65183537263627</v>
      </c>
      <c r="X669" s="289">
        <f t="shared" si="1329"/>
        <v>941</v>
      </c>
      <c r="Y669" s="290">
        <f t="shared" si="1342"/>
        <v>67.546333687566417</v>
      </c>
      <c r="Z669" s="290">
        <f t="shared" si="1343"/>
        <v>32.224229543039321</v>
      </c>
      <c r="AA669" s="290">
        <f t="shared" si="1344"/>
        <v>179.21572794899043</v>
      </c>
      <c r="AB669" s="289">
        <f t="shared" si="1330"/>
        <v>135</v>
      </c>
      <c r="AC669" s="290">
        <f t="shared" si="1345"/>
        <v>57.571111111111108</v>
      </c>
      <c r="AD669" s="290">
        <f t="shared" si="1346"/>
        <v>46.444444444444443</v>
      </c>
      <c r="AE669" s="290">
        <f t="shared" si="1347"/>
        <v>103.62222222222222</v>
      </c>
      <c r="AF669" s="287">
        <f t="shared" si="1331"/>
        <v>242</v>
      </c>
      <c r="AG669" s="288">
        <f t="shared" si="1353"/>
        <v>131.63157894736835</v>
      </c>
      <c r="AH669" s="288">
        <f t="shared" si="1354"/>
        <v>185.51578947368424</v>
      </c>
      <c r="AI669" s="287">
        <f t="shared" si="1359"/>
        <v>209</v>
      </c>
      <c r="AJ669" s="284">
        <f t="shared" si="1359"/>
        <v>0</v>
      </c>
      <c r="AK669" s="284">
        <f t="shared" si="1359"/>
        <v>0</v>
      </c>
      <c r="AL669" s="284"/>
      <c r="AM669" s="284"/>
      <c r="AN669" s="284">
        <f t="shared" si="1360"/>
        <v>1977</v>
      </c>
      <c r="AO669" s="284">
        <f t="shared" si="1360"/>
        <v>2039</v>
      </c>
      <c r="AP669" s="291">
        <f t="shared" si="1341"/>
        <v>0</v>
      </c>
      <c r="AQ669" s="291">
        <f t="shared" si="1341"/>
        <v>0</v>
      </c>
      <c r="AR669" s="292"/>
      <c r="AS669" s="292"/>
      <c r="AT669" s="292"/>
      <c r="AU669" s="292"/>
      <c r="AV669" s="286">
        <f t="shared" si="1361"/>
        <v>0</v>
      </c>
      <c r="AW669" s="286">
        <f t="shared" si="1361"/>
        <v>0</v>
      </c>
      <c r="AX669" s="286">
        <f t="shared" si="1361"/>
        <v>0</v>
      </c>
      <c r="AY669" s="286">
        <f t="shared" si="1361"/>
        <v>0</v>
      </c>
      <c r="AZ669" s="286">
        <f t="shared" si="1361"/>
        <v>0</v>
      </c>
      <c r="BA669" s="286">
        <f t="shared" si="1361"/>
        <v>0</v>
      </c>
      <c r="BB669" s="150"/>
      <c r="BC669" s="287">
        <f t="shared" si="1362"/>
        <v>27510.999999999985</v>
      </c>
      <c r="BD669" s="287">
        <f t="shared" si="1362"/>
        <v>38772.800000000003</v>
      </c>
      <c r="BE669" s="333">
        <f t="shared" si="1362"/>
        <v>75751.899999999994</v>
      </c>
      <c r="BF669" s="333">
        <f t="shared" si="1362"/>
        <v>66213</v>
      </c>
      <c r="BG669" s="333">
        <f t="shared" si="1362"/>
        <v>120153</v>
      </c>
      <c r="BH669" s="333">
        <f t="shared" si="1362"/>
        <v>63561.1</v>
      </c>
      <c r="BI669" s="333">
        <f t="shared" si="1362"/>
        <v>30323</v>
      </c>
      <c r="BJ669" s="333">
        <f t="shared" si="1362"/>
        <v>168642</v>
      </c>
      <c r="BK669" s="333">
        <f t="shared" si="1362"/>
        <v>7772.0999999999995</v>
      </c>
      <c r="BL669" s="333">
        <f t="shared" si="1362"/>
        <v>6270</v>
      </c>
      <c r="BM669" s="333">
        <f t="shared" si="1362"/>
        <v>13989</v>
      </c>
      <c r="BN669" s="334">
        <f t="shared" si="1297"/>
        <v>5</v>
      </c>
      <c r="BO669" s="87">
        <f t="shared" si="1332"/>
        <v>2021</v>
      </c>
      <c r="BP669" s="87"/>
    </row>
    <row r="670" spans="1:68" s="35" customFormat="1" ht="10.5" customHeight="1" x14ac:dyDescent="0.2">
      <c r="A670" s="87" t="str">
        <f t="shared" si="1327"/>
        <v>2021-22E400000056</v>
      </c>
      <c r="B670" s="87" t="str">
        <f t="shared" si="1299"/>
        <v>Y59</v>
      </c>
      <c r="C670" s="87" t="str">
        <f>IF(D670=D$186,LEFT(C669,4)+1&amp;"-"&amp;RIGHT(C669,2)+1,C669)</f>
        <v>2021-22</v>
      </c>
      <c r="D670" s="35" t="s">
        <v>517</v>
      </c>
      <c r="E670" s="42"/>
      <c r="F670" s="86" t="str">
        <f t="shared" si="1355"/>
        <v>Y59</v>
      </c>
      <c r="G670" s="86" t="str">
        <f t="shared" si="1355"/>
        <v>E40000005</v>
      </c>
      <c r="H670" s="87" t="str">
        <f t="shared" si="1355"/>
        <v>South East</v>
      </c>
      <c r="I670" s="292">
        <f t="shared" si="1357"/>
        <v>381</v>
      </c>
      <c r="J670" s="292">
        <f t="shared" si="1357"/>
        <v>98</v>
      </c>
      <c r="K670" s="292">
        <f t="shared" si="1357"/>
        <v>65</v>
      </c>
      <c r="L670" s="292">
        <f t="shared" si="1357"/>
        <v>29</v>
      </c>
      <c r="M670" s="292">
        <f t="shared" si="1340"/>
        <v>376</v>
      </c>
      <c r="N670" s="292">
        <f t="shared" si="1340"/>
        <v>40</v>
      </c>
      <c r="O670" s="292">
        <f t="shared" si="1340"/>
        <v>62</v>
      </c>
      <c r="P670" s="292">
        <f t="shared" si="1340"/>
        <v>18</v>
      </c>
      <c r="Q670" s="292">
        <f t="shared" si="1358"/>
        <v>0</v>
      </c>
      <c r="R670" s="292">
        <f t="shared" si="1358"/>
        <v>0</v>
      </c>
      <c r="S670" s="292">
        <f t="shared" si="1356"/>
        <v>914</v>
      </c>
      <c r="T670" s="293">
        <f t="shared" si="1328"/>
        <v>816</v>
      </c>
      <c r="U670" s="290">
        <f t="shared" si="1350"/>
        <v>88.996691176470577</v>
      </c>
      <c r="V670" s="290">
        <f t="shared" si="1351"/>
        <v>73.906862745098039</v>
      </c>
      <c r="W670" s="290">
        <f t="shared" si="1352"/>
        <v>135.39705882352942</v>
      </c>
      <c r="X670" s="289">
        <f t="shared" si="1329"/>
        <v>865</v>
      </c>
      <c r="Y670" s="290">
        <f t="shared" si="1342"/>
        <v>71.060115606936421</v>
      </c>
      <c r="Z670" s="290">
        <f t="shared" si="1343"/>
        <v>34.6</v>
      </c>
      <c r="AA670" s="290">
        <f t="shared" si="1344"/>
        <v>177.36647398843931</v>
      </c>
      <c r="AB670" s="289">
        <f t="shared" si="1330"/>
        <v>130</v>
      </c>
      <c r="AC670" s="290">
        <f t="shared" si="1345"/>
        <v>61.703076923076921</v>
      </c>
      <c r="AD670" s="290">
        <f t="shared" si="1346"/>
        <v>54.669230769230772</v>
      </c>
      <c r="AE670" s="290">
        <f t="shared" si="1347"/>
        <v>102.83076923076923</v>
      </c>
      <c r="AF670" s="287">
        <f t="shared" si="1331"/>
        <v>242</v>
      </c>
      <c r="AG670" s="288">
        <f t="shared" si="1353"/>
        <v>135.58910891089124</v>
      </c>
      <c r="AH670" s="288">
        <f t="shared" si="1354"/>
        <v>186.59603960396041</v>
      </c>
      <c r="AI670" s="287">
        <f t="shared" si="1359"/>
        <v>202</v>
      </c>
      <c r="AJ670" s="284">
        <f t="shared" si="1359"/>
        <v>0</v>
      </c>
      <c r="AK670" s="284">
        <f t="shared" si="1359"/>
        <v>0</v>
      </c>
      <c r="AL670" s="284"/>
      <c r="AM670" s="284"/>
      <c r="AN670" s="284">
        <f t="shared" si="1360"/>
        <v>0</v>
      </c>
      <c r="AO670" s="284">
        <f t="shared" si="1360"/>
        <v>0</v>
      </c>
      <c r="AP670" s="291">
        <f t="shared" si="1341"/>
        <v>770</v>
      </c>
      <c r="AQ670" s="291">
        <f t="shared" si="1341"/>
        <v>982</v>
      </c>
      <c r="AR670" s="292"/>
      <c r="AS670" s="292"/>
      <c r="AT670" s="292"/>
      <c r="AU670" s="292"/>
      <c r="AV670" s="286">
        <f t="shared" si="1361"/>
        <v>0</v>
      </c>
      <c r="AW670" s="286">
        <f t="shared" si="1361"/>
        <v>0</v>
      </c>
      <c r="AX670" s="286">
        <f t="shared" si="1361"/>
        <v>0</v>
      </c>
      <c r="AY670" s="286">
        <f t="shared" si="1361"/>
        <v>0</v>
      </c>
      <c r="AZ670" s="286">
        <f t="shared" si="1361"/>
        <v>0</v>
      </c>
      <c r="BA670" s="286">
        <f t="shared" si="1361"/>
        <v>0</v>
      </c>
      <c r="BB670" s="150"/>
      <c r="BC670" s="287">
        <f t="shared" si="1362"/>
        <v>27389.000000000029</v>
      </c>
      <c r="BD670" s="287">
        <f t="shared" si="1362"/>
        <v>37692.400000000001</v>
      </c>
      <c r="BE670" s="333">
        <f t="shared" si="1362"/>
        <v>72621.299999999988</v>
      </c>
      <c r="BF670" s="333">
        <f t="shared" si="1362"/>
        <v>60308</v>
      </c>
      <c r="BG670" s="333">
        <f t="shared" si="1362"/>
        <v>110484</v>
      </c>
      <c r="BH670" s="333">
        <f t="shared" si="1362"/>
        <v>61467.000000000007</v>
      </c>
      <c r="BI670" s="333">
        <f t="shared" si="1362"/>
        <v>29929</v>
      </c>
      <c r="BJ670" s="333">
        <f t="shared" si="1362"/>
        <v>153422</v>
      </c>
      <c r="BK670" s="333">
        <f t="shared" si="1362"/>
        <v>8021.4</v>
      </c>
      <c r="BL670" s="333">
        <f t="shared" si="1362"/>
        <v>7107</v>
      </c>
      <c r="BM670" s="333">
        <f t="shared" si="1362"/>
        <v>13368</v>
      </c>
      <c r="BN670" s="334">
        <f t="shared" si="1297"/>
        <v>6</v>
      </c>
      <c r="BO670" s="87">
        <f t="shared" si="1332"/>
        <v>2021</v>
      </c>
      <c r="BP670" s="87"/>
    </row>
    <row r="671" spans="1:68" s="35" customFormat="1" ht="10.5" customHeight="1" x14ac:dyDescent="0.2">
      <c r="A671" s="87" t="str">
        <f t="shared" si="1327"/>
        <v>2021-22E400000057</v>
      </c>
      <c r="B671" s="87" t="str">
        <f t="shared" si="1299"/>
        <v>Y59</v>
      </c>
      <c r="C671" s="87" t="str">
        <f>IF(D671=D$186,LEFT(C670,4)+1&amp;"-"&amp;RIGHT(C670,2)+1,C670)</f>
        <v>2021-22</v>
      </c>
      <c r="D671" s="35" t="s">
        <v>518</v>
      </c>
      <c r="E671" s="42"/>
      <c r="F671" s="86" t="str">
        <f t="shared" si="1355"/>
        <v>Y59</v>
      </c>
      <c r="G671" s="86" t="str">
        <f t="shared" si="1355"/>
        <v>E40000005</v>
      </c>
      <c r="H671" s="87" t="str">
        <f t="shared" si="1355"/>
        <v>South East</v>
      </c>
      <c r="I671" s="292">
        <f t="shared" si="1357"/>
        <v>424</v>
      </c>
      <c r="J671" s="292">
        <f t="shared" si="1357"/>
        <v>114</v>
      </c>
      <c r="K671" s="292">
        <f t="shared" si="1357"/>
        <v>73</v>
      </c>
      <c r="L671" s="292">
        <f t="shared" si="1357"/>
        <v>38</v>
      </c>
      <c r="M671" s="292">
        <f t="shared" si="1340"/>
        <v>422</v>
      </c>
      <c r="N671" s="292">
        <f t="shared" si="1340"/>
        <v>57</v>
      </c>
      <c r="O671" s="292">
        <f t="shared" si="1340"/>
        <v>72</v>
      </c>
      <c r="P671" s="292">
        <f t="shared" si="1340"/>
        <v>24</v>
      </c>
      <c r="Q671" s="292">
        <f t="shared" si="1358"/>
        <v>151</v>
      </c>
      <c r="R671" s="292">
        <f t="shared" si="1358"/>
        <v>113</v>
      </c>
      <c r="S671" s="292">
        <f t="shared" si="1356"/>
        <v>1031</v>
      </c>
      <c r="T671" s="293">
        <f t="shared" si="1328"/>
        <v>802</v>
      </c>
      <c r="U671" s="290">
        <f t="shared" si="1350"/>
        <v>93.137655860349113</v>
      </c>
      <c r="V671" s="290">
        <f t="shared" si="1351"/>
        <v>74.644638403990029</v>
      </c>
      <c r="W671" s="290">
        <f t="shared" si="1352"/>
        <v>141.88403990024938</v>
      </c>
      <c r="X671" s="289">
        <f t="shared" si="1329"/>
        <v>830</v>
      </c>
      <c r="Y671" s="290">
        <f t="shared" si="1342"/>
        <v>77.666626506024102</v>
      </c>
      <c r="Z671" s="290">
        <f t="shared" si="1343"/>
        <v>33.073493975903617</v>
      </c>
      <c r="AA671" s="290">
        <f t="shared" si="1344"/>
        <v>205.41445783132531</v>
      </c>
      <c r="AB671" s="289">
        <f t="shared" si="1330"/>
        <v>130</v>
      </c>
      <c r="AC671" s="290">
        <f t="shared" si="1345"/>
        <v>51.6</v>
      </c>
      <c r="AD671" s="290">
        <f t="shared" si="1346"/>
        <v>47</v>
      </c>
      <c r="AE671" s="290">
        <f t="shared" si="1347"/>
        <v>82</v>
      </c>
      <c r="AF671" s="287">
        <f t="shared" si="1331"/>
        <v>219</v>
      </c>
      <c r="AG671" s="288">
        <f t="shared" si="1353"/>
        <v>145.93989071038231</v>
      </c>
      <c r="AH671" s="288">
        <f t="shared" si="1354"/>
        <v>214.49180327868854</v>
      </c>
      <c r="AI671" s="287">
        <f t="shared" si="1359"/>
        <v>183</v>
      </c>
      <c r="AJ671" s="284">
        <f t="shared" si="1359"/>
        <v>144</v>
      </c>
      <c r="AK671" s="284">
        <f t="shared" si="1359"/>
        <v>229</v>
      </c>
      <c r="AL671" s="284"/>
      <c r="AM671" s="284"/>
      <c r="AN671" s="284">
        <f t="shared" si="1360"/>
        <v>0</v>
      </c>
      <c r="AO671" s="284">
        <f t="shared" si="1360"/>
        <v>0</v>
      </c>
      <c r="AP671" s="291">
        <f t="shared" si="1341"/>
        <v>0</v>
      </c>
      <c r="AQ671" s="291">
        <f t="shared" si="1341"/>
        <v>0</v>
      </c>
      <c r="AR671" s="292"/>
      <c r="AS671" s="292"/>
      <c r="AT671" s="292"/>
      <c r="AU671" s="292"/>
      <c r="AV671" s="286">
        <f t="shared" si="1361"/>
        <v>0</v>
      </c>
      <c r="AW671" s="286">
        <f t="shared" si="1361"/>
        <v>0</v>
      </c>
      <c r="AX671" s="286">
        <f t="shared" si="1361"/>
        <v>0</v>
      </c>
      <c r="AY671" s="286">
        <f t="shared" si="1361"/>
        <v>0</v>
      </c>
      <c r="AZ671" s="286">
        <f t="shared" si="1361"/>
        <v>0</v>
      </c>
      <c r="BA671" s="286">
        <f t="shared" si="1361"/>
        <v>0</v>
      </c>
      <c r="BB671" s="150"/>
      <c r="BC671" s="287">
        <f t="shared" si="1362"/>
        <v>26706.999999999964</v>
      </c>
      <c r="BD671" s="287">
        <f t="shared" si="1362"/>
        <v>39252</v>
      </c>
      <c r="BE671" s="333">
        <f t="shared" si="1362"/>
        <v>74696.399999999994</v>
      </c>
      <c r="BF671" s="333">
        <f t="shared" si="1362"/>
        <v>59865</v>
      </c>
      <c r="BG671" s="333">
        <f t="shared" si="1362"/>
        <v>113791</v>
      </c>
      <c r="BH671" s="333">
        <f t="shared" si="1362"/>
        <v>64463.3</v>
      </c>
      <c r="BI671" s="333">
        <f t="shared" si="1362"/>
        <v>27451</v>
      </c>
      <c r="BJ671" s="333">
        <f t="shared" si="1362"/>
        <v>170494</v>
      </c>
      <c r="BK671" s="333">
        <f t="shared" si="1362"/>
        <v>6708</v>
      </c>
      <c r="BL671" s="333">
        <f t="shared" si="1362"/>
        <v>6110</v>
      </c>
      <c r="BM671" s="333">
        <f t="shared" si="1362"/>
        <v>10660</v>
      </c>
      <c r="BN671" s="334">
        <f t="shared" si="1297"/>
        <v>7</v>
      </c>
      <c r="BO671" s="87">
        <f t="shared" si="1332"/>
        <v>2021</v>
      </c>
      <c r="BP671" s="87"/>
    </row>
    <row r="672" spans="1:68" s="35" customFormat="1" ht="10.5" customHeight="1" x14ac:dyDescent="0.2">
      <c r="A672" s="87" t="str">
        <f t="shared" si="1327"/>
        <v>2021-22E400000058</v>
      </c>
      <c r="B672" s="87" t="str">
        <f t="shared" si="1299"/>
        <v>Y59</v>
      </c>
      <c r="C672" s="87" t="str">
        <f>IF(D672=D$186,LEFT(C671,4)+1&amp;"-"&amp;RIGHT(C671,2)+1,C671)</f>
        <v>2021-22</v>
      </c>
      <c r="D672" s="35" t="s">
        <v>519</v>
      </c>
      <c r="E672" s="42"/>
      <c r="F672" s="86" t="str">
        <f t="shared" si="1355"/>
        <v>Y59</v>
      </c>
      <c r="G672" s="86" t="str">
        <f t="shared" si="1355"/>
        <v>E40000005</v>
      </c>
      <c r="H672" s="87" t="str">
        <f t="shared" si="1355"/>
        <v>South East</v>
      </c>
      <c r="I672" s="292">
        <f t="shared" si="1357"/>
        <v>392</v>
      </c>
      <c r="J672" s="292">
        <f t="shared" si="1357"/>
        <v>96</v>
      </c>
      <c r="K672" s="292">
        <f t="shared" si="1357"/>
        <v>56</v>
      </c>
      <c r="L672" s="292">
        <f t="shared" si="1357"/>
        <v>28</v>
      </c>
      <c r="M672" s="292">
        <f t="shared" ref="M672:P691" si="1363">SUMIFS(M$729:M$10135, $BN$729:$BN$10135, $BN672,$BO$729:$BO$10135, $BO672, $B$729:$B$10135, $B672)</f>
        <v>390</v>
      </c>
      <c r="N672" s="292">
        <f t="shared" si="1363"/>
        <v>42</v>
      </c>
      <c r="O672" s="292">
        <f t="shared" si="1363"/>
        <v>56</v>
      </c>
      <c r="P672" s="292">
        <f t="shared" si="1363"/>
        <v>15</v>
      </c>
      <c r="Q672" s="292">
        <f t="shared" si="1358"/>
        <v>0</v>
      </c>
      <c r="R672" s="292">
        <f t="shared" si="1358"/>
        <v>0</v>
      </c>
      <c r="S672" s="292">
        <f t="shared" si="1356"/>
        <v>932</v>
      </c>
      <c r="T672" s="293">
        <f t="shared" si="1328"/>
        <v>743</v>
      </c>
      <c r="U672" s="290">
        <f t="shared" si="1350"/>
        <v>103.7706594885599</v>
      </c>
      <c r="V672" s="290">
        <f t="shared" si="1351"/>
        <v>78.493943472409157</v>
      </c>
      <c r="W672" s="290">
        <f t="shared" si="1352"/>
        <v>165.68236877523555</v>
      </c>
      <c r="X672" s="289">
        <f t="shared" si="1329"/>
        <v>794</v>
      </c>
      <c r="Y672" s="290">
        <f t="shared" si="1342"/>
        <v>78.538035264483625</v>
      </c>
      <c r="Z672" s="290">
        <f t="shared" si="1343"/>
        <v>36.818639798488668</v>
      </c>
      <c r="AA672" s="290">
        <f t="shared" si="1344"/>
        <v>203.82115869017633</v>
      </c>
      <c r="AB672" s="289">
        <f t="shared" si="1330"/>
        <v>133</v>
      </c>
      <c r="AC672" s="290">
        <f t="shared" si="1345"/>
        <v>54.239849624060149</v>
      </c>
      <c r="AD672" s="290">
        <f t="shared" si="1346"/>
        <v>48.669172932330824</v>
      </c>
      <c r="AE672" s="290">
        <f t="shared" si="1347"/>
        <v>89.022556390977442</v>
      </c>
      <c r="AF672" s="287">
        <f t="shared" si="1331"/>
        <v>222</v>
      </c>
      <c r="AG672" s="288">
        <f t="shared" si="1353"/>
        <v>138.10471204188451</v>
      </c>
      <c r="AH672" s="288">
        <f t="shared" si="1354"/>
        <v>185.69842931937174</v>
      </c>
      <c r="AI672" s="287">
        <f t="shared" si="1359"/>
        <v>191</v>
      </c>
      <c r="AJ672" s="284">
        <f t="shared" si="1359"/>
        <v>0</v>
      </c>
      <c r="AK672" s="284">
        <f t="shared" si="1359"/>
        <v>0</v>
      </c>
      <c r="AL672" s="284"/>
      <c r="AM672" s="284"/>
      <c r="AN672" s="284">
        <f t="shared" si="1360"/>
        <v>1977</v>
      </c>
      <c r="AO672" s="284">
        <f t="shared" si="1360"/>
        <v>2033</v>
      </c>
      <c r="AP672" s="291">
        <f t="shared" ref="AP672:AQ691" si="1364">SUMIFS(AP$729:AP$10135, $BN$729:$BN$10135, $BN672,$BO$729:$BO$10135, $BO672, $B$729:$B$10135, $B672)</f>
        <v>0</v>
      </c>
      <c r="AQ672" s="291">
        <f t="shared" si="1364"/>
        <v>0</v>
      </c>
      <c r="AR672" s="292"/>
      <c r="AS672" s="292"/>
      <c r="AT672" s="292"/>
      <c r="AU672" s="292"/>
      <c r="AV672" s="286">
        <f t="shared" si="1361"/>
        <v>0</v>
      </c>
      <c r="AW672" s="286">
        <f t="shared" si="1361"/>
        <v>0</v>
      </c>
      <c r="AX672" s="286">
        <f t="shared" si="1361"/>
        <v>0</v>
      </c>
      <c r="AY672" s="286">
        <f t="shared" si="1361"/>
        <v>0</v>
      </c>
      <c r="AZ672" s="286">
        <f t="shared" si="1361"/>
        <v>0</v>
      </c>
      <c r="BA672" s="286">
        <f t="shared" si="1361"/>
        <v>0</v>
      </c>
      <c r="BB672" s="150"/>
      <c r="BC672" s="287">
        <f t="shared" si="1362"/>
        <v>26377.999999999942</v>
      </c>
      <c r="BD672" s="287">
        <f t="shared" si="1362"/>
        <v>35468.400000000001</v>
      </c>
      <c r="BE672" s="333">
        <f t="shared" si="1362"/>
        <v>77101.600000000006</v>
      </c>
      <c r="BF672" s="333">
        <f t="shared" si="1362"/>
        <v>58321</v>
      </c>
      <c r="BG672" s="333">
        <f t="shared" si="1362"/>
        <v>123102</v>
      </c>
      <c r="BH672" s="333">
        <f t="shared" si="1362"/>
        <v>62359.199999999997</v>
      </c>
      <c r="BI672" s="333">
        <f t="shared" si="1362"/>
        <v>29234</v>
      </c>
      <c r="BJ672" s="333">
        <f t="shared" si="1362"/>
        <v>161834</v>
      </c>
      <c r="BK672" s="333">
        <f t="shared" si="1362"/>
        <v>7213.9</v>
      </c>
      <c r="BL672" s="333">
        <f t="shared" si="1362"/>
        <v>6473</v>
      </c>
      <c r="BM672" s="333">
        <f t="shared" si="1362"/>
        <v>11840</v>
      </c>
      <c r="BN672" s="334">
        <f t="shared" si="1297"/>
        <v>8</v>
      </c>
      <c r="BO672" s="87">
        <f t="shared" si="1332"/>
        <v>2021</v>
      </c>
      <c r="BP672" s="87"/>
    </row>
    <row r="673" spans="1:68" s="35" customFormat="1" ht="10.5" customHeight="1" x14ac:dyDescent="0.2">
      <c r="A673" s="87" t="str">
        <f t="shared" si="1327"/>
        <v>2021-22E400000059</v>
      </c>
      <c r="B673" s="87" t="str">
        <f t="shared" ref="B673:B681" si="1365">B672</f>
        <v>Y59</v>
      </c>
      <c r="C673" s="87" t="str">
        <f t="shared" ref="C673:C678" si="1366">IF(D673=D$186,LEFT(C672,4)+1&amp;"-"&amp;RIGHT(C672,2)+1,C672)</f>
        <v>2021-22</v>
      </c>
      <c r="D673" s="35" t="s">
        <v>520</v>
      </c>
      <c r="E673" s="42"/>
      <c r="F673" s="86" t="str">
        <f t="shared" ref="F673:H681" si="1367">F672</f>
        <v>Y59</v>
      </c>
      <c r="G673" s="86" t="str">
        <f t="shared" si="1367"/>
        <v>E40000005</v>
      </c>
      <c r="H673" s="87" t="str">
        <f t="shared" si="1367"/>
        <v>South East</v>
      </c>
      <c r="I673" s="292">
        <f t="shared" si="1357"/>
        <v>385</v>
      </c>
      <c r="J673" s="292">
        <f t="shared" si="1357"/>
        <v>104</v>
      </c>
      <c r="K673" s="292">
        <f t="shared" si="1357"/>
        <v>56</v>
      </c>
      <c r="L673" s="292">
        <f t="shared" si="1357"/>
        <v>27</v>
      </c>
      <c r="M673" s="292">
        <f t="shared" si="1363"/>
        <v>382</v>
      </c>
      <c r="N673" s="292">
        <f t="shared" si="1363"/>
        <v>36</v>
      </c>
      <c r="O673" s="292">
        <f t="shared" si="1363"/>
        <v>55</v>
      </c>
      <c r="P673" s="292">
        <f t="shared" si="1363"/>
        <v>11</v>
      </c>
      <c r="Q673" s="292">
        <f t="shared" si="1358"/>
        <v>0</v>
      </c>
      <c r="R673" s="292">
        <f t="shared" si="1358"/>
        <v>0</v>
      </c>
      <c r="S673" s="292">
        <f t="shared" si="1356"/>
        <v>956</v>
      </c>
      <c r="T673" s="293">
        <f t="shared" si="1328"/>
        <v>732</v>
      </c>
      <c r="U673" s="290">
        <f t="shared" si="1350"/>
        <v>100.12978142076503</v>
      </c>
      <c r="V673" s="290">
        <f t="shared" si="1351"/>
        <v>80.360655737704917</v>
      </c>
      <c r="W673" s="290">
        <f t="shared" si="1352"/>
        <v>154.76502732240436</v>
      </c>
      <c r="X673" s="289">
        <f t="shared" si="1329"/>
        <v>765</v>
      </c>
      <c r="Y673" s="290">
        <f t="shared" si="1342"/>
        <v>74.920653594771252</v>
      </c>
      <c r="Z673" s="290">
        <f t="shared" si="1343"/>
        <v>37.635294117647057</v>
      </c>
      <c r="AA673" s="290">
        <f t="shared" si="1344"/>
        <v>192.68104575163397</v>
      </c>
      <c r="AB673" s="289">
        <f t="shared" si="1330"/>
        <v>108</v>
      </c>
      <c r="AC673" s="290">
        <f t="shared" si="1345"/>
        <v>59.415740740740738</v>
      </c>
      <c r="AD673" s="290">
        <f t="shared" si="1346"/>
        <v>50.361111111111114</v>
      </c>
      <c r="AE673" s="290">
        <f t="shared" si="1347"/>
        <v>108.58333333333333</v>
      </c>
      <c r="AF673" s="287">
        <f t="shared" si="1331"/>
        <v>218</v>
      </c>
      <c r="AG673" s="288">
        <f t="shared" si="1353"/>
        <v>142.71584699453553</v>
      </c>
      <c r="AH673" s="288">
        <f t="shared" si="1354"/>
        <v>200.79781420765028</v>
      </c>
      <c r="AI673" s="287">
        <f t="shared" si="1359"/>
        <v>183</v>
      </c>
      <c r="AJ673" s="284">
        <f t="shared" si="1359"/>
        <v>0</v>
      </c>
      <c r="AK673" s="284">
        <f t="shared" si="1359"/>
        <v>0</v>
      </c>
      <c r="AL673" s="284"/>
      <c r="AM673" s="284"/>
      <c r="AN673" s="284">
        <f t="shared" si="1360"/>
        <v>0</v>
      </c>
      <c r="AO673" s="284">
        <f t="shared" si="1360"/>
        <v>0</v>
      </c>
      <c r="AP673" s="291">
        <f t="shared" si="1364"/>
        <v>821</v>
      </c>
      <c r="AQ673" s="291">
        <f t="shared" si="1364"/>
        <v>1017</v>
      </c>
      <c r="AR673" s="292"/>
      <c r="AS673" s="292"/>
      <c r="AT673" s="292"/>
      <c r="AU673" s="292"/>
      <c r="AV673" s="286">
        <f t="shared" si="1361"/>
        <v>0</v>
      </c>
      <c r="AW673" s="286">
        <f t="shared" si="1361"/>
        <v>0</v>
      </c>
      <c r="AX673" s="286">
        <f t="shared" si="1361"/>
        <v>0</v>
      </c>
      <c r="AY673" s="286">
        <f t="shared" si="1361"/>
        <v>0</v>
      </c>
      <c r="AZ673" s="286">
        <f t="shared" si="1361"/>
        <v>0</v>
      </c>
      <c r="BA673" s="286">
        <f t="shared" si="1361"/>
        <v>0</v>
      </c>
      <c r="BB673" s="150"/>
      <c r="BC673" s="287">
        <f t="shared" si="1362"/>
        <v>26117</v>
      </c>
      <c r="BD673" s="287">
        <f t="shared" si="1362"/>
        <v>36746</v>
      </c>
      <c r="BE673" s="333">
        <f t="shared" si="1362"/>
        <v>73295</v>
      </c>
      <c r="BF673" s="333">
        <f t="shared" si="1362"/>
        <v>58824</v>
      </c>
      <c r="BG673" s="333">
        <f t="shared" si="1362"/>
        <v>113288</v>
      </c>
      <c r="BH673" s="333">
        <f t="shared" si="1362"/>
        <v>57314.3</v>
      </c>
      <c r="BI673" s="333">
        <f t="shared" si="1362"/>
        <v>28791</v>
      </c>
      <c r="BJ673" s="333">
        <f t="shared" si="1362"/>
        <v>147401</v>
      </c>
      <c r="BK673" s="333">
        <f t="shared" si="1362"/>
        <v>6416.9</v>
      </c>
      <c r="BL673" s="333">
        <f t="shared" si="1362"/>
        <v>5439</v>
      </c>
      <c r="BM673" s="333">
        <f t="shared" si="1362"/>
        <v>11727</v>
      </c>
      <c r="BN673" s="334">
        <f t="shared" ref="BN673:BN710" si="1368">MONTH(1&amp;$D673)</f>
        <v>9</v>
      </c>
      <c r="BO673" s="87">
        <f t="shared" si="1332"/>
        <v>2021</v>
      </c>
      <c r="BP673" s="87"/>
    </row>
    <row r="674" spans="1:68" s="35" customFormat="1" ht="10.5" customHeight="1" x14ac:dyDescent="0.2">
      <c r="A674" s="87" t="str">
        <f t="shared" si="1327"/>
        <v>2021-22E4000000510</v>
      </c>
      <c r="B674" s="87" t="str">
        <f t="shared" si="1365"/>
        <v>Y59</v>
      </c>
      <c r="C674" s="87" t="str">
        <f t="shared" si="1366"/>
        <v>2021-22</v>
      </c>
      <c r="D674" s="35" t="s">
        <v>521</v>
      </c>
      <c r="E674" s="42"/>
      <c r="F674" s="86" t="str">
        <f t="shared" si="1367"/>
        <v>Y59</v>
      </c>
      <c r="G674" s="86" t="str">
        <f t="shared" si="1367"/>
        <v>E40000005</v>
      </c>
      <c r="H674" s="87" t="str">
        <f t="shared" si="1367"/>
        <v>South East</v>
      </c>
      <c r="I674" s="292">
        <f t="shared" si="1357"/>
        <v>499</v>
      </c>
      <c r="J674" s="292">
        <f t="shared" si="1357"/>
        <v>102</v>
      </c>
      <c r="K674" s="292">
        <f t="shared" si="1357"/>
        <v>70</v>
      </c>
      <c r="L674" s="292">
        <f t="shared" si="1357"/>
        <v>32</v>
      </c>
      <c r="M674" s="292">
        <f t="shared" si="1363"/>
        <v>497</v>
      </c>
      <c r="N674" s="292">
        <f t="shared" si="1363"/>
        <v>40</v>
      </c>
      <c r="O674" s="292">
        <f t="shared" si="1363"/>
        <v>68</v>
      </c>
      <c r="P674" s="292">
        <f t="shared" si="1363"/>
        <v>15</v>
      </c>
      <c r="Q674" s="292">
        <f t="shared" si="1358"/>
        <v>157</v>
      </c>
      <c r="R674" s="292">
        <f t="shared" si="1358"/>
        <v>115</v>
      </c>
      <c r="S674" s="292">
        <f t="shared" si="1356"/>
        <v>1173</v>
      </c>
      <c r="T674" s="293">
        <f t="shared" si="1328"/>
        <v>755</v>
      </c>
      <c r="U674" s="290">
        <f t="shared" si="1350"/>
        <v>102.53682119205298</v>
      </c>
      <c r="V674" s="290">
        <f t="shared" si="1351"/>
        <v>82.313907284768206</v>
      </c>
      <c r="W674" s="290">
        <f t="shared" si="1352"/>
        <v>167.80132450331126</v>
      </c>
      <c r="X674" s="289">
        <f t="shared" si="1329"/>
        <v>800</v>
      </c>
      <c r="Y674" s="290">
        <f t="shared" si="1342"/>
        <v>73.355874999999997</v>
      </c>
      <c r="Z674" s="290">
        <f t="shared" si="1343"/>
        <v>32.432499999999997</v>
      </c>
      <c r="AA674" s="290">
        <f t="shared" si="1344"/>
        <v>212.04124999999999</v>
      </c>
      <c r="AB674" s="289">
        <f t="shared" si="1330"/>
        <v>123</v>
      </c>
      <c r="AC674" s="290">
        <f t="shared" si="1345"/>
        <v>57.695934959349593</v>
      </c>
      <c r="AD674" s="290">
        <f t="shared" si="1346"/>
        <v>52.544715447154474</v>
      </c>
      <c r="AE674" s="290">
        <f t="shared" si="1347"/>
        <v>101</v>
      </c>
      <c r="AF674" s="287">
        <f t="shared" si="1331"/>
        <v>232</v>
      </c>
      <c r="AG674" s="288">
        <f t="shared" si="1353"/>
        <v>146.38071065989854</v>
      </c>
      <c r="AH674" s="288">
        <f t="shared" si="1354"/>
        <v>213.74720812182738</v>
      </c>
      <c r="AI674" s="287">
        <f t="shared" si="1359"/>
        <v>197</v>
      </c>
      <c r="AJ674" s="284">
        <f t="shared" si="1359"/>
        <v>141</v>
      </c>
      <c r="AK674" s="284">
        <f t="shared" si="1359"/>
        <v>236</v>
      </c>
      <c r="AL674" s="284"/>
      <c r="AM674" s="284"/>
      <c r="AN674" s="284">
        <f t="shared" si="1360"/>
        <v>0</v>
      </c>
      <c r="AO674" s="284">
        <f t="shared" si="1360"/>
        <v>0</v>
      </c>
      <c r="AP674" s="291">
        <f t="shared" si="1364"/>
        <v>0</v>
      </c>
      <c r="AQ674" s="291">
        <f t="shared" si="1364"/>
        <v>0</v>
      </c>
      <c r="AR674" s="292"/>
      <c r="AS674" s="292"/>
      <c r="AT674" s="292"/>
      <c r="AU674" s="292"/>
      <c r="AV674" s="286">
        <f t="shared" si="1361"/>
        <v>0</v>
      </c>
      <c r="AW674" s="286">
        <f t="shared" si="1361"/>
        <v>0</v>
      </c>
      <c r="AX674" s="286">
        <f t="shared" si="1361"/>
        <v>0</v>
      </c>
      <c r="AY674" s="286">
        <f t="shared" si="1361"/>
        <v>0</v>
      </c>
      <c r="AZ674" s="286">
        <f t="shared" si="1361"/>
        <v>0</v>
      </c>
      <c r="BA674" s="286">
        <f t="shared" si="1361"/>
        <v>0</v>
      </c>
      <c r="BB674" s="150"/>
      <c r="BC674" s="287">
        <f t="shared" si="1362"/>
        <v>28837.000000000015</v>
      </c>
      <c r="BD674" s="287">
        <f t="shared" si="1362"/>
        <v>42108.2</v>
      </c>
      <c r="BE674" s="333">
        <f t="shared" si="1362"/>
        <v>77415.3</v>
      </c>
      <c r="BF674" s="333">
        <f t="shared" si="1362"/>
        <v>62147</v>
      </c>
      <c r="BG674" s="333">
        <f t="shared" si="1362"/>
        <v>126690</v>
      </c>
      <c r="BH674" s="333">
        <f t="shared" si="1362"/>
        <v>58684.7</v>
      </c>
      <c r="BI674" s="333">
        <f t="shared" si="1362"/>
        <v>25946</v>
      </c>
      <c r="BJ674" s="333">
        <f t="shared" si="1362"/>
        <v>169633</v>
      </c>
      <c r="BK674" s="333">
        <f t="shared" si="1362"/>
        <v>7096.6</v>
      </c>
      <c r="BL674" s="333">
        <f t="shared" si="1362"/>
        <v>6463</v>
      </c>
      <c r="BM674" s="333">
        <f t="shared" si="1362"/>
        <v>12423</v>
      </c>
      <c r="BN674" s="334">
        <f t="shared" si="1368"/>
        <v>10</v>
      </c>
      <c r="BO674" s="87">
        <f t="shared" si="1332"/>
        <v>2021</v>
      </c>
      <c r="BP674" s="87"/>
    </row>
    <row r="675" spans="1:68" s="35" customFormat="1" ht="10.5" customHeight="1" x14ac:dyDescent="0.2">
      <c r="A675" s="87" t="str">
        <f t="shared" si="1327"/>
        <v>2021-22E4000000511</v>
      </c>
      <c r="B675" s="87" t="str">
        <f t="shared" si="1365"/>
        <v>Y59</v>
      </c>
      <c r="C675" s="87" t="str">
        <f t="shared" si="1366"/>
        <v>2021-22</v>
      </c>
      <c r="D675" s="35" t="s">
        <v>522</v>
      </c>
      <c r="E675" s="42"/>
      <c r="F675" s="86" t="str">
        <f t="shared" si="1367"/>
        <v>Y59</v>
      </c>
      <c r="G675" s="86" t="str">
        <f t="shared" si="1367"/>
        <v>E40000005</v>
      </c>
      <c r="H675" s="87" t="str">
        <f t="shared" si="1367"/>
        <v>South East</v>
      </c>
      <c r="I675" s="292">
        <f t="shared" si="1357"/>
        <v>515</v>
      </c>
      <c r="J675" s="292">
        <f t="shared" si="1357"/>
        <v>114</v>
      </c>
      <c r="K675" s="292">
        <f t="shared" si="1357"/>
        <v>67</v>
      </c>
      <c r="L675" s="292">
        <f t="shared" si="1357"/>
        <v>31</v>
      </c>
      <c r="M675" s="292">
        <f t="shared" si="1363"/>
        <v>510</v>
      </c>
      <c r="N675" s="292">
        <f t="shared" si="1363"/>
        <v>50</v>
      </c>
      <c r="O675" s="292">
        <f t="shared" si="1363"/>
        <v>67</v>
      </c>
      <c r="P675" s="292">
        <f t="shared" si="1363"/>
        <v>21</v>
      </c>
      <c r="Q675" s="292">
        <f t="shared" si="1358"/>
        <v>0</v>
      </c>
      <c r="R675" s="292">
        <f t="shared" si="1358"/>
        <v>0</v>
      </c>
      <c r="S675" s="292">
        <f t="shared" si="1356"/>
        <v>1161</v>
      </c>
      <c r="T675" s="293">
        <f t="shared" si="1328"/>
        <v>779</v>
      </c>
      <c r="U675" s="290">
        <f t="shared" si="1350"/>
        <v>94.268035943517333</v>
      </c>
      <c r="V675" s="290">
        <f t="shared" si="1351"/>
        <v>77.202824133504492</v>
      </c>
      <c r="W675" s="290">
        <f t="shared" si="1352"/>
        <v>147.33504492939667</v>
      </c>
      <c r="X675" s="289">
        <f t="shared" si="1329"/>
        <v>856</v>
      </c>
      <c r="Y675" s="290">
        <f t="shared" si="1342"/>
        <v>71.689018691588785</v>
      </c>
      <c r="Z675" s="290">
        <f t="shared" si="1343"/>
        <v>32.838785046728972</v>
      </c>
      <c r="AA675" s="290">
        <f t="shared" si="1344"/>
        <v>196.17757009345794</v>
      </c>
      <c r="AB675" s="289">
        <f t="shared" si="1330"/>
        <v>140</v>
      </c>
      <c r="AC675" s="290">
        <f t="shared" si="1345"/>
        <v>54.355714285714278</v>
      </c>
      <c r="AD675" s="290">
        <f t="shared" si="1346"/>
        <v>50.585714285714289</v>
      </c>
      <c r="AE675" s="290">
        <f t="shared" si="1347"/>
        <v>90.185714285714283</v>
      </c>
      <c r="AF675" s="287">
        <f t="shared" si="1331"/>
        <v>229</v>
      </c>
      <c r="AG675" s="288">
        <f t="shared" si="1353"/>
        <v>137.3910891089109</v>
      </c>
      <c r="AH675" s="288">
        <f t="shared" si="1354"/>
        <v>188.69306930693068</v>
      </c>
      <c r="AI675" s="287">
        <f t="shared" si="1359"/>
        <v>202</v>
      </c>
      <c r="AJ675" s="284">
        <f t="shared" si="1359"/>
        <v>0</v>
      </c>
      <c r="AK675" s="284">
        <f t="shared" si="1359"/>
        <v>0</v>
      </c>
      <c r="AL675" s="284"/>
      <c r="AM675" s="284"/>
      <c r="AN675" s="284">
        <f t="shared" si="1360"/>
        <v>1916</v>
      </c>
      <c r="AO675" s="284">
        <f t="shared" si="1360"/>
        <v>1965</v>
      </c>
      <c r="AP675" s="291">
        <f t="shared" si="1364"/>
        <v>0</v>
      </c>
      <c r="AQ675" s="291">
        <f t="shared" si="1364"/>
        <v>0</v>
      </c>
      <c r="AR675" s="292"/>
      <c r="AS675" s="292"/>
      <c r="AT675" s="292"/>
      <c r="AU675" s="292"/>
      <c r="AV675" s="286">
        <f t="shared" si="1361"/>
        <v>0</v>
      </c>
      <c r="AW675" s="286">
        <f t="shared" si="1361"/>
        <v>0</v>
      </c>
      <c r="AX675" s="286">
        <f t="shared" si="1361"/>
        <v>0</v>
      </c>
      <c r="AY675" s="286">
        <f t="shared" si="1361"/>
        <v>0</v>
      </c>
      <c r="AZ675" s="286">
        <f t="shared" si="1361"/>
        <v>0</v>
      </c>
      <c r="BA675" s="286">
        <f t="shared" si="1361"/>
        <v>0</v>
      </c>
      <c r="BB675" s="150"/>
      <c r="BC675" s="287">
        <f t="shared" si="1362"/>
        <v>27753.000000000004</v>
      </c>
      <c r="BD675" s="287">
        <f t="shared" si="1362"/>
        <v>38116</v>
      </c>
      <c r="BE675" s="333">
        <f t="shared" si="1362"/>
        <v>73434.8</v>
      </c>
      <c r="BF675" s="333">
        <f t="shared" si="1362"/>
        <v>60141</v>
      </c>
      <c r="BG675" s="333">
        <f t="shared" si="1362"/>
        <v>114774</v>
      </c>
      <c r="BH675" s="333">
        <f t="shared" si="1362"/>
        <v>61365.8</v>
      </c>
      <c r="BI675" s="333">
        <f t="shared" si="1362"/>
        <v>28110</v>
      </c>
      <c r="BJ675" s="333">
        <f t="shared" si="1362"/>
        <v>167928</v>
      </c>
      <c r="BK675" s="333">
        <f t="shared" si="1362"/>
        <v>7609.7999999999993</v>
      </c>
      <c r="BL675" s="333">
        <f t="shared" si="1362"/>
        <v>7082</v>
      </c>
      <c r="BM675" s="333">
        <f t="shared" si="1362"/>
        <v>12626</v>
      </c>
      <c r="BN675" s="334">
        <f t="shared" si="1368"/>
        <v>11</v>
      </c>
      <c r="BO675" s="87">
        <f t="shared" si="1332"/>
        <v>2021</v>
      </c>
      <c r="BP675" s="87"/>
    </row>
    <row r="676" spans="1:68" s="35" customFormat="1" ht="10.5" customHeight="1" x14ac:dyDescent="0.2">
      <c r="A676" s="87" t="str">
        <f t="shared" ref="A676:A704" si="1369">CONCATENATE(C676,G676,BN676)</f>
        <v>2021-22E4000000512</v>
      </c>
      <c r="B676" s="87" t="str">
        <f t="shared" si="1365"/>
        <v>Y59</v>
      </c>
      <c r="C676" s="87" t="str">
        <f t="shared" si="1366"/>
        <v>2021-22</v>
      </c>
      <c r="D676" s="35" t="s">
        <v>523</v>
      </c>
      <c r="E676" s="42"/>
      <c r="F676" s="86" t="str">
        <f t="shared" si="1367"/>
        <v>Y59</v>
      </c>
      <c r="G676" s="86" t="str">
        <f t="shared" si="1367"/>
        <v>E40000005</v>
      </c>
      <c r="H676" s="87" t="str">
        <f t="shared" si="1367"/>
        <v>South East</v>
      </c>
      <c r="I676" s="292">
        <f t="shared" si="1357"/>
        <v>515</v>
      </c>
      <c r="J676" s="292">
        <f t="shared" si="1357"/>
        <v>110</v>
      </c>
      <c r="K676" s="292">
        <f t="shared" si="1357"/>
        <v>73</v>
      </c>
      <c r="L676" s="292">
        <f t="shared" si="1357"/>
        <v>35</v>
      </c>
      <c r="M676" s="292">
        <f t="shared" si="1363"/>
        <v>512</v>
      </c>
      <c r="N676" s="292">
        <f t="shared" si="1363"/>
        <v>43</v>
      </c>
      <c r="O676" s="292">
        <f t="shared" si="1363"/>
        <v>72</v>
      </c>
      <c r="P676" s="292">
        <f t="shared" si="1363"/>
        <v>20</v>
      </c>
      <c r="Q676" s="292">
        <f t="shared" si="1358"/>
        <v>0</v>
      </c>
      <c r="R676" s="292">
        <f t="shared" si="1358"/>
        <v>0</v>
      </c>
      <c r="S676" s="292">
        <f t="shared" si="1356"/>
        <v>1246</v>
      </c>
      <c r="T676" s="293">
        <f t="shared" ref="T676:T707" si="1370">SUMIFS(T$729:T$10135, $BN$729:$BN$10135, $BN676,$BO$729:$BO$10135, $BO676, $B$729:$B$10135, $B676)</f>
        <v>787</v>
      </c>
      <c r="U676" s="290">
        <f t="shared" si="1350"/>
        <v>100.55171537484117</v>
      </c>
      <c r="V676" s="290">
        <f t="shared" si="1351"/>
        <v>80.543837357052098</v>
      </c>
      <c r="W676" s="290">
        <f t="shared" si="1352"/>
        <v>154.61753494282084</v>
      </c>
      <c r="X676" s="289">
        <f t="shared" ref="X676:X707" si="1371">SUMIFS(X$729:X$10135, $BN$729:$BN$10135, $BN676,$BO$729:$BO$10135, $BO676, $B$729:$B$10135, $B676)</f>
        <v>836</v>
      </c>
      <c r="Y676" s="290">
        <f t="shared" si="1342"/>
        <v>68.490191387559818</v>
      </c>
      <c r="Z676" s="290">
        <f t="shared" si="1343"/>
        <v>32.2811004784689</v>
      </c>
      <c r="AA676" s="290">
        <f t="shared" si="1344"/>
        <v>176.89114832535884</v>
      </c>
      <c r="AB676" s="289">
        <f t="shared" ref="AB676:AB707" si="1372">SUMIFS(AB$729:AB$10135, $BN$729:$BN$10135, $BN676,$BO$729:$BO$10135, $BO676, $B$729:$B$10135, $B676)</f>
        <v>124</v>
      </c>
      <c r="AC676" s="290">
        <f t="shared" si="1345"/>
        <v>56.183064516129029</v>
      </c>
      <c r="AD676" s="290">
        <f t="shared" si="1346"/>
        <v>47.814516129032256</v>
      </c>
      <c r="AE676" s="290">
        <f t="shared" si="1347"/>
        <v>97.008064516129039</v>
      </c>
      <c r="AF676" s="287">
        <f t="shared" ref="AF676:AF707" si="1373">SUMIFS(AF$729:AF$10135, $BN$729:$BN$10135, $BN676,$BO$729:$BO$10135, $BO676, $B$729:$B$10135, $B676)</f>
        <v>270</v>
      </c>
      <c r="AG676" s="288">
        <f t="shared" si="1353"/>
        <v>147.89545454545467</v>
      </c>
      <c r="AH676" s="288">
        <f t="shared" si="1354"/>
        <v>200.94909090909093</v>
      </c>
      <c r="AI676" s="287">
        <f t="shared" si="1359"/>
        <v>220</v>
      </c>
      <c r="AJ676" s="284">
        <f t="shared" si="1359"/>
        <v>0</v>
      </c>
      <c r="AK676" s="284">
        <f t="shared" si="1359"/>
        <v>0</v>
      </c>
      <c r="AL676" s="284"/>
      <c r="AM676" s="284"/>
      <c r="AN676" s="284">
        <f t="shared" si="1360"/>
        <v>0</v>
      </c>
      <c r="AO676" s="284">
        <f t="shared" si="1360"/>
        <v>0</v>
      </c>
      <c r="AP676" s="291">
        <f t="shared" si="1364"/>
        <v>1058</v>
      </c>
      <c r="AQ676" s="291">
        <f t="shared" si="1364"/>
        <v>1303</v>
      </c>
      <c r="AR676" s="292"/>
      <c r="AS676" s="292"/>
      <c r="AT676" s="292"/>
      <c r="AU676" s="292"/>
      <c r="AV676" s="286">
        <f t="shared" si="1361"/>
        <v>0</v>
      </c>
      <c r="AW676" s="286">
        <f t="shared" si="1361"/>
        <v>0</v>
      </c>
      <c r="AX676" s="286">
        <f t="shared" si="1361"/>
        <v>0</v>
      </c>
      <c r="AY676" s="286">
        <f t="shared" si="1361"/>
        <v>0</v>
      </c>
      <c r="AZ676" s="286">
        <f t="shared" si="1361"/>
        <v>0</v>
      </c>
      <c r="BA676" s="286">
        <f t="shared" si="1361"/>
        <v>0</v>
      </c>
      <c r="BB676" s="150"/>
      <c r="BC676" s="287">
        <f t="shared" si="1362"/>
        <v>32537.000000000029</v>
      </c>
      <c r="BD676" s="287">
        <f t="shared" si="1362"/>
        <v>44208.800000000003</v>
      </c>
      <c r="BE676" s="333">
        <f t="shared" si="1362"/>
        <v>79134.2</v>
      </c>
      <c r="BF676" s="333">
        <f t="shared" si="1362"/>
        <v>63388</v>
      </c>
      <c r="BG676" s="333">
        <f t="shared" si="1362"/>
        <v>121684</v>
      </c>
      <c r="BH676" s="333">
        <f t="shared" si="1362"/>
        <v>57257.8</v>
      </c>
      <c r="BI676" s="333">
        <f t="shared" si="1362"/>
        <v>26987</v>
      </c>
      <c r="BJ676" s="333">
        <f t="shared" si="1362"/>
        <v>147881</v>
      </c>
      <c r="BK676" s="333">
        <f t="shared" si="1362"/>
        <v>6966.7</v>
      </c>
      <c r="BL676" s="333">
        <f t="shared" si="1362"/>
        <v>5929</v>
      </c>
      <c r="BM676" s="333">
        <f t="shared" si="1362"/>
        <v>12029</v>
      </c>
      <c r="BN676" s="334">
        <f t="shared" si="1368"/>
        <v>12</v>
      </c>
      <c r="BO676" s="87">
        <f t="shared" ref="BO676:BO704" si="1374">VALUE(LEFT(C676,4)+IF($BN676&lt;4,1,0))</f>
        <v>2021</v>
      </c>
      <c r="BP676" s="87"/>
    </row>
    <row r="677" spans="1:68" s="35" customFormat="1" ht="10.5" customHeight="1" x14ac:dyDescent="0.2">
      <c r="A677" s="87" t="str">
        <f t="shared" si="1369"/>
        <v>2021-22E400000051</v>
      </c>
      <c r="B677" s="87" t="str">
        <f t="shared" si="1365"/>
        <v>Y59</v>
      </c>
      <c r="C677" s="87" t="str">
        <f t="shared" si="1366"/>
        <v>2021-22</v>
      </c>
      <c r="D677" s="35" t="s">
        <v>524</v>
      </c>
      <c r="E677" s="42"/>
      <c r="F677" s="86" t="str">
        <f t="shared" si="1367"/>
        <v>Y59</v>
      </c>
      <c r="G677" s="86" t="str">
        <f t="shared" si="1367"/>
        <v>E40000005</v>
      </c>
      <c r="H677" s="87" t="str">
        <f t="shared" si="1367"/>
        <v>South East</v>
      </c>
      <c r="I677" s="292">
        <f t="shared" si="1357"/>
        <v>484</v>
      </c>
      <c r="J677" s="292">
        <f t="shared" si="1357"/>
        <v>118</v>
      </c>
      <c r="K677" s="292">
        <f t="shared" si="1357"/>
        <v>76</v>
      </c>
      <c r="L677" s="292">
        <f t="shared" si="1357"/>
        <v>34</v>
      </c>
      <c r="M677" s="292">
        <f t="shared" si="1363"/>
        <v>476</v>
      </c>
      <c r="N677" s="292">
        <f t="shared" si="1363"/>
        <v>41</v>
      </c>
      <c r="O677" s="292">
        <f t="shared" si="1363"/>
        <v>73</v>
      </c>
      <c r="P677" s="292">
        <f t="shared" si="1363"/>
        <v>20</v>
      </c>
      <c r="Q677" s="292">
        <f t="shared" si="1358"/>
        <v>166</v>
      </c>
      <c r="R677" s="292">
        <f t="shared" si="1358"/>
        <v>127</v>
      </c>
      <c r="S677" s="292">
        <f t="shared" si="1356"/>
        <v>1223</v>
      </c>
      <c r="T677" s="293">
        <f t="shared" si="1370"/>
        <v>788</v>
      </c>
      <c r="U677" s="290">
        <f t="shared" si="1350"/>
        <v>93.182868020304582</v>
      </c>
      <c r="V677" s="290">
        <f t="shared" si="1351"/>
        <v>76.526649746192888</v>
      </c>
      <c r="W677" s="290">
        <f t="shared" si="1352"/>
        <v>154.60913705583755</v>
      </c>
      <c r="X677" s="289">
        <f t="shared" si="1371"/>
        <v>852</v>
      </c>
      <c r="Y677" s="290">
        <f t="shared" si="1342"/>
        <v>70.162558685446015</v>
      </c>
      <c r="Z677" s="290">
        <f t="shared" si="1343"/>
        <v>31.719483568075116</v>
      </c>
      <c r="AA677" s="290">
        <f t="shared" si="1344"/>
        <v>176.95422535211267</v>
      </c>
      <c r="AB677" s="289">
        <f t="shared" si="1372"/>
        <v>124</v>
      </c>
      <c r="AC677" s="290">
        <f t="shared" si="1345"/>
        <v>49.138709677419349</v>
      </c>
      <c r="AD677" s="290">
        <f t="shared" si="1346"/>
        <v>44.032258064516128</v>
      </c>
      <c r="AE677" s="290">
        <f t="shared" si="1347"/>
        <v>78.709677419354833</v>
      </c>
      <c r="AF677" s="287">
        <f t="shared" si="1373"/>
        <v>245</v>
      </c>
      <c r="AG677" s="288">
        <f t="shared" si="1353"/>
        <v>139.27053140096649</v>
      </c>
      <c r="AH677" s="288">
        <f t="shared" si="1354"/>
        <v>197.00772946859902</v>
      </c>
      <c r="AI677" s="287">
        <f t="shared" si="1359"/>
        <v>207</v>
      </c>
      <c r="AJ677" s="284">
        <f t="shared" si="1359"/>
        <v>149</v>
      </c>
      <c r="AK677" s="284">
        <f t="shared" si="1359"/>
        <v>243</v>
      </c>
      <c r="AL677" s="284"/>
      <c r="AM677" s="284"/>
      <c r="AN677" s="284">
        <f t="shared" si="1360"/>
        <v>0</v>
      </c>
      <c r="AO677" s="284">
        <f t="shared" si="1360"/>
        <v>0</v>
      </c>
      <c r="AP677" s="291">
        <f t="shared" si="1364"/>
        <v>0</v>
      </c>
      <c r="AQ677" s="291">
        <f t="shared" si="1364"/>
        <v>0</v>
      </c>
      <c r="AR677" s="292"/>
      <c r="AS677" s="292"/>
      <c r="AT677" s="292"/>
      <c r="AU677" s="292"/>
      <c r="AV677" s="286">
        <f t="shared" si="1361"/>
        <v>0</v>
      </c>
      <c r="AW677" s="286">
        <f t="shared" si="1361"/>
        <v>0</v>
      </c>
      <c r="AX677" s="286">
        <f t="shared" si="1361"/>
        <v>0</v>
      </c>
      <c r="AY677" s="286">
        <f t="shared" si="1361"/>
        <v>0</v>
      </c>
      <c r="AZ677" s="286">
        <f t="shared" si="1361"/>
        <v>0</v>
      </c>
      <c r="BA677" s="286">
        <f t="shared" si="1361"/>
        <v>0</v>
      </c>
      <c r="BB677" s="150"/>
      <c r="BC677" s="287">
        <f t="shared" si="1362"/>
        <v>28829.000000000065</v>
      </c>
      <c r="BD677" s="287">
        <f t="shared" si="1362"/>
        <v>40780.6</v>
      </c>
      <c r="BE677" s="333">
        <f t="shared" si="1362"/>
        <v>73428.100000000006</v>
      </c>
      <c r="BF677" s="333">
        <f t="shared" si="1362"/>
        <v>60303</v>
      </c>
      <c r="BG677" s="333">
        <f t="shared" si="1362"/>
        <v>121832</v>
      </c>
      <c r="BH677" s="333">
        <f t="shared" si="1362"/>
        <v>59778.5</v>
      </c>
      <c r="BI677" s="333">
        <f t="shared" si="1362"/>
        <v>27025</v>
      </c>
      <c r="BJ677" s="333">
        <f t="shared" si="1362"/>
        <v>150765</v>
      </c>
      <c r="BK677" s="333">
        <f t="shared" si="1362"/>
        <v>6093.1999999999989</v>
      </c>
      <c r="BL677" s="333">
        <f t="shared" si="1362"/>
        <v>5460</v>
      </c>
      <c r="BM677" s="333">
        <f t="shared" si="1362"/>
        <v>9760</v>
      </c>
      <c r="BN677" s="334">
        <f t="shared" si="1368"/>
        <v>1</v>
      </c>
      <c r="BO677" s="87">
        <f t="shared" si="1374"/>
        <v>2022</v>
      </c>
      <c r="BP677" s="87"/>
    </row>
    <row r="678" spans="1:68" s="35" customFormat="1" ht="10.5" customHeight="1" x14ac:dyDescent="0.2">
      <c r="A678" s="87" t="str">
        <f t="shared" si="1369"/>
        <v>2021-22E400000052</v>
      </c>
      <c r="B678" s="87" t="str">
        <f t="shared" si="1365"/>
        <v>Y59</v>
      </c>
      <c r="C678" s="87" t="str">
        <f t="shared" si="1366"/>
        <v>2021-22</v>
      </c>
      <c r="D678" s="35" t="s">
        <v>525</v>
      </c>
      <c r="E678" s="42"/>
      <c r="F678" s="86" t="str">
        <f t="shared" si="1367"/>
        <v>Y59</v>
      </c>
      <c r="G678" s="86" t="str">
        <f t="shared" si="1367"/>
        <v>E40000005</v>
      </c>
      <c r="H678" s="87" t="str">
        <f t="shared" si="1367"/>
        <v>South East</v>
      </c>
      <c r="I678" s="292">
        <f t="shared" si="1357"/>
        <v>445</v>
      </c>
      <c r="J678" s="292">
        <f t="shared" si="1357"/>
        <v>120</v>
      </c>
      <c r="K678" s="292">
        <f t="shared" si="1357"/>
        <v>70</v>
      </c>
      <c r="L678" s="292">
        <f t="shared" si="1357"/>
        <v>38</v>
      </c>
      <c r="M678" s="292">
        <f t="shared" si="1363"/>
        <v>447</v>
      </c>
      <c r="N678" s="292">
        <f t="shared" si="1363"/>
        <v>53</v>
      </c>
      <c r="O678" s="292">
        <f t="shared" si="1363"/>
        <v>70</v>
      </c>
      <c r="P678" s="292">
        <f t="shared" si="1363"/>
        <v>19</v>
      </c>
      <c r="Q678" s="292">
        <f t="shared" si="1358"/>
        <v>0</v>
      </c>
      <c r="R678" s="292">
        <f t="shared" si="1358"/>
        <v>0</v>
      </c>
      <c r="S678" s="292">
        <f t="shared" si="1356"/>
        <v>1055</v>
      </c>
      <c r="T678" s="293">
        <f t="shared" si="1370"/>
        <v>655</v>
      </c>
      <c r="U678" s="290">
        <f t="shared" si="1350"/>
        <v>99.798473282442743</v>
      </c>
      <c r="V678" s="290">
        <f t="shared" si="1351"/>
        <v>80.763358778625957</v>
      </c>
      <c r="W678" s="290">
        <f t="shared" si="1352"/>
        <v>161.54961832061068</v>
      </c>
      <c r="X678" s="289">
        <f t="shared" si="1371"/>
        <v>687</v>
      </c>
      <c r="Y678" s="290">
        <f t="shared" si="1342"/>
        <v>69.197379912663763</v>
      </c>
      <c r="Z678" s="290">
        <f t="shared" si="1343"/>
        <v>32.755458515283841</v>
      </c>
      <c r="AA678" s="290">
        <f t="shared" si="1344"/>
        <v>177.1004366812227</v>
      </c>
      <c r="AB678" s="289">
        <f t="shared" si="1372"/>
        <v>97</v>
      </c>
      <c r="AC678" s="290">
        <f t="shared" si="1345"/>
        <v>52.53092783505155</v>
      </c>
      <c r="AD678" s="290">
        <f t="shared" si="1346"/>
        <v>48.443298969072167</v>
      </c>
      <c r="AE678" s="290">
        <f t="shared" si="1347"/>
        <v>84.711340206185568</v>
      </c>
      <c r="AF678" s="287">
        <f t="shared" si="1373"/>
        <v>221</v>
      </c>
      <c r="AG678" s="288">
        <f t="shared" si="1353"/>
        <v>142.46113989637286</v>
      </c>
      <c r="AH678" s="288">
        <f t="shared" si="1354"/>
        <v>192.52331606217618</v>
      </c>
      <c r="AI678" s="287">
        <f t="shared" si="1359"/>
        <v>193</v>
      </c>
      <c r="AJ678" s="284">
        <f t="shared" si="1359"/>
        <v>0</v>
      </c>
      <c r="AK678" s="284">
        <f t="shared" si="1359"/>
        <v>0</v>
      </c>
      <c r="AL678" s="284"/>
      <c r="AM678" s="284"/>
      <c r="AN678" s="284">
        <f t="shared" si="1360"/>
        <v>1672</v>
      </c>
      <c r="AO678" s="284">
        <f t="shared" si="1360"/>
        <v>1714</v>
      </c>
      <c r="AP678" s="291">
        <f t="shared" si="1364"/>
        <v>0</v>
      </c>
      <c r="AQ678" s="291">
        <f t="shared" si="1364"/>
        <v>0</v>
      </c>
      <c r="AR678" s="292"/>
      <c r="AS678" s="292"/>
      <c r="AT678" s="292"/>
      <c r="AU678" s="292"/>
      <c r="AV678" s="286">
        <f t="shared" ref="AV678:BA687" si="1375">SUMIFS(AV$729:AV$10135, $BN$729:$BN$10135, $BN678,$BO$729:$BO$10135, $BO678, $B$729:$B$10135, $B678)</f>
        <v>0</v>
      </c>
      <c r="AW678" s="286">
        <f t="shared" si="1375"/>
        <v>0</v>
      </c>
      <c r="AX678" s="286">
        <f t="shared" si="1375"/>
        <v>0</v>
      </c>
      <c r="AY678" s="286">
        <f t="shared" si="1375"/>
        <v>0</v>
      </c>
      <c r="AZ678" s="286">
        <f t="shared" si="1375"/>
        <v>0</v>
      </c>
      <c r="BA678" s="286">
        <f t="shared" si="1375"/>
        <v>0</v>
      </c>
      <c r="BB678" s="150"/>
      <c r="BC678" s="287">
        <f t="shared" ref="BC678:BM687" si="1376">SUMIFS(BC$729:BC$10135, $BN$729:$BN$10135, $BN678,$BO$729:$BO$10135, $BO678, $B$729:$B$10135, $B678)</f>
        <v>27494.99999999996</v>
      </c>
      <c r="BD678" s="287">
        <f t="shared" si="1376"/>
        <v>37157</v>
      </c>
      <c r="BE678" s="333">
        <f t="shared" si="1376"/>
        <v>65368</v>
      </c>
      <c r="BF678" s="333">
        <f t="shared" si="1376"/>
        <v>52900</v>
      </c>
      <c r="BG678" s="333">
        <f t="shared" si="1376"/>
        <v>105815</v>
      </c>
      <c r="BH678" s="333">
        <f t="shared" si="1376"/>
        <v>47538.600000000006</v>
      </c>
      <c r="BI678" s="333">
        <f t="shared" si="1376"/>
        <v>22503</v>
      </c>
      <c r="BJ678" s="333">
        <f t="shared" si="1376"/>
        <v>121668</v>
      </c>
      <c r="BK678" s="333">
        <f t="shared" si="1376"/>
        <v>5095.5</v>
      </c>
      <c r="BL678" s="333">
        <f t="shared" si="1376"/>
        <v>4699</v>
      </c>
      <c r="BM678" s="333">
        <f t="shared" si="1376"/>
        <v>8217</v>
      </c>
      <c r="BN678" s="334">
        <f t="shared" si="1368"/>
        <v>2</v>
      </c>
      <c r="BO678" s="87">
        <f t="shared" si="1374"/>
        <v>2022</v>
      </c>
      <c r="BP678" s="87"/>
    </row>
    <row r="679" spans="1:68" s="35" customFormat="1" ht="10.5" customHeight="1" x14ac:dyDescent="0.2">
      <c r="A679" s="87" t="str">
        <f t="shared" si="1369"/>
        <v>2021-22E400000053</v>
      </c>
      <c r="B679" s="87" t="str">
        <f t="shared" si="1365"/>
        <v>Y59</v>
      </c>
      <c r="C679" s="87" t="str">
        <f>IF(D679=D$186,LEFT(C678,4)+1&amp;"-"&amp;RIGHT(C678,2)+1,C678)</f>
        <v>2021-22</v>
      </c>
      <c r="D679" s="35" t="s">
        <v>526</v>
      </c>
      <c r="E679" s="42"/>
      <c r="F679" s="86" t="str">
        <f t="shared" si="1367"/>
        <v>Y59</v>
      </c>
      <c r="G679" s="86" t="str">
        <f t="shared" si="1367"/>
        <v>E40000005</v>
      </c>
      <c r="H679" s="87" t="str">
        <f t="shared" si="1367"/>
        <v>South East</v>
      </c>
      <c r="I679" s="292">
        <f t="shared" si="1357"/>
        <v>505</v>
      </c>
      <c r="J679" s="292">
        <f t="shared" si="1357"/>
        <v>114</v>
      </c>
      <c r="K679" s="292">
        <f t="shared" si="1357"/>
        <v>82</v>
      </c>
      <c r="L679" s="292">
        <f t="shared" si="1357"/>
        <v>43</v>
      </c>
      <c r="M679" s="292">
        <f t="shared" si="1363"/>
        <v>503</v>
      </c>
      <c r="N679" s="292">
        <f t="shared" si="1363"/>
        <v>41</v>
      </c>
      <c r="O679" s="292">
        <f t="shared" si="1363"/>
        <v>81</v>
      </c>
      <c r="P679" s="292">
        <f t="shared" si="1363"/>
        <v>24</v>
      </c>
      <c r="Q679" s="292">
        <f t="shared" si="1358"/>
        <v>0</v>
      </c>
      <c r="R679" s="292">
        <f t="shared" si="1358"/>
        <v>0</v>
      </c>
      <c r="S679" s="292">
        <f t="shared" si="1356"/>
        <v>1184</v>
      </c>
      <c r="T679" s="293">
        <f t="shared" si="1370"/>
        <v>743</v>
      </c>
      <c r="U679" s="290">
        <f t="shared" si="1350"/>
        <v>104.9157469717362</v>
      </c>
      <c r="V679" s="290">
        <f t="shared" si="1351"/>
        <v>86.679676985195158</v>
      </c>
      <c r="W679" s="290">
        <f t="shared" si="1352"/>
        <v>164.27860026917901</v>
      </c>
      <c r="X679" s="289">
        <f t="shared" si="1371"/>
        <v>768</v>
      </c>
      <c r="Y679" s="290">
        <f t="shared" si="1342"/>
        <v>77.969921875000011</v>
      </c>
      <c r="Z679" s="290">
        <f t="shared" si="1343"/>
        <v>31.5625</v>
      </c>
      <c r="AA679" s="290">
        <f t="shared" si="1344"/>
        <v>209.14973958333334</v>
      </c>
      <c r="AB679" s="289">
        <f t="shared" si="1372"/>
        <v>104</v>
      </c>
      <c r="AC679" s="290">
        <f t="shared" si="1345"/>
        <v>49.754807692307693</v>
      </c>
      <c r="AD679" s="290">
        <f t="shared" si="1346"/>
        <v>47.21153846153846</v>
      </c>
      <c r="AE679" s="290">
        <f t="shared" si="1347"/>
        <v>79.65384615384616</v>
      </c>
      <c r="AF679" s="287">
        <f t="shared" si="1373"/>
        <v>224</v>
      </c>
      <c r="AG679" s="288">
        <f t="shared" si="1353"/>
        <v>154.57142857142838</v>
      </c>
      <c r="AH679" s="288">
        <f t="shared" si="1354"/>
        <v>230.14945054945053</v>
      </c>
      <c r="AI679" s="287">
        <f t="shared" si="1359"/>
        <v>182</v>
      </c>
      <c r="AJ679" s="284">
        <f t="shared" si="1359"/>
        <v>0</v>
      </c>
      <c r="AK679" s="284">
        <f t="shared" si="1359"/>
        <v>0</v>
      </c>
      <c r="AL679" s="284"/>
      <c r="AM679" s="284"/>
      <c r="AN679" s="284">
        <f t="shared" si="1360"/>
        <v>0</v>
      </c>
      <c r="AO679" s="284">
        <f t="shared" si="1360"/>
        <v>0</v>
      </c>
      <c r="AP679" s="291">
        <f t="shared" si="1364"/>
        <v>893</v>
      </c>
      <c r="AQ679" s="291">
        <f t="shared" si="1364"/>
        <v>1159</v>
      </c>
      <c r="AR679" s="292"/>
      <c r="AS679" s="292"/>
      <c r="AT679" s="292"/>
      <c r="AU679" s="292"/>
      <c r="AV679" s="286">
        <f t="shared" si="1375"/>
        <v>0</v>
      </c>
      <c r="AW679" s="286">
        <f t="shared" si="1375"/>
        <v>0</v>
      </c>
      <c r="AX679" s="286">
        <f t="shared" si="1375"/>
        <v>0</v>
      </c>
      <c r="AY679" s="286">
        <f t="shared" si="1375"/>
        <v>0</v>
      </c>
      <c r="AZ679" s="286">
        <f t="shared" si="1375"/>
        <v>0</v>
      </c>
      <c r="BA679" s="286">
        <f t="shared" si="1375"/>
        <v>0</v>
      </c>
      <c r="BB679" s="150"/>
      <c r="BC679" s="287">
        <f t="shared" si="1376"/>
        <v>28131.999999999964</v>
      </c>
      <c r="BD679" s="287">
        <f t="shared" si="1376"/>
        <v>41887.199999999997</v>
      </c>
      <c r="BE679" s="333">
        <f t="shared" si="1376"/>
        <v>77952.399999999994</v>
      </c>
      <c r="BF679" s="333">
        <f t="shared" si="1376"/>
        <v>64403</v>
      </c>
      <c r="BG679" s="333">
        <f t="shared" si="1376"/>
        <v>122059</v>
      </c>
      <c r="BH679" s="333">
        <f t="shared" si="1376"/>
        <v>59880.900000000009</v>
      </c>
      <c r="BI679" s="333">
        <f t="shared" si="1376"/>
        <v>24240</v>
      </c>
      <c r="BJ679" s="333">
        <f t="shared" si="1376"/>
        <v>160627</v>
      </c>
      <c r="BK679" s="333">
        <f t="shared" si="1376"/>
        <v>5174.5</v>
      </c>
      <c r="BL679" s="333">
        <f t="shared" si="1376"/>
        <v>4910</v>
      </c>
      <c r="BM679" s="333">
        <f t="shared" si="1376"/>
        <v>8284</v>
      </c>
      <c r="BN679" s="334">
        <f t="shared" si="1368"/>
        <v>3</v>
      </c>
      <c r="BO679" s="87">
        <f t="shared" si="1374"/>
        <v>2022</v>
      </c>
      <c r="BP679" s="87"/>
    </row>
    <row r="680" spans="1:68" s="35" customFormat="1" ht="10.5" customHeight="1" x14ac:dyDescent="0.2">
      <c r="A680" s="87" t="str">
        <f t="shared" si="1369"/>
        <v>2022-23E400000054</v>
      </c>
      <c r="B680" s="87" t="str">
        <f t="shared" si="1365"/>
        <v>Y59</v>
      </c>
      <c r="C680" s="87" t="str">
        <f>IF(D680=D$186,LEFT(C679,4)+1&amp;"-"&amp;RIGHT(C679,2)+1,C679)</f>
        <v>2022-23</v>
      </c>
      <c r="D680" s="35" t="s">
        <v>514</v>
      </c>
      <c r="E680" s="42"/>
      <c r="F680" s="86" t="str">
        <f t="shared" si="1367"/>
        <v>Y59</v>
      </c>
      <c r="G680" s="86" t="str">
        <f t="shared" si="1367"/>
        <v>E40000005</v>
      </c>
      <c r="H680" s="87" t="str">
        <f t="shared" si="1367"/>
        <v>South East</v>
      </c>
      <c r="I680" s="292">
        <f t="shared" si="1357"/>
        <v>473</v>
      </c>
      <c r="J680" s="292">
        <f t="shared" si="1357"/>
        <v>111</v>
      </c>
      <c r="K680" s="292">
        <f t="shared" si="1357"/>
        <v>72</v>
      </c>
      <c r="L680" s="292">
        <f t="shared" si="1357"/>
        <v>35</v>
      </c>
      <c r="M680" s="292">
        <f t="shared" si="1363"/>
        <v>467</v>
      </c>
      <c r="N680" s="292">
        <f t="shared" si="1363"/>
        <v>48</v>
      </c>
      <c r="O680" s="292">
        <f t="shared" si="1363"/>
        <v>71</v>
      </c>
      <c r="P680" s="292">
        <f t="shared" si="1363"/>
        <v>26</v>
      </c>
      <c r="Q680" s="292">
        <f t="shared" si="1358"/>
        <v>159</v>
      </c>
      <c r="R680" s="292">
        <f t="shared" si="1358"/>
        <v>116</v>
      </c>
      <c r="S680" s="292">
        <f t="shared" si="1356"/>
        <v>1126</v>
      </c>
      <c r="T680" s="293">
        <f t="shared" si="1370"/>
        <v>734</v>
      </c>
      <c r="U680" s="290">
        <f t="shared" si="1350"/>
        <v>99.594959128065412</v>
      </c>
      <c r="V680" s="290">
        <f t="shared" si="1351"/>
        <v>81.685286103542239</v>
      </c>
      <c r="W680" s="290">
        <f t="shared" si="1352"/>
        <v>153.55994550408718</v>
      </c>
      <c r="X680" s="289">
        <f t="shared" si="1371"/>
        <v>777</v>
      </c>
      <c r="Y680" s="290">
        <f t="shared" si="1342"/>
        <v>82.602445302445304</v>
      </c>
      <c r="Z680" s="290">
        <f t="shared" si="1343"/>
        <v>31.136422136422137</v>
      </c>
      <c r="AA680" s="290">
        <f t="shared" si="1344"/>
        <v>244.83268983268982</v>
      </c>
      <c r="AB680" s="289">
        <f t="shared" si="1372"/>
        <v>120</v>
      </c>
      <c r="AC680" s="290">
        <f t="shared" si="1345"/>
        <v>60.942500000000003</v>
      </c>
      <c r="AD680" s="290">
        <f t="shared" si="1346"/>
        <v>54.65</v>
      </c>
      <c r="AE680" s="290">
        <f t="shared" si="1347"/>
        <v>102.45</v>
      </c>
      <c r="AF680" s="287">
        <f t="shared" si="1373"/>
        <v>227</v>
      </c>
      <c r="AG680" s="288">
        <f t="shared" si="1353"/>
        <v>149.31413612565433</v>
      </c>
      <c r="AH680" s="288">
        <f t="shared" si="1354"/>
        <v>211.2565445026178</v>
      </c>
      <c r="AI680" s="287">
        <f t="shared" si="1359"/>
        <v>191</v>
      </c>
      <c r="AJ680" s="284">
        <f t="shared" si="1359"/>
        <v>193</v>
      </c>
      <c r="AK680" s="284">
        <f t="shared" si="1359"/>
        <v>292</v>
      </c>
      <c r="AL680" s="284"/>
      <c r="AM680" s="284"/>
      <c r="AN680" s="284">
        <f t="shared" si="1360"/>
        <v>0</v>
      </c>
      <c r="AO680" s="284">
        <f t="shared" si="1360"/>
        <v>0</v>
      </c>
      <c r="AP680" s="291">
        <f t="shared" si="1364"/>
        <v>0</v>
      </c>
      <c r="AQ680" s="291">
        <f t="shared" si="1364"/>
        <v>0</v>
      </c>
      <c r="AR680" s="292"/>
      <c r="AS680" s="292"/>
      <c r="AT680" s="292"/>
      <c r="AU680" s="292"/>
      <c r="AV680" s="286">
        <f t="shared" si="1375"/>
        <v>0</v>
      </c>
      <c r="AW680" s="286">
        <f t="shared" si="1375"/>
        <v>0</v>
      </c>
      <c r="AX680" s="286">
        <f t="shared" si="1375"/>
        <v>0</v>
      </c>
      <c r="AY680" s="286">
        <f t="shared" si="1375"/>
        <v>0</v>
      </c>
      <c r="AZ680" s="286">
        <f t="shared" si="1375"/>
        <v>0</v>
      </c>
      <c r="BA680" s="286">
        <f t="shared" si="1375"/>
        <v>0</v>
      </c>
      <c r="BB680" s="150"/>
      <c r="BC680" s="287">
        <f t="shared" si="1376"/>
        <v>28518.999999999978</v>
      </c>
      <c r="BD680" s="287">
        <f t="shared" si="1376"/>
        <v>40350</v>
      </c>
      <c r="BE680" s="333">
        <f t="shared" si="1376"/>
        <v>73102.700000000012</v>
      </c>
      <c r="BF680" s="333">
        <f t="shared" si="1376"/>
        <v>59957</v>
      </c>
      <c r="BG680" s="333">
        <f t="shared" si="1376"/>
        <v>112713</v>
      </c>
      <c r="BH680" s="333">
        <f t="shared" si="1376"/>
        <v>64182.100000000006</v>
      </c>
      <c r="BI680" s="333">
        <f t="shared" si="1376"/>
        <v>24193</v>
      </c>
      <c r="BJ680" s="333">
        <f t="shared" si="1376"/>
        <v>190235</v>
      </c>
      <c r="BK680" s="333">
        <f t="shared" si="1376"/>
        <v>7313.1</v>
      </c>
      <c r="BL680" s="333">
        <f t="shared" si="1376"/>
        <v>6558</v>
      </c>
      <c r="BM680" s="333">
        <f t="shared" si="1376"/>
        <v>12294</v>
      </c>
      <c r="BN680" s="334">
        <f t="shared" si="1368"/>
        <v>4</v>
      </c>
      <c r="BO680" s="87">
        <f t="shared" si="1374"/>
        <v>2022</v>
      </c>
      <c r="BP680" s="87"/>
    </row>
    <row r="681" spans="1:68" s="35" customFormat="1" ht="10.5" customHeight="1" x14ac:dyDescent="0.2">
      <c r="A681" s="87" t="str">
        <f t="shared" si="1369"/>
        <v>2022-23E400000055</v>
      </c>
      <c r="B681" s="87" t="str">
        <f t="shared" si="1365"/>
        <v>Y59</v>
      </c>
      <c r="C681" s="87" t="str">
        <f>IF(D681=D$186,LEFT(C680,4)+1&amp;"-"&amp;RIGHT(C680,2)+1,C680)</f>
        <v>2022-23</v>
      </c>
      <c r="D681" s="35" t="s">
        <v>516</v>
      </c>
      <c r="E681" s="42"/>
      <c r="F681" s="86" t="str">
        <f t="shared" si="1367"/>
        <v>Y59</v>
      </c>
      <c r="G681" s="86" t="str">
        <f t="shared" si="1367"/>
        <v>E40000005</v>
      </c>
      <c r="H681" s="87" t="str">
        <f t="shared" si="1367"/>
        <v>South East</v>
      </c>
      <c r="I681" s="292">
        <f t="shared" si="1357"/>
        <v>431</v>
      </c>
      <c r="J681" s="292">
        <f t="shared" si="1357"/>
        <v>117</v>
      </c>
      <c r="K681" s="292">
        <f t="shared" si="1357"/>
        <v>69</v>
      </c>
      <c r="L681" s="292">
        <f t="shared" si="1357"/>
        <v>35</v>
      </c>
      <c r="M681" s="292">
        <f t="shared" si="1363"/>
        <v>431</v>
      </c>
      <c r="N681" s="292">
        <f t="shared" si="1363"/>
        <v>47</v>
      </c>
      <c r="O681" s="292">
        <f t="shared" si="1363"/>
        <v>67</v>
      </c>
      <c r="P681" s="292">
        <f t="shared" si="1363"/>
        <v>21</v>
      </c>
      <c r="Q681" s="292">
        <f t="shared" si="1358"/>
        <v>0</v>
      </c>
      <c r="R681" s="292">
        <f t="shared" si="1358"/>
        <v>0</v>
      </c>
      <c r="S681" s="292">
        <f t="shared" si="1356"/>
        <v>1062</v>
      </c>
      <c r="T681" s="293">
        <f t="shared" si="1370"/>
        <v>736</v>
      </c>
      <c r="U681" s="290">
        <f t="shared" si="1350"/>
        <v>92.544565217391309</v>
      </c>
      <c r="V681" s="290">
        <f t="shared" si="1351"/>
        <v>78.051630434782609</v>
      </c>
      <c r="W681" s="290">
        <f t="shared" si="1352"/>
        <v>146.53940217391303</v>
      </c>
      <c r="X681" s="289">
        <f t="shared" si="1371"/>
        <v>769</v>
      </c>
      <c r="Y681" s="290">
        <f t="shared" si="1342"/>
        <v>76.880234070221064</v>
      </c>
      <c r="Z681" s="290">
        <f t="shared" si="1343"/>
        <v>32.758127438231469</v>
      </c>
      <c r="AA681" s="290">
        <f t="shared" si="1344"/>
        <v>213.40312093628089</v>
      </c>
      <c r="AB681" s="289">
        <f t="shared" si="1372"/>
        <v>116</v>
      </c>
      <c r="AC681" s="290">
        <f t="shared" si="1345"/>
        <v>53.697413793103443</v>
      </c>
      <c r="AD681" s="290">
        <f t="shared" si="1346"/>
        <v>47.025862068965516</v>
      </c>
      <c r="AE681" s="290">
        <f t="shared" si="1347"/>
        <v>85.629310344827587</v>
      </c>
      <c r="AF681" s="287">
        <f t="shared" si="1373"/>
        <v>226</v>
      </c>
      <c r="AG681" s="288">
        <f t="shared" si="1353"/>
        <v>136.67336683417071</v>
      </c>
      <c r="AH681" s="288">
        <f t="shared" si="1354"/>
        <v>191.15778894472362</v>
      </c>
      <c r="AI681" s="287">
        <f t="shared" si="1359"/>
        <v>199</v>
      </c>
      <c r="AJ681" s="284">
        <f t="shared" si="1359"/>
        <v>0</v>
      </c>
      <c r="AK681" s="284">
        <f t="shared" si="1359"/>
        <v>0</v>
      </c>
      <c r="AL681" s="284"/>
      <c r="AM681" s="284"/>
      <c r="AN681" s="284">
        <f t="shared" si="1360"/>
        <v>1795</v>
      </c>
      <c r="AO681" s="284">
        <f t="shared" si="1360"/>
        <v>1837</v>
      </c>
      <c r="AP681" s="291">
        <f t="shared" si="1364"/>
        <v>0</v>
      </c>
      <c r="AQ681" s="291">
        <f t="shared" si="1364"/>
        <v>0</v>
      </c>
      <c r="AR681" s="292"/>
      <c r="AS681" s="292"/>
      <c r="AT681" s="292"/>
      <c r="AU681" s="292"/>
      <c r="AV681" s="286">
        <f t="shared" si="1375"/>
        <v>0</v>
      </c>
      <c r="AW681" s="286">
        <f t="shared" si="1375"/>
        <v>0</v>
      </c>
      <c r="AX681" s="286">
        <f t="shared" si="1375"/>
        <v>0</v>
      </c>
      <c r="AY681" s="286">
        <f t="shared" si="1375"/>
        <v>0</v>
      </c>
      <c r="AZ681" s="286">
        <f t="shared" si="1375"/>
        <v>0</v>
      </c>
      <c r="BA681" s="286">
        <f t="shared" si="1375"/>
        <v>0</v>
      </c>
      <c r="BB681" s="150"/>
      <c r="BC681" s="287">
        <f t="shared" si="1376"/>
        <v>27197.999999999971</v>
      </c>
      <c r="BD681" s="287">
        <f t="shared" si="1376"/>
        <v>38040.400000000001</v>
      </c>
      <c r="BE681" s="333">
        <f t="shared" si="1376"/>
        <v>68112.800000000003</v>
      </c>
      <c r="BF681" s="333">
        <f t="shared" si="1376"/>
        <v>57446</v>
      </c>
      <c r="BG681" s="333">
        <f t="shared" si="1376"/>
        <v>107853</v>
      </c>
      <c r="BH681" s="333">
        <f t="shared" si="1376"/>
        <v>59120.9</v>
      </c>
      <c r="BI681" s="333">
        <f t="shared" si="1376"/>
        <v>25191</v>
      </c>
      <c r="BJ681" s="333">
        <f t="shared" si="1376"/>
        <v>164107</v>
      </c>
      <c r="BK681" s="333">
        <f t="shared" si="1376"/>
        <v>6228.9</v>
      </c>
      <c r="BL681" s="333">
        <f t="shared" si="1376"/>
        <v>5455</v>
      </c>
      <c r="BM681" s="333">
        <f t="shared" si="1376"/>
        <v>9933</v>
      </c>
      <c r="BN681" s="334">
        <f t="shared" si="1368"/>
        <v>5</v>
      </c>
      <c r="BO681" s="87">
        <f t="shared" si="1374"/>
        <v>2022</v>
      </c>
      <c r="BP681" s="87"/>
    </row>
    <row r="682" spans="1:68" s="35" customFormat="1" ht="10.5" customHeight="1" x14ac:dyDescent="0.2">
      <c r="A682" s="87" t="str">
        <f t="shared" si="1369"/>
        <v>2022-23E400000056</v>
      </c>
      <c r="B682" s="87" t="str">
        <f t="shared" ref="B682:B710" si="1377">B680</f>
        <v>Y59</v>
      </c>
      <c r="C682" s="87" t="str">
        <f t="shared" ref="C682:C692" si="1378">IF(D682=D$186,LEFT(C680,4)+1&amp;"-"&amp;RIGHT(C680,2)+1,C680)</f>
        <v>2022-23</v>
      </c>
      <c r="D682" s="35" t="s">
        <v>517</v>
      </c>
      <c r="E682" s="42"/>
      <c r="F682" s="86" t="str">
        <f t="shared" ref="F682:H710" si="1379">F680</f>
        <v>Y59</v>
      </c>
      <c r="G682" s="86" t="str">
        <f t="shared" si="1379"/>
        <v>E40000005</v>
      </c>
      <c r="H682" s="87" t="str">
        <f t="shared" si="1379"/>
        <v>South East</v>
      </c>
      <c r="I682" s="292">
        <f t="shared" si="1357"/>
        <v>446</v>
      </c>
      <c r="J682" s="292">
        <f t="shared" si="1357"/>
        <v>91</v>
      </c>
      <c r="K682" s="292">
        <f t="shared" si="1357"/>
        <v>54</v>
      </c>
      <c r="L682" s="292">
        <f t="shared" si="1357"/>
        <v>21</v>
      </c>
      <c r="M682" s="292">
        <f t="shared" si="1363"/>
        <v>446</v>
      </c>
      <c r="N682" s="292">
        <f t="shared" si="1363"/>
        <v>32</v>
      </c>
      <c r="O682" s="292">
        <f t="shared" si="1363"/>
        <v>53</v>
      </c>
      <c r="P682" s="292">
        <f t="shared" si="1363"/>
        <v>11</v>
      </c>
      <c r="Q682" s="292">
        <f t="shared" si="1358"/>
        <v>0</v>
      </c>
      <c r="R682" s="292">
        <f t="shared" si="1358"/>
        <v>0</v>
      </c>
      <c r="S682" s="292">
        <f t="shared" si="1356"/>
        <v>1014</v>
      </c>
      <c r="T682" s="293">
        <f t="shared" si="1370"/>
        <v>661</v>
      </c>
      <c r="U682" s="290">
        <f t="shared" si="1350"/>
        <v>102.96838124054464</v>
      </c>
      <c r="V682" s="290">
        <f t="shared" si="1351"/>
        <v>82.069591527987896</v>
      </c>
      <c r="W682" s="290">
        <f t="shared" si="1352"/>
        <v>159.89863842662632</v>
      </c>
      <c r="X682" s="289">
        <f t="shared" si="1371"/>
        <v>690</v>
      </c>
      <c r="Y682" s="290">
        <f t="shared" si="1342"/>
        <v>72.651884057971017</v>
      </c>
      <c r="Z682" s="290">
        <f t="shared" si="1343"/>
        <v>32.246376811594203</v>
      </c>
      <c r="AA682" s="290">
        <f t="shared" si="1344"/>
        <v>200.12173913043478</v>
      </c>
      <c r="AB682" s="289">
        <f t="shared" si="1372"/>
        <v>107</v>
      </c>
      <c r="AC682" s="290">
        <f t="shared" si="1345"/>
        <v>53.78317757009345</v>
      </c>
      <c r="AD682" s="290">
        <f t="shared" si="1346"/>
        <v>51.495327102803735</v>
      </c>
      <c r="AE682" s="290">
        <f t="shared" si="1347"/>
        <v>84.700934579439249</v>
      </c>
      <c r="AF682" s="287">
        <f t="shared" si="1373"/>
        <v>204</v>
      </c>
      <c r="AG682" s="288">
        <f t="shared" si="1353"/>
        <v>148.0000000000002</v>
      </c>
      <c r="AH682" s="288">
        <f t="shared" si="1354"/>
        <v>214.73953488372092</v>
      </c>
      <c r="AI682" s="287">
        <f t="shared" si="1359"/>
        <v>172</v>
      </c>
      <c r="AJ682" s="284">
        <f t="shared" si="1359"/>
        <v>0</v>
      </c>
      <c r="AK682" s="284">
        <f t="shared" si="1359"/>
        <v>0</v>
      </c>
      <c r="AL682" s="284"/>
      <c r="AM682" s="284"/>
      <c r="AN682" s="284">
        <f t="shared" si="1360"/>
        <v>0</v>
      </c>
      <c r="AO682" s="284">
        <f t="shared" si="1360"/>
        <v>0</v>
      </c>
      <c r="AP682" s="291">
        <f t="shared" si="1364"/>
        <v>1025</v>
      </c>
      <c r="AQ682" s="291">
        <f t="shared" si="1364"/>
        <v>1257</v>
      </c>
      <c r="AR682" s="292"/>
      <c r="AS682" s="292"/>
      <c r="AT682" s="292"/>
      <c r="AU682" s="292"/>
      <c r="AV682" s="286">
        <f t="shared" si="1375"/>
        <v>0</v>
      </c>
      <c r="AW682" s="286">
        <f t="shared" si="1375"/>
        <v>0</v>
      </c>
      <c r="AX682" s="286">
        <f t="shared" si="1375"/>
        <v>0</v>
      </c>
      <c r="AY682" s="286">
        <f t="shared" si="1375"/>
        <v>0</v>
      </c>
      <c r="AZ682" s="286">
        <f t="shared" si="1375"/>
        <v>0</v>
      </c>
      <c r="BA682" s="286">
        <f t="shared" si="1375"/>
        <v>0</v>
      </c>
      <c r="BB682" s="150"/>
      <c r="BC682" s="287">
        <f t="shared" si="1376"/>
        <v>25456.000000000036</v>
      </c>
      <c r="BD682" s="287">
        <f t="shared" si="1376"/>
        <v>36935.199999999997</v>
      </c>
      <c r="BE682" s="333">
        <f t="shared" si="1376"/>
        <v>68062.100000000006</v>
      </c>
      <c r="BF682" s="333">
        <f t="shared" si="1376"/>
        <v>54248</v>
      </c>
      <c r="BG682" s="333">
        <f t="shared" si="1376"/>
        <v>105693</v>
      </c>
      <c r="BH682" s="333">
        <f t="shared" si="1376"/>
        <v>50129.8</v>
      </c>
      <c r="BI682" s="333">
        <f t="shared" si="1376"/>
        <v>22250</v>
      </c>
      <c r="BJ682" s="333">
        <f t="shared" si="1376"/>
        <v>138084</v>
      </c>
      <c r="BK682" s="333">
        <f t="shared" si="1376"/>
        <v>5754.7999999999993</v>
      </c>
      <c r="BL682" s="333">
        <f t="shared" si="1376"/>
        <v>5510</v>
      </c>
      <c r="BM682" s="333">
        <f t="shared" si="1376"/>
        <v>9063</v>
      </c>
      <c r="BN682" s="334">
        <f t="shared" si="1368"/>
        <v>6</v>
      </c>
      <c r="BO682" s="87">
        <f t="shared" si="1374"/>
        <v>2022</v>
      </c>
      <c r="BP682" s="87"/>
    </row>
    <row r="683" spans="1:68" s="35" customFormat="1" ht="10.5" customHeight="1" x14ac:dyDescent="0.2">
      <c r="A683" s="87" t="str">
        <f t="shared" si="1369"/>
        <v>2022-23E400000057</v>
      </c>
      <c r="B683" s="87" t="str">
        <f t="shared" si="1377"/>
        <v>Y59</v>
      </c>
      <c r="C683" s="87" t="str">
        <f t="shared" si="1378"/>
        <v>2022-23</v>
      </c>
      <c r="D683" s="35" t="s">
        <v>518</v>
      </c>
      <c r="E683" s="42"/>
      <c r="F683" s="86" t="str">
        <f t="shared" si="1379"/>
        <v>Y59</v>
      </c>
      <c r="G683" s="86" t="str">
        <f t="shared" si="1379"/>
        <v>E40000005</v>
      </c>
      <c r="H683" s="87" t="str">
        <f t="shared" si="1379"/>
        <v>South East</v>
      </c>
      <c r="I683" s="292">
        <f t="shared" si="1357"/>
        <v>451</v>
      </c>
      <c r="J683" s="292">
        <f t="shared" si="1357"/>
        <v>107</v>
      </c>
      <c r="K683" s="292">
        <f t="shared" si="1357"/>
        <v>76</v>
      </c>
      <c r="L683" s="292">
        <f t="shared" si="1357"/>
        <v>38</v>
      </c>
      <c r="M683" s="292">
        <f t="shared" si="1363"/>
        <v>449</v>
      </c>
      <c r="N683" s="292">
        <f t="shared" si="1363"/>
        <v>49</v>
      </c>
      <c r="O683" s="292">
        <f t="shared" si="1363"/>
        <v>76</v>
      </c>
      <c r="P683" s="292">
        <f t="shared" si="1363"/>
        <v>25</v>
      </c>
      <c r="Q683" s="292">
        <f t="shared" si="1358"/>
        <v>159</v>
      </c>
      <c r="R683" s="292">
        <f t="shared" si="1358"/>
        <v>119</v>
      </c>
      <c r="S683" s="292">
        <f t="shared" si="1356"/>
        <v>1139</v>
      </c>
      <c r="T683" s="293">
        <f t="shared" si="1370"/>
        <v>726</v>
      </c>
      <c r="U683" s="290">
        <f t="shared" si="1350"/>
        <v>104.36776859504133</v>
      </c>
      <c r="V683" s="290">
        <f t="shared" si="1351"/>
        <v>83.767217630853992</v>
      </c>
      <c r="W683" s="290">
        <f t="shared" si="1352"/>
        <v>167.81818181818181</v>
      </c>
      <c r="X683" s="289">
        <f t="shared" si="1371"/>
        <v>734</v>
      </c>
      <c r="Y683" s="290">
        <f t="shared" si="1342"/>
        <v>82.987057220708451</v>
      </c>
      <c r="Z683" s="290">
        <f t="shared" si="1343"/>
        <v>31.651226158038146</v>
      </c>
      <c r="AA683" s="290">
        <f t="shared" si="1344"/>
        <v>224.06675749318802</v>
      </c>
      <c r="AB683" s="289">
        <f t="shared" si="1372"/>
        <v>108</v>
      </c>
      <c r="AC683" s="290">
        <f t="shared" si="1345"/>
        <v>54.911111111111104</v>
      </c>
      <c r="AD683" s="290">
        <f t="shared" si="1346"/>
        <v>47.055555555555557</v>
      </c>
      <c r="AE683" s="290">
        <f t="shared" si="1347"/>
        <v>82.444444444444443</v>
      </c>
      <c r="AF683" s="287">
        <f t="shared" si="1373"/>
        <v>198</v>
      </c>
      <c r="AG683" s="288">
        <f t="shared" si="1353"/>
        <v>151.41317365269461</v>
      </c>
      <c r="AH683" s="288">
        <f t="shared" si="1354"/>
        <v>223.94610778443115</v>
      </c>
      <c r="AI683" s="287">
        <f t="shared" si="1359"/>
        <v>167</v>
      </c>
      <c r="AJ683" s="284">
        <f t="shared" si="1359"/>
        <v>197</v>
      </c>
      <c r="AK683" s="284">
        <f t="shared" si="1359"/>
        <v>278</v>
      </c>
      <c r="AL683" s="284"/>
      <c r="AM683" s="284"/>
      <c r="AN683" s="284">
        <f t="shared" si="1360"/>
        <v>0</v>
      </c>
      <c r="AO683" s="284">
        <f t="shared" si="1360"/>
        <v>0</v>
      </c>
      <c r="AP683" s="291">
        <f t="shared" si="1364"/>
        <v>0</v>
      </c>
      <c r="AQ683" s="291">
        <f t="shared" si="1364"/>
        <v>0</v>
      </c>
      <c r="AR683" s="292"/>
      <c r="AS683" s="292"/>
      <c r="AT683" s="292"/>
      <c r="AU683" s="292"/>
      <c r="AV683" s="286">
        <f t="shared" si="1375"/>
        <v>0</v>
      </c>
      <c r="AW683" s="286">
        <f t="shared" si="1375"/>
        <v>0</v>
      </c>
      <c r="AX683" s="286">
        <f t="shared" si="1375"/>
        <v>0</v>
      </c>
      <c r="AY683" s="286">
        <f t="shared" si="1375"/>
        <v>0</v>
      </c>
      <c r="AZ683" s="286">
        <f t="shared" si="1375"/>
        <v>0</v>
      </c>
      <c r="BA683" s="286">
        <f t="shared" si="1375"/>
        <v>0</v>
      </c>
      <c r="BB683" s="150"/>
      <c r="BC683" s="287">
        <f t="shared" si="1376"/>
        <v>25286</v>
      </c>
      <c r="BD683" s="287">
        <f t="shared" si="1376"/>
        <v>37399</v>
      </c>
      <c r="BE683" s="333">
        <f t="shared" si="1376"/>
        <v>75771</v>
      </c>
      <c r="BF683" s="333">
        <f t="shared" si="1376"/>
        <v>60815</v>
      </c>
      <c r="BG683" s="333">
        <f t="shared" si="1376"/>
        <v>121836</v>
      </c>
      <c r="BH683" s="333">
        <f t="shared" si="1376"/>
        <v>60912.5</v>
      </c>
      <c r="BI683" s="333">
        <f t="shared" si="1376"/>
        <v>23232</v>
      </c>
      <c r="BJ683" s="333">
        <f t="shared" si="1376"/>
        <v>164465</v>
      </c>
      <c r="BK683" s="333">
        <f t="shared" si="1376"/>
        <v>5930.4</v>
      </c>
      <c r="BL683" s="333">
        <f t="shared" si="1376"/>
        <v>5082</v>
      </c>
      <c r="BM683" s="333">
        <f t="shared" si="1376"/>
        <v>8904</v>
      </c>
      <c r="BN683" s="334">
        <f t="shared" si="1368"/>
        <v>7</v>
      </c>
      <c r="BO683" s="87">
        <f t="shared" si="1374"/>
        <v>2022</v>
      </c>
      <c r="BP683" s="87"/>
    </row>
    <row r="684" spans="1:68" s="35" customFormat="1" ht="10.5" customHeight="1" x14ac:dyDescent="0.2">
      <c r="A684" s="87" t="str">
        <f t="shared" si="1369"/>
        <v>2022-23E400000058</v>
      </c>
      <c r="B684" s="87" t="str">
        <f t="shared" si="1377"/>
        <v>Y59</v>
      </c>
      <c r="C684" s="87" t="str">
        <f t="shared" si="1378"/>
        <v>2022-23</v>
      </c>
      <c r="D684" s="35" t="s">
        <v>519</v>
      </c>
      <c r="E684" s="42"/>
      <c r="F684" s="86" t="str">
        <f t="shared" si="1379"/>
        <v>Y59</v>
      </c>
      <c r="G684" s="86" t="str">
        <f t="shared" si="1379"/>
        <v>E40000005</v>
      </c>
      <c r="H684" s="87" t="str">
        <f t="shared" si="1379"/>
        <v>South East</v>
      </c>
      <c r="I684" s="292">
        <f t="shared" si="1357"/>
        <v>421</v>
      </c>
      <c r="J684" s="292">
        <f t="shared" si="1357"/>
        <v>98</v>
      </c>
      <c r="K684" s="292">
        <f t="shared" si="1357"/>
        <v>63</v>
      </c>
      <c r="L684" s="292">
        <f t="shared" si="1357"/>
        <v>32</v>
      </c>
      <c r="M684" s="292">
        <f t="shared" si="1363"/>
        <v>415</v>
      </c>
      <c r="N684" s="292">
        <f t="shared" si="1363"/>
        <v>36</v>
      </c>
      <c r="O684" s="292">
        <f t="shared" si="1363"/>
        <v>63</v>
      </c>
      <c r="P684" s="292">
        <f t="shared" si="1363"/>
        <v>17</v>
      </c>
      <c r="Q684" s="292">
        <f t="shared" si="1358"/>
        <v>0</v>
      </c>
      <c r="R684" s="292">
        <f t="shared" si="1358"/>
        <v>0</v>
      </c>
      <c r="S684" s="292">
        <f t="shared" si="1356"/>
        <v>1021</v>
      </c>
      <c r="T684" s="293">
        <f t="shared" si="1370"/>
        <v>704</v>
      </c>
      <c r="U684" s="290">
        <f t="shared" si="1350"/>
        <v>99.849431818181813</v>
      </c>
      <c r="V684" s="290">
        <f t="shared" si="1351"/>
        <v>78.60511363636364</v>
      </c>
      <c r="W684" s="290">
        <f t="shared" si="1352"/>
        <v>148.703125</v>
      </c>
      <c r="X684" s="289">
        <f t="shared" si="1371"/>
        <v>739</v>
      </c>
      <c r="Y684" s="290">
        <f t="shared" si="1342"/>
        <v>67.971583220568334</v>
      </c>
      <c r="Z684" s="290">
        <f t="shared" si="1343"/>
        <v>32.014884979702302</v>
      </c>
      <c r="AA684" s="290">
        <f t="shared" si="1344"/>
        <v>191.37753721244925</v>
      </c>
      <c r="AB684" s="289">
        <f t="shared" si="1372"/>
        <v>125</v>
      </c>
      <c r="AC684" s="290">
        <f t="shared" si="1345"/>
        <v>57.308799999999998</v>
      </c>
      <c r="AD684" s="290">
        <f t="shared" si="1346"/>
        <v>52.024000000000001</v>
      </c>
      <c r="AE684" s="290">
        <f t="shared" si="1347"/>
        <v>90.12</v>
      </c>
      <c r="AF684" s="287">
        <f t="shared" si="1373"/>
        <v>174</v>
      </c>
      <c r="AG684" s="288">
        <f t="shared" si="1353"/>
        <v>144.33962264150966</v>
      </c>
      <c r="AH684" s="288">
        <f t="shared" si="1354"/>
        <v>205.85534591194968</v>
      </c>
      <c r="AI684" s="287">
        <f t="shared" si="1359"/>
        <v>159</v>
      </c>
      <c r="AJ684" s="284">
        <f t="shared" si="1359"/>
        <v>0</v>
      </c>
      <c r="AK684" s="284">
        <f t="shared" si="1359"/>
        <v>0</v>
      </c>
      <c r="AL684" s="284"/>
      <c r="AM684" s="284"/>
      <c r="AN684" s="284">
        <f t="shared" si="1360"/>
        <v>1753</v>
      </c>
      <c r="AO684" s="284">
        <f t="shared" si="1360"/>
        <v>1793</v>
      </c>
      <c r="AP684" s="291">
        <f t="shared" si="1364"/>
        <v>0</v>
      </c>
      <c r="AQ684" s="291">
        <f t="shared" si="1364"/>
        <v>0</v>
      </c>
      <c r="AR684" s="292"/>
      <c r="AS684" s="292"/>
      <c r="AT684" s="292"/>
      <c r="AU684" s="292"/>
      <c r="AV684" s="286">
        <f t="shared" si="1375"/>
        <v>0</v>
      </c>
      <c r="AW684" s="286">
        <f t="shared" si="1375"/>
        <v>0</v>
      </c>
      <c r="AX684" s="286">
        <f t="shared" si="1375"/>
        <v>0</v>
      </c>
      <c r="AY684" s="286">
        <f t="shared" si="1375"/>
        <v>0</v>
      </c>
      <c r="AZ684" s="286">
        <f t="shared" si="1375"/>
        <v>0</v>
      </c>
      <c r="BA684" s="286">
        <f t="shared" si="1375"/>
        <v>0</v>
      </c>
      <c r="BB684" s="150"/>
      <c r="BC684" s="287">
        <f t="shared" si="1376"/>
        <v>22950.000000000036</v>
      </c>
      <c r="BD684" s="287">
        <f t="shared" si="1376"/>
        <v>32731</v>
      </c>
      <c r="BE684" s="333">
        <f t="shared" si="1376"/>
        <v>70294</v>
      </c>
      <c r="BF684" s="333">
        <f t="shared" si="1376"/>
        <v>55338</v>
      </c>
      <c r="BG684" s="333">
        <f t="shared" si="1376"/>
        <v>104687</v>
      </c>
      <c r="BH684" s="333">
        <f t="shared" si="1376"/>
        <v>50231</v>
      </c>
      <c r="BI684" s="333">
        <f t="shared" si="1376"/>
        <v>23659</v>
      </c>
      <c r="BJ684" s="333">
        <f t="shared" si="1376"/>
        <v>141428</v>
      </c>
      <c r="BK684" s="333">
        <f t="shared" si="1376"/>
        <v>7163.5999999999995</v>
      </c>
      <c r="BL684" s="333">
        <f t="shared" si="1376"/>
        <v>6503</v>
      </c>
      <c r="BM684" s="333">
        <f t="shared" si="1376"/>
        <v>11265</v>
      </c>
      <c r="BN684" s="334">
        <f t="shared" si="1368"/>
        <v>8</v>
      </c>
      <c r="BO684" s="87">
        <f t="shared" si="1374"/>
        <v>2022</v>
      </c>
      <c r="BP684" s="87"/>
    </row>
    <row r="685" spans="1:68" s="35" customFormat="1" ht="10.5" customHeight="1" x14ac:dyDescent="0.2">
      <c r="A685" s="87" t="str">
        <f t="shared" si="1369"/>
        <v>2022-23E400000059</v>
      </c>
      <c r="B685" s="87" t="str">
        <f t="shared" si="1377"/>
        <v>Y59</v>
      </c>
      <c r="C685" s="87" t="str">
        <f t="shared" si="1378"/>
        <v>2022-23</v>
      </c>
      <c r="D685" s="35" t="s">
        <v>520</v>
      </c>
      <c r="E685" s="42"/>
      <c r="F685" s="86" t="str">
        <f t="shared" si="1379"/>
        <v>Y59</v>
      </c>
      <c r="G685" s="86" t="str">
        <f t="shared" si="1379"/>
        <v>E40000005</v>
      </c>
      <c r="H685" s="87" t="str">
        <f t="shared" si="1379"/>
        <v>South East</v>
      </c>
      <c r="I685" s="292">
        <f t="shared" si="1357"/>
        <v>420</v>
      </c>
      <c r="J685" s="292">
        <f t="shared" si="1357"/>
        <v>121</v>
      </c>
      <c r="K685" s="292">
        <f t="shared" si="1357"/>
        <v>65</v>
      </c>
      <c r="L685" s="292">
        <f t="shared" si="1357"/>
        <v>35</v>
      </c>
      <c r="M685" s="292">
        <f t="shared" si="1363"/>
        <v>415</v>
      </c>
      <c r="N685" s="292">
        <f t="shared" si="1363"/>
        <v>38</v>
      </c>
      <c r="O685" s="292">
        <f t="shared" si="1363"/>
        <v>63</v>
      </c>
      <c r="P685" s="292">
        <f t="shared" si="1363"/>
        <v>18</v>
      </c>
      <c r="Q685" s="292">
        <f t="shared" si="1358"/>
        <v>0</v>
      </c>
      <c r="R685" s="292">
        <f t="shared" si="1358"/>
        <v>0</v>
      </c>
      <c r="S685" s="292">
        <f t="shared" si="1356"/>
        <v>1022</v>
      </c>
      <c r="T685" s="293">
        <f t="shared" si="1370"/>
        <v>745</v>
      </c>
      <c r="U685" s="290">
        <f t="shared" si="1350"/>
        <v>103.54724832214765</v>
      </c>
      <c r="V685" s="290">
        <f t="shared" si="1351"/>
        <v>85.857718120805373</v>
      </c>
      <c r="W685" s="290">
        <f t="shared" si="1352"/>
        <v>160.31946308724832</v>
      </c>
      <c r="X685" s="289">
        <f t="shared" si="1371"/>
        <v>773</v>
      </c>
      <c r="Y685" s="290">
        <f t="shared" si="1342"/>
        <v>79.754721862871918</v>
      </c>
      <c r="Z685" s="290">
        <f t="shared" si="1343"/>
        <v>33.521345407503233</v>
      </c>
      <c r="AA685" s="290">
        <f t="shared" si="1344"/>
        <v>219.29107373868047</v>
      </c>
      <c r="AB685" s="289">
        <f t="shared" si="1372"/>
        <v>112</v>
      </c>
      <c r="AC685" s="290">
        <f t="shared" si="1345"/>
        <v>59.792857142857137</v>
      </c>
      <c r="AD685" s="290">
        <f t="shared" si="1346"/>
        <v>53.767857142857146</v>
      </c>
      <c r="AE685" s="290">
        <f t="shared" si="1347"/>
        <v>88.089285714285708</v>
      </c>
      <c r="AF685" s="287">
        <f t="shared" si="1373"/>
        <v>179</v>
      </c>
      <c r="AG685" s="288">
        <f t="shared" si="1353"/>
        <v>150.31788079470155</v>
      </c>
      <c r="AH685" s="288">
        <f t="shared" si="1354"/>
        <v>215.06754966887416</v>
      </c>
      <c r="AI685" s="287">
        <f t="shared" si="1359"/>
        <v>151</v>
      </c>
      <c r="AJ685" s="284">
        <f t="shared" si="1359"/>
        <v>0</v>
      </c>
      <c r="AK685" s="284">
        <f t="shared" si="1359"/>
        <v>0</v>
      </c>
      <c r="AL685" s="284"/>
      <c r="AM685" s="284"/>
      <c r="AN685" s="284">
        <f t="shared" si="1360"/>
        <v>0</v>
      </c>
      <c r="AO685" s="284">
        <f t="shared" si="1360"/>
        <v>0</v>
      </c>
      <c r="AP685" s="291">
        <f t="shared" si="1364"/>
        <v>0</v>
      </c>
      <c r="AQ685" s="291">
        <f t="shared" si="1364"/>
        <v>0</v>
      </c>
      <c r="AR685" s="292"/>
      <c r="AS685" s="292"/>
      <c r="AT685" s="292"/>
      <c r="AU685" s="292"/>
      <c r="AV685" s="286">
        <f t="shared" si="1375"/>
        <v>0</v>
      </c>
      <c r="AW685" s="286">
        <f t="shared" si="1375"/>
        <v>0</v>
      </c>
      <c r="AX685" s="286">
        <f t="shared" si="1375"/>
        <v>0</v>
      </c>
      <c r="AY685" s="286">
        <f t="shared" si="1375"/>
        <v>0</v>
      </c>
      <c r="AZ685" s="286">
        <f t="shared" si="1375"/>
        <v>0</v>
      </c>
      <c r="BA685" s="286">
        <f t="shared" si="1375"/>
        <v>0</v>
      </c>
      <c r="BB685" s="150"/>
      <c r="BC685" s="287">
        <f t="shared" si="1376"/>
        <v>22697.999999999935</v>
      </c>
      <c r="BD685" s="287">
        <f t="shared" si="1376"/>
        <v>32475.200000000001</v>
      </c>
      <c r="BE685" s="333">
        <f t="shared" si="1376"/>
        <v>77142.7</v>
      </c>
      <c r="BF685" s="333">
        <f t="shared" si="1376"/>
        <v>63964</v>
      </c>
      <c r="BG685" s="333">
        <f t="shared" si="1376"/>
        <v>119438</v>
      </c>
      <c r="BH685" s="333">
        <f t="shared" si="1376"/>
        <v>61650.399999999994</v>
      </c>
      <c r="BI685" s="333">
        <f t="shared" si="1376"/>
        <v>25912</v>
      </c>
      <c r="BJ685" s="333">
        <f t="shared" si="1376"/>
        <v>169512</v>
      </c>
      <c r="BK685" s="333">
        <f t="shared" si="1376"/>
        <v>6696.7999999999993</v>
      </c>
      <c r="BL685" s="333">
        <f t="shared" si="1376"/>
        <v>6022</v>
      </c>
      <c r="BM685" s="333">
        <f t="shared" si="1376"/>
        <v>9866</v>
      </c>
      <c r="BN685" s="334">
        <f t="shared" si="1368"/>
        <v>9</v>
      </c>
      <c r="BO685" s="87">
        <f t="shared" si="1374"/>
        <v>2022</v>
      </c>
      <c r="BP685" s="87"/>
    </row>
    <row r="686" spans="1:68" s="35" customFormat="1" ht="10.5" customHeight="1" x14ac:dyDescent="0.2">
      <c r="A686" s="87" t="str">
        <f t="shared" si="1369"/>
        <v>2022-23E4000000510</v>
      </c>
      <c r="B686" s="87" t="str">
        <f t="shared" si="1377"/>
        <v>Y59</v>
      </c>
      <c r="C686" s="87" t="str">
        <f t="shared" si="1378"/>
        <v>2022-23</v>
      </c>
      <c r="D686" s="35" t="s">
        <v>521</v>
      </c>
      <c r="E686" s="42"/>
      <c r="F686" s="86" t="str">
        <f t="shared" si="1379"/>
        <v>Y59</v>
      </c>
      <c r="G686" s="86" t="str">
        <f t="shared" si="1379"/>
        <v>E40000005</v>
      </c>
      <c r="H686" s="87" t="str">
        <f t="shared" si="1379"/>
        <v>South East</v>
      </c>
      <c r="I686" s="292">
        <f t="shared" si="1357"/>
        <v>446</v>
      </c>
      <c r="J686" s="292">
        <f t="shared" si="1357"/>
        <v>116</v>
      </c>
      <c r="K686" s="292">
        <f t="shared" si="1357"/>
        <v>63</v>
      </c>
      <c r="L686" s="292">
        <f t="shared" si="1357"/>
        <v>33</v>
      </c>
      <c r="M686" s="292">
        <f t="shared" si="1363"/>
        <v>441</v>
      </c>
      <c r="N686" s="292">
        <f t="shared" si="1363"/>
        <v>45</v>
      </c>
      <c r="O686" s="292">
        <f t="shared" si="1363"/>
        <v>63</v>
      </c>
      <c r="P686" s="292">
        <f t="shared" si="1363"/>
        <v>21</v>
      </c>
      <c r="Q686" s="292">
        <f t="shared" si="1358"/>
        <v>159</v>
      </c>
      <c r="R686" s="292">
        <f t="shared" si="1358"/>
        <v>128</v>
      </c>
      <c r="S686" s="292">
        <f t="shared" si="1356"/>
        <v>1138</v>
      </c>
      <c r="T686" s="293">
        <f t="shared" si="1370"/>
        <v>759</v>
      </c>
      <c r="U686" s="290">
        <f t="shared" si="1350"/>
        <v>105.03649538866929</v>
      </c>
      <c r="V686" s="290">
        <f t="shared" si="1351"/>
        <v>84.109354413702235</v>
      </c>
      <c r="W686" s="290">
        <f t="shared" si="1352"/>
        <v>163.699604743083</v>
      </c>
      <c r="X686" s="289">
        <f t="shared" si="1371"/>
        <v>786</v>
      </c>
      <c r="Y686" s="290">
        <f t="shared" si="1342"/>
        <v>72.923791348600503</v>
      </c>
      <c r="Z686" s="290">
        <f t="shared" si="1343"/>
        <v>32.627226463104329</v>
      </c>
      <c r="AA686" s="290">
        <f t="shared" si="1344"/>
        <v>196.0966921119593</v>
      </c>
      <c r="AB686" s="289">
        <f t="shared" si="1372"/>
        <v>123</v>
      </c>
      <c r="AC686" s="290">
        <f t="shared" si="1345"/>
        <v>58.773170731707317</v>
      </c>
      <c r="AD686" s="290">
        <f t="shared" si="1346"/>
        <v>50.447154471544714</v>
      </c>
      <c r="AE686" s="290">
        <f t="shared" si="1347"/>
        <v>100.02439024390245</v>
      </c>
      <c r="AF686" s="287">
        <f t="shared" si="1373"/>
        <v>207</v>
      </c>
      <c r="AG686" s="288">
        <f t="shared" si="1353"/>
        <v>151.79881656804741</v>
      </c>
      <c r="AH686" s="288">
        <f t="shared" si="1354"/>
        <v>218.88875739644968</v>
      </c>
      <c r="AI686" s="287">
        <f t="shared" si="1359"/>
        <v>169</v>
      </c>
      <c r="AJ686" s="284">
        <f t="shared" si="1359"/>
        <v>228</v>
      </c>
      <c r="AK686" s="284">
        <f t="shared" si="1359"/>
        <v>329</v>
      </c>
      <c r="AL686" s="284"/>
      <c r="AM686" s="284"/>
      <c r="AN686" s="284">
        <f t="shared" si="1360"/>
        <v>0</v>
      </c>
      <c r="AO686" s="284">
        <f t="shared" si="1360"/>
        <v>0</v>
      </c>
      <c r="AP686" s="291">
        <f t="shared" si="1364"/>
        <v>0</v>
      </c>
      <c r="AQ686" s="291">
        <f t="shared" si="1364"/>
        <v>0</v>
      </c>
      <c r="AR686" s="292"/>
      <c r="AS686" s="292"/>
      <c r="AT686" s="292"/>
      <c r="AU686" s="292"/>
      <c r="AV686" s="286">
        <f t="shared" si="1375"/>
        <v>0</v>
      </c>
      <c r="AW686" s="286">
        <f t="shared" si="1375"/>
        <v>0</v>
      </c>
      <c r="AX686" s="286">
        <f t="shared" si="1375"/>
        <v>0</v>
      </c>
      <c r="AY686" s="286">
        <f t="shared" si="1375"/>
        <v>0</v>
      </c>
      <c r="AZ686" s="286">
        <f t="shared" si="1375"/>
        <v>0</v>
      </c>
      <c r="BA686" s="286">
        <f t="shared" si="1375"/>
        <v>0</v>
      </c>
      <c r="BB686" s="150"/>
      <c r="BC686" s="287">
        <f t="shared" si="1376"/>
        <v>25654.000000000015</v>
      </c>
      <c r="BD686" s="287">
        <f t="shared" si="1376"/>
        <v>36992.199999999997</v>
      </c>
      <c r="BE686" s="333">
        <f t="shared" si="1376"/>
        <v>79722.7</v>
      </c>
      <c r="BF686" s="333">
        <f t="shared" si="1376"/>
        <v>63839</v>
      </c>
      <c r="BG686" s="333">
        <f t="shared" si="1376"/>
        <v>124248</v>
      </c>
      <c r="BH686" s="333">
        <f t="shared" si="1376"/>
        <v>57318.1</v>
      </c>
      <c r="BI686" s="333">
        <f t="shared" si="1376"/>
        <v>25645</v>
      </c>
      <c r="BJ686" s="333">
        <f t="shared" si="1376"/>
        <v>154132</v>
      </c>
      <c r="BK686" s="333">
        <f t="shared" si="1376"/>
        <v>7229.1</v>
      </c>
      <c r="BL686" s="333">
        <f t="shared" si="1376"/>
        <v>6205</v>
      </c>
      <c r="BM686" s="333">
        <f t="shared" si="1376"/>
        <v>12303</v>
      </c>
      <c r="BN686" s="334">
        <f t="shared" si="1368"/>
        <v>10</v>
      </c>
      <c r="BO686" s="87">
        <f t="shared" si="1374"/>
        <v>2022</v>
      </c>
      <c r="BP686" s="87"/>
    </row>
    <row r="687" spans="1:68" s="35" customFormat="1" ht="10.5" customHeight="1" x14ac:dyDescent="0.2">
      <c r="A687" s="87" t="str">
        <f t="shared" si="1369"/>
        <v>2022-23E4000000511</v>
      </c>
      <c r="B687" s="87" t="str">
        <f t="shared" si="1377"/>
        <v>Y59</v>
      </c>
      <c r="C687" s="87" t="str">
        <f t="shared" si="1378"/>
        <v>2022-23</v>
      </c>
      <c r="D687" s="35" t="s">
        <v>522</v>
      </c>
      <c r="E687" s="42"/>
      <c r="F687" s="86" t="str">
        <f t="shared" si="1379"/>
        <v>Y59</v>
      </c>
      <c r="G687" s="86" t="str">
        <f t="shared" si="1379"/>
        <v>E40000005</v>
      </c>
      <c r="H687" s="87" t="str">
        <f t="shared" si="1379"/>
        <v>South East</v>
      </c>
      <c r="I687" s="292">
        <f t="shared" si="1357"/>
        <v>463</v>
      </c>
      <c r="J687" s="292">
        <f t="shared" si="1357"/>
        <v>131</v>
      </c>
      <c r="K687" s="292">
        <f t="shared" si="1357"/>
        <v>73</v>
      </c>
      <c r="L687" s="292">
        <f t="shared" si="1357"/>
        <v>42</v>
      </c>
      <c r="M687" s="292">
        <f t="shared" si="1363"/>
        <v>460</v>
      </c>
      <c r="N687" s="292">
        <f t="shared" si="1363"/>
        <v>41</v>
      </c>
      <c r="O687" s="292">
        <f t="shared" si="1363"/>
        <v>70</v>
      </c>
      <c r="P687" s="292">
        <f t="shared" si="1363"/>
        <v>20</v>
      </c>
      <c r="Q687" s="292">
        <f t="shared" si="1358"/>
        <v>0</v>
      </c>
      <c r="R687" s="292">
        <f t="shared" si="1358"/>
        <v>0</v>
      </c>
      <c r="S687" s="292">
        <f t="shared" si="1356"/>
        <v>1163</v>
      </c>
      <c r="T687" s="293">
        <f t="shared" si="1370"/>
        <v>801</v>
      </c>
      <c r="U687" s="290">
        <f t="shared" si="1350"/>
        <v>98.580898876404504</v>
      </c>
      <c r="V687" s="290">
        <f t="shared" si="1351"/>
        <v>82.041198501872657</v>
      </c>
      <c r="W687" s="290">
        <f t="shared" si="1352"/>
        <v>153.9812734082397</v>
      </c>
      <c r="X687" s="289">
        <f t="shared" si="1371"/>
        <v>826</v>
      </c>
      <c r="Y687" s="290">
        <f t="shared" si="1342"/>
        <v>70.055690072639223</v>
      </c>
      <c r="Z687" s="290">
        <f t="shared" si="1343"/>
        <v>30.486682808716708</v>
      </c>
      <c r="AA687" s="290">
        <f t="shared" si="1344"/>
        <v>188.34019370460049</v>
      </c>
      <c r="AB687" s="289">
        <f t="shared" si="1372"/>
        <v>157</v>
      </c>
      <c r="AC687" s="290">
        <f t="shared" si="1345"/>
        <v>58.469426751592358</v>
      </c>
      <c r="AD687" s="290">
        <f t="shared" si="1346"/>
        <v>52.713375796178347</v>
      </c>
      <c r="AE687" s="290">
        <f t="shared" si="1347"/>
        <v>102.01273885350318</v>
      </c>
      <c r="AF687" s="287">
        <f t="shared" si="1373"/>
        <v>216</v>
      </c>
      <c r="AG687" s="288">
        <f t="shared" si="1353"/>
        <v>145.86458333333314</v>
      </c>
      <c r="AH687" s="288">
        <f t="shared" si="1354"/>
        <v>208.015625</v>
      </c>
      <c r="AI687" s="287">
        <f t="shared" si="1359"/>
        <v>192</v>
      </c>
      <c r="AJ687" s="284">
        <f t="shared" si="1359"/>
        <v>0</v>
      </c>
      <c r="AK687" s="284">
        <f t="shared" si="1359"/>
        <v>0</v>
      </c>
      <c r="AL687" s="284"/>
      <c r="AM687" s="284"/>
      <c r="AN687" s="284">
        <f t="shared" si="1360"/>
        <v>1665</v>
      </c>
      <c r="AO687" s="284">
        <f t="shared" si="1360"/>
        <v>1726</v>
      </c>
      <c r="AP687" s="291">
        <f t="shared" si="1364"/>
        <v>0</v>
      </c>
      <c r="AQ687" s="291">
        <f t="shared" si="1364"/>
        <v>0</v>
      </c>
      <c r="AR687" s="292"/>
      <c r="AS687" s="292"/>
      <c r="AT687" s="292"/>
      <c r="AU687" s="292"/>
      <c r="AV687" s="286">
        <f t="shared" si="1375"/>
        <v>0</v>
      </c>
      <c r="AW687" s="286">
        <f t="shared" si="1375"/>
        <v>0</v>
      </c>
      <c r="AX687" s="286">
        <f t="shared" si="1375"/>
        <v>0</v>
      </c>
      <c r="AY687" s="286">
        <f t="shared" si="1375"/>
        <v>0</v>
      </c>
      <c r="AZ687" s="286">
        <f t="shared" si="1375"/>
        <v>0</v>
      </c>
      <c r="BA687" s="286">
        <f t="shared" si="1375"/>
        <v>0</v>
      </c>
      <c r="BB687" s="150"/>
      <c r="BC687" s="287">
        <f t="shared" si="1376"/>
        <v>28005.999999999964</v>
      </c>
      <c r="BD687" s="287">
        <f t="shared" si="1376"/>
        <v>39939</v>
      </c>
      <c r="BE687" s="333">
        <f t="shared" si="1376"/>
        <v>78963.3</v>
      </c>
      <c r="BF687" s="333">
        <f t="shared" si="1376"/>
        <v>65715</v>
      </c>
      <c r="BG687" s="333">
        <f t="shared" si="1376"/>
        <v>123339</v>
      </c>
      <c r="BH687" s="333">
        <f t="shared" si="1376"/>
        <v>57866</v>
      </c>
      <c r="BI687" s="333">
        <f t="shared" si="1376"/>
        <v>25182</v>
      </c>
      <c r="BJ687" s="333">
        <f t="shared" si="1376"/>
        <v>155569</v>
      </c>
      <c r="BK687" s="333">
        <f t="shared" si="1376"/>
        <v>9179.7000000000007</v>
      </c>
      <c r="BL687" s="333">
        <f t="shared" si="1376"/>
        <v>8276</v>
      </c>
      <c r="BM687" s="333">
        <f t="shared" si="1376"/>
        <v>16016</v>
      </c>
      <c r="BN687" s="334">
        <f t="shared" si="1368"/>
        <v>11</v>
      </c>
      <c r="BO687" s="87">
        <f t="shared" si="1374"/>
        <v>2022</v>
      </c>
      <c r="BP687" s="87"/>
    </row>
    <row r="688" spans="1:68" s="35" customFormat="1" ht="10.5" customHeight="1" x14ac:dyDescent="0.2">
      <c r="A688" s="87" t="str">
        <f t="shared" si="1369"/>
        <v>2022-23E4000000512</v>
      </c>
      <c r="B688" s="87" t="str">
        <f>B686</f>
        <v>Y59</v>
      </c>
      <c r="C688" s="87" t="str">
        <f t="shared" si="1378"/>
        <v>2022-23</v>
      </c>
      <c r="D688" s="35" t="s">
        <v>523</v>
      </c>
      <c r="E688" s="42"/>
      <c r="F688" s="86" t="str">
        <f>F686</f>
        <v>Y59</v>
      </c>
      <c r="G688" s="86" t="str">
        <f>G686</f>
        <v>E40000005</v>
      </c>
      <c r="H688" s="87" t="str">
        <f>H686</f>
        <v>South East</v>
      </c>
      <c r="I688" s="292">
        <f t="shared" ref="I688:L707" si="1380">SUMIFS(I$729:I$10135, $BN$729:$BN$10135, $BN688,$BO$729:$BO$10135, $BO688, $B$729:$B$10135, $B688)</f>
        <v>671</v>
      </c>
      <c r="J688" s="292">
        <f t="shared" si="1380"/>
        <v>154</v>
      </c>
      <c r="K688" s="292">
        <f t="shared" si="1380"/>
        <v>76</v>
      </c>
      <c r="L688" s="292">
        <f t="shared" si="1380"/>
        <v>32</v>
      </c>
      <c r="M688" s="292">
        <f t="shared" si="1363"/>
        <v>662</v>
      </c>
      <c r="N688" s="292">
        <f t="shared" si="1363"/>
        <v>49</v>
      </c>
      <c r="O688" s="292">
        <f t="shared" si="1363"/>
        <v>74</v>
      </c>
      <c r="P688" s="292">
        <f t="shared" si="1363"/>
        <v>19</v>
      </c>
      <c r="Q688" s="292">
        <f t="shared" ref="Q688:R707" si="1381">SUMIFS(Q$729:Q$10135, $BN$729:$BN$10135, $BN688,$BO$729:$BO$10135, $BO688, $B$729:$B$10135, $B688)</f>
        <v>0</v>
      </c>
      <c r="R688" s="292">
        <f t="shared" si="1381"/>
        <v>0</v>
      </c>
      <c r="S688" s="292">
        <f t="shared" si="1356"/>
        <v>1670</v>
      </c>
      <c r="T688" s="293">
        <f t="shared" si="1370"/>
        <v>730</v>
      </c>
      <c r="U688" s="290">
        <f t="shared" si="1350"/>
        <v>122.4417808219178</v>
      </c>
      <c r="V688" s="290">
        <f t="shared" si="1351"/>
        <v>94.594520547945208</v>
      </c>
      <c r="W688" s="290">
        <f t="shared" si="1352"/>
        <v>191.34657534246574</v>
      </c>
      <c r="X688" s="289">
        <f t="shared" si="1371"/>
        <v>728</v>
      </c>
      <c r="Y688" s="290">
        <f t="shared" ref="Y688:Y704" si="1382">IFERROR(BH688/X688,"-")</f>
        <v>75.058653846153845</v>
      </c>
      <c r="Z688" s="290">
        <f t="shared" ref="Z688:Z704" si="1383">IFERROR(BI688/X688,"-")</f>
        <v>29.478021978021978</v>
      </c>
      <c r="AA688" s="290">
        <f t="shared" ref="AA688:AA704" si="1384">IFERROR(BJ688/X688,"-")</f>
        <v>199.99450549450549</v>
      </c>
      <c r="AB688" s="289">
        <f t="shared" si="1372"/>
        <v>100</v>
      </c>
      <c r="AC688" s="290">
        <f t="shared" ref="AC688:AC704" si="1385">IFERROR(BK688/AB688,"-")</f>
        <v>56.653999999999996</v>
      </c>
      <c r="AD688" s="290">
        <f t="shared" ref="AD688:AD704" si="1386">IFERROR(BL688/AB688,"-")</f>
        <v>48.1</v>
      </c>
      <c r="AE688" s="290">
        <f t="shared" ref="AE688:AE704" si="1387">IFERROR(BM688/AB688,"-")</f>
        <v>98</v>
      </c>
      <c r="AF688" s="287">
        <f t="shared" si="1373"/>
        <v>200</v>
      </c>
      <c r="AG688" s="288">
        <f t="shared" si="1353"/>
        <v>161.12707182320463</v>
      </c>
      <c r="AH688" s="288">
        <f t="shared" si="1354"/>
        <v>228.90939226519339</v>
      </c>
      <c r="AI688" s="287">
        <f t="shared" ref="AI688:AK707" si="1388">SUMIFS(AI$729:AI$10135, $BN$729:$BN$10135, $BN688,$BO$729:$BO$10135, $BO688, $B$729:$B$10135, $B688)</f>
        <v>181</v>
      </c>
      <c r="AJ688" s="284">
        <f t="shared" si="1388"/>
        <v>0</v>
      </c>
      <c r="AK688" s="284">
        <f t="shared" si="1388"/>
        <v>0</v>
      </c>
      <c r="AL688" s="284"/>
      <c r="AM688" s="284"/>
      <c r="AN688" s="284">
        <f t="shared" ref="AN688:AO707" si="1389">SUMIFS(AN$729:AN$10135, $BN$729:$BN$10135, $BN688,$BO$729:$BO$10135, $BO688, $B$729:$B$10135, $B688)</f>
        <v>0</v>
      </c>
      <c r="AO688" s="284">
        <f t="shared" si="1389"/>
        <v>0</v>
      </c>
      <c r="AP688" s="291">
        <f t="shared" si="1364"/>
        <v>0</v>
      </c>
      <c r="AQ688" s="291">
        <f t="shared" si="1364"/>
        <v>0</v>
      </c>
      <c r="AR688" s="292"/>
      <c r="AS688" s="292"/>
      <c r="AT688" s="292"/>
      <c r="AU688" s="292"/>
      <c r="AV688" s="286">
        <f t="shared" ref="AV688:BA697" si="1390">SUMIFS(AV$729:AV$10135, $BN$729:$BN$10135, $BN688,$BO$729:$BO$10135, $BO688, $B$729:$B$10135, $B688)</f>
        <v>0</v>
      </c>
      <c r="AW688" s="286">
        <f t="shared" si="1390"/>
        <v>0</v>
      </c>
      <c r="AX688" s="286">
        <f t="shared" si="1390"/>
        <v>0</v>
      </c>
      <c r="AY688" s="286">
        <f t="shared" si="1390"/>
        <v>0</v>
      </c>
      <c r="AZ688" s="286">
        <f t="shared" si="1390"/>
        <v>0</v>
      </c>
      <c r="BA688" s="286">
        <f t="shared" si="1390"/>
        <v>0</v>
      </c>
      <c r="BB688" s="150"/>
      <c r="BC688" s="287">
        <f t="shared" ref="BC688:BM697" si="1391">SUMIFS(BC$729:BC$10135, $BN$729:$BN$10135, $BN688,$BO$729:$BO$10135, $BO688, $B$729:$B$10135, $B688)</f>
        <v>29164.000000000036</v>
      </c>
      <c r="BD688" s="287">
        <f t="shared" si="1391"/>
        <v>41432.600000000006</v>
      </c>
      <c r="BE688" s="333">
        <f t="shared" si="1391"/>
        <v>89382.5</v>
      </c>
      <c r="BF688" s="333">
        <f t="shared" si="1391"/>
        <v>69054</v>
      </c>
      <c r="BG688" s="333">
        <f t="shared" si="1391"/>
        <v>139683</v>
      </c>
      <c r="BH688" s="333">
        <f t="shared" si="1391"/>
        <v>54642.700000000004</v>
      </c>
      <c r="BI688" s="333">
        <f t="shared" si="1391"/>
        <v>21460</v>
      </c>
      <c r="BJ688" s="333">
        <f t="shared" si="1391"/>
        <v>145596</v>
      </c>
      <c r="BK688" s="333">
        <f t="shared" si="1391"/>
        <v>5665.4</v>
      </c>
      <c r="BL688" s="333">
        <f t="shared" si="1391"/>
        <v>4810</v>
      </c>
      <c r="BM688" s="333">
        <f t="shared" si="1391"/>
        <v>9800</v>
      </c>
      <c r="BN688" s="334">
        <f>MONTH(1&amp;$D688)</f>
        <v>12</v>
      </c>
      <c r="BO688" s="87">
        <f t="shared" si="1374"/>
        <v>2022</v>
      </c>
      <c r="BP688" s="87"/>
    </row>
    <row r="689" spans="1:68" s="35" customFormat="1" ht="10.5" customHeight="1" x14ac:dyDescent="0.2">
      <c r="A689" s="87" t="str">
        <f t="shared" si="1369"/>
        <v>2022-23E400000051</v>
      </c>
      <c r="B689" s="87" t="str">
        <f t="shared" si="1377"/>
        <v>Y59</v>
      </c>
      <c r="C689" s="87" t="str">
        <f t="shared" si="1378"/>
        <v>2022-23</v>
      </c>
      <c r="D689" s="35" t="s">
        <v>524</v>
      </c>
      <c r="E689" s="42"/>
      <c r="F689" s="86" t="str">
        <f t="shared" si="1379"/>
        <v>Y59</v>
      </c>
      <c r="G689" s="86" t="str">
        <f t="shared" si="1379"/>
        <v>E40000005</v>
      </c>
      <c r="H689" s="87" t="str">
        <f t="shared" si="1379"/>
        <v>South East</v>
      </c>
      <c r="I689" s="292">
        <f t="shared" si="1380"/>
        <v>499</v>
      </c>
      <c r="J689" s="292">
        <f t="shared" si="1380"/>
        <v>125</v>
      </c>
      <c r="K689" s="292">
        <f t="shared" si="1380"/>
        <v>61</v>
      </c>
      <c r="L689" s="292">
        <f t="shared" si="1380"/>
        <v>34</v>
      </c>
      <c r="M689" s="292">
        <f t="shared" si="1363"/>
        <v>492</v>
      </c>
      <c r="N689" s="292">
        <f t="shared" si="1363"/>
        <v>50</v>
      </c>
      <c r="O689" s="292">
        <f t="shared" si="1363"/>
        <v>58</v>
      </c>
      <c r="P689" s="292">
        <f t="shared" si="1363"/>
        <v>20</v>
      </c>
      <c r="Q689" s="292">
        <f t="shared" si="1381"/>
        <v>180</v>
      </c>
      <c r="R689" s="292">
        <f t="shared" si="1381"/>
        <v>134</v>
      </c>
      <c r="S689" s="292">
        <f t="shared" si="1356"/>
        <v>1348</v>
      </c>
      <c r="T689" s="293">
        <f t="shared" si="1370"/>
        <v>807</v>
      </c>
      <c r="U689" s="290">
        <f t="shared" si="1350"/>
        <v>86.688104089219337</v>
      </c>
      <c r="V689" s="290">
        <f t="shared" si="1351"/>
        <v>75.21437422552664</v>
      </c>
      <c r="W689" s="290">
        <f t="shared" si="1352"/>
        <v>126.79429987608427</v>
      </c>
      <c r="X689" s="289">
        <f t="shared" si="1371"/>
        <v>834</v>
      </c>
      <c r="Y689" s="290">
        <f t="shared" si="1382"/>
        <v>65.150359712230212</v>
      </c>
      <c r="Z689" s="290">
        <f t="shared" si="1383"/>
        <v>31.209832134292565</v>
      </c>
      <c r="AA689" s="290">
        <f t="shared" si="1384"/>
        <v>163.30575539568346</v>
      </c>
      <c r="AB689" s="289">
        <f t="shared" si="1372"/>
        <v>128</v>
      </c>
      <c r="AC689" s="290">
        <f t="shared" si="1385"/>
        <v>60.983593750000004</v>
      </c>
      <c r="AD689" s="290">
        <f t="shared" si="1386"/>
        <v>51.53125</v>
      </c>
      <c r="AE689" s="290">
        <f t="shared" si="1387"/>
        <v>107.578125</v>
      </c>
      <c r="AF689" s="287">
        <f t="shared" si="1373"/>
        <v>214</v>
      </c>
      <c r="AG689" s="288">
        <f t="shared" si="1353"/>
        <v>135.5810055865926</v>
      </c>
      <c r="AH689" s="288">
        <f t="shared" si="1354"/>
        <v>187.32402234636871</v>
      </c>
      <c r="AI689" s="287">
        <f t="shared" si="1388"/>
        <v>179</v>
      </c>
      <c r="AJ689" s="284">
        <f t="shared" si="1388"/>
        <v>226</v>
      </c>
      <c r="AK689" s="284">
        <f t="shared" si="1388"/>
        <v>323</v>
      </c>
      <c r="AL689" s="284"/>
      <c r="AM689" s="284"/>
      <c r="AN689" s="284">
        <f t="shared" si="1389"/>
        <v>0</v>
      </c>
      <c r="AO689" s="284">
        <f t="shared" si="1389"/>
        <v>0</v>
      </c>
      <c r="AP689" s="291">
        <f t="shared" si="1364"/>
        <v>0</v>
      </c>
      <c r="AQ689" s="291">
        <f t="shared" si="1364"/>
        <v>0</v>
      </c>
      <c r="AR689" s="292"/>
      <c r="AS689" s="292"/>
      <c r="AT689" s="292"/>
      <c r="AU689" s="292"/>
      <c r="AV689" s="286">
        <f t="shared" si="1390"/>
        <v>0</v>
      </c>
      <c r="AW689" s="286">
        <f t="shared" si="1390"/>
        <v>0</v>
      </c>
      <c r="AX689" s="286">
        <f t="shared" si="1390"/>
        <v>0</v>
      </c>
      <c r="AY689" s="286">
        <f t="shared" si="1390"/>
        <v>0</v>
      </c>
      <c r="AZ689" s="286">
        <f t="shared" si="1390"/>
        <v>0</v>
      </c>
      <c r="BA689" s="286">
        <f t="shared" si="1390"/>
        <v>0</v>
      </c>
      <c r="BB689" s="150"/>
      <c r="BC689" s="287">
        <f t="shared" si="1391"/>
        <v>24269.000000000073</v>
      </c>
      <c r="BD689" s="287">
        <f t="shared" si="1391"/>
        <v>33531</v>
      </c>
      <c r="BE689" s="333">
        <f t="shared" si="1391"/>
        <v>69957.3</v>
      </c>
      <c r="BF689" s="333">
        <f t="shared" si="1391"/>
        <v>60698</v>
      </c>
      <c r="BG689" s="333">
        <f t="shared" si="1391"/>
        <v>102323</v>
      </c>
      <c r="BH689" s="333">
        <f t="shared" si="1391"/>
        <v>54335.399999999994</v>
      </c>
      <c r="BI689" s="333">
        <f t="shared" si="1391"/>
        <v>26029</v>
      </c>
      <c r="BJ689" s="333">
        <f t="shared" si="1391"/>
        <v>136197</v>
      </c>
      <c r="BK689" s="333">
        <f t="shared" si="1391"/>
        <v>7805.9000000000005</v>
      </c>
      <c r="BL689" s="333">
        <f t="shared" si="1391"/>
        <v>6596</v>
      </c>
      <c r="BM689" s="333">
        <f t="shared" si="1391"/>
        <v>13770</v>
      </c>
      <c r="BN689" s="334">
        <f t="shared" si="1368"/>
        <v>1</v>
      </c>
      <c r="BO689" s="87">
        <f t="shared" si="1374"/>
        <v>2023</v>
      </c>
      <c r="BP689" s="87"/>
    </row>
    <row r="690" spans="1:68" s="35" customFormat="1" ht="10.5" customHeight="1" x14ac:dyDescent="0.2">
      <c r="A690" s="87" t="str">
        <f t="shared" si="1369"/>
        <v>2022-23E400000052</v>
      </c>
      <c r="B690" s="87" t="str">
        <f t="shared" si="1377"/>
        <v>Y59</v>
      </c>
      <c r="C690" s="87" t="str">
        <f t="shared" si="1378"/>
        <v>2022-23</v>
      </c>
      <c r="D690" s="35" t="s">
        <v>525</v>
      </c>
      <c r="E690" s="42"/>
      <c r="F690" s="86" t="str">
        <f t="shared" si="1379"/>
        <v>Y59</v>
      </c>
      <c r="G690" s="86" t="str">
        <f t="shared" si="1379"/>
        <v>E40000005</v>
      </c>
      <c r="H690" s="87" t="str">
        <f t="shared" si="1379"/>
        <v>South East</v>
      </c>
      <c r="I690" s="292">
        <f t="shared" si="1380"/>
        <v>466</v>
      </c>
      <c r="J690" s="292">
        <f t="shared" si="1380"/>
        <v>133</v>
      </c>
      <c r="K690" s="292">
        <f t="shared" si="1380"/>
        <v>74</v>
      </c>
      <c r="L690" s="292">
        <f t="shared" si="1380"/>
        <v>37</v>
      </c>
      <c r="M690" s="292">
        <f t="shared" si="1363"/>
        <v>459</v>
      </c>
      <c r="N690" s="292">
        <f t="shared" si="1363"/>
        <v>44</v>
      </c>
      <c r="O690" s="292">
        <f t="shared" si="1363"/>
        <v>72</v>
      </c>
      <c r="P690" s="292">
        <f t="shared" si="1363"/>
        <v>15</v>
      </c>
      <c r="Q690" s="292">
        <f t="shared" si="1381"/>
        <v>0</v>
      </c>
      <c r="R690" s="292">
        <f t="shared" si="1381"/>
        <v>0</v>
      </c>
      <c r="S690" s="292">
        <f t="shared" si="1356"/>
        <v>1141</v>
      </c>
      <c r="T690" s="293">
        <f t="shared" si="1370"/>
        <v>686</v>
      </c>
      <c r="U690" s="290">
        <f t="shared" si="1350"/>
        <v>89.497084548104951</v>
      </c>
      <c r="V690" s="290">
        <f t="shared" si="1351"/>
        <v>77.132653061224488</v>
      </c>
      <c r="W690" s="290">
        <f t="shared" si="1352"/>
        <v>136.58017492711369</v>
      </c>
      <c r="X690" s="289">
        <f t="shared" si="1371"/>
        <v>694</v>
      </c>
      <c r="Y690" s="290">
        <f t="shared" si="1382"/>
        <v>66.23155619596541</v>
      </c>
      <c r="Z690" s="290">
        <f t="shared" si="1383"/>
        <v>31.501440922190202</v>
      </c>
      <c r="AA690" s="290">
        <f t="shared" si="1384"/>
        <v>160.41066282420749</v>
      </c>
      <c r="AB690" s="289">
        <f t="shared" si="1372"/>
        <v>108</v>
      </c>
      <c r="AC690" s="290">
        <f t="shared" si="1385"/>
        <v>55.830555555555563</v>
      </c>
      <c r="AD690" s="290">
        <f t="shared" si="1386"/>
        <v>48.064814814814817</v>
      </c>
      <c r="AE690" s="290">
        <f t="shared" si="1387"/>
        <v>100.25925925925925</v>
      </c>
      <c r="AF690" s="287">
        <f t="shared" si="1373"/>
        <v>185</v>
      </c>
      <c r="AG690" s="288">
        <f t="shared" si="1353"/>
        <v>150.16049382716045</v>
      </c>
      <c r="AH690" s="288">
        <f t="shared" si="1354"/>
        <v>223.42098765432098</v>
      </c>
      <c r="AI690" s="287">
        <f t="shared" si="1388"/>
        <v>162</v>
      </c>
      <c r="AJ690" s="284">
        <f t="shared" si="1388"/>
        <v>0</v>
      </c>
      <c r="AK690" s="284">
        <f t="shared" si="1388"/>
        <v>0</v>
      </c>
      <c r="AL690" s="284"/>
      <c r="AM690" s="284"/>
      <c r="AN690" s="284">
        <f t="shared" si="1389"/>
        <v>1493</v>
      </c>
      <c r="AO690" s="284">
        <f t="shared" si="1389"/>
        <v>1530</v>
      </c>
      <c r="AP690" s="291">
        <f t="shared" si="1364"/>
        <v>0</v>
      </c>
      <c r="AQ690" s="291">
        <f t="shared" si="1364"/>
        <v>0</v>
      </c>
      <c r="AR690" s="292"/>
      <c r="AS690" s="292"/>
      <c r="AT690" s="292"/>
      <c r="AU690" s="292"/>
      <c r="AV690" s="286">
        <f t="shared" si="1390"/>
        <v>0</v>
      </c>
      <c r="AW690" s="286">
        <f t="shared" si="1390"/>
        <v>0</v>
      </c>
      <c r="AX690" s="286">
        <f t="shared" si="1390"/>
        <v>0</v>
      </c>
      <c r="AY690" s="286">
        <f t="shared" si="1390"/>
        <v>0</v>
      </c>
      <c r="AZ690" s="286">
        <f t="shared" si="1390"/>
        <v>0</v>
      </c>
      <c r="BA690" s="286">
        <f t="shared" si="1390"/>
        <v>0</v>
      </c>
      <c r="BB690" s="150"/>
      <c r="BC690" s="287">
        <f t="shared" si="1391"/>
        <v>24325.999999999993</v>
      </c>
      <c r="BD690" s="287">
        <f t="shared" si="1391"/>
        <v>36194.199999999997</v>
      </c>
      <c r="BE690" s="333">
        <f t="shared" si="1391"/>
        <v>61395</v>
      </c>
      <c r="BF690" s="333">
        <f t="shared" si="1391"/>
        <v>52913</v>
      </c>
      <c r="BG690" s="333">
        <f t="shared" si="1391"/>
        <v>93694</v>
      </c>
      <c r="BH690" s="333">
        <f t="shared" si="1391"/>
        <v>45964.7</v>
      </c>
      <c r="BI690" s="333">
        <f t="shared" si="1391"/>
        <v>21862</v>
      </c>
      <c r="BJ690" s="333">
        <f t="shared" si="1391"/>
        <v>111325</v>
      </c>
      <c r="BK690" s="333">
        <f t="shared" si="1391"/>
        <v>6029.7000000000007</v>
      </c>
      <c r="BL690" s="333">
        <f t="shared" si="1391"/>
        <v>5191</v>
      </c>
      <c r="BM690" s="333">
        <f t="shared" si="1391"/>
        <v>10828</v>
      </c>
      <c r="BN690" s="334">
        <f t="shared" si="1368"/>
        <v>2</v>
      </c>
      <c r="BO690" s="87">
        <f t="shared" si="1374"/>
        <v>2023</v>
      </c>
      <c r="BP690" s="87"/>
    </row>
    <row r="691" spans="1:68" s="35" customFormat="1" ht="10.5" customHeight="1" x14ac:dyDescent="0.2">
      <c r="A691" s="87" t="str">
        <f t="shared" si="1369"/>
        <v>2022-23E400000053</v>
      </c>
      <c r="B691" s="87" t="str">
        <f t="shared" si="1377"/>
        <v>Y59</v>
      </c>
      <c r="C691" s="87" t="str">
        <f t="shared" si="1378"/>
        <v>2022-23</v>
      </c>
      <c r="D691" s="35" t="s">
        <v>526</v>
      </c>
      <c r="E691" s="42"/>
      <c r="F691" s="86" t="str">
        <f t="shared" si="1379"/>
        <v>Y59</v>
      </c>
      <c r="G691" s="86" t="str">
        <f t="shared" si="1379"/>
        <v>E40000005</v>
      </c>
      <c r="H691" s="87" t="str">
        <f t="shared" si="1379"/>
        <v>South East</v>
      </c>
      <c r="I691" s="292">
        <f t="shared" si="1380"/>
        <v>456</v>
      </c>
      <c r="J691" s="292">
        <f t="shared" si="1380"/>
        <v>127</v>
      </c>
      <c r="K691" s="292">
        <f t="shared" si="1380"/>
        <v>67</v>
      </c>
      <c r="L691" s="292">
        <f t="shared" si="1380"/>
        <v>36</v>
      </c>
      <c r="M691" s="292">
        <f t="shared" si="1363"/>
        <v>450</v>
      </c>
      <c r="N691" s="292">
        <f t="shared" si="1363"/>
        <v>27</v>
      </c>
      <c r="O691" s="292">
        <f t="shared" si="1363"/>
        <v>66</v>
      </c>
      <c r="P691" s="292">
        <f t="shared" si="1363"/>
        <v>11</v>
      </c>
      <c r="Q691" s="292">
        <f t="shared" si="1381"/>
        <v>0</v>
      </c>
      <c r="R691" s="292">
        <f t="shared" si="1381"/>
        <v>0</v>
      </c>
      <c r="S691" s="292">
        <f t="shared" si="1356"/>
        <v>1232</v>
      </c>
      <c r="T691" s="293">
        <f t="shared" si="1370"/>
        <v>757</v>
      </c>
      <c r="U691" s="290">
        <f t="shared" ref="U691:U704" si="1392">BE691/T691</f>
        <v>97.535667107001316</v>
      </c>
      <c r="V691" s="290">
        <f t="shared" ref="V691:V704" si="1393">BF691/T691</f>
        <v>79.887714663143996</v>
      </c>
      <c r="W691" s="290">
        <f t="shared" ref="W691:W704" si="1394">BG691/T691</f>
        <v>152.40422721268163</v>
      </c>
      <c r="X691" s="289">
        <f t="shared" si="1371"/>
        <v>776</v>
      </c>
      <c r="Y691" s="290">
        <f t="shared" si="1382"/>
        <v>66.167654639175268</v>
      </c>
      <c r="Z691" s="290">
        <f t="shared" si="1383"/>
        <v>30.581185567010309</v>
      </c>
      <c r="AA691" s="290">
        <f t="shared" si="1384"/>
        <v>164.80798969072166</v>
      </c>
      <c r="AB691" s="289">
        <f t="shared" si="1372"/>
        <v>97</v>
      </c>
      <c r="AC691" s="290">
        <f t="shared" si="1385"/>
        <v>61.061855670103093</v>
      </c>
      <c r="AD691" s="290">
        <f t="shared" si="1386"/>
        <v>57.628865979381445</v>
      </c>
      <c r="AE691" s="290">
        <f t="shared" si="1387"/>
        <v>107.44329896907216</v>
      </c>
      <c r="AF691" s="287">
        <f t="shared" si="1373"/>
        <v>216</v>
      </c>
      <c r="AG691" s="288">
        <f t="shared" ref="AG691:AG704" si="1395">BC691/AI691</f>
        <v>139.02162162162188</v>
      </c>
      <c r="AH691" s="288">
        <f t="shared" ref="AH691:AH704" si="1396">BD691/AI691</f>
        <v>192.80432432432434</v>
      </c>
      <c r="AI691" s="287">
        <f t="shared" si="1388"/>
        <v>185</v>
      </c>
      <c r="AJ691" s="284">
        <f t="shared" si="1388"/>
        <v>0</v>
      </c>
      <c r="AK691" s="284">
        <f t="shared" si="1388"/>
        <v>0</v>
      </c>
      <c r="AL691" s="284"/>
      <c r="AM691" s="284"/>
      <c r="AN691" s="284">
        <f t="shared" si="1389"/>
        <v>0</v>
      </c>
      <c r="AO691" s="284">
        <f t="shared" si="1389"/>
        <v>0</v>
      </c>
      <c r="AP691" s="291">
        <f t="shared" si="1364"/>
        <v>0</v>
      </c>
      <c r="AQ691" s="291">
        <f t="shared" si="1364"/>
        <v>0</v>
      </c>
      <c r="AR691" s="292"/>
      <c r="AS691" s="292"/>
      <c r="AT691" s="292"/>
      <c r="AU691" s="292"/>
      <c r="AV691" s="286">
        <f t="shared" si="1390"/>
        <v>0</v>
      </c>
      <c r="AW691" s="286">
        <f t="shared" si="1390"/>
        <v>0</v>
      </c>
      <c r="AX691" s="286">
        <f t="shared" si="1390"/>
        <v>0</v>
      </c>
      <c r="AY691" s="286">
        <f t="shared" si="1390"/>
        <v>0</v>
      </c>
      <c r="AZ691" s="286">
        <f t="shared" si="1390"/>
        <v>0</v>
      </c>
      <c r="BA691" s="286">
        <f t="shared" si="1390"/>
        <v>0</v>
      </c>
      <c r="BB691" s="150"/>
      <c r="BC691" s="287">
        <f t="shared" si="1391"/>
        <v>25719.000000000047</v>
      </c>
      <c r="BD691" s="287">
        <f t="shared" si="1391"/>
        <v>35668.800000000003</v>
      </c>
      <c r="BE691" s="333">
        <f t="shared" si="1391"/>
        <v>73834.5</v>
      </c>
      <c r="BF691" s="333">
        <f t="shared" si="1391"/>
        <v>60475</v>
      </c>
      <c r="BG691" s="333">
        <f t="shared" si="1391"/>
        <v>115370</v>
      </c>
      <c r="BH691" s="333">
        <f t="shared" si="1391"/>
        <v>51346.100000000006</v>
      </c>
      <c r="BI691" s="333">
        <f t="shared" si="1391"/>
        <v>23731</v>
      </c>
      <c r="BJ691" s="333">
        <f t="shared" si="1391"/>
        <v>127891</v>
      </c>
      <c r="BK691" s="333">
        <f t="shared" si="1391"/>
        <v>5923</v>
      </c>
      <c r="BL691" s="333">
        <f t="shared" si="1391"/>
        <v>5590</v>
      </c>
      <c r="BM691" s="333">
        <f t="shared" si="1391"/>
        <v>10422</v>
      </c>
      <c r="BN691" s="334">
        <f t="shared" si="1368"/>
        <v>3</v>
      </c>
      <c r="BO691" s="87">
        <f t="shared" si="1374"/>
        <v>2023</v>
      </c>
      <c r="BP691" s="87"/>
    </row>
    <row r="692" spans="1:68" s="35" customFormat="1" ht="10.5" customHeight="1" x14ac:dyDescent="0.2">
      <c r="A692" s="87" t="str">
        <f t="shared" si="1369"/>
        <v>2023-24E400000054</v>
      </c>
      <c r="B692" s="87" t="str">
        <f>B690</f>
        <v>Y59</v>
      </c>
      <c r="C692" s="87" t="str">
        <f t="shared" si="1378"/>
        <v>2023-24</v>
      </c>
      <c r="D692" s="35" t="s">
        <v>514</v>
      </c>
      <c r="E692" s="42"/>
      <c r="F692" s="86" t="str">
        <f>F690</f>
        <v>Y59</v>
      </c>
      <c r="G692" s="86" t="str">
        <f>G690</f>
        <v>E40000005</v>
      </c>
      <c r="H692" s="87" t="str">
        <f>H690</f>
        <v>South East</v>
      </c>
      <c r="I692" s="292">
        <f t="shared" si="1380"/>
        <v>413</v>
      </c>
      <c r="J692" s="292">
        <f t="shared" si="1380"/>
        <v>122</v>
      </c>
      <c r="K692" s="292">
        <f t="shared" si="1380"/>
        <v>59</v>
      </c>
      <c r="L692" s="292">
        <f t="shared" si="1380"/>
        <v>30</v>
      </c>
      <c r="M692" s="292">
        <f t="shared" ref="M692:P711" si="1397">SUMIFS(M$729:M$10135, $BN$729:$BN$10135, $BN692,$BO$729:$BO$10135, $BO692, $B$729:$B$10135, $B692)</f>
        <v>411</v>
      </c>
      <c r="N692" s="292">
        <f t="shared" si="1397"/>
        <v>39</v>
      </c>
      <c r="O692" s="292">
        <f t="shared" si="1397"/>
        <v>59</v>
      </c>
      <c r="P692" s="292">
        <f t="shared" si="1397"/>
        <v>14</v>
      </c>
      <c r="Q692" s="292">
        <f t="shared" si="1381"/>
        <v>161</v>
      </c>
      <c r="R692" s="292">
        <f t="shared" si="1381"/>
        <v>121</v>
      </c>
      <c r="S692" s="292">
        <f t="shared" si="1356"/>
        <v>1123</v>
      </c>
      <c r="T692" s="293">
        <f t="shared" si="1370"/>
        <v>715</v>
      </c>
      <c r="U692" s="290">
        <f t="shared" si="1392"/>
        <v>84.552167832167839</v>
      </c>
      <c r="V692" s="290">
        <f t="shared" si="1393"/>
        <v>73.808391608391602</v>
      </c>
      <c r="W692" s="290">
        <f t="shared" si="1394"/>
        <v>130.98041958041958</v>
      </c>
      <c r="X692" s="289">
        <f t="shared" si="1371"/>
        <v>763</v>
      </c>
      <c r="Y692" s="290">
        <f t="shared" si="1382"/>
        <v>66.190170380078641</v>
      </c>
      <c r="Z692" s="290">
        <f t="shared" si="1383"/>
        <v>27.347313237221496</v>
      </c>
      <c r="AA692" s="290">
        <f t="shared" si="1384"/>
        <v>153.63040629095676</v>
      </c>
      <c r="AB692" s="289">
        <f t="shared" si="1372"/>
        <v>116</v>
      </c>
      <c r="AC692" s="290">
        <f t="shared" si="1385"/>
        <v>58.517241379310342</v>
      </c>
      <c r="AD692" s="290">
        <f t="shared" si="1386"/>
        <v>50.853448275862071</v>
      </c>
      <c r="AE692" s="290">
        <f t="shared" si="1387"/>
        <v>86.456896551724142</v>
      </c>
      <c r="AF692" s="287">
        <f t="shared" si="1373"/>
        <v>196</v>
      </c>
      <c r="AG692" s="288">
        <f t="shared" si="1395"/>
        <v>143.79041916167643</v>
      </c>
      <c r="AH692" s="288">
        <f t="shared" si="1396"/>
        <v>195.37604790419164</v>
      </c>
      <c r="AI692" s="287">
        <f t="shared" si="1388"/>
        <v>167</v>
      </c>
      <c r="AJ692" s="284">
        <f t="shared" si="1388"/>
        <v>199</v>
      </c>
      <c r="AK692" s="284">
        <f t="shared" si="1388"/>
        <v>288</v>
      </c>
      <c r="AL692" s="284"/>
      <c r="AM692" s="284"/>
      <c r="AN692" s="284">
        <f t="shared" si="1389"/>
        <v>0</v>
      </c>
      <c r="AO692" s="284">
        <f t="shared" si="1389"/>
        <v>0</v>
      </c>
      <c r="AP692" s="291">
        <f t="shared" ref="AP692:AQ711" si="1398">SUMIFS(AP$729:AP$10135, $BN$729:$BN$10135, $BN692,$BO$729:$BO$10135, $BO692, $B$729:$B$10135, $B692)</f>
        <v>0</v>
      </c>
      <c r="AQ692" s="291">
        <f t="shared" si="1398"/>
        <v>0</v>
      </c>
      <c r="AR692" s="292"/>
      <c r="AS692" s="292"/>
      <c r="AT692" s="292"/>
      <c r="AU692" s="292"/>
      <c r="AV692" s="286">
        <f t="shared" si="1390"/>
        <v>0</v>
      </c>
      <c r="AW692" s="286">
        <f t="shared" si="1390"/>
        <v>0</v>
      </c>
      <c r="AX692" s="286">
        <f t="shared" si="1390"/>
        <v>0</v>
      </c>
      <c r="AY692" s="286">
        <f t="shared" si="1390"/>
        <v>0</v>
      </c>
      <c r="AZ692" s="286">
        <f t="shared" si="1390"/>
        <v>0</v>
      </c>
      <c r="BA692" s="286">
        <f t="shared" si="1390"/>
        <v>0</v>
      </c>
      <c r="BB692" s="150"/>
      <c r="BC692" s="287">
        <f t="shared" si="1391"/>
        <v>24012.999999999964</v>
      </c>
      <c r="BD692" s="287">
        <f t="shared" si="1391"/>
        <v>32627.800000000003</v>
      </c>
      <c r="BE692" s="333">
        <f t="shared" si="1391"/>
        <v>60454.8</v>
      </c>
      <c r="BF692" s="333">
        <f t="shared" si="1391"/>
        <v>52773</v>
      </c>
      <c r="BG692" s="333">
        <f t="shared" si="1391"/>
        <v>93651</v>
      </c>
      <c r="BH692" s="333">
        <f t="shared" si="1391"/>
        <v>50503.100000000006</v>
      </c>
      <c r="BI692" s="333">
        <f t="shared" si="1391"/>
        <v>20866</v>
      </c>
      <c r="BJ692" s="333">
        <f t="shared" si="1391"/>
        <v>117220</v>
      </c>
      <c r="BK692" s="333">
        <f t="shared" si="1391"/>
        <v>6788</v>
      </c>
      <c r="BL692" s="333">
        <f t="shared" si="1391"/>
        <v>5899</v>
      </c>
      <c r="BM692" s="333">
        <f t="shared" si="1391"/>
        <v>10029</v>
      </c>
      <c r="BN692" s="334">
        <f>MONTH(1&amp;$D692)</f>
        <v>4</v>
      </c>
      <c r="BO692" s="87">
        <f t="shared" si="1374"/>
        <v>2023</v>
      </c>
      <c r="BP692" s="87"/>
    </row>
    <row r="693" spans="1:68" s="35" customFormat="1" ht="10.5" customHeight="1" x14ac:dyDescent="0.2">
      <c r="A693" s="87" t="str">
        <f t="shared" si="1369"/>
        <v>2023-24E400000055</v>
      </c>
      <c r="B693" s="87" t="str">
        <f t="shared" si="1377"/>
        <v>Y59</v>
      </c>
      <c r="C693" s="87" t="str">
        <f t="shared" ref="C693:C698" si="1399">IF(D693=D$186,LEFT(C692,4)+1&amp;"-"&amp;RIGHT(C692,2)+1,C692)</f>
        <v>2023-24</v>
      </c>
      <c r="D693" s="35" t="s">
        <v>516</v>
      </c>
      <c r="E693" s="42"/>
      <c r="F693" s="86" t="str">
        <f t="shared" si="1379"/>
        <v>Y59</v>
      </c>
      <c r="G693" s="86" t="str">
        <f t="shared" si="1379"/>
        <v>E40000005</v>
      </c>
      <c r="H693" s="87" t="str">
        <f t="shared" si="1379"/>
        <v>South East</v>
      </c>
      <c r="I693" s="292">
        <f t="shared" si="1380"/>
        <v>417</v>
      </c>
      <c r="J693" s="292">
        <f t="shared" si="1380"/>
        <v>107</v>
      </c>
      <c r="K693" s="292">
        <f t="shared" si="1380"/>
        <v>71</v>
      </c>
      <c r="L693" s="292">
        <f t="shared" si="1380"/>
        <v>36</v>
      </c>
      <c r="M693" s="292">
        <f t="shared" si="1397"/>
        <v>416</v>
      </c>
      <c r="N693" s="292">
        <f t="shared" si="1397"/>
        <v>35</v>
      </c>
      <c r="O693" s="292">
        <f t="shared" si="1397"/>
        <v>69</v>
      </c>
      <c r="P693" s="292">
        <f t="shared" si="1397"/>
        <v>20</v>
      </c>
      <c r="Q693" s="292">
        <f t="shared" si="1381"/>
        <v>0</v>
      </c>
      <c r="R693" s="292">
        <f t="shared" si="1381"/>
        <v>0</v>
      </c>
      <c r="S693" s="292">
        <f t="shared" si="1356"/>
        <v>1157</v>
      </c>
      <c r="T693" s="293">
        <f t="shared" si="1370"/>
        <v>820</v>
      </c>
      <c r="U693" s="290">
        <f t="shared" si="1392"/>
        <v>87.728536585365845</v>
      </c>
      <c r="V693" s="290">
        <f t="shared" si="1393"/>
        <v>77.37560975609756</v>
      </c>
      <c r="W693" s="290">
        <f t="shared" si="1394"/>
        <v>129.54634146341462</v>
      </c>
      <c r="X693" s="289">
        <f t="shared" si="1371"/>
        <v>850</v>
      </c>
      <c r="Y693" s="290">
        <f t="shared" si="1382"/>
        <v>69.073411764705881</v>
      </c>
      <c r="Z693" s="290">
        <f t="shared" si="1383"/>
        <v>29.950588235294116</v>
      </c>
      <c r="AA693" s="290">
        <f t="shared" si="1384"/>
        <v>179.49411764705883</v>
      </c>
      <c r="AB693" s="289">
        <f t="shared" si="1372"/>
        <v>119</v>
      </c>
      <c r="AC693" s="290">
        <f t="shared" si="1385"/>
        <v>70.129411764705878</v>
      </c>
      <c r="AD693" s="290">
        <f t="shared" si="1386"/>
        <v>52.764705882352942</v>
      </c>
      <c r="AE693" s="290">
        <f t="shared" si="1387"/>
        <v>129.41176470588235</v>
      </c>
      <c r="AF693" s="287">
        <f t="shared" si="1373"/>
        <v>226</v>
      </c>
      <c r="AG693" s="288">
        <f t="shared" si="1395"/>
        <v>144.45502645502614</v>
      </c>
      <c r="AH693" s="288">
        <f t="shared" si="1396"/>
        <v>198.80634920634921</v>
      </c>
      <c r="AI693" s="287">
        <f t="shared" si="1388"/>
        <v>189</v>
      </c>
      <c r="AJ693" s="284">
        <f t="shared" si="1388"/>
        <v>0</v>
      </c>
      <c r="AK693" s="284">
        <f t="shared" si="1388"/>
        <v>0</v>
      </c>
      <c r="AL693" s="284"/>
      <c r="AM693" s="284"/>
      <c r="AN693" s="284">
        <f t="shared" si="1389"/>
        <v>1798</v>
      </c>
      <c r="AO693" s="284">
        <f t="shared" si="1389"/>
        <v>1836</v>
      </c>
      <c r="AP693" s="291">
        <f t="shared" si="1398"/>
        <v>0</v>
      </c>
      <c r="AQ693" s="291">
        <f t="shared" si="1398"/>
        <v>0</v>
      </c>
      <c r="AR693" s="292"/>
      <c r="AS693" s="292"/>
      <c r="AT693" s="292"/>
      <c r="AU693" s="292"/>
      <c r="AV693" s="286">
        <f t="shared" si="1390"/>
        <v>0</v>
      </c>
      <c r="AW693" s="286">
        <f t="shared" si="1390"/>
        <v>0</v>
      </c>
      <c r="AX693" s="286">
        <f t="shared" si="1390"/>
        <v>0</v>
      </c>
      <c r="AY693" s="286">
        <f t="shared" si="1390"/>
        <v>0</v>
      </c>
      <c r="AZ693" s="286">
        <f t="shared" si="1390"/>
        <v>0</v>
      </c>
      <c r="BA693" s="286">
        <f t="shared" si="1390"/>
        <v>0</v>
      </c>
      <c r="BB693" s="150"/>
      <c r="BC693" s="287">
        <f t="shared" si="1391"/>
        <v>27301.999999999942</v>
      </c>
      <c r="BD693" s="287">
        <f t="shared" si="1391"/>
        <v>37574.400000000001</v>
      </c>
      <c r="BE693" s="333">
        <f t="shared" si="1391"/>
        <v>71937.399999999994</v>
      </c>
      <c r="BF693" s="333">
        <f t="shared" si="1391"/>
        <v>63448</v>
      </c>
      <c r="BG693" s="333">
        <f t="shared" si="1391"/>
        <v>106228</v>
      </c>
      <c r="BH693" s="333">
        <f t="shared" si="1391"/>
        <v>58712.4</v>
      </c>
      <c r="BI693" s="333">
        <f t="shared" si="1391"/>
        <v>25458</v>
      </c>
      <c r="BJ693" s="333">
        <f t="shared" si="1391"/>
        <v>152570</v>
      </c>
      <c r="BK693" s="333">
        <f t="shared" si="1391"/>
        <v>8345.4</v>
      </c>
      <c r="BL693" s="333">
        <f t="shared" si="1391"/>
        <v>6279</v>
      </c>
      <c r="BM693" s="333">
        <f t="shared" si="1391"/>
        <v>15400</v>
      </c>
      <c r="BN693" s="334">
        <f t="shared" si="1368"/>
        <v>5</v>
      </c>
      <c r="BO693" s="87">
        <f t="shared" si="1374"/>
        <v>2023</v>
      </c>
      <c r="BP693" s="87"/>
    </row>
    <row r="694" spans="1:68" s="35" customFormat="1" ht="10.5" customHeight="1" x14ac:dyDescent="0.2">
      <c r="A694" s="87" t="str">
        <f t="shared" si="1369"/>
        <v>2023-24E400000056</v>
      </c>
      <c r="B694" s="87" t="str">
        <f t="shared" si="1377"/>
        <v>Y59</v>
      </c>
      <c r="C694" s="87" t="str">
        <f t="shared" si="1399"/>
        <v>2023-24</v>
      </c>
      <c r="D694" s="35" t="s">
        <v>517</v>
      </c>
      <c r="E694" s="42"/>
      <c r="F694" s="86" t="str">
        <f t="shared" si="1379"/>
        <v>Y59</v>
      </c>
      <c r="G694" s="86" t="str">
        <f t="shared" si="1379"/>
        <v>E40000005</v>
      </c>
      <c r="H694" s="87" t="str">
        <f t="shared" si="1379"/>
        <v>South East</v>
      </c>
      <c r="I694" s="292">
        <f t="shared" si="1380"/>
        <v>389</v>
      </c>
      <c r="J694" s="292">
        <f t="shared" si="1380"/>
        <v>126</v>
      </c>
      <c r="K694" s="292">
        <f t="shared" si="1380"/>
        <v>59</v>
      </c>
      <c r="L694" s="292">
        <f t="shared" si="1380"/>
        <v>34</v>
      </c>
      <c r="M694" s="292">
        <f t="shared" si="1397"/>
        <v>387</v>
      </c>
      <c r="N694" s="292">
        <f t="shared" si="1397"/>
        <v>54</v>
      </c>
      <c r="O694" s="292">
        <f t="shared" si="1397"/>
        <v>58</v>
      </c>
      <c r="P694" s="292">
        <f t="shared" si="1397"/>
        <v>21</v>
      </c>
      <c r="Q694" s="292">
        <f t="shared" si="1381"/>
        <v>0</v>
      </c>
      <c r="R694" s="292">
        <f t="shared" si="1381"/>
        <v>0</v>
      </c>
      <c r="S694" s="292">
        <f t="shared" si="1356"/>
        <v>1065</v>
      </c>
      <c r="T694" s="293">
        <f t="shared" si="1370"/>
        <v>761</v>
      </c>
      <c r="U694" s="290">
        <f t="shared" si="1392"/>
        <v>97.14586070959264</v>
      </c>
      <c r="V694" s="290">
        <f t="shared" si="1393"/>
        <v>82.307490144546648</v>
      </c>
      <c r="W694" s="290">
        <f t="shared" si="1394"/>
        <v>148.08278580814718</v>
      </c>
      <c r="X694" s="289">
        <f t="shared" si="1371"/>
        <v>797</v>
      </c>
      <c r="Y694" s="290">
        <f t="shared" si="1382"/>
        <v>67.149184441656217</v>
      </c>
      <c r="Z694" s="290">
        <f t="shared" si="1383"/>
        <v>29.074027603513173</v>
      </c>
      <c r="AA694" s="290">
        <f t="shared" si="1384"/>
        <v>192.38268506900877</v>
      </c>
      <c r="AB694" s="289">
        <f t="shared" si="1372"/>
        <v>140</v>
      </c>
      <c r="AC694" s="290">
        <f t="shared" si="1385"/>
        <v>57.394285714285715</v>
      </c>
      <c r="AD694" s="290">
        <f t="shared" si="1386"/>
        <v>47.75</v>
      </c>
      <c r="AE694" s="290">
        <f t="shared" si="1387"/>
        <v>105.65714285714286</v>
      </c>
      <c r="AF694" s="287">
        <f t="shared" si="1373"/>
        <v>212</v>
      </c>
      <c r="AG694" s="288">
        <f t="shared" si="1395"/>
        <v>144.86627906976727</v>
      </c>
      <c r="AH694" s="288">
        <f t="shared" si="1396"/>
        <v>201.9732558139535</v>
      </c>
      <c r="AI694" s="287">
        <f t="shared" si="1388"/>
        <v>172</v>
      </c>
      <c r="AJ694" s="284">
        <f t="shared" si="1388"/>
        <v>0</v>
      </c>
      <c r="AK694" s="284">
        <f t="shared" si="1388"/>
        <v>0</v>
      </c>
      <c r="AL694" s="284"/>
      <c r="AM694" s="284"/>
      <c r="AN694" s="284">
        <f t="shared" si="1389"/>
        <v>0</v>
      </c>
      <c r="AO694" s="284">
        <f t="shared" si="1389"/>
        <v>0</v>
      </c>
      <c r="AP694" s="291">
        <f t="shared" si="1398"/>
        <v>0</v>
      </c>
      <c r="AQ694" s="291">
        <f t="shared" si="1398"/>
        <v>0</v>
      </c>
      <c r="AR694" s="292"/>
      <c r="AS694" s="292"/>
      <c r="AT694" s="292"/>
      <c r="AU694" s="292"/>
      <c r="AV694" s="286">
        <f t="shared" si="1390"/>
        <v>0</v>
      </c>
      <c r="AW694" s="286">
        <f t="shared" si="1390"/>
        <v>0</v>
      </c>
      <c r="AX694" s="286">
        <f t="shared" si="1390"/>
        <v>0</v>
      </c>
      <c r="AY694" s="286">
        <f t="shared" si="1390"/>
        <v>0</v>
      </c>
      <c r="AZ694" s="286">
        <f t="shared" si="1390"/>
        <v>0</v>
      </c>
      <c r="BA694" s="286">
        <f t="shared" si="1390"/>
        <v>0</v>
      </c>
      <c r="BB694" s="150"/>
      <c r="BC694" s="287">
        <f t="shared" si="1391"/>
        <v>24916.999999999971</v>
      </c>
      <c r="BD694" s="287">
        <f t="shared" si="1391"/>
        <v>34739.4</v>
      </c>
      <c r="BE694" s="333">
        <f t="shared" si="1391"/>
        <v>73928</v>
      </c>
      <c r="BF694" s="333">
        <f t="shared" si="1391"/>
        <v>62636</v>
      </c>
      <c r="BG694" s="333">
        <f t="shared" si="1391"/>
        <v>112691</v>
      </c>
      <c r="BH694" s="333">
        <f t="shared" si="1391"/>
        <v>53517.9</v>
      </c>
      <c r="BI694" s="333">
        <f t="shared" si="1391"/>
        <v>23172</v>
      </c>
      <c r="BJ694" s="333">
        <f t="shared" si="1391"/>
        <v>153329</v>
      </c>
      <c r="BK694" s="333">
        <f t="shared" si="1391"/>
        <v>8035.2</v>
      </c>
      <c r="BL694" s="333">
        <f t="shared" si="1391"/>
        <v>6685</v>
      </c>
      <c r="BM694" s="333">
        <f t="shared" si="1391"/>
        <v>14792</v>
      </c>
      <c r="BN694" s="334">
        <f t="shared" si="1368"/>
        <v>6</v>
      </c>
      <c r="BO694" s="87">
        <f t="shared" si="1374"/>
        <v>2023</v>
      </c>
      <c r="BP694" s="87"/>
    </row>
    <row r="695" spans="1:68" s="35" customFormat="1" ht="10.5" customHeight="1" x14ac:dyDescent="0.2">
      <c r="A695" s="87" t="str">
        <f t="shared" si="1369"/>
        <v>2023-24E400000057</v>
      </c>
      <c r="B695" s="87" t="str">
        <f t="shared" si="1377"/>
        <v>Y59</v>
      </c>
      <c r="C695" s="87" t="str">
        <f t="shared" si="1399"/>
        <v>2023-24</v>
      </c>
      <c r="D695" s="35" t="s">
        <v>518</v>
      </c>
      <c r="E695" s="42"/>
      <c r="F695" s="86" t="str">
        <f t="shared" si="1379"/>
        <v>Y59</v>
      </c>
      <c r="G695" s="86" t="str">
        <f t="shared" si="1379"/>
        <v>E40000005</v>
      </c>
      <c r="H695" s="87" t="str">
        <f t="shared" si="1379"/>
        <v>South East</v>
      </c>
      <c r="I695" s="292">
        <f t="shared" si="1380"/>
        <v>273</v>
      </c>
      <c r="J695" s="292">
        <f t="shared" si="1380"/>
        <v>81</v>
      </c>
      <c r="K695" s="292">
        <f t="shared" si="1380"/>
        <v>43</v>
      </c>
      <c r="L695" s="292">
        <f t="shared" si="1380"/>
        <v>22</v>
      </c>
      <c r="M695" s="292">
        <f t="shared" si="1397"/>
        <v>273</v>
      </c>
      <c r="N695" s="292">
        <f t="shared" si="1397"/>
        <v>34</v>
      </c>
      <c r="O695" s="292">
        <f t="shared" si="1397"/>
        <v>43</v>
      </c>
      <c r="P695" s="292">
        <f t="shared" si="1397"/>
        <v>12</v>
      </c>
      <c r="Q695" s="292">
        <f t="shared" si="1381"/>
        <v>105</v>
      </c>
      <c r="R695" s="292">
        <f t="shared" si="1381"/>
        <v>73</v>
      </c>
      <c r="S695" s="292">
        <f t="shared" si="1356"/>
        <v>788</v>
      </c>
      <c r="T695" s="293">
        <f t="shared" si="1370"/>
        <v>797</v>
      </c>
      <c r="U695" s="290">
        <f t="shared" si="1392"/>
        <v>92.263739021329997</v>
      </c>
      <c r="V695" s="290">
        <f t="shared" si="1393"/>
        <v>78.924717691342536</v>
      </c>
      <c r="W695" s="290">
        <f t="shared" si="1394"/>
        <v>139.19196988707654</v>
      </c>
      <c r="X695" s="289">
        <f t="shared" si="1371"/>
        <v>851</v>
      </c>
      <c r="Y695" s="290">
        <f t="shared" si="1382"/>
        <v>59.882256169212695</v>
      </c>
      <c r="Z695" s="290">
        <f t="shared" si="1383"/>
        <v>28.582843713278496</v>
      </c>
      <c r="AA695" s="290">
        <f t="shared" si="1384"/>
        <v>143.44300822561692</v>
      </c>
      <c r="AB695" s="289">
        <f t="shared" si="1372"/>
        <v>140</v>
      </c>
      <c r="AC695" s="290">
        <f t="shared" si="1385"/>
        <v>52.61785714285714</v>
      </c>
      <c r="AD695" s="290">
        <f t="shared" si="1386"/>
        <v>47.107142857142854</v>
      </c>
      <c r="AE695" s="290">
        <f t="shared" si="1387"/>
        <v>84.25</v>
      </c>
      <c r="AF695" s="287">
        <f t="shared" si="1373"/>
        <v>197</v>
      </c>
      <c r="AG695" s="288">
        <f t="shared" si="1395"/>
        <v>141.29585798816595</v>
      </c>
      <c r="AH695" s="288">
        <f t="shared" si="1396"/>
        <v>189.48994082840235</v>
      </c>
      <c r="AI695" s="287">
        <f t="shared" si="1388"/>
        <v>169</v>
      </c>
      <c r="AJ695" s="284">
        <f t="shared" si="1388"/>
        <v>99</v>
      </c>
      <c r="AK695" s="284">
        <f t="shared" si="1388"/>
        <v>136</v>
      </c>
      <c r="AL695" s="284"/>
      <c r="AM695" s="284"/>
      <c r="AN695" s="284">
        <f t="shared" si="1389"/>
        <v>0</v>
      </c>
      <c r="AO695" s="284">
        <f t="shared" si="1389"/>
        <v>0</v>
      </c>
      <c r="AP695" s="291">
        <f t="shared" si="1398"/>
        <v>0</v>
      </c>
      <c r="AQ695" s="291">
        <f t="shared" si="1398"/>
        <v>0</v>
      </c>
      <c r="AR695" s="292"/>
      <c r="AS695" s="292"/>
      <c r="AT695" s="292"/>
      <c r="AU695" s="292"/>
      <c r="AV695" s="286">
        <f t="shared" si="1390"/>
        <v>0</v>
      </c>
      <c r="AW695" s="286">
        <f t="shared" si="1390"/>
        <v>0</v>
      </c>
      <c r="AX695" s="286">
        <f t="shared" si="1390"/>
        <v>0</v>
      </c>
      <c r="AY695" s="286">
        <f t="shared" si="1390"/>
        <v>0</v>
      </c>
      <c r="AZ695" s="286">
        <f t="shared" si="1390"/>
        <v>0</v>
      </c>
      <c r="BA695" s="286">
        <f t="shared" si="1390"/>
        <v>0</v>
      </c>
      <c r="BB695" s="150"/>
      <c r="BC695" s="287">
        <f t="shared" si="1391"/>
        <v>23879.000000000044</v>
      </c>
      <c r="BD695" s="287">
        <f t="shared" si="1391"/>
        <v>32023.8</v>
      </c>
      <c r="BE695" s="333">
        <f t="shared" si="1391"/>
        <v>73534.200000000012</v>
      </c>
      <c r="BF695" s="333">
        <f t="shared" si="1391"/>
        <v>62903</v>
      </c>
      <c r="BG695" s="333">
        <f t="shared" si="1391"/>
        <v>110936</v>
      </c>
      <c r="BH695" s="333">
        <f t="shared" si="1391"/>
        <v>50959.8</v>
      </c>
      <c r="BI695" s="333">
        <f t="shared" si="1391"/>
        <v>24324</v>
      </c>
      <c r="BJ695" s="333">
        <f t="shared" si="1391"/>
        <v>122070</v>
      </c>
      <c r="BK695" s="333">
        <f t="shared" si="1391"/>
        <v>7366.5</v>
      </c>
      <c r="BL695" s="333">
        <f t="shared" si="1391"/>
        <v>6595</v>
      </c>
      <c r="BM695" s="333">
        <f t="shared" si="1391"/>
        <v>11795</v>
      </c>
      <c r="BN695" s="334">
        <f t="shared" si="1368"/>
        <v>7</v>
      </c>
      <c r="BO695" s="87">
        <f t="shared" si="1374"/>
        <v>2023</v>
      </c>
      <c r="BP695" s="87"/>
    </row>
    <row r="696" spans="1:68" s="35" customFormat="1" ht="10.5" customHeight="1" x14ac:dyDescent="0.2">
      <c r="A696" s="87" t="str">
        <f t="shared" si="1369"/>
        <v>2023-24E400000058</v>
      </c>
      <c r="B696" s="87" t="str">
        <f t="shared" si="1377"/>
        <v>Y59</v>
      </c>
      <c r="C696" s="87" t="str">
        <f t="shared" si="1399"/>
        <v>2023-24</v>
      </c>
      <c r="D696" s="35" t="s">
        <v>519</v>
      </c>
      <c r="E696" s="42"/>
      <c r="F696" s="86" t="str">
        <f t="shared" si="1379"/>
        <v>Y59</v>
      </c>
      <c r="G696" s="86" t="str">
        <f t="shared" si="1379"/>
        <v>E40000005</v>
      </c>
      <c r="H696" s="87" t="str">
        <f t="shared" si="1379"/>
        <v>South East</v>
      </c>
      <c r="I696" s="292">
        <f t="shared" si="1380"/>
        <v>220</v>
      </c>
      <c r="J696" s="292">
        <f t="shared" si="1380"/>
        <v>64</v>
      </c>
      <c r="K696" s="292">
        <f t="shared" si="1380"/>
        <v>36</v>
      </c>
      <c r="L696" s="292">
        <f t="shared" si="1380"/>
        <v>17</v>
      </c>
      <c r="M696" s="292">
        <f t="shared" si="1397"/>
        <v>218</v>
      </c>
      <c r="N696" s="292">
        <f t="shared" si="1397"/>
        <v>33</v>
      </c>
      <c r="O696" s="292">
        <f t="shared" si="1397"/>
        <v>35</v>
      </c>
      <c r="P696" s="292">
        <f t="shared" si="1397"/>
        <v>11</v>
      </c>
      <c r="Q696" s="292">
        <f t="shared" si="1381"/>
        <v>0</v>
      </c>
      <c r="R696" s="292">
        <f t="shared" si="1381"/>
        <v>0</v>
      </c>
      <c r="S696" s="292">
        <f t="shared" ref="S696:S727" si="1400">SUMIFS(S$729:S$10135, $BN$729:$BN$10135, $BN696,$BO$729:$BO$10135, $BO696, $B$729:$B$10135, $B696)</f>
        <v>701</v>
      </c>
      <c r="T696" s="293">
        <f t="shared" si="1370"/>
        <v>781</v>
      </c>
      <c r="U696" s="290">
        <f t="shared" si="1392"/>
        <v>85.230473751600513</v>
      </c>
      <c r="V696" s="290">
        <f t="shared" si="1393"/>
        <v>76.243277848911646</v>
      </c>
      <c r="W696" s="290">
        <f t="shared" si="1394"/>
        <v>131.00768245838668</v>
      </c>
      <c r="X696" s="289">
        <f t="shared" si="1371"/>
        <v>856</v>
      </c>
      <c r="Y696" s="290">
        <f t="shared" si="1382"/>
        <v>59.317056074766363</v>
      </c>
      <c r="Z696" s="290">
        <f t="shared" si="1383"/>
        <v>31.021028037383179</v>
      </c>
      <c r="AA696" s="290">
        <f t="shared" si="1384"/>
        <v>146.9731308411215</v>
      </c>
      <c r="AB696" s="289">
        <f t="shared" si="1372"/>
        <v>133</v>
      </c>
      <c r="AC696" s="290">
        <f t="shared" si="1385"/>
        <v>55.636842105263156</v>
      </c>
      <c r="AD696" s="290">
        <f t="shared" si="1386"/>
        <v>48.714285714285715</v>
      </c>
      <c r="AE696" s="290">
        <f t="shared" si="1387"/>
        <v>78.781954887218049</v>
      </c>
      <c r="AF696" s="287">
        <f t="shared" si="1373"/>
        <v>177</v>
      </c>
      <c r="AG696" s="288">
        <f t="shared" si="1395"/>
        <v>140.67763157894717</v>
      </c>
      <c r="AH696" s="288">
        <f t="shared" si="1396"/>
        <v>200.2855263157895</v>
      </c>
      <c r="AI696" s="287">
        <f t="shared" si="1388"/>
        <v>152</v>
      </c>
      <c r="AJ696" s="284">
        <f t="shared" si="1388"/>
        <v>0</v>
      </c>
      <c r="AK696" s="284">
        <f t="shared" si="1388"/>
        <v>0</v>
      </c>
      <c r="AL696" s="284"/>
      <c r="AM696" s="284"/>
      <c r="AN696" s="284">
        <f t="shared" si="1389"/>
        <v>1594</v>
      </c>
      <c r="AO696" s="284">
        <f t="shared" si="1389"/>
        <v>1631</v>
      </c>
      <c r="AP696" s="291">
        <f t="shared" si="1398"/>
        <v>0</v>
      </c>
      <c r="AQ696" s="291">
        <f t="shared" si="1398"/>
        <v>0</v>
      </c>
      <c r="AR696" s="292"/>
      <c r="AS696" s="292"/>
      <c r="AT696" s="292"/>
      <c r="AU696" s="292"/>
      <c r="AV696" s="286">
        <f t="shared" si="1390"/>
        <v>0</v>
      </c>
      <c r="AW696" s="286">
        <f t="shared" si="1390"/>
        <v>0</v>
      </c>
      <c r="AX696" s="286">
        <f t="shared" si="1390"/>
        <v>0</v>
      </c>
      <c r="AY696" s="286">
        <f t="shared" si="1390"/>
        <v>0</v>
      </c>
      <c r="AZ696" s="286">
        <f t="shared" si="1390"/>
        <v>0</v>
      </c>
      <c r="BA696" s="286">
        <f t="shared" si="1390"/>
        <v>0</v>
      </c>
      <c r="BB696" s="150"/>
      <c r="BC696" s="287">
        <f t="shared" si="1391"/>
        <v>21382.999999999971</v>
      </c>
      <c r="BD696" s="287">
        <f t="shared" si="1391"/>
        <v>30443.4</v>
      </c>
      <c r="BE696" s="333">
        <f t="shared" si="1391"/>
        <v>66565</v>
      </c>
      <c r="BF696" s="333">
        <f t="shared" si="1391"/>
        <v>59546</v>
      </c>
      <c r="BG696" s="333">
        <f t="shared" si="1391"/>
        <v>102317</v>
      </c>
      <c r="BH696" s="333">
        <f t="shared" si="1391"/>
        <v>50775.400000000009</v>
      </c>
      <c r="BI696" s="333">
        <f t="shared" si="1391"/>
        <v>26554</v>
      </c>
      <c r="BJ696" s="333">
        <f t="shared" si="1391"/>
        <v>125809</v>
      </c>
      <c r="BK696" s="333">
        <f t="shared" si="1391"/>
        <v>7399.7</v>
      </c>
      <c r="BL696" s="333">
        <f t="shared" si="1391"/>
        <v>6479</v>
      </c>
      <c r="BM696" s="333">
        <f t="shared" si="1391"/>
        <v>10478</v>
      </c>
      <c r="BN696" s="334">
        <f t="shared" si="1368"/>
        <v>8</v>
      </c>
      <c r="BO696" s="87">
        <f t="shared" si="1374"/>
        <v>2023</v>
      </c>
      <c r="BP696" s="87"/>
    </row>
    <row r="697" spans="1:68" s="35" customFormat="1" ht="10.5" customHeight="1" x14ac:dyDescent="0.2">
      <c r="A697" s="87" t="str">
        <f t="shared" si="1369"/>
        <v>2023-24E400000059</v>
      </c>
      <c r="B697" s="87" t="str">
        <f t="shared" si="1377"/>
        <v>Y59</v>
      </c>
      <c r="C697" s="87" t="str">
        <f t="shared" si="1399"/>
        <v>2023-24</v>
      </c>
      <c r="D697" s="35" t="s">
        <v>520</v>
      </c>
      <c r="E697" s="42"/>
      <c r="F697" s="86" t="str">
        <f t="shared" si="1379"/>
        <v>Y59</v>
      </c>
      <c r="G697" s="86" t="str">
        <f t="shared" si="1379"/>
        <v>E40000005</v>
      </c>
      <c r="H697" s="87" t="str">
        <f t="shared" si="1379"/>
        <v>South East</v>
      </c>
      <c r="I697" s="292">
        <f t="shared" si="1380"/>
        <v>232</v>
      </c>
      <c r="J697" s="292">
        <f t="shared" si="1380"/>
        <v>63</v>
      </c>
      <c r="K697" s="292">
        <f t="shared" si="1380"/>
        <v>40</v>
      </c>
      <c r="L697" s="292">
        <f t="shared" si="1380"/>
        <v>16</v>
      </c>
      <c r="M697" s="292">
        <f t="shared" si="1397"/>
        <v>232</v>
      </c>
      <c r="N697" s="292">
        <f t="shared" si="1397"/>
        <v>17</v>
      </c>
      <c r="O697" s="292">
        <f t="shared" si="1397"/>
        <v>40</v>
      </c>
      <c r="P697" s="292">
        <f t="shared" si="1397"/>
        <v>10</v>
      </c>
      <c r="Q697" s="292">
        <f t="shared" si="1381"/>
        <v>0</v>
      </c>
      <c r="R697" s="292">
        <f t="shared" si="1381"/>
        <v>0</v>
      </c>
      <c r="S697" s="292">
        <f t="shared" si="1400"/>
        <v>761</v>
      </c>
      <c r="T697" s="293">
        <f t="shared" si="1370"/>
        <v>717</v>
      </c>
      <c r="U697" s="290">
        <f t="shared" si="1392"/>
        <v>98.059832635983255</v>
      </c>
      <c r="V697" s="290">
        <f t="shared" si="1393"/>
        <v>79.817294281729431</v>
      </c>
      <c r="W697" s="290">
        <f t="shared" si="1394"/>
        <v>152.27057182705718</v>
      </c>
      <c r="X697" s="289">
        <f t="shared" si="1371"/>
        <v>769</v>
      </c>
      <c r="Y697" s="290">
        <f t="shared" si="1382"/>
        <v>74.111703511053321</v>
      </c>
      <c r="Z697" s="290">
        <f t="shared" si="1383"/>
        <v>31.137841352405722</v>
      </c>
      <c r="AA697" s="290">
        <f t="shared" si="1384"/>
        <v>192.68010403120937</v>
      </c>
      <c r="AB697" s="289">
        <f t="shared" si="1372"/>
        <v>125</v>
      </c>
      <c r="AC697" s="290">
        <f t="shared" si="1385"/>
        <v>56.463200000000001</v>
      </c>
      <c r="AD697" s="290">
        <f t="shared" si="1386"/>
        <v>48.648000000000003</v>
      </c>
      <c r="AE697" s="290">
        <f t="shared" si="1387"/>
        <v>95.4</v>
      </c>
      <c r="AF697" s="287">
        <f t="shared" si="1373"/>
        <v>190</v>
      </c>
      <c r="AG697" s="288">
        <f t="shared" si="1395"/>
        <v>148.34838709677442</v>
      </c>
      <c r="AH697" s="288">
        <f t="shared" si="1396"/>
        <v>201.67741935483872</v>
      </c>
      <c r="AI697" s="287">
        <f t="shared" si="1388"/>
        <v>155</v>
      </c>
      <c r="AJ697" s="284">
        <f t="shared" si="1388"/>
        <v>0</v>
      </c>
      <c r="AK697" s="284">
        <f t="shared" si="1388"/>
        <v>0</v>
      </c>
      <c r="AL697" s="284"/>
      <c r="AM697" s="284"/>
      <c r="AN697" s="284">
        <f t="shared" si="1389"/>
        <v>0</v>
      </c>
      <c r="AO697" s="284">
        <f t="shared" si="1389"/>
        <v>0</v>
      </c>
      <c r="AP697" s="291">
        <f t="shared" si="1398"/>
        <v>0</v>
      </c>
      <c r="AQ697" s="291">
        <f t="shared" si="1398"/>
        <v>0</v>
      </c>
      <c r="AR697" s="292"/>
      <c r="AS697" s="292"/>
      <c r="AT697" s="292"/>
      <c r="AU697" s="292"/>
      <c r="AV697" s="286">
        <f t="shared" si="1390"/>
        <v>0</v>
      </c>
      <c r="AW697" s="286">
        <f t="shared" si="1390"/>
        <v>0</v>
      </c>
      <c r="AX697" s="286">
        <f t="shared" si="1390"/>
        <v>0</v>
      </c>
      <c r="AY697" s="286">
        <f t="shared" si="1390"/>
        <v>0</v>
      </c>
      <c r="AZ697" s="286">
        <f t="shared" si="1390"/>
        <v>0</v>
      </c>
      <c r="BA697" s="286">
        <f t="shared" si="1390"/>
        <v>0</v>
      </c>
      <c r="BB697" s="150"/>
      <c r="BC697" s="287">
        <f t="shared" si="1391"/>
        <v>22994.000000000033</v>
      </c>
      <c r="BD697" s="287">
        <f t="shared" si="1391"/>
        <v>31260</v>
      </c>
      <c r="BE697" s="333">
        <f t="shared" si="1391"/>
        <v>70308.899999999994</v>
      </c>
      <c r="BF697" s="333">
        <f t="shared" si="1391"/>
        <v>57229</v>
      </c>
      <c r="BG697" s="333">
        <f t="shared" si="1391"/>
        <v>109178</v>
      </c>
      <c r="BH697" s="333">
        <f t="shared" si="1391"/>
        <v>56991.900000000009</v>
      </c>
      <c r="BI697" s="333">
        <f t="shared" si="1391"/>
        <v>23945</v>
      </c>
      <c r="BJ697" s="333">
        <f t="shared" si="1391"/>
        <v>148171</v>
      </c>
      <c r="BK697" s="333">
        <f t="shared" si="1391"/>
        <v>7057.9</v>
      </c>
      <c r="BL697" s="333">
        <f t="shared" si="1391"/>
        <v>6081</v>
      </c>
      <c r="BM697" s="333">
        <f t="shared" si="1391"/>
        <v>11925</v>
      </c>
      <c r="BN697" s="334">
        <f t="shared" si="1368"/>
        <v>9</v>
      </c>
      <c r="BO697" s="87">
        <f t="shared" si="1374"/>
        <v>2023</v>
      </c>
      <c r="BP697" s="87"/>
    </row>
    <row r="698" spans="1:68" s="35" customFormat="1" ht="10.5" customHeight="1" x14ac:dyDescent="0.2">
      <c r="A698" s="87" t="str">
        <f t="shared" si="1369"/>
        <v>2023-24E4000000510</v>
      </c>
      <c r="B698" s="87" t="str">
        <f t="shared" si="1377"/>
        <v>Y59</v>
      </c>
      <c r="C698" s="87" t="str">
        <f t="shared" si="1399"/>
        <v>2023-24</v>
      </c>
      <c r="D698" s="35" t="s">
        <v>521</v>
      </c>
      <c r="E698" s="42"/>
      <c r="F698" s="86" t="str">
        <f t="shared" si="1379"/>
        <v>Y59</v>
      </c>
      <c r="G698" s="86" t="str">
        <f t="shared" si="1379"/>
        <v>E40000005</v>
      </c>
      <c r="H698" s="87" t="str">
        <f t="shared" si="1379"/>
        <v>South East</v>
      </c>
      <c r="I698" s="292">
        <f t="shared" si="1380"/>
        <v>360</v>
      </c>
      <c r="J698" s="292">
        <f t="shared" si="1380"/>
        <v>101</v>
      </c>
      <c r="K698" s="292">
        <f t="shared" si="1380"/>
        <v>58</v>
      </c>
      <c r="L698" s="292">
        <f t="shared" si="1380"/>
        <v>35</v>
      </c>
      <c r="M698" s="292">
        <f t="shared" si="1397"/>
        <v>353</v>
      </c>
      <c r="N698" s="292">
        <f t="shared" si="1397"/>
        <v>39</v>
      </c>
      <c r="O698" s="292">
        <f t="shared" si="1397"/>
        <v>54</v>
      </c>
      <c r="P698" s="292">
        <f t="shared" si="1397"/>
        <v>19</v>
      </c>
      <c r="Q698" s="292">
        <f t="shared" si="1381"/>
        <v>138</v>
      </c>
      <c r="R698" s="292">
        <f t="shared" si="1381"/>
        <v>111</v>
      </c>
      <c r="S698" s="292">
        <f t="shared" si="1400"/>
        <v>1056</v>
      </c>
      <c r="T698" s="293">
        <f t="shared" si="1370"/>
        <v>774</v>
      </c>
      <c r="U698" s="290">
        <f t="shared" si="1392"/>
        <v>94.610335917312653</v>
      </c>
      <c r="V698" s="290">
        <f t="shared" si="1393"/>
        <v>80.620155038759691</v>
      </c>
      <c r="W698" s="290">
        <f t="shared" si="1394"/>
        <v>145.35658914728683</v>
      </c>
      <c r="X698" s="289">
        <f t="shared" si="1371"/>
        <v>823</v>
      </c>
      <c r="Y698" s="290">
        <f t="shared" si="1382"/>
        <v>73.952004860267309</v>
      </c>
      <c r="Z698" s="290">
        <f t="shared" si="1383"/>
        <v>31.426488456865126</v>
      </c>
      <c r="AA698" s="290">
        <f t="shared" si="1384"/>
        <v>188.48359659781289</v>
      </c>
      <c r="AB698" s="289">
        <f t="shared" si="1372"/>
        <v>124</v>
      </c>
      <c r="AC698" s="290">
        <f t="shared" si="1385"/>
        <v>65.33064516129032</v>
      </c>
      <c r="AD698" s="290">
        <f t="shared" si="1386"/>
        <v>58.016129032258064</v>
      </c>
      <c r="AE698" s="290">
        <f t="shared" si="1387"/>
        <v>96.548387096774192</v>
      </c>
      <c r="AF698" s="287">
        <f t="shared" si="1373"/>
        <v>208</v>
      </c>
      <c r="AG698" s="288">
        <f t="shared" si="1395"/>
        <v>142.25714285714261</v>
      </c>
      <c r="AH698" s="288">
        <f t="shared" si="1396"/>
        <v>181.91657142857144</v>
      </c>
      <c r="AI698" s="287">
        <f t="shared" si="1388"/>
        <v>175</v>
      </c>
      <c r="AJ698" s="284">
        <f t="shared" si="1388"/>
        <v>195</v>
      </c>
      <c r="AK698" s="284">
        <f t="shared" si="1388"/>
        <v>280</v>
      </c>
      <c r="AL698" s="284"/>
      <c r="AM698" s="284"/>
      <c r="AN698" s="284">
        <f t="shared" si="1389"/>
        <v>0</v>
      </c>
      <c r="AO698" s="284">
        <f t="shared" si="1389"/>
        <v>0</v>
      </c>
      <c r="AP698" s="291">
        <f t="shared" si="1398"/>
        <v>0</v>
      </c>
      <c r="AQ698" s="291">
        <f t="shared" si="1398"/>
        <v>0</v>
      </c>
      <c r="AR698" s="292"/>
      <c r="AS698" s="292"/>
      <c r="AT698" s="292"/>
      <c r="AU698" s="292"/>
      <c r="AV698" s="286">
        <f t="shared" ref="AV698:BA707" si="1401">SUMIFS(AV$729:AV$10135, $BN$729:$BN$10135, $BN698,$BO$729:$BO$10135, $BO698, $B$729:$B$10135, $B698)</f>
        <v>0</v>
      </c>
      <c r="AW698" s="286">
        <f t="shared" si="1401"/>
        <v>0</v>
      </c>
      <c r="AX698" s="286">
        <f t="shared" si="1401"/>
        <v>0</v>
      </c>
      <c r="AY698" s="286">
        <f t="shared" si="1401"/>
        <v>0</v>
      </c>
      <c r="AZ698" s="286">
        <f t="shared" si="1401"/>
        <v>0</v>
      </c>
      <c r="BA698" s="286">
        <f t="shared" si="1401"/>
        <v>0</v>
      </c>
      <c r="BB698" s="150"/>
      <c r="BC698" s="287">
        <f t="shared" ref="BC698:BM707" si="1402">SUMIFS(BC$729:BC$10135, $BN$729:$BN$10135, $BN698,$BO$729:$BO$10135, $BO698, $B$729:$B$10135, $B698)</f>
        <v>24894.999999999956</v>
      </c>
      <c r="BD698" s="287">
        <f t="shared" si="1402"/>
        <v>31835.4</v>
      </c>
      <c r="BE698" s="333">
        <f t="shared" si="1402"/>
        <v>73228.399999999994</v>
      </c>
      <c r="BF698" s="333">
        <f t="shared" si="1402"/>
        <v>62400</v>
      </c>
      <c r="BG698" s="333">
        <f t="shared" si="1402"/>
        <v>112506</v>
      </c>
      <c r="BH698" s="333">
        <f t="shared" si="1402"/>
        <v>60862.5</v>
      </c>
      <c r="BI698" s="333">
        <f t="shared" si="1402"/>
        <v>25864</v>
      </c>
      <c r="BJ698" s="333">
        <f t="shared" si="1402"/>
        <v>155122</v>
      </c>
      <c r="BK698" s="333">
        <f t="shared" si="1402"/>
        <v>8101</v>
      </c>
      <c r="BL698" s="333">
        <f t="shared" si="1402"/>
        <v>7194</v>
      </c>
      <c r="BM698" s="333">
        <f t="shared" si="1402"/>
        <v>11972</v>
      </c>
      <c r="BN698" s="334">
        <f t="shared" si="1368"/>
        <v>10</v>
      </c>
      <c r="BO698" s="87">
        <f t="shared" si="1374"/>
        <v>2023</v>
      </c>
      <c r="BP698" s="87"/>
    </row>
    <row r="699" spans="1:68" s="35" customFormat="1" ht="10.5" customHeight="1" x14ac:dyDescent="0.2">
      <c r="A699" s="87" t="str">
        <f t="shared" si="1369"/>
        <v>2023-24E4000000511</v>
      </c>
      <c r="B699" s="87" t="str">
        <f t="shared" si="1377"/>
        <v>Y59</v>
      </c>
      <c r="C699" s="87" t="str">
        <f t="shared" ref="C699:C704" si="1403">IF(D699=D$186,LEFT(C698,4)+1&amp;"-"&amp;RIGHT(C698,2)+1,C698)</f>
        <v>2023-24</v>
      </c>
      <c r="D699" s="35" t="s">
        <v>522</v>
      </c>
      <c r="E699" s="42"/>
      <c r="F699" s="86" t="str">
        <f t="shared" si="1379"/>
        <v>Y59</v>
      </c>
      <c r="G699" s="86" t="str">
        <f t="shared" si="1379"/>
        <v>E40000005</v>
      </c>
      <c r="H699" s="87" t="str">
        <f t="shared" si="1379"/>
        <v>South East</v>
      </c>
      <c r="I699" s="292">
        <f t="shared" si="1380"/>
        <v>445</v>
      </c>
      <c r="J699" s="292">
        <f t="shared" si="1380"/>
        <v>127</v>
      </c>
      <c r="K699" s="292">
        <f t="shared" si="1380"/>
        <v>64</v>
      </c>
      <c r="L699" s="292">
        <f t="shared" si="1380"/>
        <v>39</v>
      </c>
      <c r="M699" s="292">
        <f t="shared" si="1397"/>
        <v>438</v>
      </c>
      <c r="N699" s="292">
        <f t="shared" si="1397"/>
        <v>41</v>
      </c>
      <c r="O699" s="292">
        <f t="shared" si="1397"/>
        <v>60</v>
      </c>
      <c r="P699" s="292">
        <f t="shared" si="1397"/>
        <v>24</v>
      </c>
      <c r="Q699" s="292">
        <f t="shared" si="1381"/>
        <v>0</v>
      </c>
      <c r="R699" s="292">
        <f t="shared" si="1381"/>
        <v>0</v>
      </c>
      <c r="S699" s="292">
        <f t="shared" si="1400"/>
        <v>1268</v>
      </c>
      <c r="T699" s="293">
        <f t="shared" si="1370"/>
        <v>777</v>
      </c>
      <c r="U699" s="290">
        <f t="shared" si="1392"/>
        <v>95.36486486486487</v>
      </c>
      <c r="V699" s="290">
        <f t="shared" si="1393"/>
        <v>81.492921492921496</v>
      </c>
      <c r="W699" s="290">
        <f t="shared" si="1394"/>
        <v>152.29086229086229</v>
      </c>
      <c r="X699" s="289">
        <f t="shared" si="1371"/>
        <v>866</v>
      </c>
      <c r="Y699" s="290">
        <f t="shared" si="1382"/>
        <v>65.820554272517313</v>
      </c>
      <c r="Z699" s="290">
        <f t="shared" si="1383"/>
        <v>30.184757505773671</v>
      </c>
      <c r="AA699" s="290">
        <f t="shared" si="1384"/>
        <v>163.91685912240186</v>
      </c>
      <c r="AB699" s="289">
        <f t="shared" si="1372"/>
        <v>132</v>
      </c>
      <c r="AC699" s="290">
        <f t="shared" si="1385"/>
        <v>59.234848484848492</v>
      </c>
      <c r="AD699" s="290">
        <f t="shared" si="1386"/>
        <v>50.174242424242422</v>
      </c>
      <c r="AE699" s="290">
        <f t="shared" si="1387"/>
        <v>100.57575757575758</v>
      </c>
      <c r="AF699" s="287">
        <f t="shared" si="1373"/>
        <v>200</v>
      </c>
      <c r="AG699" s="288">
        <f t="shared" si="1395"/>
        <v>146.00617283950589</v>
      </c>
      <c r="AH699" s="288">
        <f t="shared" si="1396"/>
        <v>192.95555555555558</v>
      </c>
      <c r="AI699" s="287">
        <f t="shared" si="1388"/>
        <v>162</v>
      </c>
      <c r="AJ699" s="284">
        <f t="shared" si="1388"/>
        <v>0</v>
      </c>
      <c r="AK699" s="284">
        <f t="shared" si="1388"/>
        <v>0</v>
      </c>
      <c r="AL699" s="284"/>
      <c r="AM699" s="284"/>
      <c r="AN699" s="284">
        <f t="shared" si="1389"/>
        <v>1859</v>
      </c>
      <c r="AO699" s="284">
        <f t="shared" si="1389"/>
        <v>1900</v>
      </c>
      <c r="AP699" s="291">
        <f t="shared" si="1398"/>
        <v>0</v>
      </c>
      <c r="AQ699" s="291">
        <f t="shared" si="1398"/>
        <v>0</v>
      </c>
      <c r="AR699" s="292"/>
      <c r="AS699" s="292"/>
      <c r="AT699" s="292"/>
      <c r="AU699" s="292"/>
      <c r="AV699" s="286">
        <f t="shared" si="1401"/>
        <v>0</v>
      </c>
      <c r="AW699" s="286">
        <f t="shared" si="1401"/>
        <v>0</v>
      </c>
      <c r="AX699" s="286">
        <f t="shared" si="1401"/>
        <v>0</v>
      </c>
      <c r="AY699" s="286">
        <f t="shared" si="1401"/>
        <v>0</v>
      </c>
      <c r="AZ699" s="286">
        <f t="shared" si="1401"/>
        <v>0</v>
      </c>
      <c r="BA699" s="286">
        <f t="shared" si="1401"/>
        <v>0</v>
      </c>
      <c r="BB699" s="150"/>
      <c r="BC699" s="287">
        <f t="shared" si="1402"/>
        <v>23652.999999999956</v>
      </c>
      <c r="BD699" s="287">
        <f t="shared" si="1402"/>
        <v>31258.800000000003</v>
      </c>
      <c r="BE699" s="333">
        <f t="shared" si="1402"/>
        <v>74098.5</v>
      </c>
      <c r="BF699" s="333">
        <f t="shared" si="1402"/>
        <v>63320</v>
      </c>
      <c r="BG699" s="333">
        <f t="shared" si="1402"/>
        <v>118330</v>
      </c>
      <c r="BH699" s="333">
        <f t="shared" si="1402"/>
        <v>57000.6</v>
      </c>
      <c r="BI699" s="333">
        <f t="shared" si="1402"/>
        <v>26140</v>
      </c>
      <c r="BJ699" s="333">
        <f t="shared" si="1402"/>
        <v>141952</v>
      </c>
      <c r="BK699" s="333">
        <f t="shared" si="1402"/>
        <v>7819.0000000000009</v>
      </c>
      <c r="BL699" s="333">
        <f t="shared" si="1402"/>
        <v>6623</v>
      </c>
      <c r="BM699" s="333">
        <f t="shared" si="1402"/>
        <v>13276</v>
      </c>
      <c r="BN699" s="334">
        <f t="shared" si="1368"/>
        <v>11</v>
      </c>
      <c r="BO699" s="87">
        <f t="shared" si="1374"/>
        <v>2023</v>
      </c>
      <c r="BP699" s="87"/>
    </row>
    <row r="700" spans="1:68" s="35" customFormat="1" ht="10.5" customHeight="1" x14ac:dyDescent="0.2">
      <c r="A700" s="87" t="str">
        <f t="shared" si="1369"/>
        <v>2023-24E4000000512</v>
      </c>
      <c r="B700" s="87" t="str">
        <f t="shared" si="1377"/>
        <v>Y59</v>
      </c>
      <c r="C700" s="87" t="str">
        <f t="shared" si="1403"/>
        <v>2023-24</v>
      </c>
      <c r="D700" s="35" t="s">
        <v>523</v>
      </c>
      <c r="E700" s="42"/>
      <c r="F700" s="86" t="str">
        <f t="shared" si="1379"/>
        <v>Y59</v>
      </c>
      <c r="G700" s="86" t="str">
        <f t="shared" si="1379"/>
        <v>E40000005</v>
      </c>
      <c r="H700" s="87" t="str">
        <f t="shared" si="1379"/>
        <v>South East</v>
      </c>
      <c r="I700" s="292">
        <f t="shared" si="1380"/>
        <v>548</v>
      </c>
      <c r="J700" s="292">
        <f t="shared" si="1380"/>
        <v>135</v>
      </c>
      <c r="K700" s="292">
        <f t="shared" si="1380"/>
        <v>79</v>
      </c>
      <c r="L700" s="292">
        <f t="shared" si="1380"/>
        <v>43</v>
      </c>
      <c r="M700" s="292">
        <f t="shared" si="1397"/>
        <v>549</v>
      </c>
      <c r="N700" s="292">
        <f t="shared" si="1397"/>
        <v>59</v>
      </c>
      <c r="O700" s="292">
        <f t="shared" si="1397"/>
        <v>80</v>
      </c>
      <c r="P700" s="292">
        <f t="shared" si="1397"/>
        <v>25</v>
      </c>
      <c r="Q700" s="292">
        <f t="shared" si="1381"/>
        <v>0</v>
      </c>
      <c r="R700" s="292">
        <f t="shared" si="1381"/>
        <v>0</v>
      </c>
      <c r="S700" s="292">
        <f t="shared" si="1400"/>
        <v>1443</v>
      </c>
      <c r="T700" s="293">
        <f t="shared" si="1370"/>
        <v>752</v>
      </c>
      <c r="U700" s="290">
        <f t="shared" si="1392"/>
        <v>94.770744680851067</v>
      </c>
      <c r="V700" s="290">
        <f t="shared" si="1393"/>
        <v>80.239361702127653</v>
      </c>
      <c r="W700" s="290">
        <f t="shared" si="1394"/>
        <v>144.80319148936169</v>
      </c>
      <c r="X700" s="289">
        <f t="shared" si="1371"/>
        <v>784</v>
      </c>
      <c r="Y700" s="290">
        <f t="shared" si="1382"/>
        <v>67.624489795918365</v>
      </c>
      <c r="Z700" s="290">
        <f t="shared" si="1383"/>
        <v>28.778061224489797</v>
      </c>
      <c r="AA700" s="290">
        <f t="shared" si="1384"/>
        <v>183.5408163265306</v>
      </c>
      <c r="AB700" s="289">
        <f t="shared" si="1372"/>
        <v>137</v>
      </c>
      <c r="AC700" s="290">
        <f t="shared" si="1385"/>
        <v>59.641605839416059</v>
      </c>
      <c r="AD700" s="290">
        <f t="shared" si="1386"/>
        <v>53.379562043795623</v>
      </c>
      <c r="AE700" s="290">
        <f t="shared" si="1387"/>
        <v>104.86861313868613</v>
      </c>
      <c r="AF700" s="287">
        <f t="shared" si="1373"/>
        <v>228</v>
      </c>
      <c r="AG700" s="288">
        <f t="shared" si="1395"/>
        <v>156.6302083333338</v>
      </c>
      <c r="AH700" s="288">
        <f t="shared" si="1396"/>
        <v>245.18020833333333</v>
      </c>
      <c r="AI700" s="287">
        <f t="shared" si="1388"/>
        <v>192</v>
      </c>
      <c r="AJ700" s="284">
        <f t="shared" si="1388"/>
        <v>0</v>
      </c>
      <c r="AK700" s="284">
        <f t="shared" si="1388"/>
        <v>0</v>
      </c>
      <c r="AL700" s="284"/>
      <c r="AM700" s="284"/>
      <c r="AN700" s="284">
        <f t="shared" si="1389"/>
        <v>0</v>
      </c>
      <c r="AO700" s="284">
        <f t="shared" si="1389"/>
        <v>0</v>
      </c>
      <c r="AP700" s="291">
        <f t="shared" si="1398"/>
        <v>0</v>
      </c>
      <c r="AQ700" s="291">
        <f t="shared" si="1398"/>
        <v>0</v>
      </c>
      <c r="AR700" s="292"/>
      <c r="AS700" s="292"/>
      <c r="AT700" s="292"/>
      <c r="AU700" s="292"/>
      <c r="AV700" s="286">
        <f t="shared" si="1401"/>
        <v>0</v>
      </c>
      <c r="AW700" s="286">
        <f t="shared" si="1401"/>
        <v>0</v>
      </c>
      <c r="AX700" s="286">
        <f t="shared" si="1401"/>
        <v>0</v>
      </c>
      <c r="AY700" s="286">
        <f t="shared" si="1401"/>
        <v>0</v>
      </c>
      <c r="AZ700" s="286">
        <f t="shared" si="1401"/>
        <v>0</v>
      </c>
      <c r="BA700" s="286">
        <f t="shared" si="1401"/>
        <v>0</v>
      </c>
      <c r="BB700" s="150"/>
      <c r="BC700" s="287">
        <f t="shared" si="1402"/>
        <v>30073.000000000087</v>
      </c>
      <c r="BD700" s="287">
        <f t="shared" si="1402"/>
        <v>47074.6</v>
      </c>
      <c r="BE700" s="333">
        <f t="shared" si="1402"/>
        <v>71267.600000000006</v>
      </c>
      <c r="BF700" s="333">
        <f t="shared" si="1402"/>
        <v>60340</v>
      </c>
      <c r="BG700" s="333">
        <f t="shared" si="1402"/>
        <v>108892</v>
      </c>
      <c r="BH700" s="333">
        <f t="shared" si="1402"/>
        <v>53017.599999999999</v>
      </c>
      <c r="BI700" s="333">
        <f t="shared" si="1402"/>
        <v>22562</v>
      </c>
      <c r="BJ700" s="333">
        <f t="shared" si="1402"/>
        <v>143896</v>
      </c>
      <c r="BK700" s="333">
        <f t="shared" si="1402"/>
        <v>8170.9</v>
      </c>
      <c r="BL700" s="333">
        <f t="shared" si="1402"/>
        <v>7313</v>
      </c>
      <c r="BM700" s="333">
        <f t="shared" si="1402"/>
        <v>14367</v>
      </c>
      <c r="BN700" s="334">
        <f t="shared" si="1368"/>
        <v>12</v>
      </c>
      <c r="BO700" s="87">
        <f t="shared" si="1374"/>
        <v>2023</v>
      </c>
      <c r="BP700" s="87"/>
    </row>
    <row r="701" spans="1:68" s="35" customFormat="1" ht="10.5" customHeight="1" x14ac:dyDescent="0.2">
      <c r="A701" s="87" t="str">
        <f t="shared" si="1369"/>
        <v>2023-24E400000051</v>
      </c>
      <c r="B701" s="87" t="str">
        <f t="shared" si="1377"/>
        <v>Y59</v>
      </c>
      <c r="C701" s="87" t="str">
        <f t="shared" si="1403"/>
        <v>2023-24</v>
      </c>
      <c r="D701" s="35" t="s">
        <v>524</v>
      </c>
      <c r="E701" s="42"/>
      <c r="F701" s="86" t="str">
        <f t="shared" si="1379"/>
        <v>Y59</v>
      </c>
      <c r="G701" s="86" t="str">
        <f t="shared" si="1379"/>
        <v>E40000005</v>
      </c>
      <c r="H701" s="87" t="str">
        <f t="shared" si="1379"/>
        <v>South East</v>
      </c>
      <c r="I701" s="292">
        <f t="shared" si="1380"/>
        <v>573</v>
      </c>
      <c r="J701" s="292">
        <f t="shared" si="1380"/>
        <v>142</v>
      </c>
      <c r="K701" s="292">
        <f t="shared" si="1380"/>
        <v>72</v>
      </c>
      <c r="L701" s="292">
        <f t="shared" si="1380"/>
        <v>39</v>
      </c>
      <c r="M701" s="292">
        <f t="shared" si="1397"/>
        <v>568</v>
      </c>
      <c r="N701" s="292">
        <f t="shared" si="1397"/>
        <v>47</v>
      </c>
      <c r="O701" s="292">
        <f t="shared" si="1397"/>
        <v>71</v>
      </c>
      <c r="P701" s="292">
        <f t="shared" si="1397"/>
        <v>19</v>
      </c>
      <c r="Q701" s="292">
        <f t="shared" si="1381"/>
        <v>221</v>
      </c>
      <c r="R701" s="292">
        <f t="shared" si="1381"/>
        <v>156</v>
      </c>
      <c r="S701" s="292">
        <f t="shared" si="1400"/>
        <v>1499</v>
      </c>
      <c r="T701" s="293">
        <f t="shared" si="1370"/>
        <v>853</v>
      </c>
      <c r="U701" s="290">
        <f t="shared" si="1392"/>
        <v>88.057561547479494</v>
      </c>
      <c r="V701" s="290">
        <f t="shared" si="1393"/>
        <v>76.126611957796015</v>
      </c>
      <c r="W701" s="290">
        <f t="shared" si="1394"/>
        <v>133.88276670574444</v>
      </c>
      <c r="X701" s="289">
        <f t="shared" si="1371"/>
        <v>894</v>
      </c>
      <c r="Y701" s="290">
        <f t="shared" si="1382"/>
        <v>71.637024608501122</v>
      </c>
      <c r="Z701" s="290">
        <f t="shared" si="1383"/>
        <v>30.143176733780759</v>
      </c>
      <c r="AA701" s="290">
        <f t="shared" si="1384"/>
        <v>198.30313199105146</v>
      </c>
      <c r="AB701" s="289">
        <f t="shared" si="1372"/>
        <v>144</v>
      </c>
      <c r="AC701" s="290">
        <f t="shared" si="1385"/>
        <v>59</v>
      </c>
      <c r="AD701" s="290">
        <f t="shared" si="1386"/>
        <v>48.25</v>
      </c>
      <c r="AE701" s="290">
        <f t="shared" si="1387"/>
        <v>106</v>
      </c>
      <c r="AF701" s="287">
        <f t="shared" si="1373"/>
        <v>215</v>
      </c>
      <c r="AG701" s="288">
        <f t="shared" si="1395"/>
        <v>148.41711229946512</v>
      </c>
      <c r="AH701" s="288">
        <f t="shared" si="1396"/>
        <v>227.43850267379679</v>
      </c>
      <c r="AI701" s="287">
        <f t="shared" si="1388"/>
        <v>187</v>
      </c>
      <c r="AJ701" s="284">
        <f t="shared" si="1388"/>
        <v>178</v>
      </c>
      <c r="AK701" s="284">
        <f t="shared" si="1388"/>
        <v>280</v>
      </c>
      <c r="AL701" s="284"/>
      <c r="AM701" s="284"/>
      <c r="AN701" s="284">
        <f t="shared" si="1389"/>
        <v>0</v>
      </c>
      <c r="AO701" s="284">
        <f t="shared" si="1389"/>
        <v>0</v>
      </c>
      <c r="AP701" s="291">
        <f t="shared" si="1398"/>
        <v>0</v>
      </c>
      <c r="AQ701" s="291">
        <f t="shared" si="1398"/>
        <v>0</v>
      </c>
      <c r="AR701" s="292"/>
      <c r="AS701" s="292"/>
      <c r="AT701" s="292"/>
      <c r="AU701" s="292"/>
      <c r="AV701" s="286">
        <f t="shared" si="1401"/>
        <v>0</v>
      </c>
      <c r="AW701" s="286">
        <f t="shared" si="1401"/>
        <v>0</v>
      </c>
      <c r="AX701" s="286">
        <f t="shared" si="1401"/>
        <v>0</v>
      </c>
      <c r="AY701" s="286">
        <f t="shared" si="1401"/>
        <v>0</v>
      </c>
      <c r="AZ701" s="286">
        <f t="shared" si="1401"/>
        <v>0</v>
      </c>
      <c r="BA701" s="286">
        <f t="shared" si="1401"/>
        <v>0</v>
      </c>
      <c r="BB701" s="150"/>
      <c r="BC701" s="287">
        <f t="shared" si="1402"/>
        <v>27753.999999999978</v>
      </c>
      <c r="BD701" s="287">
        <f t="shared" si="1402"/>
        <v>42531</v>
      </c>
      <c r="BE701" s="333">
        <f t="shared" si="1402"/>
        <v>75113.100000000006</v>
      </c>
      <c r="BF701" s="333">
        <f t="shared" si="1402"/>
        <v>64936</v>
      </c>
      <c r="BG701" s="333">
        <f t="shared" si="1402"/>
        <v>114202</v>
      </c>
      <c r="BH701" s="333">
        <f t="shared" si="1402"/>
        <v>64043.5</v>
      </c>
      <c r="BI701" s="333">
        <f t="shared" si="1402"/>
        <v>26948</v>
      </c>
      <c r="BJ701" s="333">
        <f t="shared" si="1402"/>
        <v>177283</v>
      </c>
      <c r="BK701" s="333">
        <f t="shared" si="1402"/>
        <v>8496</v>
      </c>
      <c r="BL701" s="333">
        <f t="shared" si="1402"/>
        <v>6948</v>
      </c>
      <c r="BM701" s="333">
        <f t="shared" si="1402"/>
        <v>15264</v>
      </c>
      <c r="BN701" s="334">
        <f t="shared" si="1368"/>
        <v>1</v>
      </c>
      <c r="BO701" s="87">
        <f t="shared" si="1374"/>
        <v>2024</v>
      </c>
      <c r="BP701" s="87"/>
    </row>
    <row r="702" spans="1:68" s="35" customFormat="1" ht="10.5" customHeight="1" x14ac:dyDescent="0.2">
      <c r="A702" s="87" t="str">
        <f t="shared" si="1369"/>
        <v>2023-24E400000052</v>
      </c>
      <c r="B702" s="87" t="str">
        <f t="shared" si="1377"/>
        <v>Y59</v>
      </c>
      <c r="C702" s="87" t="str">
        <f t="shared" si="1403"/>
        <v>2023-24</v>
      </c>
      <c r="D702" s="35" t="s">
        <v>525</v>
      </c>
      <c r="E702" s="42"/>
      <c r="F702" s="86" t="str">
        <f t="shared" si="1379"/>
        <v>Y59</v>
      </c>
      <c r="G702" s="86" t="str">
        <f t="shared" si="1379"/>
        <v>E40000005</v>
      </c>
      <c r="H702" s="87" t="str">
        <f t="shared" si="1379"/>
        <v>South East</v>
      </c>
      <c r="I702" s="292">
        <f t="shared" si="1380"/>
        <v>430</v>
      </c>
      <c r="J702" s="292">
        <f t="shared" si="1380"/>
        <v>143</v>
      </c>
      <c r="K702" s="292">
        <f t="shared" si="1380"/>
        <v>61</v>
      </c>
      <c r="L702" s="292">
        <f t="shared" si="1380"/>
        <v>33</v>
      </c>
      <c r="M702" s="292">
        <f t="shared" si="1397"/>
        <v>420</v>
      </c>
      <c r="N702" s="292">
        <f t="shared" si="1397"/>
        <v>54</v>
      </c>
      <c r="O702" s="292">
        <f t="shared" si="1397"/>
        <v>58</v>
      </c>
      <c r="P702" s="292">
        <f t="shared" si="1397"/>
        <v>17</v>
      </c>
      <c r="Q702" s="292">
        <f t="shared" si="1381"/>
        <v>0</v>
      </c>
      <c r="R702" s="292">
        <f t="shared" si="1381"/>
        <v>0</v>
      </c>
      <c r="S702" s="292">
        <f t="shared" si="1400"/>
        <v>1173</v>
      </c>
      <c r="T702" s="293">
        <f t="shared" si="1370"/>
        <v>764</v>
      </c>
      <c r="U702" s="290">
        <f t="shared" si="1392"/>
        <v>91.551178010471219</v>
      </c>
      <c r="V702" s="290">
        <f t="shared" si="1393"/>
        <v>79.795811518324612</v>
      </c>
      <c r="W702" s="290">
        <f t="shared" si="1394"/>
        <v>137.00261780104711</v>
      </c>
      <c r="X702" s="289">
        <f t="shared" si="1371"/>
        <v>815</v>
      </c>
      <c r="Y702" s="290">
        <f t="shared" si="1382"/>
        <v>62.078895705521475</v>
      </c>
      <c r="Z702" s="290">
        <f t="shared" si="1383"/>
        <v>27.787730061349695</v>
      </c>
      <c r="AA702" s="290">
        <f t="shared" si="1384"/>
        <v>172.32392638036811</v>
      </c>
      <c r="AB702" s="289">
        <f t="shared" si="1372"/>
        <v>146</v>
      </c>
      <c r="AC702" s="290">
        <f t="shared" si="1385"/>
        <v>53.893150684931506</v>
      </c>
      <c r="AD702" s="290">
        <f t="shared" si="1386"/>
        <v>47.287671232876711</v>
      </c>
      <c r="AE702" s="290">
        <f t="shared" si="1387"/>
        <v>84.863013698630141</v>
      </c>
      <c r="AF702" s="287">
        <f t="shared" si="1373"/>
        <v>224</v>
      </c>
      <c r="AG702" s="288">
        <f t="shared" si="1395"/>
        <v>141.785</v>
      </c>
      <c r="AH702" s="288">
        <f t="shared" si="1396"/>
        <v>195.34</v>
      </c>
      <c r="AI702" s="287">
        <f t="shared" si="1388"/>
        <v>200</v>
      </c>
      <c r="AJ702" s="284">
        <f t="shared" si="1388"/>
        <v>0</v>
      </c>
      <c r="AK702" s="284">
        <f t="shared" si="1388"/>
        <v>0</v>
      </c>
      <c r="AL702" s="284"/>
      <c r="AM702" s="284"/>
      <c r="AN702" s="284">
        <f t="shared" si="1389"/>
        <v>1769</v>
      </c>
      <c r="AO702" s="284">
        <f t="shared" si="1389"/>
        <v>1798</v>
      </c>
      <c r="AP702" s="291">
        <f t="shared" si="1398"/>
        <v>0</v>
      </c>
      <c r="AQ702" s="291">
        <f t="shared" si="1398"/>
        <v>0</v>
      </c>
      <c r="AR702" s="292"/>
      <c r="AS702" s="292"/>
      <c r="AT702" s="292"/>
      <c r="AU702" s="292"/>
      <c r="AV702" s="286">
        <f t="shared" si="1401"/>
        <v>0</v>
      </c>
      <c r="AW702" s="286">
        <f t="shared" si="1401"/>
        <v>0</v>
      </c>
      <c r="AX702" s="286">
        <f t="shared" si="1401"/>
        <v>0</v>
      </c>
      <c r="AY702" s="286">
        <f t="shared" si="1401"/>
        <v>0</v>
      </c>
      <c r="AZ702" s="286">
        <f t="shared" si="1401"/>
        <v>0</v>
      </c>
      <c r="BA702" s="286">
        <f t="shared" si="1401"/>
        <v>0</v>
      </c>
      <c r="BB702" s="150"/>
      <c r="BC702" s="287">
        <f t="shared" si="1402"/>
        <v>28357</v>
      </c>
      <c r="BD702" s="287">
        <f t="shared" si="1402"/>
        <v>39068</v>
      </c>
      <c r="BE702" s="333">
        <f t="shared" si="1402"/>
        <v>69945.100000000006</v>
      </c>
      <c r="BF702" s="333">
        <f t="shared" si="1402"/>
        <v>60964</v>
      </c>
      <c r="BG702" s="333">
        <f t="shared" si="1402"/>
        <v>104670</v>
      </c>
      <c r="BH702" s="333">
        <f t="shared" si="1402"/>
        <v>50594.3</v>
      </c>
      <c r="BI702" s="333">
        <f t="shared" si="1402"/>
        <v>22647</v>
      </c>
      <c r="BJ702" s="333">
        <f t="shared" si="1402"/>
        <v>140444</v>
      </c>
      <c r="BK702" s="333">
        <f t="shared" si="1402"/>
        <v>7868.4</v>
      </c>
      <c r="BL702" s="333">
        <f t="shared" si="1402"/>
        <v>6904</v>
      </c>
      <c r="BM702" s="333">
        <f t="shared" si="1402"/>
        <v>12390</v>
      </c>
      <c r="BN702" s="334">
        <f t="shared" si="1368"/>
        <v>2</v>
      </c>
      <c r="BO702" s="87">
        <f t="shared" si="1374"/>
        <v>2024</v>
      </c>
      <c r="BP702" s="87"/>
    </row>
    <row r="703" spans="1:68" s="35" customFormat="1" ht="10.5" customHeight="1" x14ac:dyDescent="0.2">
      <c r="A703" s="87" t="str">
        <f t="shared" si="1369"/>
        <v>2023-24E400000053</v>
      </c>
      <c r="B703" s="87" t="str">
        <f t="shared" si="1377"/>
        <v>Y59</v>
      </c>
      <c r="C703" s="87" t="str">
        <f t="shared" si="1403"/>
        <v>2023-24</v>
      </c>
      <c r="D703" s="35" t="s">
        <v>526</v>
      </c>
      <c r="E703" s="42"/>
      <c r="F703" s="86" t="str">
        <f t="shared" si="1379"/>
        <v>Y59</v>
      </c>
      <c r="G703" s="86" t="str">
        <f t="shared" si="1379"/>
        <v>E40000005</v>
      </c>
      <c r="H703" s="87" t="str">
        <f t="shared" si="1379"/>
        <v>South East</v>
      </c>
      <c r="I703" s="292">
        <f t="shared" si="1380"/>
        <v>445</v>
      </c>
      <c r="J703" s="292">
        <f t="shared" si="1380"/>
        <v>116</v>
      </c>
      <c r="K703" s="292">
        <f t="shared" si="1380"/>
        <v>58</v>
      </c>
      <c r="L703" s="292">
        <f t="shared" si="1380"/>
        <v>30</v>
      </c>
      <c r="M703" s="292">
        <f t="shared" si="1397"/>
        <v>445</v>
      </c>
      <c r="N703" s="292">
        <f t="shared" si="1397"/>
        <v>49</v>
      </c>
      <c r="O703" s="292">
        <f t="shared" si="1397"/>
        <v>59</v>
      </c>
      <c r="P703" s="292">
        <f t="shared" si="1397"/>
        <v>22</v>
      </c>
      <c r="Q703" s="292">
        <f t="shared" si="1381"/>
        <v>0</v>
      </c>
      <c r="R703" s="292">
        <f t="shared" si="1381"/>
        <v>0</v>
      </c>
      <c r="S703" s="292">
        <f t="shared" si="1400"/>
        <v>1153</v>
      </c>
      <c r="T703" s="293">
        <f t="shared" si="1370"/>
        <v>837</v>
      </c>
      <c r="U703" s="290">
        <f t="shared" si="1392"/>
        <v>91.300000000000011</v>
      </c>
      <c r="V703" s="290">
        <f t="shared" si="1393"/>
        <v>80.641577060931894</v>
      </c>
      <c r="W703" s="290">
        <f t="shared" si="1394"/>
        <v>133.95340501792114</v>
      </c>
      <c r="X703" s="289">
        <f t="shared" si="1371"/>
        <v>850</v>
      </c>
      <c r="Y703" s="290">
        <f t="shared" si="1382"/>
        <v>68.26717647058824</v>
      </c>
      <c r="Z703" s="290">
        <f t="shared" si="1383"/>
        <v>29.471764705882354</v>
      </c>
      <c r="AA703" s="290">
        <f t="shared" si="1384"/>
        <v>179.89764705882354</v>
      </c>
      <c r="AB703" s="289">
        <f t="shared" si="1372"/>
        <v>141</v>
      </c>
      <c r="AC703" s="290">
        <f t="shared" si="1385"/>
        <v>59.682978723404247</v>
      </c>
      <c r="AD703" s="290">
        <f t="shared" si="1386"/>
        <v>51.794326241134755</v>
      </c>
      <c r="AE703" s="290">
        <f t="shared" si="1387"/>
        <v>104.9645390070922</v>
      </c>
      <c r="AF703" s="287">
        <f t="shared" si="1373"/>
        <v>208</v>
      </c>
      <c r="AG703" s="288">
        <f t="shared" si="1395"/>
        <v>144.36065573770509</v>
      </c>
      <c r="AH703" s="288">
        <f t="shared" si="1396"/>
        <v>187.62841530054644</v>
      </c>
      <c r="AI703" s="287">
        <f t="shared" si="1388"/>
        <v>183</v>
      </c>
      <c r="AJ703" s="284">
        <f t="shared" si="1388"/>
        <v>0</v>
      </c>
      <c r="AK703" s="284">
        <f t="shared" si="1388"/>
        <v>0</v>
      </c>
      <c r="AL703" s="284"/>
      <c r="AM703" s="284"/>
      <c r="AN703" s="284">
        <f t="shared" si="1389"/>
        <v>0</v>
      </c>
      <c r="AO703" s="284">
        <f t="shared" si="1389"/>
        <v>0</v>
      </c>
      <c r="AP703" s="291">
        <f t="shared" si="1398"/>
        <v>0</v>
      </c>
      <c r="AQ703" s="291">
        <f t="shared" si="1398"/>
        <v>0</v>
      </c>
      <c r="AR703" s="292"/>
      <c r="AS703" s="292"/>
      <c r="AT703" s="292"/>
      <c r="AU703" s="292"/>
      <c r="AV703" s="286">
        <f t="shared" si="1401"/>
        <v>0</v>
      </c>
      <c r="AW703" s="286">
        <f t="shared" si="1401"/>
        <v>0</v>
      </c>
      <c r="AX703" s="286">
        <f t="shared" si="1401"/>
        <v>0</v>
      </c>
      <c r="AY703" s="286">
        <f t="shared" si="1401"/>
        <v>0</v>
      </c>
      <c r="AZ703" s="286">
        <f t="shared" si="1401"/>
        <v>0</v>
      </c>
      <c r="BA703" s="286">
        <f t="shared" si="1401"/>
        <v>0</v>
      </c>
      <c r="BB703" s="150"/>
      <c r="BC703" s="287">
        <f t="shared" si="1402"/>
        <v>26418.000000000033</v>
      </c>
      <c r="BD703" s="287">
        <f t="shared" si="1402"/>
        <v>34336</v>
      </c>
      <c r="BE703" s="333">
        <f t="shared" si="1402"/>
        <v>76418.100000000006</v>
      </c>
      <c r="BF703" s="333">
        <f t="shared" si="1402"/>
        <v>67497</v>
      </c>
      <c r="BG703" s="333">
        <f t="shared" si="1402"/>
        <v>112119</v>
      </c>
      <c r="BH703" s="333">
        <f t="shared" si="1402"/>
        <v>58027.1</v>
      </c>
      <c r="BI703" s="333">
        <f t="shared" si="1402"/>
        <v>25051</v>
      </c>
      <c r="BJ703" s="333">
        <f t="shared" si="1402"/>
        <v>152913</v>
      </c>
      <c r="BK703" s="333">
        <f t="shared" si="1402"/>
        <v>8415.2999999999993</v>
      </c>
      <c r="BL703" s="333">
        <f t="shared" si="1402"/>
        <v>7303</v>
      </c>
      <c r="BM703" s="333">
        <f t="shared" si="1402"/>
        <v>14800</v>
      </c>
      <c r="BN703" s="334">
        <f t="shared" si="1368"/>
        <v>3</v>
      </c>
      <c r="BO703" s="87">
        <f t="shared" si="1374"/>
        <v>2024</v>
      </c>
      <c r="BP703" s="87"/>
    </row>
    <row r="704" spans="1:68" s="35" customFormat="1" ht="10.5" customHeight="1" x14ac:dyDescent="0.2">
      <c r="A704" s="87" t="str">
        <f t="shared" si="1369"/>
        <v>2024-25E400000054</v>
      </c>
      <c r="B704" s="87" t="str">
        <f t="shared" si="1377"/>
        <v>Y59</v>
      </c>
      <c r="C704" s="87" t="str">
        <f t="shared" si="1403"/>
        <v>2024-25</v>
      </c>
      <c r="D704" s="35" t="s">
        <v>514</v>
      </c>
      <c r="E704" s="42"/>
      <c r="F704" s="86" t="str">
        <f t="shared" si="1379"/>
        <v>Y59</v>
      </c>
      <c r="G704" s="86" t="str">
        <f t="shared" si="1379"/>
        <v>E40000005</v>
      </c>
      <c r="H704" s="87" t="str">
        <f t="shared" si="1379"/>
        <v>South East</v>
      </c>
      <c r="I704" s="292">
        <f t="shared" si="1380"/>
        <v>437</v>
      </c>
      <c r="J704" s="292">
        <f t="shared" si="1380"/>
        <v>121</v>
      </c>
      <c r="K704" s="292">
        <f t="shared" si="1380"/>
        <v>86</v>
      </c>
      <c r="L704" s="292">
        <f t="shared" si="1380"/>
        <v>48</v>
      </c>
      <c r="M704" s="292">
        <f t="shared" si="1397"/>
        <v>435</v>
      </c>
      <c r="N704" s="292">
        <f t="shared" si="1397"/>
        <v>49</v>
      </c>
      <c r="O704" s="292">
        <f t="shared" si="1397"/>
        <v>84</v>
      </c>
      <c r="P704" s="292">
        <f t="shared" si="1397"/>
        <v>28</v>
      </c>
      <c r="Q704" s="292">
        <f t="shared" si="1381"/>
        <v>0</v>
      </c>
      <c r="R704" s="292">
        <f t="shared" si="1381"/>
        <v>0</v>
      </c>
      <c r="S704" s="292">
        <f t="shared" si="1400"/>
        <v>999</v>
      </c>
      <c r="T704" s="293">
        <f t="shared" si="1370"/>
        <v>762</v>
      </c>
      <c r="U704" s="290">
        <f t="shared" si="1392"/>
        <v>84.905511811023615</v>
      </c>
      <c r="V704" s="290">
        <f t="shared" si="1393"/>
        <v>74.847769028871397</v>
      </c>
      <c r="W704" s="290">
        <f t="shared" si="1394"/>
        <v>134.0524934383202</v>
      </c>
      <c r="X704" s="289">
        <f t="shared" si="1371"/>
        <v>789</v>
      </c>
      <c r="Y704" s="290">
        <f t="shared" si="1382"/>
        <v>66.127883396704675</v>
      </c>
      <c r="Z704" s="290">
        <f t="shared" si="1383"/>
        <v>29.008871989860584</v>
      </c>
      <c r="AA704" s="290">
        <f t="shared" si="1384"/>
        <v>172.05196451204057</v>
      </c>
      <c r="AB704" s="289">
        <f t="shared" si="1372"/>
        <v>134</v>
      </c>
      <c r="AC704" s="290">
        <f t="shared" si="1385"/>
        <v>56.414179104477611</v>
      </c>
      <c r="AD704" s="290">
        <f t="shared" si="1386"/>
        <v>46.164179104477611</v>
      </c>
      <c r="AE704" s="290">
        <f t="shared" si="1387"/>
        <v>107.40298507462687</v>
      </c>
      <c r="AF704" s="287">
        <f t="shared" si="1373"/>
        <v>222</v>
      </c>
      <c r="AG704" s="288">
        <f t="shared" si="1395"/>
        <v>137.94329896907243</v>
      </c>
      <c r="AH704" s="288">
        <f t="shared" si="1396"/>
        <v>193.53195876288657</v>
      </c>
      <c r="AI704" s="287">
        <f t="shared" si="1388"/>
        <v>194</v>
      </c>
      <c r="AJ704" s="284">
        <f t="shared" si="1388"/>
        <v>200</v>
      </c>
      <c r="AK704" s="284">
        <f t="shared" si="1388"/>
        <v>304</v>
      </c>
      <c r="AL704" s="284"/>
      <c r="AM704" s="284"/>
      <c r="AN704" s="284">
        <f t="shared" si="1389"/>
        <v>0</v>
      </c>
      <c r="AO704" s="284">
        <f t="shared" si="1389"/>
        <v>0</v>
      </c>
      <c r="AP704" s="291">
        <f t="shared" si="1398"/>
        <v>0</v>
      </c>
      <c r="AQ704" s="291">
        <f t="shared" si="1398"/>
        <v>0</v>
      </c>
      <c r="AR704" s="292"/>
      <c r="AS704" s="292"/>
      <c r="AT704" s="292"/>
      <c r="AU704" s="292"/>
      <c r="AV704" s="286">
        <f t="shared" si="1401"/>
        <v>0</v>
      </c>
      <c r="AW704" s="286">
        <f t="shared" si="1401"/>
        <v>0</v>
      </c>
      <c r="AX704" s="286">
        <f t="shared" si="1401"/>
        <v>0</v>
      </c>
      <c r="AY704" s="286">
        <f t="shared" si="1401"/>
        <v>0</v>
      </c>
      <c r="AZ704" s="286">
        <f t="shared" si="1401"/>
        <v>0</v>
      </c>
      <c r="BA704" s="286">
        <f t="shared" si="1401"/>
        <v>0</v>
      </c>
      <c r="BB704" s="150"/>
      <c r="BC704" s="287">
        <f t="shared" si="1402"/>
        <v>26761.000000000051</v>
      </c>
      <c r="BD704" s="287">
        <f t="shared" si="1402"/>
        <v>37545.199999999997</v>
      </c>
      <c r="BE704" s="333">
        <f t="shared" si="1402"/>
        <v>64698</v>
      </c>
      <c r="BF704" s="333">
        <f t="shared" si="1402"/>
        <v>57034</v>
      </c>
      <c r="BG704" s="333">
        <f t="shared" si="1402"/>
        <v>102148</v>
      </c>
      <c r="BH704" s="333">
        <f t="shared" si="1402"/>
        <v>52174.899999999994</v>
      </c>
      <c r="BI704" s="333">
        <f t="shared" si="1402"/>
        <v>22888</v>
      </c>
      <c r="BJ704" s="333">
        <f t="shared" si="1402"/>
        <v>135749</v>
      </c>
      <c r="BK704" s="333">
        <f t="shared" si="1402"/>
        <v>7559.5</v>
      </c>
      <c r="BL704" s="333">
        <f t="shared" si="1402"/>
        <v>6186</v>
      </c>
      <c r="BM704" s="333">
        <f t="shared" si="1402"/>
        <v>14392</v>
      </c>
      <c r="BN704" s="334">
        <f t="shared" si="1368"/>
        <v>4</v>
      </c>
      <c r="BO704" s="87">
        <f t="shared" si="1374"/>
        <v>2024</v>
      </c>
      <c r="BP704" s="87"/>
    </row>
    <row r="705" spans="1:68" s="35" customFormat="1" ht="10.5" customHeight="1" x14ac:dyDescent="0.2">
      <c r="A705" s="87" t="str">
        <f t="shared" ref="A705:A706" si="1404">CONCATENATE(C705,G705,BN705)</f>
        <v>2024-25E400000055</v>
      </c>
      <c r="B705" s="87" t="str">
        <f t="shared" si="1377"/>
        <v>Y59</v>
      </c>
      <c r="C705" s="87" t="str">
        <f t="shared" ref="C705:C706" si="1405">IF(D705=D$186,LEFT(C704,4)+1&amp;"-"&amp;RIGHT(C704,2)+1,C704)</f>
        <v>2024-25</v>
      </c>
      <c r="D705" s="35" t="s">
        <v>516</v>
      </c>
      <c r="E705" s="42"/>
      <c r="F705" s="86" t="str">
        <f t="shared" si="1379"/>
        <v>Y59</v>
      </c>
      <c r="G705" s="86" t="str">
        <f t="shared" si="1379"/>
        <v>E40000005</v>
      </c>
      <c r="H705" s="87" t="str">
        <f t="shared" si="1379"/>
        <v>South East</v>
      </c>
      <c r="I705" s="292">
        <f t="shared" si="1380"/>
        <v>398</v>
      </c>
      <c r="J705" s="292">
        <f t="shared" si="1380"/>
        <v>119</v>
      </c>
      <c r="K705" s="292">
        <f t="shared" si="1380"/>
        <v>59</v>
      </c>
      <c r="L705" s="292">
        <f t="shared" si="1380"/>
        <v>29</v>
      </c>
      <c r="M705" s="292">
        <f t="shared" si="1397"/>
        <v>396</v>
      </c>
      <c r="N705" s="292">
        <f t="shared" si="1397"/>
        <v>46</v>
      </c>
      <c r="O705" s="292">
        <f t="shared" si="1397"/>
        <v>58</v>
      </c>
      <c r="P705" s="292">
        <f t="shared" si="1397"/>
        <v>18</v>
      </c>
      <c r="Q705" s="292">
        <f t="shared" si="1381"/>
        <v>149</v>
      </c>
      <c r="R705" s="292">
        <f t="shared" si="1381"/>
        <v>120</v>
      </c>
      <c r="S705" s="292">
        <f t="shared" si="1400"/>
        <v>1046</v>
      </c>
      <c r="T705" s="293">
        <f t="shared" si="1370"/>
        <v>828</v>
      </c>
      <c r="U705" s="290">
        <f t="shared" ref="U705:U706" si="1406">BE705/T705</f>
        <v>94.022463768115927</v>
      </c>
      <c r="V705" s="290">
        <f t="shared" ref="V705:V706" si="1407">BF705/T705</f>
        <v>79.002415458937193</v>
      </c>
      <c r="W705" s="290">
        <f t="shared" ref="W705:W706" si="1408">BG705/T705</f>
        <v>146.67149758454107</v>
      </c>
      <c r="X705" s="289">
        <f t="shared" si="1371"/>
        <v>859</v>
      </c>
      <c r="Y705" s="290">
        <f t="shared" ref="Y705:Y706" si="1409">IFERROR(BH705/X705,"-")</f>
        <v>69.352852153667058</v>
      </c>
      <c r="Z705" s="290">
        <f t="shared" ref="Z705:Z706" si="1410">IFERROR(BI705/X705,"-")</f>
        <v>29.076833527357394</v>
      </c>
      <c r="AA705" s="290">
        <f t="shared" ref="AA705:AA706" si="1411">IFERROR(BJ705/X705,"-")</f>
        <v>193.46915017462166</v>
      </c>
      <c r="AB705" s="289">
        <f t="shared" si="1372"/>
        <v>147</v>
      </c>
      <c r="AC705" s="290">
        <f t="shared" ref="AC705:AC706" si="1412">IFERROR(BK705/AB705,"-")</f>
        <v>58.744217687074837</v>
      </c>
      <c r="AD705" s="290">
        <f t="shared" ref="AD705:AD706" si="1413">IFERROR(BL705/AB705,"-")</f>
        <v>49.714285714285715</v>
      </c>
      <c r="AE705" s="290">
        <f t="shared" ref="AE705:AE706" si="1414">IFERROR(BM705/AB705,"-")</f>
        <v>100.14965986394557</v>
      </c>
      <c r="AF705" s="287">
        <f t="shared" si="1373"/>
        <v>199</v>
      </c>
      <c r="AG705" s="288">
        <f t="shared" ref="AG705:AG706" si="1415">BC705/AI705</f>
        <v>144.51829268292704</v>
      </c>
      <c r="AH705" s="288">
        <f t="shared" ref="AH705:AH706" si="1416">BD705/AI705</f>
        <v>206.07317073170731</v>
      </c>
      <c r="AI705" s="287">
        <f t="shared" si="1388"/>
        <v>164</v>
      </c>
      <c r="AJ705" s="284">
        <f t="shared" si="1388"/>
        <v>0</v>
      </c>
      <c r="AK705" s="284">
        <f t="shared" si="1388"/>
        <v>0</v>
      </c>
      <c r="AL705" s="284"/>
      <c r="AM705" s="284"/>
      <c r="AN705" s="284">
        <f t="shared" si="1389"/>
        <v>0</v>
      </c>
      <c r="AO705" s="284">
        <f t="shared" si="1389"/>
        <v>0</v>
      </c>
      <c r="AP705" s="291">
        <f t="shared" si="1398"/>
        <v>0</v>
      </c>
      <c r="AQ705" s="291">
        <f t="shared" si="1398"/>
        <v>0</v>
      </c>
      <c r="AR705" s="292"/>
      <c r="AS705" s="292"/>
      <c r="AT705" s="292"/>
      <c r="AU705" s="292"/>
      <c r="AV705" s="286">
        <f t="shared" si="1401"/>
        <v>0</v>
      </c>
      <c r="AW705" s="286">
        <f t="shared" si="1401"/>
        <v>0</v>
      </c>
      <c r="AX705" s="286">
        <f t="shared" si="1401"/>
        <v>0</v>
      </c>
      <c r="AY705" s="286">
        <f t="shared" si="1401"/>
        <v>0</v>
      </c>
      <c r="AZ705" s="286">
        <f t="shared" si="1401"/>
        <v>0</v>
      </c>
      <c r="BA705" s="286">
        <f t="shared" si="1401"/>
        <v>0</v>
      </c>
      <c r="BB705" s="150"/>
      <c r="BC705" s="287">
        <f t="shared" si="1402"/>
        <v>23701.000000000033</v>
      </c>
      <c r="BD705" s="287">
        <f t="shared" si="1402"/>
        <v>33796</v>
      </c>
      <c r="BE705" s="333">
        <f t="shared" si="1402"/>
        <v>77850.599999999991</v>
      </c>
      <c r="BF705" s="333">
        <f t="shared" si="1402"/>
        <v>65414</v>
      </c>
      <c r="BG705" s="333">
        <f t="shared" si="1402"/>
        <v>121444</v>
      </c>
      <c r="BH705" s="333">
        <f t="shared" si="1402"/>
        <v>59574.1</v>
      </c>
      <c r="BI705" s="333">
        <f t="shared" si="1402"/>
        <v>24977</v>
      </c>
      <c r="BJ705" s="333">
        <f t="shared" si="1402"/>
        <v>166190</v>
      </c>
      <c r="BK705" s="333">
        <f t="shared" si="1402"/>
        <v>8635.4000000000015</v>
      </c>
      <c r="BL705" s="333">
        <f t="shared" si="1402"/>
        <v>7308</v>
      </c>
      <c r="BM705" s="333">
        <f t="shared" si="1402"/>
        <v>14722</v>
      </c>
      <c r="BN705" s="334">
        <f t="shared" si="1368"/>
        <v>5</v>
      </c>
      <c r="BO705" s="87">
        <f t="shared" ref="BO705:BO706" si="1417">VALUE(LEFT(C705,4)+IF($BN705&lt;4,1,0))</f>
        <v>2024</v>
      </c>
      <c r="BP705" s="87"/>
    </row>
    <row r="706" spans="1:68" s="35" customFormat="1" ht="10.5" customHeight="1" x14ac:dyDescent="0.2">
      <c r="A706" s="87" t="str">
        <f t="shared" si="1404"/>
        <v>2024-25E400000056</v>
      </c>
      <c r="B706" s="87" t="str">
        <f t="shared" si="1377"/>
        <v>Y59</v>
      </c>
      <c r="C706" s="87" t="str">
        <f t="shared" si="1405"/>
        <v>2024-25</v>
      </c>
      <c r="D706" s="35" t="s">
        <v>517</v>
      </c>
      <c r="E706" s="42"/>
      <c r="F706" s="86" t="str">
        <f t="shared" si="1379"/>
        <v>Y59</v>
      </c>
      <c r="G706" s="86" t="str">
        <f t="shared" si="1379"/>
        <v>E40000005</v>
      </c>
      <c r="H706" s="87" t="str">
        <f t="shared" si="1379"/>
        <v>South East</v>
      </c>
      <c r="I706" s="292">
        <f t="shared" si="1380"/>
        <v>427</v>
      </c>
      <c r="J706" s="292">
        <f t="shared" si="1380"/>
        <v>110</v>
      </c>
      <c r="K706" s="292">
        <f t="shared" si="1380"/>
        <v>64</v>
      </c>
      <c r="L706" s="292">
        <f t="shared" si="1380"/>
        <v>30</v>
      </c>
      <c r="M706" s="292">
        <f t="shared" si="1397"/>
        <v>424</v>
      </c>
      <c r="N706" s="292">
        <f t="shared" si="1397"/>
        <v>46</v>
      </c>
      <c r="O706" s="292">
        <f t="shared" si="1397"/>
        <v>65</v>
      </c>
      <c r="P706" s="292">
        <f t="shared" si="1397"/>
        <v>26</v>
      </c>
      <c r="Q706" s="292">
        <f t="shared" si="1381"/>
        <v>0</v>
      </c>
      <c r="R706" s="292">
        <f t="shared" si="1381"/>
        <v>0</v>
      </c>
      <c r="S706" s="292">
        <f t="shared" si="1400"/>
        <v>982</v>
      </c>
      <c r="T706" s="293">
        <f t="shared" si="1370"/>
        <v>783</v>
      </c>
      <c r="U706" s="290">
        <f t="shared" si="1406"/>
        <v>93.232183908045982</v>
      </c>
      <c r="V706" s="290">
        <f t="shared" si="1407"/>
        <v>77.194125159642397</v>
      </c>
      <c r="W706" s="290">
        <f t="shared" si="1408"/>
        <v>137.56960408684546</v>
      </c>
      <c r="X706" s="289">
        <f t="shared" si="1371"/>
        <v>792</v>
      </c>
      <c r="Y706" s="290">
        <f t="shared" si="1409"/>
        <v>58.774242424242424</v>
      </c>
      <c r="Z706" s="290">
        <f t="shared" si="1410"/>
        <v>27.477272727272727</v>
      </c>
      <c r="AA706" s="290">
        <f t="shared" si="1411"/>
        <v>148.26136363636363</v>
      </c>
      <c r="AB706" s="289">
        <f t="shared" si="1372"/>
        <v>138</v>
      </c>
      <c r="AC706" s="290">
        <f t="shared" si="1412"/>
        <v>53.562318840579714</v>
      </c>
      <c r="AD706" s="290">
        <f t="shared" si="1413"/>
        <v>46.978260869565219</v>
      </c>
      <c r="AE706" s="290">
        <f t="shared" si="1414"/>
        <v>89.550724637681157</v>
      </c>
      <c r="AF706" s="287">
        <f t="shared" si="1373"/>
        <v>201</v>
      </c>
      <c r="AG706" s="288">
        <f t="shared" si="1415"/>
        <v>144.53448275862058</v>
      </c>
      <c r="AH706" s="288">
        <f t="shared" si="1416"/>
        <v>221.3942528735632</v>
      </c>
      <c r="AI706" s="287">
        <f t="shared" si="1388"/>
        <v>174</v>
      </c>
      <c r="AJ706" s="284">
        <f t="shared" si="1388"/>
        <v>0</v>
      </c>
      <c r="AK706" s="284">
        <f t="shared" si="1388"/>
        <v>0</v>
      </c>
      <c r="AL706" s="284">
        <f t="shared" ref="AL706:AM727" si="1418">SUMIFS(AL$729:AL$10135, $BN$729:$BN$10135, $BN706,$BO$729:$BO$10135, $BO706, $B$729:$B$10135, $B706)</f>
        <v>286</v>
      </c>
      <c r="AM706" s="284">
        <f t="shared" si="1418"/>
        <v>657</v>
      </c>
      <c r="AN706" s="284">
        <f t="shared" si="1389"/>
        <v>0</v>
      </c>
      <c r="AO706" s="284">
        <f t="shared" si="1389"/>
        <v>0</v>
      </c>
      <c r="AP706" s="291">
        <f t="shared" si="1398"/>
        <v>0</v>
      </c>
      <c r="AQ706" s="291">
        <f t="shared" si="1398"/>
        <v>0</v>
      </c>
      <c r="AR706" s="292"/>
      <c r="AS706" s="292"/>
      <c r="AT706" s="292"/>
      <c r="AU706" s="292"/>
      <c r="AV706" s="286">
        <f t="shared" si="1401"/>
        <v>0</v>
      </c>
      <c r="AW706" s="286">
        <f t="shared" si="1401"/>
        <v>0</v>
      </c>
      <c r="AX706" s="286">
        <f t="shared" si="1401"/>
        <v>0</v>
      </c>
      <c r="AY706" s="286">
        <f t="shared" si="1401"/>
        <v>0</v>
      </c>
      <c r="AZ706" s="286">
        <f t="shared" si="1401"/>
        <v>0</v>
      </c>
      <c r="BA706" s="286">
        <f t="shared" si="1401"/>
        <v>0</v>
      </c>
      <c r="BB706" s="150"/>
      <c r="BC706" s="287">
        <f t="shared" si="1402"/>
        <v>25148.999999999982</v>
      </c>
      <c r="BD706" s="287">
        <f t="shared" si="1402"/>
        <v>38522.6</v>
      </c>
      <c r="BE706" s="333">
        <f t="shared" si="1402"/>
        <v>73000.800000000003</v>
      </c>
      <c r="BF706" s="333">
        <f t="shared" si="1402"/>
        <v>60443</v>
      </c>
      <c r="BG706" s="333">
        <f t="shared" si="1402"/>
        <v>107717</v>
      </c>
      <c r="BH706" s="333">
        <f t="shared" si="1402"/>
        <v>46549.2</v>
      </c>
      <c r="BI706" s="333">
        <f t="shared" si="1402"/>
        <v>21762</v>
      </c>
      <c r="BJ706" s="333">
        <f t="shared" si="1402"/>
        <v>117423</v>
      </c>
      <c r="BK706" s="333">
        <f t="shared" si="1402"/>
        <v>7391.6</v>
      </c>
      <c r="BL706" s="333">
        <f t="shared" si="1402"/>
        <v>6483</v>
      </c>
      <c r="BM706" s="333">
        <f t="shared" si="1402"/>
        <v>12358</v>
      </c>
      <c r="BN706" s="334">
        <f t="shared" si="1368"/>
        <v>6</v>
      </c>
      <c r="BO706" s="87">
        <f t="shared" si="1417"/>
        <v>2024</v>
      </c>
      <c r="BP706" s="87"/>
    </row>
    <row r="707" spans="1:68" s="35" customFormat="1" ht="10.5" customHeight="1" x14ac:dyDescent="0.2">
      <c r="A707" s="87" t="str">
        <f t="shared" ref="A707" si="1419">CONCATENATE(C707,G707,BN707)</f>
        <v>2024-25E400000057</v>
      </c>
      <c r="B707" s="87" t="str">
        <f t="shared" si="1377"/>
        <v>Y59</v>
      </c>
      <c r="C707" s="87" t="str">
        <f t="shared" ref="C707" si="1420">IF(D707=D$186,LEFT(C706,4)+1&amp;"-"&amp;RIGHT(C706,2)+1,C706)</f>
        <v>2024-25</v>
      </c>
      <c r="D707" s="35" t="s">
        <v>518</v>
      </c>
      <c r="E707" s="42"/>
      <c r="F707" s="86" t="str">
        <f t="shared" si="1379"/>
        <v>Y59</v>
      </c>
      <c r="G707" s="86" t="str">
        <f t="shared" si="1379"/>
        <v>E40000005</v>
      </c>
      <c r="H707" s="87" t="str">
        <f t="shared" si="1379"/>
        <v>South East</v>
      </c>
      <c r="I707" s="292">
        <f t="shared" si="1380"/>
        <v>409</v>
      </c>
      <c r="J707" s="292">
        <f t="shared" si="1380"/>
        <v>122</v>
      </c>
      <c r="K707" s="292">
        <f t="shared" si="1380"/>
        <v>55</v>
      </c>
      <c r="L707" s="292">
        <f t="shared" si="1380"/>
        <v>27</v>
      </c>
      <c r="M707" s="292">
        <f t="shared" si="1397"/>
        <v>410</v>
      </c>
      <c r="N707" s="292">
        <f t="shared" si="1397"/>
        <v>53</v>
      </c>
      <c r="O707" s="292">
        <f t="shared" si="1397"/>
        <v>56</v>
      </c>
      <c r="P707" s="292">
        <f t="shared" si="1397"/>
        <v>23</v>
      </c>
      <c r="Q707" s="292">
        <f t="shared" si="1381"/>
        <v>0</v>
      </c>
      <c r="R707" s="292">
        <f t="shared" si="1381"/>
        <v>0</v>
      </c>
      <c r="S707" s="292">
        <f t="shared" si="1400"/>
        <v>1007</v>
      </c>
      <c r="T707" s="293">
        <f t="shared" si="1370"/>
        <v>785</v>
      </c>
      <c r="U707" s="290">
        <f t="shared" ref="U707" si="1421">BE707/T707</f>
        <v>104.72840764331208</v>
      </c>
      <c r="V707" s="290">
        <f t="shared" ref="V707" si="1422">BF707/T707</f>
        <v>85.914649681528658</v>
      </c>
      <c r="W707" s="290">
        <f t="shared" ref="W707" si="1423">BG707/T707</f>
        <v>164.49681528662421</v>
      </c>
      <c r="X707" s="289">
        <f t="shared" si="1371"/>
        <v>814</v>
      </c>
      <c r="Y707" s="290">
        <f t="shared" ref="Y707" si="1424">IFERROR(BH707/X707,"-")</f>
        <v>67.402702702702697</v>
      </c>
      <c r="Z707" s="290">
        <f t="shared" ref="Z707" si="1425">IFERROR(BI707/X707,"-")</f>
        <v>30.170761670761671</v>
      </c>
      <c r="AA707" s="290">
        <f t="shared" ref="AA707" si="1426">IFERROR(BJ707/X707,"-")</f>
        <v>166.78009828009829</v>
      </c>
      <c r="AB707" s="289">
        <f t="shared" si="1372"/>
        <v>117</v>
      </c>
      <c r="AC707" s="290">
        <f t="shared" ref="AC707" si="1427">IFERROR(BK707/AB707,"-")</f>
        <v>56.758974358974356</v>
      </c>
      <c r="AD707" s="290">
        <f t="shared" ref="AD707" si="1428">IFERROR(BL707/AB707,"-")</f>
        <v>48.589743589743591</v>
      </c>
      <c r="AE707" s="290">
        <f t="shared" ref="AE707" si="1429">IFERROR(BM707/AB707,"-")</f>
        <v>90.529914529914535</v>
      </c>
      <c r="AF707" s="287">
        <f t="shared" si="1373"/>
        <v>197</v>
      </c>
      <c r="AG707" s="288">
        <f t="shared" ref="AG707" si="1430">BC707/AI707</f>
        <v>151.96987951807216</v>
      </c>
      <c r="AH707" s="288">
        <f t="shared" ref="AH707" si="1431">BD707/AI707</f>
        <v>223.0626506024096</v>
      </c>
      <c r="AI707" s="287">
        <f t="shared" si="1388"/>
        <v>166</v>
      </c>
      <c r="AJ707" s="284">
        <f t="shared" si="1388"/>
        <v>147</v>
      </c>
      <c r="AK707" s="284">
        <f t="shared" si="1388"/>
        <v>258</v>
      </c>
      <c r="AL707" s="284">
        <f t="shared" si="1418"/>
        <v>0</v>
      </c>
      <c r="AM707" s="284">
        <f t="shared" si="1418"/>
        <v>0</v>
      </c>
      <c r="AN707" s="284">
        <f t="shared" si="1389"/>
        <v>0</v>
      </c>
      <c r="AO707" s="284">
        <f t="shared" si="1389"/>
        <v>0</v>
      </c>
      <c r="AP707" s="291">
        <f t="shared" si="1398"/>
        <v>0</v>
      </c>
      <c r="AQ707" s="291">
        <f t="shared" si="1398"/>
        <v>0</v>
      </c>
      <c r="AR707" s="292"/>
      <c r="AS707" s="292"/>
      <c r="AT707" s="292"/>
      <c r="AU707" s="292"/>
      <c r="AV707" s="286">
        <f t="shared" si="1401"/>
        <v>0</v>
      </c>
      <c r="AW707" s="286">
        <f t="shared" si="1401"/>
        <v>0</v>
      </c>
      <c r="AX707" s="286">
        <f t="shared" si="1401"/>
        <v>0</v>
      </c>
      <c r="AY707" s="286">
        <f t="shared" si="1401"/>
        <v>0</v>
      </c>
      <c r="AZ707" s="286">
        <f t="shared" si="1401"/>
        <v>0</v>
      </c>
      <c r="BA707" s="286">
        <f t="shared" si="1401"/>
        <v>0</v>
      </c>
      <c r="BB707" s="150"/>
      <c r="BC707" s="287">
        <f t="shared" si="1402"/>
        <v>25226.999999999978</v>
      </c>
      <c r="BD707" s="287">
        <f t="shared" si="1402"/>
        <v>37028.399999999994</v>
      </c>
      <c r="BE707" s="333">
        <f t="shared" si="1402"/>
        <v>82211.799999999988</v>
      </c>
      <c r="BF707" s="333">
        <f t="shared" si="1402"/>
        <v>67443</v>
      </c>
      <c r="BG707" s="333">
        <f t="shared" si="1402"/>
        <v>129130</v>
      </c>
      <c r="BH707" s="333">
        <f t="shared" si="1402"/>
        <v>54865.799999999996</v>
      </c>
      <c r="BI707" s="333">
        <f t="shared" si="1402"/>
        <v>24559</v>
      </c>
      <c r="BJ707" s="333">
        <f t="shared" si="1402"/>
        <v>135759</v>
      </c>
      <c r="BK707" s="333">
        <f t="shared" si="1402"/>
        <v>6640.7999999999993</v>
      </c>
      <c r="BL707" s="333">
        <f t="shared" si="1402"/>
        <v>5685</v>
      </c>
      <c r="BM707" s="333">
        <f t="shared" si="1402"/>
        <v>10592</v>
      </c>
      <c r="BN707" s="334">
        <f t="shared" si="1368"/>
        <v>7</v>
      </c>
      <c r="BO707" s="87">
        <f t="shared" ref="BO707" si="1432">VALUE(LEFT(C707,4)+IF($BN707&lt;4,1,0))</f>
        <v>2024</v>
      </c>
      <c r="BP707" s="87"/>
    </row>
    <row r="708" spans="1:68" s="35" customFormat="1" ht="10.5" customHeight="1" x14ac:dyDescent="0.2">
      <c r="A708" s="87" t="str">
        <f t="shared" ref="A708" si="1433">CONCATENATE(C708,G708,BN708)</f>
        <v>2024-25E400000058</v>
      </c>
      <c r="B708" s="87" t="str">
        <f t="shared" si="1377"/>
        <v>Y59</v>
      </c>
      <c r="C708" s="87" t="str">
        <f t="shared" ref="C708" si="1434">IF(D708=D$186,LEFT(C707,4)+1&amp;"-"&amp;RIGHT(C707,2)+1,C707)</f>
        <v>2024-25</v>
      </c>
      <c r="D708" s="35" t="s">
        <v>519</v>
      </c>
      <c r="E708" s="42"/>
      <c r="F708" s="86" t="str">
        <f t="shared" si="1379"/>
        <v>Y59</v>
      </c>
      <c r="G708" s="86" t="str">
        <f t="shared" si="1379"/>
        <v>E40000005</v>
      </c>
      <c r="H708" s="87" t="str">
        <f t="shared" si="1379"/>
        <v>South East</v>
      </c>
      <c r="I708" s="292">
        <f t="shared" ref="I708:L727" si="1435">SUMIFS(I$729:I$10135, $BN$729:$BN$10135, $BN708,$BO$729:$BO$10135, $BO708, $B$729:$B$10135, $B708)</f>
        <v>426</v>
      </c>
      <c r="J708" s="292">
        <f t="shared" si="1435"/>
        <v>121</v>
      </c>
      <c r="K708" s="292">
        <f t="shared" si="1435"/>
        <v>68</v>
      </c>
      <c r="L708" s="292">
        <f t="shared" si="1435"/>
        <v>41</v>
      </c>
      <c r="M708" s="292">
        <f t="shared" si="1397"/>
        <v>424</v>
      </c>
      <c r="N708" s="292">
        <f t="shared" si="1397"/>
        <v>39</v>
      </c>
      <c r="O708" s="292">
        <f t="shared" si="1397"/>
        <v>66</v>
      </c>
      <c r="P708" s="292">
        <f t="shared" si="1397"/>
        <v>23</v>
      </c>
      <c r="Q708" s="292">
        <f t="shared" ref="Q708:R727" si="1436">SUMIFS(Q$729:Q$10135, $BN$729:$BN$10135, $BN708,$BO$729:$BO$10135, $BO708, $B$729:$B$10135, $B708)</f>
        <v>166</v>
      </c>
      <c r="R708" s="292">
        <f t="shared" si="1436"/>
        <v>128</v>
      </c>
      <c r="S708" s="292">
        <f t="shared" si="1400"/>
        <v>986</v>
      </c>
      <c r="T708" s="293">
        <f t="shared" ref="T708:T727" si="1437">SUMIFS(T$729:T$10135, $BN$729:$BN$10135, $BN708,$BO$729:$BO$10135, $BO708, $B$729:$B$10135, $B708)</f>
        <v>767</v>
      </c>
      <c r="U708" s="290">
        <f t="shared" ref="U708" si="1438">BE708/T708</f>
        <v>92.343676662320732</v>
      </c>
      <c r="V708" s="290">
        <f t="shared" ref="V708" si="1439">BF708/T708</f>
        <v>79.281616688396355</v>
      </c>
      <c r="W708" s="290">
        <f t="shared" ref="W708" si="1440">BG708/T708</f>
        <v>135.37418513689701</v>
      </c>
      <c r="X708" s="289">
        <f t="shared" ref="X708:X727" si="1441">SUMIFS(X$729:X$10135, $BN$729:$BN$10135, $BN708,$BO$729:$BO$10135, $BO708, $B$729:$B$10135, $B708)</f>
        <v>798</v>
      </c>
      <c r="Y708" s="290">
        <f t="shared" ref="Y708" si="1442">IFERROR(BH708/X708,"-")</f>
        <v>59.933834586466162</v>
      </c>
      <c r="Z708" s="290">
        <f t="shared" ref="Z708" si="1443">IFERROR(BI708/X708,"-")</f>
        <v>27.671679197994987</v>
      </c>
      <c r="AA708" s="290">
        <f t="shared" ref="AA708" si="1444">IFERROR(BJ708/X708,"-")</f>
        <v>149.1654135338346</v>
      </c>
      <c r="AB708" s="289">
        <f t="shared" ref="AB708:AB727" si="1445">SUMIFS(AB$729:AB$10135, $BN$729:$BN$10135, $BN708,$BO$729:$BO$10135, $BO708, $B$729:$B$10135, $B708)</f>
        <v>132</v>
      </c>
      <c r="AC708" s="290">
        <f t="shared" ref="AC708" si="1446">IFERROR(BK708/AB708,"-")</f>
        <v>55.572727272727278</v>
      </c>
      <c r="AD708" s="290">
        <f t="shared" ref="AD708" si="1447">IFERROR(BL708/AB708,"-")</f>
        <v>46.303030303030305</v>
      </c>
      <c r="AE708" s="290">
        <f t="shared" ref="AE708" si="1448">IFERROR(BM708/AB708,"-")</f>
        <v>94.212121212121218</v>
      </c>
      <c r="AF708" s="287">
        <f t="shared" ref="AF708:AF727" si="1449">SUMIFS(AF$729:AF$10135, $BN$729:$BN$10135, $BN708,$BO$729:$BO$10135, $BO708, $B$729:$B$10135, $B708)</f>
        <v>205</v>
      </c>
      <c r="AG708" s="288">
        <f t="shared" ref="AG708" si="1450">BC708/AI708</f>
        <v>143.35672514619876</v>
      </c>
      <c r="AH708" s="288">
        <f t="shared" ref="AH708" si="1451">BD708/AI708</f>
        <v>210.30058479532164</v>
      </c>
      <c r="AI708" s="287">
        <f t="shared" ref="AI708:AK727" si="1452">SUMIFS(AI$729:AI$10135, $BN$729:$BN$10135, $BN708,$BO$729:$BO$10135, $BO708, $B$729:$B$10135, $B708)</f>
        <v>171</v>
      </c>
      <c r="AJ708" s="284">
        <f t="shared" si="1452"/>
        <v>0</v>
      </c>
      <c r="AK708" s="284">
        <f t="shared" si="1452"/>
        <v>0</v>
      </c>
      <c r="AL708" s="284">
        <f t="shared" si="1418"/>
        <v>0</v>
      </c>
      <c r="AM708" s="284">
        <f t="shared" si="1418"/>
        <v>0</v>
      </c>
      <c r="AN708" s="284">
        <f t="shared" ref="AN708:AO727" si="1453">SUMIFS(AN$729:AN$10135, $BN$729:$BN$10135, $BN708,$BO$729:$BO$10135, $BO708, $B$729:$B$10135, $B708)</f>
        <v>0</v>
      </c>
      <c r="AO708" s="284">
        <f t="shared" si="1453"/>
        <v>0</v>
      </c>
      <c r="AP708" s="291">
        <f t="shared" si="1398"/>
        <v>0</v>
      </c>
      <c r="AQ708" s="291">
        <f t="shared" si="1398"/>
        <v>0</v>
      </c>
      <c r="AR708" s="292"/>
      <c r="AS708" s="292"/>
      <c r="AT708" s="292"/>
      <c r="AU708" s="292"/>
      <c r="AV708" s="286">
        <f t="shared" ref="AV708:BA717" si="1454">SUMIFS(AV$729:AV$10135, $BN$729:$BN$10135, $BN708,$BO$729:$BO$10135, $BO708, $B$729:$B$10135, $B708)</f>
        <v>0</v>
      </c>
      <c r="AW708" s="286">
        <f t="shared" si="1454"/>
        <v>0</v>
      </c>
      <c r="AX708" s="286">
        <f t="shared" si="1454"/>
        <v>0</v>
      </c>
      <c r="AY708" s="286">
        <f t="shared" si="1454"/>
        <v>0</v>
      </c>
      <c r="AZ708" s="286">
        <f t="shared" si="1454"/>
        <v>0</v>
      </c>
      <c r="BA708" s="286">
        <f t="shared" si="1454"/>
        <v>0</v>
      </c>
      <c r="BB708" s="150"/>
      <c r="BC708" s="287">
        <f t="shared" ref="BC708:BM717" si="1455">SUMIFS(BC$729:BC$10135, $BN$729:$BN$10135, $BN708,$BO$729:$BO$10135, $BO708, $B$729:$B$10135, $B708)</f>
        <v>24513.999999999989</v>
      </c>
      <c r="BD708" s="287">
        <f t="shared" si="1455"/>
        <v>35961.4</v>
      </c>
      <c r="BE708" s="333">
        <f t="shared" si="1455"/>
        <v>70827.600000000006</v>
      </c>
      <c r="BF708" s="333">
        <f t="shared" si="1455"/>
        <v>60809</v>
      </c>
      <c r="BG708" s="333">
        <f t="shared" si="1455"/>
        <v>103832</v>
      </c>
      <c r="BH708" s="333">
        <f t="shared" si="1455"/>
        <v>47827.199999999997</v>
      </c>
      <c r="BI708" s="333">
        <f t="shared" si="1455"/>
        <v>22082</v>
      </c>
      <c r="BJ708" s="333">
        <f t="shared" si="1455"/>
        <v>119034</v>
      </c>
      <c r="BK708" s="333">
        <f t="shared" si="1455"/>
        <v>7335.6</v>
      </c>
      <c r="BL708" s="333">
        <f t="shared" si="1455"/>
        <v>6112</v>
      </c>
      <c r="BM708" s="333">
        <f t="shared" si="1455"/>
        <v>12436</v>
      </c>
      <c r="BN708" s="334">
        <f t="shared" si="1368"/>
        <v>8</v>
      </c>
      <c r="BO708" s="87">
        <f t="shared" ref="BO708" si="1456">VALUE(LEFT(C708,4)+IF($BN708&lt;4,1,0))</f>
        <v>2024</v>
      </c>
      <c r="BP708" s="87"/>
    </row>
    <row r="709" spans="1:68" s="35" customFormat="1" ht="10.5" customHeight="1" x14ac:dyDescent="0.2">
      <c r="A709" s="87" t="str">
        <f t="shared" ref="A709" si="1457">CONCATENATE(C709,G709,BN709)</f>
        <v>2024-25E400000059</v>
      </c>
      <c r="B709" s="87" t="str">
        <f t="shared" si="1377"/>
        <v>Y59</v>
      </c>
      <c r="C709" s="87" t="str">
        <f t="shared" ref="C709" si="1458">IF(D709=D$186,LEFT(C708,4)+1&amp;"-"&amp;RIGHT(C708,2)+1,C708)</f>
        <v>2024-25</v>
      </c>
      <c r="D709" s="35" t="s">
        <v>520</v>
      </c>
      <c r="E709" s="42"/>
      <c r="F709" s="86" t="str">
        <f t="shared" si="1379"/>
        <v>Y59</v>
      </c>
      <c r="G709" s="86" t="str">
        <f t="shared" si="1379"/>
        <v>E40000005</v>
      </c>
      <c r="H709" s="87" t="str">
        <f t="shared" si="1379"/>
        <v>South East</v>
      </c>
      <c r="I709" s="292">
        <f t="shared" si="1435"/>
        <v>405</v>
      </c>
      <c r="J709" s="292">
        <f t="shared" si="1435"/>
        <v>105</v>
      </c>
      <c r="K709" s="292">
        <f t="shared" si="1435"/>
        <v>56</v>
      </c>
      <c r="L709" s="292">
        <f t="shared" si="1435"/>
        <v>24</v>
      </c>
      <c r="M709" s="292">
        <f t="shared" si="1397"/>
        <v>401</v>
      </c>
      <c r="N709" s="292">
        <f t="shared" si="1397"/>
        <v>40</v>
      </c>
      <c r="O709" s="292">
        <f t="shared" si="1397"/>
        <v>53</v>
      </c>
      <c r="P709" s="292">
        <f t="shared" si="1397"/>
        <v>13</v>
      </c>
      <c r="Q709" s="292">
        <f t="shared" si="1436"/>
        <v>0</v>
      </c>
      <c r="R709" s="292">
        <f t="shared" si="1436"/>
        <v>0</v>
      </c>
      <c r="S709" s="292">
        <f t="shared" si="1400"/>
        <v>985</v>
      </c>
      <c r="T709" s="293">
        <f t="shared" si="1437"/>
        <v>736</v>
      </c>
      <c r="U709" s="290">
        <f t="shared" ref="U709" si="1459">BE709/T709</f>
        <v>101.80244565217392</v>
      </c>
      <c r="V709" s="290">
        <f t="shared" ref="V709" si="1460">BF709/T709</f>
        <v>79.915760869565219</v>
      </c>
      <c r="W709" s="290">
        <f t="shared" ref="W709" si="1461">BG709/T709</f>
        <v>155.99728260869566</v>
      </c>
      <c r="X709" s="289">
        <f t="shared" si="1441"/>
        <v>767</v>
      </c>
      <c r="Y709" s="290">
        <f t="shared" ref="Y709" si="1462">IFERROR(BH709/X709,"-")</f>
        <v>64.146675358539767</v>
      </c>
      <c r="Z709" s="290">
        <f t="shared" ref="Z709" si="1463">IFERROR(BI709/X709,"-")</f>
        <v>26.097783572359845</v>
      </c>
      <c r="AA709" s="290">
        <f t="shared" ref="AA709" si="1464">IFERROR(BJ709/X709,"-")</f>
        <v>168.33898305084745</v>
      </c>
      <c r="AB709" s="289">
        <f t="shared" si="1445"/>
        <v>134</v>
      </c>
      <c r="AC709" s="290">
        <f t="shared" ref="AC709" si="1465">IFERROR(BK709/AB709,"-")</f>
        <v>56.822388059701495</v>
      </c>
      <c r="AD709" s="290">
        <f t="shared" ref="AD709" si="1466">IFERROR(BL709/AB709,"-")</f>
        <v>47.85820895522388</v>
      </c>
      <c r="AE709" s="290">
        <f t="shared" ref="AE709" si="1467">IFERROR(BM709/AB709,"-")</f>
        <v>97.179104477611943</v>
      </c>
      <c r="AF709" s="287">
        <f t="shared" si="1449"/>
        <v>193</v>
      </c>
      <c r="AG709" s="288">
        <f t="shared" ref="AG709" si="1468">BC709/AI709</f>
        <v>139.25882352941181</v>
      </c>
      <c r="AH709" s="288">
        <f t="shared" ref="AH709" si="1469">BD709/AI709</f>
        <v>200.23647058823528</v>
      </c>
      <c r="AI709" s="287">
        <f t="shared" si="1452"/>
        <v>170</v>
      </c>
      <c r="AJ709" s="284">
        <f t="shared" si="1452"/>
        <v>0</v>
      </c>
      <c r="AK709" s="284">
        <f t="shared" si="1452"/>
        <v>0</v>
      </c>
      <c r="AL709" s="284">
        <f t="shared" si="1418"/>
        <v>324</v>
      </c>
      <c r="AM709" s="284">
        <f t="shared" si="1418"/>
        <v>664</v>
      </c>
      <c r="AN709" s="284">
        <f t="shared" si="1453"/>
        <v>0</v>
      </c>
      <c r="AO709" s="284">
        <f t="shared" si="1453"/>
        <v>0</v>
      </c>
      <c r="AP709" s="291">
        <f t="shared" si="1398"/>
        <v>0</v>
      </c>
      <c r="AQ709" s="291">
        <f t="shared" si="1398"/>
        <v>0</v>
      </c>
      <c r="AR709" s="292"/>
      <c r="AS709" s="292"/>
      <c r="AT709" s="292"/>
      <c r="AU709" s="292"/>
      <c r="AV709" s="286">
        <f t="shared" si="1454"/>
        <v>0</v>
      </c>
      <c r="AW709" s="286">
        <f t="shared" si="1454"/>
        <v>0</v>
      </c>
      <c r="AX709" s="286">
        <f t="shared" si="1454"/>
        <v>0</v>
      </c>
      <c r="AY709" s="286">
        <f t="shared" si="1454"/>
        <v>0</v>
      </c>
      <c r="AZ709" s="286">
        <f t="shared" si="1454"/>
        <v>0</v>
      </c>
      <c r="BA709" s="286">
        <f t="shared" si="1454"/>
        <v>0</v>
      </c>
      <c r="BB709" s="150"/>
      <c r="BC709" s="287">
        <f t="shared" si="1455"/>
        <v>23674.000000000007</v>
      </c>
      <c r="BD709" s="287">
        <f t="shared" si="1455"/>
        <v>34040.199999999997</v>
      </c>
      <c r="BE709" s="333">
        <f t="shared" si="1455"/>
        <v>74926.600000000006</v>
      </c>
      <c r="BF709" s="333">
        <f t="shared" si="1455"/>
        <v>58818</v>
      </c>
      <c r="BG709" s="333">
        <f t="shared" si="1455"/>
        <v>114814</v>
      </c>
      <c r="BH709" s="333">
        <f t="shared" si="1455"/>
        <v>49200.5</v>
      </c>
      <c r="BI709" s="333">
        <f t="shared" si="1455"/>
        <v>20017</v>
      </c>
      <c r="BJ709" s="333">
        <f t="shared" si="1455"/>
        <v>129116</v>
      </c>
      <c r="BK709" s="333">
        <f t="shared" si="1455"/>
        <v>7614.2000000000007</v>
      </c>
      <c r="BL709" s="333">
        <f t="shared" si="1455"/>
        <v>6413</v>
      </c>
      <c r="BM709" s="333">
        <f t="shared" si="1455"/>
        <v>13022</v>
      </c>
      <c r="BN709" s="334">
        <f t="shared" si="1368"/>
        <v>9</v>
      </c>
      <c r="BO709" s="87">
        <f t="shared" ref="BO709" si="1470">VALUE(LEFT(C709,4)+IF($BN709&lt;4,1,0))</f>
        <v>2024</v>
      </c>
      <c r="BP709" s="87"/>
    </row>
    <row r="710" spans="1:68" s="35" customFormat="1" ht="10.5" customHeight="1" x14ac:dyDescent="0.2">
      <c r="A710" s="87" t="str">
        <f t="shared" ref="A710" si="1471">CONCATENATE(C710,G710,BN710)</f>
        <v>2024-25E4000000510</v>
      </c>
      <c r="B710" s="87" t="str">
        <f t="shared" si="1377"/>
        <v>Y59</v>
      </c>
      <c r="C710" s="87" t="str">
        <f t="shared" ref="C710" si="1472">IF(D710=D$186,LEFT(C709,4)+1&amp;"-"&amp;RIGHT(C709,2)+1,C709)</f>
        <v>2024-25</v>
      </c>
      <c r="D710" s="35" t="s">
        <v>521</v>
      </c>
      <c r="E710" s="42"/>
      <c r="F710" s="86" t="str">
        <f t="shared" si="1379"/>
        <v>Y59</v>
      </c>
      <c r="G710" s="86" t="str">
        <f t="shared" si="1379"/>
        <v>E40000005</v>
      </c>
      <c r="H710" s="87" t="str">
        <f t="shared" si="1379"/>
        <v>South East</v>
      </c>
      <c r="I710" s="292">
        <f t="shared" si="1435"/>
        <v>416</v>
      </c>
      <c r="J710" s="292">
        <f t="shared" si="1435"/>
        <v>103</v>
      </c>
      <c r="K710" s="292">
        <f t="shared" si="1435"/>
        <v>72</v>
      </c>
      <c r="L710" s="292">
        <f t="shared" si="1435"/>
        <v>38</v>
      </c>
      <c r="M710" s="292">
        <f t="shared" si="1397"/>
        <v>419</v>
      </c>
      <c r="N710" s="292">
        <f t="shared" si="1397"/>
        <v>37</v>
      </c>
      <c r="O710" s="292">
        <f t="shared" si="1397"/>
        <v>72</v>
      </c>
      <c r="P710" s="292">
        <f t="shared" si="1397"/>
        <v>21</v>
      </c>
      <c r="Q710" s="292">
        <f t="shared" si="1436"/>
        <v>0</v>
      </c>
      <c r="R710" s="292">
        <f t="shared" si="1436"/>
        <v>0</v>
      </c>
      <c r="S710" s="292">
        <f t="shared" si="1400"/>
        <v>1039</v>
      </c>
      <c r="T710" s="293">
        <f t="shared" si="1437"/>
        <v>765</v>
      </c>
      <c r="U710" s="290">
        <f t="shared" ref="U710" si="1473">BE710/T710</f>
        <v>96.726797385620912</v>
      </c>
      <c r="V710" s="290">
        <f t="shared" ref="V710" si="1474">BF710/T710</f>
        <v>83.992156862745091</v>
      </c>
      <c r="W710" s="290">
        <f t="shared" ref="W710" si="1475">BG710/T710</f>
        <v>145.21045751633986</v>
      </c>
      <c r="X710" s="289">
        <f t="shared" si="1441"/>
        <v>777</v>
      </c>
      <c r="Y710" s="290">
        <f t="shared" ref="Y710" si="1476">IFERROR(BH710/X710,"-")</f>
        <v>60.252638352638357</v>
      </c>
      <c r="Z710" s="290">
        <f t="shared" ref="Z710" si="1477">IFERROR(BI710/X710,"-")</f>
        <v>26.158944658944659</v>
      </c>
      <c r="AA710" s="290">
        <f t="shared" ref="AA710" si="1478">IFERROR(BJ710/X710,"-")</f>
        <v>156.96949806949809</v>
      </c>
      <c r="AB710" s="289">
        <f t="shared" si="1445"/>
        <v>127</v>
      </c>
      <c r="AC710" s="290">
        <f t="shared" ref="AC710" si="1479">IFERROR(BK710/AB710,"-")</f>
        <v>62.770866141732284</v>
      </c>
      <c r="AD710" s="290">
        <f t="shared" ref="AD710" si="1480">IFERROR(BL710/AB710,"-")</f>
        <v>52.7007874015748</v>
      </c>
      <c r="AE710" s="290">
        <f t="shared" ref="AE710" si="1481">IFERROR(BM710/AB710,"-")</f>
        <v>93.288188976377953</v>
      </c>
      <c r="AF710" s="287">
        <f t="shared" si="1449"/>
        <v>163</v>
      </c>
      <c r="AG710" s="288">
        <f t="shared" ref="AG710" si="1482">BC710/AI710</f>
        <v>149.29999999999976</v>
      </c>
      <c r="AH710" s="288">
        <f t="shared" ref="AH710" si="1483">BD710/AI710</f>
        <v>207.06307692307689</v>
      </c>
      <c r="AI710" s="287">
        <f t="shared" si="1452"/>
        <v>130</v>
      </c>
      <c r="AJ710" s="284">
        <f t="shared" si="1452"/>
        <v>176</v>
      </c>
      <c r="AK710" s="284">
        <f t="shared" si="1452"/>
        <v>255</v>
      </c>
      <c r="AL710" s="284">
        <f t="shared" si="1418"/>
        <v>0</v>
      </c>
      <c r="AM710" s="284">
        <f t="shared" si="1418"/>
        <v>0</v>
      </c>
      <c r="AN710" s="284">
        <f t="shared" si="1453"/>
        <v>0</v>
      </c>
      <c r="AO710" s="284">
        <f t="shared" si="1453"/>
        <v>0</v>
      </c>
      <c r="AP710" s="291">
        <f t="shared" si="1398"/>
        <v>0</v>
      </c>
      <c r="AQ710" s="291">
        <f t="shared" si="1398"/>
        <v>0</v>
      </c>
      <c r="AR710" s="292"/>
      <c r="AS710" s="292"/>
      <c r="AT710" s="292"/>
      <c r="AU710" s="292"/>
      <c r="AV710" s="286">
        <f t="shared" si="1454"/>
        <v>0</v>
      </c>
      <c r="AW710" s="286">
        <f t="shared" si="1454"/>
        <v>0</v>
      </c>
      <c r="AX710" s="286">
        <f t="shared" si="1454"/>
        <v>0</v>
      </c>
      <c r="AY710" s="286">
        <f t="shared" si="1454"/>
        <v>0</v>
      </c>
      <c r="AZ710" s="286">
        <f t="shared" si="1454"/>
        <v>0</v>
      </c>
      <c r="BA710" s="286">
        <f t="shared" si="1454"/>
        <v>0</v>
      </c>
      <c r="BB710" s="150"/>
      <c r="BC710" s="287">
        <f t="shared" si="1455"/>
        <v>19408.999999999967</v>
      </c>
      <c r="BD710" s="287">
        <f t="shared" si="1455"/>
        <v>26918.199999999997</v>
      </c>
      <c r="BE710" s="333">
        <f t="shared" si="1455"/>
        <v>73996</v>
      </c>
      <c r="BF710" s="333">
        <f t="shared" si="1455"/>
        <v>64254</v>
      </c>
      <c r="BG710" s="333">
        <f t="shared" si="1455"/>
        <v>111086</v>
      </c>
      <c r="BH710" s="333">
        <f t="shared" si="1455"/>
        <v>46816.3</v>
      </c>
      <c r="BI710" s="333">
        <f t="shared" si="1455"/>
        <v>20325.5</v>
      </c>
      <c r="BJ710" s="333">
        <f t="shared" si="1455"/>
        <v>121965.3</v>
      </c>
      <c r="BK710" s="333">
        <f t="shared" si="1455"/>
        <v>7971.9000000000005</v>
      </c>
      <c r="BL710" s="333">
        <f t="shared" si="1455"/>
        <v>6693</v>
      </c>
      <c r="BM710" s="333">
        <f t="shared" si="1455"/>
        <v>11847.6</v>
      </c>
      <c r="BN710" s="334">
        <f t="shared" si="1368"/>
        <v>10</v>
      </c>
      <c r="BO710" s="87">
        <f t="shared" ref="BO710" si="1484">VALUE(LEFT(C710,4)+IF($BN710&lt;4,1,0))</f>
        <v>2024</v>
      </c>
      <c r="BP710" s="87"/>
    </row>
    <row r="711" spans="1:68" s="35" customFormat="1" ht="10.5" customHeight="1" x14ac:dyDescent="0.2">
      <c r="A711" s="87" t="str">
        <f t="shared" ref="A711:A716" si="1485">CONCATENATE(C711,G711,BN711)</f>
        <v>2024-25E4000000511</v>
      </c>
      <c r="B711" s="87" t="str">
        <f t="shared" ref="B711:B727" si="1486">B709</f>
        <v>Y59</v>
      </c>
      <c r="C711" s="87" t="str">
        <f t="shared" ref="C711:C716" si="1487">IF(D711=D$186,LEFT(C710,4)+1&amp;"-"&amp;RIGHT(C710,2)+1,C710)</f>
        <v>2024-25</v>
      </c>
      <c r="D711" s="35" t="s">
        <v>522</v>
      </c>
      <c r="E711" s="42"/>
      <c r="F711" s="86" t="str">
        <f t="shared" ref="F711:H727" si="1488">F709</f>
        <v>Y59</v>
      </c>
      <c r="G711" s="86" t="str">
        <f t="shared" si="1488"/>
        <v>E40000005</v>
      </c>
      <c r="H711" s="87" t="str">
        <f t="shared" si="1488"/>
        <v>South East</v>
      </c>
      <c r="I711" s="292">
        <f t="shared" si="1435"/>
        <v>451</v>
      </c>
      <c r="J711" s="292">
        <f t="shared" si="1435"/>
        <v>114</v>
      </c>
      <c r="K711" s="292">
        <f t="shared" si="1435"/>
        <v>67</v>
      </c>
      <c r="L711" s="292">
        <f t="shared" si="1435"/>
        <v>34</v>
      </c>
      <c r="M711" s="292">
        <f t="shared" si="1397"/>
        <v>455</v>
      </c>
      <c r="N711" s="292">
        <f t="shared" si="1397"/>
        <v>44</v>
      </c>
      <c r="O711" s="292">
        <f t="shared" si="1397"/>
        <v>69</v>
      </c>
      <c r="P711" s="292">
        <f t="shared" si="1397"/>
        <v>22</v>
      </c>
      <c r="Q711" s="292">
        <f t="shared" si="1436"/>
        <v>153</v>
      </c>
      <c r="R711" s="292">
        <f t="shared" si="1436"/>
        <v>134</v>
      </c>
      <c r="S711" s="292">
        <f t="shared" si="1400"/>
        <v>1099</v>
      </c>
      <c r="T711" s="293">
        <f t="shared" si="1437"/>
        <v>771</v>
      </c>
      <c r="U711" s="290">
        <f t="shared" ref="U711:U716" si="1489">BE711/T711</f>
        <v>94.184435797665387</v>
      </c>
      <c r="V711" s="290">
        <f t="shared" ref="V711:V716" si="1490">BF711/T711</f>
        <v>80.964980544747078</v>
      </c>
      <c r="W711" s="290">
        <f t="shared" ref="W711:W716" si="1491">BG711/T711</f>
        <v>137.70765239948119</v>
      </c>
      <c r="X711" s="289">
        <f t="shared" si="1441"/>
        <v>845</v>
      </c>
      <c r="Y711" s="290">
        <f t="shared" ref="Y711:Y716" si="1492">IFERROR(BH711/X711,"-")</f>
        <v>66.488402366863909</v>
      </c>
      <c r="Z711" s="290">
        <f t="shared" ref="Z711:Z716" si="1493">IFERROR(BI711/X711,"-")</f>
        <v>30.649704142011835</v>
      </c>
      <c r="AA711" s="290">
        <f t="shared" ref="AA711:AA716" si="1494">IFERROR(BJ711/X711,"-")</f>
        <v>184.25751479289943</v>
      </c>
      <c r="AB711" s="289">
        <f t="shared" si="1445"/>
        <v>141</v>
      </c>
      <c r="AC711" s="290">
        <f t="shared" ref="AC711:AC716" si="1495">IFERROR(BK711/AB711,"-")</f>
        <v>56.646808510638301</v>
      </c>
      <c r="AD711" s="290">
        <f t="shared" ref="AD711:AD716" si="1496">IFERROR(BL711/AB711,"-")</f>
        <v>49.390070921985817</v>
      </c>
      <c r="AE711" s="290">
        <f t="shared" ref="AE711:AE716" si="1497">IFERROR(BM711/AB711,"-")</f>
        <v>89.163120567375884</v>
      </c>
      <c r="AF711" s="287">
        <f t="shared" si="1449"/>
        <v>186</v>
      </c>
      <c r="AG711" s="288">
        <f t="shared" ref="AG711:AG716" si="1498">BC711/AI711</f>
        <v>147.98742138364776</v>
      </c>
      <c r="AH711" s="288">
        <f t="shared" ref="AH711:AH716" si="1499">BD711/AI711</f>
        <v>210.17610062893081</v>
      </c>
      <c r="AI711" s="287">
        <f t="shared" si="1452"/>
        <v>159</v>
      </c>
      <c r="AJ711" s="284">
        <f t="shared" si="1452"/>
        <v>0</v>
      </c>
      <c r="AK711" s="284">
        <f t="shared" si="1452"/>
        <v>0</v>
      </c>
      <c r="AL711" s="284">
        <f t="shared" si="1418"/>
        <v>0</v>
      </c>
      <c r="AM711" s="284">
        <f t="shared" si="1418"/>
        <v>0</v>
      </c>
      <c r="AN711" s="284">
        <f t="shared" si="1453"/>
        <v>0</v>
      </c>
      <c r="AO711" s="284">
        <f t="shared" si="1453"/>
        <v>0</v>
      </c>
      <c r="AP711" s="291">
        <f t="shared" si="1398"/>
        <v>0</v>
      </c>
      <c r="AQ711" s="291">
        <f t="shared" si="1398"/>
        <v>0</v>
      </c>
      <c r="AR711" s="292"/>
      <c r="AS711" s="292"/>
      <c r="AT711" s="292"/>
      <c r="AU711" s="292"/>
      <c r="AV711" s="286">
        <f t="shared" si="1454"/>
        <v>0</v>
      </c>
      <c r="AW711" s="286">
        <f t="shared" si="1454"/>
        <v>0</v>
      </c>
      <c r="AX711" s="286">
        <f t="shared" si="1454"/>
        <v>0</v>
      </c>
      <c r="AY711" s="286">
        <f t="shared" si="1454"/>
        <v>0</v>
      </c>
      <c r="AZ711" s="286">
        <f t="shared" si="1454"/>
        <v>0</v>
      </c>
      <c r="BA711" s="286">
        <f t="shared" si="1454"/>
        <v>0</v>
      </c>
      <c r="BB711" s="150"/>
      <c r="BC711" s="287">
        <f t="shared" si="1455"/>
        <v>23529.999999999993</v>
      </c>
      <c r="BD711" s="287">
        <f t="shared" si="1455"/>
        <v>33418</v>
      </c>
      <c r="BE711" s="333">
        <f t="shared" si="1455"/>
        <v>72616.200000000012</v>
      </c>
      <c r="BF711" s="333">
        <f t="shared" si="1455"/>
        <v>62424</v>
      </c>
      <c r="BG711" s="333">
        <f t="shared" si="1455"/>
        <v>106172.6</v>
      </c>
      <c r="BH711" s="333">
        <f t="shared" si="1455"/>
        <v>56182.7</v>
      </c>
      <c r="BI711" s="333">
        <f t="shared" si="1455"/>
        <v>25899</v>
      </c>
      <c r="BJ711" s="333">
        <f t="shared" si="1455"/>
        <v>155697.60000000001</v>
      </c>
      <c r="BK711" s="333">
        <f t="shared" si="1455"/>
        <v>7987.2000000000007</v>
      </c>
      <c r="BL711" s="333">
        <f t="shared" si="1455"/>
        <v>6964</v>
      </c>
      <c r="BM711" s="333">
        <f t="shared" si="1455"/>
        <v>12572</v>
      </c>
      <c r="BN711" s="334">
        <f t="shared" ref="BN711:BN727" si="1500">MONTH(1&amp;$D711)</f>
        <v>11</v>
      </c>
      <c r="BO711" s="87">
        <f t="shared" ref="BO711:BO716" si="1501">VALUE(LEFT(C711,4)+IF($BN711&lt;4,1,0))</f>
        <v>2024</v>
      </c>
      <c r="BP711" s="87"/>
    </row>
    <row r="712" spans="1:68" s="35" customFormat="1" ht="10.5" customHeight="1" x14ac:dyDescent="0.2">
      <c r="A712" s="87" t="str">
        <f t="shared" si="1485"/>
        <v>2024-25E4000000512</v>
      </c>
      <c r="B712" s="87" t="str">
        <f t="shared" si="1486"/>
        <v>Y59</v>
      </c>
      <c r="C712" s="87" t="str">
        <f t="shared" si="1487"/>
        <v>2024-25</v>
      </c>
      <c r="D712" s="35" t="s">
        <v>523</v>
      </c>
      <c r="E712" s="42"/>
      <c r="F712" s="86" t="str">
        <f t="shared" si="1488"/>
        <v>Y59</v>
      </c>
      <c r="G712" s="86" t="str">
        <f t="shared" si="1488"/>
        <v>E40000005</v>
      </c>
      <c r="H712" s="87" t="str">
        <f t="shared" si="1488"/>
        <v>South East</v>
      </c>
      <c r="I712" s="292">
        <f t="shared" si="1435"/>
        <v>543</v>
      </c>
      <c r="J712" s="292">
        <f t="shared" si="1435"/>
        <v>131</v>
      </c>
      <c r="K712" s="292">
        <f t="shared" si="1435"/>
        <v>100</v>
      </c>
      <c r="L712" s="292">
        <f t="shared" si="1435"/>
        <v>46</v>
      </c>
      <c r="M712" s="292">
        <f t="shared" ref="M712:P727" si="1502">SUMIFS(M$729:M$10135, $BN$729:$BN$10135, $BN712,$BO$729:$BO$10135, $BO712, $B$729:$B$10135, $B712)</f>
        <v>544</v>
      </c>
      <c r="N712" s="292">
        <f t="shared" si="1502"/>
        <v>41</v>
      </c>
      <c r="O712" s="292">
        <f t="shared" si="1502"/>
        <v>99</v>
      </c>
      <c r="P712" s="292">
        <f t="shared" si="1502"/>
        <v>20</v>
      </c>
      <c r="Q712" s="292">
        <f t="shared" si="1436"/>
        <v>0</v>
      </c>
      <c r="R712" s="292">
        <f t="shared" si="1436"/>
        <v>0</v>
      </c>
      <c r="S712" s="292">
        <f t="shared" si="1400"/>
        <v>1302</v>
      </c>
      <c r="T712" s="293">
        <f t="shared" si="1437"/>
        <v>758</v>
      </c>
      <c r="U712" s="290">
        <f t="shared" si="1489"/>
        <v>95.408179419525055</v>
      </c>
      <c r="V712" s="290">
        <f t="shared" si="1490"/>
        <v>82.26781002638522</v>
      </c>
      <c r="W712" s="290">
        <f t="shared" si="1491"/>
        <v>141.6802110817942</v>
      </c>
      <c r="X712" s="289">
        <f t="shared" si="1441"/>
        <v>880</v>
      </c>
      <c r="Y712" s="290">
        <f t="shared" si="1492"/>
        <v>65.627954545454557</v>
      </c>
      <c r="Z712" s="290">
        <f t="shared" si="1493"/>
        <v>28.569318181818183</v>
      </c>
      <c r="AA712" s="290">
        <f t="shared" si="1494"/>
        <v>166.89772727272728</v>
      </c>
      <c r="AB712" s="289">
        <f t="shared" si="1445"/>
        <v>151</v>
      </c>
      <c r="AC712" s="290">
        <f t="shared" si="1495"/>
        <v>58.157615894039729</v>
      </c>
      <c r="AD712" s="290">
        <f t="shared" si="1496"/>
        <v>48.430463576158942</v>
      </c>
      <c r="AE712" s="290">
        <f t="shared" si="1497"/>
        <v>86.25165562913908</v>
      </c>
      <c r="AF712" s="287">
        <f t="shared" si="1449"/>
        <v>181</v>
      </c>
      <c r="AG712" s="288">
        <f t="shared" si="1498"/>
        <v>160.63157894736872</v>
      </c>
      <c r="AH712" s="288">
        <f t="shared" si="1499"/>
        <v>244.48684210526315</v>
      </c>
      <c r="AI712" s="287">
        <f t="shared" si="1452"/>
        <v>152</v>
      </c>
      <c r="AJ712" s="284">
        <f t="shared" si="1452"/>
        <v>0</v>
      </c>
      <c r="AK712" s="284">
        <f t="shared" si="1452"/>
        <v>0</v>
      </c>
      <c r="AL712" s="284">
        <f t="shared" si="1418"/>
        <v>358</v>
      </c>
      <c r="AM712" s="284">
        <f t="shared" si="1418"/>
        <v>655</v>
      </c>
      <c r="AN712" s="284">
        <f t="shared" si="1453"/>
        <v>0</v>
      </c>
      <c r="AO712" s="284">
        <f t="shared" si="1453"/>
        <v>0</v>
      </c>
      <c r="AP712" s="291">
        <f t="shared" ref="AP712:AQ727" si="1503">SUMIFS(AP$729:AP$10135, $BN$729:$BN$10135, $BN712,$BO$729:$BO$10135, $BO712, $B$729:$B$10135, $B712)</f>
        <v>0</v>
      </c>
      <c r="AQ712" s="291">
        <f t="shared" si="1503"/>
        <v>0</v>
      </c>
      <c r="AR712" s="292"/>
      <c r="AS712" s="292"/>
      <c r="AT712" s="292"/>
      <c r="AU712" s="292"/>
      <c r="AV712" s="286">
        <f t="shared" si="1454"/>
        <v>0</v>
      </c>
      <c r="AW712" s="286">
        <f t="shared" si="1454"/>
        <v>0</v>
      </c>
      <c r="AX712" s="286">
        <f t="shared" si="1454"/>
        <v>0</v>
      </c>
      <c r="AY712" s="286">
        <f t="shared" si="1454"/>
        <v>0</v>
      </c>
      <c r="AZ712" s="286">
        <f t="shared" si="1454"/>
        <v>0</v>
      </c>
      <c r="BA712" s="286">
        <f t="shared" si="1454"/>
        <v>0</v>
      </c>
      <c r="BB712" s="150"/>
      <c r="BC712" s="287">
        <f t="shared" si="1455"/>
        <v>24416.000000000047</v>
      </c>
      <c r="BD712" s="287">
        <f t="shared" si="1455"/>
        <v>37162</v>
      </c>
      <c r="BE712" s="333">
        <f t="shared" si="1455"/>
        <v>72319.399999999994</v>
      </c>
      <c r="BF712" s="333">
        <f t="shared" si="1455"/>
        <v>62359</v>
      </c>
      <c r="BG712" s="333">
        <f t="shared" si="1455"/>
        <v>107393.60000000001</v>
      </c>
      <c r="BH712" s="333">
        <f t="shared" si="1455"/>
        <v>57752.600000000006</v>
      </c>
      <c r="BI712" s="333">
        <f t="shared" si="1455"/>
        <v>25141</v>
      </c>
      <c r="BJ712" s="333">
        <f t="shared" si="1455"/>
        <v>146870</v>
      </c>
      <c r="BK712" s="333">
        <f t="shared" si="1455"/>
        <v>8781.7999999999993</v>
      </c>
      <c r="BL712" s="333">
        <f t="shared" si="1455"/>
        <v>7313</v>
      </c>
      <c r="BM712" s="333">
        <f t="shared" si="1455"/>
        <v>13024</v>
      </c>
      <c r="BN712" s="334">
        <f t="shared" si="1500"/>
        <v>12</v>
      </c>
      <c r="BO712" s="87">
        <f t="shared" si="1501"/>
        <v>2024</v>
      </c>
      <c r="BP712" s="87"/>
    </row>
    <row r="713" spans="1:68" s="35" customFormat="1" ht="10.5" customHeight="1" x14ac:dyDescent="0.2">
      <c r="A713" s="87" t="str">
        <f t="shared" si="1485"/>
        <v>2024-25E400000051</v>
      </c>
      <c r="B713" s="87" t="str">
        <f t="shared" si="1486"/>
        <v>Y59</v>
      </c>
      <c r="C713" s="87" t="str">
        <f t="shared" si="1487"/>
        <v>2024-25</v>
      </c>
      <c r="D713" s="35" t="s">
        <v>524</v>
      </c>
      <c r="E713" s="42"/>
      <c r="F713" s="86" t="str">
        <f t="shared" si="1488"/>
        <v>Y59</v>
      </c>
      <c r="G713" s="86" t="str">
        <f t="shared" si="1488"/>
        <v>E40000005</v>
      </c>
      <c r="H713" s="87" t="str">
        <f t="shared" si="1488"/>
        <v>South East</v>
      </c>
      <c r="I713" s="292">
        <f t="shared" si="1435"/>
        <v>532</v>
      </c>
      <c r="J713" s="292">
        <f t="shared" si="1435"/>
        <v>135</v>
      </c>
      <c r="K713" s="292">
        <f t="shared" si="1435"/>
        <v>65</v>
      </c>
      <c r="L713" s="292">
        <f t="shared" si="1435"/>
        <v>36</v>
      </c>
      <c r="M713" s="292">
        <f t="shared" si="1502"/>
        <v>533</v>
      </c>
      <c r="N713" s="292">
        <f t="shared" si="1502"/>
        <v>54</v>
      </c>
      <c r="O713" s="292">
        <f t="shared" si="1502"/>
        <v>64</v>
      </c>
      <c r="P713" s="292">
        <f t="shared" si="1502"/>
        <v>26</v>
      </c>
      <c r="Q713" s="292">
        <f t="shared" si="1436"/>
        <v>0</v>
      </c>
      <c r="R713" s="292">
        <f t="shared" si="1436"/>
        <v>0</v>
      </c>
      <c r="S713" s="292">
        <f t="shared" si="1400"/>
        <v>1339</v>
      </c>
      <c r="T713" s="293">
        <f t="shared" si="1437"/>
        <v>756</v>
      </c>
      <c r="U713" s="290">
        <f t="shared" si="1489"/>
        <v>88.057142857142878</v>
      </c>
      <c r="V713" s="290">
        <f t="shared" si="1490"/>
        <v>77.047619047619051</v>
      </c>
      <c r="W713" s="290">
        <f t="shared" si="1491"/>
        <v>134.97857142857143</v>
      </c>
      <c r="X713" s="289">
        <f t="shared" si="1441"/>
        <v>879</v>
      </c>
      <c r="Y713" s="290">
        <f t="shared" si="1492"/>
        <v>59.496018202502846</v>
      </c>
      <c r="Z713" s="290">
        <f t="shared" si="1493"/>
        <v>28.249146757679181</v>
      </c>
      <c r="AA713" s="290">
        <f t="shared" si="1494"/>
        <v>144.7749715585893</v>
      </c>
      <c r="AB713" s="289">
        <f t="shared" si="1445"/>
        <v>142</v>
      </c>
      <c r="AC713" s="290">
        <f t="shared" si="1495"/>
        <v>57.34788732394366</v>
      </c>
      <c r="AD713" s="290">
        <f t="shared" si="1496"/>
        <v>49.133802816901408</v>
      </c>
      <c r="AE713" s="290">
        <f t="shared" si="1497"/>
        <v>92.704225352112672</v>
      </c>
      <c r="AF713" s="287">
        <f t="shared" si="1449"/>
        <v>220</v>
      </c>
      <c r="AG713" s="288">
        <f t="shared" si="1498"/>
        <v>141.49171270718244</v>
      </c>
      <c r="AH713" s="288">
        <f t="shared" si="1499"/>
        <v>202.16685082872925</v>
      </c>
      <c r="AI713" s="287">
        <f t="shared" si="1452"/>
        <v>181</v>
      </c>
      <c r="AJ713" s="284">
        <f t="shared" si="1452"/>
        <v>225</v>
      </c>
      <c r="AK713" s="284">
        <f t="shared" si="1452"/>
        <v>278</v>
      </c>
      <c r="AL713" s="284">
        <f t="shared" si="1418"/>
        <v>0</v>
      </c>
      <c r="AM713" s="284">
        <f t="shared" si="1418"/>
        <v>0</v>
      </c>
      <c r="AN713" s="284">
        <f t="shared" si="1453"/>
        <v>0</v>
      </c>
      <c r="AO713" s="284">
        <f t="shared" si="1453"/>
        <v>0</v>
      </c>
      <c r="AP713" s="291">
        <f t="shared" si="1503"/>
        <v>0</v>
      </c>
      <c r="AQ713" s="291">
        <f t="shared" si="1503"/>
        <v>0</v>
      </c>
      <c r="AR713" s="292"/>
      <c r="AS713" s="292"/>
      <c r="AT713" s="292"/>
      <c r="AU713" s="292"/>
      <c r="AV713" s="286">
        <f t="shared" si="1454"/>
        <v>0</v>
      </c>
      <c r="AW713" s="286">
        <f t="shared" si="1454"/>
        <v>0</v>
      </c>
      <c r="AX713" s="286">
        <f t="shared" si="1454"/>
        <v>0</v>
      </c>
      <c r="AY713" s="286">
        <f t="shared" si="1454"/>
        <v>0</v>
      </c>
      <c r="AZ713" s="286">
        <f t="shared" si="1454"/>
        <v>0</v>
      </c>
      <c r="BA713" s="286">
        <f t="shared" si="1454"/>
        <v>0</v>
      </c>
      <c r="BB713" s="150"/>
      <c r="BC713" s="287">
        <f t="shared" si="1455"/>
        <v>25610.000000000022</v>
      </c>
      <c r="BD713" s="287">
        <f t="shared" si="1455"/>
        <v>36592.199999999997</v>
      </c>
      <c r="BE713" s="333">
        <f t="shared" si="1455"/>
        <v>66571.200000000012</v>
      </c>
      <c r="BF713" s="333">
        <f t="shared" si="1455"/>
        <v>58248</v>
      </c>
      <c r="BG713" s="333">
        <f t="shared" si="1455"/>
        <v>102043.8</v>
      </c>
      <c r="BH713" s="333">
        <f t="shared" si="1455"/>
        <v>52297</v>
      </c>
      <c r="BI713" s="333">
        <f t="shared" si="1455"/>
        <v>24831</v>
      </c>
      <c r="BJ713" s="333">
        <f t="shared" si="1455"/>
        <v>127257.2</v>
      </c>
      <c r="BK713" s="333">
        <f t="shared" si="1455"/>
        <v>8143.4</v>
      </c>
      <c r="BL713" s="333">
        <f t="shared" si="1455"/>
        <v>6977</v>
      </c>
      <c r="BM713" s="333">
        <f t="shared" si="1455"/>
        <v>13164</v>
      </c>
      <c r="BN713" s="334">
        <f t="shared" si="1500"/>
        <v>1</v>
      </c>
      <c r="BO713" s="87">
        <f t="shared" si="1501"/>
        <v>2025</v>
      </c>
      <c r="BP713" s="87"/>
    </row>
    <row r="714" spans="1:68" s="35" customFormat="1" ht="10.5" customHeight="1" x14ac:dyDescent="0.2">
      <c r="A714" s="87" t="str">
        <f t="shared" si="1485"/>
        <v>2024-25E400000052</v>
      </c>
      <c r="B714" s="87" t="str">
        <f t="shared" si="1486"/>
        <v>Y59</v>
      </c>
      <c r="C714" s="87" t="str">
        <f t="shared" si="1487"/>
        <v>2024-25</v>
      </c>
      <c r="D714" s="35" t="s">
        <v>525</v>
      </c>
      <c r="E714" s="42"/>
      <c r="F714" s="86" t="str">
        <f t="shared" si="1488"/>
        <v>Y59</v>
      </c>
      <c r="G714" s="86" t="str">
        <f t="shared" si="1488"/>
        <v>E40000005</v>
      </c>
      <c r="H714" s="87" t="str">
        <f t="shared" si="1488"/>
        <v>South East</v>
      </c>
      <c r="I714" s="292">
        <f t="shared" si="1435"/>
        <v>489</v>
      </c>
      <c r="J714" s="292">
        <f t="shared" si="1435"/>
        <v>134</v>
      </c>
      <c r="K714" s="292">
        <f t="shared" si="1435"/>
        <v>69</v>
      </c>
      <c r="L714" s="292">
        <f t="shared" si="1435"/>
        <v>48</v>
      </c>
      <c r="M714" s="292">
        <f t="shared" si="1502"/>
        <v>489</v>
      </c>
      <c r="N714" s="292">
        <f t="shared" si="1502"/>
        <v>52</v>
      </c>
      <c r="O714" s="292">
        <f t="shared" si="1502"/>
        <v>69</v>
      </c>
      <c r="P714" s="292">
        <f t="shared" si="1502"/>
        <v>25</v>
      </c>
      <c r="Q714" s="292">
        <f t="shared" si="1436"/>
        <v>184</v>
      </c>
      <c r="R714" s="292">
        <f t="shared" si="1436"/>
        <v>156</v>
      </c>
      <c r="S714" s="292">
        <f t="shared" si="1400"/>
        <v>1117</v>
      </c>
      <c r="T714" s="293">
        <f t="shared" si="1437"/>
        <v>672</v>
      </c>
      <c r="U714" s="290">
        <f t="shared" si="1489"/>
        <v>89.202083333333334</v>
      </c>
      <c r="V714" s="290">
        <f t="shared" si="1490"/>
        <v>78.580357142857139</v>
      </c>
      <c r="W714" s="290">
        <f t="shared" si="1491"/>
        <v>133.19017857142859</v>
      </c>
      <c r="X714" s="289">
        <f t="shared" si="1441"/>
        <v>798</v>
      </c>
      <c r="Y714" s="290">
        <f t="shared" si="1492"/>
        <v>62.982456140350877</v>
      </c>
      <c r="Z714" s="290">
        <f t="shared" si="1493"/>
        <v>25.510025062656641</v>
      </c>
      <c r="AA714" s="290">
        <f t="shared" si="1494"/>
        <v>170.72456140350877</v>
      </c>
      <c r="AB714" s="289">
        <f t="shared" si="1445"/>
        <v>139</v>
      </c>
      <c r="AC714" s="290">
        <f t="shared" si="1495"/>
        <v>55.719424460431654</v>
      </c>
      <c r="AD714" s="290">
        <f t="shared" si="1496"/>
        <v>51.633093525179859</v>
      </c>
      <c r="AE714" s="290">
        <f t="shared" si="1497"/>
        <v>88.139568345323738</v>
      </c>
      <c r="AF714" s="287">
        <f t="shared" si="1449"/>
        <v>197</v>
      </c>
      <c r="AG714" s="288">
        <f t="shared" si="1498"/>
        <v>131.38690476190484</v>
      </c>
      <c r="AH714" s="288">
        <f t="shared" si="1499"/>
        <v>173.42857142857142</v>
      </c>
      <c r="AI714" s="287">
        <f t="shared" si="1452"/>
        <v>168</v>
      </c>
      <c r="AJ714" s="284">
        <f t="shared" si="1452"/>
        <v>0</v>
      </c>
      <c r="AK714" s="284">
        <f t="shared" si="1452"/>
        <v>0</v>
      </c>
      <c r="AL714" s="284">
        <f t="shared" si="1418"/>
        <v>0</v>
      </c>
      <c r="AM714" s="284">
        <f t="shared" si="1418"/>
        <v>0</v>
      </c>
      <c r="AN714" s="284">
        <f t="shared" si="1453"/>
        <v>0</v>
      </c>
      <c r="AO714" s="284">
        <f t="shared" si="1453"/>
        <v>0</v>
      </c>
      <c r="AP714" s="291">
        <f t="shared" si="1503"/>
        <v>0</v>
      </c>
      <c r="AQ714" s="291">
        <f t="shared" si="1503"/>
        <v>0</v>
      </c>
      <c r="AR714" s="292"/>
      <c r="AS714" s="292"/>
      <c r="AT714" s="292"/>
      <c r="AU714" s="292"/>
      <c r="AV714" s="286">
        <f t="shared" si="1454"/>
        <v>0</v>
      </c>
      <c r="AW714" s="286">
        <f t="shared" si="1454"/>
        <v>0</v>
      </c>
      <c r="AX714" s="286">
        <f t="shared" si="1454"/>
        <v>0</v>
      </c>
      <c r="AY714" s="286">
        <f t="shared" si="1454"/>
        <v>0</v>
      </c>
      <c r="AZ714" s="286">
        <f t="shared" si="1454"/>
        <v>0</v>
      </c>
      <c r="BA714" s="286">
        <f t="shared" si="1454"/>
        <v>0</v>
      </c>
      <c r="BB714" s="150"/>
      <c r="BC714" s="287">
        <f t="shared" si="1455"/>
        <v>22073.000000000015</v>
      </c>
      <c r="BD714" s="287">
        <f t="shared" si="1455"/>
        <v>29136</v>
      </c>
      <c r="BE714" s="333">
        <f t="shared" si="1455"/>
        <v>59943.8</v>
      </c>
      <c r="BF714" s="333">
        <f t="shared" si="1455"/>
        <v>52806</v>
      </c>
      <c r="BG714" s="333">
        <f t="shared" si="1455"/>
        <v>89503.8</v>
      </c>
      <c r="BH714" s="333">
        <f t="shared" si="1455"/>
        <v>50260</v>
      </c>
      <c r="BI714" s="333">
        <f t="shared" si="1455"/>
        <v>20357</v>
      </c>
      <c r="BJ714" s="333">
        <f t="shared" si="1455"/>
        <v>136238.20000000001</v>
      </c>
      <c r="BK714" s="333">
        <f t="shared" si="1455"/>
        <v>7745</v>
      </c>
      <c r="BL714" s="333">
        <f t="shared" si="1455"/>
        <v>7177</v>
      </c>
      <c r="BM714" s="333">
        <f t="shared" si="1455"/>
        <v>12251.4</v>
      </c>
      <c r="BN714" s="334">
        <f t="shared" si="1500"/>
        <v>2</v>
      </c>
      <c r="BO714" s="87">
        <f t="shared" si="1501"/>
        <v>2025</v>
      </c>
      <c r="BP714" s="87"/>
    </row>
    <row r="715" spans="1:68" s="35" customFormat="1" ht="10.5" customHeight="1" x14ac:dyDescent="0.2">
      <c r="A715" s="87" t="str">
        <f t="shared" si="1485"/>
        <v>2024-25E400000053</v>
      </c>
      <c r="B715" s="87" t="str">
        <f t="shared" si="1486"/>
        <v>Y59</v>
      </c>
      <c r="C715" s="87" t="str">
        <f t="shared" si="1487"/>
        <v>2024-25</v>
      </c>
      <c r="D715" s="35" t="s">
        <v>526</v>
      </c>
      <c r="E715" s="42"/>
      <c r="F715" s="86" t="str">
        <f t="shared" si="1488"/>
        <v>Y59</v>
      </c>
      <c r="G715" s="86" t="str">
        <f t="shared" si="1488"/>
        <v>E40000005</v>
      </c>
      <c r="H715" s="87" t="str">
        <f t="shared" si="1488"/>
        <v>South East</v>
      </c>
      <c r="I715" s="292">
        <f t="shared" si="1435"/>
        <v>458</v>
      </c>
      <c r="J715" s="292">
        <f t="shared" si="1435"/>
        <v>125</v>
      </c>
      <c r="K715" s="292">
        <f t="shared" si="1435"/>
        <v>66</v>
      </c>
      <c r="L715" s="292">
        <f t="shared" si="1435"/>
        <v>34</v>
      </c>
      <c r="M715" s="292">
        <f t="shared" si="1502"/>
        <v>457</v>
      </c>
      <c r="N715" s="292">
        <f t="shared" si="1502"/>
        <v>51</v>
      </c>
      <c r="O715" s="292">
        <f t="shared" si="1502"/>
        <v>67</v>
      </c>
      <c r="P715" s="292">
        <f t="shared" si="1502"/>
        <v>21</v>
      </c>
      <c r="Q715" s="292">
        <f t="shared" si="1436"/>
        <v>0</v>
      </c>
      <c r="R715" s="292">
        <f t="shared" si="1436"/>
        <v>0</v>
      </c>
      <c r="S715" s="292">
        <f t="shared" si="1400"/>
        <v>1091</v>
      </c>
      <c r="T715" s="293">
        <f t="shared" si="1437"/>
        <v>698</v>
      </c>
      <c r="U715" s="290">
        <f t="shared" si="1489"/>
        <v>87.168624641833802</v>
      </c>
      <c r="V715" s="290">
        <f t="shared" si="1490"/>
        <v>75.783667621776502</v>
      </c>
      <c r="W715" s="290">
        <f t="shared" si="1491"/>
        <v>133.19541547277936</v>
      </c>
      <c r="X715" s="289">
        <f t="shared" si="1441"/>
        <v>815</v>
      </c>
      <c r="Y715" s="290">
        <f t="shared" si="1492"/>
        <v>58.638036809815951</v>
      </c>
      <c r="Z715" s="290">
        <f t="shared" si="1493"/>
        <v>25.46871165644172</v>
      </c>
      <c r="AA715" s="290">
        <f t="shared" si="1494"/>
        <v>138.3047852760736</v>
      </c>
      <c r="AB715" s="289">
        <f t="shared" si="1445"/>
        <v>133</v>
      </c>
      <c r="AC715" s="290">
        <f t="shared" si="1495"/>
        <v>58.724060150375941</v>
      </c>
      <c r="AD715" s="290">
        <f t="shared" si="1496"/>
        <v>48.526315789473685</v>
      </c>
      <c r="AE715" s="290">
        <f t="shared" si="1497"/>
        <v>91.159398496240613</v>
      </c>
      <c r="AF715" s="287">
        <f t="shared" si="1449"/>
        <v>193</v>
      </c>
      <c r="AG715" s="288">
        <f t="shared" si="1498"/>
        <v>138.34756097561001</v>
      </c>
      <c r="AH715" s="288">
        <f t="shared" si="1499"/>
        <v>174.91463414634146</v>
      </c>
      <c r="AI715" s="287">
        <f t="shared" si="1452"/>
        <v>164</v>
      </c>
      <c r="AJ715" s="284">
        <f t="shared" si="1452"/>
        <v>0</v>
      </c>
      <c r="AK715" s="284">
        <f t="shared" si="1452"/>
        <v>0</v>
      </c>
      <c r="AL715" s="284">
        <f t="shared" si="1418"/>
        <v>332</v>
      </c>
      <c r="AM715" s="284">
        <f t="shared" si="1418"/>
        <v>660</v>
      </c>
      <c r="AN715" s="284">
        <f t="shared" si="1453"/>
        <v>0</v>
      </c>
      <c r="AO715" s="284">
        <f t="shared" si="1453"/>
        <v>0</v>
      </c>
      <c r="AP715" s="291">
        <f t="shared" si="1503"/>
        <v>0</v>
      </c>
      <c r="AQ715" s="291">
        <f t="shared" si="1503"/>
        <v>0</v>
      </c>
      <c r="AR715" s="292"/>
      <c r="AS715" s="292"/>
      <c r="AT715" s="292"/>
      <c r="AU715" s="292"/>
      <c r="AV715" s="286">
        <f t="shared" si="1454"/>
        <v>0</v>
      </c>
      <c r="AW715" s="286">
        <f t="shared" si="1454"/>
        <v>0</v>
      </c>
      <c r="AX715" s="286">
        <f t="shared" si="1454"/>
        <v>0</v>
      </c>
      <c r="AY715" s="286">
        <f t="shared" si="1454"/>
        <v>0</v>
      </c>
      <c r="AZ715" s="286">
        <f t="shared" si="1454"/>
        <v>0</v>
      </c>
      <c r="BA715" s="286">
        <f t="shared" si="1454"/>
        <v>0</v>
      </c>
      <c r="BB715" s="150"/>
      <c r="BC715" s="287">
        <f t="shared" si="1455"/>
        <v>22689.000000000044</v>
      </c>
      <c r="BD715" s="287">
        <f t="shared" si="1455"/>
        <v>28686</v>
      </c>
      <c r="BE715" s="333">
        <f t="shared" si="1455"/>
        <v>60843.7</v>
      </c>
      <c r="BF715" s="333">
        <f t="shared" si="1455"/>
        <v>52897</v>
      </c>
      <c r="BG715" s="333">
        <f t="shared" si="1455"/>
        <v>92970.4</v>
      </c>
      <c r="BH715" s="333">
        <f t="shared" si="1455"/>
        <v>47790</v>
      </c>
      <c r="BI715" s="333">
        <f t="shared" si="1455"/>
        <v>20757</v>
      </c>
      <c r="BJ715" s="333">
        <f t="shared" si="1455"/>
        <v>112718.39999999999</v>
      </c>
      <c r="BK715" s="333">
        <f t="shared" si="1455"/>
        <v>7810.3</v>
      </c>
      <c r="BL715" s="333">
        <f t="shared" si="1455"/>
        <v>6454</v>
      </c>
      <c r="BM715" s="333">
        <f t="shared" si="1455"/>
        <v>12124.2</v>
      </c>
      <c r="BN715" s="334">
        <f t="shared" si="1500"/>
        <v>3</v>
      </c>
      <c r="BO715" s="87">
        <f t="shared" si="1501"/>
        <v>2025</v>
      </c>
      <c r="BP715" s="87"/>
    </row>
    <row r="716" spans="1:68" s="35" customFormat="1" ht="10.5" customHeight="1" x14ac:dyDescent="0.2">
      <c r="A716" s="87" t="str">
        <f t="shared" si="1485"/>
        <v>2025-26E400000054</v>
      </c>
      <c r="B716" s="87" t="str">
        <f t="shared" si="1486"/>
        <v>Y59</v>
      </c>
      <c r="C716" s="87" t="str">
        <f t="shared" si="1487"/>
        <v>2025-26</v>
      </c>
      <c r="D716" s="35" t="s">
        <v>514</v>
      </c>
      <c r="E716" s="42"/>
      <c r="F716" s="86" t="str">
        <f t="shared" si="1488"/>
        <v>Y59</v>
      </c>
      <c r="G716" s="86" t="str">
        <f t="shared" si="1488"/>
        <v>E40000005</v>
      </c>
      <c r="H716" s="87" t="str">
        <f t="shared" si="1488"/>
        <v>South East</v>
      </c>
      <c r="I716" s="292">
        <f t="shared" si="1435"/>
        <v>409</v>
      </c>
      <c r="J716" s="292">
        <f t="shared" si="1435"/>
        <v>96</v>
      </c>
      <c r="K716" s="292">
        <f t="shared" si="1435"/>
        <v>76</v>
      </c>
      <c r="L716" s="292">
        <f t="shared" si="1435"/>
        <v>29</v>
      </c>
      <c r="M716" s="292">
        <f t="shared" si="1502"/>
        <v>408</v>
      </c>
      <c r="N716" s="292">
        <f t="shared" si="1502"/>
        <v>42</v>
      </c>
      <c r="O716" s="292">
        <f t="shared" si="1502"/>
        <v>74</v>
      </c>
      <c r="P716" s="292">
        <f t="shared" si="1502"/>
        <v>15</v>
      </c>
      <c r="Q716" s="292">
        <f t="shared" si="1436"/>
        <v>0</v>
      </c>
      <c r="R716" s="292">
        <f t="shared" si="1436"/>
        <v>0</v>
      </c>
      <c r="S716" s="292">
        <f t="shared" si="1400"/>
        <v>1012</v>
      </c>
      <c r="T716" s="293">
        <f t="shared" si="1437"/>
        <v>787</v>
      </c>
      <c r="U716" s="290">
        <f t="shared" si="1489"/>
        <v>87.026302414231253</v>
      </c>
      <c r="V716" s="290">
        <f t="shared" si="1490"/>
        <v>74.168996188055914</v>
      </c>
      <c r="W716" s="290">
        <f t="shared" si="1491"/>
        <v>132.40279542566708</v>
      </c>
      <c r="X716" s="289">
        <f t="shared" si="1441"/>
        <v>827</v>
      </c>
      <c r="Y716" s="290">
        <f t="shared" si="1492"/>
        <v>54.944860943168074</v>
      </c>
      <c r="Z716" s="290">
        <f t="shared" si="1493"/>
        <v>24.085852478839179</v>
      </c>
      <c r="AA716" s="290">
        <f t="shared" si="1494"/>
        <v>128.80652962515114</v>
      </c>
      <c r="AB716" s="289">
        <f t="shared" si="1445"/>
        <v>145</v>
      </c>
      <c r="AC716" s="290">
        <f t="shared" si="1495"/>
        <v>57.6</v>
      </c>
      <c r="AD716" s="290">
        <f t="shared" si="1496"/>
        <v>49.2</v>
      </c>
      <c r="AE716" s="290">
        <f t="shared" si="1497"/>
        <v>94.56</v>
      </c>
      <c r="AF716" s="287">
        <f t="shared" si="1449"/>
        <v>213</v>
      </c>
      <c r="AG716" s="288">
        <f t="shared" si="1498"/>
        <v>141.6685393258426</v>
      </c>
      <c r="AH716" s="288">
        <f t="shared" si="1499"/>
        <v>192.18539325842696</v>
      </c>
      <c r="AI716" s="287">
        <f t="shared" si="1452"/>
        <v>178</v>
      </c>
      <c r="AJ716" s="284">
        <f t="shared" si="1452"/>
        <v>228</v>
      </c>
      <c r="AK716" s="284">
        <f t="shared" si="1452"/>
        <v>280</v>
      </c>
      <c r="AL716" s="284">
        <f t="shared" si="1418"/>
        <v>0</v>
      </c>
      <c r="AM716" s="284">
        <f t="shared" si="1418"/>
        <v>0</v>
      </c>
      <c r="AN716" s="284">
        <f t="shared" si="1453"/>
        <v>0</v>
      </c>
      <c r="AO716" s="284">
        <f t="shared" si="1453"/>
        <v>0</v>
      </c>
      <c r="AP716" s="291">
        <f t="shared" si="1503"/>
        <v>0</v>
      </c>
      <c r="AQ716" s="291">
        <f t="shared" si="1503"/>
        <v>0</v>
      </c>
      <c r="AR716" s="292"/>
      <c r="AS716" s="292"/>
      <c r="AT716" s="292"/>
      <c r="AU716" s="292"/>
      <c r="AV716" s="286">
        <f t="shared" si="1454"/>
        <v>0</v>
      </c>
      <c r="AW716" s="286">
        <f t="shared" si="1454"/>
        <v>0</v>
      </c>
      <c r="AX716" s="286">
        <f t="shared" si="1454"/>
        <v>0</v>
      </c>
      <c r="AY716" s="286">
        <f t="shared" si="1454"/>
        <v>0</v>
      </c>
      <c r="AZ716" s="286">
        <f t="shared" si="1454"/>
        <v>0</v>
      </c>
      <c r="BA716" s="286">
        <f t="shared" si="1454"/>
        <v>0</v>
      </c>
      <c r="BB716" s="150"/>
      <c r="BC716" s="287">
        <f t="shared" si="1455"/>
        <v>25216.999999999982</v>
      </c>
      <c r="BD716" s="287">
        <f t="shared" si="1455"/>
        <v>34209</v>
      </c>
      <c r="BE716" s="333">
        <f t="shared" si="1455"/>
        <v>68489.7</v>
      </c>
      <c r="BF716" s="333">
        <f t="shared" si="1455"/>
        <v>58371</v>
      </c>
      <c r="BG716" s="333">
        <f t="shared" si="1455"/>
        <v>104201</v>
      </c>
      <c r="BH716" s="333">
        <f t="shared" si="1455"/>
        <v>45439.399999999994</v>
      </c>
      <c r="BI716" s="333">
        <f t="shared" si="1455"/>
        <v>19919</v>
      </c>
      <c r="BJ716" s="333">
        <f t="shared" si="1455"/>
        <v>106523</v>
      </c>
      <c r="BK716" s="333">
        <f t="shared" si="1455"/>
        <v>8352</v>
      </c>
      <c r="BL716" s="333">
        <f t="shared" si="1455"/>
        <v>7134</v>
      </c>
      <c r="BM716" s="333">
        <f t="shared" si="1455"/>
        <v>13711.2</v>
      </c>
      <c r="BN716" s="334">
        <f t="shared" si="1500"/>
        <v>4</v>
      </c>
      <c r="BO716" s="87">
        <f t="shared" si="1501"/>
        <v>2025</v>
      </c>
      <c r="BP716" s="87"/>
    </row>
    <row r="717" spans="1:68" s="35" customFormat="1" ht="10.5" customHeight="1" x14ac:dyDescent="0.2">
      <c r="A717" s="87" t="str">
        <f t="shared" ref="A717" si="1504">CONCATENATE(C717,G717,BN717)</f>
        <v>2025-26E400000055</v>
      </c>
      <c r="B717" s="87" t="str">
        <f t="shared" si="1486"/>
        <v>Y59</v>
      </c>
      <c r="C717" s="87" t="str">
        <f t="shared" ref="C717" si="1505">IF(D717=D$186,LEFT(C716,4)+1&amp;"-"&amp;RIGHT(C716,2)+1,C716)</f>
        <v>2025-26</v>
      </c>
      <c r="D717" s="35" t="s">
        <v>516</v>
      </c>
      <c r="E717" s="42"/>
      <c r="F717" s="86" t="str">
        <f t="shared" si="1488"/>
        <v>Y59</v>
      </c>
      <c r="G717" s="86" t="str">
        <f t="shared" si="1488"/>
        <v>E40000005</v>
      </c>
      <c r="H717" s="87" t="str">
        <f t="shared" si="1488"/>
        <v>South East</v>
      </c>
      <c r="I717" s="292">
        <f t="shared" si="1435"/>
        <v>441</v>
      </c>
      <c r="J717" s="292">
        <f t="shared" si="1435"/>
        <v>130</v>
      </c>
      <c r="K717" s="292">
        <f t="shared" si="1435"/>
        <v>65</v>
      </c>
      <c r="L717" s="292">
        <f t="shared" si="1435"/>
        <v>40</v>
      </c>
      <c r="M717" s="292">
        <f t="shared" si="1502"/>
        <v>444</v>
      </c>
      <c r="N717" s="292">
        <f t="shared" si="1502"/>
        <v>52</v>
      </c>
      <c r="O717" s="292">
        <f t="shared" si="1502"/>
        <v>67</v>
      </c>
      <c r="P717" s="292">
        <f t="shared" si="1502"/>
        <v>23</v>
      </c>
      <c r="Q717" s="292">
        <f t="shared" si="1436"/>
        <v>161</v>
      </c>
      <c r="R717" s="292">
        <f t="shared" si="1436"/>
        <v>129</v>
      </c>
      <c r="S717" s="292">
        <f t="shared" si="1400"/>
        <v>1012</v>
      </c>
      <c r="T717" s="293">
        <f t="shared" si="1437"/>
        <v>851</v>
      </c>
      <c r="U717" s="290">
        <f t="shared" ref="U717" si="1506">BE717/T717</f>
        <v>89.778025851938906</v>
      </c>
      <c r="V717" s="290">
        <f t="shared" ref="V717" si="1507">BF717/T717</f>
        <v>79.454759106933025</v>
      </c>
      <c r="W717" s="290">
        <f t="shared" ref="W717" si="1508">BG717/T717</f>
        <v>134.80822561692128</v>
      </c>
      <c r="X717" s="289">
        <f t="shared" si="1441"/>
        <v>877</v>
      </c>
      <c r="Y717" s="290">
        <f t="shared" ref="Y717" si="1509">IFERROR(BH717/X717,"-")</f>
        <v>55.043329532497147</v>
      </c>
      <c r="Z717" s="290">
        <f t="shared" ref="Z717" si="1510">IFERROR(BI717/X717,"-")</f>
        <v>23.937286202964653</v>
      </c>
      <c r="AA717" s="290">
        <f t="shared" ref="AA717" si="1511">IFERROR(BJ717/X717,"-")</f>
        <v>149.10376282782212</v>
      </c>
      <c r="AB717" s="289">
        <f t="shared" si="1445"/>
        <v>148</v>
      </c>
      <c r="AC717" s="290">
        <f t="shared" ref="AC717" si="1512">IFERROR(BK717/AB717,"-")</f>
        <v>57.33445945945946</v>
      </c>
      <c r="AD717" s="290">
        <f t="shared" ref="AD717" si="1513">IFERROR(BL717/AB717,"-")</f>
        <v>46.439189189189186</v>
      </c>
      <c r="AE717" s="290">
        <f t="shared" ref="AE717" si="1514">IFERROR(BM717/AB717,"-")</f>
        <v>97.927027027027037</v>
      </c>
      <c r="AF717" s="287">
        <f t="shared" si="1449"/>
        <v>216</v>
      </c>
      <c r="AG717" s="288">
        <f t="shared" ref="AG717" si="1515">BC717/AI717</f>
        <v>147.44444444444423</v>
      </c>
      <c r="AH717" s="288">
        <f t="shared" ref="AH717" si="1516">BD717/AI717</f>
        <v>205.5622222222222</v>
      </c>
      <c r="AI717" s="287">
        <f t="shared" si="1452"/>
        <v>180</v>
      </c>
      <c r="AJ717" s="284">
        <f t="shared" si="1452"/>
        <v>0</v>
      </c>
      <c r="AK717" s="284">
        <f t="shared" si="1452"/>
        <v>0</v>
      </c>
      <c r="AL717" s="284">
        <f t="shared" si="1418"/>
        <v>0</v>
      </c>
      <c r="AM717" s="284">
        <f t="shared" si="1418"/>
        <v>0</v>
      </c>
      <c r="AN717" s="284">
        <f t="shared" si="1453"/>
        <v>0</v>
      </c>
      <c r="AO717" s="284">
        <f t="shared" si="1453"/>
        <v>0</v>
      </c>
      <c r="AP717" s="291">
        <f t="shared" si="1503"/>
        <v>0</v>
      </c>
      <c r="AQ717" s="291">
        <f t="shared" si="1503"/>
        <v>0</v>
      </c>
      <c r="AR717" s="292"/>
      <c r="AS717" s="292"/>
      <c r="AT717" s="292"/>
      <c r="AU717" s="292"/>
      <c r="AV717" s="286">
        <f t="shared" si="1454"/>
        <v>0</v>
      </c>
      <c r="AW717" s="286">
        <f t="shared" si="1454"/>
        <v>0</v>
      </c>
      <c r="AX717" s="286">
        <f t="shared" si="1454"/>
        <v>0</v>
      </c>
      <c r="AY717" s="286">
        <f t="shared" si="1454"/>
        <v>0</v>
      </c>
      <c r="AZ717" s="286">
        <f t="shared" si="1454"/>
        <v>0</v>
      </c>
      <c r="BA717" s="286">
        <f t="shared" si="1454"/>
        <v>0</v>
      </c>
      <c r="BB717" s="150"/>
      <c r="BC717" s="287">
        <f t="shared" si="1455"/>
        <v>26539.999999999964</v>
      </c>
      <c r="BD717" s="287">
        <f t="shared" si="1455"/>
        <v>37001.199999999997</v>
      </c>
      <c r="BE717" s="333">
        <f t="shared" si="1455"/>
        <v>76401.100000000006</v>
      </c>
      <c r="BF717" s="333">
        <f t="shared" si="1455"/>
        <v>67616</v>
      </c>
      <c r="BG717" s="333">
        <f t="shared" si="1455"/>
        <v>114721.8</v>
      </c>
      <c r="BH717" s="333">
        <f t="shared" si="1455"/>
        <v>48273</v>
      </c>
      <c r="BI717" s="333">
        <f t="shared" si="1455"/>
        <v>20993</v>
      </c>
      <c r="BJ717" s="333">
        <f t="shared" si="1455"/>
        <v>130764</v>
      </c>
      <c r="BK717" s="333">
        <f t="shared" si="1455"/>
        <v>8485.5</v>
      </c>
      <c r="BL717" s="333">
        <f t="shared" si="1455"/>
        <v>6873</v>
      </c>
      <c r="BM717" s="333">
        <f t="shared" si="1455"/>
        <v>14493.2</v>
      </c>
      <c r="BN717" s="334">
        <f t="shared" si="1500"/>
        <v>5</v>
      </c>
      <c r="BO717" s="87">
        <f t="shared" ref="BO717" si="1517">VALUE(LEFT(C717,4)+IF($BN717&lt;4,1,0))</f>
        <v>2025</v>
      </c>
      <c r="BP717" s="87"/>
    </row>
    <row r="718" spans="1:68" s="35" customFormat="1" ht="10.5" customHeight="1" x14ac:dyDescent="0.2">
      <c r="A718" s="87" t="str">
        <f t="shared" ref="A718" si="1518">CONCATENATE(C718,G718,BN718)</f>
        <v>2025-26E400000056</v>
      </c>
      <c r="B718" s="87" t="str">
        <f t="shared" si="1486"/>
        <v>Y59</v>
      </c>
      <c r="C718" s="87" t="str">
        <f t="shared" ref="C718" si="1519">IF(D718=D$186,LEFT(C717,4)+1&amp;"-"&amp;RIGHT(C717,2)+1,C717)</f>
        <v>2025-26</v>
      </c>
      <c r="D718" s="35" t="s">
        <v>517</v>
      </c>
      <c r="E718" s="42"/>
      <c r="F718" s="86" t="str">
        <f t="shared" si="1488"/>
        <v>Y59</v>
      </c>
      <c r="G718" s="86" t="str">
        <f t="shared" si="1488"/>
        <v>E40000005</v>
      </c>
      <c r="H718" s="87" t="str">
        <f t="shared" si="1488"/>
        <v>South East</v>
      </c>
      <c r="I718" s="292">
        <f t="shared" si="1435"/>
        <v>435</v>
      </c>
      <c r="J718" s="292">
        <f t="shared" si="1435"/>
        <v>120</v>
      </c>
      <c r="K718" s="292">
        <f t="shared" si="1435"/>
        <v>65</v>
      </c>
      <c r="L718" s="292">
        <f t="shared" si="1435"/>
        <v>35</v>
      </c>
      <c r="M718" s="292">
        <f t="shared" si="1502"/>
        <v>439</v>
      </c>
      <c r="N718" s="292">
        <f t="shared" si="1502"/>
        <v>56</v>
      </c>
      <c r="O718" s="292">
        <f t="shared" si="1502"/>
        <v>67</v>
      </c>
      <c r="P718" s="292">
        <f t="shared" si="1502"/>
        <v>24</v>
      </c>
      <c r="Q718" s="292">
        <f t="shared" si="1436"/>
        <v>0</v>
      </c>
      <c r="R718" s="292">
        <f t="shared" si="1436"/>
        <v>0</v>
      </c>
      <c r="S718" s="292">
        <f t="shared" si="1400"/>
        <v>1004</v>
      </c>
      <c r="T718" s="293">
        <f t="shared" si="1437"/>
        <v>797</v>
      </c>
      <c r="U718" s="290">
        <f t="shared" ref="U718" si="1520">BE718/T718</f>
        <v>92.049560853199495</v>
      </c>
      <c r="V718" s="290">
        <f t="shared" ref="V718" si="1521">BF718/T718</f>
        <v>79.419071518193221</v>
      </c>
      <c r="W718" s="290">
        <f t="shared" ref="W718" si="1522">BG718/T718</f>
        <v>139.92095357590966</v>
      </c>
      <c r="X718" s="289">
        <f t="shared" si="1441"/>
        <v>823</v>
      </c>
      <c r="Y718" s="290">
        <f t="shared" ref="Y718" si="1523">IFERROR(BH718/X718,"-")</f>
        <v>60.069987849331703</v>
      </c>
      <c r="Z718" s="290">
        <f t="shared" ref="Z718" si="1524">IFERROR(BI718/X718,"-")</f>
        <v>24.929526123936817</v>
      </c>
      <c r="AA718" s="290">
        <f t="shared" ref="AA718" si="1525">IFERROR(BJ718/X718,"-")</f>
        <v>154.4052247873633</v>
      </c>
      <c r="AB718" s="289">
        <f t="shared" si="1445"/>
        <v>156</v>
      </c>
      <c r="AC718" s="290">
        <f t="shared" ref="AC718" si="1526">IFERROR(BK718/AB718,"-")</f>
        <v>56.185256410256407</v>
      </c>
      <c r="AD718" s="290">
        <f t="shared" ref="AD718" si="1527">IFERROR(BL718/AB718,"-")</f>
        <v>45.179487179487182</v>
      </c>
      <c r="AE718" s="290">
        <f t="shared" ref="AE718" si="1528">IFERROR(BM718/AB718,"-")</f>
        <v>103.6474358974359</v>
      </c>
      <c r="AF718" s="287">
        <f t="shared" si="1449"/>
        <v>188</v>
      </c>
      <c r="AG718" s="288">
        <f t="shared" ref="AG718" si="1529">BC718/AI718</f>
        <v>146.84353741496605</v>
      </c>
      <c r="AH718" s="288">
        <f t="shared" ref="AH718" si="1530">BD718/AI718</f>
        <v>193.621768707483</v>
      </c>
      <c r="AI718" s="287">
        <f t="shared" si="1452"/>
        <v>147</v>
      </c>
      <c r="AJ718" s="284">
        <f t="shared" si="1452"/>
        <v>0</v>
      </c>
      <c r="AK718" s="284">
        <f t="shared" si="1452"/>
        <v>0</v>
      </c>
      <c r="AL718" s="284">
        <f t="shared" si="1418"/>
        <v>347</v>
      </c>
      <c r="AM718" s="284">
        <f t="shared" si="1418"/>
        <v>662</v>
      </c>
      <c r="AN718" s="284">
        <f t="shared" si="1453"/>
        <v>0</v>
      </c>
      <c r="AO718" s="284">
        <f t="shared" si="1453"/>
        <v>0</v>
      </c>
      <c r="AP718" s="291">
        <f t="shared" si="1503"/>
        <v>0</v>
      </c>
      <c r="AQ718" s="291">
        <f t="shared" si="1503"/>
        <v>0</v>
      </c>
      <c r="AR718" s="292"/>
      <c r="AS718" s="292"/>
      <c r="AT718" s="292"/>
      <c r="AU718" s="292"/>
      <c r="AV718" s="286">
        <f t="shared" ref="AV718:BA727" si="1531">SUMIFS(AV$729:AV$10135, $BN$729:$BN$10135, $BN718,$BO$729:$BO$10135, $BO718, $B$729:$B$10135, $B718)</f>
        <v>0</v>
      </c>
      <c r="AW718" s="286">
        <f t="shared" si="1531"/>
        <v>0</v>
      </c>
      <c r="AX718" s="286">
        <f t="shared" si="1531"/>
        <v>0</v>
      </c>
      <c r="AY718" s="286">
        <f t="shared" si="1531"/>
        <v>0</v>
      </c>
      <c r="AZ718" s="286">
        <f t="shared" si="1531"/>
        <v>0</v>
      </c>
      <c r="BA718" s="286">
        <f t="shared" si="1531"/>
        <v>0</v>
      </c>
      <c r="BB718" s="150"/>
      <c r="BC718" s="287">
        <f t="shared" ref="BC718:BM727" si="1532">SUMIFS(BC$729:BC$10135, $BN$729:$BN$10135, $BN718,$BO$729:$BO$10135, $BO718, $B$729:$B$10135, $B718)</f>
        <v>21586.000000000011</v>
      </c>
      <c r="BD718" s="287">
        <f t="shared" si="1532"/>
        <v>28462.400000000001</v>
      </c>
      <c r="BE718" s="333">
        <f t="shared" si="1532"/>
        <v>73363.5</v>
      </c>
      <c r="BF718" s="333">
        <f t="shared" si="1532"/>
        <v>63297</v>
      </c>
      <c r="BG718" s="333">
        <f t="shared" si="1532"/>
        <v>111517</v>
      </c>
      <c r="BH718" s="333">
        <f t="shared" si="1532"/>
        <v>49437.599999999991</v>
      </c>
      <c r="BI718" s="333">
        <f t="shared" si="1532"/>
        <v>20517</v>
      </c>
      <c r="BJ718" s="333">
        <f t="shared" si="1532"/>
        <v>127075.5</v>
      </c>
      <c r="BK718" s="333">
        <f t="shared" si="1532"/>
        <v>8764.9</v>
      </c>
      <c r="BL718" s="333">
        <f t="shared" si="1532"/>
        <v>7048</v>
      </c>
      <c r="BM718" s="333">
        <f t="shared" si="1532"/>
        <v>16169</v>
      </c>
      <c r="BN718" s="334">
        <f t="shared" si="1500"/>
        <v>6</v>
      </c>
      <c r="BO718" s="87">
        <f t="shared" ref="BO718" si="1533">VALUE(LEFT(C718,4)+IF($BN718&lt;4,1,0))</f>
        <v>2025</v>
      </c>
      <c r="BP718" s="87"/>
    </row>
    <row r="719" spans="1:68" s="35" customFormat="1" ht="10.5" customHeight="1" x14ac:dyDescent="0.2">
      <c r="A719" s="87" t="str">
        <f t="shared" ref="A719" si="1534">CONCATENATE(C719,G719,BN719)</f>
        <v>2025-26E400000057</v>
      </c>
      <c r="B719" s="87" t="str">
        <f t="shared" si="1486"/>
        <v>Y59</v>
      </c>
      <c r="C719" s="87" t="str">
        <f t="shared" ref="C719" si="1535">IF(D719=D$186,LEFT(C718,4)+1&amp;"-"&amp;RIGHT(C718,2)+1,C718)</f>
        <v>2025-26</v>
      </c>
      <c r="D719" s="35" t="s">
        <v>518</v>
      </c>
      <c r="E719" s="42"/>
      <c r="F719" s="86" t="str">
        <f t="shared" si="1488"/>
        <v>Y59</v>
      </c>
      <c r="G719" s="86" t="str">
        <f t="shared" si="1488"/>
        <v>E40000005</v>
      </c>
      <c r="H719" s="87" t="str">
        <f t="shared" si="1488"/>
        <v>South East</v>
      </c>
      <c r="I719" s="292">
        <f t="shared" si="1435"/>
        <v>424</v>
      </c>
      <c r="J719" s="292">
        <f t="shared" si="1435"/>
        <v>126</v>
      </c>
      <c r="K719" s="292">
        <f t="shared" si="1435"/>
        <v>84</v>
      </c>
      <c r="L719" s="292">
        <f t="shared" si="1435"/>
        <v>35</v>
      </c>
      <c r="M719" s="292">
        <f t="shared" si="1502"/>
        <v>424</v>
      </c>
      <c r="N719" s="292">
        <f t="shared" si="1502"/>
        <v>50</v>
      </c>
      <c r="O719" s="292">
        <f t="shared" si="1502"/>
        <v>83</v>
      </c>
      <c r="P719" s="292">
        <f t="shared" si="1502"/>
        <v>24</v>
      </c>
      <c r="Q719" s="292">
        <f t="shared" si="1436"/>
        <v>0</v>
      </c>
      <c r="R719" s="292">
        <f t="shared" si="1436"/>
        <v>0</v>
      </c>
      <c r="S719" s="292">
        <f t="shared" si="1400"/>
        <v>981</v>
      </c>
      <c r="T719" s="293">
        <f t="shared" si="1437"/>
        <v>823</v>
      </c>
      <c r="U719" s="290">
        <f t="shared" ref="U719" si="1536">BE719/T719</f>
        <v>92.664034021871203</v>
      </c>
      <c r="V719" s="290">
        <f t="shared" ref="V719" si="1537">BF719/T719</f>
        <v>82.922235722964757</v>
      </c>
      <c r="W719" s="290">
        <f t="shared" ref="W719" si="1538">BG719/T719</f>
        <v>136.03013365735114</v>
      </c>
      <c r="X719" s="289">
        <f t="shared" si="1441"/>
        <v>857</v>
      </c>
      <c r="Y719" s="290">
        <f t="shared" ref="Y719" si="1539">IFERROR(BH719/X719,"-")</f>
        <v>55.031505250875149</v>
      </c>
      <c r="Z719" s="290">
        <f t="shared" ref="Z719" si="1540">IFERROR(BI719/X719,"-")</f>
        <v>24.910151691948659</v>
      </c>
      <c r="AA719" s="290">
        <f t="shared" ref="AA719" si="1541">IFERROR(BJ719/X719,"-")</f>
        <v>123.73290548424738</v>
      </c>
      <c r="AB719" s="289">
        <f t="shared" si="1445"/>
        <v>154</v>
      </c>
      <c r="AC719" s="290">
        <f t="shared" ref="AC719" si="1542">IFERROR(BK719/AB719,"-")</f>
        <v>53.229870129870136</v>
      </c>
      <c r="AD719" s="290">
        <f t="shared" ref="AD719" si="1543">IFERROR(BL719/AB719,"-")</f>
        <v>45.18181818181818</v>
      </c>
      <c r="AE719" s="290">
        <f t="shared" ref="AE719" si="1544">IFERROR(BM719/AB719,"-")</f>
        <v>93.525974025974023</v>
      </c>
      <c r="AF719" s="287">
        <f t="shared" si="1449"/>
        <v>169</v>
      </c>
      <c r="AG719" s="288">
        <f t="shared" ref="AG719" si="1545">BC719/AI719</f>
        <v>142.4093959731544</v>
      </c>
      <c r="AH719" s="288">
        <f t="shared" ref="AH719" si="1546">BD719/AI719</f>
        <v>196.14093959731542</v>
      </c>
      <c r="AI719" s="287">
        <f t="shared" si="1452"/>
        <v>149</v>
      </c>
      <c r="AJ719" s="284">
        <f t="shared" si="1452"/>
        <v>177</v>
      </c>
      <c r="AK719" s="284">
        <f t="shared" si="1452"/>
        <v>202</v>
      </c>
      <c r="AL719" s="284">
        <f t="shared" si="1418"/>
        <v>0</v>
      </c>
      <c r="AM719" s="284">
        <f t="shared" si="1418"/>
        <v>0</v>
      </c>
      <c r="AN719" s="284">
        <f t="shared" si="1453"/>
        <v>0</v>
      </c>
      <c r="AO719" s="284">
        <f t="shared" si="1453"/>
        <v>0</v>
      </c>
      <c r="AP719" s="291">
        <f t="shared" si="1503"/>
        <v>0</v>
      </c>
      <c r="AQ719" s="291">
        <f t="shared" si="1503"/>
        <v>0</v>
      </c>
      <c r="AR719" s="292"/>
      <c r="AS719" s="292"/>
      <c r="AT719" s="292"/>
      <c r="AU719" s="292"/>
      <c r="AV719" s="286">
        <f t="shared" si="1531"/>
        <v>0</v>
      </c>
      <c r="AW719" s="286">
        <f t="shared" si="1531"/>
        <v>0</v>
      </c>
      <c r="AX719" s="286">
        <f t="shared" si="1531"/>
        <v>0</v>
      </c>
      <c r="AY719" s="286">
        <f t="shared" si="1531"/>
        <v>0</v>
      </c>
      <c r="AZ719" s="286">
        <f t="shared" si="1531"/>
        <v>0</v>
      </c>
      <c r="BA719" s="286">
        <f t="shared" si="1531"/>
        <v>0</v>
      </c>
      <c r="BB719" s="150"/>
      <c r="BC719" s="287">
        <f t="shared" si="1532"/>
        <v>21219.000000000007</v>
      </c>
      <c r="BD719" s="287">
        <f t="shared" si="1532"/>
        <v>29225</v>
      </c>
      <c r="BE719" s="333">
        <f t="shared" si="1532"/>
        <v>76262.5</v>
      </c>
      <c r="BF719" s="333">
        <f t="shared" si="1532"/>
        <v>68245</v>
      </c>
      <c r="BG719" s="333">
        <f t="shared" si="1532"/>
        <v>111952.79999999999</v>
      </c>
      <c r="BH719" s="333">
        <f t="shared" si="1532"/>
        <v>47162</v>
      </c>
      <c r="BI719" s="333">
        <f t="shared" si="1532"/>
        <v>21348</v>
      </c>
      <c r="BJ719" s="333">
        <f t="shared" si="1532"/>
        <v>106039.1</v>
      </c>
      <c r="BK719" s="333">
        <f t="shared" si="1532"/>
        <v>8197.4000000000015</v>
      </c>
      <c r="BL719" s="333">
        <f t="shared" si="1532"/>
        <v>6958</v>
      </c>
      <c r="BM719" s="333">
        <f t="shared" si="1532"/>
        <v>14403</v>
      </c>
      <c r="BN719" s="334">
        <f t="shared" si="1500"/>
        <v>7</v>
      </c>
      <c r="BO719" s="87">
        <f t="shared" ref="BO719" si="1547">VALUE(LEFT(C719,4)+IF($BN719&lt;4,1,0))</f>
        <v>2025</v>
      </c>
      <c r="BP719" s="87"/>
    </row>
    <row r="720" spans="1:68" s="35" customFormat="1" ht="10.5" customHeight="1" x14ac:dyDescent="0.2">
      <c r="A720" s="87" t="str">
        <f t="shared" ref="A720" si="1548">CONCATENATE(C720,G720,BN720)</f>
        <v>2025-26E400000058</v>
      </c>
      <c r="B720" s="87" t="str">
        <f t="shared" si="1486"/>
        <v>Y59</v>
      </c>
      <c r="C720" s="87" t="str">
        <f t="shared" ref="C720" si="1549">IF(D720=D$186,LEFT(C719,4)+1&amp;"-"&amp;RIGHT(C719,2)+1,C719)</f>
        <v>2025-26</v>
      </c>
      <c r="D720" s="35" t="s">
        <v>519</v>
      </c>
      <c r="E720" s="42"/>
      <c r="F720" s="86" t="str">
        <f t="shared" si="1488"/>
        <v>Y59</v>
      </c>
      <c r="G720" s="86" t="str">
        <f t="shared" si="1488"/>
        <v>E40000005</v>
      </c>
      <c r="H720" s="87" t="str">
        <f t="shared" si="1488"/>
        <v>South East</v>
      </c>
      <c r="I720" s="292">
        <f t="shared" si="1435"/>
        <v>387</v>
      </c>
      <c r="J720" s="292">
        <f t="shared" si="1435"/>
        <v>107</v>
      </c>
      <c r="K720" s="292">
        <f t="shared" si="1435"/>
        <v>55</v>
      </c>
      <c r="L720" s="292">
        <f t="shared" si="1435"/>
        <v>32</v>
      </c>
      <c r="M720" s="292">
        <f t="shared" si="1502"/>
        <v>383</v>
      </c>
      <c r="N720" s="292">
        <f t="shared" si="1502"/>
        <v>49</v>
      </c>
      <c r="O720" s="292">
        <f t="shared" si="1502"/>
        <v>53</v>
      </c>
      <c r="P720" s="292">
        <f t="shared" si="1502"/>
        <v>19</v>
      </c>
      <c r="Q720" s="292">
        <f t="shared" si="1436"/>
        <v>146</v>
      </c>
      <c r="R720" s="292">
        <f t="shared" si="1436"/>
        <v>119</v>
      </c>
      <c r="S720" s="292">
        <f t="shared" si="1400"/>
        <v>927</v>
      </c>
      <c r="T720" s="293">
        <f t="shared" si="1437"/>
        <v>773</v>
      </c>
      <c r="U720" s="290">
        <f t="shared" ref="U720" si="1550">BE720/T720</f>
        <v>87.585769728331186</v>
      </c>
      <c r="V720" s="290">
        <f t="shared" ref="V720" si="1551">BF720/T720</f>
        <v>76.073738680465723</v>
      </c>
      <c r="W720" s="290">
        <f t="shared" ref="W720" si="1552">BG720/T720</f>
        <v>131.43699870633895</v>
      </c>
      <c r="X720" s="289">
        <f t="shared" si="1441"/>
        <v>815</v>
      </c>
      <c r="Y720" s="290">
        <f t="shared" ref="Y720" si="1553">IFERROR(BH720/X720,"-")</f>
        <v>58.822944785276071</v>
      </c>
      <c r="Z720" s="290">
        <f t="shared" ref="Z720" si="1554">IFERROR(BI720/X720,"-")</f>
        <v>24.044171779141106</v>
      </c>
      <c r="AA720" s="290">
        <f t="shared" ref="AA720" si="1555">IFERROR(BJ720/X720,"-")</f>
        <v>156.55803680981595</v>
      </c>
      <c r="AB720" s="289">
        <f t="shared" si="1445"/>
        <v>152</v>
      </c>
      <c r="AC720" s="290">
        <f t="shared" ref="AC720" si="1556">IFERROR(BK720/AB720,"-")</f>
        <v>63.703947368421055</v>
      </c>
      <c r="AD720" s="290">
        <f t="shared" ref="AD720" si="1557">IFERROR(BL720/AB720,"-")</f>
        <v>47.671052631578945</v>
      </c>
      <c r="AE720" s="290">
        <f t="shared" ref="AE720" si="1558">IFERROR(BM720/AB720,"-")</f>
        <v>113.34210526315789</v>
      </c>
      <c r="AF720" s="287">
        <f t="shared" si="1449"/>
        <v>176</v>
      </c>
      <c r="AG720" s="288">
        <f t="shared" ref="AG720" si="1559">BC720/AI720</f>
        <v>139.68666666666675</v>
      </c>
      <c r="AH720" s="288">
        <f t="shared" ref="AH720" si="1560">BD720/AI720</f>
        <v>194.72800000000001</v>
      </c>
      <c r="AI720" s="287">
        <f t="shared" si="1452"/>
        <v>150</v>
      </c>
      <c r="AJ720" s="284">
        <f t="shared" si="1452"/>
        <v>0</v>
      </c>
      <c r="AK720" s="284">
        <f t="shared" si="1452"/>
        <v>0</v>
      </c>
      <c r="AL720" s="284">
        <f t="shared" si="1418"/>
        <v>0</v>
      </c>
      <c r="AM720" s="284">
        <f t="shared" si="1418"/>
        <v>0</v>
      </c>
      <c r="AN720" s="284">
        <f t="shared" si="1453"/>
        <v>0</v>
      </c>
      <c r="AO720" s="284">
        <f t="shared" si="1453"/>
        <v>0</v>
      </c>
      <c r="AP720" s="291">
        <f t="shared" si="1503"/>
        <v>0</v>
      </c>
      <c r="AQ720" s="291">
        <f t="shared" si="1503"/>
        <v>0</v>
      </c>
      <c r="AR720" s="292"/>
      <c r="AS720" s="292"/>
      <c r="AT720" s="292"/>
      <c r="AU720" s="292"/>
      <c r="AV720" s="286">
        <f t="shared" si="1531"/>
        <v>0</v>
      </c>
      <c r="AW720" s="286">
        <f t="shared" si="1531"/>
        <v>0</v>
      </c>
      <c r="AX720" s="286">
        <f t="shared" si="1531"/>
        <v>0</v>
      </c>
      <c r="AY720" s="286">
        <f t="shared" si="1531"/>
        <v>0</v>
      </c>
      <c r="AZ720" s="286">
        <f t="shared" si="1531"/>
        <v>0</v>
      </c>
      <c r="BA720" s="286">
        <f t="shared" si="1531"/>
        <v>0</v>
      </c>
      <c r="BB720" s="150"/>
      <c r="BC720" s="287">
        <f t="shared" si="1532"/>
        <v>20953.000000000015</v>
      </c>
      <c r="BD720" s="287">
        <f t="shared" si="1532"/>
        <v>29209.200000000001</v>
      </c>
      <c r="BE720" s="333">
        <f t="shared" si="1532"/>
        <v>67703.8</v>
      </c>
      <c r="BF720" s="333">
        <f t="shared" si="1532"/>
        <v>58805</v>
      </c>
      <c r="BG720" s="333">
        <f t="shared" si="1532"/>
        <v>101600.8</v>
      </c>
      <c r="BH720" s="333">
        <f t="shared" si="1532"/>
        <v>47940.7</v>
      </c>
      <c r="BI720" s="333">
        <f t="shared" si="1532"/>
        <v>19596</v>
      </c>
      <c r="BJ720" s="333">
        <f t="shared" si="1532"/>
        <v>127594.79999999999</v>
      </c>
      <c r="BK720" s="333">
        <f t="shared" si="1532"/>
        <v>9683</v>
      </c>
      <c r="BL720" s="333">
        <f t="shared" si="1532"/>
        <v>7246</v>
      </c>
      <c r="BM720" s="333">
        <f t="shared" si="1532"/>
        <v>17228</v>
      </c>
      <c r="BN720" s="334">
        <f t="shared" si="1500"/>
        <v>8</v>
      </c>
      <c r="BO720" s="87">
        <f t="shared" ref="BO720" si="1561">VALUE(LEFT(C720,4)+IF($BN720&lt;4,1,0))</f>
        <v>2025</v>
      </c>
      <c r="BP720" s="87"/>
    </row>
    <row r="721" spans="1:69" s="35" customFormat="1" ht="10.5" customHeight="1" x14ac:dyDescent="0.2">
      <c r="A721" s="87" t="str">
        <f t="shared" ref="A721" si="1562">CONCATENATE(C721,G721,BN721)</f>
        <v>2025-26E400000059</v>
      </c>
      <c r="B721" s="87" t="str">
        <f t="shared" si="1486"/>
        <v>Y59</v>
      </c>
      <c r="C721" s="87" t="str">
        <f t="shared" ref="C721" si="1563">IF(D721=D$186,LEFT(C720,4)+1&amp;"-"&amp;RIGHT(C720,2)+1,C720)</f>
        <v>2025-26</v>
      </c>
      <c r="D721" s="35" t="s">
        <v>520</v>
      </c>
      <c r="E721" s="42"/>
      <c r="F721" s="86" t="str">
        <f t="shared" si="1488"/>
        <v>Y59</v>
      </c>
      <c r="G721" s="86" t="str">
        <f t="shared" si="1488"/>
        <v>E40000005</v>
      </c>
      <c r="H721" s="87" t="str">
        <f t="shared" si="1488"/>
        <v>South East</v>
      </c>
      <c r="I721" s="292">
        <f t="shared" si="1435"/>
        <v>439</v>
      </c>
      <c r="J721" s="292">
        <f t="shared" si="1435"/>
        <v>124</v>
      </c>
      <c r="K721" s="292">
        <f t="shared" si="1435"/>
        <v>82</v>
      </c>
      <c r="L721" s="292">
        <f t="shared" si="1435"/>
        <v>41</v>
      </c>
      <c r="M721" s="292">
        <f t="shared" si="1502"/>
        <v>439</v>
      </c>
      <c r="N721" s="292">
        <f t="shared" si="1502"/>
        <v>36</v>
      </c>
      <c r="O721" s="292">
        <f t="shared" si="1502"/>
        <v>82</v>
      </c>
      <c r="P721" s="292">
        <f t="shared" si="1502"/>
        <v>26</v>
      </c>
      <c r="Q721" s="292">
        <f t="shared" si="1436"/>
        <v>0</v>
      </c>
      <c r="R721" s="292">
        <f t="shared" si="1436"/>
        <v>0</v>
      </c>
      <c r="S721" s="292">
        <f t="shared" si="1400"/>
        <v>957</v>
      </c>
      <c r="T721" s="293">
        <f t="shared" si="1437"/>
        <v>798</v>
      </c>
      <c r="U721" s="290">
        <f t="shared" ref="U721" si="1564">BE721/T721</f>
        <v>93.65676691729324</v>
      </c>
      <c r="V721" s="290">
        <f t="shared" ref="V721" si="1565">BF721/T721</f>
        <v>80.781954887218049</v>
      </c>
      <c r="W721" s="290">
        <f t="shared" ref="W721" si="1566">BG721/T721</f>
        <v>140.23308270676691</v>
      </c>
      <c r="X721" s="289">
        <f t="shared" si="1441"/>
        <v>769</v>
      </c>
      <c r="Y721" s="290">
        <f t="shared" ref="Y721" si="1567">IFERROR(BH721/X721,"-")</f>
        <v>59.901560468140445</v>
      </c>
      <c r="Z721" s="290">
        <f t="shared" ref="Z721" si="1568">IFERROR(BI721/X721,"-")</f>
        <v>24.110533159947984</v>
      </c>
      <c r="AA721" s="290">
        <f t="shared" ref="AA721" si="1569">IFERROR(BJ721/X721,"-")</f>
        <v>153.10416124837451</v>
      </c>
      <c r="AB721" s="289">
        <f t="shared" si="1445"/>
        <v>111</v>
      </c>
      <c r="AC721" s="290">
        <f t="shared" ref="AC721" si="1570">IFERROR(BK721/AB721,"-")</f>
        <v>54.814414414414408</v>
      </c>
      <c r="AD721" s="290">
        <f t="shared" ref="AD721" si="1571">IFERROR(BL721/AB721,"-")</f>
        <v>45.045045045045043</v>
      </c>
      <c r="AE721" s="290">
        <f t="shared" ref="AE721" si="1572">IFERROR(BM721/AB721,"-")</f>
        <v>91.663063063063063</v>
      </c>
      <c r="AF721" s="287">
        <f t="shared" si="1449"/>
        <v>194</v>
      </c>
      <c r="AG721" s="288">
        <f t="shared" ref="AG721" si="1573">BC721/AI721</f>
        <v>147.32298136645963</v>
      </c>
      <c r="AH721" s="288">
        <f t="shared" ref="AH721" si="1574">BD721/AI721</f>
        <v>211.03105590062111</v>
      </c>
      <c r="AI721" s="287">
        <f t="shared" si="1452"/>
        <v>161</v>
      </c>
      <c r="AJ721" s="284">
        <f t="shared" si="1452"/>
        <v>0</v>
      </c>
      <c r="AK721" s="284">
        <f t="shared" si="1452"/>
        <v>0</v>
      </c>
      <c r="AL721" s="284">
        <f t="shared" si="1418"/>
        <v>356</v>
      </c>
      <c r="AM721" s="284">
        <f t="shared" si="1418"/>
        <v>673</v>
      </c>
      <c r="AN721" s="284">
        <f t="shared" si="1453"/>
        <v>0</v>
      </c>
      <c r="AO721" s="284">
        <f t="shared" si="1453"/>
        <v>0</v>
      </c>
      <c r="AP721" s="291">
        <f t="shared" si="1503"/>
        <v>0</v>
      </c>
      <c r="AQ721" s="291">
        <f t="shared" si="1503"/>
        <v>0</v>
      </c>
      <c r="AR721" s="292"/>
      <c r="AS721" s="292"/>
      <c r="AT721" s="292"/>
      <c r="AU721" s="292"/>
      <c r="AV721" s="286">
        <f t="shared" si="1531"/>
        <v>0</v>
      </c>
      <c r="AW721" s="286">
        <f t="shared" si="1531"/>
        <v>0</v>
      </c>
      <c r="AX721" s="286">
        <f t="shared" si="1531"/>
        <v>0</v>
      </c>
      <c r="AY721" s="286">
        <f t="shared" si="1531"/>
        <v>0</v>
      </c>
      <c r="AZ721" s="286">
        <f t="shared" si="1531"/>
        <v>0</v>
      </c>
      <c r="BA721" s="286">
        <f t="shared" si="1531"/>
        <v>0</v>
      </c>
      <c r="BB721" s="150"/>
      <c r="BC721" s="287">
        <f t="shared" si="1532"/>
        <v>23719</v>
      </c>
      <c r="BD721" s="287">
        <f t="shared" si="1532"/>
        <v>33976</v>
      </c>
      <c r="BE721" s="333">
        <f t="shared" si="1532"/>
        <v>74738.100000000006</v>
      </c>
      <c r="BF721" s="333">
        <f t="shared" si="1532"/>
        <v>64464</v>
      </c>
      <c r="BG721" s="333">
        <f t="shared" si="1532"/>
        <v>111906</v>
      </c>
      <c r="BH721" s="333">
        <f t="shared" si="1532"/>
        <v>46064.3</v>
      </c>
      <c r="BI721" s="333">
        <f t="shared" si="1532"/>
        <v>18541</v>
      </c>
      <c r="BJ721" s="333">
        <f t="shared" si="1532"/>
        <v>117737.1</v>
      </c>
      <c r="BK721" s="333">
        <f t="shared" si="1532"/>
        <v>6084.4</v>
      </c>
      <c r="BL721" s="333">
        <f t="shared" si="1532"/>
        <v>5000</v>
      </c>
      <c r="BM721" s="333">
        <f t="shared" si="1532"/>
        <v>10174.6</v>
      </c>
      <c r="BN721" s="334">
        <f t="shared" si="1500"/>
        <v>9</v>
      </c>
      <c r="BO721" s="87">
        <f t="shared" ref="BO721" si="1575">VALUE(LEFT(C721,4)+IF($BN721&lt;4,1,0))</f>
        <v>2025</v>
      </c>
      <c r="BP721" s="87"/>
    </row>
    <row r="722" spans="1:69" s="35" customFormat="1" ht="10.5" customHeight="1" x14ac:dyDescent="0.2">
      <c r="A722" s="87" t="str">
        <f t="shared" ref="A722" si="1576">CONCATENATE(C722,G722,BN722)</f>
        <v>2025-26E4000000510</v>
      </c>
      <c r="B722" s="87" t="str">
        <f t="shared" si="1486"/>
        <v>Y59</v>
      </c>
      <c r="C722" s="87" t="str">
        <f t="shared" ref="C722" si="1577">IF(D722=D$186,LEFT(C721,4)+1&amp;"-"&amp;RIGHT(C721,2)+1,C721)</f>
        <v>2025-26</v>
      </c>
      <c r="D722" s="35" t="s">
        <v>521</v>
      </c>
      <c r="E722" s="42"/>
      <c r="F722" s="86" t="str">
        <f t="shared" si="1488"/>
        <v>Y59</v>
      </c>
      <c r="G722" s="86" t="str">
        <f t="shared" si="1488"/>
        <v>E40000005</v>
      </c>
      <c r="H722" s="87" t="str">
        <f t="shared" si="1488"/>
        <v>South East</v>
      </c>
      <c r="I722" s="292">
        <f t="shared" si="1435"/>
        <v>433</v>
      </c>
      <c r="J722" s="292">
        <f t="shared" si="1435"/>
        <v>115</v>
      </c>
      <c r="K722" s="292">
        <f t="shared" si="1435"/>
        <v>58</v>
      </c>
      <c r="L722" s="292">
        <f t="shared" si="1435"/>
        <v>33</v>
      </c>
      <c r="M722" s="292">
        <f t="shared" si="1502"/>
        <v>425</v>
      </c>
      <c r="N722" s="292">
        <f t="shared" si="1502"/>
        <v>40</v>
      </c>
      <c r="O722" s="292">
        <f t="shared" si="1502"/>
        <v>58</v>
      </c>
      <c r="P722" s="292">
        <f t="shared" si="1502"/>
        <v>15</v>
      </c>
      <c r="Q722" s="292">
        <f t="shared" si="1436"/>
        <v>0</v>
      </c>
      <c r="R722" s="292">
        <f t="shared" si="1436"/>
        <v>0</v>
      </c>
      <c r="S722" s="292">
        <f t="shared" si="1400"/>
        <v>1033</v>
      </c>
      <c r="T722" s="293">
        <f t="shared" si="1437"/>
        <v>683</v>
      </c>
      <c r="U722" s="290">
        <f t="shared" ref="U722" si="1578">BE722/T722</f>
        <v>96.069838945827229</v>
      </c>
      <c r="V722" s="290">
        <f t="shared" ref="V722" si="1579">BF722/T722</f>
        <v>81.464128843338216</v>
      </c>
      <c r="W722" s="290">
        <f t="shared" ref="W722" si="1580">BG722/T722</f>
        <v>140.85651537335286</v>
      </c>
      <c r="X722" s="289">
        <f t="shared" si="1441"/>
        <v>804</v>
      </c>
      <c r="Y722" s="290">
        <f t="shared" ref="Y722" si="1581">IFERROR(BH722/X722,"-")</f>
        <v>60.72226368159204</v>
      </c>
      <c r="Z722" s="290">
        <f t="shared" ref="Z722" si="1582">IFERROR(BI722/X722,"-")</f>
        <v>25.208955223880597</v>
      </c>
      <c r="AA722" s="290">
        <f t="shared" ref="AA722" si="1583">IFERROR(BJ722/X722,"-")</f>
        <v>157.11144278606963</v>
      </c>
      <c r="AB722" s="289">
        <f t="shared" si="1445"/>
        <v>135</v>
      </c>
      <c r="AC722" s="290">
        <f t="shared" ref="AC722" si="1584">IFERROR(BK722/AB722,"-")</f>
        <v>57.305185185185188</v>
      </c>
      <c r="AD722" s="290">
        <f t="shared" ref="AD722" si="1585">IFERROR(BL722/AB722,"-")</f>
        <v>45.888888888888886</v>
      </c>
      <c r="AE722" s="290">
        <f t="shared" ref="AE722" si="1586">IFERROR(BM722/AB722,"-")</f>
        <v>87.262222222222221</v>
      </c>
      <c r="AF722" s="287">
        <f t="shared" si="1449"/>
        <v>202</v>
      </c>
      <c r="AG722" s="288">
        <f t="shared" ref="AG722" si="1587">BC722/AI722</f>
        <v>153.23428571428573</v>
      </c>
      <c r="AH722" s="288">
        <f t="shared" ref="AH722" si="1588">BD722/AI722</f>
        <v>227.65714285714284</v>
      </c>
      <c r="AI722" s="287">
        <f t="shared" si="1452"/>
        <v>175</v>
      </c>
      <c r="AJ722" s="284">
        <f t="shared" si="1452"/>
        <v>212</v>
      </c>
      <c r="AK722" s="284">
        <f t="shared" si="1452"/>
        <v>269</v>
      </c>
      <c r="AL722" s="284">
        <f t="shared" si="1418"/>
        <v>0</v>
      </c>
      <c r="AM722" s="284">
        <f t="shared" si="1418"/>
        <v>0</v>
      </c>
      <c r="AN722" s="284">
        <f t="shared" si="1453"/>
        <v>0</v>
      </c>
      <c r="AO722" s="284">
        <f t="shared" si="1453"/>
        <v>0</v>
      </c>
      <c r="AP722" s="291">
        <f t="shared" si="1503"/>
        <v>0</v>
      </c>
      <c r="AQ722" s="291">
        <f t="shared" si="1503"/>
        <v>0</v>
      </c>
      <c r="AR722" s="292"/>
      <c r="AS722" s="292"/>
      <c r="AT722" s="292"/>
      <c r="AU722" s="292"/>
      <c r="AV722" s="286">
        <f t="shared" si="1531"/>
        <v>0</v>
      </c>
      <c r="AW722" s="286">
        <f t="shared" si="1531"/>
        <v>0</v>
      </c>
      <c r="AX722" s="286">
        <f t="shared" si="1531"/>
        <v>0</v>
      </c>
      <c r="AY722" s="286">
        <f t="shared" si="1531"/>
        <v>0</v>
      </c>
      <c r="AZ722" s="286">
        <f t="shared" si="1531"/>
        <v>0</v>
      </c>
      <c r="BA722" s="286">
        <f t="shared" si="1531"/>
        <v>0</v>
      </c>
      <c r="BB722" s="150"/>
      <c r="BC722" s="287">
        <f t="shared" si="1532"/>
        <v>26816.000000000004</v>
      </c>
      <c r="BD722" s="287">
        <f t="shared" si="1532"/>
        <v>39840</v>
      </c>
      <c r="BE722" s="333">
        <f t="shared" si="1532"/>
        <v>65615.7</v>
      </c>
      <c r="BF722" s="333">
        <f t="shared" si="1532"/>
        <v>55640</v>
      </c>
      <c r="BG722" s="333">
        <f t="shared" si="1532"/>
        <v>96205</v>
      </c>
      <c r="BH722" s="333">
        <f t="shared" si="1532"/>
        <v>48820.7</v>
      </c>
      <c r="BI722" s="333">
        <f t="shared" si="1532"/>
        <v>20268</v>
      </c>
      <c r="BJ722" s="333">
        <f t="shared" si="1532"/>
        <v>126317.59999999999</v>
      </c>
      <c r="BK722" s="333">
        <f t="shared" si="1532"/>
        <v>7736.2000000000007</v>
      </c>
      <c r="BL722" s="333">
        <f t="shared" si="1532"/>
        <v>6195</v>
      </c>
      <c r="BM722" s="333">
        <f t="shared" si="1532"/>
        <v>11780.4</v>
      </c>
      <c r="BN722" s="334">
        <f t="shared" si="1500"/>
        <v>10</v>
      </c>
      <c r="BO722" s="87">
        <f t="shared" ref="BO722" si="1589">VALUE(LEFT(C722,4)+IF($BN722&lt;4,1,0))</f>
        <v>2025</v>
      </c>
      <c r="BP722" s="87"/>
    </row>
    <row r="723" spans="1:69" s="35" customFormat="1" ht="10.5" customHeight="1" x14ac:dyDescent="0.2">
      <c r="A723" s="87" t="str">
        <f t="shared" ref="A723" si="1590">CONCATENATE(C723,G723,BN723)</f>
        <v>2025-26E4000000511</v>
      </c>
      <c r="B723" s="87" t="str">
        <f t="shared" si="1486"/>
        <v>Y59</v>
      </c>
      <c r="C723" s="87" t="str">
        <f t="shared" ref="C723" si="1591">IF(D723=D$186,LEFT(C722,4)+1&amp;"-"&amp;RIGHT(C722,2)+1,C722)</f>
        <v>2025-26</v>
      </c>
      <c r="D723" s="35" t="s">
        <v>522</v>
      </c>
      <c r="E723" s="42"/>
      <c r="F723" s="86" t="str">
        <f t="shared" si="1488"/>
        <v>Y59</v>
      </c>
      <c r="G723" s="86" t="str">
        <f t="shared" si="1488"/>
        <v>E40000005</v>
      </c>
      <c r="H723" s="87" t="str">
        <f t="shared" si="1488"/>
        <v>South East</v>
      </c>
      <c r="I723" s="292">
        <f t="shared" si="1435"/>
        <v>439</v>
      </c>
      <c r="J723" s="292">
        <f t="shared" si="1435"/>
        <v>131</v>
      </c>
      <c r="K723" s="292">
        <f t="shared" si="1435"/>
        <v>61</v>
      </c>
      <c r="L723" s="292">
        <f t="shared" si="1435"/>
        <v>41</v>
      </c>
      <c r="M723" s="292">
        <f t="shared" si="1502"/>
        <v>437</v>
      </c>
      <c r="N723" s="292">
        <f t="shared" si="1502"/>
        <v>50</v>
      </c>
      <c r="O723" s="292">
        <f t="shared" si="1502"/>
        <v>60</v>
      </c>
      <c r="P723" s="292">
        <f t="shared" si="1502"/>
        <v>24</v>
      </c>
      <c r="Q723" s="292">
        <f t="shared" si="1436"/>
        <v>158</v>
      </c>
      <c r="R723" s="292">
        <f t="shared" si="1436"/>
        <v>130</v>
      </c>
      <c r="S723" s="292">
        <f t="shared" si="1400"/>
        <v>1014</v>
      </c>
      <c r="T723" s="293">
        <f t="shared" si="1437"/>
        <v>870</v>
      </c>
      <c r="U723" s="290">
        <f t="shared" ref="U723" si="1592">BE723/T723</f>
        <v>98.900689655172414</v>
      </c>
      <c r="V723" s="290">
        <f t="shared" ref="V723" si="1593">BF723/T723</f>
        <v>82.117241379310343</v>
      </c>
      <c r="W723" s="290">
        <f t="shared" ref="W723" si="1594">BG723/T723</f>
        <v>143.24551724137928</v>
      </c>
      <c r="X723" s="289">
        <f t="shared" si="1441"/>
        <v>876</v>
      </c>
      <c r="Y723" s="290">
        <f t="shared" ref="Y723" si="1595">IFERROR(BH723/X723,"-")</f>
        <v>62.89349315068494</v>
      </c>
      <c r="Z723" s="290">
        <f t="shared" ref="Z723" si="1596">IFERROR(BI723/X723,"-")</f>
        <v>24.780821917808218</v>
      </c>
      <c r="AA723" s="290">
        <f t="shared" ref="AA723" si="1597">IFERROR(BJ723/X723,"-")</f>
        <v>182.82328767123289</v>
      </c>
      <c r="AB723" s="289">
        <f t="shared" si="1445"/>
        <v>164</v>
      </c>
      <c r="AC723" s="290">
        <f t="shared" ref="AC723" si="1598">IFERROR(BK723/AB723,"-")</f>
        <v>51.825609756097556</v>
      </c>
      <c r="AD723" s="290">
        <f t="shared" ref="AD723" si="1599">IFERROR(BL723/AB723,"-")</f>
        <v>45.530487804878049</v>
      </c>
      <c r="AE723" s="290">
        <f t="shared" ref="AE723" si="1600">IFERROR(BM723/AB723,"-")</f>
        <v>76.963414634146346</v>
      </c>
      <c r="AF723" s="287">
        <f t="shared" si="1449"/>
        <v>163</v>
      </c>
      <c r="AG723" s="288">
        <f t="shared" ref="AG723" si="1601">BC723/AI723</f>
        <v>140.24615388384615</v>
      </c>
      <c r="AH723" s="288">
        <f t="shared" ref="AH723" si="1602">BD723/AI723</f>
        <v>183.57692307692307</v>
      </c>
      <c r="AI723" s="287">
        <f t="shared" si="1452"/>
        <v>130</v>
      </c>
      <c r="AJ723" s="284">
        <f t="shared" si="1452"/>
        <v>0</v>
      </c>
      <c r="AK723" s="284">
        <f t="shared" si="1452"/>
        <v>0</v>
      </c>
      <c r="AL723" s="284">
        <f t="shared" si="1418"/>
        <v>0</v>
      </c>
      <c r="AM723" s="284">
        <f t="shared" si="1418"/>
        <v>0</v>
      </c>
      <c r="AN723" s="284">
        <f t="shared" si="1453"/>
        <v>0</v>
      </c>
      <c r="AO723" s="284">
        <f t="shared" si="1453"/>
        <v>0</v>
      </c>
      <c r="AP723" s="291">
        <f t="shared" si="1503"/>
        <v>0</v>
      </c>
      <c r="AQ723" s="291">
        <f t="shared" si="1503"/>
        <v>0</v>
      </c>
      <c r="AR723" s="292"/>
      <c r="AS723" s="292"/>
      <c r="AT723" s="292"/>
      <c r="AU723" s="292"/>
      <c r="AV723" s="286">
        <f t="shared" si="1531"/>
        <v>0</v>
      </c>
      <c r="AW723" s="286">
        <f t="shared" si="1531"/>
        <v>0</v>
      </c>
      <c r="AX723" s="286">
        <f t="shared" si="1531"/>
        <v>0</v>
      </c>
      <c r="AY723" s="286">
        <f t="shared" si="1531"/>
        <v>0</v>
      </c>
      <c r="AZ723" s="286">
        <f t="shared" si="1531"/>
        <v>0</v>
      </c>
      <c r="BA723" s="286">
        <f t="shared" si="1531"/>
        <v>0</v>
      </c>
      <c r="BB723" s="150"/>
      <c r="BC723" s="287">
        <f t="shared" si="1532"/>
        <v>18232.000004900001</v>
      </c>
      <c r="BD723" s="287">
        <f t="shared" si="1532"/>
        <v>23865</v>
      </c>
      <c r="BE723" s="333">
        <f t="shared" si="1532"/>
        <v>86043.6</v>
      </c>
      <c r="BF723" s="333">
        <f t="shared" si="1532"/>
        <v>71442</v>
      </c>
      <c r="BG723" s="333">
        <f t="shared" si="1532"/>
        <v>124623.59999999998</v>
      </c>
      <c r="BH723" s="333">
        <f t="shared" si="1532"/>
        <v>55094.700000000004</v>
      </c>
      <c r="BI723" s="333">
        <f t="shared" si="1532"/>
        <v>21708</v>
      </c>
      <c r="BJ723" s="333">
        <f t="shared" si="1532"/>
        <v>160153.20000000001</v>
      </c>
      <c r="BK723" s="333">
        <f t="shared" si="1532"/>
        <v>8499.4</v>
      </c>
      <c r="BL723" s="333">
        <f t="shared" si="1532"/>
        <v>7467</v>
      </c>
      <c r="BM723" s="333">
        <f t="shared" si="1532"/>
        <v>12622</v>
      </c>
      <c r="BN723" s="334">
        <f t="shared" si="1500"/>
        <v>11</v>
      </c>
      <c r="BO723" s="87">
        <f t="shared" ref="BO723" si="1603">VALUE(LEFT(C723,4)+IF($BN723&lt;4,1,0))</f>
        <v>2025</v>
      </c>
      <c r="BP723" s="87"/>
    </row>
    <row r="724" spans="1:69" s="35" customFormat="1" ht="10.5" customHeight="1" x14ac:dyDescent="0.2">
      <c r="A724" s="87" t="str">
        <f t="shared" ref="A724:A725" si="1604">CONCATENATE(C724,G724,BN724)</f>
        <v>2025-26E4000000512</v>
      </c>
      <c r="B724" s="87" t="str">
        <f t="shared" si="1486"/>
        <v>Y59</v>
      </c>
      <c r="C724" s="87" t="str">
        <f t="shared" ref="C724:C725" si="1605">IF(D724=D$186,LEFT(C723,4)+1&amp;"-"&amp;RIGHT(C723,2)+1,C723)</f>
        <v>2025-26</v>
      </c>
      <c r="D724" s="35" t="s">
        <v>523</v>
      </c>
      <c r="E724" s="42"/>
      <c r="F724" s="86" t="str">
        <f t="shared" si="1488"/>
        <v>Y59</v>
      </c>
      <c r="G724" s="86" t="str">
        <f t="shared" si="1488"/>
        <v>E40000005</v>
      </c>
      <c r="H724" s="87" t="str">
        <f t="shared" si="1488"/>
        <v>South East</v>
      </c>
      <c r="I724" s="292">
        <f t="shared" si="1435"/>
        <v>507</v>
      </c>
      <c r="J724" s="292">
        <f t="shared" si="1435"/>
        <v>134</v>
      </c>
      <c r="K724" s="292">
        <f t="shared" si="1435"/>
        <v>95</v>
      </c>
      <c r="L724" s="292">
        <f t="shared" si="1435"/>
        <v>51</v>
      </c>
      <c r="M724" s="292">
        <f t="shared" si="1502"/>
        <v>507</v>
      </c>
      <c r="N724" s="292">
        <f t="shared" si="1502"/>
        <v>55</v>
      </c>
      <c r="O724" s="292">
        <f t="shared" si="1502"/>
        <v>95</v>
      </c>
      <c r="P724" s="292">
        <f t="shared" si="1502"/>
        <v>32</v>
      </c>
      <c r="Q724" s="292">
        <f t="shared" si="1436"/>
        <v>0</v>
      </c>
      <c r="R724" s="292">
        <f t="shared" si="1436"/>
        <v>0</v>
      </c>
      <c r="S724" s="292">
        <f t="shared" si="1400"/>
        <v>1211</v>
      </c>
      <c r="T724" s="293">
        <f t="shared" si="1437"/>
        <v>862</v>
      </c>
      <c r="U724" s="290">
        <f t="shared" ref="U724:U725" si="1606">BE724/T724</f>
        <v>100.92018561484917</v>
      </c>
      <c r="V724" s="290">
        <f t="shared" ref="V724:V725" si="1607">BF724/T724</f>
        <v>84.211136890951281</v>
      </c>
      <c r="W724" s="290">
        <f t="shared" ref="W724:W725" si="1608">BG724/T724</f>
        <v>154.54408352668213</v>
      </c>
      <c r="X724" s="289">
        <f t="shared" si="1441"/>
        <v>838</v>
      </c>
      <c r="Y724" s="290">
        <f t="shared" ref="Y724:Y725" si="1609">IFERROR(BH724/X724,"-")</f>
        <v>67.150119331742232</v>
      </c>
      <c r="Z724" s="290">
        <f t="shared" ref="Z724:Z725" si="1610">IFERROR(BI724/X724,"-")</f>
        <v>25.661097852028639</v>
      </c>
      <c r="AA724" s="290">
        <f t="shared" ref="AA724:AA725" si="1611">IFERROR(BJ724/X724,"-")</f>
        <v>177.37159904534604</v>
      </c>
      <c r="AB724" s="289">
        <f t="shared" si="1445"/>
        <v>143</v>
      </c>
      <c r="AC724" s="290">
        <f t="shared" ref="AC724:AC725" si="1612">IFERROR(BK724/AB724,"-")</f>
        <v>56.037062937062935</v>
      </c>
      <c r="AD724" s="290">
        <f t="shared" ref="AD724:AD725" si="1613">IFERROR(BL724/AB724,"-")</f>
        <v>48.510489510489514</v>
      </c>
      <c r="AE724" s="290">
        <f t="shared" ref="AE724:AE725" si="1614">IFERROR(BM724/AB724,"-")</f>
        <v>86.583216783216784</v>
      </c>
      <c r="AF724" s="287">
        <f t="shared" si="1449"/>
        <v>206</v>
      </c>
      <c r="AG724" s="288">
        <f t="shared" ref="AG724:AG725" si="1615">BC724/AI724</f>
        <v>135.90340908465907</v>
      </c>
      <c r="AH724" s="288">
        <f t="shared" ref="AH724:AH725" si="1616">BD724/AI724</f>
        <v>178.31477272727273</v>
      </c>
      <c r="AI724" s="287">
        <f t="shared" si="1452"/>
        <v>176</v>
      </c>
      <c r="AJ724" s="284">
        <f t="shared" si="1452"/>
        <v>0</v>
      </c>
      <c r="AK724" s="284">
        <f t="shared" si="1452"/>
        <v>0</v>
      </c>
      <c r="AL724" s="284">
        <f t="shared" si="1418"/>
        <v>381</v>
      </c>
      <c r="AM724" s="284">
        <f t="shared" si="1418"/>
        <v>679</v>
      </c>
      <c r="AN724" s="284">
        <f t="shared" si="1453"/>
        <v>0</v>
      </c>
      <c r="AO724" s="284">
        <f t="shared" si="1453"/>
        <v>0</v>
      </c>
      <c r="AP724" s="291">
        <f t="shared" si="1503"/>
        <v>0</v>
      </c>
      <c r="AQ724" s="291">
        <f t="shared" si="1503"/>
        <v>0</v>
      </c>
      <c r="AR724" s="292"/>
      <c r="AS724" s="292"/>
      <c r="AT724" s="292"/>
      <c r="AU724" s="292"/>
      <c r="AV724" s="286">
        <f t="shared" si="1531"/>
        <v>0</v>
      </c>
      <c r="AW724" s="286">
        <f t="shared" si="1531"/>
        <v>0</v>
      </c>
      <c r="AX724" s="286">
        <f t="shared" si="1531"/>
        <v>0</v>
      </c>
      <c r="AY724" s="286">
        <f t="shared" si="1531"/>
        <v>0</v>
      </c>
      <c r="AZ724" s="286">
        <f t="shared" si="1531"/>
        <v>0</v>
      </c>
      <c r="BA724" s="286">
        <f t="shared" si="1531"/>
        <v>0</v>
      </c>
      <c r="BB724" s="150"/>
      <c r="BC724" s="287">
        <f t="shared" si="1532"/>
        <v>23918.999998899999</v>
      </c>
      <c r="BD724" s="287">
        <f t="shared" si="1532"/>
        <v>31383.4</v>
      </c>
      <c r="BE724" s="333">
        <f t="shared" si="1532"/>
        <v>86993.199999999983</v>
      </c>
      <c r="BF724" s="333">
        <f t="shared" si="1532"/>
        <v>72590</v>
      </c>
      <c r="BG724" s="333">
        <f t="shared" si="1532"/>
        <v>133217</v>
      </c>
      <c r="BH724" s="333">
        <f t="shared" si="1532"/>
        <v>56271.799999999996</v>
      </c>
      <c r="BI724" s="333">
        <f t="shared" si="1532"/>
        <v>21504</v>
      </c>
      <c r="BJ724" s="333">
        <f t="shared" si="1532"/>
        <v>148637.4</v>
      </c>
      <c r="BK724" s="333">
        <f t="shared" si="1532"/>
        <v>8013.2999999999993</v>
      </c>
      <c r="BL724" s="333">
        <f t="shared" si="1532"/>
        <v>6937</v>
      </c>
      <c r="BM724" s="333">
        <f t="shared" si="1532"/>
        <v>12381.4</v>
      </c>
      <c r="BN724" s="334">
        <f t="shared" si="1500"/>
        <v>12</v>
      </c>
      <c r="BO724" s="87">
        <f t="shared" ref="BO724:BO725" si="1617">VALUE(LEFT(C724,4)+IF($BN724&lt;4,1,0))</f>
        <v>2025</v>
      </c>
      <c r="BP724" s="87"/>
    </row>
    <row r="725" spans="1:69" s="35" customFormat="1" ht="10.5" customHeight="1" x14ac:dyDescent="0.2">
      <c r="A725" s="87" t="str">
        <f t="shared" si="1604"/>
        <v>2025-26E400000051</v>
      </c>
      <c r="B725" s="87" t="str">
        <f t="shared" si="1486"/>
        <v>Y59</v>
      </c>
      <c r="C725" s="87" t="str">
        <f t="shared" si="1605"/>
        <v>2025-26</v>
      </c>
      <c r="D725" s="35" t="s">
        <v>524</v>
      </c>
      <c r="E725" s="42"/>
      <c r="F725" s="86" t="str">
        <f t="shared" si="1488"/>
        <v>Y59</v>
      </c>
      <c r="G725" s="86" t="str">
        <f t="shared" si="1488"/>
        <v>E40000005</v>
      </c>
      <c r="H725" s="87" t="str">
        <f t="shared" si="1488"/>
        <v>South East</v>
      </c>
      <c r="I725" s="292">
        <f t="shared" si="1435"/>
        <v>536</v>
      </c>
      <c r="J725" s="292">
        <f t="shared" si="1435"/>
        <v>153</v>
      </c>
      <c r="K725" s="292">
        <f t="shared" si="1435"/>
        <v>73</v>
      </c>
      <c r="L725" s="292">
        <f t="shared" si="1435"/>
        <v>42</v>
      </c>
      <c r="M725" s="292">
        <f t="shared" si="1502"/>
        <v>531</v>
      </c>
      <c r="N725" s="292">
        <f t="shared" si="1502"/>
        <v>55</v>
      </c>
      <c r="O725" s="292">
        <f t="shared" si="1502"/>
        <v>73</v>
      </c>
      <c r="P725" s="292">
        <f t="shared" si="1502"/>
        <v>26</v>
      </c>
      <c r="Q725" s="292">
        <f t="shared" si="1436"/>
        <v>0</v>
      </c>
      <c r="R725" s="292">
        <f t="shared" si="1436"/>
        <v>0</v>
      </c>
      <c r="S725" s="292">
        <f t="shared" si="1400"/>
        <v>1288</v>
      </c>
      <c r="T725" s="293">
        <f t="shared" si="1437"/>
        <v>805</v>
      </c>
      <c r="U725" s="290">
        <f t="shared" si="1606"/>
        <v>100.15888198757763</v>
      </c>
      <c r="V725" s="290">
        <f t="shared" si="1607"/>
        <v>84.929192546583849</v>
      </c>
      <c r="W725" s="290">
        <f t="shared" si="1608"/>
        <v>152.1831055900621</v>
      </c>
      <c r="X725" s="289">
        <f t="shared" si="1441"/>
        <v>848</v>
      </c>
      <c r="Y725" s="290">
        <f t="shared" si="1609"/>
        <v>67.425471698113213</v>
      </c>
      <c r="Z725" s="290">
        <f t="shared" si="1610"/>
        <v>24.053066037735849</v>
      </c>
      <c r="AA725" s="290">
        <f t="shared" si="1611"/>
        <v>165.00943396226415</v>
      </c>
      <c r="AB725" s="289">
        <f t="shared" si="1445"/>
        <v>166</v>
      </c>
      <c r="AC725" s="290">
        <f t="shared" si="1612"/>
        <v>62.561445783132534</v>
      </c>
      <c r="AD725" s="290">
        <f t="shared" si="1613"/>
        <v>51.457831325301207</v>
      </c>
      <c r="AE725" s="290">
        <f t="shared" si="1614"/>
        <v>102.73493975903614</v>
      </c>
      <c r="AF725" s="287">
        <f t="shared" si="1449"/>
        <v>167</v>
      </c>
      <c r="AG725" s="288">
        <f t="shared" si="1615"/>
        <v>148.03401360000001</v>
      </c>
      <c r="AH725" s="288">
        <f t="shared" si="1616"/>
        <v>204.21904761904759</v>
      </c>
      <c r="AI725" s="287">
        <f t="shared" si="1452"/>
        <v>147</v>
      </c>
      <c r="AJ725" s="284">
        <f t="shared" si="1452"/>
        <v>206</v>
      </c>
      <c r="AK725" s="284">
        <f t="shared" si="1452"/>
        <v>268</v>
      </c>
      <c r="AL725" s="284">
        <f t="shared" si="1418"/>
        <v>0</v>
      </c>
      <c r="AM725" s="284">
        <f t="shared" si="1418"/>
        <v>0</v>
      </c>
      <c r="AN725" s="284">
        <f t="shared" si="1453"/>
        <v>0</v>
      </c>
      <c r="AO725" s="284">
        <f t="shared" si="1453"/>
        <v>0</v>
      </c>
      <c r="AP725" s="291">
        <f t="shared" si="1503"/>
        <v>0</v>
      </c>
      <c r="AQ725" s="291">
        <f t="shared" si="1503"/>
        <v>0</v>
      </c>
      <c r="AR725" s="292"/>
      <c r="AS725" s="292"/>
      <c r="AT725" s="292"/>
      <c r="AU725" s="292"/>
      <c r="AV725" s="286">
        <f t="shared" si="1531"/>
        <v>0</v>
      </c>
      <c r="AW725" s="286">
        <f t="shared" si="1531"/>
        <v>0</v>
      </c>
      <c r="AX725" s="286">
        <f t="shared" si="1531"/>
        <v>0</v>
      </c>
      <c r="AY725" s="286">
        <f t="shared" si="1531"/>
        <v>0</v>
      </c>
      <c r="AZ725" s="286">
        <f t="shared" si="1531"/>
        <v>0</v>
      </c>
      <c r="BA725" s="286">
        <f t="shared" si="1531"/>
        <v>0</v>
      </c>
      <c r="BB725" s="150"/>
      <c r="BC725" s="287">
        <f t="shared" si="1532"/>
        <v>21760.999999200001</v>
      </c>
      <c r="BD725" s="287">
        <f t="shared" si="1532"/>
        <v>30020.199999999997</v>
      </c>
      <c r="BE725" s="333">
        <f t="shared" si="1532"/>
        <v>80627.899999999994</v>
      </c>
      <c r="BF725" s="333">
        <f t="shared" si="1532"/>
        <v>68368</v>
      </c>
      <c r="BG725" s="333">
        <f t="shared" si="1532"/>
        <v>122507.4</v>
      </c>
      <c r="BH725" s="333">
        <f t="shared" si="1532"/>
        <v>57176.800000000003</v>
      </c>
      <c r="BI725" s="333">
        <f t="shared" si="1532"/>
        <v>20397</v>
      </c>
      <c r="BJ725" s="333">
        <f t="shared" si="1532"/>
        <v>139928</v>
      </c>
      <c r="BK725" s="333">
        <f t="shared" si="1532"/>
        <v>10385.200000000001</v>
      </c>
      <c r="BL725" s="333">
        <f t="shared" si="1532"/>
        <v>8542</v>
      </c>
      <c r="BM725" s="333">
        <f t="shared" si="1532"/>
        <v>17054</v>
      </c>
      <c r="BN725" s="334">
        <f t="shared" si="1500"/>
        <v>1</v>
      </c>
      <c r="BO725" s="87">
        <f t="shared" si="1617"/>
        <v>2026</v>
      </c>
      <c r="BP725" s="87"/>
    </row>
    <row r="726" spans="1:69" s="35" customFormat="1" ht="10.5" customHeight="1" x14ac:dyDescent="0.2">
      <c r="A726" s="87" t="str">
        <f t="shared" ref="A726" si="1618">CONCATENATE(C726,G726,BN726)</f>
        <v>2025-26E400000052</v>
      </c>
      <c r="B726" s="87" t="str">
        <f t="shared" si="1486"/>
        <v>Y59</v>
      </c>
      <c r="C726" s="87" t="str">
        <f t="shared" ref="C726" si="1619">IF(D726=D$186,LEFT(C725,4)+1&amp;"-"&amp;RIGHT(C725,2)+1,C725)</f>
        <v>2025-26</v>
      </c>
      <c r="D726" s="35" t="s">
        <v>525</v>
      </c>
      <c r="E726" s="42"/>
      <c r="F726" s="86" t="str">
        <f t="shared" si="1488"/>
        <v>Y59</v>
      </c>
      <c r="G726" s="86" t="str">
        <f t="shared" si="1488"/>
        <v>E40000005</v>
      </c>
      <c r="H726" s="87" t="str">
        <f t="shared" si="1488"/>
        <v>South East</v>
      </c>
      <c r="I726" s="292">
        <f t="shared" si="1435"/>
        <v>386</v>
      </c>
      <c r="J726" s="292">
        <f t="shared" si="1435"/>
        <v>104</v>
      </c>
      <c r="K726" s="292">
        <f t="shared" si="1435"/>
        <v>55</v>
      </c>
      <c r="L726" s="292">
        <f t="shared" si="1435"/>
        <v>26</v>
      </c>
      <c r="M726" s="292">
        <f t="shared" si="1502"/>
        <v>386</v>
      </c>
      <c r="N726" s="292">
        <f t="shared" si="1502"/>
        <v>39</v>
      </c>
      <c r="O726" s="292">
        <f t="shared" si="1502"/>
        <v>55</v>
      </c>
      <c r="P726" s="292">
        <f t="shared" si="1502"/>
        <v>15</v>
      </c>
      <c r="Q726" s="292">
        <f t="shared" si="1436"/>
        <v>144</v>
      </c>
      <c r="R726" s="292">
        <f t="shared" si="1436"/>
        <v>119</v>
      </c>
      <c r="S726" s="292">
        <f t="shared" si="1400"/>
        <v>1014</v>
      </c>
      <c r="T726" s="293">
        <f t="shared" si="1437"/>
        <v>0</v>
      </c>
      <c r="U726" s="290" t="e">
        <f t="shared" ref="U726" si="1620">BE726/T726</f>
        <v>#DIV/0!</v>
      </c>
      <c r="V726" s="290" t="e">
        <f t="shared" ref="V726" si="1621">BF726/T726</f>
        <v>#DIV/0!</v>
      </c>
      <c r="W726" s="290" t="e">
        <f t="shared" ref="W726" si="1622">BG726/T726</f>
        <v>#DIV/0!</v>
      </c>
      <c r="X726" s="289">
        <f t="shared" si="1441"/>
        <v>0</v>
      </c>
      <c r="Y726" s="290" t="str">
        <f t="shared" ref="Y726" si="1623">IFERROR(BH726/X726,"-")</f>
        <v>-</v>
      </c>
      <c r="Z726" s="290" t="str">
        <f t="shared" ref="Z726" si="1624">IFERROR(BI726/X726,"-")</f>
        <v>-</v>
      </c>
      <c r="AA726" s="290" t="str">
        <f t="shared" ref="AA726" si="1625">IFERROR(BJ726/X726,"-")</f>
        <v>-</v>
      </c>
      <c r="AB726" s="289">
        <f t="shared" si="1445"/>
        <v>0</v>
      </c>
      <c r="AC726" s="290" t="str">
        <f t="shared" ref="AC726" si="1626">IFERROR(BK726/AB726,"-")</f>
        <v>-</v>
      </c>
      <c r="AD726" s="290" t="str">
        <f t="shared" ref="AD726" si="1627">IFERROR(BL726/AB726,"-")</f>
        <v>-</v>
      </c>
      <c r="AE726" s="290" t="str">
        <f t="shared" ref="AE726" si="1628">IFERROR(BM726/AB726,"-")</f>
        <v>-</v>
      </c>
      <c r="AF726" s="287">
        <f t="shared" si="1449"/>
        <v>176</v>
      </c>
      <c r="AG726" s="288">
        <f t="shared" ref="AG726" si="1629">BC726/AI726</f>
        <v>148.50657896315786</v>
      </c>
      <c r="AH726" s="288">
        <f t="shared" ref="AH726" si="1630">BD726/AI726</f>
        <v>201.16578947368421</v>
      </c>
      <c r="AI726" s="287">
        <f t="shared" si="1452"/>
        <v>152</v>
      </c>
      <c r="AJ726" s="284">
        <f t="shared" si="1452"/>
        <v>0</v>
      </c>
      <c r="AK726" s="284">
        <f t="shared" si="1452"/>
        <v>0</v>
      </c>
      <c r="AL726" s="284">
        <f t="shared" si="1418"/>
        <v>0</v>
      </c>
      <c r="AM726" s="284">
        <f t="shared" si="1418"/>
        <v>0</v>
      </c>
      <c r="AN726" s="284">
        <f t="shared" si="1453"/>
        <v>0</v>
      </c>
      <c r="AO726" s="284">
        <f t="shared" si="1453"/>
        <v>0</v>
      </c>
      <c r="AP726" s="291">
        <f t="shared" si="1503"/>
        <v>0</v>
      </c>
      <c r="AQ726" s="291">
        <f t="shared" si="1503"/>
        <v>0</v>
      </c>
      <c r="AR726" s="292"/>
      <c r="AS726" s="292"/>
      <c r="AT726" s="292"/>
      <c r="AU726" s="292"/>
      <c r="AV726" s="286">
        <f t="shared" si="1531"/>
        <v>0</v>
      </c>
      <c r="AW726" s="286">
        <f t="shared" si="1531"/>
        <v>0</v>
      </c>
      <c r="AX726" s="286">
        <f t="shared" si="1531"/>
        <v>0</v>
      </c>
      <c r="AY726" s="286">
        <f t="shared" si="1531"/>
        <v>0</v>
      </c>
      <c r="AZ726" s="286">
        <f t="shared" si="1531"/>
        <v>0</v>
      </c>
      <c r="BA726" s="286">
        <f t="shared" si="1531"/>
        <v>0</v>
      </c>
      <c r="BB726" s="150"/>
      <c r="BC726" s="287">
        <f t="shared" si="1532"/>
        <v>22573.000002399996</v>
      </c>
      <c r="BD726" s="287">
        <f t="shared" si="1532"/>
        <v>30577.200000000001</v>
      </c>
      <c r="BE726" s="333">
        <f t="shared" si="1532"/>
        <v>0</v>
      </c>
      <c r="BF726" s="333">
        <f t="shared" si="1532"/>
        <v>0</v>
      </c>
      <c r="BG726" s="333">
        <f t="shared" si="1532"/>
        <v>0</v>
      </c>
      <c r="BH726" s="333">
        <f t="shared" si="1532"/>
        <v>0</v>
      </c>
      <c r="BI726" s="333">
        <f t="shared" si="1532"/>
        <v>0</v>
      </c>
      <c r="BJ726" s="333">
        <f t="shared" si="1532"/>
        <v>0</v>
      </c>
      <c r="BK726" s="333">
        <f t="shared" si="1532"/>
        <v>0</v>
      </c>
      <c r="BL726" s="333">
        <f t="shared" si="1532"/>
        <v>0</v>
      </c>
      <c r="BM726" s="333">
        <f t="shared" si="1532"/>
        <v>0</v>
      </c>
      <c r="BN726" s="334">
        <f t="shared" si="1500"/>
        <v>2</v>
      </c>
      <c r="BO726" s="87">
        <f t="shared" ref="BO726" si="1631">VALUE(LEFT(C726,4)+IF($BN726&lt;4,1,0))</f>
        <v>2026</v>
      </c>
      <c r="BP726" s="87"/>
    </row>
    <row r="727" spans="1:69" s="35" customFormat="1" ht="10.5" customHeight="1" x14ac:dyDescent="0.2">
      <c r="A727" s="87" t="str">
        <f t="shared" ref="A727" si="1632">CONCATENATE(C727,G727,BN727)</f>
        <v>2025-26E400000053</v>
      </c>
      <c r="B727" s="87" t="str">
        <f t="shared" si="1486"/>
        <v>Y59</v>
      </c>
      <c r="C727" s="87" t="str">
        <f t="shared" ref="C727" si="1633">IF(D727=D$186,LEFT(C726,4)+1&amp;"-"&amp;RIGHT(C726,2)+1,C726)</f>
        <v>2025-26</v>
      </c>
      <c r="D727" s="35" t="s">
        <v>526</v>
      </c>
      <c r="E727" s="42"/>
      <c r="F727" s="86" t="str">
        <f t="shared" si="1488"/>
        <v>Y59</v>
      </c>
      <c r="G727" s="86" t="str">
        <f t="shared" si="1488"/>
        <v>E40000005</v>
      </c>
      <c r="H727" s="87" t="str">
        <f t="shared" si="1488"/>
        <v>South East</v>
      </c>
      <c r="I727" s="292">
        <f t="shared" si="1435"/>
        <v>393</v>
      </c>
      <c r="J727" s="292">
        <f t="shared" si="1435"/>
        <v>108</v>
      </c>
      <c r="K727" s="292">
        <f t="shared" si="1435"/>
        <v>75</v>
      </c>
      <c r="L727" s="292">
        <f t="shared" si="1435"/>
        <v>38</v>
      </c>
      <c r="M727" s="292">
        <f t="shared" si="1502"/>
        <v>395</v>
      </c>
      <c r="N727" s="292">
        <f t="shared" si="1502"/>
        <v>37</v>
      </c>
      <c r="O727" s="292">
        <f t="shared" si="1502"/>
        <v>77</v>
      </c>
      <c r="P727" s="292">
        <f t="shared" si="1502"/>
        <v>27</v>
      </c>
      <c r="Q727" s="292">
        <f t="shared" si="1436"/>
        <v>0</v>
      </c>
      <c r="R727" s="292">
        <f t="shared" si="1436"/>
        <v>0</v>
      </c>
      <c r="S727" s="292">
        <f t="shared" si="1400"/>
        <v>1012</v>
      </c>
      <c r="T727" s="293">
        <f t="shared" si="1437"/>
        <v>842</v>
      </c>
      <c r="U727" s="290">
        <f t="shared" ref="U727" si="1634">BE727/T727</f>
        <v>91.578859857482172</v>
      </c>
      <c r="V727" s="290">
        <f t="shared" ref="V727" si="1635">BF727/T727</f>
        <v>80.768408551068887</v>
      </c>
      <c r="W727" s="290">
        <f t="shared" ref="W727" si="1636">BG727/T727</f>
        <v>137.80973871733966</v>
      </c>
      <c r="X727" s="289">
        <f t="shared" si="1441"/>
        <v>839</v>
      </c>
      <c r="Y727" s="290">
        <f t="shared" ref="Y727" si="1637">IFERROR(BH727/X727,"-")</f>
        <v>63.223003575685347</v>
      </c>
      <c r="Z727" s="290">
        <f t="shared" ref="Z727" si="1638">IFERROR(BI727/X727,"-")</f>
        <v>25.779499404052444</v>
      </c>
      <c r="AA727" s="290">
        <f t="shared" ref="AA727" si="1639">IFERROR(BJ727/X727,"-")</f>
        <v>169.97163289630515</v>
      </c>
      <c r="AB727" s="289">
        <f t="shared" si="1445"/>
        <v>157</v>
      </c>
      <c r="AC727" s="290">
        <f t="shared" ref="AC727" si="1640">IFERROR(BK727/AB727,"-")</f>
        <v>50.463057324840761</v>
      </c>
      <c r="AD727" s="290">
        <f t="shared" ref="AD727" si="1641">IFERROR(BL727/AB727,"-")</f>
        <v>43.789808917197455</v>
      </c>
      <c r="AE727" s="290">
        <f t="shared" ref="AE727" si="1642">IFERROR(BM727/AB727,"-")</f>
        <v>80.614012738853503</v>
      </c>
      <c r="AF727" s="287">
        <f t="shared" si="1449"/>
        <v>165</v>
      </c>
      <c r="AG727" s="288">
        <f t="shared" ref="AG727" si="1643">BC727/AI727</f>
        <v>147.31250001249998</v>
      </c>
      <c r="AH727" s="288">
        <f t="shared" ref="AH727" si="1644">BD727/AI727</f>
        <v>206.14444444444445</v>
      </c>
      <c r="AI727" s="287">
        <f t="shared" si="1452"/>
        <v>144</v>
      </c>
      <c r="AJ727" s="284">
        <f t="shared" si="1452"/>
        <v>0</v>
      </c>
      <c r="AK727" s="284">
        <f t="shared" si="1452"/>
        <v>0</v>
      </c>
      <c r="AL727" s="284">
        <f t="shared" si="1418"/>
        <v>374</v>
      </c>
      <c r="AM727" s="284">
        <f t="shared" si="1418"/>
        <v>654</v>
      </c>
      <c r="AN727" s="284">
        <f t="shared" si="1453"/>
        <v>0</v>
      </c>
      <c r="AO727" s="284">
        <f t="shared" si="1453"/>
        <v>0</v>
      </c>
      <c r="AP727" s="291">
        <f t="shared" si="1503"/>
        <v>0</v>
      </c>
      <c r="AQ727" s="291">
        <f t="shared" si="1503"/>
        <v>0</v>
      </c>
      <c r="AR727" s="292"/>
      <c r="AS727" s="292"/>
      <c r="AT727" s="292"/>
      <c r="AU727" s="292"/>
      <c r="AV727" s="286">
        <f t="shared" si="1531"/>
        <v>0</v>
      </c>
      <c r="AW727" s="286">
        <f t="shared" si="1531"/>
        <v>0</v>
      </c>
      <c r="AX727" s="286">
        <f t="shared" si="1531"/>
        <v>0</v>
      </c>
      <c r="AY727" s="286">
        <f t="shared" si="1531"/>
        <v>0</v>
      </c>
      <c r="AZ727" s="286">
        <f t="shared" si="1531"/>
        <v>0</v>
      </c>
      <c r="BA727" s="286">
        <f t="shared" si="1531"/>
        <v>0</v>
      </c>
      <c r="BB727" s="150"/>
      <c r="BC727" s="287">
        <f t="shared" si="1532"/>
        <v>21213.000001799999</v>
      </c>
      <c r="BD727" s="287">
        <f t="shared" si="1532"/>
        <v>29684.799999999999</v>
      </c>
      <c r="BE727" s="333">
        <f t="shared" si="1532"/>
        <v>77109.399999999994</v>
      </c>
      <c r="BF727" s="333">
        <f t="shared" si="1532"/>
        <v>68007</v>
      </c>
      <c r="BG727" s="333">
        <f t="shared" si="1532"/>
        <v>116035.79999999999</v>
      </c>
      <c r="BH727" s="333">
        <f t="shared" si="1532"/>
        <v>53044.100000000006</v>
      </c>
      <c r="BI727" s="333">
        <f t="shared" si="1532"/>
        <v>21629</v>
      </c>
      <c r="BJ727" s="333">
        <f t="shared" si="1532"/>
        <v>142606.20000000001</v>
      </c>
      <c r="BK727" s="333">
        <f t="shared" si="1532"/>
        <v>7922.7</v>
      </c>
      <c r="BL727" s="333">
        <f t="shared" si="1532"/>
        <v>6875</v>
      </c>
      <c r="BM727" s="333">
        <f t="shared" si="1532"/>
        <v>12656.4</v>
      </c>
      <c r="BN727" s="334">
        <f t="shared" si="1500"/>
        <v>3</v>
      </c>
      <c r="BO727" s="87">
        <f t="shared" ref="BO727" si="1645">VALUE(LEFT(C727,4)+IF($BN727&lt;4,1,0))</f>
        <v>2026</v>
      </c>
      <c r="BP727" s="87"/>
    </row>
    <row r="728" spans="1:69" s="35" customFormat="1" ht="10.5" customHeight="1" x14ac:dyDescent="0.2">
      <c r="A728" s="312"/>
      <c r="B728" s="198"/>
      <c r="C728" s="198"/>
      <c r="D728" s="198"/>
      <c r="E728" s="53"/>
      <c r="F728" s="316"/>
      <c r="G728" s="169"/>
      <c r="H728" s="198"/>
      <c r="I728" s="224"/>
      <c r="J728" s="224"/>
      <c r="K728" s="224"/>
      <c r="L728" s="224"/>
      <c r="M728" s="224"/>
      <c r="N728" s="224"/>
      <c r="O728" s="224"/>
      <c r="P728" s="224"/>
      <c r="Q728" s="224"/>
      <c r="R728" s="224"/>
      <c r="S728" s="224"/>
      <c r="T728" s="226"/>
      <c r="U728" s="227"/>
      <c r="V728" s="227"/>
      <c r="W728" s="227"/>
      <c r="X728" s="226"/>
      <c r="Y728" s="227"/>
      <c r="Z728" s="227"/>
      <c r="AA728" s="227"/>
      <c r="AB728" s="231"/>
      <c r="AC728" s="227"/>
      <c r="AD728" s="227"/>
      <c r="AE728" s="227"/>
      <c r="AF728" s="229"/>
      <c r="AG728" s="230"/>
      <c r="AH728" s="230"/>
      <c r="AI728" s="229"/>
      <c r="AJ728" s="225"/>
      <c r="AK728" s="225"/>
      <c r="AL728" s="225"/>
      <c r="AM728" s="225"/>
      <c r="AN728" s="225"/>
      <c r="AO728" s="225"/>
      <c r="AP728" s="279"/>
      <c r="AQ728" s="279"/>
      <c r="AR728" s="224"/>
      <c r="AS728" s="224"/>
      <c r="AT728" s="224"/>
      <c r="AU728" s="224"/>
      <c r="AV728" s="228"/>
      <c r="AW728" s="228"/>
      <c r="AX728" s="228"/>
      <c r="AY728" s="228"/>
      <c r="AZ728" s="228"/>
      <c r="BA728" s="228"/>
      <c r="BB728" s="232"/>
      <c r="BC728" s="299"/>
      <c r="BD728" s="299"/>
      <c r="BE728" s="301"/>
      <c r="BF728" s="301"/>
      <c r="BG728" s="301"/>
      <c r="BH728" s="301"/>
      <c r="BI728" s="301"/>
      <c r="BJ728" s="301"/>
      <c r="BK728" s="301"/>
      <c r="BL728" s="301"/>
      <c r="BM728" s="301"/>
      <c r="BN728" s="335"/>
      <c r="BO728" s="312"/>
      <c r="BP728" s="312"/>
      <c r="BQ728" s="198"/>
    </row>
    <row r="729" spans="1:69" s="35" customFormat="1" ht="10.5" customHeight="1" x14ac:dyDescent="0.2">
      <c r="A729" s="87" t="str">
        <f t="shared" ref="A729:A792" si="1646">CONCATENATE(C729,G729,BN729)</f>
        <v>2011-12R1F4</v>
      </c>
      <c r="B729" s="87" t="str">
        <f>F729</f>
        <v>Y59</v>
      </c>
      <c r="C729" s="203" t="s">
        <v>166</v>
      </c>
      <c r="D729" s="203" t="s">
        <v>528</v>
      </c>
      <c r="E729" s="42"/>
      <c r="F729" s="317" t="str">
        <f>VLOOKUP($G729,'Selection Sheet'!$C$15:$F$39,3,0)</f>
        <v>Y59</v>
      </c>
      <c r="G729" s="204" t="s">
        <v>108</v>
      </c>
      <c r="H729" s="200" t="s">
        <v>529</v>
      </c>
      <c r="I729" s="483">
        <v>16</v>
      </c>
      <c r="J729" s="483">
        <v>2</v>
      </c>
      <c r="K729" s="483">
        <v>6</v>
      </c>
      <c r="L729" s="483">
        <v>2</v>
      </c>
      <c r="M729" s="494"/>
      <c r="N729" s="494"/>
      <c r="O729" s="494"/>
      <c r="P729" s="494"/>
      <c r="Q729" s="483" t="s">
        <v>80</v>
      </c>
      <c r="R729" s="483" t="s">
        <v>80</v>
      </c>
      <c r="S729" s="483"/>
      <c r="T729" s="484" t="s">
        <v>80</v>
      </c>
      <c r="U729" s="485" t="s">
        <v>80</v>
      </c>
      <c r="V729" s="485" t="s">
        <v>80</v>
      </c>
      <c r="W729" s="485" t="s">
        <v>80</v>
      </c>
      <c r="X729" s="486" t="s">
        <v>80</v>
      </c>
      <c r="Y729" s="487" t="s">
        <v>80</v>
      </c>
      <c r="Z729" s="488" t="s">
        <v>80</v>
      </c>
      <c r="AA729" s="488" t="s">
        <v>80</v>
      </c>
      <c r="AB729" s="489" t="s">
        <v>80</v>
      </c>
      <c r="AC729" s="488" t="s">
        <v>80</v>
      </c>
      <c r="AD729" s="488" t="s">
        <v>80</v>
      </c>
      <c r="AE729" s="488" t="s">
        <v>80</v>
      </c>
      <c r="AF729" s="490" t="s">
        <v>80</v>
      </c>
      <c r="AG729" s="491" t="s">
        <v>80</v>
      </c>
      <c r="AH729" s="492" t="s">
        <v>80</v>
      </c>
      <c r="AI729" s="490" t="s">
        <v>80</v>
      </c>
      <c r="AJ729" s="493">
        <v>3</v>
      </c>
      <c r="AK729" s="493">
        <v>5</v>
      </c>
      <c r="AL729" s="494"/>
      <c r="AM729" s="494"/>
      <c r="AN729" s="493">
        <v>41</v>
      </c>
      <c r="AO729" s="493">
        <v>43</v>
      </c>
      <c r="AP729" s="572"/>
      <c r="AQ729" s="572"/>
      <c r="AR729" s="493">
        <v>0</v>
      </c>
      <c r="AS729" s="493">
        <v>16</v>
      </c>
      <c r="AT729" s="493">
        <v>0</v>
      </c>
      <c r="AU729" s="493">
        <v>6</v>
      </c>
      <c r="AV729" s="494">
        <v>1</v>
      </c>
      <c r="AW729" s="494">
        <v>1</v>
      </c>
      <c r="AX729" s="494">
        <v>0</v>
      </c>
      <c r="AY729" s="494">
        <v>0</v>
      </c>
      <c r="AZ729" s="494">
        <v>0</v>
      </c>
      <c r="BA729" s="494">
        <v>22</v>
      </c>
      <c r="BB729" s="357"/>
      <c r="BC729" s="586" t="str">
        <f t="shared" ref="BC729:BC792" si="1647">IFERROR(AG729*$AI729,"-")</f>
        <v>-</v>
      </c>
      <c r="BD729" s="587" t="str">
        <f t="shared" ref="BD729:BD792" si="1648">IFERROR(AH729*$AI729,"-")</f>
        <v>-</v>
      </c>
      <c r="BE729" s="588" t="str">
        <f t="shared" ref="BE729:BE792" si="1649">IFERROR(U729*$T729, "-")</f>
        <v>-</v>
      </c>
      <c r="BF729" s="310" t="str">
        <f t="shared" ref="BF729:BF792" si="1650">IFERROR(V729*$T729,"-")</f>
        <v>-</v>
      </c>
      <c r="BG729" s="589" t="str">
        <f t="shared" ref="BG729:BG792" si="1651">IFERROR(W729*$T729,"-")</f>
        <v>-</v>
      </c>
      <c r="BH729" s="590" t="str">
        <f t="shared" ref="BH729:BH792" si="1652">IFERROR(Y729*$X729, "-")</f>
        <v>-</v>
      </c>
      <c r="BI729" s="308" t="str">
        <f t="shared" ref="BI729:BI792" si="1653">IFERROR(Z729*$X729,"-")</f>
        <v>-</v>
      </c>
      <c r="BJ729" s="591" t="str">
        <f t="shared" ref="BJ729:BJ792" si="1654">IFERROR(AA729*$X729,"-")</f>
        <v>-</v>
      </c>
      <c r="BK729" s="590" t="str">
        <f t="shared" ref="BK729:BK792" si="1655">IFERROR(AC729*$AB729, "-")</f>
        <v>-</v>
      </c>
      <c r="BL729" s="308" t="str">
        <f t="shared" ref="BL729:BL792" si="1656">IFERROR(AD729*$AB729,"-")</f>
        <v>-</v>
      </c>
      <c r="BM729" s="591" t="str">
        <f t="shared" ref="BM729:BM792" si="1657">IFERROR(AE729*$AB729,"-")</f>
        <v>-</v>
      </c>
      <c r="BN729" s="562">
        <f t="shared" ref="BN729:BN792" si="1658">MONTH(1&amp;$D729)</f>
        <v>4</v>
      </c>
      <c r="BO729" s="87">
        <f t="shared" ref="BO729:BO792" si="1659">VALUE(LEFT(C729,4)+IF($BN729&lt;4,1,0))</f>
        <v>2011</v>
      </c>
      <c r="BP729" s="87">
        <f t="shared" ref="BP729:BP792" si="1660">(BN729/3-ROUNDDOWN(BN729/3,0))*3</f>
        <v>0.99999999999999978</v>
      </c>
      <c r="BQ729" s="202"/>
    </row>
    <row r="730" spans="1:69" s="35" customFormat="1" ht="10.5" customHeight="1" x14ac:dyDescent="0.2">
      <c r="A730" s="87" t="str">
        <f t="shared" si="1646"/>
        <v>2011-12RRU4</v>
      </c>
      <c r="B730" s="87" t="str">
        <f t="shared" ref="B730:B793" si="1661">F730</f>
        <v>Y56</v>
      </c>
      <c r="C730" s="203" t="s">
        <v>166</v>
      </c>
      <c r="D730" s="203" t="s">
        <v>528</v>
      </c>
      <c r="E730" s="42"/>
      <c r="F730" s="317" t="str">
        <f>VLOOKUP($G730,'Selection Sheet'!$C$15:$F$39,3,0)</f>
        <v>Y56</v>
      </c>
      <c r="G730" s="204" t="s">
        <v>93</v>
      </c>
      <c r="H730" s="203" t="s">
        <v>530</v>
      </c>
      <c r="I730" s="495">
        <v>333</v>
      </c>
      <c r="J730" s="495">
        <v>89</v>
      </c>
      <c r="K730" s="495">
        <v>60</v>
      </c>
      <c r="L730" s="495">
        <v>26</v>
      </c>
      <c r="M730" s="507"/>
      <c r="N730" s="507"/>
      <c r="O730" s="507"/>
      <c r="P730" s="507"/>
      <c r="Q730" s="495" t="s">
        <v>80</v>
      </c>
      <c r="R730" s="495" t="s">
        <v>80</v>
      </c>
      <c r="S730" s="495"/>
      <c r="T730" s="496" t="s">
        <v>80</v>
      </c>
      <c r="U730" s="497" t="s">
        <v>80</v>
      </c>
      <c r="V730" s="497" t="s">
        <v>80</v>
      </c>
      <c r="W730" s="497" t="s">
        <v>80</v>
      </c>
      <c r="X730" s="498" t="s">
        <v>80</v>
      </c>
      <c r="Y730" s="499" t="s">
        <v>80</v>
      </c>
      <c r="Z730" s="500" t="s">
        <v>80</v>
      </c>
      <c r="AA730" s="500" t="s">
        <v>80</v>
      </c>
      <c r="AB730" s="501" t="s">
        <v>80</v>
      </c>
      <c r="AC730" s="500" t="s">
        <v>80</v>
      </c>
      <c r="AD730" s="500" t="s">
        <v>80</v>
      </c>
      <c r="AE730" s="500" t="s">
        <v>80</v>
      </c>
      <c r="AF730" s="502" t="s">
        <v>80</v>
      </c>
      <c r="AG730" s="503" t="s">
        <v>80</v>
      </c>
      <c r="AH730" s="504" t="s">
        <v>80</v>
      </c>
      <c r="AI730" s="502" t="s">
        <v>80</v>
      </c>
      <c r="AJ730" s="505">
        <v>155</v>
      </c>
      <c r="AK730" s="505">
        <v>223</v>
      </c>
      <c r="AL730" s="507"/>
      <c r="AM730" s="507"/>
      <c r="AN730" s="505">
        <v>916</v>
      </c>
      <c r="AO730" s="505">
        <v>1003</v>
      </c>
      <c r="AP730" s="569"/>
      <c r="AQ730" s="569"/>
      <c r="AR730" s="505">
        <v>28</v>
      </c>
      <c r="AS730" s="505">
        <v>329</v>
      </c>
      <c r="AT730" s="505">
        <v>14</v>
      </c>
      <c r="AU730" s="505">
        <v>59</v>
      </c>
      <c r="AV730" s="507">
        <v>0</v>
      </c>
      <c r="AW730" s="507">
        <v>0</v>
      </c>
      <c r="AX730" s="507">
        <v>94</v>
      </c>
      <c r="AY730" s="507">
        <v>98</v>
      </c>
      <c r="AZ730" s="507">
        <v>277</v>
      </c>
      <c r="BA730" s="507">
        <v>423</v>
      </c>
      <c r="BB730" s="357"/>
      <c r="BC730" s="592" t="str">
        <f t="shared" si="1647"/>
        <v>-</v>
      </c>
      <c r="BD730" s="593" t="str">
        <f t="shared" si="1648"/>
        <v>-</v>
      </c>
      <c r="BE730" s="594" t="str">
        <f t="shared" si="1649"/>
        <v>-</v>
      </c>
      <c r="BF730" s="291" t="str">
        <f t="shared" si="1650"/>
        <v>-</v>
      </c>
      <c r="BG730" s="566" t="str">
        <f t="shared" si="1651"/>
        <v>-</v>
      </c>
      <c r="BH730" s="595" t="str">
        <f t="shared" si="1652"/>
        <v>-</v>
      </c>
      <c r="BI730" s="289" t="str">
        <f t="shared" si="1653"/>
        <v>-</v>
      </c>
      <c r="BJ730" s="596" t="str">
        <f t="shared" si="1654"/>
        <v>-</v>
      </c>
      <c r="BK730" s="595" t="str">
        <f t="shared" si="1655"/>
        <v>-</v>
      </c>
      <c r="BL730" s="289" t="str">
        <f t="shared" si="1656"/>
        <v>-</v>
      </c>
      <c r="BM730" s="596" t="str">
        <f t="shared" si="1657"/>
        <v>-</v>
      </c>
      <c r="BN730" s="563">
        <f t="shared" si="1658"/>
        <v>4</v>
      </c>
      <c r="BO730" s="87">
        <f t="shared" si="1659"/>
        <v>2011</v>
      </c>
      <c r="BP730" s="87">
        <f t="shared" si="1660"/>
        <v>0.99999999999999978</v>
      </c>
      <c r="BQ730" s="202"/>
    </row>
    <row r="731" spans="1:69" s="35" customFormat="1" ht="10.5" customHeight="1" x14ac:dyDescent="0.2">
      <c r="A731" s="87" t="str">
        <f t="shared" si="1646"/>
        <v>2011-12RX54</v>
      </c>
      <c r="B731" s="87" t="str">
        <f t="shared" si="1661"/>
        <v>Y58</v>
      </c>
      <c r="C731" s="203" t="s">
        <v>166</v>
      </c>
      <c r="D731" s="203" t="s">
        <v>528</v>
      </c>
      <c r="E731" s="42"/>
      <c r="F731" s="317" t="str">
        <f>VLOOKUP($G731,'Selection Sheet'!$C$15:$F$39,3,0)</f>
        <v>Y58</v>
      </c>
      <c r="G731" s="204" t="s">
        <v>106</v>
      </c>
      <c r="H731" s="203" t="s">
        <v>531</v>
      </c>
      <c r="I731" s="495">
        <v>89</v>
      </c>
      <c r="J731" s="495">
        <v>17</v>
      </c>
      <c r="K731" s="495">
        <v>13</v>
      </c>
      <c r="L731" s="495">
        <v>5</v>
      </c>
      <c r="M731" s="507"/>
      <c r="N731" s="507"/>
      <c r="O731" s="507"/>
      <c r="P731" s="507"/>
      <c r="Q731" s="495" t="s">
        <v>80</v>
      </c>
      <c r="R731" s="495" t="s">
        <v>80</v>
      </c>
      <c r="S731" s="495"/>
      <c r="T731" s="496" t="s">
        <v>80</v>
      </c>
      <c r="U731" s="497" t="s">
        <v>80</v>
      </c>
      <c r="V731" s="497" t="s">
        <v>80</v>
      </c>
      <c r="W731" s="497" t="s">
        <v>80</v>
      </c>
      <c r="X731" s="498" t="s">
        <v>80</v>
      </c>
      <c r="Y731" s="499" t="s">
        <v>80</v>
      </c>
      <c r="Z731" s="500" t="s">
        <v>80</v>
      </c>
      <c r="AA731" s="500" t="s">
        <v>80</v>
      </c>
      <c r="AB731" s="501" t="s">
        <v>80</v>
      </c>
      <c r="AC731" s="500" t="s">
        <v>80</v>
      </c>
      <c r="AD731" s="500" t="s">
        <v>80</v>
      </c>
      <c r="AE731" s="500" t="s">
        <v>80</v>
      </c>
      <c r="AF731" s="502" t="s">
        <v>80</v>
      </c>
      <c r="AG731" s="503" t="s">
        <v>80</v>
      </c>
      <c r="AH731" s="504" t="s">
        <v>80</v>
      </c>
      <c r="AI731" s="502" t="s">
        <v>80</v>
      </c>
      <c r="AJ731" s="505">
        <v>28</v>
      </c>
      <c r="AK731" s="505">
        <v>34</v>
      </c>
      <c r="AL731" s="507"/>
      <c r="AM731" s="507"/>
      <c r="AN731" s="505">
        <v>112</v>
      </c>
      <c r="AO731" s="505">
        <v>112</v>
      </c>
      <c r="AP731" s="569"/>
      <c r="AQ731" s="569"/>
      <c r="AR731" s="505">
        <v>2</v>
      </c>
      <c r="AS731" s="505">
        <v>89</v>
      </c>
      <c r="AT731" s="505">
        <v>2</v>
      </c>
      <c r="AU731" s="505">
        <v>13</v>
      </c>
      <c r="AV731" s="507">
        <v>0</v>
      </c>
      <c r="AW731" s="507">
        <v>0</v>
      </c>
      <c r="AX731" s="507">
        <v>40</v>
      </c>
      <c r="AY731" s="507">
        <v>41</v>
      </c>
      <c r="AZ731" s="507">
        <v>43</v>
      </c>
      <c r="BA731" s="507">
        <v>66</v>
      </c>
      <c r="BB731" s="357"/>
      <c r="BC731" s="592" t="str">
        <f t="shared" si="1647"/>
        <v>-</v>
      </c>
      <c r="BD731" s="593" t="str">
        <f t="shared" si="1648"/>
        <v>-</v>
      </c>
      <c r="BE731" s="594" t="str">
        <f t="shared" si="1649"/>
        <v>-</v>
      </c>
      <c r="BF731" s="291" t="str">
        <f t="shared" si="1650"/>
        <v>-</v>
      </c>
      <c r="BG731" s="566" t="str">
        <f t="shared" si="1651"/>
        <v>-</v>
      </c>
      <c r="BH731" s="595" t="str">
        <f t="shared" si="1652"/>
        <v>-</v>
      </c>
      <c r="BI731" s="289" t="str">
        <f t="shared" si="1653"/>
        <v>-</v>
      </c>
      <c r="BJ731" s="596" t="str">
        <f t="shared" si="1654"/>
        <v>-</v>
      </c>
      <c r="BK731" s="595" t="str">
        <f t="shared" si="1655"/>
        <v>-</v>
      </c>
      <c r="BL731" s="289" t="str">
        <f t="shared" si="1656"/>
        <v>-</v>
      </c>
      <c r="BM731" s="596" t="str">
        <f t="shared" si="1657"/>
        <v>-</v>
      </c>
      <c r="BN731" s="563">
        <f t="shared" si="1658"/>
        <v>4</v>
      </c>
      <c r="BO731" s="87">
        <f t="shared" si="1659"/>
        <v>2011</v>
      </c>
      <c r="BP731" s="87">
        <f t="shared" si="1660"/>
        <v>0.99999999999999978</v>
      </c>
      <c r="BQ731" s="202"/>
    </row>
    <row r="732" spans="1:69" s="35" customFormat="1" ht="10.5" customHeight="1" x14ac:dyDescent="0.2">
      <c r="A732" s="314" t="str">
        <f t="shared" si="1646"/>
        <v>2011-12RX64</v>
      </c>
      <c r="B732" s="314" t="str">
        <f t="shared" si="1661"/>
        <v>Y63</v>
      </c>
      <c r="C732" s="205" t="s">
        <v>166</v>
      </c>
      <c r="D732" s="205" t="s">
        <v>528</v>
      </c>
      <c r="E732" s="206"/>
      <c r="F732" s="318" t="str">
        <f>VLOOKUP($G732,'Selection Sheet'!$C$15:$F$39,3,0)</f>
        <v>Y63</v>
      </c>
      <c r="G732" s="207" t="s">
        <v>111</v>
      </c>
      <c r="H732" s="205" t="s">
        <v>532</v>
      </c>
      <c r="I732" s="508">
        <v>89</v>
      </c>
      <c r="J732" s="508">
        <v>14</v>
      </c>
      <c r="K732" s="508">
        <v>37</v>
      </c>
      <c r="L732" s="508">
        <v>8</v>
      </c>
      <c r="M732" s="520"/>
      <c r="N732" s="520"/>
      <c r="O732" s="520"/>
      <c r="P732" s="520"/>
      <c r="Q732" s="508" t="s">
        <v>80</v>
      </c>
      <c r="R732" s="508" t="s">
        <v>80</v>
      </c>
      <c r="S732" s="508"/>
      <c r="T732" s="509" t="s">
        <v>80</v>
      </c>
      <c r="U732" s="510" t="s">
        <v>80</v>
      </c>
      <c r="V732" s="510" t="s">
        <v>80</v>
      </c>
      <c r="W732" s="510" t="s">
        <v>80</v>
      </c>
      <c r="X732" s="511" t="s">
        <v>80</v>
      </c>
      <c r="Y732" s="512" t="s">
        <v>80</v>
      </c>
      <c r="Z732" s="513" t="s">
        <v>80</v>
      </c>
      <c r="AA732" s="513" t="s">
        <v>80</v>
      </c>
      <c r="AB732" s="514" t="s">
        <v>80</v>
      </c>
      <c r="AC732" s="513" t="s">
        <v>80</v>
      </c>
      <c r="AD732" s="513" t="s">
        <v>80</v>
      </c>
      <c r="AE732" s="513" t="s">
        <v>80</v>
      </c>
      <c r="AF732" s="515" t="s">
        <v>80</v>
      </c>
      <c r="AG732" s="516" t="s">
        <v>80</v>
      </c>
      <c r="AH732" s="517" t="s">
        <v>80</v>
      </c>
      <c r="AI732" s="515" t="s">
        <v>80</v>
      </c>
      <c r="AJ732" s="518">
        <v>56</v>
      </c>
      <c r="AK732" s="518">
        <v>65</v>
      </c>
      <c r="AL732" s="520"/>
      <c r="AM732" s="520"/>
      <c r="AN732" s="518">
        <v>279</v>
      </c>
      <c r="AO732" s="518">
        <v>325</v>
      </c>
      <c r="AP732" s="570"/>
      <c r="AQ732" s="570"/>
      <c r="AR732" s="518">
        <v>5</v>
      </c>
      <c r="AS732" s="518">
        <v>89</v>
      </c>
      <c r="AT732" s="518">
        <v>5</v>
      </c>
      <c r="AU732" s="518">
        <v>37</v>
      </c>
      <c r="AV732" s="520">
        <v>0</v>
      </c>
      <c r="AW732" s="520">
        <v>0</v>
      </c>
      <c r="AX732" s="520">
        <v>105</v>
      </c>
      <c r="AY732" s="520">
        <v>120</v>
      </c>
      <c r="AZ732" s="520">
        <v>149</v>
      </c>
      <c r="BA732" s="520">
        <v>164</v>
      </c>
      <c r="BB732" s="358"/>
      <c r="BC732" s="597" t="str">
        <f t="shared" si="1647"/>
        <v>-</v>
      </c>
      <c r="BD732" s="598" t="str">
        <f t="shared" si="1648"/>
        <v>-</v>
      </c>
      <c r="BE732" s="599" t="str">
        <f t="shared" si="1649"/>
        <v>-</v>
      </c>
      <c r="BF732" s="600" t="str">
        <f t="shared" si="1650"/>
        <v>-</v>
      </c>
      <c r="BG732" s="601" t="str">
        <f t="shared" si="1651"/>
        <v>-</v>
      </c>
      <c r="BH732" s="602" t="str">
        <f t="shared" si="1652"/>
        <v>-</v>
      </c>
      <c r="BI732" s="603" t="str">
        <f t="shared" si="1653"/>
        <v>-</v>
      </c>
      <c r="BJ732" s="604" t="str">
        <f t="shared" si="1654"/>
        <v>-</v>
      </c>
      <c r="BK732" s="602" t="str">
        <f t="shared" si="1655"/>
        <v>-</v>
      </c>
      <c r="BL732" s="603" t="str">
        <f t="shared" si="1656"/>
        <v>-</v>
      </c>
      <c r="BM732" s="604" t="str">
        <f t="shared" si="1657"/>
        <v>-</v>
      </c>
      <c r="BN732" s="564">
        <f t="shared" si="1658"/>
        <v>4</v>
      </c>
      <c r="BO732" s="314">
        <f t="shared" si="1659"/>
        <v>2011</v>
      </c>
      <c r="BP732" s="314">
        <f t="shared" si="1660"/>
        <v>0.99999999999999978</v>
      </c>
      <c r="BQ732" s="202"/>
    </row>
    <row r="733" spans="1:69" s="35" customFormat="1" ht="10.5" customHeight="1" x14ac:dyDescent="0.2">
      <c r="A733" s="87" t="str">
        <f t="shared" si="1646"/>
        <v>2011-12RX74</v>
      </c>
      <c r="B733" s="87" t="str">
        <f t="shared" si="1661"/>
        <v>Y62</v>
      </c>
      <c r="C733" s="203" t="s">
        <v>166</v>
      </c>
      <c r="D733" s="203" t="s">
        <v>528</v>
      </c>
      <c r="E733" s="42"/>
      <c r="F733" s="317" t="str">
        <f>VLOOKUP($G733,'Selection Sheet'!$C$15:$F$39,3,0)</f>
        <v>Y62</v>
      </c>
      <c r="G733" s="204" t="s">
        <v>84</v>
      </c>
      <c r="H733" s="203" t="s">
        <v>533</v>
      </c>
      <c r="I733" s="495">
        <v>219</v>
      </c>
      <c r="J733" s="495">
        <v>56</v>
      </c>
      <c r="K733" s="495">
        <v>32</v>
      </c>
      <c r="L733" s="495">
        <v>14</v>
      </c>
      <c r="M733" s="507"/>
      <c r="N733" s="507"/>
      <c r="O733" s="507"/>
      <c r="P733" s="507"/>
      <c r="Q733" s="495" t="s">
        <v>80</v>
      </c>
      <c r="R733" s="495" t="s">
        <v>80</v>
      </c>
      <c r="S733" s="495"/>
      <c r="T733" s="496" t="s">
        <v>80</v>
      </c>
      <c r="U733" s="497" t="s">
        <v>80</v>
      </c>
      <c r="V733" s="497" t="s">
        <v>80</v>
      </c>
      <c r="W733" s="497" t="s">
        <v>80</v>
      </c>
      <c r="X733" s="498" t="s">
        <v>80</v>
      </c>
      <c r="Y733" s="499" t="s">
        <v>80</v>
      </c>
      <c r="Z733" s="500" t="s">
        <v>80</v>
      </c>
      <c r="AA733" s="500" t="s">
        <v>80</v>
      </c>
      <c r="AB733" s="501" t="s">
        <v>80</v>
      </c>
      <c r="AC733" s="500" t="s">
        <v>80</v>
      </c>
      <c r="AD733" s="500" t="s">
        <v>80</v>
      </c>
      <c r="AE733" s="500" t="s">
        <v>80</v>
      </c>
      <c r="AF733" s="502" t="s">
        <v>80</v>
      </c>
      <c r="AG733" s="503" t="s">
        <v>80</v>
      </c>
      <c r="AH733" s="504" t="s">
        <v>80</v>
      </c>
      <c r="AI733" s="502" t="s">
        <v>80</v>
      </c>
      <c r="AJ733" s="505">
        <v>160</v>
      </c>
      <c r="AK733" s="505">
        <v>202</v>
      </c>
      <c r="AL733" s="507"/>
      <c r="AM733" s="507"/>
      <c r="AN733" s="505">
        <v>285</v>
      </c>
      <c r="AO733" s="505">
        <v>297</v>
      </c>
      <c r="AP733" s="569"/>
      <c r="AQ733" s="569"/>
      <c r="AR733" s="505">
        <v>17</v>
      </c>
      <c r="AS733" s="505">
        <v>163</v>
      </c>
      <c r="AT733" s="505">
        <v>7</v>
      </c>
      <c r="AU733" s="505">
        <v>21</v>
      </c>
      <c r="AV733" s="507">
        <v>17</v>
      </c>
      <c r="AW733" s="507">
        <v>25</v>
      </c>
      <c r="AX733" s="507">
        <v>59</v>
      </c>
      <c r="AY733" s="507">
        <v>59</v>
      </c>
      <c r="AZ733" s="507">
        <v>148</v>
      </c>
      <c r="BA733" s="507">
        <v>188</v>
      </c>
      <c r="BB733" s="357"/>
      <c r="BC733" s="592" t="str">
        <f t="shared" si="1647"/>
        <v>-</v>
      </c>
      <c r="BD733" s="593" t="str">
        <f t="shared" si="1648"/>
        <v>-</v>
      </c>
      <c r="BE733" s="594" t="str">
        <f t="shared" si="1649"/>
        <v>-</v>
      </c>
      <c r="BF733" s="291" t="str">
        <f t="shared" si="1650"/>
        <v>-</v>
      </c>
      <c r="BG733" s="566" t="str">
        <f t="shared" si="1651"/>
        <v>-</v>
      </c>
      <c r="BH733" s="595" t="str">
        <f t="shared" si="1652"/>
        <v>-</v>
      </c>
      <c r="BI733" s="289" t="str">
        <f t="shared" si="1653"/>
        <v>-</v>
      </c>
      <c r="BJ733" s="596" t="str">
        <f t="shared" si="1654"/>
        <v>-</v>
      </c>
      <c r="BK733" s="595" t="str">
        <f t="shared" si="1655"/>
        <v>-</v>
      </c>
      <c r="BL733" s="289" t="str">
        <f t="shared" si="1656"/>
        <v>-</v>
      </c>
      <c r="BM733" s="596" t="str">
        <f t="shared" si="1657"/>
        <v>-</v>
      </c>
      <c r="BN733" s="563">
        <f t="shared" si="1658"/>
        <v>4</v>
      </c>
      <c r="BO733" s="87">
        <f t="shared" si="1659"/>
        <v>2011</v>
      </c>
      <c r="BP733" s="87">
        <f t="shared" si="1660"/>
        <v>0.99999999999999978</v>
      </c>
      <c r="BQ733" s="202"/>
    </row>
    <row r="734" spans="1:69" s="35" customFormat="1" ht="10.5" customHeight="1" x14ac:dyDescent="0.2">
      <c r="A734" s="87" t="str">
        <f t="shared" si="1646"/>
        <v>2011-12RX84</v>
      </c>
      <c r="B734" s="87" t="str">
        <f t="shared" si="1661"/>
        <v>Y63</v>
      </c>
      <c r="C734" s="203" t="s">
        <v>166</v>
      </c>
      <c r="D734" s="203" t="s">
        <v>528</v>
      </c>
      <c r="E734" s="42"/>
      <c r="F734" s="317" t="str">
        <f>VLOOKUP($G734,'Selection Sheet'!$C$15:$F$39,3,0)</f>
        <v>Y63</v>
      </c>
      <c r="G734" s="204" t="s">
        <v>120</v>
      </c>
      <c r="H734" s="203" t="s">
        <v>534</v>
      </c>
      <c r="I734" s="495">
        <v>240</v>
      </c>
      <c r="J734" s="495">
        <v>32</v>
      </c>
      <c r="K734" s="495">
        <v>22</v>
      </c>
      <c r="L734" s="495">
        <v>7</v>
      </c>
      <c r="M734" s="507"/>
      <c r="N734" s="507"/>
      <c r="O734" s="507"/>
      <c r="P734" s="507"/>
      <c r="Q734" s="495" t="s">
        <v>80</v>
      </c>
      <c r="R734" s="495" t="s">
        <v>80</v>
      </c>
      <c r="S734" s="495"/>
      <c r="T734" s="496" t="s">
        <v>80</v>
      </c>
      <c r="U734" s="497" t="s">
        <v>80</v>
      </c>
      <c r="V734" s="497" t="s">
        <v>80</v>
      </c>
      <c r="W734" s="497" t="s">
        <v>80</v>
      </c>
      <c r="X734" s="498" t="s">
        <v>80</v>
      </c>
      <c r="Y734" s="499" t="s">
        <v>80</v>
      </c>
      <c r="Z734" s="500" t="s">
        <v>80</v>
      </c>
      <c r="AA734" s="500" t="s">
        <v>80</v>
      </c>
      <c r="AB734" s="501" t="s">
        <v>80</v>
      </c>
      <c r="AC734" s="500" t="s">
        <v>80</v>
      </c>
      <c r="AD734" s="500" t="s">
        <v>80</v>
      </c>
      <c r="AE734" s="500" t="s">
        <v>80</v>
      </c>
      <c r="AF734" s="502" t="s">
        <v>80</v>
      </c>
      <c r="AG734" s="503" t="s">
        <v>80</v>
      </c>
      <c r="AH734" s="504" t="s">
        <v>80</v>
      </c>
      <c r="AI734" s="502" t="s">
        <v>80</v>
      </c>
      <c r="AJ734" s="505">
        <v>110</v>
      </c>
      <c r="AK734" s="505">
        <v>146</v>
      </c>
      <c r="AL734" s="507"/>
      <c r="AM734" s="507"/>
      <c r="AN734" s="505">
        <v>812</v>
      </c>
      <c r="AO734" s="505">
        <v>854</v>
      </c>
      <c r="AP734" s="569"/>
      <c r="AQ734" s="569"/>
      <c r="AR734" s="505">
        <v>15</v>
      </c>
      <c r="AS734" s="505">
        <v>240</v>
      </c>
      <c r="AT734" s="505">
        <v>4</v>
      </c>
      <c r="AU734" s="505">
        <v>22</v>
      </c>
      <c r="AV734" s="507">
        <v>0</v>
      </c>
      <c r="AW734" s="507">
        <v>3</v>
      </c>
      <c r="AX734" s="507">
        <v>45</v>
      </c>
      <c r="AY734" s="507">
        <v>48</v>
      </c>
      <c r="AZ734" s="507">
        <v>288</v>
      </c>
      <c r="BA734" s="507">
        <v>390</v>
      </c>
      <c r="BB734" s="357"/>
      <c r="BC734" s="592" t="str">
        <f t="shared" si="1647"/>
        <v>-</v>
      </c>
      <c r="BD734" s="593" t="str">
        <f t="shared" si="1648"/>
        <v>-</v>
      </c>
      <c r="BE734" s="594" t="str">
        <f t="shared" si="1649"/>
        <v>-</v>
      </c>
      <c r="BF734" s="291" t="str">
        <f t="shared" si="1650"/>
        <v>-</v>
      </c>
      <c r="BG734" s="566" t="str">
        <f t="shared" si="1651"/>
        <v>-</v>
      </c>
      <c r="BH734" s="595" t="str">
        <f t="shared" si="1652"/>
        <v>-</v>
      </c>
      <c r="BI734" s="289" t="str">
        <f t="shared" si="1653"/>
        <v>-</v>
      </c>
      <c r="BJ734" s="596" t="str">
        <f t="shared" si="1654"/>
        <v>-</v>
      </c>
      <c r="BK734" s="595" t="str">
        <f t="shared" si="1655"/>
        <v>-</v>
      </c>
      <c r="BL734" s="289" t="str">
        <f t="shared" si="1656"/>
        <v>-</v>
      </c>
      <c r="BM734" s="596" t="str">
        <f t="shared" si="1657"/>
        <v>-</v>
      </c>
      <c r="BN734" s="563">
        <f t="shared" si="1658"/>
        <v>4</v>
      </c>
      <c r="BO734" s="87">
        <f t="shared" si="1659"/>
        <v>2011</v>
      </c>
      <c r="BP734" s="87">
        <f t="shared" si="1660"/>
        <v>0.99999999999999978</v>
      </c>
      <c r="BQ734" s="202"/>
    </row>
    <row r="735" spans="1:69" s="35" customFormat="1" ht="10.5" customHeight="1" x14ac:dyDescent="0.2">
      <c r="A735" s="87" t="str">
        <f t="shared" si="1646"/>
        <v>2011-12RX94</v>
      </c>
      <c r="B735" s="87" t="str">
        <f t="shared" si="1661"/>
        <v>Y60</v>
      </c>
      <c r="C735" s="203" t="s">
        <v>166</v>
      </c>
      <c r="D735" s="203" t="s">
        <v>528</v>
      </c>
      <c r="E735" s="42"/>
      <c r="F735" s="317" t="str">
        <f>VLOOKUP($G735,'Selection Sheet'!$C$15:$F$39,3,0)</f>
        <v>Y60</v>
      </c>
      <c r="G735" s="204" t="s">
        <v>103</v>
      </c>
      <c r="H735" s="203" t="s">
        <v>535</v>
      </c>
      <c r="I735" s="495">
        <v>96</v>
      </c>
      <c r="J735" s="495">
        <v>16</v>
      </c>
      <c r="K735" s="495">
        <v>9</v>
      </c>
      <c r="L735" s="495">
        <v>2</v>
      </c>
      <c r="M735" s="507"/>
      <c r="N735" s="507"/>
      <c r="O735" s="507"/>
      <c r="P735" s="507"/>
      <c r="Q735" s="495" t="s">
        <v>80</v>
      </c>
      <c r="R735" s="495" t="s">
        <v>80</v>
      </c>
      <c r="S735" s="495"/>
      <c r="T735" s="496" t="s">
        <v>80</v>
      </c>
      <c r="U735" s="497" t="s">
        <v>80</v>
      </c>
      <c r="V735" s="497" t="s">
        <v>80</v>
      </c>
      <c r="W735" s="497" t="s">
        <v>80</v>
      </c>
      <c r="X735" s="498" t="s">
        <v>80</v>
      </c>
      <c r="Y735" s="499" t="s">
        <v>80</v>
      </c>
      <c r="Z735" s="500" t="s">
        <v>80</v>
      </c>
      <c r="AA735" s="500" t="s">
        <v>80</v>
      </c>
      <c r="AB735" s="501" t="s">
        <v>80</v>
      </c>
      <c r="AC735" s="500" t="s">
        <v>80</v>
      </c>
      <c r="AD735" s="500" t="s">
        <v>80</v>
      </c>
      <c r="AE735" s="500" t="s">
        <v>80</v>
      </c>
      <c r="AF735" s="502" t="s">
        <v>80</v>
      </c>
      <c r="AG735" s="503" t="s">
        <v>80</v>
      </c>
      <c r="AH735" s="504" t="s">
        <v>80</v>
      </c>
      <c r="AI735" s="502" t="s">
        <v>80</v>
      </c>
      <c r="AJ735" s="505">
        <v>70</v>
      </c>
      <c r="AK735" s="505">
        <v>98</v>
      </c>
      <c r="AL735" s="507"/>
      <c r="AM735" s="507"/>
      <c r="AN735" s="505">
        <v>273</v>
      </c>
      <c r="AO735" s="505">
        <v>300</v>
      </c>
      <c r="AP735" s="569"/>
      <c r="AQ735" s="569"/>
      <c r="AR735" s="505">
        <v>5</v>
      </c>
      <c r="AS735" s="505">
        <v>94</v>
      </c>
      <c r="AT735" s="505">
        <v>2</v>
      </c>
      <c r="AU735" s="505">
        <v>8</v>
      </c>
      <c r="AV735" s="507">
        <v>4</v>
      </c>
      <c r="AW735" s="507">
        <v>5</v>
      </c>
      <c r="AX735" s="507">
        <v>72</v>
      </c>
      <c r="AY735" s="507">
        <v>77</v>
      </c>
      <c r="AZ735" s="507">
        <v>45</v>
      </c>
      <c r="BA735" s="507">
        <v>86</v>
      </c>
      <c r="BB735" s="357"/>
      <c r="BC735" s="592" t="str">
        <f t="shared" si="1647"/>
        <v>-</v>
      </c>
      <c r="BD735" s="593" t="str">
        <f t="shared" si="1648"/>
        <v>-</v>
      </c>
      <c r="BE735" s="594" t="str">
        <f t="shared" si="1649"/>
        <v>-</v>
      </c>
      <c r="BF735" s="291" t="str">
        <f t="shared" si="1650"/>
        <v>-</v>
      </c>
      <c r="BG735" s="566" t="str">
        <f t="shared" si="1651"/>
        <v>-</v>
      </c>
      <c r="BH735" s="595" t="str">
        <f t="shared" si="1652"/>
        <v>-</v>
      </c>
      <c r="BI735" s="289" t="str">
        <f t="shared" si="1653"/>
        <v>-</v>
      </c>
      <c r="BJ735" s="596" t="str">
        <f t="shared" si="1654"/>
        <v>-</v>
      </c>
      <c r="BK735" s="595" t="str">
        <f t="shared" si="1655"/>
        <v>-</v>
      </c>
      <c r="BL735" s="289" t="str">
        <f t="shared" si="1656"/>
        <v>-</v>
      </c>
      <c r="BM735" s="596" t="str">
        <f t="shared" si="1657"/>
        <v>-</v>
      </c>
      <c r="BN735" s="563">
        <f t="shared" si="1658"/>
        <v>4</v>
      </c>
      <c r="BO735" s="87">
        <f t="shared" si="1659"/>
        <v>2011</v>
      </c>
      <c r="BP735" s="87">
        <f t="shared" si="1660"/>
        <v>0.99999999999999978</v>
      </c>
      <c r="BQ735" s="202"/>
    </row>
    <row r="736" spans="1:69" s="35" customFormat="1" ht="10.5" customHeight="1" x14ac:dyDescent="0.2">
      <c r="A736" s="314" t="str">
        <f t="shared" si="1646"/>
        <v>2011-12RYA4</v>
      </c>
      <c r="B736" s="314" t="str">
        <f t="shared" si="1661"/>
        <v>Y60</v>
      </c>
      <c r="C736" s="205" t="s">
        <v>166</v>
      </c>
      <c r="D736" s="205" t="s">
        <v>528</v>
      </c>
      <c r="E736" s="206"/>
      <c r="F736" s="318" t="str">
        <f>VLOOKUP($G736,'Selection Sheet'!$C$15:$F$39,3,0)</f>
        <v>Y60</v>
      </c>
      <c r="G736" s="207" t="s">
        <v>118</v>
      </c>
      <c r="H736" s="205" t="s">
        <v>536</v>
      </c>
      <c r="I736" s="508">
        <v>191</v>
      </c>
      <c r="J736" s="508">
        <v>50</v>
      </c>
      <c r="K736" s="508">
        <v>25</v>
      </c>
      <c r="L736" s="508">
        <v>11</v>
      </c>
      <c r="M736" s="520"/>
      <c r="N736" s="520"/>
      <c r="O736" s="520"/>
      <c r="P736" s="520"/>
      <c r="Q736" s="508" t="s">
        <v>80</v>
      </c>
      <c r="R736" s="508" t="s">
        <v>80</v>
      </c>
      <c r="S736" s="508"/>
      <c r="T736" s="509" t="s">
        <v>80</v>
      </c>
      <c r="U736" s="510" t="s">
        <v>80</v>
      </c>
      <c r="V736" s="510" t="s">
        <v>80</v>
      </c>
      <c r="W736" s="510" t="s">
        <v>80</v>
      </c>
      <c r="X736" s="511" t="s">
        <v>80</v>
      </c>
      <c r="Y736" s="512" t="s">
        <v>80</v>
      </c>
      <c r="Z736" s="513" t="s">
        <v>80</v>
      </c>
      <c r="AA736" s="513" t="s">
        <v>80</v>
      </c>
      <c r="AB736" s="514" t="s">
        <v>80</v>
      </c>
      <c r="AC736" s="513" t="s">
        <v>80</v>
      </c>
      <c r="AD736" s="513" t="s">
        <v>80</v>
      </c>
      <c r="AE736" s="513" t="s">
        <v>80</v>
      </c>
      <c r="AF736" s="515" t="s">
        <v>80</v>
      </c>
      <c r="AG736" s="516" t="s">
        <v>80</v>
      </c>
      <c r="AH736" s="517" t="s">
        <v>80</v>
      </c>
      <c r="AI736" s="515" t="s">
        <v>80</v>
      </c>
      <c r="AJ736" s="518">
        <v>52</v>
      </c>
      <c r="AK736" s="518">
        <v>79</v>
      </c>
      <c r="AL736" s="520"/>
      <c r="AM736" s="520"/>
      <c r="AN736" s="518">
        <v>713</v>
      </c>
      <c r="AO736" s="518">
        <v>801</v>
      </c>
      <c r="AP736" s="570"/>
      <c r="AQ736" s="570"/>
      <c r="AR736" s="518">
        <v>22</v>
      </c>
      <c r="AS736" s="518">
        <v>191</v>
      </c>
      <c r="AT736" s="518">
        <v>3</v>
      </c>
      <c r="AU736" s="518">
        <v>25</v>
      </c>
      <c r="AV736" s="520">
        <v>5</v>
      </c>
      <c r="AW736" s="520">
        <v>6</v>
      </c>
      <c r="AX736" s="520">
        <v>97</v>
      </c>
      <c r="AY736" s="520">
        <v>112</v>
      </c>
      <c r="AZ736" s="520">
        <v>161</v>
      </c>
      <c r="BA736" s="520">
        <v>209</v>
      </c>
      <c r="BB736" s="358"/>
      <c r="BC736" s="597" t="str">
        <f t="shared" si="1647"/>
        <v>-</v>
      </c>
      <c r="BD736" s="598" t="str">
        <f t="shared" si="1648"/>
        <v>-</v>
      </c>
      <c r="BE736" s="599" t="str">
        <f t="shared" si="1649"/>
        <v>-</v>
      </c>
      <c r="BF736" s="600" t="str">
        <f t="shared" si="1650"/>
        <v>-</v>
      </c>
      <c r="BG736" s="601" t="str">
        <f t="shared" si="1651"/>
        <v>-</v>
      </c>
      <c r="BH736" s="602" t="str">
        <f t="shared" si="1652"/>
        <v>-</v>
      </c>
      <c r="BI736" s="603" t="str">
        <f t="shared" si="1653"/>
        <v>-</v>
      </c>
      <c r="BJ736" s="604" t="str">
        <f t="shared" si="1654"/>
        <v>-</v>
      </c>
      <c r="BK736" s="602" t="str">
        <f t="shared" si="1655"/>
        <v>-</v>
      </c>
      <c r="BL736" s="603" t="str">
        <f t="shared" si="1656"/>
        <v>-</v>
      </c>
      <c r="BM736" s="604" t="str">
        <f t="shared" si="1657"/>
        <v>-</v>
      </c>
      <c r="BN736" s="564">
        <f t="shared" si="1658"/>
        <v>4</v>
      </c>
      <c r="BO736" s="314">
        <f t="shared" si="1659"/>
        <v>2011</v>
      </c>
      <c r="BP736" s="314">
        <f t="shared" si="1660"/>
        <v>0.99999999999999978</v>
      </c>
      <c r="BQ736" s="202"/>
    </row>
    <row r="737" spans="1:69" s="35" customFormat="1" ht="10.5" customHeight="1" x14ac:dyDescent="0.2">
      <c r="A737" s="87" t="str">
        <f t="shared" si="1646"/>
        <v>2011-12RYC4</v>
      </c>
      <c r="B737" s="87" t="str">
        <f t="shared" si="1661"/>
        <v>Y61</v>
      </c>
      <c r="C737" s="203" t="s">
        <v>166</v>
      </c>
      <c r="D737" s="203" t="s">
        <v>528</v>
      </c>
      <c r="E737" s="42"/>
      <c r="F737" s="317" t="str">
        <f>VLOOKUP($G737,'Selection Sheet'!$C$15:$F$39,3,0)</f>
        <v>Y61</v>
      </c>
      <c r="G737" s="204" t="s">
        <v>87</v>
      </c>
      <c r="H737" s="203" t="s">
        <v>537</v>
      </c>
      <c r="I737" s="495">
        <v>226</v>
      </c>
      <c r="J737" s="495">
        <v>27</v>
      </c>
      <c r="K737" s="495">
        <v>26</v>
      </c>
      <c r="L737" s="495">
        <v>11</v>
      </c>
      <c r="M737" s="507"/>
      <c r="N737" s="507"/>
      <c r="O737" s="507"/>
      <c r="P737" s="507"/>
      <c r="Q737" s="495" t="s">
        <v>80</v>
      </c>
      <c r="R737" s="495" t="s">
        <v>80</v>
      </c>
      <c r="S737" s="495"/>
      <c r="T737" s="496" t="s">
        <v>80</v>
      </c>
      <c r="U737" s="497" t="s">
        <v>80</v>
      </c>
      <c r="V737" s="497" t="s">
        <v>80</v>
      </c>
      <c r="W737" s="497" t="s">
        <v>80</v>
      </c>
      <c r="X737" s="498" t="s">
        <v>80</v>
      </c>
      <c r="Y737" s="499" t="s">
        <v>80</v>
      </c>
      <c r="Z737" s="500" t="s">
        <v>80</v>
      </c>
      <c r="AA737" s="500" t="s">
        <v>80</v>
      </c>
      <c r="AB737" s="501" t="s">
        <v>80</v>
      </c>
      <c r="AC737" s="500" t="s">
        <v>80</v>
      </c>
      <c r="AD737" s="500" t="s">
        <v>80</v>
      </c>
      <c r="AE737" s="500" t="s">
        <v>80</v>
      </c>
      <c r="AF737" s="502" t="s">
        <v>80</v>
      </c>
      <c r="AG737" s="503" t="s">
        <v>80</v>
      </c>
      <c r="AH737" s="504" t="s">
        <v>80</v>
      </c>
      <c r="AI737" s="502" t="s">
        <v>80</v>
      </c>
      <c r="AJ737" s="505">
        <v>116</v>
      </c>
      <c r="AK737" s="505">
        <v>185</v>
      </c>
      <c r="AL737" s="507"/>
      <c r="AM737" s="507"/>
      <c r="AN737" s="505">
        <v>112</v>
      </c>
      <c r="AO737" s="505">
        <v>120</v>
      </c>
      <c r="AP737" s="569"/>
      <c r="AQ737" s="569"/>
      <c r="AR737" s="505">
        <v>13</v>
      </c>
      <c r="AS737" s="505">
        <v>226</v>
      </c>
      <c r="AT737" s="505">
        <v>6</v>
      </c>
      <c r="AU737" s="505">
        <v>26</v>
      </c>
      <c r="AV737" s="507">
        <v>0</v>
      </c>
      <c r="AW737" s="507">
        <v>0</v>
      </c>
      <c r="AX737" s="507">
        <v>38</v>
      </c>
      <c r="AY737" s="507">
        <v>39</v>
      </c>
      <c r="AZ737" s="507">
        <v>54</v>
      </c>
      <c r="BA737" s="507">
        <v>116</v>
      </c>
      <c r="BB737" s="357"/>
      <c r="BC737" s="592" t="str">
        <f t="shared" si="1647"/>
        <v>-</v>
      </c>
      <c r="BD737" s="593" t="str">
        <f t="shared" si="1648"/>
        <v>-</v>
      </c>
      <c r="BE737" s="594" t="str">
        <f t="shared" si="1649"/>
        <v>-</v>
      </c>
      <c r="BF737" s="291" t="str">
        <f t="shared" si="1650"/>
        <v>-</v>
      </c>
      <c r="BG737" s="566" t="str">
        <f t="shared" si="1651"/>
        <v>-</v>
      </c>
      <c r="BH737" s="595" t="str">
        <f t="shared" si="1652"/>
        <v>-</v>
      </c>
      <c r="BI737" s="289" t="str">
        <f t="shared" si="1653"/>
        <v>-</v>
      </c>
      <c r="BJ737" s="596" t="str">
        <f t="shared" si="1654"/>
        <v>-</v>
      </c>
      <c r="BK737" s="595" t="str">
        <f t="shared" si="1655"/>
        <v>-</v>
      </c>
      <c r="BL737" s="289" t="str">
        <f t="shared" si="1656"/>
        <v>-</v>
      </c>
      <c r="BM737" s="596" t="str">
        <f t="shared" si="1657"/>
        <v>-</v>
      </c>
      <c r="BN737" s="563">
        <f t="shared" si="1658"/>
        <v>4</v>
      </c>
      <c r="BO737" s="87">
        <f t="shared" si="1659"/>
        <v>2011</v>
      </c>
      <c r="BP737" s="87">
        <f t="shared" si="1660"/>
        <v>0.99999999999999978</v>
      </c>
      <c r="BQ737" s="202"/>
    </row>
    <row r="738" spans="1:69" s="35" customFormat="1" ht="10.5" customHeight="1" x14ac:dyDescent="0.2">
      <c r="A738" s="87" t="str">
        <f t="shared" si="1646"/>
        <v>2011-12RYD4</v>
      </c>
      <c r="B738" s="87" t="str">
        <f t="shared" si="1661"/>
        <v>Y59</v>
      </c>
      <c r="C738" s="203" t="s">
        <v>166</v>
      </c>
      <c r="D738" s="203" t="s">
        <v>528</v>
      </c>
      <c r="E738" s="42"/>
      <c r="F738" s="317" t="str">
        <f>VLOOKUP($G738,'Selection Sheet'!$C$15:$F$39,3,0)</f>
        <v>Y59</v>
      </c>
      <c r="G738" s="204" t="s">
        <v>116</v>
      </c>
      <c r="H738" s="203" t="s">
        <v>538</v>
      </c>
      <c r="I738" s="495">
        <v>240</v>
      </c>
      <c r="J738" s="495">
        <v>64</v>
      </c>
      <c r="K738" s="495">
        <v>28</v>
      </c>
      <c r="L738" s="495">
        <v>13</v>
      </c>
      <c r="M738" s="507"/>
      <c r="N738" s="507"/>
      <c r="O738" s="507"/>
      <c r="P738" s="507"/>
      <c r="Q738" s="495" t="s">
        <v>80</v>
      </c>
      <c r="R738" s="495" t="s">
        <v>80</v>
      </c>
      <c r="S738" s="495"/>
      <c r="T738" s="496" t="s">
        <v>80</v>
      </c>
      <c r="U738" s="497" t="s">
        <v>80</v>
      </c>
      <c r="V738" s="497" t="s">
        <v>80</v>
      </c>
      <c r="W738" s="497" t="s">
        <v>80</v>
      </c>
      <c r="X738" s="498" t="s">
        <v>80</v>
      </c>
      <c r="Y738" s="499" t="s">
        <v>80</v>
      </c>
      <c r="Z738" s="500" t="s">
        <v>80</v>
      </c>
      <c r="AA738" s="500" t="s">
        <v>80</v>
      </c>
      <c r="AB738" s="501" t="s">
        <v>80</v>
      </c>
      <c r="AC738" s="500" t="s">
        <v>80</v>
      </c>
      <c r="AD738" s="500" t="s">
        <v>80</v>
      </c>
      <c r="AE738" s="500" t="s">
        <v>80</v>
      </c>
      <c r="AF738" s="502" t="s">
        <v>80</v>
      </c>
      <c r="AG738" s="503" t="s">
        <v>80</v>
      </c>
      <c r="AH738" s="504" t="s">
        <v>80</v>
      </c>
      <c r="AI738" s="502" t="s">
        <v>80</v>
      </c>
      <c r="AJ738" s="505">
        <v>78</v>
      </c>
      <c r="AK738" s="505">
        <v>116</v>
      </c>
      <c r="AL738" s="507"/>
      <c r="AM738" s="507"/>
      <c r="AN738" s="505">
        <v>408</v>
      </c>
      <c r="AO738" s="505">
        <v>427</v>
      </c>
      <c r="AP738" s="569"/>
      <c r="AQ738" s="569"/>
      <c r="AR738" s="505">
        <v>18</v>
      </c>
      <c r="AS738" s="505">
        <v>221</v>
      </c>
      <c r="AT738" s="505">
        <v>5</v>
      </c>
      <c r="AU738" s="505">
        <v>21</v>
      </c>
      <c r="AV738" s="507">
        <v>1</v>
      </c>
      <c r="AW738" s="507">
        <v>1</v>
      </c>
      <c r="AX738" s="507">
        <v>95</v>
      </c>
      <c r="AY738" s="507">
        <v>98</v>
      </c>
      <c r="AZ738" s="507">
        <v>240</v>
      </c>
      <c r="BA738" s="507">
        <v>366</v>
      </c>
      <c r="BB738" s="357"/>
      <c r="BC738" s="592" t="str">
        <f t="shared" si="1647"/>
        <v>-</v>
      </c>
      <c r="BD738" s="593" t="str">
        <f t="shared" si="1648"/>
        <v>-</v>
      </c>
      <c r="BE738" s="594" t="str">
        <f t="shared" si="1649"/>
        <v>-</v>
      </c>
      <c r="BF738" s="291" t="str">
        <f t="shared" si="1650"/>
        <v>-</v>
      </c>
      <c r="BG738" s="566" t="str">
        <f t="shared" si="1651"/>
        <v>-</v>
      </c>
      <c r="BH738" s="595" t="str">
        <f t="shared" si="1652"/>
        <v>-</v>
      </c>
      <c r="BI738" s="289" t="str">
        <f t="shared" si="1653"/>
        <v>-</v>
      </c>
      <c r="BJ738" s="596" t="str">
        <f t="shared" si="1654"/>
        <v>-</v>
      </c>
      <c r="BK738" s="595" t="str">
        <f t="shared" si="1655"/>
        <v>-</v>
      </c>
      <c r="BL738" s="289" t="str">
        <f t="shared" si="1656"/>
        <v>-</v>
      </c>
      <c r="BM738" s="596" t="str">
        <f t="shared" si="1657"/>
        <v>-</v>
      </c>
      <c r="BN738" s="563">
        <f t="shared" si="1658"/>
        <v>4</v>
      </c>
      <c r="BO738" s="87">
        <f t="shared" si="1659"/>
        <v>2011</v>
      </c>
      <c r="BP738" s="87">
        <f t="shared" si="1660"/>
        <v>0.99999999999999978</v>
      </c>
      <c r="BQ738" s="202"/>
    </row>
    <row r="739" spans="1:69" s="35" customFormat="1" ht="10.5" customHeight="1" x14ac:dyDescent="0.2">
      <c r="A739" s="87" t="str">
        <f t="shared" si="1646"/>
        <v>2011-12RYE4</v>
      </c>
      <c r="B739" s="87" t="str">
        <f t="shared" si="1661"/>
        <v>Y59</v>
      </c>
      <c r="C739" s="203" t="s">
        <v>166</v>
      </c>
      <c r="D739" s="203" t="s">
        <v>528</v>
      </c>
      <c r="E739" s="42"/>
      <c r="F739" s="317" t="str">
        <f>VLOOKUP($G739,'Selection Sheet'!$C$15:$F$39,3,0)</f>
        <v>Y59</v>
      </c>
      <c r="G739" s="204" t="s">
        <v>114</v>
      </c>
      <c r="H739" s="203" t="s">
        <v>539</v>
      </c>
      <c r="I739" s="495">
        <v>147</v>
      </c>
      <c r="J739" s="495">
        <v>27</v>
      </c>
      <c r="K739" s="495">
        <v>8</v>
      </c>
      <c r="L739" s="495">
        <v>2</v>
      </c>
      <c r="M739" s="507"/>
      <c r="N739" s="507"/>
      <c r="O739" s="507"/>
      <c r="P739" s="507"/>
      <c r="Q739" s="495" t="s">
        <v>80</v>
      </c>
      <c r="R739" s="495" t="s">
        <v>80</v>
      </c>
      <c r="S739" s="495"/>
      <c r="T739" s="496" t="s">
        <v>80</v>
      </c>
      <c r="U739" s="497" t="s">
        <v>80</v>
      </c>
      <c r="V739" s="497" t="s">
        <v>80</v>
      </c>
      <c r="W739" s="497" t="s">
        <v>80</v>
      </c>
      <c r="X739" s="498" t="s">
        <v>80</v>
      </c>
      <c r="Y739" s="499" t="s">
        <v>80</v>
      </c>
      <c r="Z739" s="500" t="s">
        <v>80</v>
      </c>
      <c r="AA739" s="500" t="s">
        <v>80</v>
      </c>
      <c r="AB739" s="501" t="s">
        <v>80</v>
      </c>
      <c r="AC739" s="500" t="s">
        <v>80</v>
      </c>
      <c r="AD739" s="500" t="s">
        <v>80</v>
      </c>
      <c r="AE739" s="500" t="s">
        <v>80</v>
      </c>
      <c r="AF739" s="502" t="s">
        <v>80</v>
      </c>
      <c r="AG739" s="503" t="s">
        <v>80</v>
      </c>
      <c r="AH739" s="504" t="s">
        <v>80</v>
      </c>
      <c r="AI739" s="502" t="s">
        <v>80</v>
      </c>
      <c r="AJ739" s="505">
        <v>22</v>
      </c>
      <c r="AK739" s="505">
        <v>40</v>
      </c>
      <c r="AL739" s="507"/>
      <c r="AM739" s="507"/>
      <c r="AN739" s="505">
        <v>49</v>
      </c>
      <c r="AO739" s="505">
        <v>49</v>
      </c>
      <c r="AP739" s="569"/>
      <c r="AQ739" s="569"/>
      <c r="AR739" s="505">
        <v>10</v>
      </c>
      <c r="AS739" s="505">
        <v>147</v>
      </c>
      <c r="AT739" s="505">
        <v>0</v>
      </c>
      <c r="AU739" s="505">
        <v>8</v>
      </c>
      <c r="AV739" s="507">
        <v>0</v>
      </c>
      <c r="AW739" s="507">
        <v>0</v>
      </c>
      <c r="AX739" s="507">
        <v>81</v>
      </c>
      <c r="AY739" s="507">
        <v>92</v>
      </c>
      <c r="AZ739" s="507">
        <v>109</v>
      </c>
      <c r="BA739" s="507">
        <v>175</v>
      </c>
      <c r="BB739" s="357"/>
      <c r="BC739" s="592" t="str">
        <f t="shared" si="1647"/>
        <v>-</v>
      </c>
      <c r="BD739" s="593" t="str">
        <f t="shared" si="1648"/>
        <v>-</v>
      </c>
      <c r="BE739" s="594" t="str">
        <f t="shared" si="1649"/>
        <v>-</v>
      </c>
      <c r="BF739" s="291" t="str">
        <f t="shared" si="1650"/>
        <v>-</v>
      </c>
      <c r="BG739" s="566" t="str">
        <f t="shared" si="1651"/>
        <v>-</v>
      </c>
      <c r="BH739" s="595" t="str">
        <f t="shared" si="1652"/>
        <v>-</v>
      </c>
      <c r="BI739" s="289" t="str">
        <f t="shared" si="1653"/>
        <v>-</v>
      </c>
      <c r="BJ739" s="596" t="str">
        <f t="shared" si="1654"/>
        <v>-</v>
      </c>
      <c r="BK739" s="595" t="str">
        <f t="shared" si="1655"/>
        <v>-</v>
      </c>
      <c r="BL739" s="289" t="str">
        <f t="shared" si="1656"/>
        <v>-</v>
      </c>
      <c r="BM739" s="596" t="str">
        <f t="shared" si="1657"/>
        <v>-</v>
      </c>
      <c r="BN739" s="563">
        <f t="shared" si="1658"/>
        <v>4</v>
      </c>
      <c r="BO739" s="87">
        <f t="shared" si="1659"/>
        <v>2011</v>
      </c>
      <c r="BP739" s="87">
        <f t="shared" si="1660"/>
        <v>0.99999999999999978</v>
      </c>
      <c r="BQ739" s="202"/>
    </row>
    <row r="740" spans="1:69" s="35" customFormat="1" ht="10.5" customHeight="1" x14ac:dyDescent="0.2">
      <c r="A740" s="312" t="str">
        <f t="shared" si="1646"/>
        <v>2011-12RYF4</v>
      </c>
      <c r="B740" s="312" t="str">
        <f t="shared" si="1661"/>
        <v>Y58</v>
      </c>
      <c r="C740" s="208" t="s">
        <v>166</v>
      </c>
      <c r="D740" s="208" t="s">
        <v>528</v>
      </c>
      <c r="E740" s="53"/>
      <c r="F740" s="319" t="str">
        <f>VLOOKUP($G740,'Selection Sheet'!$C$15:$F$39,3,0)</f>
        <v>Y58</v>
      </c>
      <c r="G740" s="209" t="s">
        <v>99</v>
      </c>
      <c r="H740" s="208" t="s">
        <v>540</v>
      </c>
      <c r="I740" s="521">
        <v>101</v>
      </c>
      <c r="J740" s="521">
        <v>29</v>
      </c>
      <c r="K740" s="521">
        <v>10</v>
      </c>
      <c r="L740" s="521">
        <v>6</v>
      </c>
      <c r="M740" s="533"/>
      <c r="N740" s="533"/>
      <c r="O740" s="533"/>
      <c r="P740" s="533"/>
      <c r="Q740" s="521" t="s">
        <v>80</v>
      </c>
      <c r="R740" s="521" t="s">
        <v>80</v>
      </c>
      <c r="S740" s="521"/>
      <c r="T740" s="522" t="s">
        <v>80</v>
      </c>
      <c r="U740" s="523" t="s">
        <v>80</v>
      </c>
      <c r="V740" s="523" t="s">
        <v>80</v>
      </c>
      <c r="W740" s="523" t="s">
        <v>80</v>
      </c>
      <c r="X740" s="524" t="s">
        <v>80</v>
      </c>
      <c r="Y740" s="525" t="s">
        <v>80</v>
      </c>
      <c r="Z740" s="526" t="s">
        <v>80</v>
      </c>
      <c r="AA740" s="526" t="s">
        <v>80</v>
      </c>
      <c r="AB740" s="527" t="s">
        <v>80</v>
      </c>
      <c r="AC740" s="526" t="s">
        <v>80</v>
      </c>
      <c r="AD740" s="526" t="s">
        <v>80</v>
      </c>
      <c r="AE740" s="526" t="s">
        <v>80</v>
      </c>
      <c r="AF740" s="528" t="s">
        <v>80</v>
      </c>
      <c r="AG740" s="529" t="s">
        <v>80</v>
      </c>
      <c r="AH740" s="530" t="s">
        <v>80</v>
      </c>
      <c r="AI740" s="528" t="s">
        <v>80</v>
      </c>
      <c r="AJ740" s="531">
        <v>152</v>
      </c>
      <c r="AK740" s="531">
        <v>206</v>
      </c>
      <c r="AL740" s="533"/>
      <c r="AM740" s="533"/>
      <c r="AN740" s="531">
        <v>581</v>
      </c>
      <c r="AO740" s="531">
        <v>659</v>
      </c>
      <c r="AP740" s="571"/>
      <c r="AQ740" s="571"/>
      <c r="AR740" s="531">
        <v>3</v>
      </c>
      <c r="AS740" s="531">
        <v>101</v>
      </c>
      <c r="AT740" s="531">
        <v>2</v>
      </c>
      <c r="AU740" s="531">
        <v>10</v>
      </c>
      <c r="AV740" s="533">
        <v>8</v>
      </c>
      <c r="AW740" s="533">
        <v>11</v>
      </c>
      <c r="AX740" s="533">
        <v>49</v>
      </c>
      <c r="AY740" s="533">
        <v>55</v>
      </c>
      <c r="AZ740" s="533">
        <v>227</v>
      </c>
      <c r="BA740" s="533">
        <v>421</v>
      </c>
      <c r="BB740" s="359"/>
      <c r="BC740" s="605" t="str">
        <f t="shared" si="1647"/>
        <v>-</v>
      </c>
      <c r="BD740" s="606" t="str">
        <f t="shared" si="1648"/>
        <v>-</v>
      </c>
      <c r="BE740" s="607" t="str">
        <f t="shared" si="1649"/>
        <v>-</v>
      </c>
      <c r="BF740" s="302" t="str">
        <f t="shared" si="1650"/>
        <v>-</v>
      </c>
      <c r="BG740" s="608" t="str">
        <f t="shared" si="1651"/>
        <v>-</v>
      </c>
      <c r="BH740" s="609" t="str">
        <f t="shared" si="1652"/>
        <v>-</v>
      </c>
      <c r="BI740" s="311" t="str">
        <f t="shared" si="1653"/>
        <v>-</v>
      </c>
      <c r="BJ740" s="610" t="str">
        <f t="shared" si="1654"/>
        <v>-</v>
      </c>
      <c r="BK740" s="609" t="str">
        <f t="shared" si="1655"/>
        <v>-</v>
      </c>
      <c r="BL740" s="311" t="str">
        <f t="shared" si="1656"/>
        <v>-</v>
      </c>
      <c r="BM740" s="610" t="str">
        <f t="shared" si="1657"/>
        <v>-</v>
      </c>
      <c r="BN740" s="565">
        <f t="shared" si="1658"/>
        <v>4</v>
      </c>
      <c r="BO740" s="312">
        <f t="shared" si="1659"/>
        <v>2011</v>
      </c>
      <c r="BP740" s="312">
        <f t="shared" si="1660"/>
        <v>0.99999999999999978</v>
      </c>
      <c r="BQ740" s="202"/>
    </row>
    <row r="741" spans="1:69" s="35" customFormat="1" ht="10.5" customHeight="1" x14ac:dyDescent="0.2">
      <c r="A741" s="313" t="str">
        <f t="shared" si="1646"/>
        <v>2011-12R1F5</v>
      </c>
      <c r="B741" s="313" t="str">
        <f t="shared" si="1661"/>
        <v>Y59</v>
      </c>
      <c r="C741" s="200" t="s">
        <v>166</v>
      </c>
      <c r="D741" s="200" t="s">
        <v>541</v>
      </c>
      <c r="E741" s="42"/>
      <c r="F741" s="315" t="str">
        <f>VLOOKUP($G741,'Selection Sheet'!$C$15:$F$39,3,0)</f>
        <v>Y59</v>
      </c>
      <c r="G741" s="201" t="s">
        <v>108</v>
      </c>
      <c r="H741" s="200" t="s">
        <v>529</v>
      </c>
      <c r="I741" s="483">
        <v>6</v>
      </c>
      <c r="J741" s="483">
        <v>1</v>
      </c>
      <c r="K741" s="483">
        <v>1</v>
      </c>
      <c r="L741" s="483">
        <v>1</v>
      </c>
      <c r="M741" s="494"/>
      <c r="N741" s="494"/>
      <c r="O741" s="494"/>
      <c r="P741" s="494"/>
      <c r="Q741" s="483" t="s">
        <v>80</v>
      </c>
      <c r="R741" s="483" t="s">
        <v>80</v>
      </c>
      <c r="S741" s="483"/>
      <c r="T741" s="484" t="s">
        <v>80</v>
      </c>
      <c r="U741" s="485" t="s">
        <v>80</v>
      </c>
      <c r="V741" s="485" t="s">
        <v>80</v>
      </c>
      <c r="W741" s="485" t="s">
        <v>80</v>
      </c>
      <c r="X741" s="486" t="s">
        <v>80</v>
      </c>
      <c r="Y741" s="487" t="s">
        <v>80</v>
      </c>
      <c r="Z741" s="488" t="s">
        <v>80</v>
      </c>
      <c r="AA741" s="488" t="s">
        <v>80</v>
      </c>
      <c r="AB741" s="489" t="s">
        <v>80</v>
      </c>
      <c r="AC741" s="488" t="s">
        <v>80</v>
      </c>
      <c r="AD741" s="488" t="s">
        <v>80</v>
      </c>
      <c r="AE741" s="488" t="s">
        <v>80</v>
      </c>
      <c r="AF741" s="490" t="s">
        <v>80</v>
      </c>
      <c r="AG741" s="491" t="s">
        <v>80</v>
      </c>
      <c r="AH741" s="492" t="s">
        <v>80</v>
      </c>
      <c r="AI741" s="490" t="s">
        <v>80</v>
      </c>
      <c r="AJ741" s="493">
        <v>1</v>
      </c>
      <c r="AK741" s="493">
        <v>6</v>
      </c>
      <c r="AL741" s="494"/>
      <c r="AM741" s="494"/>
      <c r="AN741" s="493">
        <v>33</v>
      </c>
      <c r="AO741" s="493">
        <v>39</v>
      </c>
      <c r="AP741" s="572"/>
      <c r="AQ741" s="572"/>
      <c r="AR741" s="493">
        <v>0</v>
      </c>
      <c r="AS741" s="493">
        <v>6</v>
      </c>
      <c r="AT741" s="493">
        <v>0</v>
      </c>
      <c r="AU741" s="493">
        <v>0</v>
      </c>
      <c r="AV741" s="494">
        <v>1</v>
      </c>
      <c r="AW741" s="494">
        <v>2</v>
      </c>
      <c r="AX741" s="494">
        <v>0</v>
      </c>
      <c r="AY741" s="494">
        <v>0</v>
      </c>
      <c r="AZ741" s="494">
        <v>0</v>
      </c>
      <c r="BA741" s="494">
        <v>38</v>
      </c>
      <c r="BB741" s="357"/>
      <c r="BC741" s="586" t="str">
        <f t="shared" si="1647"/>
        <v>-</v>
      </c>
      <c r="BD741" s="587" t="str">
        <f t="shared" si="1648"/>
        <v>-</v>
      </c>
      <c r="BE741" s="588" t="str">
        <f t="shared" si="1649"/>
        <v>-</v>
      </c>
      <c r="BF741" s="310" t="str">
        <f t="shared" si="1650"/>
        <v>-</v>
      </c>
      <c r="BG741" s="589" t="str">
        <f t="shared" si="1651"/>
        <v>-</v>
      </c>
      <c r="BH741" s="590" t="str">
        <f t="shared" si="1652"/>
        <v>-</v>
      </c>
      <c r="BI741" s="308" t="str">
        <f t="shared" si="1653"/>
        <v>-</v>
      </c>
      <c r="BJ741" s="591" t="str">
        <f t="shared" si="1654"/>
        <v>-</v>
      </c>
      <c r="BK741" s="590" t="str">
        <f t="shared" si="1655"/>
        <v>-</v>
      </c>
      <c r="BL741" s="308" t="str">
        <f t="shared" si="1656"/>
        <v>-</v>
      </c>
      <c r="BM741" s="591" t="str">
        <f t="shared" si="1657"/>
        <v>-</v>
      </c>
      <c r="BN741" s="562">
        <f t="shared" si="1658"/>
        <v>5</v>
      </c>
      <c r="BO741" s="87">
        <f t="shared" si="1659"/>
        <v>2011</v>
      </c>
      <c r="BP741" s="87">
        <f t="shared" si="1660"/>
        <v>2</v>
      </c>
      <c r="BQ741" s="202"/>
    </row>
    <row r="742" spans="1:69" s="35" customFormat="1" ht="10.5" customHeight="1" x14ac:dyDescent="0.2">
      <c r="A742" s="87" t="str">
        <f t="shared" si="1646"/>
        <v>2011-12RRU5</v>
      </c>
      <c r="B742" s="87" t="str">
        <f t="shared" si="1661"/>
        <v>Y56</v>
      </c>
      <c r="C742" s="203" t="s">
        <v>166</v>
      </c>
      <c r="D742" s="203" t="s">
        <v>541</v>
      </c>
      <c r="E742" s="42"/>
      <c r="F742" s="317" t="str">
        <f>VLOOKUP($G742,'Selection Sheet'!$C$15:$F$39,3,0)</f>
        <v>Y56</v>
      </c>
      <c r="G742" s="204" t="s">
        <v>93</v>
      </c>
      <c r="H742" s="203" t="s">
        <v>530</v>
      </c>
      <c r="I742" s="495">
        <v>340</v>
      </c>
      <c r="J742" s="495">
        <v>109</v>
      </c>
      <c r="K742" s="495">
        <v>37</v>
      </c>
      <c r="L742" s="495">
        <v>25</v>
      </c>
      <c r="M742" s="507"/>
      <c r="N742" s="507"/>
      <c r="O742" s="507"/>
      <c r="P742" s="507"/>
      <c r="Q742" s="495" t="s">
        <v>80</v>
      </c>
      <c r="R742" s="495" t="s">
        <v>80</v>
      </c>
      <c r="S742" s="495"/>
      <c r="T742" s="496" t="s">
        <v>80</v>
      </c>
      <c r="U742" s="497" t="s">
        <v>80</v>
      </c>
      <c r="V742" s="497" t="s">
        <v>80</v>
      </c>
      <c r="W742" s="497" t="s">
        <v>80</v>
      </c>
      <c r="X742" s="498" t="s">
        <v>80</v>
      </c>
      <c r="Y742" s="499" t="s">
        <v>80</v>
      </c>
      <c r="Z742" s="500" t="s">
        <v>80</v>
      </c>
      <c r="AA742" s="500" t="s">
        <v>80</v>
      </c>
      <c r="AB742" s="501" t="s">
        <v>80</v>
      </c>
      <c r="AC742" s="500" t="s">
        <v>80</v>
      </c>
      <c r="AD742" s="500" t="s">
        <v>80</v>
      </c>
      <c r="AE742" s="500" t="s">
        <v>80</v>
      </c>
      <c r="AF742" s="502" t="s">
        <v>80</v>
      </c>
      <c r="AG742" s="503" t="s">
        <v>80</v>
      </c>
      <c r="AH742" s="504" t="s">
        <v>80</v>
      </c>
      <c r="AI742" s="502" t="s">
        <v>80</v>
      </c>
      <c r="AJ742" s="505">
        <v>143</v>
      </c>
      <c r="AK742" s="505">
        <v>222</v>
      </c>
      <c r="AL742" s="507"/>
      <c r="AM742" s="507"/>
      <c r="AN742" s="505">
        <v>939</v>
      </c>
      <c r="AO742" s="505">
        <v>1072</v>
      </c>
      <c r="AP742" s="569"/>
      <c r="AQ742" s="569"/>
      <c r="AR742" s="505">
        <v>44</v>
      </c>
      <c r="AS742" s="505">
        <v>337</v>
      </c>
      <c r="AT742" s="505">
        <v>16</v>
      </c>
      <c r="AU742" s="505">
        <v>35</v>
      </c>
      <c r="AV742" s="507">
        <v>0</v>
      </c>
      <c r="AW742" s="507">
        <v>2</v>
      </c>
      <c r="AX742" s="507">
        <v>102</v>
      </c>
      <c r="AY742" s="507">
        <v>118</v>
      </c>
      <c r="AZ742" s="507">
        <v>271</v>
      </c>
      <c r="BA742" s="507">
        <v>449</v>
      </c>
      <c r="BB742" s="357"/>
      <c r="BC742" s="592" t="str">
        <f t="shared" si="1647"/>
        <v>-</v>
      </c>
      <c r="BD742" s="593" t="str">
        <f t="shared" si="1648"/>
        <v>-</v>
      </c>
      <c r="BE742" s="594" t="str">
        <f t="shared" si="1649"/>
        <v>-</v>
      </c>
      <c r="BF742" s="291" t="str">
        <f t="shared" si="1650"/>
        <v>-</v>
      </c>
      <c r="BG742" s="566" t="str">
        <f t="shared" si="1651"/>
        <v>-</v>
      </c>
      <c r="BH742" s="595" t="str">
        <f t="shared" si="1652"/>
        <v>-</v>
      </c>
      <c r="BI742" s="289" t="str">
        <f t="shared" si="1653"/>
        <v>-</v>
      </c>
      <c r="BJ742" s="596" t="str">
        <f t="shared" si="1654"/>
        <v>-</v>
      </c>
      <c r="BK742" s="595" t="str">
        <f t="shared" si="1655"/>
        <v>-</v>
      </c>
      <c r="BL742" s="289" t="str">
        <f t="shared" si="1656"/>
        <v>-</v>
      </c>
      <c r="BM742" s="596" t="str">
        <f t="shared" si="1657"/>
        <v>-</v>
      </c>
      <c r="BN742" s="563">
        <f t="shared" si="1658"/>
        <v>5</v>
      </c>
      <c r="BO742" s="87">
        <f t="shared" si="1659"/>
        <v>2011</v>
      </c>
      <c r="BP742" s="87">
        <f t="shared" si="1660"/>
        <v>2</v>
      </c>
      <c r="BQ742" s="202"/>
    </row>
    <row r="743" spans="1:69" s="35" customFormat="1" ht="10.5" customHeight="1" x14ac:dyDescent="0.2">
      <c r="A743" s="87" t="str">
        <f t="shared" si="1646"/>
        <v>2011-12RX55</v>
      </c>
      <c r="B743" s="87" t="str">
        <f t="shared" si="1661"/>
        <v>Y58</v>
      </c>
      <c r="C743" s="203" t="s">
        <v>166</v>
      </c>
      <c r="D743" s="203" t="s">
        <v>541</v>
      </c>
      <c r="E743" s="42"/>
      <c r="F743" s="317" t="str">
        <f>VLOOKUP($G743,'Selection Sheet'!$C$15:$F$39,3,0)</f>
        <v>Y58</v>
      </c>
      <c r="G743" s="204" t="s">
        <v>106</v>
      </c>
      <c r="H743" s="203" t="s">
        <v>531</v>
      </c>
      <c r="I743" s="495">
        <v>86</v>
      </c>
      <c r="J743" s="495">
        <v>14</v>
      </c>
      <c r="K743" s="495">
        <v>13</v>
      </c>
      <c r="L743" s="495">
        <v>4</v>
      </c>
      <c r="M743" s="507"/>
      <c r="N743" s="507"/>
      <c r="O743" s="507"/>
      <c r="P743" s="507"/>
      <c r="Q743" s="495" t="s">
        <v>80</v>
      </c>
      <c r="R743" s="495" t="s">
        <v>80</v>
      </c>
      <c r="S743" s="495"/>
      <c r="T743" s="496" t="s">
        <v>80</v>
      </c>
      <c r="U743" s="497" t="s">
        <v>80</v>
      </c>
      <c r="V743" s="497" t="s">
        <v>80</v>
      </c>
      <c r="W743" s="497" t="s">
        <v>80</v>
      </c>
      <c r="X743" s="498" t="s">
        <v>80</v>
      </c>
      <c r="Y743" s="499" t="s">
        <v>80</v>
      </c>
      <c r="Z743" s="500" t="s">
        <v>80</v>
      </c>
      <c r="AA743" s="500" t="s">
        <v>80</v>
      </c>
      <c r="AB743" s="501" t="s">
        <v>80</v>
      </c>
      <c r="AC743" s="500" t="s">
        <v>80</v>
      </c>
      <c r="AD743" s="500" t="s">
        <v>80</v>
      </c>
      <c r="AE743" s="500" t="s">
        <v>80</v>
      </c>
      <c r="AF743" s="502" t="s">
        <v>80</v>
      </c>
      <c r="AG743" s="503" t="s">
        <v>80</v>
      </c>
      <c r="AH743" s="504" t="s">
        <v>80</v>
      </c>
      <c r="AI743" s="502" t="s">
        <v>80</v>
      </c>
      <c r="AJ743" s="505">
        <v>28</v>
      </c>
      <c r="AK743" s="505">
        <v>34</v>
      </c>
      <c r="AL743" s="507"/>
      <c r="AM743" s="507"/>
      <c r="AN743" s="505">
        <v>135</v>
      </c>
      <c r="AO743" s="505">
        <v>136</v>
      </c>
      <c r="AP743" s="569"/>
      <c r="AQ743" s="569"/>
      <c r="AR743" s="505">
        <v>7</v>
      </c>
      <c r="AS743" s="505">
        <v>86</v>
      </c>
      <c r="AT743" s="505">
        <v>2</v>
      </c>
      <c r="AU743" s="505">
        <v>13</v>
      </c>
      <c r="AV743" s="507">
        <v>0</v>
      </c>
      <c r="AW743" s="507">
        <v>0</v>
      </c>
      <c r="AX743" s="507">
        <v>32</v>
      </c>
      <c r="AY743" s="507">
        <v>37</v>
      </c>
      <c r="AZ743" s="507">
        <v>65</v>
      </c>
      <c r="BA743" s="507">
        <v>99</v>
      </c>
      <c r="BB743" s="357"/>
      <c r="BC743" s="592" t="str">
        <f t="shared" si="1647"/>
        <v>-</v>
      </c>
      <c r="BD743" s="593" t="str">
        <f t="shared" si="1648"/>
        <v>-</v>
      </c>
      <c r="BE743" s="594" t="str">
        <f t="shared" si="1649"/>
        <v>-</v>
      </c>
      <c r="BF743" s="291" t="str">
        <f t="shared" si="1650"/>
        <v>-</v>
      </c>
      <c r="BG743" s="566" t="str">
        <f t="shared" si="1651"/>
        <v>-</v>
      </c>
      <c r="BH743" s="595" t="str">
        <f t="shared" si="1652"/>
        <v>-</v>
      </c>
      <c r="BI743" s="289" t="str">
        <f t="shared" si="1653"/>
        <v>-</v>
      </c>
      <c r="BJ743" s="596" t="str">
        <f t="shared" si="1654"/>
        <v>-</v>
      </c>
      <c r="BK743" s="595" t="str">
        <f t="shared" si="1655"/>
        <v>-</v>
      </c>
      <c r="BL743" s="289" t="str">
        <f t="shared" si="1656"/>
        <v>-</v>
      </c>
      <c r="BM743" s="596" t="str">
        <f t="shared" si="1657"/>
        <v>-</v>
      </c>
      <c r="BN743" s="563">
        <f t="shared" si="1658"/>
        <v>5</v>
      </c>
      <c r="BO743" s="87">
        <f t="shared" si="1659"/>
        <v>2011</v>
      </c>
      <c r="BP743" s="87">
        <f t="shared" si="1660"/>
        <v>2</v>
      </c>
      <c r="BQ743" s="202"/>
    </row>
    <row r="744" spans="1:69" s="35" customFormat="1" ht="10.5" customHeight="1" x14ac:dyDescent="0.2">
      <c r="A744" s="314" t="str">
        <f t="shared" si="1646"/>
        <v>2011-12RX65</v>
      </c>
      <c r="B744" s="314" t="str">
        <f t="shared" si="1661"/>
        <v>Y63</v>
      </c>
      <c r="C744" s="205" t="s">
        <v>166</v>
      </c>
      <c r="D744" s="205" t="s">
        <v>541</v>
      </c>
      <c r="E744" s="206"/>
      <c r="F744" s="318" t="str">
        <f>VLOOKUP($G744,'Selection Sheet'!$C$15:$F$39,3,0)</f>
        <v>Y63</v>
      </c>
      <c r="G744" s="207" t="s">
        <v>111</v>
      </c>
      <c r="H744" s="205" t="s">
        <v>532</v>
      </c>
      <c r="I744" s="508">
        <v>85</v>
      </c>
      <c r="J744" s="508">
        <v>28</v>
      </c>
      <c r="K744" s="508">
        <v>28</v>
      </c>
      <c r="L744" s="508">
        <v>18</v>
      </c>
      <c r="M744" s="520"/>
      <c r="N744" s="520"/>
      <c r="O744" s="520"/>
      <c r="P744" s="520"/>
      <c r="Q744" s="508" t="s">
        <v>80</v>
      </c>
      <c r="R744" s="508" t="s">
        <v>80</v>
      </c>
      <c r="S744" s="508"/>
      <c r="T744" s="509" t="s">
        <v>80</v>
      </c>
      <c r="U744" s="510" t="s">
        <v>80</v>
      </c>
      <c r="V744" s="510" t="s">
        <v>80</v>
      </c>
      <c r="W744" s="510" t="s">
        <v>80</v>
      </c>
      <c r="X744" s="511" t="s">
        <v>80</v>
      </c>
      <c r="Y744" s="512" t="s">
        <v>80</v>
      </c>
      <c r="Z744" s="513" t="s">
        <v>80</v>
      </c>
      <c r="AA744" s="513" t="s">
        <v>80</v>
      </c>
      <c r="AB744" s="514" t="s">
        <v>80</v>
      </c>
      <c r="AC744" s="513" t="s">
        <v>80</v>
      </c>
      <c r="AD744" s="513" t="s">
        <v>80</v>
      </c>
      <c r="AE744" s="513" t="s">
        <v>80</v>
      </c>
      <c r="AF744" s="515" t="s">
        <v>80</v>
      </c>
      <c r="AG744" s="516" t="s">
        <v>80</v>
      </c>
      <c r="AH744" s="517" t="s">
        <v>80</v>
      </c>
      <c r="AI744" s="515" t="s">
        <v>80</v>
      </c>
      <c r="AJ744" s="518">
        <v>82</v>
      </c>
      <c r="AK744" s="518">
        <v>102</v>
      </c>
      <c r="AL744" s="520"/>
      <c r="AM744" s="520"/>
      <c r="AN744" s="518">
        <v>455</v>
      </c>
      <c r="AO744" s="518">
        <v>497</v>
      </c>
      <c r="AP744" s="570"/>
      <c r="AQ744" s="570"/>
      <c r="AR744" s="518">
        <v>13</v>
      </c>
      <c r="AS744" s="518">
        <v>85</v>
      </c>
      <c r="AT744" s="518">
        <v>13</v>
      </c>
      <c r="AU744" s="518">
        <v>28</v>
      </c>
      <c r="AV744" s="520">
        <v>0</v>
      </c>
      <c r="AW744" s="520">
        <v>0</v>
      </c>
      <c r="AX744" s="520">
        <v>84</v>
      </c>
      <c r="AY744" s="520">
        <v>102</v>
      </c>
      <c r="AZ744" s="520">
        <v>158</v>
      </c>
      <c r="BA744" s="520">
        <v>191</v>
      </c>
      <c r="BB744" s="358"/>
      <c r="BC744" s="597" t="str">
        <f t="shared" si="1647"/>
        <v>-</v>
      </c>
      <c r="BD744" s="598" t="str">
        <f t="shared" si="1648"/>
        <v>-</v>
      </c>
      <c r="BE744" s="599" t="str">
        <f t="shared" si="1649"/>
        <v>-</v>
      </c>
      <c r="BF744" s="600" t="str">
        <f t="shared" si="1650"/>
        <v>-</v>
      </c>
      <c r="BG744" s="601" t="str">
        <f t="shared" si="1651"/>
        <v>-</v>
      </c>
      <c r="BH744" s="602" t="str">
        <f t="shared" si="1652"/>
        <v>-</v>
      </c>
      <c r="BI744" s="603" t="str">
        <f t="shared" si="1653"/>
        <v>-</v>
      </c>
      <c r="BJ744" s="604" t="str">
        <f t="shared" si="1654"/>
        <v>-</v>
      </c>
      <c r="BK744" s="602" t="str">
        <f t="shared" si="1655"/>
        <v>-</v>
      </c>
      <c r="BL744" s="603" t="str">
        <f t="shared" si="1656"/>
        <v>-</v>
      </c>
      <c r="BM744" s="604" t="str">
        <f t="shared" si="1657"/>
        <v>-</v>
      </c>
      <c r="BN744" s="564">
        <f t="shared" si="1658"/>
        <v>5</v>
      </c>
      <c r="BO744" s="314">
        <f t="shared" si="1659"/>
        <v>2011</v>
      </c>
      <c r="BP744" s="314">
        <f t="shared" si="1660"/>
        <v>2</v>
      </c>
      <c r="BQ744" s="202"/>
    </row>
    <row r="745" spans="1:69" s="35" customFormat="1" ht="10.5" customHeight="1" x14ac:dyDescent="0.2">
      <c r="A745" s="87" t="str">
        <f t="shared" si="1646"/>
        <v>2011-12RX75</v>
      </c>
      <c r="B745" s="87" t="str">
        <f t="shared" si="1661"/>
        <v>Y62</v>
      </c>
      <c r="C745" s="203" t="s">
        <v>166</v>
      </c>
      <c r="D745" s="203" t="s">
        <v>541</v>
      </c>
      <c r="E745" s="42"/>
      <c r="F745" s="317" t="str">
        <f>VLOOKUP($G745,'Selection Sheet'!$C$15:$F$39,3,0)</f>
        <v>Y62</v>
      </c>
      <c r="G745" s="204" t="s">
        <v>84</v>
      </c>
      <c r="H745" s="203" t="s">
        <v>533</v>
      </c>
      <c r="I745" s="495">
        <v>229</v>
      </c>
      <c r="J745" s="495">
        <v>63</v>
      </c>
      <c r="K745" s="495">
        <v>33</v>
      </c>
      <c r="L745" s="495">
        <v>15</v>
      </c>
      <c r="M745" s="507"/>
      <c r="N745" s="507"/>
      <c r="O745" s="507"/>
      <c r="P745" s="507"/>
      <c r="Q745" s="495" t="s">
        <v>80</v>
      </c>
      <c r="R745" s="495" t="s">
        <v>80</v>
      </c>
      <c r="S745" s="495"/>
      <c r="T745" s="496" t="s">
        <v>80</v>
      </c>
      <c r="U745" s="497" t="s">
        <v>80</v>
      </c>
      <c r="V745" s="497" t="s">
        <v>80</v>
      </c>
      <c r="W745" s="497" t="s">
        <v>80</v>
      </c>
      <c r="X745" s="498" t="s">
        <v>80</v>
      </c>
      <c r="Y745" s="499" t="s">
        <v>80</v>
      </c>
      <c r="Z745" s="500" t="s">
        <v>80</v>
      </c>
      <c r="AA745" s="500" t="s">
        <v>80</v>
      </c>
      <c r="AB745" s="501" t="s">
        <v>80</v>
      </c>
      <c r="AC745" s="500" t="s">
        <v>80</v>
      </c>
      <c r="AD745" s="500" t="s">
        <v>80</v>
      </c>
      <c r="AE745" s="500" t="s">
        <v>80</v>
      </c>
      <c r="AF745" s="502" t="s">
        <v>80</v>
      </c>
      <c r="AG745" s="503" t="s">
        <v>80</v>
      </c>
      <c r="AH745" s="504" t="s">
        <v>80</v>
      </c>
      <c r="AI745" s="502" t="s">
        <v>80</v>
      </c>
      <c r="AJ745" s="505">
        <v>156</v>
      </c>
      <c r="AK745" s="505">
        <v>210</v>
      </c>
      <c r="AL745" s="507"/>
      <c r="AM745" s="507"/>
      <c r="AN745" s="505">
        <v>332</v>
      </c>
      <c r="AO745" s="505">
        <v>347</v>
      </c>
      <c r="AP745" s="569"/>
      <c r="AQ745" s="569"/>
      <c r="AR745" s="505">
        <v>19</v>
      </c>
      <c r="AS745" s="505">
        <v>177</v>
      </c>
      <c r="AT745" s="505">
        <v>9</v>
      </c>
      <c r="AU745" s="505">
        <v>29</v>
      </c>
      <c r="AV745" s="507">
        <v>16</v>
      </c>
      <c r="AW745" s="507">
        <v>23</v>
      </c>
      <c r="AX745" s="507">
        <v>67</v>
      </c>
      <c r="AY745" s="507">
        <v>72</v>
      </c>
      <c r="AZ745" s="507">
        <v>171</v>
      </c>
      <c r="BA745" s="507">
        <v>195</v>
      </c>
      <c r="BB745" s="357"/>
      <c r="BC745" s="592" t="str">
        <f t="shared" si="1647"/>
        <v>-</v>
      </c>
      <c r="BD745" s="593" t="str">
        <f t="shared" si="1648"/>
        <v>-</v>
      </c>
      <c r="BE745" s="594" t="str">
        <f t="shared" si="1649"/>
        <v>-</v>
      </c>
      <c r="BF745" s="291" t="str">
        <f t="shared" si="1650"/>
        <v>-</v>
      </c>
      <c r="BG745" s="566" t="str">
        <f t="shared" si="1651"/>
        <v>-</v>
      </c>
      <c r="BH745" s="595" t="str">
        <f t="shared" si="1652"/>
        <v>-</v>
      </c>
      <c r="BI745" s="289" t="str">
        <f t="shared" si="1653"/>
        <v>-</v>
      </c>
      <c r="BJ745" s="596" t="str">
        <f t="shared" si="1654"/>
        <v>-</v>
      </c>
      <c r="BK745" s="595" t="str">
        <f t="shared" si="1655"/>
        <v>-</v>
      </c>
      <c r="BL745" s="289" t="str">
        <f t="shared" si="1656"/>
        <v>-</v>
      </c>
      <c r="BM745" s="596" t="str">
        <f t="shared" si="1657"/>
        <v>-</v>
      </c>
      <c r="BN745" s="563">
        <f t="shared" si="1658"/>
        <v>5</v>
      </c>
      <c r="BO745" s="87">
        <f t="shared" si="1659"/>
        <v>2011</v>
      </c>
      <c r="BP745" s="87">
        <f t="shared" si="1660"/>
        <v>2</v>
      </c>
      <c r="BQ745" s="202"/>
    </row>
    <row r="746" spans="1:69" s="35" customFormat="1" ht="10.5" customHeight="1" x14ac:dyDescent="0.2">
      <c r="A746" s="87" t="str">
        <f t="shared" si="1646"/>
        <v>2011-12RX85</v>
      </c>
      <c r="B746" s="87" t="str">
        <f t="shared" si="1661"/>
        <v>Y63</v>
      </c>
      <c r="C746" s="203" t="s">
        <v>166</v>
      </c>
      <c r="D746" s="203" t="s">
        <v>541</v>
      </c>
      <c r="E746" s="42"/>
      <c r="F746" s="317" t="str">
        <f>VLOOKUP($G746,'Selection Sheet'!$C$15:$F$39,3,0)</f>
        <v>Y63</v>
      </c>
      <c r="G746" s="204" t="s">
        <v>120</v>
      </c>
      <c r="H746" s="203" t="s">
        <v>534</v>
      </c>
      <c r="I746" s="495">
        <v>133</v>
      </c>
      <c r="J746" s="495">
        <v>34</v>
      </c>
      <c r="K746" s="495">
        <v>25</v>
      </c>
      <c r="L746" s="495">
        <v>12</v>
      </c>
      <c r="M746" s="507"/>
      <c r="N746" s="507"/>
      <c r="O746" s="507"/>
      <c r="P746" s="507"/>
      <c r="Q746" s="495" t="s">
        <v>80</v>
      </c>
      <c r="R746" s="495" t="s">
        <v>80</v>
      </c>
      <c r="S746" s="495"/>
      <c r="T746" s="496" t="s">
        <v>80</v>
      </c>
      <c r="U746" s="497" t="s">
        <v>80</v>
      </c>
      <c r="V746" s="497" t="s">
        <v>80</v>
      </c>
      <c r="W746" s="497" t="s">
        <v>80</v>
      </c>
      <c r="X746" s="498" t="s">
        <v>80</v>
      </c>
      <c r="Y746" s="499" t="s">
        <v>80</v>
      </c>
      <c r="Z746" s="500" t="s">
        <v>80</v>
      </c>
      <c r="AA746" s="500" t="s">
        <v>80</v>
      </c>
      <c r="AB746" s="501" t="s">
        <v>80</v>
      </c>
      <c r="AC746" s="500" t="s">
        <v>80</v>
      </c>
      <c r="AD746" s="500" t="s">
        <v>80</v>
      </c>
      <c r="AE746" s="500" t="s">
        <v>80</v>
      </c>
      <c r="AF746" s="502" t="s">
        <v>80</v>
      </c>
      <c r="AG746" s="503" t="s">
        <v>80</v>
      </c>
      <c r="AH746" s="504" t="s">
        <v>80</v>
      </c>
      <c r="AI746" s="502" t="s">
        <v>80</v>
      </c>
      <c r="AJ746" s="505">
        <v>118</v>
      </c>
      <c r="AK746" s="505">
        <v>146</v>
      </c>
      <c r="AL746" s="507"/>
      <c r="AM746" s="507"/>
      <c r="AN746" s="505">
        <v>802</v>
      </c>
      <c r="AO746" s="505">
        <v>865</v>
      </c>
      <c r="AP746" s="569"/>
      <c r="AQ746" s="569"/>
      <c r="AR746" s="505">
        <v>10</v>
      </c>
      <c r="AS746" s="505">
        <v>133</v>
      </c>
      <c r="AT746" s="505">
        <v>6</v>
      </c>
      <c r="AU746" s="505">
        <v>25</v>
      </c>
      <c r="AV746" s="507">
        <v>0</v>
      </c>
      <c r="AW746" s="507">
        <v>1</v>
      </c>
      <c r="AX746" s="507">
        <v>45</v>
      </c>
      <c r="AY746" s="507">
        <v>51</v>
      </c>
      <c r="AZ746" s="507">
        <v>298</v>
      </c>
      <c r="BA746" s="507">
        <v>405</v>
      </c>
      <c r="BB746" s="357"/>
      <c r="BC746" s="592" t="str">
        <f t="shared" si="1647"/>
        <v>-</v>
      </c>
      <c r="BD746" s="593" t="str">
        <f t="shared" si="1648"/>
        <v>-</v>
      </c>
      <c r="BE746" s="594" t="str">
        <f t="shared" si="1649"/>
        <v>-</v>
      </c>
      <c r="BF746" s="291" t="str">
        <f t="shared" si="1650"/>
        <v>-</v>
      </c>
      <c r="BG746" s="566" t="str">
        <f t="shared" si="1651"/>
        <v>-</v>
      </c>
      <c r="BH746" s="595" t="str">
        <f t="shared" si="1652"/>
        <v>-</v>
      </c>
      <c r="BI746" s="289" t="str">
        <f t="shared" si="1653"/>
        <v>-</v>
      </c>
      <c r="BJ746" s="596" t="str">
        <f t="shared" si="1654"/>
        <v>-</v>
      </c>
      <c r="BK746" s="595" t="str">
        <f t="shared" si="1655"/>
        <v>-</v>
      </c>
      <c r="BL746" s="289" t="str">
        <f t="shared" si="1656"/>
        <v>-</v>
      </c>
      <c r="BM746" s="596" t="str">
        <f t="shared" si="1657"/>
        <v>-</v>
      </c>
      <c r="BN746" s="563">
        <f t="shared" si="1658"/>
        <v>5</v>
      </c>
      <c r="BO746" s="87">
        <f t="shared" si="1659"/>
        <v>2011</v>
      </c>
      <c r="BP746" s="87">
        <f t="shared" si="1660"/>
        <v>2</v>
      </c>
      <c r="BQ746" s="202"/>
    </row>
    <row r="747" spans="1:69" s="35" customFormat="1" ht="10.5" customHeight="1" x14ac:dyDescent="0.2">
      <c r="A747" s="87" t="str">
        <f t="shared" si="1646"/>
        <v>2011-12RX95</v>
      </c>
      <c r="B747" s="87" t="str">
        <f t="shared" si="1661"/>
        <v>Y60</v>
      </c>
      <c r="C747" s="203" t="s">
        <v>166</v>
      </c>
      <c r="D747" s="203" t="s">
        <v>541</v>
      </c>
      <c r="E747" s="42"/>
      <c r="F747" s="317" t="str">
        <f>VLOOKUP($G747,'Selection Sheet'!$C$15:$F$39,3,0)</f>
        <v>Y60</v>
      </c>
      <c r="G747" s="204" t="s">
        <v>103</v>
      </c>
      <c r="H747" s="203" t="s">
        <v>535</v>
      </c>
      <c r="I747" s="495">
        <v>95</v>
      </c>
      <c r="J747" s="495">
        <v>13</v>
      </c>
      <c r="K747" s="495">
        <v>16</v>
      </c>
      <c r="L747" s="495">
        <v>6</v>
      </c>
      <c r="M747" s="507"/>
      <c r="N747" s="507"/>
      <c r="O747" s="507"/>
      <c r="P747" s="507"/>
      <c r="Q747" s="495" t="s">
        <v>80</v>
      </c>
      <c r="R747" s="495" t="s">
        <v>80</v>
      </c>
      <c r="S747" s="495"/>
      <c r="T747" s="496" t="s">
        <v>80</v>
      </c>
      <c r="U747" s="497" t="s">
        <v>80</v>
      </c>
      <c r="V747" s="497" t="s">
        <v>80</v>
      </c>
      <c r="W747" s="497" t="s">
        <v>80</v>
      </c>
      <c r="X747" s="498" t="s">
        <v>80</v>
      </c>
      <c r="Y747" s="499" t="s">
        <v>80</v>
      </c>
      <c r="Z747" s="500" t="s">
        <v>80</v>
      </c>
      <c r="AA747" s="500" t="s">
        <v>80</v>
      </c>
      <c r="AB747" s="501" t="s">
        <v>80</v>
      </c>
      <c r="AC747" s="500" t="s">
        <v>80</v>
      </c>
      <c r="AD747" s="500" t="s">
        <v>80</v>
      </c>
      <c r="AE747" s="500" t="s">
        <v>80</v>
      </c>
      <c r="AF747" s="502" t="s">
        <v>80</v>
      </c>
      <c r="AG747" s="503" t="s">
        <v>80</v>
      </c>
      <c r="AH747" s="504" t="s">
        <v>80</v>
      </c>
      <c r="AI747" s="502" t="s">
        <v>80</v>
      </c>
      <c r="AJ747" s="505">
        <v>46</v>
      </c>
      <c r="AK747" s="505">
        <v>85</v>
      </c>
      <c r="AL747" s="507"/>
      <c r="AM747" s="507"/>
      <c r="AN747" s="505">
        <v>287</v>
      </c>
      <c r="AO747" s="505">
        <v>319</v>
      </c>
      <c r="AP747" s="569"/>
      <c r="AQ747" s="569"/>
      <c r="AR747" s="505">
        <v>5</v>
      </c>
      <c r="AS747" s="505">
        <v>91</v>
      </c>
      <c r="AT747" s="505">
        <v>3</v>
      </c>
      <c r="AU747" s="505">
        <v>16</v>
      </c>
      <c r="AV747" s="507">
        <v>6</v>
      </c>
      <c r="AW747" s="507">
        <v>9</v>
      </c>
      <c r="AX747" s="507">
        <v>95</v>
      </c>
      <c r="AY747" s="507">
        <v>95</v>
      </c>
      <c r="AZ747" s="507">
        <v>59</v>
      </c>
      <c r="BA747" s="507">
        <v>96</v>
      </c>
      <c r="BB747" s="357"/>
      <c r="BC747" s="592" t="str">
        <f t="shared" si="1647"/>
        <v>-</v>
      </c>
      <c r="BD747" s="593" t="str">
        <f t="shared" si="1648"/>
        <v>-</v>
      </c>
      <c r="BE747" s="594" t="str">
        <f t="shared" si="1649"/>
        <v>-</v>
      </c>
      <c r="BF747" s="291" t="str">
        <f t="shared" si="1650"/>
        <v>-</v>
      </c>
      <c r="BG747" s="566" t="str">
        <f t="shared" si="1651"/>
        <v>-</v>
      </c>
      <c r="BH747" s="595" t="str">
        <f t="shared" si="1652"/>
        <v>-</v>
      </c>
      <c r="BI747" s="289" t="str">
        <f t="shared" si="1653"/>
        <v>-</v>
      </c>
      <c r="BJ747" s="596" t="str">
        <f t="shared" si="1654"/>
        <v>-</v>
      </c>
      <c r="BK747" s="595" t="str">
        <f t="shared" si="1655"/>
        <v>-</v>
      </c>
      <c r="BL747" s="289" t="str">
        <f t="shared" si="1656"/>
        <v>-</v>
      </c>
      <c r="BM747" s="596" t="str">
        <f t="shared" si="1657"/>
        <v>-</v>
      </c>
      <c r="BN747" s="563">
        <f t="shared" si="1658"/>
        <v>5</v>
      </c>
      <c r="BO747" s="87">
        <f t="shared" si="1659"/>
        <v>2011</v>
      </c>
      <c r="BP747" s="87">
        <f t="shared" si="1660"/>
        <v>2</v>
      </c>
      <c r="BQ747" s="202"/>
    </row>
    <row r="748" spans="1:69" s="35" customFormat="1" ht="10.5" customHeight="1" x14ac:dyDescent="0.2">
      <c r="A748" s="314" t="str">
        <f t="shared" si="1646"/>
        <v>2011-12RYA5</v>
      </c>
      <c r="B748" s="314" t="str">
        <f t="shared" si="1661"/>
        <v>Y60</v>
      </c>
      <c r="C748" s="205" t="s">
        <v>166</v>
      </c>
      <c r="D748" s="205" t="s">
        <v>541</v>
      </c>
      <c r="E748" s="206"/>
      <c r="F748" s="318" t="str">
        <f>VLOOKUP($G748,'Selection Sheet'!$C$15:$F$39,3,0)</f>
        <v>Y60</v>
      </c>
      <c r="G748" s="207" t="s">
        <v>118</v>
      </c>
      <c r="H748" s="205" t="s">
        <v>536</v>
      </c>
      <c r="I748" s="508">
        <v>193</v>
      </c>
      <c r="J748" s="508">
        <v>61</v>
      </c>
      <c r="K748" s="508">
        <v>23</v>
      </c>
      <c r="L748" s="508">
        <v>9</v>
      </c>
      <c r="M748" s="520"/>
      <c r="N748" s="520"/>
      <c r="O748" s="520"/>
      <c r="P748" s="520"/>
      <c r="Q748" s="508" t="s">
        <v>80</v>
      </c>
      <c r="R748" s="508" t="s">
        <v>80</v>
      </c>
      <c r="S748" s="508"/>
      <c r="T748" s="509" t="s">
        <v>80</v>
      </c>
      <c r="U748" s="510" t="s">
        <v>80</v>
      </c>
      <c r="V748" s="510" t="s">
        <v>80</v>
      </c>
      <c r="W748" s="510" t="s">
        <v>80</v>
      </c>
      <c r="X748" s="511" t="s">
        <v>80</v>
      </c>
      <c r="Y748" s="512" t="s">
        <v>80</v>
      </c>
      <c r="Z748" s="513" t="s">
        <v>80</v>
      </c>
      <c r="AA748" s="513" t="s">
        <v>80</v>
      </c>
      <c r="AB748" s="514" t="s">
        <v>80</v>
      </c>
      <c r="AC748" s="513" t="s">
        <v>80</v>
      </c>
      <c r="AD748" s="513" t="s">
        <v>80</v>
      </c>
      <c r="AE748" s="513" t="s">
        <v>80</v>
      </c>
      <c r="AF748" s="515" t="s">
        <v>80</v>
      </c>
      <c r="AG748" s="516" t="s">
        <v>80</v>
      </c>
      <c r="AH748" s="517" t="s">
        <v>80</v>
      </c>
      <c r="AI748" s="515" t="s">
        <v>80</v>
      </c>
      <c r="AJ748" s="518">
        <v>68</v>
      </c>
      <c r="AK748" s="518">
        <v>91</v>
      </c>
      <c r="AL748" s="520"/>
      <c r="AM748" s="520"/>
      <c r="AN748" s="518">
        <v>826</v>
      </c>
      <c r="AO748" s="518">
        <v>928</v>
      </c>
      <c r="AP748" s="570"/>
      <c r="AQ748" s="570"/>
      <c r="AR748" s="518">
        <v>26</v>
      </c>
      <c r="AS748" s="518">
        <v>193</v>
      </c>
      <c r="AT748" s="518">
        <v>6</v>
      </c>
      <c r="AU748" s="518">
        <v>23</v>
      </c>
      <c r="AV748" s="520">
        <v>2</v>
      </c>
      <c r="AW748" s="520">
        <v>3</v>
      </c>
      <c r="AX748" s="520">
        <v>117</v>
      </c>
      <c r="AY748" s="520">
        <v>134</v>
      </c>
      <c r="AZ748" s="520">
        <v>161</v>
      </c>
      <c r="BA748" s="520">
        <v>212</v>
      </c>
      <c r="BB748" s="358"/>
      <c r="BC748" s="597" t="str">
        <f t="shared" si="1647"/>
        <v>-</v>
      </c>
      <c r="BD748" s="598" t="str">
        <f t="shared" si="1648"/>
        <v>-</v>
      </c>
      <c r="BE748" s="599" t="str">
        <f t="shared" si="1649"/>
        <v>-</v>
      </c>
      <c r="BF748" s="600" t="str">
        <f t="shared" si="1650"/>
        <v>-</v>
      </c>
      <c r="BG748" s="601" t="str">
        <f t="shared" si="1651"/>
        <v>-</v>
      </c>
      <c r="BH748" s="602" t="str">
        <f t="shared" si="1652"/>
        <v>-</v>
      </c>
      <c r="BI748" s="603" t="str">
        <f t="shared" si="1653"/>
        <v>-</v>
      </c>
      <c r="BJ748" s="604" t="str">
        <f t="shared" si="1654"/>
        <v>-</v>
      </c>
      <c r="BK748" s="602" t="str">
        <f t="shared" si="1655"/>
        <v>-</v>
      </c>
      <c r="BL748" s="603" t="str">
        <f t="shared" si="1656"/>
        <v>-</v>
      </c>
      <c r="BM748" s="604" t="str">
        <f t="shared" si="1657"/>
        <v>-</v>
      </c>
      <c r="BN748" s="564">
        <f t="shared" si="1658"/>
        <v>5</v>
      </c>
      <c r="BO748" s="314">
        <f t="shared" si="1659"/>
        <v>2011</v>
      </c>
      <c r="BP748" s="314">
        <f t="shared" si="1660"/>
        <v>2</v>
      </c>
      <c r="BQ748" s="202"/>
    </row>
    <row r="749" spans="1:69" s="35" customFormat="1" ht="10.5" customHeight="1" x14ac:dyDescent="0.2">
      <c r="A749" s="87" t="str">
        <f t="shared" si="1646"/>
        <v>2011-12RYC5</v>
      </c>
      <c r="B749" s="87" t="str">
        <f t="shared" si="1661"/>
        <v>Y61</v>
      </c>
      <c r="C749" s="203" t="s">
        <v>166</v>
      </c>
      <c r="D749" s="203" t="s">
        <v>541</v>
      </c>
      <c r="E749" s="42"/>
      <c r="F749" s="317" t="str">
        <f>VLOOKUP($G749,'Selection Sheet'!$C$15:$F$39,3,0)</f>
        <v>Y61</v>
      </c>
      <c r="G749" s="204" t="s">
        <v>87</v>
      </c>
      <c r="H749" s="203" t="s">
        <v>537</v>
      </c>
      <c r="I749" s="495">
        <v>270</v>
      </c>
      <c r="J749" s="495">
        <v>36</v>
      </c>
      <c r="K749" s="495">
        <v>31</v>
      </c>
      <c r="L749" s="495">
        <v>10</v>
      </c>
      <c r="M749" s="507"/>
      <c r="N749" s="507"/>
      <c r="O749" s="507"/>
      <c r="P749" s="507"/>
      <c r="Q749" s="495" t="s">
        <v>80</v>
      </c>
      <c r="R749" s="495" t="s">
        <v>80</v>
      </c>
      <c r="S749" s="495"/>
      <c r="T749" s="496" t="s">
        <v>80</v>
      </c>
      <c r="U749" s="497" t="s">
        <v>80</v>
      </c>
      <c r="V749" s="497" t="s">
        <v>80</v>
      </c>
      <c r="W749" s="497" t="s">
        <v>80</v>
      </c>
      <c r="X749" s="498" t="s">
        <v>80</v>
      </c>
      <c r="Y749" s="499" t="s">
        <v>80</v>
      </c>
      <c r="Z749" s="500" t="s">
        <v>80</v>
      </c>
      <c r="AA749" s="500" t="s">
        <v>80</v>
      </c>
      <c r="AB749" s="501" t="s">
        <v>80</v>
      </c>
      <c r="AC749" s="500" t="s">
        <v>80</v>
      </c>
      <c r="AD749" s="500" t="s">
        <v>80</v>
      </c>
      <c r="AE749" s="500" t="s">
        <v>80</v>
      </c>
      <c r="AF749" s="502" t="s">
        <v>80</v>
      </c>
      <c r="AG749" s="503" t="s">
        <v>80</v>
      </c>
      <c r="AH749" s="504" t="s">
        <v>80</v>
      </c>
      <c r="AI749" s="502" t="s">
        <v>80</v>
      </c>
      <c r="AJ749" s="505">
        <v>139</v>
      </c>
      <c r="AK749" s="505">
        <v>235</v>
      </c>
      <c r="AL749" s="507"/>
      <c r="AM749" s="507"/>
      <c r="AN749" s="505">
        <v>395</v>
      </c>
      <c r="AO749" s="505">
        <v>447</v>
      </c>
      <c r="AP749" s="569"/>
      <c r="AQ749" s="569"/>
      <c r="AR749" s="505">
        <v>16</v>
      </c>
      <c r="AS749" s="505">
        <v>259</v>
      </c>
      <c r="AT749" s="505">
        <v>7</v>
      </c>
      <c r="AU749" s="505">
        <v>30</v>
      </c>
      <c r="AV749" s="507">
        <v>1</v>
      </c>
      <c r="AW749" s="507">
        <v>1</v>
      </c>
      <c r="AX749" s="507">
        <v>58</v>
      </c>
      <c r="AY749" s="507">
        <v>62</v>
      </c>
      <c r="AZ749" s="507">
        <v>136</v>
      </c>
      <c r="BA749" s="507">
        <v>235</v>
      </c>
      <c r="BB749" s="357"/>
      <c r="BC749" s="592" t="str">
        <f t="shared" si="1647"/>
        <v>-</v>
      </c>
      <c r="BD749" s="593" t="str">
        <f t="shared" si="1648"/>
        <v>-</v>
      </c>
      <c r="BE749" s="594" t="str">
        <f t="shared" si="1649"/>
        <v>-</v>
      </c>
      <c r="BF749" s="291" t="str">
        <f t="shared" si="1650"/>
        <v>-</v>
      </c>
      <c r="BG749" s="566" t="str">
        <f t="shared" si="1651"/>
        <v>-</v>
      </c>
      <c r="BH749" s="595" t="str">
        <f t="shared" si="1652"/>
        <v>-</v>
      </c>
      <c r="BI749" s="289" t="str">
        <f t="shared" si="1653"/>
        <v>-</v>
      </c>
      <c r="BJ749" s="596" t="str">
        <f t="shared" si="1654"/>
        <v>-</v>
      </c>
      <c r="BK749" s="595" t="str">
        <f t="shared" si="1655"/>
        <v>-</v>
      </c>
      <c r="BL749" s="289" t="str">
        <f t="shared" si="1656"/>
        <v>-</v>
      </c>
      <c r="BM749" s="596" t="str">
        <f t="shared" si="1657"/>
        <v>-</v>
      </c>
      <c r="BN749" s="563">
        <f t="shared" si="1658"/>
        <v>5</v>
      </c>
      <c r="BO749" s="87">
        <f t="shared" si="1659"/>
        <v>2011</v>
      </c>
      <c r="BP749" s="87">
        <f t="shared" si="1660"/>
        <v>2</v>
      </c>
      <c r="BQ749" s="202"/>
    </row>
    <row r="750" spans="1:69" s="35" customFormat="1" ht="10.5" customHeight="1" x14ac:dyDescent="0.2">
      <c r="A750" s="87" t="str">
        <f t="shared" si="1646"/>
        <v>2011-12RYD5</v>
      </c>
      <c r="B750" s="87" t="str">
        <f t="shared" si="1661"/>
        <v>Y59</v>
      </c>
      <c r="C750" s="203" t="s">
        <v>166</v>
      </c>
      <c r="D750" s="203" t="s">
        <v>541</v>
      </c>
      <c r="E750" s="42"/>
      <c r="F750" s="317" t="str">
        <f>VLOOKUP($G750,'Selection Sheet'!$C$15:$F$39,3,0)</f>
        <v>Y59</v>
      </c>
      <c r="G750" s="204" t="s">
        <v>116</v>
      </c>
      <c r="H750" s="203" t="s">
        <v>538</v>
      </c>
      <c r="I750" s="495">
        <v>223</v>
      </c>
      <c r="J750" s="495">
        <v>57</v>
      </c>
      <c r="K750" s="495">
        <v>26</v>
      </c>
      <c r="L750" s="495">
        <v>16</v>
      </c>
      <c r="M750" s="507"/>
      <c r="N750" s="507"/>
      <c r="O750" s="507"/>
      <c r="P750" s="507"/>
      <c r="Q750" s="495" t="s">
        <v>80</v>
      </c>
      <c r="R750" s="495" t="s">
        <v>80</v>
      </c>
      <c r="S750" s="495"/>
      <c r="T750" s="496" t="s">
        <v>80</v>
      </c>
      <c r="U750" s="497" t="s">
        <v>80</v>
      </c>
      <c r="V750" s="497" t="s">
        <v>80</v>
      </c>
      <c r="W750" s="497" t="s">
        <v>80</v>
      </c>
      <c r="X750" s="498" t="s">
        <v>80</v>
      </c>
      <c r="Y750" s="499" t="s">
        <v>80</v>
      </c>
      <c r="Z750" s="500" t="s">
        <v>80</v>
      </c>
      <c r="AA750" s="500" t="s">
        <v>80</v>
      </c>
      <c r="AB750" s="501" t="s">
        <v>80</v>
      </c>
      <c r="AC750" s="500" t="s">
        <v>80</v>
      </c>
      <c r="AD750" s="500" t="s">
        <v>80</v>
      </c>
      <c r="AE750" s="500" t="s">
        <v>80</v>
      </c>
      <c r="AF750" s="502" t="s">
        <v>80</v>
      </c>
      <c r="AG750" s="503" t="s">
        <v>80</v>
      </c>
      <c r="AH750" s="504" t="s">
        <v>80</v>
      </c>
      <c r="AI750" s="502" t="s">
        <v>80</v>
      </c>
      <c r="AJ750" s="505">
        <v>62</v>
      </c>
      <c r="AK750" s="505">
        <v>109</v>
      </c>
      <c r="AL750" s="507"/>
      <c r="AM750" s="507"/>
      <c r="AN750" s="505">
        <v>416</v>
      </c>
      <c r="AO750" s="505">
        <v>444</v>
      </c>
      <c r="AP750" s="569"/>
      <c r="AQ750" s="569"/>
      <c r="AR750" s="505">
        <v>13</v>
      </c>
      <c r="AS750" s="505">
        <v>201</v>
      </c>
      <c r="AT750" s="505">
        <v>4</v>
      </c>
      <c r="AU750" s="505">
        <v>22</v>
      </c>
      <c r="AV750" s="507">
        <v>4</v>
      </c>
      <c r="AW750" s="507">
        <v>4</v>
      </c>
      <c r="AX750" s="507">
        <v>84</v>
      </c>
      <c r="AY750" s="507">
        <v>93</v>
      </c>
      <c r="AZ750" s="507">
        <v>197</v>
      </c>
      <c r="BA750" s="507">
        <v>302</v>
      </c>
      <c r="BB750" s="357"/>
      <c r="BC750" s="592" t="str">
        <f t="shared" si="1647"/>
        <v>-</v>
      </c>
      <c r="BD750" s="593" t="str">
        <f t="shared" si="1648"/>
        <v>-</v>
      </c>
      <c r="BE750" s="594" t="str">
        <f t="shared" si="1649"/>
        <v>-</v>
      </c>
      <c r="BF750" s="291" t="str">
        <f t="shared" si="1650"/>
        <v>-</v>
      </c>
      <c r="BG750" s="566" t="str">
        <f t="shared" si="1651"/>
        <v>-</v>
      </c>
      <c r="BH750" s="595" t="str">
        <f t="shared" si="1652"/>
        <v>-</v>
      </c>
      <c r="BI750" s="289" t="str">
        <f t="shared" si="1653"/>
        <v>-</v>
      </c>
      <c r="BJ750" s="596" t="str">
        <f t="shared" si="1654"/>
        <v>-</v>
      </c>
      <c r="BK750" s="595" t="str">
        <f t="shared" si="1655"/>
        <v>-</v>
      </c>
      <c r="BL750" s="289" t="str">
        <f t="shared" si="1656"/>
        <v>-</v>
      </c>
      <c r="BM750" s="596" t="str">
        <f t="shared" si="1657"/>
        <v>-</v>
      </c>
      <c r="BN750" s="563">
        <f t="shared" si="1658"/>
        <v>5</v>
      </c>
      <c r="BO750" s="87">
        <f t="shared" si="1659"/>
        <v>2011</v>
      </c>
      <c r="BP750" s="87">
        <f t="shared" si="1660"/>
        <v>2</v>
      </c>
      <c r="BQ750" s="202"/>
    </row>
    <row r="751" spans="1:69" s="35" customFormat="1" ht="10.5" customHeight="1" x14ac:dyDescent="0.2">
      <c r="A751" s="87" t="str">
        <f t="shared" si="1646"/>
        <v>2011-12RYE5</v>
      </c>
      <c r="B751" s="87" t="str">
        <f t="shared" si="1661"/>
        <v>Y59</v>
      </c>
      <c r="C751" s="203" t="s">
        <v>166</v>
      </c>
      <c r="D751" s="203" t="s">
        <v>541</v>
      </c>
      <c r="E751" s="42"/>
      <c r="F751" s="317" t="str">
        <f>VLOOKUP($G751,'Selection Sheet'!$C$15:$F$39,3,0)</f>
        <v>Y59</v>
      </c>
      <c r="G751" s="204" t="s">
        <v>114</v>
      </c>
      <c r="H751" s="203" t="s">
        <v>539</v>
      </c>
      <c r="I751" s="495">
        <v>161</v>
      </c>
      <c r="J751" s="495">
        <v>32</v>
      </c>
      <c r="K751" s="495">
        <v>8</v>
      </c>
      <c r="L751" s="495">
        <v>3</v>
      </c>
      <c r="M751" s="507"/>
      <c r="N751" s="507"/>
      <c r="O751" s="507"/>
      <c r="P751" s="507"/>
      <c r="Q751" s="495" t="s">
        <v>80</v>
      </c>
      <c r="R751" s="495" t="s">
        <v>80</v>
      </c>
      <c r="S751" s="495"/>
      <c r="T751" s="496" t="s">
        <v>80</v>
      </c>
      <c r="U751" s="497" t="s">
        <v>80</v>
      </c>
      <c r="V751" s="497" t="s">
        <v>80</v>
      </c>
      <c r="W751" s="497" t="s">
        <v>80</v>
      </c>
      <c r="X751" s="498" t="s">
        <v>80</v>
      </c>
      <c r="Y751" s="499" t="s">
        <v>80</v>
      </c>
      <c r="Z751" s="500" t="s">
        <v>80</v>
      </c>
      <c r="AA751" s="500" t="s">
        <v>80</v>
      </c>
      <c r="AB751" s="501" t="s">
        <v>80</v>
      </c>
      <c r="AC751" s="500" t="s">
        <v>80</v>
      </c>
      <c r="AD751" s="500" t="s">
        <v>80</v>
      </c>
      <c r="AE751" s="500" t="s">
        <v>80</v>
      </c>
      <c r="AF751" s="502" t="s">
        <v>80</v>
      </c>
      <c r="AG751" s="503" t="s">
        <v>80</v>
      </c>
      <c r="AH751" s="504" t="s">
        <v>80</v>
      </c>
      <c r="AI751" s="502" t="s">
        <v>80</v>
      </c>
      <c r="AJ751" s="505">
        <v>34</v>
      </c>
      <c r="AK751" s="505">
        <v>50</v>
      </c>
      <c r="AL751" s="507"/>
      <c r="AM751" s="507"/>
      <c r="AN751" s="505">
        <v>48</v>
      </c>
      <c r="AO751" s="505">
        <v>49</v>
      </c>
      <c r="AP751" s="569"/>
      <c r="AQ751" s="569"/>
      <c r="AR751" s="505">
        <v>10</v>
      </c>
      <c r="AS751" s="505">
        <v>161</v>
      </c>
      <c r="AT751" s="505">
        <v>2</v>
      </c>
      <c r="AU751" s="505">
        <v>8</v>
      </c>
      <c r="AV751" s="507">
        <v>0</v>
      </c>
      <c r="AW751" s="507">
        <v>0</v>
      </c>
      <c r="AX751" s="507">
        <v>77</v>
      </c>
      <c r="AY751" s="507">
        <v>88</v>
      </c>
      <c r="AZ751" s="507">
        <v>95</v>
      </c>
      <c r="BA751" s="507">
        <v>164</v>
      </c>
      <c r="BB751" s="357"/>
      <c r="BC751" s="592" t="str">
        <f t="shared" si="1647"/>
        <v>-</v>
      </c>
      <c r="BD751" s="593" t="str">
        <f t="shared" si="1648"/>
        <v>-</v>
      </c>
      <c r="BE751" s="594" t="str">
        <f t="shared" si="1649"/>
        <v>-</v>
      </c>
      <c r="BF751" s="291" t="str">
        <f t="shared" si="1650"/>
        <v>-</v>
      </c>
      <c r="BG751" s="566" t="str">
        <f t="shared" si="1651"/>
        <v>-</v>
      </c>
      <c r="BH751" s="595" t="str">
        <f t="shared" si="1652"/>
        <v>-</v>
      </c>
      <c r="BI751" s="289" t="str">
        <f t="shared" si="1653"/>
        <v>-</v>
      </c>
      <c r="BJ751" s="596" t="str">
        <f t="shared" si="1654"/>
        <v>-</v>
      </c>
      <c r="BK751" s="595" t="str">
        <f t="shared" si="1655"/>
        <v>-</v>
      </c>
      <c r="BL751" s="289" t="str">
        <f t="shared" si="1656"/>
        <v>-</v>
      </c>
      <c r="BM751" s="596" t="str">
        <f t="shared" si="1657"/>
        <v>-</v>
      </c>
      <c r="BN751" s="563">
        <f t="shared" si="1658"/>
        <v>5</v>
      </c>
      <c r="BO751" s="87">
        <f t="shared" si="1659"/>
        <v>2011</v>
      </c>
      <c r="BP751" s="87">
        <f t="shared" si="1660"/>
        <v>2</v>
      </c>
      <c r="BQ751" s="202"/>
    </row>
    <row r="752" spans="1:69" s="35" customFormat="1" ht="10.5" customHeight="1" x14ac:dyDescent="0.2">
      <c r="A752" s="312" t="str">
        <f t="shared" si="1646"/>
        <v>2011-12RYF5</v>
      </c>
      <c r="B752" s="312" t="str">
        <f t="shared" si="1661"/>
        <v>Y58</v>
      </c>
      <c r="C752" s="208" t="s">
        <v>166</v>
      </c>
      <c r="D752" s="208" t="s">
        <v>541</v>
      </c>
      <c r="E752" s="53"/>
      <c r="F752" s="319" t="str">
        <f>VLOOKUP($G752,'Selection Sheet'!$C$15:$F$39,3,0)</f>
        <v>Y58</v>
      </c>
      <c r="G752" s="209" t="s">
        <v>99</v>
      </c>
      <c r="H752" s="208" t="s">
        <v>540</v>
      </c>
      <c r="I752" s="521">
        <v>163</v>
      </c>
      <c r="J752" s="521">
        <v>29</v>
      </c>
      <c r="K752" s="521">
        <v>21</v>
      </c>
      <c r="L752" s="521">
        <v>9</v>
      </c>
      <c r="M752" s="533"/>
      <c r="N752" s="533"/>
      <c r="O752" s="533"/>
      <c r="P752" s="533"/>
      <c r="Q752" s="521" t="s">
        <v>80</v>
      </c>
      <c r="R752" s="521" t="s">
        <v>80</v>
      </c>
      <c r="S752" s="521"/>
      <c r="T752" s="522" t="s">
        <v>80</v>
      </c>
      <c r="U752" s="523" t="s">
        <v>80</v>
      </c>
      <c r="V752" s="523" t="s">
        <v>80</v>
      </c>
      <c r="W752" s="523" t="s">
        <v>80</v>
      </c>
      <c r="X752" s="524" t="s">
        <v>80</v>
      </c>
      <c r="Y752" s="525" t="s">
        <v>80</v>
      </c>
      <c r="Z752" s="526" t="s">
        <v>80</v>
      </c>
      <c r="AA752" s="526" t="s">
        <v>80</v>
      </c>
      <c r="AB752" s="527" t="s">
        <v>80</v>
      </c>
      <c r="AC752" s="526" t="s">
        <v>80</v>
      </c>
      <c r="AD752" s="526" t="s">
        <v>80</v>
      </c>
      <c r="AE752" s="526" t="s">
        <v>80</v>
      </c>
      <c r="AF752" s="528" t="s">
        <v>80</v>
      </c>
      <c r="AG752" s="529" t="s">
        <v>80</v>
      </c>
      <c r="AH752" s="530" t="s">
        <v>80</v>
      </c>
      <c r="AI752" s="528" t="s">
        <v>80</v>
      </c>
      <c r="AJ752" s="531">
        <v>135</v>
      </c>
      <c r="AK752" s="531">
        <v>176</v>
      </c>
      <c r="AL752" s="533"/>
      <c r="AM752" s="533"/>
      <c r="AN752" s="531">
        <v>696</v>
      </c>
      <c r="AO752" s="531">
        <v>747</v>
      </c>
      <c r="AP752" s="571"/>
      <c r="AQ752" s="571"/>
      <c r="AR752" s="531">
        <v>9</v>
      </c>
      <c r="AS752" s="531">
        <v>163</v>
      </c>
      <c r="AT752" s="531">
        <v>3</v>
      </c>
      <c r="AU752" s="531">
        <v>21</v>
      </c>
      <c r="AV752" s="533">
        <v>1</v>
      </c>
      <c r="AW752" s="533">
        <v>3</v>
      </c>
      <c r="AX752" s="533">
        <v>26</v>
      </c>
      <c r="AY752" s="533">
        <v>33</v>
      </c>
      <c r="AZ752" s="533">
        <v>261</v>
      </c>
      <c r="BA752" s="533">
        <v>462</v>
      </c>
      <c r="BB752" s="359"/>
      <c r="BC752" s="605" t="str">
        <f t="shared" si="1647"/>
        <v>-</v>
      </c>
      <c r="BD752" s="606" t="str">
        <f t="shared" si="1648"/>
        <v>-</v>
      </c>
      <c r="BE752" s="607" t="str">
        <f t="shared" si="1649"/>
        <v>-</v>
      </c>
      <c r="BF752" s="302" t="str">
        <f t="shared" si="1650"/>
        <v>-</v>
      </c>
      <c r="BG752" s="608" t="str">
        <f t="shared" si="1651"/>
        <v>-</v>
      </c>
      <c r="BH752" s="609" t="str">
        <f t="shared" si="1652"/>
        <v>-</v>
      </c>
      <c r="BI752" s="311" t="str">
        <f t="shared" si="1653"/>
        <v>-</v>
      </c>
      <c r="BJ752" s="610" t="str">
        <f t="shared" si="1654"/>
        <v>-</v>
      </c>
      <c r="BK752" s="609" t="str">
        <f t="shared" si="1655"/>
        <v>-</v>
      </c>
      <c r="BL752" s="311" t="str">
        <f t="shared" si="1656"/>
        <v>-</v>
      </c>
      <c r="BM752" s="610" t="str">
        <f t="shared" si="1657"/>
        <v>-</v>
      </c>
      <c r="BN752" s="565">
        <f t="shared" si="1658"/>
        <v>5</v>
      </c>
      <c r="BO752" s="312">
        <f t="shared" si="1659"/>
        <v>2011</v>
      </c>
      <c r="BP752" s="312">
        <f t="shared" si="1660"/>
        <v>2</v>
      </c>
      <c r="BQ752" s="202"/>
    </row>
    <row r="753" spans="1:69" s="35" customFormat="1" ht="10.5" customHeight="1" x14ac:dyDescent="0.2">
      <c r="A753" s="313" t="str">
        <f t="shared" si="1646"/>
        <v>2011-12R1F6</v>
      </c>
      <c r="B753" s="313" t="str">
        <f t="shared" si="1661"/>
        <v>Y59</v>
      </c>
      <c r="C753" s="200" t="s">
        <v>166</v>
      </c>
      <c r="D753" s="200" t="s">
        <v>542</v>
      </c>
      <c r="E753" s="42"/>
      <c r="F753" s="315" t="str">
        <f>VLOOKUP($G753,'Selection Sheet'!$C$15:$F$39,3,0)</f>
        <v>Y59</v>
      </c>
      <c r="G753" s="201" t="s">
        <v>108</v>
      </c>
      <c r="H753" s="200" t="s">
        <v>529</v>
      </c>
      <c r="I753" s="483">
        <v>7</v>
      </c>
      <c r="J753" s="483">
        <v>2</v>
      </c>
      <c r="K753" s="483">
        <v>1</v>
      </c>
      <c r="L753" s="483">
        <v>0</v>
      </c>
      <c r="M753" s="494"/>
      <c r="N753" s="494"/>
      <c r="O753" s="494"/>
      <c r="P753" s="494"/>
      <c r="Q753" s="483" t="s">
        <v>80</v>
      </c>
      <c r="R753" s="483" t="s">
        <v>80</v>
      </c>
      <c r="S753" s="483"/>
      <c r="T753" s="484" t="s">
        <v>80</v>
      </c>
      <c r="U753" s="485" t="s">
        <v>80</v>
      </c>
      <c r="V753" s="485" t="s">
        <v>80</v>
      </c>
      <c r="W753" s="485" t="s">
        <v>80</v>
      </c>
      <c r="X753" s="486" t="s">
        <v>80</v>
      </c>
      <c r="Y753" s="487" t="s">
        <v>80</v>
      </c>
      <c r="Z753" s="488" t="s">
        <v>80</v>
      </c>
      <c r="AA753" s="488" t="s">
        <v>80</v>
      </c>
      <c r="AB753" s="489" t="s">
        <v>80</v>
      </c>
      <c r="AC753" s="488" t="s">
        <v>80</v>
      </c>
      <c r="AD753" s="488" t="s">
        <v>80</v>
      </c>
      <c r="AE753" s="488" t="s">
        <v>80</v>
      </c>
      <c r="AF753" s="490" t="s">
        <v>80</v>
      </c>
      <c r="AG753" s="491" t="s">
        <v>80</v>
      </c>
      <c r="AH753" s="492" t="s">
        <v>80</v>
      </c>
      <c r="AI753" s="490" t="s">
        <v>80</v>
      </c>
      <c r="AJ753" s="493">
        <v>0</v>
      </c>
      <c r="AK753" s="493">
        <v>2</v>
      </c>
      <c r="AL753" s="494"/>
      <c r="AM753" s="494"/>
      <c r="AN753" s="493">
        <v>39</v>
      </c>
      <c r="AO753" s="493">
        <v>50</v>
      </c>
      <c r="AP753" s="572"/>
      <c r="AQ753" s="572"/>
      <c r="AR753" s="493">
        <v>0</v>
      </c>
      <c r="AS753" s="493">
        <v>7</v>
      </c>
      <c r="AT753" s="493">
        <v>0</v>
      </c>
      <c r="AU753" s="493">
        <v>1</v>
      </c>
      <c r="AV753" s="494">
        <v>0</v>
      </c>
      <c r="AW753" s="494">
        <v>2</v>
      </c>
      <c r="AX753" s="494">
        <v>0</v>
      </c>
      <c r="AY753" s="494">
        <v>0</v>
      </c>
      <c r="AZ753" s="494">
        <v>0</v>
      </c>
      <c r="BA753" s="494">
        <v>37</v>
      </c>
      <c r="BB753" s="357"/>
      <c r="BC753" s="586" t="str">
        <f t="shared" si="1647"/>
        <v>-</v>
      </c>
      <c r="BD753" s="587" t="str">
        <f t="shared" si="1648"/>
        <v>-</v>
      </c>
      <c r="BE753" s="588" t="str">
        <f t="shared" si="1649"/>
        <v>-</v>
      </c>
      <c r="BF753" s="310" t="str">
        <f t="shared" si="1650"/>
        <v>-</v>
      </c>
      <c r="BG753" s="589" t="str">
        <f t="shared" si="1651"/>
        <v>-</v>
      </c>
      <c r="BH753" s="590" t="str">
        <f t="shared" si="1652"/>
        <v>-</v>
      </c>
      <c r="BI753" s="308" t="str">
        <f t="shared" si="1653"/>
        <v>-</v>
      </c>
      <c r="BJ753" s="591" t="str">
        <f t="shared" si="1654"/>
        <v>-</v>
      </c>
      <c r="BK753" s="590" t="str">
        <f t="shared" si="1655"/>
        <v>-</v>
      </c>
      <c r="BL753" s="308" t="str">
        <f t="shared" si="1656"/>
        <v>-</v>
      </c>
      <c r="BM753" s="591" t="str">
        <f t="shared" si="1657"/>
        <v>-</v>
      </c>
      <c r="BN753" s="562">
        <f t="shared" si="1658"/>
        <v>6</v>
      </c>
      <c r="BO753" s="87">
        <f t="shared" si="1659"/>
        <v>2011</v>
      </c>
      <c r="BP753" s="87">
        <f t="shared" si="1660"/>
        <v>0</v>
      </c>
      <c r="BQ753" s="202"/>
    </row>
    <row r="754" spans="1:69" s="35" customFormat="1" ht="10.5" customHeight="1" x14ac:dyDescent="0.2">
      <c r="A754" s="87" t="str">
        <f t="shared" si="1646"/>
        <v>2011-12RRU6</v>
      </c>
      <c r="B754" s="87" t="str">
        <f t="shared" si="1661"/>
        <v>Y56</v>
      </c>
      <c r="C754" s="203" t="s">
        <v>166</v>
      </c>
      <c r="D754" s="203" t="s">
        <v>542</v>
      </c>
      <c r="E754" s="42"/>
      <c r="F754" s="317" t="str">
        <f>VLOOKUP($G754,'Selection Sheet'!$C$15:$F$39,3,0)</f>
        <v>Y56</v>
      </c>
      <c r="G754" s="204" t="s">
        <v>93</v>
      </c>
      <c r="H754" s="203" t="s">
        <v>530</v>
      </c>
      <c r="I754" s="495">
        <v>339</v>
      </c>
      <c r="J754" s="495">
        <v>105</v>
      </c>
      <c r="K754" s="495">
        <v>50</v>
      </c>
      <c r="L754" s="495">
        <v>33</v>
      </c>
      <c r="M754" s="507"/>
      <c r="N754" s="507"/>
      <c r="O754" s="507"/>
      <c r="P754" s="507"/>
      <c r="Q754" s="495" t="s">
        <v>80</v>
      </c>
      <c r="R754" s="495" t="s">
        <v>80</v>
      </c>
      <c r="S754" s="495"/>
      <c r="T754" s="496" t="s">
        <v>80</v>
      </c>
      <c r="U754" s="497" t="s">
        <v>80</v>
      </c>
      <c r="V754" s="497" t="s">
        <v>80</v>
      </c>
      <c r="W754" s="497" t="s">
        <v>80</v>
      </c>
      <c r="X754" s="498" t="s">
        <v>80</v>
      </c>
      <c r="Y754" s="499" t="s">
        <v>80</v>
      </c>
      <c r="Z754" s="500" t="s">
        <v>80</v>
      </c>
      <c r="AA754" s="500" t="s">
        <v>80</v>
      </c>
      <c r="AB754" s="501" t="s">
        <v>80</v>
      </c>
      <c r="AC754" s="500" t="s">
        <v>80</v>
      </c>
      <c r="AD754" s="500" t="s">
        <v>80</v>
      </c>
      <c r="AE754" s="500" t="s">
        <v>80</v>
      </c>
      <c r="AF754" s="502" t="s">
        <v>80</v>
      </c>
      <c r="AG754" s="503" t="s">
        <v>80</v>
      </c>
      <c r="AH754" s="504" t="s">
        <v>80</v>
      </c>
      <c r="AI754" s="502" t="s">
        <v>80</v>
      </c>
      <c r="AJ754" s="505">
        <v>106</v>
      </c>
      <c r="AK754" s="505">
        <v>210</v>
      </c>
      <c r="AL754" s="507"/>
      <c r="AM754" s="507"/>
      <c r="AN754" s="505">
        <v>1001</v>
      </c>
      <c r="AO754" s="505">
        <v>1100</v>
      </c>
      <c r="AP754" s="569"/>
      <c r="AQ754" s="569"/>
      <c r="AR754" s="505">
        <v>44</v>
      </c>
      <c r="AS754" s="505">
        <v>335</v>
      </c>
      <c r="AT754" s="505">
        <v>20</v>
      </c>
      <c r="AU754" s="505">
        <v>49</v>
      </c>
      <c r="AV754" s="507">
        <v>0</v>
      </c>
      <c r="AW754" s="507">
        <v>0</v>
      </c>
      <c r="AX754" s="507">
        <v>111</v>
      </c>
      <c r="AY754" s="507">
        <v>117</v>
      </c>
      <c r="AZ754" s="507">
        <v>279</v>
      </c>
      <c r="BA754" s="507">
        <v>425</v>
      </c>
      <c r="BB754" s="357"/>
      <c r="BC754" s="592" t="str">
        <f t="shared" si="1647"/>
        <v>-</v>
      </c>
      <c r="BD754" s="593" t="str">
        <f t="shared" si="1648"/>
        <v>-</v>
      </c>
      <c r="BE754" s="594" t="str">
        <f t="shared" si="1649"/>
        <v>-</v>
      </c>
      <c r="BF754" s="291" t="str">
        <f t="shared" si="1650"/>
        <v>-</v>
      </c>
      <c r="BG754" s="566" t="str">
        <f t="shared" si="1651"/>
        <v>-</v>
      </c>
      <c r="BH754" s="595" t="str">
        <f t="shared" si="1652"/>
        <v>-</v>
      </c>
      <c r="BI754" s="289" t="str">
        <f t="shared" si="1653"/>
        <v>-</v>
      </c>
      <c r="BJ754" s="596" t="str">
        <f t="shared" si="1654"/>
        <v>-</v>
      </c>
      <c r="BK754" s="595" t="str">
        <f t="shared" si="1655"/>
        <v>-</v>
      </c>
      <c r="BL754" s="289" t="str">
        <f t="shared" si="1656"/>
        <v>-</v>
      </c>
      <c r="BM754" s="596" t="str">
        <f t="shared" si="1657"/>
        <v>-</v>
      </c>
      <c r="BN754" s="563">
        <f t="shared" si="1658"/>
        <v>6</v>
      </c>
      <c r="BO754" s="87">
        <f t="shared" si="1659"/>
        <v>2011</v>
      </c>
      <c r="BP754" s="87">
        <f t="shared" si="1660"/>
        <v>0</v>
      </c>
      <c r="BQ754" s="202"/>
    </row>
    <row r="755" spans="1:69" s="35" customFormat="1" ht="10.5" customHeight="1" x14ac:dyDescent="0.2">
      <c r="A755" s="87" t="str">
        <f t="shared" si="1646"/>
        <v>2011-12RX56</v>
      </c>
      <c r="B755" s="87" t="str">
        <f t="shared" si="1661"/>
        <v>Y58</v>
      </c>
      <c r="C755" s="203" t="s">
        <v>166</v>
      </c>
      <c r="D755" s="203" t="s">
        <v>542</v>
      </c>
      <c r="E755" s="42"/>
      <c r="F755" s="317" t="str">
        <f>VLOOKUP($G755,'Selection Sheet'!$C$15:$F$39,3,0)</f>
        <v>Y58</v>
      </c>
      <c r="G755" s="204" t="s">
        <v>106</v>
      </c>
      <c r="H755" s="203" t="s">
        <v>531</v>
      </c>
      <c r="I755" s="495">
        <v>70</v>
      </c>
      <c r="J755" s="495">
        <v>19</v>
      </c>
      <c r="K755" s="495">
        <v>15</v>
      </c>
      <c r="L755" s="495">
        <v>5</v>
      </c>
      <c r="M755" s="507"/>
      <c r="N755" s="507"/>
      <c r="O755" s="507"/>
      <c r="P755" s="507"/>
      <c r="Q755" s="495" t="s">
        <v>80</v>
      </c>
      <c r="R755" s="495" t="s">
        <v>80</v>
      </c>
      <c r="S755" s="495"/>
      <c r="T755" s="496" t="s">
        <v>80</v>
      </c>
      <c r="U755" s="497" t="s">
        <v>80</v>
      </c>
      <c r="V755" s="497" t="s">
        <v>80</v>
      </c>
      <c r="W755" s="497" t="s">
        <v>80</v>
      </c>
      <c r="X755" s="498" t="s">
        <v>80</v>
      </c>
      <c r="Y755" s="499" t="s">
        <v>80</v>
      </c>
      <c r="Z755" s="500" t="s">
        <v>80</v>
      </c>
      <c r="AA755" s="500" t="s">
        <v>80</v>
      </c>
      <c r="AB755" s="501" t="s">
        <v>80</v>
      </c>
      <c r="AC755" s="500" t="s">
        <v>80</v>
      </c>
      <c r="AD755" s="500" t="s">
        <v>80</v>
      </c>
      <c r="AE755" s="500" t="s">
        <v>80</v>
      </c>
      <c r="AF755" s="502" t="s">
        <v>80</v>
      </c>
      <c r="AG755" s="503" t="s">
        <v>80</v>
      </c>
      <c r="AH755" s="504" t="s">
        <v>80</v>
      </c>
      <c r="AI755" s="502" t="s">
        <v>80</v>
      </c>
      <c r="AJ755" s="505">
        <v>35</v>
      </c>
      <c r="AK755" s="505">
        <v>42</v>
      </c>
      <c r="AL755" s="507"/>
      <c r="AM755" s="507"/>
      <c r="AN755" s="505">
        <v>155</v>
      </c>
      <c r="AO755" s="505">
        <v>157</v>
      </c>
      <c r="AP755" s="569"/>
      <c r="AQ755" s="569"/>
      <c r="AR755" s="505">
        <v>0</v>
      </c>
      <c r="AS755" s="505">
        <v>70</v>
      </c>
      <c r="AT755" s="505">
        <v>0</v>
      </c>
      <c r="AU755" s="505">
        <v>15</v>
      </c>
      <c r="AV755" s="507">
        <v>0</v>
      </c>
      <c r="AW755" s="507">
        <v>0</v>
      </c>
      <c r="AX755" s="507">
        <v>39</v>
      </c>
      <c r="AY755" s="507">
        <v>47</v>
      </c>
      <c r="AZ755" s="507">
        <v>63</v>
      </c>
      <c r="BA755" s="507">
        <v>97</v>
      </c>
      <c r="BB755" s="357"/>
      <c r="BC755" s="592" t="str">
        <f t="shared" si="1647"/>
        <v>-</v>
      </c>
      <c r="BD755" s="593" t="str">
        <f t="shared" si="1648"/>
        <v>-</v>
      </c>
      <c r="BE755" s="594" t="str">
        <f t="shared" si="1649"/>
        <v>-</v>
      </c>
      <c r="BF755" s="291" t="str">
        <f t="shared" si="1650"/>
        <v>-</v>
      </c>
      <c r="BG755" s="566" t="str">
        <f t="shared" si="1651"/>
        <v>-</v>
      </c>
      <c r="BH755" s="595" t="str">
        <f t="shared" si="1652"/>
        <v>-</v>
      </c>
      <c r="BI755" s="289" t="str">
        <f t="shared" si="1653"/>
        <v>-</v>
      </c>
      <c r="BJ755" s="596" t="str">
        <f t="shared" si="1654"/>
        <v>-</v>
      </c>
      <c r="BK755" s="595" t="str">
        <f t="shared" si="1655"/>
        <v>-</v>
      </c>
      <c r="BL755" s="289" t="str">
        <f t="shared" si="1656"/>
        <v>-</v>
      </c>
      <c r="BM755" s="596" t="str">
        <f t="shared" si="1657"/>
        <v>-</v>
      </c>
      <c r="BN755" s="563">
        <f t="shared" si="1658"/>
        <v>6</v>
      </c>
      <c r="BO755" s="87">
        <f t="shared" si="1659"/>
        <v>2011</v>
      </c>
      <c r="BP755" s="87">
        <f t="shared" si="1660"/>
        <v>0</v>
      </c>
      <c r="BQ755" s="202"/>
    </row>
    <row r="756" spans="1:69" s="35" customFormat="1" ht="10.5" customHeight="1" x14ac:dyDescent="0.2">
      <c r="A756" s="314" t="str">
        <f t="shared" si="1646"/>
        <v>2011-12RX66</v>
      </c>
      <c r="B756" s="314" t="str">
        <f t="shared" si="1661"/>
        <v>Y63</v>
      </c>
      <c r="C756" s="205" t="s">
        <v>166</v>
      </c>
      <c r="D756" s="205" t="s">
        <v>542</v>
      </c>
      <c r="E756" s="206"/>
      <c r="F756" s="318" t="str">
        <f>VLOOKUP($G756,'Selection Sheet'!$C$15:$F$39,3,0)</f>
        <v>Y63</v>
      </c>
      <c r="G756" s="207" t="s">
        <v>111</v>
      </c>
      <c r="H756" s="205" t="s">
        <v>532</v>
      </c>
      <c r="I756" s="508">
        <v>102</v>
      </c>
      <c r="J756" s="508">
        <v>17</v>
      </c>
      <c r="K756" s="508">
        <v>20</v>
      </c>
      <c r="L756" s="508">
        <v>10</v>
      </c>
      <c r="M756" s="520"/>
      <c r="N756" s="520"/>
      <c r="O756" s="520"/>
      <c r="P756" s="520"/>
      <c r="Q756" s="508" t="s">
        <v>80</v>
      </c>
      <c r="R756" s="508" t="s">
        <v>80</v>
      </c>
      <c r="S756" s="508"/>
      <c r="T756" s="509" t="s">
        <v>80</v>
      </c>
      <c r="U756" s="510" t="s">
        <v>80</v>
      </c>
      <c r="V756" s="510" t="s">
        <v>80</v>
      </c>
      <c r="W756" s="510" t="s">
        <v>80</v>
      </c>
      <c r="X756" s="511" t="s">
        <v>80</v>
      </c>
      <c r="Y756" s="512" t="s">
        <v>80</v>
      </c>
      <c r="Z756" s="513" t="s">
        <v>80</v>
      </c>
      <c r="AA756" s="513" t="s">
        <v>80</v>
      </c>
      <c r="AB756" s="514" t="s">
        <v>80</v>
      </c>
      <c r="AC756" s="513" t="s">
        <v>80</v>
      </c>
      <c r="AD756" s="513" t="s">
        <v>80</v>
      </c>
      <c r="AE756" s="513" t="s">
        <v>80</v>
      </c>
      <c r="AF756" s="515" t="s">
        <v>80</v>
      </c>
      <c r="AG756" s="516" t="s">
        <v>80</v>
      </c>
      <c r="AH756" s="517" t="s">
        <v>80</v>
      </c>
      <c r="AI756" s="515" t="s">
        <v>80</v>
      </c>
      <c r="AJ756" s="518">
        <v>55</v>
      </c>
      <c r="AK756" s="518">
        <v>78</v>
      </c>
      <c r="AL756" s="520"/>
      <c r="AM756" s="520"/>
      <c r="AN756" s="518">
        <v>480</v>
      </c>
      <c r="AO756" s="518">
        <v>524</v>
      </c>
      <c r="AP756" s="570"/>
      <c r="AQ756" s="570"/>
      <c r="AR756" s="518">
        <v>6</v>
      </c>
      <c r="AS756" s="518">
        <v>102</v>
      </c>
      <c r="AT756" s="518">
        <v>6</v>
      </c>
      <c r="AU756" s="518">
        <v>20</v>
      </c>
      <c r="AV756" s="520">
        <v>0</v>
      </c>
      <c r="AW756" s="520">
        <v>0</v>
      </c>
      <c r="AX756" s="520">
        <v>78</v>
      </c>
      <c r="AY756" s="520">
        <v>104</v>
      </c>
      <c r="AZ756" s="520">
        <v>160</v>
      </c>
      <c r="BA756" s="520">
        <v>184</v>
      </c>
      <c r="BB756" s="358"/>
      <c r="BC756" s="597" t="str">
        <f t="shared" si="1647"/>
        <v>-</v>
      </c>
      <c r="BD756" s="598" t="str">
        <f t="shared" si="1648"/>
        <v>-</v>
      </c>
      <c r="BE756" s="599" t="str">
        <f t="shared" si="1649"/>
        <v>-</v>
      </c>
      <c r="BF756" s="600" t="str">
        <f t="shared" si="1650"/>
        <v>-</v>
      </c>
      <c r="BG756" s="601" t="str">
        <f t="shared" si="1651"/>
        <v>-</v>
      </c>
      <c r="BH756" s="602" t="str">
        <f t="shared" si="1652"/>
        <v>-</v>
      </c>
      <c r="BI756" s="603" t="str">
        <f t="shared" si="1653"/>
        <v>-</v>
      </c>
      <c r="BJ756" s="604" t="str">
        <f t="shared" si="1654"/>
        <v>-</v>
      </c>
      <c r="BK756" s="602" t="str">
        <f t="shared" si="1655"/>
        <v>-</v>
      </c>
      <c r="BL756" s="603" t="str">
        <f t="shared" si="1656"/>
        <v>-</v>
      </c>
      <c r="BM756" s="604" t="str">
        <f t="shared" si="1657"/>
        <v>-</v>
      </c>
      <c r="BN756" s="564">
        <f t="shared" si="1658"/>
        <v>6</v>
      </c>
      <c r="BO756" s="314">
        <f t="shared" si="1659"/>
        <v>2011</v>
      </c>
      <c r="BP756" s="314">
        <f t="shared" si="1660"/>
        <v>0</v>
      </c>
      <c r="BQ756" s="202"/>
    </row>
    <row r="757" spans="1:69" s="35" customFormat="1" ht="10.5" customHeight="1" x14ac:dyDescent="0.2">
      <c r="A757" s="87" t="str">
        <f t="shared" si="1646"/>
        <v>2011-12RX76</v>
      </c>
      <c r="B757" s="87" t="str">
        <f t="shared" si="1661"/>
        <v>Y62</v>
      </c>
      <c r="C757" s="203" t="s">
        <v>166</v>
      </c>
      <c r="D757" s="203" t="s">
        <v>542</v>
      </c>
      <c r="E757" s="42"/>
      <c r="F757" s="317" t="str">
        <f>VLOOKUP($G757,'Selection Sheet'!$C$15:$F$39,3,0)</f>
        <v>Y62</v>
      </c>
      <c r="G757" s="204" t="s">
        <v>84</v>
      </c>
      <c r="H757" s="203" t="s">
        <v>533</v>
      </c>
      <c r="I757" s="495">
        <v>209</v>
      </c>
      <c r="J757" s="495">
        <v>62</v>
      </c>
      <c r="K757" s="495">
        <v>29</v>
      </c>
      <c r="L757" s="495">
        <v>14</v>
      </c>
      <c r="M757" s="507"/>
      <c r="N757" s="507"/>
      <c r="O757" s="507"/>
      <c r="P757" s="507"/>
      <c r="Q757" s="495" t="s">
        <v>80</v>
      </c>
      <c r="R757" s="495" t="s">
        <v>80</v>
      </c>
      <c r="S757" s="495"/>
      <c r="T757" s="496" t="s">
        <v>80</v>
      </c>
      <c r="U757" s="497" t="s">
        <v>80</v>
      </c>
      <c r="V757" s="497" t="s">
        <v>80</v>
      </c>
      <c r="W757" s="497" t="s">
        <v>80</v>
      </c>
      <c r="X757" s="498" t="s">
        <v>80</v>
      </c>
      <c r="Y757" s="499" t="s">
        <v>80</v>
      </c>
      <c r="Z757" s="500" t="s">
        <v>80</v>
      </c>
      <c r="AA757" s="500" t="s">
        <v>80</v>
      </c>
      <c r="AB757" s="501" t="s">
        <v>80</v>
      </c>
      <c r="AC757" s="500" t="s">
        <v>80</v>
      </c>
      <c r="AD757" s="500" t="s">
        <v>80</v>
      </c>
      <c r="AE757" s="500" t="s">
        <v>80</v>
      </c>
      <c r="AF757" s="502" t="s">
        <v>80</v>
      </c>
      <c r="AG757" s="503" t="s">
        <v>80</v>
      </c>
      <c r="AH757" s="504" t="s">
        <v>80</v>
      </c>
      <c r="AI757" s="502" t="s">
        <v>80</v>
      </c>
      <c r="AJ757" s="505">
        <v>161</v>
      </c>
      <c r="AK757" s="505">
        <v>214</v>
      </c>
      <c r="AL757" s="507"/>
      <c r="AM757" s="507"/>
      <c r="AN757" s="505">
        <v>329</v>
      </c>
      <c r="AO757" s="505">
        <v>341</v>
      </c>
      <c r="AP757" s="569"/>
      <c r="AQ757" s="569"/>
      <c r="AR757" s="505">
        <v>19</v>
      </c>
      <c r="AS757" s="505">
        <v>165</v>
      </c>
      <c r="AT757" s="505">
        <v>10</v>
      </c>
      <c r="AU757" s="505">
        <v>22</v>
      </c>
      <c r="AV757" s="507">
        <v>4</v>
      </c>
      <c r="AW757" s="507">
        <v>9</v>
      </c>
      <c r="AX757" s="507">
        <v>96</v>
      </c>
      <c r="AY757" s="507">
        <v>106</v>
      </c>
      <c r="AZ757" s="507">
        <v>184</v>
      </c>
      <c r="BA757" s="507">
        <v>210</v>
      </c>
      <c r="BB757" s="357"/>
      <c r="BC757" s="592" t="str">
        <f t="shared" si="1647"/>
        <v>-</v>
      </c>
      <c r="BD757" s="593" t="str">
        <f t="shared" si="1648"/>
        <v>-</v>
      </c>
      <c r="BE757" s="594" t="str">
        <f t="shared" si="1649"/>
        <v>-</v>
      </c>
      <c r="BF757" s="291" t="str">
        <f t="shared" si="1650"/>
        <v>-</v>
      </c>
      <c r="BG757" s="566" t="str">
        <f t="shared" si="1651"/>
        <v>-</v>
      </c>
      <c r="BH757" s="595" t="str">
        <f t="shared" si="1652"/>
        <v>-</v>
      </c>
      <c r="BI757" s="289" t="str">
        <f t="shared" si="1653"/>
        <v>-</v>
      </c>
      <c r="BJ757" s="596" t="str">
        <f t="shared" si="1654"/>
        <v>-</v>
      </c>
      <c r="BK757" s="595" t="str">
        <f t="shared" si="1655"/>
        <v>-</v>
      </c>
      <c r="BL757" s="289" t="str">
        <f t="shared" si="1656"/>
        <v>-</v>
      </c>
      <c r="BM757" s="596" t="str">
        <f t="shared" si="1657"/>
        <v>-</v>
      </c>
      <c r="BN757" s="563">
        <f t="shared" si="1658"/>
        <v>6</v>
      </c>
      <c r="BO757" s="87">
        <f t="shared" si="1659"/>
        <v>2011</v>
      </c>
      <c r="BP757" s="87">
        <f t="shared" si="1660"/>
        <v>0</v>
      </c>
      <c r="BQ757" s="202"/>
    </row>
    <row r="758" spans="1:69" s="35" customFormat="1" ht="10.5" customHeight="1" x14ac:dyDescent="0.2">
      <c r="A758" s="87" t="str">
        <f t="shared" si="1646"/>
        <v>2011-12RX86</v>
      </c>
      <c r="B758" s="87" t="str">
        <f t="shared" si="1661"/>
        <v>Y63</v>
      </c>
      <c r="C758" s="203" t="s">
        <v>166</v>
      </c>
      <c r="D758" s="203" t="s">
        <v>542</v>
      </c>
      <c r="E758" s="42"/>
      <c r="F758" s="317" t="str">
        <f>VLOOKUP($G758,'Selection Sheet'!$C$15:$F$39,3,0)</f>
        <v>Y63</v>
      </c>
      <c r="G758" s="204" t="s">
        <v>120</v>
      </c>
      <c r="H758" s="203" t="s">
        <v>534</v>
      </c>
      <c r="I758" s="495">
        <v>188</v>
      </c>
      <c r="J758" s="495">
        <v>35</v>
      </c>
      <c r="K758" s="495">
        <v>29</v>
      </c>
      <c r="L758" s="495">
        <v>9</v>
      </c>
      <c r="M758" s="507"/>
      <c r="N758" s="507"/>
      <c r="O758" s="507"/>
      <c r="P758" s="507"/>
      <c r="Q758" s="495" t="s">
        <v>80</v>
      </c>
      <c r="R758" s="495" t="s">
        <v>80</v>
      </c>
      <c r="S758" s="495"/>
      <c r="T758" s="496" t="s">
        <v>80</v>
      </c>
      <c r="U758" s="497" t="s">
        <v>80</v>
      </c>
      <c r="V758" s="497" t="s">
        <v>80</v>
      </c>
      <c r="W758" s="497" t="s">
        <v>80</v>
      </c>
      <c r="X758" s="498" t="s">
        <v>80</v>
      </c>
      <c r="Y758" s="499" t="s">
        <v>80</v>
      </c>
      <c r="Z758" s="500" t="s">
        <v>80</v>
      </c>
      <c r="AA758" s="500" t="s">
        <v>80</v>
      </c>
      <c r="AB758" s="501" t="s">
        <v>80</v>
      </c>
      <c r="AC758" s="500" t="s">
        <v>80</v>
      </c>
      <c r="AD758" s="500" t="s">
        <v>80</v>
      </c>
      <c r="AE758" s="500" t="s">
        <v>80</v>
      </c>
      <c r="AF758" s="502" t="s">
        <v>80</v>
      </c>
      <c r="AG758" s="503" t="s">
        <v>80</v>
      </c>
      <c r="AH758" s="504" t="s">
        <v>80</v>
      </c>
      <c r="AI758" s="502" t="s">
        <v>80</v>
      </c>
      <c r="AJ758" s="505">
        <v>121</v>
      </c>
      <c r="AK758" s="505">
        <v>157</v>
      </c>
      <c r="AL758" s="507"/>
      <c r="AM758" s="507"/>
      <c r="AN758" s="505">
        <v>778</v>
      </c>
      <c r="AO758" s="505">
        <v>823</v>
      </c>
      <c r="AP758" s="569"/>
      <c r="AQ758" s="569"/>
      <c r="AR758" s="505">
        <v>16</v>
      </c>
      <c r="AS758" s="505">
        <v>183</v>
      </c>
      <c r="AT758" s="505">
        <v>8</v>
      </c>
      <c r="AU758" s="505">
        <v>28</v>
      </c>
      <c r="AV758" s="507">
        <v>0</v>
      </c>
      <c r="AW758" s="507">
        <v>3</v>
      </c>
      <c r="AX758" s="507">
        <v>78</v>
      </c>
      <c r="AY758" s="507">
        <v>92</v>
      </c>
      <c r="AZ758" s="507">
        <v>294</v>
      </c>
      <c r="BA758" s="507">
        <v>395</v>
      </c>
      <c r="BB758" s="357"/>
      <c r="BC758" s="592" t="str">
        <f t="shared" si="1647"/>
        <v>-</v>
      </c>
      <c r="BD758" s="593" t="str">
        <f t="shared" si="1648"/>
        <v>-</v>
      </c>
      <c r="BE758" s="594" t="str">
        <f t="shared" si="1649"/>
        <v>-</v>
      </c>
      <c r="BF758" s="291" t="str">
        <f t="shared" si="1650"/>
        <v>-</v>
      </c>
      <c r="BG758" s="566" t="str">
        <f t="shared" si="1651"/>
        <v>-</v>
      </c>
      <c r="BH758" s="595" t="str">
        <f t="shared" si="1652"/>
        <v>-</v>
      </c>
      <c r="BI758" s="289" t="str">
        <f t="shared" si="1653"/>
        <v>-</v>
      </c>
      <c r="BJ758" s="596" t="str">
        <f t="shared" si="1654"/>
        <v>-</v>
      </c>
      <c r="BK758" s="595" t="str">
        <f t="shared" si="1655"/>
        <v>-</v>
      </c>
      <c r="BL758" s="289" t="str">
        <f t="shared" si="1656"/>
        <v>-</v>
      </c>
      <c r="BM758" s="596" t="str">
        <f t="shared" si="1657"/>
        <v>-</v>
      </c>
      <c r="BN758" s="563">
        <f t="shared" si="1658"/>
        <v>6</v>
      </c>
      <c r="BO758" s="87">
        <f t="shared" si="1659"/>
        <v>2011</v>
      </c>
      <c r="BP758" s="87">
        <f t="shared" si="1660"/>
        <v>0</v>
      </c>
      <c r="BQ758" s="202"/>
    </row>
    <row r="759" spans="1:69" s="35" customFormat="1" ht="10.5" customHeight="1" x14ac:dyDescent="0.2">
      <c r="A759" s="87" t="str">
        <f t="shared" si="1646"/>
        <v>2011-12RX96</v>
      </c>
      <c r="B759" s="87" t="str">
        <f t="shared" si="1661"/>
        <v>Y60</v>
      </c>
      <c r="C759" s="203" t="s">
        <v>166</v>
      </c>
      <c r="D759" s="203" t="s">
        <v>542</v>
      </c>
      <c r="E759" s="42"/>
      <c r="F759" s="317" t="str">
        <f>VLOOKUP($G759,'Selection Sheet'!$C$15:$F$39,3,0)</f>
        <v>Y60</v>
      </c>
      <c r="G759" s="204" t="s">
        <v>103</v>
      </c>
      <c r="H759" s="203" t="s">
        <v>535</v>
      </c>
      <c r="I759" s="495">
        <v>102</v>
      </c>
      <c r="J759" s="495">
        <v>12</v>
      </c>
      <c r="K759" s="495">
        <v>11</v>
      </c>
      <c r="L759" s="495">
        <v>4</v>
      </c>
      <c r="M759" s="507"/>
      <c r="N759" s="507"/>
      <c r="O759" s="507"/>
      <c r="P759" s="507"/>
      <c r="Q759" s="495" t="s">
        <v>80</v>
      </c>
      <c r="R759" s="495" t="s">
        <v>80</v>
      </c>
      <c r="S759" s="495"/>
      <c r="T759" s="496" t="s">
        <v>80</v>
      </c>
      <c r="U759" s="497" t="s">
        <v>80</v>
      </c>
      <c r="V759" s="497" t="s">
        <v>80</v>
      </c>
      <c r="W759" s="497" t="s">
        <v>80</v>
      </c>
      <c r="X759" s="498" t="s">
        <v>80</v>
      </c>
      <c r="Y759" s="499" t="s">
        <v>80</v>
      </c>
      <c r="Z759" s="500" t="s">
        <v>80</v>
      </c>
      <c r="AA759" s="500" t="s">
        <v>80</v>
      </c>
      <c r="AB759" s="501" t="s">
        <v>80</v>
      </c>
      <c r="AC759" s="500" t="s">
        <v>80</v>
      </c>
      <c r="AD759" s="500" t="s">
        <v>80</v>
      </c>
      <c r="AE759" s="500" t="s">
        <v>80</v>
      </c>
      <c r="AF759" s="502" t="s">
        <v>80</v>
      </c>
      <c r="AG759" s="503" t="s">
        <v>80</v>
      </c>
      <c r="AH759" s="504" t="s">
        <v>80</v>
      </c>
      <c r="AI759" s="502" t="s">
        <v>80</v>
      </c>
      <c r="AJ759" s="505">
        <v>73</v>
      </c>
      <c r="AK759" s="505">
        <v>121</v>
      </c>
      <c r="AL759" s="507"/>
      <c r="AM759" s="507"/>
      <c r="AN759" s="505">
        <v>270</v>
      </c>
      <c r="AO759" s="505">
        <v>295</v>
      </c>
      <c r="AP759" s="569"/>
      <c r="AQ759" s="569"/>
      <c r="AR759" s="505">
        <v>4</v>
      </c>
      <c r="AS759" s="505">
        <v>96</v>
      </c>
      <c r="AT759" s="505">
        <v>3</v>
      </c>
      <c r="AU759" s="505">
        <v>10</v>
      </c>
      <c r="AV759" s="507">
        <v>5</v>
      </c>
      <c r="AW759" s="507">
        <v>9</v>
      </c>
      <c r="AX759" s="507">
        <v>69</v>
      </c>
      <c r="AY759" s="507">
        <v>75</v>
      </c>
      <c r="AZ759" s="507">
        <v>41</v>
      </c>
      <c r="BA759" s="507">
        <v>73</v>
      </c>
      <c r="BB759" s="357"/>
      <c r="BC759" s="592" t="str">
        <f t="shared" si="1647"/>
        <v>-</v>
      </c>
      <c r="BD759" s="593" t="str">
        <f t="shared" si="1648"/>
        <v>-</v>
      </c>
      <c r="BE759" s="594" t="str">
        <f t="shared" si="1649"/>
        <v>-</v>
      </c>
      <c r="BF759" s="291" t="str">
        <f t="shared" si="1650"/>
        <v>-</v>
      </c>
      <c r="BG759" s="566" t="str">
        <f t="shared" si="1651"/>
        <v>-</v>
      </c>
      <c r="BH759" s="595" t="str">
        <f t="shared" si="1652"/>
        <v>-</v>
      </c>
      <c r="BI759" s="289" t="str">
        <f t="shared" si="1653"/>
        <v>-</v>
      </c>
      <c r="BJ759" s="596" t="str">
        <f t="shared" si="1654"/>
        <v>-</v>
      </c>
      <c r="BK759" s="595" t="str">
        <f t="shared" si="1655"/>
        <v>-</v>
      </c>
      <c r="BL759" s="289" t="str">
        <f t="shared" si="1656"/>
        <v>-</v>
      </c>
      <c r="BM759" s="596" t="str">
        <f t="shared" si="1657"/>
        <v>-</v>
      </c>
      <c r="BN759" s="563">
        <f t="shared" si="1658"/>
        <v>6</v>
      </c>
      <c r="BO759" s="87">
        <f t="shared" si="1659"/>
        <v>2011</v>
      </c>
      <c r="BP759" s="87">
        <f t="shared" si="1660"/>
        <v>0</v>
      </c>
      <c r="BQ759" s="202"/>
    </row>
    <row r="760" spans="1:69" s="35" customFormat="1" ht="10.5" customHeight="1" x14ac:dyDescent="0.2">
      <c r="A760" s="314" t="str">
        <f t="shared" si="1646"/>
        <v>2011-12RYA6</v>
      </c>
      <c r="B760" s="314" t="str">
        <f t="shared" si="1661"/>
        <v>Y60</v>
      </c>
      <c r="C760" s="205" t="s">
        <v>166</v>
      </c>
      <c r="D760" s="205" t="s">
        <v>542</v>
      </c>
      <c r="E760" s="206"/>
      <c r="F760" s="318" t="str">
        <f>VLOOKUP($G760,'Selection Sheet'!$C$15:$F$39,3,0)</f>
        <v>Y60</v>
      </c>
      <c r="G760" s="207" t="s">
        <v>118</v>
      </c>
      <c r="H760" s="205" t="s">
        <v>536</v>
      </c>
      <c r="I760" s="508">
        <v>178</v>
      </c>
      <c r="J760" s="508">
        <v>50</v>
      </c>
      <c r="K760" s="508">
        <v>41</v>
      </c>
      <c r="L760" s="508">
        <v>18</v>
      </c>
      <c r="M760" s="520"/>
      <c r="N760" s="520"/>
      <c r="O760" s="520"/>
      <c r="P760" s="520"/>
      <c r="Q760" s="508" t="s">
        <v>80</v>
      </c>
      <c r="R760" s="508" t="s">
        <v>80</v>
      </c>
      <c r="S760" s="508"/>
      <c r="T760" s="509" t="s">
        <v>80</v>
      </c>
      <c r="U760" s="510" t="s">
        <v>80</v>
      </c>
      <c r="V760" s="510" t="s">
        <v>80</v>
      </c>
      <c r="W760" s="510" t="s">
        <v>80</v>
      </c>
      <c r="X760" s="511" t="s">
        <v>80</v>
      </c>
      <c r="Y760" s="512" t="s">
        <v>80</v>
      </c>
      <c r="Z760" s="513" t="s">
        <v>80</v>
      </c>
      <c r="AA760" s="513" t="s">
        <v>80</v>
      </c>
      <c r="AB760" s="514" t="s">
        <v>80</v>
      </c>
      <c r="AC760" s="513" t="s">
        <v>80</v>
      </c>
      <c r="AD760" s="513" t="s">
        <v>80</v>
      </c>
      <c r="AE760" s="513" t="s">
        <v>80</v>
      </c>
      <c r="AF760" s="515" t="s">
        <v>80</v>
      </c>
      <c r="AG760" s="516" t="s">
        <v>80</v>
      </c>
      <c r="AH760" s="517" t="s">
        <v>80</v>
      </c>
      <c r="AI760" s="515" t="s">
        <v>80</v>
      </c>
      <c r="AJ760" s="518">
        <v>68</v>
      </c>
      <c r="AK760" s="518">
        <v>78</v>
      </c>
      <c r="AL760" s="520"/>
      <c r="AM760" s="520"/>
      <c r="AN760" s="518">
        <v>819</v>
      </c>
      <c r="AO760" s="518">
        <v>872</v>
      </c>
      <c r="AP760" s="570"/>
      <c r="AQ760" s="570"/>
      <c r="AR760" s="518">
        <v>15</v>
      </c>
      <c r="AS760" s="518">
        <v>178</v>
      </c>
      <c r="AT760" s="518">
        <v>6</v>
      </c>
      <c r="AU760" s="518">
        <v>41</v>
      </c>
      <c r="AV760" s="520">
        <v>1</v>
      </c>
      <c r="AW760" s="520">
        <v>2</v>
      </c>
      <c r="AX760" s="520">
        <v>99</v>
      </c>
      <c r="AY760" s="520">
        <v>112</v>
      </c>
      <c r="AZ760" s="520">
        <v>135</v>
      </c>
      <c r="BA760" s="520">
        <v>195</v>
      </c>
      <c r="BB760" s="358"/>
      <c r="BC760" s="597" t="str">
        <f t="shared" si="1647"/>
        <v>-</v>
      </c>
      <c r="BD760" s="598" t="str">
        <f t="shared" si="1648"/>
        <v>-</v>
      </c>
      <c r="BE760" s="599" t="str">
        <f t="shared" si="1649"/>
        <v>-</v>
      </c>
      <c r="BF760" s="600" t="str">
        <f t="shared" si="1650"/>
        <v>-</v>
      </c>
      <c r="BG760" s="601" t="str">
        <f t="shared" si="1651"/>
        <v>-</v>
      </c>
      <c r="BH760" s="602" t="str">
        <f t="shared" si="1652"/>
        <v>-</v>
      </c>
      <c r="BI760" s="603" t="str">
        <f t="shared" si="1653"/>
        <v>-</v>
      </c>
      <c r="BJ760" s="604" t="str">
        <f t="shared" si="1654"/>
        <v>-</v>
      </c>
      <c r="BK760" s="602" t="str">
        <f t="shared" si="1655"/>
        <v>-</v>
      </c>
      <c r="BL760" s="603" t="str">
        <f t="shared" si="1656"/>
        <v>-</v>
      </c>
      <c r="BM760" s="604" t="str">
        <f t="shared" si="1657"/>
        <v>-</v>
      </c>
      <c r="BN760" s="564">
        <f t="shared" si="1658"/>
        <v>6</v>
      </c>
      <c r="BO760" s="314">
        <f t="shared" si="1659"/>
        <v>2011</v>
      </c>
      <c r="BP760" s="314">
        <f t="shared" si="1660"/>
        <v>0</v>
      </c>
      <c r="BQ760" s="202"/>
    </row>
    <row r="761" spans="1:69" s="35" customFormat="1" ht="10.5" customHeight="1" x14ac:dyDescent="0.2">
      <c r="A761" s="87" t="str">
        <f t="shared" si="1646"/>
        <v>2011-12RYC6</v>
      </c>
      <c r="B761" s="87" t="str">
        <f t="shared" si="1661"/>
        <v>Y61</v>
      </c>
      <c r="C761" s="203" t="s">
        <v>166</v>
      </c>
      <c r="D761" s="203" t="s">
        <v>542</v>
      </c>
      <c r="E761" s="42"/>
      <c r="F761" s="317" t="str">
        <f>VLOOKUP($G761,'Selection Sheet'!$C$15:$F$39,3,0)</f>
        <v>Y61</v>
      </c>
      <c r="G761" s="204" t="s">
        <v>87</v>
      </c>
      <c r="H761" s="203" t="s">
        <v>537</v>
      </c>
      <c r="I761" s="495">
        <v>303</v>
      </c>
      <c r="J761" s="495">
        <v>46</v>
      </c>
      <c r="K761" s="495">
        <v>39</v>
      </c>
      <c r="L761" s="495">
        <v>20</v>
      </c>
      <c r="M761" s="507"/>
      <c r="N761" s="507"/>
      <c r="O761" s="507"/>
      <c r="P761" s="507"/>
      <c r="Q761" s="495" t="s">
        <v>80</v>
      </c>
      <c r="R761" s="495" t="s">
        <v>80</v>
      </c>
      <c r="S761" s="495"/>
      <c r="T761" s="496" t="s">
        <v>80</v>
      </c>
      <c r="U761" s="497" t="s">
        <v>80</v>
      </c>
      <c r="V761" s="497" t="s">
        <v>80</v>
      </c>
      <c r="W761" s="497" t="s">
        <v>80</v>
      </c>
      <c r="X761" s="498" t="s">
        <v>80</v>
      </c>
      <c r="Y761" s="499" t="s">
        <v>80</v>
      </c>
      <c r="Z761" s="500" t="s">
        <v>80</v>
      </c>
      <c r="AA761" s="500" t="s">
        <v>80</v>
      </c>
      <c r="AB761" s="501" t="s">
        <v>80</v>
      </c>
      <c r="AC761" s="500" t="s">
        <v>80</v>
      </c>
      <c r="AD761" s="500" t="s">
        <v>80</v>
      </c>
      <c r="AE761" s="500" t="s">
        <v>80</v>
      </c>
      <c r="AF761" s="502" t="s">
        <v>80</v>
      </c>
      <c r="AG761" s="503" t="s">
        <v>80</v>
      </c>
      <c r="AH761" s="504" t="s">
        <v>80</v>
      </c>
      <c r="AI761" s="502" t="s">
        <v>80</v>
      </c>
      <c r="AJ761" s="505">
        <v>187</v>
      </c>
      <c r="AK761" s="505">
        <v>246</v>
      </c>
      <c r="AL761" s="507"/>
      <c r="AM761" s="507"/>
      <c r="AN761" s="505">
        <v>306</v>
      </c>
      <c r="AO761" s="505">
        <v>324</v>
      </c>
      <c r="AP761" s="569"/>
      <c r="AQ761" s="569"/>
      <c r="AR761" s="505">
        <v>17</v>
      </c>
      <c r="AS761" s="505">
        <v>292</v>
      </c>
      <c r="AT761" s="505">
        <v>10</v>
      </c>
      <c r="AU761" s="505">
        <v>36</v>
      </c>
      <c r="AV761" s="507">
        <v>0</v>
      </c>
      <c r="AW761" s="507">
        <v>0</v>
      </c>
      <c r="AX761" s="507">
        <v>12</v>
      </c>
      <c r="AY761" s="507">
        <v>13</v>
      </c>
      <c r="AZ761" s="507">
        <v>105</v>
      </c>
      <c r="BA761" s="507">
        <v>195</v>
      </c>
      <c r="BB761" s="357"/>
      <c r="BC761" s="592" t="str">
        <f t="shared" si="1647"/>
        <v>-</v>
      </c>
      <c r="BD761" s="593" t="str">
        <f t="shared" si="1648"/>
        <v>-</v>
      </c>
      <c r="BE761" s="594" t="str">
        <f t="shared" si="1649"/>
        <v>-</v>
      </c>
      <c r="BF761" s="291" t="str">
        <f t="shared" si="1650"/>
        <v>-</v>
      </c>
      <c r="BG761" s="566" t="str">
        <f t="shared" si="1651"/>
        <v>-</v>
      </c>
      <c r="BH761" s="595" t="str">
        <f t="shared" si="1652"/>
        <v>-</v>
      </c>
      <c r="BI761" s="289" t="str">
        <f t="shared" si="1653"/>
        <v>-</v>
      </c>
      <c r="BJ761" s="596" t="str">
        <f t="shared" si="1654"/>
        <v>-</v>
      </c>
      <c r="BK761" s="595" t="str">
        <f t="shared" si="1655"/>
        <v>-</v>
      </c>
      <c r="BL761" s="289" t="str">
        <f t="shared" si="1656"/>
        <v>-</v>
      </c>
      <c r="BM761" s="596" t="str">
        <f t="shared" si="1657"/>
        <v>-</v>
      </c>
      <c r="BN761" s="563">
        <f t="shared" si="1658"/>
        <v>6</v>
      </c>
      <c r="BO761" s="87">
        <f t="shared" si="1659"/>
        <v>2011</v>
      </c>
      <c r="BP761" s="87">
        <f t="shared" si="1660"/>
        <v>0</v>
      </c>
      <c r="BQ761" s="202"/>
    </row>
    <row r="762" spans="1:69" s="35" customFormat="1" ht="10.5" customHeight="1" x14ac:dyDescent="0.2">
      <c r="A762" s="87" t="str">
        <f t="shared" si="1646"/>
        <v>2011-12RYD6</v>
      </c>
      <c r="B762" s="87" t="str">
        <f t="shared" si="1661"/>
        <v>Y59</v>
      </c>
      <c r="C762" s="203" t="s">
        <v>166</v>
      </c>
      <c r="D762" s="203" t="s">
        <v>542</v>
      </c>
      <c r="E762" s="42"/>
      <c r="F762" s="317" t="str">
        <f>VLOOKUP($G762,'Selection Sheet'!$C$15:$F$39,3,0)</f>
        <v>Y59</v>
      </c>
      <c r="G762" s="204" t="s">
        <v>116</v>
      </c>
      <c r="H762" s="203" t="s">
        <v>538</v>
      </c>
      <c r="I762" s="495">
        <v>247</v>
      </c>
      <c r="J762" s="495">
        <v>65</v>
      </c>
      <c r="K762" s="495">
        <v>29</v>
      </c>
      <c r="L762" s="495">
        <v>12</v>
      </c>
      <c r="M762" s="507"/>
      <c r="N762" s="507"/>
      <c r="O762" s="507"/>
      <c r="P762" s="507"/>
      <c r="Q762" s="495" t="s">
        <v>80</v>
      </c>
      <c r="R762" s="495" t="s">
        <v>80</v>
      </c>
      <c r="S762" s="495"/>
      <c r="T762" s="496" t="s">
        <v>80</v>
      </c>
      <c r="U762" s="497" t="s">
        <v>80</v>
      </c>
      <c r="V762" s="497" t="s">
        <v>80</v>
      </c>
      <c r="W762" s="497" t="s">
        <v>80</v>
      </c>
      <c r="X762" s="498" t="s">
        <v>80</v>
      </c>
      <c r="Y762" s="499" t="s">
        <v>80</v>
      </c>
      <c r="Z762" s="500" t="s">
        <v>80</v>
      </c>
      <c r="AA762" s="500" t="s">
        <v>80</v>
      </c>
      <c r="AB762" s="501" t="s">
        <v>80</v>
      </c>
      <c r="AC762" s="500" t="s">
        <v>80</v>
      </c>
      <c r="AD762" s="500" t="s">
        <v>80</v>
      </c>
      <c r="AE762" s="500" t="s">
        <v>80</v>
      </c>
      <c r="AF762" s="502" t="s">
        <v>80</v>
      </c>
      <c r="AG762" s="503" t="s">
        <v>80</v>
      </c>
      <c r="AH762" s="504" t="s">
        <v>80</v>
      </c>
      <c r="AI762" s="502" t="s">
        <v>80</v>
      </c>
      <c r="AJ762" s="505">
        <v>82</v>
      </c>
      <c r="AK762" s="505">
        <v>98</v>
      </c>
      <c r="AL762" s="507"/>
      <c r="AM762" s="507"/>
      <c r="AN762" s="505">
        <v>348</v>
      </c>
      <c r="AO762" s="505">
        <v>390</v>
      </c>
      <c r="AP762" s="569"/>
      <c r="AQ762" s="569"/>
      <c r="AR762" s="505">
        <v>18</v>
      </c>
      <c r="AS762" s="505">
        <v>222</v>
      </c>
      <c r="AT762" s="505">
        <v>5</v>
      </c>
      <c r="AU762" s="505">
        <v>22</v>
      </c>
      <c r="AV762" s="507">
        <v>2</v>
      </c>
      <c r="AW762" s="507">
        <v>2</v>
      </c>
      <c r="AX762" s="507">
        <v>87</v>
      </c>
      <c r="AY762" s="507">
        <v>87</v>
      </c>
      <c r="AZ762" s="507">
        <v>240</v>
      </c>
      <c r="BA762" s="507">
        <v>374</v>
      </c>
      <c r="BB762" s="357"/>
      <c r="BC762" s="592" t="str">
        <f t="shared" si="1647"/>
        <v>-</v>
      </c>
      <c r="BD762" s="593" t="str">
        <f t="shared" si="1648"/>
        <v>-</v>
      </c>
      <c r="BE762" s="594" t="str">
        <f t="shared" si="1649"/>
        <v>-</v>
      </c>
      <c r="BF762" s="291" t="str">
        <f t="shared" si="1650"/>
        <v>-</v>
      </c>
      <c r="BG762" s="566" t="str">
        <f t="shared" si="1651"/>
        <v>-</v>
      </c>
      <c r="BH762" s="595" t="str">
        <f t="shared" si="1652"/>
        <v>-</v>
      </c>
      <c r="BI762" s="289" t="str">
        <f t="shared" si="1653"/>
        <v>-</v>
      </c>
      <c r="BJ762" s="596" t="str">
        <f t="shared" si="1654"/>
        <v>-</v>
      </c>
      <c r="BK762" s="595" t="str">
        <f t="shared" si="1655"/>
        <v>-</v>
      </c>
      <c r="BL762" s="289" t="str">
        <f t="shared" si="1656"/>
        <v>-</v>
      </c>
      <c r="BM762" s="596" t="str">
        <f t="shared" si="1657"/>
        <v>-</v>
      </c>
      <c r="BN762" s="563">
        <f t="shared" si="1658"/>
        <v>6</v>
      </c>
      <c r="BO762" s="87">
        <f t="shared" si="1659"/>
        <v>2011</v>
      </c>
      <c r="BP762" s="87">
        <f t="shared" si="1660"/>
        <v>0</v>
      </c>
      <c r="BQ762" s="202"/>
    </row>
    <row r="763" spans="1:69" s="35" customFormat="1" ht="10.5" customHeight="1" x14ac:dyDescent="0.2">
      <c r="A763" s="87" t="str">
        <f t="shared" si="1646"/>
        <v>2011-12RYE6</v>
      </c>
      <c r="B763" s="87" t="str">
        <f t="shared" si="1661"/>
        <v>Y59</v>
      </c>
      <c r="C763" s="203" t="s">
        <v>166</v>
      </c>
      <c r="D763" s="203" t="s">
        <v>542</v>
      </c>
      <c r="E763" s="42"/>
      <c r="F763" s="317" t="str">
        <f>VLOOKUP($G763,'Selection Sheet'!$C$15:$F$39,3,0)</f>
        <v>Y59</v>
      </c>
      <c r="G763" s="204" t="s">
        <v>114</v>
      </c>
      <c r="H763" s="203" t="s">
        <v>539</v>
      </c>
      <c r="I763" s="495">
        <v>149</v>
      </c>
      <c r="J763" s="495">
        <v>30</v>
      </c>
      <c r="K763" s="495">
        <v>10</v>
      </c>
      <c r="L763" s="495">
        <v>5</v>
      </c>
      <c r="M763" s="507"/>
      <c r="N763" s="507"/>
      <c r="O763" s="507"/>
      <c r="P763" s="507"/>
      <c r="Q763" s="495" t="s">
        <v>80</v>
      </c>
      <c r="R763" s="495" t="s">
        <v>80</v>
      </c>
      <c r="S763" s="495"/>
      <c r="T763" s="496" t="s">
        <v>80</v>
      </c>
      <c r="U763" s="497" t="s">
        <v>80</v>
      </c>
      <c r="V763" s="497" t="s">
        <v>80</v>
      </c>
      <c r="W763" s="497" t="s">
        <v>80</v>
      </c>
      <c r="X763" s="498" t="s">
        <v>80</v>
      </c>
      <c r="Y763" s="499" t="s">
        <v>80</v>
      </c>
      <c r="Z763" s="500" t="s">
        <v>80</v>
      </c>
      <c r="AA763" s="500" t="s">
        <v>80</v>
      </c>
      <c r="AB763" s="501" t="s">
        <v>80</v>
      </c>
      <c r="AC763" s="500" t="s">
        <v>80</v>
      </c>
      <c r="AD763" s="500" t="s">
        <v>80</v>
      </c>
      <c r="AE763" s="500" t="s">
        <v>80</v>
      </c>
      <c r="AF763" s="502" t="s">
        <v>80</v>
      </c>
      <c r="AG763" s="503" t="s">
        <v>80</v>
      </c>
      <c r="AH763" s="504" t="s">
        <v>80</v>
      </c>
      <c r="AI763" s="502" t="s">
        <v>80</v>
      </c>
      <c r="AJ763" s="505">
        <v>22</v>
      </c>
      <c r="AK763" s="505">
        <v>40</v>
      </c>
      <c r="AL763" s="507"/>
      <c r="AM763" s="507"/>
      <c r="AN763" s="505">
        <v>48</v>
      </c>
      <c r="AO763" s="505">
        <v>49</v>
      </c>
      <c r="AP763" s="569"/>
      <c r="AQ763" s="569"/>
      <c r="AR763" s="505">
        <v>9</v>
      </c>
      <c r="AS763" s="505">
        <v>149</v>
      </c>
      <c r="AT763" s="505">
        <v>5</v>
      </c>
      <c r="AU763" s="505">
        <v>10</v>
      </c>
      <c r="AV763" s="507">
        <v>0</v>
      </c>
      <c r="AW763" s="507">
        <v>0</v>
      </c>
      <c r="AX763" s="507">
        <v>59</v>
      </c>
      <c r="AY763" s="507">
        <v>65</v>
      </c>
      <c r="AZ763" s="507">
        <v>88</v>
      </c>
      <c r="BA763" s="507">
        <v>169</v>
      </c>
      <c r="BB763" s="357"/>
      <c r="BC763" s="592" t="str">
        <f t="shared" si="1647"/>
        <v>-</v>
      </c>
      <c r="BD763" s="593" t="str">
        <f t="shared" si="1648"/>
        <v>-</v>
      </c>
      <c r="BE763" s="594" t="str">
        <f t="shared" si="1649"/>
        <v>-</v>
      </c>
      <c r="BF763" s="291" t="str">
        <f t="shared" si="1650"/>
        <v>-</v>
      </c>
      <c r="BG763" s="566" t="str">
        <f t="shared" si="1651"/>
        <v>-</v>
      </c>
      <c r="BH763" s="595" t="str">
        <f t="shared" si="1652"/>
        <v>-</v>
      </c>
      <c r="BI763" s="289" t="str">
        <f t="shared" si="1653"/>
        <v>-</v>
      </c>
      <c r="BJ763" s="596" t="str">
        <f t="shared" si="1654"/>
        <v>-</v>
      </c>
      <c r="BK763" s="595" t="str">
        <f t="shared" si="1655"/>
        <v>-</v>
      </c>
      <c r="BL763" s="289" t="str">
        <f t="shared" si="1656"/>
        <v>-</v>
      </c>
      <c r="BM763" s="596" t="str">
        <f t="shared" si="1657"/>
        <v>-</v>
      </c>
      <c r="BN763" s="563">
        <f t="shared" si="1658"/>
        <v>6</v>
      </c>
      <c r="BO763" s="87">
        <f t="shared" si="1659"/>
        <v>2011</v>
      </c>
      <c r="BP763" s="87">
        <f t="shared" si="1660"/>
        <v>0</v>
      </c>
      <c r="BQ763" s="202"/>
    </row>
    <row r="764" spans="1:69" s="35" customFormat="1" ht="10.5" customHeight="1" x14ac:dyDescent="0.2">
      <c r="A764" s="312" t="str">
        <f t="shared" si="1646"/>
        <v>2011-12RYF6</v>
      </c>
      <c r="B764" s="312" t="str">
        <f t="shared" si="1661"/>
        <v>Y58</v>
      </c>
      <c r="C764" s="208" t="s">
        <v>166</v>
      </c>
      <c r="D764" s="208" t="s">
        <v>542</v>
      </c>
      <c r="E764" s="53"/>
      <c r="F764" s="319" t="str">
        <f>VLOOKUP($G764,'Selection Sheet'!$C$15:$F$39,3,0)</f>
        <v>Y58</v>
      </c>
      <c r="G764" s="209" t="s">
        <v>99</v>
      </c>
      <c r="H764" s="208" t="s">
        <v>540</v>
      </c>
      <c r="I764" s="521">
        <v>183</v>
      </c>
      <c r="J764" s="521">
        <v>52</v>
      </c>
      <c r="K764" s="521">
        <v>23</v>
      </c>
      <c r="L764" s="521">
        <v>8</v>
      </c>
      <c r="M764" s="533"/>
      <c r="N764" s="533"/>
      <c r="O764" s="533"/>
      <c r="P764" s="533"/>
      <c r="Q764" s="521" t="s">
        <v>80</v>
      </c>
      <c r="R764" s="521" t="s">
        <v>80</v>
      </c>
      <c r="S764" s="521"/>
      <c r="T764" s="522" t="s">
        <v>80</v>
      </c>
      <c r="U764" s="523" t="s">
        <v>80</v>
      </c>
      <c r="V764" s="523" t="s">
        <v>80</v>
      </c>
      <c r="W764" s="523" t="s">
        <v>80</v>
      </c>
      <c r="X764" s="524" t="s">
        <v>80</v>
      </c>
      <c r="Y764" s="525" t="s">
        <v>80</v>
      </c>
      <c r="Z764" s="526" t="s">
        <v>80</v>
      </c>
      <c r="AA764" s="526" t="s">
        <v>80</v>
      </c>
      <c r="AB764" s="527" t="s">
        <v>80</v>
      </c>
      <c r="AC764" s="526" t="s">
        <v>80</v>
      </c>
      <c r="AD764" s="526" t="s">
        <v>80</v>
      </c>
      <c r="AE764" s="526" t="s">
        <v>80</v>
      </c>
      <c r="AF764" s="528" t="s">
        <v>80</v>
      </c>
      <c r="AG764" s="529" t="s">
        <v>80</v>
      </c>
      <c r="AH764" s="530" t="s">
        <v>80</v>
      </c>
      <c r="AI764" s="528" t="s">
        <v>80</v>
      </c>
      <c r="AJ764" s="531">
        <v>166</v>
      </c>
      <c r="AK764" s="531">
        <v>215</v>
      </c>
      <c r="AL764" s="533"/>
      <c r="AM764" s="533"/>
      <c r="AN764" s="531">
        <v>651</v>
      </c>
      <c r="AO764" s="531">
        <v>700</v>
      </c>
      <c r="AP764" s="571"/>
      <c r="AQ764" s="571"/>
      <c r="AR764" s="531">
        <v>9</v>
      </c>
      <c r="AS764" s="531">
        <v>181</v>
      </c>
      <c r="AT764" s="531">
        <v>4</v>
      </c>
      <c r="AU764" s="531">
        <v>22</v>
      </c>
      <c r="AV764" s="533">
        <v>5</v>
      </c>
      <c r="AW764" s="533">
        <v>8</v>
      </c>
      <c r="AX764" s="533">
        <v>44</v>
      </c>
      <c r="AY764" s="533">
        <v>55</v>
      </c>
      <c r="AZ764" s="533">
        <v>246</v>
      </c>
      <c r="BA764" s="533">
        <v>430</v>
      </c>
      <c r="BB764" s="359"/>
      <c r="BC764" s="605" t="str">
        <f t="shared" si="1647"/>
        <v>-</v>
      </c>
      <c r="BD764" s="606" t="str">
        <f t="shared" si="1648"/>
        <v>-</v>
      </c>
      <c r="BE764" s="607" t="str">
        <f t="shared" si="1649"/>
        <v>-</v>
      </c>
      <c r="BF764" s="302" t="str">
        <f t="shared" si="1650"/>
        <v>-</v>
      </c>
      <c r="BG764" s="608" t="str">
        <f t="shared" si="1651"/>
        <v>-</v>
      </c>
      <c r="BH764" s="609" t="str">
        <f t="shared" si="1652"/>
        <v>-</v>
      </c>
      <c r="BI764" s="311" t="str">
        <f t="shared" si="1653"/>
        <v>-</v>
      </c>
      <c r="BJ764" s="610" t="str">
        <f t="shared" si="1654"/>
        <v>-</v>
      </c>
      <c r="BK764" s="609" t="str">
        <f t="shared" si="1655"/>
        <v>-</v>
      </c>
      <c r="BL764" s="311" t="str">
        <f t="shared" si="1656"/>
        <v>-</v>
      </c>
      <c r="BM764" s="610" t="str">
        <f t="shared" si="1657"/>
        <v>-</v>
      </c>
      <c r="BN764" s="565">
        <f t="shared" si="1658"/>
        <v>6</v>
      </c>
      <c r="BO764" s="312">
        <f t="shared" si="1659"/>
        <v>2011</v>
      </c>
      <c r="BP764" s="312">
        <f t="shared" si="1660"/>
        <v>0</v>
      </c>
      <c r="BQ764" s="202"/>
    </row>
    <row r="765" spans="1:69" s="35" customFormat="1" ht="10.5" customHeight="1" x14ac:dyDescent="0.2">
      <c r="A765" s="313" t="str">
        <f t="shared" si="1646"/>
        <v>2011-12R1F7</v>
      </c>
      <c r="B765" s="313" t="str">
        <f t="shared" si="1661"/>
        <v>Y59</v>
      </c>
      <c r="C765" s="200" t="s">
        <v>166</v>
      </c>
      <c r="D765" s="200" t="s">
        <v>543</v>
      </c>
      <c r="E765" s="42"/>
      <c r="F765" s="315" t="str">
        <f>VLOOKUP($G765,'Selection Sheet'!$C$15:$F$39,3,0)</f>
        <v>Y59</v>
      </c>
      <c r="G765" s="201" t="s">
        <v>108</v>
      </c>
      <c r="H765" s="200" t="s">
        <v>529</v>
      </c>
      <c r="I765" s="483">
        <v>8</v>
      </c>
      <c r="J765" s="483">
        <v>1</v>
      </c>
      <c r="K765" s="483">
        <v>0</v>
      </c>
      <c r="L765" s="483">
        <v>0</v>
      </c>
      <c r="M765" s="494"/>
      <c r="N765" s="494"/>
      <c r="O765" s="494"/>
      <c r="P765" s="494"/>
      <c r="Q765" s="483" t="s">
        <v>80</v>
      </c>
      <c r="R765" s="483" t="s">
        <v>80</v>
      </c>
      <c r="S765" s="483"/>
      <c r="T765" s="484" t="s">
        <v>80</v>
      </c>
      <c r="U765" s="485" t="s">
        <v>80</v>
      </c>
      <c r="V765" s="485" t="s">
        <v>80</v>
      </c>
      <c r="W765" s="485" t="s">
        <v>80</v>
      </c>
      <c r="X765" s="486" t="s">
        <v>80</v>
      </c>
      <c r="Y765" s="487" t="s">
        <v>80</v>
      </c>
      <c r="Z765" s="488" t="s">
        <v>80</v>
      </c>
      <c r="AA765" s="488" t="s">
        <v>80</v>
      </c>
      <c r="AB765" s="489" t="s">
        <v>80</v>
      </c>
      <c r="AC765" s="488" t="s">
        <v>80</v>
      </c>
      <c r="AD765" s="488" t="s">
        <v>80</v>
      </c>
      <c r="AE765" s="488" t="s">
        <v>80</v>
      </c>
      <c r="AF765" s="490" t="s">
        <v>80</v>
      </c>
      <c r="AG765" s="491" t="s">
        <v>80</v>
      </c>
      <c r="AH765" s="492" t="s">
        <v>80</v>
      </c>
      <c r="AI765" s="490" t="s">
        <v>80</v>
      </c>
      <c r="AJ765" s="493">
        <v>0</v>
      </c>
      <c r="AK765" s="493">
        <v>0</v>
      </c>
      <c r="AL765" s="494"/>
      <c r="AM765" s="494"/>
      <c r="AN765" s="493">
        <v>24</v>
      </c>
      <c r="AO765" s="493">
        <v>33</v>
      </c>
      <c r="AP765" s="572"/>
      <c r="AQ765" s="572"/>
      <c r="AR765" s="493">
        <v>0</v>
      </c>
      <c r="AS765" s="493">
        <v>0</v>
      </c>
      <c r="AT765" s="493">
        <v>0</v>
      </c>
      <c r="AU765" s="493">
        <v>0</v>
      </c>
      <c r="AV765" s="494">
        <v>0</v>
      </c>
      <c r="AW765" s="494">
        <v>0</v>
      </c>
      <c r="AX765" s="494">
        <v>0</v>
      </c>
      <c r="AY765" s="494">
        <v>0</v>
      </c>
      <c r="AZ765" s="494">
        <v>0</v>
      </c>
      <c r="BA765" s="494">
        <v>19</v>
      </c>
      <c r="BB765" s="357"/>
      <c r="BC765" s="586" t="str">
        <f t="shared" si="1647"/>
        <v>-</v>
      </c>
      <c r="BD765" s="587" t="str">
        <f t="shared" si="1648"/>
        <v>-</v>
      </c>
      <c r="BE765" s="588" t="str">
        <f t="shared" si="1649"/>
        <v>-</v>
      </c>
      <c r="BF765" s="310" t="str">
        <f t="shared" si="1650"/>
        <v>-</v>
      </c>
      <c r="BG765" s="589" t="str">
        <f t="shared" si="1651"/>
        <v>-</v>
      </c>
      <c r="BH765" s="590" t="str">
        <f t="shared" si="1652"/>
        <v>-</v>
      </c>
      <c r="BI765" s="308" t="str">
        <f t="shared" si="1653"/>
        <v>-</v>
      </c>
      <c r="BJ765" s="591" t="str">
        <f t="shared" si="1654"/>
        <v>-</v>
      </c>
      <c r="BK765" s="590" t="str">
        <f t="shared" si="1655"/>
        <v>-</v>
      </c>
      <c r="BL765" s="308" t="str">
        <f t="shared" si="1656"/>
        <v>-</v>
      </c>
      <c r="BM765" s="591" t="str">
        <f t="shared" si="1657"/>
        <v>-</v>
      </c>
      <c r="BN765" s="562">
        <f t="shared" si="1658"/>
        <v>7</v>
      </c>
      <c r="BO765" s="87">
        <f t="shared" si="1659"/>
        <v>2011</v>
      </c>
      <c r="BP765" s="87">
        <f t="shared" si="1660"/>
        <v>1.0000000000000004</v>
      </c>
      <c r="BQ765" s="202"/>
    </row>
    <row r="766" spans="1:69" s="35" customFormat="1" ht="10.5" customHeight="1" x14ac:dyDescent="0.2">
      <c r="A766" s="87" t="str">
        <f t="shared" si="1646"/>
        <v>2011-12RRU7</v>
      </c>
      <c r="B766" s="87" t="str">
        <f t="shared" si="1661"/>
        <v>Y56</v>
      </c>
      <c r="C766" s="203" t="s">
        <v>166</v>
      </c>
      <c r="D766" s="203" t="s">
        <v>543</v>
      </c>
      <c r="E766" s="42"/>
      <c r="F766" s="317" t="str">
        <f>VLOOKUP($G766,'Selection Sheet'!$C$15:$F$39,3,0)</f>
        <v>Y56</v>
      </c>
      <c r="G766" s="204" t="s">
        <v>93</v>
      </c>
      <c r="H766" s="203" t="s">
        <v>530</v>
      </c>
      <c r="I766" s="495">
        <v>348</v>
      </c>
      <c r="J766" s="495">
        <v>103</v>
      </c>
      <c r="K766" s="495">
        <v>52</v>
      </c>
      <c r="L766" s="495">
        <v>27</v>
      </c>
      <c r="M766" s="507"/>
      <c r="N766" s="507"/>
      <c r="O766" s="507"/>
      <c r="P766" s="507"/>
      <c r="Q766" s="495" t="s">
        <v>80</v>
      </c>
      <c r="R766" s="495" t="s">
        <v>80</v>
      </c>
      <c r="S766" s="495"/>
      <c r="T766" s="496" t="s">
        <v>80</v>
      </c>
      <c r="U766" s="497" t="s">
        <v>80</v>
      </c>
      <c r="V766" s="497" t="s">
        <v>80</v>
      </c>
      <c r="W766" s="497" t="s">
        <v>80</v>
      </c>
      <c r="X766" s="498" t="s">
        <v>80</v>
      </c>
      <c r="Y766" s="499" t="s">
        <v>80</v>
      </c>
      <c r="Z766" s="500" t="s">
        <v>80</v>
      </c>
      <c r="AA766" s="500" t="s">
        <v>80</v>
      </c>
      <c r="AB766" s="501" t="s">
        <v>80</v>
      </c>
      <c r="AC766" s="500" t="s">
        <v>80</v>
      </c>
      <c r="AD766" s="500" t="s">
        <v>80</v>
      </c>
      <c r="AE766" s="500" t="s">
        <v>80</v>
      </c>
      <c r="AF766" s="502" t="s">
        <v>80</v>
      </c>
      <c r="AG766" s="503" t="s">
        <v>80</v>
      </c>
      <c r="AH766" s="504" t="s">
        <v>80</v>
      </c>
      <c r="AI766" s="502" t="s">
        <v>80</v>
      </c>
      <c r="AJ766" s="505">
        <v>136</v>
      </c>
      <c r="AK766" s="505">
        <v>228</v>
      </c>
      <c r="AL766" s="507"/>
      <c r="AM766" s="507"/>
      <c r="AN766" s="505">
        <v>1068</v>
      </c>
      <c r="AO766" s="505">
        <v>1203</v>
      </c>
      <c r="AP766" s="569"/>
      <c r="AQ766" s="569"/>
      <c r="AR766" s="505">
        <v>35</v>
      </c>
      <c r="AS766" s="505">
        <v>346</v>
      </c>
      <c r="AT766" s="505">
        <v>15</v>
      </c>
      <c r="AU766" s="505">
        <v>51</v>
      </c>
      <c r="AV766" s="507">
        <v>0</v>
      </c>
      <c r="AW766" s="507">
        <v>2</v>
      </c>
      <c r="AX766" s="507">
        <v>98</v>
      </c>
      <c r="AY766" s="507">
        <v>106</v>
      </c>
      <c r="AZ766" s="507">
        <v>316</v>
      </c>
      <c r="BA766" s="507">
        <v>474</v>
      </c>
      <c r="BB766" s="357"/>
      <c r="BC766" s="592" t="str">
        <f t="shared" si="1647"/>
        <v>-</v>
      </c>
      <c r="BD766" s="593" t="str">
        <f t="shared" si="1648"/>
        <v>-</v>
      </c>
      <c r="BE766" s="594" t="str">
        <f t="shared" si="1649"/>
        <v>-</v>
      </c>
      <c r="BF766" s="291" t="str">
        <f t="shared" si="1650"/>
        <v>-</v>
      </c>
      <c r="BG766" s="566" t="str">
        <f t="shared" si="1651"/>
        <v>-</v>
      </c>
      <c r="BH766" s="595" t="str">
        <f t="shared" si="1652"/>
        <v>-</v>
      </c>
      <c r="BI766" s="289" t="str">
        <f t="shared" si="1653"/>
        <v>-</v>
      </c>
      <c r="BJ766" s="596" t="str">
        <f t="shared" si="1654"/>
        <v>-</v>
      </c>
      <c r="BK766" s="595" t="str">
        <f t="shared" si="1655"/>
        <v>-</v>
      </c>
      <c r="BL766" s="289" t="str">
        <f t="shared" si="1656"/>
        <v>-</v>
      </c>
      <c r="BM766" s="596" t="str">
        <f t="shared" si="1657"/>
        <v>-</v>
      </c>
      <c r="BN766" s="563">
        <f t="shared" si="1658"/>
        <v>7</v>
      </c>
      <c r="BO766" s="87">
        <f t="shared" si="1659"/>
        <v>2011</v>
      </c>
      <c r="BP766" s="87">
        <f t="shared" si="1660"/>
        <v>1.0000000000000004</v>
      </c>
      <c r="BQ766" s="202"/>
    </row>
    <row r="767" spans="1:69" s="35" customFormat="1" ht="10.5" customHeight="1" x14ac:dyDescent="0.2">
      <c r="A767" s="87" t="str">
        <f t="shared" si="1646"/>
        <v>2011-12RX57</v>
      </c>
      <c r="B767" s="87" t="str">
        <f t="shared" si="1661"/>
        <v>Y58</v>
      </c>
      <c r="C767" s="203" t="s">
        <v>166</v>
      </c>
      <c r="D767" s="203" t="s">
        <v>543</v>
      </c>
      <c r="E767" s="42"/>
      <c r="F767" s="317" t="str">
        <f>VLOOKUP($G767,'Selection Sheet'!$C$15:$F$39,3,0)</f>
        <v>Y58</v>
      </c>
      <c r="G767" s="204" t="s">
        <v>106</v>
      </c>
      <c r="H767" s="203" t="s">
        <v>531</v>
      </c>
      <c r="I767" s="495">
        <v>68</v>
      </c>
      <c r="J767" s="495">
        <v>10</v>
      </c>
      <c r="K767" s="495">
        <v>14</v>
      </c>
      <c r="L767" s="495">
        <v>4</v>
      </c>
      <c r="M767" s="507"/>
      <c r="N767" s="507"/>
      <c r="O767" s="507"/>
      <c r="P767" s="507"/>
      <c r="Q767" s="495" t="s">
        <v>80</v>
      </c>
      <c r="R767" s="495" t="s">
        <v>80</v>
      </c>
      <c r="S767" s="495"/>
      <c r="T767" s="496" t="s">
        <v>80</v>
      </c>
      <c r="U767" s="497" t="s">
        <v>80</v>
      </c>
      <c r="V767" s="497" t="s">
        <v>80</v>
      </c>
      <c r="W767" s="497" t="s">
        <v>80</v>
      </c>
      <c r="X767" s="498" t="s">
        <v>80</v>
      </c>
      <c r="Y767" s="499" t="s">
        <v>80</v>
      </c>
      <c r="Z767" s="500" t="s">
        <v>80</v>
      </c>
      <c r="AA767" s="500" t="s">
        <v>80</v>
      </c>
      <c r="AB767" s="501" t="s">
        <v>80</v>
      </c>
      <c r="AC767" s="500" t="s">
        <v>80</v>
      </c>
      <c r="AD767" s="500" t="s">
        <v>80</v>
      </c>
      <c r="AE767" s="500" t="s">
        <v>80</v>
      </c>
      <c r="AF767" s="502" t="s">
        <v>80</v>
      </c>
      <c r="AG767" s="503" t="s">
        <v>80</v>
      </c>
      <c r="AH767" s="504" t="s">
        <v>80</v>
      </c>
      <c r="AI767" s="502" t="s">
        <v>80</v>
      </c>
      <c r="AJ767" s="505">
        <v>42</v>
      </c>
      <c r="AK767" s="505">
        <v>46</v>
      </c>
      <c r="AL767" s="507"/>
      <c r="AM767" s="507"/>
      <c r="AN767" s="505">
        <v>129</v>
      </c>
      <c r="AO767" s="505">
        <v>129</v>
      </c>
      <c r="AP767" s="569"/>
      <c r="AQ767" s="569"/>
      <c r="AR767" s="505">
        <v>7</v>
      </c>
      <c r="AS767" s="505">
        <v>68</v>
      </c>
      <c r="AT767" s="505">
        <v>2</v>
      </c>
      <c r="AU767" s="505">
        <v>14</v>
      </c>
      <c r="AV767" s="507">
        <v>0</v>
      </c>
      <c r="AW767" s="507">
        <v>0</v>
      </c>
      <c r="AX767" s="507">
        <v>37</v>
      </c>
      <c r="AY767" s="507">
        <v>43</v>
      </c>
      <c r="AZ767" s="507">
        <v>50</v>
      </c>
      <c r="BA767" s="507">
        <v>78</v>
      </c>
      <c r="BB767" s="357"/>
      <c r="BC767" s="592" t="str">
        <f t="shared" si="1647"/>
        <v>-</v>
      </c>
      <c r="BD767" s="593" t="str">
        <f t="shared" si="1648"/>
        <v>-</v>
      </c>
      <c r="BE767" s="594" t="str">
        <f t="shared" si="1649"/>
        <v>-</v>
      </c>
      <c r="BF767" s="291" t="str">
        <f t="shared" si="1650"/>
        <v>-</v>
      </c>
      <c r="BG767" s="566" t="str">
        <f t="shared" si="1651"/>
        <v>-</v>
      </c>
      <c r="BH767" s="595" t="str">
        <f t="shared" si="1652"/>
        <v>-</v>
      </c>
      <c r="BI767" s="289" t="str">
        <f t="shared" si="1653"/>
        <v>-</v>
      </c>
      <c r="BJ767" s="596" t="str">
        <f t="shared" si="1654"/>
        <v>-</v>
      </c>
      <c r="BK767" s="595" t="str">
        <f t="shared" si="1655"/>
        <v>-</v>
      </c>
      <c r="BL767" s="289" t="str">
        <f t="shared" si="1656"/>
        <v>-</v>
      </c>
      <c r="BM767" s="596" t="str">
        <f t="shared" si="1657"/>
        <v>-</v>
      </c>
      <c r="BN767" s="563">
        <f t="shared" si="1658"/>
        <v>7</v>
      </c>
      <c r="BO767" s="87">
        <f t="shared" si="1659"/>
        <v>2011</v>
      </c>
      <c r="BP767" s="87">
        <f t="shared" si="1660"/>
        <v>1.0000000000000004</v>
      </c>
      <c r="BQ767" s="202"/>
    </row>
    <row r="768" spans="1:69" s="35" customFormat="1" ht="10.5" customHeight="1" x14ac:dyDescent="0.2">
      <c r="A768" s="314" t="str">
        <f t="shared" si="1646"/>
        <v>2011-12RX67</v>
      </c>
      <c r="B768" s="314" t="str">
        <f t="shared" si="1661"/>
        <v>Y63</v>
      </c>
      <c r="C768" s="205" t="s">
        <v>166</v>
      </c>
      <c r="D768" s="205" t="s">
        <v>543</v>
      </c>
      <c r="E768" s="206"/>
      <c r="F768" s="318" t="str">
        <f>VLOOKUP($G768,'Selection Sheet'!$C$15:$F$39,3,0)</f>
        <v>Y63</v>
      </c>
      <c r="G768" s="207" t="s">
        <v>111</v>
      </c>
      <c r="H768" s="205" t="s">
        <v>532</v>
      </c>
      <c r="I768" s="508">
        <v>110</v>
      </c>
      <c r="J768" s="508">
        <v>16</v>
      </c>
      <c r="K768" s="508">
        <v>24</v>
      </c>
      <c r="L768" s="508">
        <v>11</v>
      </c>
      <c r="M768" s="520"/>
      <c r="N768" s="520"/>
      <c r="O768" s="520"/>
      <c r="P768" s="520"/>
      <c r="Q768" s="508" t="s">
        <v>80</v>
      </c>
      <c r="R768" s="508" t="s">
        <v>80</v>
      </c>
      <c r="S768" s="508"/>
      <c r="T768" s="509" t="s">
        <v>80</v>
      </c>
      <c r="U768" s="510" t="s">
        <v>80</v>
      </c>
      <c r="V768" s="510" t="s">
        <v>80</v>
      </c>
      <c r="W768" s="510" t="s">
        <v>80</v>
      </c>
      <c r="X768" s="511" t="s">
        <v>80</v>
      </c>
      <c r="Y768" s="512" t="s">
        <v>80</v>
      </c>
      <c r="Z768" s="513" t="s">
        <v>80</v>
      </c>
      <c r="AA768" s="513" t="s">
        <v>80</v>
      </c>
      <c r="AB768" s="514" t="s">
        <v>80</v>
      </c>
      <c r="AC768" s="513" t="s">
        <v>80</v>
      </c>
      <c r="AD768" s="513" t="s">
        <v>80</v>
      </c>
      <c r="AE768" s="513" t="s">
        <v>80</v>
      </c>
      <c r="AF768" s="515" t="s">
        <v>80</v>
      </c>
      <c r="AG768" s="516" t="s">
        <v>80</v>
      </c>
      <c r="AH768" s="517" t="s">
        <v>80</v>
      </c>
      <c r="AI768" s="515" t="s">
        <v>80</v>
      </c>
      <c r="AJ768" s="518">
        <v>72</v>
      </c>
      <c r="AK768" s="518">
        <v>95</v>
      </c>
      <c r="AL768" s="520"/>
      <c r="AM768" s="520"/>
      <c r="AN768" s="518">
        <v>471</v>
      </c>
      <c r="AO768" s="518">
        <v>494</v>
      </c>
      <c r="AP768" s="570"/>
      <c r="AQ768" s="570"/>
      <c r="AR768" s="518">
        <v>10</v>
      </c>
      <c r="AS768" s="518">
        <v>110</v>
      </c>
      <c r="AT768" s="518">
        <v>6</v>
      </c>
      <c r="AU768" s="518">
        <v>24</v>
      </c>
      <c r="AV768" s="520">
        <v>0</v>
      </c>
      <c r="AW768" s="520">
        <v>0</v>
      </c>
      <c r="AX768" s="520">
        <v>83</v>
      </c>
      <c r="AY768" s="520">
        <v>96</v>
      </c>
      <c r="AZ768" s="520">
        <v>170</v>
      </c>
      <c r="BA768" s="520">
        <v>196</v>
      </c>
      <c r="BB768" s="358"/>
      <c r="BC768" s="597" t="str">
        <f t="shared" si="1647"/>
        <v>-</v>
      </c>
      <c r="BD768" s="598" t="str">
        <f t="shared" si="1648"/>
        <v>-</v>
      </c>
      <c r="BE768" s="599" t="str">
        <f t="shared" si="1649"/>
        <v>-</v>
      </c>
      <c r="BF768" s="600" t="str">
        <f t="shared" si="1650"/>
        <v>-</v>
      </c>
      <c r="BG768" s="601" t="str">
        <f t="shared" si="1651"/>
        <v>-</v>
      </c>
      <c r="BH768" s="602" t="str">
        <f t="shared" si="1652"/>
        <v>-</v>
      </c>
      <c r="BI768" s="603" t="str">
        <f t="shared" si="1653"/>
        <v>-</v>
      </c>
      <c r="BJ768" s="604" t="str">
        <f t="shared" si="1654"/>
        <v>-</v>
      </c>
      <c r="BK768" s="602" t="str">
        <f t="shared" si="1655"/>
        <v>-</v>
      </c>
      <c r="BL768" s="603" t="str">
        <f t="shared" si="1656"/>
        <v>-</v>
      </c>
      <c r="BM768" s="604" t="str">
        <f t="shared" si="1657"/>
        <v>-</v>
      </c>
      <c r="BN768" s="564">
        <f t="shared" si="1658"/>
        <v>7</v>
      </c>
      <c r="BO768" s="314">
        <f t="shared" si="1659"/>
        <v>2011</v>
      </c>
      <c r="BP768" s="314">
        <f t="shared" si="1660"/>
        <v>1.0000000000000004</v>
      </c>
      <c r="BQ768" s="202"/>
    </row>
    <row r="769" spans="1:69" s="35" customFormat="1" ht="10.5" customHeight="1" x14ac:dyDescent="0.2">
      <c r="A769" s="87" t="str">
        <f t="shared" si="1646"/>
        <v>2011-12RX77</v>
      </c>
      <c r="B769" s="87" t="str">
        <f t="shared" si="1661"/>
        <v>Y62</v>
      </c>
      <c r="C769" s="203" t="s">
        <v>166</v>
      </c>
      <c r="D769" s="203" t="s">
        <v>543</v>
      </c>
      <c r="E769" s="42"/>
      <c r="F769" s="317" t="str">
        <f>VLOOKUP($G769,'Selection Sheet'!$C$15:$F$39,3,0)</f>
        <v>Y62</v>
      </c>
      <c r="G769" s="204" t="s">
        <v>84</v>
      </c>
      <c r="H769" s="203" t="s">
        <v>533</v>
      </c>
      <c r="I769" s="495">
        <v>241</v>
      </c>
      <c r="J769" s="495">
        <v>53</v>
      </c>
      <c r="K769" s="495">
        <v>21</v>
      </c>
      <c r="L769" s="495">
        <v>8</v>
      </c>
      <c r="M769" s="507"/>
      <c r="N769" s="507"/>
      <c r="O769" s="507"/>
      <c r="P769" s="507"/>
      <c r="Q769" s="495" t="s">
        <v>80</v>
      </c>
      <c r="R769" s="495" t="s">
        <v>80</v>
      </c>
      <c r="S769" s="495"/>
      <c r="T769" s="496" t="s">
        <v>80</v>
      </c>
      <c r="U769" s="497" t="s">
        <v>80</v>
      </c>
      <c r="V769" s="497" t="s">
        <v>80</v>
      </c>
      <c r="W769" s="497" t="s">
        <v>80</v>
      </c>
      <c r="X769" s="498" t="s">
        <v>80</v>
      </c>
      <c r="Y769" s="499" t="s">
        <v>80</v>
      </c>
      <c r="Z769" s="500" t="s">
        <v>80</v>
      </c>
      <c r="AA769" s="500" t="s">
        <v>80</v>
      </c>
      <c r="AB769" s="501" t="s">
        <v>80</v>
      </c>
      <c r="AC769" s="500" t="s">
        <v>80</v>
      </c>
      <c r="AD769" s="500" t="s">
        <v>80</v>
      </c>
      <c r="AE769" s="500" t="s">
        <v>80</v>
      </c>
      <c r="AF769" s="502" t="s">
        <v>80</v>
      </c>
      <c r="AG769" s="503" t="s">
        <v>80</v>
      </c>
      <c r="AH769" s="504" t="s">
        <v>80</v>
      </c>
      <c r="AI769" s="502" t="s">
        <v>80</v>
      </c>
      <c r="AJ769" s="505">
        <v>151</v>
      </c>
      <c r="AK769" s="505">
        <v>217</v>
      </c>
      <c r="AL769" s="507"/>
      <c r="AM769" s="507"/>
      <c r="AN769" s="505">
        <v>361</v>
      </c>
      <c r="AO769" s="505">
        <v>377</v>
      </c>
      <c r="AP769" s="569"/>
      <c r="AQ769" s="569"/>
      <c r="AR769" s="505">
        <v>12</v>
      </c>
      <c r="AS769" s="505">
        <v>193</v>
      </c>
      <c r="AT769" s="505">
        <v>3</v>
      </c>
      <c r="AU769" s="505">
        <v>16</v>
      </c>
      <c r="AV769" s="507">
        <v>5</v>
      </c>
      <c r="AW769" s="507">
        <v>9</v>
      </c>
      <c r="AX769" s="507">
        <v>115</v>
      </c>
      <c r="AY769" s="507">
        <v>125</v>
      </c>
      <c r="AZ769" s="507">
        <v>163</v>
      </c>
      <c r="BA769" s="507">
        <v>187</v>
      </c>
      <c r="BB769" s="357"/>
      <c r="BC769" s="592" t="str">
        <f t="shared" si="1647"/>
        <v>-</v>
      </c>
      <c r="BD769" s="593" t="str">
        <f t="shared" si="1648"/>
        <v>-</v>
      </c>
      <c r="BE769" s="594" t="str">
        <f t="shared" si="1649"/>
        <v>-</v>
      </c>
      <c r="BF769" s="291" t="str">
        <f t="shared" si="1650"/>
        <v>-</v>
      </c>
      <c r="BG769" s="566" t="str">
        <f t="shared" si="1651"/>
        <v>-</v>
      </c>
      <c r="BH769" s="595" t="str">
        <f t="shared" si="1652"/>
        <v>-</v>
      </c>
      <c r="BI769" s="289" t="str">
        <f t="shared" si="1653"/>
        <v>-</v>
      </c>
      <c r="BJ769" s="596" t="str">
        <f t="shared" si="1654"/>
        <v>-</v>
      </c>
      <c r="BK769" s="595" t="str">
        <f t="shared" si="1655"/>
        <v>-</v>
      </c>
      <c r="BL769" s="289" t="str">
        <f t="shared" si="1656"/>
        <v>-</v>
      </c>
      <c r="BM769" s="596" t="str">
        <f t="shared" si="1657"/>
        <v>-</v>
      </c>
      <c r="BN769" s="563">
        <f t="shared" si="1658"/>
        <v>7</v>
      </c>
      <c r="BO769" s="87">
        <f t="shared" si="1659"/>
        <v>2011</v>
      </c>
      <c r="BP769" s="87">
        <f t="shared" si="1660"/>
        <v>1.0000000000000004</v>
      </c>
      <c r="BQ769" s="202"/>
    </row>
    <row r="770" spans="1:69" s="35" customFormat="1" ht="10.5" customHeight="1" x14ac:dyDescent="0.2">
      <c r="A770" s="87" t="str">
        <f t="shared" si="1646"/>
        <v>2011-12RX87</v>
      </c>
      <c r="B770" s="87" t="str">
        <f t="shared" si="1661"/>
        <v>Y63</v>
      </c>
      <c r="C770" s="203" t="s">
        <v>166</v>
      </c>
      <c r="D770" s="203" t="s">
        <v>543</v>
      </c>
      <c r="E770" s="42"/>
      <c r="F770" s="317" t="str">
        <f>VLOOKUP($G770,'Selection Sheet'!$C$15:$F$39,3,0)</f>
        <v>Y63</v>
      </c>
      <c r="G770" s="204" t="s">
        <v>120</v>
      </c>
      <c r="H770" s="203" t="s">
        <v>534</v>
      </c>
      <c r="I770" s="495">
        <v>219</v>
      </c>
      <c r="J770" s="495">
        <v>34</v>
      </c>
      <c r="K770" s="495">
        <v>31</v>
      </c>
      <c r="L770" s="495">
        <v>13</v>
      </c>
      <c r="M770" s="507"/>
      <c r="N770" s="507"/>
      <c r="O770" s="507"/>
      <c r="P770" s="507"/>
      <c r="Q770" s="495" t="s">
        <v>80</v>
      </c>
      <c r="R770" s="495" t="s">
        <v>80</v>
      </c>
      <c r="S770" s="495"/>
      <c r="T770" s="496" t="s">
        <v>80</v>
      </c>
      <c r="U770" s="497" t="s">
        <v>80</v>
      </c>
      <c r="V770" s="497" t="s">
        <v>80</v>
      </c>
      <c r="W770" s="497" t="s">
        <v>80</v>
      </c>
      <c r="X770" s="498" t="s">
        <v>80</v>
      </c>
      <c r="Y770" s="499" t="s">
        <v>80</v>
      </c>
      <c r="Z770" s="500" t="s">
        <v>80</v>
      </c>
      <c r="AA770" s="500" t="s">
        <v>80</v>
      </c>
      <c r="AB770" s="501" t="s">
        <v>80</v>
      </c>
      <c r="AC770" s="500" t="s">
        <v>80</v>
      </c>
      <c r="AD770" s="500" t="s">
        <v>80</v>
      </c>
      <c r="AE770" s="500" t="s">
        <v>80</v>
      </c>
      <c r="AF770" s="502" t="s">
        <v>80</v>
      </c>
      <c r="AG770" s="503" t="s">
        <v>80</v>
      </c>
      <c r="AH770" s="504" t="s">
        <v>80</v>
      </c>
      <c r="AI770" s="502" t="s">
        <v>80</v>
      </c>
      <c r="AJ770" s="505">
        <v>155</v>
      </c>
      <c r="AK770" s="505">
        <v>166</v>
      </c>
      <c r="AL770" s="507"/>
      <c r="AM770" s="507"/>
      <c r="AN770" s="505">
        <v>486</v>
      </c>
      <c r="AO770" s="505">
        <v>517</v>
      </c>
      <c r="AP770" s="569"/>
      <c r="AQ770" s="569"/>
      <c r="AR770" s="505">
        <v>15</v>
      </c>
      <c r="AS770" s="505">
        <v>209</v>
      </c>
      <c r="AT770" s="505">
        <v>8</v>
      </c>
      <c r="AU770" s="505">
        <v>30</v>
      </c>
      <c r="AV770" s="507">
        <v>0</v>
      </c>
      <c r="AW770" s="507">
        <v>3</v>
      </c>
      <c r="AX770" s="507">
        <v>95</v>
      </c>
      <c r="AY770" s="507">
        <v>116</v>
      </c>
      <c r="AZ770" s="507">
        <v>173</v>
      </c>
      <c r="BA770" s="507">
        <v>228</v>
      </c>
      <c r="BB770" s="357"/>
      <c r="BC770" s="592" t="str">
        <f t="shared" si="1647"/>
        <v>-</v>
      </c>
      <c r="BD770" s="593" t="str">
        <f t="shared" si="1648"/>
        <v>-</v>
      </c>
      <c r="BE770" s="594" t="str">
        <f t="shared" si="1649"/>
        <v>-</v>
      </c>
      <c r="BF770" s="291" t="str">
        <f t="shared" si="1650"/>
        <v>-</v>
      </c>
      <c r="BG770" s="566" t="str">
        <f t="shared" si="1651"/>
        <v>-</v>
      </c>
      <c r="BH770" s="595" t="str">
        <f t="shared" si="1652"/>
        <v>-</v>
      </c>
      <c r="BI770" s="289" t="str">
        <f t="shared" si="1653"/>
        <v>-</v>
      </c>
      <c r="BJ770" s="596" t="str">
        <f t="shared" si="1654"/>
        <v>-</v>
      </c>
      <c r="BK770" s="595" t="str">
        <f t="shared" si="1655"/>
        <v>-</v>
      </c>
      <c r="BL770" s="289" t="str">
        <f t="shared" si="1656"/>
        <v>-</v>
      </c>
      <c r="BM770" s="596" t="str">
        <f t="shared" si="1657"/>
        <v>-</v>
      </c>
      <c r="BN770" s="563">
        <f t="shared" si="1658"/>
        <v>7</v>
      </c>
      <c r="BO770" s="87">
        <f t="shared" si="1659"/>
        <v>2011</v>
      </c>
      <c r="BP770" s="87">
        <f t="shared" si="1660"/>
        <v>1.0000000000000004</v>
      </c>
      <c r="BQ770" s="202"/>
    </row>
    <row r="771" spans="1:69" s="35" customFormat="1" ht="10.5" customHeight="1" x14ac:dyDescent="0.2">
      <c r="A771" s="87" t="str">
        <f t="shared" si="1646"/>
        <v>2011-12RX97</v>
      </c>
      <c r="B771" s="87" t="str">
        <f t="shared" si="1661"/>
        <v>Y60</v>
      </c>
      <c r="C771" s="203" t="s">
        <v>166</v>
      </c>
      <c r="D771" s="203" t="s">
        <v>543</v>
      </c>
      <c r="E771" s="42"/>
      <c r="F771" s="317" t="str">
        <f>VLOOKUP($G771,'Selection Sheet'!$C$15:$F$39,3,0)</f>
        <v>Y60</v>
      </c>
      <c r="G771" s="204" t="s">
        <v>103</v>
      </c>
      <c r="H771" s="203" t="s">
        <v>535</v>
      </c>
      <c r="I771" s="495">
        <v>86</v>
      </c>
      <c r="J771" s="495">
        <v>17</v>
      </c>
      <c r="K771" s="495">
        <v>14</v>
      </c>
      <c r="L771" s="495">
        <v>8</v>
      </c>
      <c r="M771" s="507"/>
      <c r="N771" s="507"/>
      <c r="O771" s="507"/>
      <c r="P771" s="507"/>
      <c r="Q771" s="495" t="s">
        <v>80</v>
      </c>
      <c r="R771" s="495" t="s">
        <v>80</v>
      </c>
      <c r="S771" s="495"/>
      <c r="T771" s="496" t="s">
        <v>80</v>
      </c>
      <c r="U771" s="497" t="s">
        <v>80</v>
      </c>
      <c r="V771" s="497" t="s">
        <v>80</v>
      </c>
      <c r="W771" s="497" t="s">
        <v>80</v>
      </c>
      <c r="X771" s="498" t="s">
        <v>80</v>
      </c>
      <c r="Y771" s="499" t="s">
        <v>80</v>
      </c>
      <c r="Z771" s="500" t="s">
        <v>80</v>
      </c>
      <c r="AA771" s="500" t="s">
        <v>80</v>
      </c>
      <c r="AB771" s="501" t="s">
        <v>80</v>
      </c>
      <c r="AC771" s="500" t="s">
        <v>80</v>
      </c>
      <c r="AD771" s="500" t="s">
        <v>80</v>
      </c>
      <c r="AE771" s="500" t="s">
        <v>80</v>
      </c>
      <c r="AF771" s="502" t="s">
        <v>80</v>
      </c>
      <c r="AG771" s="503" t="s">
        <v>80</v>
      </c>
      <c r="AH771" s="504" t="s">
        <v>80</v>
      </c>
      <c r="AI771" s="502" t="s">
        <v>80</v>
      </c>
      <c r="AJ771" s="505">
        <v>58</v>
      </c>
      <c r="AK771" s="505">
        <v>94</v>
      </c>
      <c r="AL771" s="507"/>
      <c r="AM771" s="507"/>
      <c r="AN771" s="505">
        <v>383</v>
      </c>
      <c r="AO771" s="505">
        <v>418</v>
      </c>
      <c r="AP771" s="569"/>
      <c r="AQ771" s="569"/>
      <c r="AR771" s="505">
        <v>3</v>
      </c>
      <c r="AS771" s="505">
        <v>81</v>
      </c>
      <c r="AT771" s="505">
        <v>1</v>
      </c>
      <c r="AU771" s="505">
        <v>13</v>
      </c>
      <c r="AV771" s="507">
        <v>5</v>
      </c>
      <c r="AW771" s="507">
        <v>9</v>
      </c>
      <c r="AX771" s="507">
        <v>78</v>
      </c>
      <c r="AY771" s="507">
        <v>92</v>
      </c>
      <c r="AZ771" s="507">
        <v>42</v>
      </c>
      <c r="BA771" s="507">
        <v>75</v>
      </c>
      <c r="BB771" s="357"/>
      <c r="BC771" s="592" t="str">
        <f t="shared" si="1647"/>
        <v>-</v>
      </c>
      <c r="BD771" s="593" t="str">
        <f t="shared" si="1648"/>
        <v>-</v>
      </c>
      <c r="BE771" s="594" t="str">
        <f t="shared" si="1649"/>
        <v>-</v>
      </c>
      <c r="BF771" s="291" t="str">
        <f t="shared" si="1650"/>
        <v>-</v>
      </c>
      <c r="BG771" s="566" t="str">
        <f t="shared" si="1651"/>
        <v>-</v>
      </c>
      <c r="BH771" s="595" t="str">
        <f t="shared" si="1652"/>
        <v>-</v>
      </c>
      <c r="BI771" s="289" t="str">
        <f t="shared" si="1653"/>
        <v>-</v>
      </c>
      <c r="BJ771" s="596" t="str">
        <f t="shared" si="1654"/>
        <v>-</v>
      </c>
      <c r="BK771" s="595" t="str">
        <f t="shared" si="1655"/>
        <v>-</v>
      </c>
      <c r="BL771" s="289" t="str">
        <f t="shared" si="1656"/>
        <v>-</v>
      </c>
      <c r="BM771" s="596" t="str">
        <f t="shared" si="1657"/>
        <v>-</v>
      </c>
      <c r="BN771" s="563">
        <f t="shared" si="1658"/>
        <v>7</v>
      </c>
      <c r="BO771" s="87">
        <f t="shared" si="1659"/>
        <v>2011</v>
      </c>
      <c r="BP771" s="87">
        <f t="shared" si="1660"/>
        <v>1.0000000000000004</v>
      </c>
      <c r="BQ771" s="202"/>
    </row>
    <row r="772" spans="1:69" s="35" customFormat="1" ht="10.5" customHeight="1" x14ac:dyDescent="0.2">
      <c r="A772" s="314" t="str">
        <f t="shared" si="1646"/>
        <v>2011-12RYA7</v>
      </c>
      <c r="B772" s="314" t="str">
        <f t="shared" si="1661"/>
        <v>Y60</v>
      </c>
      <c r="C772" s="205" t="s">
        <v>166</v>
      </c>
      <c r="D772" s="205" t="s">
        <v>543</v>
      </c>
      <c r="E772" s="206"/>
      <c r="F772" s="318" t="str">
        <f>VLOOKUP($G772,'Selection Sheet'!$C$15:$F$39,3,0)</f>
        <v>Y60</v>
      </c>
      <c r="G772" s="207" t="s">
        <v>118</v>
      </c>
      <c r="H772" s="205" t="s">
        <v>536</v>
      </c>
      <c r="I772" s="508">
        <v>214</v>
      </c>
      <c r="J772" s="508">
        <v>58</v>
      </c>
      <c r="K772" s="508">
        <v>23</v>
      </c>
      <c r="L772" s="508">
        <v>8</v>
      </c>
      <c r="M772" s="520"/>
      <c r="N772" s="520"/>
      <c r="O772" s="520"/>
      <c r="P772" s="520"/>
      <c r="Q772" s="508" t="s">
        <v>80</v>
      </c>
      <c r="R772" s="508" t="s">
        <v>80</v>
      </c>
      <c r="S772" s="508"/>
      <c r="T772" s="509" t="s">
        <v>80</v>
      </c>
      <c r="U772" s="510" t="s">
        <v>80</v>
      </c>
      <c r="V772" s="510" t="s">
        <v>80</v>
      </c>
      <c r="W772" s="510" t="s">
        <v>80</v>
      </c>
      <c r="X772" s="511" t="s">
        <v>80</v>
      </c>
      <c r="Y772" s="512" t="s">
        <v>80</v>
      </c>
      <c r="Z772" s="513" t="s">
        <v>80</v>
      </c>
      <c r="AA772" s="513" t="s">
        <v>80</v>
      </c>
      <c r="AB772" s="514" t="s">
        <v>80</v>
      </c>
      <c r="AC772" s="513" t="s">
        <v>80</v>
      </c>
      <c r="AD772" s="513" t="s">
        <v>80</v>
      </c>
      <c r="AE772" s="513" t="s">
        <v>80</v>
      </c>
      <c r="AF772" s="515" t="s">
        <v>80</v>
      </c>
      <c r="AG772" s="516" t="s">
        <v>80</v>
      </c>
      <c r="AH772" s="517" t="s">
        <v>80</v>
      </c>
      <c r="AI772" s="515" t="s">
        <v>80</v>
      </c>
      <c r="AJ772" s="518">
        <v>74</v>
      </c>
      <c r="AK772" s="518">
        <v>106</v>
      </c>
      <c r="AL772" s="520"/>
      <c r="AM772" s="520"/>
      <c r="AN772" s="518">
        <v>813</v>
      </c>
      <c r="AO772" s="518">
        <v>858</v>
      </c>
      <c r="AP772" s="570"/>
      <c r="AQ772" s="570"/>
      <c r="AR772" s="518">
        <v>25</v>
      </c>
      <c r="AS772" s="518">
        <v>214</v>
      </c>
      <c r="AT772" s="518">
        <v>5</v>
      </c>
      <c r="AU772" s="518">
        <v>23</v>
      </c>
      <c r="AV772" s="520">
        <v>1</v>
      </c>
      <c r="AW772" s="520">
        <v>2</v>
      </c>
      <c r="AX772" s="520">
        <v>97</v>
      </c>
      <c r="AY772" s="520">
        <v>109</v>
      </c>
      <c r="AZ772" s="520">
        <v>166</v>
      </c>
      <c r="BA772" s="520">
        <v>233</v>
      </c>
      <c r="BB772" s="358"/>
      <c r="BC772" s="597" t="str">
        <f t="shared" si="1647"/>
        <v>-</v>
      </c>
      <c r="BD772" s="598" t="str">
        <f t="shared" si="1648"/>
        <v>-</v>
      </c>
      <c r="BE772" s="599" t="str">
        <f t="shared" si="1649"/>
        <v>-</v>
      </c>
      <c r="BF772" s="600" t="str">
        <f t="shared" si="1650"/>
        <v>-</v>
      </c>
      <c r="BG772" s="601" t="str">
        <f t="shared" si="1651"/>
        <v>-</v>
      </c>
      <c r="BH772" s="602" t="str">
        <f t="shared" si="1652"/>
        <v>-</v>
      </c>
      <c r="BI772" s="603" t="str">
        <f t="shared" si="1653"/>
        <v>-</v>
      </c>
      <c r="BJ772" s="604" t="str">
        <f t="shared" si="1654"/>
        <v>-</v>
      </c>
      <c r="BK772" s="602" t="str">
        <f t="shared" si="1655"/>
        <v>-</v>
      </c>
      <c r="BL772" s="603" t="str">
        <f t="shared" si="1656"/>
        <v>-</v>
      </c>
      <c r="BM772" s="604" t="str">
        <f t="shared" si="1657"/>
        <v>-</v>
      </c>
      <c r="BN772" s="564">
        <f t="shared" si="1658"/>
        <v>7</v>
      </c>
      <c r="BO772" s="314">
        <f t="shared" si="1659"/>
        <v>2011</v>
      </c>
      <c r="BP772" s="314">
        <f t="shared" si="1660"/>
        <v>1.0000000000000004</v>
      </c>
      <c r="BQ772" s="202"/>
    </row>
    <row r="773" spans="1:69" s="35" customFormat="1" ht="10.5" customHeight="1" x14ac:dyDescent="0.2">
      <c r="A773" s="87" t="str">
        <f t="shared" si="1646"/>
        <v>2011-12RYC7</v>
      </c>
      <c r="B773" s="87" t="str">
        <f t="shared" si="1661"/>
        <v>Y61</v>
      </c>
      <c r="C773" s="203" t="s">
        <v>166</v>
      </c>
      <c r="D773" s="203" t="s">
        <v>543</v>
      </c>
      <c r="E773" s="42"/>
      <c r="F773" s="317" t="str">
        <f>VLOOKUP($G773,'Selection Sheet'!$C$15:$F$39,3,0)</f>
        <v>Y61</v>
      </c>
      <c r="G773" s="204" t="s">
        <v>87</v>
      </c>
      <c r="H773" s="203" t="s">
        <v>537</v>
      </c>
      <c r="I773" s="495">
        <v>253</v>
      </c>
      <c r="J773" s="495">
        <v>30</v>
      </c>
      <c r="K773" s="495">
        <v>30</v>
      </c>
      <c r="L773" s="495">
        <v>12</v>
      </c>
      <c r="M773" s="507"/>
      <c r="N773" s="507"/>
      <c r="O773" s="507"/>
      <c r="P773" s="507"/>
      <c r="Q773" s="495" t="s">
        <v>80</v>
      </c>
      <c r="R773" s="495" t="s">
        <v>80</v>
      </c>
      <c r="S773" s="495"/>
      <c r="T773" s="496" t="s">
        <v>80</v>
      </c>
      <c r="U773" s="497" t="s">
        <v>80</v>
      </c>
      <c r="V773" s="497" t="s">
        <v>80</v>
      </c>
      <c r="W773" s="497" t="s">
        <v>80</v>
      </c>
      <c r="X773" s="498" t="s">
        <v>80</v>
      </c>
      <c r="Y773" s="499" t="s">
        <v>80</v>
      </c>
      <c r="Z773" s="500" t="s">
        <v>80</v>
      </c>
      <c r="AA773" s="500" t="s">
        <v>80</v>
      </c>
      <c r="AB773" s="501" t="s">
        <v>80</v>
      </c>
      <c r="AC773" s="500" t="s">
        <v>80</v>
      </c>
      <c r="AD773" s="500" t="s">
        <v>80</v>
      </c>
      <c r="AE773" s="500" t="s">
        <v>80</v>
      </c>
      <c r="AF773" s="502" t="s">
        <v>80</v>
      </c>
      <c r="AG773" s="503" t="s">
        <v>80</v>
      </c>
      <c r="AH773" s="504" t="s">
        <v>80</v>
      </c>
      <c r="AI773" s="502" t="s">
        <v>80</v>
      </c>
      <c r="AJ773" s="505">
        <v>136</v>
      </c>
      <c r="AK773" s="505">
        <v>191</v>
      </c>
      <c r="AL773" s="507"/>
      <c r="AM773" s="507"/>
      <c r="AN773" s="505">
        <v>353</v>
      </c>
      <c r="AO773" s="505">
        <v>376</v>
      </c>
      <c r="AP773" s="569"/>
      <c r="AQ773" s="569"/>
      <c r="AR773" s="505">
        <v>9</v>
      </c>
      <c r="AS773" s="505">
        <v>245</v>
      </c>
      <c r="AT773" s="505">
        <v>6</v>
      </c>
      <c r="AU773" s="505">
        <v>26</v>
      </c>
      <c r="AV773" s="507">
        <v>0</v>
      </c>
      <c r="AW773" s="507">
        <v>0</v>
      </c>
      <c r="AX773" s="507">
        <v>56</v>
      </c>
      <c r="AY773" s="507">
        <v>60</v>
      </c>
      <c r="AZ773" s="507">
        <v>135</v>
      </c>
      <c r="BA773" s="507">
        <v>232</v>
      </c>
      <c r="BB773" s="357"/>
      <c r="BC773" s="592" t="str">
        <f t="shared" si="1647"/>
        <v>-</v>
      </c>
      <c r="BD773" s="593" t="str">
        <f t="shared" si="1648"/>
        <v>-</v>
      </c>
      <c r="BE773" s="594" t="str">
        <f t="shared" si="1649"/>
        <v>-</v>
      </c>
      <c r="BF773" s="291" t="str">
        <f t="shared" si="1650"/>
        <v>-</v>
      </c>
      <c r="BG773" s="566" t="str">
        <f t="shared" si="1651"/>
        <v>-</v>
      </c>
      <c r="BH773" s="595" t="str">
        <f t="shared" si="1652"/>
        <v>-</v>
      </c>
      <c r="BI773" s="289" t="str">
        <f t="shared" si="1653"/>
        <v>-</v>
      </c>
      <c r="BJ773" s="596" t="str">
        <f t="shared" si="1654"/>
        <v>-</v>
      </c>
      <c r="BK773" s="595" t="str">
        <f t="shared" si="1655"/>
        <v>-</v>
      </c>
      <c r="BL773" s="289" t="str">
        <f t="shared" si="1656"/>
        <v>-</v>
      </c>
      <c r="BM773" s="596" t="str">
        <f t="shared" si="1657"/>
        <v>-</v>
      </c>
      <c r="BN773" s="563">
        <f t="shared" si="1658"/>
        <v>7</v>
      </c>
      <c r="BO773" s="87">
        <f t="shared" si="1659"/>
        <v>2011</v>
      </c>
      <c r="BP773" s="87">
        <f t="shared" si="1660"/>
        <v>1.0000000000000004</v>
      </c>
      <c r="BQ773" s="202"/>
    </row>
    <row r="774" spans="1:69" s="35" customFormat="1" ht="10.5" customHeight="1" x14ac:dyDescent="0.2">
      <c r="A774" s="87" t="str">
        <f t="shared" si="1646"/>
        <v>2011-12RYD7</v>
      </c>
      <c r="B774" s="87" t="str">
        <f t="shared" si="1661"/>
        <v>Y59</v>
      </c>
      <c r="C774" s="203" t="s">
        <v>166</v>
      </c>
      <c r="D774" s="203" t="s">
        <v>543</v>
      </c>
      <c r="E774" s="42"/>
      <c r="F774" s="317" t="str">
        <f>VLOOKUP($G774,'Selection Sheet'!$C$15:$F$39,3,0)</f>
        <v>Y59</v>
      </c>
      <c r="G774" s="204" t="s">
        <v>116</v>
      </c>
      <c r="H774" s="203" t="s">
        <v>538</v>
      </c>
      <c r="I774" s="495">
        <v>198</v>
      </c>
      <c r="J774" s="495">
        <v>47</v>
      </c>
      <c r="K774" s="495">
        <v>15</v>
      </c>
      <c r="L774" s="495">
        <v>9</v>
      </c>
      <c r="M774" s="507"/>
      <c r="N774" s="507"/>
      <c r="O774" s="507"/>
      <c r="P774" s="507"/>
      <c r="Q774" s="495" t="s">
        <v>80</v>
      </c>
      <c r="R774" s="495" t="s">
        <v>80</v>
      </c>
      <c r="S774" s="495"/>
      <c r="T774" s="496" t="s">
        <v>80</v>
      </c>
      <c r="U774" s="497" t="s">
        <v>80</v>
      </c>
      <c r="V774" s="497" t="s">
        <v>80</v>
      </c>
      <c r="W774" s="497" t="s">
        <v>80</v>
      </c>
      <c r="X774" s="498" t="s">
        <v>80</v>
      </c>
      <c r="Y774" s="499" t="s">
        <v>80</v>
      </c>
      <c r="Z774" s="500" t="s">
        <v>80</v>
      </c>
      <c r="AA774" s="500" t="s">
        <v>80</v>
      </c>
      <c r="AB774" s="501" t="s">
        <v>80</v>
      </c>
      <c r="AC774" s="500" t="s">
        <v>80</v>
      </c>
      <c r="AD774" s="500" t="s">
        <v>80</v>
      </c>
      <c r="AE774" s="500" t="s">
        <v>80</v>
      </c>
      <c r="AF774" s="502" t="s">
        <v>80</v>
      </c>
      <c r="AG774" s="503" t="s">
        <v>80</v>
      </c>
      <c r="AH774" s="504" t="s">
        <v>80</v>
      </c>
      <c r="AI774" s="502" t="s">
        <v>80</v>
      </c>
      <c r="AJ774" s="505">
        <v>55</v>
      </c>
      <c r="AK774" s="505">
        <v>67</v>
      </c>
      <c r="AL774" s="507"/>
      <c r="AM774" s="507"/>
      <c r="AN774" s="505">
        <v>281</v>
      </c>
      <c r="AO774" s="505">
        <v>295</v>
      </c>
      <c r="AP774" s="569"/>
      <c r="AQ774" s="569"/>
      <c r="AR774" s="505">
        <v>4</v>
      </c>
      <c r="AS774" s="505">
        <v>173</v>
      </c>
      <c r="AT774" s="505">
        <v>3</v>
      </c>
      <c r="AU774" s="505">
        <v>10</v>
      </c>
      <c r="AV774" s="507">
        <v>0</v>
      </c>
      <c r="AW774" s="507">
        <v>0</v>
      </c>
      <c r="AX774" s="507">
        <v>52</v>
      </c>
      <c r="AY774" s="507">
        <v>55</v>
      </c>
      <c r="AZ774" s="507">
        <v>174</v>
      </c>
      <c r="BA774" s="507">
        <v>237</v>
      </c>
      <c r="BB774" s="357"/>
      <c r="BC774" s="592" t="str">
        <f t="shared" si="1647"/>
        <v>-</v>
      </c>
      <c r="BD774" s="593" t="str">
        <f t="shared" si="1648"/>
        <v>-</v>
      </c>
      <c r="BE774" s="594" t="str">
        <f t="shared" si="1649"/>
        <v>-</v>
      </c>
      <c r="BF774" s="291" t="str">
        <f t="shared" si="1650"/>
        <v>-</v>
      </c>
      <c r="BG774" s="566" t="str">
        <f t="shared" si="1651"/>
        <v>-</v>
      </c>
      <c r="BH774" s="595" t="str">
        <f t="shared" si="1652"/>
        <v>-</v>
      </c>
      <c r="BI774" s="289" t="str">
        <f t="shared" si="1653"/>
        <v>-</v>
      </c>
      <c r="BJ774" s="596" t="str">
        <f t="shared" si="1654"/>
        <v>-</v>
      </c>
      <c r="BK774" s="595" t="str">
        <f t="shared" si="1655"/>
        <v>-</v>
      </c>
      <c r="BL774" s="289" t="str">
        <f t="shared" si="1656"/>
        <v>-</v>
      </c>
      <c r="BM774" s="596" t="str">
        <f t="shared" si="1657"/>
        <v>-</v>
      </c>
      <c r="BN774" s="563">
        <f t="shared" si="1658"/>
        <v>7</v>
      </c>
      <c r="BO774" s="87">
        <f t="shared" si="1659"/>
        <v>2011</v>
      </c>
      <c r="BP774" s="87">
        <f t="shared" si="1660"/>
        <v>1.0000000000000004</v>
      </c>
      <c r="BQ774" s="202"/>
    </row>
    <row r="775" spans="1:69" s="35" customFormat="1" ht="10.5" customHeight="1" x14ac:dyDescent="0.2">
      <c r="A775" s="87" t="str">
        <f t="shared" si="1646"/>
        <v>2011-12RYE7</v>
      </c>
      <c r="B775" s="87" t="str">
        <f t="shared" si="1661"/>
        <v>Y59</v>
      </c>
      <c r="C775" s="203" t="s">
        <v>166</v>
      </c>
      <c r="D775" s="203" t="s">
        <v>543</v>
      </c>
      <c r="E775" s="42"/>
      <c r="F775" s="317" t="str">
        <f>VLOOKUP($G775,'Selection Sheet'!$C$15:$F$39,3,0)</f>
        <v>Y59</v>
      </c>
      <c r="G775" s="204" t="s">
        <v>114</v>
      </c>
      <c r="H775" s="203" t="s">
        <v>539</v>
      </c>
      <c r="I775" s="495">
        <v>150</v>
      </c>
      <c r="J775" s="495">
        <v>26</v>
      </c>
      <c r="K775" s="495">
        <v>7</v>
      </c>
      <c r="L775" s="495">
        <v>2</v>
      </c>
      <c r="M775" s="507"/>
      <c r="N775" s="507"/>
      <c r="O775" s="507"/>
      <c r="P775" s="507"/>
      <c r="Q775" s="495" t="s">
        <v>80</v>
      </c>
      <c r="R775" s="495" t="s">
        <v>80</v>
      </c>
      <c r="S775" s="495"/>
      <c r="T775" s="496" t="s">
        <v>80</v>
      </c>
      <c r="U775" s="497" t="s">
        <v>80</v>
      </c>
      <c r="V775" s="497" t="s">
        <v>80</v>
      </c>
      <c r="W775" s="497" t="s">
        <v>80</v>
      </c>
      <c r="X775" s="498" t="s">
        <v>80</v>
      </c>
      <c r="Y775" s="499" t="s">
        <v>80</v>
      </c>
      <c r="Z775" s="500" t="s">
        <v>80</v>
      </c>
      <c r="AA775" s="500" t="s">
        <v>80</v>
      </c>
      <c r="AB775" s="501" t="s">
        <v>80</v>
      </c>
      <c r="AC775" s="500" t="s">
        <v>80</v>
      </c>
      <c r="AD775" s="500" t="s">
        <v>80</v>
      </c>
      <c r="AE775" s="500" t="s">
        <v>80</v>
      </c>
      <c r="AF775" s="502" t="s">
        <v>80</v>
      </c>
      <c r="AG775" s="503" t="s">
        <v>80</v>
      </c>
      <c r="AH775" s="504" t="s">
        <v>80</v>
      </c>
      <c r="AI775" s="502" t="s">
        <v>80</v>
      </c>
      <c r="AJ775" s="505">
        <v>42</v>
      </c>
      <c r="AK775" s="505">
        <v>50</v>
      </c>
      <c r="AL775" s="507"/>
      <c r="AM775" s="507"/>
      <c r="AN775" s="505">
        <v>49</v>
      </c>
      <c r="AO775" s="505">
        <v>50</v>
      </c>
      <c r="AP775" s="569"/>
      <c r="AQ775" s="569"/>
      <c r="AR775" s="505">
        <v>7</v>
      </c>
      <c r="AS775" s="505">
        <v>150</v>
      </c>
      <c r="AT775" s="505">
        <v>1</v>
      </c>
      <c r="AU775" s="505">
        <v>7</v>
      </c>
      <c r="AV775" s="507">
        <v>0</v>
      </c>
      <c r="AW775" s="507">
        <v>0</v>
      </c>
      <c r="AX775" s="507">
        <v>78</v>
      </c>
      <c r="AY775" s="507">
        <v>84</v>
      </c>
      <c r="AZ775" s="507">
        <v>91</v>
      </c>
      <c r="BA775" s="507">
        <v>141</v>
      </c>
      <c r="BB775" s="357"/>
      <c r="BC775" s="592" t="str">
        <f t="shared" si="1647"/>
        <v>-</v>
      </c>
      <c r="BD775" s="593" t="str">
        <f t="shared" si="1648"/>
        <v>-</v>
      </c>
      <c r="BE775" s="594" t="str">
        <f t="shared" si="1649"/>
        <v>-</v>
      </c>
      <c r="BF775" s="291" t="str">
        <f t="shared" si="1650"/>
        <v>-</v>
      </c>
      <c r="BG775" s="566" t="str">
        <f t="shared" si="1651"/>
        <v>-</v>
      </c>
      <c r="BH775" s="595" t="str">
        <f t="shared" si="1652"/>
        <v>-</v>
      </c>
      <c r="BI775" s="289" t="str">
        <f t="shared" si="1653"/>
        <v>-</v>
      </c>
      <c r="BJ775" s="596" t="str">
        <f t="shared" si="1654"/>
        <v>-</v>
      </c>
      <c r="BK775" s="595" t="str">
        <f t="shared" si="1655"/>
        <v>-</v>
      </c>
      <c r="BL775" s="289" t="str">
        <f t="shared" si="1656"/>
        <v>-</v>
      </c>
      <c r="BM775" s="596" t="str">
        <f t="shared" si="1657"/>
        <v>-</v>
      </c>
      <c r="BN775" s="563">
        <f t="shared" si="1658"/>
        <v>7</v>
      </c>
      <c r="BO775" s="87">
        <f t="shared" si="1659"/>
        <v>2011</v>
      </c>
      <c r="BP775" s="87">
        <f t="shared" si="1660"/>
        <v>1.0000000000000004</v>
      </c>
      <c r="BQ775" s="202"/>
    </row>
    <row r="776" spans="1:69" s="35" customFormat="1" ht="10.5" customHeight="1" x14ac:dyDescent="0.2">
      <c r="A776" s="312" t="str">
        <f t="shared" si="1646"/>
        <v>2011-12RYF7</v>
      </c>
      <c r="B776" s="312" t="str">
        <f t="shared" si="1661"/>
        <v>Y58</v>
      </c>
      <c r="C776" s="208" t="s">
        <v>166</v>
      </c>
      <c r="D776" s="208" t="s">
        <v>543</v>
      </c>
      <c r="E776" s="53"/>
      <c r="F776" s="319" t="str">
        <f>VLOOKUP($G776,'Selection Sheet'!$C$15:$F$39,3,0)</f>
        <v>Y58</v>
      </c>
      <c r="G776" s="209" t="s">
        <v>99</v>
      </c>
      <c r="H776" s="208" t="s">
        <v>540</v>
      </c>
      <c r="I776" s="521">
        <v>187</v>
      </c>
      <c r="J776" s="521">
        <v>43</v>
      </c>
      <c r="K776" s="521">
        <v>45</v>
      </c>
      <c r="L776" s="521">
        <v>15</v>
      </c>
      <c r="M776" s="533"/>
      <c r="N776" s="533"/>
      <c r="O776" s="533"/>
      <c r="P776" s="533"/>
      <c r="Q776" s="521" t="s">
        <v>80</v>
      </c>
      <c r="R776" s="521" t="s">
        <v>80</v>
      </c>
      <c r="S776" s="521"/>
      <c r="T776" s="522" t="s">
        <v>80</v>
      </c>
      <c r="U776" s="523" t="s">
        <v>80</v>
      </c>
      <c r="V776" s="523" t="s">
        <v>80</v>
      </c>
      <c r="W776" s="523" t="s">
        <v>80</v>
      </c>
      <c r="X776" s="524" t="s">
        <v>80</v>
      </c>
      <c r="Y776" s="525" t="s">
        <v>80</v>
      </c>
      <c r="Z776" s="526" t="s">
        <v>80</v>
      </c>
      <c r="AA776" s="526" t="s">
        <v>80</v>
      </c>
      <c r="AB776" s="527" t="s">
        <v>80</v>
      </c>
      <c r="AC776" s="526" t="s">
        <v>80</v>
      </c>
      <c r="AD776" s="526" t="s">
        <v>80</v>
      </c>
      <c r="AE776" s="526" t="s">
        <v>80</v>
      </c>
      <c r="AF776" s="528" t="s">
        <v>80</v>
      </c>
      <c r="AG776" s="529" t="s">
        <v>80</v>
      </c>
      <c r="AH776" s="530" t="s">
        <v>80</v>
      </c>
      <c r="AI776" s="528" t="s">
        <v>80</v>
      </c>
      <c r="AJ776" s="531">
        <v>148</v>
      </c>
      <c r="AK776" s="531">
        <v>179</v>
      </c>
      <c r="AL776" s="533"/>
      <c r="AM776" s="533"/>
      <c r="AN776" s="531">
        <v>659</v>
      </c>
      <c r="AO776" s="531">
        <v>694</v>
      </c>
      <c r="AP776" s="571"/>
      <c r="AQ776" s="571"/>
      <c r="AR776" s="531">
        <v>11</v>
      </c>
      <c r="AS776" s="531">
        <v>186</v>
      </c>
      <c r="AT776" s="531">
        <v>8</v>
      </c>
      <c r="AU776" s="531">
        <v>45</v>
      </c>
      <c r="AV776" s="533">
        <v>8</v>
      </c>
      <c r="AW776" s="533">
        <v>12</v>
      </c>
      <c r="AX776" s="533">
        <v>62</v>
      </c>
      <c r="AY776" s="533">
        <v>71</v>
      </c>
      <c r="AZ776" s="533">
        <v>249</v>
      </c>
      <c r="BA776" s="533">
        <v>442</v>
      </c>
      <c r="BB776" s="359"/>
      <c r="BC776" s="605" t="str">
        <f t="shared" si="1647"/>
        <v>-</v>
      </c>
      <c r="BD776" s="606" t="str">
        <f t="shared" si="1648"/>
        <v>-</v>
      </c>
      <c r="BE776" s="607" t="str">
        <f t="shared" si="1649"/>
        <v>-</v>
      </c>
      <c r="BF776" s="302" t="str">
        <f t="shared" si="1650"/>
        <v>-</v>
      </c>
      <c r="BG776" s="608" t="str">
        <f t="shared" si="1651"/>
        <v>-</v>
      </c>
      <c r="BH776" s="609" t="str">
        <f t="shared" si="1652"/>
        <v>-</v>
      </c>
      <c r="BI776" s="311" t="str">
        <f t="shared" si="1653"/>
        <v>-</v>
      </c>
      <c r="BJ776" s="610" t="str">
        <f t="shared" si="1654"/>
        <v>-</v>
      </c>
      <c r="BK776" s="609" t="str">
        <f t="shared" si="1655"/>
        <v>-</v>
      </c>
      <c r="BL776" s="311" t="str">
        <f t="shared" si="1656"/>
        <v>-</v>
      </c>
      <c r="BM776" s="610" t="str">
        <f t="shared" si="1657"/>
        <v>-</v>
      </c>
      <c r="BN776" s="565">
        <f t="shared" si="1658"/>
        <v>7</v>
      </c>
      <c r="BO776" s="312">
        <f t="shared" si="1659"/>
        <v>2011</v>
      </c>
      <c r="BP776" s="312">
        <f t="shared" si="1660"/>
        <v>1.0000000000000004</v>
      </c>
      <c r="BQ776" s="202"/>
    </row>
    <row r="777" spans="1:69" s="35" customFormat="1" ht="10.5" customHeight="1" x14ac:dyDescent="0.2">
      <c r="A777" s="313" t="str">
        <f t="shared" si="1646"/>
        <v>2011-12R1F8</v>
      </c>
      <c r="B777" s="313" t="str">
        <f t="shared" si="1661"/>
        <v>Y59</v>
      </c>
      <c r="C777" s="200" t="s">
        <v>166</v>
      </c>
      <c r="D777" s="200" t="s">
        <v>544</v>
      </c>
      <c r="E777" s="42"/>
      <c r="F777" s="315" t="str">
        <f>VLOOKUP($G777,'Selection Sheet'!$C$15:$F$39,3,0)</f>
        <v>Y59</v>
      </c>
      <c r="G777" s="201" t="s">
        <v>108</v>
      </c>
      <c r="H777" s="200" t="s">
        <v>529</v>
      </c>
      <c r="I777" s="483">
        <v>9</v>
      </c>
      <c r="J777" s="483">
        <v>3</v>
      </c>
      <c r="K777" s="483">
        <v>0</v>
      </c>
      <c r="L777" s="483">
        <v>0</v>
      </c>
      <c r="M777" s="494"/>
      <c r="N777" s="494"/>
      <c r="O777" s="494"/>
      <c r="P777" s="494"/>
      <c r="Q777" s="483" t="s">
        <v>80</v>
      </c>
      <c r="R777" s="483" t="s">
        <v>80</v>
      </c>
      <c r="S777" s="483"/>
      <c r="T777" s="484" t="s">
        <v>80</v>
      </c>
      <c r="U777" s="485" t="s">
        <v>80</v>
      </c>
      <c r="V777" s="485" t="s">
        <v>80</v>
      </c>
      <c r="W777" s="485" t="s">
        <v>80</v>
      </c>
      <c r="X777" s="486" t="s">
        <v>80</v>
      </c>
      <c r="Y777" s="487" t="s">
        <v>80</v>
      </c>
      <c r="Z777" s="488" t="s">
        <v>80</v>
      </c>
      <c r="AA777" s="488" t="s">
        <v>80</v>
      </c>
      <c r="AB777" s="489" t="s">
        <v>80</v>
      </c>
      <c r="AC777" s="488" t="s">
        <v>80</v>
      </c>
      <c r="AD777" s="488" t="s">
        <v>80</v>
      </c>
      <c r="AE777" s="488" t="s">
        <v>80</v>
      </c>
      <c r="AF777" s="490" t="s">
        <v>80</v>
      </c>
      <c r="AG777" s="491" t="s">
        <v>80</v>
      </c>
      <c r="AH777" s="492" t="s">
        <v>80</v>
      </c>
      <c r="AI777" s="490" t="s">
        <v>80</v>
      </c>
      <c r="AJ777" s="493">
        <v>0</v>
      </c>
      <c r="AK777" s="493">
        <v>4</v>
      </c>
      <c r="AL777" s="494"/>
      <c r="AM777" s="494"/>
      <c r="AN777" s="493">
        <v>34</v>
      </c>
      <c r="AO777" s="493">
        <v>40</v>
      </c>
      <c r="AP777" s="572"/>
      <c r="AQ777" s="572"/>
      <c r="AR777" s="493">
        <v>0</v>
      </c>
      <c r="AS777" s="493">
        <v>3</v>
      </c>
      <c r="AT777" s="493">
        <v>0</v>
      </c>
      <c r="AU777" s="493">
        <v>0</v>
      </c>
      <c r="AV777" s="494">
        <v>0</v>
      </c>
      <c r="AW777" s="494">
        <v>0</v>
      </c>
      <c r="AX777" s="494">
        <v>0</v>
      </c>
      <c r="AY777" s="494">
        <v>0</v>
      </c>
      <c r="AZ777" s="494">
        <v>0</v>
      </c>
      <c r="BA777" s="494">
        <v>20</v>
      </c>
      <c r="BB777" s="357"/>
      <c r="BC777" s="586" t="str">
        <f t="shared" si="1647"/>
        <v>-</v>
      </c>
      <c r="BD777" s="587" t="str">
        <f t="shared" si="1648"/>
        <v>-</v>
      </c>
      <c r="BE777" s="588" t="str">
        <f t="shared" si="1649"/>
        <v>-</v>
      </c>
      <c r="BF777" s="310" t="str">
        <f t="shared" si="1650"/>
        <v>-</v>
      </c>
      <c r="BG777" s="589" t="str">
        <f t="shared" si="1651"/>
        <v>-</v>
      </c>
      <c r="BH777" s="590" t="str">
        <f t="shared" si="1652"/>
        <v>-</v>
      </c>
      <c r="BI777" s="308" t="str">
        <f t="shared" si="1653"/>
        <v>-</v>
      </c>
      <c r="BJ777" s="591" t="str">
        <f t="shared" si="1654"/>
        <v>-</v>
      </c>
      <c r="BK777" s="590" t="str">
        <f t="shared" si="1655"/>
        <v>-</v>
      </c>
      <c r="BL777" s="308" t="str">
        <f t="shared" si="1656"/>
        <v>-</v>
      </c>
      <c r="BM777" s="591" t="str">
        <f t="shared" si="1657"/>
        <v>-</v>
      </c>
      <c r="BN777" s="562">
        <f t="shared" si="1658"/>
        <v>8</v>
      </c>
      <c r="BO777" s="87">
        <f t="shared" si="1659"/>
        <v>2011</v>
      </c>
      <c r="BP777" s="87">
        <f t="shared" si="1660"/>
        <v>1.9999999999999996</v>
      </c>
      <c r="BQ777" s="202"/>
    </row>
    <row r="778" spans="1:69" s="35" customFormat="1" ht="10.5" customHeight="1" x14ac:dyDescent="0.2">
      <c r="A778" s="87" t="str">
        <f t="shared" si="1646"/>
        <v>2011-12RRU8</v>
      </c>
      <c r="B778" s="87" t="str">
        <f t="shared" si="1661"/>
        <v>Y56</v>
      </c>
      <c r="C778" s="203" t="s">
        <v>166</v>
      </c>
      <c r="D778" s="203" t="s">
        <v>544</v>
      </c>
      <c r="E778" s="42"/>
      <c r="F778" s="317" t="str">
        <f>VLOOKUP($G778,'Selection Sheet'!$C$15:$F$39,3,0)</f>
        <v>Y56</v>
      </c>
      <c r="G778" s="204" t="s">
        <v>93</v>
      </c>
      <c r="H778" s="203" t="s">
        <v>530</v>
      </c>
      <c r="I778" s="495">
        <v>334</v>
      </c>
      <c r="J778" s="495">
        <v>95</v>
      </c>
      <c r="K778" s="495">
        <v>41</v>
      </c>
      <c r="L778" s="495">
        <v>23</v>
      </c>
      <c r="M778" s="507"/>
      <c r="N778" s="507"/>
      <c r="O778" s="507"/>
      <c r="P778" s="507"/>
      <c r="Q778" s="495" t="s">
        <v>80</v>
      </c>
      <c r="R778" s="495" t="s">
        <v>80</v>
      </c>
      <c r="S778" s="495"/>
      <c r="T778" s="496" t="s">
        <v>80</v>
      </c>
      <c r="U778" s="497" t="s">
        <v>80</v>
      </c>
      <c r="V778" s="497" t="s">
        <v>80</v>
      </c>
      <c r="W778" s="497" t="s">
        <v>80</v>
      </c>
      <c r="X778" s="498" t="s">
        <v>80</v>
      </c>
      <c r="Y778" s="499" t="s">
        <v>80</v>
      </c>
      <c r="Z778" s="500" t="s">
        <v>80</v>
      </c>
      <c r="AA778" s="500" t="s">
        <v>80</v>
      </c>
      <c r="AB778" s="501" t="s">
        <v>80</v>
      </c>
      <c r="AC778" s="500" t="s">
        <v>80</v>
      </c>
      <c r="AD778" s="500" t="s">
        <v>80</v>
      </c>
      <c r="AE778" s="500" t="s">
        <v>80</v>
      </c>
      <c r="AF778" s="502" t="s">
        <v>80</v>
      </c>
      <c r="AG778" s="503" t="s">
        <v>80</v>
      </c>
      <c r="AH778" s="504" t="s">
        <v>80</v>
      </c>
      <c r="AI778" s="502" t="s">
        <v>80</v>
      </c>
      <c r="AJ778" s="505">
        <v>109</v>
      </c>
      <c r="AK778" s="505">
        <v>193</v>
      </c>
      <c r="AL778" s="507"/>
      <c r="AM778" s="507"/>
      <c r="AN778" s="505">
        <v>1025</v>
      </c>
      <c r="AO778" s="505">
        <v>1129</v>
      </c>
      <c r="AP778" s="569"/>
      <c r="AQ778" s="569"/>
      <c r="AR778" s="505">
        <v>30</v>
      </c>
      <c r="AS778" s="505">
        <v>327</v>
      </c>
      <c r="AT778" s="505">
        <v>14</v>
      </c>
      <c r="AU778" s="505">
        <v>41</v>
      </c>
      <c r="AV778" s="507">
        <v>0</v>
      </c>
      <c r="AW778" s="507">
        <v>2</v>
      </c>
      <c r="AX778" s="507">
        <v>75</v>
      </c>
      <c r="AY778" s="507">
        <v>82</v>
      </c>
      <c r="AZ778" s="507">
        <v>297</v>
      </c>
      <c r="BA778" s="507">
        <v>447</v>
      </c>
      <c r="BB778" s="357"/>
      <c r="BC778" s="592" t="str">
        <f t="shared" si="1647"/>
        <v>-</v>
      </c>
      <c r="BD778" s="593" t="str">
        <f t="shared" si="1648"/>
        <v>-</v>
      </c>
      <c r="BE778" s="594" t="str">
        <f t="shared" si="1649"/>
        <v>-</v>
      </c>
      <c r="BF778" s="291" t="str">
        <f t="shared" si="1650"/>
        <v>-</v>
      </c>
      <c r="BG778" s="566" t="str">
        <f t="shared" si="1651"/>
        <v>-</v>
      </c>
      <c r="BH778" s="595" t="str">
        <f t="shared" si="1652"/>
        <v>-</v>
      </c>
      <c r="BI778" s="289" t="str">
        <f t="shared" si="1653"/>
        <v>-</v>
      </c>
      <c r="BJ778" s="596" t="str">
        <f t="shared" si="1654"/>
        <v>-</v>
      </c>
      <c r="BK778" s="595" t="str">
        <f t="shared" si="1655"/>
        <v>-</v>
      </c>
      <c r="BL778" s="289" t="str">
        <f t="shared" si="1656"/>
        <v>-</v>
      </c>
      <c r="BM778" s="596" t="str">
        <f t="shared" si="1657"/>
        <v>-</v>
      </c>
      <c r="BN778" s="563">
        <f t="shared" si="1658"/>
        <v>8</v>
      </c>
      <c r="BO778" s="87">
        <f t="shared" si="1659"/>
        <v>2011</v>
      </c>
      <c r="BP778" s="87">
        <f t="shared" si="1660"/>
        <v>1.9999999999999996</v>
      </c>
      <c r="BQ778" s="202"/>
    </row>
    <row r="779" spans="1:69" s="35" customFormat="1" ht="10.5" customHeight="1" x14ac:dyDescent="0.2">
      <c r="A779" s="87" t="str">
        <f t="shared" si="1646"/>
        <v>2011-12RX58</v>
      </c>
      <c r="B779" s="87" t="str">
        <f t="shared" si="1661"/>
        <v>Y58</v>
      </c>
      <c r="C779" s="203" t="s">
        <v>166</v>
      </c>
      <c r="D779" s="203" t="s">
        <v>544</v>
      </c>
      <c r="E779" s="42"/>
      <c r="F779" s="317" t="str">
        <f>VLOOKUP($G779,'Selection Sheet'!$C$15:$F$39,3,0)</f>
        <v>Y58</v>
      </c>
      <c r="G779" s="204" t="s">
        <v>106</v>
      </c>
      <c r="H779" s="203" t="s">
        <v>531</v>
      </c>
      <c r="I779" s="495">
        <v>74</v>
      </c>
      <c r="J779" s="495">
        <v>18</v>
      </c>
      <c r="K779" s="495">
        <v>17</v>
      </c>
      <c r="L779" s="495">
        <v>4</v>
      </c>
      <c r="M779" s="507"/>
      <c r="N779" s="507"/>
      <c r="O779" s="507"/>
      <c r="P779" s="507"/>
      <c r="Q779" s="495" t="s">
        <v>80</v>
      </c>
      <c r="R779" s="495" t="s">
        <v>80</v>
      </c>
      <c r="S779" s="495"/>
      <c r="T779" s="496" t="s">
        <v>80</v>
      </c>
      <c r="U779" s="497" t="s">
        <v>80</v>
      </c>
      <c r="V779" s="497" t="s">
        <v>80</v>
      </c>
      <c r="W779" s="497" t="s">
        <v>80</v>
      </c>
      <c r="X779" s="498" t="s">
        <v>80</v>
      </c>
      <c r="Y779" s="499" t="s">
        <v>80</v>
      </c>
      <c r="Z779" s="500" t="s">
        <v>80</v>
      </c>
      <c r="AA779" s="500" t="s">
        <v>80</v>
      </c>
      <c r="AB779" s="501" t="s">
        <v>80</v>
      </c>
      <c r="AC779" s="500" t="s">
        <v>80</v>
      </c>
      <c r="AD779" s="500" t="s">
        <v>80</v>
      </c>
      <c r="AE779" s="500" t="s">
        <v>80</v>
      </c>
      <c r="AF779" s="502" t="s">
        <v>80</v>
      </c>
      <c r="AG779" s="503" t="s">
        <v>80</v>
      </c>
      <c r="AH779" s="504" t="s">
        <v>80</v>
      </c>
      <c r="AI779" s="502" t="s">
        <v>80</v>
      </c>
      <c r="AJ779" s="505">
        <v>22</v>
      </c>
      <c r="AK779" s="505">
        <v>25</v>
      </c>
      <c r="AL779" s="507"/>
      <c r="AM779" s="507"/>
      <c r="AN779" s="505">
        <v>102</v>
      </c>
      <c r="AO779" s="505">
        <v>106</v>
      </c>
      <c r="AP779" s="569"/>
      <c r="AQ779" s="569"/>
      <c r="AR779" s="505">
        <v>5</v>
      </c>
      <c r="AS779" s="505">
        <v>74</v>
      </c>
      <c r="AT779" s="505">
        <v>2</v>
      </c>
      <c r="AU779" s="505">
        <v>17</v>
      </c>
      <c r="AV779" s="507">
        <v>0</v>
      </c>
      <c r="AW779" s="507">
        <v>0</v>
      </c>
      <c r="AX779" s="507">
        <v>29</v>
      </c>
      <c r="AY779" s="507">
        <v>29</v>
      </c>
      <c r="AZ779" s="507">
        <v>40</v>
      </c>
      <c r="BA779" s="507">
        <v>66</v>
      </c>
      <c r="BB779" s="357"/>
      <c r="BC779" s="592" t="str">
        <f t="shared" si="1647"/>
        <v>-</v>
      </c>
      <c r="BD779" s="593" t="str">
        <f t="shared" si="1648"/>
        <v>-</v>
      </c>
      <c r="BE779" s="594" t="str">
        <f t="shared" si="1649"/>
        <v>-</v>
      </c>
      <c r="BF779" s="291" t="str">
        <f t="shared" si="1650"/>
        <v>-</v>
      </c>
      <c r="BG779" s="566" t="str">
        <f t="shared" si="1651"/>
        <v>-</v>
      </c>
      <c r="BH779" s="595" t="str">
        <f t="shared" si="1652"/>
        <v>-</v>
      </c>
      <c r="BI779" s="289" t="str">
        <f t="shared" si="1653"/>
        <v>-</v>
      </c>
      <c r="BJ779" s="596" t="str">
        <f t="shared" si="1654"/>
        <v>-</v>
      </c>
      <c r="BK779" s="595" t="str">
        <f t="shared" si="1655"/>
        <v>-</v>
      </c>
      <c r="BL779" s="289" t="str">
        <f t="shared" si="1656"/>
        <v>-</v>
      </c>
      <c r="BM779" s="596" t="str">
        <f t="shared" si="1657"/>
        <v>-</v>
      </c>
      <c r="BN779" s="563">
        <f t="shared" si="1658"/>
        <v>8</v>
      </c>
      <c r="BO779" s="87">
        <f t="shared" si="1659"/>
        <v>2011</v>
      </c>
      <c r="BP779" s="87">
        <f t="shared" si="1660"/>
        <v>1.9999999999999996</v>
      </c>
      <c r="BQ779" s="202"/>
    </row>
    <row r="780" spans="1:69" s="35" customFormat="1" ht="10.5" customHeight="1" x14ac:dyDescent="0.2">
      <c r="A780" s="314" t="str">
        <f t="shared" si="1646"/>
        <v>2011-12RX68</v>
      </c>
      <c r="B780" s="314" t="str">
        <f t="shared" si="1661"/>
        <v>Y63</v>
      </c>
      <c r="C780" s="205" t="s">
        <v>166</v>
      </c>
      <c r="D780" s="205" t="s">
        <v>544</v>
      </c>
      <c r="E780" s="206"/>
      <c r="F780" s="318" t="str">
        <f>VLOOKUP($G780,'Selection Sheet'!$C$15:$F$39,3,0)</f>
        <v>Y63</v>
      </c>
      <c r="G780" s="207" t="s">
        <v>111</v>
      </c>
      <c r="H780" s="205" t="s">
        <v>532</v>
      </c>
      <c r="I780" s="508">
        <v>105</v>
      </c>
      <c r="J780" s="508">
        <v>33</v>
      </c>
      <c r="K780" s="508">
        <v>25</v>
      </c>
      <c r="L780" s="508">
        <v>18</v>
      </c>
      <c r="M780" s="520"/>
      <c r="N780" s="520"/>
      <c r="O780" s="520"/>
      <c r="P780" s="520"/>
      <c r="Q780" s="508" t="s">
        <v>80</v>
      </c>
      <c r="R780" s="508" t="s">
        <v>80</v>
      </c>
      <c r="S780" s="508"/>
      <c r="T780" s="509" t="s">
        <v>80</v>
      </c>
      <c r="U780" s="510" t="s">
        <v>80</v>
      </c>
      <c r="V780" s="510" t="s">
        <v>80</v>
      </c>
      <c r="W780" s="510" t="s">
        <v>80</v>
      </c>
      <c r="X780" s="511" t="s">
        <v>80</v>
      </c>
      <c r="Y780" s="512" t="s">
        <v>80</v>
      </c>
      <c r="Z780" s="513" t="s">
        <v>80</v>
      </c>
      <c r="AA780" s="513" t="s">
        <v>80</v>
      </c>
      <c r="AB780" s="514" t="s">
        <v>80</v>
      </c>
      <c r="AC780" s="513" t="s">
        <v>80</v>
      </c>
      <c r="AD780" s="513" t="s">
        <v>80</v>
      </c>
      <c r="AE780" s="513" t="s">
        <v>80</v>
      </c>
      <c r="AF780" s="515" t="s">
        <v>80</v>
      </c>
      <c r="AG780" s="516" t="s">
        <v>80</v>
      </c>
      <c r="AH780" s="517" t="s">
        <v>80</v>
      </c>
      <c r="AI780" s="515" t="s">
        <v>80</v>
      </c>
      <c r="AJ780" s="518">
        <v>79</v>
      </c>
      <c r="AK780" s="518">
        <v>106</v>
      </c>
      <c r="AL780" s="520"/>
      <c r="AM780" s="520"/>
      <c r="AN780" s="518">
        <v>296</v>
      </c>
      <c r="AO780" s="518">
        <v>318</v>
      </c>
      <c r="AP780" s="570"/>
      <c r="AQ780" s="570"/>
      <c r="AR780" s="518">
        <v>12</v>
      </c>
      <c r="AS780" s="518">
        <v>100</v>
      </c>
      <c r="AT780" s="518">
        <v>11</v>
      </c>
      <c r="AU780" s="518">
        <v>22</v>
      </c>
      <c r="AV780" s="520">
        <v>0</v>
      </c>
      <c r="AW780" s="520">
        <v>0</v>
      </c>
      <c r="AX780" s="520">
        <v>78</v>
      </c>
      <c r="AY780" s="520">
        <v>83</v>
      </c>
      <c r="AZ780" s="520">
        <v>114</v>
      </c>
      <c r="BA780" s="520">
        <v>139</v>
      </c>
      <c r="BB780" s="358"/>
      <c r="BC780" s="597" t="str">
        <f t="shared" si="1647"/>
        <v>-</v>
      </c>
      <c r="BD780" s="598" t="str">
        <f t="shared" si="1648"/>
        <v>-</v>
      </c>
      <c r="BE780" s="599" t="str">
        <f t="shared" si="1649"/>
        <v>-</v>
      </c>
      <c r="BF780" s="600" t="str">
        <f t="shared" si="1650"/>
        <v>-</v>
      </c>
      <c r="BG780" s="601" t="str">
        <f t="shared" si="1651"/>
        <v>-</v>
      </c>
      <c r="BH780" s="602" t="str">
        <f t="shared" si="1652"/>
        <v>-</v>
      </c>
      <c r="BI780" s="603" t="str">
        <f t="shared" si="1653"/>
        <v>-</v>
      </c>
      <c r="BJ780" s="604" t="str">
        <f t="shared" si="1654"/>
        <v>-</v>
      </c>
      <c r="BK780" s="602" t="str">
        <f t="shared" si="1655"/>
        <v>-</v>
      </c>
      <c r="BL780" s="603" t="str">
        <f t="shared" si="1656"/>
        <v>-</v>
      </c>
      <c r="BM780" s="604" t="str">
        <f t="shared" si="1657"/>
        <v>-</v>
      </c>
      <c r="BN780" s="564">
        <f t="shared" si="1658"/>
        <v>8</v>
      </c>
      <c r="BO780" s="314">
        <f t="shared" si="1659"/>
        <v>2011</v>
      </c>
      <c r="BP780" s="314">
        <f t="shared" si="1660"/>
        <v>1.9999999999999996</v>
      </c>
      <c r="BQ780" s="202"/>
    </row>
    <row r="781" spans="1:69" s="35" customFormat="1" ht="10.5" customHeight="1" x14ac:dyDescent="0.2">
      <c r="A781" s="87" t="str">
        <f t="shared" si="1646"/>
        <v>2011-12RX78</v>
      </c>
      <c r="B781" s="87" t="str">
        <f t="shared" si="1661"/>
        <v>Y62</v>
      </c>
      <c r="C781" s="203" t="s">
        <v>166</v>
      </c>
      <c r="D781" s="203" t="s">
        <v>544</v>
      </c>
      <c r="E781" s="42"/>
      <c r="F781" s="317" t="str">
        <f>VLOOKUP($G781,'Selection Sheet'!$C$15:$F$39,3,0)</f>
        <v>Y62</v>
      </c>
      <c r="G781" s="204" t="s">
        <v>84</v>
      </c>
      <c r="H781" s="203" t="s">
        <v>533</v>
      </c>
      <c r="I781" s="495">
        <v>256</v>
      </c>
      <c r="J781" s="495">
        <v>68</v>
      </c>
      <c r="K781" s="495">
        <v>37</v>
      </c>
      <c r="L781" s="495">
        <v>15</v>
      </c>
      <c r="M781" s="507"/>
      <c r="N781" s="507"/>
      <c r="O781" s="507"/>
      <c r="P781" s="507"/>
      <c r="Q781" s="495" t="s">
        <v>80</v>
      </c>
      <c r="R781" s="495" t="s">
        <v>80</v>
      </c>
      <c r="S781" s="495"/>
      <c r="T781" s="496" t="s">
        <v>80</v>
      </c>
      <c r="U781" s="497" t="s">
        <v>80</v>
      </c>
      <c r="V781" s="497" t="s">
        <v>80</v>
      </c>
      <c r="W781" s="497" t="s">
        <v>80</v>
      </c>
      <c r="X781" s="498" t="s">
        <v>80</v>
      </c>
      <c r="Y781" s="499" t="s">
        <v>80</v>
      </c>
      <c r="Z781" s="500" t="s">
        <v>80</v>
      </c>
      <c r="AA781" s="500" t="s">
        <v>80</v>
      </c>
      <c r="AB781" s="501" t="s">
        <v>80</v>
      </c>
      <c r="AC781" s="500" t="s">
        <v>80</v>
      </c>
      <c r="AD781" s="500" t="s">
        <v>80</v>
      </c>
      <c r="AE781" s="500" t="s">
        <v>80</v>
      </c>
      <c r="AF781" s="502" t="s">
        <v>80</v>
      </c>
      <c r="AG781" s="503" t="s">
        <v>80</v>
      </c>
      <c r="AH781" s="504" t="s">
        <v>80</v>
      </c>
      <c r="AI781" s="502" t="s">
        <v>80</v>
      </c>
      <c r="AJ781" s="505">
        <v>153</v>
      </c>
      <c r="AK781" s="505">
        <v>184</v>
      </c>
      <c r="AL781" s="507"/>
      <c r="AM781" s="507"/>
      <c r="AN781" s="505">
        <v>362</v>
      </c>
      <c r="AO781" s="505">
        <v>368</v>
      </c>
      <c r="AP781" s="569"/>
      <c r="AQ781" s="569"/>
      <c r="AR781" s="505">
        <v>23</v>
      </c>
      <c r="AS781" s="505">
        <v>180</v>
      </c>
      <c r="AT781" s="505">
        <v>5</v>
      </c>
      <c r="AU781" s="505">
        <v>22</v>
      </c>
      <c r="AV781" s="507">
        <v>2</v>
      </c>
      <c r="AW781" s="507">
        <v>7</v>
      </c>
      <c r="AX781" s="507">
        <v>111</v>
      </c>
      <c r="AY781" s="507">
        <v>116</v>
      </c>
      <c r="AZ781" s="507">
        <v>144</v>
      </c>
      <c r="BA781" s="507">
        <v>158</v>
      </c>
      <c r="BB781" s="357"/>
      <c r="BC781" s="592" t="str">
        <f t="shared" si="1647"/>
        <v>-</v>
      </c>
      <c r="BD781" s="593" t="str">
        <f t="shared" si="1648"/>
        <v>-</v>
      </c>
      <c r="BE781" s="594" t="str">
        <f t="shared" si="1649"/>
        <v>-</v>
      </c>
      <c r="BF781" s="291" t="str">
        <f t="shared" si="1650"/>
        <v>-</v>
      </c>
      <c r="BG781" s="566" t="str">
        <f t="shared" si="1651"/>
        <v>-</v>
      </c>
      <c r="BH781" s="595" t="str">
        <f t="shared" si="1652"/>
        <v>-</v>
      </c>
      <c r="BI781" s="289" t="str">
        <f t="shared" si="1653"/>
        <v>-</v>
      </c>
      <c r="BJ781" s="596" t="str">
        <f t="shared" si="1654"/>
        <v>-</v>
      </c>
      <c r="BK781" s="595" t="str">
        <f t="shared" si="1655"/>
        <v>-</v>
      </c>
      <c r="BL781" s="289" t="str">
        <f t="shared" si="1656"/>
        <v>-</v>
      </c>
      <c r="BM781" s="596" t="str">
        <f t="shared" si="1657"/>
        <v>-</v>
      </c>
      <c r="BN781" s="563">
        <f t="shared" si="1658"/>
        <v>8</v>
      </c>
      <c r="BO781" s="87">
        <f t="shared" si="1659"/>
        <v>2011</v>
      </c>
      <c r="BP781" s="87">
        <f t="shared" si="1660"/>
        <v>1.9999999999999996</v>
      </c>
      <c r="BQ781" s="202"/>
    </row>
    <row r="782" spans="1:69" s="35" customFormat="1" ht="10.5" customHeight="1" x14ac:dyDescent="0.2">
      <c r="A782" s="87" t="str">
        <f t="shared" si="1646"/>
        <v>2011-12RX88</v>
      </c>
      <c r="B782" s="87" t="str">
        <f t="shared" si="1661"/>
        <v>Y63</v>
      </c>
      <c r="C782" s="203" t="s">
        <v>166</v>
      </c>
      <c r="D782" s="203" t="s">
        <v>544</v>
      </c>
      <c r="E782" s="42"/>
      <c r="F782" s="317" t="str">
        <f>VLOOKUP($G782,'Selection Sheet'!$C$15:$F$39,3,0)</f>
        <v>Y63</v>
      </c>
      <c r="G782" s="204" t="s">
        <v>120</v>
      </c>
      <c r="H782" s="203" t="s">
        <v>534</v>
      </c>
      <c r="I782" s="495">
        <v>226</v>
      </c>
      <c r="J782" s="495">
        <v>52</v>
      </c>
      <c r="K782" s="495">
        <v>21</v>
      </c>
      <c r="L782" s="495">
        <v>10</v>
      </c>
      <c r="M782" s="507"/>
      <c r="N782" s="507"/>
      <c r="O782" s="507"/>
      <c r="P782" s="507"/>
      <c r="Q782" s="495" t="s">
        <v>80</v>
      </c>
      <c r="R782" s="495" t="s">
        <v>80</v>
      </c>
      <c r="S782" s="495"/>
      <c r="T782" s="496" t="s">
        <v>80</v>
      </c>
      <c r="U782" s="497" t="s">
        <v>80</v>
      </c>
      <c r="V782" s="497" t="s">
        <v>80</v>
      </c>
      <c r="W782" s="497" t="s">
        <v>80</v>
      </c>
      <c r="X782" s="498" t="s">
        <v>80</v>
      </c>
      <c r="Y782" s="499" t="s">
        <v>80</v>
      </c>
      <c r="Z782" s="500" t="s">
        <v>80</v>
      </c>
      <c r="AA782" s="500" t="s">
        <v>80</v>
      </c>
      <c r="AB782" s="501" t="s">
        <v>80</v>
      </c>
      <c r="AC782" s="500" t="s">
        <v>80</v>
      </c>
      <c r="AD782" s="500" t="s">
        <v>80</v>
      </c>
      <c r="AE782" s="500" t="s">
        <v>80</v>
      </c>
      <c r="AF782" s="502" t="s">
        <v>80</v>
      </c>
      <c r="AG782" s="503" t="s">
        <v>80</v>
      </c>
      <c r="AH782" s="504" t="s">
        <v>80</v>
      </c>
      <c r="AI782" s="502" t="s">
        <v>80</v>
      </c>
      <c r="AJ782" s="505">
        <v>108</v>
      </c>
      <c r="AK782" s="505">
        <v>154</v>
      </c>
      <c r="AL782" s="507"/>
      <c r="AM782" s="507"/>
      <c r="AN782" s="505">
        <v>726</v>
      </c>
      <c r="AO782" s="505">
        <v>761</v>
      </c>
      <c r="AP782" s="569"/>
      <c r="AQ782" s="569"/>
      <c r="AR782" s="505">
        <v>22</v>
      </c>
      <c r="AS782" s="505">
        <v>224</v>
      </c>
      <c r="AT782" s="505">
        <v>7</v>
      </c>
      <c r="AU782" s="505">
        <v>19</v>
      </c>
      <c r="AV782" s="507">
        <v>1</v>
      </c>
      <c r="AW782" s="507">
        <v>1</v>
      </c>
      <c r="AX782" s="507">
        <v>83</v>
      </c>
      <c r="AY782" s="507">
        <v>95</v>
      </c>
      <c r="AZ782" s="507">
        <v>270</v>
      </c>
      <c r="BA782" s="507">
        <v>350</v>
      </c>
      <c r="BB782" s="357"/>
      <c r="BC782" s="592" t="str">
        <f t="shared" si="1647"/>
        <v>-</v>
      </c>
      <c r="BD782" s="593" t="str">
        <f t="shared" si="1648"/>
        <v>-</v>
      </c>
      <c r="BE782" s="594" t="str">
        <f t="shared" si="1649"/>
        <v>-</v>
      </c>
      <c r="BF782" s="291" t="str">
        <f t="shared" si="1650"/>
        <v>-</v>
      </c>
      <c r="BG782" s="566" t="str">
        <f t="shared" si="1651"/>
        <v>-</v>
      </c>
      <c r="BH782" s="595" t="str">
        <f t="shared" si="1652"/>
        <v>-</v>
      </c>
      <c r="BI782" s="289" t="str">
        <f t="shared" si="1653"/>
        <v>-</v>
      </c>
      <c r="BJ782" s="596" t="str">
        <f t="shared" si="1654"/>
        <v>-</v>
      </c>
      <c r="BK782" s="595" t="str">
        <f t="shared" si="1655"/>
        <v>-</v>
      </c>
      <c r="BL782" s="289" t="str">
        <f t="shared" si="1656"/>
        <v>-</v>
      </c>
      <c r="BM782" s="596" t="str">
        <f t="shared" si="1657"/>
        <v>-</v>
      </c>
      <c r="BN782" s="563">
        <f t="shared" si="1658"/>
        <v>8</v>
      </c>
      <c r="BO782" s="87">
        <f t="shared" si="1659"/>
        <v>2011</v>
      </c>
      <c r="BP782" s="87">
        <f t="shared" si="1660"/>
        <v>1.9999999999999996</v>
      </c>
      <c r="BQ782" s="202"/>
    </row>
    <row r="783" spans="1:69" s="35" customFormat="1" ht="10.5" customHeight="1" x14ac:dyDescent="0.2">
      <c r="A783" s="87" t="str">
        <f t="shared" si="1646"/>
        <v>2011-12RX98</v>
      </c>
      <c r="B783" s="87" t="str">
        <f t="shared" si="1661"/>
        <v>Y60</v>
      </c>
      <c r="C783" s="203" t="s">
        <v>166</v>
      </c>
      <c r="D783" s="203" t="s">
        <v>544</v>
      </c>
      <c r="E783" s="42"/>
      <c r="F783" s="317" t="str">
        <f>VLOOKUP($G783,'Selection Sheet'!$C$15:$F$39,3,0)</f>
        <v>Y60</v>
      </c>
      <c r="G783" s="204" t="s">
        <v>103</v>
      </c>
      <c r="H783" s="203" t="s">
        <v>535</v>
      </c>
      <c r="I783" s="495">
        <v>72</v>
      </c>
      <c r="J783" s="495">
        <v>14</v>
      </c>
      <c r="K783" s="495">
        <v>5</v>
      </c>
      <c r="L783" s="495">
        <v>3</v>
      </c>
      <c r="M783" s="507"/>
      <c r="N783" s="507"/>
      <c r="O783" s="507"/>
      <c r="P783" s="507"/>
      <c r="Q783" s="495" t="s">
        <v>80</v>
      </c>
      <c r="R783" s="495" t="s">
        <v>80</v>
      </c>
      <c r="S783" s="495"/>
      <c r="T783" s="496" t="s">
        <v>80</v>
      </c>
      <c r="U783" s="497" t="s">
        <v>80</v>
      </c>
      <c r="V783" s="497" t="s">
        <v>80</v>
      </c>
      <c r="W783" s="497" t="s">
        <v>80</v>
      </c>
      <c r="X783" s="498" t="s">
        <v>80</v>
      </c>
      <c r="Y783" s="499" t="s">
        <v>80</v>
      </c>
      <c r="Z783" s="500" t="s">
        <v>80</v>
      </c>
      <c r="AA783" s="500" t="s">
        <v>80</v>
      </c>
      <c r="AB783" s="501" t="s">
        <v>80</v>
      </c>
      <c r="AC783" s="500" t="s">
        <v>80</v>
      </c>
      <c r="AD783" s="500" t="s">
        <v>80</v>
      </c>
      <c r="AE783" s="500" t="s">
        <v>80</v>
      </c>
      <c r="AF783" s="502" t="s">
        <v>80</v>
      </c>
      <c r="AG783" s="503" t="s">
        <v>80</v>
      </c>
      <c r="AH783" s="504" t="s">
        <v>80</v>
      </c>
      <c r="AI783" s="502" t="s">
        <v>80</v>
      </c>
      <c r="AJ783" s="505">
        <v>72</v>
      </c>
      <c r="AK783" s="505">
        <v>107</v>
      </c>
      <c r="AL783" s="507"/>
      <c r="AM783" s="507"/>
      <c r="AN783" s="505">
        <v>430</v>
      </c>
      <c r="AO783" s="505">
        <v>456</v>
      </c>
      <c r="AP783" s="569"/>
      <c r="AQ783" s="569"/>
      <c r="AR783" s="505">
        <v>2</v>
      </c>
      <c r="AS783" s="505">
        <v>67</v>
      </c>
      <c r="AT783" s="505">
        <v>1</v>
      </c>
      <c r="AU783" s="505">
        <v>3</v>
      </c>
      <c r="AV783" s="507">
        <v>8</v>
      </c>
      <c r="AW783" s="507">
        <v>12</v>
      </c>
      <c r="AX783" s="507">
        <v>68</v>
      </c>
      <c r="AY783" s="507">
        <v>70</v>
      </c>
      <c r="AZ783" s="507">
        <v>50</v>
      </c>
      <c r="BA783" s="507">
        <v>79</v>
      </c>
      <c r="BB783" s="357"/>
      <c r="BC783" s="592" t="str">
        <f t="shared" si="1647"/>
        <v>-</v>
      </c>
      <c r="BD783" s="593" t="str">
        <f t="shared" si="1648"/>
        <v>-</v>
      </c>
      <c r="BE783" s="594" t="str">
        <f t="shared" si="1649"/>
        <v>-</v>
      </c>
      <c r="BF783" s="291" t="str">
        <f t="shared" si="1650"/>
        <v>-</v>
      </c>
      <c r="BG783" s="566" t="str">
        <f t="shared" si="1651"/>
        <v>-</v>
      </c>
      <c r="BH783" s="595" t="str">
        <f t="shared" si="1652"/>
        <v>-</v>
      </c>
      <c r="BI783" s="289" t="str">
        <f t="shared" si="1653"/>
        <v>-</v>
      </c>
      <c r="BJ783" s="596" t="str">
        <f t="shared" si="1654"/>
        <v>-</v>
      </c>
      <c r="BK783" s="595" t="str">
        <f t="shared" si="1655"/>
        <v>-</v>
      </c>
      <c r="BL783" s="289" t="str">
        <f t="shared" si="1656"/>
        <v>-</v>
      </c>
      <c r="BM783" s="596" t="str">
        <f t="shared" si="1657"/>
        <v>-</v>
      </c>
      <c r="BN783" s="563">
        <f t="shared" si="1658"/>
        <v>8</v>
      </c>
      <c r="BO783" s="87">
        <f t="shared" si="1659"/>
        <v>2011</v>
      </c>
      <c r="BP783" s="87">
        <f t="shared" si="1660"/>
        <v>1.9999999999999996</v>
      </c>
      <c r="BQ783" s="202"/>
    </row>
    <row r="784" spans="1:69" s="35" customFormat="1" ht="10.5" customHeight="1" x14ac:dyDescent="0.2">
      <c r="A784" s="314" t="str">
        <f t="shared" si="1646"/>
        <v>2011-12RYA8</v>
      </c>
      <c r="B784" s="314" t="str">
        <f t="shared" si="1661"/>
        <v>Y60</v>
      </c>
      <c r="C784" s="205" t="s">
        <v>166</v>
      </c>
      <c r="D784" s="205" t="s">
        <v>544</v>
      </c>
      <c r="E784" s="206"/>
      <c r="F784" s="318" t="str">
        <f>VLOOKUP($G784,'Selection Sheet'!$C$15:$F$39,3,0)</f>
        <v>Y60</v>
      </c>
      <c r="G784" s="207" t="s">
        <v>118</v>
      </c>
      <c r="H784" s="205" t="s">
        <v>536</v>
      </c>
      <c r="I784" s="508">
        <v>210</v>
      </c>
      <c r="J784" s="508">
        <v>47</v>
      </c>
      <c r="K784" s="508">
        <v>20</v>
      </c>
      <c r="L784" s="508">
        <v>7</v>
      </c>
      <c r="M784" s="520"/>
      <c r="N784" s="520"/>
      <c r="O784" s="520"/>
      <c r="P784" s="520"/>
      <c r="Q784" s="508" t="s">
        <v>80</v>
      </c>
      <c r="R784" s="508" t="s">
        <v>80</v>
      </c>
      <c r="S784" s="508"/>
      <c r="T784" s="509" t="s">
        <v>80</v>
      </c>
      <c r="U784" s="510" t="s">
        <v>80</v>
      </c>
      <c r="V784" s="510" t="s">
        <v>80</v>
      </c>
      <c r="W784" s="510" t="s">
        <v>80</v>
      </c>
      <c r="X784" s="511" t="s">
        <v>80</v>
      </c>
      <c r="Y784" s="512" t="s">
        <v>80</v>
      </c>
      <c r="Z784" s="513" t="s">
        <v>80</v>
      </c>
      <c r="AA784" s="513" t="s">
        <v>80</v>
      </c>
      <c r="AB784" s="514" t="s">
        <v>80</v>
      </c>
      <c r="AC784" s="513" t="s">
        <v>80</v>
      </c>
      <c r="AD784" s="513" t="s">
        <v>80</v>
      </c>
      <c r="AE784" s="513" t="s">
        <v>80</v>
      </c>
      <c r="AF784" s="515" t="s">
        <v>80</v>
      </c>
      <c r="AG784" s="516" t="s">
        <v>80</v>
      </c>
      <c r="AH784" s="517" t="s">
        <v>80</v>
      </c>
      <c r="AI784" s="515" t="s">
        <v>80</v>
      </c>
      <c r="AJ784" s="518">
        <v>68</v>
      </c>
      <c r="AK784" s="518">
        <v>83</v>
      </c>
      <c r="AL784" s="520"/>
      <c r="AM784" s="520"/>
      <c r="AN784" s="518">
        <v>757</v>
      </c>
      <c r="AO784" s="518">
        <v>801</v>
      </c>
      <c r="AP784" s="570"/>
      <c r="AQ784" s="570"/>
      <c r="AR784" s="518">
        <v>12</v>
      </c>
      <c r="AS784" s="518">
        <v>210</v>
      </c>
      <c r="AT784" s="518">
        <v>2</v>
      </c>
      <c r="AU784" s="518">
        <v>20</v>
      </c>
      <c r="AV784" s="520">
        <v>1</v>
      </c>
      <c r="AW784" s="520">
        <v>3</v>
      </c>
      <c r="AX784" s="520">
        <v>74</v>
      </c>
      <c r="AY784" s="520">
        <v>84</v>
      </c>
      <c r="AZ784" s="520">
        <v>137</v>
      </c>
      <c r="BA784" s="520">
        <v>228</v>
      </c>
      <c r="BB784" s="358"/>
      <c r="BC784" s="597" t="str">
        <f t="shared" si="1647"/>
        <v>-</v>
      </c>
      <c r="BD784" s="598" t="str">
        <f t="shared" si="1648"/>
        <v>-</v>
      </c>
      <c r="BE784" s="599" t="str">
        <f t="shared" si="1649"/>
        <v>-</v>
      </c>
      <c r="BF784" s="600" t="str">
        <f t="shared" si="1650"/>
        <v>-</v>
      </c>
      <c r="BG784" s="601" t="str">
        <f t="shared" si="1651"/>
        <v>-</v>
      </c>
      <c r="BH784" s="602" t="str">
        <f t="shared" si="1652"/>
        <v>-</v>
      </c>
      <c r="BI784" s="603" t="str">
        <f t="shared" si="1653"/>
        <v>-</v>
      </c>
      <c r="BJ784" s="604" t="str">
        <f t="shared" si="1654"/>
        <v>-</v>
      </c>
      <c r="BK784" s="602" t="str">
        <f t="shared" si="1655"/>
        <v>-</v>
      </c>
      <c r="BL784" s="603" t="str">
        <f t="shared" si="1656"/>
        <v>-</v>
      </c>
      <c r="BM784" s="604" t="str">
        <f t="shared" si="1657"/>
        <v>-</v>
      </c>
      <c r="BN784" s="564">
        <f t="shared" si="1658"/>
        <v>8</v>
      </c>
      <c r="BO784" s="314">
        <f t="shared" si="1659"/>
        <v>2011</v>
      </c>
      <c r="BP784" s="314">
        <f t="shared" si="1660"/>
        <v>1.9999999999999996</v>
      </c>
      <c r="BQ784" s="202"/>
    </row>
    <row r="785" spans="1:69" s="35" customFormat="1" ht="10.5" customHeight="1" x14ac:dyDescent="0.2">
      <c r="A785" s="87" t="str">
        <f t="shared" si="1646"/>
        <v>2011-12RYC8</v>
      </c>
      <c r="B785" s="87" t="str">
        <f t="shared" si="1661"/>
        <v>Y61</v>
      </c>
      <c r="C785" s="203" t="s">
        <v>166</v>
      </c>
      <c r="D785" s="203" t="s">
        <v>544</v>
      </c>
      <c r="E785" s="42"/>
      <c r="F785" s="317" t="str">
        <f>VLOOKUP($G785,'Selection Sheet'!$C$15:$F$39,3,0)</f>
        <v>Y61</v>
      </c>
      <c r="G785" s="204" t="s">
        <v>87</v>
      </c>
      <c r="H785" s="203" t="s">
        <v>537</v>
      </c>
      <c r="I785" s="495">
        <v>215</v>
      </c>
      <c r="J785" s="495">
        <v>52</v>
      </c>
      <c r="K785" s="495">
        <v>32</v>
      </c>
      <c r="L785" s="495">
        <v>17</v>
      </c>
      <c r="M785" s="507"/>
      <c r="N785" s="507"/>
      <c r="O785" s="507"/>
      <c r="P785" s="507"/>
      <c r="Q785" s="495" t="s">
        <v>80</v>
      </c>
      <c r="R785" s="495" t="s">
        <v>80</v>
      </c>
      <c r="S785" s="495"/>
      <c r="T785" s="496" t="s">
        <v>80</v>
      </c>
      <c r="U785" s="497" t="s">
        <v>80</v>
      </c>
      <c r="V785" s="497" t="s">
        <v>80</v>
      </c>
      <c r="W785" s="497" t="s">
        <v>80</v>
      </c>
      <c r="X785" s="498" t="s">
        <v>80</v>
      </c>
      <c r="Y785" s="499" t="s">
        <v>80</v>
      </c>
      <c r="Z785" s="500" t="s">
        <v>80</v>
      </c>
      <c r="AA785" s="500" t="s">
        <v>80</v>
      </c>
      <c r="AB785" s="501" t="s">
        <v>80</v>
      </c>
      <c r="AC785" s="500" t="s">
        <v>80</v>
      </c>
      <c r="AD785" s="500" t="s">
        <v>80</v>
      </c>
      <c r="AE785" s="500" t="s">
        <v>80</v>
      </c>
      <c r="AF785" s="502" t="s">
        <v>80</v>
      </c>
      <c r="AG785" s="503" t="s">
        <v>80</v>
      </c>
      <c r="AH785" s="504" t="s">
        <v>80</v>
      </c>
      <c r="AI785" s="502" t="s">
        <v>80</v>
      </c>
      <c r="AJ785" s="505">
        <v>120</v>
      </c>
      <c r="AK785" s="505">
        <v>153</v>
      </c>
      <c r="AL785" s="507"/>
      <c r="AM785" s="507"/>
      <c r="AN785" s="505">
        <v>351</v>
      </c>
      <c r="AO785" s="505">
        <v>370</v>
      </c>
      <c r="AP785" s="569"/>
      <c r="AQ785" s="569"/>
      <c r="AR785" s="505">
        <v>8</v>
      </c>
      <c r="AS785" s="505">
        <v>194</v>
      </c>
      <c r="AT785" s="505">
        <v>6</v>
      </c>
      <c r="AU785" s="505">
        <v>25</v>
      </c>
      <c r="AV785" s="507">
        <v>0</v>
      </c>
      <c r="AW785" s="507">
        <v>0</v>
      </c>
      <c r="AX785" s="507">
        <v>35</v>
      </c>
      <c r="AY785" s="507">
        <v>39</v>
      </c>
      <c r="AZ785" s="507">
        <v>117</v>
      </c>
      <c r="BA785" s="507">
        <v>186</v>
      </c>
      <c r="BB785" s="357"/>
      <c r="BC785" s="592" t="str">
        <f t="shared" si="1647"/>
        <v>-</v>
      </c>
      <c r="BD785" s="593" t="str">
        <f t="shared" si="1648"/>
        <v>-</v>
      </c>
      <c r="BE785" s="594" t="str">
        <f t="shared" si="1649"/>
        <v>-</v>
      </c>
      <c r="BF785" s="291" t="str">
        <f t="shared" si="1650"/>
        <v>-</v>
      </c>
      <c r="BG785" s="566" t="str">
        <f t="shared" si="1651"/>
        <v>-</v>
      </c>
      <c r="BH785" s="595" t="str">
        <f t="shared" si="1652"/>
        <v>-</v>
      </c>
      <c r="BI785" s="289" t="str">
        <f t="shared" si="1653"/>
        <v>-</v>
      </c>
      <c r="BJ785" s="596" t="str">
        <f t="shared" si="1654"/>
        <v>-</v>
      </c>
      <c r="BK785" s="595" t="str">
        <f t="shared" si="1655"/>
        <v>-</v>
      </c>
      <c r="BL785" s="289" t="str">
        <f t="shared" si="1656"/>
        <v>-</v>
      </c>
      <c r="BM785" s="596" t="str">
        <f t="shared" si="1657"/>
        <v>-</v>
      </c>
      <c r="BN785" s="563">
        <f t="shared" si="1658"/>
        <v>8</v>
      </c>
      <c r="BO785" s="87">
        <f t="shared" si="1659"/>
        <v>2011</v>
      </c>
      <c r="BP785" s="87">
        <f t="shared" si="1660"/>
        <v>1.9999999999999996</v>
      </c>
      <c r="BQ785" s="202"/>
    </row>
    <row r="786" spans="1:69" s="35" customFormat="1" ht="10.5" customHeight="1" x14ac:dyDescent="0.2">
      <c r="A786" s="87" t="str">
        <f t="shared" si="1646"/>
        <v>2011-12RYD8</v>
      </c>
      <c r="B786" s="87" t="str">
        <f t="shared" si="1661"/>
        <v>Y59</v>
      </c>
      <c r="C786" s="203" t="s">
        <v>166</v>
      </c>
      <c r="D786" s="203" t="s">
        <v>544</v>
      </c>
      <c r="E786" s="42"/>
      <c r="F786" s="317" t="str">
        <f>VLOOKUP($G786,'Selection Sheet'!$C$15:$F$39,3,0)</f>
        <v>Y59</v>
      </c>
      <c r="G786" s="204" t="s">
        <v>116</v>
      </c>
      <c r="H786" s="203" t="s">
        <v>538</v>
      </c>
      <c r="I786" s="495">
        <v>136</v>
      </c>
      <c r="J786" s="495">
        <v>29</v>
      </c>
      <c r="K786" s="495">
        <v>14</v>
      </c>
      <c r="L786" s="495">
        <v>7</v>
      </c>
      <c r="M786" s="507"/>
      <c r="N786" s="507"/>
      <c r="O786" s="507"/>
      <c r="P786" s="507"/>
      <c r="Q786" s="495" t="s">
        <v>80</v>
      </c>
      <c r="R786" s="495" t="s">
        <v>80</v>
      </c>
      <c r="S786" s="495"/>
      <c r="T786" s="496" t="s">
        <v>80</v>
      </c>
      <c r="U786" s="497" t="s">
        <v>80</v>
      </c>
      <c r="V786" s="497" t="s">
        <v>80</v>
      </c>
      <c r="W786" s="497" t="s">
        <v>80</v>
      </c>
      <c r="X786" s="498" t="s">
        <v>80</v>
      </c>
      <c r="Y786" s="499" t="s">
        <v>80</v>
      </c>
      <c r="Z786" s="500" t="s">
        <v>80</v>
      </c>
      <c r="AA786" s="500" t="s">
        <v>80</v>
      </c>
      <c r="AB786" s="501" t="s">
        <v>80</v>
      </c>
      <c r="AC786" s="500" t="s">
        <v>80</v>
      </c>
      <c r="AD786" s="500" t="s">
        <v>80</v>
      </c>
      <c r="AE786" s="500" t="s">
        <v>80</v>
      </c>
      <c r="AF786" s="502" t="s">
        <v>80</v>
      </c>
      <c r="AG786" s="503" t="s">
        <v>80</v>
      </c>
      <c r="AH786" s="504" t="s">
        <v>80</v>
      </c>
      <c r="AI786" s="502" t="s">
        <v>80</v>
      </c>
      <c r="AJ786" s="505">
        <v>48</v>
      </c>
      <c r="AK786" s="505">
        <v>55</v>
      </c>
      <c r="AL786" s="507"/>
      <c r="AM786" s="507"/>
      <c r="AN786" s="505">
        <v>173</v>
      </c>
      <c r="AO786" s="505">
        <v>186</v>
      </c>
      <c r="AP786" s="569"/>
      <c r="AQ786" s="569"/>
      <c r="AR786" s="505">
        <v>5</v>
      </c>
      <c r="AS786" s="505">
        <v>127</v>
      </c>
      <c r="AT786" s="505">
        <v>2</v>
      </c>
      <c r="AU786" s="505">
        <v>8</v>
      </c>
      <c r="AV786" s="507">
        <v>0</v>
      </c>
      <c r="AW786" s="507">
        <v>0</v>
      </c>
      <c r="AX786" s="507">
        <v>45</v>
      </c>
      <c r="AY786" s="507">
        <v>45</v>
      </c>
      <c r="AZ786" s="507">
        <v>104</v>
      </c>
      <c r="BA786" s="507">
        <v>152</v>
      </c>
      <c r="BB786" s="357"/>
      <c r="BC786" s="592" t="str">
        <f t="shared" si="1647"/>
        <v>-</v>
      </c>
      <c r="BD786" s="593" t="str">
        <f t="shared" si="1648"/>
        <v>-</v>
      </c>
      <c r="BE786" s="594" t="str">
        <f t="shared" si="1649"/>
        <v>-</v>
      </c>
      <c r="BF786" s="291" t="str">
        <f t="shared" si="1650"/>
        <v>-</v>
      </c>
      <c r="BG786" s="566" t="str">
        <f t="shared" si="1651"/>
        <v>-</v>
      </c>
      <c r="BH786" s="595" t="str">
        <f t="shared" si="1652"/>
        <v>-</v>
      </c>
      <c r="BI786" s="289" t="str">
        <f t="shared" si="1653"/>
        <v>-</v>
      </c>
      <c r="BJ786" s="596" t="str">
        <f t="shared" si="1654"/>
        <v>-</v>
      </c>
      <c r="BK786" s="595" t="str">
        <f t="shared" si="1655"/>
        <v>-</v>
      </c>
      <c r="BL786" s="289" t="str">
        <f t="shared" si="1656"/>
        <v>-</v>
      </c>
      <c r="BM786" s="596" t="str">
        <f t="shared" si="1657"/>
        <v>-</v>
      </c>
      <c r="BN786" s="563">
        <f t="shared" si="1658"/>
        <v>8</v>
      </c>
      <c r="BO786" s="87">
        <f t="shared" si="1659"/>
        <v>2011</v>
      </c>
      <c r="BP786" s="87">
        <f t="shared" si="1660"/>
        <v>1.9999999999999996</v>
      </c>
      <c r="BQ786" s="202"/>
    </row>
    <row r="787" spans="1:69" s="35" customFormat="1" ht="10.5" customHeight="1" x14ac:dyDescent="0.2">
      <c r="A787" s="87" t="str">
        <f t="shared" si="1646"/>
        <v>2011-12RYE8</v>
      </c>
      <c r="B787" s="87" t="str">
        <f t="shared" si="1661"/>
        <v>Y59</v>
      </c>
      <c r="C787" s="203" t="s">
        <v>166</v>
      </c>
      <c r="D787" s="203" t="s">
        <v>544</v>
      </c>
      <c r="E787" s="42"/>
      <c r="F787" s="317" t="str">
        <f>VLOOKUP($G787,'Selection Sheet'!$C$15:$F$39,3,0)</f>
        <v>Y59</v>
      </c>
      <c r="G787" s="204" t="s">
        <v>114</v>
      </c>
      <c r="H787" s="203" t="s">
        <v>539</v>
      </c>
      <c r="I787" s="495">
        <v>107</v>
      </c>
      <c r="J787" s="495">
        <v>11</v>
      </c>
      <c r="K787" s="495">
        <v>7</v>
      </c>
      <c r="L787" s="495">
        <v>1</v>
      </c>
      <c r="M787" s="507"/>
      <c r="N787" s="507"/>
      <c r="O787" s="507"/>
      <c r="P787" s="507"/>
      <c r="Q787" s="495" t="s">
        <v>80</v>
      </c>
      <c r="R787" s="495" t="s">
        <v>80</v>
      </c>
      <c r="S787" s="495"/>
      <c r="T787" s="496" t="s">
        <v>80</v>
      </c>
      <c r="U787" s="497" t="s">
        <v>80</v>
      </c>
      <c r="V787" s="497" t="s">
        <v>80</v>
      </c>
      <c r="W787" s="497" t="s">
        <v>80</v>
      </c>
      <c r="X787" s="498" t="s">
        <v>80</v>
      </c>
      <c r="Y787" s="499" t="s">
        <v>80</v>
      </c>
      <c r="Z787" s="500" t="s">
        <v>80</v>
      </c>
      <c r="AA787" s="500" t="s">
        <v>80</v>
      </c>
      <c r="AB787" s="501" t="s">
        <v>80</v>
      </c>
      <c r="AC787" s="500" t="s">
        <v>80</v>
      </c>
      <c r="AD787" s="500" t="s">
        <v>80</v>
      </c>
      <c r="AE787" s="500" t="s">
        <v>80</v>
      </c>
      <c r="AF787" s="502" t="s">
        <v>80</v>
      </c>
      <c r="AG787" s="503" t="s">
        <v>80</v>
      </c>
      <c r="AH787" s="504" t="s">
        <v>80</v>
      </c>
      <c r="AI787" s="502" t="s">
        <v>80</v>
      </c>
      <c r="AJ787" s="505">
        <v>38</v>
      </c>
      <c r="AK787" s="505">
        <v>50</v>
      </c>
      <c r="AL787" s="507"/>
      <c r="AM787" s="507"/>
      <c r="AN787" s="505">
        <v>47</v>
      </c>
      <c r="AO787" s="505">
        <v>50</v>
      </c>
      <c r="AP787" s="569"/>
      <c r="AQ787" s="569"/>
      <c r="AR787" s="505">
        <v>4</v>
      </c>
      <c r="AS787" s="505">
        <v>107</v>
      </c>
      <c r="AT787" s="505">
        <v>1</v>
      </c>
      <c r="AU787" s="505">
        <v>7</v>
      </c>
      <c r="AV787" s="507">
        <v>0</v>
      </c>
      <c r="AW787" s="507">
        <v>0</v>
      </c>
      <c r="AX787" s="507">
        <v>63</v>
      </c>
      <c r="AY787" s="507">
        <v>67</v>
      </c>
      <c r="AZ787" s="507">
        <v>81</v>
      </c>
      <c r="BA787" s="507">
        <v>143</v>
      </c>
      <c r="BB787" s="357"/>
      <c r="BC787" s="592" t="str">
        <f t="shared" si="1647"/>
        <v>-</v>
      </c>
      <c r="BD787" s="593" t="str">
        <f t="shared" si="1648"/>
        <v>-</v>
      </c>
      <c r="BE787" s="594" t="str">
        <f t="shared" si="1649"/>
        <v>-</v>
      </c>
      <c r="BF787" s="291" t="str">
        <f t="shared" si="1650"/>
        <v>-</v>
      </c>
      <c r="BG787" s="566" t="str">
        <f t="shared" si="1651"/>
        <v>-</v>
      </c>
      <c r="BH787" s="595" t="str">
        <f t="shared" si="1652"/>
        <v>-</v>
      </c>
      <c r="BI787" s="289" t="str">
        <f t="shared" si="1653"/>
        <v>-</v>
      </c>
      <c r="BJ787" s="596" t="str">
        <f t="shared" si="1654"/>
        <v>-</v>
      </c>
      <c r="BK787" s="595" t="str">
        <f t="shared" si="1655"/>
        <v>-</v>
      </c>
      <c r="BL787" s="289" t="str">
        <f t="shared" si="1656"/>
        <v>-</v>
      </c>
      <c r="BM787" s="596" t="str">
        <f t="shared" si="1657"/>
        <v>-</v>
      </c>
      <c r="BN787" s="563">
        <f t="shared" si="1658"/>
        <v>8</v>
      </c>
      <c r="BO787" s="87">
        <f t="shared" si="1659"/>
        <v>2011</v>
      </c>
      <c r="BP787" s="87">
        <f t="shared" si="1660"/>
        <v>1.9999999999999996</v>
      </c>
      <c r="BQ787" s="202"/>
    </row>
    <row r="788" spans="1:69" s="35" customFormat="1" ht="10.5" customHeight="1" x14ac:dyDescent="0.2">
      <c r="A788" s="312" t="str">
        <f t="shared" si="1646"/>
        <v>2011-12RYF8</v>
      </c>
      <c r="B788" s="312" t="str">
        <f t="shared" si="1661"/>
        <v>Y58</v>
      </c>
      <c r="C788" s="208" t="s">
        <v>166</v>
      </c>
      <c r="D788" s="208" t="s">
        <v>544</v>
      </c>
      <c r="E788" s="53"/>
      <c r="F788" s="319" t="str">
        <f>VLOOKUP($G788,'Selection Sheet'!$C$15:$F$39,3,0)</f>
        <v>Y58</v>
      </c>
      <c r="G788" s="209" t="s">
        <v>99</v>
      </c>
      <c r="H788" s="208" t="s">
        <v>540</v>
      </c>
      <c r="I788" s="521">
        <v>136</v>
      </c>
      <c r="J788" s="521">
        <v>36</v>
      </c>
      <c r="K788" s="521">
        <v>21</v>
      </c>
      <c r="L788" s="521">
        <v>9</v>
      </c>
      <c r="M788" s="533"/>
      <c r="N788" s="533"/>
      <c r="O788" s="533"/>
      <c r="P788" s="533"/>
      <c r="Q788" s="521" t="s">
        <v>80</v>
      </c>
      <c r="R788" s="521" t="s">
        <v>80</v>
      </c>
      <c r="S788" s="521"/>
      <c r="T788" s="522" t="s">
        <v>80</v>
      </c>
      <c r="U788" s="523" t="s">
        <v>80</v>
      </c>
      <c r="V788" s="523" t="s">
        <v>80</v>
      </c>
      <c r="W788" s="523" t="s">
        <v>80</v>
      </c>
      <c r="X788" s="524" t="s">
        <v>80</v>
      </c>
      <c r="Y788" s="525" t="s">
        <v>80</v>
      </c>
      <c r="Z788" s="526" t="s">
        <v>80</v>
      </c>
      <c r="AA788" s="526" t="s">
        <v>80</v>
      </c>
      <c r="AB788" s="527" t="s">
        <v>80</v>
      </c>
      <c r="AC788" s="526" t="s">
        <v>80</v>
      </c>
      <c r="AD788" s="526" t="s">
        <v>80</v>
      </c>
      <c r="AE788" s="526" t="s">
        <v>80</v>
      </c>
      <c r="AF788" s="528" t="s">
        <v>80</v>
      </c>
      <c r="AG788" s="529" t="s">
        <v>80</v>
      </c>
      <c r="AH788" s="530" t="s">
        <v>80</v>
      </c>
      <c r="AI788" s="528" t="s">
        <v>80</v>
      </c>
      <c r="AJ788" s="531">
        <v>166</v>
      </c>
      <c r="AK788" s="531">
        <v>199</v>
      </c>
      <c r="AL788" s="533"/>
      <c r="AM788" s="533"/>
      <c r="AN788" s="531">
        <v>577</v>
      </c>
      <c r="AO788" s="531">
        <v>615</v>
      </c>
      <c r="AP788" s="571"/>
      <c r="AQ788" s="571"/>
      <c r="AR788" s="531">
        <v>14</v>
      </c>
      <c r="AS788" s="531">
        <v>136</v>
      </c>
      <c r="AT788" s="531">
        <v>4</v>
      </c>
      <c r="AU788" s="531">
        <v>20</v>
      </c>
      <c r="AV788" s="533">
        <v>3</v>
      </c>
      <c r="AW788" s="533">
        <v>10</v>
      </c>
      <c r="AX788" s="533">
        <v>15</v>
      </c>
      <c r="AY788" s="533">
        <v>23</v>
      </c>
      <c r="AZ788" s="533">
        <v>140</v>
      </c>
      <c r="BA788" s="533">
        <v>226</v>
      </c>
      <c r="BB788" s="359"/>
      <c r="BC788" s="605" t="str">
        <f t="shared" si="1647"/>
        <v>-</v>
      </c>
      <c r="BD788" s="606" t="str">
        <f t="shared" si="1648"/>
        <v>-</v>
      </c>
      <c r="BE788" s="607" t="str">
        <f t="shared" si="1649"/>
        <v>-</v>
      </c>
      <c r="BF788" s="302" t="str">
        <f t="shared" si="1650"/>
        <v>-</v>
      </c>
      <c r="BG788" s="608" t="str">
        <f t="shared" si="1651"/>
        <v>-</v>
      </c>
      <c r="BH788" s="609" t="str">
        <f t="shared" si="1652"/>
        <v>-</v>
      </c>
      <c r="BI788" s="311" t="str">
        <f t="shared" si="1653"/>
        <v>-</v>
      </c>
      <c r="BJ788" s="610" t="str">
        <f t="shared" si="1654"/>
        <v>-</v>
      </c>
      <c r="BK788" s="609" t="str">
        <f t="shared" si="1655"/>
        <v>-</v>
      </c>
      <c r="BL788" s="311" t="str">
        <f t="shared" si="1656"/>
        <v>-</v>
      </c>
      <c r="BM788" s="610" t="str">
        <f t="shared" si="1657"/>
        <v>-</v>
      </c>
      <c r="BN788" s="565">
        <f t="shared" si="1658"/>
        <v>8</v>
      </c>
      <c r="BO788" s="312">
        <f t="shared" si="1659"/>
        <v>2011</v>
      </c>
      <c r="BP788" s="312">
        <f t="shared" si="1660"/>
        <v>1.9999999999999996</v>
      </c>
      <c r="BQ788" s="202"/>
    </row>
    <row r="789" spans="1:69" s="35" customFormat="1" ht="10.5" customHeight="1" x14ac:dyDescent="0.2">
      <c r="A789" s="313" t="str">
        <f t="shared" si="1646"/>
        <v>2011-12R1F9</v>
      </c>
      <c r="B789" s="313" t="str">
        <f t="shared" si="1661"/>
        <v>Y59</v>
      </c>
      <c r="C789" s="200" t="s">
        <v>166</v>
      </c>
      <c r="D789" s="200" t="s">
        <v>545</v>
      </c>
      <c r="E789" s="42"/>
      <c r="F789" s="315" t="str">
        <f>VLOOKUP($G789,'Selection Sheet'!$C$15:$F$39,3,0)</f>
        <v>Y59</v>
      </c>
      <c r="G789" s="201" t="s">
        <v>108</v>
      </c>
      <c r="H789" s="200" t="s">
        <v>529</v>
      </c>
      <c r="I789" s="483">
        <v>8</v>
      </c>
      <c r="J789" s="483">
        <v>2</v>
      </c>
      <c r="K789" s="483">
        <v>1</v>
      </c>
      <c r="L789" s="483">
        <v>0</v>
      </c>
      <c r="M789" s="494"/>
      <c r="N789" s="494"/>
      <c r="O789" s="494"/>
      <c r="P789" s="494"/>
      <c r="Q789" s="483" t="s">
        <v>80</v>
      </c>
      <c r="R789" s="483" t="s">
        <v>80</v>
      </c>
      <c r="S789" s="483"/>
      <c r="T789" s="484" t="s">
        <v>80</v>
      </c>
      <c r="U789" s="485" t="s">
        <v>80</v>
      </c>
      <c r="V789" s="485" t="s">
        <v>80</v>
      </c>
      <c r="W789" s="485" t="s">
        <v>80</v>
      </c>
      <c r="X789" s="486" t="s">
        <v>80</v>
      </c>
      <c r="Y789" s="487" t="s">
        <v>80</v>
      </c>
      <c r="Z789" s="488" t="s">
        <v>80</v>
      </c>
      <c r="AA789" s="488" t="s">
        <v>80</v>
      </c>
      <c r="AB789" s="489" t="s">
        <v>80</v>
      </c>
      <c r="AC789" s="488" t="s">
        <v>80</v>
      </c>
      <c r="AD789" s="488" t="s">
        <v>80</v>
      </c>
      <c r="AE789" s="488" t="s">
        <v>80</v>
      </c>
      <c r="AF789" s="490" t="s">
        <v>80</v>
      </c>
      <c r="AG789" s="491" t="s">
        <v>80</v>
      </c>
      <c r="AH789" s="492" t="s">
        <v>80</v>
      </c>
      <c r="AI789" s="490" t="s">
        <v>80</v>
      </c>
      <c r="AJ789" s="493">
        <v>3</v>
      </c>
      <c r="AK789" s="493">
        <v>3</v>
      </c>
      <c r="AL789" s="494"/>
      <c r="AM789" s="494"/>
      <c r="AN789" s="493">
        <v>37</v>
      </c>
      <c r="AO789" s="493">
        <v>44</v>
      </c>
      <c r="AP789" s="572"/>
      <c r="AQ789" s="572"/>
      <c r="AR789" s="493">
        <v>0</v>
      </c>
      <c r="AS789" s="493">
        <v>8</v>
      </c>
      <c r="AT789" s="493">
        <v>0</v>
      </c>
      <c r="AU789" s="493">
        <v>1</v>
      </c>
      <c r="AV789" s="494">
        <v>0</v>
      </c>
      <c r="AW789" s="494">
        <v>0</v>
      </c>
      <c r="AX789" s="494">
        <v>1</v>
      </c>
      <c r="AY789" s="494">
        <v>1</v>
      </c>
      <c r="AZ789" s="494">
        <v>15</v>
      </c>
      <c r="BA789" s="494">
        <v>32</v>
      </c>
      <c r="BB789" s="357"/>
      <c r="BC789" s="586" t="str">
        <f t="shared" si="1647"/>
        <v>-</v>
      </c>
      <c r="BD789" s="587" t="str">
        <f t="shared" si="1648"/>
        <v>-</v>
      </c>
      <c r="BE789" s="588" t="str">
        <f t="shared" si="1649"/>
        <v>-</v>
      </c>
      <c r="BF789" s="310" t="str">
        <f t="shared" si="1650"/>
        <v>-</v>
      </c>
      <c r="BG789" s="589" t="str">
        <f t="shared" si="1651"/>
        <v>-</v>
      </c>
      <c r="BH789" s="590" t="str">
        <f t="shared" si="1652"/>
        <v>-</v>
      </c>
      <c r="BI789" s="308" t="str">
        <f t="shared" si="1653"/>
        <v>-</v>
      </c>
      <c r="BJ789" s="591" t="str">
        <f t="shared" si="1654"/>
        <v>-</v>
      </c>
      <c r="BK789" s="590" t="str">
        <f t="shared" si="1655"/>
        <v>-</v>
      </c>
      <c r="BL789" s="308" t="str">
        <f t="shared" si="1656"/>
        <v>-</v>
      </c>
      <c r="BM789" s="591" t="str">
        <f t="shared" si="1657"/>
        <v>-</v>
      </c>
      <c r="BN789" s="562">
        <f t="shared" si="1658"/>
        <v>9</v>
      </c>
      <c r="BO789" s="87">
        <f t="shared" si="1659"/>
        <v>2011</v>
      </c>
      <c r="BP789" s="87">
        <f t="shared" si="1660"/>
        <v>0</v>
      </c>
      <c r="BQ789" s="202"/>
    </row>
    <row r="790" spans="1:69" s="35" customFormat="1" ht="10.5" customHeight="1" x14ac:dyDescent="0.2">
      <c r="A790" s="87" t="str">
        <f t="shared" si="1646"/>
        <v>2011-12RRU9</v>
      </c>
      <c r="B790" s="87" t="str">
        <f t="shared" si="1661"/>
        <v>Y56</v>
      </c>
      <c r="C790" s="203" t="s">
        <v>166</v>
      </c>
      <c r="D790" s="203" t="s">
        <v>545</v>
      </c>
      <c r="E790" s="42"/>
      <c r="F790" s="317" t="str">
        <f>VLOOKUP($G790,'Selection Sheet'!$C$15:$F$39,3,0)</f>
        <v>Y56</v>
      </c>
      <c r="G790" s="204" t="s">
        <v>93</v>
      </c>
      <c r="H790" s="203" t="s">
        <v>530</v>
      </c>
      <c r="I790" s="495">
        <v>309</v>
      </c>
      <c r="J790" s="495">
        <v>92</v>
      </c>
      <c r="K790" s="495">
        <v>39</v>
      </c>
      <c r="L790" s="495">
        <v>22</v>
      </c>
      <c r="M790" s="507"/>
      <c r="N790" s="507"/>
      <c r="O790" s="507"/>
      <c r="P790" s="507"/>
      <c r="Q790" s="495" t="s">
        <v>80</v>
      </c>
      <c r="R790" s="495" t="s">
        <v>80</v>
      </c>
      <c r="S790" s="495"/>
      <c r="T790" s="496" t="s">
        <v>80</v>
      </c>
      <c r="U790" s="497" t="s">
        <v>80</v>
      </c>
      <c r="V790" s="497" t="s">
        <v>80</v>
      </c>
      <c r="W790" s="497" t="s">
        <v>80</v>
      </c>
      <c r="X790" s="498" t="s">
        <v>80</v>
      </c>
      <c r="Y790" s="499" t="s">
        <v>80</v>
      </c>
      <c r="Z790" s="500" t="s">
        <v>80</v>
      </c>
      <c r="AA790" s="500" t="s">
        <v>80</v>
      </c>
      <c r="AB790" s="501" t="s">
        <v>80</v>
      </c>
      <c r="AC790" s="500" t="s">
        <v>80</v>
      </c>
      <c r="AD790" s="500" t="s">
        <v>80</v>
      </c>
      <c r="AE790" s="500" t="s">
        <v>80</v>
      </c>
      <c r="AF790" s="502" t="s">
        <v>80</v>
      </c>
      <c r="AG790" s="503" t="s">
        <v>80</v>
      </c>
      <c r="AH790" s="504" t="s">
        <v>80</v>
      </c>
      <c r="AI790" s="502" t="s">
        <v>80</v>
      </c>
      <c r="AJ790" s="505">
        <v>118</v>
      </c>
      <c r="AK790" s="505">
        <v>216</v>
      </c>
      <c r="AL790" s="507"/>
      <c r="AM790" s="507"/>
      <c r="AN790" s="505">
        <v>953</v>
      </c>
      <c r="AO790" s="505">
        <v>1080</v>
      </c>
      <c r="AP790" s="569"/>
      <c r="AQ790" s="569"/>
      <c r="AR790" s="505">
        <v>20</v>
      </c>
      <c r="AS790" s="505">
        <v>305</v>
      </c>
      <c r="AT790" s="505">
        <v>7</v>
      </c>
      <c r="AU790" s="505">
        <v>37</v>
      </c>
      <c r="AV790" s="507">
        <v>0</v>
      </c>
      <c r="AW790" s="507">
        <v>0</v>
      </c>
      <c r="AX790" s="507">
        <v>84</v>
      </c>
      <c r="AY790" s="507">
        <v>97</v>
      </c>
      <c r="AZ790" s="507">
        <v>261</v>
      </c>
      <c r="BA790" s="507">
        <v>426</v>
      </c>
      <c r="BB790" s="357"/>
      <c r="BC790" s="592" t="str">
        <f t="shared" si="1647"/>
        <v>-</v>
      </c>
      <c r="BD790" s="593" t="str">
        <f t="shared" si="1648"/>
        <v>-</v>
      </c>
      <c r="BE790" s="594" t="str">
        <f t="shared" si="1649"/>
        <v>-</v>
      </c>
      <c r="BF790" s="291" t="str">
        <f t="shared" si="1650"/>
        <v>-</v>
      </c>
      <c r="BG790" s="566" t="str">
        <f t="shared" si="1651"/>
        <v>-</v>
      </c>
      <c r="BH790" s="595" t="str">
        <f t="shared" si="1652"/>
        <v>-</v>
      </c>
      <c r="BI790" s="289" t="str">
        <f t="shared" si="1653"/>
        <v>-</v>
      </c>
      <c r="BJ790" s="596" t="str">
        <f t="shared" si="1654"/>
        <v>-</v>
      </c>
      <c r="BK790" s="595" t="str">
        <f t="shared" si="1655"/>
        <v>-</v>
      </c>
      <c r="BL790" s="289" t="str">
        <f t="shared" si="1656"/>
        <v>-</v>
      </c>
      <c r="BM790" s="596" t="str">
        <f t="shared" si="1657"/>
        <v>-</v>
      </c>
      <c r="BN790" s="563">
        <f t="shared" si="1658"/>
        <v>9</v>
      </c>
      <c r="BO790" s="87">
        <f t="shared" si="1659"/>
        <v>2011</v>
      </c>
      <c r="BP790" s="87">
        <f t="shared" si="1660"/>
        <v>0</v>
      </c>
      <c r="BQ790" s="202"/>
    </row>
    <row r="791" spans="1:69" s="35" customFormat="1" ht="10.5" customHeight="1" x14ac:dyDescent="0.2">
      <c r="A791" s="87" t="str">
        <f t="shared" si="1646"/>
        <v>2011-12RX59</v>
      </c>
      <c r="B791" s="87" t="str">
        <f t="shared" si="1661"/>
        <v>Y58</v>
      </c>
      <c r="C791" s="203" t="s">
        <v>166</v>
      </c>
      <c r="D791" s="203" t="s">
        <v>545</v>
      </c>
      <c r="E791" s="42"/>
      <c r="F791" s="317" t="str">
        <f>VLOOKUP($G791,'Selection Sheet'!$C$15:$F$39,3,0)</f>
        <v>Y58</v>
      </c>
      <c r="G791" s="204" t="s">
        <v>106</v>
      </c>
      <c r="H791" s="203" t="s">
        <v>531</v>
      </c>
      <c r="I791" s="495">
        <v>76</v>
      </c>
      <c r="J791" s="495">
        <v>17</v>
      </c>
      <c r="K791" s="495">
        <v>11</v>
      </c>
      <c r="L791" s="495">
        <v>8</v>
      </c>
      <c r="M791" s="507"/>
      <c r="N791" s="507"/>
      <c r="O791" s="507"/>
      <c r="P791" s="507"/>
      <c r="Q791" s="495" t="s">
        <v>80</v>
      </c>
      <c r="R791" s="495" t="s">
        <v>80</v>
      </c>
      <c r="S791" s="495"/>
      <c r="T791" s="496" t="s">
        <v>80</v>
      </c>
      <c r="U791" s="497" t="s">
        <v>80</v>
      </c>
      <c r="V791" s="497" t="s">
        <v>80</v>
      </c>
      <c r="W791" s="497" t="s">
        <v>80</v>
      </c>
      <c r="X791" s="498" t="s">
        <v>80</v>
      </c>
      <c r="Y791" s="499" t="s">
        <v>80</v>
      </c>
      <c r="Z791" s="500" t="s">
        <v>80</v>
      </c>
      <c r="AA791" s="500" t="s">
        <v>80</v>
      </c>
      <c r="AB791" s="501" t="s">
        <v>80</v>
      </c>
      <c r="AC791" s="500" t="s">
        <v>80</v>
      </c>
      <c r="AD791" s="500" t="s">
        <v>80</v>
      </c>
      <c r="AE791" s="500" t="s">
        <v>80</v>
      </c>
      <c r="AF791" s="502" t="s">
        <v>80</v>
      </c>
      <c r="AG791" s="503" t="s">
        <v>80</v>
      </c>
      <c r="AH791" s="504" t="s">
        <v>80</v>
      </c>
      <c r="AI791" s="502" t="s">
        <v>80</v>
      </c>
      <c r="AJ791" s="505">
        <v>36</v>
      </c>
      <c r="AK791" s="505">
        <v>36</v>
      </c>
      <c r="AL791" s="507"/>
      <c r="AM791" s="507"/>
      <c r="AN791" s="505">
        <v>137</v>
      </c>
      <c r="AO791" s="505">
        <v>139</v>
      </c>
      <c r="AP791" s="569"/>
      <c r="AQ791" s="569"/>
      <c r="AR791" s="505">
        <v>7</v>
      </c>
      <c r="AS791" s="505">
        <v>76</v>
      </c>
      <c r="AT791" s="505">
        <v>4</v>
      </c>
      <c r="AU791" s="505">
        <v>11</v>
      </c>
      <c r="AV791" s="507">
        <v>0</v>
      </c>
      <c r="AW791" s="507">
        <v>0</v>
      </c>
      <c r="AX791" s="507">
        <v>39</v>
      </c>
      <c r="AY791" s="507">
        <v>40</v>
      </c>
      <c r="AZ791" s="507">
        <v>45</v>
      </c>
      <c r="BA791" s="507">
        <v>69</v>
      </c>
      <c r="BB791" s="357"/>
      <c r="BC791" s="592" t="str">
        <f t="shared" si="1647"/>
        <v>-</v>
      </c>
      <c r="BD791" s="593" t="str">
        <f t="shared" si="1648"/>
        <v>-</v>
      </c>
      <c r="BE791" s="594" t="str">
        <f t="shared" si="1649"/>
        <v>-</v>
      </c>
      <c r="BF791" s="291" t="str">
        <f t="shared" si="1650"/>
        <v>-</v>
      </c>
      <c r="BG791" s="566" t="str">
        <f t="shared" si="1651"/>
        <v>-</v>
      </c>
      <c r="BH791" s="595" t="str">
        <f t="shared" si="1652"/>
        <v>-</v>
      </c>
      <c r="BI791" s="289" t="str">
        <f t="shared" si="1653"/>
        <v>-</v>
      </c>
      <c r="BJ791" s="596" t="str">
        <f t="shared" si="1654"/>
        <v>-</v>
      </c>
      <c r="BK791" s="595" t="str">
        <f t="shared" si="1655"/>
        <v>-</v>
      </c>
      <c r="BL791" s="289" t="str">
        <f t="shared" si="1656"/>
        <v>-</v>
      </c>
      <c r="BM791" s="596" t="str">
        <f t="shared" si="1657"/>
        <v>-</v>
      </c>
      <c r="BN791" s="563">
        <f t="shared" si="1658"/>
        <v>9</v>
      </c>
      <c r="BO791" s="87">
        <f t="shared" si="1659"/>
        <v>2011</v>
      </c>
      <c r="BP791" s="87">
        <f t="shared" si="1660"/>
        <v>0</v>
      </c>
      <c r="BQ791" s="202"/>
    </row>
    <row r="792" spans="1:69" s="35" customFormat="1" ht="10.5" customHeight="1" x14ac:dyDescent="0.2">
      <c r="A792" s="314" t="str">
        <f t="shared" si="1646"/>
        <v>2011-12RX69</v>
      </c>
      <c r="B792" s="314" t="str">
        <f t="shared" si="1661"/>
        <v>Y63</v>
      </c>
      <c r="C792" s="205" t="s">
        <v>166</v>
      </c>
      <c r="D792" s="205" t="s">
        <v>545</v>
      </c>
      <c r="E792" s="206"/>
      <c r="F792" s="318" t="str">
        <f>VLOOKUP($G792,'Selection Sheet'!$C$15:$F$39,3,0)</f>
        <v>Y63</v>
      </c>
      <c r="G792" s="207" t="s">
        <v>111</v>
      </c>
      <c r="H792" s="205" t="s">
        <v>532</v>
      </c>
      <c r="I792" s="508">
        <v>103</v>
      </c>
      <c r="J792" s="508">
        <v>22</v>
      </c>
      <c r="K792" s="508">
        <v>21</v>
      </c>
      <c r="L792" s="508">
        <v>11</v>
      </c>
      <c r="M792" s="520"/>
      <c r="N792" s="520"/>
      <c r="O792" s="520"/>
      <c r="P792" s="520"/>
      <c r="Q792" s="508" t="s">
        <v>80</v>
      </c>
      <c r="R792" s="508" t="s">
        <v>80</v>
      </c>
      <c r="S792" s="508"/>
      <c r="T792" s="509" t="s">
        <v>80</v>
      </c>
      <c r="U792" s="510" t="s">
        <v>80</v>
      </c>
      <c r="V792" s="510" t="s">
        <v>80</v>
      </c>
      <c r="W792" s="510" t="s">
        <v>80</v>
      </c>
      <c r="X792" s="511" t="s">
        <v>80</v>
      </c>
      <c r="Y792" s="512" t="s">
        <v>80</v>
      </c>
      <c r="Z792" s="513" t="s">
        <v>80</v>
      </c>
      <c r="AA792" s="513" t="s">
        <v>80</v>
      </c>
      <c r="AB792" s="514" t="s">
        <v>80</v>
      </c>
      <c r="AC792" s="513" t="s">
        <v>80</v>
      </c>
      <c r="AD792" s="513" t="s">
        <v>80</v>
      </c>
      <c r="AE792" s="513" t="s">
        <v>80</v>
      </c>
      <c r="AF792" s="515" t="s">
        <v>80</v>
      </c>
      <c r="AG792" s="516" t="s">
        <v>80</v>
      </c>
      <c r="AH792" s="517" t="s">
        <v>80</v>
      </c>
      <c r="AI792" s="515" t="s">
        <v>80</v>
      </c>
      <c r="AJ792" s="518">
        <v>64</v>
      </c>
      <c r="AK792" s="518">
        <v>74</v>
      </c>
      <c r="AL792" s="520"/>
      <c r="AM792" s="520"/>
      <c r="AN792" s="518">
        <v>294</v>
      </c>
      <c r="AO792" s="518">
        <v>307</v>
      </c>
      <c r="AP792" s="570"/>
      <c r="AQ792" s="570"/>
      <c r="AR792" s="518">
        <v>9</v>
      </c>
      <c r="AS792" s="518">
        <v>102</v>
      </c>
      <c r="AT792" s="518">
        <v>7</v>
      </c>
      <c r="AU792" s="518">
        <v>21</v>
      </c>
      <c r="AV792" s="520">
        <v>0</v>
      </c>
      <c r="AW792" s="520">
        <v>0</v>
      </c>
      <c r="AX792" s="520">
        <v>69</v>
      </c>
      <c r="AY792" s="520">
        <v>75</v>
      </c>
      <c r="AZ792" s="520">
        <v>159</v>
      </c>
      <c r="BA792" s="520">
        <v>191</v>
      </c>
      <c r="BB792" s="358"/>
      <c r="BC792" s="597" t="str">
        <f t="shared" si="1647"/>
        <v>-</v>
      </c>
      <c r="BD792" s="598" t="str">
        <f t="shared" si="1648"/>
        <v>-</v>
      </c>
      <c r="BE792" s="599" t="str">
        <f t="shared" si="1649"/>
        <v>-</v>
      </c>
      <c r="BF792" s="600" t="str">
        <f t="shared" si="1650"/>
        <v>-</v>
      </c>
      <c r="BG792" s="601" t="str">
        <f t="shared" si="1651"/>
        <v>-</v>
      </c>
      <c r="BH792" s="602" t="str">
        <f t="shared" si="1652"/>
        <v>-</v>
      </c>
      <c r="BI792" s="603" t="str">
        <f t="shared" si="1653"/>
        <v>-</v>
      </c>
      <c r="BJ792" s="604" t="str">
        <f t="shared" si="1654"/>
        <v>-</v>
      </c>
      <c r="BK792" s="602" t="str">
        <f t="shared" si="1655"/>
        <v>-</v>
      </c>
      <c r="BL792" s="603" t="str">
        <f t="shared" si="1656"/>
        <v>-</v>
      </c>
      <c r="BM792" s="604" t="str">
        <f t="shared" si="1657"/>
        <v>-</v>
      </c>
      <c r="BN792" s="564">
        <f t="shared" si="1658"/>
        <v>9</v>
      </c>
      <c r="BO792" s="314">
        <f t="shared" si="1659"/>
        <v>2011</v>
      </c>
      <c r="BP792" s="314">
        <f t="shared" si="1660"/>
        <v>0</v>
      </c>
      <c r="BQ792" s="202"/>
    </row>
    <row r="793" spans="1:69" s="35" customFormat="1" ht="10.5" customHeight="1" x14ac:dyDescent="0.2">
      <c r="A793" s="87" t="str">
        <f t="shared" ref="A793:A856" si="1662">CONCATENATE(C793,G793,BN793)</f>
        <v>2011-12RX79</v>
      </c>
      <c r="B793" s="87" t="str">
        <f t="shared" si="1661"/>
        <v>Y62</v>
      </c>
      <c r="C793" s="203" t="s">
        <v>166</v>
      </c>
      <c r="D793" s="203" t="s">
        <v>545</v>
      </c>
      <c r="E793" s="42"/>
      <c r="F793" s="317" t="str">
        <f>VLOOKUP($G793,'Selection Sheet'!$C$15:$F$39,3,0)</f>
        <v>Y62</v>
      </c>
      <c r="G793" s="204" t="s">
        <v>84</v>
      </c>
      <c r="H793" s="203" t="s">
        <v>533</v>
      </c>
      <c r="I793" s="495">
        <v>197</v>
      </c>
      <c r="J793" s="495">
        <v>44</v>
      </c>
      <c r="K793" s="495">
        <v>29</v>
      </c>
      <c r="L793" s="495">
        <v>9</v>
      </c>
      <c r="M793" s="507"/>
      <c r="N793" s="507"/>
      <c r="O793" s="507"/>
      <c r="P793" s="507"/>
      <c r="Q793" s="495" t="s">
        <v>80</v>
      </c>
      <c r="R793" s="495" t="s">
        <v>80</v>
      </c>
      <c r="S793" s="495"/>
      <c r="T793" s="496" t="s">
        <v>80</v>
      </c>
      <c r="U793" s="497" t="s">
        <v>80</v>
      </c>
      <c r="V793" s="497" t="s">
        <v>80</v>
      </c>
      <c r="W793" s="497" t="s">
        <v>80</v>
      </c>
      <c r="X793" s="498" t="s">
        <v>80</v>
      </c>
      <c r="Y793" s="499" t="s">
        <v>80</v>
      </c>
      <c r="Z793" s="500" t="s">
        <v>80</v>
      </c>
      <c r="AA793" s="500" t="s">
        <v>80</v>
      </c>
      <c r="AB793" s="501" t="s">
        <v>80</v>
      </c>
      <c r="AC793" s="500" t="s">
        <v>80</v>
      </c>
      <c r="AD793" s="500" t="s">
        <v>80</v>
      </c>
      <c r="AE793" s="500" t="s">
        <v>80</v>
      </c>
      <c r="AF793" s="502" t="s">
        <v>80</v>
      </c>
      <c r="AG793" s="503" t="s">
        <v>80</v>
      </c>
      <c r="AH793" s="504" t="s">
        <v>80</v>
      </c>
      <c r="AI793" s="502" t="s">
        <v>80</v>
      </c>
      <c r="AJ793" s="505">
        <v>133</v>
      </c>
      <c r="AK793" s="505">
        <v>176</v>
      </c>
      <c r="AL793" s="507"/>
      <c r="AM793" s="507"/>
      <c r="AN793" s="505">
        <v>278</v>
      </c>
      <c r="AO793" s="505">
        <v>286</v>
      </c>
      <c r="AP793" s="569"/>
      <c r="AQ793" s="569"/>
      <c r="AR793" s="505">
        <v>10</v>
      </c>
      <c r="AS793" s="505">
        <v>145</v>
      </c>
      <c r="AT793" s="505">
        <v>2</v>
      </c>
      <c r="AU793" s="505">
        <v>16</v>
      </c>
      <c r="AV793" s="507">
        <v>5</v>
      </c>
      <c r="AW793" s="507">
        <v>9</v>
      </c>
      <c r="AX793" s="507">
        <v>90</v>
      </c>
      <c r="AY793" s="507">
        <v>107</v>
      </c>
      <c r="AZ793" s="507">
        <v>75</v>
      </c>
      <c r="BA793" s="507">
        <v>88</v>
      </c>
      <c r="BB793" s="357"/>
      <c r="BC793" s="592" t="str">
        <f t="shared" ref="BC793:BC856" si="1663">IFERROR(AG793*$AI793,"-")</f>
        <v>-</v>
      </c>
      <c r="BD793" s="593" t="str">
        <f t="shared" ref="BD793:BD856" si="1664">IFERROR(AH793*$AI793,"-")</f>
        <v>-</v>
      </c>
      <c r="BE793" s="594" t="str">
        <f t="shared" ref="BE793:BE856" si="1665">IFERROR(U793*$T793, "-")</f>
        <v>-</v>
      </c>
      <c r="BF793" s="291" t="str">
        <f t="shared" ref="BF793:BF856" si="1666">IFERROR(V793*$T793,"-")</f>
        <v>-</v>
      </c>
      <c r="BG793" s="566" t="str">
        <f t="shared" ref="BG793:BG856" si="1667">IFERROR(W793*$T793,"-")</f>
        <v>-</v>
      </c>
      <c r="BH793" s="595" t="str">
        <f t="shared" ref="BH793:BH856" si="1668">IFERROR(Y793*$X793, "-")</f>
        <v>-</v>
      </c>
      <c r="BI793" s="289" t="str">
        <f t="shared" ref="BI793:BI856" si="1669">IFERROR(Z793*$X793,"-")</f>
        <v>-</v>
      </c>
      <c r="BJ793" s="596" t="str">
        <f t="shared" ref="BJ793:BJ856" si="1670">IFERROR(AA793*$X793,"-")</f>
        <v>-</v>
      </c>
      <c r="BK793" s="595" t="str">
        <f t="shared" ref="BK793:BK856" si="1671">IFERROR(AC793*$AB793, "-")</f>
        <v>-</v>
      </c>
      <c r="BL793" s="289" t="str">
        <f t="shared" ref="BL793:BL856" si="1672">IFERROR(AD793*$AB793,"-")</f>
        <v>-</v>
      </c>
      <c r="BM793" s="596" t="str">
        <f t="shared" ref="BM793:BM856" si="1673">IFERROR(AE793*$AB793,"-")</f>
        <v>-</v>
      </c>
      <c r="BN793" s="563">
        <f t="shared" ref="BN793:BN856" si="1674">MONTH(1&amp;$D793)</f>
        <v>9</v>
      </c>
      <c r="BO793" s="87">
        <f t="shared" ref="BO793:BO856" si="1675">VALUE(LEFT(C793,4)+IF($BN793&lt;4,1,0))</f>
        <v>2011</v>
      </c>
      <c r="BP793" s="87">
        <f t="shared" ref="BP793:BP856" si="1676">(BN793/3-ROUNDDOWN(BN793/3,0))*3</f>
        <v>0</v>
      </c>
      <c r="BQ793" s="202"/>
    </row>
    <row r="794" spans="1:69" s="35" customFormat="1" ht="10.5" customHeight="1" x14ac:dyDescent="0.2">
      <c r="A794" s="87" t="str">
        <f t="shared" si="1662"/>
        <v>2011-12RX89</v>
      </c>
      <c r="B794" s="87" t="str">
        <f t="shared" ref="B794:B857" si="1677">F794</f>
        <v>Y63</v>
      </c>
      <c r="C794" s="203" t="s">
        <v>166</v>
      </c>
      <c r="D794" s="203" t="s">
        <v>545</v>
      </c>
      <c r="E794" s="42"/>
      <c r="F794" s="317" t="str">
        <f>VLOOKUP($G794,'Selection Sheet'!$C$15:$F$39,3,0)</f>
        <v>Y63</v>
      </c>
      <c r="G794" s="204" t="s">
        <v>120</v>
      </c>
      <c r="H794" s="203" t="s">
        <v>534</v>
      </c>
      <c r="I794" s="495">
        <v>215</v>
      </c>
      <c r="J794" s="495">
        <v>33</v>
      </c>
      <c r="K794" s="495">
        <v>25</v>
      </c>
      <c r="L794" s="495">
        <v>8</v>
      </c>
      <c r="M794" s="507"/>
      <c r="N794" s="507"/>
      <c r="O794" s="507"/>
      <c r="P794" s="507"/>
      <c r="Q794" s="495" t="s">
        <v>80</v>
      </c>
      <c r="R794" s="495" t="s">
        <v>80</v>
      </c>
      <c r="S794" s="495"/>
      <c r="T794" s="496" t="s">
        <v>80</v>
      </c>
      <c r="U794" s="497" t="s">
        <v>80</v>
      </c>
      <c r="V794" s="497" t="s">
        <v>80</v>
      </c>
      <c r="W794" s="497" t="s">
        <v>80</v>
      </c>
      <c r="X794" s="498" t="s">
        <v>80</v>
      </c>
      <c r="Y794" s="499" t="s">
        <v>80</v>
      </c>
      <c r="Z794" s="500" t="s">
        <v>80</v>
      </c>
      <c r="AA794" s="500" t="s">
        <v>80</v>
      </c>
      <c r="AB794" s="501" t="s">
        <v>80</v>
      </c>
      <c r="AC794" s="500" t="s">
        <v>80</v>
      </c>
      <c r="AD794" s="500" t="s">
        <v>80</v>
      </c>
      <c r="AE794" s="500" t="s">
        <v>80</v>
      </c>
      <c r="AF794" s="502" t="s">
        <v>80</v>
      </c>
      <c r="AG794" s="503" t="s">
        <v>80</v>
      </c>
      <c r="AH794" s="504" t="s">
        <v>80</v>
      </c>
      <c r="AI794" s="502" t="s">
        <v>80</v>
      </c>
      <c r="AJ794" s="505">
        <v>113</v>
      </c>
      <c r="AK794" s="505">
        <v>141</v>
      </c>
      <c r="AL794" s="507"/>
      <c r="AM794" s="507"/>
      <c r="AN794" s="505">
        <v>764</v>
      </c>
      <c r="AO794" s="505">
        <v>789</v>
      </c>
      <c r="AP794" s="569"/>
      <c r="AQ794" s="569"/>
      <c r="AR794" s="505">
        <v>13</v>
      </c>
      <c r="AS794" s="505">
        <v>215</v>
      </c>
      <c r="AT794" s="505">
        <v>5</v>
      </c>
      <c r="AU794" s="505">
        <v>25</v>
      </c>
      <c r="AV794" s="507">
        <v>0</v>
      </c>
      <c r="AW794" s="507">
        <v>2</v>
      </c>
      <c r="AX794" s="507">
        <v>75</v>
      </c>
      <c r="AY794" s="507">
        <v>93</v>
      </c>
      <c r="AZ794" s="507">
        <v>238</v>
      </c>
      <c r="BA794" s="507">
        <v>352</v>
      </c>
      <c r="BB794" s="357"/>
      <c r="BC794" s="592" t="str">
        <f t="shared" si="1663"/>
        <v>-</v>
      </c>
      <c r="BD794" s="593" t="str">
        <f t="shared" si="1664"/>
        <v>-</v>
      </c>
      <c r="BE794" s="594" t="str">
        <f t="shared" si="1665"/>
        <v>-</v>
      </c>
      <c r="BF794" s="291" t="str">
        <f t="shared" si="1666"/>
        <v>-</v>
      </c>
      <c r="BG794" s="566" t="str">
        <f t="shared" si="1667"/>
        <v>-</v>
      </c>
      <c r="BH794" s="595" t="str">
        <f t="shared" si="1668"/>
        <v>-</v>
      </c>
      <c r="BI794" s="289" t="str">
        <f t="shared" si="1669"/>
        <v>-</v>
      </c>
      <c r="BJ794" s="596" t="str">
        <f t="shared" si="1670"/>
        <v>-</v>
      </c>
      <c r="BK794" s="595" t="str">
        <f t="shared" si="1671"/>
        <v>-</v>
      </c>
      <c r="BL794" s="289" t="str">
        <f t="shared" si="1672"/>
        <v>-</v>
      </c>
      <c r="BM794" s="596" t="str">
        <f t="shared" si="1673"/>
        <v>-</v>
      </c>
      <c r="BN794" s="563">
        <f t="shared" si="1674"/>
        <v>9</v>
      </c>
      <c r="BO794" s="87">
        <f t="shared" si="1675"/>
        <v>2011</v>
      </c>
      <c r="BP794" s="87">
        <f t="shared" si="1676"/>
        <v>0</v>
      </c>
      <c r="BQ794" s="202"/>
    </row>
    <row r="795" spans="1:69" s="35" customFormat="1" ht="10.5" customHeight="1" x14ac:dyDescent="0.2">
      <c r="A795" s="87" t="str">
        <f t="shared" si="1662"/>
        <v>2011-12RX99</v>
      </c>
      <c r="B795" s="87" t="str">
        <f t="shared" si="1677"/>
        <v>Y60</v>
      </c>
      <c r="C795" s="203" t="s">
        <v>166</v>
      </c>
      <c r="D795" s="203" t="s">
        <v>545</v>
      </c>
      <c r="E795" s="42"/>
      <c r="F795" s="317" t="str">
        <f>VLOOKUP($G795,'Selection Sheet'!$C$15:$F$39,3,0)</f>
        <v>Y60</v>
      </c>
      <c r="G795" s="204" t="s">
        <v>103</v>
      </c>
      <c r="H795" s="203" t="s">
        <v>535</v>
      </c>
      <c r="I795" s="495">
        <v>85</v>
      </c>
      <c r="J795" s="495">
        <v>17</v>
      </c>
      <c r="K795" s="495">
        <v>11</v>
      </c>
      <c r="L795" s="495">
        <v>3</v>
      </c>
      <c r="M795" s="507"/>
      <c r="N795" s="507"/>
      <c r="O795" s="507"/>
      <c r="P795" s="507"/>
      <c r="Q795" s="495" t="s">
        <v>80</v>
      </c>
      <c r="R795" s="495" t="s">
        <v>80</v>
      </c>
      <c r="S795" s="495"/>
      <c r="T795" s="496" t="s">
        <v>80</v>
      </c>
      <c r="U795" s="497" t="s">
        <v>80</v>
      </c>
      <c r="V795" s="497" t="s">
        <v>80</v>
      </c>
      <c r="W795" s="497" t="s">
        <v>80</v>
      </c>
      <c r="X795" s="498" t="s">
        <v>80</v>
      </c>
      <c r="Y795" s="499" t="s">
        <v>80</v>
      </c>
      <c r="Z795" s="500" t="s">
        <v>80</v>
      </c>
      <c r="AA795" s="500" t="s">
        <v>80</v>
      </c>
      <c r="AB795" s="501" t="s">
        <v>80</v>
      </c>
      <c r="AC795" s="500" t="s">
        <v>80</v>
      </c>
      <c r="AD795" s="500" t="s">
        <v>80</v>
      </c>
      <c r="AE795" s="500" t="s">
        <v>80</v>
      </c>
      <c r="AF795" s="502" t="s">
        <v>80</v>
      </c>
      <c r="AG795" s="503" t="s">
        <v>80</v>
      </c>
      <c r="AH795" s="504" t="s">
        <v>80</v>
      </c>
      <c r="AI795" s="502" t="s">
        <v>80</v>
      </c>
      <c r="AJ795" s="505">
        <v>73</v>
      </c>
      <c r="AK795" s="505">
        <v>94</v>
      </c>
      <c r="AL795" s="507"/>
      <c r="AM795" s="507"/>
      <c r="AN795" s="505">
        <v>710</v>
      </c>
      <c r="AO795" s="505">
        <v>745</v>
      </c>
      <c r="AP795" s="569"/>
      <c r="AQ795" s="569"/>
      <c r="AR795" s="505">
        <v>5</v>
      </c>
      <c r="AS795" s="505">
        <v>78</v>
      </c>
      <c r="AT795" s="505">
        <v>4</v>
      </c>
      <c r="AU795" s="505">
        <v>8</v>
      </c>
      <c r="AV795" s="507">
        <v>4</v>
      </c>
      <c r="AW795" s="507">
        <v>8</v>
      </c>
      <c r="AX795" s="507">
        <v>66</v>
      </c>
      <c r="AY795" s="507">
        <v>74</v>
      </c>
      <c r="AZ795" s="507">
        <v>51</v>
      </c>
      <c r="BA795" s="507">
        <v>87</v>
      </c>
      <c r="BB795" s="357"/>
      <c r="BC795" s="592" t="str">
        <f t="shared" si="1663"/>
        <v>-</v>
      </c>
      <c r="BD795" s="593" t="str">
        <f t="shared" si="1664"/>
        <v>-</v>
      </c>
      <c r="BE795" s="594" t="str">
        <f t="shared" si="1665"/>
        <v>-</v>
      </c>
      <c r="BF795" s="291" t="str">
        <f t="shared" si="1666"/>
        <v>-</v>
      </c>
      <c r="BG795" s="566" t="str">
        <f t="shared" si="1667"/>
        <v>-</v>
      </c>
      <c r="BH795" s="595" t="str">
        <f t="shared" si="1668"/>
        <v>-</v>
      </c>
      <c r="BI795" s="289" t="str">
        <f t="shared" si="1669"/>
        <v>-</v>
      </c>
      <c r="BJ795" s="596" t="str">
        <f t="shared" si="1670"/>
        <v>-</v>
      </c>
      <c r="BK795" s="595" t="str">
        <f t="shared" si="1671"/>
        <v>-</v>
      </c>
      <c r="BL795" s="289" t="str">
        <f t="shared" si="1672"/>
        <v>-</v>
      </c>
      <c r="BM795" s="596" t="str">
        <f t="shared" si="1673"/>
        <v>-</v>
      </c>
      <c r="BN795" s="563">
        <f t="shared" si="1674"/>
        <v>9</v>
      </c>
      <c r="BO795" s="87">
        <f t="shared" si="1675"/>
        <v>2011</v>
      </c>
      <c r="BP795" s="87">
        <f t="shared" si="1676"/>
        <v>0</v>
      </c>
      <c r="BQ795" s="202"/>
    </row>
    <row r="796" spans="1:69" s="35" customFormat="1" ht="10.5" customHeight="1" x14ac:dyDescent="0.2">
      <c r="A796" s="314" t="str">
        <f t="shared" si="1662"/>
        <v>2011-12RYA9</v>
      </c>
      <c r="B796" s="314" t="str">
        <f t="shared" si="1677"/>
        <v>Y60</v>
      </c>
      <c r="C796" s="205" t="s">
        <v>166</v>
      </c>
      <c r="D796" s="205" t="s">
        <v>545</v>
      </c>
      <c r="E796" s="206"/>
      <c r="F796" s="318" t="str">
        <f>VLOOKUP($G796,'Selection Sheet'!$C$15:$F$39,3,0)</f>
        <v>Y60</v>
      </c>
      <c r="G796" s="207" t="s">
        <v>118</v>
      </c>
      <c r="H796" s="205" t="s">
        <v>536</v>
      </c>
      <c r="I796" s="508">
        <v>187</v>
      </c>
      <c r="J796" s="508">
        <v>41</v>
      </c>
      <c r="K796" s="508">
        <v>21</v>
      </c>
      <c r="L796" s="508">
        <v>11</v>
      </c>
      <c r="M796" s="520"/>
      <c r="N796" s="520"/>
      <c r="O796" s="520"/>
      <c r="P796" s="520"/>
      <c r="Q796" s="508" t="s">
        <v>80</v>
      </c>
      <c r="R796" s="508" t="s">
        <v>80</v>
      </c>
      <c r="S796" s="508"/>
      <c r="T796" s="509" t="s">
        <v>80</v>
      </c>
      <c r="U796" s="510" t="s">
        <v>80</v>
      </c>
      <c r="V796" s="510" t="s">
        <v>80</v>
      </c>
      <c r="W796" s="510" t="s">
        <v>80</v>
      </c>
      <c r="X796" s="511" t="s">
        <v>80</v>
      </c>
      <c r="Y796" s="512" t="s">
        <v>80</v>
      </c>
      <c r="Z796" s="513" t="s">
        <v>80</v>
      </c>
      <c r="AA796" s="513" t="s">
        <v>80</v>
      </c>
      <c r="AB796" s="514" t="s">
        <v>80</v>
      </c>
      <c r="AC796" s="513" t="s">
        <v>80</v>
      </c>
      <c r="AD796" s="513" t="s">
        <v>80</v>
      </c>
      <c r="AE796" s="513" t="s">
        <v>80</v>
      </c>
      <c r="AF796" s="515" t="s">
        <v>80</v>
      </c>
      <c r="AG796" s="516" t="s">
        <v>80</v>
      </c>
      <c r="AH796" s="517" t="s">
        <v>80</v>
      </c>
      <c r="AI796" s="515" t="s">
        <v>80</v>
      </c>
      <c r="AJ796" s="518">
        <v>91</v>
      </c>
      <c r="AK796" s="518">
        <v>107</v>
      </c>
      <c r="AL796" s="520"/>
      <c r="AM796" s="520"/>
      <c r="AN796" s="518">
        <v>706</v>
      </c>
      <c r="AO796" s="518">
        <v>739</v>
      </c>
      <c r="AP796" s="570"/>
      <c r="AQ796" s="570"/>
      <c r="AR796" s="518">
        <v>4</v>
      </c>
      <c r="AS796" s="518">
        <v>187</v>
      </c>
      <c r="AT796" s="518">
        <v>4</v>
      </c>
      <c r="AU796" s="518">
        <v>21</v>
      </c>
      <c r="AV796" s="520">
        <v>0</v>
      </c>
      <c r="AW796" s="520">
        <v>0</v>
      </c>
      <c r="AX796" s="520">
        <v>105</v>
      </c>
      <c r="AY796" s="520">
        <v>124</v>
      </c>
      <c r="AZ796" s="520">
        <v>15</v>
      </c>
      <c r="BA796" s="520">
        <v>242</v>
      </c>
      <c r="BB796" s="358"/>
      <c r="BC796" s="597" t="str">
        <f t="shared" si="1663"/>
        <v>-</v>
      </c>
      <c r="BD796" s="598" t="str">
        <f t="shared" si="1664"/>
        <v>-</v>
      </c>
      <c r="BE796" s="599" t="str">
        <f t="shared" si="1665"/>
        <v>-</v>
      </c>
      <c r="BF796" s="600" t="str">
        <f t="shared" si="1666"/>
        <v>-</v>
      </c>
      <c r="BG796" s="601" t="str">
        <f t="shared" si="1667"/>
        <v>-</v>
      </c>
      <c r="BH796" s="602" t="str">
        <f t="shared" si="1668"/>
        <v>-</v>
      </c>
      <c r="BI796" s="603" t="str">
        <f t="shared" si="1669"/>
        <v>-</v>
      </c>
      <c r="BJ796" s="604" t="str">
        <f t="shared" si="1670"/>
        <v>-</v>
      </c>
      <c r="BK796" s="602" t="str">
        <f t="shared" si="1671"/>
        <v>-</v>
      </c>
      <c r="BL796" s="603" t="str">
        <f t="shared" si="1672"/>
        <v>-</v>
      </c>
      <c r="BM796" s="604" t="str">
        <f t="shared" si="1673"/>
        <v>-</v>
      </c>
      <c r="BN796" s="564">
        <f t="shared" si="1674"/>
        <v>9</v>
      </c>
      <c r="BO796" s="314">
        <f t="shared" si="1675"/>
        <v>2011</v>
      </c>
      <c r="BP796" s="314">
        <f t="shared" si="1676"/>
        <v>0</v>
      </c>
      <c r="BQ796" s="202"/>
    </row>
    <row r="797" spans="1:69" s="35" customFormat="1" ht="10.5" customHeight="1" x14ac:dyDescent="0.2">
      <c r="A797" s="87" t="str">
        <f t="shared" si="1662"/>
        <v>2011-12RYC9</v>
      </c>
      <c r="B797" s="87" t="str">
        <f t="shared" si="1677"/>
        <v>Y61</v>
      </c>
      <c r="C797" s="203" t="s">
        <v>166</v>
      </c>
      <c r="D797" s="203" t="s">
        <v>545</v>
      </c>
      <c r="E797" s="42"/>
      <c r="F797" s="317" t="str">
        <f>VLOOKUP($G797,'Selection Sheet'!$C$15:$F$39,3,0)</f>
        <v>Y61</v>
      </c>
      <c r="G797" s="204" t="s">
        <v>87</v>
      </c>
      <c r="H797" s="203" t="s">
        <v>537</v>
      </c>
      <c r="I797" s="495">
        <v>219</v>
      </c>
      <c r="J797" s="495">
        <v>51</v>
      </c>
      <c r="K797" s="495">
        <v>35</v>
      </c>
      <c r="L797" s="495">
        <v>14</v>
      </c>
      <c r="M797" s="507"/>
      <c r="N797" s="507"/>
      <c r="O797" s="507"/>
      <c r="P797" s="507"/>
      <c r="Q797" s="495" t="s">
        <v>80</v>
      </c>
      <c r="R797" s="495" t="s">
        <v>80</v>
      </c>
      <c r="S797" s="495"/>
      <c r="T797" s="496" t="s">
        <v>80</v>
      </c>
      <c r="U797" s="497" t="s">
        <v>80</v>
      </c>
      <c r="V797" s="497" t="s">
        <v>80</v>
      </c>
      <c r="W797" s="497" t="s">
        <v>80</v>
      </c>
      <c r="X797" s="498" t="s">
        <v>80</v>
      </c>
      <c r="Y797" s="499" t="s">
        <v>80</v>
      </c>
      <c r="Z797" s="500" t="s">
        <v>80</v>
      </c>
      <c r="AA797" s="500" t="s">
        <v>80</v>
      </c>
      <c r="AB797" s="501" t="s">
        <v>80</v>
      </c>
      <c r="AC797" s="500" t="s">
        <v>80</v>
      </c>
      <c r="AD797" s="500" t="s">
        <v>80</v>
      </c>
      <c r="AE797" s="500" t="s">
        <v>80</v>
      </c>
      <c r="AF797" s="502" t="s">
        <v>80</v>
      </c>
      <c r="AG797" s="503" t="s">
        <v>80</v>
      </c>
      <c r="AH797" s="504" t="s">
        <v>80</v>
      </c>
      <c r="AI797" s="502" t="s">
        <v>80</v>
      </c>
      <c r="AJ797" s="505">
        <v>127</v>
      </c>
      <c r="AK797" s="505">
        <v>153</v>
      </c>
      <c r="AL797" s="507"/>
      <c r="AM797" s="507"/>
      <c r="AN797" s="505">
        <v>511</v>
      </c>
      <c r="AO797" s="505">
        <v>527</v>
      </c>
      <c r="AP797" s="569"/>
      <c r="AQ797" s="569"/>
      <c r="AR797" s="505">
        <v>10</v>
      </c>
      <c r="AS797" s="505">
        <v>204</v>
      </c>
      <c r="AT797" s="505">
        <v>7</v>
      </c>
      <c r="AU797" s="505">
        <v>32</v>
      </c>
      <c r="AV797" s="507">
        <v>0</v>
      </c>
      <c r="AW797" s="507">
        <v>0</v>
      </c>
      <c r="AX797" s="507">
        <v>59</v>
      </c>
      <c r="AY797" s="507">
        <v>65</v>
      </c>
      <c r="AZ797" s="507">
        <v>113</v>
      </c>
      <c r="BA797" s="507">
        <v>192</v>
      </c>
      <c r="BB797" s="357"/>
      <c r="BC797" s="592" t="str">
        <f t="shared" si="1663"/>
        <v>-</v>
      </c>
      <c r="BD797" s="593" t="str">
        <f t="shared" si="1664"/>
        <v>-</v>
      </c>
      <c r="BE797" s="594" t="str">
        <f t="shared" si="1665"/>
        <v>-</v>
      </c>
      <c r="BF797" s="291" t="str">
        <f t="shared" si="1666"/>
        <v>-</v>
      </c>
      <c r="BG797" s="566" t="str">
        <f t="shared" si="1667"/>
        <v>-</v>
      </c>
      <c r="BH797" s="595" t="str">
        <f t="shared" si="1668"/>
        <v>-</v>
      </c>
      <c r="BI797" s="289" t="str">
        <f t="shared" si="1669"/>
        <v>-</v>
      </c>
      <c r="BJ797" s="596" t="str">
        <f t="shared" si="1670"/>
        <v>-</v>
      </c>
      <c r="BK797" s="595" t="str">
        <f t="shared" si="1671"/>
        <v>-</v>
      </c>
      <c r="BL797" s="289" t="str">
        <f t="shared" si="1672"/>
        <v>-</v>
      </c>
      <c r="BM797" s="596" t="str">
        <f t="shared" si="1673"/>
        <v>-</v>
      </c>
      <c r="BN797" s="563">
        <f t="shared" si="1674"/>
        <v>9</v>
      </c>
      <c r="BO797" s="87">
        <f t="shared" si="1675"/>
        <v>2011</v>
      </c>
      <c r="BP797" s="87">
        <f t="shared" si="1676"/>
        <v>0</v>
      </c>
      <c r="BQ797" s="202"/>
    </row>
    <row r="798" spans="1:69" s="35" customFormat="1" ht="10.5" customHeight="1" x14ac:dyDescent="0.2">
      <c r="A798" s="87" t="str">
        <f t="shared" si="1662"/>
        <v>2011-12RYD9</v>
      </c>
      <c r="B798" s="87" t="str">
        <f t="shared" si="1677"/>
        <v>Y59</v>
      </c>
      <c r="C798" s="203" t="s">
        <v>166</v>
      </c>
      <c r="D798" s="203" t="s">
        <v>545</v>
      </c>
      <c r="E798" s="42"/>
      <c r="F798" s="317" t="str">
        <f>VLOOKUP($G798,'Selection Sheet'!$C$15:$F$39,3,0)</f>
        <v>Y59</v>
      </c>
      <c r="G798" s="204" t="s">
        <v>116</v>
      </c>
      <c r="H798" s="203" t="s">
        <v>538</v>
      </c>
      <c r="I798" s="495">
        <v>109</v>
      </c>
      <c r="J798" s="495">
        <v>24</v>
      </c>
      <c r="K798" s="495">
        <v>15</v>
      </c>
      <c r="L798" s="495">
        <v>7</v>
      </c>
      <c r="M798" s="507"/>
      <c r="N798" s="507"/>
      <c r="O798" s="507"/>
      <c r="P798" s="507"/>
      <c r="Q798" s="495" t="s">
        <v>80</v>
      </c>
      <c r="R798" s="495" t="s">
        <v>80</v>
      </c>
      <c r="S798" s="495"/>
      <c r="T798" s="496" t="s">
        <v>80</v>
      </c>
      <c r="U798" s="497" t="s">
        <v>80</v>
      </c>
      <c r="V798" s="497" t="s">
        <v>80</v>
      </c>
      <c r="W798" s="497" t="s">
        <v>80</v>
      </c>
      <c r="X798" s="498" t="s">
        <v>80</v>
      </c>
      <c r="Y798" s="499" t="s">
        <v>80</v>
      </c>
      <c r="Z798" s="500" t="s">
        <v>80</v>
      </c>
      <c r="AA798" s="500" t="s">
        <v>80</v>
      </c>
      <c r="AB798" s="501" t="s">
        <v>80</v>
      </c>
      <c r="AC798" s="500" t="s">
        <v>80</v>
      </c>
      <c r="AD798" s="500" t="s">
        <v>80</v>
      </c>
      <c r="AE798" s="500" t="s">
        <v>80</v>
      </c>
      <c r="AF798" s="502" t="s">
        <v>80</v>
      </c>
      <c r="AG798" s="503" t="s">
        <v>80</v>
      </c>
      <c r="AH798" s="504" t="s">
        <v>80</v>
      </c>
      <c r="AI798" s="502" t="s">
        <v>80</v>
      </c>
      <c r="AJ798" s="505">
        <v>69</v>
      </c>
      <c r="AK798" s="505">
        <v>79</v>
      </c>
      <c r="AL798" s="507"/>
      <c r="AM798" s="507"/>
      <c r="AN798" s="505">
        <v>410</v>
      </c>
      <c r="AO798" s="505">
        <v>413</v>
      </c>
      <c r="AP798" s="569"/>
      <c r="AQ798" s="569"/>
      <c r="AR798" s="505">
        <v>5</v>
      </c>
      <c r="AS798" s="505">
        <v>104</v>
      </c>
      <c r="AT798" s="505">
        <v>4</v>
      </c>
      <c r="AU798" s="505">
        <v>10</v>
      </c>
      <c r="AV798" s="507">
        <v>0</v>
      </c>
      <c r="AW798" s="507">
        <v>0</v>
      </c>
      <c r="AX798" s="507">
        <v>77</v>
      </c>
      <c r="AY798" s="507">
        <v>79</v>
      </c>
      <c r="AZ798" s="507">
        <v>266</v>
      </c>
      <c r="BA798" s="507">
        <v>411</v>
      </c>
      <c r="BB798" s="357"/>
      <c r="BC798" s="592" t="str">
        <f t="shared" si="1663"/>
        <v>-</v>
      </c>
      <c r="BD798" s="593" t="str">
        <f t="shared" si="1664"/>
        <v>-</v>
      </c>
      <c r="BE798" s="594" t="str">
        <f t="shared" si="1665"/>
        <v>-</v>
      </c>
      <c r="BF798" s="291" t="str">
        <f t="shared" si="1666"/>
        <v>-</v>
      </c>
      <c r="BG798" s="566" t="str">
        <f t="shared" si="1667"/>
        <v>-</v>
      </c>
      <c r="BH798" s="595" t="str">
        <f t="shared" si="1668"/>
        <v>-</v>
      </c>
      <c r="BI798" s="289" t="str">
        <f t="shared" si="1669"/>
        <v>-</v>
      </c>
      <c r="BJ798" s="596" t="str">
        <f t="shared" si="1670"/>
        <v>-</v>
      </c>
      <c r="BK798" s="595" t="str">
        <f t="shared" si="1671"/>
        <v>-</v>
      </c>
      <c r="BL798" s="289" t="str">
        <f t="shared" si="1672"/>
        <v>-</v>
      </c>
      <c r="BM798" s="596" t="str">
        <f t="shared" si="1673"/>
        <v>-</v>
      </c>
      <c r="BN798" s="563">
        <f t="shared" si="1674"/>
        <v>9</v>
      </c>
      <c r="BO798" s="87">
        <f t="shared" si="1675"/>
        <v>2011</v>
      </c>
      <c r="BP798" s="87">
        <f t="shared" si="1676"/>
        <v>0</v>
      </c>
      <c r="BQ798" s="202"/>
    </row>
    <row r="799" spans="1:69" s="35" customFormat="1" ht="10.5" customHeight="1" x14ac:dyDescent="0.2">
      <c r="A799" s="87" t="str">
        <f t="shared" si="1662"/>
        <v>2011-12RYE9</v>
      </c>
      <c r="B799" s="87" t="str">
        <f t="shared" si="1677"/>
        <v>Y59</v>
      </c>
      <c r="C799" s="203" t="s">
        <v>166</v>
      </c>
      <c r="D799" s="203" t="s">
        <v>545</v>
      </c>
      <c r="E799" s="42"/>
      <c r="F799" s="317" t="str">
        <f>VLOOKUP($G799,'Selection Sheet'!$C$15:$F$39,3,0)</f>
        <v>Y59</v>
      </c>
      <c r="G799" s="204" t="s">
        <v>114</v>
      </c>
      <c r="H799" s="203" t="s">
        <v>539</v>
      </c>
      <c r="I799" s="495">
        <v>145</v>
      </c>
      <c r="J799" s="495">
        <v>29</v>
      </c>
      <c r="K799" s="495">
        <v>10</v>
      </c>
      <c r="L799" s="495">
        <v>4</v>
      </c>
      <c r="M799" s="507"/>
      <c r="N799" s="507"/>
      <c r="O799" s="507"/>
      <c r="P799" s="507"/>
      <c r="Q799" s="495" t="s">
        <v>80</v>
      </c>
      <c r="R799" s="495" t="s">
        <v>80</v>
      </c>
      <c r="S799" s="495"/>
      <c r="T799" s="496" t="s">
        <v>80</v>
      </c>
      <c r="U799" s="497" t="s">
        <v>80</v>
      </c>
      <c r="V799" s="497" t="s">
        <v>80</v>
      </c>
      <c r="W799" s="497" t="s">
        <v>80</v>
      </c>
      <c r="X799" s="498" t="s">
        <v>80</v>
      </c>
      <c r="Y799" s="499" t="s">
        <v>80</v>
      </c>
      <c r="Z799" s="500" t="s">
        <v>80</v>
      </c>
      <c r="AA799" s="500" t="s">
        <v>80</v>
      </c>
      <c r="AB799" s="501" t="s">
        <v>80</v>
      </c>
      <c r="AC799" s="500" t="s">
        <v>80</v>
      </c>
      <c r="AD799" s="500" t="s">
        <v>80</v>
      </c>
      <c r="AE799" s="500" t="s">
        <v>80</v>
      </c>
      <c r="AF799" s="502" t="s">
        <v>80</v>
      </c>
      <c r="AG799" s="503" t="s">
        <v>80</v>
      </c>
      <c r="AH799" s="504" t="s">
        <v>80</v>
      </c>
      <c r="AI799" s="502" t="s">
        <v>80</v>
      </c>
      <c r="AJ799" s="505">
        <v>33</v>
      </c>
      <c r="AK799" s="505">
        <v>50</v>
      </c>
      <c r="AL799" s="507"/>
      <c r="AM799" s="507"/>
      <c r="AN799" s="505">
        <v>47</v>
      </c>
      <c r="AO799" s="505">
        <v>50</v>
      </c>
      <c r="AP799" s="569"/>
      <c r="AQ799" s="569"/>
      <c r="AR799" s="505">
        <v>0</v>
      </c>
      <c r="AS799" s="505">
        <v>0</v>
      </c>
      <c r="AT799" s="505">
        <v>0</v>
      </c>
      <c r="AU799" s="505">
        <v>0</v>
      </c>
      <c r="AV799" s="507">
        <v>0</v>
      </c>
      <c r="AW799" s="507">
        <v>0</v>
      </c>
      <c r="AX799" s="507">
        <v>75</v>
      </c>
      <c r="AY799" s="507">
        <v>77</v>
      </c>
      <c r="AZ799" s="507">
        <v>84</v>
      </c>
      <c r="BA799" s="507">
        <v>163</v>
      </c>
      <c r="BB799" s="357"/>
      <c r="BC799" s="592" t="str">
        <f t="shared" si="1663"/>
        <v>-</v>
      </c>
      <c r="BD799" s="593" t="str">
        <f t="shared" si="1664"/>
        <v>-</v>
      </c>
      <c r="BE799" s="594" t="str">
        <f t="shared" si="1665"/>
        <v>-</v>
      </c>
      <c r="BF799" s="291" t="str">
        <f t="shared" si="1666"/>
        <v>-</v>
      </c>
      <c r="BG799" s="566" t="str">
        <f t="shared" si="1667"/>
        <v>-</v>
      </c>
      <c r="BH799" s="595" t="str">
        <f t="shared" si="1668"/>
        <v>-</v>
      </c>
      <c r="BI799" s="289" t="str">
        <f t="shared" si="1669"/>
        <v>-</v>
      </c>
      <c r="BJ799" s="596" t="str">
        <f t="shared" si="1670"/>
        <v>-</v>
      </c>
      <c r="BK799" s="595" t="str">
        <f t="shared" si="1671"/>
        <v>-</v>
      </c>
      <c r="BL799" s="289" t="str">
        <f t="shared" si="1672"/>
        <v>-</v>
      </c>
      <c r="BM799" s="596" t="str">
        <f t="shared" si="1673"/>
        <v>-</v>
      </c>
      <c r="BN799" s="563">
        <f t="shared" si="1674"/>
        <v>9</v>
      </c>
      <c r="BO799" s="87">
        <f t="shared" si="1675"/>
        <v>2011</v>
      </c>
      <c r="BP799" s="87">
        <f t="shared" si="1676"/>
        <v>0</v>
      </c>
      <c r="BQ799" s="202"/>
    </row>
    <row r="800" spans="1:69" s="35" customFormat="1" ht="10.5" customHeight="1" x14ac:dyDescent="0.2">
      <c r="A800" s="312" t="str">
        <f t="shared" si="1662"/>
        <v>2011-12RYF9</v>
      </c>
      <c r="B800" s="312" t="str">
        <f t="shared" si="1677"/>
        <v>Y58</v>
      </c>
      <c r="C800" s="208" t="s">
        <v>166</v>
      </c>
      <c r="D800" s="208" t="s">
        <v>545</v>
      </c>
      <c r="E800" s="53"/>
      <c r="F800" s="319" t="str">
        <f>VLOOKUP($G800,'Selection Sheet'!$C$15:$F$39,3,0)</f>
        <v>Y58</v>
      </c>
      <c r="G800" s="209" t="s">
        <v>99</v>
      </c>
      <c r="H800" s="208" t="s">
        <v>540</v>
      </c>
      <c r="I800" s="521">
        <v>166</v>
      </c>
      <c r="J800" s="521">
        <v>32</v>
      </c>
      <c r="K800" s="521">
        <v>21</v>
      </c>
      <c r="L800" s="521">
        <v>7</v>
      </c>
      <c r="M800" s="533"/>
      <c r="N800" s="533"/>
      <c r="O800" s="533"/>
      <c r="P800" s="533"/>
      <c r="Q800" s="521" t="s">
        <v>80</v>
      </c>
      <c r="R800" s="521" t="s">
        <v>80</v>
      </c>
      <c r="S800" s="521"/>
      <c r="T800" s="522" t="s">
        <v>80</v>
      </c>
      <c r="U800" s="523" t="s">
        <v>80</v>
      </c>
      <c r="V800" s="523" t="s">
        <v>80</v>
      </c>
      <c r="W800" s="523" t="s">
        <v>80</v>
      </c>
      <c r="X800" s="524" t="s">
        <v>80</v>
      </c>
      <c r="Y800" s="525" t="s">
        <v>80</v>
      </c>
      <c r="Z800" s="526" t="s">
        <v>80</v>
      </c>
      <c r="AA800" s="526" t="s">
        <v>80</v>
      </c>
      <c r="AB800" s="527" t="s">
        <v>80</v>
      </c>
      <c r="AC800" s="526" t="s">
        <v>80</v>
      </c>
      <c r="AD800" s="526" t="s">
        <v>80</v>
      </c>
      <c r="AE800" s="526" t="s">
        <v>80</v>
      </c>
      <c r="AF800" s="528" t="s">
        <v>80</v>
      </c>
      <c r="AG800" s="529" t="s">
        <v>80</v>
      </c>
      <c r="AH800" s="530" t="s">
        <v>80</v>
      </c>
      <c r="AI800" s="528" t="s">
        <v>80</v>
      </c>
      <c r="AJ800" s="531">
        <v>149</v>
      </c>
      <c r="AK800" s="531">
        <v>187</v>
      </c>
      <c r="AL800" s="533"/>
      <c r="AM800" s="533"/>
      <c r="AN800" s="531">
        <v>562</v>
      </c>
      <c r="AO800" s="531">
        <v>607</v>
      </c>
      <c r="AP800" s="571"/>
      <c r="AQ800" s="571"/>
      <c r="AR800" s="531">
        <v>10</v>
      </c>
      <c r="AS800" s="531">
        <v>165</v>
      </c>
      <c r="AT800" s="531">
        <v>3</v>
      </c>
      <c r="AU800" s="531">
        <v>21</v>
      </c>
      <c r="AV800" s="533">
        <v>6</v>
      </c>
      <c r="AW800" s="533">
        <v>6</v>
      </c>
      <c r="AX800" s="533">
        <v>51</v>
      </c>
      <c r="AY800" s="533">
        <v>62</v>
      </c>
      <c r="AZ800" s="533">
        <v>139</v>
      </c>
      <c r="BA800" s="533">
        <v>216</v>
      </c>
      <c r="BB800" s="359"/>
      <c r="BC800" s="605" t="str">
        <f t="shared" si="1663"/>
        <v>-</v>
      </c>
      <c r="BD800" s="606" t="str">
        <f t="shared" si="1664"/>
        <v>-</v>
      </c>
      <c r="BE800" s="607" t="str">
        <f t="shared" si="1665"/>
        <v>-</v>
      </c>
      <c r="BF800" s="302" t="str">
        <f t="shared" si="1666"/>
        <v>-</v>
      </c>
      <c r="BG800" s="608" t="str">
        <f t="shared" si="1667"/>
        <v>-</v>
      </c>
      <c r="BH800" s="609" t="str">
        <f t="shared" si="1668"/>
        <v>-</v>
      </c>
      <c r="BI800" s="311" t="str">
        <f t="shared" si="1669"/>
        <v>-</v>
      </c>
      <c r="BJ800" s="610" t="str">
        <f t="shared" si="1670"/>
        <v>-</v>
      </c>
      <c r="BK800" s="609" t="str">
        <f t="shared" si="1671"/>
        <v>-</v>
      </c>
      <c r="BL800" s="311" t="str">
        <f t="shared" si="1672"/>
        <v>-</v>
      </c>
      <c r="BM800" s="610" t="str">
        <f t="shared" si="1673"/>
        <v>-</v>
      </c>
      <c r="BN800" s="565">
        <f t="shared" si="1674"/>
        <v>9</v>
      </c>
      <c r="BO800" s="312">
        <f t="shared" si="1675"/>
        <v>2011</v>
      </c>
      <c r="BP800" s="312">
        <f t="shared" si="1676"/>
        <v>0</v>
      </c>
      <c r="BQ800" s="202"/>
    </row>
    <row r="801" spans="1:69" s="35" customFormat="1" ht="10.5" customHeight="1" x14ac:dyDescent="0.2">
      <c r="A801" s="313" t="str">
        <f t="shared" si="1662"/>
        <v>2011-12R1F10</v>
      </c>
      <c r="B801" s="313" t="str">
        <f t="shared" si="1677"/>
        <v>Y59</v>
      </c>
      <c r="C801" s="200" t="s">
        <v>166</v>
      </c>
      <c r="D801" s="200" t="s">
        <v>546</v>
      </c>
      <c r="E801" s="42"/>
      <c r="F801" s="315" t="str">
        <f>VLOOKUP($G801,'Selection Sheet'!$C$15:$F$39,3,0)</f>
        <v>Y59</v>
      </c>
      <c r="G801" s="201" t="s">
        <v>108</v>
      </c>
      <c r="H801" s="200" t="s">
        <v>529</v>
      </c>
      <c r="I801" s="483">
        <v>11</v>
      </c>
      <c r="J801" s="483">
        <v>4</v>
      </c>
      <c r="K801" s="483">
        <v>1</v>
      </c>
      <c r="L801" s="483">
        <v>1</v>
      </c>
      <c r="M801" s="494"/>
      <c r="N801" s="494"/>
      <c r="O801" s="494"/>
      <c r="P801" s="494"/>
      <c r="Q801" s="483" t="s">
        <v>80</v>
      </c>
      <c r="R801" s="483" t="s">
        <v>80</v>
      </c>
      <c r="S801" s="483"/>
      <c r="T801" s="484" t="s">
        <v>80</v>
      </c>
      <c r="U801" s="485" t="s">
        <v>80</v>
      </c>
      <c r="V801" s="485" t="s">
        <v>80</v>
      </c>
      <c r="W801" s="485" t="s">
        <v>80</v>
      </c>
      <c r="X801" s="486" t="s">
        <v>80</v>
      </c>
      <c r="Y801" s="487" t="s">
        <v>80</v>
      </c>
      <c r="Z801" s="488" t="s">
        <v>80</v>
      </c>
      <c r="AA801" s="488" t="s">
        <v>80</v>
      </c>
      <c r="AB801" s="489" t="s">
        <v>80</v>
      </c>
      <c r="AC801" s="488" t="s">
        <v>80</v>
      </c>
      <c r="AD801" s="488" t="s">
        <v>80</v>
      </c>
      <c r="AE801" s="488" t="s">
        <v>80</v>
      </c>
      <c r="AF801" s="490" t="s">
        <v>80</v>
      </c>
      <c r="AG801" s="491" t="s">
        <v>80</v>
      </c>
      <c r="AH801" s="492" t="s">
        <v>80</v>
      </c>
      <c r="AI801" s="490" t="s">
        <v>80</v>
      </c>
      <c r="AJ801" s="493">
        <v>2</v>
      </c>
      <c r="AK801" s="493">
        <v>4</v>
      </c>
      <c r="AL801" s="494"/>
      <c r="AM801" s="494"/>
      <c r="AN801" s="493">
        <v>38</v>
      </c>
      <c r="AO801" s="493">
        <v>43</v>
      </c>
      <c r="AP801" s="572"/>
      <c r="AQ801" s="572"/>
      <c r="AR801" s="493">
        <v>2</v>
      </c>
      <c r="AS801" s="493">
        <v>11</v>
      </c>
      <c r="AT801" s="493">
        <v>1</v>
      </c>
      <c r="AU801" s="493">
        <v>1</v>
      </c>
      <c r="AV801" s="494">
        <v>0</v>
      </c>
      <c r="AW801" s="494">
        <v>0</v>
      </c>
      <c r="AX801" s="494">
        <v>2</v>
      </c>
      <c r="AY801" s="494">
        <v>2</v>
      </c>
      <c r="AZ801" s="494">
        <v>10</v>
      </c>
      <c r="BA801" s="494">
        <v>25</v>
      </c>
      <c r="BB801" s="357"/>
      <c r="BC801" s="586" t="str">
        <f t="shared" si="1663"/>
        <v>-</v>
      </c>
      <c r="BD801" s="587" t="str">
        <f t="shared" si="1664"/>
        <v>-</v>
      </c>
      <c r="BE801" s="588" t="str">
        <f t="shared" si="1665"/>
        <v>-</v>
      </c>
      <c r="BF801" s="310" t="str">
        <f t="shared" si="1666"/>
        <v>-</v>
      </c>
      <c r="BG801" s="589" t="str">
        <f t="shared" si="1667"/>
        <v>-</v>
      </c>
      <c r="BH801" s="590" t="str">
        <f t="shared" si="1668"/>
        <v>-</v>
      </c>
      <c r="BI801" s="308" t="str">
        <f t="shared" si="1669"/>
        <v>-</v>
      </c>
      <c r="BJ801" s="591" t="str">
        <f t="shared" si="1670"/>
        <v>-</v>
      </c>
      <c r="BK801" s="590" t="str">
        <f t="shared" si="1671"/>
        <v>-</v>
      </c>
      <c r="BL801" s="308" t="str">
        <f t="shared" si="1672"/>
        <v>-</v>
      </c>
      <c r="BM801" s="591" t="str">
        <f t="shared" si="1673"/>
        <v>-</v>
      </c>
      <c r="BN801" s="562">
        <f t="shared" si="1674"/>
        <v>10</v>
      </c>
      <c r="BO801" s="87">
        <f t="shared" si="1675"/>
        <v>2011</v>
      </c>
      <c r="BP801" s="87">
        <f t="shared" si="1676"/>
        <v>1.0000000000000004</v>
      </c>
      <c r="BQ801" s="202"/>
    </row>
    <row r="802" spans="1:69" s="35" customFormat="1" ht="10.5" customHeight="1" x14ac:dyDescent="0.2">
      <c r="A802" s="87" t="str">
        <f t="shared" si="1662"/>
        <v>2011-12RRU10</v>
      </c>
      <c r="B802" s="87" t="str">
        <f t="shared" si="1677"/>
        <v>Y56</v>
      </c>
      <c r="C802" s="203" t="s">
        <v>166</v>
      </c>
      <c r="D802" s="203" t="s">
        <v>546</v>
      </c>
      <c r="E802" s="42"/>
      <c r="F802" s="317" t="str">
        <f>VLOOKUP($G802,'Selection Sheet'!$C$15:$F$39,3,0)</f>
        <v>Y56</v>
      </c>
      <c r="G802" s="204" t="s">
        <v>93</v>
      </c>
      <c r="H802" s="203" t="s">
        <v>530</v>
      </c>
      <c r="I802" s="495">
        <v>336</v>
      </c>
      <c r="J802" s="495">
        <v>114</v>
      </c>
      <c r="K802" s="495">
        <v>46</v>
      </c>
      <c r="L802" s="495">
        <v>29</v>
      </c>
      <c r="M802" s="507"/>
      <c r="N802" s="507"/>
      <c r="O802" s="507"/>
      <c r="P802" s="507"/>
      <c r="Q802" s="495" t="s">
        <v>80</v>
      </c>
      <c r="R802" s="495" t="s">
        <v>80</v>
      </c>
      <c r="S802" s="495"/>
      <c r="T802" s="496" t="s">
        <v>80</v>
      </c>
      <c r="U802" s="497" t="s">
        <v>80</v>
      </c>
      <c r="V802" s="497" t="s">
        <v>80</v>
      </c>
      <c r="W802" s="497" t="s">
        <v>80</v>
      </c>
      <c r="X802" s="498" t="s">
        <v>80</v>
      </c>
      <c r="Y802" s="499" t="s">
        <v>80</v>
      </c>
      <c r="Z802" s="500" t="s">
        <v>80</v>
      </c>
      <c r="AA802" s="500" t="s">
        <v>80</v>
      </c>
      <c r="AB802" s="501" t="s">
        <v>80</v>
      </c>
      <c r="AC802" s="500" t="s">
        <v>80</v>
      </c>
      <c r="AD802" s="500" t="s">
        <v>80</v>
      </c>
      <c r="AE802" s="500" t="s">
        <v>80</v>
      </c>
      <c r="AF802" s="502" t="s">
        <v>80</v>
      </c>
      <c r="AG802" s="503" t="s">
        <v>80</v>
      </c>
      <c r="AH802" s="504" t="s">
        <v>80</v>
      </c>
      <c r="AI802" s="502" t="s">
        <v>80</v>
      </c>
      <c r="AJ802" s="505">
        <v>107</v>
      </c>
      <c r="AK802" s="505">
        <v>194</v>
      </c>
      <c r="AL802" s="507"/>
      <c r="AM802" s="507"/>
      <c r="AN802" s="505">
        <v>1035</v>
      </c>
      <c r="AO802" s="505">
        <v>1163</v>
      </c>
      <c r="AP802" s="569"/>
      <c r="AQ802" s="569"/>
      <c r="AR802" s="505">
        <v>40</v>
      </c>
      <c r="AS802" s="505">
        <v>328</v>
      </c>
      <c r="AT802" s="505">
        <v>14</v>
      </c>
      <c r="AU802" s="505">
        <v>44</v>
      </c>
      <c r="AV802" s="507">
        <v>0</v>
      </c>
      <c r="AW802" s="507">
        <v>0</v>
      </c>
      <c r="AX802" s="507">
        <v>88</v>
      </c>
      <c r="AY802" s="507">
        <v>96</v>
      </c>
      <c r="AZ802" s="507">
        <v>336</v>
      </c>
      <c r="BA802" s="507">
        <v>478</v>
      </c>
      <c r="BB802" s="357"/>
      <c r="BC802" s="592" t="str">
        <f t="shared" si="1663"/>
        <v>-</v>
      </c>
      <c r="BD802" s="593" t="str">
        <f t="shared" si="1664"/>
        <v>-</v>
      </c>
      <c r="BE802" s="594" t="str">
        <f t="shared" si="1665"/>
        <v>-</v>
      </c>
      <c r="BF802" s="291" t="str">
        <f t="shared" si="1666"/>
        <v>-</v>
      </c>
      <c r="BG802" s="566" t="str">
        <f t="shared" si="1667"/>
        <v>-</v>
      </c>
      <c r="BH802" s="595" t="str">
        <f t="shared" si="1668"/>
        <v>-</v>
      </c>
      <c r="BI802" s="289" t="str">
        <f t="shared" si="1669"/>
        <v>-</v>
      </c>
      <c r="BJ802" s="596" t="str">
        <f t="shared" si="1670"/>
        <v>-</v>
      </c>
      <c r="BK802" s="595" t="str">
        <f t="shared" si="1671"/>
        <v>-</v>
      </c>
      <c r="BL802" s="289" t="str">
        <f t="shared" si="1672"/>
        <v>-</v>
      </c>
      <c r="BM802" s="596" t="str">
        <f t="shared" si="1673"/>
        <v>-</v>
      </c>
      <c r="BN802" s="563">
        <f t="shared" si="1674"/>
        <v>10</v>
      </c>
      <c r="BO802" s="87">
        <f t="shared" si="1675"/>
        <v>2011</v>
      </c>
      <c r="BP802" s="87">
        <f t="shared" si="1676"/>
        <v>1.0000000000000004</v>
      </c>
      <c r="BQ802" s="202"/>
    </row>
    <row r="803" spans="1:69" s="35" customFormat="1" ht="10.5" customHeight="1" x14ac:dyDescent="0.2">
      <c r="A803" s="87" t="str">
        <f t="shared" si="1662"/>
        <v>2011-12RX510</v>
      </c>
      <c r="B803" s="87" t="str">
        <f t="shared" si="1677"/>
        <v>Y58</v>
      </c>
      <c r="C803" s="203" t="s">
        <v>166</v>
      </c>
      <c r="D803" s="203" t="s">
        <v>546</v>
      </c>
      <c r="E803" s="42"/>
      <c r="F803" s="317" t="str">
        <f>VLOOKUP($G803,'Selection Sheet'!$C$15:$F$39,3,0)</f>
        <v>Y58</v>
      </c>
      <c r="G803" s="204" t="s">
        <v>106</v>
      </c>
      <c r="H803" s="203" t="s">
        <v>531</v>
      </c>
      <c r="I803" s="495">
        <v>92</v>
      </c>
      <c r="J803" s="495">
        <v>26</v>
      </c>
      <c r="K803" s="495">
        <v>16</v>
      </c>
      <c r="L803" s="495">
        <v>8</v>
      </c>
      <c r="M803" s="507"/>
      <c r="N803" s="507"/>
      <c r="O803" s="507"/>
      <c r="P803" s="507"/>
      <c r="Q803" s="495" t="s">
        <v>80</v>
      </c>
      <c r="R803" s="495" t="s">
        <v>80</v>
      </c>
      <c r="S803" s="495"/>
      <c r="T803" s="496" t="s">
        <v>80</v>
      </c>
      <c r="U803" s="497" t="s">
        <v>80</v>
      </c>
      <c r="V803" s="497" t="s">
        <v>80</v>
      </c>
      <c r="W803" s="497" t="s">
        <v>80</v>
      </c>
      <c r="X803" s="498" t="s">
        <v>80</v>
      </c>
      <c r="Y803" s="499" t="s">
        <v>80</v>
      </c>
      <c r="Z803" s="500" t="s">
        <v>80</v>
      </c>
      <c r="AA803" s="500" t="s">
        <v>80</v>
      </c>
      <c r="AB803" s="501" t="s">
        <v>80</v>
      </c>
      <c r="AC803" s="500" t="s">
        <v>80</v>
      </c>
      <c r="AD803" s="500" t="s">
        <v>80</v>
      </c>
      <c r="AE803" s="500" t="s">
        <v>80</v>
      </c>
      <c r="AF803" s="502" t="s">
        <v>80</v>
      </c>
      <c r="AG803" s="503" t="s">
        <v>80</v>
      </c>
      <c r="AH803" s="504" t="s">
        <v>80</v>
      </c>
      <c r="AI803" s="502" t="s">
        <v>80</v>
      </c>
      <c r="AJ803" s="505">
        <v>49</v>
      </c>
      <c r="AK803" s="505">
        <v>50</v>
      </c>
      <c r="AL803" s="507"/>
      <c r="AM803" s="507"/>
      <c r="AN803" s="505">
        <v>122</v>
      </c>
      <c r="AO803" s="505">
        <v>128</v>
      </c>
      <c r="AP803" s="569"/>
      <c r="AQ803" s="569"/>
      <c r="AR803" s="505">
        <v>7</v>
      </c>
      <c r="AS803" s="505">
        <v>92</v>
      </c>
      <c r="AT803" s="505">
        <v>2</v>
      </c>
      <c r="AU803" s="505">
        <v>16</v>
      </c>
      <c r="AV803" s="507">
        <v>0</v>
      </c>
      <c r="AW803" s="507">
        <v>0</v>
      </c>
      <c r="AX803" s="507">
        <v>42</v>
      </c>
      <c r="AY803" s="507">
        <v>44</v>
      </c>
      <c r="AZ803" s="507">
        <v>43</v>
      </c>
      <c r="BA803" s="507">
        <v>68</v>
      </c>
      <c r="BB803" s="357"/>
      <c r="BC803" s="592" t="str">
        <f t="shared" si="1663"/>
        <v>-</v>
      </c>
      <c r="BD803" s="593" t="str">
        <f t="shared" si="1664"/>
        <v>-</v>
      </c>
      <c r="BE803" s="594" t="str">
        <f t="shared" si="1665"/>
        <v>-</v>
      </c>
      <c r="BF803" s="291" t="str">
        <f t="shared" si="1666"/>
        <v>-</v>
      </c>
      <c r="BG803" s="566" t="str">
        <f t="shared" si="1667"/>
        <v>-</v>
      </c>
      <c r="BH803" s="595" t="str">
        <f t="shared" si="1668"/>
        <v>-</v>
      </c>
      <c r="BI803" s="289" t="str">
        <f t="shared" si="1669"/>
        <v>-</v>
      </c>
      <c r="BJ803" s="596" t="str">
        <f t="shared" si="1670"/>
        <v>-</v>
      </c>
      <c r="BK803" s="595" t="str">
        <f t="shared" si="1671"/>
        <v>-</v>
      </c>
      <c r="BL803" s="289" t="str">
        <f t="shared" si="1672"/>
        <v>-</v>
      </c>
      <c r="BM803" s="596" t="str">
        <f t="shared" si="1673"/>
        <v>-</v>
      </c>
      <c r="BN803" s="563">
        <f t="shared" si="1674"/>
        <v>10</v>
      </c>
      <c r="BO803" s="87">
        <f t="shared" si="1675"/>
        <v>2011</v>
      </c>
      <c r="BP803" s="87">
        <f t="shared" si="1676"/>
        <v>1.0000000000000004</v>
      </c>
      <c r="BQ803" s="202"/>
    </row>
    <row r="804" spans="1:69" s="35" customFormat="1" ht="10.5" customHeight="1" x14ac:dyDescent="0.2">
      <c r="A804" s="314" t="str">
        <f t="shared" si="1662"/>
        <v>2011-12RX610</v>
      </c>
      <c r="B804" s="314" t="str">
        <f t="shared" si="1677"/>
        <v>Y63</v>
      </c>
      <c r="C804" s="205" t="s">
        <v>166</v>
      </c>
      <c r="D804" s="205" t="s">
        <v>546</v>
      </c>
      <c r="E804" s="206"/>
      <c r="F804" s="318" t="str">
        <f>VLOOKUP($G804,'Selection Sheet'!$C$15:$F$39,3,0)</f>
        <v>Y63</v>
      </c>
      <c r="G804" s="207" t="s">
        <v>111</v>
      </c>
      <c r="H804" s="205" t="s">
        <v>532</v>
      </c>
      <c r="I804" s="508">
        <v>118</v>
      </c>
      <c r="J804" s="508">
        <v>20</v>
      </c>
      <c r="K804" s="508">
        <v>22</v>
      </c>
      <c r="L804" s="508">
        <v>9</v>
      </c>
      <c r="M804" s="520"/>
      <c r="N804" s="520"/>
      <c r="O804" s="520"/>
      <c r="P804" s="520"/>
      <c r="Q804" s="508" t="s">
        <v>80</v>
      </c>
      <c r="R804" s="508" t="s">
        <v>80</v>
      </c>
      <c r="S804" s="508"/>
      <c r="T804" s="509" t="s">
        <v>80</v>
      </c>
      <c r="U804" s="510" t="s">
        <v>80</v>
      </c>
      <c r="V804" s="510" t="s">
        <v>80</v>
      </c>
      <c r="W804" s="510" t="s">
        <v>80</v>
      </c>
      <c r="X804" s="511" t="s">
        <v>80</v>
      </c>
      <c r="Y804" s="512" t="s">
        <v>80</v>
      </c>
      <c r="Z804" s="513" t="s">
        <v>80</v>
      </c>
      <c r="AA804" s="513" t="s">
        <v>80</v>
      </c>
      <c r="AB804" s="514" t="s">
        <v>80</v>
      </c>
      <c r="AC804" s="513" t="s">
        <v>80</v>
      </c>
      <c r="AD804" s="513" t="s">
        <v>80</v>
      </c>
      <c r="AE804" s="513" t="s">
        <v>80</v>
      </c>
      <c r="AF804" s="515" t="s">
        <v>80</v>
      </c>
      <c r="AG804" s="516" t="s">
        <v>80</v>
      </c>
      <c r="AH804" s="517" t="s">
        <v>80</v>
      </c>
      <c r="AI804" s="515" t="s">
        <v>80</v>
      </c>
      <c r="AJ804" s="518">
        <v>66</v>
      </c>
      <c r="AK804" s="518">
        <v>76</v>
      </c>
      <c r="AL804" s="520"/>
      <c r="AM804" s="520"/>
      <c r="AN804" s="518">
        <v>219</v>
      </c>
      <c r="AO804" s="518">
        <v>239</v>
      </c>
      <c r="AP804" s="570"/>
      <c r="AQ804" s="570"/>
      <c r="AR804" s="518">
        <v>9</v>
      </c>
      <c r="AS804" s="518">
        <v>118</v>
      </c>
      <c r="AT804" s="518">
        <v>6</v>
      </c>
      <c r="AU804" s="518">
        <v>22</v>
      </c>
      <c r="AV804" s="520">
        <v>0</v>
      </c>
      <c r="AW804" s="520">
        <v>0</v>
      </c>
      <c r="AX804" s="520">
        <v>72</v>
      </c>
      <c r="AY804" s="520">
        <v>73</v>
      </c>
      <c r="AZ804" s="520">
        <v>120</v>
      </c>
      <c r="BA804" s="520">
        <v>136</v>
      </c>
      <c r="BB804" s="358"/>
      <c r="BC804" s="597" t="str">
        <f t="shared" si="1663"/>
        <v>-</v>
      </c>
      <c r="BD804" s="598" t="str">
        <f t="shared" si="1664"/>
        <v>-</v>
      </c>
      <c r="BE804" s="599" t="str">
        <f t="shared" si="1665"/>
        <v>-</v>
      </c>
      <c r="BF804" s="600" t="str">
        <f t="shared" si="1666"/>
        <v>-</v>
      </c>
      <c r="BG804" s="601" t="str">
        <f t="shared" si="1667"/>
        <v>-</v>
      </c>
      <c r="BH804" s="602" t="str">
        <f t="shared" si="1668"/>
        <v>-</v>
      </c>
      <c r="BI804" s="603" t="str">
        <f t="shared" si="1669"/>
        <v>-</v>
      </c>
      <c r="BJ804" s="604" t="str">
        <f t="shared" si="1670"/>
        <v>-</v>
      </c>
      <c r="BK804" s="602" t="str">
        <f t="shared" si="1671"/>
        <v>-</v>
      </c>
      <c r="BL804" s="603" t="str">
        <f t="shared" si="1672"/>
        <v>-</v>
      </c>
      <c r="BM804" s="604" t="str">
        <f t="shared" si="1673"/>
        <v>-</v>
      </c>
      <c r="BN804" s="564">
        <f t="shared" si="1674"/>
        <v>10</v>
      </c>
      <c r="BO804" s="314">
        <f t="shared" si="1675"/>
        <v>2011</v>
      </c>
      <c r="BP804" s="314">
        <f t="shared" si="1676"/>
        <v>1.0000000000000004</v>
      </c>
      <c r="BQ804" s="202"/>
    </row>
    <row r="805" spans="1:69" s="35" customFormat="1" ht="10.5" customHeight="1" x14ac:dyDescent="0.2">
      <c r="A805" s="87" t="str">
        <f t="shared" si="1662"/>
        <v>2011-12RX710</v>
      </c>
      <c r="B805" s="87" t="str">
        <f t="shared" si="1677"/>
        <v>Y62</v>
      </c>
      <c r="C805" s="203" t="s">
        <v>166</v>
      </c>
      <c r="D805" s="203" t="s">
        <v>546</v>
      </c>
      <c r="E805" s="42"/>
      <c r="F805" s="317" t="str">
        <f>VLOOKUP($G805,'Selection Sheet'!$C$15:$F$39,3,0)</f>
        <v>Y62</v>
      </c>
      <c r="G805" s="204" t="s">
        <v>84</v>
      </c>
      <c r="H805" s="203" t="s">
        <v>533</v>
      </c>
      <c r="I805" s="495">
        <v>285</v>
      </c>
      <c r="J805" s="495">
        <v>65</v>
      </c>
      <c r="K805" s="495">
        <v>44</v>
      </c>
      <c r="L805" s="495">
        <v>11</v>
      </c>
      <c r="M805" s="507"/>
      <c r="N805" s="507"/>
      <c r="O805" s="507"/>
      <c r="P805" s="507"/>
      <c r="Q805" s="495" t="s">
        <v>80</v>
      </c>
      <c r="R805" s="495" t="s">
        <v>80</v>
      </c>
      <c r="S805" s="495"/>
      <c r="T805" s="496" t="s">
        <v>80</v>
      </c>
      <c r="U805" s="497" t="s">
        <v>80</v>
      </c>
      <c r="V805" s="497" t="s">
        <v>80</v>
      </c>
      <c r="W805" s="497" t="s">
        <v>80</v>
      </c>
      <c r="X805" s="498" t="s">
        <v>80</v>
      </c>
      <c r="Y805" s="499" t="s">
        <v>80</v>
      </c>
      <c r="Z805" s="500" t="s">
        <v>80</v>
      </c>
      <c r="AA805" s="500" t="s">
        <v>80</v>
      </c>
      <c r="AB805" s="501" t="s">
        <v>80</v>
      </c>
      <c r="AC805" s="500" t="s">
        <v>80</v>
      </c>
      <c r="AD805" s="500" t="s">
        <v>80</v>
      </c>
      <c r="AE805" s="500" t="s">
        <v>80</v>
      </c>
      <c r="AF805" s="502" t="s">
        <v>80</v>
      </c>
      <c r="AG805" s="503" t="s">
        <v>80</v>
      </c>
      <c r="AH805" s="504" t="s">
        <v>80</v>
      </c>
      <c r="AI805" s="502" t="s">
        <v>80</v>
      </c>
      <c r="AJ805" s="505">
        <v>118</v>
      </c>
      <c r="AK805" s="505">
        <v>165</v>
      </c>
      <c r="AL805" s="507"/>
      <c r="AM805" s="507"/>
      <c r="AN805" s="505">
        <v>660</v>
      </c>
      <c r="AO805" s="505">
        <v>678</v>
      </c>
      <c r="AP805" s="569"/>
      <c r="AQ805" s="569"/>
      <c r="AR805" s="505">
        <v>14</v>
      </c>
      <c r="AS805" s="505">
        <v>214</v>
      </c>
      <c r="AT805" s="505">
        <v>5</v>
      </c>
      <c r="AU805" s="505">
        <v>32</v>
      </c>
      <c r="AV805" s="507">
        <v>3</v>
      </c>
      <c r="AW805" s="507">
        <v>5</v>
      </c>
      <c r="AX805" s="507">
        <v>71</v>
      </c>
      <c r="AY805" s="507">
        <v>83</v>
      </c>
      <c r="AZ805" s="507">
        <v>220</v>
      </c>
      <c r="BA805" s="507">
        <v>261</v>
      </c>
      <c r="BB805" s="357"/>
      <c r="BC805" s="592" t="str">
        <f t="shared" si="1663"/>
        <v>-</v>
      </c>
      <c r="BD805" s="593" t="str">
        <f t="shared" si="1664"/>
        <v>-</v>
      </c>
      <c r="BE805" s="594" t="str">
        <f t="shared" si="1665"/>
        <v>-</v>
      </c>
      <c r="BF805" s="291" t="str">
        <f t="shared" si="1666"/>
        <v>-</v>
      </c>
      <c r="BG805" s="566" t="str">
        <f t="shared" si="1667"/>
        <v>-</v>
      </c>
      <c r="BH805" s="595" t="str">
        <f t="shared" si="1668"/>
        <v>-</v>
      </c>
      <c r="BI805" s="289" t="str">
        <f t="shared" si="1669"/>
        <v>-</v>
      </c>
      <c r="BJ805" s="596" t="str">
        <f t="shared" si="1670"/>
        <v>-</v>
      </c>
      <c r="BK805" s="595" t="str">
        <f t="shared" si="1671"/>
        <v>-</v>
      </c>
      <c r="BL805" s="289" t="str">
        <f t="shared" si="1672"/>
        <v>-</v>
      </c>
      <c r="BM805" s="596" t="str">
        <f t="shared" si="1673"/>
        <v>-</v>
      </c>
      <c r="BN805" s="563">
        <f t="shared" si="1674"/>
        <v>10</v>
      </c>
      <c r="BO805" s="87">
        <f t="shared" si="1675"/>
        <v>2011</v>
      </c>
      <c r="BP805" s="87">
        <f t="shared" si="1676"/>
        <v>1.0000000000000004</v>
      </c>
      <c r="BQ805" s="202"/>
    </row>
    <row r="806" spans="1:69" s="35" customFormat="1" ht="10.5" customHeight="1" x14ac:dyDescent="0.2">
      <c r="A806" s="87" t="str">
        <f t="shared" si="1662"/>
        <v>2011-12RX810</v>
      </c>
      <c r="B806" s="87" t="str">
        <f t="shared" si="1677"/>
        <v>Y63</v>
      </c>
      <c r="C806" s="203" t="s">
        <v>166</v>
      </c>
      <c r="D806" s="203" t="s">
        <v>546</v>
      </c>
      <c r="E806" s="42"/>
      <c r="F806" s="317" t="str">
        <f>VLOOKUP($G806,'Selection Sheet'!$C$15:$F$39,3,0)</f>
        <v>Y63</v>
      </c>
      <c r="G806" s="204" t="s">
        <v>120</v>
      </c>
      <c r="H806" s="203" t="s">
        <v>534</v>
      </c>
      <c r="I806" s="495">
        <v>238</v>
      </c>
      <c r="J806" s="495">
        <v>40</v>
      </c>
      <c r="K806" s="495">
        <v>28</v>
      </c>
      <c r="L806" s="495">
        <v>10</v>
      </c>
      <c r="M806" s="507"/>
      <c r="N806" s="507"/>
      <c r="O806" s="507"/>
      <c r="P806" s="507"/>
      <c r="Q806" s="495" t="s">
        <v>80</v>
      </c>
      <c r="R806" s="495" t="s">
        <v>80</v>
      </c>
      <c r="S806" s="495"/>
      <c r="T806" s="496" t="s">
        <v>80</v>
      </c>
      <c r="U806" s="497" t="s">
        <v>80</v>
      </c>
      <c r="V806" s="497" t="s">
        <v>80</v>
      </c>
      <c r="W806" s="497" t="s">
        <v>80</v>
      </c>
      <c r="X806" s="498" t="s">
        <v>80</v>
      </c>
      <c r="Y806" s="499" t="s">
        <v>80</v>
      </c>
      <c r="Z806" s="500" t="s">
        <v>80</v>
      </c>
      <c r="AA806" s="500" t="s">
        <v>80</v>
      </c>
      <c r="AB806" s="501" t="s">
        <v>80</v>
      </c>
      <c r="AC806" s="500" t="s">
        <v>80</v>
      </c>
      <c r="AD806" s="500" t="s">
        <v>80</v>
      </c>
      <c r="AE806" s="500" t="s">
        <v>80</v>
      </c>
      <c r="AF806" s="502" t="s">
        <v>80</v>
      </c>
      <c r="AG806" s="503" t="s">
        <v>80</v>
      </c>
      <c r="AH806" s="504" t="s">
        <v>80</v>
      </c>
      <c r="AI806" s="502" t="s">
        <v>80</v>
      </c>
      <c r="AJ806" s="505">
        <v>111</v>
      </c>
      <c r="AK806" s="505">
        <v>160</v>
      </c>
      <c r="AL806" s="507"/>
      <c r="AM806" s="507"/>
      <c r="AN806" s="505">
        <v>779</v>
      </c>
      <c r="AO806" s="505">
        <v>815</v>
      </c>
      <c r="AP806" s="569"/>
      <c r="AQ806" s="569"/>
      <c r="AR806" s="505">
        <v>14</v>
      </c>
      <c r="AS806" s="505">
        <v>235</v>
      </c>
      <c r="AT806" s="505">
        <v>4</v>
      </c>
      <c r="AU806" s="505">
        <v>26</v>
      </c>
      <c r="AV806" s="507">
        <v>0</v>
      </c>
      <c r="AW806" s="507">
        <v>2</v>
      </c>
      <c r="AX806" s="507">
        <v>88</v>
      </c>
      <c r="AY806" s="507">
        <v>112</v>
      </c>
      <c r="AZ806" s="507">
        <v>292</v>
      </c>
      <c r="BA806" s="507">
        <v>406</v>
      </c>
      <c r="BB806" s="357"/>
      <c r="BC806" s="592" t="str">
        <f t="shared" si="1663"/>
        <v>-</v>
      </c>
      <c r="BD806" s="593" t="str">
        <f t="shared" si="1664"/>
        <v>-</v>
      </c>
      <c r="BE806" s="594" t="str">
        <f t="shared" si="1665"/>
        <v>-</v>
      </c>
      <c r="BF806" s="291" t="str">
        <f t="shared" si="1666"/>
        <v>-</v>
      </c>
      <c r="BG806" s="566" t="str">
        <f t="shared" si="1667"/>
        <v>-</v>
      </c>
      <c r="BH806" s="595" t="str">
        <f t="shared" si="1668"/>
        <v>-</v>
      </c>
      <c r="BI806" s="289" t="str">
        <f t="shared" si="1669"/>
        <v>-</v>
      </c>
      <c r="BJ806" s="596" t="str">
        <f t="shared" si="1670"/>
        <v>-</v>
      </c>
      <c r="BK806" s="595" t="str">
        <f t="shared" si="1671"/>
        <v>-</v>
      </c>
      <c r="BL806" s="289" t="str">
        <f t="shared" si="1672"/>
        <v>-</v>
      </c>
      <c r="BM806" s="596" t="str">
        <f t="shared" si="1673"/>
        <v>-</v>
      </c>
      <c r="BN806" s="563">
        <f t="shared" si="1674"/>
        <v>10</v>
      </c>
      <c r="BO806" s="87">
        <f t="shared" si="1675"/>
        <v>2011</v>
      </c>
      <c r="BP806" s="87">
        <f t="shared" si="1676"/>
        <v>1.0000000000000004</v>
      </c>
      <c r="BQ806" s="202"/>
    </row>
    <row r="807" spans="1:69" s="35" customFormat="1" ht="10.5" customHeight="1" x14ac:dyDescent="0.2">
      <c r="A807" s="87" t="str">
        <f t="shared" si="1662"/>
        <v>2011-12RX910</v>
      </c>
      <c r="B807" s="87" t="str">
        <f t="shared" si="1677"/>
        <v>Y60</v>
      </c>
      <c r="C807" s="203" t="s">
        <v>166</v>
      </c>
      <c r="D807" s="203" t="s">
        <v>546</v>
      </c>
      <c r="E807" s="42"/>
      <c r="F807" s="317" t="str">
        <f>VLOOKUP($G807,'Selection Sheet'!$C$15:$F$39,3,0)</f>
        <v>Y60</v>
      </c>
      <c r="G807" s="204" t="s">
        <v>103</v>
      </c>
      <c r="H807" s="203" t="s">
        <v>535</v>
      </c>
      <c r="I807" s="495">
        <v>78</v>
      </c>
      <c r="J807" s="495">
        <v>17</v>
      </c>
      <c r="K807" s="495">
        <v>15</v>
      </c>
      <c r="L807" s="495">
        <v>4</v>
      </c>
      <c r="M807" s="507"/>
      <c r="N807" s="507"/>
      <c r="O807" s="507"/>
      <c r="P807" s="507"/>
      <c r="Q807" s="495" t="s">
        <v>80</v>
      </c>
      <c r="R807" s="495" t="s">
        <v>80</v>
      </c>
      <c r="S807" s="495"/>
      <c r="T807" s="496" t="s">
        <v>80</v>
      </c>
      <c r="U807" s="497" t="s">
        <v>80</v>
      </c>
      <c r="V807" s="497" t="s">
        <v>80</v>
      </c>
      <c r="W807" s="497" t="s">
        <v>80</v>
      </c>
      <c r="X807" s="498" t="s">
        <v>80</v>
      </c>
      <c r="Y807" s="499" t="s">
        <v>80</v>
      </c>
      <c r="Z807" s="500" t="s">
        <v>80</v>
      </c>
      <c r="AA807" s="500" t="s">
        <v>80</v>
      </c>
      <c r="AB807" s="501" t="s">
        <v>80</v>
      </c>
      <c r="AC807" s="500" t="s">
        <v>80</v>
      </c>
      <c r="AD807" s="500" t="s">
        <v>80</v>
      </c>
      <c r="AE807" s="500" t="s">
        <v>80</v>
      </c>
      <c r="AF807" s="502" t="s">
        <v>80</v>
      </c>
      <c r="AG807" s="503" t="s">
        <v>80</v>
      </c>
      <c r="AH807" s="504" t="s">
        <v>80</v>
      </c>
      <c r="AI807" s="502" t="s">
        <v>80</v>
      </c>
      <c r="AJ807" s="505">
        <v>111</v>
      </c>
      <c r="AK807" s="505">
        <v>158</v>
      </c>
      <c r="AL807" s="507"/>
      <c r="AM807" s="507"/>
      <c r="AN807" s="505">
        <v>860</v>
      </c>
      <c r="AO807" s="505">
        <v>897</v>
      </c>
      <c r="AP807" s="569"/>
      <c r="AQ807" s="569"/>
      <c r="AR807" s="505">
        <v>4</v>
      </c>
      <c r="AS807" s="505">
        <v>57</v>
      </c>
      <c r="AT807" s="505">
        <v>2</v>
      </c>
      <c r="AU807" s="505">
        <v>8</v>
      </c>
      <c r="AV807" s="507">
        <v>1</v>
      </c>
      <c r="AW807" s="507">
        <v>6</v>
      </c>
      <c r="AX807" s="507">
        <v>72</v>
      </c>
      <c r="AY807" s="507">
        <v>78</v>
      </c>
      <c r="AZ807" s="507">
        <v>24</v>
      </c>
      <c r="BA807" s="507">
        <v>50</v>
      </c>
      <c r="BB807" s="357"/>
      <c r="BC807" s="592" t="str">
        <f t="shared" si="1663"/>
        <v>-</v>
      </c>
      <c r="BD807" s="593" t="str">
        <f t="shared" si="1664"/>
        <v>-</v>
      </c>
      <c r="BE807" s="594" t="str">
        <f t="shared" si="1665"/>
        <v>-</v>
      </c>
      <c r="BF807" s="291" t="str">
        <f t="shared" si="1666"/>
        <v>-</v>
      </c>
      <c r="BG807" s="566" t="str">
        <f t="shared" si="1667"/>
        <v>-</v>
      </c>
      <c r="BH807" s="595" t="str">
        <f t="shared" si="1668"/>
        <v>-</v>
      </c>
      <c r="BI807" s="289" t="str">
        <f t="shared" si="1669"/>
        <v>-</v>
      </c>
      <c r="BJ807" s="596" t="str">
        <f t="shared" si="1670"/>
        <v>-</v>
      </c>
      <c r="BK807" s="595" t="str">
        <f t="shared" si="1671"/>
        <v>-</v>
      </c>
      <c r="BL807" s="289" t="str">
        <f t="shared" si="1672"/>
        <v>-</v>
      </c>
      <c r="BM807" s="596" t="str">
        <f t="shared" si="1673"/>
        <v>-</v>
      </c>
      <c r="BN807" s="563">
        <f t="shared" si="1674"/>
        <v>10</v>
      </c>
      <c r="BO807" s="87">
        <f t="shared" si="1675"/>
        <v>2011</v>
      </c>
      <c r="BP807" s="87">
        <f t="shared" si="1676"/>
        <v>1.0000000000000004</v>
      </c>
      <c r="BQ807" s="202"/>
    </row>
    <row r="808" spans="1:69" s="35" customFormat="1" ht="10.5" customHeight="1" x14ac:dyDescent="0.2">
      <c r="A808" s="314" t="str">
        <f t="shared" si="1662"/>
        <v>2011-12RYA10</v>
      </c>
      <c r="B808" s="314" t="str">
        <f t="shared" si="1677"/>
        <v>Y60</v>
      </c>
      <c r="C808" s="205" t="s">
        <v>166</v>
      </c>
      <c r="D808" s="205" t="s">
        <v>546</v>
      </c>
      <c r="E808" s="206"/>
      <c r="F808" s="318" t="str">
        <f>VLOOKUP($G808,'Selection Sheet'!$C$15:$F$39,3,0)</f>
        <v>Y60</v>
      </c>
      <c r="G808" s="207" t="s">
        <v>118</v>
      </c>
      <c r="H808" s="205" t="s">
        <v>536</v>
      </c>
      <c r="I808" s="508">
        <v>157</v>
      </c>
      <c r="J808" s="508">
        <v>59</v>
      </c>
      <c r="K808" s="508">
        <v>16</v>
      </c>
      <c r="L808" s="508">
        <v>11</v>
      </c>
      <c r="M808" s="520"/>
      <c r="N808" s="520"/>
      <c r="O808" s="520"/>
      <c r="P808" s="520"/>
      <c r="Q808" s="508" t="s">
        <v>80</v>
      </c>
      <c r="R808" s="508" t="s">
        <v>80</v>
      </c>
      <c r="S808" s="508"/>
      <c r="T808" s="509" t="s">
        <v>80</v>
      </c>
      <c r="U808" s="510" t="s">
        <v>80</v>
      </c>
      <c r="V808" s="510" t="s">
        <v>80</v>
      </c>
      <c r="W808" s="510" t="s">
        <v>80</v>
      </c>
      <c r="X808" s="511" t="s">
        <v>80</v>
      </c>
      <c r="Y808" s="512" t="s">
        <v>80</v>
      </c>
      <c r="Z808" s="513" t="s">
        <v>80</v>
      </c>
      <c r="AA808" s="513" t="s">
        <v>80</v>
      </c>
      <c r="AB808" s="514" t="s">
        <v>80</v>
      </c>
      <c r="AC808" s="513" t="s">
        <v>80</v>
      </c>
      <c r="AD808" s="513" t="s">
        <v>80</v>
      </c>
      <c r="AE808" s="513" t="s">
        <v>80</v>
      </c>
      <c r="AF808" s="515" t="s">
        <v>80</v>
      </c>
      <c r="AG808" s="516" t="s">
        <v>80</v>
      </c>
      <c r="AH808" s="517" t="s">
        <v>80</v>
      </c>
      <c r="AI808" s="515" t="s">
        <v>80</v>
      </c>
      <c r="AJ808" s="518">
        <v>79</v>
      </c>
      <c r="AK808" s="518">
        <v>103</v>
      </c>
      <c r="AL808" s="520"/>
      <c r="AM808" s="520"/>
      <c r="AN808" s="518">
        <v>758</v>
      </c>
      <c r="AO808" s="518">
        <v>812</v>
      </c>
      <c r="AP808" s="570"/>
      <c r="AQ808" s="570"/>
      <c r="AR808" s="518">
        <v>19</v>
      </c>
      <c r="AS808" s="518">
        <v>157</v>
      </c>
      <c r="AT808" s="518">
        <v>4</v>
      </c>
      <c r="AU808" s="518">
        <v>16</v>
      </c>
      <c r="AV808" s="520">
        <v>1</v>
      </c>
      <c r="AW808" s="520">
        <v>4</v>
      </c>
      <c r="AX808" s="520">
        <v>117</v>
      </c>
      <c r="AY808" s="520">
        <v>133</v>
      </c>
      <c r="AZ808" s="520">
        <v>139</v>
      </c>
      <c r="BA808" s="520">
        <v>221</v>
      </c>
      <c r="BB808" s="358"/>
      <c r="BC808" s="597" t="str">
        <f t="shared" si="1663"/>
        <v>-</v>
      </c>
      <c r="BD808" s="598" t="str">
        <f t="shared" si="1664"/>
        <v>-</v>
      </c>
      <c r="BE808" s="599" t="str">
        <f t="shared" si="1665"/>
        <v>-</v>
      </c>
      <c r="BF808" s="600" t="str">
        <f t="shared" si="1666"/>
        <v>-</v>
      </c>
      <c r="BG808" s="601" t="str">
        <f t="shared" si="1667"/>
        <v>-</v>
      </c>
      <c r="BH808" s="602" t="str">
        <f t="shared" si="1668"/>
        <v>-</v>
      </c>
      <c r="BI808" s="603" t="str">
        <f t="shared" si="1669"/>
        <v>-</v>
      </c>
      <c r="BJ808" s="604" t="str">
        <f t="shared" si="1670"/>
        <v>-</v>
      </c>
      <c r="BK808" s="602" t="str">
        <f t="shared" si="1671"/>
        <v>-</v>
      </c>
      <c r="BL808" s="603" t="str">
        <f t="shared" si="1672"/>
        <v>-</v>
      </c>
      <c r="BM808" s="604" t="str">
        <f t="shared" si="1673"/>
        <v>-</v>
      </c>
      <c r="BN808" s="564">
        <f t="shared" si="1674"/>
        <v>10</v>
      </c>
      <c r="BO808" s="314">
        <f t="shared" si="1675"/>
        <v>2011</v>
      </c>
      <c r="BP808" s="314">
        <f t="shared" si="1676"/>
        <v>1.0000000000000004</v>
      </c>
      <c r="BQ808" s="202"/>
    </row>
    <row r="809" spans="1:69" s="35" customFormat="1" ht="10.5" customHeight="1" x14ac:dyDescent="0.2">
      <c r="A809" s="87" t="str">
        <f t="shared" si="1662"/>
        <v>2011-12RYC10</v>
      </c>
      <c r="B809" s="87" t="str">
        <f t="shared" si="1677"/>
        <v>Y61</v>
      </c>
      <c r="C809" s="203" t="s">
        <v>166</v>
      </c>
      <c r="D809" s="203" t="s">
        <v>546</v>
      </c>
      <c r="E809" s="42"/>
      <c r="F809" s="317" t="str">
        <f>VLOOKUP($G809,'Selection Sheet'!$C$15:$F$39,3,0)</f>
        <v>Y61</v>
      </c>
      <c r="G809" s="204" t="s">
        <v>87</v>
      </c>
      <c r="H809" s="203" t="s">
        <v>537</v>
      </c>
      <c r="I809" s="495">
        <v>289</v>
      </c>
      <c r="J809" s="495">
        <v>61</v>
      </c>
      <c r="K809" s="495">
        <v>42</v>
      </c>
      <c r="L809" s="495">
        <v>22</v>
      </c>
      <c r="M809" s="507"/>
      <c r="N809" s="507"/>
      <c r="O809" s="507"/>
      <c r="P809" s="507"/>
      <c r="Q809" s="495" t="s">
        <v>80</v>
      </c>
      <c r="R809" s="495" t="s">
        <v>80</v>
      </c>
      <c r="S809" s="495"/>
      <c r="T809" s="496" t="s">
        <v>80</v>
      </c>
      <c r="U809" s="497" t="s">
        <v>80</v>
      </c>
      <c r="V809" s="497" t="s">
        <v>80</v>
      </c>
      <c r="W809" s="497" t="s">
        <v>80</v>
      </c>
      <c r="X809" s="498" t="s">
        <v>80</v>
      </c>
      <c r="Y809" s="499" t="s">
        <v>80</v>
      </c>
      <c r="Z809" s="500" t="s">
        <v>80</v>
      </c>
      <c r="AA809" s="500" t="s">
        <v>80</v>
      </c>
      <c r="AB809" s="501" t="s">
        <v>80</v>
      </c>
      <c r="AC809" s="500" t="s">
        <v>80</v>
      </c>
      <c r="AD809" s="500" t="s">
        <v>80</v>
      </c>
      <c r="AE809" s="500" t="s">
        <v>80</v>
      </c>
      <c r="AF809" s="502" t="s">
        <v>80</v>
      </c>
      <c r="AG809" s="503" t="s">
        <v>80</v>
      </c>
      <c r="AH809" s="504" t="s">
        <v>80</v>
      </c>
      <c r="AI809" s="502" t="s">
        <v>80</v>
      </c>
      <c r="AJ809" s="505">
        <v>114</v>
      </c>
      <c r="AK809" s="505">
        <v>140</v>
      </c>
      <c r="AL809" s="507"/>
      <c r="AM809" s="507"/>
      <c r="AN809" s="505">
        <v>567</v>
      </c>
      <c r="AO809" s="505">
        <v>585</v>
      </c>
      <c r="AP809" s="569"/>
      <c r="AQ809" s="569"/>
      <c r="AR809" s="505">
        <v>12</v>
      </c>
      <c r="AS809" s="505">
        <v>274</v>
      </c>
      <c r="AT809" s="505">
        <v>9</v>
      </c>
      <c r="AU809" s="505">
        <v>35</v>
      </c>
      <c r="AV809" s="507">
        <v>0</v>
      </c>
      <c r="AW809" s="507">
        <v>0</v>
      </c>
      <c r="AX809" s="507">
        <v>116</v>
      </c>
      <c r="AY809" s="507">
        <v>123</v>
      </c>
      <c r="AZ809" s="507">
        <v>115</v>
      </c>
      <c r="BA809" s="507">
        <v>206</v>
      </c>
      <c r="BB809" s="357"/>
      <c r="BC809" s="592" t="str">
        <f t="shared" si="1663"/>
        <v>-</v>
      </c>
      <c r="BD809" s="593" t="str">
        <f t="shared" si="1664"/>
        <v>-</v>
      </c>
      <c r="BE809" s="594" t="str">
        <f t="shared" si="1665"/>
        <v>-</v>
      </c>
      <c r="BF809" s="291" t="str">
        <f t="shared" si="1666"/>
        <v>-</v>
      </c>
      <c r="BG809" s="566" t="str">
        <f t="shared" si="1667"/>
        <v>-</v>
      </c>
      <c r="BH809" s="595" t="str">
        <f t="shared" si="1668"/>
        <v>-</v>
      </c>
      <c r="BI809" s="289" t="str">
        <f t="shared" si="1669"/>
        <v>-</v>
      </c>
      <c r="BJ809" s="596" t="str">
        <f t="shared" si="1670"/>
        <v>-</v>
      </c>
      <c r="BK809" s="595" t="str">
        <f t="shared" si="1671"/>
        <v>-</v>
      </c>
      <c r="BL809" s="289" t="str">
        <f t="shared" si="1672"/>
        <v>-</v>
      </c>
      <c r="BM809" s="596" t="str">
        <f t="shared" si="1673"/>
        <v>-</v>
      </c>
      <c r="BN809" s="563">
        <f t="shared" si="1674"/>
        <v>10</v>
      </c>
      <c r="BO809" s="87">
        <f t="shared" si="1675"/>
        <v>2011</v>
      </c>
      <c r="BP809" s="87">
        <f t="shared" si="1676"/>
        <v>1.0000000000000004</v>
      </c>
      <c r="BQ809" s="202"/>
    </row>
    <row r="810" spans="1:69" s="35" customFormat="1" ht="10.5" customHeight="1" x14ac:dyDescent="0.2">
      <c r="A810" s="87" t="str">
        <f t="shared" si="1662"/>
        <v>2011-12RYD10</v>
      </c>
      <c r="B810" s="87" t="str">
        <f t="shared" si="1677"/>
        <v>Y59</v>
      </c>
      <c r="C810" s="203" t="s">
        <v>166</v>
      </c>
      <c r="D810" s="203" t="s">
        <v>546</v>
      </c>
      <c r="E810" s="42"/>
      <c r="F810" s="317" t="str">
        <f>VLOOKUP($G810,'Selection Sheet'!$C$15:$F$39,3,0)</f>
        <v>Y59</v>
      </c>
      <c r="G810" s="204" t="s">
        <v>116</v>
      </c>
      <c r="H810" s="203" t="s">
        <v>538</v>
      </c>
      <c r="I810" s="495">
        <v>144</v>
      </c>
      <c r="J810" s="495">
        <v>56</v>
      </c>
      <c r="K810" s="495">
        <v>24</v>
      </c>
      <c r="L810" s="495">
        <v>13</v>
      </c>
      <c r="M810" s="507"/>
      <c r="N810" s="507"/>
      <c r="O810" s="507"/>
      <c r="P810" s="507"/>
      <c r="Q810" s="495" t="s">
        <v>80</v>
      </c>
      <c r="R810" s="495" t="s">
        <v>80</v>
      </c>
      <c r="S810" s="495"/>
      <c r="T810" s="496" t="s">
        <v>80</v>
      </c>
      <c r="U810" s="497" t="s">
        <v>80</v>
      </c>
      <c r="V810" s="497" t="s">
        <v>80</v>
      </c>
      <c r="W810" s="497" t="s">
        <v>80</v>
      </c>
      <c r="X810" s="498" t="s">
        <v>80</v>
      </c>
      <c r="Y810" s="499" t="s">
        <v>80</v>
      </c>
      <c r="Z810" s="500" t="s">
        <v>80</v>
      </c>
      <c r="AA810" s="500" t="s">
        <v>80</v>
      </c>
      <c r="AB810" s="501" t="s">
        <v>80</v>
      </c>
      <c r="AC810" s="500" t="s">
        <v>80</v>
      </c>
      <c r="AD810" s="500" t="s">
        <v>80</v>
      </c>
      <c r="AE810" s="500" t="s">
        <v>80</v>
      </c>
      <c r="AF810" s="502" t="s">
        <v>80</v>
      </c>
      <c r="AG810" s="503" t="s">
        <v>80</v>
      </c>
      <c r="AH810" s="504" t="s">
        <v>80</v>
      </c>
      <c r="AI810" s="502" t="s">
        <v>80</v>
      </c>
      <c r="AJ810" s="505">
        <v>78</v>
      </c>
      <c r="AK810" s="505">
        <v>87</v>
      </c>
      <c r="AL810" s="507"/>
      <c r="AM810" s="507"/>
      <c r="AN810" s="505">
        <v>524</v>
      </c>
      <c r="AO810" s="505">
        <v>544</v>
      </c>
      <c r="AP810" s="569"/>
      <c r="AQ810" s="569"/>
      <c r="AR810" s="505">
        <v>4</v>
      </c>
      <c r="AS810" s="505">
        <v>120</v>
      </c>
      <c r="AT810" s="505">
        <v>2</v>
      </c>
      <c r="AU810" s="505">
        <v>18</v>
      </c>
      <c r="AV810" s="507">
        <v>1</v>
      </c>
      <c r="AW810" s="507">
        <v>1</v>
      </c>
      <c r="AX810" s="507">
        <v>72</v>
      </c>
      <c r="AY810" s="507">
        <v>74</v>
      </c>
      <c r="AZ810" s="507">
        <v>242</v>
      </c>
      <c r="BA810" s="507">
        <v>341</v>
      </c>
      <c r="BB810" s="357"/>
      <c r="BC810" s="592" t="str">
        <f t="shared" si="1663"/>
        <v>-</v>
      </c>
      <c r="BD810" s="593" t="str">
        <f t="shared" si="1664"/>
        <v>-</v>
      </c>
      <c r="BE810" s="594" t="str">
        <f t="shared" si="1665"/>
        <v>-</v>
      </c>
      <c r="BF810" s="291" t="str">
        <f t="shared" si="1666"/>
        <v>-</v>
      </c>
      <c r="BG810" s="566" t="str">
        <f t="shared" si="1667"/>
        <v>-</v>
      </c>
      <c r="BH810" s="595" t="str">
        <f t="shared" si="1668"/>
        <v>-</v>
      </c>
      <c r="BI810" s="289" t="str">
        <f t="shared" si="1669"/>
        <v>-</v>
      </c>
      <c r="BJ810" s="596" t="str">
        <f t="shared" si="1670"/>
        <v>-</v>
      </c>
      <c r="BK810" s="595" t="str">
        <f t="shared" si="1671"/>
        <v>-</v>
      </c>
      <c r="BL810" s="289" t="str">
        <f t="shared" si="1672"/>
        <v>-</v>
      </c>
      <c r="BM810" s="596" t="str">
        <f t="shared" si="1673"/>
        <v>-</v>
      </c>
      <c r="BN810" s="563">
        <f t="shared" si="1674"/>
        <v>10</v>
      </c>
      <c r="BO810" s="87">
        <f t="shared" si="1675"/>
        <v>2011</v>
      </c>
      <c r="BP810" s="87">
        <f t="shared" si="1676"/>
        <v>1.0000000000000004</v>
      </c>
      <c r="BQ810" s="202"/>
    </row>
    <row r="811" spans="1:69" s="35" customFormat="1" ht="10.5" customHeight="1" x14ac:dyDescent="0.2">
      <c r="A811" s="87" t="str">
        <f t="shared" si="1662"/>
        <v>2011-12RYE10</v>
      </c>
      <c r="B811" s="87" t="str">
        <f t="shared" si="1677"/>
        <v>Y59</v>
      </c>
      <c r="C811" s="203" t="s">
        <v>166</v>
      </c>
      <c r="D811" s="203" t="s">
        <v>546</v>
      </c>
      <c r="E811" s="42"/>
      <c r="F811" s="317" t="str">
        <f>VLOOKUP($G811,'Selection Sheet'!$C$15:$F$39,3,0)</f>
        <v>Y59</v>
      </c>
      <c r="G811" s="204" t="s">
        <v>114</v>
      </c>
      <c r="H811" s="203" t="s">
        <v>539</v>
      </c>
      <c r="I811" s="495">
        <v>145</v>
      </c>
      <c r="J811" s="495">
        <v>20</v>
      </c>
      <c r="K811" s="495">
        <v>10</v>
      </c>
      <c r="L811" s="495">
        <v>2</v>
      </c>
      <c r="M811" s="507"/>
      <c r="N811" s="507"/>
      <c r="O811" s="507"/>
      <c r="P811" s="507"/>
      <c r="Q811" s="495" t="s">
        <v>80</v>
      </c>
      <c r="R811" s="495" t="s">
        <v>80</v>
      </c>
      <c r="S811" s="495"/>
      <c r="T811" s="496" t="s">
        <v>80</v>
      </c>
      <c r="U811" s="497" t="s">
        <v>80</v>
      </c>
      <c r="V811" s="497" t="s">
        <v>80</v>
      </c>
      <c r="W811" s="497" t="s">
        <v>80</v>
      </c>
      <c r="X811" s="498" t="s">
        <v>80</v>
      </c>
      <c r="Y811" s="499" t="s">
        <v>80</v>
      </c>
      <c r="Z811" s="500" t="s">
        <v>80</v>
      </c>
      <c r="AA811" s="500" t="s">
        <v>80</v>
      </c>
      <c r="AB811" s="501" t="s">
        <v>80</v>
      </c>
      <c r="AC811" s="500" t="s">
        <v>80</v>
      </c>
      <c r="AD811" s="500" t="s">
        <v>80</v>
      </c>
      <c r="AE811" s="500" t="s">
        <v>80</v>
      </c>
      <c r="AF811" s="502" t="s">
        <v>80</v>
      </c>
      <c r="AG811" s="503" t="s">
        <v>80</v>
      </c>
      <c r="AH811" s="504" t="s">
        <v>80</v>
      </c>
      <c r="AI811" s="502" t="s">
        <v>80</v>
      </c>
      <c r="AJ811" s="505">
        <v>32</v>
      </c>
      <c r="AK811" s="505">
        <v>50</v>
      </c>
      <c r="AL811" s="507"/>
      <c r="AM811" s="507"/>
      <c r="AN811" s="505">
        <v>48</v>
      </c>
      <c r="AO811" s="505">
        <v>50</v>
      </c>
      <c r="AP811" s="569"/>
      <c r="AQ811" s="569"/>
      <c r="AR811" s="505">
        <v>0</v>
      </c>
      <c r="AS811" s="505">
        <v>0</v>
      </c>
      <c r="AT811" s="505">
        <v>0</v>
      </c>
      <c r="AU811" s="505">
        <v>0</v>
      </c>
      <c r="AV811" s="507">
        <v>0</v>
      </c>
      <c r="AW811" s="507">
        <v>0</v>
      </c>
      <c r="AX811" s="507">
        <v>79</v>
      </c>
      <c r="AY811" s="507">
        <v>80</v>
      </c>
      <c r="AZ811" s="507">
        <v>99</v>
      </c>
      <c r="BA811" s="507">
        <v>185</v>
      </c>
      <c r="BB811" s="357"/>
      <c r="BC811" s="592" t="str">
        <f t="shared" si="1663"/>
        <v>-</v>
      </c>
      <c r="BD811" s="593" t="str">
        <f t="shared" si="1664"/>
        <v>-</v>
      </c>
      <c r="BE811" s="594" t="str">
        <f t="shared" si="1665"/>
        <v>-</v>
      </c>
      <c r="BF811" s="291" t="str">
        <f t="shared" si="1666"/>
        <v>-</v>
      </c>
      <c r="BG811" s="566" t="str">
        <f t="shared" si="1667"/>
        <v>-</v>
      </c>
      <c r="BH811" s="595" t="str">
        <f t="shared" si="1668"/>
        <v>-</v>
      </c>
      <c r="BI811" s="289" t="str">
        <f t="shared" si="1669"/>
        <v>-</v>
      </c>
      <c r="BJ811" s="596" t="str">
        <f t="shared" si="1670"/>
        <v>-</v>
      </c>
      <c r="BK811" s="595" t="str">
        <f t="shared" si="1671"/>
        <v>-</v>
      </c>
      <c r="BL811" s="289" t="str">
        <f t="shared" si="1672"/>
        <v>-</v>
      </c>
      <c r="BM811" s="596" t="str">
        <f t="shared" si="1673"/>
        <v>-</v>
      </c>
      <c r="BN811" s="563">
        <f t="shared" si="1674"/>
        <v>10</v>
      </c>
      <c r="BO811" s="87">
        <f t="shared" si="1675"/>
        <v>2011</v>
      </c>
      <c r="BP811" s="87">
        <f t="shared" si="1676"/>
        <v>1.0000000000000004</v>
      </c>
      <c r="BQ811" s="202"/>
    </row>
    <row r="812" spans="1:69" s="35" customFormat="1" ht="10.5" customHeight="1" x14ac:dyDescent="0.2">
      <c r="A812" s="312" t="str">
        <f t="shared" si="1662"/>
        <v>2011-12RYF10</v>
      </c>
      <c r="B812" s="312" t="str">
        <f t="shared" si="1677"/>
        <v>Y58</v>
      </c>
      <c r="C812" s="208" t="s">
        <v>166</v>
      </c>
      <c r="D812" s="208" t="s">
        <v>546</v>
      </c>
      <c r="E812" s="53"/>
      <c r="F812" s="319" t="str">
        <f>VLOOKUP($G812,'Selection Sheet'!$C$15:$F$39,3,0)</f>
        <v>Y58</v>
      </c>
      <c r="G812" s="209" t="s">
        <v>99</v>
      </c>
      <c r="H812" s="208" t="s">
        <v>540</v>
      </c>
      <c r="I812" s="521">
        <v>183</v>
      </c>
      <c r="J812" s="521">
        <v>37</v>
      </c>
      <c r="K812" s="521">
        <v>25</v>
      </c>
      <c r="L812" s="521">
        <v>9</v>
      </c>
      <c r="M812" s="533"/>
      <c r="N812" s="533"/>
      <c r="O812" s="533"/>
      <c r="P812" s="533"/>
      <c r="Q812" s="521" t="s">
        <v>80</v>
      </c>
      <c r="R812" s="521" t="s">
        <v>80</v>
      </c>
      <c r="S812" s="521"/>
      <c r="T812" s="522" t="s">
        <v>80</v>
      </c>
      <c r="U812" s="523" t="s">
        <v>80</v>
      </c>
      <c r="V812" s="523" t="s">
        <v>80</v>
      </c>
      <c r="W812" s="523" t="s">
        <v>80</v>
      </c>
      <c r="X812" s="524" t="s">
        <v>80</v>
      </c>
      <c r="Y812" s="525" t="s">
        <v>80</v>
      </c>
      <c r="Z812" s="526" t="s">
        <v>80</v>
      </c>
      <c r="AA812" s="526" t="s">
        <v>80</v>
      </c>
      <c r="AB812" s="527" t="s">
        <v>80</v>
      </c>
      <c r="AC812" s="526" t="s">
        <v>80</v>
      </c>
      <c r="AD812" s="526" t="s">
        <v>80</v>
      </c>
      <c r="AE812" s="526" t="s">
        <v>80</v>
      </c>
      <c r="AF812" s="528" t="s">
        <v>80</v>
      </c>
      <c r="AG812" s="529" t="s">
        <v>80</v>
      </c>
      <c r="AH812" s="530" t="s">
        <v>80</v>
      </c>
      <c r="AI812" s="528" t="s">
        <v>80</v>
      </c>
      <c r="AJ812" s="531">
        <v>166</v>
      </c>
      <c r="AK812" s="531">
        <v>209</v>
      </c>
      <c r="AL812" s="533"/>
      <c r="AM812" s="533"/>
      <c r="AN812" s="531">
        <v>653</v>
      </c>
      <c r="AO812" s="531">
        <v>692</v>
      </c>
      <c r="AP812" s="571"/>
      <c r="AQ812" s="571"/>
      <c r="AR812" s="531">
        <v>11</v>
      </c>
      <c r="AS812" s="531">
        <v>183</v>
      </c>
      <c r="AT812" s="531">
        <v>4</v>
      </c>
      <c r="AU812" s="531">
        <v>25</v>
      </c>
      <c r="AV812" s="533">
        <v>4</v>
      </c>
      <c r="AW812" s="533">
        <v>10</v>
      </c>
      <c r="AX812" s="533">
        <v>41</v>
      </c>
      <c r="AY812" s="533">
        <v>47</v>
      </c>
      <c r="AZ812" s="533">
        <v>137</v>
      </c>
      <c r="BA812" s="533">
        <v>209</v>
      </c>
      <c r="BB812" s="359"/>
      <c r="BC812" s="605" t="str">
        <f t="shared" si="1663"/>
        <v>-</v>
      </c>
      <c r="BD812" s="606" t="str">
        <f t="shared" si="1664"/>
        <v>-</v>
      </c>
      <c r="BE812" s="607" t="str">
        <f t="shared" si="1665"/>
        <v>-</v>
      </c>
      <c r="BF812" s="302" t="str">
        <f t="shared" si="1666"/>
        <v>-</v>
      </c>
      <c r="BG812" s="608" t="str">
        <f t="shared" si="1667"/>
        <v>-</v>
      </c>
      <c r="BH812" s="609" t="str">
        <f t="shared" si="1668"/>
        <v>-</v>
      </c>
      <c r="BI812" s="311" t="str">
        <f t="shared" si="1669"/>
        <v>-</v>
      </c>
      <c r="BJ812" s="610" t="str">
        <f t="shared" si="1670"/>
        <v>-</v>
      </c>
      <c r="BK812" s="609" t="str">
        <f t="shared" si="1671"/>
        <v>-</v>
      </c>
      <c r="BL812" s="311" t="str">
        <f t="shared" si="1672"/>
        <v>-</v>
      </c>
      <c r="BM812" s="610" t="str">
        <f t="shared" si="1673"/>
        <v>-</v>
      </c>
      <c r="BN812" s="565">
        <f t="shared" si="1674"/>
        <v>10</v>
      </c>
      <c r="BO812" s="312">
        <f t="shared" si="1675"/>
        <v>2011</v>
      </c>
      <c r="BP812" s="312">
        <f t="shared" si="1676"/>
        <v>1.0000000000000004</v>
      </c>
      <c r="BQ812" s="202"/>
    </row>
    <row r="813" spans="1:69" s="35" customFormat="1" ht="10.5" customHeight="1" x14ac:dyDescent="0.2">
      <c r="A813" s="313" t="str">
        <f t="shared" si="1662"/>
        <v>2011-12R1F11</v>
      </c>
      <c r="B813" s="313" t="str">
        <f t="shared" si="1677"/>
        <v>Y59</v>
      </c>
      <c r="C813" s="200" t="s">
        <v>166</v>
      </c>
      <c r="D813" s="200" t="s">
        <v>547</v>
      </c>
      <c r="E813" s="42"/>
      <c r="F813" s="315" t="str">
        <f>VLOOKUP($G813,'Selection Sheet'!$C$15:$F$39,3,0)</f>
        <v>Y59</v>
      </c>
      <c r="G813" s="201" t="s">
        <v>108</v>
      </c>
      <c r="H813" s="200" t="s">
        <v>529</v>
      </c>
      <c r="I813" s="483">
        <v>11</v>
      </c>
      <c r="J813" s="483">
        <v>1</v>
      </c>
      <c r="K813" s="483">
        <v>1</v>
      </c>
      <c r="L813" s="483">
        <v>1</v>
      </c>
      <c r="M813" s="494"/>
      <c r="N813" s="494"/>
      <c r="O813" s="494"/>
      <c r="P813" s="494"/>
      <c r="Q813" s="483" t="s">
        <v>80</v>
      </c>
      <c r="R813" s="483" t="s">
        <v>80</v>
      </c>
      <c r="S813" s="483"/>
      <c r="T813" s="484" t="s">
        <v>80</v>
      </c>
      <c r="U813" s="485" t="s">
        <v>80</v>
      </c>
      <c r="V813" s="485" t="s">
        <v>80</v>
      </c>
      <c r="W813" s="485" t="s">
        <v>80</v>
      </c>
      <c r="X813" s="486" t="s">
        <v>80</v>
      </c>
      <c r="Y813" s="487" t="s">
        <v>80</v>
      </c>
      <c r="Z813" s="488" t="s">
        <v>80</v>
      </c>
      <c r="AA813" s="488" t="s">
        <v>80</v>
      </c>
      <c r="AB813" s="489" t="s">
        <v>80</v>
      </c>
      <c r="AC813" s="488" t="s">
        <v>80</v>
      </c>
      <c r="AD813" s="488" t="s">
        <v>80</v>
      </c>
      <c r="AE813" s="488" t="s">
        <v>80</v>
      </c>
      <c r="AF813" s="490" t="s">
        <v>80</v>
      </c>
      <c r="AG813" s="491" t="s">
        <v>80</v>
      </c>
      <c r="AH813" s="492" t="s">
        <v>80</v>
      </c>
      <c r="AI813" s="490" t="s">
        <v>80</v>
      </c>
      <c r="AJ813" s="493">
        <v>4</v>
      </c>
      <c r="AK813" s="493">
        <v>6</v>
      </c>
      <c r="AL813" s="494"/>
      <c r="AM813" s="494"/>
      <c r="AN813" s="493">
        <v>24</v>
      </c>
      <c r="AO813" s="493">
        <v>30</v>
      </c>
      <c r="AP813" s="572"/>
      <c r="AQ813" s="572"/>
      <c r="AR813" s="493">
        <v>0</v>
      </c>
      <c r="AS813" s="493">
        <v>11</v>
      </c>
      <c r="AT813" s="493">
        <v>0</v>
      </c>
      <c r="AU813" s="493">
        <v>1</v>
      </c>
      <c r="AV813" s="494">
        <v>0</v>
      </c>
      <c r="AW813" s="494">
        <v>0</v>
      </c>
      <c r="AX813" s="494">
        <v>0</v>
      </c>
      <c r="AY813" s="494">
        <v>0</v>
      </c>
      <c r="AZ813" s="494">
        <v>9</v>
      </c>
      <c r="BA813" s="494">
        <v>19</v>
      </c>
      <c r="BB813" s="357"/>
      <c r="BC813" s="586" t="str">
        <f t="shared" si="1663"/>
        <v>-</v>
      </c>
      <c r="BD813" s="587" t="str">
        <f t="shared" si="1664"/>
        <v>-</v>
      </c>
      <c r="BE813" s="588" t="str">
        <f t="shared" si="1665"/>
        <v>-</v>
      </c>
      <c r="BF813" s="310" t="str">
        <f t="shared" si="1666"/>
        <v>-</v>
      </c>
      <c r="BG813" s="589" t="str">
        <f t="shared" si="1667"/>
        <v>-</v>
      </c>
      <c r="BH813" s="590" t="str">
        <f t="shared" si="1668"/>
        <v>-</v>
      </c>
      <c r="BI813" s="308" t="str">
        <f t="shared" si="1669"/>
        <v>-</v>
      </c>
      <c r="BJ813" s="591" t="str">
        <f t="shared" si="1670"/>
        <v>-</v>
      </c>
      <c r="BK813" s="590" t="str">
        <f t="shared" si="1671"/>
        <v>-</v>
      </c>
      <c r="BL813" s="308" t="str">
        <f t="shared" si="1672"/>
        <v>-</v>
      </c>
      <c r="BM813" s="591" t="str">
        <f t="shared" si="1673"/>
        <v>-</v>
      </c>
      <c r="BN813" s="562">
        <f t="shared" si="1674"/>
        <v>11</v>
      </c>
      <c r="BO813" s="87">
        <f t="shared" si="1675"/>
        <v>2011</v>
      </c>
      <c r="BP813" s="87">
        <f t="shared" si="1676"/>
        <v>1.9999999999999996</v>
      </c>
      <c r="BQ813" s="202"/>
    </row>
    <row r="814" spans="1:69" s="35" customFormat="1" ht="10.5" customHeight="1" x14ac:dyDescent="0.2">
      <c r="A814" s="87" t="str">
        <f t="shared" si="1662"/>
        <v>2011-12RRU11</v>
      </c>
      <c r="B814" s="87" t="str">
        <f t="shared" si="1677"/>
        <v>Y56</v>
      </c>
      <c r="C814" s="203" t="s">
        <v>166</v>
      </c>
      <c r="D814" s="203" t="s">
        <v>547</v>
      </c>
      <c r="E814" s="42"/>
      <c r="F814" s="317" t="str">
        <f>VLOOKUP($G814,'Selection Sheet'!$C$15:$F$39,3,0)</f>
        <v>Y56</v>
      </c>
      <c r="G814" s="204" t="s">
        <v>93</v>
      </c>
      <c r="H814" s="203" t="s">
        <v>530</v>
      </c>
      <c r="I814" s="495">
        <v>348</v>
      </c>
      <c r="J814" s="495">
        <v>99</v>
      </c>
      <c r="K814" s="495">
        <v>41</v>
      </c>
      <c r="L814" s="495">
        <v>21</v>
      </c>
      <c r="M814" s="507"/>
      <c r="N814" s="507"/>
      <c r="O814" s="507"/>
      <c r="P814" s="507"/>
      <c r="Q814" s="495" t="s">
        <v>80</v>
      </c>
      <c r="R814" s="495" t="s">
        <v>80</v>
      </c>
      <c r="S814" s="495"/>
      <c r="T814" s="496" t="s">
        <v>80</v>
      </c>
      <c r="U814" s="497" t="s">
        <v>80</v>
      </c>
      <c r="V814" s="497" t="s">
        <v>80</v>
      </c>
      <c r="W814" s="497" t="s">
        <v>80</v>
      </c>
      <c r="X814" s="498" t="s">
        <v>80</v>
      </c>
      <c r="Y814" s="499" t="s">
        <v>80</v>
      </c>
      <c r="Z814" s="500" t="s">
        <v>80</v>
      </c>
      <c r="AA814" s="500" t="s">
        <v>80</v>
      </c>
      <c r="AB814" s="501" t="s">
        <v>80</v>
      </c>
      <c r="AC814" s="500" t="s">
        <v>80</v>
      </c>
      <c r="AD814" s="500" t="s">
        <v>80</v>
      </c>
      <c r="AE814" s="500" t="s">
        <v>80</v>
      </c>
      <c r="AF814" s="502" t="s">
        <v>80</v>
      </c>
      <c r="AG814" s="503" t="s">
        <v>80</v>
      </c>
      <c r="AH814" s="504" t="s">
        <v>80</v>
      </c>
      <c r="AI814" s="502" t="s">
        <v>80</v>
      </c>
      <c r="AJ814" s="505">
        <v>159</v>
      </c>
      <c r="AK814" s="505">
        <v>255</v>
      </c>
      <c r="AL814" s="507"/>
      <c r="AM814" s="507"/>
      <c r="AN814" s="505">
        <v>675</v>
      </c>
      <c r="AO814" s="505">
        <v>737</v>
      </c>
      <c r="AP814" s="569"/>
      <c r="AQ814" s="569"/>
      <c r="AR814" s="505">
        <v>25</v>
      </c>
      <c r="AS814" s="505">
        <v>336</v>
      </c>
      <c r="AT814" s="505">
        <v>13</v>
      </c>
      <c r="AU814" s="505">
        <v>34</v>
      </c>
      <c r="AV814" s="507">
        <v>0</v>
      </c>
      <c r="AW814" s="507">
        <v>0</v>
      </c>
      <c r="AX814" s="507">
        <v>94</v>
      </c>
      <c r="AY814" s="507">
        <v>104</v>
      </c>
      <c r="AZ814" s="507">
        <v>269</v>
      </c>
      <c r="BA814" s="507">
        <v>418</v>
      </c>
      <c r="BB814" s="357"/>
      <c r="BC814" s="592" t="str">
        <f t="shared" si="1663"/>
        <v>-</v>
      </c>
      <c r="BD814" s="593" t="str">
        <f t="shared" si="1664"/>
        <v>-</v>
      </c>
      <c r="BE814" s="594" t="str">
        <f t="shared" si="1665"/>
        <v>-</v>
      </c>
      <c r="BF814" s="291" t="str">
        <f t="shared" si="1666"/>
        <v>-</v>
      </c>
      <c r="BG814" s="566" t="str">
        <f t="shared" si="1667"/>
        <v>-</v>
      </c>
      <c r="BH814" s="595" t="str">
        <f t="shared" si="1668"/>
        <v>-</v>
      </c>
      <c r="BI814" s="289" t="str">
        <f t="shared" si="1669"/>
        <v>-</v>
      </c>
      <c r="BJ814" s="596" t="str">
        <f t="shared" si="1670"/>
        <v>-</v>
      </c>
      <c r="BK814" s="595" t="str">
        <f t="shared" si="1671"/>
        <v>-</v>
      </c>
      <c r="BL814" s="289" t="str">
        <f t="shared" si="1672"/>
        <v>-</v>
      </c>
      <c r="BM814" s="596" t="str">
        <f t="shared" si="1673"/>
        <v>-</v>
      </c>
      <c r="BN814" s="563">
        <f t="shared" si="1674"/>
        <v>11</v>
      </c>
      <c r="BO814" s="87">
        <f t="shared" si="1675"/>
        <v>2011</v>
      </c>
      <c r="BP814" s="87">
        <f t="shared" si="1676"/>
        <v>1.9999999999999996</v>
      </c>
      <c r="BQ814" s="202"/>
    </row>
    <row r="815" spans="1:69" s="35" customFormat="1" ht="10.5" customHeight="1" x14ac:dyDescent="0.2">
      <c r="A815" s="87" t="str">
        <f t="shared" si="1662"/>
        <v>2011-12RX511</v>
      </c>
      <c r="B815" s="87" t="str">
        <f t="shared" si="1677"/>
        <v>Y58</v>
      </c>
      <c r="C815" s="203" t="s">
        <v>166</v>
      </c>
      <c r="D815" s="203" t="s">
        <v>547</v>
      </c>
      <c r="E815" s="42"/>
      <c r="F815" s="317" t="str">
        <f>VLOOKUP($G815,'Selection Sheet'!$C$15:$F$39,3,0)</f>
        <v>Y58</v>
      </c>
      <c r="G815" s="204" t="s">
        <v>106</v>
      </c>
      <c r="H815" s="203" t="s">
        <v>531</v>
      </c>
      <c r="I815" s="495">
        <v>88</v>
      </c>
      <c r="J815" s="495">
        <v>20</v>
      </c>
      <c r="K815" s="495">
        <v>18</v>
      </c>
      <c r="L815" s="495">
        <v>7</v>
      </c>
      <c r="M815" s="507"/>
      <c r="N815" s="507"/>
      <c r="O815" s="507"/>
      <c r="P815" s="507"/>
      <c r="Q815" s="495" t="s">
        <v>80</v>
      </c>
      <c r="R815" s="495" t="s">
        <v>80</v>
      </c>
      <c r="S815" s="495"/>
      <c r="T815" s="496" t="s">
        <v>80</v>
      </c>
      <c r="U815" s="497" t="s">
        <v>80</v>
      </c>
      <c r="V815" s="497" t="s">
        <v>80</v>
      </c>
      <c r="W815" s="497" t="s">
        <v>80</v>
      </c>
      <c r="X815" s="498" t="s">
        <v>80</v>
      </c>
      <c r="Y815" s="499" t="s">
        <v>80</v>
      </c>
      <c r="Z815" s="500" t="s">
        <v>80</v>
      </c>
      <c r="AA815" s="500" t="s">
        <v>80</v>
      </c>
      <c r="AB815" s="501" t="s">
        <v>80</v>
      </c>
      <c r="AC815" s="500" t="s">
        <v>80</v>
      </c>
      <c r="AD815" s="500" t="s">
        <v>80</v>
      </c>
      <c r="AE815" s="500" t="s">
        <v>80</v>
      </c>
      <c r="AF815" s="502" t="s">
        <v>80</v>
      </c>
      <c r="AG815" s="503" t="s">
        <v>80</v>
      </c>
      <c r="AH815" s="504" t="s">
        <v>80</v>
      </c>
      <c r="AI815" s="502" t="s">
        <v>80</v>
      </c>
      <c r="AJ815" s="505">
        <v>48</v>
      </c>
      <c r="AK815" s="505">
        <v>49</v>
      </c>
      <c r="AL815" s="507"/>
      <c r="AM815" s="507"/>
      <c r="AN815" s="505">
        <v>109</v>
      </c>
      <c r="AO815" s="505">
        <v>110</v>
      </c>
      <c r="AP815" s="569"/>
      <c r="AQ815" s="569"/>
      <c r="AR815" s="505">
        <v>10</v>
      </c>
      <c r="AS815" s="505">
        <v>88</v>
      </c>
      <c r="AT815" s="505">
        <v>4</v>
      </c>
      <c r="AU815" s="505">
        <v>18</v>
      </c>
      <c r="AV815" s="507">
        <v>0</v>
      </c>
      <c r="AW815" s="507">
        <v>0</v>
      </c>
      <c r="AX815" s="507">
        <v>36</v>
      </c>
      <c r="AY815" s="507">
        <v>43</v>
      </c>
      <c r="AZ815" s="507">
        <v>43</v>
      </c>
      <c r="BA815" s="507">
        <v>68</v>
      </c>
      <c r="BB815" s="357"/>
      <c r="BC815" s="592" t="str">
        <f t="shared" si="1663"/>
        <v>-</v>
      </c>
      <c r="BD815" s="593" t="str">
        <f t="shared" si="1664"/>
        <v>-</v>
      </c>
      <c r="BE815" s="594" t="str">
        <f t="shared" si="1665"/>
        <v>-</v>
      </c>
      <c r="BF815" s="291" t="str">
        <f t="shared" si="1666"/>
        <v>-</v>
      </c>
      <c r="BG815" s="566" t="str">
        <f t="shared" si="1667"/>
        <v>-</v>
      </c>
      <c r="BH815" s="595" t="str">
        <f t="shared" si="1668"/>
        <v>-</v>
      </c>
      <c r="BI815" s="289" t="str">
        <f t="shared" si="1669"/>
        <v>-</v>
      </c>
      <c r="BJ815" s="596" t="str">
        <f t="shared" si="1670"/>
        <v>-</v>
      </c>
      <c r="BK815" s="595" t="str">
        <f t="shared" si="1671"/>
        <v>-</v>
      </c>
      <c r="BL815" s="289" t="str">
        <f t="shared" si="1672"/>
        <v>-</v>
      </c>
      <c r="BM815" s="596" t="str">
        <f t="shared" si="1673"/>
        <v>-</v>
      </c>
      <c r="BN815" s="563">
        <f t="shared" si="1674"/>
        <v>11</v>
      </c>
      <c r="BO815" s="87">
        <f t="shared" si="1675"/>
        <v>2011</v>
      </c>
      <c r="BP815" s="87">
        <f t="shared" si="1676"/>
        <v>1.9999999999999996</v>
      </c>
      <c r="BQ815" s="202"/>
    </row>
    <row r="816" spans="1:69" s="35" customFormat="1" ht="10.5" customHeight="1" x14ac:dyDescent="0.2">
      <c r="A816" s="314" t="str">
        <f t="shared" si="1662"/>
        <v>2011-12RX611</v>
      </c>
      <c r="B816" s="314" t="str">
        <f t="shared" si="1677"/>
        <v>Y63</v>
      </c>
      <c r="C816" s="205" t="s">
        <v>166</v>
      </c>
      <c r="D816" s="205" t="s">
        <v>547</v>
      </c>
      <c r="E816" s="206"/>
      <c r="F816" s="318" t="str">
        <f>VLOOKUP($G816,'Selection Sheet'!$C$15:$F$39,3,0)</f>
        <v>Y63</v>
      </c>
      <c r="G816" s="207" t="s">
        <v>111</v>
      </c>
      <c r="H816" s="205" t="s">
        <v>532</v>
      </c>
      <c r="I816" s="508">
        <v>127</v>
      </c>
      <c r="J816" s="508">
        <v>25</v>
      </c>
      <c r="K816" s="508">
        <v>27</v>
      </c>
      <c r="L816" s="508">
        <v>10</v>
      </c>
      <c r="M816" s="520"/>
      <c r="N816" s="520"/>
      <c r="O816" s="520"/>
      <c r="P816" s="520"/>
      <c r="Q816" s="508" t="s">
        <v>80</v>
      </c>
      <c r="R816" s="508" t="s">
        <v>80</v>
      </c>
      <c r="S816" s="508"/>
      <c r="T816" s="509" t="s">
        <v>80</v>
      </c>
      <c r="U816" s="510" t="s">
        <v>80</v>
      </c>
      <c r="V816" s="510" t="s">
        <v>80</v>
      </c>
      <c r="W816" s="510" t="s">
        <v>80</v>
      </c>
      <c r="X816" s="511" t="s">
        <v>80</v>
      </c>
      <c r="Y816" s="512" t="s">
        <v>80</v>
      </c>
      <c r="Z816" s="513" t="s">
        <v>80</v>
      </c>
      <c r="AA816" s="513" t="s">
        <v>80</v>
      </c>
      <c r="AB816" s="514" t="s">
        <v>80</v>
      </c>
      <c r="AC816" s="513" t="s">
        <v>80</v>
      </c>
      <c r="AD816" s="513" t="s">
        <v>80</v>
      </c>
      <c r="AE816" s="513" t="s">
        <v>80</v>
      </c>
      <c r="AF816" s="515" t="s">
        <v>80</v>
      </c>
      <c r="AG816" s="516" t="s">
        <v>80</v>
      </c>
      <c r="AH816" s="517" t="s">
        <v>80</v>
      </c>
      <c r="AI816" s="515" t="s">
        <v>80</v>
      </c>
      <c r="AJ816" s="518">
        <v>56</v>
      </c>
      <c r="AK816" s="518">
        <v>67</v>
      </c>
      <c r="AL816" s="520"/>
      <c r="AM816" s="520"/>
      <c r="AN816" s="518">
        <v>275</v>
      </c>
      <c r="AO816" s="518">
        <v>289</v>
      </c>
      <c r="AP816" s="570"/>
      <c r="AQ816" s="570"/>
      <c r="AR816" s="518">
        <v>8</v>
      </c>
      <c r="AS816" s="518">
        <v>126</v>
      </c>
      <c r="AT816" s="518">
        <v>5</v>
      </c>
      <c r="AU816" s="518">
        <v>27</v>
      </c>
      <c r="AV816" s="520">
        <v>0</v>
      </c>
      <c r="AW816" s="520">
        <v>0</v>
      </c>
      <c r="AX816" s="520">
        <v>85</v>
      </c>
      <c r="AY816" s="520">
        <v>92</v>
      </c>
      <c r="AZ816" s="520">
        <v>151</v>
      </c>
      <c r="BA816" s="520">
        <v>170</v>
      </c>
      <c r="BB816" s="358"/>
      <c r="BC816" s="597" t="str">
        <f t="shared" si="1663"/>
        <v>-</v>
      </c>
      <c r="BD816" s="598" t="str">
        <f t="shared" si="1664"/>
        <v>-</v>
      </c>
      <c r="BE816" s="599" t="str">
        <f t="shared" si="1665"/>
        <v>-</v>
      </c>
      <c r="BF816" s="600" t="str">
        <f t="shared" si="1666"/>
        <v>-</v>
      </c>
      <c r="BG816" s="601" t="str">
        <f t="shared" si="1667"/>
        <v>-</v>
      </c>
      <c r="BH816" s="602" t="str">
        <f t="shared" si="1668"/>
        <v>-</v>
      </c>
      <c r="BI816" s="603" t="str">
        <f t="shared" si="1669"/>
        <v>-</v>
      </c>
      <c r="BJ816" s="604" t="str">
        <f t="shared" si="1670"/>
        <v>-</v>
      </c>
      <c r="BK816" s="602" t="str">
        <f t="shared" si="1671"/>
        <v>-</v>
      </c>
      <c r="BL816" s="603" t="str">
        <f t="shared" si="1672"/>
        <v>-</v>
      </c>
      <c r="BM816" s="604" t="str">
        <f t="shared" si="1673"/>
        <v>-</v>
      </c>
      <c r="BN816" s="564">
        <f t="shared" si="1674"/>
        <v>11</v>
      </c>
      <c r="BO816" s="314">
        <f t="shared" si="1675"/>
        <v>2011</v>
      </c>
      <c r="BP816" s="314">
        <f t="shared" si="1676"/>
        <v>1.9999999999999996</v>
      </c>
      <c r="BQ816" s="202"/>
    </row>
    <row r="817" spans="1:69" s="35" customFormat="1" ht="10.5" customHeight="1" x14ac:dyDescent="0.2">
      <c r="A817" s="87" t="str">
        <f t="shared" si="1662"/>
        <v>2011-12RX711</v>
      </c>
      <c r="B817" s="87" t="str">
        <f t="shared" si="1677"/>
        <v>Y62</v>
      </c>
      <c r="C817" s="203" t="s">
        <v>166</v>
      </c>
      <c r="D817" s="203" t="s">
        <v>547</v>
      </c>
      <c r="E817" s="42"/>
      <c r="F817" s="317" t="str">
        <f>VLOOKUP($G817,'Selection Sheet'!$C$15:$F$39,3,0)</f>
        <v>Y62</v>
      </c>
      <c r="G817" s="204" t="s">
        <v>84</v>
      </c>
      <c r="H817" s="203" t="s">
        <v>533</v>
      </c>
      <c r="I817" s="495">
        <v>235</v>
      </c>
      <c r="J817" s="495">
        <v>56</v>
      </c>
      <c r="K817" s="495">
        <v>27</v>
      </c>
      <c r="L817" s="495">
        <v>11</v>
      </c>
      <c r="M817" s="507"/>
      <c r="N817" s="507"/>
      <c r="O817" s="507"/>
      <c r="P817" s="507"/>
      <c r="Q817" s="495" t="s">
        <v>80</v>
      </c>
      <c r="R817" s="495" t="s">
        <v>80</v>
      </c>
      <c r="S817" s="495"/>
      <c r="T817" s="496" t="s">
        <v>80</v>
      </c>
      <c r="U817" s="497" t="s">
        <v>80</v>
      </c>
      <c r="V817" s="497" t="s">
        <v>80</v>
      </c>
      <c r="W817" s="497" t="s">
        <v>80</v>
      </c>
      <c r="X817" s="498" t="s">
        <v>80</v>
      </c>
      <c r="Y817" s="499" t="s">
        <v>80</v>
      </c>
      <c r="Z817" s="500" t="s">
        <v>80</v>
      </c>
      <c r="AA817" s="500" t="s">
        <v>80</v>
      </c>
      <c r="AB817" s="501" t="s">
        <v>80</v>
      </c>
      <c r="AC817" s="500" t="s">
        <v>80</v>
      </c>
      <c r="AD817" s="500" t="s">
        <v>80</v>
      </c>
      <c r="AE817" s="500" t="s">
        <v>80</v>
      </c>
      <c r="AF817" s="502" t="s">
        <v>80</v>
      </c>
      <c r="AG817" s="503" t="s">
        <v>80</v>
      </c>
      <c r="AH817" s="504" t="s">
        <v>80</v>
      </c>
      <c r="AI817" s="502" t="s">
        <v>80</v>
      </c>
      <c r="AJ817" s="505">
        <v>111</v>
      </c>
      <c r="AK817" s="505">
        <v>148</v>
      </c>
      <c r="AL817" s="507"/>
      <c r="AM817" s="507"/>
      <c r="AN817" s="505">
        <v>674</v>
      </c>
      <c r="AO817" s="505">
        <v>682</v>
      </c>
      <c r="AP817" s="569"/>
      <c r="AQ817" s="569"/>
      <c r="AR817" s="505">
        <v>16</v>
      </c>
      <c r="AS817" s="505">
        <v>160</v>
      </c>
      <c r="AT817" s="505">
        <v>3</v>
      </c>
      <c r="AU817" s="505">
        <v>15</v>
      </c>
      <c r="AV817" s="507">
        <v>3</v>
      </c>
      <c r="AW817" s="507">
        <v>5</v>
      </c>
      <c r="AX817" s="507">
        <v>69</v>
      </c>
      <c r="AY817" s="507">
        <v>76</v>
      </c>
      <c r="AZ817" s="507">
        <v>232</v>
      </c>
      <c r="BA817" s="507">
        <v>274</v>
      </c>
      <c r="BB817" s="357"/>
      <c r="BC817" s="592" t="str">
        <f t="shared" si="1663"/>
        <v>-</v>
      </c>
      <c r="BD817" s="593" t="str">
        <f t="shared" si="1664"/>
        <v>-</v>
      </c>
      <c r="BE817" s="594" t="str">
        <f t="shared" si="1665"/>
        <v>-</v>
      </c>
      <c r="BF817" s="291" t="str">
        <f t="shared" si="1666"/>
        <v>-</v>
      </c>
      <c r="BG817" s="566" t="str">
        <f t="shared" si="1667"/>
        <v>-</v>
      </c>
      <c r="BH817" s="595" t="str">
        <f t="shared" si="1668"/>
        <v>-</v>
      </c>
      <c r="BI817" s="289" t="str">
        <f t="shared" si="1669"/>
        <v>-</v>
      </c>
      <c r="BJ817" s="596" t="str">
        <f t="shared" si="1670"/>
        <v>-</v>
      </c>
      <c r="BK817" s="595" t="str">
        <f t="shared" si="1671"/>
        <v>-</v>
      </c>
      <c r="BL817" s="289" t="str">
        <f t="shared" si="1672"/>
        <v>-</v>
      </c>
      <c r="BM817" s="596" t="str">
        <f t="shared" si="1673"/>
        <v>-</v>
      </c>
      <c r="BN817" s="563">
        <f t="shared" si="1674"/>
        <v>11</v>
      </c>
      <c r="BO817" s="87">
        <f t="shared" si="1675"/>
        <v>2011</v>
      </c>
      <c r="BP817" s="87">
        <f t="shared" si="1676"/>
        <v>1.9999999999999996</v>
      </c>
      <c r="BQ817" s="202"/>
    </row>
    <row r="818" spans="1:69" s="35" customFormat="1" ht="10.5" customHeight="1" x14ac:dyDescent="0.2">
      <c r="A818" s="87" t="str">
        <f t="shared" si="1662"/>
        <v>2011-12RX811</v>
      </c>
      <c r="B818" s="87" t="str">
        <f t="shared" si="1677"/>
        <v>Y63</v>
      </c>
      <c r="C818" s="203" t="s">
        <v>166</v>
      </c>
      <c r="D818" s="203" t="s">
        <v>547</v>
      </c>
      <c r="E818" s="42"/>
      <c r="F818" s="317" t="str">
        <f>VLOOKUP($G818,'Selection Sheet'!$C$15:$F$39,3,0)</f>
        <v>Y63</v>
      </c>
      <c r="G818" s="204" t="s">
        <v>120</v>
      </c>
      <c r="H818" s="203" t="s">
        <v>534</v>
      </c>
      <c r="I818" s="495">
        <v>230</v>
      </c>
      <c r="J818" s="495">
        <v>33</v>
      </c>
      <c r="K818" s="495">
        <v>32</v>
      </c>
      <c r="L818" s="495">
        <v>7</v>
      </c>
      <c r="M818" s="507"/>
      <c r="N818" s="507"/>
      <c r="O818" s="507"/>
      <c r="P818" s="507"/>
      <c r="Q818" s="495" t="s">
        <v>80</v>
      </c>
      <c r="R818" s="495" t="s">
        <v>80</v>
      </c>
      <c r="S818" s="495"/>
      <c r="T818" s="496" t="s">
        <v>80</v>
      </c>
      <c r="U818" s="497" t="s">
        <v>80</v>
      </c>
      <c r="V818" s="497" t="s">
        <v>80</v>
      </c>
      <c r="W818" s="497" t="s">
        <v>80</v>
      </c>
      <c r="X818" s="498" t="s">
        <v>80</v>
      </c>
      <c r="Y818" s="499" t="s">
        <v>80</v>
      </c>
      <c r="Z818" s="500" t="s">
        <v>80</v>
      </c>
      <c r="AA818" s="500" t="s">
        <v>80</v>
      </c>
      <c r="AB818" s="501" t="s">
        <v>80</v>
      </c>
      <c r="AC818" s="500" t="s">
        <v>80</v>
      </c>
      <c r="AD818" s="500" t="s">
        <v>80</v>
      </c>
      <c r="AE818" s="500" t="s">
        <v>80</v>
      </c>
      <c r="AF818" s="502" t="s">
        <v>80</v>
      </c>
      <c r="AG818" s="503" t="s">
        <v>80</v>
      </c>
      <c r="AH818" s="504" t="s">
        <v>80</v>
      </c>
      <c r="AI818" s="502" t="s">
        <v>80</v>
      </c>
      <c r="AJ818" s="505">
        <v>92</v>
      </c>
      <c r="AK818" s="505">
        <v>151</v>
      </c>
      <c r="AL818" s="507"/>
      <c r="AM818" s="507"/>
      <c r="AN818" s="505">
        <v>757</v>
      </c>
      <c r="AO818" s="505">
        <v>781</v>
      </c>
      <c r="AP818" s="569"/>
      <c r="AQ818" s="569"/>
      <c r="AR818" s="505">
        <v>10</v>
      </c>
      <c r="AS818" s="505">
        <v>228</v>
      </c>
      <c r="AT818" s="505">
        <v>1</v>
      </c>
      <c r="AU818" s="505">
        <v>32</v>
      </c>
      <c r="AV818" s="507">
        <v>0</v>
      </c>
      <c r="AW818" s="507">
        <v>1</v>
      </c>
      <c r="AX818" s="507">
        <v>98</v>
      </c>
      <c r="AY818" s="507">
        <v>111</v>
      </c>
      <c r="AZ818" s="507">
        <v>279</v>
      </c>
      <c r="BA818" s="507">
        <v>380</v>
      </c>
      <c r="BB818" s="357"/>
      <c r="BC818" s="592" t="str">
        <f t="shared" si="1663"/>
        <v>-</v>
      </c>
      <c r="BD818" s="593" t="str">
        <f t="shared" si="1664"/>
        <v>-</v>
      </c>
      <c r="BE818" s="594" t="str">
        <f t="shared" si="1665"/>
        <v>-</v>
      </c>
      <c r="BF818" s="291" t="str">
        <f t="shared" si="1666"/>
        <v>-</v>
      </c>
      <c r="BG818" s="566" t="str">
        <f t="shared" si="1667"/>
        <v>-</v>
      </c>
      <c r="BH818" s="595" t="str">
        <f t="shared" si="1668"/>
        <v>-</v>
      </c>
      <c r="BI818" s="289" t="str">
        <f t="shared" si="1669"/>
        <v>-</v>
      </c>
      <c r="BJ818" s="596" t="str">
        <f t="shared" si="1670"/>
        <v>-</v>
      </c>
      <c r="BK818" s="595" t="str">
        <f t="shared" si="1671"/>
        <v>-</v>
      </c>
      <c r="BL818" s="289" t="str">
        <f t="shared" si="1672"/>
        <v>-</v>
      </c>
      <c r="BM818" s="596" t="str">
        <f t="shared" si="1673"/>
        <v>-</v>
      </c>
      <c r="BN818" s="563">
        <f t="shared" si="1674"/>
        <v>11</v>
      </c>
      <c r="BO818" s="87">
        <f t="shared" si="1675"/>
        <v>2011</v>
      </c>
      <c r="BP818" s="87">
        <f t="shared" si="1676"/>
        <v>1.9999999999999996</v>
      </c>
      <c r="BQ818" s="202"/>
    </row>
    <row r="819" spans="1:69" s="35" customFormat="1" ht="10.5" customHeight="1" x14ac:dyDescent="0.2">
      <c r="A819" s="87" t="str">
        <f t="shared" si="1662"/>
        <v>2011-12RX911</v>
      </c>
      <c r="B819" s="87" t="str">
        <f t="shared" si="1677"/>
        <v>Y60</v>
      </c>
      <c r="C819" s="203" t="s">
        <v>166</v>
      </c>
      <c r="D819" s="203" t="s">
        <v>547</v>
      </c>
      <c r="E819" s="42"/>
      <c r="F819" s="317" t="str">
        <f>VLOOKUP($G819,'Selection Sheet'!$C$15:$F$39,3,0)</f>
        <v>Y60</v>
      </c>
      <c r="G819" s="204" t="s">
        <v>103</v>
      </c>
      <c r="H819" s="203" t="s">
        <v>535</v>
      </c>
      <c r="I819" s="495">
        <v>74</v>
      </c>
      <c r="J819" s="495">
        <v>10</v>
      </c>
      <c r="K819" s="495">
        <v>11</v>
      </c>
      <c r="L819" s="495">
        <v>3</v>
      </c>
      <c r="M819" s="507"/>
      <c r="N819" s="507"/>
      <c r="O819" s="507"/>
      <c r="P819" s="507"/>
      <c r="Q819" s="495" t="s">
        <v>80</v>
      </c>
      <c r="R819" s="495" t="s">
        <v>80</v>
      </c>
      <c r="S819" s="495"/>
      <c r="T819" s="496" t="s">
        <v>80</v>
      </c>
      <c r="U819" s="497" t="s">
        <v>80</v>
      </c>
      <c r="V819" s="497" t="s">
        <v>80</v>
      </c>
      <c r="W819" s="497" t="s">
        <v>80</v>
      </c>
      <c r="X819" s="498" t="s">
        <v>80</v>
      </c>
      <c r="Y819" s="499" t="s">
        <v>80</v>
      </c>
      <c r="Z819" s="500" t="s">
        <v>80</v>
      </c>
      <c r="AA819" s="500" t="s">
        <v>80</v>
      </c>
      <c r="AB819" s="501" t="s">
        <v>80</v>
      </c>
      <c r="AC819" s="500" t="s">
        <v>80</v>
      </c>
      <c r="AD819" s="500" t="s">
        <v>80</v>
      </c>
      <c r="AE819" s="500" t="s">
        <v>80</v>
      </c>
      <c r="AF819" s="502" t="s">
        <v>80</v>
      </c>
      <c r="AG819" s="503" t="s">
        <v>80</v>
      </c>
      <c r="AH819" s="504" t="s">
        <v>80</v>
      </c>
      <c r="AI819" s="502" t="s">
        <v>80</v>
      </c>
      <c r="AJ819" s="505">
        <v>131</v>
      </c>
      <c r="AK819" s="505">
        <v>164</v>
      </c>
      <c r="AL819" s="507"/>
      <c r="AM819" s="507"/>
      <c r="AN819" s="505">
        <v>697</v>
      </c>
      <c r="AO819" s="505">
        <v>726</v>
      </c>
      <c r="AP819" s="569"/>
      <c r="AQ819" s="569"/>
      <c r="AR819" s="505">
        <v>3</v>
      </c>
      <c r="AS819" s="505">
        <v>68</v>
      </c>
      <c r="AT819" s="505">
        <v>2</v>
      </c>
      <c r="AU819" s="505">
        <v>9</v>
      </c>
      <c r="AV819" s="507">
        <v>8</v>
      </c>
      <c r="AW819" s="507">
        <v>16</v>
      </c>
      <c r="AX819" s="507">
        <v>90</v>
      </c>
      <c r="AY819" s="507">
        <v>94</v>
      </c>
      <c r="AZ819" s="507">
        <v>55</v>
      </c>
      <c r="BA819" s="507">
        <v>98</v>
      </c>
      <c r="BB819" s="357"/>
      <c r="BC819" s="592" t="str">
        <f t="shared" si="1663"/>
        <v>-</v>
      </c>
      <c r="BD819" s="593" t="str">
        <f t="shared" si="1664"/>
        <v>-</v>
      </c>
      <c r="BE819" s="594" t="str">
        <f t="shared" si="1665"/>
        <v>-</v>
      </c>
      <c r="BF819" s="291" t="str">
        <f t="shared" si="1666"/>
        <v>-</v>
      </c>
      <c r="BG819" s="566" t="str">
        <f t="shared" si="1667"/>
        <v>-</v>
      </c>
      <c r="BH819" s="595" t="str">
        <f t="shared" si="1668"/>
        <v>-</v>
      </c>
      <c r="BI819" s="289" t="str">
        <f t="shared" si="1669"/>
        <v>-</v>
      </c>
      <c r="BJ819" s="596" t="str">
        <f t="shared" si="1670"/>
        <v>-</v>
      </c>
      <c r="BK819" s="595" t="str">
        <f t="shared" si="1671"/>
        <v>-</v>
      </c>
      <c r="BL819" s="289" t="str">
        <f t="shared" si="1672"/>
        <v>-</v>
      </c>
      <c r="BM819" s="596" t="str">
        <f t="shared" si="1673"/>
        <v>-</v>
      </c>
      <c r="BN819" s="563">
        <f t="shared" si="1674"/>
        <v>11</v>
      </c>
      <c r="BO819" s="87">
        <f t="shared" si="1675"/>
        <v>2011</v>
      </c>
      <c r="BP819" s="87">
        <f t="shared" si="1676"/>
        <v>1.9999999999999996</v>
      </c>
      <c r="BQ819" s="202"/>
    </row>
    <row r="820" spans="1:69" s="35" customFormat="1" ht="10.5" customHeight="1" x14ac:dyDescent="0.2">
      <c r="A820" s="314" t="str">
        <f t="shared" si="1662"/>
        <v>2011-12RYA11</v>
      </c>
      <c r="B820" s="314" t="str">
        <f t="shared" si="1677"/>
        <v>Y60</v>
      </c>
      <c r="C820" s="205" t="s">
        <v>166</v>
      </c>
      <c r="D820" s="205" t="s">
        <v>547</v>
      </c>
      <c r="E820" s="206"/>
      <c r="F820" s="318" t="str">
        <f>VLOOKUP($G820,'Selection Sheet'!$C$15:$F$39,3,0)</f>
        <v>Y60</v>
      </c>
      <c r="G820" s="207" t="s">
        <v>118</v>
      </c>
      <c r="H820" s="205" t="s">
        <v>536</v>
      </c>
      <c r="I820" s="508">
        <v>174</v>
      </c>
      <c r="J820" s="508">
        <v>43</v>
      </c>
      <c r="K820" s="508">
        <v>20</v>
      </c>
      <c r="L820" s="508">
        <v>9</v>
      </c>
      <c r="M820" s="520"/>
      <c r="N820" s="520"/>
      <c r="O820" s="520"/>
      <c r="P820" s="520"/>
      <c r="Q820" s="508" t="s">
        <v>80</v>
      </c>
      <c r="R820" s="508" t="s">
        <v>80</v>
      </c>
      <c r="S820" s="508"/>
      <c r="T820" s="509" t="s">
        <v>80</v>
      </c>
      <c r="U820" s="510" t="s">
        <v>80</v>
      </c>
      <c r="V820" s="510" t="s">
        <v>80</v>
      </c>
      <c r="W820" s="510" t="s">
        <v>80</v>
      </c>
      <c r="X820" s="511" t="s">
        <v>80</v>
      </c>
      <c r="Y820" s="512" t="s">
        <v>80</v>
      </c>
      <c r="Z820" s="513" t="s">
        <v>80</v>
      </c>
      <c r="AA820" s="513" t="s">
        <v>80</v>
      </c>
      <c r="AB820" s="514" t="s">
        <v>80</v>
      </c>
      <c r="AC820" s="513" t="s">
        <v>80</v>
      </c>
      <c r="AD820" s="513" t="s">
        <v>80</v>
      </c>
      <c r="AE820" s="513" t="s">
        <v>80</v>
      </c>
      <c r="AF820" s="515" t="s">
        <v>80</v>
      </c>
      <c r="AG820" s="516" t="s">
        <v>80</v>
      </c>
      <c r="AH820" s="517" t="s">
        <v>80</v>
      </c>
      <c r="AI820" s="515" t="s">
        <v>80</v>
      </c>
      <c r="AJ820" s="518">
        <v>92</v>
      </c>
      <c r="AK820" s="518">
        <v>122</v>
      </c>
      <c r="AL820" s="520"/>
      <c r="AM820" s="520"/>
      <c r="AN820" s="518">
        <v>729</v>
      </c>
      <c r="AO820" s="518">
        <v>768</v>
      </c>
      <c r="AP820" s="570"/>
      <c r="AQ820" s="570"/>
      <c r="AR820" s="518">
        <v>13</v>
      </c>
      <c r="AS820" s="518">
        <v>174</v>
      </c>
      <c r="AT820" s="518">
        <v>5</v>
      </c>
      <c r="AU820" s="518">
        <v>20</v>
      </c>
      <c r="AV820" s="520">
        <v>3</v>
      </c>
      <c r="AW820" s="520">
        <v>5</v>
      </c>
      <c r="AX820" s="520">
        <v>110</v>
      </c>
      <c r="AY820" s="520">
        <v>124</v>
      </c>
      <c r="AZ820" s="520">
        <v>107</v>
      </c>
      <c r="BA820" s="520">
        <v>213</v>
      </c>
      <c r="BB820" s="358"/>
      <c r="BC820" s="597" t="str">
        <f t="shared" si="1663"/>
        <v>-</v>
      </c>
      <c r="BD820" s="598" t="str">
        <f t="shared" si="1664"/>
        <v>-</v>
      </c>
      <c r="BE820" s="599" t="str">
        <f t="shared" si="1665"/>
        <v>-</v>
      </c>
      <c r="BF820" s="600" t="str">
        <f t="shared" si="1666"/>
        <v>-</v>
      </c>
      <c r="BG820" s="601" t="str">
        <f t="shared" si="1667"/>
        <v>-</v>
      </c>
      <c r="BH820" s="602" t="str">
        <f t="shared" si="1668"/>
        <v>-</v>
      </c>
      <c r="BI820" s="603" t="str">
        <f t="shared" si="1669"/>
        <v>-</v>
      </c>
      <c r="BJ820" s="604" t="str">
        <f t="shared" si="1670"/>
        <v>-</v>
      </c>
      <c r="BK820" s="602" t="str">
        <f t="shared" si="1671"/>
        <v>-</v>
      </c>
      <c r="BL820" s="603" t="str">
        <f t="shared" si="1672"/>
        <v>-</v>
      </c>
      <c r="BM820" s="604" t="str">
        <f t="shared" si="1673"/>
        <v>-</v>
      </c>
      <c r="BN820" s="564">
        <f t="shared" si="1674"/>
        <v>11</v>
      </c>
      <c r="BO820" s="314">
        <f t="shared" si="1675"/>
        <v>2011</v>
      </c>
      <c r="BP820" s="314">
        <f t="shared" si="1676"/>
        <v>1.9999999999999996</v>
      </c>
      <c r="BQ820" s="202"/>
    </row>
    <row r="821" spans="1:69" s="35" customFormat="1" ht="10.5" customHeight="1" x14ac:dyDescent="0.2">
      <c r="A821" s="87" t="str">
        <f t="shared" si="1662"/>
        <v>2011-12RYC11</v>
      </c>
      <c r="B821" s="87" t="str">
        <f t="shared" si="1677"/>
        <v>Y61</v>
      </c>
      <c r="C821" s="203" t="s">
        <v>166</v>
      </c>
      <c r="D821" s="203" t="s">
        <v>547</v>
      </c>
      <c r="E821" s="42"/>
      <c r="F821" s="317" t="str">
        <f>VLOOKUP($G821,'Selection Sheet'!$C$15:$F$39,3,0)</f>
        <v>Y61</v>
      </c>
      <c r="G821" s="204" t="s">
        <v>87</v>
      </c>
      <c r="H821" s="203" t="s">
        <v>537</v>
      </c>
      <c r="I821" s="495">
        <v>313</v>
      </c>
      <c r="J821" s="495">
        <v>54</v>
      </c>
      <c r="K821" s="495">
        <v>39</v>
      </c>
      <c r="L821" s="495">
        <v>17</v>
      </c>
      <c r="M821" s="507"/>
      <c r="N821" s="507"/>
      <c r="O821" s="507"/>
      <c r="P821" s="507"/>
      <c r="Q821" s="495" t="s">
        <v>80</v>
      </c>
      <c r="R821" s="495" t="s">
        <v>80</v>
      </c>
      <c r="S821" s="495"/>
      <c r="T821" s="496" t="s">
        <v>80</v>
      </c>
      <c r="U821" s="497" t="s">
        <v>80</v>
      </c>
      <c r="V821" s="497" t="s">
        <v>80</v>
      </c>
      <c r="W821" s="497" t="s">
        <v>80</v>
      </c>
      <c r="X821" s="498" t="s">
        <v>80</v>
      </c>
      <c r="Y821" s="499" t="s">
        <v>80</v>
      </c>
      <c r="Z821" s="500" t="s">
        <v>80</v>
      </c>
      <c r="AA821" s="500" t="s">
        <v>80</v>
      </c>
      <c r="AB821" s="501" t="s">
        <v>80</v>
      </c>
      <c r="AC821" s="500" t="s">
        <v>80</v>
      </c>
      <c r="AD821" s="500" t="s">
        <v>80</v>
      </c>
      <c r="AE821" s="500" t="s">
        <v>80</v>
      </c>
      <c r="AF821" s="502" t="s">
        <v>80</v>
      </c>
      <c r="AG821" s="503" t="s">
        <v>80</v>
      </c>
      <c r="AH821" s="504" t="s">
        <v>80</v>
      </c>
      <c r="AI821" s="502" t="s">
        <v>80</v>
      </c>
      <c r="AJ821" s="505">
        <v>96</v>
      </c>
      <c r="AK821" s="505">
        <v>127</v>
      </c>
      <c r="AL821" s="507"/>
      <c r="AM821" s="507"/>
      <c r="AN821" s="505">
        <v>636</v>
      </c>
      <c r="AO821" s="505">
        <v>660</v>
      </c>
      <c r="AP821" s="569"/>
      <c r="AQ821" s="569"/>
      <c r="AR821" s="505">
        <v>17</v>
      </c>
      <c r="AS821" s="505">
        <v>302</v>
      </c>
      <c r="AT821" s="505">
        <v>10</v>
      </c>
      <c r="AU821" s="505">
        <v>36</v>
      </c>
      <c r="AV821" s="507">
        <v>0</v>
      </c>
      <c r="AW821" s="507">
        <v>0</v>
      </c>
      <c r="AX821" s="507">
        <v>57</v>
      </c>
      <c r="AY821" s="507">
        <v>62</v>
      </c>
      <c r="AZ821" s="507">
        <v>131</v>
      </c>
      <c r="BA821" s="507">
        <v>247</v>
      </c>
      <c r="BB821" s="357"/>
      <c r="BC821" s="592" t="str">
        <f t="shared" si="1663"/>
        <v>-</v>
      </c>
      <c r="BD821" s="593" t="str">
        <f t="shared" si="1664"/>
        <v>-</v>
      </c>
      <c r="BE821" s="594" t="str">
        <f t="shared" si="1665"/>
        <v>-</v>
      </c>
      <c r="BF821" s="291" t="str">
        <f t="shared" si="1666"/>
        <v>-</v>
      </c>
      <c r="BG821" s="566" t="str">
        <f t="shared" si="1667"/>
        <v>-</v>
      </c>
      <c r="BH821" s="595" t="str">
        <f t="shared" si="1668"/>
        <v>-</v>
      </c>
      <c r="BI821" s="289" t="str">
        <f t="shared" si="1669"/>
        <v>-</v>
      </c>
      <c r="BJ821" s="596" t="str">
        <f t="shared" si="1670"/>
        <v>-</v>
      </c>
      <c r="BK821" s="595" t="str">
        <f t="shared" si="1671"/>
        <v>-</v>
      </c>
      <c r="BL821" s="289" t="str">
        <f t="shared" si="1672"/>
        <v>-</v>
      </c>
      <c r="BM821" s="596" t="str">
        <f t="shared" si="1673"/>
        <v>-</v>
      </c>
      <c r="BN821" s="563">
        <f t="shared" si="1674"/>
        <v>11</v>
      </c>
      <c r="BO821" s="87">
        <f t="shared" si="1675"/>
        <v>2011</v>
      </c>
      <c r="BP821" s="87">
        <f t="shared" si="1676"/>
        <v>1.9999999999999996</v>
      </c>
      <c r="BQ821" s="202"/>
    </row>
    <row r="822" spans="1:69" s="35" customFormat="1" ht="10.5" customHeight="1" x14ac:dyDescent="0.2">
      <c r="A822" s="87" t="str">
        <f t="shared" si="1662"/>
        <v>2011-12RYD11</v>
      </c>
      <c r="B822" s="87" t="str">
        <f t="shared" si="1677"/>
        <v>Y59</v>
      </c>
      <c r="C822" s="203" t="s">
        <v>166</v>
      </c>
      <c r="D822" s="203" t="s">
        <v>547</v>
      </c>
      <c r="E822" s="42"/>
      <c r="F822" s="317" t="str">
        <f>VLOOKUP($G822,'Selection Sheet'!$C$15:$F$39,3,0)</f>
        <v>Y59</v>
      </c>
      <c r="G822" s="204" t="s">
        <v>116</v>
      </c>
      <c r="H822" s="203" t="s">
        <v>538</v>
      </c>
      <c r="I822" s="495">
        <v>158</v>
      </c>
      <c r="J822" s="495">
        <v>51</v>
      </c>
      <c r="K822" s="495">
        <v>22</v>
      </c>
      <c r="L822" s="495">
        <v>13</v>
      </c>
      <c r="M822" s="507"/>
      <c r="N822" s="507"/>
      <c r="O822" s="507"/>
      <c r="P822" s="507"/>
      <c r="Q822" s="495" t="s">
        <v>80</v>
      </c>
      <c r="R822" s="495" t="s">
        <v>80</v>
      </c>
      <c r="S822" s="495"/>
      <c r="T822" s="496" t="s">
        <v>80</v>
      </c>
      <c r="U822" s="497" t="s">
        <v>80</v>
      </c>
      <c r="V822" s="497" t="s">
        <v>80</v>
      </c>
      <c r="W822" s="497" t="s">
        <v>80</v>
      </c>
      <c r="X822" s="498" t="s">
        <v>80</v>
      </c>
      <c r="Y822" s="499" t="s">
        <v>80</v>
      </c>
      <c r="Z822" s="500" t="s">
        <v>80</v>
      </c>
      <c r="AA822" s="500" t="s">
        <v>80</v>
      </c>
      <c r="AB822" s="501" t="s">
        <v>80</v>
      </c>
      <c r="AC822" s="500" t="s">
        <v>80</v>
      </c>
      <c r="AD822" s="500" t="s">
        <v>80</v>
      </c>
      <c r="AE822" s="500" t="s">
        <v>80</v>
      </c>
      <c r="AF822" s="502" t="s">
        <v>80</v>
      </c>
      <c r="AG822" s="503" t="s">
        <v>80</v>
      </c>
      <c r="AH822" s="504" t="s">
        <v>80</v>
      </c>
      <c r="AI822" s="502" t="s">
        <v>80</v>
      </c>
      <c r="AJ822" s="505">
        <v>80</v>
      </c>
      <c r="AK822" s="505">
        <v>87</v>
      </c>
      <c r="AL822" s="507"/>
      <c r="AM822" s="507"/>
      <c r="AN822" s="505">
        <v>500</v>
      </c>
      <c r="AO822" s="505">
        <v>531</v>
      </c>
      <c r="AP822" s="569"/>
      <c r="AQ822" s="569"/>
      <c r="AR822" s="505">
        <v>7</v>
      </c>
      <c r="AS822" s="505">
        <v>142</v>
      </c>
      <c r="AT822" s="505">
        <v>3</v>
      </c>
      <c r="AU822" s="505">
        <v>14</v>
      </c>
      <c r="AV822" s="507">
        <v>1</v>
      </c>
      <c r="AW822" s="507">
        <v>1</v>
      </c>
      <c r="AX822" s="507">
        <v>73</v>
      </c>
      <c r="AY822" s="507">
        <v>77</v>
      </c>
      <c r="AZ822" s="507">
        <v>298</v>
      </c>
      <c r="BA822" s="507">
        <v>428</v>
      </c>
      <c r="BB822" s="357"/>
      <c r="BC822" s="592" t="str">
        <f t="shared" si="1663"/>
        <v>-</v>
      </c>
      <c r="BD822" s="593" t="str">
        <f t="shared" si="1664"/>
        <v>-</v>
      </c>
      <c r="BE822" s="594" t="str">
        <f t="shared" si="1665"/>
        <v>-</v>
      </c>
      <c r="BF822" s="291" t="str">
        <f t="shared" si="1666"/>
        <v>-</v>
      </c>
      <c r="BG822" s="566" t="str">
        <f t="shared" si="1667"/>
        <v>-</v>
      </c>
      <c r="BH822" s="595" t="str">
        <f t="shared" si="1668"/>
        <v>-</v>
      </c>
      <c r="BI822" s="289" t="str">
        <f t="shared" si="1669"/>
        <v>-</v>
      </c>
      <c r="BJ822" s="596" t="str">
        <f t="shared" si="1670"/>
        <v>-</v>
      </c>
      <c r="BK822" s="595" t="str">
        <f t="shared" si="1671"/>
        <v>-</v>
      </c>
      <c r="BL822" s="289" t="str">
        <f t="shared" si="1672"/>
        <v>-</v>
      </c>
      <c r="BM822" s="596" t="str">
        <f t="shared" si="1673"/>
        <v>-</v>
      </c>
      <c r="BN822" s="563">
        <f t="shared" si="1674"/>
        <v>11</v>
      </c>
      <c r="BO822" s="87">
        <f t="shared" si="1675"/>
        <v>2011</v>
      </c>
      <c r="BP822" s="87">
        <f t="shared" si="1676"/>
        <v>1.9999999999999996</v>
      </c>
      <c r="BQ822" s="202"/>
    </row>
    <row r="823" spans="1:69" s="35" customFormat="1" ht="10.5" customHeight="1" x14ac:dyDescent="0.2">
      <c r="A823" s="87" t="str">
        <f t="shared" si="1662"/>
        <v>2011-12RYE11</v>
      </c>
      <c r="B823" s="87" t="str">
        <f t="shared" si="1677"/>
        <v>Y59</v>
      </c>
      <c r="C823" s="203" t="s">
        <v>166</v>
      </c>
      <c r="D823" s="203" t="s">
        <v>547</v>
      </c>
      <c r="E823" s="42"/>
      <c r="F823" s="317" t="str">
        <f>VLOOKUP($G823,'Selection Sheet'!$C$15:$F$39,3,0)</f>
        <v>Y59</v>
      </c>
      <c r="G823" s="204" t="s">
        <v>114</v>
      </c>
      <c r="H823" s="203" t="s">
        <v>539</v>
      </c>
      <c r="I823" s="495">
        <v>150</v>
      </c>
      <c r="J823" s="495">
        <v>32</v>
      </c>
      <c r="K823" s="495">
        <v>27</v>
      </c>
      <c r="L823" s="495">
        <v>9</v>
      </c>
      <c r="M823" s="507"/>
      <c r="N823" s="507"/>
      <c r="O823" s="507"/>
      <c r="P823" s="507"/>
      <c r="Q823" s="495" t="s">
        <v>80</v>
      </c>
      <c r="R823" s="495" t="s">
        <v>80</v>
      </c>
      <c r="S823" s="495"/>
      <c r="T823" s="496" t="s">
        <v>80</v>
      </c>
      <c r="U823" s="497" t="s">
        <v>80</v>
      </c>
      <c r="V823" s="497" t="s">
        <v>80</v>
      </c>
      <c r="W823" s="497" t="s">
        <v>80</v>
      </c>
      <c r="X823" s="498" t="s">
        <v>80</v>
      </c>
      <c r="Y823" s="499" t="s">
        <v>80</v>
      </c>
      <c r="Z823" s="500" t="s">
        <v>80</v>
      </c>
      <c r="AA823" s="500" t="s">
        <v>80</v>
      </c>
      <c r="AB823" s="501" t="s">
        <v>80</v>
      </c>
      <c r="AC823" s="500" t="s">
        <v>80</v>
      </c>
      <c r="AD823" s="500" t="s">
        <v>80</v>
      </c>
      <c r="AE823" s="500" t="s">
        <v>80</v>
      </c>
      <c r="AF823" s="502" t="s">
        <v>80</v>
      </c>
      <c r="AG823" s="503" t="s">
        <v>80</v>
      </c>
      <c r="AH823" s="504" t="s">
        <v>80</v>
      </c>
      <c r="AI823" s="502" t="s">
        <v>80</v>
      </c>
      <c r="AJ823" s="505">
        <v>39</v>
      </c>
      <c r="AK823" s="505">
        <v>50</v>
      </c>
      <c r="AL823" s="507"/>
      <c r="AM823" s="507"/>
      <c r="AN823" s="505">
        <v>48</v>
      </c>
      <c r="AO823" s="505">
        <v>50</v>
      </c>
      <c r="AP823" s="569"/>
      <c r="AQ823" s="569"/>
      <c r="AR823" s="505">
        <v>0</v>
      </c>
      <c r="AS823" s="505">
        <v>150</v>
      </c>
      <c r="AT823" s="505">
        <v>0</v>
      </c>
      <c r="AU823" s="505">
        <v>27</v>
      </c>
      <c r="AV823" s="507">
        <v>0</v>
      </c>
      <c r="AW823" s="507">
        <v>0</v>
      </c>
      <c r="AX823" s="507">
        <v>81</v>
      </c>
      <c r="AY823" s="507">
        <v>85</v>
      </c>
      <c r="AZ823" s="507">
        <v>82</v>
      </c>
      <c r="BA823" s="507">
        <v>165</v>
      </c>
      <c r="BB823" s="357"/>
      <c r="BC823" s="592" t="str">
        <f t="shared" si="1663"/>
        <v>-</v>
      </c>
      <c r="BD823" s="593" t="str">
        <f t="shared" si="1664"/>
        <v>-</v>
      </c>
      <c r="BE823" s="594" t="str">
        <f t="shared" si="1665"/>
        <v>-</v>
      </c>
      <c r="BF823" s="291" t="str">
        <f t="shared" si="1666"/>
        <v>-</v>
      </c>
      <c r="BG823" s="566" t="str">
        <f t="shared" si="1667"/>
        <v>-</v>
      </c>
      <c r="BH823" s="595" t="str">
        <f t="shared" si="1668"/>
        <v>-</v>
      </c>
      <c r="BI823" s="289" t="str">
        <f t="shared" si="1669"/>
        <v>-</v>
      </c>
      <c r="BJ823" s="596" t="str">
        <f t="shared" si="1670"/>
        <v>-</v>
      </c>
      <c r="BK823" s="595" t="str">
        <f t="shared" si="1671"/>
        <v>-</v>
      </c>
      <c r="BL823" s="289" t="str">
        <f t="shared" si="1672"/>
        <v>-</v>
      </c>
      <c r="BM823" s="596" t="str">
        <f t="shared" si="1673"/>
        <v>-</v>
      </c>
      <c r="BN823" s="563">
        <f t="shared" si="1674"/>
        <v>11</v>
      </c>
      <c r="BO823" s="87">
        <f t="shared" si="1675"/>
        <v>2011</v>
      </c>
      <c r="BP823" s="87">
        <f t="shared" si="1676"/>
        <v>1.9999999999999996</v>
      </c>
      <c r="BQ823" s="202"/>
    </row>
    <row r="824" spans="1:69" s="35" customFormat="1" ht="10.5" customHeight="1" x14ac:dyDescent="0.2">
      <c r="A824" s="312" t="str">
        <f t="shared" si="1662"/>
        <v>2011-12RYF11</v>
      </c>
      <c r="B824" s="312" t="str">
        <f t="shared" si="1677"/>
        <v>Y58</v>
      </c>
      <c r="C824" s="208" t="s">
        <v>166</v>
      </c>
      <c r="D824" s="208" t="s">
        <v>547</v>
      </c>
      <c r="E824" s="53"/>
      <c r="F824" s="319" t="str">
        <f>VLOOKUP($G824,'Selection Sheet'!$C$15:$F$39,3,0)</f>
        <v>Y58</v>
      </c>
      <c r="G824" s="209" t="s">
        <v>99</v>
      </c>
      <c r="H824" s="208" t="s">
        <v>540</v>
      </c>
      <c r="I824" s="521">
        <v>195</v>
      </c>
      <c r="J824" s="521">
        <v>50</v>
      </c>
      <c r="K824" s="521">
        <v>32</v>
      </c>
      <c r="L824" s="521">
        <v>17</v>
      </c>
      <c r="M824" s="533"/>
      <c r="N824" s="533"/>
      <c r="O824" s="533"/>
      <c r="P824" s="533"/>
      <c r="Q824" s="521" t="s">
        <v>80</v>
      </c>
      <c r="R824" s="521" t="s">
        <v>80</v>
      </c>
      <c r="S824" s="521"/>
      <c r="T824" s="522" t="s">
        <v>80</v>
      </c>
      <c r="U824" s="523" t="s">
        <v>80</v>
      </c>
      <c r="V824" s="523" t="s">
        <v>80</v>
      </c>
      <c r="W824" s="523" t="s">
        <v>80</v>
      </c>
      <c r="X824" s="524" t="s">
        <v>80</v>
      </c>
      <c r="Y824" s="525" t="s">
        <v>80</v>
      </c>
      <c r="Z824" s="526" t="s">
        <v>80</v>
      </c>
      <c r="AA824" s="526" t="s">
        <v>80</v>
      </c>
      <c r="AB824" s="527" t="s">
        <v>80</v>
      </c>
      <c r="AC824" s="526" t="s">
        <v>80</v>
      </c>
      <c r="AD824" s="526" t="s">
        <v>80</v>
      </c>
      <c r="AE824" s="526" t="s">
        <v>80</v>
      </c>
      <c r="AF824" s="528" t="s">
        <v>80</v>
      </c>
      <c r="AG824" s="529" t="s">
        <v>80</v>
      </c>
      <c r="AH824" s="530" t="s">
        <v>80</v>
      </c>
      <c r="AI824" s="528" t="s">
        <v>80</v>
      </c>
      <c r="AJ824" s="531">
        <v>157</v>
      </c>
      <c r="AK824" s="531">
        <v>190</v>
      </c>
      <c r="AL824" s="533"/>
      <c r="AM824" s="533"/>
      <c r="AN824" s="531">
        <v>646</v>
      </c>
      <c r="AO824" s="531">
        <v>675</v>
      </c>
      <c r="AP824" s="571"/>
      <c r="AQ824" s="571"/>
      <c r="AR824" s="531">
        <v>13</v>
      </c>
      <c r="AS824" s="531">
        <v>190</v>
      </c>
      <c r="AT824" s="531">
        <v>6</v>
      </c>
      <c r="AU824" s="531">
        <v>28</v>
      </c>
      <c r="AV824" s="533">
        <v>3</v>
      </c>
      <c r="AW824" s="533">
        <v>9</v>
      </c>
      <c r="AX824" s="533">
        <v>51</v>
      </c>
      <c r="AY824" s="533">
        <v>61</v>
      </c>
      <c r="AZ824" s="533">
        <v>115</v>
      </c>
      <c r="BA824" s="533">
        <v>202</v>
      </c>
      <c r="BB824" s="359"/>
      <c r="BC824" s="605" t="str">
        <f t="shared" si="1663"/>
        <v>-</v>
      </c>
      <c r="BD824" s="606" t="str">
        <f t="shared" si="1664"/>
        <v>-</v>
      </c>
      <c r="BE824" s="607" t="str">
        <f t="shared" si="1665"/>
        <v>-</v>
      </c>
      <c r="BF824" s="302" t="str">
        <f t="shared" si="1666"/>
        <v>-</v>
      </c>
      <c r="BG824" s="608" t="str">
        <f t="shared" si="1667"/>
        <v>-</v>
      </c>
      <c r="BH824" s="609" t="str">
        <f t="shared" si="1668"/>
        <v>-</v>
      </c>
      <c r="BI824" s="311" t="str">
        <f t="shared" si="1669"/>
        <v>-</v>
      </c>
      <c r="BJ824" s="610" t="str">
        <f t="shared" si="1670"/>
        <v>-</v>
      </c>
      <c r="BK824" s="609" t="str">
        <f t="shared" si="1671"/>
        <v>-</v>
      </c>
      <c r="BL824" s="311" t="str">
        <f t="shared" si="1672"/>
        <v>-</v>
      </c>
      <c r="BM824" s="610" t="str">
        <f t="shared" si="1673"/>
        <v>-</v>
      </c>
      <c r="BN824" s="565">
        <f t="shared" si="1674"/>
        <v>11</v>
      </c>
      <c r="BO824" s="312">
        <f t="shared" si="1675"/>
        <v>2011</v>
      </c>
      <c r="BP824" s="312">
        <f t="shared" si="1676"/>
        <v>1.9999999999999996</v>
      </c>
      <c r="BQ824" s="202"/>
    </row>
    <row r="825" spans="1:69" s="35" customFormat="1" ht="10.5" customHeight="1" x14ac:dyDescent="0.2">
      <c r="A825" s="313" t="str">
        <f t="shared" si="1662"/>
        <v>2011-12R1F12</v>
      </c>
      <c r="B825" s="313" t="str">
        <f t="shared" si="1677"/>
        <v>Y59</v>
      </c>
      <c r="C825" s="200" t="s">
        <v>166</v>
      </c>
      <c r="D825" s="200" t="s">
        <v>548</v>
      </c>
      <c r="E825" s="42"/>
      <c r="F825" s="315" t="str">
        <f>VLOOKUP($G825,'Selection Sheet'!$C$15:$F$39,3,0)</f>
        <v>Y59</v>
      </c>
      <c r="G825" s="201" t="s">
        <v>108</v>
      </c>
      <c r="H825" s="200" t="s">
        <v>529</v>
      </c>
      <c r="I825" s="483">
        <v>15</v>
      </c>
      <c r="J825" s="483">
        <v>3</v>
      </c>
      <c r="K825" s="483">
        <v>6</v>
      </c>
      <c r="L825" s="483">
        <v>2</v>
      </c>
      <c r="M825" s="494"/>
      <c r="N825" s="494"/>
      <c r="O825" s="494"/>
      <c r="P825" s="494"/>
      <c r="Q825" s="483" t="s">
        <v>80</v>
      </c>
      <c r="R825" s="483" t="s">
        <v>80</v>
      </c>
      <c r="S825" s="483"/>
      <c r="T825" s="484" t="s">
        <v>80</v>
      </c>
      <c r="U825" s="485" t="s">
        <v>80</v>
      </c>
      <c r="V825" s="485" t="s">
        <v>80</v>
      </c>
      <c r="W825" s="485" t="s">
        <v>80</v>
      </c>
      <c r="X825" s="486" t="s">
        <v>80</v>
      </c>
      <c r="Y825" s="487" t="s">
        <v>80</v>
      </c>
      <c r="Z825" s="488" t="s">
        <v>80</v>
      </c>
      <c r="AA825" s="488" t="s">
        <v>80</v>
      </c>
      <c r="AB825" s="489" t="s">
        <v>80</v>
      </c>
      <c r="AC825" s="488" t="s">
        <v>80</v>
      </c>
      <c r="AD825" s="488" t="s">
        <v>80</v>
      </c>
      <c r="AE825" s="488" t="s">
        <v>80</v>
      </c>
      <c r="AF825" s="490" t="s">
        <v>80</v>
      </c>
      <c r="AG825" s="491" t="s">
        <v>80</v>
      </c>
      <c r="AH825" s="492" t="s">
        <v>80</v>
      </c>
      <c r="AI825" s="490" t="s">
        <v>80</v>
      </c>
      <c r="AJ825" s="493">
        <v>5</v>
      </c>
      <c r="AK825" s="493">
        <v>5</v>
      </c>
      <c r="AL825" s="494"/>
      <c r="AM825" s="494"/>
      <c r="AN825" s="493">
        <v>39</v>
      </c>
      <c r="AO825" s="493">
        <v>43</v>
      </c>
      <c r="AP825" s="572"/>
      <c r="AQ825" s="572"/>
      <c r="AR825" s="493">
        <v>2</v>
      </c>
      <c r="AS825" s="493">
        <v>15</v>
      </c>
      <c r="AT825" s="493">
        <v>2</v>
      </c>
      <c r="AU825" s="493">
        <v>6</v>
      </c>
      <c r="AV825" s="494">
        <v>2</v>
      </c>
      <c r="AW825" s="494">
        <v>5</v>
      </c>
      <c r="AX825" s="494">
        <v>0</v>
      </c>
      <c r="AY825" s="494">
        <v>0</v>
      </c>
      <c r="AZ825" s="494">
        <v>15</v>
      </c>
      <c r="BA825" s="494">
        <v>25</v>
      </c>
      <c r="BB825" s="357"/>
      <c r="BC825" s="586" t="str">
        <f t="shared" si="1663"/>
        <v>-</v>
      </c>
      <c r="BD825" s="587" t="str">
        <f t="shared" si="1664"/>
        <v>-</v>
      </c>
      <c r="BE825" s="588" t="str">
        <f t="shared" si="1665"/>
        <v>-</v>
      </c>
      <c r="BF825" s="310" t="str">
        <f t="shared" si="1666"/>
        <v>-</v>
      </c>
      <c r="BG825" s="589" t="str">
        <f t="shared" si="1667"/>
        <v>-</v>
      </c>
      <c r="BH825" s="590" t="str">
        <f t="shared" si="1668"/>
        <v>-</v>
      </c>
      <c r="BI825" s="308" t="str">
        <f t="shared" si="1669"/>
        <v>-</v>
      </c>
      <c r="BJ825" s="591" t="str">
        <f t="shared" si="1670"/>
        <v>-</v>
      </c>
      <c r="BK825" s="590" t="str">
        <f t="shared" si="1671"/>
        <v>-</v>
      </c>
      <c r="BL825" s="308" t="str">
        <f t="shared" si="1672"/>
        <v>-</v>
      </c>
      <c r="BM825" s="591" t="str">
        <f t="shared" si="1673"/>
        <v>-</v>
      </c>
      <c r="BN825" s="562">
        <f t="shared" si="1674"/>
        <v>12</v>
      </c>
      <c r="BO825" s="87">
        <f t="shared" si="1675"/>
        <v>2011</v>
      </c>
      <c r="BP825" s="87">
        <f t="shared" si="1676"/>
        <v>0</v>
      </c>
      <c r="BQ825" s="202"/>
    </row>
    <row r="826" spans="1:69" s="35" customFormat="1" ht="10.5" customHeight="1" x14ac:dyDescent="0.2">
      <c r="A826" s="87" t="str">
        <f t="shared" si="1662"/>
        <v>2011-12RRU12</v>
      </c>
      <c r="B826" s="87" t="str">
        <f t="shared" si="1677"/>
        <v>Y56</v>
      </c>
      <c r="C826" s="203" t="s">
        <v>166</v>
      </c>
      <c r="D826" s="203" t="s">
        <v>548</v>
      </c>
      <c r="E826" s="42"/>
      <c r="F826" s="317" t="str">
        <f>VLOOKUP($G826,'Selection Sheet'!$C$15:$F$39,3,0)</f>
        <v>Y56</v>
      </c>
      <c r="G826" s="204" t="s">
        <v>93</v>
      </c>
      <c r="H826" s="203" t="s">
        <v>530</v>
      </c>
      <c r="I826" s="495">
        <v>415</v>
      </c>
      <c r="J826" s="495">
        <v>107</v>
      </c>
      <c r="K826" s="495">
        <v>49</v>
      </c>
      <c r="L826" s="495">
        <v>17</v>
      </c>
      <c r="M826" s="507"/>
      <c r="N826" s="507"/>
      <c r="O826" s="507"/>
      <c r="P826" s="507"/>
      <c r="Q826" s="495" t="s">
        <v>80</v>
      </c>
      <c r="R826" s="495" t="s">
        <v>80</v>
      </c>
      <c r="S826" s="495"/>
      <c r="T826" s="496" t="s">
        <v>80</v>
      </c>
      <c r="U826" s="497" t="s">
        <v>80</v>
      </c>
      <c r="V826" s="497" t="s">
        <v>80</v>
      </c>
      <c r="W826" s="497" t="s">
        <v>80</v>
      </c>
      <c r="X826" s="498" t="s">
        <v>80</v>
      </c>
      <c r="Y826" s="499" t="s">
        <v>80</v>
      </c>
      <c r="Z826" s="500" t="s">
        <v>80</v>
      </c>
      <c r="AA826" s="500" t="s">
        <v>80</v>
      </c>
      <c r="AB826" s="501" t="s">
        <v>80</v>
      </c>
      <c r="AC826" s="500" t="s">
        <v>80</v>
      </c>
      <c r="AD826" s="500" t="s">
        <v>80</v>
      </c>
      <c r="AE826" s="500" t="s">
        <v>80</v>
      </c>
      <c r="AF826" s="502" t="s">
        <v>80</v>
      </c>
      <c r="AG826" s="503" t="s">
        <v>80</v>
      </c>
      <c r="AH826" s="504" t="s">
        <v>80</v>
      </c>
      <c r="AI826" s="502" t="s">
        <v>80</v>
      </c>
      <c r="AJ826" s="505">
        <v>162</v>
      </c>
      <c r="AK826" s="505">
        <v>269</v>
      </c>
      <c r="AL826" s="507"/>
      <c r="AM826" s="507"/>
      <c r="AN826" s="505">
        <v>736</v>
      </c>
      <c r="AO826" s="505">
        <v>785</v>
      </c>
      <c r="AP826" s="569"/>
      <c r="AQ826" s="569"/>
      <c r="AR826" s="505">
        <v>28</v>
      </c>
      <c r="AS826" s="505">
        <v>410</v>
      </c>
      <c r="AT826" s="505">
        <v>10</v>
      </c>
      <c r="AU826" s="505">
        <v>49</v>
      </c>
      <c r="AV826" s="507">
        <v>0</v>
      </c>
      <c r="AW826" s="507">
        <v>0</v>
      </c>
      <c r="AX826" s="507">
        <v>116</v>
      </c>
      <c r="AY826" s="507">
        <v>120</v>
      </c>
      <c r="AZ826" s="507">
        <v>284</v>
      </c>
      <c r="BA826" s="507">
        <v>438</v>
      </c>
      <c r="BB826" s="357"/>
      <c r="BC826" s="592" t="str">
        <f t="shared" si="1663"/>
        <v>-</v>
      </c>
      <c r="BD826" s="593" t="str">
        <f t="shared" si="1664"/>
        <v>-</v>
      </c>
      <c r="BE826" s="594" t="str">
        <f t="shared" si="1665"/>
        <v>-</v>
      </c>
      <c r="BF826" s="291" t="str">
        <f t="shared" si="1666"/>
        <v>-</v>
      </c>
      <c r="BG826" s="566" t="str">
        <f t="shared" si="1667"/>
        <v>-</v>
      </c>
      <c r="BH826" s="595" t="str">
        <f t="shared" si="1668"/>
        <v>-</v>
      </c>
      <c r="BI826" s="289" t="str">
        <f t="shared" si="1669"/>
        <v>-</v>
      </c>
      <c r="BJ826" s="596" t="str">
        <f t="shared" si="1670"/>
        <v>-</v>
      </c>
      <c r="BK826" s="595" t="str">
        <f t="shared" si="1671"/>
        <v>-</v>
      </c>
      <c r="BL826" s="289" t="str">
        <f t="shared" si="1672"/>
        <v>-</v>
      </c>
      <c r="BM826" s="596" t="str">
        <f t="shared" si="1673"/>
        <v>-</v>
      </c>
      <c r="BN826" s="563">
        <f t="shared" si="1674"/>
        <v>12</v>
      </c>
      <c r="BO826" s="87">
        <f t="shared" si="1675"/>
        <v>2011</v>
      </c>
      <c r="BP826" s="87">
        <f t="shared" si="1676"/>
        <v>0</v>
      </c>
      <c r="BQ826" s="202"/>
    </row>
    <row r="827" spans="1:69" s="35" customFormat="1" ht="10.5" customHeight="1" x14ac:dyDescent="0.2">
      <c r="A827" s="87" t="str">
        <f t="shared" si="1662"/>
        <v>2011-12RX512</v>
      </c>
      <c r="B827" s="87" t="str">
        <f t="shared" si="1677"/>
        <v>Y58</v>
      </c>
      <c r="C827" s="203" t="s">
        <v>166</v>
      </c>
      <c r="D827" s="203" t="s">
        <v>548</v>
      </c>
      <c r="E827" s="42"/>
      <c r="F827" s="317" t="str">
        <f>VLOOKUP($G827,'Selection Sheet'!$C$15:$F$39,3,0)</f>
        <v>Y58</v>
      </c>
      <c r="G827" s="204" t="s">
        <v>106</v>
      </c>
      <c r="H827" s="203" t="s">
        <v>531</v>
      </c>
      <c r="I827" s="495">
        <v>87</v>
      </c>
      <c r="J827" s="495">
        <v>17</v>
      </c>
      <c r="K827" s="495">
        <v>13</v>
      </c>
      <c r="L827" s="495">
        <v>6</v>
      </c>
      <c r="M827" s="507"/>
      <c r="N827" s="507"/>
      <c r="O827" s="507"/>
      <c r="P827" s="507"/>
      <c r="Q827" s="495" t="s">
        <v>80</v>
      </c>
      <c r="R827" s="495" t="s">
        <v>80</v>
      </c>
      <c r="S827" s="495"/>
      <c r="T827" s="496" t="s">
        <v>80</v>
      </c>
      <c r="U827" s="497" t="s">
        <v>80</v>
      </c>
      <c r="V827" s="497" t="s">
        <v>80</v>
      </c>
      <c r="W827" s="497" t="s">
        <v>80</v>
      </c>
      <c r="X827" s="498" t="s">
        <v>80</v>
      </c>
      <c r="Y827" s="499" t="s">
        <v>80</v>
      </c>
      <c r="Z827" s="500" t="s">
        <v>80</v>
      </c>
      <c r="AA827" s="500" t="s">
        <v>80</v>
      </c>
      <c r="AB827" s="501" t="s">
        <v>80</v>
      </c>
      <c r="AC827" s="500" t="s">
        <v>80</v>
      </c>
      <c r="AD827" s="500" t="s">
        <v>80</v>
      </c>
      <c r="AE827" s="500" t="s">
        <v>80</v>
      </c>
      <c r="AF827" s="502" t="s">
        <v>80</v>
      </c>
      <c r="AG827" s="503" t="s">
        <v>80</v>
      </c>
      <c r="AH827" s="504" t="s">
        <v>80</v>
      </c>
      <c r="AI827" s="502" t="s">
        <v>80</v>
      </c>
      <c r="AJ827" s="505">
        <v>44</v>
      </c>
      <c r="AK827" s="505">
        <v>45</v>
      </c>
      <c r="AL827" s="507"/>
      <c r="AM827" s="507"/>
      <c r="AN827" s="505">
        <v>111</v>
      </c>
      <c r="AO827" s="505">
        <v>111</v>
      </c>
      <c r="AP827" s="569"/>
      <c r="AQ827" s="569"/>
      <c r="AR827" s="505">
        <v>6</v>
      </c>
      <c r="AS827" s="505">
        <v>87</v>
      </c>
      <c r="AT827" s="505">
        <v>3</v>
      </c>
      <c r="AU827" s="505">
        <v>13</v>
      </c>
      <c r="AV827" s="507">
        <v>0</v>
      </c>
      <c r="AW827" s="507">
        <v>0</v>
      </c>
      <c r="AX827" s="507">
        <v>27</v>
      </c>
      <c r="AY827" s="507">
        <v>36</v>
      </c>
      <c r="AZ827" s="507">
        <v>43</v>
      </c>
      <c r="BA827" s="507">
        <v>64</v>
      </c>
      <c r="BB827" s="357"/>
      <c r="BC827" s="592" t="str">
        <f t="shared" si="1663"/>
        <v>-</v>
      </c>
      <c r="BD827" s="593" t="str">
        <f t="shared" si="1664"/>
        <v>-</v>
      </c>
      <c r="BE827" s="594" t="str">
        <f t="shared" si="1665"/>
        <v>-</v>
      </c>
      <c r="BF827" s="291" t="str">
        <f t="shared" si="1666"/>
        <v>-</v>
      </c>
      <c r="BG827" s="566" t="str">
        <f t="shared" si="1667"/>
        <v>-</v>
      </c>
      <c r="BH827" s="595" t="str">
        <f t="shared" si="1668"/>
        <v>-</v>
      </c>
      <c r="BI827" s="289" t="str">
        <f t="shared" si="1669"/>
        <v>-</v>
      </c>
      <c r="BJ827" s="596" t="str">
        <f t="shared" si="1670"/>
        <v>-</v>
      </c>
      <c r="BK827" s="595" t="str">
        <f t="shared" si="1671"/>
        <v>-</v>
      </c>
      <c r="BL827" s="289" t="str">
        <f t="shared" si="1672"/>
        <v>-</v>
      </c>
      <c r="BM827" s="596" t="str">
        <f t="shared" si="1673"/>
        <v>-</v>
      </c>
      <c r="BN827" s="563">
        <f t="shared" si="1674"/>
        <v>12</v>
      </c>
      <c r="BO827" s="87">
        <f t="shared" si="1675"/>
        <v>2011</v>
      </c>
      <c r="BP827" s="87">
        <f t="shared" si="1676"/>
        <v>0</v>
      </c>
      <c r="BQ827" s="202"/>
    </row>
    <row r="828" spans="1:69" s="35" customFormat="1" ht="10.5" customHeight="1" x14ac:dyDescent="0.2">
      <c r="A828" s="314" t="str">
        <f t="shared" si="1662"/>
        <v>2011-12RX612</v>
      </c>
      <c r="B828" s="314" t="str">
        <f t="shared" si="1677"/>
        <v>Y63</v>
      </c>
      <c r="C828" s="205" t="s">
        <v>166</v>
      </c>
      <c r="D828" s="205" t="s">
        <v>548</v>
      </c>
      <c r="E828" s="206"/>
      <c r="F828" s="318" t="str">
        <f>VLOOKUP($G828,'Selection Sheet'!$C$15:$F$39,3,0)</f>
        <v>Y63</v>
      </c>
      <c r="G828" s="207" t="s">
        <v>111</v>
      </c>
      <c r="H828" s="205" t="s">
        <v>532</v>
      </c>
      <c r="I828" s="508">
        <v>146</v>
      </c>
      <c r="J828" s="508">
        <v>36</v>
      </c>
      <c r="K828" s="508">
        <v>32</v>
      </c>
      <c r="L828" s="508">
        <v>15</v>
      </c>
      <c r="M828" s="520"/>
      <c r="N828" s="520"/>
      <c r="O828" s="520"/>
      <c r="P828" s="520"/>
      <c r="Q828" s="508" t="s">
        <v>80</v>
      </c>
      <c r="R828" s="508" t="s">
        <v>80</v>
      </c>
      <c r="S828" s="508"/>
      <c r="T828" s="509" t="s">
        <v>80</v>
      </c>
      <c r="U828" s="510" t="s">
        <v>80</v>
      </c>
      <c r="V828" s="510" t="s">
        <v>80</v>
      </c>
      <c r="W828" s="510" t="s">
        <v>80</v>
      </c>
      <c r="X828" s="511" t="s">
        <v>80</v>
      </c>
      <c r="Y828" s="512" t="s">
        <v>80</v>
      </c>
      <c r="Z828" s="513" t="s">
        <v>80</v>
      </c>
      <c r="AA828" s="513" t="s">
        <v>80</v>
      </c>
      <c r="AB828" s="514" t="s">
        <v>80</v>
      </c>
      <c r="AC828" s="513" t="s">
        <v>80</v>
      </c>
      <c r="AD828" s="513" t="s">
        <v>80</v>
      </c>
      <c r="AE828" s="513" t="s">
        <v>80</v>
      </c>
      <c r="AF828" s="515" t="s">
        <v>80</v>
      </c>
      <c r="AG828" s="516" t="s">
        <v>80</v>
      </c>
      <c r="AH828" s="517" t="s">
        <v>80</v>
      </c>
      <c r="AI828" s="515" t="s">
        <v>80</v>
      </c>
      <c r="AJ828" s="518">
        <v>75</v>
      </c>
      <c r="AK828" s="518">
        <v>105</v>
      </c>
      <c r="AL828" s="520"/>
      <c r="AM828" s="520"/>
      <c r="AN828" s="518">
        <v>282</v>
      </c>
      <c r="AO828" s="518">
        <v>296</v>
      </c>
      <c r="AP828" s="570"/>
      <c r="AQ828" s="570"/>
      <c r="AR828" s="518">
        <v>8</v>
      </c>
      <c r="AS828" s="518">
        <v>142</v>
      </c>
      <c r="AT828" s="518">
        <v>5</v>
      </c>
      <c r="AU828" s="518">
        <v>29</v>
      </c>
      <c r="AV828" s="520">
        <v>0</v>
      </c>
      <c r="AW828" s="520">
        <v>0</v>
      </c>
      <c r="AX828" s="520">
        <v>56</v>
      </c>
      <c r="AY828" s="520">
        <v>58</v>
      </c>
      <c r="AZ828" s="520">
        <v>155</v>
      </c>
      <c r="BA828" s="520">
        <v>174</v>
      </c>
      <c r="BB828" s="358"/>
      <c r="BC828" s="597" t="str">
        <f t="shared" si="1663"/>
        <v>-</v>
      </c>
      <c r="BD828" s="598" t="str">
        <f t="shared" si="1664"/>
        <v>-</v>
      </c>
      <c r="BE828" s="599" t="str">
        <f t="shared" si="1665"/>
        <v>-</v>
      </c>
      <c r="BF828" s="600" t="str">
        <f t="shared" si="1666"/>
        <v>-</v>
      </c>
      <c r="BG828" s="601" t="str">
        <f t="shared" si="1667"/>
        <v>-</v>
      </c>
      <c r="BH828" s="602" t="str">
        <f t="shared" si="1668"/>
        <v>-</v>
      </c>
      <c r="BI828" s="603" t="str">
        <f t="shared" si="1669"/>
        <v>-</v>
      </c>
      <c r="BJ828" s="604" t="str">
        <f t="shared" si="1670"/>
        <v>-</v>
      </c>
      <c r="BK828" s="602" t="str">
        <f t="shared" si="1671"/>
        <v>-</v>
      </c>
      <c r="BL828" s="603" t="str">
        <f t="shared" si="1672"/>
        <v>-</v>
      </c>
      <c r="BM828" s="604" t="str">
        <f t="shared" si="1673"/>
        <v>-</v>
      </c>
      <c r="BN828" s="564">
        <f t="shared" si="1674"/>
        <v>12</v>
      </c>
      <c r="BO828" s="314">
        <f t="shared" si="1675"/>
        <v>2011</v>
      </c>
      <c r="BP828" s="314">
        <f t="shared" si="1676"/>
        <v>0</v>
      </c>
      <c r="BQ828" s="202"/>
    </row>
    <row r="829" spans="1:69" s="35" customFormat="1" ht="10.5" customHeight="1" x14ac:dyDescent="0.2">
      <c r="A829" s="87" t="str">
        <f t="shared" si="1662"/>
        <v>2011-12RX712</v>
      </c>
      <c r="B829" s="87" t="str">
        <f t="shared" si="1677"/>
        <v>Y62</v>
      </c>
      <c r="C829" s="203" t="s">
        <v>166</v>
      </c>
      <c r="D829" s="203" t="s">
        <v>548</v>
      </c>
      <c r="E829" s="42"/>
      <c r="F829" s="317" t="str">
        <f>VLOOKUP($G829,'Selection Sheet'!$C$15:$F$39,3,0)</f>
        <v>Y62</v>
      </c>
      <c r="G829" s="204" t="s">
        <v>84</v>
      </c>
      <c r="H829" s="203" t="s">
        <v>533</v>
      </c>
      <c r="I829" s="495">
        <v>290</v>
      </c>
      <c r="J829" s="495">
        <v>76</v>
      </c>
      <c r="K829" s="495">
        <v>36</v>
      </c>
      <c r="L829" s="495">
        <v>10</v>
      </c>
      <c r="M829" s="507"/>
      <c r="N829" s="507"/>
      <c r="O829" s="507"/>
      <c r="P829" s="507"/>
      <c r="Q829" s="495" t="s">
        <v>80</v>
      </c>
      <c r="R829" s="495" t="s">
        <v>80</v>
      </c>
      <c r="S829" s="495"/>
      <c r="T829" s="496" t="s">
        <v>80</v>
      </c>
      <c r="U829" s="497" t="s">
        <v>80</v>
      </c>
      <c r="V829" s="497" t="s">
        <v>80</v>
      </c>
      <c r="W829" s="497" t="s">
        <v>80</v>
      </c>
      <c r="X829" s="498" t="s">
        <v>80</v>
      </c>
      <c r="Y829" s="499" t="s">
        <v>80</v>
      </c>
      <c r="Z829" s="500" t="s">
        <v>80</v>
      </c>
      <c r="AA829" s="500" t="s">
        <v>80</v>
      </c>
      <c r="AB829" s="501" t="s">
        <v>80</v>
      </c>
      <c r="AC829" s="500" t="s">
        <v>80</v>
      </c>
      <c r="AD829" s="500" t="s">
        <v>80</v>
      </c>
      <c r="AE829" s="500" t="s">
        <v>80</v>
      </c>
      <c r="AF829" s="502" t="s">
        <v>80</v>
      </c>
      <c r="AG829" s="503" t="s">
        <v>80</v>
      </c>
      <c r="AH829" s="504" t="s">
        <v>80</v>
      </c>
      <c r="AI829" s="502" t="s">
        <v>80</v>
      </c>
      <c r="AJ829" s="505">
        <v>129</v>
      </c>
      <c r="AK829" s="505">
        <v>171</v>
      </c>
      <c r="AL829" s="507"/>
      <c r="AM829" s="507"/>
      <c r="AN829" s="505">
        <v>667</v>
      </c>
      <c r="AO829" s="505">
        <v>677</v>
      </c>
      <c r="AP829" s="569"/>
      <c r="AQ829" s="569"/>
      <c r="AR829" s="505">
        <v>8</v>
      </c>
      <c r="AS829" s="505">
        <v>159</v>
      </c>
      <c r="AT829" s="505">
        <v>1</v>
      </c>
      <c r="AU829" s="505">
        <v>20</v>
      </c>
      <c r="AV829" s="507">
        <v>10</v>
      </c>
      <c r="AW829" s="507">
        <v>15</v>
      </c>
      <c r="AX829" s="507">
        <v>114</v>
      </c>
      <c r="AY829" s="507">
        <v>155</v>
      </c>
      <c r="AZ829" s="507">
        <v>197</v>
      </c>
      <c r="BA829" s="507">
        <v>262</v>
      </c>
      <c r="BB829" s="357"/>
      <c r="BC829" s="592" t="str">
        <f t="shared" si="1663"/>
        <v>-</v>
      </c>
      <c r="BD829" s="593" t="str">
        <f t="shared" si="1664"/>
        <v>-</v>
      </c>
      <c r="BE829" s="594" t="str">
        <f t="shared" si="1665"/>
        <v>-</v>
      </c>
      <c r="BF829" s="291" t="str">
        <f t="shared" si="1666"/>
        <v>-</v>
      </c>
      <c r="BG829" s="566" t="str">
        <f t="shared" si="1667"/>
        <v>-</v>
      </c>
      <c r="BH829" s="595" t="str">
        <f t="shared" si="1668"/>
        <v>-</v>
      </c>
      <c r="BI829" s="289" t="str">
        <f t="shared" si="1669"/>
        <v>-</v>
      </c>
      <c r="BJ829" s="596" t="str">
        <f t="shared" si="1670"/>
        <v>-</v>
      </c>
      <c r="BK829" s="595" t="str">
        <f t="shared" si="1671"/>
        <v>-</v>
      </c>
      <c r="BL829" s="289" t="str">
        <f t="shared" si="1672"/>
        <v>-</v>
      </c>
      <c r="BM829" s="596" t="str">
        <f t="shared" si="1673"/>
        <v>-</v>
      </c>
      <c r="BN829" s="563">
        <f t="shared" si="1674"/>
        <v>12</v>
      </c>
      <c r="BO829" s="87">
        <f t="shared" si="1675"/>
        <v>2011</v>
      </c>
      <c r="BP829" s="87">
        <f t="shared" si="1676"/>
        <v>0</v>
      </c>
      <c r="BQ829" s="202"/>
    </row>
    <row r="830" spans="1:69" s="35" customFormat="1" ht="10.5" customHeight="1" x14ac:dyDescent="0.2">
      <c r="A830" s="87" t="str">
        <f t="shared" si="1662"/>
        <v>2011-12RX812</v>
      </c>
      <c r="B830" s="87" t="str">
        <f t="shared" si="1677"/>
        <v>Y63</v>
      </c>
      <c r="C830" s="203" t="s">
        <v>166</v>
      </c>
      <c r="D830" s="203" t="s">
        <v>548</v>
      </c>
      <c r="E830" s="42"/>
      <c r="F830" s="317" t="str">
        <f>VLOOKUP($G830,'Selection Sheet'!$C$15:$F$39,3,0)</f>
        <v>Y63</v>
      </c>
      <c r="G830" s="204" t="s">
        <v>120</v>
      </c>
      <c r="H830" s="203" t="s">
        <v>534</v>
      </c>
      <c r="I830" s="495">
        <v>309</v>
      </c>
      <c r="J830" s="495">
        <v>56</v>
      </c>
      <c r="K830" s="495">
        <v>29</v>
      </c>
      <c r="L830" s="495">
        <v>11</v>
      </c>
      <c r="M830" s="507"/>
      <c r="N830" s="507"/>
      <c r="O830" s="507"/>
      <c r="P830" s="507"/>
      <c r="Q830" s="495" t="s">
        <v>80</v>
      </c>
      <c r="R830" s="495" t="s">
        <v>80</v>
      </c>
      <c r="S830" s="495"/>
      <c r="T830" s="496" t="s">
        <v>80</v>
      </c>
      <c r="U830" s="497" t="s">
        <v>80</v>
      </c>
      <c r="V830" s="497" t="s">
        <v>80</v>
      </c>
      <c r="W830" s="497" t="s">
        <v>80</v>
      </c>
      <c r="X830" s="498" t="s">
        <v>80</v>
      </c>
      <c r="Y830" s="499" t="s">
        <v>80</v>
      </c>
      <c r="Z830" s="500" t="s">
        <v>80</v>
      </c>
      <c r="AA830" s="500" t="s">
        <v>80</v>
      </c>
      <c r="AB830" s="501" t="s">
        <v>80</v>
      </c>
      <c r="AC830" s="500" t="s">
        <v>80</v>
      </c>
      <c r="AD830" s="500" t="s">
        <v>80</v>
      </c>
      <c r="AE830" s="500" t="s">
        <v>80</v>
      </c>
      <c r="AF830" s="502" t="s">
        <v>80</v>
      </c>
      <c r="AG830" s="503" t="s">
        <v>80</v>
      </c>
      <c r="AH830" s="504" t="s">
        <v>80</v>
      </c>
      <c r="AI830" s="502" t="s">
        <v>80</v>
      </c>
      <c r="AJ830" s="505">
        <v>92</v>
      </c>
      <c r="AK830" s="505">
        <v>139</v>
      </c>
      <c r="AL830" s="507"/>
      <c r="AM830" s="507"/>
      <c r="AN830" s="505">
        <v>806</v>
      </c>
      <c r="AO830" s="505">
        <v>849</v>
      </c>
      <c r="AP830" s="569"/>
      <c r="AQ830" s="569"/>
      <c r="AR830" s="505">
        <v>19</v>
      </c>
      <c r="AS830" s="505">
        <v>303</v>
      </c>
      <c r="AT830" s="505">
        <v>6</v>
      </c>
      <c r="AU830" s="505">
        <v>29</v>
      </c>
      <c r="AV830" s="507">
        <v>0</v>
      </c>
      <c r="AW830" s="507">
        <v>1</v>
      </c>
      <c r="AX830" s="507">
        <v>84</v>
      </c>
      <c r="AY830" s="507">
        <v>108</v>
      </c>
      <c r="AZ830" s="507">
        <v>295</v>
      </c>
      <c r="BA830" s="507">
        <v>444</v>
      </c>
      <c r="BB830" s="357"/>
      <c r="BC830" s="592" t="str">
        <f t="shared" si="1663"/>
        <v>-</v>
      </c>
      <c r="BD830" s="593" t="str">
        <f t="shared" si="1664"/>
        <v>-</v>
      </c>
      <c r="BE830" s="594" t="str">
        <f t="shared" si="1665"/>
        <v>-</v>
      </c>
      <c r="BF830" s="291" t="str">
        <f t="shared" si="1666"/>
        <v>-</v>
      </c>
      <c r="BG830" s="566" t="str">
        <f t="shared" si="1667"/>
        <v>-</v>
      </c>
      <c r="BH830" s="595" t="str">
        <f t="shared" si="1668"/>
        <v>-</v>
      </c>
      <c r="BI830" s="289" t="str">
        <f t="shared" si="1669"/>
        <v>-</v>
      </c>
      <c r="BJ830" s="596" t="str">
        <f t="shared" si="1670"/>
        <v>-</v>
      </c>
      <c r="BK830" s="595" t="str">
        <f t="shared" si="1671"/>
        <v>-</v>
      </c>
      <c r="BL830" s="289" t="str">
        <f t="shared" si="1672"/>
        <v>-</v>
      </c>
      <c r="BM830" s="596" t="str">
        <f t="shared" si="1673"/>
        <v>-</v>
      </c>
      <c r="BN830" s="563">
        <f t="shared" si="1674"/>
        <v>12</v>
      </c>
      <c r="BO830" s="87">
        <f t="shared" si="1675"/>
        <v>2011</v>
      </c>
      <c r="BP830" s="87">
        <f t="shared" si="1676"/>
        <v>0</v>
      </c>
      <c r="BQ830" s="202"/>
    </row>
    <row r="831" spans="1:69" s="35" customFormat="1" ht="10.5" customHeight="1" x14ac:dyDescent="0.2">
      <c r="A831" s="87" t="str">
        <f t="shared" si="1662"/>
        <v>2011-12RX912</v>
      </c>
      <c r="B831" s="87" t="str">
        <f t="shared" si="1677"/>
        <v>Y60</v>
      </c>
      <c r="C831" s="203" t="s">
        <v>166</v>
      </c>
      <c r="D831" s="203" t="s">
        <v>548</v>
      </c>
      <c r="E831" s="42"/>
      <c r="F831" s="317" t="str">
        <f>VLOOKUP($G831,'Selection Sheet'!$C$15:$F$39,3,0)</f>
        <v>Y60</v>
      </c>
      <c r="G831" s="204" t="s">
        <v>103</v>
      </c>
      <c r="H831" s="203" t="s">
        <v>535</v>
      </c>
      <c r="I831" s="495">
        <v>59</v>
      </c>
      <c r="J831" s="495">
        <v>7</v>
      </c>
      <c r="K831" s="495">
        <v>8</v>
      </c>
      <c r="L831" s="495">
        <v>3</v>
      </c>
      <c r="M831" s="507"/>
      <c r="N831" s="507"/>
      <c r="O831" s="507"/>
      <c r="P831" s="507"/>
      <c r="Q831" s="495" t="s">
        <v>80</v>
      </c>
      <c r="R831" s="495" t="s">
        <v>80</v>
      </c>
      <c r="S831" s="495"/>
      <c r="T831" s="496" t="s">
        <v>80</v>
      </c>
      <c r="U831" s="497" t="s">
        <v>80</v>
      </c>
      <c r="V831" s="497" t="s">
        <v>80</v>
      </c>
      <c r="W831" s="497" t="s">
        <v>80</v>
      </c>
      <c r="X831" s="498" t="s">
        <v>80</v>
      </c>
      <c r="Y831" s="499" t="s">
        <v>80</v>
      </c>
      <c r="Z831" s="500" t="s">
        <v>80</v>
      </c>
      <c r="AA831" s="500" t="s">
        <v>80</v>
      </c>
      <c r="AB831" s="501" t="s">
        <v>80</v>
      </c>
      <c r="AC831" s="500" t="s">
        <v>80</v>
      </c>
      <c r="AD831" s="500" t="s">
        <v>80</v>
      </c>
      <c r="AE831" s="500" t="s">
        <v>80</v>
      </c>
      <c r="AF831" s="502" t="s">
        <v>80</v>
      </c>
      <c r="AG831" s="503" t="s">
        <v>80</v>
      </c>
      <c r="AH831" s="504" t="s">
        <v>80</v>
      </c>
      <c r="AI831" s="502" t="s">
        <v>80</v>
      </c>
      <c r="AJ831" s="505">
        <v>114</v>
      </c>
      <c r="AK831" s="505">
        <v>151</v>
      </c>
      <c r="AL831" s="507"/>
      <c r="AM831" s="507"/>
      <c r="AN831" s="505">
        <v>454</v>
      </c>
      <c r="AO831" s="505">
        <v>480</v>
      </c>
      <c r="AP831" s="569"/>
      <c r="AQ831" s="569"/>
      <c r="AR831" s="505">
        <v>4</v>
      </c>
      <c r="AS831" s="505">
        <v>57</v>
      </c>
      <c r="AT831" s="505">
        <v>2</v>
      </c>
      <c r="AU831" s="505">
        <v>8</v>
      </c>
      <c r="AV831" s="507">
        <v>4</v>
      </c>
      <c r="AW831" s="507">
        <v>10</v>
      </c>
      <c r="AX831" s="507">
        <v>81</v>
      </c>
      <c r="AY831" s="507">
        <v>87</v>
      </c>
      <c r="AZ831" s="507">
        <v>54</v>
      </c>
      <c r="BA831" s="507">
        <v>120</v>
      </c>
      <c r="BB831" s="357"/>
      <c r="BC831" s="592" t="str">
        <f t="shared" si="1663"/>
        <v>-</v>
      </c>
      <c r="BD831" s="593" t="str">
        <f t="shared" si="1664"/>
        <v>-</v>
      </c>
      <c r="BE831" s="594" t="str">
        <f t="shared" si="1665"/>
        <v>-</v>
      </c>
      <c r="BF831" s="291" t="str">
        <f t="shared" si="1666"/>
        <v>-</v>
      </c>
      <c r="BG831" s="566" t="str">
        <f t="shared" si="1667"/>
        <v>-</v>
      </c>
      <c r="BH831" s="595" t="str">
        <f t="shared" si="1668"/>
        <v>-</v>
      </c>
      <c r="BI831" s="289" t="str">
        <f t="shared" si="1669"/>
        <v>-</v>
      </c>
      <c r="BJ831" s="596" t="str">
        <f t="shared" si="1670"/>
        <v>-</v>
      </c>
      <c r="BK831" s="595" t="str">
        <f t="shared" si="1671"/>
        <v>-</v>
      </c>
      <c r="BL831" s="289" t="str">
        <f t="shared" si="1672"/>
        <v>-</v>
      </c>
      <c r="BM831" s="596" t="str">
        <f t="shared" si="1673"/>
        <v>-</v>
      </c>
      <c r="BN831" s="563">
        <f t="shared" si="1674"/>
        <v>12</v>
      </c>
      <c r="BO831" s="87">
        <f t="shared" si="1675"/>
        <v>2011</v>
      </c>
      <c r="BP831" s="87">
        <f t="shared" si="1676"/>
        <v>0</v>
      </c>
      <c r="BQ831" s="202"/>
    </row>
    <row r="832" spans="1:69" s="35" customFormat="1" ht="10.5" customHeight="1" x14ac:dyDescent="0.2">
      <c r="A832" s="314" t="str">
        <f t="shared" si="1662"/>
        <v>2011-12RYA12</v>
      </c>
      <c r="B832" s="314" t="str">
        <f t="shared" si="1677"/>
        <v>Y60</v>
      </c>
      <c r="C832" s="205" t="s">
        <v>166</v>
      </c>
      <c r="D832" s="205" t="s">
        <v>548</v>
      </c>
      <c r="E832" s="206"/>
      <c r="F832" s="318" t="str">
        <f>VLOOKUP($G832,'Selection Sheet'!$C$15:$F$39,3,0)</f>
        <v>Y60</v>
      </c>
      <c r="G832" s="207" t="s">
        <v>118</v>
      </c>
      <c r="H832" s="205" t="s">
        <v>536</v>
      </c>
      <c r="I832" s="508">
        <v>176</v>
      </c>
      <c r="J832" s="508">
        <v>37</v>
      </c>
      <c r="K832" s="508">
        <v>21</v>
      </c>
      <c r="L832" s="508">
        <v>11</v>
      </c>
      <c r="M832" s="520"/>
      <c r="N832" s="520"/>
      <c r="O832" s="520"/>
      <c r="P832" s="520"/>
      <c r="Q832" s="508" t="s">
        <v>80</v>
      </c>
      <c r="R832" s="508" t="s">
        <v>80</v>
      </c>
      <c r="S832" s="508"/>
      <c r="T832" s="509" t="s">
        <v>80</v>
      </c>
      <c r="U832" s="510" t="s">
        <v>80</v>
      </c>
      <c r="V832" s="510" t="s">
        <v>80</v>
      </c>
      <c r="W832" s="510" t="s">
        <v>80</v>
      </c>
      <c r="X832" s="511" t="s">
        <v>80</v>
      </c>
      <c r="Y832" s="512" t="s">
        <v>80</v>
      </c>
      <c r="Z832" s="513" t="s">
        <v>80</v>
      </c>
      <c r="AA832" s="513" t="s">
        <v>80</v>
      </c>
      <c r="AB832" s="514" t="s">
        <v>80</v>
      </c>
      <c r="AC832" s="513" t="s">
        <v>80</v>
      </c>
      <c r="AD832" s="513" t="s">
        <v>80</v>
      </c>
      <c r="AE832" s="513" t="s">
        <v>80</v>
      </c>
      <c r="AF832" s="515" t="s">
        <v>80</v>
      </c>
      <c r="AG832" s="516" t="s">
        <v>80</v>
      </c>
      <c r="AH832" s="517" t="s">
        <v>80</v>
      </c>
      <c r="AI832" s="515" t="s">
        <v>80</v>
      </c>
      <c r="AJ832" s="518">
        <v>81</v>
      </c>
      <c r="AK832" s="518">
        <v>111</v>
      </c>
      <c r="AL832" s="520"/>
      <c r="AM832" s="520"/>
      <c r="AN832" s="518">
        <v>892</v>
      </c>
      <c r="AO832" s="518">
        <v>924</v>
      </c>
      <c r="AP832" s="570"/>
      <c r="AQ832" s="570"/>
      <c r="AR832" s="518">
        <v>16</v>
      </c>
      <c r="AS832" s="518">
        <v>176</v>
      </c>
      <c r="AT832" s="518">
        <v>5</v>
      </c>
      <c r="AU832" s="518">
        <v>21</v>
      </c>
      <c r="AV832" s="520">
        <v>2</v>
      </c>
      <c r="AW832" s="520">
        <v>4</v>
      </c>
      <c r="AX832" s="520">
        <v>124</v>
      </c>
      <c r="AY832" s="520">
        <v>141</v>
      </c>
      <c r="AZ832" s="520">
        <v>140</v>
      </c>
      <c r="BA832" s="520">
        <v>235</v>
      </c>
      <c r="BB832" s="358"/>
      <c r="BC832" s="597" t="str">
        <f t="shared" si="1663"/>
        <v>-</v>
      </c>
      <c r="BD832" s="598" t="str">
        <f t="shared" si="1664"/>
        <v>-</v>
      </c>
      <c r="BE832" s="599" t="str">
        <f t="shared" si="1665"/>
        <v>-</v>
      </c>
      <c r="BF832" s="600" t="str">
        <f t="shared" si="1666"/>
        <v>-</v>
      </c>
      <c r="BG832" s="601" t="str">
        <f t="shared" si="1667"/>
        <v>-</v>
      </c>
      <c r="BH832" s="602" t="str">
        <f t="shared" si="1668"/>
        <v>-</v>
      </c>
      <c r="BI832" s="603" t="str">
        <f t="shared" si="1669"/>
        <v>-</v>
      </c>
      <c r="BJ832" s="604" t="str">
        <f t="shared" si="1670"/>
        <v>-</v>
      </c>
      <c r="BK832" s="602" t="str">
        <f t="shared" si="1671"/>
        <v>-</v>
      </c>
      <c r="BL832" s="603" t="str">
        <f t="shared" si="1672"/>
        <v>-</v>
      </c>
      <c r="BM832" s="604" t="str">
        <f t="shared" si="1673"/>
        <v>-</v>
      </c>
      <c r="BN832" s="564">
        <f t="shared" si="1674"/>
        <v>12</v>
      </c>
      <c r="BO832" s="314">
        <f t="shared" si="1675"/>
        <v>2011</v>
      </c>
      <c r="BP832" s="314">
        <f t="shared" si="1676"/>
        <v>0</v>
      </c>
      <c r="BQ832" s="202"/>
    </row>
    <row r="833" spans="1:69" s="35" customFormat="1" ht="10.5" customHeight="1" x14ac:dyDescent="0.2">
      <c r="A833" s="87" t="str">
        <f t="shared" si="1662"/>
        <v>2011-12RYC12</v>
      </c>
      <c r="B833" s="87" t="str">
        <f t="shared" si="1677"/>
        <v>Y61</v>
      </c>
      <c r="C833" s="203" t="s">
        <v>166</v>
      </c>
      <c r="D833" s="203" t="s">
        <v>548</v>
      </c>
      <c r="E833" s="42"/>
      <c r="F833" s="317" t="str">
        <f>VLOOKUP($G833,'Selection Sheet'!$C$15:$F$39,3,0)</f>
        <v>Y61</v>
      </c>
      <c r="G833" s="204" t="s">
        <v>87</v>
      </c>
      <c r="H833" s="203" t="s">
        <v>537</v>
      </c>
      <c r="I833" s="495">
        <v>336</v>
      </c>
      <c r="J833" s="495">
        <v>51</v>
      </c>
      <c r="K833" s="495">
        <v>37</v>
      </c>
      <c r="L833" s="495">
        <v>18</v>
      </c>
      <c r="M833" s="507"/>
      <c r="N833" s="507"/>
      <c r="O833" s="507"/>
      <c r="P833" s="507"/>
      <c r="Q833" s="495" t="s">
        <v>80</v>
      </c>
      <c r="R833" s="495" t="s">
        <v>80</v>
      </c>
      <c r="S833" s="495"/>
      <c r="T833" s="496" t="s">
        <v>80</v>
      </c>
      <c r="U833" s="497" t="s">
        <v>80</v>
      </c>
      <c r="V833" s="497" t="s">
        <v>80</v>
      </c>
      <c r="W833" s="497" t="s">
        <v>80</v>
      </c>
      <c r="X833" s="498" t="s">
        <v>80</v>
      </c>
      <c r="Y833" s="499" t="s">
        <v>80</v>
      </c>
      <c r="Z833" s="500" t="s">
        <v>80</v>
      </c>
      <c r="AA833" s="500" t="s">
        <v>80</v>
      </c>
      <c r="AB833" s="501" t="s">
        <v>80</v>
      </c>
      <c r="AC833" s="500" t="s">
        <v>80</v>
      </c>
      <c r="AD833" s="500" t="s">
        <v>80</v>
      </c>
      <c r="AE833" s="500" t="s">
        <v>80</v>
      </c>
      <c r="AF833" s="502" t="s">
        <v>80</v>
      </c>
      <c r="AG833" s="503" t="s">
        <v>80</v>
      </c>
      <c r="AH833" s="504" t="s">
        <v>80</v>
      </c>
      <c r="AI833" s="502" t="s">
        <v>80</v>
      </c>
      <c r="AJ833" s="505">
        <v>106</v>
      </c>
      <c r="AK833" s="505">
        <v>138</v>
      </c>
      <c r="AL833" s="507"/>
      <c r="AM833" s="507"/>
      <c r="AN833" s="505">
        <v>578</v>
      </c>
      <c r="AO833" s="505">
        <v>599</v>
      </c>
      <c r="AP833" s="569"/>
      <c r="AQ833" s="569"/>
      <c r="AR833" s="505">
        <v>14</v>
      </c>
      <c r="AS833" s="505">
        <v>328</v>
      </c>
      <c r="AT833" s="505">
        <v>9</v>
      </c>
      <c r="AU833" s="505">
        <v>35</v>
      </c>
      <c r="AV833" s="507">
        <v>0</v>
      </c>
      <c r="AW833" s="507">
        <v>0</v>
      </c>
      <c r="AX833" s="507">
        <v>106</v>
      </c>
      <c r="AY833" s="507">
        <v>111</v>
      </c>
      <c r="AZ833" s="507">
        <v>115</v>
      </c>
      <c r="BA833" s="507">
        <v>237</v>
      </c>
      <c r="BB833" s="357"/>
      <c r="BC833" s="592" t="str">
        <f t="shared" si="1663"/>
        <v>-</v>
      </c>
      <c r="BD833" s="593" t="str">
        <f t="shared" si="1664"/>
        <v>-</v>
      </c>
      <c r="BE833" s="594" t="str">
        <f t="shared" si="1665"/>
        <v>-</v>
      </c>
      <c r="BF833" s="291" t="str">
        <f t="shared" si="1666"/>
        <v>-</v>
      </c>
      <c r="BG833" s="566" t="str">
        <f t="shared" si="1667"/>
        <v>-</v>
      </c>
      <c r="BH833" s="595" t="str">
        <f t="shared" si="1668"/>
        <v>-</v>
      </c>
      <c r="BI833" s="289" t="str">
        <f t="shared" si="1669"/>
        <v>-</v>
      </c>
      <c r="BJ833" s="596" t="str">
        <f t="shared" si="1670"/>
        <v>-</v>
      </c>
      <c r="BK833" s="595" t="str">
        <f t="shared" si="1671"/>
        <v>-</v>
      </c>
      <c r="BL833" s="289" t="str">
        <f t="shared" si="1672"/>
        <v>-</v>
      </c>
      <c r="BM833" s="596" t="str">
        <f t="shared" si="1673"/>
        <v>-</v>
      </c>
      <c r="BN833" s="563">
        <f t="shared" si="1674"/>
        <v>12</v>
      </c>
      <c r="BO833" s="87">
        <f t="shared" si="1675"/>
        <v>2011</v>
      </c>
      <c r="BP833" s="87">
        <f t="shared" si="1676"/>
        <v>0</v>
      </c>
      <c r="BQ833" s="202"/>
    </row>
    <row r="834" spans="1:69" s="35" customFormat="1" ht="10.5" customHeight="1" x14ac:dyDescent="0.2">
      <c r="A834" s="87" t="str">
        <f t="shared" si="1662"/>
        <v>2011-12RYD12</v>
      </c>
      <c r="B834" s="87" t="str">
        <f t="shared" si="1677"/>
        <v>Y59</v>
      </c>
      <c r="C834" s="203" t="s">
        <v>166</v>
      </c>
      <c r="D834" s="203" t="s">
        <v>548</v>
      </c>
      <c r="E834" s="42"/>
      <c r="F834" s="317" t="str">
        <f>VLOOKUP($G834,'Selection Sheet'!$C$15:$F$39,3,0)</f>
        <v>Y59</v>
      </c>
      <c r="G834" s="204" t="s">
        <v>116</v>
      </c>
      <c r="H834" s="203" t="s">
        <v>538</v>
      </c>
      <c r="I834" s="495">
        <v>207</v>
      </c>
      <c r="J834" s="495">
        <v>60</v>
      </c>
      <c r="K834" s="495">
        <v>31</v>
      </c>
      <c r="L834" s="495">
        <v>17</v>
      </c>
      <c r="M834" s="507"/>
      <c r="N834" s="507"/>
      <c r="O834" s="507"/>
      <c r="P834" s="507"/>
      <c r="Q834" s="495" t="s">
        <v>80</v>
      </c>
      <c r="R834" s="495" t="s">
        <v>80</v>
      </c>
      <c r="S834" s="495"/>
      <c r="T834" s="496" t="s">
        <v>80</v>
      </c>
      <c r="U834" s="497" t="s">
        <v>80</v>
      </c>
      <c r="V834" s="497" t="s">
        <v>80</v>
      </c>
      <c r="W834" s="497" t="s">
        <v>80</v>
      </c>
      <c r="X834" s="498" t="s">
        <v>80</v>
      </c>
      <c r="Y834" s="499" t="s">
        <v>80</v>
      </c>
      <c r="Z834" s="500" t="s">
        <v>80</v>
      </c>
      <c r="AA834" s="500" t="s">
        <v>80</v>
      </c>
      <c r="AB834" s="501" t="s">
        <v>80</v>
      </c>
      <c r="AC834" s="500" t="s">
        <v>80</v>
      </c>
      <c r="AD834" s="500" t="s">
        <v>80</v>
      </c>
      <c r="AE834" s="500" t="s">
        <v>80</v>
      </c>
      <c r="AF834" s="502" t="s">
        <v>80</v>
      </c>
      <c r="AG834" s="503" t="s">
        <v>80</v>
      </c>
      <c r="AH834" s="504" t="s">
        <v>80</v>
      </c>
      <c r="AI834" s="502" t="s">
        <v>80</v>
      </c>
      <c r="AJ834" s="505">
        <v>70</v>
      </c>
      <c r="AK834" s="505">
        <v>91</v>
      </c>
      <c r="AL834" s="507"/>
      <c r="AM834" s="507"/>
      <c r="AN834" s="505">
        <v>511</v>
      </c>
      <c r="AO834" s="505">
        <v>541</v>
      </c>
      <c r="AP834" s="569"/>
      <c r="AQ834" s="569"/>
      <c r="AR834" s="505">
        <v>12</v>
      </c>
      <c r="AS834" s="505">
        <v>203</v>
      </c>
      <c r="AT834" s="505">
        <v>6</v>
      </c>
      <c r="AU834" s="505">
        <v>14</v>
      </c>
      <c r="AV834" s="507">
        <v>0</v>
      </c>
      <c r="AW834" s="507">
        <v>0</v>
      </c>
      <c r="AX834" s="507">
        <v>75</v>
      </c>
      <c r="AY834" s="507">
        <v>78</v>
      </c>
      <c r="AZ834" s="507">
        <v>245</v>
      </c>
      <c r="BA834" s="507">
        <v>357</v>
      </c>
      <c r="BB834" s="357"/>
      <c r="BC834" s="592" t="str">
        <f t="shared" si="1663"/>
        <v>-</v>
      </c>
      <c r="BD834" s="593" t="str">
        <f t="shared" si="1664"/>
        <v>-</v>
      </c>
      <c r="BE834" s="594" t="str">
        <f t="shared" si="1665"/>
        <v>-</v>
      </c>
      <c r="BF834" s="291" t="str">
        <f t="shared" si="1666"/>
        <v>-</v>
      </c>
      <c r="BG834" s="566" t="str">
        <f t="shared" si="1667"/>
        <v>-</v>
      </c>
      <c r="BH834" s="595" t="str">
        <f t="shared" si="1668"/>
        <v>-</v>
      </c>
      <c r="BI834" s="289" t="str">
        <f t="shared" si="1669"/>
        <v>-</v>
      </c>
      <c r="BJ834" s="596" t="str">
        <f t="shared" si="1670"/>
        <v>-</v>
      </c>
      <c r="BK834" s="595" t="str">
        <f t="shared" si="1671"/>
        <v>-</v>
      </c>
      <c r="BL834" s="289" t="str">
        <f t="shared" si="1672"/>
        <v>-</v>
      </c>
      <c r="BM834" s="596" t="str">
        <f t="shared" si="1673"/>
        <v>-</v>
      </c>
      <c r="BN834" s="563">
        <f t="shared" si="1674"/>
        <v>12</v>
      </c>
      <c r="BO834" s="87">
        <f t="shared" si="1675"/>
        <v>2011</v>
      </c>
      <c r="BP834" s="87">
        <f t="shared" si="1676"/>
        <v>0</v>
      </c>
      <c r="BQ834" s="202"/>
    </row>
    <row r="835" spans="1:69" s="35" customFormat="1" ht="10.5" customHeight="1" x14ac:dyDescent="0.2">
      <c r="A835" s="87" t="str">
        <f t="shared" si="1662"/>
        <v>2011-12RYE12</v>
      </c>
      <c r="B835" s="87" t="str">
        <f t="shared" si="1677"/>
        <v>Y59</v>
      </c>
      <c r="C835" s="203" t="s">
        <v>166</v>
      </c>
      <c r="D835" s="203" t="s">
        <v>548</v>
      </c>
      <c r="E835" s="42"/>
      <c r="F835" s="317" t="str">
        <f>VLOOKUP($G835,'Selection Sheet'!$C$15:$F$39,3,0)</f>
        <v>Y59</v>
      </c>
      <c r="G835" s="204" t="s">
        <v>114</v>
      </c>
      <c r="H835" s="203" t="s">
        <v>539</v>
      </c>
      <c r="I835" s="495">
        <v>180</v>
      </c>
      <c r="J835" s="495">
        <v>41</v>
      </c>
      <c r="K835" s="495">
        <v>32</v>
      </c>
      <c r="L835" s="495">
        <v>12</v>
      </c>
      <c r="M835" s="507"/>
      <c r="N835" s="507"/>
      <c r="O835" s="507"/>
      <c r="P835" s="507"/>
      <c r="Q835" s="495" t="s">
        <v>80</v>
      </c>
      <c r="R835" s="495" t="s">
        <v>80</v>
      </c>
      <c r="S835" s="495"/>
      <c r="T835" s="496" t="s">
        <v>80</v>
      </c>
      <c r="U835" s="497" t="s">
        <v>80</v>
      </c>
      <c r="V835" s="497" t="s">
        <v>80</v>
      </c>
      <c r="W835" s="497" t="s">
        <v>80</v>
      </c>
      <c r="X835" s="498" t="s">
        <v>80</v>
      </c>
      <c r="Y835" s="499" t="s">
        <v>80</v>
      </c>
      <c r="Z835" s="500" t="s">
        <v>80</v>
      </c>
      <c r="AA835" s="500" t="s">
        <v>80</v>
      </c>
      <c r="AB835" s="501" t="s">
        <v>80</v>
      </c>
      <c r="AC835" s="500" t="s">
        <v>80</v>
      </c>
      <c r="AD835" s="500" t="s">
        <v>80</v>
      </c>
      <c r="AE835" s="500" t="s">
        <v>80</v>
      </c>
      <c r="AF835" s="502" t="s">
        <v>80</v>
      </c>
      <c r="AG835" s="503" t="s">
        <v>80</v>
      </c>
      <c r="AH835" s="504" t="s">
        <v>80</v>
      </c>
      <c r="AI835" s="502" t="s">
        <v>80</v>
      </c>
      <c r="AJ835" s="505">
        <v>33</v>
      </c>
      <c r="AK835" s="505">
        <v>50</v>
      </c>
      <c r="AL835" s="507"/>
      <c r="AM835" s="507"/>
      <c r="AN835" s="505">
        <v>49</v>
      </c>
      <c r="AO835" s="505">
        <v>50</v>
      </c>
      <c r="AP835" s="569"/>
      <c r="AQ835" s="569"/>
      <c r="AR835" s="505">
        <v>1</v>
      </c>
      <c r="AS835" s="505">
        <v>180</v>
      </c>
      <c r="AT835" s="505">
        <v>1</v>
      </c>
      <c r="AU835" s="505">
        <v>32</v>
      </c>
      <c r="AV835" s="507">
        <v>0</v>
      </c>
      <c r="AW835" s="507">
        <v>0</v>
      </c>
      <c r="AX835" s="507">
        <v>69</v>
      </c>
      <c r="AY835" s="507">
        <v>70</v>
      </c>
      <c r="AZ835" s="507">
        <v>73</v>
      </c>
      <c r="BA835" s="507">
        <v>169</v>
      </c>
      <c r="BB835" s="357"/>
      <c r="BC835" s="592" t="str">
        <f t="shared" si="1663"/>
        <v>-</v>
      </c>
      <c r="BD835" s="593" t="str">
        <f t="shared" si="1664"/>
        <v>-</v>
      </c>
      <c r="BE835" s="594" t="str">
        <f t="shared" si="1665"/>
        <v>-</v>
      </c>
      <c r="BF835" s="291" t="str">
        <f t="shared" si="1666"/>
        <v>-</v>
      </c>
      <c r="BG835" s="566" t="str">
        <f t="shared" si="1667"/>
        <v>-</v>
      </c>
      <c r="BH835" s="595" t="str">
        <f t="shared" si="1668"/>
        <v>-</v>
      </c>
      <c r="BI835" s="289" t="str">
        <f t="shared" si="1669"/>
        <v>-</v>
      </c>
      <c r="BJ835" s="596" t="str">
        <f t="shared" si="1670"/>
        <v>-</v>
      </c>
      <c r="BK835" s="595" t="str">
        <f t="shared" si="1671"/>
        <v>-</v>
      </c>
      <c r="BL835" s="289" t="str">
        <f t="shared" si="1672"/>
        <v>-</v>
      </c>
      <c r="BM835" s="596" t="str">
        <f t="shared" si="1673"/>
        <v>-</v>
      </c>
      <c r="BN835" s="563">
        <f t="shared" si="1674"/>
        <v>12</v>
      </c>
      <c r="BO835" s="87">
        <f t="shared" si="1675"/>
        <v>2011</v>
      </c>
      <c r="BP835" s="87">
        <f t="shared" si="1676"/>
        <v>0</v>
      </c>
      <c r="BQ835" s="202"/>
    </row>
    <row r="836" spans="1:69" s="35" customFormat="1" ht="10.5" customHeight="1" x14ac:dyDescent="0.2">
      <c r="A836" s="312" t="str">
        <f t="shared" si="1662"/>
        <v>2011-12RYF12</v>
      </c>
      <c r="B836" s="312" t="str">
        <f t="shared" si="1677"/>
        <v>Y58</v>
      </c>
      <c r="C836" s="208" t="s">
        <v>166</v>
      </c>
      <c r="D836" s="208" t="s">
        <v>548</v>
      </c>
      <c r="E836" s="53"/>
      <c r="F836" s="319" t="str">
        <f>VLOOKUP($G836,'Selection Sheet'!$C$15:$F$39,3,0)</f>
        <v>Y58</v>
      </c>
      <c r="G836" s="209" t="s">
        <v>99</v>
      </c>
      <c r="H836" s="208" t="s">
        <v>540</v>
      </c>
      <c r="I836" s="521">
        <v>206</v>
      </c>
      <c r="J836" s="521">
        <v>66</v>
      </c>
      <c r="K836" s="521">
        <v>31</v>
      </c>
      <c r="L836" s="521">
        <v>16</v>
      </c>
      <c r="M836" s="533"/>
      <c r="N836" s="533"/>
      <c r="O836" s="533"/>
      <c r="P836" s="533"/>
      <c r="Q836" s="521" t="s">
        <v>80</v>
      </c>
      <c r="R836" s="521" t="s">
        <v>80</v>
      </c>
      <c r="S836" s="521"/>
      <c r="T836" s="522" t="s">
        <v>80</v>
      </c>
      <c r="U836" s="523" t="s">
        <v>80</v>
      </c>
      <c r="V836" s="523" t="s">
        <v>80</v>
      </c>
      <c r="W836" s="523" t="s">
        <v>80</v>
      </c>
      <c r="X836" s="524" t="s">
        <v>80</v>
      </c>
      <c r="Y836" s="525" t="s">
        <v>80</v>
      </c>
      <c r="Z836" s="526" t="s">
        <v>80</v>
      </c>
      <c r="AA836" s="526" t="s">
        <v>80</v>
      </c>
      <c r="AB836" s="527" t="s">
        <v>80</v>
      </c>
      <c r="AC836" s="526" t="s">
        <v>80</v>
      </c>
      <c r="AD836" s="526" t="s">
        <v>80</v>
      </c>
      <c r="AE836" s="526" t="s">
        <v>80</v>
      </c>
      <c r="AF836" s="528" t="s">
        <v>80</v>
      </c>
      <c r="AG836" s="529" t="s">
        <v>80</v>
      </c>
      <c r="AH836" s="530" t="s">
        <v>80</v>
      </c>
      <c r="AI836" s="528" t="s">
        <v>80</v>
      </c>
      <c r="AJ836" s="531">
        <v>182</v>
      </c>
      <c r="AK836" s="531">
        <v>233</v>
      </c>
      <c r="AL836" s="533"/>
      <c r="AM836" s="533"/>
      <c r="AN836" s="531">
        <v>671</v>
      </c>
      <c r="AO836" s="531">
        <v>700</v>
      </c>
      <c r="AP836" s="571"/>
      <c r="AQ836" s="571"/>
      <c r="AR836" s="531">
        <v>19</v>
      </c>
      <c r="AS836" s="531">
        <v>207</v>
      </c>
      <c r="AT836" s="531">
        <v>8</v>
      </c>
      <c r="AU836" s="531">
        <v>31</v>
      </c>
      <c r="AV836" s="533">
        <v>2</v>
      </c>
      <c r="AW836" s="533">
        <v>4</v>
      </c>
      <c r="AX836" s="533">
        <v>59</v>
      </c>
      <c r="AY836" s="533">
        <v>71</v>
      </c>
      <c r="AZ836" s="533">
        <v>167</v>
      </c>
      <c r="BA836" s="533">
        <v>256</v>
      </c>
      <c r="BB836" s="359"/>
      <c r="BC836" s="605" t="str">
        <f t="shared" si="1663"/>
        <v>-</v>
      </c>
      <c r="BD836" s="606" t="str">
        <f t="shared" si="1664"/>
        <v>-</v>
      </c>
      <c r="BE836" s="607" t="str">
        <f t="shared" si="1665"/>
        <v>-</v>
      </c>
      <c r="BF836" s="302" t="str">
        <f t="shared" si="1666"/>
        <v>-</v>
      </c>
      <c r="BG836" s="608" t="str">
        <f t="shared" si="1667"/>
        <v>-</v>
      </c>
      <c r="BH836" s="609" t="str">
        <f t="shared" si="1668"/>
        <v>-</v>
      </c>
      <c r="BI836" s="311" t="str">
        <f t="shared" si="1669"/>
        <v>-</v>
      </c>
      <c r="BJ836" s="610" t="str">
        <f t="shared" si="1670"/>
        <v>-</v>
      </c>
      <c r="BK836" s="609" t="str">
        <f t="shared" si="1671"/>
        <v>-</v>
      </c>
      <c r="BL836" s="311" t="str">
        <f t="shared" si="1672"/>
        <v>-</v>
      </c>
      <c r="BM836" s="610" t="str">
        <f t="shared" si="1673"/>
        <v>-</v>
      </c>
      <c r="BN836" s="565">
        <f t="shared" si="1674"/>
        <v>12</v>
      </c>
      <c r="BO836" s="312">
        <f t="shared" si="1675"/>
        <v>2011</v>
      </c>
      <c r="BP836" s="312">
        <f t="shared" si="1676"/>
        <v>0</v>
      </c>
      <c r="BQ836" s="202"/>
    </row>
    <row r="837" spans="1:69" s="35" customFormat="1" ht="10.5" customHeight="1" x14ac:dyDescent="0.2">
      <c r="A837" s="313" t="str">
        <f t="shared" si="1662"/>
        <v>2011-12R1F1</v>
      </c>
      <c r="B837" s="313" t="str">
        <f t="shared" si="1677"/>
        <v>Y59</v>
      </c>
      <c r="C837" s="200" t="s">
        <v>166</v>
      </c>
      <c r="D837" s="200" t="s">
        <v>549</v>
      </c>
      <c r="E837" s="42"/>
      <c r="F837" s="315" t="str">
        <f>VLOOKUP($G837,'Selection Sheet'!$C$15:$F$39,3,0)</f>
        <v>Y59</v>
      </c>
      <c r="G837" s="201" t="s">
        <v>108</v>
      </c>
      <c r="H837" s="200" t="s">
        <v>529</v>
      </c>
      <c r="I837" s="483">
        <v>14</v>
      </c>
      <c r="J837" s="483">
        <v>4</v>
      </c>
      <c r="K837" s="483">
        <v>4</v>
      </c>
      <c r="L837" s="483">
        <v>2</v>
      </c>
      <c r="M837" s="494"/>
      <c r="N837" s="494"/>
      <c r="O837" s="494"/>
      <c r="P837" s="494"/>
      <c r="Q837" s="483" t="s">
        <v>80</v>
      </c>
      <c r="R837" s="483" t="s">
        <v>80</v>
      </c>
      <c r="S837" s="483"/>
      <c r="T837" s="484" t="s">
        <v>80</v>
      </c>
      <c r="U837" s="485" t="s">
        <v>80</v>
      </c>
      <c r="V837" s="485" t="s">
        <v>80</v>
      </c>
      <c r="W837" s="485" t="s">
        <v>80</v>
      </c>
      <c r="X837" s="486" t="s">
        <v>80</v>
      </c>
      <c r="Y837" s="487" t="s">
        <v>80</v>
      </c>
      <c r="Z837" s="488" t="s">
        <v>80</v>
      </c>
      <c r="AA837" s="488" t="s">
        <v>80</v>
      </c>
      <c r="AB837" s="489" t="s">
        <v>80</v>
      </c>
      <c r="AC837" s="488" t="s">
        <v>80</v>
      </c>
      <c r="AD837" s="488" t="s">
        <v>80</v>
      </c>
      <c r="AE837" s="488" t="s">
        <v>80</v>
      </c>
      <c r="AF837" s="490" t="s">
        <v>80</v>
      </c>
      <c r="AG837" s="491" t="s">
        <v>80</v>
      </c>
      <c r="AH837" s="492" t="s">
        <v>80</v>
      </c>
      <c r="AI837" s="490" t="s">
        <v>80</v>
      </c>
      <c r="AJ837" s="493">
        <v>2</v>
      </c>
      <c r="AK837" s="493">
        <v>3</v>
      </c>
      <c r="AL837" s="494"/>
      <c r="AM837" s="494"/>
      <c r="AN837" s="493">
        <v>36</v>
      </c>
      <c r="AO837" s="493">
        <v>44</v>
      </c>
      <c r="AP837" s="572"/>
      <c r="AQ837" s="572"/>
      <c r="AR837" s="493">
        <v>1</v>
      </c>
      <c r="AS837" s="493">
        <v>14</v>
      </c>
      <c r="AT837" s="493">
        <v>1</v>
      </c>
      <c r="AU837" s="493">
        <v>4</v>
      </c>
      <c r="AV837" s="494">
        <v>1</v>
      </c>
      <c r="AW837" s="494">
        <v>1</v>
      </c>
      <c r="AX837" s="494">
        <v>0</v>
      </c>
      <c r="AY837" s="494">
        <v>0</v>
      </c>
      <c r="AZ837" s="494">
        <v>24</v>
      </c>
      <c r="BA837" s="494">
        <v>30</v>
      </c>
      <c r="BB837" s="357"/>
      <c r="BC837" s="586" t="str">
        <f t="shared" si="1663"/>
        <v>-</v>
      </c>
      <c r="BD837" s="587" t="str">
        <f t="shared" si="1664"/>
        <v>-</v>
      </c>
      <c r="BE837" s="588" t="str">
        <f t="shared" si="1665"/>
        <v>-</v>
      </c>
      <c r="BF837" s="310" t="str">
        <f t="shared" si="1666"/>
        <v>-</v>
      </c>
      <c r="BG837" s="589" t="str">
        <f t="shared" si="1667"/>
        <v>-</v>
      </c>
      <c r="BH837" s="590" t="str">
        <f t="shared" si="1668"/>
        <v>-</v>
      </c>
      <c r="BI837" s="308" t="str">
        <f t="shared" si="1669"/>
        <v>-</v>
      </c>
      <c r="BJ837" s="591" t="str">
        <f t="shared" si="1670"/>
        <v>-</v>
      </c>
      <c r="BK837" s="590" t="str">
        <f t="shared" si="1671"/>
        <v>-</v>
      </c>
      <c r="BL837" s="308" t="str">
        <f t="shared" si="1672"/>
        <v>-</v>
      </c>
      <c r="BM837" s="591" t="str">
        <f t="shared" si="1673"/>
        <v>-</v>
      </c>
      <c r="BN837" s="562">
        <f t="shared" si="1674"/>
        <v>1</v>
      </c>
      <c r="BO837" s="87">
        <f t="shared" si="1675"/>
        <v>2012</v>
      </c>
      <c r="BP837" s="87">
        <f t="shared" si="1676"/>
        <v>1</v>
      </c>
      <c r="BQ837" s="202"/>
    </row>
    <row r="838" spans="1:69" s="35" customFormat="1" ht="10.5" customHeight="1" x14ac:dyDescent="0.2">
      <c r="A838" s="87" t="str">
        <f t="shared" si="1662"/>
        <v>2011-12RRU1</v>
      </c>
      <c r="B838" s="87" t="str">
        <f t="shared" si="1677"/>
        <v>Y56</v>
      </c>
      <c r="C838" s="203" t="s">
        <v>166</v>
      </c>
      <c r="D838" s="203" t="s">
        <v>549</v>
      </c>
      <c r="E838" s="42"/>
      <c r="F838" s="317" t="str">
        <f>VLOOKUP($G838,'Selection Sheet'!$C$15:$F$39,3,0)</f>
        <v>Y56</v>
      </c>
      <c r="G838" s="204" t="s">
        <v>93</v>
      </c>
      <c r="H838" s="203" t="s">
        <v>530</v>
      </c>
      <c r="I838" s="495">
        <v>360</v>
      </c>
      <c r="J838" s="495">
        <v>104</v>
      </c>
      <c r="K838" s="495">
        <v>50</v>
      </c>
      <c r="L838" s="495">
        <v>24</v>
      </c>
      <c r="M838" s="507"/>
      <c r="N838" s="507"/>
      <c r="O838" s="507"/>
      <c r="P838" s="507"/>
      <c r="Q838" s="495" t="s">
        <v>80</v>
      </c>
      <c r="R838" s="495" t="s">
        <v>80</v>
      </c>
      <c r="S838" s="495"/>
      <c r="T838" s="496" t="s">
        <v>80</v>
      </c>
      <c r="U838" s="497" t="s">
        <v>80</v>
      </c>
      <c r="V838" s="497" t="s">
        <v>80</v>
      </c>
      <c r="W838" s="497" t="s">
        <v>80</v>
      </c>
      <c r="X838" s="498" t="s">
        <v>80</v>
      </c>
      <c r="Y838" s="499" t="s">
        <v>80</v>
      </c>
      <c r="Z838" s="500" t="s">
        <v>80</v>
      </c>
      <c r="AA838" s="500" t="s">
        <v>80</v>
      </c>
      <c r="AB838" s="501" t="s">
        <v>80</v>
      </c>
      <c r="AC838" s="500" t="s">
        <v>80</v>
      </c>
      <c r="AD838" s="500" t="s">
        <v>80</v>
      </c>
      <c r="AE838" s="500" t="s">
        <v>80</v>
      </c>
      <c r="AF838" s="502" t="s">
        <v>80</v>
      </c>
      <c r="AG838" s="503" t="s">
        <v>80</v>
      </c>
      <c r="AH838" s="504" t="s">
        <v>80</v>
      </c>
      <c r="AI838" s="502" t="s">
        <v>80</v>
      </c>
      <c r="AJ838" s="505">
        <v>160</v>
      </c>
      <c r="AK838" s="505">
        <v>252</v>
      </c>
      <c r="AL838" s="507"/>
      <c r="AM838" s="507"/>
      <c r="AN838" s="505">
        <v>784</v>
      </c>
      <c r="AO838" s="505">
        <v>821</v>
      </c>
      <c r="AP838" s="569"/>
      <c r="AQ838" s="569"/>
      <c r="AR838" s="505">
        <v>27</v>
      </c>
      <c r="AS838" s="505">
        <v>353</v>
      </c>
      <c r="AT838" s="505">
        <v>14</v>
      </c>
      <c r="AU838" s="505">
        <v>46</v>
      </c>
      <c r="AV838" s="507">
        <v>0</v>
      </c>
      <c r="AW838" s="507">
        <v>1</v>
      </c>
      <c r="AX838" s="507">
        <v>99</v>
      </c>
      <c r="AY838" s="507">
        <v>107</v>
      </c>
      <c r="AZ838" s="507">
        <v>335</v>
      </c>
      <c r="BA838" s="507">
        <v>508</v>
      </c>
      <c r="BB838" s="357"/>
      <c r="BC838" s="592" t="str">
        <f t="shared" si="1663"/>
        <v>-</v>
      </c>
      <c r="BD838" s="593" t="str">
        <f t="shared" si="1664"/>
        <v>-</v>
      </c>
      <c r="BE838" s="594" t="str">
        <f t="shared" si="1665"/>
        <v>-</v>
      </c>
      <c r="BF838" s="291" t="str">
        <f t="shared" si="1666"/>
        <v>-</v>
      </c>
      <c r="BG838" s="566" t="str">
        <f t="shared" si="1667"/>
        <v>-</v>
      </c>
      <c r="BH838" s="595" t="str">
        <f t="shared" si="1668"/>
        <v>-</v>
      </c>
      <c r="BI838" s="289" t="str">
        <f t="shared" si="1669"/>
        <v>-</v>
      </c>
      <c r="BJ838" s="596" t="str">
        <f t="shared" si="1670"/>
        <v>-</v>
      </c>
      <c r="BK838" s="595" t="str">
        <f t="shared" si="1671"/>
        <v>-</v>
      </c>
      <c r="BL838" s="289" t="str">
        <f t="shared" si="1672"/>
        <v>-</v>
      </c>
      <c r="BM838" s="596" t="str">
        <f t="shared" si="1673"/>
        <v>-</v>
      </c>
      <c r="BN838" s="563">
        <f t="shared" si="1674"/>
        <v>1</v>
      </c>
      <c r="BO838" s="87">
        <f t="shared" si="1675"/>
        <v>2012</v>
      </c>
      <c r="BP838" s="87">
        <f t="shared" si="1676"/>
        <v>1</v>
      </c>
      <c r="BQ838" s="202"/>
    </row>
    <row r="839" spans="1:69" s="35" customFormat="1" ht="10.5" customHeight="1" x14ac:dyDescent="0.2">
      <c r="A839" s="87" t="str">
        <f t="shared" si="1662"/>
        <v>2011-12RX51</v>
      </c>
      <c r="B839" s="87" t="str">
        <f t="shared" si="1677"/>
        <v>Y58</v>
      </c>
      <c r="C839" s="203" t="s">
        <v>166</v>
      </c>
      <c r="D839" s="203" t="s">
        <v>549</v>
      </c>
      <c r="E839" s="42"/>
      <c r="F839" s="317" t="str">
        <f>VLOOKUP($G839,'Selection Sheet'!$C$15:$F$39,3,0)</f>
        <v>Y58</v>
      </c>
      <c r="G839" s="204" t="s">
        <v>106</v>
      </c>
      <c r="H839" s="203" t="s">
        <v>531</v>
      </c>
      <c r="I839" s="495">
        <v>94</v>
      </c>
      <c r="J839" s="495">
        <v>17</v>
      </c>
      <c r="K839" s="495">
        <v>15</v>
      </c>
      <c r="L839" s="495">
        <v>5</v>
      </c>
      <c r="M839" s="507"/>
      <c r="N839" s="507"/>
      <c r="O839" s="507"/>
      <c r="P839" s="507"/>
      <c r="Q839" s="495" t="s">
        <v>80</v>
      </c>
      <c r="R839" s="495" t="s">
        <v>80</v>
      </c>
      <c r="S839" s="495"/>
      <c r="T839" s="496" t="s">
        <v>80</v>
      </c>
      <c r="U839" s="497" t="s">
        <v>80</v>
      </c>
      <c r="V839" s="497" t="s">
        <v>80</v>
      </c>
      <c r="W839" s="497" t="s">
        <v>80</v>
      </c>
      <c r="X839" s="498" t="s">
        <v>80</v>
      </c>
      <c r="Y839" s="499" t="s">
        <v>80</v>
      </c>
      <c r="Z839" s="500" t="s">
        <v>80</v>
      </c>
      <c r="AA839" s="500" t="s">
        <v>80</v>
      </c>
      <c r="AB839" s="501" t="s">
        <v>80</v>
      </c>
      <c r="AC839" s="500" t="s">
        <v>80</v>
      </c>
      <c r="AD839" s="500" t="s">
        <v>80</v>
      </c>
      <c r="AE839" s="500" t="s">
        <v>80</v>
      </c>
      <c r="AF839" s="502" t="s">
        <v>80</v>
      </c>
      <c r="AG839" s="503" t="s">
        <v>80</v>
      </c>
      <c r="AH839" s="504" t="s">
        <v>80</v>
      </c>
      <c r="AI839" s="502" t="s">
        <v>80</v>
      </c>
      <c r="AJ839" s="505">
        <v>40</v>
      </c>
      <c r="AK839" s="505">
        <v>42</v>
      </c>
      <c r="AL839" s="507"/>
      <c r="AM839" s="507"/>
      <c r="AN839" s="505">
        <v>116</v>
      </c>
      <c r="AO839" s="505">
        <v>116</v>
      </c>
      <c r="AP839" s="569"/>
      <c r="AQ839" s="569"/>
      <c r="AR839" s="505">
        <v>5</v>
      </c>
      <c r="AS839" s="505">
        <v>94</v>
      </c>
      <c r="AT839" s="505">
        <v>2</v>
      </c>
      <c r="AU839" s="505">
        <v>15</v>
      </c>
      <c r="AV839" s="507">
        <v>0</v>
      </c>
      <c r="AW839" s="507">
        <v>0</v>
      </c>
      <c r="AX839" s="507">
        <v>38</v>
      </c>
      <c r="AY839" s="507">
        <v>39</v>
      </c>
      <c r="AZ839" s="507">
        <v>41</v>
      </c>
      <c r="BA839" s="507">
        <v>67</v>
      </c>
      <c r="BB839" s="357"/>
      <c r="BC839" s="592" t="str">
        <f t="shared" si="1663"/>
        <v>-</v>
      </c>
      <c r="BD839" s="593" t="str">
        <f t="shared" si="1664"/>
        <v>-</v>
      </c>
      <c r="BE839" s="594" t="str">
        <f t="shared" si="1665"/>
        <v>-</v>
      </c>
      <c r="BF839" s="291" t="str">
        <f t="shared" si="1666"/>
        <v>-</v>
      </c>
      <c r="BG839" s="566" t="str">
        <f t="shared" si="1667"/>
        <v>-</v>
      </c>
      <c r="BH839" s="595" t="str">
        <f t="shared" si="1668"/>
        <v>-</v>
      </c>
      <c r="BI839" s="289" t="str">
        <f t="shared" si="1669"/>
        <v>-</v>
      </c>
      <c r="BJ839" s="596" t="str">
        <f t="shared" si="1670"/>
        <v>-</v>
      </c>
      <c r="BK839" s="595" t="str">
        <f t="shared" si="1671"/>
        <v>-</v>
      </c>
      <c r="BL839" s="289" t="str">
        <f t="shared" si="1672"/>
        <v>-</v>
      </c>
      <c r="BM839" s="596" t="str">
        <f t="shared" si="1673"/>
        <v>-</v>
      </c>
      <c r="BN839" s="563">
        <f t="shared" si="1674"/>
        <v>1</v>
      </c>
      <c r="BO839" s="87">
        <f t="shared" si="1675"/>
        <v>2012</v>
      </c>
      <c r="BP839" s="87">
        <f t="shared" si="1676"/>
        <v>1</v>
      </c>
      <c r="BQ839" s="202"/>
    </row>
    <row r="840" spans="1:69" s="35" customFormat="1" ht="10.5" customHeight="1" x14ac:dyDescent="0.2">
      <c r="A840" s="314" t="str">
        <f t="shared" si="1662"/>
        <v>2011-12RX61</v>
      </c>
      <c r="B840" s="314" t="str">
        <f t="shared" si="1677"/>
        <v>Y63</v>
      </c>
      <c r="C840" s="205" t="s">
        <v>166</v>
      </c>
      <c r="D840" s="205" t="s">
        <v>549</v>
      </c>
      <c r="E840" s="206"/>
      <c r="F840" s="318" t="str">
        <f>VLOOKUP($G840,'Selection Sheet'!$C$15:$F$39,3,0)</f>
        <v>Y63</v>
      </c>
      <c r="G840" s="207" t="s">
        <v>111</v>
      </c>
      <c r="H840" s="205" t="s">
        <v>532</v>
      </c>
      <c r="I840" s="508">
        <v>139</v>
      </c>
      <c r="J840" s="508">
        <v>31</v>
      </c>
      <c r="K840" s="508">
        <v>32</v>
      </c>
      <c r="L840" s="508">
        <v>13</v>
      </c>
      <c r="M840" s="520"/>
      <c r="N840" s="520"/>
      <c r="O840" s="520"/>
      <c r="P840" s="520"/>
      <c r="Q840" s="508" t="s">
        <v>80</v>
      </c>
      <c r="R840" s="508" t="s">
        <v>80</v>
      </c>
      <c r="S840" s="508"/>
      <c r="T840" s="509" t="s">
        <v>80</v>
      </c>
      <c r="U840" s="510" t="s">
        <v>80</v>
      </c>
      <c r="V840" s="510" t="s">
        <v>80</v>
      </c>
      <c r="W840" s="510" t="s">
        <v>80</v>
      </c>
      <c r="X840" s="511" t="s">
        <v>80</v>
      </c>
      <c r="Y840" s="512" t="s">
        <v>80</v>
      </c>
      <c r="Z840" s="513" t="s">
        <v>80</v>
      </c>
      <c r="AA840" s="513" t="s">
        <v>80</v>
      </c>
      <c r="AB840" s="514" t="s">
        <v>80</v>
      </c>
      <c r="AC840" s="513" t="s">
        <v>80</v>
      </c>
      <c r="AD840" s="513" t="s">
        <v>80</v>
      </c>
      <c r="AE840" s="513" t="s">
        <v>80</v>
      </c>
      <c r="AF840" s="515" t="s">
        <v>80</v>
      </c>
      <c r="AG840" s="516" t="s">
        <v>80</v>
      </c>
      <c r="AH840" s="517" t="s">
        <v>80</v>
      </c>
      <c r="AI840" s="515" t="s">
        <v>80</v>
      </c>
      <c r="AJ840" s="518">
        <v>72</v>
      </c>
      <c r="AK840" s="518">
        <v>91</v>
      </c>
      <c r="AL840" s="520"/>
      <c r="AM840" s="520"/>
      <c r="AN840" s="518">
        <v>277</v>
      </c>
      <c r="AO840" s="518">
        <v>288</v>
      </c>
      <c r="AP840" s="570"/>
      <c r="AQ840" s="570"/>
      <c r="AR840" s="518">
        <v>10</v>
      </c>
      <c r="AS840" s="518">
        <v>136</v>
      </c>
      <c r="AT840" s="518">
        <v>7</v>
      </c>
      <c r="AU840" s="518">
        <v>31</v>
      </c>
      <c r="AV840" s="520">
        <v>0</v>
      </c>
      <c r="AW840" s="520">
        <v>0</v>
      </c>
      <c r="AX840" s="520">
        <v>57</v>
      </c>
      <c r="AY840" s="520">
        <v>63</v>
      </c>
      <c r="AZ840" s="520">
        <v>132</v>
      </c>
      <c r="BA840" s="520">
        <v>153</v>
      </c>
      <c r="BB840" s="358"/>
      <c r="BC840" s="597" t="str">
        <f t="shared" si="1663"/>
        <v>-</v>
      </c>
      <c r="BD840" s="598" t="str">
        <f t="shared" si="1664"/>
        <v>-</v>
      </c>
      <c r="BE840" s="599" t="str">
        <f t="shared" si="1665"/>
        <v>-</v>
      </c>
      <c r="BF840" s="600" t="str">
        <f t="shared" si="1666"/>
        <v>-</v>
      </c>
      <c r="BG840" s="601" t="str">
        <f t="shared" si="1667"/>
        <v>-</v>
      </c>
      <c r="BH840" s="602" t="str">
        <f t="shared" si="1668"/>
        <v>-</v>
      </c>
      <c r="BI840" s="603" t="str">
        <f t="shared" si="1669"/>
        <v>-</v>
      </c>
      <c r="BJ840" s="604" t="str">
        <f t="shared" si="1670"/>
        <v>-</v>
      </c>
      <c r="BK840" s="602" t="str">
        <f t="shared" si="1671"/>
        <v>-</v>
      </c>
      <c r="BL840" s="603" t="str">
        <f t="shared" si="1672"/>
        <v>-</v>
      </c>
      <c r="BM840" s="604" t="str">
        <f t="shared" si="1673"/>
        <v>-</v>
      </c>
      <c r="BN840" s="564">
        <f t="shared" si="1674"/>
        <v>1</v>
      </c>
      <c r="BO840" s="314">
        <f t="shared" si="1675"/>
        <v>2012</v>
      </c>
      <c r="BP840" s="314">
        <f t="shared" si="1676"/>
        <v>1</v>
      </c>
      <c r="BQ840" s="202"/>
    </row>
    <row r="841" spans="1:69" s="35" customFormat="1" ht="10.5" customHeight="1" x14ac:dyDescent="0.2">
      <c r="A841" s="87" t="str">
        <f t="shared" si="1662"/>
        <v>2011-12RX71</v>
      </c>
      <c r="B841" s="87" t="str">
        <f t="shared" si="1677"/>
        <v>Y62</v>
      </c>
      <c r="C841" s="203" t="s">
        <v>166</v>
      </c>
      <c r="D841" s="203" t="s">
        <v>549</v>
      </c>
      <c r="E841" s="42"/>
      <c r="F841" s="317" t="str">
        <f>VLOOKUP($G841,'Selection Sheet'!$C$15:$F$39,3,0)</f>
        <v>Y62</v>
      </c>
      <c r="G841" s="204" t="s">
        <v>84</v>
      </c>
      <c r="H841" s="203" t="s">
        <v>533</v>
      </c>
      <c r="I841" s="495">
        <v>228</v>
      </c>
      <c r="J841" s="495">
        <v>60</v>
      </c>
      <c r="K841" s="495">
        <v>25</v>
      </c>
      <c r="L841" s="495">
        <v>12</v>
      </c>
      <c r="M841" s="507"/>
      <c r="N841" s="507"/>
      <c r="O841" s="507"/>
      <c r="P841" s="507"/>
      <c r="Q841" s="495" t="s">
        <v>80</v>
      </c>
      <c r="R841" s="495" t="s">
        <v>80</v>
      </c>
      <c r="S841" s="495"/>
      <c r="T841" s="496" t="s">
        <v>80</v>
      </c>
      <c r="U841" s="497" t="s">
        <v>80</v>
      </c>
      <c r="V841" s="497" t="s">
        <v>80</v>
      </c>
      <c r="W841" s="497" t="s">
        <v>80</v>
      </c>
      <c r="X841" s="498" t="s">
        <v>80</v>
      </c>
      <c r="Y841" s="499" t="s">
        <v>80</v>
      </c>
      <c r="Z841" s="500" t="s">
        <v>80</v>
      </c>
      <c r="AA841" s="500" t="s">
        <v>80</v>
      </c>
      <c r="AB841" s="501" t="s">
        <v>80</v>
      </c>
      <c r="AC841" s="500" t="s">
        <v>80</v>
      </c>
      <c r="AD841" s="500" t="s">
        <v>80</v>
      </c>
      <c r="AE841" s="500" t="s">
        <v>80</v>
      </c>
      <c r="AF841" s="502" t="s">
        <v>80</v>
      </c>
      <c r="AG841" s="503" t="s">
        <v>80</v>
      </c>
      <c r="AH841" s="504" t="s">
        <v>80</v>
      </c>
      <c r="AI841" s="502" t="s">
        <v>80</v>
      </c>
      <c r="AJ841" s="505">
        <v>135</v>
      </c>
      <c r="AK841" s="505">
        <v>164</v>
      </c>
      <c r="AL841" s="507"/>
      <c r="AM841" s="507"/>
      <c r="AN841" s="505">
        <v>528</v>
      </c>
      <c r="AO841" s="505">
        <v>536</v>
      </c>
      <c r="AP841" s="569"/>
      <c r="AQ841" s="569"/>
      <c r="AR841" s="505">
        <v>14</v>
      </c>
      <c r="AS841" s="505">
        <v>188</v>
      </c>
      <c r="AT841" s="505">
        <v>4</v>
      </c>
      <c r="AU841" s="505">
        <v>20</v>
      </c>
      <c r="AV841" s="507">
        <v>5</v>
      </c>
      <c r="AW841" s="507">
        <v>9</v>
      </c>
      <c r="AX841" s="507">
        <v>86</v>
      </c>
      <c r="AY841" s="507">
        <v>96</v>
      </c>
      <c r="AZ841" s="507">
        <v>196</v>
      </c>
      <c r="BA841" s="507">
        <v>245</v>
      </c>
      <c r="BB841" s="357"/>
      <c r="BC841" s="592" t="str">
        <f t="shared" si="1663"/>
        <v>-</v>
      </c>
      <c r="BD841" s="593" t="str">
        <f t="shared" si="1664"/>
        <v>-</v>
      </c>
      <c r="BE841" s="594" t="str">
        <f t="shared" si="1665"/>
        <v>-</v>
      </c>
      <c r="BF841" s="291" t="str">
        <f t="shared" si="1666"/>
        <v>-</v>
      </c>
      <c r="BG841" s="566" t="str">
        <f t="shared" si="1667"/>
        <v>-</v>
      </c>
      <c r="BH841" s="595" t="str">
        <f t="shared" si="1668"/>
        <v>-</v>
      </c>
      <c r="BI841" s="289" t="str">
        <f t="shared" si="1669"/>
        <v>-</v>
      </c>
      <c r="BJ841" s="596" t="str">
        <f t="shared" si="1670"/>
        <v>-</v>
      </c>
      <c r="BK841" s="595" t="str">
        <f t="shared" si="1671"/>
        <v>-</v>
      </c>
      <c r="BL841" s="289" t="str">
        <f t="shared" si="1672"/>
        <v>-</v>
      </c>
      <c r="BM841" s="596" t="str">
        <f t="shared" si="1673"/>
        <v>-</v>
      </c>
      <c r="BN841" s="563">
        <f t="shared" si="1674"/>
        <v>1</v>
      </c>
      <c r="BO841" s="87">
        <f t="shared" si="1675"/>
        <v>2012</v>
      </c>
      <c r="BP841" s="87">
        <f t="shared" si="1676"/>
        <v>1</v>
      </c>
      <c r="BQ841" s="202"/>
    </row>
    <row r="842" spans="1:69" s="35" customFormat="1" ht="10.5" customHeight="1" x14ac:dyDescent="0.2">
      <c r="A842" s="87" t="str">
        <f t="shared" si="1662"/>
        <v>2011-12RX81</v>
      </c>
      <c r="B842" s="87" t="str">
        <f t="shared" si="1677"/>
        <v>Y63</v>
      </c>
      <c r="C842" s="203" t="s">
        <v>166</v>
      </c>
      <c r="D842" s="203" t="s">
        <v>549</v>
      </c>
      <c r="E842" s="42"/>
      <c r="F842" s="317" t="str">
        <f>VLOOKUP($G842,'Selection Sheet'!$C$15:$F$39,3,0)</f>
        <v>Y63</v>
      </c>
      <c r="G842" s="204" t="s">
        <v>120</v>
      </c>
      <c r="H842" s="203" t="s">
        <v>534</v>
      </c>
      <c r="I842" s="495">
        <v>280</v>
      </c>
      <c r="J842" s="495">
        <v>34</v>
      </c>
      <c r="K842" s="495">
        <v>37</v>
      </c>
      <c r="L842" s="495">
        <v>13</v>
      </c>
      <c r="M842" s="507"/>
      <c r="N842" s="507"/>
      <c r="O842" s="507"/>
      <c r="P842" s="507"/>
      <c r="Q842" s="495" t="s">
        <v>80</v>
      </c>
      <c r="R842" s="495" t="s">
        <v>80</v>
      </c>
      <c r="S842" s="495"/>
      <c r="T842" s="496" t="s">
        <v>80</v>
      </c>
      <c r="U842" s="497" t="s">
        <v>80</v>
      </c>
      <c r="V842" s="497" t="s">
        <v>80</v>
      </c>
      <c r="W842" s="497" t="s">
        <v>80</v>
      </c>
      <c r="X842" s="498" t="s">
        <v>80</v>
      </c>
      <c r="Y842" s="499" t="s">
        <v>80</v>
      </c>
      <c r="Z842" s="500" t="s">
        <v>80</v>
      </c>
      <c r="AA842" s="500" t="s">
        <v>80</v>
      </c>
      <c r="AB842" s="501" t="s">
        <v>80</v>
      </c>
      <c r="AC842" s="500" t="s">
        <v>80</v>
      </c>
      <c r="AD842" s="500" t="s">
        <v>80</v>
      </c>
      <c r="AE842" s="500" t="s">
        <v>80</v>
      </c>
      <c r="AF842" s="502" t="s">
        <v>80</v>
      </c>
      <c r="AG842" s="503" t="s">
        <v>80</v>
      </c>
      <c r="AH842" s="504" t="s">
        <v>80</v>
      </c>
      <c r="AI842" s="502" t="s">
        <v>80</v>
      </c>
      <c r="AJ842" s="505">
        <v>113</v>
      </c>
      <c r="AK842" s="505">
        <v>157</v>
      </c>
      <c r="AL842" s="507"/>
      <c r="AM842" s="507"/>
      <c r="AN842" s="505">
        <v>787</v>
      </c>
      <c r="AO842" s="505">
        <v>815</v>
      </c>
      <c r="AP842" s="569"/>
      <c r="AQ842" s="569"/>
      <c r="AR842" s="505">
        <v>14</v>
      </c>
      <c r="AS842" s="505">
        <v>275</v>
      </c>
      <c r="AT842" s="505">
        <v>6</v>
      </c>
      <c r="AU842" s="505">
        <v>35</v>
      </c>
      <c r="AV842" s="507">
        <v>0</v>
      </c>
      <c r="AW842" s="507">
        <v>1</v>
      </c>
      <c r="AX842" s="507">
        <v>98</v>
      </c>
      <c r="AY842" s="507">
        <v>118</v>
      </c>
      <c r="AZ842" s="507">
        <v>274</v>
      </c>
      <c r="BA842" s="507">
        <v>388</v>
      </c>
      <c r="BB842" s="357"/>
      <c r="BC842" s="592" t="str">
        <f t="shared" si="1663"/>
        <v>-</v>
      </c>
      <c r="BD842" s="593" t="str">
        <f t="shared" si="1664"/>
        <v>-</v>
      </c>
      <c r="BE842" s="594" t="str">
        <f t="shared" si="1665"/>
        <v>-</v>
      </c>
      <c r="BF842" s="291" t="str">
        <f t="shared" si="1666"/>
        <v>-</v>
      </c>
      <c r="BG842" s="566" t="str">
        <f t="shared" si="1667"/>
        <v>-</v>
      </c>
      <c r="BH842" s="595" t="str">
        <f t="shared" si="1668"/>
        <v>-</v>
      </c>
      <c r="BI842" s="289" t="str">
        <f t="shared" si="1669"/>
        <v>-</v>
      </c>
      <c r="BJ842" s="596" t="str">
        <f t="shared" si="1670"/>
        <v>-</v>
      </c>
      <c r="BK842" s="595" t="str">
        <f t="shared" si="1671"/>
        <v>-</v>
      </c>
      <c r="BL842" s="289" t="str">
        <f t="shared" si="1672"/>
        <v>-</v>
      </c>
      <c r="BM842" s="596" t="str">
        <f t="shared" si="1673"/>
        <v>-</v>
      </c>
      <c r="BN842" s="563">
        <f t="shared" si="1674"/>
        <v>1</v>
      </c>
      <c r="BO842" s="87">
        <f t="shared" si="1675"/>
        <v>2012</v>
      </c>
      <c r="BP842" s="87">
        <f t="shared" si="1676"/>
        <v>1</v>
      </c>
      <c r="BQ842" s="202"/>
    </row>
    <row r="843" spans="1:69" s="35" customFormat="1" ht="10.5" customHeight="1" x14ac:dyDescent="0.2">
      <c r="A843" s="87" t="str">
        <f t="shared" si="1662"/>
        <v>2011-12RX91</v>
      </c>
      <c r="B843" s="87" t="str">
        <f t="shared" si="1677"/>
        <v>Y60</v>
      </c>
      <c r="C843" s="203" t="s">
        <v>166</v>
      </c>
      <c r="D843" s="203" t="s">
        <v>549</v>
      </c>
      <c r="E843" s="42"/>
      <c r="F843" s="317" t="str">
        <f>VLOOKUP($G843,'Selection Sheet'!$C$15:$F$39,3,0)</f>
        <v>Y60</v>
      </c>
      <c r="G843" s="204" t="s">
        <v>103</v>
      </c>
      <c r="H843" s="203" t="s">
        <v>535</v>
      </c>
      <c r="I843" s="495">
        <v>249</v>
      </c>
      <c r="J843" s="495">
        <v>35</v>
      </c>
      <c r="K843" s="495">
        <v>31</v>
      </c>
      <c r="L843" s="495">
        <v>7</v>
      </c>
      <c r="M843" s="507"/>
      <c r="N843" s="507"/>
      <c r="O843" s="507"/>
      <c r="P843" s="507"/>
      <c r="Q843" s="495" t="s">
        <v>80</v>
      </c>
      <c r="R843" s="495" t="s">
        <v>80</v>
      </c>
      <c r="S843" s="495"/>
      <c r="T843" s="496" t="s">
        <v>80</v>
      </c>
      <c r="U843" s="497" t="s">
        <v>80</v>
      </c>
      <c r="V843" s="497" t="s">
        <v>80</v>
      </c>
      <c r="W843" s="497" t="s">
        <v>80</v>
      </c>
      <c r="X843" s="498" t="s">
        <v>80</v>
      </c>
      <c r="Y843" s="499" t="s">
        <v>80</v>
      </c>
      <c r="Z843" s="500" t="s">
        <v>80</v>
      </c>
      <c r="AA843" s="500" t="s">
        <v>80</v>
      </c>
      <c r="AB843" s="501" t="s">
        <v>80</v>
      </c>
      <c r="AC843" s="500" t="s">
        <v>80</v>
      </c>
      <c r="AD843" s="500" t="s">
        <v>80</v>
      </c>
      <c r="AE843" s="500" t="s">
        <v>80</v>
      </c>
      <c r="AF843" s="502" t="s">
        <v>80</v>
      </c>
      <c r="AG843" s="503" t="s">
        <v>80</v>
      </c>
      <c r="AH843" s="504" t="s">
        <v>80</v>
      </c>
      <c r="AI843" s="502" t="s">
        <v>80</v>
      </c>
      <c r="AJ843" s="505">
        <v>98</v>
      </c>
      <c r="AK843" s="505">
        <v>128</v>
      </c>
      <c r="AL843" s="507"/>
      <c r="AM843" s="507"/>
      <c r="AN843" s="505">
        <v>792</v>
      </c>
      <c r="AO843" s="505">
        <v>829</v>
      </c>
      <c r="AP843" s="569"/>
      <c r="AQ843" s="569"/>
      <c r="AR843" s="505">
        <v>11</v>
      </c>
      <c r="AS843" s="505">
        <v>236</v>
      </c>
      <c r="AT843" s="505">
        <v>3</v>
      </c>
      <c r="AU843" s="505">
        <v>29</v>
      </c>
      <c r="AV843" s="507">
        <v>7</v>
      </c>
      <c r="AW843" s="507">
        <v>13</v>
      </c>
      <c r="AX843" s="507">
        <v>89</v>
      </c>
      <c r="AY843" s="507">
        <v>95</v>
      </c>
      <c r="AZ843" s="507">
        <v>66</v>
      </c>
      <c r="BA843" s="507">
        <v>134</v>
      </c>
      <c r="BB843" s="357"/>
      <c r="BC843" s="592" t="str">
        <f t="shared" si="1663"/>
        <v>-</v>
      </c>
      <c r="BD843" s="593" t="str">
        <f t="shared" si="1664"/>
        <v>-</v>
      </c>
      <c r="BE843" s="594" t="str">
        <f t="shared" si="1665"/>
        <v>-</v>
      </c>
      <c r="BF843" s="291" t="str">
        <f t="shared" si="1666"/>
        <v>-</v>
      </c>
      <c r="BG843" s="566" t="str">
        <f t="shared" si="1667"/>
        <v>-</v>
      </c>
      <c r="BH843" s="595" t="str">
        <f t="shared" si="1668"/>
        <v>-</v>
      </c>
      <c r="BI843" s="289" t="str">
        <f t="shared" si="1669"/>
        <v>-</v>
      </c>
      <c r="BJ843" s="596" t="str">
        <f t="shared" si="1670"/>
        <v>-</v>
      </c>
      <c r="BK843" s="595" t="str">
        <f t="shared" si="1671"/>
        <v>-</v>
      </c>
      <c r="BL843" s="289" t="str">
        <f t="shared" si="1672"/>
        <v>-</v>
      </c>
      <c r="BM843" s="596" t="str">
        <f t="shared" si="1673"/>
        <v>-</v>
      </c>
      <c r="BN843" s="563">
        <f t="shared" si="1674"/>
        <v>1</v>
      </c>
      <c r="BO843" s="87">
        <f t="shared" si="1675"/>
        <v>2012</v>
      </c>
      <c r="BP843" s="87">
        <f t="shared" si="1676"/>
        <v>1</v>
      </c>
      <c r="BQ843" s="202"/>
    </row>
    <row r="844" spans="1:69" s="35" customFormat="1" ht="10.5" customHeight="1" x14ac:dyDescent="0.2">
      <c r="A844" s="314" t="str">
        <f t="shared" si="1662"/>
        <v>2011-12RYA1</v>
      </c>
      <c r="B844" s="314" t="str">
        <f t="shared" si="1677"/>
        <v>Y60</v>
      </c>
      <c r="C844" s="205" t="s">
        <v>166</v>
      </c>
      <c r="D844" s="205" t="s">
        <v>549</v>
      </c>
      <c r="E844" s="206"/>
      <c r="F844" s="318" t="str">
        <f>VLOOKUP($G844,'Selection Sheet'!$C$15:$F$39,3,0)</f>
        <v>Y60</v>
      </c>
      <c r="G844" s="207" t="s">
        <v>118</v>
      </c>
      <c r="H844" s="205" t="s">
        <v>536</v>
      </c>
      <c r="I844" s="508">
        <v>208</v>
      </c>
      <c r="J844" s="508">
        <v>56</v>
      </c>
      <c r="K844" s="508">
        <v>20</v>
      </c>
      <c r="L844" s="508">
        <v>9</v>
      </c>
      <c r="M844" s="520"/>
      <c r="N844" s="520"/>
      <c r="O844" s="520"/>
      <c r="P844" s="520"/>
      <c r="Q844" s="508" t="s">
        <v>80</v>
      </c>
      <c r="R844" s="508" t="s">
        <v>80</v>
      </c>
      <c r="S844" s="508"/>
      <c r="T844" s="509" t="s">
        <v>80</v>
      </c>
      <c r="U844" s="510" t="s">
        <v>80</v>
      </c>
      <c r="V844" s="510" t="s">
        <v>80</v>
      </c>
      <c r="W844" s="510" t="s">
        <v>80</v>
      </c>
      <c r="X844" s="511" t="s">
        <v>80</v>
      </c>
      <c r="Y844" s="512" t="s">
        <v>80</v>
      </c>
      <c r="Z844" s="513" t="s">
        <v>80</v>
      </c>
      <c r="AA844" s="513" t="s">
        <v>80</v>
      </c>
      <c r="AB844" s="514" t="s">
        <v>80</v>
      </c>
      <c r="AC844" s="513" t="s">
        <v>80</v>
      </c>
      <c r="AD844" s="513" t="s">
        <v>80</v>
      </c>
      <c r="AE844" s="513" t="s">
        <v>80</v>
      </c>
      <c r="AF844" s="515" t="s">
        <v>80</v>
      </c>
      <c r="AG844" s="516" t="s">
        <v>80</v>
      </c>
      <c r="AH844" s="517" t="s">
        <v>80</v>
      </c>
      <c r="AI844" s="515" t="s">
        <v>80</v>
      </c>
      <c r="AJ844" s="518">
        <v>65</v>
      </c>
      <c r="AK844" s="518">
        <v>96</v>
      </c>
      <c r="AL844" s="520"/>
      <c r="AM844" s="520"/>
      <c r="AN844" s="518">
        <v>758</v>
      </c>
      <c r="AO844" s="518">
        <v>785</v>
      </c>
      <c r="AP844" s="570"/>
      <c r="AQ844" s="570"/>
      <c r="AR844" s="518">
        <v>16</v>
      </c>
      <c r="AS844" s="518">
        <v>208</v>
      </c>
      <c r="AT844" s="518">
        <v>2</v>
      </c>
      <c r="AU844" s="518">
        <v>20</v>
      </c>
      <c r="AV844" s="520">
        <v>3</v>
      </c>
      <c r="AW844" s="520">
        <v>4</v>
      </c>
      <c r="AX844" s="520">
        <v>100</v>
      </c>
      <c r="AY844" s="520">
        <v>113</v>
      </c>
      <c r="AZ844" s="520">
        <v>144</v>
      </c>
      <c r="BA844" s="520">
        <v>213</v>
      </c>
      <c r="BB844" s="358"/>
      <c r="BC844" s="597" t="str">
        <f t="shared" si="1663"/>
        <v>-</v>
      </c>
      <c r="BD844" s="598" t="str">
        <f t="shared" si="1664"/>
        <v>-</v>
      </c>
      <c r="BE844" s="599" t="str">
        <f t="shared" si="1665"/>
        <v>-</v>
      </c>
      <c r="BF844" s="600" t="str">
        <f t="shared" si="1666"/>
        <v>-</v>
      </c>
      <c r="BG844" s="601" t="str">
        <f t="shared" si="1667"/>
        <v>-</v>
      </c>
      <c r="BH844" s="602" t="str">
        <f t="shared" si="1668"/>
        <v>-</v>
      </c>
      <c r="BI844" s="603" t="str">
        <f t="shared" si="1669"/>
        <v>-</v>
      </c>
      <c r="BJ844" s="604" t="str">
        <f t="shared" si="1670"/>
        <v>-</v>
      </c>
      <c r="BK844" s="602" t="str">
        <f t="shared" si="1671"/>
        <v>-</v>
      </c>
      <c r="BL844" s="603" t="str">
        <f t="shared" si="1672"/>
        <v>-</v>
      </c>
      <c r="BM844" s="604" t="str">
        <f t="shared" si="1673"/>
        <v>-</v>
      </c>
      <c r="BN844" s="564">
        <f t="shared" si="1674"/>
        <v>1</v>
      </c>
      <c r="BO844" s="314">
        <f t="shared" si="1675"/>
        <v>2012</v>
      </c>
      <c r="BP844" s="314">
        <f t="shared" si="1676"/>
        <v>1</v>
      </c>
      <c r="BQ844" s="202"/>
    </row>
    <row r="845" spans="1:69" s="35" customFormat="1" ht="10.5" customHeight="1" x14ac:dyDescent="0.2">
      <c r="A845" s="87" t="str">
        <f t="shared" si="1662"/>
        <v>2011-12RYC1</v>
      </c>
      <c r="B845" s="87" t="str">
        <f t="shared" si="1677"/>
        <v>Y61</v>
      </c>
      <c r="C845" s="203" t="s">
        <v>166</v>
      </c>
      <c r="D845" s="203" t="s">
        <v>549</v>
      </c>
      <c r="E845" s="42"/>
      <c r="F845" s="317" t="str">
        <f>VLOOKUP($G845,'Selection Sheet'!$C$15:$F$39,3,0)</f>
        <v>Y61</v>
      </c>
      <c r="G845" s="204" t="s">
        <v>87</v>
      </c>
      <c r="H845" s="203" t="s">
        <v>537</v>
      </c>
      <c r="I845" s="495">
        <v>312</v>
      </c>
      <c r="J845" s="495">
        <v>53</v>
      </c>
      <c r="K845" s="495">
        <v>34</v>
      </c>
      <c r="L845" s="495">
        <v>16</v>
      </c>
      <c r="M845" s="507"/>
      <c r="N845" s="507"/>
      <c r="O845" s="507"/>
      <c r="P845" s="507"/>
      <c r="Q845" s="495" t="s">
        <v>80</v>
      </c>
      <c r="R845" s="495" t="s">
        <v>80</v>
      </c>
      <c r="S845" s="495"/>
      <c r="T845" s="496" t="s">
        <v>80</v>
      </c>
      <c r="U845" s="497" t="s">
        <v>80</v>
      </c>
      <c r="V845" s="497" t="s">
        <v>80</v>
      </c>
      <c r="W845" s="497" t="s">
        <v>80</v>
      </c>
      <c r="X845" s="498" t="s">
        <v>80</v>
      </c>
      <c r="Y845" s="499" t="s">
        <v>80</v>
      </c>
      <c r="Z845" s="500" t="s">
        <v>80</v>
      </c>
      <c r="AA845" s="500" t="s">
        <v>80</v>
      </c>
      <c r="AB845" s="501" t="s">
        <v>80</v>
      </c>
      <c r="AC845" s="500" t="s">
        <v>80</v>
      </c>
      <c r="AD845" s="500" t="s">
        <v>80</v>
      </c>
      <c r="AE845" s="500" t="s">
        <v>80</v>
      </c>
      <c r="AF845" s="502" t="s">
        <v>80</v>
      </c>
      <c r="AG845" s="503" t="s">
        <v>80</v>
      </c>
      <c r="AH845" s="504" t="s">
        <v>80</v>
      </c>
      <c r="AI845" s="502" t="s">
        <v>80</v>
      </c>
      <c r="AJ845" s="505">
        <v>141</v>
      </c>
      <c r="AK845" s="505">
        <v>170</v>
      </c>
      <c r="AL845" s="507"/>
      <c r="AM845" s="507"/>
      <c r="AN845" s="505">
        <v>698</v>
      </c>
      <c r="AO845" s="505">
        <v>725</v>
      </c>
      <c r="AP845" s="569"/>
      <c r="AQ845" s="569"/>
      <c r="AR845" s="505">
        <v>16</v>
      </c>
      <c r="AS845" s="505">
        <v>306</v>
      </c>
      <c r="AT845" s="505">
        <v>8</v>
      </c>
      <c r="AU845" s="505">
        <v>32</v>
      </c>
      <c r="AV845" s="507">
        <v>1</v>
      </c>
      <c r="AW845" s="507">
        <v>2</v>
      </c>
      <c r="AX845" s="507">
        <v>108</v>
      </c>
      <c r="AY845" s="507">
        <v>112</v>
      </c>
      <c r="AZ845" s="507">
        <v>95</v>
      </c>
      <c r="BA845" s="507">
        <v>211</v>
      </c>
      <c r="BB845" s="357"/>
      <c r="BC845" s="592" t="str">
        <f t="shared" si="1663"/>
        <v>-</v>
      </c>
      <c r="BD845" s="593" t="str">
        <f t="shared" si="1664"/>
        <v>-</v>
      </c>
      <c r="BE845" s="594" t="str">
        <f t="shared" si="1665"/>
        <v>-</v>
      </c>
      <c r="BF845" s="291" t="str">
        <f t="shared" si="1666"/>
        <v>-</v>
      </c>
      <c r="BG845" s="566" t="str">
        <f t="shared" si="1667"/>
        <v>-</v>
      </c>
      <c r="BH845" s="595" t="str">
        <f t="shared" si="1668"/>
        <v>-</v>
      </c>
      <c r="BI845" s="289" t="str">
        <f t="shared" si="1669"/>
        <v>-</v>
      </c>
      <c r="BJ845" s="596" t="str">
        <f t="shared" si="1670"/>
        <v>-</v>
      </c>
      <c r="BK845" s="595" t="str">
        <f t="shared" si="1671"/>
        <v>-</v>
      </c>
      <c r="BL845" s="289" t="str">
        <f t="shared" si="1672"/>
        <v>-</v>
      </c>
      <c r="BM845" s="596" t="str">
        <f t="shared" si="1673"/>
        <v>-</v>
      </c>
      <c r="BN845" s="563">
        <f t="shared" si="1674"/>
        <v>1</v>
      </c>
      <c r="BO845" s="87">
        <f t="shared" si="1675"/>
        <v>2012</v>
      </c>
      <c r="BP845" s="87">
        <f t="shared" si="1676"/>
        <v>1</v>
      </c>
      <c r="BQ845" s="202"/>
    </row>
    <row r="846" spans="1:69" s="35" customFormat="1" ht="10.5" customHeight="1" x14ac:dyDescent="0.2">
      <c r="A846" s="87" t="str">
        <f t="shared" si="1662"/>
        <v>2011-12RYD1</v>
      </c>
      <c r="B846" s="87" t="str">
        <f t="shared" si="1677"/>
        <v>Y59</v>
      </c>
      <c r="C846" s="203" t="s">
        <v>166</v>
      </c>
      <c r="D846" s="203" t="s">
        <v>549</v>
      </c>
      <c r="E846" s="42"/>
      <c r="F846" s="317" t="str">
        <f>VLOOKUP($G846,'Selection Sheet'!$C$15:$F$39,3,0)</f>
        <v>Y59</v>
      </c>
      <c r="G846" s="204" t="s">
        <v>116</v>
      </c>
      <c r="H846" s="203" t="s">
        <v>538</v>
      </c>
      <c r="I846" s="495">
        <v>287</v>
      </c>
      <c r="J846" s="495">
        <v>58</v>
      </c>
      <c r="K846" s="495">
        <v>33</v>
      </c>
      <c r="L846" s="495">
        <v>14</v>
      </c>
      <c r="M846" s="507"/>
      <c r="N846" s="507"/>
      <c r="O846" s="507"/>
      <c r="P846" s="507"/>
      <c r="Q846" s="495" t="s">
        <v>80</v>
      </c>
      <c r="R846" s="495" t="s">
        <v>80</v>
      </c>
      <c r="S846" s="495"/>
      <c r="T846" s="496" t="s">
        <v>80</v>
      </c>
      <c r="U846" s="497" t="s">
        <v>80</v>
      </c>
      <c r="V846" s="497" t="s">
        <v>80</v>
      </c>
      <c r="W846" s="497" t="s">
        <v>80</v>
      </c>
      <c r="X846" s="498" t="s">
        <v>80</v>
      </c>
      <c r="Y846" s="499" t="s">
        <v>80</v>
      </c>
      <c r="Z846" s="500" t="s">
        <v>80</v>
      </c>
      <c r="AA846" s="500" t="s">
        <v>80</v>
      </c>
      <c r="AB846" s="501" t="s">
        <v>80</v>
      </c>
      <c r="AC846" s="500" t="s">
        <v>80</v>
      </c>
      <c r="AD846" s="500" t="s">
        <v>80</v>
      </c>
      <c r="AE846" s="500" t="s">
        <v>80</v>
      </c>
      <c r="AF846" s="502" t="s">
        <v>80</v>
      </c>
      <c r="AG846" s="503" t="s">
        <v>80</v>
      </c>
      <c r="AH846" s="504" t="s">
        <v>80</v>
      </c>
      <c r="AI846" s="502" t="s">
        <v>80</v>
      </c>
      <c r="AJ846" s="505">
        <v>81</v>
      </c>
      <c r="AK846" s="505">
        <v>115</v>
      </c>
      <c r="AL846" s="507"/>
      <c r="AM846" s="507"/>
      <c r="AN846" s="505">
        <v>594</v>
      </c>
      <c r="AO846" s="505">
        <v>669</v>
      </c>
      <c r="AP846" s="569"/>
      <c r="AQ846" s="569"/>
      <c r="AR846" s="505">
        <v>16</v>
      </c>
      <c r="AS846" s="505">
        <v>274</v>
      </c>
      <c r="AT846" s="505">
        <v>6</v>
      </c>
      <c r="AU846" s="505">
        <v>27</v>
      </c>
      <c r="AV846" s="507">
        <v>0</v>
      </c>
      <c r="AW846" s="507">
        <v>0</v>
      </c>
      <c r="AX846" s="507">
        <v>86</v>
      </c>
      <c r="AY846" s="507">
        <v>92</v>
      </c>
      <c r="AZ846" s="507">
        <v>242</v>
      </c>
      <c r="BA846" s="507">
        <v>432</v>
      </c>
      <c r="BB846" s="357"/>
      <c r="BC846" s="592" t="str">
        <f t="shared" si="1663"/>
        <v>-</v>
      </c>
      <c r="BD846" s="593" t="str">
        <f t="shared" si="1664"/>
        <v>-</v>
      </c>
      <c r="BE846" s="594" t="str">
        <f t="shared" si="1665"/>
        <v>-</v>
      </c>
      <c r="BF846" s="291" t="str">
        <f t="shared" si="1666"/>
        <v>-</v>
      </c>
      <c r="BG846" s="566" t="str">
        <f t="shared" si="1667"/>
        <v>-</v>
      </c>
      <c r="BH846" s="595" t="str">
        <f t="shared" si="1668"/>
        <v>-</v>
      </c>
      <c r="BI846" s="289" t="str">
        <f t="shared" si="1669"/>
        <v>-</v>
      </c>
      <c r="BJ846" s="596" t="str">
        <f t="shared" si="1670"/>
        <v>-</v>
      </c>
      <c r="BK846" s="595" t="str">
        <f t="shared" si="1671"/>
        <v>-</v>
      </c>
      <c r="BL846" s="289" t="str">
        <f t="shared" si="1672"/>
        <v>-</v>
      </c>
      <c r="BM846" s="596" t="str">
        <f t="shared" si="1673"/>
        <v>-</v>
      </c>
      <c r="BN846" s="563">
        <f t="shared" si="1674"/>
        <v>1</v>
      </c>
      <c r="BO846" s="87">
        <f t="shared" si="1675"/>
        <v>2012</v>
      </c>
      <c r="BP846" s="87">
        <f t="shared" si="1676"/>
        <v>1</v>
      </c>
      <c r="BQ846" s="202"/>
    </row>
    <row r="847" spans="1:69" s="35" customFormat="1" ht="10.5" customHeight="1" x14ac:dyDescent="0.2">
      <c r="A847" s="87" t="str">
        <f t="shared" si="1662"/>
        <v>2011-12RYE1</v>
      </c>
      <c r="B847" s="87" t="str">
        <f t="shared" si="1677"/>
        <v>Y59</v>
      </c>
      <c r="C847" s="203" t="s">
        <v>166</v>
      </c>
      <c r="D847" s="203" t="s">
        <v>549</v>
      </c>
      <c r="E847" s="42"/>
      <c r="F847" s="317" t="str">
        <f>VLOOKUP($G847,'Selection Sheet'!$C$15:$F$39,3,0)</f>
        <v>Y59</v>
      </c>
      <c r="G847" s="204" t="s">
        <v>114</v>
      </c>
      <c r="H847" s="203" t="s">
        <v>539</v>
      </c>
      <c r="I847" s="495">
        <v>109</v>
      </c>
      <c r="J847" s="495">
        <v>40</v>
      </c>
      <c r="K847" s="495">
        <v>33</v>
      </c>
      <c r="L847" s="495">
        <v>18</v>
      </c>
      <c r="M847" s="507"/>
      <c r="N847" s="507"/>
      <c r="O847" s="507"/>
      <c r="P847" s="507"/>
      <c r="Q847" s="495" t="s">
        <v>80</v>
      </c>
      <c r="R847" s="495" t="s">
        <v>80</v>
      </c>
      <c r="S847" s="495"/>
      <c r="T847" s="496" t="s">
        <v>80</v>
      </c>
      <c r="U847" s="497" t="s">
        <v>80</v>
      </c>
      <c r="V847" s="497" t="s">
        <v>80</v>
      </c>
      <c r="W847" s="497" t="s">
        <v>80</v>
      </c>
      <c r="X847" s="498" t="s">
        <v>80</v>
      </c>
      <c r="Y847" s="499" t="s">
        <v>80</v>
      </c>
      <c r="Z847" s="500" t="s">
        <v>80</v>
      </c>
      <c r="AA847" s="500" t="s">
        <v>80</v>
      </c>
      <c r="AB847" s="501" t="s">
        <v>80</v>
      </c>
      <c r="AC847" s="500" t="s">
        <v>80</v>
      </c>
      <c r="AD847" s="500" t="s">
        <v>80</v>
      </c>
      <c r="AE847" s="500" t="s">
        <v>80</v>
      </c>
      <c r="AF847" s="502" t="s">
        <v>80</v>
      </c>
      <c r="AG847" s="503" t="s">
        <v>80</v>
      </c>
      <c r="AH847" s="504" t="s">
        <v>80</v>
      </c>
      <c r="AI847" s="502" t="s">
        <v>80</v>
      </c>
      <c r="AJ847" s="505">
        <v>38</v>
      </c>
      <c r="AK847" s="505">
        <v>50</v>
      </c>
      <c r="AL847" s="507"/>
      <c r="AM847" s="507"/>
      <c r="AN847" s="505">
        <v>48</v>
      </c>
      <c r="AO847" s="505">
        <v>50</v>
      </c>
      <c r="AP847" s="569"/>
      <c r="AQ847" s="569"/>
      <c r="AR847" s="505">
        <v>6</v>
      </c>
      <c r="AS847" s="505">
        <v>109</v>
      </c>
      <c r="AT847" s="505">
        <v>6</v>
      </c>
      <c r="AU847" s="505">
        <v>43</v>
      </c>
      <c r="AV847" s="507">
        <v>0</v>
      </c>
      <c r="AW847" s="507">
        <v>0</v>
      </c>
      <c r="AX847" s="507">
        <v>56</v>
      </c>
      <c r="AY847" s="507">
        <v>56</v>
      </c>
      <c r="AZ847" s="507">
        <v>86</v>
      </c>
      <c r="BA847" s="507">
        <v>184</v>
      </c>
      <c r="BB847" s="357"/>
      <c r="BC847" s="592" t="str">
        <f t="shared" si="1663"/>
        <v>-</v>
      </c>
      <c r="BD847" s="593" t="str">
        <f t="shared" si="1664"/>
        <v>-</v>
      </c>
      <c r="BE847" s="594" t="str">
        <f t="shared" si="1665"/>
        <v>-</v>
      </c>
      <c r="BF847" s="291" t="str">
        <f t="shared" si="1666"/>
        <v>-</v>
      </c>
      <c r="BG847" s="566" t="str">
        <f t="shared" si="1667"/>
        <v>-</v>
      </c>
      <c r="BH847" s="595" t="str">
        <f t="shared" si="1668"/>
        <v>-</v>
      </c>
      <c r="BI847" s="289" t="str">
        <f t="shared" si="1669"/>
        <v>-</v>
      </c>
      <c r="BJ847" s="596" t="str">
        <f t="shared" si="1670"/>
        <v>-</v>
      </c>
      <c r="BK847" s="595" t="str">
        <f t="shared" si="1671"/>
        <v>-</v>
      </c>
      <c r="BL847" s="289" t="str">
        <f t="shared" si="1672"/>
        <v>-</v>
      </c>
      <c r="BM847" s="596" t="str">
        <f t="shared" si="1673"/>
        <v>-</v>
      </c>
      <c r="BN847" s="563">
        <f t="shared" si="1674"/>
        <v>1</v>
      </c>
      <c r="BO847" s="87">
        <f t="shared" si="1675"/>
        <v>2012</v>
      </c>
      <c r="BP847" s="87">
        <f t="shared" si="1676"/>
        <v>1</v>
      </c>
      <c r="BQ847" s="202"/>
    </row>
    <row r="848" spans="1:69" s="35" customFormat="1" ht="10.5" customHeight="1" x14ac:dyDescent="0.2">
      <c r="A848" s="312" t="str">
        <f t="shared" si="1662"/>
        <v>2011-12RYF1</v>
      </c>
      <c r="B848" s="312" t="str">
        <f t="shared" si="1677"/>
        <v>Y58</v>
      </c>
      <c r="C848" s="208" t="s">
        <v>166</v>
      </c>
      <c r="D848" s="208" t="s">
        <v>549</v>
      </c>
      <c r="E848" s="53"/>
      <c r="F848" s="319" t="str">
        <f>VLOOKUP($G848,'Selection Sheet'!$C$15:$F$39,3,0)</f>
        <v>Y58</v>
      </c>
      <c r="G848" s="209" t="s">
        <v>99</v>
      </c>
      <c r="H848" s="208" t="s">
        <v>540</v>
      </c>
      <c r="I848" s="521">
        <v>203</v>
      </c>
      <c r="J848" s="521">
        <v>44</v>
      </c>
      <c r="K848" s="521">
        <v>28</v>
      </c>
      <c r="L848" s="521">
        <v>7</v>
      </c>
      <c r="M848" s="533"/>
      <c r="N848" s="533"/>
      <c r="O848" s="533"/>
      <c r="P848" s="533"/>
      <c r="Q848" s="521" t="s">
        <v>80</v>
      </c>
      <c r="R848" s="521" t="s">
        <v>80</v>
      </c>
      <c r="S848" s="521"/>
      <c r="T848" s="522" t="s">
        <v>80</v>
      </c>
      <c r="U848" s="523" t="s">
        <v>80</v>
      </c>
      <c r="V848" s="523" t="s">
        <v>80</v>
      </c>
      <c r="W848" s="523" t="s">
        <v>80</v>
      </c>
      <c r="X848" s="524" t="s">
        <v>80</v>
      </c>
      <c r="Y848" s="525" t="s">
        <v>80</v>
      </c>
      <c r="Z848" s="526" t="s">
        <v>80</v>
      </c>
      <c r="AA848" s="526" t="s">
        <v>80</v>
      </c>
      <c r="AB848" s="527" t="s">
        <v>80</v>
      </c>
      <c r="AC848" s="526" t="s">
        <v>80</v>
      </c>
      <c r="AD848" s="526" t="s">
        <v>80</v>
      </c>
      <c r="AE848" s="526" t="s">
        <v>80</v>
      </c>
      <c r="AF848" s="528" t="s">
        <v>80</v>
      </c>
      <c r="AG848" s="529" t="s">
        <v>80</v>
      </c>
      <c r="AH848" s="530" t="s">
        <v>80</v>
      </c>
      <c r="AI848" s="528" t="s">
        <v>80</v>
      </c>
      <c r="AJ848" s="531">
        <v>189</v>
      </c>
      <c r="AK848" s="531">
        <v>216</v>
      </c>
      <c r="AL848" s="533"/>
      <c r="AM848" s="533"/>
      <c r="AN848" s="531">
        <v>608</v>
      </c>
      <c r="AO848" s="531">
        <v>630</v>
      </c>
      <c r="AP848" s="571"/>
      <c r="AQ848" s="571"/>
      <c r="AR848" s="531">
        <v>14</v>
      </c>
      <c r="AS848" s="531">
        <v>202</v>
      </c>
      <c r="AT848" s="531">
        <v>4</v>
      </c>
      <c r="AU848" s="531">
        <v>28</v>
      </c>
      <c r="AV848" s="533">
        <v>1</v>
      </c>
      <c r="AW848" s="533">
        <v>1</v>
      </c>
      <c r="AX848" s="533">
        <v>58</v>
      </c>
      <c r="AY848" s="533">
        <v>66</v>
      </c>
      <c r="AZ848" s="533">
        <v>142</v>
      </c>
      <c r="BA848" s="533">
        <v>234</v>
      </c>
      <c r="BB848" s="359"/>
      <c r="BC848" s="605" t="str">
        <f t="shared" si="1663"/>
        <v>-</v>
      </c>
      <c r="BD848" s="606" t="str">
        <f t="shared" si="1664"/>
        <v>-</v>
      </c>
      <c r="BE848" s="607" t="str">
        <f t="shared" si="1665"/>
        <v>-</v>
      </c>
      <c r="BF848" s="302" t="str">
        <f t="shared" si="1666"/>
        <v>-</v>
      </c>
      <c r="BG848" s="608" t="str">
        <f t="shared" si="1667"/>
        <v>-</v>
      </c>
      <c r="BH848" s="609" t="str">
        <f t="shared" si="1668"/>
        <v>-</v>
      </c>
      <c r="BI848" s="311" t="str">
        <f t="shared" si="1669"/>
        <v>-</v>
      </c>
      <c r="BJ848" s="610" t="str">
        <f t="shared" si="1670"/>
        <v>-</v>
      </c>
      <c r="BK848" s="609" t="str">
        <f t="shared" si="1671"/>
        <v>-</v>
      </c>
      <c r="BL848" s="311" t="str">
        <f t="shared" si="1672"/>
        <v>-</v>
      </c>
      <c r="BM848" s="610" t="str">
        <f t="shared" si="1673"/>
        <v>-</v>
      </c>
      <c r="BN848" s="565">
        <f t="shared" si="1674"/>
        <v>1</v>
      </c>
      <c r="BO848" s="312">
        <f t="shared" si="1675"/>
        <v>2012</v>
      </c>
      <c r="BP848" s="312">
        <f t="shared" si="1676"/>
        <v>1</v>
      </c>
      <c r="BQ848" s="202"/>
    </row>
    <row r="849" spans="1:69" s="35" customFormat="1" ht="10.5" customHeight="1" x14ac:dyDescent="0.2">
      <c r="A849" s="313" t="str">
        <f t="shared" si="1662"/>
        <v>2011-12R1F2</v>
      </c>
      <c r="B849" s="313" t="str">
        <f t="shared" si="1677"/>
        <v>Y59</v>
      </c>
      <c r="C849" s="200" t="s">
        <v>166</v>
      </c>
      <c r="D849" s="200" t="s">
        <v>550</v>
      </c>
      <c r="E849" s="42"/>
      <c r="F849" s="315" t="str">
        <f>VLOOKUP($G849,'Selection Sheet'!$C$15:$F$39,3,0)</f>
        <v>Y59</v>
      </c>
      <c r="G849" s="201" t="s">
        <v>108</v>
      </c>
      <c r="H849" s="200" t="s">
        <v>529</v>
      </c>
      <c r="I849" s="483">
        <v>13</v>
      </c>
      <c r="J849" s="483">
        <v>3</v>
      </c>
      <c r="K849" s="483">
        <v>3</v>
      </c>
      <c r="L849" s="483">
        <v>1</v>
      </c>
      <c r="M849" s="494"/>
      <c r="N849" s="494"/>
      <c r="O849" s="494"/>
      <c r="P849" s="494"/>
      <c r="Q849" s="483" t="s">
        <v>80</v>
      </c>
      <c r="R849" s="483" t="s">
        <v>80</v>
      </c>
      <c r="S849" s="483"/>
      <c r="T849" s="484" t="s">
        <v>80</v>
      </c>
      <c r="U849" s="485" t="s">
        <v>80</v>
      </c>
      <c r="V849" s="485" t="s">
        <v>80</v>
      </c>
      <c r="W849" s="485" t="s">
        <v>80</v>
      </c>
      <c r="X849" s="486" t="s">
        <v>80</v>
      </c>
      <c r="Y849" s="487" t="s">
        <v>80</v>
      </c>
      <c r="Z849" s="488" t="s">
        <v>80</v>
      </c>
      <c r="AA849" s="488" t="s">
        <v>80</v>
      </c>
      <c r="AB849" s="489" t="s">
        <v>80</v>
      </c>
      <c r="AC849" s="488" t="s">
        <v>80</v>
      </c>
      <c r="AD849" s="488" t="s">
        <v>80</v>
      </c>
      <c r="AE849" s="488" t="s">
        <v>80</v>
      </c>
      <c r="AF849" s="490" t="s">
        <v>80</v>
      </c>
      <c r="AG849" s="491" t="s">
        <v>80</v>
      </c>
      <c r="AH849" s="492" t="s">
        <v>80</v>
      </c>
      <c r="AI849" s="490" t="s">
        <v>80</v>
      </c>
      <c r="AJ849" s="493">
        <v>2</v>
      </c>
      <c r="AK849" s="493">
        <v>2</v>
      </c>
      <c r="AL849" s="494"/>
      <c r="AM849" s="494"/>
      <c r="AN849" s="493">
        <v>34</v>
      </c>
      <c r="AO849" s="493">
        <v>39</v>
      </c>
      <c r="AP849" s="572"/>
      <c r="AQ849" s="572"/>
      <c r="AR849" s="493">
        <v>0</v>
      </c>
      <c r="AS849" s="493">
        <v>13</v>
      </c>
      <c r="AT849" s="493">
        <v>0</v>
      </c>
      <c r="AU849" s="493">
        <v>3</v>
      </c>
      <c r="AV849" s="494">
        <v>0</v>
      </c>
      <c r="AW849" s="494">
        <v>0</v>
      </c>
      <c r="AX849" s="494">
        <v>0</v>
      </c>
      <c r="AY849" s="494">
        <v>0</v>
      </c>
      <c r="AZ849" s="494">
        <v>12</v>
      </c>
      <c r="BA849" s="494">
        <v>18</v>
      </c>
      <c r="BB849" s="357"/>
      <c r="BC849" s="586" t="str">
        <f t="shared" si="1663"/>
        <v>-</v>
      </c>
      <c r="BD849" s="587" t="str">
        <f t="shared" si="1664"/>
        <v>-</v>
      </c>
      <c r="BE849" s="588" t="str">
        <f t="shared" si="1665"/>
        <v>-</v>
      </c>
      <c r="BF849" s="310" t="str">
        <f t="shared" si="1666"/>
        <v>-</v>
      </c>
      <c r="BG849" s="589" t="str">
        <f t="shared" si="1667"/>
        <v>-</v>
      </c>
      <c r="BH849" s="590" t="str">
        <f t="shared" si="1668"/>
        <v>-</v>
      </c>
      <c r="BI849" s="308" t="str">
        <f t="shared" si="1669"/>
        <v>-</v>
      </c>
      <c r="BJ849" s="591" t="str">
        <f t="shared" si="1670"/>
        <v>-</v>
      </c>
      <c r="BK849" s="590" t="str">
        <f t="shared" si="1671"/>
        <v>-</v>
      </c>
      <c r="BL849" s="308" t="str">
        <f t="shared" si="1672"/>
        <v>-</v>
      </c>
      <c r="BM849" s="591" t="str">
        <f t="shared" si="1673"/>
        <v>-</v>
      </c>
      <c r="BN849" s="562">
        <f t="shared" si="1674"/>
        <v>2</v>
      </c>
      <c r="BO849" s="87">
        <f t="shared" si="1675"/>
        <v>2012</v>
      </c>
      <c r="BP849" s="87">
        <f t="shared" si="1676"/>
        <v>2</v>
      </c>
      <c r="BQ849" s="202"/>
    </row>
    <row r="850" spans="1:69" s="35" customFormat="1" ht="10.5" customHeight="1" x14ac:dyDescent="0.2">
      <c r="A850" s="87" t="str">
        <f t="shared" si="1662"/>
        <v>2011-12RRU2</v>
      </c>
      <c r="B850" s="87" t="str">
        <f t="shared" si="1677"/>
        <v>Y56</v>
      </c>
      <c r="C850" s="203" t="s">
        <v>166</v>
      </c>
      <c r="D850" s="203" t="s">
        <v>550</v>
      </c>
      <c r="E850" s="42"/>
      <c r="F850" s="317" t="str">
        <f>VLOOKUP($G850,'Selection Sheet'!$C$15:$F$39,3,0)</f>
        <v>Y56</v>
      </c>
      <c r="G850" s="204" t="s">
        <v>93</v>
      </c>
      <c r="H850" s="203" t="s">
        <v>530</v>
      </c>
      <c r="I850" s="495">
        <v>366</v>
      </c>
      <c r="J850" s="495">
        <v>94</v>
      </c>
      <c r="K850" s="495">
        <v>53</v>
      </c>
      <c r="L850" s="495">
        <v>24</v>
      </c>
      <c r="M850" s="507"/>
      <c r="N850" s="507"/>
      <c r="O850" s="507"/>
      <c r="P850" s="507"/>
      <c r="Q850" s="495" t="s">
        <v>80</v>
      </c>
      <c r="R850" s="495" t="s">
        <v>80</v>
      </c>
      <c r="S850" s="495"/>
      <c r="T850" s="496" t="s">
        <v>80</v>
      </c>
      <c r="U850" s="497" t="s">
        <v>80</v>
      </c>
      <c r="V850" s="497" t="s">
        <v>80</v>
      </c>
      <c r="W850" s="497" t="s">
        <v>80</v>
      </c>
      <c r="X850" s="498" t="s">
        <v>80</v>
      </c>
      <c r="Y850" s="499" t="s">
        <v>80</v>
      </c>
      <c r="Z850" s="500" t="s">
        <v>80</v>
      </c>
      <c r="AA850" s="500" t="s">
        <v>80</v>
      </c>
      <c r="AB850" s="501" t="s">
        <v>80</v>
      </c>
      <c r="AC850" s="500" t="s">
        <v>80</v>
      </c>
      <c r="AD850" s="500" t="s">
        <v>80</v>
      </c>
      <c r="AE850" s="500" t="s">
        <v>80</v>
      </c>
      <c r="AF850" s="502" t="s">
        <v>80</v>
      </c>
      <c r="AG850" s="503" t="s">
        <v>80</v>
      </c>
      <c r="AH850" s="504" t="s">
        <v>80</v>
      </c>
      <c r="AI850" s="502" t="s">
        <v>80</v>
      </c>
      <c r="AJ850" s="505">
        <v>161</v>
      </c>
      <c r="AK850" s="505">
        <v>226</v>
      </c>
      <c r="AL850" s="507"/>
      <c r="AM850" s="507"/>
      <c r="AN850" s="505">
        <v>775</v>
      </c>
      <c r="AO850" s="505">
        <v>796</v>
      </c>
      <c r="AP850" s="569"/>
      <c r="AQ850" s="569"/>
      <c r="AR850" s="505">
        <v>30</v>
      </c>
      <c r="AS850" s="505">
        <v>355</v>
      </c>
      <c r="AT850" s="505">
        <v>16</v>
      </c>
      <c r="AU850" s="505">
        <v>50</v>
      </c>
      <c r="AV850" s="507">
        <v>0</v>
      </c>
      <c r="AW850" s="507">
        <v>1</v>
      </c>
      <c r="AX850" s="507">
        <v>88</v>
      </c>
      <c r="AY850" s="507">
        <v>93</v>
      </c>
      <c r="AZ850" s="507">
        <v>258</v>
      </c>
      <c r="BA850" s="507">
        <v>434</v>
      </c>
      <c r="BB850" s="357"/>
      <c r="BC850" s="592" t="str">
        <f t="shared" si="1663"/>
        <v>-</v>
      </c>
      <c r="BD850" s="593" t="str">
        <f t="shared" si="1664"/>
        <v>-</v>
      </c>
      <c r="BE850" s="594" t="str">
        <f t="shared" si="1665"/>
        <v>-</v>
      </c>
      <c r="BF850" s="291" t="str">
        <f t="shared" si="1666"/>
        <v>-</v>
      </c>
      <c r="BG850" s="566" t="str">
        <f t="shared" si="1667"/>
        <v>-</v>
      </c>
      <c r="BH850" s="595" t="str">
        <f t="shared" si="1668"/>
        <v>-</v>
      </c>
      <c r="BI850" s="289" t="str">
        <f t="shared" si="1669"/>
        <v>-</v>
      </c>
      <c r="BJ850" s="596" t="str">
        <f t="shared" si="1670"/>
        <v>-</v>
      </c>
      <c r="BK850" s="595" t="str">
        <f t="shared" si="1671"/>
        <v>-</v>
      </c>
      <c r="BL850" s="289" t="str">
        <f t="shared" si="1672"/>
        <v>-</v>
      </c>
      <c r="BM850" s="596" t="str">
        <f t="shared" si="1673"/>
        <v>-</v>
      </c>
      <c r="BN850" s="563">
        <f t="shared" si="1674"/>
        <v>2</v>
      </c>
      <c r="BO850" s="87">
        <f t="shared" si="1675"/>
        <v>2012</v>
      </c>
      <c r="BP850" s="87">
        <f t="shared" si="1676"/>
        <v>2</v>
      </c>
      <c r="BQ850" s="202"/>
    </row>
    <row r="851" spans="1:69" s="35" customFormat="1" ht="10.5" customHeight="1" x14ac:dyDescent="0.2">
      <c r="A851" s="87" t="str">
        <f t="shared" si="1662"/>
        <v>2011-12RX52</v>
      </c>
      <c r="B851" s="87" t="str">
        <f t="shared" si="1677"/>
        <v>Y58</v>
      </c>
      <c r="C851" s="203" t="s">
        <v>166</v>
      </c>
      <c r="D851" s="203" t="s">
        <v>550</v>
      </c>
      <c r="E851" s="42"/>
      <c r="F851" s="317" t="str">
        <f>VLOOKUP($G851,'Selection Sheet'!$C$15:$F$39,3,0)</f>
        <v>Y58</v>
      </c>
      <c r="G851" s="204" t="s">
        <v>106</v>
      </c>
      <c r="H851" s="203" t="s">
        <v>531</v>
      </c>
      <c r="I851" s="495">
        <v>85</v>
      </c>
      <c r="J851" s="495">
        <v>19</v>
      </c>
      <c r="K851" s="495">
        <v>14</v>
      </c>
      <c r="L851" s="495">
        <v>6</v>
      </c>
      <c r="M851" s="507"/>
      <c r="N851" s="507"/>
      <c r="O851" s="507"/>
      <c r="P851" s="507"/>
      <c r="Q851" s="495" t="s">
        <v>80</v>
      </c>
      <c r="R851" s="495" t="s">
        <v>80</v>
      </c>
      <c r="S851" s="495"/>
      <c r="T851" s="496" t="s">
        <v>80</v>
      </c>
      <c r="U851" s="497" t="s">
        <v>80</v>
      </c>
      <c r="V851" s="497" t="s">
        <v>80</v>
      </c>
      <c r="W851" s="497" t="s">
        <v>80</v>
      </c>
      <c r="X851" s="498" t="s">
        <v>80</v>
      </c>
      <c r="Y851" s="499" t="s">
        <v>80</v>
      </c>
      <c r="Z851" s="500" t="s">
        <v>80</v>
      </c>
      <c r="AA851" s="500" t="s">
        <v>80</v>
      </c>
      <c r="AB851" s="501" t="s">
        <v>80</v>
      </c>
      <c r="AC851" s="500" t="s">
        <v>80</v>
      </c>
      <c r="AD851" s="500" t="s">
        <v>80</v>
      </c>
      <c r="AE851" s="500" t="s">
        <v>80</v>
      </c>
      <c r="AF851" s="502" t="s">
        <v>80</v>
      </c>
      <c r="AG851" s="503" t="s">
        <v>80</v>
      </c>
      <c r="AH851" s="504" t="s">
        <v>80</v>
      </c>
      <c r="AI851" s="502" t="s">
        <v>80</v>
      </c>
      <c r="AJ851" s="505">
        <v>43</v>
      </c>
      <c r="AK851" s="505">
        <v>43</v>
      </c>
      <c r="AL851" s="507"/>
      <c r="AM851" s="507"/>
      <c r="AN851" s="505">
        <v>116</v>
      </c>
      <c r="AO851" s="505">
        <v>116</v>
      </c>
      <c r="AP851" s="569"/>
      <c r="AQ851" s="569"/>
      <c r="AR851" s="505">
        <v>10</v>
      </c>
      <c r="AS851" s="505">
        <v>85</v>
      </c>
      <c r="AT851" s="505">
        <v>1</v>
      </c>
      <c r="AU851" s="505">
        <v>14</v>
      </c>
      <c r="AV851" s="507">
        <v>0</v>
      </c>
      <c r="AW851" s="507">
        <v>0</v>
      </c>
      <c r="AX851" s="507">
        <v>51</v>
      </c>
      <c r="AY851" s="507">
        <v>55</v>
      </c>
      <c r="AZ851" s="507">
        <v>36</v>
      </c>
      <c r="BA851" s="507">
        <v>62</v>
      </c>
      <c r="BB851" s="357"/>
      <c r="BC851" s="592" t="str">
        <f t="shared" si="1663"/>
        <v>-</v>
      </c>
      <c r="BD851" s="593" t="str">
        <f t="shared" si="1664"/>
        <v>-</v>
      </c>
      <c r="BE851" s="594" t="str">
        <f t="shared" si="1665"/>
        <v>-</v>
      </c>
      <c r="BF851" s="291" t="str">
        <f t="shared" si="1666"/>
        <v>-</v>
      </c>
      <c r="BG851" s="566" t="str">
        <f t="shared" si="1667"/>
        <v>-</v>
      </c>
      <c r="BH851" s="595" t="str">
        <f t="shared" si="1668"/>
        <v>-</v>
      </c>
      <c r="BI851" s="289" t="str">
        <f t="shared" si="1669"/>
        <v>-</v>
      </c>
      <c r="BJ851" s="596" t="str">
        <f t="shared" si="1670"/>
        <v>-</v>
      </c>
      <c r="BK851" s="595" t="str">
        <f t="shared" si="1671"/>
        <v>-</v>
      </c>
      <c r="BL851" s="289" t="str">
        <f t="shared" si="1672"/>
        <v>-</v>
      </c>
      <c r="BM851" s="596" t="str">
        <f t="shared" si="1673"/>
        <v>-</v>
      </c>
      <c r="BN851" s="563">
        <f t="shared" si="1674"/>
        <v>2</v>
      </c>
      <c r="BO851" s="87">
        <f t="shared" si="1675"/>
        <v>2012</v>
      </c>
      <c r="BP851" s="87">
        <f t="shared" si="1676"/>
        <v>2</v>
      </c>
      <c r="BQ851" s="202"/>
    </row>
    <row r="852" spans="1:69" s="35" customFormat="1" ht="10.5" customHeight="1" x14ac:dyDescent="0.2">
      <c r="A852" s="314" t="str">
        <f t="shared" si="1662"/>
        <v>2011-12RX62</v>
      </c>
      <c r="B852" s="314" t="str">
        <f t="shared" si="1677"/>
        <v>Y63</v>
      </c>
      <c r="C852" s="205" t="s">
        <v>166</v>
      </c>
      <c r="D852" s="205" t="s">
        <v>550</v>
      </c>
      <c r="E852" s="206"/>
      <c r="F852" s="318" t="str">
        <f>VLOOKUP($G852,'Selection Sheet'!$C$15:$F$39,3,0)</f>
        <v>Y63</v>
      </c>
      <c r="G852" s="207" t="s">
        <v>111</v>
      </c>
      <c r="H852" s="205" t="s">
        <v>532</v>
      </c>
      <c r="I852" s="508">
        <v>129</v>
      </c>
      <c r="J852" s="508">
        <v>34</v>
      </c>
      <c r="K852" s="508">
        <v>36</v>
      </c>
      <c r="L852" s="508">
        <v>17</v>
      </c>
      <c r="M852" s="520"/>
      <c r="N852" s="520"/>
      <c r="O852" s="520"/>
      <c r="P852" s="520"/>
      <c r="Q852" s="508" t="s">
        <v>80</v>
      </c>
      <c r="R852" s="508" t="s">
        <v>80</v>
      </c>
      <c r="S852" s="508"/>
      <c r="T852" s="509" t="s">
        <v>80</v>
      </c>
      <c r="U852" s="510" t="s">
        <v>80</v>
      </c>
      <c r="V852" s="510" t="s">
        <v>80</v>
      </c>
      <c r="W852" s="510" t="s">
        <v>80</v>
      </c>
      <c r="X852" s="511" t="s">
        <v>80</v>
      </c>
      <c r="Y852" s="512" t="s">
        <v>80</v>
      </c>
      <c r="Z852" s="513" t="s">
        <v>80</v>
      </c>
      <c r="AA852" s="513" t="s">
        <v>80</v>
      </c>
      <c r="AB852" s="514" t="s">
        <v>80</v>
      </c>
      <c r="AC852" s="513" t="s">
        <v>80</v>
      </c>
      <c r="AD852" s="513" t="s">
        <v>80</v>
      </c>
      <c r="AE852" s="513" t="s">
        <v>80</v>
      </c>
      <c r="AF852" s="515" t="s">
        <v>80</v>
      </c>
      <c r="AG852" s="516" t="s">
        <v>80</v>
      </c>
      <c r="AH852" s="517" t="s">
        <v>80</v>
      </c>
      <c r="AI852" s="515" t="s">
        <v>80</v>
      </c>
      <c r="AJ852" s="518">
        <v>67</v>
      </c>
      <c r="AK852" s="518">
        <v>88</v>
      </c>
      <c r="AL852" s="520"/>
      <c r="AM852" s="520"/>
      <c r="AN852" s="518">
        <v>290</v>
      </c>
      <c r="AO852" s="518">
        <v>301</v>
      </c>
      <c r="AP852" s="570"/>
      <c r="AQ852" s="570"/>
      <c r="AR852" s="518">
        <v>11</v>
      </c>
      <c r="AS852" s="518">
        <v>125</v>
      </c>
      <c r="AT852" s="518">
        <v>5</v>
      </c>
      <c r="AU852" s="518">
        <v>33</v>
      </c>
      <c r="AV852" s="520">
        <v>0</v>
      </c>
      <c r="AW852" s="520">
        <v>0</v>
      </c>
      <c r="AX852" s="520">
        <v>68</v>
      </c>
      <c r="AY852" s="520">
        <v>69</v>
      </c>
      <c r="AZ852" s="520">
        <v>110</v>
      </c>
      <c r="BA852" s="520">
        <v>132</v>
      </c>
      <c r="BB852" s="358"/>
      <c r="BC852" s="597" t="str">
        <f t="shared" si="1663"/>
        <v>-</v>
      </c>
      <c r="BD852" s="598" t="str">
        <f t="shared" si="1664"/>
        <v>-</v>
      </c>
      <c r="BE852" s="599" t="str">
        <f t="shared" si="1665"/>
        <v>-</v>
      </c>
      <c r="BF852" s="600" t="str">
        <f t="shared" si="1666"/>
        <v>-</v>
      </c>
      <c r="BG852" s="601" t="str">
        <f t="shared" si="1667"/>
        <v>-</v>
      </c>
      <c r="BH852" s="602" t="str">
        <f t="shared" si="1668"/>
        <v>-</v>
      </c>
      <c r="BI852" s="603" t="str">
        <f t="shared" si="1669"/>
        <v>-</v>
      </c>
      <c r="BJ852" s="604" t="str">
        <f t="shared" si="1670"/>
        <v>-</v>
      </c>
      <c r="BK852" s="602" t="str">
        <f t="shared" si="1671"/>
        <v>-</v>
      </c>
      <c r="BL852" s="603" t="str">
        <f t="shared" si="1672"/>
        <v>-</v>
      </c>
      <c r="BM852" s="604" t="str">
        <f t="shared" si="1673"/>
        <v>-</v>
      </c>
      <c r="BN852" s="564">
        <f t="shared" si="1674"/>
        <v>2</v>
      </c>
      <c r="BO852" s="314">
        <f t="shared" si="1675"/>
        <v>2012</v>
      </c>
      <c r="BP852" s="314">
        <f t="shared" si="1676"/>
        <v>2</v>
      </c>
      <c r="BQ852" s="202"/>
    </row>
    <row r="853" spans="1:69" s="35" customFormat="1" ht="10.5" customHeight="1" x14ac:dyDescent="0.2">
      <c r="A853" s="87" t="str">
        <f t="shared" si="1662"/>
        <v>2011-12RX72</v>
      </c>
      <c r="B853" s="87" t="str">
        <f t="shared" si="1677"/>
        <v>Y62</v>
      </c>
      <c r="C853" s="203" t="s">
        <v>166</v>
      </c>
      <c r="D853" s="203" t="s">
        <v>550</v>
      </c>
      <c r="E853" s="42"/>
      <c r="F853" s="317" t="str">
        <f>VLOOKUP($G853,'Selection Sheet'!$C$15:$F$39,3,0)</f>
        <v>Y62</v>
      </c>
      <c r="G853" s="204" t="s">
        <v>84</v>
      </c>
      <c r="H853" s="203" t="s">
        <v>533</v>
      </c>
      <c r="I853" s="495">
        <v>249</v>
      </c>
      <c r="J853" s="495">
        <v>66</v>
      </c>
      <c r="K853" s="495">
        <v>24</v>
      </c>
      <c r="L853" s="495">
        <v>8</v>
      </c>
      <c r="M853" s="507"/>
      <c r="N853" s="507"/>
      <c r="O853" s="507"/>
      <c r="P853" s="507"/>
      <c r="Q853" s="495" t="s">
        <v>80</v>
      </c>
      <c r="R853" s="495" t="s">
        <v>80</v>
      </c>
      <c r="S853" s="495"/>
      <c r="T853" s="496" t="s">
        <v>80</v>
      </c>
      <c r="U853" s="497" t="s">
        <v>80</v>
      </c>
      <c r="V853" s="497" t="s">
        <v>80</v>
      </c>
      <c r="W853" s="497" t="s">
        <v>80</v>
      </c>
      <c r="X853" s="498" t="s">
        <v>80</v>
      </c>
      <c r="Y853" s="499" t="s">
        <v>80</v>
      </c>
      <c r="Z853" s="500" t="s">
        <v>80</v>
      </c>
      <c r="AA853" s="500" t="s">
        <v>80</v>
      </c>
      <c r="AB853" s="501" t="s">
        <v>80</v>
      </c>
      <c r="AC853" s="500" t="s">
        <v>80</v>
      </c>
      <c r="AD853" s="500" t="s">
        <v>80</v>
      </c>
      <c r="AE853" s="500" t="s">
        <v>80</v>
      </c>
      <c r="AF853" s="502" t="s">
        <v>80</v>
      </c>
      <c r="AG853" s="503" t="s">
        <v>80</v>
      </c>
      <c r="AH853" s="504" t="s">
        <v>80</v>
      </c>
      <c r="AI853" s="502" t="s">
        <v>80</v>
      </c>
      <c r="AJ853" s="505">
        <v>108</v>
      </c>
      <c r="AK853" s="505">
        <v>131</v>
      </c>
      <c r="AL853" s="507"/>
      <c r="AM853" s="507"/>
      <c r="AN853" s="505">
        <v>520</v>
      </c>
      <c r="AO853" s="505">
        <v>529</v>
      </c>
      <c r="AP853" s="569"/>
      <c r="AQ853" s="569"/>
      <c r="AR853" s="505">
        <v>13</v>
      </c>
      <c r="AS853" s="505">
        <v>198</v>
      </c>
      <c r="AT853" s="505">
        <v>3</v>
      </c>
      <c r="AU853" s="505">
        <v>17</v>
      </c>
      <c r="AV853" s="507">
        <v>6</v>
      </c>
      <c r="AW853" s="507">
        <v>6</v>
      </c>
      <c r="AX853" s="507">
        <v>85</v>
      </c>
      <c r="AY853" s="507">
        <v>92</v>
      </c>
      <c r="AZ853" s="507">
        <v>192</v>
      </c>
      <c r="BA853" s="507">
        <v>248</v>
      </c>
      <c r="BB853" s="357"/>
      <c r="BC853" s="592" t="str">
        <f t="shared" si="1663"/>
        <v>-</v>
      </c>
      <c r="BD853" s="593" t="str">
        <f t="shared" si="1664"/>
        <v>-</v>
      </c>
      <c r="BE853" s="594" t="str">
        <f t="shared" si="1665"/>
        <v>-</v>
      </c>
      <c r="BF853" s="291" t="str">
        <f t="shared" si="1666"/>
        <v>-</v>
      </c>
      <c r="BG853" s="566" t="str">
        <f t="shared" si="1667"/>
        <v>-</v>
      </c>
      <c r="BH853" s="595" t="str">
        <f t="shared" si="1668"/>
        <v>-</v>
      </c>
      <c r="BI853" s="289" t="str">
        <f t="shared" si="1669"/>
        <v>-</v>
      </c>
      <c r="BJ853" s="596" t="str">
        <f t="shared" si="1670"/>
        <v>-</v>
      </c>
      <c r="BK853" s="595" t="str">
        <f t="shared" si="1671"/>
        <v>-</v>
      </c>
      <c r="BL853" s="289" t="str">
        <f t="shared" si="1672"/>
        <v>-</v>
      </c>
      <c r="BM853" s="596" t="str">
        <f t="shared" si="1673"/>
        <v>-</v>
      </c>
      <c r="BN853" s="563">
        <f t="shared" si="1674"/>
        <v>2</v>
      </c>
      <c r="BO853" s="87">
        <f t="shared" si="1675"/>
        <v>2012</v>
      </c>
      <c r="BP853" s="87">
        <f t="shared" si="1676"/>
        <v>2</v>
      </c>
      <c r="BQ853" s="202"/>
    </row>
    <row r="854" spans="1:69" s="35" customFormat="1" ht="10.5" customHeight="1" x14ac:dyDescent="0.2">
      <c r="A854" s="87" t="str">
        <f t="shared" si="1662"/>
        <v>2011-12RX82</v>
      </c>
      <c r="B854" s="87" t="str">
        <f t="shared" si="1677"/>
        <v>Y63</v>
      </c>
      <c r="C854" s="203" t="s">
        <v>166</v>
      </c>
      <c r="D854" s="203" t="s">
        <v>550</v>
      </c>
      <c r="E854" s="42"/>
      <c r="F854" s="317" t="str">
        <f>VLOOKUP($G854,'Selection Sheet'!$C$15:$F$39,3,0)</f>
        <v>Y63</v>
      </c>
      <c r="G854" s="204" t="s">
        <v>120</v>
      </c>
      <c r="H854" s="203" t="s">
        <v>534</v>
      </c>
      <c r="I854" s="495">
        <v>253</v>
      </c>
      <c r="J854" s="495">
        <v>36</v>
      </c>
      <c r="K854" s="495">
        <v>35</v>
      </c>
      <c r="L854" s="495">
        <v>13</v>
      </c>
      <c r="M854" s="507"/>
      <c r="N854" s="507"/>
      <c r="O854" s="507"/>
      <c r="P854" s="507"/>
      <c r="Q854" s="495" t="s">
        <v>80</v>
      </c>
      <c r="R854" s="495" t="s">
        <v>80</v>
      </c>
      <c r="S854" s="495"/>
      <c r="T854" s="496" t="s">
        <v>80</v>
      </c>
      <c r="U854" s="497" t="s">
        <v>80</v>
      </c>
      <c r="V854" s="497" t="s">
        <v>80</v>
      </c>
      <c r="W854" s="497" t="s">
        <v>80</v>
      </c>
      <c r="X854" s="498" t="s">
        <v>80</v>
      </c>
      <c r="Y854" s="499" t="s">
        <v>80</v>
      </c>
      <c r="Z854" s="500" t="s">
        <v>80</v>
      </c>
      <c r="AA854" s="500" t="s">
        <v>80</v>
      </c>
      <c r="AB854" s="501" t="s">
        <v>80</v>
      </c>
      <c r="AC854" s="500" t="s">
        <v>80</v>
      </c>
      <c r="AD854" s="500" t="s">
        <v>80</v>
      </c>
      <c r="AE854" s="500" t="s">
        <v>80</v>
      </c>
      <c r="AF854" s="502" t="s">
        <v>80</v>
      </c>
      <c r="AG854" s="503" t="s">
        <v>80</v>
      </c>
      <c r="AH854" s="504" t="s">
        <v>80</v>
      </c>
      <c r="AI854" s="502" t="s">
        <v>80</v>
      </c>
      <c r="AJ854" s="505">
        <v>103</v>
      </c>
      <c r="AK854" s="505">
        <v>135</v>
      </c>
      <c r="AL854" s="507"/>
      <c r="AM854" s="507"/>
      <c r="AN854" s="505">
        <v>705</v>
      </c>
      <c r="AO854" s="505">
        <v>739</v>
      </c>
      <c r="AP854" s="569"/>
      <c r="AQ854" s="569"/>
      <c r="AR854" s="505">
        <v>10</v>
      </c>
      <c r="AS854" s="505">
        <v>246</v>
      </c>
      <c r="AT854" s="505">
        <v>7</v>
      </c>
      <c r="AU854" s="505">
        <v>32</v>
      </c>
      <c r="AV854" s="507">
        <v>0</v>
      </c>
      <c r="AW854" s="507">
        <v>2</v>
      </c>
      <c r="AX854" s="507">
        <v>88</v>
      </c>
      <c r="AY854" s="507">
        <v>118</v>
      </c>
      <c r="AZ854" s="507">
        <v>217</v>
      </c>
      <c r="BA854" s="507">
        <v>338</v>
      </c>
      <c r="BB854" s="357"/>
      <c r="BC854" s="592" t="str">
        <f t="shared" si="1663"/>
        <v>-</v>
      </c>
      <c r="BD854" s="593" t="str">
        <f t="shared" si="1664"/>
        <v>-</v>
      </c>
      <c r="BE854" s="594" t="str">
        <f t="shared" si="1665"/>
        <v>-</v>
      </c>
      <c r="BF854" s="291" t="str">
        <f t="shared" si="1666"/>
        <v>-</v>
      </c>
      <c r="BG854" s="566" t="str">
        <f t="shared" si="1667"/>
        <v>-</v>
      </c>
      <c r="BH854" s="595" t="str">
        <f t="shared" si="1668"/>
        <v>-</v>
      </c>
      <c r="BI854" s="289" t="str">
        <f t="shared" si="1669"/>
        <v>-</v>
      </c>
      <c r="BJ854" s="596" t="str">
        <f t="shared" si="1670"/>
        <v>-</v>
      </c>
      <c r="BK854" s="595" t="str">
        <f t="shared" si="1671"/>
        <v>-</v>
      </c>
      <c r="BL854" s="289" t="str">
        <f t="shared" si="1672"/>
        <v>-</v>
      </c>
      <c r="BM854" s="596" t="str">
        <f t="shared" si="1673"/>
        <v>-</v>
      </c>
      <c r="BN854" s="563">
        <f t="shared" si="1674"/>
        <v>2</v>
      </c>
      <c r="BO854" s="87">
        <f t="shared" si="1675"/>
        <v>2012</v>
      </c>
      <c r="BP854" s="87">
        <f t="shared" si="1676"/>
        <v>2</v>
      </c>
      <c r="BQ854" s="202"/>
    </row>
    <row r="855" spans="1:69" s="35" customFormat="1" ht="10.5" customHeight="1" x14ac:dyDescent="0.2">
      <c r="A855" s="87" t="str">
        <f t="shared" si="1662"/>
        <v>2011-12RX92</v>
      </c>
      <c r="B855" s="87" t="str">
        <f t="shared" si="1677"/>
        <v>Y60</v>
      </c>
      <c r="C855" s="203" t="s">
        <v>166</v>
      </c>
      <c r="D855" s="203" t="s">
        <v>550</v>
      </c>
      <c r="E855" s="42"/>
      <c r="F855" s="317" t="str">
        <f>VLOOKUP($G855,'Selection Sheet'!$C$15:$F$39,3,0)</f>
        <v>Y60</v>
      </c>
      <c r="G855" s="204" t="s">
        <v>103</v>
      </c>
      <c r="H855" s="203" t="s">
        <v>535</v>
      </c>
      <c r="I855" s="495">
        <v>314</v>
      </c>
      <c r="J855" s="495">
        <v>63</v>
      </c>
      <c r="K855" s="495">
        <v>40</v>
      </c>
      <c r="L855" s="495">
        <v>11</v>
      </c>
      <c r="M855" s="507"/>
      <c r="N855" s="507"/>
      <c r="O855" s="507"/>
      <c r="P855" s="507"/>
      <c r="Q855" s="495" t="s">
        <v>80</v>
      </c>
      <c r="R855" s="495" t="s">
        <v>80</v>
      </c>
      <c r="S855" s="495"/>
      <c r="T855" s="496" t="s">
        <v>80</v>
      </c>
      <c r="U855" s="497" t="s">
        <v>80</v>
      </c>
      <c r="V855" s="497" t="s">
        <v>80</v>
      </c>
      <c r="W855" s="497" t="s">
        <v>80</v>
      </c>
      <c r="X855" s="498" t="s">
        <v>80</v>
      </c>
      <c r="Y855" s="499" t="s">
        <v>80</v>
      </c>
      <c r="Z855" s="500" t="s">
        <v>80</v>
      </c>
      <c r="AA855" s="500" t="s">
        <v>80</v>
      </c>
      <c r="AB855" s="501" t="s">
        <v>80</v>
      </c>
      <c r="AC855" s="500" t="s">
        <v>80</v>
      </c>
      <c r="AD855" s="500" t="s">
        <v>80</v>
      </c>
      <c r="AE855" s="500" t="s">
        <v>80</v>
      </c>
      <c r="AF855" s="502" t="s">
        <v>80</v>
      </c>
      <c r="AG855" s="503" t="s">
        <v>80</v>
      </c>
      <c r="AH855" s="504" t="s">
        <v>80</v>
      </c>
      <c r="AI855" s="502" t="s">
        <v>80</v>
      </c>
      <c r="AJ855" s="505">
        <v>140</v>
      </c>
      <c r="AK855" s="505">
        <v>185</v>
      </c>
      <c r="AL855" s="507"/>
      <c r="AM855" s="507"/>
      <c r="AN855" s="505">
        <v>748</v>
      </c>
      <c r="AO855" s="505">
        <v>774</v>
      </c>
      <c r="AP855" s="569"/>
      <c r="AQ855" s="569"/>
      <c r="AR855" s="505">
        <v>29</v>
      </c>
      <c r="AS855" s="505">
        <v>314</v>
      </c>
      <c r="AT855" s="505">
        <v>8</v>
      </c>
      <c r="AU855" s="505">
        <v>40</v>
      </c>
      <c r="AV855" s="507">
        <v>6</v>
      </c>
      <c r="AW855" s="507">
        <v>13</v>
      </c>
      <c r="AX855" s="507">
        <v>84</v>
      </c>
      <c r="AY855" s="507">
        <v>92</v>
      </c>
      <c r="AZ855" s="507">
        <v>65</v>
      </c>
      <c r="BA855" s="507">
        <v>144</v>
      </c>
      <c r="BB855" s="357"/>
      <c r="BC855" s="592" t="str">
        <f t="shared" si="1663"/>
        <v>-</v>
      </c>
      <c r="BD855" s="593" t="str">
        <f t="shared" si="1664"/>
        <v>-</v>
      </c>
      <c r="BE855" s="594" t="str">
        <f t="shared" si="1665"/>
        <v>-</v>
      </c>
      <c r="BF855" s="291" t="str">
        <f t="shared" si="1666"/>
        <v>-</v>
      </c>
      <c r="BG855" s="566" t="str">
        <f t="shared" si="1667"/>
        <v>-</v>
      </c>
      <c r="BH855" s="595" t="str">
        <f t="shared" si="1668"/>
        <v>-</v>
      </c>
      <c r="BI855" s="289" t="str">
        <f t="shared" si="1669"/>
        <v>-</v>
      </c>
      <c r="BJ855" s="596" t="str">
        <f t="shared" si="1670"/>
        <v>-</v>
      </c>
      <c r="BK855" s="595" t="str">
        <f t="shared" si="1671"/>
        <v>-</v>
      </c>
      <c r="BL855" s="289" t="str">
        <f t="shared" si="1672"/>
        <v>-</v>
      </c>
      <c r="BM855" s="596" t="str">
        <f t="shared" si="1673"/>
        <v>-</v>
      </c>
      <c r="BN855" s="563">
        <f t="shared" si="1674"/>
        <v>2</v>
      </c>
      <c r="BO855" s="87">
        <f t="shared" si="1675"/>
        <v>2012</v>
      </c>
      <c r="BP855" s="87">
        <f t="shared" si="1676"/>
        <v>2</v>
      </c>
      <c r="BQ855" s="202"/>
    </row>
    <row r="856" spans="1:69" s="35" customFormat="1" ht="10.5" customHeight="1" x14ac:dyDescent="0.2">
      <c r="A856" s="314" t="str">
        <f t="shared" si="1662"/>
        <v>2011-12RYA2</v>
      </c>
      <c r="B856" s="314" t="str">
        <f t="shared" si="1677"/>
        <v>Y60</v>
      </c>
      <c r="C856" s="205" t="s">
        <v>166</v>
      </c>
      <c r="D856" s="205" t="s">
        <v>550</v>
      </c>
      <c r="E856" s="206"/>
      <c r="F856" s="318" t="str">
        <f>VLOOKUP($G856,'Selection Sheet'!$C$15:$F$39,3,0)</f>
        <v>Y60</v>
      </c>
      <c r="G856" s="207" t="s">
        <v>118</v>
      </c>
      <c r="H856" s="205" t="s">
        <v>536</v>
      </c>
      <c r="I856" s="508">
        <v>173</v>
      </c>
      <c r="J856" s="508">
        <v>39</v>
      </c>
      <c r="K856" s="508">
        <v>22</v>
      </c>
      <c r="L856" s="508">
        <v>11</v>
      </c>
      <c r="M856" s="520"/>
      <c r="N856" s="520"/>
      <c r="O856" s="520"/>
      <c r="P856" s="520"/>
      <c r="Q856" s="508" t="s">
        <v>80</v>
      </c>
      <c r="R856" s="508" t="s">
        <v>80</v>
      </c>
      <c r="S856" s="508"/>
      <c r="T856" s="509" t="s">
        <v>80</v>
      </c>
      <c r="U856" s="510" t="s">
        <v>80</v>
      </c>
      <c r="V856" s="510" t="s">
        <v>80</v>
      </c>
      <c r="W856" s="510" t="s">
        <v>80</v>
      </c>
      <c r="X856" s="511" t="s">
        <v>80</v>
      </c>
      <c r="Y856" s="512" t="s">
        <v>80</v>
      </c>
      <c r="Z856" s="513" t="s">
        <v>80</v>
      </c>
      <c r="AA856" s="513" t="s">
        <v>80</v>
      </c>
      <c r="AB856" s="514" t="s">
        <v>80</v>
      </c>
      <c r="AC856" s="513" t="s">
        <v>80</v>
      </c>
      <c r="AD856" s="513" t="s">
        <v>80</v>
      </c>
      <c r="AE856" s="513" t="s">
        <v>80</v>
      </c>
      <c r="AF856" s="515" t="s">
        <v>80</v>
      </c>
      <c r="AG856" s="516" t="s">
        <v>80</v>
      </c>
      <c r="AH856" s="517" t="s">
        <v>80</v>
      </c>
      <c r="AI856" s="515" t="s">
        <v>80</v>
      </c>
      <c r="AJ856" s="518">
        <v>67</v>
      </c>
      <c r="AK856" s="518">
        <v>89</v>
      </c>
      <c r="AL856" s="520"/>
      <c r="AM856" s="520"/>
      <c r="AN856" s="518">
        <v>710</v>
      </c>
      <c r="AO856" s="518">
        <v>744</v>
      </c>
      <c r="AP856" s="570"/>
      <c r="AQ856" s="570"/>
      <c r="AR856" s="518">
        <v>11</v>
      </c>
      <c r="AS856" s="518">
        <v>173</v>
      </c>
      <c r="AT856" s="518">
        <v>4</v>
      </c>
      <c r="AU856" s="518">
        <v>22</v>
      </c>
      <c r="AV856" s="520">
        <v>1</v>
      </c>
      <c r="AW856" s="520">
        <v>1</v>
      </c>
      <c r="AX856" s="520">
        <v>99</v>
      </c>
      <c r="AY856" s="520">
        <v>112</v>
      </c>
      <c r="AZ856" s="520">
        <v>130</v>
      </c>
      <c r="BA856" s="520">
        <v>203</v>
      </c>
      <c r="BB856" s="358"/>
      <c r="BC856" s="597" t="str">
        <f t="shared" si="1663"/>
        <v>-</v>
      </c>
      <c r="BD856" s="598" t="str">
        <f t="shared" si="1664"/>
        <v>-</v>
      </c>
      <c r="BE856" s="599" t="str">
        <f t="shared" si="1665"/>
        <v>-</v>
      </c>
      <c r="BF856" s="600" t="str">
        <f t="shared" si="1666"/>
        <v>-</v>
      </c>
      <c r="BG856" s="601" t="str">
        <f t="shared" si="1667"/>
        <v>-</v>
      </c>
      <c r="BH856" s="602" t="str">
        <f t="shared" si="1668"/>
        <v>-</v>
      </c>
      <c r="BI856" s="603" t="str">
        <f t="shared" si="1669"/>
        <v>-</v>
      </c>
      <c r="BJ856" s="604" t="str">
        <f t="shared" si="1670"/>
        <v>-</v>
      </c>
      <c r="BK856" s="602" t="str">
        <f t="shared" si="1671"/>
        <v>-</v>
      </c>
      <c r="BL856" s="603" t="str">
        <f t="shared" si="1672"/>
        <v>-</v>
      </c>
      <c r="BM856" s="604" t="str">
        <f t="shared" si="1673"/>
        <v>-</v>
      </c>
      <c r="BN856" s="564">
        <f t="shared" si="1674"/>
        <v>2</v>
      </c>
      <c r="BO856" s="314">
        <f t="shared" si="1675"/>
        <v>2012</v>
      </c>
      <c r="BP856" s="314">
        <f t="shared" si="1676"/>
        <v>2</v>
      </c>
      <c r="BQ856" s="202"/>
    </row>
    <row r="857" spans="1:69" s="35" customFormat="1" ht="10.5" customHeight="1" x14ac:dyDescent="0.2">
      <c r="A857" s="87" t="str">
        <f t="shared" ref="A857:A920" si="1678">CONCATENATE(C857,G857,BN857)</f>
        <v>2011-12RYC2</v>
      </c>
      <c r="B857" s="87" t="str">
        <f t="shared" si="1677"/>
        <v>Y61</v>
      </c>
      <c r="C857" s="203" t="s">
        <v>166</v>
      </c>
      <c r="D857" s="203" t="s">
        <v>550</v>
      </c>
      <c r="E857" s="42"/>
      <c r="F857" s="317" t="str">
        <f>VLOOKUP($G857,'Selection Sheet'!$C$15:$F$39,3,0)</f>
        <v>Y61</v>
      </c>
      <c r="G857" s="204" t="s">
        <v>87</v>
      </c>
      <c r="H857" s="203" t="s">
        <v>537</v>
      </c>
      <c r="I857" s="495">
        <v>318</v>
      </c>
      <c r="J857" s="495">
        <v>62</v>
      </c>
      <c r="K857" s="495">
        <v>37</v>
      </c>
      <c r="L857" s="495">
        <v>23</v>
      </c>
      <c r="M857" s="507"/>
      <c r="N857" s="507"/>
      <c r="O857" s="507"/>
      <c r="P857" s="507"/>
      <c r="Q857" s="495" t="s">
        <v>80</v>
      </c>
      <c r="R857" s="495" t="s">
        <v>80</v>
      </c>
      <c r="S857" s="495"/>
      <c r="T857" s="496" t="s">
        <v>80</v>
      </c>
      <c r="U857" s="497" t="s">
        <v>80</v>
      </c>
      <c r="V857" s="497" t="s">
        <v>80</v>
      </c>
      <c r="W857" s="497" t="s">
        <v>80</v>
      </c>
      <c r="X857" s="498" t="s">
        <v>80</v>
      </c>
      <c r="Y857" s="499" t="s">
        <v>80</v>
      </c>
      <c r="Z857" s="500" t="s">
        <v>80</v>
      </c>
      <c r="AA857" s="500" t="s">
        <v>80</v>
      </c>
      <c r="AB857" s="501" t="s">
        <v>80</v>
      </c>
      <c r="AC857" s="500" t="s">
        <v>80</v>
      </c>
      <c r="AD857" s="500" t="s">
        <v>80</v>
      </c>
      <c r="AE857" s="500" t="s">
        <v>80</v>
      </c>
      <c r="AF857" s="502" t="s">
        <v>80</v>
      </c>
      <c r="AG857" s="503" t="s">
        <v>80</v>
      </c>
      <c r="AH857" s="504" t="s">
        <v>80</v>
      </c>
      <c r="AI857" s="502" t="s">
        <v>80</v>
      </c>
      <c r="AJ857" s="505">
        <v>101</v>
      </c>
      <c r="AK857" s="505">
        <v>119</v>
      </c>
      <c r="AL857" s="507"/>
      <c r="AM857" s="507"/>
      <c r="AN857" s="505">
        <v>592</v>
      </c>
      <c r="AO857" s="505">
        <v>638</v>
      </c>
      <c r="AP857" s="569"/>
      <c r="AQ857" s="569"/>
      <c r="AR857" s="505">
        <v>15</v>
      </c>
      <c r="AS857" s="505">
        <v>304</v>
      </c>
      <c r="AT857" s="505">
        <v>7</v>
      </c>
      <c r="AU857" s="505">
        <v>31</v>
      </c>
      <c r="AV857" s="507">
        <v>2</v>
      </c>
      <c r="AW857" s="507">
        <v>2</v>
      </c>
      <c r="AX857" s="507">
        <v>77</v>
      </c>
      <c r="AY857" s="507">
        <v>89</v>
      </c>
      <c r="AZ857" s="507">
        <v>98</v>
      </c>
      <c r="BA857" s="507">
        <v>217</v>
      </c>
      <c r="BB857" s="357"/>
      <c r="BC857" s="592" t="str">
        <f t="shared" ref="BC857:BC920" si="1679">IFERROR(AG857*$AI857,"-")</f>
        <v>-</v>
      </c>
      <c r="BD857" s="593" t="str">
        <f t="shared" ref="BD857:BD920" si="1680">IFERROR(AH857*$AI857,"-")</f>
        <v>-</v>
      </c>
      <c r="BE857" s="594" t="str">
        <f t="shared" ref="BE857:BE920" si="1681">IFERROR(U857*$T857, "-")</f>
        <v>-</v>
      </c>
      <c r="BF857" s="291" t="str">
        <f t="shared" ref="BF857:BF920" si="1682">IFERROR(V857*$T857,"-")</f>
        <v>-</v>
      </c>
      <c r="BG857" s="566" t="str">
        <f t="shared" ref="BG857:BG920" si="1683">IFERROR(W857*$T857,"-")</f>
        <v>-</v>
      </c>
      <c r="BH857" s="595" t="str">
        <f t="shared" ref="BH857:BH920" si="1684">IFERROR(Y857*$X857, "-")</f>
        <v>-</v>
      </c>
      <c r="BI857" s="289" t="str">
        <f t="shared" ref="BI857:BI920" si="1685">IFERROR(Z857*$X857,"-")</f>
        <v>-</v>
      </c>
      <c r="BJ857" s="596" t="str">
        <f t="shared" ref="BJ857:BJ920" si="1686">IFERROR(AA857*$X857,"-")</f>
        <v>-</v>
      </c>
      <c r="BK857" s="595" t="str">
        <f t="shared" ref="BK857:BK920" si="1687">IFERROR(AC857*$AB857, "-")</f>
        <v>-</v>
      </c>
      <c r="BL857" s="289" t="str">
        <f t="shared" ref="BL857:BL920" si="1688">IFERROR(AD857*$AB857,"-")</f>
        <v>-</v>
      </c>
      <c r="BM857" s="596" t="str">
        <f t="shared" ref="BM857:BM920" si="1689">IFERROR(AE857*$AB857,"-")</f>
        <v>-</v>
      </c>
      <c r="BN857" s="563">
        <f t="shared" ref="BN857:BN920" si="1690">MONTH(1&amp;$D857)</f>
        <v>2</v>
      </c>
      <c r="BO857" s="87">
        <f t="shared" ref="BO857:BO920" si="1691">VALUE(LEFT(C857,4)+IF($BN857&lt;4,1,0))</f>
        <v>2012</v>
      </c>
      <c r="BP857" s="87">
        <f t="shared" ref="BP857:BP920" si="1692">(BN857/3-ROUNDDOWN(BN857/3,0))*3</f>
        <v>2</v>
      </c>
      <c r="BQ857" s="202"/>
    </row>
    <row r="858" spans="1:69" s="35" customFormat="1" ht="10.5" customHeight="1" x14ac:dyDescent="0.2">
      <c r="A858" s="87" t="str">
        <f t="shared" si="1678"/>
        <v>2011-12RYD2</v>
      </c>
      <c r="B858" s="87" t="str">
        <f t="shared" ref="B858:B921" si="1693">F858</f>
        <v>Y59</v>
      </c>
      <c r="C858" s="203" t="s">
        <v>166</v>
      </c>
      <c r="D858" s="203" t="s">
        <v>550</v>
      </c>
      <c r="E858" s="42"/>
      <c r="F858" s="317" t="str">
        <f>VLOOKUP($G858,'Selection Sheet'!$C$15:$F$39,3,0)</f>
        <v>Y59</v>
      </c>
      <c r="G858" s="204" t="s">
        <v>116</v>
      </c>
      <c r="H858" s="203" t="s">
        <v>538</v>
      </c>
      <c r="I858" s="495">
        <v>315</v>
      </c>
      <c r="J858" s="495">
        <v>79</v>
      </c>
      <c r="K858" s="495">
        <v>48</v>
      </c>
      <c r="L858" s="495">
        <v>20</v>
      </c>
      <c r="M858" s="507"/>
      <c r="N858" s="507"/>
      <c r="O858" s="507"/>
      <c r="P858" s="507"/>
      <c r="Q858" s="495" t="s">
        <v>80</v>
      </c>
      <c r="R858" s="495" t="s">
        <v>80</v>
      </c>
      <c r="S858" s="495"/>
      <c r="T858" s="496" t="s">
        <v>80</v>
      </c>
      <c r="U858" s="497" t="s">
        <v>80</v>
      </c>
      <c r="V858" s="497" t="s">
        <v>80</v>
      </c>
      <c r="W858" s="497" t="s">
        <v>80</v>
      </c>
      <c r="X858" s="498" t="s">
        <v>80</v>
      </c>
      <c r="Y858" s="499" t="s">
        <v>80</v>
      </c>
      <c r="Z858" s="500" t="s">
        <v>80</v>
      </c>
      <c r="AA858" s="500" t="s">
        <v>80</v>
      </c>
      <c r="AB858" s="501" t="s">
        <v>80</v>
      </c>
      <c r="AC858" s="500" t="s">
        <v>80</v>
      </c>
      <c r="AD858" s="500" t="s">
        <v>80</v>
      </c>
      <c r="AE858" s="500" t="s">
        <v>80</v>
      </c>
      <c r="AF858" s="502" t="s">
        <v>80</v>
      </c>
      <c r="AG858" s="503" t="s">
        <v>80</v>
      </c>
      <c r="AH858" s="504" t="s">
        <v>80</v>
      </c>
      <c r="AI858" s="502" t="s">
        <v>80</v>
      </c>
      <c r="AJ858" s="505">
        <v>73</v>
      </c>
      <c r="AK858" s="505">
        <v>92</v>
      </c>
      <c r="AL858" s="507"/>
      <c r="AM858" s="507"/>
      <c r="AN858" s="505">
        <v>865</v>
      </c>
      <c r="AO858" s="505">
        <v>908</v>
      </c>
      <c r="AP858" s="569"/>
      <c r="AQ858" s="569"/>
      <c r="AR858" s="505">
        <v>16</v>
      </c>
      <c r="AS858" s="505">
        <v>300</v>
      </c>
      <c r="AT858" s="505">
        <v>7</v>
      </c>
      <c r="AU858" s="505">
        <v>33</v>
      </c>
      <c r="AV858" s="507">
        <v>0</v>
      </c>
      <c r="AW858" s="507">
        <v>0</v>
      </c>
      <c r="AX858" s="507">
        <v>50</v>
      </c>
      <c r="AY858" s="507">
        <v>59</v>
      </c>
      <c r="AZ858" s="507">
        <v>374</v>
      </c>
      <c r="BA858" s="507">
        <v>627</v>
      </c>
      <c r="BB858" s="357"/>
      <c r="BC858" s="592" t="str">
        <f t="shared" si="1679"/>
        <v>-</v>
      </c>
      <c r="BD858" s="593" t="str">
        <f t="shared" si="1680"/>
        <v>-</v>
      </c>
      <c r="BE858" s="594" t="str">
        <f t="shared" si="1681"/>
        <v>-</v>
      </c>
      <c r="BF858" s="291" t="str">
        <f t="shared" si="1682"/>
        <v>-</v>
      </c>
      <c r="BG858" s="566" t="str">
        <f t="shared" si="1683"/>
        <v>-</v>
      </c>
      <c r="BH858" s="595" t="str">
        <f t="shared" si="1684"/>
        <v>-</v>
      </c>
      <c r="BI858" s="289" t="str">
        <f t="shared" si="1685"/>
        <v>-</v>
      </c>
      <c r="BJ858" s="596" t="str">
        <f t="shared" si="1686"/>
        <v>-</v>
      </c>
      <c r="BK858" s="595" t="str">
        <f t="shared" si="1687"/>
        <v>-</v>
      </c>
      <c r="BL858" s="289" t="str">
        <f t="shared" si="1688"/>
        <v>-</v>
      </c>
      <c r="BM858" s="596" t="str">
        <f t="shared" si="1689"/>
        <v>-</v>
      </c>
      <c r="BN858" s="563">
        <f t="shared" si="1690"/>
        <v>2</v>
      </c>
      <c r="BO858" s="87">
        <f t="shared" si="1691"/>
        <v>2012</v>
      </c>
      <c r="BP858" s="87">
        <f t="shared" si="1692"/>
        <v>2</v>
      </c>
      <c r="BQ858" s="202"/>
    </row>
    <row r="859" spans="1:69" s="35" customFormat="1" ht="10.5" customHeight="1" x14ac:dyDescent="0.2">
      <c r="A859" s="87" t="str">
        <f t="shared" si="1678"/>
        <v>2011-12RYE2</v>
      </c>
      <c r="B859" s="87" t="str">
        <f t="shared" si="1693"/>
        <v>Y59</v>
      </c>
      <c r="C859" s="203" t="s">
        <v>166</v>
      </c>
      <c r="D859" s="203" t="s">
        <v>550</v>
      </c>
      <c r="E859" s="42"/>
      <c r="F859" s="317" t="str">
        <f>VLOOKUP($G859,'Selection Sheet'!$C$15:$F$39,3,0)</f>
        <v>Y59</v>
      </c>
      <c r="G859" s="204" t="s">
        <v>114</v>
      </c>
      <c r="H859" s="203" t="s">
        <v>539</v>
      </c>
      <c r="I859" s="495">
        <v>91</v>
      </c>
      <c r="J859" s="495">
        <v>34</v>
      </c>
      <c r="K859" s="495">
        <v>22</v>
      </c>
      <c r="L859" s="495">
        <v>13</v>
      </c>
      <c r="M859" s="507"/>
      <c r="N859" s="507"/>
      <c r="O859" s="507"/>
      <c r="P859" s="507"/>
      <c r="Q859" s="495" t="s">
        <v>80</v>
      </c>
      <c r="R859" s="495" t="s">
        <v>80</v>
      </c>
      <c r="S859" s="495"/>
      <c r="T859" s="496" t="s">
        <v>80</v>
      </c>
      <c r="U859" s="497" t="s">
        <v>80</v>
      </c>
      <c r="V859" s="497" t="s">
        <v>80</v>
      </c>
      <c r="W859" s="497" t="s">
        <v>80</v>
      </c>
      <c r="X859" s="498" t="s">
        <v>80</v>
      </c>
      <c r="Y859" s="499" t="s">
        <v>80</v>
      </c>
      <c r="Z859" s="500" t="s">
        <v>80</v>
      </c>
      <c r="AA859" s="500" t="s">
        <v>80</v>
      </c>
      <c r="AB859" s="501" t="s">
        <v>80</v>
      </c>
      <c r="AC859" s="500" t="s">
        <v>80</v>
      </c>
      <c r="AD859" s="500" t="s">
        <v>80</v>
      </c>
      <c r="AE859" s="500" t="s">
        <v>80</v>
      </c>
      <c r="AF859" s="502" t="s">
        <v>80</v>
      </c>
      <c r="AG859" s="503" t="s">
        <v>80</v>
      </c>
      <c r="AH859" s="504" t="s">
        <v>80</v>
      </c>
      <c r="AI859" s="502" t="s">
        <v>80</v>
      </c>
      <c r="AJ859" s="505">
        <v>23</v>
      </c>
      <c r="AK859" s="505">
        <v>50</v>
      </c>
      <c r="AL859" s="507"/>
      <c r="AM859" s="507"/>
      <c r="AN859" s="505">
        <v>45</v>
      </c>
      <c r="AO859" s="505">
        <v>50</v>
      </c>
      <c r="AP859" s="569"/>
      <c r="AQ859" s="569"/>
      <c r="AR859" s="505">
        <v>9</v>
      </c>
      <c r="AS859" s="505">
        <v>91</v>
      </c>
      <c r="AT859" s="505">
        <v>0</v>
      </c>
      <c r="AU859" s="505">
        <v>22</v>
      </c>
      <c r="AV859" s="507">
        <v>0</v>
      </c>
      <c r="AW859" s="507">
        <v>0</v>
      </c>
      <c r="AX859" s="507">
        <v>73</v>
      </c>
      <c r="AY859" s="507">
        <v>75</v>
      </c>
      <c r="AZ859" s="507">
        <v>70</v>
      </c>
      <c r="BA859" s="507">
        <v>159</v>
      </c>
      <c r="BB859" s="357"/>
      <c r="BC859" s="592" t="str">
        <f t="shared" si="1679"/>
        <v>-</v>
      </c>
      <c r="BD859" s="593" t="str">
        <f t="shared" si="1680"/>
        <v>-</v>
      </c>
      <c r="BE859" s="594" t="str">
        <f t="shared" si="1681"/>
        <v>-</v>
      </c>
      <c r="BF859" s="291" t="str">
        <f t="shared" si="1682"/>
        <v>-</v>
      </c>
      <c r="BG859" s="566" t="str">
        <f t="shared" si="1683"/>
        <v>-</v>
      </c>
      <c r="BH859" s="595" t="str">
        <f t="shared" si="1684"/>
        <v>-</v>
      </c>
      <c r="BI859" s="289" t="str">
        <f t="shared" si="1685"/>
        <v>-</v>
      </c>
      <c r="BJ859" s="596" t="str">
        <f t="shared" si="1686"/>
        <v>-</v>
      </c>
      <c r="BK859" s="595" t="str">
        <f t="shared" si="1687"/>
        <v>-</v>
      </c>
      <c r="BL859" s="289" t="str">
        <f t="shared" si="1688"/>
        <v>-</v>
      </c>
      <c r="BM859" s="596" t="str">
        <f t="shared" si="1689"/>
        <v>-</v>
      </c>
      <c r="BN859" s="563">
        <f t="shared" si="1690"/>
        <v>2</v>
      </c>
      <c r="BO859" s="87">
        <f t="shared" si="1691"/>
        <v>2012</v>
      </c>
      <c r="BP859" s="87">
        <f t="shared" si="1692"/>
        <v>2</v>
      </c>
      <c r="BQ859" s="202"/>
    </row>
    <row r="860" spans="1:69" s="35" customFormat="1" ht="10.5" customHeight="1" x14ac:dyDescent="0.2">
      <c r="A860" s="312" t="str">
        <f t="shared" si="1678"/>
        <v>2011-12RYF2</v>
      </c>
      <c r="B860" s="312" t="str">
        <f t="shared" si="1693"/>
        <v>Y58</v>
      </c>
      <c r="C860" s="208" t="s">
        <v>166</v>
      </c>
      <c r="D860" s="208" t="s">
        <v>550</v>
      </c>
      <c r="E860" s="53"/>
      <c r="F860" s="319" t="str">
        <f>VLOOKUP($G860,'Selection Sheet'!$C$15:$F$39,3,0)</f>
        <v>Y58</v>
      </c>
      <c r="G860" s="209" t="s">
        <v>99</v>
      </c>
      <c r="H860" s="208" t="s">
        <v>540</v>
      </c>
      <c r="I860" s="521">
        <v>199</v>
      </c>
      <c r="J860" s="521">
        <v>43</v>
      </c>
      <c r="K860" s="521">
        <v>24</v>
      </c>
      <c r="L860" s="521">
        <v>10</v>
      </c>
      <c r="M860" s="533"/>
      <c r="N860" s="533"/>
      <c r="O860" s="533"/>
      <c r="P860" s="533"/>
      <c r="Q860" s="521" t="s">
        <v>80</v>
      </c>
      <c r="R860" s="521" t="s">
        <v>80</v>
      </c>
      <c r="S860" s="521"/>
      <c r="T860" s="522" t="s">
        <v>80</v>
      </c>
      <c r="U860" s="523" t="s">
        <v>80</v>
      </c>
      <c r="V860" s="523" t="s">
        <v>80</v>
      </c>
      <c r="W860" s="523" t="s">
        <v>80</v>
      </c>
      <c r="X860" s="524" t="s">
        <v>80</v>
      </c>
      <c r="Y860" s="525" t="s">
        <v>80</v>
      </c>
      <c r="Z860" s="526" t="s">
        <v>80</v>
      </c>
      <c r="AA860" s="526" t="s">
        <v>80</v>
      </c>
      <c r="AB860" s="527" t="s">
        <v>80</v>
      </c>
      <c r="AC860" s="526" t="s">
        <v>80</v>
      </c>
      <c r="AD860" s="526" t="s">
        <v>80</v>
      </c>
      <c r="AE860" s="526" t="s">
        <v>80</v>
      </c>
      <c r="AF860" s="528" t="s">
        <v>80</v>
      </c>
      <c r="AG860" s="529" t="s">
        <v>80</v>
      </c>
      <c r="AH860" s="530" t="s">
        <v>80</v>
      </c>
      <c r="AI860" s="528" t="s">
        <v>80</v>
      </c>
      <c r="AJ860" s="531">
        <v>192</v>
      </c>
      <c r="AK860" s="531">
        <v>223</v>
      </c>
      <c r="AL860" s="533"/>
      <c r="AM860" s="533"/>
      <c r="AN860" s="531">
        <v>527</v>
      </c>
      <c r="AO860" s="531">
        <v>556</v>
      </c>
      <c r="AP860" s="571"/>
      <c r="AQ860" s="571"/>
      <c r="AR860" s="531">
        <v>16</v>
      </c>
      <c r="AS860" s="531">
        <v>198</v>
      </c>
      <c r="AT860" s="531">
        <v>6</v>
      </c>
      <c r="AU860" s="531">
        <v>23</v>
      </c>
      <c r="AV860" s="533">
        <v>3</v>
      </c>
      <c r="AW860" s="533">
        <v>4</v>
      </c>
      <c r="AX860" s="533">
        <v>80</v>
      </c>
      <c r="AY860" s="533">
        <v>85</v>
      </c>
      <c r="AZ860" s="533">
        <v>133</v>
      </c>
      <c r="BA860" s="533">
        <v>231</v>
      </c>
      <c r="BB860" s="359"/>
      <c r="BC860" s="605" t="str">
        <f t="shared" si="1679"/>
        <v>-</v>
      </c>
      <c r="BD860" s="606" t="str">
        <f t="shared" si="1680"/>
        <v>-</v>
      </c>
      <c r="BE860" s="607" t="str">
        <f t="shared" si="1681"/>
        <v>-</v>
      </c>
      <c r="BF860" s="302" t="str">
        <f t="shared" si="1682"/>
        <v>-</v>
      </c>
      <c r="BG860" s="608" t="str">
        <f t="shared" si="1683"/>
        <v>-</v>
      </c>
      <c r="BH860" s="609" t="str">
        <f t="shared" si="1684"/>
        <v>-</v>
      </c>
      <c r="BI860" s="311" t="str">
        <f t="shared" si="1685"/>
        <v>-</v>
      </c>
      <c r="BJ860" s="610" t="str">
        <f t="shared" si="1686"/>
        <v>-</v>
      </c>
      <c r="BK860" s="609" t="str">
        <f t="shared" si="1687"/>
        <v>-</v>
      </c>
      <c r="BL860" s="311" t="str">
        <f t="shared" si="1688"/>
        <v>-</v>
      </c>
      <c r="BM860" s="610" t="str">
        <f t="shared" si="1689"/>
        <v>-</v>
      </c>
      <c r="BN860" s="565">
        <f t="shared" si="1690"/>
        <v>2</v>
      </c>
      <c r="BO860" s="312">
        <f t="shared" si="1691"/>
        <v>2012</v>
      </c>
      <c r="BP860" s="312">
        <f t="shared" si="1692"/>
        <v>2</v>
      </c>
      <c r="BQ860" s="202"/>
    </row>
    <row r="861" spans="1:69" s="35" customFormat="1" ht="10.5" customHeight="1" x14ac:dyDescent="0.2">
      <c r="A861" s="313" t="str">
        <f t="shared" si="1678"/>
        <v>2011-12R1F3</v>
      </c>
      <c r="B861" s="313" t="str">
        <f t="shared" si="1693"/>
        <v>Y59</v>
      </c>
      <c r="C861" s="200" t="s">
        <v>166</v>
      </c>
      <c r="D861" s="200" t="s">
        <v>551</v>
      </c>
      <c r="E861" s="42"/>
      <c r="F861" s="315" t="str">
        <f>VLOOKUP($G861,'Selection Sheet'!$C$15:$F$39,3,0)</f>
        <v>Y59</v>
      </c>
      <c r="G861" s="201" t="s">
        <v>108</v>
      </c>
      <c r="H861" s="200" t="s">
        <v>529</v>
      </c>
      <c r="I861" s="483">
        <v>11</v>
      </c>
      <c r="J861" s="483">
        <v>3</v>
      </c>
      <c r="K861" s="483">
        <v>1</v>
      </c>
      <c r="L861" s="483">
        <v>0</v>
      </c>
      <c r="M861" s="494"/>
      <c r="N861" s="494"/>
      <c r="O861" s="494"/>
      <c r="P861" s="494"/>
      <c r="Q861" s="483" t="s">
        <v>80</v>
      </c>
      <c r="R861" s="483" t="s">
        <v>80</v>
      </c>
      <c r="S861" s="483"/>
      <c r="T861" s="484" t="s">
        <v>80</v>
      </c>
      <c r="U861" s="485" t="s">
        <v>80</v>
      </c>
      <c r="V861" s="485" t="s">
        <v>80</v>
      </c>
      <c r="W861" s="485" t="s">
        <v>80</v>
      </c>
      <c r="X861" s="486" t="s">
        <v>80</v>
      </c>
      <c r="Y861" s="487" t="s">
        <v>80</v>
      </c>
      <c r="Z861" s="488" t="s">
        <v>80</v>
      </c>
      <c r="AA861" s="488" t="s">
        <v>80</v>
      </c>
      <c r="AB861" s="489" t="s">
        <v>80</v>
      </c>
      <c r="AC861" s="488" t="s">
        <v>80</v>
      </c>
      <c r="AD861" s="488" t="s">
        <v>80</v>
      </c>
      <c r="AE861" s="488" t="s">
        <v>80</v>
      </c>
      <c r="AF861" s="490" t="s">
        <v>80</v>
      </c>
      <c r="AG861" s="491" t="s">
        <v>80</v>
      </c>
      <c r="AH861" s="492" t="s">
        <v>80</v>
      </c>
      <c r="AI861" s="490" t="s">
        <v>80</v>
      </c>
      <c r="AJ861" s="493">
        <v>6</v>
      </c>
      <c r="AK861" s="493">
        <v>7</v>
      </c>
      <c r="AL861" s="494"/>
      <c r="AM861" s="494"/>
      <c r="AN861" s="493">
        <v>46</v>
      </c>
      <c r="AO861" s="493">
        <v>47</v>
      </c>
      <c r="AP861" s="572"/>
      <c r="AQ861" s="572"/>
      <c r="AR861" s="493">
        <v>0</v>
      </c>
      <c r="AS861" s="493">
        <v>11</v>
      </c>
      <c r="AT861" s="493">
        <v>0</v>
      </c>
      <c r="AU861" s="493">
        <v>1</v>
      </c>
      <c r="AV861" s="494">
        <v>1</v>
      </c>
      <c r="AW861" s="494">
        <v>1</v>
      </c>
      <c r="AX861" s="494">
        <v>0</v>
      </c>
      <c r="AY861" s="494">
        <v>0</v>
      </c>
      <c r="AZ861" s="494">
        <v>18</v>
      </c>
      <c r="BA861" s="494">
        <v>30</v>
      </c>
      <c r="BB861" s="357"/>
      <c r="BC861" s="586" t="str">
        <f t="shared" si="1679"/>
        <v>-</v>
      </c>
      <c r="BD861" s="587" t="str">
        <f t="shared" si="1680"/>
        <v>-</v>
      </c>
      <c r="BE861" s="588" t="str">
        <f t="shared" si="1681"/>
        <v>-</v>
      </c>
      <c r="BF861" s="310" t="str">
        <f t="shared" si="1682"/>
        <v>-</v>
      </c>
      <c r="BG861" s="589" t="str">
        <f t="shared" si="1683"/>
        <v>-</v>
      </c>
      <c r="BH861" s="590" t="str">
        <f t="shared" si="1684"/>
        <v>-</v>
      </c>
      <c r="BI861" s="308" t="str">
        <f t="shared" si="1685"/>
        <v>-</v>
      </c>
      <c r="BJ861" s="591" t="str">
        <f t="shared" si="1686"/>
        <v>-</v>
      </c>
      <c r="BK861" s="590" t="str">
        <f t="shared" si="1687"/>
        <v>-</v>
      </c>
      <c r="BL861" s="308" t="str">
        <f t="shared" si="1688"/>
        <v>-</v>
      </c>
      <c r="BM861" s="591" t="str">
        <f t="shared" si="1689"/>
        <v>-</v>
      </c>
      <c r="BN861" s="562">
        <f t="shared" si="1690"/>
        <v>3</v>
      </c>
      <c r="BO861" s="87">
        <f t="shared" si="1691"/>
        <v>2012</v>
      </c>
      <c r="BP861" s="87">
        <f t="shared" si="1692"/>
        <v>0</v>
      </c>
      <c r="BQ861" s="202"/>
    </row>
    <row r="862" spans="1:69" s="35" customFormat="1" ht="10.5" customHeight="1" x14ac:dyDescent="0.2">
      <c r="A862" s="87" t="str">
        <f t="shared" si="1678"/>
        <v>2011-12RRU3</v>
      </c>
      <c r="B862" s="87" t="str">
        <f t="shared" si="1693"/>
        <v>Y56</v>
      </c>
      <c r="C862" s="203" t="s">
        <v>166</v>
      </c>
      <c r="D862" s="203" t="s">
        <v>551</v>
      </c>
      <c r="E862" s="42"/>
      <c r="F862" s="317" t="str">
        <f>VLOOKUP($G862,'Selection Sheet'!$C$15:$F$39,3,0)</f>
        <v>Y56</v>
      </c>
      <c r="G862" s="204" t="s">
        <v>93</v>
      </c>
      <c r="H862" s="203" t="s">
        <v>530</v>
      </c>
      <c r="I862" s="495">
        <v>367</v>
      </c>
      <c r="J862" s="495">
        <v>114</v>
      </c>
      <c r="K862" s="495">
        <v>42</v>
      </c>
      <c r="L862" s="495">
        <v>20</v>
      </c>
      <c r="M862" s="507"/>
      <c r="N862" s="507"/>
      <c r="O862" s="507"/>
      <c r="P862" s="507"/>
      <c r="Q862" s="495" t="s">
        <v>80</v>
      </c>
      <c r="R862" s="495" t="s">
        <v>80</v>
      </c>
      <c r="S862" s="495"/>
      <c r="T862" s="496" t="s">
        <v>80</v>
      </c>
      <c r="U862" s="497" t="s">
        <v>80</v>
      </c>
      <c r="V862" s="497" t="s">
        <v>80</v>
      </c>
      <c r="W862" s="497" t="s">
        <v>80</v>
      </c>
      <c r="X862" s="498" t="s">
        <v>80</v>
      </c>
      <c r="Y862" s="499" t="s">
        <v>80</v>
      </c>
      <c r="Z862" s="500" t="s">
        <v>80</v>
      </c>
      <c r="AA862" s="500" t="s">
        <v>80</v>
      </c>
      <c r="AB862" s="501" t="s">
        <v>80</v>
      </c>
      <c r="AC862" s="500" t="s">
        <v>80</v>
      </c>
      <c r="AD862" s="500" t="s">
        <v>80</v>
      </c>
      <c r="AE862" s="500" t="s">
        <v>80</v>
      </c>
      <c r="AF862" s="502" t="s">
        <v>80</v>
      </c>
      <c r="AG862" s="503" t="s">
        <v>80</v>
      </c>
      <c r="AH862" s="504" t="s">
        <v>80</v>
      </c>
      <c r="AI862" s="502" t="s">
        <v>80</v>
      </c>
      <c r="AJ862" s="505">
        <v>160</v>
      </c>
      <c r="AK862" s="505">
        <v>230</v>
      </c>
      <c r="AL862" s="507"/>
      <c r="AM862" s="507"/>
      <c r="AN862" s="505">
        <v>780</v>
      </c>
      <c r="AO862" s="505">
        <v>815</v>
      </c>
      <c r="AP862" s="569"/>
      <c r="AQ862" s="569"/>
      <c r="AR862" s="505">
        <v>30</v>
      </c>
      <c r="AS862" s="505">
        <v>358</v>
      </c>
      <c r="AT862" s="505">
        <v>14</v>
      </c>
      <c r="AU862" s="505">
        <v>41</v>
      </c>
      <c r="AV862" s="507">
        <v>0</v>
      </c>
      <c r="AW862" s="507">
        <v>0</v>
      </c>
      <c r="AX862" s="507">
        <v>119</v>
      </c>
      <c r="AY862" s="507">
        <v>130</v>
      </c>
      <c r="AZ862" s="507">
        <v>294</v>
      </c>
      <c r="BA862" s="507">
        <v>476</v>
      </c>
      <c r="BB862" s="357"/>
      <c r="BC862" s="592" t="str">
        <f t="shared" si="1679"/>
        <v>-</v>
      </c>
      <c r="BD862" s="593" t="str">
        <f t="shared" si="1680"/>
        <v>-</v>
      </c>
      <c r="BE862" s="594" t="str">
        <f t="shared" si="1681"/>
        <v>-</v>
      </c>
      <c r="BF862" s="291" t="str">
        <f t="shared" si="1682"/>
        <v>-</v>
      </c>
      <c r="BG862" s="566" t="str">
        <f t="shared" si="1683"/>
        <v>-</v>
      </c>
      <c r="BH862" s="595" t="str">
        <f t="shared" si="1684"/>
        <v>-</v>
      </c>
      <c r="BI862" s="289" t="str">
        <f t="shared" si="1685"/>
        <v>-</v>
      </c>
      <c r="BJ862" s="596" t="str">
        <f t="shared" si="1686"/>
        <v>-</v>
      </c>
      <c r="BK862" s="595" t="str">
        <f t="shared" si="1687"/>
        <v>-</v>
      </c>
      <c r="BL862" s="289" t="str">
        <f t="shared" si="1688"/>
        <v>-</v>
      </c>
      <c r="BM862" s="596" t="str">
        <f t="shared" si="1689"/>
        <v>-</v>
      </c>
      <c r="BN862" s="563">
        <f t="shared" si="1690"/>
        <v>3</v>
      </c>
      <c r="BO862" s="87">
        <f t="shared" si="1691"/>
        <v>2012</v>
      </c>
      <c r="BP862" s="87">
        <f t="shared" si="1692"/>
        <v>0</v>
      </c>
      <c r="BQ862" s="202"/>
    </row>
    <row r="863" spans="1:69" s="35" customFormat="1" ht="10.5" customHeight="1" x14ac:dyDescent="0.2">
      <c r="A863" s="87" t="str">
        <f t="shared" si="1678"/>
        <v>2011-12RX53</v>
      </c>
      <c r="B863" s="87" t="str">
        <f t="shared" si="1693"/>
        <v>Y58</v>
      </c>
      <c r="C863" s="203" t="s">
        <v>166</v>
      </c>
      <c r="D863" s="203" t="s">
        <v>551</v>
      </c>
      <c r="E863" s="42"/>
      <c r="F863" s="317" t="str">
        <f>VLOOKUP($G863,'Selection Sheet'!$C$15:$F$39,3,0)</f>
        <v>Y58</v>
      </c>
      <c r="G863" s="204" t="s">
        <v>106</v>
      </c>
      <c r="H863" s="203" t="s">
        <v>531</v>
      </c>
      <c r="I863" s="495">
        <v>120</v>
      </c>
      <c r="J863" s="495">
        <v>25</v>
      </c>
      <c r="K863" s="495">
        <v>24</v>
      </c>
      <c r="L863" s="495">
        <v>4</v>
      </c>
      <c r="M863" s="507"/>
      <c r="N863" s="507"/>
      <c r="O863" s="507"/>
      <c r="P863" s="507"/>
      <c r="Q863" s="495" t="s">
        <v>80</v>
      </c>
      <c r="R863" s="495" t="s">
        <v>80</v>
      </c>
      <c r="S863" s="495"/>
      <c r="T863" s="496" t="s">
        <v>80</v>
      </c>
      <c r="U863" s="497" t="s">
        <v>80</v>
      </c>
      <c r="V863" s="497" t="s">
        <v>80</v>
      </c>
      <c r="W863" s="497" t="s">
        <v>80</v>
      </c>
      <c r="X863" s="498" t="s">
        <v>80</v>
      </c>
      <c r="Y863" s="499" t="s">
        <v>80</v>
      </c>
      <c r="Z863" s="500" t="s">
        <v>80</v>
      </c>
      <c r="AA863" s="500" t="s">
        <v>80</v>
      </c>
      <c r="AB863" s="501" t="s">
        <v>80</v>
      </c>
      <c r="AC863" s="500" t="s">
        <v>80</v>
      </c>
      <c r="AD863" s="500" t="s">
        <v>80</v>
      </c>
      <c r="AE863" s="500" t="s">
        <v>80</v>
      </c>
      <c r="AF863" s="502" t="s">
        <v>80</v>
      </c>
      <c r="AG863" s="503" t="s">
        <v>80</v>
      </c>
      <c r="AH863" s="504" t="s">
        <v>80</v>
      </c>
      <c r="AI863" s="502" t="s">
        <v>80</v>
      </c>
      <c r="AJ863" s="505">
        <v>36</v>
      </c>
      <c r="AK863" s="505">
        <v>38</v>
      </c>
      <c r="AL863" s="507"/>
      <c r="AM863" s="507"/>
      <c r="AN863" s="505">
        <v>114</v>
      </c>
      <c r="AO863" s="505">
        <v>114</v>
      </c>
      <c r="AP863" s="569"/>
      <c r="AQ863" s="569"/>
      <c r="AR863" s="505">
        <v>8</v>
      </c>
      <c r="AS863" s="505">
        <v>120</v>
      </c>
      <c r="AT863" s="505">
        <v>3</v>
      </c>
      <c r="AU863" s="505">
        <v>24</v>
      </c>
      <c r="AV863" s="507">
        <v>0</v>
      </c>
      <c r="AW863" s="507">
        <v>0</v>
      </c>
      <c r="AX863" s="507">
        <v>34</v>
      </c>
      <c r="AY863" s="507">
        <v>39</v>
      </c>
      <c r="AZ863" s="507">
        <v>48</v>
      </c>
      <c r="BA863" s="507">
        <v>72</v>
      </c>
      <c r="BB863" s="357"/>
      <c r="BC863" s="592" t="str">
        <f t="shared" si="1679"/>
        <v>-</v>
      </c>
      <c r="BD863" s="593" t="str">
        <f t="shared" si="1680"/>
        <v>-</v>
      </c>
      <c r="BE863" s="594" t="str">
        <f t="shared" si="1681"/>
        <v>-</v>
      </c>
      <c r="BF863" s="291" t="str">
        <f t="shared" si="1682"/>
        <v>-</v>
      </c>
      <c r="BG863" s="566" t="str">
        <f t="shared" si="1683"/>
        <v>-</v>
      </c>
      <c r="BH863" s="595" t="str">
        <f t="shared" si="1684"/>
        <v>-</v>
      </c>
      <c r="BI863" s="289" t="str">
        <f t="shared" si="1685"/>
        <v>-</v>
      </c>
      <c r="BJ863" s="596" t="str">
        <f t="shared" si="1686"/>
        <v>-</v>
      </c>
      <c r="BK863" s="595" t="str">
        <f t="shared" si="1687"/>
        <v>-</v>
      </c>
      <c r="BL863" s="289" t="str">
        <f t="shared" si="1688"/>
        <v>-</v>
      </c>
      <c r="BM863" s="596" t="str">
        <f t="shared" si="1689"/>
        <v>-</v>
      </c>
      <c r="BN863" s="563">
        <f t="shared" si="1690"/>
        <v>3</v>
      </c>
      <c r="BO863" s="87">
        <f t="shared" si="1691"/>
        <v>2012</v>
      </c>
      <c r="BP863" s="87">
        <f t="shared" si="1692"/>
        <v>0</v>
      </c>
      <c r="BQ863" s="202"/>
    </row>
    <row r="864" spans="1:69" s="35" customFormat="1" ht="10.5" customHeight="1" x14ac:dyDescent="0.2">
      <c r="A864" s="314" t="str">
        <f t="shared" si="1678"/>
        <v>2011-12RX63</v>
      </c>
      <c r="B864" s="314" t="str">
        <f t="shared" si="1693"/>
        <v>Y63</v>
      </c>
      <c r="C864" s="205" t="s">
        <v>166</v>
      </c>
      <c r="D864" s="205" t="s">
        <v>551</v>
      </c>
      <c r="E864" s="206"/>
      <c r="F864" s="318" t="str">
        <f>VLOOKUP($G864,'Selection Sheet'!$C$15:$F$39,3,0)</f>
        <v>Y63</v>
      </c>
      <c r="G864" s="207" t="s">
        <v>111</v>
      </c>
      <c r="H864" s="205" t="s">
        <v>532</v>
      </c>
      <c r="I864" s="508">
        <v>106</v>
      </c>
      <c r="J864" s="508">
        <v>16</v>
      </c>
      <c r="K864" s="508">
        <v>25</v>
      </c>
      <c r="L864" s="508">
        <v>11</v>
      </c>
      <c r="M864" s="520"/>
      <c r="N864" s="520"/>
      <c r="O864" s="520"/>
      <c r="P864" s="520"/>
      <c r="Q864" s="508" t="s">
        <v>80</v>
      </c>
      <c r="R864" s="508" t="s">
        <v>80</v>
      </c>
      <c r="S864" s="508"/>
      <c r="T864" s="509" t="s">
        <v>80</v>
      </c>
      <c r="U864" s="510" t="s">
        <v>80</v>
      </c>
      <c r="V864" s="510" t="s">
        <v>80</v>
      </c>
      <c r="W864" s="510" t="s">
        <v>80</v>
      </c>
      <c r="X864" s="511" t="s">
        <v>80</v>
      </c>
      <c r="Y864" s="512" t="s">
        <v>80</v>
      </c>
      <c r="Z864" s="513" t="s">
        <v>80</v>
      </c>
      <c r="AA864" s="513" t="s">
        <v>80</v>
      </c>
      <c r="AB864" s="514" t="s">
        <v>80</v>
      </c>
      <c r="AC864" s="513" t="s">
        <v>80</v>
      </c>
      <c r="AD864" s="513" t="s">
        <v>80</v>
      </c>
      <c r="AE864" s="513" t="s">
        <v>80</v>
      </c>
      <c r="AF864" s="515" t="s">
        <v>80</v>
      </c>
      <c r="AG864" s="516" t="s">
        <v>80</v>
      </c>
      <c r="AH864" s="517" t="s">
        <v>80</v>
      </c>
      <c r="AI864" s="515" t="s">
        <v>80</v>
      </c>
      <c r="AJ864" s="518">
        <v>53</v>
      </c>
      <c r="AK864" s="518">
        <v>85</v>
      </c>
      <c r="AL864" s="520"/>
      <c r="AM864" s="520"/>
      <c r="AN864" s="518">
        <v>271</v>
      </c>
      <c r="AO864" s="518">
        <v>286</v>
      </c>
      <c r="AP864" s="570"/>
      <c r="AQ864" s="570"/>
      <c r="AR864" s="518">
        <v>7</v>
      </c>
      <c r="AS864" s="518">
        <v>105</v>
      </c>
      <c r="AT864" s="518">
        <v>6</v>
      </c>
      <c r="AU864" s="518">
        <v>24</v>
      </c>
      <c r="AV864" s="520">
        <v>0</v>
      </c>
      <c r="AW864" s="520">
        <v>0</v>
      </c>
      <c r="AX864" s="520">
        <v>62</v>
      </c>
      <c r="AY864" s="520">
        <v>62</v>
      </c>
      <c r="AZ864" s="520">
        <v>115</v>
      </c>
      <c r="BA864" s="520">
        <v>141</v>
      </c>
      <c r="BB864" s="358"/>
      <c r="BC864" s="597" t="str">
        <f t="shared" si="1679"/>
        <v>-</v>
      </c>
      <c r="BD864" s="598" t="str">
        <f t="shared" si="1680"/>
        <v>-</v>
      </c>
      <c r="BE864" s="599" t="str">
        <f t="shared" si="1681"/>
        <v>-</v>
      </c>
      <c r="BF864" s="600" t="str">
        <f t="shared" si="1682"/>
        <v>-</v>
      </c>
      <c r="BG864" s="601" t="str">
        <f t="shared" si="1683"/>
        <v>-</v>
      </c>
      <c r="BH864" s="602" t="str">
        <f t="shared" si="1684"/>
        <v>-</v>
      </c>
      <c r="BI864" s="603" t="str">
        <f t="shared" si="1685"/>
        <v>-</v>
      </c>
      <c r="BJ864" s="604" t="str">
        <f t="shared" si="1686"/>
        <v>-</v>
      </c>
      <c r="BK864" s="602" t="str">
        <f t="shared" si="1687"/>
        <v>-</v>
      </c>
      <c r="BL864" s="603" t="str">
        <f t="shared" si="1688"/>
        <v>-</v>
      </c>
      <c r="BM864" s="604" t="str">
        <f t="shared" si="1689"/>
        <v>-</v>
      </c>
      <c r="BN864" s="564">
        <f t="shared" si="1690"/>
        <v>3</v>
      </c>
      <c r="BO864" s="314">
        <f t="shared" si="1691"/>
        <v>2012</v>
      </c>
      <c r="BP864" s="314">
        <f t="shared" si="1692"/>
        <v>0</v>
      </c>
      <c r="BQ864" s="202"/>
    </row>
    <row r="865" spans="1:69" s="35" customFormat="1" ht="10.5" customHeight="1" x14ac:dyDescent="0.2">
      <c r="A865" s="87" t="str">
        <f t="shared" si="1678"/>
        <v>2011-12RX73</v>
      </c>
      <c r="B865" s="87" t="str">
        <f t="shared" si="1693"/>
        <v>Y62</v>
      </c>
      <c r="C865" s="203" t="s">
        <v>166</v>
      </c>
      <c r="D865" s="203" t="s">
        <v>551</v>
      </c>
      <c r="E865" s="42"/>
      <c r="F865" s="317" t="str">
        <f>VLOOKUP($G865,'Selection Sheet'!$C$15:$F$39,3,0)</f>
        <v>Y62</v>
      </c>
      <c r="G865" s="204" t="s">
        <v>84</v>
      </c>
      <c r="H865" s="203" t="s">
        <v>533</v>
      </c>
      <c r="I865" s="495">
        <v>272</v>
      </c>
      <c r="J865" s="495">
        <v>47</v>
      </c>
      <c r="K865" s="495">
        <v>36</v>
      </c>
      <c r="L865" s="495">
        <v>9</v>
      </c>
      <c r="M865" s="507"/>
      <c r="N865" s="507"/>
      <c r="O865" s="507"/>
      <c r="P865" s="507"/>
      <c r="Q865" s="495" t="s">
        <v>80</v>
      </c>
      <c r="R865" s="495" t="s">
        <v>80</v>
      </c>
      <c r="S865" s="495"/>
      <c r="T865" s="496" t="s">
        <v>80</v>
      </c>
      <c r="U865" s="497" t="s">
        <v>80</v>
      </c>
      <c r="V865" s="497" t="s">
        <v>80</v>
      </c>
      <c r="W865" s="497" t="s">
        <v>80</v>
      </c>
      <c r="X865" s="498" t="s">
        <v>80</v>
      </c>
      <c r="Y865" s="499" t="s">
        <v>80</v>
      </c>
      <c r="Z865" s="500" t="s">
        <v>80</v>
      </c>
      <c r="AA865" s="500" t="s">
        <v>80</v>
      </c>
      <c r="AB865" s="501" t="s">
        <v>80</v>
      </c>
      <c r="AC865" s="500" t="s">
        <v>80</v>
      </c>
      <c r="AD865" s="500" t="s">
        <v>80</v>
      </c>
      <c r="AE865" s="500" t="s">
        <v>80</v>
      </c>
      <c r="AF865" s="502" t="s">
        <v>80</v>
      </c>
      <c r="AG865" s="503" t="s">
        <v>80</v>
      </c>
      <c r="AH865" s="504" t="s">
        <v>80</v>
      </c>
      <c r="AI865" s="502" t="s">
        <v>80</v>
      </c>
      <c r="AJ865" s="505">
        <v>124</v>
      </c>
      <c r="AK865" s="505">
        <v>151</v>
      </c>
      <c r="AL865" s="507"/>
      <c r="AM865" s="507"/>
      <c r="AN865" s="505">
        <v>817</v>
      </c>
      <c r="AO865" s="505">
        <v>825</v>
      </c>
      <c r="AP865" s="569"/>
      <c r="AQ865" s="569"/>
      <c r="AR865" s="505">
        <v>9</v>
      </c>
      <c r="AS865" s="505">
        <v>195</v>
      </c>
      <c r="AT865" s="505">
        <v>2</v>
      </c>
      <c r="AU865" s="505">
        <v>22</v>
      </c>
      <c r="AV865" s="507">
        <v>4</v>
      </c>
      <c r="AW865" s="507">
        <v>6</v>
      </c>
      <c r="AX865" s="507">
        <v>113</v>
      </c>
      <c r="AY865" s="507">
        <v>138</v>
      </c>
      <c r="AZ865" s="507">
        <v>264</v>
      </c>
      <c r="BA865" s="507">
        <v>319</v>
      </c>
      <c r="BB865" s="357"/>
      <c r="BC865" s="592" t="str">
        <f t="shared" si="1679"/>
        <v>-</v>
      </c>
      <c r="BD865" s="593" t="str">
        <f t="shared" si="1680"/>
        <v>-</v>
      </c>
      <c r="BE865" s="594" t="str">
        <f t="shared" si="1681"/>
        <v>-</v>
      </c>
      <c r="BF865" s="291" t="str">
        <f t="shared" si="1682"/>
        <v>-</v>
      </c>
      <c r="BG865" s="566" t="str">
        <f t="shared" si="1683"/>
        <v>-</v>
      </c>
      <c r="BH865" s="595" t="str">
        <f t="shared" si="1684"/>
        <v>-</v>
      </c>
      <c r="BI865" s="289" t="str">
        <f t="shared" si="1685"/>
        <v>-</v>
      </c>
      <c r="BJ865" s="596" t="str">
        <f t="shared" si="1686"/>
        <v>-</v>
      </c>
      <c r="BK865" s="595" t="str">
        <f t="shared" si="1687"/>
        <v>-</v>
      </c>
      <c r="BL865" s="289" t="str">
        <f t="shared" si="1688"/>
        <v>-</v>
      </c>
      <c r="BM865" s="596" t="str">
        <f t="shared" si="1689"/>
        <v>-</v>
      </c>
      <c r="BN865" s="563">
        <f t="shared" si="1690"/>
        <v>3</v>
      </c>
      <c r="BO865" s="87">
        <f t="shared" si="1691"/>
        <v>2012</v>
      </c>
      <c r="BP865" s="87">
        <f t="shared" si="1692"/>
        <v>0</v>
      </c>
      <c r="BQ865" s="202"/>
    </row>
    <row r="866" spans="1:69" s="35" customFormat="1" ht="10.5" customHeight="1" x14ac:dyDescent="0.2">
      <c r="A866" s="87" t="str">
        <f t="shared" si="1678"/>
        <v>2011-12RX83</v>
      </c>
      <c r="B866" s="87" t="str">
        <f t="shared" si="1693"/>
        <v>Y63</v>
      </c>
      <c r="C866" s="203" t="s">
        <v>166</v>
      </c>
      <c r="D866" s="203" t="s">
        <v>551</v>
      </c>
      <c r="E866" s="42"/>
      <c r="F866" s="317" t="str">
        <f>VLOOKUP($G866,'Selection Sheet'!$C$15:$F$39,3,0)</f>
        <v>Y63</v>
      </c>
      <c r="G866" s="204" t="s">
        <v>120</v>
      </c>
      <c r="H866" s="203" t="s">
        <v>534</v>
      </c>
      <c r="I866" s="495">
        <v>248</v>
      </c>
      <c r="J866" s="495">
        <v>51</v>
      </c>
      <c r="K866" s="495">
        <v>33</v>
      </c>
      <c r="L866" s="495">
        <v>16</v>
      </c>
      <c r="M866" s="507"/>
      <c r="N866" s="507"/>
      <c r="O866" s="507"/>
      <c r="P866" s="507"/>
      <c r="Q866" s="495" t="s">
        <v>80</v>
      </c>
      <c r="R866" s="495" t="s">
        <v>80</v>
      </c>
      <c r="S866" s="495"/>
      <c r="T866" s="496" t="s">
        <v>80</v>
      </c>
      <c r="U866" s="497" t="s">
        <v>80</v>
      </c>
      <c r="V866" s="497" t="s">
        <v>80</v>
      </c>
      <c r="W866" s="497" t="s">
        <v>80</v>
      </c>
      <c r="X866" s="498" t="s">
        <v>80</v>
      </c>
      <c r="Y866" s="499" t="s">
        <v>80</v>
      </c>
      <c r="Z866" s="500" t="s">
        <v>80</v>
      </c>
      <c r="AA866" s="500" t="s">
        <v>80</v>
      </c>
      <c r="AB866" s="501" t="s">
        <v>80</v>
      </c>
      <c r="AC866" s="500" t="s">
        <v>80</v>
      </c>
      <c r="AD866" s="500" t="s">
        <v>80</v>
      </c>
      <c r="AE866" s="500" t="s">
        <v>80</v>
      </c>
      <c r="AF866" s="502" t="s">
        <v>80</v>
      </c>
      <c r="AG866" s="503" t="s">
        <v>80</v>
      </c>
      <c r="AH866" s="504" t="s">
        <v>80</v>
      </c>
      <c r="AI866" s="502" t="s">
        <v>80</v>
      </c>
      <c r="AJ866" s="505">
        <v>102</v>
      </c>
      <c r="AK866" s="505">
        <v>150</v>
      </c>
      <c r="AL866" s="507"/>
      <c r="AM866" s="507"/>
      <c r="AN866" s="505">
        <v>809</v>
      </c>
      <c r="AO866" s="505">
        <v>845</v>
      </c>
      <c r="AP866" s="569"/>
      <c r="AQ866" s="569"/>
      <c r="AR866" s="505">
        <v>9</v>
      </c>
      <c r="AS866" s="505">
        <v>239</v>
      </c>
      <c r="AT866" s="505">
        <v>7</v>
      </c>
      <c r="AU866" s="505">
        <v>29</v>
      </c>
      <c r="AV866" s="507">
        <v>0</v>
      </c>
      <c r="AW866" s="507">
        <v>1</v>
      </c>
      <c r="AX866" s="507">
        <v>108</v>
      </c>
      <c r="AY866" s="507">
        <v>134</v>
      </c>
      <c r="AZ866" s="507">
        <v>355</v>
      </c>
      <c r="BA866" s="507">
        <v>536</v>
      </c>
      <c r="BB866" s="357"/>
      <c r="BC866" s="592" t="str">
        <f t="shared" si="1679"/>
        <v>-</v>
      </c>
      <c r="BD866" s="593" t="str">
        <f t="shared" si="1680"/>
        <v>-</v>
      </c>
      <c r="BE866" s="594" t="str">
        <f t="shared" si="1681"/>
        <v>-</v>
      </c>
      <c r="BF866" s="291" t="str">
        <f t="shared" si="1682"/>
        <v>-</v>
      </c>
      <c r="BG866" s="566" t="str">
        <f t="shared" si="1683"/>
        <v>-</v>
      </c>
      <c r="BH866" s="595" t="str">
        <f t="shared" si="1684"/>
        <v>-</v>
      </c>
      <c r="BI866" s="289" t="str">
        <f t="shared" si="1685"/>
        <v>-</v>
      </c>
      <c r="BJ866" s="596" t="str">
        <f t="shared" si="1686"/>
        <v>-</v>
      </c>
      <c r="BK866" s="595" t="str">
        <f t="shared" si="1687"/>
        <v>-</v>
      </c>
      <c r="BL866" s="289" t="str">
        <f t="shared" si="1688"/>
        <v>-</v>
      </c>
      <c r="BM866" s="596" t="str">
        <f t="shared" si="1689"/>
        <v>-</v>
      </c>
      <c r="BN866" s="563">
        <f t="shared" si="1690"/>
        <v>3</v>
      </c>
      <c r="BO866" s="87">
        <f t="shared" si="1691"/>
        <v>2012</v>
      </c>
      <c r="BP866" s="87">
        <f t="shared" si="1692"/>
        <v>0</v>
      </c>
      <c r="BQ866" s="202"/>
    </row>
    <row r="867" spans="1:69" s="35" customFormat="1" ht="10.5" customHeight="1" x14ac:dyDescent="0.2">
      <c r="A867" s="87" t="str">
        <f t="shared" si="1678"/>
        <v>2011-12RX93</v>
      </c>
      <c r="B867" s="87" t="str">
        <f t="shared" si="1693"/>
        <v>Y60</v>
      </c>
      <c r="C867" s="203" t="s">
        <v>166</v>
      </c>
      <c r="D867" s="203" t="s">
        <v>551</v>
      </c>
      <c r="E867" s="42"/>
      <c r="F867" s="317" t="str">
        <f>VLOOKUP($G867,'Selection Sheet'!$C$15:$F$39,3,0)</f>
        <v>Y60</v>
      </c>
      <c r="G867" s="204" t="s">
        <v>103</v>
      </c>
      <c r="H867" s="203" t="s">
        <v>535</v>
      </c>
      <c r="I867" s="495">
        <v>260</v>
      </c>
      <c r="J867" s="495">
        <v>56</v>
      </c>
      <c r="K867" s="495">
        <v>51</v>
      </c>
      <c r="L867" s="495">
        <v>20</v>
      </c>
      <c r="M867" s="507"/>
      <c r="N867" s="507"/>
      <c r="O867" s="507"/>
      <c r="P867" s="507"/>
      <c r="Q867" s="495" t="s">
        <v>80</v>
      </c>
      <c r="R867" s="495" t="s">
        <v>80</v>
      </c>
      <c r="S867" s="495"/>
      <c r="T867" s="496" t="s">
        <v>80</v>
      </c>
      <c r="U867" s="497" t="s">
        <v>80</v>
      </c>
      <c r="V867" s="497" t="s">
        <v>80</v>
      </c>
      <c r="W867" s="497" t="s">
        <v>80</v>
      </c>
      <c r="X867" s="498" t="s">
        <v>80</v>
      </c>
      <c r="Y867" s="499" t="s">
        <v>80</v>
      </c>
      <c r="Z867" s="500" t="s">
        <v>80</v>
      </c>
      <c r="AA867" s="500" t="s">
        <v>80</v>
      </c>
      <c r="AB867" s="501" t="s">
        <v>80</v>
      </c>
      <c r="AC867" s="500" t="s">
        <v>80</v>
      </c>
      <c r="AD867" s="500" t="s">
        <v>80</v>
      </c>
      <c r="AE867" s="500" t="s">
        <v>80</v>
      </c>
      <c r="AF867" s="502" t="s">
        <v>80</v>
      </c>
      <c r="AG867" s="503" t="s">
        <v>80</v>
      </c>
      <c r="AH867" s="504" t="s">
        <v>80</v>
      </c>
      <c r="AI867" s="502" t="s">
        <v>80</v>
      </c>
      <c r="AJ867" s="505">
        <v>135</v>
      </c>
      <c r="AK867" s="505">
        <v>158</v>
      </c>
      <c r="AL867" s="507"/>
      <c r="AM867" s="507"/>
      <c r="AN867" s="505">
        <v>766</v>
      </c>
      <c r="AO867" s="505">
        <v>786</v>
      </c>
      <c r="AP867" s="569"/>
      <c r="AQ867" s="569"/>
      <c r="AR867" s="505">
        <v>20</v>
      </c>
      <c r="AS867" s="505">
        <v>248</v>
      </c>
      <c r="AT867" s="505">
        <v>9</v>
      </c>
      <c r="AU867" s="505">
        <v>45</v>
      </c>
      <c r="AV867" s="507">
        <v>9</v>
      </c>
      <c r="AW867" s="507">
        <v>15</v>
      </c>
      <c r="AX867" s="507">
        <v>82</v>
      </c>
      <c r="AY867" s="507">
        <v>86</v>
      </c>
      <c r="AZ867" s="507">
        <v>70</v>
      </c>
      <c r="BA867" s="507">
        <v>150</v>
      </c>
      <c r="BB867" s="357"/>
      <c r="BC867" s="592" t="str">
        <f t="shared" si="1679"/>
        <v>-</v>
      </c>
      <c r="BD867" s="593" t="str">
        <f t="shared" si="1680"/>
        <v>-</v>
      </c>
      <c r="BE867" s="594" t="str">
        <f t="shared" si="1681"/>
        <v>-</v>
      </c>
      <c r="BF867" s="291" t="str">
        <f t="shared" si="1682"/>
        <v>-</v>
      </c>
      <c r="BG867" s="566" t="str">
        <f t="shared" si="1683"/>
        <v>-</v>
      </c>
      <c r="BH867" s="595" t="str">
        <f t="shared" si="1684"/>
        <v>-</v>
      </c>
      <c r="BI867" s="289" t="str">
        <f t="shared" si="1685"/>
        <v>-</v>
      </c>
      <c r="BJ867" s="596" t="str">
        <f t="shared" si="1686"/>
        <v>-</v>
      </c>
      <c r="BK867" s="595" t="str">
        <f t="shared" si="1687"/>
        <v>-</v>
      </c>
      <c r="BL867" s="289" t="str">
        <f t="shared" si="1688"/>
        <v>-</v>
      </c>
      <c r="BM867" s="596" t="str">
        <f t="shared" si="1689"/>
        <v>-</v>
      </c>
      <c r="BN867" s="563">
        <f t="shared" si="1690"/>
        <v>3</v>
      </c>
      <c r="BO867" s="87">
        <f t="shared" si="1691"/>
        <v>2012</v>
      </c>
      <c r="BP867" s="87">
        <f t="shared" si="1692"/>
        <v>0</v>
      </c>
      <c r="BQ867" s="202"/>
    </row>
    <row r="868" spans="1:69" s="35" customFormat="1" ht="10.5" customHeight="1" x14ac:dyDescent="0.2">
      <c r="A868" s="314" t="str">
        <f t="shared" si="1678"/>
        <v>2011-12RYA3</v>
      </c>
      <c r="B868" s="314" t="str">
        <f t="shared" si="1693"/>
        <v>Y60</v>
      </c>
      <c r="C868" s="205" t="s">
        <v>166</v>
      </c>
      <c r="D868" s="205" t="s">
        <v>551</v>
      </c>
      <c r="E868" s="206"/>
      <c r="F868" s="318" t="str">
        <f>VLOOKUP($G868,'Selection Sheet'!$C$15:$F$39,3,0)</f>
        <v>Y60</v>
      </c>
      <c r="G868" s="207" t="s">
        <v>118</v>
      </c>
      <c r="H868" s="205" t="s">
        <v>536</v>
      </c>
      <c r="I868" s="508">
        <v>221</v>
      </c>
      <c r="J868" s="508">
        <v>66</v>
      </c>
      <c r="K868" s="508">
        <v>33</v>
      </c>
      <c r="L868" s="508">
        <v>15</v>
      </c>
      <c r="M868" s="520"/>
      <c r="N868" s="520"/>
      <c r="O868" s="520"/>
      <c r="P868" s="520"/>
      <c r="Q868" s="508" t="s">
        <v>80</v>
      </c>
      <c r="R868" s="508" t="s">
        <v>80</v>
      </c>
      <c r="S868" s="508"/>
      <c r="T868" s="509" t="s">
        <v>80</v>
      </c>
      <c r="U868" s="510" t="s">
        <v>80</v>
      </c>
      <c r="V868" s="510" t="s">
        <v>80</v>
      </c>
      <c r="W868" s="510" t="s">
        <v>80</v>
      </c>
      <c r="X868" s="511" t="s">
        <v>80</v>
      </c>
      <c r="Y868" s="512" t="s">
        <v>80</v>
      </c>
      <c r="Z868" s="513" t="s">
        <v>80</v>
      </c>
      <c r="AA868" s="513" t="s">
        <v>80</v>
      </c>
      <c r="AB868" s="514" t="s">
        <v>80</v>
      </c>
      <c r="AC868" s="513" t="s">
        <v>80</v>
      </c>
      <c r="AD868" s="513" t="s">
        <v>80</v>
      </c>
      <c r="AE868" s="513" t="s">
        <v>80</v>
      </c>
      <c r="AF868" s="515" t="s">
        <v>80</v>
      </c>
      <c r="AG868" s="516" t="s">
        <v>80</v>
      </c>
      <c r="AH868" s="517" t="s">
        <v>80</v>
      </c>
      <c r="AI868" s="515" t="s">
        <v>80</v>
      </c>
      <c r="AJ868" s="518">
        <v>76</v>
      </c>
      <c r="AK868" s="518">
        <v>106</v>
      </c>
      <c r="AL868" s="520"/>
      <c r="AM868" s="520"/>
      <c r="AN868" s="518">
        <v>644</v>
      </c>
      <c r="AO868" s="518">
        <v>694</v>
      </c>
      <c r="AP868" s="570"/>
      <c r="AQ868" s="570"/>
      <c r="AR868" s="518">
        <v>16</v>
      </c>
      <c r="AS868" s="518">
        <v>221</v>
      </c>
      <c r="AT868" s="518">
        <v>5</v>
      </c>
      <c r="AU868" s="518">
        <v>33</v>
      </c>
      <c r="AV868" s="520">
        <v>6</v>
      </c>
      <c r="AW868" s="520">
        <v>7</v>
      </c>
      <c r="AX868" s="520">
        <v>119</v>
      </c>
      <c r="AY868" s="520">
        <v>137</v>
      </c>
      <c r="AZ868" s="520">
        <v>130</v>
      </c>
      <c r="BA868" s="520">
        <v>181</v>
      </c>
      <c r="BB868" s="358"/>
      <c r="BC868" s="597" t="str">
        <f t="shared" si="1679"/>
        <v>-</v>
      </c>
      <c r="BD868" s="598" t="str">
        <f t="shared" si="1680"/>
        <v>-</v>
      </c>
      <c r="BE868" s="599" t="str">
        <f t="shared" si="1681"/>
        <v>-</v>
      </c>
      <c r="BF868" s="600" t="str">
        <f t="shared" si="1682"/>
        <v>-</v>
      </c>
      <c r="BG868" s="601" t="str">
        <f t="shared" si="1683"/>
        <v>-</v>
      </c>
      <c r="BH868" s="602" t="str">
        <f t="shared" si="1684"/>
        <v>-</v>
      </c>
      <c r="BI868" s="603" t="str">
        <f t="shared" si="1685"/>
        <v>-</v>
      </c>
      <c r="BJ868" s="604" t="str">
        <f t="shared" si="1686"/>
        <v>-</v>
      </c>
      <c r="BK868" s="602" t="str">
        <f t="shared" si="1687"/>
        <v>-</v>
      </c>
      <c r="BL868" s="603" t="str">
        <f t="shared" si="1688"/>
        <v>-</v>
      </c>
      <c r="BM868" s="604" t="str">
        <f t="shared" si="1689"/>
        <v>-</v>
      </c>
      <c r="BN868" s="564">
        <f t="shared" si="1690"/>
        <v>3</v>
      </c>
      <c r="BO868" s="314">
        <f t="shared" si="1691"/>
        <v>2012</v>
      </c>
      <c r="BP868" s="314">
        <f t="shared" si="1692"/>
        <v>0</v>
      </c>
      <c r="BQ868" s="202"/>
    </row>
    <row r="869" spans="1:69" s="35" customFormat="1" ht="10.5" customHeight="1" x14ac:dyDescent="0.2">
      <c r="A869" s="87" t="str">
        <f t="shared" si="1678"/>
        <v>2011-12RYC3</v>
      </c>
      <c r="B869" s="87" t="str">
        <f t="shared" si="1693"/>
        <v>Y61</v>
      </c>
      <c r="C869" s="203" t="s">
        <v>166</v>
      </c>
      <c r="D869" s="203" t="s">
        <v>551</v>
      </c>
      <c r="E869" s="42"/>
      <c r="F869" s="317" t="str">
        <f>VLOOKUP($G869,'Selection Sheet'!$C$15:$F$39,3,0)</f>
        <v>Y61</v>
      </c>
      <c r="G869" s="204" t="s">
        <v>87</v>
      </c>
      <c r="H869" s="203" t="s">
        <v>537</v>
      </c>
      <c r="I869" s="495">
        <v>243</v>
      </c>
      <c r="J869" s="495">
        <v>47</v>
      </c>
      <c r="K869" s="495">
        <v>24</v>
      </c>
      <c r="L869" s="495">
        <v>9</v>
      </c>
      <c r="M869" s="507"/>
      <c r="N869" s="507"/>
      <c r="O869" s="507"/>
      <c r="P869" s="507"/>
      <c r="Q869" s="495" t="s">
        <v>80</v>
      </c>
      <c r="R869" s="495" t="s">
        <v>80</v>
      </c>
      <c r="S869" s="495"/>
      <c r="T869" s="496" t="s">
        <v>80</v>
      </c>
      <c r="U869" s="497" t="s">
        <v>80</v>
      </c>
      <c r="V869" s="497" t="s">
        <v>80</v>
      </c>
      <c r="W869" s="497" t="s">
        <v>80</v>
      </c>
      <c r="X869" s="498" t="s">
        <v>80</v>
      </c>
      <c r="Y869" s="499" t="s">
        <v>80</v>
      </c>
      <c r="Z869" s="500" t="s">
        <v>80</v>
      </c>
      <c r="AA869" s="500" t="s">
        <v>80</v>
      </c>
      <c r="AB869" s="501" t="s">
        <v>80</v>
      </c>
      <c r="AC869" s="500" t="s">
        <v>80</v>
      </c>
      <c r="AD869" s="500" t="s">
        <v>80</v>
      </c>
      <c r="AE869" s="500" t="s">
        <v>80</v>
      </c>
      <c r="AF869" s="502" t="s">
        <v>80</v>
      </c>
      <c r="AG869" s="503" t="s">
        <v>80</v>
      </c>
      <c r="AH869" s="504" t="s">
        <v>80</v>
      </c>
      <c r="AI869" s="502" t="s">
        <v>80</v>
      </c>
      <c r="AJ869" s="505">
        <v>113</v>
      </c>
      <c r="AK869" s="505">
        <v>138</v>
      </c>
      <c r="AL869" s="507"/>
      <c r="AM869" s="507"/>
      <c r="AN869" s="505">
        <v>591</v>
      </c>
      <c r="AO869" s="505">
        <v>625</v>
      </c>
      <c r="AP869" s="569"/>
      <c r="AQ869" s="569"/>
      <c r="AR869" s="505">
        <v>8</v>
      </c>
      <c r="AS869" s="505">
        <v>227</v>
      </c>
      <c r="AT869" s="505">
        <v>2</v>
      </c>
      <c r="AU869" s="505">
        <v>21</v>
      </c>
      <c r="AV869" s="507">
        <v>0</v>
      </c>
      <c r="AW869" s="507">
        <v>0</v>
      </c>
      <c r="AX869" s="507">
        <v>65</v>
      </c>
      <c r="AY869" s="507">
        <v>69</v>
      </c>
      <c r="AZ869" s="507">
        <v>125</v>
      </c>
      <c r="BA869" s="507">
        <v>227</v>
      </c>
      <c r="BB869" s="357"/>
      <c r="BC869" s="592" t="str">
        <f t="shared" si="1679"/>
        <v>-</v>
      </c>
      <c r="BD869" s="593" t="str">
        <f t="shared" si="1680"/>
        <v>-</v>
      </c>
      <c r="BE869" s="594" t="str">
        <f t="shared" si="1681"/>
        <v>-</v>
      </c>
      <c r="BF869" s="291" t="str">
        <f t="shared" si="1682"/>
        <v>-</v>
      </c>
      <c r="BG869" s="566" t="str">
        <f t="shared" si="1683"/>
        <v>-</v>
      </c>
      <c r="BH869" s="595" t="str">
        <f t="shared" si="1684"/>
        <v>-</v>
      </c>
      <c r="BI869" s="289" t="str">
        <f t="shared" si="1685"/>
        <v>-</v>
      </c>
      <c r="BJ869" s="596" t="str">
        <f t="shared" si="1686"/>
        <v>-</v>
      </c>
      <c r="BK869" s="595" t="str">
        <f t="shared" si="1687"/>
        <v>-</v>
      </c>
      <c r="BL869" s="289" t="str">
        <f t="shared" si="1688"/>
        <v>-</v>
      </c>
      <c r="BM869" s="596" t="str">
        <f t="shared" si="1689"/>
        <v>-</v>
      </c>
      <c r="BN869" s="563">
        <f t="shared" si="1690"/>
        <v>3</v>
      </c>
      <c r="BO869" s="87">
        <f t="shared" si="1691"/>
        <v>2012</v>
      </c>
      <c r="BP869" s="87">
        <f t="shared" si="1692"/>
        <v>0</v>
      </c>
      <c r="BQ869" s="202"/>
    </row>
    <row r="870" spans="1:69" s="35" customFormat="1" ht="10.5" customHeight="1" x14ac:dyDescent="0.2">
      <c r="A870" s="87" t="str">
        <f t="shared" si="1678"/>
        <v>2011-12RYD3</v>
      </c>
      <c r="B870" s="87" t="str">
        <f t="shared" si="1693"/>
        <v>Y59</v>
      </c>
      <c r="C870" s="203" t="s">
        <v>166</v>
      </c>
      <c r="D870" s="203" t="s">
        <v>551</v>
      </c>
      <c r="E870" s="42"/>
      <c r="F870" s="317" t="str">
        <f>VLOOKUP($G870,'Selection Sheet'!$C$15:$F$39,3,0)</f>
        <v>Y59</v>
      </c>
      <c r="G870" s="204" t="s">
        <v>116</v>
      </c>
      <c r="H870" s="203" t="s">
        <v>538</v>
      </c>
      <c r="I870" s="495">
        <v>187</v>
      </c>
      <c r="J870" s="495">
        <v>45</v>
      </c>
      <c r="K870" s="495">
        <v>20</v>
      </c>
      <c r="L870" s="495">
        <v>10</v>
      </c>
      <c r="M870" s="507"/>
      <c r="N870" s="507"/>
      <c r="O870" s="507"/>
      <c r="P870" s="507"/>
      <c r="Q870" s="495" t="s">
        <v>80</v>
      </c>
      <c r="R870" s="495" t="s">
        <v>80</v>
      </c>
      <c r="S870" s="495"/>
      <c r="T870" s="496" t="s">
        <v>80</v>
      </c>
      <c r="U870" s="497" t="s">
        <v>80</v>
      </c>
      <c r="V870" s="497" t="s">
        <v>80</v>
      </c>
      <c r="W870" s="497" t="s">
        <v>80</v>
      </c>
      <c r="X870" s="498" t="s">
        <v>80</v>
      </c>
      <c r="Y870" s="499" t="s">
        <v>80</v>
      </c>
      <c r="Z870" s="500" t="s">
        <v>80</v>
      </c>
      <c r="AA870" s="500" t="s">
        <v>80</v>
      </c>
      <c r="AB870" s="501" t="s">
        <v>80</v>
      </c>
      <c r="AC870" s="500" t="s">
        <v>80</v>
      </c>
      <c r="AD870" s="500" t="s">
        <v>80</v>
      </c>
      <c r="AE870" s="500" t="s">
        <v>80</v>
      </c>
      <c r="AF870" s="502" t="s">
        <v>80</v>
      </c>
      <c r="AG870" s="503" t="s">
        <v>80</v>
      </c>
      <c r="AH870" s="504" t="s">
        <v>80</v>
      </c>
      <c r="AI870" s="502" t="s">
        <v>80</v>
      </c>
      <c r="AJ870" s="505">
        <v>90</v>
      </c>
      <c r="AK870" s="505">
        <v>101</v>
      </c>
      <c r="AL870" s="507"/>
      <c r="AM870" s="507"/>
      <c r="AN870" s="505">
        <v>684</v>
      </c>
      <c r="AO870" s="505">
        <v>748</v>
      </c>
      <c r="AP870" s="569"/>
      <c r="AQ870" s="569"/>
      <c r="AR870" s="505">
        <v>11</v>
      </c>
      <c r="AS870" s="505">
        <v>183</v>
      </c>
      <c r="AT870" s="505">
        <v>2</v>
      </c>
      <c r="AU870" s="505">
        <v>20</v>
      </c>
      <c r="AV870" s="507">
        <v>0</v>
      </c>
      <c r="AW870" s="507">
        <v>0</v>
      </c>
      <c r="AX870" s="507">
        <v>53</v>
      </c>
      <c r="AY870" s="507">
        <v>60</v>
      </c>
      <c r="AZ870" s="507">
        <v>316</v>
      </c>
      <c r="BA870" s="507">
        <v>517</v>
      </c>
      <c r="BB870" s="357"/>
      <c r="BC870" s="592" t="str">
        <f t="shared" si="1679"/>
        <v>-</v>
      </c>
      <c r="BD870" s="593" t="str">
        <f t="shared" si="1680"/>
        <v>-</v>
      </c>
      <c r="BE870" s="594" t="str">
        <f t="shared" si="1681"/>
        <v>-</v>
      </c>
      <c r="BF870" s="291" t="str">
        <f t="shared" si="1682"/>
        <v>-</v>
      </c>
      <c r="BG870" s="566" t="str">
        <f t="shared" si="1683"/>
        <v>-</v>
      </c>
      <c r="BH870" s="595" t="str">
        <f t="shared" si="1684"/>
        <v>-</v>
      </c>
      <c r="BI870" s="289" t="str">
        <f t="shared" si="1685"/>
        <v>-</v>
      </c>
      <c r="BJ870" s="596" t="str">
        <f t="shared" si="1686"/>
        <v>-</v>
      </c>
      <c r="BK870" s="595" t="str">
        <f t="shared" si="1687"/>
        <v>-</v>
      </c>
      <c r="BL870" s="289" t="str">
        <f t="shared" si="1688"/>
        <v>-</v>
      </c>
      <c r="BM870" s="596" t="str">
        <f t="shared" si="1689"/>
        <v>-</v>
      </c>
      <c r="BN870" s="563">
        <f t="shared" si="1690"/>
        <v>3</v>
      </c>
      <c r="BO870" s="87">
        <f t="shared" si="1691"/>
        <v>2012</v>
      </c>
      <c r="BP870" s="87">
        <f t="shared" si="1692"/>
        <v>0</v>
      </c>
      <c r="BQ870" s="202"/>
    </row>
    <row r="871" spans="1:69" s="35" customFormat="1" ht="10.5" customHeight="1" x14ac:dyDescent="0.2">
      <c r="A871" s="87" t="str">
        <f t="shared" si="1678"/>
        <v>2011-12RYE3</v>
      </c>
      <c r="B871" s="87" t="str">
        <f t="shared" si="1693"/>
        <v>Y59</v>
      </c>
      <c r="C871" s="203" t="s">
        <v>166</v>
      </c>
      <c r="D871" s="203" t="s">
        <v>551</v>
      </c>
      <c r="E871" s="42"/>
      <c r="F871" s="317" t="str">
        <f>VLOOKUP($G871,'Selection Sheet'!$C$15:$F$39,3,0)</f>
        <v>Y59</v>
      </c>
      <c r="G871" s="204" t="s">
        <v>114</v>
      </c>
      <c r="H871" s="203" t="s">
        <v>539</v>
      </c>
      <c r="I871" s="495">
        <v>109</v>
      </c>
      <c r="J871" s="495">
        <v>38</v>
      </c>
      <c r="K871" s="495">
        <v>12</v>
      </c>
      <c r="L871" s="495">
        <v>6</v>
      </c>
      <c r="M871" s="507"/>
      <c r="N871" s="507"/>
      <c r="O871" s="507"/>
      <c r="P871" s="507"/>
      <c r="Q871" s="495" t="s">
        <v>80</v>
      </c>
      <c r="R871" s="495" t="s">
        <v>80</v>
      </c>
      <c r="S871" s="495"/>
      <c r="T871" s="496" t="s">
        <v>80</v>
      </c>
      <c r="U871" s="497" t="s">
        <v>80</v>
      </c>
      <c r="V871" s="497" t="s">
        <v>80</v>
      </c>
      <c r="W871" s="497" t="s">
        <v>80</v>
      </c>
      <c r="X871" s="498" t="s">
        <v>80</v>
      </c>
      <c r="Y871" s="499" t="s">
        <v>80</v>
      </c>
      <c r="Z871" s="500" t="s">
        <v>80</v>
      </c>
      <c r="AA871" s="500" t="s">
        <v>80</v>
      </c>
      <c r="AB871" s="501" t="s">
        <v>80</v>
      </c>
      <c r="AC871" s="500" t="s">
        <v>80</v>
      </c>
      <c r="AD871" s="500" t="s">
        <v>80</v>
      </c>
      <c r="AE871" s="500" t="s">
        <v>80</v>
      </c>
      <c r="AF871" s="502" t="s">
        <v>80</v>
      </c>
      <c r="AG871" s="503" t="s">
        <v>80</v>
      </c>
      <c r="AH871" s="504" t="s">
        <v>80</v>
      </c>
      <c r="AI871" s="502" t="s">
        <v>80</v>
      </c>
      <c r="AJ871" s="505">
        <v>78</v>
      </c>
      <c r="AK871" s="505">
        <v>132</v>
      </c>
      <c r="AL871" s="507"/>
      <c r="AM871" s="507"/>
      <c r="AN871" s="505">
        <v>593</v>
      </c>
      <c r="AO871" s="505">
        <v>605</v>
      </c>
      <c r="AP871" s="569"/>
      <c r="AQ871" s="569"/>
      <c r="AR871" s="505">
        <v>20</v>
      </c>
      <c r="AS871" s="505">
        <v>109</v>
      </c>
      <c r="AT871" s="505">
        <v>2</v>
      </c>
      <c r="AU871" s="505">
        <v>12</v>
      </c>
      <c r="AV871" s="507">
        <v>0</v>
      </c>
      <c r="AW871" s="507">
        <v>0</v>
      </c>
      <c r="AX871" s="507">
        <v>73</v>
      </c>
      <c r="AY871" s="507">
        <v>89</v>
      </c>
      <c r="AZ871" s="507">
        <v>98</v>
      </c>
      <c r="BA871" s="507">
        <v>215</v>
      </c>
      <c r="BB871" s="357"/>
      <c r="BC871" s="592" t="str">
        <f t="shared" si="1679"/>
        <v>-</v>
      </c>
      <c r="BD871" s="593" t="str">
        <f t="shared" si="1680"/>
        <v>-</v>
      </c>
      <c r="BE871" s="594" t="str">
        <f t="shared" si="1681"/>
        <v>-</v>
      </c>
      <c r="BF871" s="291" t="str">
        <f t="shared" si="1682"/>
        <v>-</v>
      </c>
      <c r="BG871" s="566" t="str">
        <f t="shared" si="1683"/>
        <v>-</v>
      </c>
      <c r="BH871" s="595" t="str">
        <f t="shared" si="1684"/>
        <v>-</v>
      </c>
      <c r="BI871" s="289" t="str">
        <f t="shared" si="1685"/>
        <v>-</v>
      </c>
      <c r="BJ871" s="596" t="str">
        <f t="shared" si="1686"/>
        <v>-</v>
      </c>
      <c r="BK871" s="595" t="str">
        <f t="shared" si="1687"/>
        <v>-</v>
      </c>
      <c r="BL871" s="289" t="str">
        <f t="shared" si="1688"/>
        <v>-</v>
      </c>
      <c r="BM871" s="596" t="str">
        <f t="shared" si="1689"/>
        <v>-</v>
      </c>
      <c r="BN871" s="563">
        <f t="shared" si="1690"/>
        <v>3</v>
      </c>
      <c r="BO871" s="87">
        <f t="shared" si="1691"/>
        <v>2012</v>
      </c>
      <c r="BP871" s="87">
        <f t="shared" si="1692"/>
        <v>0</v>
      </c>
      <c r="BQ871" s="202"/>
    </row>
    <row r="872" spans="1:69" s="35" customFormat="1" ht="10.5" customHeight="1" x14ac:dyDescent="0.2">
      <c r="A872" s="312" t="str">
        <f t="shared" si="1678"/>
        <v>2011-12RYF3</v>
      </c>
      <c r="B872" s="312" t="str">
        <f t="shared" si="1693"/>
        <v>Y58</v>
      </c>
      <c r="C872" s="208" t="s">
        <v>166</v>
      </c>
      <c r="D872" s="208" t="s">
        <v>551</v>
      </c>
      <c r="E872" s="53"/>
      <c r="F872" s="319" t="str">
        <f>VLOOKUP($G872,'Selection Sheet'!$C$15:$F$39,3,0)</f>
        <v>Y58</v>
      </c>
      <c r="G872" s="209" t="s">
        <v>99</v>
      </c>
      <c r="H872" s="208" t="s">
        <v>540</v>
      </c>
      <c r="I872" s="521">
        <v>203</v>
      </c>
      <c r="J872" s="521">
        <v>49</v>
      </c>
      <c r="K872" s="521">
        <v>27</v>
      </c>
      <c r="L872" s="521">
        <v>9</v>
      </c>
      <c r="M872" s="533"/>
      <c r="N872" s="533"/>
      <c r="O872" s="533"/>
      <c r="P872" s="533"/>
      <c r="Q872" s="521" t="s">
        <v>80</v>
      </c>
      <c r="R872" s="521" t="s">
        <v>80</v>
      </c>
      <c r="S872" s="521"/>
      <c r="T872" s="522" t="s">
        <v>80</v>
      </c>
      <c r="U872" s="523" t="s">
        <v>80</v>
      </c>
      <c r="V872" s="523" t="s">
        <v>80</v>
      </c>
      <c r="W872" s="523" t="s">
        <v>80</v>
      </c>
      <c r="X872" s="524" t="s">
        <v>80</v>
      </c>
      <c r="Y872" s="525" t="s">
        <v>80</v>
      </c>
      <c r="Z872" s="526" t="s">
        <v>80</v>
      </c>
      <c r="AA872" s="526" t="s">
        <v>80</v>
      </c>
      <c r="AB872" s="527" t="s">
        <v>80</v>
      </c>
      <c r="AC872" s="526" t="s">
        <v>80</v>
      </c>
      <c r="AD872" s="526" t="s">
        <v>80</v>
      </c>
      <c r="AE872" s="526" t="s">
        <v>80</v>
      </c>
      <c r="AF872" s="528" t="s">
        <v>80</v>
      </c>
      <c r="AG872" s="529" t="s">
        <v>80</v>
      </c>
      <c r="AH872" s="530" t="s">
        <v>80</v>
      </c>
      <c r="AI872" s="528" t="s">
        <v>80</v>
      </c>
      <c r="AJ872" s="531">
        <v>169</v>
      </c>
      <c r="AK872" s="531">
        <v>210</v>
      </c>
      <c r="AL872" s="533"/>
      <c r="AM872" s="533"/>
      <c r="AN872" s="531">
        <v>623</v>
      </c>
      <c r="AO872" s="531">
        <v>645</v>
      </c>
      <c r="AP872" s="571"/>
      <c r="AQ872" s="571"/>
      <c r="AR872" s="531">
        <v>13</v>
      </c>
      <c r="AS872" s="531">
        <v>201</v>
      </c>
      <c r="AT872" s="531">
        <v>3</v>
      </c>
      <c r="AU872" s="531">
        <v>25</v>
      </c>
      <c r="AV872" s="533">
        <v>1</v>
      </c>
      <c r="AW872" s="533">
        <v>3</v>
      </c>
      <c r="AX872" s="533">
        <v>43</v>
      </c>
      <c r="AY872" s="533">
        <v>56</v>
      </c>
      <c r="AZ872" s="533">
        <v>130</v>
      </c>
      <c r="BA872" s="533">
        <v>229</v>
      </c>
      <c r="BB872" s="359"/>
      <c r="BC872" s="605" t="str">
        <f t="shared" si="1679"/>
        <v>-</v>
      </c>
      <c r="BD872" s="606" t="str">
        <f t="shared" si="1680"/>
        <v>-</v>
      </c>
      <c r="BE872" s="607" t="str">
        <f t="shared" si="1681"/>
        <v>-</v>
      </c>
      <c r="BF872" s="302" t="str">
        <f t="shared" si="1682"/>
        <v>-</v>
      </c>
      <c r="BG872" s="608" t="str">
        <f t="shared" si="1683"/>
        <v>-</v>
      </c>
      <c r="BH872" s="609" t="str">
        <f t="shared" si="1684"/>
        <v>-</v>
      </c>
      <c r="BI872" s="311" t="str">
        <f t="shared" si="1685"/>
        <v>-</v>
      </c>
      <c r="BJ872" s="610" t="str">
        <f t="shared" si="1686"/>
        <v>-</v>
      </c>
      <c r="BK872" s="609" t="str">
        <f t="shared" si="1687"/>
        <v>-</v>
      </c>
      <c r="BL872" s="311" t="str">
        <f t="shared" si="1688"/>
        <v>-</v>
      </c>
      <c r="BM872" s="610" t="str">
        <f t="shared" si="1689"/>
        <v>-</v>
      </c>
      <c r="BN872" s="565">
        <f t="shared" si="1690"/>
        <v>3</v>
      </c>
      <c r="BO872" s="312">
        <f t="shared" si="1691"/>
        <v>2012</v>
      </c>
      <c r="BP872" s="312">
        <f t="shared" si="1692"/>
        <v>0</v>
      </c>
      <c r="BQ872" s="202"/>
    </row>
    <row r="873" spans="1:69" s="35" customFormat="1" ht="10.5" customHeight="1" x14ac:dyDescent="0.2">
      <c r="A873" s="313" t="str">
        <f t="shared" si="1678"/>
        <v>2012-13R1F4</v>
      </c>
      <c r="B873" s="313" t="str">
        <f t="shared" si="1693"/>
        <v>Y59</v>
      </c>
      <c r="C873" s="200" t="s">
        <v>180</v>
      </c>
      <c r="D873" s="200" t="s">
        <v>528</v>
      </c>
      <c r="E873" s="42"/>
      <c r="F873" s="315" t="str">
        <f>VLOOKUP($G873,'Selection Sheet'!$C$15:$F$39,3,0)</f>
        <v>Y59</v>
      </c>
      <c r="G873" s="201" t="s">
        <v>108</v>
      </c>
      <c r="H873" s="200" t="s">
        <v>529</v>
      </c>
      <c r="I873" s="483">
        <v>8</v>
      </c>
      <c r="J873" s="483">
        <v>0</v>
      </c>
      <c r="K873" s="483">
        <v>1</v>
      </c>
      <c r="L873" s="483">
        <v>0</v>
      </c>
      <c r="M873" s="494"/>
      <c r="N873" s="494"/>
      <c r="O873" s="494"/>
      <c r="P873" s="494"/>
      <c r="Q873" s="483" t="s">
        <v>80</v>
      </c>
      <c r="R873" s="483" t="s">
        <v>80</v>
      </c>
      <c r="S873" s="483"/>
      <c r="T873" s="484" t="s">
        <v>80</v>
      </c>
      <c r="U873" s="485" t="s">
        <v>80</v>
      </c>
      <c r="V873" s="485" t="s">
        <v>80</v>
      </c>
      <c r="W873" s="485" t="s">
        <v>80</v>
      </c>
      <c r="X873" s="486" t="s">
        <v>80</v>
      </c>
      <c r="Y873" s="487" t="s">
        <v>80</v>
      </c>
      <c r="Z873" s="488" t="s">
        <v>80</v>
      </c>
      <c r="AA873" s="488" t="s">
        <v>80</v>
      </c>
      <c r="AB873" s="489" t="s">
        <v>80</v>
      </c>
      <c r="AC873" s="488" t="s">
        <v>80</v>
      </c>
      <c r="AD873" s="488" t="s">
        <v>80</v>
      </c>
      <c r="AE873" s="488" t="s">
        <v>80</v>
      </c>
      <c r="AF873" s="490" t="s">
        <v>80</v>
      </c>
      <c r="AG873" s="491" t="s">
        <v>80</v>
      </c>
      <c r="AH873" s="492" t="s">
        <v>80</v>
      </c>
      <c r="AI873" s="490" t="s">
        <v>80</v>
      </c>
      <c r="AJ873" s="493">
        <v>2</v>
      </c>
      <c r="AK873" s="493">
        <v>2</v>
      </c>
      <c r="AL873" s="494"/>
      <c r="AM873" s="494"/>
      <c r="AN873" s="493">
        <v>38</v>
      </c>
      <c r="AO873" s="493">
        <v>46</v>
      </c>
      <c r="AP873" s="572"/>
      <c r="AQ873" s="572"/>
      <c r="AR873" s="493">
        <v>0</v>
      </c>
      <c r="AS873" s="493">
        <v>8</v>
      </c>
      <c r="AT873" s="493">
        <v>0</v>
      </c>
      <c r="AU873" s="493">
        <v>1</v>
      </c>
      <c r="AV873" s="494">
        <v>1</v>
      </c>
      <c r="AW873" s="494">
        <v>1</v>
      </c>
      <c r="AX873" s="494">
        <v>0</v>
      </c>
      <c r="AY873" s="494">
        <v>0</v>
      </c>
      <c r="AZ873" s="494">
        <v>12</v>
      </c>
      <c r="BA873" s="494">
        <v>16</v>
      </c>
      <c r="BB873" s="357"/>
      <c r="BC873" s="586" t="str">
        <f t="shared" si="1679"/>
        <v>-</v>
      </c>
      <c r="BD873" s="587" t="str">
        <f t="shared" si="1680"/>
        <v>-</v>
      </c>
      <c r="BE873" s="588" t="str">
        <f t="shared" si="1681"/>
        <v>-</v>
      </c>
      <c r="BF873" s="310" t="str">
        <f t="shared" si="1682"/>
        <v>-</v>
      </c>
      <c r="BG873" s="589" t="str">
        <f t="shared" si="1683"/>
        <v>-</v>
      </c>
      <c r="BH873" s="590" t="str">
        <f t="shared" si="1684"/>
        <v>-</v>
      </c>
      <c r="BI873" s="308" t="str">
        <f t="shared" si="1685"/>
        <v>-</v>
      </c>
      <c r="BJ873" s="591" t="str">
        <f t="shared" si="1686"/>
        <v>-</v>
      </c>
      <c r="BK873" s="590" t="str">
        <f t="shared" si="1687"/>
        <v>-</v>
      </c>
      <c r="BL873" s="308" t="str">
        <f t="shared" si="1688"/>
        <v>-</v>
      </c>
      <c r="BM873" s="591" t="str">
        <f t="shared" si="1689"/>
        <v>-</v>
      </c>
      <c r="BN873" s="562">
        <f t="shared" si="1690"/>
        <v>4</v>
      </c>
      <c r="BO873" s="87">
        <f t="shared" si="1691"/>
        <v>2012</v>
      </c>
      <c r="BP873" s="87">
        <f t="shared" si="1692"/>
        <v>0.99999999999999978</v>
      </c>
      <c r="BQ873" s="202"/>
    </row>
    <row r="874" spans="1:69" s="35" customFormat="1" ht="10.5" customHeight="1" x14ac:dyDescent="0.2">
      <c r="A874" s="87" t="str">
        <f t="shared" si="1678"/>
        <v>2012-13RRU4</v>
      </c>
      <c r="B874" s="87" t="str">
        <f t="shared" si="1693"/>
        <v>Y56</v>
      </c>
      <c r="C874" s="203" t="s">
        <v>180</v>
      </c>
      <c r="D874" s="203" t="s">
        <v>528</v>
      </c>
      <c r="E874" s="42"/>
      <c r="F874" s="317" t="str">
        <f>VLOOKUP($G874,'Selection Sheet'!$C$15:$F$39,3,0)</f>
        <v>Y56</v>
      </c>
      <c r="G874" s="204" t="s">
        <v>93</v>
      </c>
      <c r="H874" s="203" t="s">
        <v>530</v>
      </c>
      <c r="I874" s="495">
        <v>369</v>
      </c>
      <c r="J874" s="495">
        <v>109</v>
      </c>
      <c r="K874" s="495">
        <v>46</v>
      </c>
      <c r="L874" s="495">
        <v>21</v>
      </c>
      <c r="M874" s="507"/>
      <c r="N874" s="507"/>
      <c r="O874" s="507"/>
      <c r="P874" s="507"/>
      <c r="Q874" s="495" t="s">
        <v>80</v>
      </c>
      <c r="R874" s="495" t="s">
        <v>80</v>
      </c>
      <c r="S874" s="495"/>
      <c r="T874" s="496" t="s">
        <v>80</v>
      </c>
      <c r="U874" s="497" t="s">
        <v>80</v>
      </c>
      <c r="V874" s="497" t="s">
        <v>80</v>
      </c>
      <c r="W874" s="497" t="s">
        <v>80</v>
      </c>
      <c r="X874" s="498" t="s">
        <v>80</v>
      </c>
      <c r="Y874" s="499" t="s">
        <v>80</v>
      </c>
      <c r="Z874" s="500" t="s">
        <v>80</v>
      </c>
      <c r="AA874" s="500" t="s">
        <v>80</v>
      </c>
      <c r="AB874" s="501" t="s">
        <v>80</v>
      </c>
      <c r="AC874" s="500" t="s">
        <v>80</v>
      </c>
      <c r="AD874" s="500" t="s">
        <v>80</v>
      </c>
      <c r="AE874" s="500" t="s">
        <v>80</v>
      </c>
      <c r="AF874" s="502" t="s">
        <v>80</v>
      </c>
      <c r="AG874" s="503" t="s">
        <v>80</v>
      </c>
      <c r="AH874" s="504" t="s">
        <v>80</v>
      </c>
      <c r="AI874" s="502" t="s">
        <v>80</v>
      </c>
      <c r="AJ874" s="505">
        <v>155</v>
      </c>
      <c r="AK874" s="505">
        <v>225</v>
      </c>
      <c r="AL874" s="507"/>
      <c r="AM874" s="507"/>
      <c r="AN874" s="505">
        <v>729</v>
      </c>
      <c r="AO874" s="505">
        <v>769</v>
      </c>
      <c r="AP874" s="569"/>
      <c r="AQ874" s="569"/>
      <c r="AR874" s="505">
        <v>36</v>
      </c>
      <c r="AS874" s="505">
        <v>362</v>
      </c>
      <c r="AT874" s="505">
        <v>13</v>
      </c>
      <c r="AU874" s="505">
        <v>45</v>
      </c>
      <c r="AV874" s="507">
        <v>0</v>
      </c>
      <c r="AW874" s="507">
        <v>0</v>
      </c>
      <c r="AX874" s="507">
        <v>116</v>
      </c>
      <c r="AY874" s="507">
        <v>132</v>
      </c>
      <c r="AZ874" s="507">
        <v>301</v>
      </c>
      <c r="BA874" s="507">
        <v>456</v>
      </c>
      <c r="BB874" s="357"/>
      <c r="BC874" s="592" t="str">
        <f t="shared" si="1679"/>
        <v>-</v>
      </c>
      <c r="BD874" s="593" t="str">
        <f t="shared" si="1680"/>
        <v>-</v>
      </c>
      <c r="BE874" s="594" t="str">
        <f t="shared" si="1681"/>
        <v>-</v>
      </c>
      <c r="BF874" s="291" t="str">
        <f t="shared" si="1682"/>
        <v>-</v>
      </c>
      <c r="BG874" s="566" t="str">
        <f t="shared" si="1683"/>
        <v>-</v>
      </c>
      <c r="BH874" s="595" t="str">
        <f t="shared" si="1684"/>
        <v>-</v>
      </c>
      <c r="BI874" s="289" t="str">
        <f t="shared" si="1685"/>
        <v>-</v>
      </c>
      <c r="BJ874" s="596" t="str">
        <f t="shared" si="1686"/>
        <v>-</v>
      </c>
      <c r="BK874" s="595" t="str">
        <f t="shared" si="1687"/>
        <v>-</v>
      </c>
      <c r="BL874" s="289" t="str">
        <f t="shared" si="1688"/>
        <v>-</v>
      </c>
      <c r="BM874" s="596" t="str">
        <f t="shared" si="1689"/>
        <v>-</v>
      </c>
      <c r="BN874" s="563">
        <f t="shared" si="1690"/>
        <v>4</v>
      </c>
      <c r="BO874" s="87">
        <f t="shared" si="1691"/>
        <v>2012</v>
      </c>
      <c r="BP874" s="87">
        <f t="shared" si="1692"/>
        <v>0.99999999999999978</v>
      </c>
      <c r="BQ874" s="202"/>
    </row>
    <row r="875" spans="1:69" s="35" customFormat="1" ht="10.5" customHeight="1" x14ac:dyDescent="0.2">
      <c r="A875" s="87" t="str">
        <f t="shared" si="1678"/>
        <v>2012-13RX54</v>
      </c>
      <c r="B875" s="87" t="str">
        <f t="shared" si="1693"/>
        <v>Y58</v>
      </c>
      <c r="C875" s="203" t="s">
        <v>180</v>
      </c>
      <c r="D875" s="203" t="s">
        <v>528</v>
      </c>
      <c r="E875" s="42"/>
      <c r="F875" s="317" t="str">
        <f>VLOOKUP($G875,'Selection Sheet'!$C$15:$F$39,3,0)</f>
        <v>Y58</v>
      </c>
      <c r="G875" s="204" t="s">
        <v>106</v>
      </c>
      <c r="H875" s="203" t="s">
        <v>531</v>
      </c>
      <c r="I875" s="495">
        <v>101</v>
      </c>
      <c r="J875" s="495">
        <v>26</v>
      </c>
      <c r="K875" s="495">
        <v>16</v>
      </c>
      <c r="L875" s="495">
        <v>5</v>
      </c>
      <c r="M875" s="507"/>
      <c r="N875" s="507"/>
      <c r="O875" s="507"/>
      <c r="P875" s="507"/>
      <c r="Q875" s="495" t="s">
        <v>80</v>
      </c>
      <c r="R875" s="495" t="s">
        <v>80</v>
      </c>
      <c r="S875" s="495"/>
      <c r="T875" s="496" t="s">
        <v>80</v>
      </c>
      <c r="U875" s="497" t="s">
        <v>80</v>
      </c>
      <c r="V875" s="497" t="s">
        <v>80</v>
      </c>
      <c r="W875" s="497" t="s">
        <v>80</v>
      </c>
      <c r="X875" s="498" t="s">
        <v>80</v>
      </c>
      <c r="Y875" s="499" t="s">
        <v>80</v>
      </c>
      <c r="Z875" s="500" t="s">
        <v>80</v>
      </c>
      <c r="AA875" s="500" t="s">
        <v>80</v>
      </c>
      <c r="AB875" s="501" t="s">
        <v>80</v>
      </c>
      <c r="AC875" s="500" t="s">
        <v>80</v>
      </c>
      <c r="AD875" s="500" t="s">
        <v>80</v>
      </c>
      <c r="AE875" s="500" t="s">
        <v>80</v>
      </c>
      <c r="AF875" s="502" t="s">
        <v>80</v>
      </c>
      <c r="AG875" s="503" t="s">
        <v>80</v>
      </c>
      <c r="AH875" s="504" t="s">
        <v>80</v>
      </c>
      <c r="AI875" s="502" t="s">
        <v>80</v>
      </c>
      <c r="AJ875" s="505">
        <v>28</v>
      </c>
      <c r="AK875" s="505">
        <v>28</v>
      </c>
      <c r="AL875" s="507"/>
      <c r="AM875" s="507"/>
      <c r="AN875" s="505">
        <v>137</v>
      </c>
      <c r="AO875" s="505">
        <v>137</v>
      </c>
      <c r="AP875" s="569"/>
      <c r="AQ875" s="569"/>
      <c r="AR875" s="505">
        <v>11</v>
      </c>
      <c r="AS875" s="505">
        <v>101</v>
      </c>
      <c r="AT875" s="505">
        <v>4</v>
      </c>
      <c r="AU875" s="505">
        <v>16</v>
      </c>
      <c r="AV875" s="507">
        <v>0</v>
      </c>
      <c r="AW875" s="507">
        <v>0</v>
      </c>
      <c r="AX875" s="507">
        <v>32</v>
      </c>
      <c r="AY875" s="507">
        <v>35</v>
      </c>
      <c r="AZ875" s="507">
        <v>57</v>
      </c>
      <c r="BA875" s="507">
        <v>95</v>
      </c>
      <c r="BB875" s="357"/>
      <c r="BC875" s="592" t="str">
        <f t="shared" si="1679"/>
        <v>-</v>
      </c>
      <c r="BD875" s="593" t="str">
        <f t="shared" si="1680"/>
        <v>-</v>
      </c>
      <c r="BE875" s="594" t="str">
        <f t="shared" si="1681"/>
        <v>-</v>
      </c>
      <c r="BF875" s="291" t="str">
        <f t="shared" si="1682"/>
        <v>-</v>
      </c>
      <c r="BG875" s="566" t="str">
        <f t="shared" si="1683"/>
        <v>-</v>
      </c>
      <c r="BH875" s="595" t="str">
        <f t="shared" si="1684"/>
        <v>-</v>
      </c>
      <c r="BI875" s="289" t="str">
        <f t="shared" si="1685"/>
        <v>-</v>
      </c>
      <c r="BJ875" s="596" t="str">
        <f t="shared" si="1686"/>
        <v>-</v>
      </c>
      <c r="BK875" s="595" t="str">
        <f t="shared" si="1687"/>
        <v>-</v>
      </c>
      <c r="BL875" s="289" t="str">
        <f t="shared" si="1688"/>
        <v>-</v>
      </c>
      <c r="BM875" s="596" t="str">
        <f t="shared" si="1689"/>
        <v>-</v>
      </c>
      <c r="BN875" s="563">
        <f t="shared" si="1690"/>
        <v>4</v>
      </c>
      <c r="BO875" s="87">
        <f t="shared" si="1691"/>
        <v>2012</v>
      </c>
      <c r="BP875" s="87">
        <f t="shared" si="1692"/>
        <v>0.99999999999999978</v>
      </c>
      <c r="BQ875" s="202"/>
    </row>
    <row r="876" spans="1:69" s="35" customFormat="1" ht="10.5" customHeight="1" x14ac:dyDescent="0.2">
      <c r="A876" s="314" t="str">
        <f t="shared" si="1678"/>
        <v>2012-13RX64</v>
      </c>
      <c r="B876" s="314" t="str">
        <f t="shared" si="1693"/>
        <v>Y63</v>
      </c>
      <c r="C876" s="205" t="s">
        <v>180</v>
      </c>
      <c r="D876" s="205" t="s">
        <v>528</v>
      </c>
      <c r="E876" s="206"/>
      <c r="F876" s="318" t="str">
        <f>VLOOKUP($G876,'Selection Sheet'!$C$15:$F$39,3,0)</f>
        <v>Y63</v>
      </c>
      <c r="G876" s="207" t="s">
        <v>111</v>
      </c>
      <c r="H876" s="205" t="s">
        <v>532</v>
      </c>
      <c r="I876" s="508">
        <v>135</v>
      </c>
      <c r="J876" s="508">
        <v>38</v>
      </c>
      <c r="K876" s="508">
        <v>30</v>
      </c>
      <c r="L876" s="508">
        <v>19</v>
      </c>
      <c r="M876" s="520"/>
      <c r="N876" s="520"/>
      <c r="O876" s="520"/>
      <c r="P876" s="520"/>
      <c r="Q876" s="508" t="s">
        <v>80</v>
      </c>
      <c r="R876" s="508" t="s">
        <v>80</v>
      </c>
      <c r="S876" s="508"/>
      <c r="T876" s="509" t="s">
        <v>80</v>
      </c>
      <c r="U876" s="510" t="s">
        <v>80</v>
      </c>
      <c r="V876" s="510" t="s">
        <v>80</v>
      </c>
      <c r="W876" s="510" t="s">
        <v>80</v>
      </c>
      <c r="X876" s="511" t="s">
        <v>80</v>
      </c>
      <c r="Y876" s="512" t="s">
        <v>80</v>
      </c>
      <c r="Z876" s="513" t="s">
        <v>80</v>
      </c>
      <c r="AA876" s="513" t="s">
        <v>80</v>
      </c>
      <c r="AB876" s="514" t="s">
        <v>80</v>
      </c>
      <c r="AC876" s="513" t="s">
        <v>80</v>
      </c>
      <c r="AD876" s="513" t="s">
        <v>80</v>
      </c>
      <c r="AE876" s="513" t="s">
        <v>80</v>
      </c>
      <c r="AF876" s="515" t="s">
        <v>80</v>
      </c>
      <c r="AG876" s="516" t="s">
        <v>80</v>
      </c>
      <c r="AH876" s="517" t="s">
        <v>80</v>
      </c>
      <c r="AI876" s="515" t="s">
        <v>80</v>
      </c>
      <c r="AJ876" s="518">
        <v>53</v>
      </c>
      <c r="AK876" s="518">
        <v>67</v>
      </c>
      <c r="AL876" s="520"/>
      <c r="AM876" s="520"/>
      <c r="AN876" s="518">
        <v>327</v>
      </c>
      <c r="AO876" s="518">
        <v>336</v>
      </c>
      <c r="AP876" s="570"/>
      <c r="AQ876" s="570"/>
      <c r="AR876" s="518">
        <v>10</v>
      </c>
      <c r="AS876" s="518">
        <v>129</v>
      </c>
      <c r="AT876" s="518">
        <v>6</v>
      </c>
      <c r="AU876" s="518">
        <v>27</v>
      </c>
      <c r="AV876" s="520">
        <v>0</v>
      </c>
      <c r="AW876" s="520">
        <v>0</v>
      </c>
      <c r="AX876" s="520">
        <v>84</v>
      </c>
      <c r="AY876" s="520">
        <v>95</v>
      </c>
      <c r="AZ876" s="520">
        <v>161</v>
      </c>
      <c r="BA876" s="520">
        <v>200</v>
      </c>
      <c r="BB876" s="358"/>
      <c r="BC876" s="597" t="str">
        <f t="shared" si="1679"/>
        <v>-</v>
      </c>
      <c r="BD876" s="598" t="str">
        <f t="shared" si="1680"/>
        <v>-</v>
      </c>
      <c r="BE876" s="599" t="str">
        <f t="shared" si="1681"/>
        <v>-</v>
      </c>
      <c r="BF876" s="600" t="str">
        <f t="shared" si="1682"/>
        <v>-</v>
      </c>
      <c r="BG876" s="601" t="str">
        <f t="shared" si="1683"/>
        <v>-</v>
      </c>
      <c r="BH876" s="602" t="str">
        <f t="shared" si="1684"/>
        <v>-</v>
      </c>
      <c r="BI876" s="603" t="str">
        <f t="shared" si="1685"/>
        <v>-</v>
      </c>
      <c r="BJ876" s="604" t="str">
        <f t="shared" si="1686"/>
        <v>-</v>
      </c>
      <c r="BK876" s="602" t="str">
        <f t="shared" si="1687"/>
        <v>-</v>
      </c>
      <c r="BL876" s="603" t="str">
        <f t="shared" si="1688"/>
        <v>-</v>
      </c>
      <c r="BM876" s="604" t="str">
        <f t="shared" si="1689"/>
        <v>-</v>
      </c>
      <c r="BN876" s="564">
        <f t="shared" si="1690"/>
        <v>4</v>
      </c>
      <c r="BO876" s="314">
        <f t="shared" si="1691"/>
        <v>2012</v>
      </c>
      <c r="BP876" s="314">
        <f t="shared" si="1692"/>
        <v>0.99999999999999978</v>
      </c>
      <c r="BQ876" s="202"/>
    </row>
    <row r="877" spans="1:69" s="35" customFormat="1" ht="10.5" customHeight="1" x14ac:dyDescent="0.2">
      <c r="A877" s="87" t="str">
        <f t="shared" si="1678"/>
        <v>2012-13RX74</v>
      </c>
      <c r="B877" s="87" t="str">
        <f t="shared" si="1693"/>
        <v>Y62</v>
      </c>
      <c r="C877" s="203" t="s">
        <v>180</v>
      </c>
      <c r="D877" s="203" t="s">
        <v>528</v>
      </c>
      <c r="E877" s="42"/>
      <c r="F877" s="317" t="str">
        <f>VLOOKUP($G877,'Selection Sheet'!$C$15:$F$39,3,0)</f>
        <v>Y62</v>
      </c>
      <c r="G877" s="204" t="s">
        <v>84</v>
      </c>
      <c r="H877" s="203" t="s">
        <v>533</v>
      </c>
      <c r="I877" s="495">
        <v>280</v>
      </c>
      <c r="J877" s="495">
        <v>73</v>
      </c>
      <c r="K877" s="495">
        <v>34</v>
      </c>
      <c r="L877" s="495">
        <v>22</v>
      </c>
      <c r="M877" s="507"/>
      <c r="N877" s="507"/>
      <c r="O877" s="507"/>
      <c r="P877" s="507"/>
      <c r="Q877" s="495" t="s">
        <v>80</v>
      </c>
      <c r="R877" s="495" t="s">
        <v>80</v>
      </c>
      <c r="S877" s="495"/>
      <c r="T877" s="496" t="s">
        <v>80</v>
      </c>
      <c r="U877" s="497" t="s">
        <v>80</v>
      </c>
      <c r="V877" s="497" t="s">
        <v>80</v>
      </c>
      <c r="W877" s="497" t="s">
        <v>80</v>
      </c>
      <c r="X877" s="498" t="s">
        <v>80</v>
      </c>
      <c r="Y877" s="499" t="s">
        <v>80</v>
      </c>
      <c r="Z877" s="500" t="s">
        <v>80</v>
      </c>
      <c r="AA877" s="500" t="s">
        <v>80</v>
      </c>
      <c r="AB877" s="501" t="s">
        <v>80</v>
      </c>
      <c r="AC877" s="500" t="s">
        <v>80</v>
      </c>
      <c r="AD877" s="500" t="s">
        <v>80</v>
      </c>
      <c r="AE877" s="500" t="s">
        <v>80</v>
      </c>
      <c r="AF877" s="502" t="s">
        <v>80</v>
      </c>
      <c r="AG877" s="503" t="s">
        <v>80</v>
      </c>
      <c r="AH877" s="504" t="s">
        <v>80</v>
      </c>
      <c r="AI877" s="502" t="s">
        <v>80</v>
      </c>
      <c r="AJ877" s="505">
        <v>150</v>
      </c>
      <c r="AK877" s="505">
        <v>197</v>
      </c>
      <c r="AL877" s="507"/>
      <c r="AM877" s="507"/>
      <c r="AN877" s="505">
        <v>645</v>
      </c>
      <c r="AO877" s="505">
        <v>652</v>
      </c>
      <c r="AP877" s="569"/>
      <c r="AQ877" s="569"/>
      <c r="AR877" s="505">
        <v>16</v>
      </c>
      <c r="AS877" s="505">
        <v>234</v>
      </c>
      <c r="AT877" s="505">
        <v>7</v>
      </c>
      <c r="AU877" s="505">
        <v>25</v>
      </c>
      <c r="AV877" s="507">
        <v>7</v>
      </c>
      <c r="AW877" s="507">
        <v>13</v>
      </c>
      <c r="AX877" s="507">
        <v>148</v>
      </c>
      <c r="AY877" s="507">
        <v>176</v>
      </c>
      <c r="AZ877" s="507">
        <v>202</v>
      </c>
      <c r="BA877" s="507">
        <v>244</v>
      </c>
      <c r="BB877" s="357"/>
      <c r="BC877" s="592" t="str">
        <f t="shared" si="1679"/>
        <v>-</v>
      </c>
      <c r="BD877" s="593" t="str">
        <f t="shared" si="1680"/>
        <v>-</v>
      </c>
      <c r="BE877" s="594" t="str">
        <f t="shared" si="1681"/>
        <v>-</v>
      </c>
      <c r="BF877" s="291" t="str">
        <f t="shared" si="1682"/>
        <v>-</v>
      </c>
      <c r="BG877" s="566" t="str">
        <f t="shared" si="1683"/>
        <v>-</v>
      </c>
      <c r="BH877" s="595" t="str">
        <f t="shared" si="1684"/>
        <v>-</v>
      </c>
      <c r="BI877" s="289" t="str">
        <f t="shared" si="1685"/>
        <v>-</v>
      </c>
      <c r="BJ877" s="596" t="str">
        <f t="shared" si="1686"/>
        <v>-</v>
      </c>
      <c r="BK877" s="595" t="str">
        <f t="shared" si="1687"/>
        <v>-</v>
      </c>
      <c r="BL877" s="289" t="str">
        <f t="shared" si="1688"/>
        <v>-</v>
      </c>
      <c r="BM877" s="596" t="str">
        <f t="shared" si="1689"/>
        <v>-</v>
      </c>
      <c r="BN877" s="563">
        <f t="shared" si="1690"/>
        <v>4</v>
      </c>
      <c r="BO877" s="87">
        <f t="shared" si="1691"/>
        <v>2012</v>
      </c>
      <c r="BP877" s="87">
        <f t="shared" si="1692"/>
        <v>0.99999999999999978</v>
      </c>
      <c r="BQ877" s="202"/>
    </row>
    <row r="878" spans="1:69" s="35" customFormat="1" ht="10.5" customHeight="1" x14ac:dyDescent="0.2">
      <c r="A878" s="87" t="str">
        <f t="shared" si="1678"/>
        <v>2012-13RX84</v>
      </c>
      <c r="B878" s="87" t="str">
        <f t="shared" si="1693"/>
        <v>Y63</v>
      </c>
      <c r="C878" s="203" t="s">
        <v>180</v>
      </c>
      <c r="D878" s="203" t="s">
        <v>528</v>
      </c>
      <c r="E878" s="42"/>
      <c r="F878" s="317" t="str">
        <f>VLOOKUP($G878,'Selection Sheet'!$C$15:$F$39,3,0)</f>
        <v>Y63</v>
      </c>
      <c r="G878" s="204" t="s">
        <v>120</v>
      </c>
      <c r="H878" s="203" t="s">
        <v>534</v>
      </c>
      <c r="I878" s="495">
        <v>239</v>
      </c>
      <c r="J878" s="495">
        <v>46</v>
      </c>
      <c r="K878" s="495">
        <v>38</v>
      </c>
      <c r="L878" s="495">
        <v>15</v>
      </c>
      <c r="M878" s="507"/>
      <c r="N878" s="507"/>
      <c r="O878" s="507"/>
      <c r="P878" s="507"/>
      <c r="Q878" s="495" t="s">
        <v>80</v>
      </c>
      <c r="R878" s="495" t="s">
        <v>80</v>
      </c>
      <c r="S878" s="495"/>
      <c r="T878" s="496" t="s">
        <v>80</v>
      </c>
      <c r="U878" s="497" t="s">
        <v>80</v>
      </c>
      <c r="V878" s="497" t="s">
        <v>80</v>
      </c>
      <c r="W878" s="497" t="s">
        <v>80</v>
      </c>
      <c r="X878" s="498" t="s">
        <v>80</v>
      </c>
      <c r="Y878" s="499" t="s">
        <v>80</v>
      </c>
      <c r="Z878" s="500" t="s">
        <v>80</v>
      </c>
      <c r="AA878" s="500" t="s">
        <v>80</v>
      </c>
      <c r="AB878" s="501" t="s">
        <v>80</v>
      </c>
      <c r="AC878" s="500" t="s">
        <v>80</v>
      </c>
      <c r="AD878" s="500" t="s">
        <v>80</v>
      </c>
      <c r="AE878" s="500" t="s">
        <v>80</v>
      </c>
      <c r="AF878" s="502" t="s">
        <v>80</v>
      </c>
      <c r="AG878" s="503" t="s">
        <v>80</v>
      </c>
      <c r="AH878" s="504" t="s">
        <v>80</v>
      </c>
      <c r="AI878" s="502" t="s">
        <v>80</v>
      </c>
      <c r="AJ878" s="505">
        <v>106</v>
      </c>
      <c r="AK878" s="505">
        <v>152</v>
      </c>
      <c r="AL878" s="507"/>
      <c r="AM878" s="507"/>
      <c r="AN878" s="505">
        <v>721</v>
      </c>
      <c r="AO878" s="505">
        <v>771</v>
      </c>
      <c r="AP878" s="569"/>
      <c r="AQ878" s="569"/>
      <c r="AR878" s="505">
        <v>18</v>
      </c>
      <c r="AS878" s="505">
        <v>231</v>
      </c>
      <c r="AT878" s="505">
        <v>12</v>
      </c>
      <c r="AU878" s="505">
        <v>37</v>
      </c>
      <c r="AV878" s="507">
        <v>0</v>
      </c>
      <c r="AW878" s="507">
        <v>1</v>
      </c>
      <c r="AX878" s="507">
        <v>92</v>
      </c>
      <c r="AY878" s="507">
        <v>112</v>
      </c>
      <c r="AZ878" s="507">
        <v>335</v>
      </c>
      <c r="BA878" s="507">
        <v>479</v>
      </c>
      <c r="BB878" s="357"/>
      <c r="BC878" s="592" t="str">
        <f t="shared" si="1679"/>
        <v>-</v>
      </c>
      <c r="BD878" s="593" t="str">
        <f t="shared" si="1680"/>
        <v>-</v>
      </c>
      <c r="BE878" s="594" t="str">
        <f t="shared" si="1681"/>
        <v>-</v>
      </c>
      <c r="BF878" s="291" t="str">
        <f t="shared" si="1682"/>
        <v>-</v>
      </c>
      <c r="BG878" s="566" t="str">
        <f t="shared" si="1683"/>
        <v>-</v>
      </c>
      <c r="BH878" s="595" t="str">
        <f t="shared" si="1684"/>
        <v>-</v>
      </c>
      <c r="BI878" s="289" t="str">
        <f t="shared" si="1685"/>
        <v>-</v>
      </c>
      <c r="BJ878" s="596" t="str">
        <f t="shared" si="1686"/>
        <v>-</v>
      </c>
      <c r="BK878" s="595" t="str">
        <f t="shared" si="1687"/>
        <v>-</v>
      </c>
      <c r="BL878" s="289" t="str">
        <f t="shared" si="1688"/>
        <v>-</v>
      </c>
      <c r="BM878" s="596" t="str">
        <f t="shared" si="1689"/>
        <v>-</v>
      </c>
      <c r="BN878" s="563">
        <f t="shared" si="1690"/>
        <v>4</v>
      </c>
      <c r="BO878" s="87">
        <f t="shared" si="1691"/>
        <v>2012</v>
      </c>
      <c r="BP878" s="87">
        <f t="shared" si="1692"/>
        <v>0.99999999999999978</v>
      </c>
      <c r="BQ878" s="202"/>
    </row>
    <row r="879" spans="1:69" s="35" customFormat="1" ht="10.5" customHeight="1" x14ac:dyDescent="0.2">
      <c r="A879" s="87" t="str">
        <f t="shared" si="1678"/>
        <v>2012-13RX94</v>
      </c>
      <c r="B879" s="87" t="str">
        <f t="shared" si="1693"/>
        <v>Y60</v>
      </c>
      <c r="C879" s="203" t="s">
        <v>180</v>
      </c>
      <c r="D879" s="203" t="s">
        <v>528</v>
      </c>
      <c r="E879" s="42"/>
      <c r="F879" s="317" t="str">
        <f>VLOOKUP($G879,'Selection Sheet'!$C$15:$F$39,3,0)</f>
        <v>Y60</v>
      </c>
      <c r="G879" s="204" t="s">
        <v>103</v>
      </c>
      <c r="H879" s="203" t="s">
        <v>535</v>
      </c>
      <c r="I879" s="495">
        <v>286</v>
      </c>
      <c r="J879" s="495">
        <v>57</v>
      </c>
      <c r="K879" s="495">
        <v>53</v>
      </c>
      <c r="L879" s="495">
        <v>21</v>
      </c>
      <c r="M879" s="507"/>
      <c r="N879" s="507"/>
      <c r="O879" s="507"/>
      <c r="P879" s="507"/>
      <c r="Q879" s="495" t="s">
        <v>80</v>
      </c>
      <c r="R879" s="495" t="s">
        <v>80</v>
      </c>
      <c r="S879" s="495"/>
      <c r="T879" s="496" t="s">
        <v>80</v>
      </c>
      <c r="U879" s="497" t="s">
        <v>80</v>
      </c>
      <c r="V879" s="497" t="s">
        <v>80</v>
      </c>
      <c r="W879" s="497" t="s">
        <v>80</v>
      </c>
      <c r="X879" s="498" t="s">
        <v>80</v>
      </c>
      <c r="Y879" s="499" t="s">
        <v>80</v>
      </c>
      <c r="Z879" s="500" t="s">
        <v>80</v>
      </c>
      <c r="AA879" s="500" t="s">
        <v>80</v>
      </c>
      <c r="AB879" s="501" t="s">
        <v>80</v>
      </c>
      <c r="AC879" s="500" t="s">
        <v>80</v>
      </c>
      <c r="AD879" s="500" t="s">
        <v>80</v>
      </c>
      <c r="AE879" s="500" t="s">
        <v>80</v>
      </c>
      <c r="AF879" s="502" t="s">
        <v>80</v>
      </c>
      <c r="AG879" s="503" t="s">
        <v>80</v>
      </c>
      <c r="AH879" s="504" t="s">
        <v>80</v>
      </c>
      <c r="AI879" s="502" t="s">
        <v>80</v>
      </c>
      <c r="AJ879" s="505">
        <v>126</v>
      </c>
      <c r="AK879" s="505">
        <v>144</v>
      </c>
      <c r="AL879" s="507"/>
      <c r="AM879" s="507"/>
      <c r="AN879" s="505">
        <v>835</v>
      </c>
      <c r="AO879" s="505">
        <v>861</v>
      </c>
      <c r="AP879" s="569"/>
      <c r="AQ879" s="569"/>
      <c r="AR879" s="505">
        <v>19</v>
      </c>
      <c r="AS879" s="505">
        <v>275</v>
      </c>
      <c r="AT879" s="505">
        <v>8</v>
      </c>
      <c r="AU879" s="505">
        <v>49</v>
      </c>
      <c r="AV879" s="507">
        <v>2</v>
      </c>
      <c r="AW879" s="507">
        <v>5</v>
      </c>
      <c r="AX879" s="507">
        <v>94</v>
      </c>
      <c r="AY879" s="507">
        <v>99</v>
      </c>
      <c r="AZ879" s="507">
        <v>63</v>
      </c>
      <c r="BA879" s="507">
        <v>139</v>
      </c>
      <c r="BB879" s="357"/>
      <c r="BC879" s="592" t="str">
        <f t="shared" si="1679"/>
        <v>-</v>
      </c>
      <c r="BD879" s="593" t="str">
        <f t="shared" si="1680"/>
        <v>-</v>
      </c>
      <c r="BE879" s="594" t="str">
        <f t="shared" si="1681"/>
        <v>-</v>
      </c>
      <c r="BF879" s="291" t="str">
        <f t="shared" si="1682"/>
        <v>-</v>
      </c>
      <c r="BG879" s="566" t="str">
        <f t="shared" si="1683"/>
        <v>-</v>
      </c>
      <c r="BH879" s="595" t="str">
        <f t="shared" si="1684"/>
        <v>-</v>
      </c>
      <c r="BI879" s="289" t="str">
        <f t="shared" si="1685"/>
        <v>-</v>
      </c>
      <c r="BJ879" s="596" t="str">
        <f t="shared" si="1686"/>
        <v>-</v>
      </c>
      <c r="BK879" s="595" t="str">
        <f t="shared" si="1687"/>
        <v>-</v>
      </c>
      <c r="BL879" s="289" t="str">
        <f t="shared" si="1688"/>
        <v>-</v>
      </c>
      <c r="BM879" s="596" t="str">
        <f t="shared" si="1689"/>
        <v>-</v>
      </c>
      <c r="BN879" s="563">
        <f t="shared" si="1690"/>
        <v>4</v>
      </c>
      <c r="BO879" s="87">
        <f t="shared" si="1691"/>
        <v>2012</v>
      </c>
      <c r="BP879" s="87">
        <f t="shared" si="1692"/>
        <v>0.99999999999999978</v>
      </c>
      <c r="BQ879" s="202"/>
    </row>
    <row r="880" spans="1:69" s="35" customFormat="1" ht="10.5" customHeight="1" x14ac:dyDescent="0.2">
      <c r="A880" s="314" t="str">
        <f t="shared" si="1678"/>
        <v>2012-13RYA4</v>
      </c>
      <c r="B880" s="314" t="str">
        <f t="shared" si="1693"/>
        <v>Y60</v>
      </c>
      <c r="C880" s="205" t="s">
        <v>180</v>
      </c>
      <c r="D880" s="205" t="s">
        <v>528</v>
      </c>
      <c r="E880" s="206"/>
      <c r="F880" s="318" t="str">
        <f>VLOOKUP($G880,'Selection Sheet'!$C$15:$F$39,3,0)</f>
        <v>Y60</v>
      </c>
      <c r="G880" s="207" t="s">
        <v>118</v>
      </c>
      <c r="H880" s="205" t="s">
        <v>536</v>
      </c>
      <c r="I880" s="508">
        <v>309</v>
      </c>
      <c r="J880" s="508">
        <v>101</v>
      </c>
      <c r="K880" s="508">
        <v>31</v>
      </c>
      <c r="L880" s="508">
        <v>14</v>
      </c>
      <c r="M880" s="520"/>
      <c r="N880" s="520"/>
      <c r="O880" s="520"/>
      <c r="P880" s="520"/>
      <c r="Q880" s="508" t="s">
        <v>80</v>
      </c>
      <c r="R880" s="508" t="s">
        <v>80</v>
      </c>
      <c r="S880" s="508"/>
      <c r="T880" s="509" t="s">
        <v>80</v>
      </c>
      <c r="U880" s="510" t="s">
        <v>80</v>
      </c>
      <c r="V880" s="510" t="s">
        <v>80</v>
      </c>
      <c r="W880" s="510" t="s">
        <v>80</v>
      </c>
      <c r="X880" s="511" t="s">
        <v>80</v>
      </c>
      <c r="Y880" s="512" t="s">
        <v>80</v>
      </c>
      <c r="Z880" s="513" t="s">
        <v>80</v>
      </c>
      <c r="AA880" s="513" t="s">
        <v>80</v>
      </c>
      <c r="AB880" s="514" t="s">
        <v>80</v>
      </c>
      <c r="AC880" s="513" t="s">
        <v>80</v>
      </c>
      <c r="AD880" s="513" t="s">
        <v>80</v>
      </c>
      <c r="AE880" s="513" t="s">
        <v>80</v>
      </c>
      <c r="AF880" s="515" t="s">
        <v>80</v>
      </c>
      <c r="AG880" s="516" t="s">
        <v>80</v>
      </c>
      <c r="AH880" s="517" t="s">
        <v>80</v>
      </c>
      <c r="AI880" s="515" t="s">
        <v>80</v>
      </c>
      <c r="AJ880" s="518">
        <v>78</v>
      </c>
      <c r="AK880" s="518">
        <v>88</v>
      </c>
      <c r="AL880" s="520"/>
      <c r="AM880" s="520"/>
      <c r="AN880" s="518">
        <v>772</v>
      </c>
      <c r="AO880" s="518">
        <v>835</v>
      </c>
      <c r="AP880" s="570"/>
      <c r="AQ880" s="570"/>
      <c r="AR880" s="518">
        <v>24</v>
      </c>
      <c r="AS880" s="518">
        <v>309</v>
      </c>
      <c r="AT880" s="518">
        <v>1</v>
      </c>
      <c r="AU880" s="518">
        <v>31</v>
      </c>
      <c r="AV880" s="520">
        <v>1</v>
      </c>
      <c r="AW880" s="520">
        <v>4</v>
      </c>
      <c r="AX880" s="520">
        <v>114</v>
      </c>
      <c r="AY880" s="520">
        <v>138</v>
      </c>
      <c r="AZ880" s="520">
        <v>134</v>
      </c>
      <c r="BA880" s="520">
        <v>219</v>
      </c>
      <c r="BB880" s="358"/>
      <c r="BC880" s="597" t="str">
        <f t="shared" si="1679"/>
        <v>-</v>
      </c>
      <c r="BD880" s="598" t="str">
        <f t="shared" si="1680"/>
        <v>-</v>
      </c>
      <c r="BE880" s="599" t="str">
        <f t="shared" si="1681"/>
        <v>-</v>
      </c>
      <c r="BF880" s="600" t="str">
        <f t="shared" si="1682"/>
        <v>-</v>
      </c>
      <c r="BG880" s="601" t="str">
        <f t="shared" si="1683"/>
        <v>-</v>
      </c>
      <c r="BH880" s="602" t="str">
        <f t="shared" si="1684"/>
        <v>-</v>
      </c>
      <c r="BI880" s="603" t="str">
        <f t="shared" si="1685"/>
        <v>-</v>
      </c>
      <c r="BJ880" s="604" t="str">
        <f t="shared" si="1686"/>
        <v>-</v>
      </c>
      <c r="BK880" s="602" t="str">
        <f t="shared" si="1687"/>
        <v>-</v>
      </c>
      <c r="BL880" s="603" t="str">
        <f t="shared" si="1688"/>
        <v>-</v>
      </c>
      <c r="BM880" s="604" t="str">
        <f t="shared" si="1689"/>
        <v>-</v>
      </c>
      <c r="BN880" s="564">
        <f t="shared" si="1690"/>
        <v>4</v>
      </c>
      <c r="BO880" s="314">
        <f t="shared" si="1691"/>
        <v>2012</v>
      </c>
      <c r="BP880" s="314">
        <f t="shared" si="1692"/>
        <v>0.99999999999999978</v>
      </c>
      <c r="BQ880" s="202"/>
    </row>
    <row r="881" spans="1:69" s="35" customFormat="1" ht="10.5" customHeight="1" x14ac:dyDescent="0.2">
      <c r="A881" s="87" t="str">
        <f t="shared" si="1678"/>
        <v>2012-13RYC4</v>
      </c>
      <c r="B881" s="87" t="str">
        <f t="shared" si="1693"/>
        <v>Y61</v>
      </c>
      <c r="C881" s="203" t="s">
        <v>180</v>
      </c>
      <c r="D881" s="203" t="s">
        <v>528</v>
      </c>
      <c r="E881" s="42"/>
      <c r="F881" s="317" t="str">
        <f>VLOOKUP($G881,'Selection Sheet'!$C$15:$F$39,3,0)</f>
        <v>Y61</v>
      </c>
      <c r="G881" s="204" t="s">
        <v>87</v>
      </c>
      <c r="H881" s="203" t="s">
        <v>537</v>
      </c>
      <c r="I881" s="495">
        <v>274</v>
      </c>
      <c r="J881" s="495">
        <v>59</v>
      </c>
      <c r="K881" s="495">
        <v>40</v>
      </c>
      <c r="L881" s="495">
        <v>24</v>
      </c>
      <c r="M881" s="507"/>
      <c r="N881" s="507"/>
      <c r="O881" s="507"/>
      <c r="P881" s="507"/>
      <c r="Q881" s="495" t="s">
        <v>80</v>
      </c>
      <c r="R881" s="495" t="s">
        <v>80</v>
      </c>
      <c r="S881" s="495"/>
      <c r="T881" s="496" t="s">
        <v>80</v>
      </c>
      <c r="U881" s="497" t="s">
        <v>80</v>
      </c>
      <c r="V881" s="497" t="s">
        <v>80</v>
      </c>
      <c r="W881" s="497" t="s">
        <v>80</v>
      </c>
      <c r="X881" s="498" t="s">
        <v>80</v>
      </c>
      <c r="Y881" s="499" t="s">
        <v>80</v>
      </c>
      <c r="Z881" s="500" t="s">
        <v>80</v>
      </c>
      <c r="AA881" s="500" t="s">
        <v>80</v>
      </c>
      <c r="AB881" s="501" t="s">
        <v>80</v>
      </c>
      <c r="AC881" s="500" t="s">
        <v>80</v>
      </c>
      <c r="AD881" s="500" t="s">
        <v>80</v>
      </c>
      <c r="AE881" s="500" t="s">
        <v>80</v>
      </c>
      <c r="AF881" s="502" t="s">
        <v>80</v>
      </c>
      <c r="AG881" s="503" t="s">
        <v>80</v>
      </c>
      <c r="AH881" s="504" t="s">
        <v>80</v>
      </c>
      <c r="AI881" s="502" t="s">
        <v>80</v>
      </c>
      <c r="AJ881" s="505">
        <v>93</v>
      </c>
      <c r="AK881" s="505">
        <v>114</v>
      </c>
      <c r="AL881" s="507"/>
      <c r="AM881" s="507"/>
      <c r="AN881" s="505">
        <v>559</v>
      </c>
      <c r="AO881" s="505">
        <v>593</v>
      </c>
      <c r="AP881" s="569"/>
      <c r="AQ881" s="569"/>
      <c r="AR881" s="505">
        <v>11</v>
      </c>
      <c r="AS881" s="505">
        <v>247</v>
      </c>
      <c r="AT881" s="505">
        <v>6</v>
      </c>
      <c r="AU881" s="505">
        <v>31</v>
      </c>
      <c r="AV881" s="507">
        <v>0</v>
      </c>
      <c r="AW881" s="507">
        <v>0</v>
      </c>
      <c r="AX881" s="507">
        <v>58</v>
      </c>
      <c r="AY881" s="507">
        <v>62</v>
      </c>
      <c r="AZ881" s="507">
        <v>98</v>
      </c>
      <c r="BA881" s="507">
        <v>205</v>
      </c>
      <c r="BB881" s="357"/>
      <c r="BC881" s="592" t="str">
        <f t="shared" si="1679"/>
        <v>-</v>
      </c>
      <c r="BD881" s="593" t="str">
        <f t="shared" si="1680"/>
        <v>-</v>
      </c>
      <c r="BE881" s="594" t="str">
        <f t="shared" si="1681"/>
        <v>-</v>
      </c>
      <c r="BF881" s="291" t="str">
        <f t="shared" si="1682"/>
        <v>-</v>
      </c>
      <c r="BG881" s="566" t="str">
        <f t="shared" si="1683"/>
        <v>-</v>
      </c>
      <c r="BH881" s="595" t="str">
        <f t="shared" si="1684"/>
        <v>-</v>
      </c>
      <c r="BI881" s="289" t="str">
        <f t="shared" si="1685"/>
        <v>-</v>
      </c>
      <c r="BJ881" s="596" t="str">
        <f t="shared" si="1686"/>
        <v>-</v>
      </c>
      <c r="BK881" s="595" t="str">
        <f t="shared" si="1687"/>
        <v>-</v>
      </c>
      <c r="BL881" s="289" t="str">
        <f t="shared" si="1688"/>
        <v>-</v>
      </c>
      <c r="BM881" s="596" t="str">
        <f t="shared" si="1689"/>
        <v>-</v>
      </c>
      <c r="BN881" s="563">
        <f t="shared" si="1690"/>
        <v>4</v>
      </c>
      <c r="BO881" s="87">
        <f t="shared" si="1691"/>
        <v>2012</v>
      </c>
      <c r="BP881" s="87">
        <f t="shared" si="1692"/>
        <v>0.99999999999999978</v>
      </c>
      <c r="BQ881" s="202"/>
    </row>
    <row r="882" spans="1:69" s="35" customFormat="1" ht="10.5" customHeight="1" x14ac:dyDescent="0.2">
      <c r="A882" s="87" t="str">
        <f t="shared" si="1678"/>
        <v>2012-13RYD4</v>
      </c>
      <c r="B882" s="87" t="str">
        <f t="shared" si="1693"/>
        <v>Y59</v>
      </c>
      <c r="C882" s="203" t="s">
        <v>180</v>
      </c>
      <c r="D882" s="203" t="s">
        <v>528</v>
      </c>
      <c r="E882" s="42"/>
      <c r="F882" s="317" t="str">
        <f>VLOOKUP($G882,'Selection Sheet'!$C$15:$F$39,3,0)</f>
        <v>Y59</v>
      </c>
      <c r="G882" s="204" t="s">
        <v>116</v>
      </c>
      <c r="H882" s="203" t="s">
        <v>538</v>
      </c>
      <c r="I882" s="495">
        <v>309</v>
      </c>
      <c r="J882" s="495">
        <v>67</v>
      </c>
      <c r="K882" s="495">
        <v>40</v>
      </c>
      <c r="L882" s="495">
        <v>17</v>
      </c>
      <c r="M882" s="507"/>
      <c r="N882" s="507"/>
      <c r="O882" s="507"/>
      <c r="P882" s="507"/>
      <c r="Q882" s="495" t="s">
        <v>80</v>
      </c>
      <c r="R882" s="495" t="s">
        <v>80</v>
      </c>
      <c r="S882" s="495"/>
      <c r="T882" s="496" t="s">
        <v>80</v>
      </c>
      <c r="U882" s="497" t="s">
        <v>80</v>
      </c>
      <c r="V882" s="497" t="s">
        <v>80</v>
      </c>
      <c r="W882" s="497" t="s">
        <v>80</v>
      </c>
      <c r="X882" s="498" t="s">
        <v>80</v>
      </c>
      <c r="Y882" s="499" t="s">
        <v>80</v>
      </c>
      <c r="Z882" s="500" t="s">
        <v>80</v>
      </c>
      <c r="AA882" s="500" t="s">
        <v>80</v>
      </c>
      <c r="AB882" s="501" t="s">
        <v>80</v>
      </c>
      <c r="AC882" s="500" t="s">
        <v>80</v>
      </c>
      <c r="AD882" s="500" t="s">
        <v>80</v>
      </c>
      <c r="AE882" s="500" t="s">
        <v>80</v>
      </c>
      <c r="AF882" s="502" t="s">
        <v>80</v>
      </c>
      <c r="AG882" s="503" t="s">
        <v>80</v>
      </c>
      <c r="AH882" s="504" t="s">
        <v>80</v>
      </c>
      <c r="AI882" s="502" t="s">
        <v>80</v>
      </c>
      <c r="AJ882" s="505">
        <v>101</v>
      </c>
      <c r="AK882" s="505">
        <v>122</v>
      </c>
      <c r="AL882" s="507"/>
      <c r="AM882" s="507"/>
      <c r="AN882" s="505">
        <v>639</v>
      </c>
      <c r="AO882" s="505">
        <v>689</v>
      </c>
      <c r="AP882" s="569"/>
      <c r="AQ882" s="569"/>
      <c r="AR882" s="505">
        <v>17</v>
      </c>
      <c r="AS882" s="505">
        <v>304</v>
      </c>
      <c r="AT882" s="505">
        <v>4</v>
      </c>
      <c r="AU882" s="505">
        <v>39</v>
      </c>
      <c r="AV882" s="507">
        <v>0</v>
      </c>
      <c r="AW882" s="507">
        <v>0</v>
      </c>
      <c r="AX882" s="507">
        <v>34</v>
      </c>
      <c r="AY882" s="507">
        <v>37</v>
      </c>
      <c r="AZ882" s="507">
        <v>285</v>
      </c>
      <c r="BA882" s="507">
        <v>449</v>
      </c>
      <c r="BB882" s="357"/>
      <c r="BC882" s="592" t="str">
        <f t="shared" si="1679"/>
        <v>-</v>
      </c>
      <c r="BD882" s="593" t="str">
        <f t="shared" si="1680"/>
        <v>-</v>
      </c>
      <c r="BE882" s="594" t="str">
        <f t="shared" si="1681"/>
        <v>-</v>
      </c>
      <c r="BF882" s="291" t="str">
        <f t="shared" si="1682"/>
        <v>-</v>
      </c>
      <c r="BG882" s="566" t="str">
        <f t="shared" si="1683"/>
        <v>-</v>
      </c>
      <c r="BH882" s="595" t="str">
        <f t="shared" si="1684"/>
        <v>-</v>
      </c>
      <c r="BI882" s="289" t="str">
        <f t="shared" si="1685"/>
        <v>-</v>
      </c>
      <c r="BJ882" s="596" t="str">
        <f t="shared" si="1686"/>
        <v>-</v>
      </c>
      <c r="BK882" s="595" t="str">
        <f t="shared" si="1687"/>
        <v>-</v>
      </c>
      <c r="BL882" s="289" t="str">
        <f t="shared" si="1688"/>
        <v>-</v>
      </c>
      <c r="BM882" s="596" t="str">
        <f t="shared" si="1689"/>
        <v>-</v>
      </c>
      <c r="BN882" s="563">
        <f t="shared" si="1690"/>
        <v>4</v>
      </c>
      <c r="BO882" s="87">
        <f t="shared" si="1691"/>
        <v>2012</v>
      </c>
      <c r="BP882" s="87">
        <f t="shared" si="1692"/>
        <v>0.99999999999999978</v>
      </c>
      <c r="BQ882" s="202"/>
    </row>
    <row r="883" spans="1:69" s="35" customFormat="1" ht="10.5" customHeight="1" x14ac:dyDescent="0.2">
      <c r="A883" s="87" t="str">
        <f t="shared" si="1678"/>
        <v>2012-13RYE4</v>
      </c>
      <c r="B883" s="87" t="str">
        <f t="shared" si="1693"/>
        <v>Y59</v>
      </c>
      <c r="C883" s="203" t="s">
        <v>180</v>
      </c>
      <c r="D883" s="203" t="s">
        <v>528</v>
      </c>
      <c r="E883" s="42"/>
      <c r="F883" s="317" t="str">
        <f>VLOOKUP($G883,'Selection Sheet'!$C$15:$F$39,3,0)</f>
        <v>Y59</v>
      </c>
      <c r="G883" s="204" t="s">
        <v>114</v>
      </c>
      <c r="H883" s="203" t="s">
        <v>539</v>
      </c>
      <c r="I883" s="495">
        <v>106</v>
      </c>
      <c r="J883" s="495">
        <v>39</v>
      </c>
      <c r="K883" s="495">
        <v>9</v>
      </c>
      <c r="L883" s="495">
        <v>3</v>
      </c>
      <c r="M883" s="507"/>
      <c r="N883" s="507"/>
      <c r="O883" s="507"/>
      <c r="P883" s="507"/>
      <c r="Q883" s="495" t="s">
        <v>80</v>
      </c>
      <c r="R883" s="495" t="s">
        <v>80</v>
      </c>
      <c r="S883" s="495"/>
      <c r="T883" s="496" t="s">
        <v>80</v>
      </c>
      <c r="U883" s="497" t="s">
        <v>80</v>
      </c>
      <c r="V883" s="497" t="s">
        <v>80</v>
      </c>
      <c r="W883" s="497" t="s">
        <v>80</v>
      </c>
      <c r="X883" s="498" t="s">
        <v>80</v>
      </c>
      <c r="Y883" s="499" t="s">
        <v>80</v>
      </c>
      <c r="Z883" s="500" t="s">
        <v>80</v>
      </c>
      <c r="AA883" s="500" t="s">
        <v>80</v>
      </c>
      <c r="AB883" s="501" t="s">
        <v>80</v>
      </c>
      <c r="AC883" s="500" t="s">
        <v>80</v>
      </c>
      <c r="AD883" s="500" t="s">
        <v>80</v>
      </c>
      <c r="AE883" s="500" t="s">
        <v>80</v>
      </c>
      <c r="AF883" s="502" t="s">
        <v>80</v>
      </c>
      <c r="AG883" s="503" t="s">
        <v>80</v>
      </c>
      <c r="AH883" s="504" t="s">
        <v>80</v>
      </c>
      <c r="AI883" s="502" t="s">
        <v>80</v>
      </c>
      <c r="AJ883" s="505">
        <v>79</v>
      </c>
      <c r="AK883" s="505">
        <v>105</v>
      </c>
      <c r="AL883" s="507"/>
      <c r="AM883" s="507"/>
      <c r="AN883" s="505">
        <v>522</v>
      </c>
      <c r="AO883" s="505">
        <v>545</v>
      </c>
      <c r="AP883" s="569"/>
      <c r="AQ883" s="569"/>
      <c r="AR883" s="505">
        <v>13</v>
      </c>
      <c r="AS883" s="505">
        <v>100</v>
      </c>
      <c r="AT883" s="505">
        <v>1</v>
      </c>
      <c r="AU883" s="505">
        <v>9</v>
      </c>
      <c r="AV883" s="507">
        <v>0</v>
      </c>
      <c r="AW883" s="507">
        <v>0</v>
      </c>
      <c r="AX883" s="507">
        <v>68</v>
      </c>
      <c r="AY883" s="507">
        <v>73</v>
      </c>
      <c r="AZ883" s="507">
        <v>86</v>
      </c>
      <c r="BA883" s="507">
        <v>176</v>
      </c>
      <c r="BB883" s="357"/>
      <c r="BC883" s="592" t="str">
        <f t="shared" si="1679"/>
        <v>-</v>
      </c>
      <c r="BD883" s="593" t="str">
        <f t="shared" si="1680"/>
        <v>-</v>
      </c>
      <c r="BE883" s="594" t="str">
        <f t="shared" si="1681"/>
        <v>-</v>
      </c>
      <c r="BF883" s="291" t="str">
        <f t="shared" si="1682"/>
        <v>-</v>
      </c>
      <c r="BG883" s="566" t="str">
        <f t="shared" si="1683"/>
        <v>-</v>
      </c>
      <c r="BH883" s="595" t="str">
        <f t="shared" si="1684"/>
        <v>-</v>
      </c>
      <c r="BI883" s="289" t="str">
        <f t="shared" si="1685"/>
        <v>-</v>
      </c>
      <c r="BJ883" s="596" t="str">
        <f t="shared" si="1686"/>
        <v>-</v>
      </c>
      <c r="BK883" s="595" t="str">
        <f t="shared" si="1687"/>
        <v>-</v>
      </c>
      <c r="BL883" s="289" t="str">
        <f t="shared" si="1688"/>
        <v>-</v>
      </c>
      <c r="BM883" s="596" t="str">
        <f t="shared" si="1689"/>
        <v>-</v>
      </c>
      <c r="BN883" s="563">
        <f t="shared" si="1690"/>
        <v>4</v>
      </c>
      <c r="BO883" s="87">
        <f t="shared" si="1691"/>
        <v>2012</v>
      </c>
      <c r="BP883" s="87">
        <f t="shared" si="1692"/>
        <v>0.99999999999999978</v>
      </c>
      <c r="BQ883" s="202"/>
    </row>
    <row r="884" spans="1:69" s="35" customFormat="1" ht="10.5" customHeight="1" x14ac:dyDescent="0.2">
      <c r="A884" s="312" t="str">
        <f t="shared" si="1678"/>
        <v>2012-13RYF4</v>
      </c>
      <c r="B884" s="312" t="str">
        <f t="shared" si="1693"/>
        <v>Y58</v>
      </c>
      <c r="C884" s="208" t="s">
        <v>180</v>
      </c>
      <c r="D884" s="208" t="s">
        <v>528</v>
      </c>
      <c r="E884" s="53"/>
      <c r="F884" s="319" t="str">
        <f>VLOOKUP($G884,'Selection Sheet'!$C$15:$F$39,3,0)</f>
        <v>Y58</v>
      </c>
      <c r="G884" s="209" t="s">
        <v>99</v>
      </c>
      <c r="H884" s="208" t="s">
        <v>540</v>
      </c>
      <c r="I884" s="521">
        <v>196</v>
      </c>
      <c r="J884" s="521">
        <v>50</v>
      </c>
      <c r="K884" s="521">
        <v>31</v>
      </c>
      <c r="L884" s="521">
        <v>9</v>
      </c>
      <c r="M884" s="533"/>
      <c r="N884" s="533"/>
      <c r="O884" s="533"/>
      <c r="P884" s="533"/>
      <c r="Q884" s="521" t="s">
        <v>80</v>
      </c>
      <c r="R884" s="521" t="s">
        <v>80</v>
      </c>
      <c r="S884" s="521"/>
      <c r="T884" s="522" t="s">
        <v>80</v>
      </c>
      <c r="U884" s="523" t="s">
        <v>80</v>
      </c>
      <c r="V884" s="523" t="s">
        <v>80</v>
      </c>
      <c r="W884" s="523" t="s">
        <v>80</v>
      </c>
      <c r="X884" s="524" t="s">
        <v>80</v>
      </c>
      <c r="Y884" s="525" t="s">
        <v>80</v>
      </c>
      <c r="Z884" s="526" t="s">
        <v>80</v>
      </c>
      <c r="AA884" s="526" t="s">
        <v>80</v>
      </c>
      <c r="AB884" s="527" t="s">
        <v>80</v>
      </c>
      <c r="AC884" s="526" t="s">
        <v>80</v>
      </c>
      <c r="AD884" s="526" t="s">
        <v>80</v>
      </c>
      <c r="AE884" s="526" t="s">
        <v>80</v>
      </c>
      <c r="AF884" s="528" t="s">
        <v>80</v>
      </c>
      <c r="AG884" s="529" t="s">
        <v>80</v>
      </c>
      <c r="AH884" s="530" t="s">
        <v>80</v>
      </c>
      <c r="AI884" s="528" t="s">
        <v>80</v>
      </c>
      <c r="AJ884" s="531">
        <v>184</v>
      </c>
      <c r="AK884" s="531">
        <v>223</v>
      </c>
      <c r="AL884" s="533"/>
      <c r="AM884" s="533"/>
      <c r="AN884" s="531">
        <v>660</v>
      </c>
      <c r="AO884" s="531">
        <v>687</v>
      </c>
      <c r="AP884" s="571"/>
      <c r="AQ884" s="571"/>
      <c r="AR884" s="531">
        <v>11</v>
      </c>
      <c r="AS884" s="531">
        <v>188</v>
      </c>
      <c r="AT884" s="531">
        <v>3</v>
      </c>
      <c r="AU884" s="531">
        <v>30</v>
      </c>
      <c r="AV884" s="533">
        <v>2</v>
      </c>
      <c r="AW884" s="533">
        <v>4</v>
      </c>
      <c r="AX884" s="533">
        <v>45</v>
      </c>
      <c r="AY884" s="533">
        <v>57</v>
      </c>
      <c r="AZ884" s="533">
        <v>128</v>
      </c>
      <c r="BA884" s="533">
        <v>242</v>
      </c>
      <c r="BB884" s="359"/>
      <c r="BC884" s="605" t="str">
        <f t="shared" si="1679"/>
        <v>-</v>
      </c>
      <c r="BD884" s="606" t="str">
        <f t="shared" si="1680"/>
        <v>-</v>
      </c>
      <c r="BE884" s="607" t="str">
        <f t="shared" si="1681"/>
        <v>-</v>
      </c>
      <c r="BF884" s="302" t="str">
        <f t="shared" si="1682"/>
        <v>-</v>
      </c>
      <c r="BG884" s="608" t="str">
        <f t="shared" si="1683"/>
        <v>-</v>
      </c>
      <c r="BH884" s="609" t="str">
        <f t="shared" si="1684"/>
        <v>-</v>
      </c>
      <c r="BI884" s="311" t="str">
        <f t="shared" si="1685"/>
        <v>-</v>
      </c>
      <c r="BJ884" s="610" t="str">
        <f t="shared" si="1686"/>
        <v>-</v>
      </c>
      <c r="BK884" s="609" t="str">
        <f t="shared" si="1687"/>
        <v>-</v>
      </c>
      <c r="BL884" s="311" t="str">
        <f t="shared" si="1688"/>
        <v>-</v>
      </c>
      <c r="BM884" s="610" t="str">
        <f t="shared" si="1689"/>
        <v>-</v>
      </c>
      <c r="BN884" s="565">
        <f t="shared" si="1690"/>
        <v>4</v>
      </c>
      <c r="BO884" s="312">
        <f t="shared" si="1691"/>
        <v>2012</v>
      </c>
      <c r="BP884" s="312">
        <f t="shared" si="1692"/>
        <v>0.99999999999999978</v>
      </c>
      <c r="BQ884" s="202"/>
    </row>
    <row r="885" spans="1:69" s="35" customFormat="1" ht="10.5" customHeight="1" x14ac:dyDescent="0.2">
      <c r="A885" s="313" t="str">
        <f t="shared" si="1678"/>
        <v>2012-13R1F5</v>
      </c>
      <c r="B885" s="313" t="str">
        <f t="shared" si="1693"/>
        <v>Y59</v>
      </c>
      <c r="C885" s="200" t="s">
        <v>180</v>
      </c>
      <c r="D885" s="200" t="s">
        <v>541</v>
      </c>
      <c r="E885" s="42"/>
      <c r="F885" s="315" t="str">
        <f>VLOOKUP($G885,'Selection Sheet'!$C$15:$F$39,3,0)</f>
        <v>Y59</v>
      </c>
      <c r="G885" s="201" t="s">
        <v>108</v>
      </c>
      <c r="H885" s="200" t="s">
        <v>529</v>
      </c>
      <c r="I885" s="483">
        <v>10</v>
      </c>
      <c r="J885" s="483">
        <v>0</v>
      </c>
      <c r="K885" s="483">
        <v>0</v>
      </c>
      <c r="L885" s="483">
        <v>0</v>
      </c>
      <c r="M885" s="494"/>
      <c r="N885" s="494"/>
      <c r="O885" s="494"/>
      <c r="P885" s="494"/>
      <c r="Q885" s="483" t="s">
        <v>80</v>
      </c>
      <c r="R885" s="483" t="s">
        <v>80</v>
      </c>
      <c r="S885" s="483"/>
      <c r="T885" s="484" t="s">
        <v>80</v>
      </c>
      <c r="U885" s="485" t="s">
        <v>80</v>
      </c>
      <c r="V885" s="485" t="s">
        <v>80</v>
      </c>
      <c r="W885" s="485" t="s">
        <v>80</v>
      </c>
      <c r="X885" s="486" t="s">
        <v>80</v>
      </c>
      <c r="Y885" s="487" t="s">
        <v>80</v>
      </c>
      <c r="Z885" s="488" t="s">
        <v>80</v>
      </c>
      <c r="AA885" s="488" t="s">
        <v>80</v>
      </c>
      <c r="AB885" s="489" t="s">
        <v>80</v>
      </c>
      <c r="AC885" s="488" t="s">
        <v>80</v>
      </c>
      <c r="AD885" s="488" t="s">
        <v>80</v>
      </c>
      <c r="AE885" s="488" t="s">
        <v>80</v>
      </c>
      <c r="AF885" s="490" t="s">
        <v>80</v>
      </c>
      <c r="AG885" s="491" t="s">
        <v>80</v>
      </c>
      <c r="AH885" s="492" t="s">
        <v>80</v>
      </c>
      <c r="AI885" s="490" t="s">
        <v>80</v>
      </c>
      <c r="AJ885" s="493">
        <v>8</v>
      </c>
      <c r="AK885" s="493">
        <v>8</v>
      </c>
      <c r="AL885" s="494"/>
      <c r="AM885" s="494"/>
      <c r="AN885" s="493">
        <v>43</v>
      </c>
      <c r="AO885" s="493">
        <v>51</v>
      </c>
      <c r="AP885" s="572"/>
      <c r="AQ885" s="572"/>
      <c r="AR885" s="493">
        <v>0</v>
      </c>
      <c r="AS885" s="493">
        <v>10</v>
      </c>
      <c r="AT885" s="493">
        <v>0</v>
      </c>
      <c r="AU885" s="493">
        <v>0</v>
      </c>
      <c r="AV885" s="494">
        <v>0</v>
      </c>
      <c r="AW885" s="494">
        <v>0</v>
      </c>
      <c r="AX885" s="494">
        <v>5</v>
      </c>
      <c r="AY885" s="494">
        <v>6</v>
      </c>
      <c r="AZ885" s="494">
        <v>19</v>
      </c>
      <c r="BA885" s="494">
        <v>25</v>
      </c>
      <c r="BB885" s="357"/>
      <c r="BC885" s="586" t="str">
        <f t="shared" si="1679"/>
        <v>-</v>
      </c>
      <c r="BD885" s="587" t="str">
        <f t="shared" si="1680"/>
        <v>-</v>
      </c>
      <c r="BE885" s="588" t="str">
        <f t="shared" si="1681"/>
        <v>-</v>
      </c>
      <c r="BF885" s="310" t="str">
        <f t="shared" si="1682"/>
        <v>-</v>
      </c>
      <c r="BG885" s="589" t="str">
        <f t="shared" si="1683"/>
        <v>-</v>
      </c>
      <c r="BH885" s="590" t="str">
        <f t="shared" si="1684"/>
        <v>-</v>
      </c>
      <c r="BI885" s="308" t="str">
        <f t="shared" si="1685"/>
        <v>-</v>
      </c>
      <c r="BJ885" s="591" t="str">
        <f t="shared" si="1686"/>
        <v>-</v>
      </c>
      <c r="BK885" s="590" t="str">
        <f t="shared" si="1687"/>
        <v>-</v>
      </c>
      <c r="BL885" s="308" t="str">
        <f t="shared" si="1688"/>
        <v>-</v>
      </c>
      <c r="BM885" s="591" t="str">
        <f t="shared" si="1689"/>
        <v>-</v>
      </c>
      <c r="BN885" s="562">
        <f t="shared" si="1690"/>
        <v>5</v>
      </c>
      <c r="BO885" s="87">
        <f t="shared" si="1691"/>
        <v>2012</v>
      </c>
      <c r="BP885" s="87">
        <f t="shared" si="1692"/>
        <v>2</v>
      </c>
      <c r="BQ885" s="202"/>
    </row>
    <row r="886" spans="1:69" s="35" customFormat="1" ht="10.5" customHeight="1" x14ac:dyDescent="0.2">
      <c r="A886" s="87" t="str">
        <f t="shared" si="1678"/>
        <v>2012-13RRU5</v>
      </c>
      <c r="B886" s="87" t="str">
        <f t="shared" si="1693"/>
        <v>Y56</v>
      </c>
      <c r="C886" s="203" t="s">
        <v>180</v>
      </c>
      <c r="D886" s="203" t="s">
        <v>541</v>
      </c>
      <c r="E886" s="42"/>
      <c r="F886" s="317" t="str">
        <f>VLOOKUP($G886,'Selection Sheet'!$C$15:$F$39,3,0)</f>
        <v>Y56</v>
      </c>
      <c r="G886" s="204" t="s">
        <v>93</v>
      </c>
      <c r="H886" s="203" t="s">
        <v>530</v>
      </c>
      <c r="I886" s="495">
        <v>363</v>
      </c>
      <c r="J886" s="495">
        <v>99</v>
      </c>
      <c r="K886" s="495">
        <v>57</v>
      </c>
      <c r="L886" s="495">
        <v>28</v>
      </c>
      <c r="M886" s="507"/>
      <c r="N886" s="507"/>
      <c r="O886" s="507"/>
      <c r="P886" s="507"/>
      <c r="Q886" s="495" t="s">
        <v>80</v>
      </c>
      <c r="R886" s="495" t="s">
        <v>80</v>
      </c>
      <c r="S886" s="495"/>
      <c r="T886" s="496" t="s">
        <v>80</v>
      </c>
      <c r="U886" s="497" t="s">
        <v>80</v>
      </c>
      <c r="V886" s="497" t="s">
        <v>80</v>
      </c>
      <c r="W886" s="497" t="s">
        <v>80</v>
      </c>
      <c r="X886" s="498" t="s">
        <v>80</v>
      </c>
      <c r="Y886" s="499" t="s">
        <v>80</v>
      </c>
      <c r="Z886" s="500" t="s">
        <v>80</v>
      </c>
      <c r="AA886" s="500" t="s">
        <v>80</v>
      </c>
      <c r="AB886" s="501" t="s">
        <v>80</v>
      </c>
      <c r="AC886" s="500" t="s">
        <v>80</v>
      </c>
      <c r="AD886" s="500" t="s">
        <v>80</v>
      </c>
      <c r="AE886" s="500" t="s">
        <v>80</v>
      </c>
      <c r="AF886" s="502" t="s">
        <v>80</v>
      </c>
      <c r="AG886" s="503" t="s">
        <v>80</v>
      </c>
      <c r="AH886" s="504" t="s">
        <v>80</v>
      </c>
      <c r="AI886" s="502" t="s">
        <v>80</v>
      </c>
      <c r="AJ886" s="505">
        <v>146</v>
      </c>
      <c r="AK886" s="505">
        <v>218</v>
      </c>
      <c r="AL886" s="507"/>
      <c r="AM886" s="507"/>
      <c r="AN886" s="505">
        <v>796</v>
      </c>
      <c r="AO886" s="505">
        <v>832</v>
      </c>
      <c r="AP886" s="569"/>
      <c r="AQ886" s="569"/>
      <c r="AR886" s="505">
        <v>30</v>
      </c>
      <c r="AS886" s="505">
        <v>357</v>
      </c>
      <c r="AT886" s="505">
        <v>18</v>
      </c>
      <c r="AU886" s="505">
        <v>53</v>
      </c>
      <c r="AV886" s="507">
        <v>0</v>
      </c>
      <c r="AW886" s="507">
        <v>0</v>
      </c>
      <c r="AX886" s="507">
        <v>117</v>
      </c>
      <c r="AY886" s="507">
        <v>125</v>
      </c>
      <c r="AZ886" s="507">
        <v>344</v>
      </c>
      <c r="BA886" s="507">
        <v>492</v>
      </c>
      <c r="BB886" s="357"/>
      <c r="BC886" s="592" t="str">
        <f t="shared" si="1679"/>
        <v>-</v>
      </c>
      <c r="BD886" s="593" t="str">
        <f t="shared" si="1680"/>
        <v>-</v>
      </c>
      <c r="BE886" s="594" t="str">
        <f t="shared" si="1681"/>
        <v>-</v>
      </c>
      <c r="BF886" s="291" t="str">
        <f t="shared" si="1682"/>
        <v>-</v>
      </c>
      <c r="BG886" s="566" t="str">
        <f t="shared" si="1683"/>
        <v>-</v>
      </c>
      <c r="BH886" s="595" t="str">
        <f t="shared" si="1684"/>
        <v>-</v>
      </c>
      <c r="BI886" s="289" t="str">
        <f t="shared" si="1685"/>
        <v>-</v>
      </c>
      <c r="BJ886" s="596" t="str">
        <f t="shared" si="1686"/>
        <v>-</v>
      </c>
      <c r="BK886" s="595" t="str">
        <f t="shared" si="1687"/>
        <v>-</v>
      </c>
      <c r="BL886" s="289" t="str">
        <f t="shared" si="1688"/>
        <v>-</v>
      </c>
      <c r="BM886" s="596" t="str">
        <f t="shared" si="1689"/>
        <v>-</v>
      </c>
      <c r="BN886" s="563">
        <f t="shared" si="1690"/>
        <v>5</v>
      </c>
      <c r="BO886" s="87">
        <f t="shared" si="1691"/>
        <v>2012</v>
      </c>
      <c r="BP886" s="87">
        <f t="shared" si="1692"/>
        <v>2</v>
      </c>
      <c r="BQ886" s="202"/>
    </row>
    <row r="887" spans="1:69" s="35" customFormat="1" ht="10.5" customHeight="1" x14ac:dyDescent="0.2">
      <c r="A887" s="87" t="str">
        <f t="shared" si="1678"/>
        <v>2012-13RX55</v>
      </c>
      <c r="B887" s="87" t="str">
        <f t="shared" si="1693"/>
        <v>Y58</v>
      </c>
      <c r="C887" s="203" t="s">
        <v>180</v>
      </c>
      <c r="D887" s="203" t="s">
        <v>541</v>
      </c>
      <c r="E887" s="42"/>
      <c r="F887" s="317" t="str">
        <f>VLOOKUP($G887,'Selection Sheet'!$C$15:$F$39,3,0)</f>
        <v>Y58</v>
      </c>
      <c r="G887" s="204" t="s">
        <v>106</v>
      </c>
      <c r="H887" s="203" t="s">
        <v>531</v>
      </c>
      <c r="I887" s="495">
        <v>104</v>
      </c>
      <c r="J887" s="495">
        <v>25</v>
      </c>
      <c r="K887" s="495">
        <v>20</v>
      </c>
      <c r="L887" s="495">
        <v>11</v>
      </c>
      <c r="M887" s="507"/>
      <c r="N887" s="507"/>
      <c r="O887" s="507"/>
      <c r="P887" s="507"/>
      <c r="Q887" s="495" t="s">
        <v>80</v>
      </c>
      <c r="R887" s="495" t="s">
        <v>80</v>
      </c>
      <c r="S887" s="495"/>
      <c r="T887" s="496" t="s">
        <v>80</v>
      </c>
      <c r="U887" s="497" t="s">
        <v>80</v>
      </c>
      <c r="V887" s="497" t="s">
        <v>80</v>
      </c>
      <c r="W887" s="497" t="s">
        <v>80</v>
      </c>
      <c r="X887" s="498" t="s">
        <v>80</v>
      </c>
      <c r="Y887" s="499" t="s">
        <v>80</v>
      </c>
      <c r="Z887" s="500" t="s">
        <v>80</v>
      </c>
      <c r="AA887" s="500" t="s">
        <v>80</v>
      </c>
      <c r="AB887" s="501" t="s">
        <v>80</v>
      </c>
      <c r="AC887" s="500" t="s">
        <v>80</v>
      </c>
      <c r="AD887" s="500" t="s">
        <v>80</v>
      </c>
      <c r="AE887" s="500" t="s">
        <v>80</v>
      </c>
      <c r="AF887" s="502" t="s">
        <v>80</v>
      </c>
      <c r="AG887" s="503" t="s">
        <v>80</v>
      </c>
      <c r="AH887" s="504" t="s">
        <v>80</v>
      </c>
      <c r="AI887" s="502" t="s">
        <v>80</v>
      </c>
      <c r="AJ887" s="505">
        <v>42</v>
      </c>
      <c r="AK887" s="505">
        <v>46</v>
      </c>
      <c r="AL887" s="507"/>
      <c r="AM887" s="507"/>
      <c r="AN887" s="505">
        <v>168</v>
      </c>
      <c r="AO887" s="505">
        <v>168</v>
      </c>
      <c r="AP887" s="569"/>
      <c r="AQ887" s="569"/>
      <c r="AR887" s="505">
        <v>9</v>
      </c>
      <c r="AS887" s="505">
        <v>104</v>
      </c>
      <c r="AT887" s="505">
        <v>7</v>
      </c>
      <c r="AU887" s="505">
        <v>20</v>
      </c>
      <c r="AV887" s="507">
        <v>0</v>
      </c>
      <c r="AW887" s="507">
        <v>0</v>
      </c>
      <c r="AX887" s="507">
        <v>41</v>
      </c>
      <c r="AY887" s="507">
        <v>44</v>
      </c>
      <c r="AZ887" s="507">
        <v>65</v>
      </c>
      <c r="BA887" s="507">
        <v>96</v>
      </c>
      <c r="BB887" s="357"/>
      <c r="BC887" s="592" t="str">
        <f t="shared" si="1679"/>
        <v>-</v>
      </c>
      <c r="BD887" s="593" t="str">
        <f t="shared" si="1680"/>
        <v>-</v>
      </c>
      <c r="BE887" s="594" t="str">
        <f t="shared" si="1681"/>
        <v>-</v>
      </c>
      <c r="BF887" s="291" t="str">
        <f t="shared" si="1682"/>
        <v>-</v>
      </c>
      <c r="BG887" s="566" t="str">
        <f t="shared" si="1683"/>
        <v>-</v>
      </c>
      <c r="BH887" s="595" t="str">
        <f t="shared" si="1684"/>
        <v>-</v>
      </c>
      <c r="BI887" s="289" t="str">
        <f t="shared" si="1685"/>
        <v>-</v>
      </c>
      <c r="BJ887" s="596" t="str">
        <f t="shared" si="1686"/>
        <v>-</v>
      </c>
      <c r="BK887" s="595" t="str">
        <f t="shared" si="1687"/>
        <v>-</v>
      </c>
      <c r="BL887" s="289" t="str">
        <f t="shared" si="1688"/>
        <v>-</v>
      </c>
      <c r="BM887" s="596" t="str">
        <f t="shared" si="1689"/>
        <v>-</v>
      </c>
      <c r="BN887" s="563">
        <f t="shared" si="1690"/>
        <v>5</v>
      </c>
      <c r="BO887" s="87">
        <f t="shared" si="1691"/>
        <v>2012</v>
      </c>
      <c r="BP887" s="87">
        <f t="shared" si="1692"/>
        <v>2</v>
      </c>
      <c r="BQ887" s="202"/>
    </row>
    <row r="888" spans="1:69" s="35" customFormat="1" ht="10.5" customHeight="1" x14ac:dyDescent="0.2">
      <c r="A888" s="314" t="str">
        <f t="shared" si="1678"/>
        <v>2012-13RX65</v>
      </c>
      <c r="B888" s="314" t="str">
        <f t="shared" si="1693"/>
        <v>Y63</v>
      </c>
      <c r="C888" s="205" t="s">
        <v>180</v>
      </c>
      <c r="D888" s="205" t="s">
        <v>541</v>
      </c>
      <c r="E888" s="206"/>
      <c r="F888" s="318" t="str">
        <f>VLOOKUP($G888,'Selection Sheet'!$C$15:$F$39,3,0)</f>
        <v>Y63</v>
      </c>
      <c r="G888" s="207" t="s">
        <v>111</v>
      </c>
      <c r="H888" s="205" t="s">
        <v>532</v>
      </c>
      <c r="I888" s="508">
        <v>128</v>
      </c>
      <c r="J888" s="508">
        <v>33</v>
      </c>
      <c r="K888" s="508">
        <v>25</v>
      </c>
      <c r="L888" s="508">
        <v>11</v>
      </c>
      <c r="M888" s="520"/>
      <c r="N888" s="520"/>
      <c r="O888" s="520"/>
      <c r="P888" s="520"/>
      <c r="Q888" s="508" t="s">
        <v>80</v>
      </c>
      <c r="R888" s="508" t="s">
        <v>80</v>
      </c>
      <c r="S888" s="508"/>
      <c r="T888" s="509" t="s">
        <v>80</v>
      </c>
      <c r="U888" s="510" t="s">
        <v>80</v>
      </c>
      <c r="V888" s="510" t="s">
        <v>80</v>
      </c>
      <c r="W888" s="510" t="s">
        <v>80</v>
      </c>
      <c r="X888" s="511" t="s">
        <v>80</v>
      </c>
      <c r="Y888" s="512" t="s">
        <v>80</v>
      </c>
      <c r="Z888" s="513" t="s">
        <v>80</v>
      </c>
      <c r="AA888" s="513" t="s">
        <v>80</v>
      </c>
      <c r="AB888" s="514" t="s">
        <v>80</v>
      </c>
      <c r="AC888" s="513" t="s">
        <v>80</v>
      </c>
      <c r="AD888" s="513" t="s">
        <v>80</v>
      </c>
      <c r="AE888" s="513" t="s">
        <v>80</v>
      </c>
      <c r="AF888" s="515" t="s">
        <v>80</v>
      </c>
      <c r="AG888" s="516" t="s">
        <v>80</v>
      </c>
      <c r="AH888" s="517" t="s">
        <v>80</v>
      </c>
      <c r="AI888" s="515" t="s">
        <v>80</v>
      </c>
      <c r="AJ888" s="518">
        <v>109</v>
      </c>
      <c r="AK888" s="518">
        <v>119</v>
      </c>
      <c r="AL888" s="520"/>
      <c r="AM888" s="520"/>
      <c r="AN888" s="518">
        <v>425</v>
      </c>
      <c r="AO888" s="518">
        <v>442</v>
      </c>
      <c r="AP888" s="570"/>
      <c r="AQ888" s="570"/>
      <c r="AR888" s="518">
        <v>6</v>
      </c>
      <c r="AS888" s="518">
        <v>126</v>
      </c>
      <c r="AT888" s="518">
        <v>4</v>
      </c>
      <c r="AU888" s="518">
        <v>24</v>
      </c>
      <c r="AV888" s="520">
        <v>0</v>
      </c>
      <c r="AW888" s="520">
        <v>0</v>
      </c>
      <c r="AX888" s="520">
        <v>100</v>
      </c>
      <c r="AY888" s="520">
        <v>115</v>
      </c>
      <c r="AZ888" s="520">
        <v>164</v>
      </c>
      <c r="BA888" s="520">
        <v>203</v>
      </c>
      <c r="BB888" s="358"/>
      <c r="BC888" s="597" t="str">
        <f t="shared" si="1679"/>
        <v>-</v>
      </c>
      <c r="BD888" s="598" t="str">
        <f t="shared" si="1680"/>
        <v>-</v>
      </c>
      <c r="BE888" s="599" t="str">
        <f t="shared" si="1681"/>
        <v>-</v>
      </c>
      <c r="BF888" s="600" t="str">
        <f t="shared" si="1682"/>
        <v>-</v>
      </c>
      <c r="BG888" s="601" t="str">
        <f t="shared" si="1683"/>
        <v>-</v>
      </c>
      <c r="BH888" s="602" t="str">
        <f t="shared" si="1684"/>
        <v>-</v>
      </c>
      <c r="BI888" s="603" t="str">
        <f t="shared" si="1685"/>
        <v>-</v>
      </c>
      <c r="BJ888" s="604" t="str">
        <f t="shared" si="1686"/>
        <v>-</v>
      </c>
      <c r="BK888" s="602" t="str">
        <f t="shared" si="1687"/>
        <v>-</v>
      </c>
      <c r="BL888" s="603" t="str">
        <f t="shared" si="1688"/>
        <v>-</v>
      </c>
      <c r="BM888" s="604" t="str">
        <f t="shared" si="1689"/>
        <v>-</v>
      </c>
      <c r="BN888" s="564">
        <f t="shared" si="1690"/>
        <v>5</v>
      </c>
      <c r="BO888" s="314">
        <f t="shared" si="1691"/>
        <v>2012</v>
      </c>
      <c r="BP888" s="314">
        <f t="shared" si="1692"/>
        <v>2</v>
      </c>
      <c r="BQ888" s="202"/>
    </row>
    <row r="889" spans="1:69" s="35" customFormat="1" ht="10.5" customHeight="1" x14ac:dyDescent="0.2">
      <c r="A889" s="87" t="str">
        <f t="shared" si="1678"/>
        <v>2012-13RX75</v>
      </c>
      <c r="B889" s="87" t="str">
        <f t="shared" si="1693"/>
        <v>Y62</v>
      </c>
      <c r="C889" s="203" t="s">
        <v>180</v>
      </c>
      <c r="D889" s="203" t="s">
        <v>541</v>
      </c>
      <c r="E889" s="42"/>
      <c r="F889" s="317" t="str">
        <f>VLOOKUP($G889,'Selection Sheet'!$C$15:$F$39,3,0)</f>
        <v>Y62</v>
      </c>
      <c r="G889" s="204" t="s">
        <v>84</v>
      </c>
      <c r="H889" s="203" t="s">
        <v>533</v>
      </c>
      <c r="I889" s="495">
        <v>229</v>
      </c>
      <c r="J889" s="495">
        <v>58</v>
      </c>
      <c r="K889" s="495">
        <v>38</v>
      </c>
      <c r="L889" s="495">
        <v>15</v>
      </c>
      <c r="M889" s="507"/>
      <c r="N889" s="507"/>
      <c r="O889" s="507"/>
      <c r="P889" s="507"/>
      <c r="Q889" s="495" t="s">
        <v>80</v>
      </c>
      <c r="R889" s="495" t="s">
        <v>80</v>
      </c>
      <c r="S889" s="495"/>
      <c r="T889" s="496" t="s">
        <v>80</v>
      </c>
      <c r="U889" s="497" t="s">
        <v>80</v>
      </c>
      <c r="V889" s="497" t="s">
        <v>80</v>
      </c>
      <c r="W889" s="497" t="s">
        <v>80</v>
      </c>
      <c r="X889" s="498" t="s">
        <v>80</v>
      </c>
      <c r="Y889" s="499" t="s">
        <v>80</v>
      </c>
      <c r="Z889" s="500" t="s">
        <v>80</v>
      </c>
      <c r="AA889" s="500" t="s">
        <v>80</v>
      </c>
      <c r="AB889" s="501" t="s">
        <v>80</v>
      </c>
      <c r="AC889" s="500" t="s">
        <v>80</v>
      </c>
      <c r="AD889" s="500" t="s">
        <v>80</v>
      </c>
      <c r="AE889" s="500" t="s">
        <v>80</v>
      </c>
      <c r="AF889" s="502" t="s">
        <v>80</v>
      </c>
      <c r="AG889" s="503" t="s">
        <v>80</v>
      </c>
      <c r="AH889" s="504" t="s">
        <v>80</v>
      </c>
      <c r="AI889" s="502" t="s">
        <v>80</v>
      </c>
      <c r="AJ889" s="505">
        <v>151</v>
      </c>
      <c r="AK889" s="505">
        <v>177</v>
      </c>
      <c r="AL889" s="507"/>
      <c r="AM889" s="507"/>
      <c r="AN889" s="505">
        <v>653</v>
      </c>
      <c r="AO889" s="505">
        <v>661</v>
      </c>
      <c r="AP889" s="569"/>
      <c r="AQ889" s="569"/>
      <c r="AR889" s="505">
        <v>12</v>
      </c>
      <c r="AS889" s="505">
        <v>197</v>
      </c>
      <c r="AT889" s="505">
        <v>7</v>
      </c>
      <c r="AU889" s="505">
        <v>31</v>
      </c>
      <c r="AV889" s="507">
        <v>4</v>
      </c>
      <c r="AW889" s="507">
        <v>6</v>
      </c>
      <c r="AX889" s="507">
        <v>131</v>
      </c>
      <c r="AY889" s="507">
        <v>149</v>
      </c>
      <c r="AZ889" s="507">
        <v>166</v>
      </c>
      <c r="BA889" s="507">
        <v>206</v>
      </c>
      <c r="BB889" s="357"/>
      <c r="BC889" s="592" t="str">
        <f t="shared" si="1679"/>
        <v>-</v>
      </c>
      <c r="BD889" s="593" t="str">
        <f t="shared" si="1680"/>
        <v>-</v>
      </c>
      <c r="BE889" s="594" t="str">
        <f t="shared" si="1681"/>
        <v>-</v>
      </c>
      <c r="BF889" s="291" t="str">
        <f t="shared" si="1682"/>
        <v>-</v>
      </c>
      <c r="BG889" s="566" t="str">
        <f t="shared" si="1683"/>
        <v>-</v>
      </c>
      <c r="BH889" s="595" t="str">
        <f t="shared" si="1684"/>
        <v>-</v>
      </c>
      <c r="BI889" s="289" t="str">
        <f t="shared" si="1685"/>
        <v>-</v>
      </c>
      <c r="BJ889" s="596" t="str">
        <f t="shared" si="1686"/>
        <v>-</v>
      </c>
      <c r="BK889" s="595" t="str">
        <f t="shared" si="1687"/>
        <v>-</v>
      </c>
      <c r="BL889" s="289" t="str">
        <f t="shared" si="1688"/>
        <v>-</v>
      </c>
      <c r="BM889" s="596" t="str">
        <f t="shared" si="1689"/>
        <v>-</v>
      </c>
      <c r="BN889" s="563">
        <f t="shared" si="1690"/>
        <v>5</v>
      </c>
      <c r="BO889" s="87">
        <f t="shared" si="1691"/>
        <v>2012</v>
      </c>
      <c r="BP889" s="87">
        <f t="shared" si="1692"/>
        <v>2</v>
      </c>
      <c r="BQ889" s="202"/>
    </row>
    <row r="890" spans="1:69" s="35" customFormat="1" ht="10.5" customHeight="1" x14ac:dyDescent="0.2">
      <c r="A890" s="87" t="str">
        <f t="shared" si="1678"/>
        <v>2012-13RX85</v>
      </c>
      <c r="B890" s="87" t="str">
        <f t="shared" si="1693"/>
        <v>Y63</v>
      </c>
      <c r="C890" s="203" t="s">
        <v>180</v>
      </c>
      <c r="D890" s="203" t="s">
        <v>541</v>
      </c>
      <c r="E890" s="42"/>
      <c r="F890" s="317" t="str">
        <f>VLOOKUP($G890,'Selection Sheet'!$C$15:$F$39,3,0)</f>
        <v>Y63</v>
      </c>
      <c r="G890" s="204" t="s">
        <v>120</v>
      </c>
      <c r="H890" s="203" t="s">
        <v>534</v>
      </c>
      <c r="I890" s="495">
        <v>269</v>
      </c>
      <c r="J890" s="495">
        <v>55</v>
      </c>
      <c r="K890" s="495">
        <v>34</v>
      </c>
      <c r="L890" s="495">
        <v>16</v>
      </c>
      <c r="M890" s="507"/>
      <c r="N890" s="507"/>
      <c r="O890" s="507"/>
      <c r="P890" s="507"/>
      <c r="Q890" s="495" t="s">
        <v>80</v>
      </c>
      <c r="R890" s="495" t="s">
        <v>80</v>
      </c>
      <c r="S890" s="495"/>
      <c r="T890" s="496" t="s">
        <v>80</v>
      </c>
      <c r="U890" s="497" t="s">
        <v>80</v>
      </c>
      <c r="V890" s="497" t="s">
        <v>80</v>
      </c>
      <c r="W890" s="497" t="s">
        <v>80</v>
      </c>
      <c r="X890" s="498" t="s">
        <v>80</v>
      </c>
      <c r="Y890" s="499" t="s">
        <v>80</v>
      </c>
      <c r="Z890" s="500" t="s">
        <v>80</v>
      </c>
      <c r="AA890" s="500" t="s">
        <v>80</v>
      </c>
      <c r="AB890" s="501" t="s">
        <v>80</v>
      </c>
      <c r="AC890" s="500" t="s">
        <v>80</v>
      </c>
      <c r="AD890" s="500" t="s">
        <v>80</v>
      </c>
      <c r="AE890" s="500" t="s">
        <v>80</v>
      </c>
      <c r="AF890" s="502" t="s">
        <v>80</v>
      </c>
      <c r="AG890" s="503" t="s">
        <v>80</v>
      </c>
      <c r="AH890" s="504" t="s">
        <v>80</v>
      </c>
      <c r="AI890" s="502" t="s">
        <v>80</v>
      </c>
      <c r="AJ890" s="505">
        <v>113</v>
      </c>
      <c r="AK890" s="505">
        <v>154</v>
      </c>
      <c r="AL890" s="507"/>
      <c r="AM890" s="507"/>
      <c r="AN890" s="505">
        <v>674</v>
      </c>
      <c r="AO890" s="505">
        <v>738</v>
      </c>
      <c r="AP890" s="569"/>
      <c r="AQ890" s="569"/>
      <c r="AR890" s="505">
        <v>24</v>
      </c>
      <c r="AS890" s="505">
        <v>257</v>
      </c>
      <c r="AT890" s="505">
        <v>12</v>
      </c>
      <c r="AU890" s="505">
        <v>32</v>
      </c>
      <c r="AV890" s="507">
        <v>0</v>
      </c>
      <c r="AW890" s="507">
        <v>1</v>
      </c>
      <c r="AX890" s="507">
        <v>102</v>
      </c>
      <c r="AY890" s="507">
        <v>119</v>
      </c>
      <c r="AZ890" s="507">
        <v>263</v>
      </c>
      <c r="BA890" s="507">
        <v>374</v>
      </c>
      <c r="BB890" s="357"/>
      <c r="BC890" s="592" t="str">
        <f t="shared" si="1679"/>
        <v>-</v>
      </c>
      <c r="BD890" s="593" t="str">
        <f t="shared" si="1680"/>
        <v>-</v>
      </c>
      <c r="BE890" s="594" t="str">
        <f t="shared" si="1681"/>
        <v>-</v>
      </c>
      <c r="BF890" s="291" t="str">
        <f t="shared" si="1682"/>
        <v>-</v>
      </c>
      <c r="BG890" s="566" t="str">
        <f t="shared" si="1683"/>
        <v>-</v>
      </c>
      <c r="BH890" s="595" t="str">
        <f t="shared" si="1684"/>
        <v>-</v>
      </c>
      <c r="BI890" s="289" t="str">
        <f t="shared" si="1685"/>
        <v>-</v>
      </c>
      <c r="BJ890" s="596" t="str">
        <f t="shared" si="1686"/>
        <v>-</v>
      </c>
      <c r="BK890" s="595" t="str">
        <f t="shared" si="1687"/>
        <v>-</v>
      </c>
      <c r="BL890" s="289" t="str">
        <f t="shared" si="1688"/>
        <v>-</v>
      </c>
      <c r="BM890" s="596" t="str">
        <f t="shared" si="1689"/>
        <v>-</v>
      </c>
      <c r="BN890" s="563">
        <f t="shared" si="1690"/>
        <v>5</v>
      </c>
      <c r="BO890" s="87">
        <f t="shared" si="1691"/>
        <v>2012</v>
      </c>
      <c r="BP890" s="87">
        <f t="shared" si="1692"/>
        <v>2</v>
      </c>
      <c r="BQ890" s="202"/>
    </row>
    <row r="891" spans="1:69" s="35" customFormat="1" ht="10.5" customHeight="1" x14ac:dyDescent="0.2">
      <c r="A891" s="87" t="str">
        <f t="shared" si="1678"/>
        <v>2012-13RX95</v>
      </c>
      <c r="B891" s="87" t="str">
        <f t="shared" si="1693"/>
        <v>Y60</v>
      </c>
      <c r="C891" s="203" t="s">
        <v>180</v>
      </c>
      <c r="D891" s="203" t="s">
        <v>541</v>
      </c>
      <c r="E891" s="42"/>
      <c r="F891" s="317" t="str">
        <f>VLOOKUP($G891,'Selection Sheet'!$C$15:$F$39,3,0)</f>
        <v>Y60</v>
      </c>
      <c r="G891" s="204" t="s">
        <v>103</v>
      </c>
      <c r="H891" s="203" t="s">
        <v>535</v>
      </c>
      <c r="I891" s="495">
        <v>264</v>
      </c>
      <c r="J891" s="495">
        <v>41</v>
      </c>
      <c r="K891" s="495">
        <v>34</v>
      </c>
      <c r="L891" s="495">
        <v>14</v>
      </c>
      <c r="M891" s="507"/>
      <c r="N891" s="507"/>
      <c r="O891" s="507"/>
      <c r="P891" s="507"/>
      <c r="Q891" s="495" t="s">
        <v>80</v>
      </c>
      <c r="R891" s="495" t="s">
        <v>80</v>
      </c>
      <c r="S891" s="495"/>
      <c r="T891" s="496" t="s">
        <v>80</v>
      </c>
      <c r="U891" s="497" t="s">
        <v>80</v>
      </c>
      <c r="V891" s="497" t="s">
        <v>80</v>
      </c>
      <c r="W891" s="497" t="s">
        <v>80</v>
      </c>
      <c r="X891" s="498" t="s">
        <v>80</v>
      </c>
      <c r="Y891" s="499" t="s">
        <v>80</v>
      </c>
      <c r="Z891" s="500" t="s">
        <v>80</v>
      </c>
      <c r="AA891" s="500" t="s">
        <v>80</v>
      </c>
      <c r="AB891" s="501" t="s">
        <v>80</v>
      </c>
      <c r="AC891" s="500" t="s">
        <v>80</v>
      </c>
      <c r="AD891" s="500" t="s">
        <v>80</v>
      </c>
      <c r="AE891" s="500" t="s">
        <v>80</v>
      </c>
      <c r="AF891" s="502" t="s">
        <v>80</v>
      </c>
      <c r="AG891" s="503" t="s">
        <v>80</v>
      </c>
      <c r="AH891" s="504" t="s">
        <v>80</v>
      </c>
      <c r="AI891" s="502" t="s">
        <v>80</v>
      </c>
      <c r="AJ891" s="505">
        <v>94</v>
      </c>
      <c r="AK891" s="505">
        <v>122</v>
      </c>
      <c r="AL891" s="507"/>
      <c r="AM891" s="507"/>
      <c r="AN891" s="505">
        <v>856</v>
      </c>
      <c r="AO891" s="505">
        <v>886</v>
      </c>
      <c r="AP891" s="569"/>
      <c r="AQ891" s="569"/>
      <c r="AR891" s="505">
        <v>18</v>
      </c>
      <c r="AS891" s="505">
        <v>256</v>
      </c>
      <c r="AT891" s="505">
        <v>6</v>
      </c>
      <c r="AU891" s="505">
        <v>32</v>
      </c>
      <c r="AV891" s="507">
        <v>6</v>
      </c>
      <c r="AW891" s="507">
        <v>9</v>
      </c>
      <c r="AX891" s="507">
        <v>93</v>
      </c>
      <c r="AY891" s="507">
        <v>103</v>
      </c>
      <c r="AZ891" s="507">
        <v>67</v>
      </c>
      <c r="BA891" s="507">
        <v>148</v>
      </c>
      <c r="BB891" s="357"/>
      <c r="BC891" s="592" t="str">
        <f t="shared" si="1679"/>
        <v>-</v>
      </c>
      <c r="BD891" s="593" t="str">
        <f t="shared" si="1680"/>
        <v>-</v>
      </c>
      <c r="BE891" s="594" t="str">
        <f t="shared" si="1681"/>
        <v>-</v>
      </c>
      <c r="BF891" s="291" t="str">
        <f t="shared" si="1682"/>
        <v>-</v>
      </c>
      <c r="BG891" s="566" t="str">
        <f t="shared" si="1683"/>
        <v>-</v>
      </c>
      <c r="BH891" s="595" t="str">
        <f t="shared" si="1684"/>
        <v>-</v>
      </c>
      <c r="BI891" s="289" t="str">
        <f t="shared" si="1685"/>
        <v>-</v>
      </c>
      <c r="BJ891" s="596" t="str">
        <f t="shared" si="1686"/>
        <v>-</v>
      </c>
      <c r="BK891" s="595" t="str">
        <f t="shared" si="1687"/>
        <v>-</v>
      </c>
      <c r="BL891" s="289" t="str">
        <f t="shared" si="1688"/>
        <v>-</v>
      </c>
      <c r="BM891" s="596" t="str">
        <f t="shared" si="1689"/>
        <v>-</v>
      </c>
      <c r="BN891" s="563">
        <f t="shared" si="1690"/>
        <v>5</v>
      </c>
      <c r="BO891" s="87">
        <f t="shared" si="1691"/>
        <v>2012</v>
      </c>
      <c r="BP891" s="87">
        <f t="shared" si="1692"/>
        <v>2</v>
      </c>
      <c r="BQ891" s="202"/>
    </row>
    <row r="892" spans="1:69" s="35" customFormat="1" ht="10.5" customHeight="1" x14ac:dyDescent="0.2">
      <c r="A892" s="314" t="str">
        <f t="shared" si="1678"/>
        <v>2012-13RYA5</v>
      </c>
      <c r="B892" s="314" t="str">
        <f t="shared" si="1693"/>
        <v>Y60</v>
      </c>
      <c r="C892" s="205" t="s">
        <v>180</v>
      </c>
      <c r="D892" s="205" t="s">
        <v>541</v>
      </c>
      <c r="E892" s="206"/>
      <c r="F892" s="318" t="str">
        <f>VLOOKUP($G892,'Selection Sheet'!$C$15:$F$39,3,0)</f>
        <v>Y60</v>
      </c>
      <c r="G892" s="207" t="s">
        <v>118</v>
      </c>
      <c r="H892" s="205" t="s">
        <v>536</v>
      </c>
      <c r="I892" s="508">
        <v>246</v>
      </c>
      <c r="J892" s="508">
        <v>78</v>
      </c>
      <c r="K892" s="508">
        <v>33</v>
      </c>
      <c r="L892" s="508">
        <v>18</v>
      </c>
      <c r="M892" s="520"/>
      <c r="N892" s="520"/>
      <c r="O892" s="520"/>
      <c r="P892" s="520"/>
      <c r="Q892" s="508" t="s">
        <v>80</v>
      </c>
      <c r="R892" s="508" t="s">
        <v>80</v>
      </c>
      <c r="S892" s="508"/>
      <c r="T892" s="509" t="s">
        <v>80</v>
      </c>
      <c r="U892" s="510" t="s">
        <v>80</v>
      </c>
      <c r="V892" s="510" t="s">
        <v>80</v>
      </c>
      <c r="W892" s="510" t="s">
        <v>80</v>
      </c>
      <c r="X892" s="511" t="s">
        <v>80</v>
      </c>
      <c r="Y892" s="512" t="s">
        <v>80</v>
      </c>
      <c r="Z892" s="513" t="s">
        <v>80</v>
      </c>
      <c r="AA892" s="513" t="s">
        <v>80</v>
      </c>
      <c r="AB892" s="514" t="s">
        <v>80</v>
      </c>
      <c r="AC892" s="513" t="s">
        <v>80</v>
      </c>
      <c r="AD892" s="513" t="s">
        <v>80</v>
      </c>
      <c r="AE892" s="513" t="s">
        <v>80</v>
      </c>
      <c r="AF892" s="515" t="s">
        <v>80</v>
      </c>
      <c r="AG892" s="516" t="s">
        <v>80</v>
      </c>
      <c r="AH892" s="517" t="s">
        <v>80</v>
      </c>
      <c r="AI892" s="515" t="s">
        <v>80</v>
      </c>
      <c r="AJ892" s="518">
        <v>60</v>
      </c>
      <c r="AK892" s="518">
        <v>82</v>
      </c>
      <c r="AL892" s="520"/>
      <c r="AM892" s="520"/>
      <c r="AN892" s="518">
        <v>481</v>
      </c>
      <c r="AO892" s="518">
        <v>511</v>
      </c>
      <c r="AP892" s="570"/>
      <c r="AQ892" s="570"/>
      <c r="AR892" s="518">
        <v>17</v>
      </c>
      <c r="AS892" s="518">
        <v>246</v>
      </c>
      <c r="AT892" s="518">
        <v>4</v>
      </c>
      <c r="AU892" s="518">
        <v>33</v>
      </c>
      <c r="AV892" s="520">
        <v>0</v>
      </c>
      <c r="AW892" s="520">
        <v>1</v>
      </c>
      <c r="AX892" s="520">
        <v>108</v>
      </c>
      <c r="AY892" s="520">
        <v>122</v>
      </c>
      <c r="AZ892" s="520">
        <v>86</v>
      </c>
      <c r="BA892" s="520">
        <v>127</v>
      </c>
      <c r="BB892" s="358"/>
      <c r="BC892" s="597" t="str">
        <f t="shared" si="1679"/>
        <v>-</v>
      </c>
      <c r="BD892" s="598" t="str">
        <f t="shared" si="1680"/>
        <v>-</v>
      </c>
      <c r="BE892" s="599" t="str">
        <f t="shared" si="1681"/>
        <v>-</v>
      </c>
      <c r="BF892" s="600" t="str">
        <f t="shared" si="1682"/>
        <v>-</v>
      </c>
      <c r="BG892" s="601" t="str">
        <f t="shared" si="1683"/>
        <v>-</v>
      </c>
      <c r="BH892" s="602" t="str">
        <f t="shared" si="1684"/>
        <v>-</v>
      </c>
      <c r="BI892" s="603" t="str">
        <f t="shared" si="1685"/>
        <v>-</v>
      </c>
      <c r="BJ892" s="604" t="str">
        <f t="shared" si="1686"/>
        <v>-</v>
      </c>
      <c r="BK892" s="602" t="str">
        <f t="shared" si="1687"/>
        <v>-</v>
      </c>
      <c r="BL892" s="603" t="str">
        <f t="shared" si="1688"/>
        <v>-</v>
      </c>
      <c r="BM892" s="604" t="str">
        <f t="shared" si="1689"/>
        <v>-</v>
      </c>
      <c r="BN892" s="564">
        <f t="shared" si="1690"/>
        <v>5</v>
      </c>
      <c r="BO892" s="314">
        <f t="shared" si="1691"/>
        <v>2012</v>
      </c>
      <c r="BP892" s="314">
        <f t="shared" si="1692"/>
        <v>2</v>
      </c>
      <c r="BQ892" s="202"/>
    </row>
    <row r="893" spans="1:69" s="35" customFormat="1" ht="10.5" customHeight="1" x14ac:dyDescent="0.2">
      <c r="A893" s="87" t="str">
        <f t="shared" si="1678"/>
        <v>2012-13RYC5</v>
      </c>
      <c r="B893" s="87" t="str">
        <f t="shared" si="1693"/>
        <v>Y61</v>
      </c>
      <c r="C893" s="203" t="s">
        <v>180</v>
      </c>
      <c r="D893" s="203" t="s">
        <v>541</v>
      </c>
      <c r="E893" s="42"/>
      <c r="F893" s="317" t="str">
        <f>VLOOKUP($G893,'Selection Sheet'!$C$15:$F$39,3,0)</f>
        <v>Y61</v>
      </c>
      <c r="G893" s="204" t="s">
        <v>87</v>
      </c>
      <c r="H893" s="203" t="s">
        <v>537</v>
      </c>
      <c r="I893" s="495">
        <v>240</v>
      </c>
      <c r="J893" s="495">
        <v>55</v>
      </c>
      <c r="K893" s="495">
        <v>40</v>
      </c>
      <c r="L893" s="495">
        <v>26</v>
      </c>
      <c r="M893" s="507"/>
      <c r="N893" s="507"/>
      <c r="O893" s="507"/>
      <c r="P893" s="507"/>
      <c r="Q893" s="495" t="s">
        <v>80</v>
      </c>
      <c r="R893" s="495" t="s">
        <v>80</v>
      </c>
      <c r="S893" s="495"/>
      <c r="T893" s="496" t="s">
        <v>80</v>
      </c>
      <c r="U893" s="497" t="s">
        <v>80</v>
      </c>
      <c r="V893" s="497" t="s">
        <v>80</v>
      </c>
      <c r="W893" s="497" t="s">
        <v>80</v>
      </c>
      <c r="X893" s="498" t="s">
        <v>80</v>
      </c>
      <c r="Y893" s="499" t="s">
        <v>80</v>
      </c>
      <c r="Z893" s="500" t="s">
        <v>80</v>
      </c>
      <c r="AA893" s="500" t="s">
        <v>80</v>
      </c>
      <c r="AB893" s="501" t="s">
        <v>80</v>
      </c>
      <c r="AC893" s="500" t="s">
        <v>80</v>
      </c>
      <c r="AD893" s="500" t="s">
        <v>80</v>
      </c>
      <c r="AE893" s="500" t="s">
        <v>80</v>
      </c>
      <c r="AF893" s="502" t="s">
        <v>80</v>
      </c>
      <c r="AG893" s="503" t="s">
        <v>80</v>
      </c>
      <c r="AH893" s="504" t="s">
        <v>80</v>
      </c>
      <c r="AI893" s="502" t="s">
        <v>80</v>
      </c>
      <c r="AJ893" s="505">
        <v>126</v>
      </c>
      <c r="AK893" s="505">
        <v>145</v>
      </c>
      <c r="AL893" s="507"/>
      <c r="AM893" s="507"/>
      <c r="AN893" s="505">
        <v>566</v>
      </c>
      <c r="AO893" s="505">
        <v>600</v>
      </c>
      <c r="AP893" s="569"/>
      <c r="AQ893" s="569"/>
      <c r="AR893" s="505">
        <v>9</v>
      </c>
      <c r="AS893" s="505">
        <v>234</v>
      </c>
      <c r="AT893" s="505">
        <v>7</v>
      </c>
      <c r="AU893" s="505">
        <v>36</v>
      </c>
      <c r="AV893" s="507">
        <v>0</v>
      </c>
      <c r="AW893" s="507">
        <v>0</v>
      </c>
      <c r="AX893" s="507">
        <v>63</v>
      </c>
      <c r="AY893" s="507">
        <v>67</v>
      </c>
      <c r="AZ893" s="507">
        <v>105</v>
      </c>
      <c r="BA893" s="507">
        <v>209</v>
      </c>
      <c r="BB893" s="357"/>
      <c r="BC893" s="592" t="str">
        <f t="shared" si="1679"/>
        <v>-</v>
      </c>
      <c r="BD893" s="593" t="str">
        <f t="shared" si="1680"/>
        <v>-</v>
      </c>
      <c r="BE893" s="594" t="str">
        <f t="shared" si="1681"/>
        <v>-</v>
      </c>
      <c r="BF893" s="291" t="str">
        <f t="shared" si="1682"/>
        <v>-</v>
      </c>
      <c r="BG893" s="566" t="str">
        <f t="shared" si="1683"/>
        <v>-</v>
      </c>
      <c r="BH893" s="595" t="str">
        <f t="shared" si="1684"/>
        <v>-</v>
      </c>
      <c r="BI893" s="289" t="str">
        <f t="shared" si="1685"/>
        <v>-</v>
      </c>
      <c r="BJ893" s="596" t="str">
        <f t="shared" si="1686"/>
        <v>-</v>
      </c>
      <c r="BK893" s="595" t="str">
        <f t="shared" si="1687"/>
        <v>-</v>
      </c>
      <c r="BL893" s="289" t="str">
        <f t="shared" si="1688"/>
        <v>-</v>
      </c>
      <c r="BM893" s="596" t="str">
        <f t="shared" si="1689"/>
        <v>-</v>
      </c>
      <c r="BN893" s="563">
        <f t="shared" si="1690"/>
        <v>5</v>
      </c>
      <c r="BO893" s="87">
        <f t="shared" si="1691"/>
        <v>2012</v>
      </c>
      <c r="BP893" s="87">
        <f t="shared" si="1692"/>
        <v>2</v>
      </c>
      <c r="BQ893" s="202"/>
    </row>
    <row r="894" spans="1:69" s="35" customFormat="1" ht="10.5" customHeight="1" x14ac:dyDescent="0.2">
      <c r="A894" s="87" t="str">
        <f t="shared" si="1678"/>
        <v>2012-13RYD5</v>
      </c>
      <c r="B894" s="87" t="str">
        <f t="shared" si="1693"/>
        <v>Y59</v>
      </c>
      <c r="C894" s="203" t="s">
        <v>180</v>
      </c>
      <c r="D894" s="203" t="s">
        <v>541</v>
      </c>
      <c r="E894" s="42"/>
      <c r="F894" s="317" t="str">
        <f>VLOOKUP($G894,'Selection Sheet'!$C$15:$F$39,3,0)</f>
        <v>Y59</v>
      </c>
      <c r="G894" s="204" t="s">
        <v>116</v>
      </c>
      <c r="H894" s="203" t="s">
        <v>538</v>
      </c>
      <c r="I894" s="495">
        <v>313</v>
      </c>
      <c r="J894" s="495">
        <v>85</v>
      </c>
      <c r="K894" s="495">
        <v>37</v>
      </c>
      <c r="L894" s="495">
        <v>24</v>
      </c>
      <c r="M894" s="507"/>
      <c r="N894" s="507"/>
      <c r="O894" s="507"/>
      <c r="P894" s="507"/>
      <c r="Q894" s="495" t="s">
        <v>80</v>
      </c>
      <c r="R894" s="495" t="s">
        <v>80</v>
      </c>
      <c r="S894" s="495"/>
      <c r="T894" s="496" t="s">
        <v>80</v>
      </c>
      <c r="U894" s="497" t="s">
        <v>80</v>
      </c>
      <c r="V894" s="497" t="s">
        <v>80</v>
      </c>
      <c r="W894" s="497" t="s">
        <v>80</v>
      </c>
      <c r="X894" s="498" t="s">
        <v>80</v>
      </c>
      <c r="Y894" s="499" t="s">
        <v>80</v>
      </c>
      <c r="Z894" s="500" t="s">
        <v>80</v>
      </c>
      <c r="AA894" s="500" t="s">
        <v>80</v>
      </c>
      <c r="AB894" s="501" t="s">
        <v>80</v>
      </c>
      <c r="AC894" s="500" t="s">
        <v>80</v>
      </c>
      <c r="AD894" s="500" t="s">
        <v>80</v>
      </c>
      <c r="AE894" s="500" t="s">
        <v>80</v>
      </c>
      <c r="AF894" s="502" t="s">
        <v>80</v>
      </c>
      <c r="AG894" s="503" t="s">
        <v>80</v>
      </c>
      <c r="AH894" s="504" t="s">
        <v>80</v>
      </c>
      <c r="AI894" s="502" t="s">
        <v>80</v>
      </c>
      <c r="AJ894" s="505">
        <v>59</v>
      </c>
      <c r="AK894" s="505">
        <v>82</v>
      </c>
      <c r="AL894" s="507"/>
      <c r="AM894" s="507"/>
      <c r="AN894" s="505">
        <v>480</v>
      </c>
      <c r="AO894" s="505">
        <v>529</v>
      </c>
      <c r="AP894" s="569"/>
      <c r="AQ894" s="569"/>
      <c r="AR894" s="505">
        <v>27</v>
      </c>
      <c r="AS894" s="505">
        <v>303</v>
      </c>
      <c r="AT894" s="505">
        <v>8</v>
      </c>
      <c r="AU894" s="505">
        <v>34</v>
      </c>
      <c r="AV894" s="507">
        <v>0</v>
      </c>
      <c r="AW894" s="507">
        <v>0</v>
      </c>
      <c r="AX894" s="507">
        <v>6</v>
      </c>
      <c r="AY894" s="507">
        <v>7</v>
      </c>
      <c r="AZ894" s="507">
        <v>241</v>
      </c>
      <c r="BA894" s="507">
        <v>340</v>
      </c>
      <c r="BB894" s="357"/>
      <c r="BC894" s="592" t="str">
        <f t="shared" si="1679"/>
        <v>-</v>
      </c>
      <c r="BD894" s="593" t="str">
        <f t="shared" si="1680"/>
        <v>-</v>
      </c>
      <c r="BE894" s="594" t="str">
        <f t="shared" si="1681"/>
        <v>-</v>
      </c>
      <c r="BF894" s="291" t="str">
        <f t="shared" si="1682"/>
        <v>-</v>
      </c>
      <c r="BG894" s="566" t="str">
        <f t="shared" si="1683"/>
        <v>-</v>
      </c>
      <c r="BH894" s="595" t="str">
        <f t="shared" si="1684"/>
        <v>-</v>
      </c>
      <c r="BI894" s="289" t="str">
        <f t="shared" si="1685"/>
        <v>-</v>
      </c>
      <c r="BJ894" s="596" t="str">
        <f t="shared" si="1686"/>
        <v>-</v>
      </c>
      <c r="BK894" s="595" t="str">
        <f t="shared" si="1687"/>
        <v>-</v>
      </c>
      <c r="BL894" s="289" t="str">
        <f t="shared" si="1688"/>
        <v>-</v>
      </c>
      <c r="BM894" s="596" t="str">
        <f t="shared" si="1689"/>
        <v>-</v>
      </c>
      <c r="BN894" s="563">
        <f t="shared" si="1690"/>
        <v>5</v>
      </c>
      <c r="BO894" s="87">
        <f t="shared" si="1691"/>
        <v>2012</v>
      </c>
      <c r="BP894" s="87">
        <f t="shared" si="1692"/>
        <v>2</v>
      </c>
      <c r="BQ894" s="202"/>
    </row>
    <row r="895" spans="1:69" s="35" customFormat="1" ht="10.5" customHeight="1" x14ac:dyDescent="0.2">
      <c r="A895" s="87" t="str">
        <f t="shared" si="1678"/>
        <v>2012-13RYE5</v>
      </c>
      <c r="B895" s="87" t="str">
        <f t="shared" si="1693"/>
        <v>Y59</v>
      </c>
      <c r="C895" s="203" t="s">
        <v>180</v>
      </c>
      <c r="D895" s="203" t="s">
        <v>541</v>
      </c>
      <c r="E895" s="42"/>
      <c r="F895" s="317" t="str">
        <f>VLOOKUP($G895,'Selection Sheet'!$C$15:$F$39,3,0)</f>
        <v>Y59</v>
      </c>
      <c r="G895" s="204" t="s">
        <v>114</v>
      </c>
      <c r="H895" s="203" t="s">
        <v>539</v>
      </c>
      <c r="I895" s="495">
        <v>112</v>
      </c>
      <c r="J895" s="495">
        <v>46</v>
      </c>
      <c r="K895" s="495">
        <v>13</v>
      </c>
      <c r="L895" s="495">
        <v>9</v>
      </c>
      <c r="M895" s="507"/>
      <c r="N895" s="507"/>
      <c r="O895" s="507"/>
      <c r="P895" s="507"/>
      <c r="Q895" s="495" t="s">
        <v>80</v>
      </c>
      <c r="R895" s="495" t="s">
        <v>80</v>
      </c>
      <c r="S895" s="495"/>
      <c r="T895" s="496" t="s">
        <v>80</v>
      </c>
      <c r="U895" s="497" t="s">
        <v>80</v>
      </c>
      <c r="V895" s="497" t="s">
        <v>80</v>
      </c>
      <c r="W895" s="497" t="s">
        <v>80</v>
      </c>
      <c r="X895" s="498" t="s">
        <v>80</v>
      </c>
      <c r="Y895" s="499" t="s">
        <v>80</v>
      </c>
      <c r="Z895" s="500" t="s">
        <v>80</v>
      </c>
      <c r="AA895" s="500" t="s">
        <v>80</v>
      </c>
      <c r="AB895" s="501" t="s">
        <v>80</v>
      </c>
      <c r="AC895" s="500" t="s">
        <v>80</v>
      </c>
      <c r="AD895" s="500" t="s">
        <v>80</v>
      </c>
      <c r="AE895" s="500" t="s">
        <v>80</v>
      </c>
      <c r="AF895" s="502" t="s">
        <v>80</v>
      </c>
      <c r="AG895" s="503" t="s">
        <v>80</v>
      </c>
      <c r="AH895" s="504" t="s">
        <v>80</v>
      </c>
      <c r="AI895" s="502" t="s">
        <v>80</v>
      </c>
      <c r="AJ895" s="505">
        <v>84</v>
      </c>
      <c r="AK895" s="505">
        <v>120</v>
      </c>
      <c r="AL895" s="507"/>
      <c r="AM895" s="507"/>
      <c r="AN895" s="505">
        <v>516</v>
      </c>
      <c r="AO895" s="505">
        <v>536</v>
      </c>
      <c r="AP895" s="569"/>
      <c r="AQ895" s="569"/>
      <c r="AR895" s="505">
        <v>15</v>
      </c>
      <c r="AS895" s="505">
        <v>100</v>
      </c>
      <c r="AT895" s="505">
        <v>2</v>
      </c>
      <c r="AU895" s="505">
        <v>13</v>
      </c>
      <c r="AV895" s="507">
        <v>0</v>
      </c>
      <c r="AW895" s="507">
        <v>0</v>
      </c>
      <c r="AX895" s="507">
        <v>73</v>
      </c>
      <c r="AY895" s="507">
        <v>76</v>
      </c>
      <c r="AZ895" s="507">
        <v>95</v>
      </c>
      <c r="BA895" s="507">
        <v>165</v>
      </c>
      <c r="BB895" s="357"/>
      <c r="BC895" s="592" t="str">
        <f t="shared" si="1679"/>
        <v>-</v>
      </c>
      <c r="BD895" s="593" t="str">
        <f t="shared" si="1680"/>
        <v>-</v>
      </c>
      <c r="BE895" s="594" t="str">
        <f t="shared" si="1681"/>
        <v>-</v>
      </c>
      <c r="BF895" s="291" t="str">
        <f t="shared" si="1682"/>
        <v>-</v>
      </c>
      <c r="BG895" s="566" t="str">
        <f t="shared" si="1683"/>
        <v>-</v>
      </c>
      <c r="BH895" s="595" t="str">
        <f t="shared" si="1684"/>
        <v>-</v>
      </c>
      <c r="BI895" s="289" t="str">
        <f t="shared" si="1685"/>
        <v>-</v>
      </c>
      <c r="BJ895" s="596" t="str">
        <f t="shared" si="1686"/>
        <v>-</v>
      </c>
      <c r="BK895" s="595" t="str">
        <f t="shared" si="1687"/>
        <v>-</v>
      </c>
      <c r="BL895" s="289" t="str">
        <f t="shared" si="1688"/>
        <v>-</v>
      </c>
      <c r="BM895" s="596" t="str">
        <f t="shared" si="1689"/>
        <v>-</v>
      </c>
      <c r="BN895" s="563">
        <f t="shared" si="1690"/>
        <v>5</v>
      </c>
      <c r="BO895" s="87">
        <f t="shared" si="1691"/>
        <v>2012</v>
      </c>
      <c r="BP895" s="87">
        <f t="shared" si="1692"/>
        <v>2</v>
      </c>
      <c r="BQ895" s="202"/>
    </row>
    <row r="896" spans="1:69" s="35" customFormat="1" ht="10.5" customHeight="1" x14ac:dyDescent="0.2">
      <c r="A896" s="312" t="str">
        <f t="shared" si="1678"/>
        <v>2012-13RYF5</v>
      </c>
      <c r="B896" s="312" t="str">
        <f t="shared" si="1693"/>
        <v>Y58</v>
      </c>
      <c r="C896" s="208" t="s">
        <v>180</v>
      </c>
      <c r="D896" s="208" t="s">
        <v>541</v>
      </c>
      <c r="E896" s="53"/>
      <c r="F896" s="319" t="str">
        <f>VLOOKUP($G896,'Selection Sheet'!$C$15:$F$39,3,0)</f>
        <v>Y58</v>
      </c>
      <c r="G896" s="209" t="s">
        <v>99</v>
      </c>
      <c r="H896" s="208" t="s">
        <v>540</v>
      </c>
      <c r="I896" s="521">
        <v>188</v>
      </c>
      <c r="J896" s="521">
        <v>48</v>
      </c>
      <c r="K896" s="521">
        <v>31</v>
      </c>
      <c r="L896" s="521">
        <v>17</v>
      </c>
      <c r="M896" s="533"/>
      <c r="N896" s="533"/>
      <c r="O896" s="533"/>
      <c r="P896" s="533"/>
      <c r="Q896" s="521" t="s">
        <v>80</v>
      </c>
      <c r="R896" s="521" t="s">
        <v>80</v>
      </c>
      <c r="S896" s="521"/>
      <c r="T896" s="522" t="s">
        <v>80</v>
      </c>
      <c r="U896" s="523" t="s">
        <v>80</v>
      </c>
      <c r="V896" s="523" t="s">
        <v>80</v>
      </c>
      <c r="W896" s="523" t="s">
        <v>80</v>
      </c>
      <c r="X896" s="524" t="s">
        <v>80</v>
      </c>
      <c r="Y896" s="525" t="s">
        <v>80</v>
      </c>
      <c r="Z896" s="526" t="s">
        <v>80</v>
      </c>
      <c r="AA896" s="526" t="s">
        <v>80</v>
      </c>
      <c r="AB896" s="527" t="s">
        <v>80</v>
      </c>
      <c r="AC896" s="526" t="s">
        <v>80</v>
      </c>
      <c r="AD896" s="526" t="s">
        <v>80</v>
      </c>
      <c r="AE896" s="526" t="s">
        <v>80</v>
      </c>
      <c r="AF896" s="528" t="s">
        <v>80</v>
      </c>
      <c r="AG896" s="529" t="s">
        <v>80</v>
      </c>
      <c r="AH896" s="530" t="s">
        <v>80</v>
      </c>
      <c r="AI896" s="528" t="s">
        <v>80</v>
      </c>
      <c r="AJ896" s="531">
        <v>197</v>
      </c>
      <c r="AK896" s="531">
        <v>252</v>
      </c>
      <c r="AL896" s="533"/>
      <c r="AM896" s="533"/>
      <c r="AN896" s="531">
        <v>714</v>
      </c>
      <c r="AO896" s="531">
        <v>736</v>
      </c>
      <c r="AP896" s="571"/>
      <c r="AQ896" s="571"/>
      <c r="AR896" s="531">
        <v>18</v>
      </c>
      <c r="AS896" s="531">
        <v>188</v>
      </c>
      <c r="AT896" s="531">
        <v>6</v>
      </c>
      <c r="AU896" s="531">
        <v>31</v>
      </c>
      <c r="AV896" s="533">
        <v>3</v>
      </c>
      <c r="AW896" s="533">
        <v>6</v>
      </c>
      <c r="AX896" s="533">
        <v>61</v>
      </c>
      <c r="AY896" s="533">
        <v>68</v>
      </c>
      <c r="AZ896" s="533">
        <v>147</v>
      </c>
      <c r="BA896" s="533">
        <v>258</v>
      </c>
      <c r="BB896" s="359"/>
      <c r="BC896" s="605" t="str">
        <f t="shared" si="1679"/>
        <v>-</v>
      </c>
      <c r="BD896" s="606" t="str">
        <f t="shared" si="1680"/>
        <v>-</v>
      </c>
      <c r="BE896" s="607" t="str">
        <f t="shared" si="1681"/>
        <v>-</v>
      </c>
      <c r="BF896" s="302" t="str">
        <f t="shared" si="1682"/>
        <v>-</v>
      </c>
      <c r="BG896" s="608" t="str">
        <f t="shared" si="1683"/>
        <v>-</v>
      </c>
      <c r="BH896" s="609" t="str">
        <f t="shared" si="1684"/>
        <v>-</v>
      </c>
      <c r="BI896" s="311" t="str">
        <f t="shared" si="1685"/>
        <v>-</v>
      </c>
      <c r="BJ896" s="610" t="str">
        <f t="shared" si="1686"/>
        <v>-</v>
      </c>
      <c r="BK896" s="609" t="str">
        <f t="shared" si="1687"/>
        <v>-</v>
      </c>
      <c r="BL896" s="311" t="str">
        <f t="shared" si="1688"/>
        <v>-</v>
      </c>
      <c r="BM896" s="610" t="str">
        <f t="shared" si="1689"/>
        <v>-</v>
      </c>
      <c r="BN896" s="565">
        <f t="shared" si="1690"/>
        <v>5</v>
      </c>
      <c r="BO896" s="312">
        <f t="shared" si="1691"/>
        <v>2012</v>
      </c>
      <c r="BP896" s="312">
        <f t="shared" si="1692"/>
        <v>2</v>
      </c>
      <c r="BQ896" s="202"/>
    </row>
    <row r="897" spans="1:69" s="35" customFormat="1" ht="10.5" customHeight="1" x14ac:dyDescent="0.2">
      <c r="A897" s="313" t="str">
        <f t="shared" si="1678"/>
        <v>2012-13R1F6</v>
      </c>
      <c r="B897" s="313" t="str">
        <f t="shared" si="1693"/>
        <v>Y59</v>
      </c>
      <c r="C897" s="200" t="s">
        <v>180</v>
      </c>
      <c r="D897" s="200" t="s">
        <v>542</v>
      </c>
      <c r="E897" s="42"/>
      <c r="F897" s="315" t="str">
        <f>VLOOKUP($G897,'Selection Sheet'!$C$15:$F$39,3,0)</f>
        <v>Y59</v>
      </c>
      <c r="G897" s="201" t="s">
        <v>108</v>
      </c>
      <c r="H897" s="200" t="s">
        <v>529</v>
      </c>
      <c r="I897" s="483">
        <v>4</v>
      </c>
      <c r="J897" s="483">
        <v>1</v>
      </c>
      <c r="K897" s="483">
        <v>1</v>
      </c>
      <c r="L897" s="483">
        <v>0</v>
      </c>
      <c r="M897" s="494"/>
      <c r="N897" s="494"/>
      <c r="O897" s="494"/>
      <c r="P897" s="494"/>
      <c r="Q897" s="483" t="s">
        <v>80</v>
      </c>
      <c r="R897" s="483" t="s">
        <v>80</v>
      </c>
      <c r="S897" s="483"/>
      <c r="T897" s="484" t="s">
        <v>80</v>
      </c>
      <c r="U897" s="485" t="s">
        <v>80</v>
      </c>
      <c r="V897" s="485" t="s">
        <v>80</v>
      </c>
      <c r="W897" s="485" t="s">
        <v>80</v>
      </c>
      <c r="X897" s="486" t="s">
        <v>80</v>
      </c>
      <c r="Y897" s="487" t="s">
        <v>80</v>
      </c>
      <c r="Z897" s="488" t="s">
        <v>80</v>
      </c>
      <c r="AA897" s="488" t="s">
        <v>80</v>
      </c>
      <c r="AB897" s="489" t="s">
        <v>80</v>
      </c>
      <c r="AC897" s="488" t="s">
        <v>80</v>
      </c>
      <c r="AD897" s="488" t="s">
        <v>80</v>
      </c>
      <c r="AE897" s="488" t="s">
        <v>80</v>
      </c>
      <c r="AF897" s="490" t="s">
        <v>80</v>
      </c>
      <c r="AG897" s="491" t="s">
        <v>80</v>
      </c>
      <c r="AH897" s="492" t="s">
        <v>80</v>
      </c>
      <c r="AI897" s="490" t="s">
        <v>80</v>
      </c>
      <c r="AJ897" s="493">
        <v>1</v>
      </c>
      <c r="AK897" s="493">
        <v>1</v>
      </c>
      <c r="AL897" s="494"/>
      <c r="AM897" s="494"/>
      <c r="AN897" s="493">
        <v>48</v>
      </c>
      <c r="AO897" s="493">
        <v>53</v>
      </c>
      <c r="AP897" s="572"/>
      <c r="AQ897" s="572"/>
      <c r="AR897" s="493">
        <v>0</v>
      </c>
      <c r="AS897" s="493">
        <v>4</v>
      </c>
      <c r="AT897" s="493">
        <v>0</v>
      </c>
      <c r="AU897" s="493">
        <v>1</v>
      </c>
      <c r="AV897" s="494">
        <v>0</v>
      </c>
      <c r="AW897" s="494">
        <v>1</v>
      </c>
      <c r="AX897" s="494">
        <v>1</v>
      </c>
      <c r="AY897" s="494">
        <v>1</v>
      </c>
      <c r="AZ897" s="494">
        <v>10</v>
      </c>
      <c r="BA897" s="494">
        <v>13</v>
      </c>
      <c r="BB897" s="357"/>
      <c r="BC897" s="586" t="str">
        <f t="shared" si="1679"/>
        <v>-</v>
      </c>
      <c r="BD897" s="587" t="str">
        <f t="shared" si="1680"/>
        <v>-</v>
      </c>
      <c r="BE897" s="588" t="str">
        <f t="shared" si="1681"/>
        <v>-</v>
      </c>
      <c r="BF897" s="310" t="str">
        <f t="shared" si="1682"/>
        <v>-</v>
      </c>
      <c r="BG897" s="589" t="str">
        <f t="shared" si="1683"/>
        <v>-</v>
      </c>
      <c r="BH897" s="590" t="str">
        <f t="shared" si="1684"/>
        <v>-</v>
      </c>
      <c r="BI897" s="308" t="str">
        <f t="shared" si="1685"/>
        <v>-</v>
      </c>
      <c r="BJ897" s="591" t="str">
        <f t="shared" si="1686"/>
        <v>-</v>
      </c>
      <c r="BK897" s="590" t="str">
        <f t="shared" si="1687"/>
        <v>-</v>
      </c>
      <c r="BL897" s="308" t="str">
        <f t="shared" si="1688"/>
        <v>-</v>
      </c>
      <c r="BM897" s="591" t="str">
        <f t="shared" si="1689"/>
        <v>-</v>
      </c>
      <c r="BN897" s="562">
        <f t="shared" si="1690"/>
        <v>6</v>
      </c>
      <c r="BO897" s="87">
        <f t="shared" si="1691"/>
        <v>2012</v>
      </c>
      <c r="BP897" s="87">
        <f t="shared" si="1692"/>
        <v>0</v>
      </c>
      <c r="BQ897" s="202"/>
    </row>
    <row r="898" spans="1:69" s="35" customFormat="1" ht="10.5" customHeight="1" x14ac:dyDescent="0.2">
      <c r="A898" s="87" t="str">
        <f t="shared" si="1678"/>
        <v>2012-13RRU6</v>
      </c>
      <c r="B898" s="87" t="str">
        <f t="shared" si="1693"/>
        <v>Y56</v>
      </c>
      <c r="C898" s="203" t="s">
        <v>180</v>
      </c>
      <c r="D898" s="203" t="s">
        <v>542</v>
      </c>
      <c r="E898" s="42"/>
      <c r="F898" s="317" t="str">
        <f>VLOOKUP($G898,'Selection Sheet'!$C$15:$F$39,3,0)</f>
        <v>Y56</v>
      </c>
      <c r="G898" s="204" t="s">
        <v>93</v>
      </c>
      <c r="H898" s="203" t="s">
        <v>530</v>
      </c>
      <c r="I898" s="495">
        <v>329</v>
      </c>
      <c r="J898" s="495">
        <v>93</v>
      </c>
      <c r="K898" s="495">
        <v>37</v>
      </c>
      <c r="L898" s="495">
        <v>19</v>
      </c>
      <c r="M898" s="507"/>
      <c r="N898" s="507"/>
      <c r="O898" s="507"/>
      <c r="P898" s="507"/>
      <c r="Q898" s="495" t="s">
        <v>80</v>
      </c>
      <c r="R898" s="495" t="s">
        <v>80</v>
      </c>
      <c r="S898" s="495"/>
      <c r="T898" s="496" t="s">
        <v>80</v>
      </c>
      <c r="U898" s="497" t="s">
        <v>80</v>
      </c>
      <c r="V898" s="497" t="s">
        <v>80</v>
      </c>
      <c r="W898" s="497" t="s">
        <v>80</v>
      </c>
      <c r="X898" s="498" t="s">
        <v>80</v>
      </c>
      <c r="Y898" s="499" t="s">
        <v>80</v>
      </c>
      <c r="Z898" s="500" t="s">
        <v>80</v>
      </c>
      <c r="AA898" s="500" t="s">
        <v>80</v>
      </c>
      <c r="AB898" s="501" t="s">
        <v>80</v>
      </c>
      <c r="AC898" s="500" t="s">
        <v>80</v>
      </c>
      <c r="AD898" s="500" t="s">
        <v>80</v>
      </c>
      <c r="AE898" s="500" t="s">
        <v>80</v>
      </c>
      <c r="AF898" s="502" t="s">
        <v>80</v>
      </c>
      <c r="AG898" s="503" t="s">
        <v>80</v>
      </c>
      <c r="AH898" s="504" t="s">
        <v>80</v>
      </c>
      <c r="AI898" s="502" t="s">
        <v>80</v>
      </c>
      <c r="AJ898" s="505">
        <v>154</v>
      </c>
      <c r="AK898" s="505">
        <v>233</v>
      </c>
      <c r="AL898" s="507"/>
      <c r="AM898" s="507"/>
      <c r="AN898" s="505">
        <v>813</v>
      </c>
      <c r="AO898" s="505">
        <v>868</v>
      </c>
      <c r="AP898" s="569"/>
      <c r="AQ898" s="569"/>
      <c r="AR898" s="505">
        <v>30</v>
      </c>
      <c r="AS898" s="505">
        <v>328</v>
      </c>
      <c r="AT898" s="505">
        <v>11</v>
      </c>
      <c r="AU898" s="505">
        <v>36</v>
      </c>
      <c r="AV898" s="507">
        <v>0</v>
      </c>
      <c r="AW898" s="507">
        <v>0</v>
      </c>
      <c r="AX898" s="507">
        <v>111</v>
      </c>
      <c r="AY898" s="507">
        <v>117</v>
      </c>
      <c r="AZ898" s="507">
        <v>356</v>
      </c>
      <c r="BA898" s="507">
        <v>493</v>
      </c>
      <c r="BB898" s="357"/>
      <c r="BC898" s="592" t="str">
        <f t="shared" si="1679"/>
        <v>-</v>
      </c>
      <c r="BD898" s="593" t="str">
        <f t="shared" si="1680"/>
        <v>-</v>
      </c>
      <c r="BE898" s="594" t="str">
        <f t="shared" si="1681"/>
        <v>-</v>
      </c>
      <c r="BF898" s="291" t="str">
        <f t="shared" si="1682"/>
        <v>-</v>
      </c>
      <c r="BG898" s="566" t="str">
        <f t="shared" si="1683"/>
        <v>-</v>
      </c>
      <c r="BH898" s="595" t="str">
        <f t="shared" si="1684"/>
        <v>-</v>
      </c>
      <c r="BI898" s="289" t="str">
        <f t="shared" si="1685"/>
        <v>-</v>
      </c>
      <c r="BJ898" s="596" t="str">
        <f t="shared" si="1686"/>
        <v>-</v>
      </c>
      <c r="BK898" s="595" t="str">
        <f t="shared" si="1687"/>
        <v>-</v>
      </c>
      <c r="BL898" s="289" t="str">
        <f t="shared" si="1688"/>
        <v>-</v>
      </c>
      <c r="BM898" s="596" t="str">
        <f t="shared" si="1689"/>
        <v>-</v>
      </c>
      <c r="BN898" s="563">
        <f t="shared" si="1690"/>
        <v>6</v>
      </c>
      <c r="BO898" s="87">
        <f t="shared" si="1691"/>
        <v>2012</v>
      </c>
      <c r="BP898" s="87">
        <f t="shared" si="1692"/>
        <v>0</v>
      </c>
      <c r="BQ898" s="202"/>
    </row>
    <row r="899" spans="1:69" s="35" customFormat="1" ht="10.5" customHeight="1" x14ac:dyDescent="0.2">
      <c r="A899" s="87" t="str">
        <f t="shared" si="1678"/>
        <v>2012-13RX56</v>
      </c>
      <c r="B899" s="87" t="str">
        <f t="shared" si="1693"/>
        <v>Y58</v>
      </c>
      <c r="C899" s="203" t="s">
        <v>180</v>
      </c>
      <c r="D899" s="203" t="s">
        <v>542</v>
      </c>
      <c r="E899" s="42"/>
      <c r="F899" s="317" t="str">
        <f>VLOOKUP($G899,'Selection Sheet'!$C$15:$F$39,3,0)</f>
        <v>Y58</v>
      </c>
      <c r="G899" s="204" t="s">
        <v>106</v>
      </c>
      <c r="H899" s="203" t="s">
        <v>531</v>
      </c>
      <c r="I899" s="495">
        <v>108</v>
      </c>
      <c r="J899" s="495">
        <v>37</v>
      </c>
      <c r="K899" s="495">
        <v>15</v>
      </c>
      <c r="L899" s="495">
        <v>12</v>
      </c>
      <c r="M899" s="507"/>
      <c r="N899" s="507"/>
      <c r="O899" s="507"/>
      <c r="P899" s="507"/>
      <c r="Q899" s="495" t="s">
        <v>80</v>
      </c>
      <c r="R899" s="495" t="s">
        <v>80</v>
      </c>
      <c r="S899" s="495"/>
      <c r="T899" s="496" t="s">
        <v>80</v>
      </c>
      <c r="U899" s="497" t="s">
        <v>80</v>
      </c>
      <c r="V899" s="497" t="s">
        <v>80</v>
      </c>
      <c r="W899" s="497" t="s">
        <v>80</v>
      </c>
      <c r="X899" s="498" t="s">
        <v>80</v>
      </c>
      <c r="Y899" s="499" t="s">
        <v>80</v>
      </c>
      <c r="Z899" s="500" t="s">
        <v>80</v>
      </c>
      <c r="AA899" s="500" t="s">
        <v>80</v>
      </c>
      <c r="AB899" s="501" t="s">
        <v>80</v>
      </c>
      <c r="AC899" s="500" t="s">
        <v>80</v>
      </c>
      <c r="AD899" s="500" t="s">
        <v>80</v>
      </c>
      <c r="AE899" s="500" t="s">
        <v>80</v>
      </c>
      <c r="AF899" s="502" t="s">
        <v>80</v>
      </c>
      <c r="AG899" s="503" t="s">
        <v>80</v>
      </c>
      <c r="AH899" s="504" t="s">
        <v>80</v>
      </c>
      <c r="AI899" s="502" t="s">
        <v>80</v>
      </c>
      <c r="AJ899" s="505">
        <v>33</v>
      </c>
      <c r="AK899" s="505">
        <v>36</v>
      </c>
      <c r="AL899" s="507"/>
      <c r="AM899" s="507"/>
      <c r="AN899" s="505">
        <v>129</v>
      </c>
      <c r="AO899" s="505">
        <v>129</v>
      </c>
      <c r="AP899" s="569"/>
      <c r="AQ899" s="569"/>
      <c r="AR899" s="505">
        <v>13</v>
      </c>
      <c r="AS899" s="505">
        <v>108</v>
      </c>
      <c r="AT899" s="505">
        <v>5</v>
      </c>
      <c r="AU899" s="505">
        <v>15</v>
      </c>
      <c r="AV899" s="507">
        <v>0</v>
      </c>
      <c r="AW899" s="507">
        <v>0</v>
      </c>
      <c r="AX899" s="507">
        <v>41</v>
      </c>
      <c r="AY899" s="507">
        <v>43</v>
      </c>
      <c r="AZ899" s="507">
        <v>44</v>
      </c>
      <c r="BA899" s="507">
        <v>70</v>
      </c>
      <c r="BB899" s="357"/>
      <c r="BC899" s="592" t="str">
        <f t="shared" si="1679"/>
        <v>-</v>
      </c>
      <c r="BD899" s="593" t="str">
        <f t="shared" si="1680"/>
        <v>-</v>
      </c>
      <c r="BE899" s="594" t="str">
        <f t="shared" si="1681"/>
        <v>-</v>
      </c>
      <c r="BF899" s="291" t="str">
        <f t="shared" si="1682"/>
        <v>-</v>
      </c>
      <c r="BG899" s="566" t="str">
        <f t="shared" si="1683"/>
        <v>-</v>
      </c>
      <c r="BH899" s="595" t="str">
        <f t="shared" si="1684"/>
        <v>-</v>
      </c>
      <c r="BI899" s="289" t="str">
        <f t="shared" si="1685"/>
        <v>-</v>
      </c>
      <c r="BJ899" s="596" t="str">
        <f t="shared" si="1686"/>
        <v>-</v>
      </c>
      <c r="BK899" s="595" t="str">
        <f t="shared" si="1687"/>
        <v>-</v>
      </c>
      <c r="BL899" s="289" t="str">
        <f t="shared" si="1688"/>
        <v>-</v>
      </c>
      <c r="BM899" s="596" t="str">
        <f t="shared" si="1689"/>
        <v>-</v>
      </c>
      <c r="BN899" s="563">
        <f t="shared" si="1690"/>
        <v>6</v>
      </c>
      <c r="BO899" s="87">
        <f t="shared" si="1691"/>
        <v>2012</v>
      </c>
      <c r="BP899" s="87">
        <f t="shared" si="1692"/>
        <v>0</v>
      </c>
      <c r="BQ899" s="202"/>
    </row>
    <row r="900" spans="1:69" s="35" customFormat="1" ht="10.5" customHeight="1" x14ac:dyDescent="0.2">
      <c r="A900" s="314" t="str">
        <f t="shared" si="1678"/>
        <v>2012-13RX66</v>
      </c>
      <c r="B900" s="314" t="str">
        <f t="shared" si="1693"/>
        <v>Y63</v>
      </c>
      <c r="C900" s="205" t="s">
        <v>180</v>
      </c>
      <c r="D900" s="205" t="s">
        <v>542</v>
      </c>
      <c r="E900" s="206"/>
      <c r="F900" s="318" t="str">
        <f>VLOOKUP($G900,'Selection Sheet'!$C$15:$F$39,3,0)</f>
        <v>Y63</v>
      </c>
      <c r="G900" s="207" t="s">
        <v>111</v>
      </c>
      <c r="H900" s="205" t="s">
        <v>532</v>
      </c>
      <c r="I900" s="508">
        <v>133</v>
      </c>
      <c r="J900" s="508">
        <v>25</v>
      </c>
      <c r="K900" s="508">
        <v>21</v>
      </c>
      <c r="L900" s="508">
        <v>7</v>
      </c>
      <c r="M900" s="520"/>
      <c r="N900" s="520"/>
      <c r="O900" s="520"/>
      <c r="P900" s="520"/>
      <c r="Q900" s="508" t="s">
        <v>80</v>
      </c>
      <c r="R900" s="508" t="s">
        <v>80</v>
      </c>
      <c r="S900" s="508"/>
      <c r="T900" s="509" t="s">
        <v>80</v>
      </c>
      <c r="U900" s="510" t="s">
        <v>80</v>
      </c>
      <c r="V900" s="510" t="s">
        <v>80</v>
      </c>
      <c r="W900" s="510" t="s">
        <v>80</v>
      </c>
      <c r="X900" s="511" t="s">
        <v>80</v>
      </c>
      <c r="Y900" s="512" t="s">
        <v>80</v>
      </c>
      <c r="Z900" s="513" t="s">
        <v>80</v>
      </c>
      <c r="AA900" s="513" t="s">
        <v>80</v>
      </c>
      <c r="AB900" s="514" t="s">
        <v>80</v>
      </c>
      <c r="AC900" s="513" t="s">
        <v>80</v>
      </c>
      <c r="AD900" s="513" t="s">
        <v>80</v>
      </c>
      <c r="AE900" s="513" t="s">
        <v>80</v>
      </c>
      <c r="AF900" s="515" t="s">
        <v>80</v>
      </c>
      <c r="AG900" s="516" t="s">
        <v>80</v>
      </c>
      <c r="AH900" s="517" t="s">
        <v>80</v>
      </c>
      <c r="AI900" s="515" t="s">
        <v>80</v>
      </c>
      <c r="AJ900" s="518">
        <v>39</v>
      </c>
      <c r="AK900" s="518">
        <v>51</v>
      </c>
      <c r="AL900" s="520"/>
      <c r="AM900" s="520"/>
      <c r="AN900" s="518">
        <v>342</v>
      </c>
      <c r="AO900" s="518">
        <v>355</v>
      </c>
      <c r="AP900" s="570"/>
      <c r="AQ900" s="570"/>
      <c r="AR900" s="518">
        <v>8</v>
      </c>
      <c r="AS900" s="518">
        <v>131</v>
      </c>
      <c r="AT900" s="518">
        <v>4</v>
      </c>
      <c r="AU900" s="518">
        <v>21</v>
      </c>
      <c r="AV900" s="520">
        <v>0</v>
      </c>
      <c r="AW900" s="520">
        <v>0</v>
      </c>
      <c r="AX900" s="520">
        <v>76</v>
      </c>
      <c r="AY900" s="520">
        <v>81</v>
      </c>
      <c r="AZ900" s="520">
        <v>150</v>
      </c>
      <c r="BA900" s="520">
        <v>189</v>
      </c>
      <c r="BB900" s="358"/>
      <c r="BC900" s="597" t="str">
        <f t="shared" si="1679"/>
        <v>-</v>
      </c>
      <c r="BD900" s="598" t="str">
        <f t="shared" si="1680"/>
        <v>-</v>
      </c>
      <c r="BE900" s="599" t="str">
        <f t="shared" si="1681"/>
        <v>-</v>
      </c>
      <c r="BF900" s="600" t="str">
        <f t="shared" si="1682"/>
        <v>-</v>
      </c>
      <c r="BG900" s="601" t="str">
        <f t="shared" si="1683"/>
        <v>-</v>
      </c>
      <c r="BH900" s="602" t="str">
        <f t="shared" si="1684"/>
        <v>-</v>
      </c>
      <c r="BI900" s="603" t="str">
        <f t="shared" si="1685"/>
        <v>-</v>
      </c>
      <c r="BJ900" s="604" t="str">
        <f t="shared" si="1686"/>
        <v>-</v>
      </c>
      <c r="BK900" s="602" t="str">
        <f t="shared" si="1687"/>
        <v>-</v>
      </c>
      <c r="BL900" s="603" t="str">
        <f t="shared" si="1688"/>
        <v>-</v>
      </c>
      <c r="BM900" s="604" t="str">
        <f t="shared" si="1689"/>
        <v>-</v>
      </c>
      <c r="BN900" s="564">
        <f t="shared" si="1690"/>
        <v>6</v>
      </c>
      <c r="BO900" s="314">
        <f t="shared" si="1691"/>
        <v>2012</v>
      </c>
      <c r="BP900" s="314">
        <f t="shared" si="1692"/>
        <v>0</v>
      </c>
      <c r="BQ900" s="202"/>
    </row>
    <row r="901" spans="1:69" s="35" customFormat="1" ht="10.5" customHeight="1" x14ac:dyDescent="0.2">
      <c r="A901" s="87" t="str">
        <f t="shared" si="1678"/>
        <v>2012-13RX76</v>
      </c>
      <c r="B901" s="87" t="str">
        <f t="shared" si="1693"/>
        <v>Y62</v>
      </c>
      <c r="C901" s="203" t="s">
        <v>180</v>
      </c>
      <c r="D901" s="203" t="s">
        <v>542</v>
      </c>
      <c r="E901" s="42"/>
      <c r="F901" s="317" t="str">
        <f>VLOOKUP($G901,'Selection Sheet'!$C$15:$F$39,3,0)</f>
        <v>Y62</v>
      </c>
      <c r="G901" s="204" t="s">
        <v>84</v>
      </c>
      <c r="H901" s="203" t="s">
        <v>533</v>
      </c>
      <c r="I901" s="495">
        <v>286</v>
      </c>
      <c r="J901" s="495">
        <v>74</v>
      </c>
      <c r="K901" s="495">
        <v>42</v>
      </c>
      <c r="L901" s="495">
        <v>20</v>
      </c>
      <c r="M901" s="507"/>
      <c r="N901" s="507"/>
      <c r="O901" s="507"/>
      <c r="P901" s="507"/>
      <c r="Q901" s="495" t="s">
        <v>80</v>
      </c>
      <c r="R901" s="495" t="s">
        <v>80</v>
      </c>
      <c r="S901" s="495"/>
      <c r="T901" s="496" t="s">
        <v>80</v>
      </c>
      <c r="U901" s="497" t="s">
        <v>80</v>
      </c>
      <c r="V901" s="497" t="s">
        <v>80</v>
      </c>
      <c r="W901" s="497" t="s">
        <v>80</v>
      </c>
      <c r="X901" s="498" t="s">
        <v>80</v>
      </c>
      <c r="Y901" s="499" t="s">
        <v>80</v>
      </c>
      <c r="Z901" s="500" t="s">
        <v>80</v>
      </c>
      <c r="AA901" s="500" t="s">
        <v>80</v>
      </c>
      <c r="AB901" s="501" t="s">
        <v>80</v>
      </c>
      <c r="AC901" s="500" t="s">
        <v>80</v>
      </c>
      <c r="AD901" s="500" t="s">
        <v>80</v>
      </c>
      <c r="AE901" s="500" t="s">
        <v>80</v>
      </c>
      <c r="AF901" s="502" t="s">
        <v>80</v>
      </c>
      <c r="AG901" s="503" t="s">
        <v>80</v>
      </c>
      <c r="AH901" s="504" t="s">
        <v>80</v>
      </c>
      <c r="AI901" s="502" t="s">
        <v>80</v>
      </c>
      <c r="AJ901" s="505">
        <v>192</v>
      </c>
      <c r="AK901" s="505">
        <v>250</v>
      </c>
      <c r="AL901" s="507"/>
      <c r="AM901" s="507"/>
      <c r="AN901" s="505">
        <v>667</v>
      </c>
      <c r="AO901" s="505">
        <v>674</v>
      </c>
      <c r="AP901" s="569"/>
      <c r="AQ901" s="569"/>
      <c r="AR901" s="505">
        <v>19</v>
      </c>
      <c r="AS901" s="505">
        <v>228</v>
      </c>
      <c r="AT901" s="505">
        <v>5</v>
      </c>
      <c r="AU901" s="505">
        <v>27</v>
      </c>
      <c r="AV901" s="507">
        <v>1</v>
      </c>
      <c r="AW901" s="507">
        <v>6</v>
      </c>
      <c r="AX901" s="507">
        <v>122</v>
      </c>
      <c r="AY901" s="507">
        <v>142</v>
      </c>
      <c r="AZ901" s="507">
        <v>203</v>
      </c>
      <c r="BA901" s="507">
        <v>241</v>
      </c>
      <c r="BB901" s="357"/>
      <c r="BC901" s="592" t="str">
        <f t="shared" si="1679"/>
        <v>-</v>
      </c>
      <c r="BD901" s="593" t="str">
        <f t="shared" si="1680"/>
        <v>-</v>
      </c>
      <c r="BE901" s="594" t="str">
        <f t="shared" si="1681"/>
        <v>-</v>
      </c>
      <c r="BF901" s="291" t="str">
        <f t="shared" si="1682"/>
        <v>-</v>
      </c>
      <c r="BG901" s="566" t="str">
        <f t="shared" si="1683"/>
        <v>-</v>
      </c>
      <c r="BH901" s="595" t="str">
        <f t="shared" si="1684"/>
        <v>-</v>
      </c>
      <c r="BI901" s="289" t="str">
        <f t="shared" si="1685"/>
        <v>-</v>
      </c>
      <c r="BJ901" s="596" t="str">
        <f t="shared" si="1686"/>
        <v>-</v>
      </c>
      <c r="BK901" s="595" t="str">
        <f t="shared" si="1687"/>
        <v>-</v>
      </c>
      <c r="BL901" s="289" t="str">
        <f t="shared" si="1688"/>
        <v>-</v>
      </c>
      <c r="BM901" s="596" t="str">
        <f t="shared" si="1689"/>
        <v>-</v>
      </c>
      <c r="BN901" s="563">
        <f t="shared" si="1690"/>
        <v>6</v>
      </c>
      <c r="BO901" s="87">
        <f t="shared" si="1691"/>
        <v>2012</v>
      </c>
      <c r="BP901" s="87">
        <f t="shared" si="1692"/>
        <v>0</v>
      </c>
      <c r="BQ901" s="202"/>
    </row>
    <row r="902" spans="1:69" s="35" customFormat="1" ht="10.5" customHeight="1" x14ac:dyDescent="0.2">
      <c r="A902" s="87" t="str">
        <f t="shared" si="1678"/>
        <v>2012-13RX86</v>
      </c>
      <c r="B902" s="87" t="str">
        <f t="shared" si="1693"/>
        <v>Y63</v>
      </c>
      <c r="C902" s="203" t="s">
        <v>180</v>
      </c>
      <c r="D902" s="203" t="s">
        <v>542</v>
      </c>
      <c r="E902" s="42"/>
      <c r="F902" s="317" t="str">
        <f>VLOOKUP($G902,'Selection Sheet'!$C$15:$F$39,3,0)</f>
        <v>Y63</v>
      </c>
      <c r="G902" s="204" t="s">
        <v>120</v>
      </c>
      <c r="H902" s="203" t="s">
        <v>534</v>
      </c>
      <c r="I902" s="495">
        <v>245</v>
      </c>
      <c r="J902" s="495">
        <v>55</v>
      </c>
      <c r="K902" s="495">
        <v>52</v>
      </c>
      <c r="L902" s="495">
        <v>27</v>
      </c>
      <c r="M902" s="507"/>
      <c r="N902" s="507"/>
      <c r="O902" s="507"/>
      <c r="P902" s="507"/>
      <c r="Q902" s="495" t="s">
        <v>80</v>
      </c>
      <c r="R902" s="495" t="s">
        <v>80</v>
      </c>
      <c r="S902" s="495"/>
      <c r="T902" s="496" t="s">
        <v>80</v>
      </c>
      <c r="U902" s="497" t="s">
        <v>80</v>
      </c>
      <c r="V902" s="497" t="s">
        <v>80</v>
      </c>
      <c r="W902" s="497" t="s">
        <v>80</v>
      </c>
      <c r="X902" s="498" t="s">
        <v>80</v>
      </c>
      <c r="Y902" s="499" t="s">
        <v>80</v>
      </c>
      <c r="Z902" s="500" t="s">
        <v>80</v>
      </c>
      <c r="AA902" s="500" t="s">
        <v>80</v>
      </c>
      <c r="AB902" s="501" t="s">
        <v>80</v>
      </c>
      <c r="AC902" s="500" t="s">
        <v>80</v>
      </c>
      <c r="AD902" s="500" t="s">
        <v>80</v>
      </c>
      <c r="AE902" s="500" t="s">
        <v>80</v>
      </c>
      <c r="AF902" s="502" t="s">
        <v>80</v>
      </c>
      <c r="AG902" s="503" t="s">
        <v>80</v>
      </c>
      <c r="AH902" s="504" t="s">
        <v>80</v>
      </c>
      <c r="AI902" s="502" t="s">
        <v>80</v>
      </c>
      <c r="AJ902" s="505">
        <v>107</v>
      </c>
      <c r="AK902" s="505">
        <v>136</v>
      </c>
      <c r="AL902" s="507"/>
      <c r="AM902" s="507"/>
      <c r="AN902" s="505">
        <v>649</v>
      </c>
      <c r="AO902" s="505">
        <v>690</v>
      </c>
      <c r="AP902" s="569"/>
      <c r="AQ902" s="569"/>
      <c r="AR902" s="505">
        <v>23</v>
      </c>
      <c r="AS902" s="505">
        <v>241</v>
      </c>
      <c r="AT902" s="505">
        <v>16</v>
      </c>
      <c r="AU902" s="505">
        <v>51</v>
      </c>
      <c r="AV902" s="507">
        <v>0</v>
      </c>
      <c r="AW902" s="507">
        <v>3</v>
      </c>
      <c r="AX902" s="507">
        <v>83</v>
      </c>
      <c r="AY902" s="507">
        <v>110</v>
      </c>
      <c r="AZ902" s="507">
        <v>229</v>
      </c>
      <c r="BA902" s="507">
        <v>338</v>
      </c>
      <c r="BB902" s="357"/>
      <c r="BC902" s="592" t="str">
        <f t="shared" si="1679"/>
        <v>-</v>
      </c>
      <c r="BD902" s="593" t="str">
        <f t="shared" si="1680"/>
        <v>-</v>
      </c>
      <c r="BE902" s="594" t="str">
        <f t="shared" si="1681"/>
        <v>-</v>
      </c>
      <c r="BF902" s="291" t="str">
        <f t="shared" si="1682"/>
        <v>-</v>
      </c>
      <c r="BG902" s="566" t="str">
        <f t="shared" si="1683"/>
        <v>-</v>
      </c>
      <c r="BH902" s="595" t="str">
        <f t="shared" si="1684"/>
        <v>-</v>
      </c>
      <c r="BI902" s="289" t="str">
        <f t="shared" si="1685"/>
        <v>-</v>
      </c>
      <c r="BJ902" s="596" t="str">
        <f t="shared" si="1686"/>
        <v>-</v>
      </c>
      <c r="BK902" s="595" t="str">
        <f t="shared" si="1687"/>
        <v>-</v>
      </c>
      <c r="BL902" s="289" t="str">
        <f t="shared" si="1688"/>
        <v>-</v>
      </c>
      <c r="BM902" s="596" t="str">
        <f t="shared" si="1689"/>
        <v>-</v>
      </c>
      <c r="BN902" s="563">
        <f t="shared" si="1690"/>
        <v>6</v>
      </c>
      <c r="BO902" s="87">
        <f t="shared" si="1691"/>
        <v>2012</v>
      </c>
      <c r="BP902" s="87">
        <f t="shared" si="1692"/>
        <v>0</v>
      </c>
      <c r="BQ902" s="202"/>
    </row>
    <row r="903" spans="1:69" s="35" customFormat="1" ht="10.5" customHeight="1" x14ac:dyDescent="0.2">
      <c r="A903" s="87" t="str">
        <f t="shared" si="1678"/>
        <v>2012-13RX96</v>
      </c>
      <c r="B903" s="87" t="str">
        <f t="shared" si="1693"/>
        <v>Y60</v>
      </c>
      <c r="C903" s="203" t="s">
        <v>180</v>
      </c>
      <c r="D903" s="203" t="s">
        <v>542</v>
      </c>
      <c r="E903" s="42"/>
      <c r="F903" s="317" t="str">
        <f>VLOOKUP($G903,'Selection Sheet'!$C$15:$F$39,3,0)</f>
        <v>Y60</v>
      </c>
      <c r="G903" s="204" t="s">
        <v>103</v>
      </c>
      <c r="H903" s="203" t="s">
        <v>535</v>
      </c>
      <c r="I903" s="495">
        <v>242</v>
      </c>
      <c r="J903" s="495">
        <v>45</v>
      </c>
      <c r="K903" s="495">
        <v>43</v>
      </c>
      <c r="L903" s="495">
        <v>17</v>
      </c>
      <c r="M903" s="507"/>
      <c r="N903" s="507"/>
      <c r="O903" s="507"/>
      <c r="P903" s="507"/>
      <c r="Q903" s="495" t="s">
        <v>80</v>
      </c>
      <c r="R903" s="495" t="s">
        <v>80</v>
      </c>
      <c r="S903" s="495"/>
      <c r="T903" s="496" t="s">
        <v>80</v>
      </c>
      <c r="U903" s="497" t="s">
        <v>80</v>
      </c>
      <c r="V903" s="497" t="s">
        <v>80</v>
      </c>
      <c r="W903" s="497" t="s">
        <v>80</v>
      </c>
      <c r="X903" s="498" t="s">
        <v>80</v>
      </c>
      <c r="Y903" s="499" t="s">
        <v>80</v>
      </c>
      <c r="Z903" s="500" t="s">
        <v>80</v>
      </c>
      <c r="AA903" s="500" t="s">
        <v>80</v>
      </c>
      <c r="AB903" s="501" t="s">
        <v>80</v>
      </c>
      <c r="AC903" s="500" t="s">
        <v>80</v>
      </c>
      <c r="AD903" s="500" t="s">
        <v>80</v>
      </c>
      <c r="AE903" s="500" t="s">
        <v>80</v>
      </c>
      <c r="AF903" s="502" t="s">
        <v>80</v>
      </c>
      <c r="AG903" s="503" t="s">
        <v>80</v>
      </c>
      <c r="AH903" s="504" t="s">
        <v>80</v>
      </c>
      <c r="AI903" s="502" t="s">
        <v>80</v>
      </c>
      <c r="AJ903" s="505">
        <v>92</v>
      </c>
      <c r="AK903" s="505">
        <v>123</v>
      </c>
      <c r="AL903" s="507"/>
      <c r="AM903" s="507"/>
      <c r="AN903" s="505">
        <v>889</v>
      </c>
      <c r="AO903" s="505">
        <v>922</v>
      </c>
      <c r="AP903" s="569"/>
      <c r="AQ903" s="569"/>
      <c r="AR903" s="505">
        <v>19</v>
      </c>
      <c r="AS903" s="505">
        <v>234</v>
      </c>
      <c r="AT903" s="505">
        <v>7</v>
      </c>
      <c r="AU903" s="505">
        <v>40</v>
      </c>
      <c r="AV903" s="507">
        <v>2</v>
      </c>
      <c r="AW903" s="507">
        <v>3</v>
      </c>
      <c r="AX903" s="507">
        <v>97</v>
      </c>
      <c r="AY903" s="507">
        <v>105</v>
      </c>
      <c r="AZ903" s="507">
        <v>54</v>
      </c>
      <c r="BA903" s="507">
        <v>102</v>
      </c>
      <c r="BB903" s="357"/>
      <c r="BC903" s="592" t="str">
        <f t="shared" si="1679"/>
        <v>-</v>
      </c>
      <c r="BD903" s="593" t="str">
        <f t="shared" si="1680"/>
        <v>-</v>
      </c>
      <c r="BE903" s="594" t="str">
        <f t="shared" si="1681"/>
        <v>-</v>
      </c>
      <c r="BF903" s="291" t="str">
        <f t="shared" si="1682"/>
        <v>-</v>
      </c>
      <c r="BG903" s="566" t="str">
        <f t="shared" si="1683"/>
        <v>-</v>
      </c>
      <c r="BH903" s="595" t="str">
        <f t="shared" si="1684"/>
        <v>-</v>
      </c>
      <c r="BI903" s="289" t="str">
        <f t="shared" si="1685"/>
        <v>-</v>
      </c>
      <c r="BJ903" s="596" t="str">
        <f t="shared" si="1686"/>
        <v>-</v>
      </c>
      <c r="BK903" s="595" t="str">
        <f t="shared" si="1687"/>
        <v>-</v>
      </c>
      <c r="BL903" s="289" t="str">
        <f t="shared" si="1688"/>
        <v>-</v>
      </c>
      <c r="BM903" s="596" t="str">
        <f t="shared" si="1689"/>
        <v>-</v>
      </c>
      <c r="BN903" s="563">
        <f t="shared" si="1690"/>
        <v>6</v>
      </c>
      <c r="BO903" s="87">
        <f t="shared" si="1691"/>
        <v>2012</v>
      </c>
      <c r="BP903" s="87">
        <f t="shared" si="1692"/>
        <v>0</v>
      </c>
      <c r="BQ903" s="202"/>
    </row>
    <row r="904" spans="1:69" s="35" customFormat="1" ht="10.5" customHeight="1" x14ac:dyDescent="0.2">
      <c r="A904" s="314" t="str">
        <f t="shared" si="1678"/>
        <v>2012-13RYA6</v>
      </c>
      <c r="B904" s="314" t="str">
        <f t="shared" si="1693"/>
        <v>Y60</v>
      </c>
      <c r="C904" s="205" t="s">
        <v>180</v>
      </c>
      <c r="D904" s="205" t="s">
        <v>542</v>
      </c>
      <c r="E904" s="206"/>
      <c r="F904" s="318" t="str">
        <f>VLOOKUP($G904,'Selection Sheet'!$C$15:$F$39,3,0)</f>
        <v>Y60</v>
      </c>
      <c r="G904" s="207" t="s">
        <v>118</v>
      </c>
      <c r="H904" s="205" t="s">
        <v>536</v>
      </c>
      <c r="I904" s="508">
        <v>212</v>
      </c>
      <c r="J904" s="508">
        <v>50</v>
      </c>
      <c r="K904" s="508">
        <v>41</v>
      </c>
      <c r="L904" s="508">
        <v>13</v>
      </c>
      <c r="M904" s="520"/>
      <c r="N904" s="520"/>
      <c r="O904" s="520"/>
      <c r="P904" s="520"/>
      <c r="Q904" s="508" t="s">
        <v>80</v>
      </c>
      <c r="R904" s="508" t="s">
        <v>80</v>
      </c>
      <c r="S904" s="508"/>
      <c r="T904" s="509" t="s">
        <v>80</v>
      </c>
      <c r="U904" s="510" t="s">
        <v>80</v>
      </c>
      <c r="V904" s="510" t="s">
        <v>80</v>
      </c>
      <c r="W904" s="510" t="s">
        <v>80</v>
      </c>
      <c r="X904" s="511" t="s">
        <v>80</v>
      </c>
      <c r="Y904" s="512" t="s">
        <v>80</v>
      </c>
      <c r="Z904" s="513" t="s">
        <v>80</v>
      </c>
      <c r="AA904" s="513" t="s">
        <v>80</v>
      </c>
      <c r="AB904" s="514" t="s">
        <v>80</v>
      </c>
      <c r="AC904" s="513" t="s">
        <v>80</v>
      </c>
      <c r="AD904" s="513" t="s">
        <v>80</v>
      </c>
      <c r="AE904" s="513" t="s">
        <v>80</v>
      </c>
      <c r="AF904" s="515" t="s">
        <v>80</v>
      </c>
      <c r="AG904" s="516" t="s">
        <v>80</v>
      </c>
      <c r="AH904" s="517" t="s">
        <v>80</v>
      </c>
      <c r="AI904" s="515" t="s">
        <v>80</v>
      </c>
      <c r="AJ904" s="518">
        <v>42</v>
      </c>
      <c r="AK904" s="518">
        <v>67</v>
      </c>
      <c r="AL904" s="520"/>
      <c r="AM904" s="520"/>
      <c r="AN904" s="518">
        <v>565</v>
      </c>
      <c r="AO904" s="518">
        <v>587</v>
      </c>
      <c r="AP904" s="570"/>
      <c r="AQ904" s="570"/>
      <c r="AR904" s="518">
        <v>15</v>
      </c>
      <c r="AS904" s="518">
        <v>212</v>
      </c>
      <c r="AT904" s="518">
        <v>5</v>
      </c>
      <c r="AU904" s="518">
        <v>32</v>
      </c>
      <c r="AV904" s="520">
        <v>1</v>
      </c>
      <c r="AW904" s="520">
        <v>1</v>
      </c>
      <c r="AX904" s="520">
        <v>107</v>
      </c>
      <c r="AY904" s="520">
        <v>122</v>
      </c>
      <c r="AZ904" s="520">
        <v>113</v>
      </c>
      <c r="BA904" s="520">
        <v>181</v>
      </c>
      <c r="BB904" s="358"/>
      <c r="BC904" s="597" t="str">
        <f t="shared" si="1679"/>
        <v>-</v>
      </c>
      <c r="BD904" s="598" t="str">
        <f t="shared" si="1680"/>
        <v>-</v>
      </c>
      <c r="BE904" s="599" t="str">
        <f t="shared" si="1681"/>
        <v>-</v>
      </c>
      <c r="BF904" s="600" t="str">
        <f t="shared" si="1682"/>
        <v>-</v>
      </c>
      <c r="BG904" s="601" t="str">
        <f t="shared" si="1683"/>
        <v>-</v>
      </c>
      <c r="BH904" s="602" t="str">
        <f t="shared" si="1684"/>
        <v>-</v>
      </c>
      <c r="BI904" s="603" t="str">
        <f t="shared" si="1685"/>
        <v>-</v>
      </c>
      <c r="BJ904" s="604" t="str">
        <f t="shared" si="1686"/>
        <v>-</v>
      </c>
      <c r="BK904" s="602" t="str">
        <f t="shared" si="1687"/>
        <v>-</v>
      </c>
      <c r="BL904" s="603" t="str">
        <f t="shared" si="1688"/>
        <v>-</v>
      </c>
      <c r="BM904" s="604" t="str">
        <f t="shared" si="1689"/>
        <v>-</v>
      </c>
      <c r="BN904" s="564">
        <f t="shared" si="1690"/>
        <v>6</v>
      </c>
      <c r="BO904" s="314">
        <f t="shared" si="1691"/>
        <v>2012</v>
      </c>
      <c r="BP904" s="314">
        <f t="shared" si="1692"/>
        <v>0</v>
      </c>
      <c r="BQ904" s="202"/>
    </row>
    <row r="905" spans="1:69" s="35" customFormat="1" ht="10.5" customHeight="1" x14ac:dyDescent="0.2">
      <c r="A905" s="87" t="str">
        <f t="shared" si="1678"/>
        <v>2012-13RYC6</v>
      </c>
      <c r="B905" s="87" t="str">
        <f t="shared" si="1693"/>
        <v>Y61</v>
      </c>
      <c r="C905" s="203" t="s">
        <v>180</v>
      </c>
      <c r="D905" s="203" t="s">
        <v>542</v>
      </c>
      <c r="E905" s="42"/>
      <c r="F905" s="317" t="str">
        <f>VLOOKUP($G905,'Selection Sheet'!$C$15:$F$39,3,0)</f>
        <v>Y61</v>
      </c>
      <c r="G905" s="204" t="s">
        <v>87</v>
      </c>
      <c r="H905" s="203" t="s">
        <v>537</v>
      </c>
      <c r="I905" s="495">
        <v>229</v>
      </c>
      <c r="J905" s="495">
        <v>47</v>
      </c>
      <c r="K905" s="495">
        <v>34</v>
      </c>
      <c r="L905" s="495">
        <v>17</v>
      </c>
      <c r="M905" s="507"/>
      <c r="N905" s="507"/>
      <c r="O905" s="507"/>
      <c r="P905" s="507"/>
      <c r="Q905" s="495" t="s">
        <v>80</v>
      </c>
      <c r="R905" s="495" t="s">
        <v>80</v>
      </c>
      <c r="S905" s="495"/>
      <c r="T905" s="496" t="s">
        <v>80</v>
      </c>
      <c r="U905" s="497" t="s">
        <v>80</v>
      </c>
      <c r="V905" s="497" t="s">
        <v>80</v>
      </c>
      <c r="W905" s="497" t="s">
        <v>80</v>
      </c>
      <c r="X905" s="498" t="s">
        <v>80</v>
      </c>
      <c r="Y905" s="499" t="s">
        <v>80</v>
      </c>
      <c r="Z905" s="500" t="s">
        <v>80</v>
      </c>
      <c r="AA905" s="500" t="s">
        <v>80</v>
      </c>
      <c r="AB905" s="501" t="s">
        <v>80</v>
      </c>
      <c r="AC905" s="500" t="s">
        <v>80</v>
      </c>
      <c r="AD905" s="500" t="s">
        <v>80</v>
      </c>
      <c r="AE905" s="500" t="s">
        <v>80</v>
      </c>
      <c r="AF905" s="502" t="s">
        <v>80</v>
      </c>
      <c r="AG905" s="503" t="s">
        <v>80</v>
      </c>
      <c r="AH905" s="504" t="s">
        <v>80</v>
      </c>
      <c r="AI905" s="502" t="s">
        <v>80</v>
      </c>
      <c r="AJ905" s="505">
        <v>107</v>
      </c>
      <c r="AK905" s="505">
        <v>135</v>
      </c>
      <c r="AL905" s="507"/>
      <c r="AM905" s="507"/>
      <c r="AN905" s="505">
        <v>577</v>
      </c>
      <c r="AO905" s="505">
        <v>618</v>
      </c>
      <c r="AP905" s="569"/>
      <c r="AQ905" s="569"/>
      <c r="AR905" s="505">
        <v>13</v>
      </c>
      <c r="AS905" s="505">
        <v>221</v>
      </c>
      <c r="AT905" s="505">
        <v>7</v>
      </c>
      <c r="AU905" s="505">
        <v>31</v>
      </c>
      <c r="AV905" s="507">
        <v>0</v>
      </c>
      <c r="AW905" s="507">
        <v>0</v>
      </c>
      <c r="AX905" s="507">
        <v>55</v>
      </c>
      <c r="AY905" s="507">
        <v>65</v>
      </c>
      <c r="AZ905" s="507">
        <v>102</v>
      </c>
      <c r="BA905" s="507">
        <v>219</v>
      </c>
      <c r="BB905" s="357"/>
      <c r="BC905" s="592" t="str">
        <f t="shared" si="1679"/>
        <v>-</v>
      </c>
      <c r="BD905" s="593" t="str">
        <f t="shared" si="1680"/>
        <v>-</v>
      </c>
      <c r="BE905" s="594" t="str">
        <f t="shared" si="1681"/>
        <v>-</v>
      </c>
      <c r="BF905" s="291" t="str">
        <f t="shared" si="1682"/>
        <v>-</v>
      </c>
      <c r="BG905" s="566" t="str">
        <f t="shared" si="1683"/>
        <v>-</v>
      </c>
      <c r="BH905" s="595" t="str">
        <f t="shared" si="1684"/>
        <v>-</v>
      </c>
      <c r="BI905" s="289" t="str">
        <f t="shared" si="1685"/>
        <v>-</v>
      </c>
      <c r="BJ905" s="596" t="str">
        <f t="shared" si="1686"/>
        <v>-</v>
      </c>
      <c r="BK905" s="595" t="str">
        <f t="shared" si="1687"/>
        <v>-</v>
      </c>
      <c r="BL905" s="289" t="str">
        <f t="shared" si="1688"/>
        <v>-</v>
      </c>
      <c r="BM905" s="596" t="str">
        <f t="shared" si="1689"/>
        <v>-</v>
      </c>
      <c r="BN905" s="563">
        <f t="shared" si="1690"/>
        <v>6</v>
      </c>
      <c r="BO905" s="87">
        <f t="shared" si="1691"/>
        <v>2012</v>
      </c>
      <c r="BP905" s="87">
        <f t="shared" si="1692"/>
        <v>0</v>
      </c>
      <c r="BQ905" s="202"/>
    </row>
    <row r="906" spans="1:69" s="35" customFormat="1" ht="10.5" customHeight="1" x14ac:dyDescent="0.2">
      <c r="A906" s="87" t="str">
        <f t="shared" si="1678"/>
        <v>2012-13RYD6</v>
      </c>
      <c r="B906" s="87" t="str">
        <f t="shared" si="1693"/>
        <v>Y59</v>
      </c>
      <c r="C906" s="203" t="s">
        <v>180</v>
      </c>
      <c r="D906" s="203" t="s">
        <v>542</v>
      </c>
      <c r="E906" s="42"/>
      <c r="F906" s="317" t="str">
        <f>VLOOKUP($G906,'Selection Sheet'!$C$15:$F$39,3,0)</f>
        <v>Y59</v>
      </c>
      <c r="G906" s="204" t="s">
        <v>116</v>
      </c>
      <c r="H906" s="203" t="s">
        <v>538</v>
      </c>
      <c r="I906" s="495">
        <v>222</v>
      </c>
      <c r="J906" s="495">
        <v>74</v>
      </c>
      <c r="K906" s="495">
        <v>39</v>
      </c>
      <c r="L906" s="495">
        <v>17</v>
      </c>
      <c r="M906" s="507"/>
      <c r="N906" s="507"/>
      <c r="O906" s="507"/>
      <c r="P906" s="507"/>
      <c r="Q906" s="495" t="s">
        <v>80</v>
      </c>
      <c r="R906" s="495" t="s">
        <v>80</v>
      </c>
      <c r="S906" s="495"/>
      <c r="T906" s="496" t="s">
        <v>80</v>
      </c>
      <c r="U906" s="497" t="s">
        <v>80</v>
      </c>
      <c r="V906" s="497" t="s">
        <v>80</v>
      </c>
      <c r="W906" s="497" t="s">
        <v>80</v>
      </c>
      <c r="X906" s="498" t="s">
        <v>80</v>
      </c>
      <c r="Y906" s="499" t="s">
        <v>80</v>
      </c>
      <c r="Z906" s="500" t="s">
        <v>80</v>
      </c>
      <c r="AA906" s="500" t="s">
        <v>80</v>
      </c>
      <c r="AB906" s="501" t="s">
        <v>80</v>
      </c>
      <c r="AC906" s="500" t="s">
        <v>80</v>
      </c>
      <c r="AD906" s="500" t="s">
        <v>80</v>
      </c>
      <c r="AE906" s="500" t="s">
        <v>80</v>
      </c>
      <c r="AF906" s="502" t="s">
        <v>80</v>
      </c>
      <c r="AG906" s="503" t="s">
        <v>80</v>
      </c>
      <c r="AH906" s="504" t="s">
        <v>80</v>
      </c>
      <c r="AI906" s="502" t="s">
        <v>80</v>
      </c>
      <c r="AJ906" s="505">
        <v>63</v>
      </c>
      <c r="AK906" s="505">
        <v>88</v>
      </c>
      <c r="AL906" s="507"/>
      <c r="AM906" s="507"/>
      <c r="AN906" s="505">
        <v>553</v>
      </c>
      <c r="AO906" s="505">
        <v>622</v>
      </c>
      <c r="AP906" s="569"/>
      <c r="AQ906" s="569"/>
      <c r="AR906" s="505">
        <v>17</v>
      </c>
      <c r="AS906" s="505">
        <v>208</v>
      </c>
      <c r="AT906" s="505">
        <v>4</v>
      </c>
      <c r="AU906" s="505">
        <v>34</v>
      </c>
      <c r="AV906" s="507">
        <v>0</v>
      </c>
      <c r="AW906" s="507">
        <v>0</v>
      </c>
      <c r="AX906" s="507">
        <v>50</v>
      </c>
      <c r="AY906" s="507">
        <v>53</v>
      </c>
      <c r="AZ906" s="507">
        <v>265</v>
      </c>
      <c r="BA906" s="507">
        <v>440</v>
      </c>
      <c r="BB906" s="357"/>
      <c r="BC906" s="592" t="str">
        <f t="shared" si="1679"/>
        <v>-</v>
      </c>
      <c r="BD906" s="593" t="str">
        <f t="shared" si="1680"/>
        <v>-</v>
      </c>
      <c r="BE906" s="594" t="str">
        <f t="shared" si="1681"/>
        <v>-</v>
      </c>
      <c r="BF906" s="291" t="str">
        <f t="shared" si="1682"/>
        <v>-</v>
      </c>
      <c r="BG906" s="566" t="str">
        <f t="shared" si="1683"/>
        <v>-</v>
      </c>
      <c r="BH906" s="595" t="str">
        <f t="shared" si="1684"/>
        <v>-</v>
      </c>
      <c r="BI906" s="289" t="str">
        <f t="shared" si="1685"/>
        <v>-</v>
      </c>
      <c r="BJ906" s="596" t="str">
        <f t="shared" si="1686"/>
        <v>-</v>
      </c>
      <c r="BK906" s="595" t="str">
        <f t="shared" si="1687"/>
        <v>-</v>
      </c>
      <c r="BL906" s="289" t="str">
        <f t="shared" si="1688"/>
        <v>-</v>
      </c>
      <c r="BM906" s="596" t="str">
        <f t="shared" si="1689"/>
        <v>-</v>
      </c>
      <c r="BN906" s="563">
        <f t="shared" si="1690"/>
        <v>6</v>
      </c>
      <c r="BO906" s="87">
        <f t="shared" si="1691"/>
        <v>2012</v>
      </c>
      <c r="BP906" s="87">
        <f t="shared" si="1692"/>
        <v>0</v>
      </c>
      <c r="BQ906" s="202"/>
    </row>
    <row r="907" spans="1:69" s="35" customFormat="1" ht="10.5" customHeight="1" x14ac:dyDescent="0.2">
      <c r="A907" s="87" t="str">
        <f t="shared" si="1678"/>
        <v>2012-13RYE6</v>
      </c>
      <c r="B907" s="87" t="str">
        <f t="shared" si="1693"/>
        <v>Y59</v>
      </c>
      <c r="C907" s="203" t="s">
        <v>180</v>
      </c>
      <c r="D907" s="203" t="s">
        <v>542</v>
      </c>
      <c r="E907" s="42"/>
      <c r="F907" s="317" t="str">
        <f>VLOOKUP($G907,'Selection Sheet'!$C$15:$F$39,3,0)</f>
        <v>Y59</v>
      </c>
      <c r="G907" s="204" t="s">
        <v>114</v>
      </c>
      <c r="H907" s="203" t="s">
        <v>539</v>
      </c>
      <c r="I907" s="495">
        <v>83</v>
      </c>
      <c r="J907" s="495">
        <v>19</v>
      </c>
      <c r="K907" s="495">
        <v>10</v>
      </c>
      <c r="L907" s="495">
        <v>3</v>
      </c>
      <c r="M907" s="507"/>
      <c r="N907" s="507"/>
      <c r="O907" s="507"/>
      <c r="P907" s="507"/>
      <c r="Q907" s="495" t="s">
        <v>80</v>
      </c>
      <c r="R907" s="495" t="s">
        <v>80</v>
      </c>
      <c r="S907" s="495"/>
      <c r="T907" s="496" t="s">
        <v>80</v>
      </c>
      <c r="U907" s="497" t="s">
        <v>80</v>
      </c>
      <c r="V907" s="497" t="s">
        <v>80</v>
      </c>
      <c r="W907" s="497" t="s">
        <v>80</v>
      </c>
      <c r="X907" s="498" t="s">
        <v>80</v>
      </c>
      <c r="Y907" s="499" t="s">
        <v>80</v>
      </c>
      <c r="Z907" s="500" t="s">
        <v>80</v>
      </c>
      <c r="AA907" s="500" t="s">
        <v>80</v>
      </c>
      <c r="AB907" s="501" t="s">
        <v>80</v>
      </c>
      <c r="AC907" s="500" t="s">
        <v>80</v>
      </c>
      <c r="AD907" s="500" t="s">
        <v>80</v>
      </c>
      <c r="AE907" s="500" t="s">
        <v>80</v>
      </c>
      <c r="AF907" s="502" t="s">
        <v>80</v>
      </c>
      <c r="AG907" s="503" t="s">
        <v>80</v>
      </c>
      <c r="AH907" s="504" t="s">
        <v>80</v>
      </c>
      <c r="AI907" s="502" t="s">
        <v>80</v>
      </c>
      <c r="AJ907" s="505">
        <v>62</v>
      </c>
      <c r="AK907" s="505">
        <v>102</v>
      </c>
      <c r="AL907" s="507"/>
      <c r="AM907" s="507"/>
      <c r="AN907" s="505">
        <v>503</v>
      </c>
      <c r="AO907" s="505">
        <v>516</v>
      </c>
      <c r="AP907" s="569"/>
      <c r="AQ907" s="569"/>
      <c r="AR907" s="505">
        <v>12</v>
      </c>
      <c r="AS907" s="505">
        <v>83</v>
      </c>
      <c r="AT907" s="505">
        <v>1</v>
      </c>
      <c r="AU907" s="505">
        <v>10</v>
      </c>
      <c r="AV907" s="507">
        <v>0</v>
      </c>
      <c r="AW907" s="507">
        <v>0</v>
      </c>
      <c r="AX907" s="507">
        <v>62</v>
      </c>
      <c r="AY907" s="507">
        <v>70</v>
      </c>
      <c r="AZ907" s="507">
        <v>110</v>
      </c>
      <c r="BA907" s="507">
        <v>211</v>
      </c>
      <c r="BB907" s="357"/>
      <c r="BC907" s="592" t="str">
        <f t="shared" si="1679"/>
        <v>-</v>
      </c>
      <c r="BD907" s="593" t="str">
        <f t="shared" si="1680"/>
        <v>-</v>
      </c>
      <c r="BE907" s="594" t="str">
        <f t="shared" si="1681"/>
        <v>-</v>
      </c>
      <c r="BF907" s="291" t="str">
        <f t="shared" si="1682"/>
        <v>-</v>
      </c>
      <c r="BG907" s="566" t="str">
        <f t="shared" si="1683"/>
        <v>-</v>
      </c>
      <c r="BH907" s="595" t="str">
        <f t="shared" si="1684"/>
        <v>-</v>
      </c>
      <c r="BI907" s="289" t="str">
        <f t="shared" si="1685"/>
        <v>-</v>
      </c>
      <c r="BJ907" s="596" t="str">
        <f t="shared" si="1686"/>
        <v>-</v>
      </c>
      <c r="BK907" s="595" t="str">
        <f t="shared" si="1687"/>
        <v>-</v>
      </c>
      <c r="BL907" s="289" t="str">
        <f t="shared" si="1688"/>
        <v>-</v>
      </c>
      <c r="BM907" s="596" t="str">
        <f t="shared" si="1689"/>
        <v>-</v>
      </c>
      <c r="BN907" s="563">
        <f t="shared" si="1690"/>
        <v>6</v>
      </c>
      <c r="BO907" s="87">
        <f t="shared" si="1691"/>
        <v>2012</v>
      </c>
      <c r="BP907" s="87">
        <f t="shared" si="1692"/>
        <v>0</v>
      </c>
      <c r="BQ907" s="202"/>
    </row>
    <row r="908" spans="1:69" s="35" customFormat="1" ht="10.5" customHeight="1" x14ac:dyDescent="0.2">
      <c r="A908" s="312" t="str">
        <f t="shared" si="1678"/>
        <v>2012-13RYF6</v>
      </c>
      <c r="B908" s="312" t="str">
        <f t="shared" si="1693"/>
        <v>Y58</v>
      </c>
      <c r="C908" s="208" t="s">
        <v>180</v>
      </c>
      <c r="D908" s="208" t="s">
        <v>542</v>
      </c>
      <c r="E908" s="53"/>
      <c r="F908" s="319" t="str">
        <f>VLOOKUP($G908,'Selection Sheet'!$C$15:$F$39,3,0)</f>
        <v>Y58</v>
      </c>
      <c r="G908" s="209" t="s">
        <v>99</v>
      </c>
      <c r="H908" s="208" t="s">
        <v>540</v>
      </c>
      <c r="I908" s="521">
        <v>152</v>
      </c>
      <c r="J908" s="521">
        <v>38</v>
      </c>
      <c r="K908" s="521">
        <v>25</v>
      </c>
      <c r="L908" s="521">
        <v>6</v>
      </c>
      <c r="M908" s="533"/>
      <c r="N908" s="533"/>
      <c r="O908" s="533"/>
      <c r="P908" s="533"/>
      <c r="Q908" s="521" t="s">
        <v>80</v>
      </c>
      <c r="R908" s="521" t="s">
        <v>80</v>
      </c>
      <c r="S908" s="521"/>
      <c r="T908" s="522" t="s">
        <v>80</v>
      </c>
      <c r="U908" s="523" t="s">
        <v>80</v>
      </c>
      <c r="V908" s="523" t="s">
        <v>80</v>
      </c>
      <c r="W908" s="523" t="s">
        <v>80</v>
      </c>
      <c r="X908" s="524" t="s">
        <v>80</v>
      </c>
      <c r="Y908" s="525" t="s">
        <v>80</v>
      </c>
      <c r="Z908" s="526" t="s">
        <v>80</v>
      </c>
      <c r="AA908" s="526" t="s">
        <v>80</v>
      </c>
      <c r="AB908" s="527" t="s">
        <v>80</v>
      </c>
      <c r="AC908" s="526" t="s">
        <v>80</v>
      </c>
      <c r="AD908" s="526" t="s">
        <v>80</v>
      </c>
      <c r="AE908" s="526" t="s">
        <v>80</v>
      </c>
      <c r="AF908" s="528" t="s">
        <v>80</v>
      </c>
      <c r="AG908" s="529" t="s">
        <v>80</v>
      </c>
      <c r="AH908" s="530" t="s">
        <v>80</v>
      </c>
      <c r="AI908" s="528" t="s">
        <v>80</v>
      </c>
      <c r="AJ908" s="531">
        <v>166</v>
      </c>
      <c r="AK908" s="531">
        <v>215</v>
      </c>
      <c r="AL908" s="533"/>
      <c r="AM908" s="533"/>
      <c r="AN908" s="531">
        <v>630</v>
      </c>
      <c r="AO908" s="531">
        <v>656</v>
      </c>
      <c r="AP908" s="571"/>
      <c r="AQ908" s="571"/>
      <c r="AR908" s="531">
        <v>11</v>
      </c>
      <c r="AS908" s="531">
        <v>150</v>
      </c>
      <c r="AT908" s="531">
        <v>4</v>
      </c>
      <c r="AU908" s="531">
        <v>25</v>
      </c>
      <c r="AV908" s="533">
        <v>3</v>
      </c>
      <c r="AW908" s="533">
        <v>4</v>
      </c>
      <c r="AX908" s="533">
        <v>51</v>
      </c>
      <c r="AY908" s="533">
        <v>61</v>
      </c>
      <c r="AZ908" s="533">
        <v>139</v>
      </c>
      <c r="BA908" s="533">
        <v>236</v>
      </c>
      <c r="BB908" s="359"/>
      <c r="BC908" s="605" t="str">
        <f t="shared" si="1679"/>
        <v>-</v>
      </c>
      <c r="BD908" s="606" t="str">
        <f t="shared" si="1680"/>
        <v>-</v>
      </c>
      <c r="BE908" s="607" t="str">
        <f t="shared" si="1681"/>
        <v>-</v>
      </c>
      <c r="BF908" s="302" t="str">
        <f t="shared" si="1682"/>
        <v>-</v>
      </c>
      <c r="BG908" s="608" t="str">
        <f t="shared" si="1683"/>
        <v>-</v>
      </c>
      <c r="BH908" s="609" t="str">
        <f t="shared" si="1684"/>
        <v>-</v>
      </c>
      <c r="BI908" s="311" t="str">
        <f t="shared" si="1685"/>
        <v>-</v>
      </c>
      <c r="BJ908" s="610" t="str">
        <f t="shared" si="1686"/>
        <v>-</v>
      </c>
      <c r="BK908" s="609" t="str">
        <f t="shared" si="1687"/>
        <v>-</v>
      </c>
      <c r="BL908" s="311" t="str">
        <f t="shared" si="1688"/>
        <v>-</v>
      </c>
      <c r="BM908" s="610" t="str">
        <f t="shared" si="1689"/>
        <v>-</v>
      </c>
      <c r="BN908" s="565">
        <f t="shared" si="1690"/>
        <v>6</v>
      </c>
      <c r="BO908" s="312">
        <f t="shared" si="1691"/>
        <v>2012</v>
      </c>
      <c r="BP908" s="312">
        <f t="shared" si="1692"/>
        <v>0</v>
      </c>
      <c r="BQ908" s="202"/>
    </row>
    <row r="909" spans="1:69" s="35" customFormat="1" ht="10.5" customHeight="1" x14ac:dyDescent="0.2">
      <c r="A909" s="313" t="str">
        <f t="shared" si="1678"/>
        <v>2012-13R1F7</v>
      </c>
      <c r="B909" s="313" t="str">
        <f t="shared" si="1693"/>
        <v>Y59</v>
      </c>
      <c r="C909" s="200" t="s">
        <v>180</v>
      </c>
      <c r="D909" s="200" t="s">
        <v>543</v>
      </c>
      <c r="E909" s="42"/>
      <c r="F909" s="315" t="str">
        <f>VLOOKUP($G909,'Selection Sheet'!$C$15:$F$39,3,0)</f>
        <v>Y59</v>
      </c>
      <c r="G909" s="201" t="s">
        <v>108</v>
      </c>
      <c r="H909" s="200" t="s">
        <v>529</v>
      </c>
      <c r="I909" s="483">
        <v>7</v>
      </c>
      <c r="J909" s="483">
        <v>2</v>
      </c>
      <c r="K909" s="483">
        <v>2</v>
      </c>
      <c r="L909" s="483">
        <v>2</v>
      </c>
      <c r="M909" s="494"/>
      <c r="N909" s="494"/>
      <c r="O909" s="494"/>
      <c r="P909" s="494"/>
      <c r="Q909" s="483" t="s">
        <v>80</v>
      </c>
      <c r="R909" s="483" t="s">
        <v>80</v>
      </c>
      <c r="S909" s="483"/>
      <c r="T909" s="484" t="s">
        <v>80</v>
      </c>
      <c r="U909" s="485" t="s">
        <v>80</v>
      </c>
      <c r="V909" s="485" t="s">
        <v>80</v>
      </c>
      <c r="W909" s="485" t="s">
        <v>80</v>
      </c>
      <c r="X909" s="486" t="s">
        <v>80</v>
      </c>
      <c r="Y909" s="487" t="s">
        <v>80</v>
      </c>
      <c r="Z909" s="488" t="s">
        <v>80</v>
      </c>
      <c r="AA909" s="488" t="s">
        <v>80</v>
      </c>
      <c r="AB909" s="489" t="s">
        <v>80</v>
      </c>
      <c r="AC909" s="488" t="s">
        <v>80</v>
      </c>
      <c r="AD909" s="488" t="s">
        <v>80</v>
      </c>
      <c r="AE909" s="488" t="s">
        <v>80</v>
      </c>
      <c r="AF909" s="490" t="s">
        <v>80</v>
      </c>
      <c r="AG909" s="491" t="s">
        <v>80</v>
      </c>
      <c r="AH909" s="492" t="s">
        <v>80</v>
      </c>
      <c r="AI909" s="490" t="s">
        <v>80</v>
      </c>
      <c r="AJ909" s="493">
        <v>1</v>
      </c>
      <c r="AK909" s="493">
        <v>4</v>
      </c>
      <c r="AL909" s="494"/>
      <c r="AM909" s="494"/>
      <c r="AN909" s="493">
        <v>43</v>
      </c>
      <c r="AO909" s="493">
        <v>46</v>
      </c>
      <c r="AP909" s="572"/>
      <c r="AQ909" s="572"/>
      <c r="AR909" s="493">
        <v>2</v>
      </c>
      <c r="AS909" s="493">
        <v>7</v>
      </c>
      <c r="AT909" s="493">
        <v>2</v>
      </c>
      <c r="AU909" s="493">
        <v>2</v>
      </c>
      <c r="AV909" s="494">
        <v>0</v>
      </c>
      <c r="AW909" s="494">
        <v>1</v>
      </c>
      <c r="AX909" s="494">
        <v>0</v>
      </c>
      <c r="AY909" s="494">
        <v>0</v>
      </c>
      <c r="AZ909" s="494">
        <v>5</v>
      </c>
      <c r="BA909" s="494">
        <v>6</v>
      </c>
      <c r="BB909" s="357"/>
      <c r="BC909" s="586" t="str">
        <f t="shared" si="1679"/>
        <v>-</v>
      </c>
      <c r="BD909" s="587" t="str">
        <f t="shared" si="1680"/>
        <v>-</v>
      </c>
      <c r="BE909" s="588" t="str">
        <f t="shared" si="1681"/>
        <v>-</v>
      </c>
      <c r="BF909" s="310" t="str">
        <f t="shared" si="1682"/>
        <v>-</v>
      </c>
      <c r="BG909" s="589" t="str">
        <f t="shared" si="1683"/>
        <v>-</v>
      </c>
      <c r="BH909" s="590" t="str">
        <f t="shared" si="1684"/>
        <v>-</v>
      </c>
      <c r="BI909" s="308" t="str">
        <f t="shared" si="1685"/>
        <v>-</v>
      </c>
      <c r="BJ909" s="591" t="str">
        <f t="shared" si="1686"/>
        <v>-</v>
      </c>
      <c r="BK909" s="590" t="str">
        <f t="shared" si="1687"/>
        <v>-</v>
      </c>
      <c r="BL909" s="308" t="str">
        <f t="shared" si="1688"/>
        <v>-</v>
      </c>
      <c r="BM909" s="591" t="str">
        <f t="shared" si="1689"/>
        <v>-</v>
      </c>
      <c r="BN909" s="562">
        <f t="shared" si="1690"/>
        <v>7</v>
      </c>
      <c r="BO909" s="87">
        <f t="shared" si="1691"/>
        <v>2012</v>
      </c>
      <c r="BP909" s="87">
        <f t="shared" si="1692"/>
        <v>1.0000000000000004</v>
      </c>
      <c r="BQ909" s="202"/>
    </row>
    <row r="910" spans="1:69" s="35" customFormat="1" ht="10.5" customHeight="1" x14ac:dyDescent="0.2">
      <c r="A910" s="87" t="str">
        <f t="shared" si="1678"/>
        <v>2012-13RRU7</v>
      </c>
      <c r="B910" s="87" t="str">
        <f t="shared" si="1693"/>
        <v>Y56</v>
      </c>
      <c r="C910" s="203" t="s">
        <v>180</v>
      </c>
      <c r="D910" s="203" t="s">
        <v>543</v>
      </c>
      <c r="E910" s="42"/>
      <c r="F910" s="317" t="str">
        <f>VLOOKUP($G910,'Selection Sheet'!$C$15:$F$39,3,0)</f>
        <v>Y56</v>
      </c>
      <c r="G910" s="204" t="s">
        <v>93</v>
      </c>
      <c r="H910" s="203" t="s">
        <v>530</v>
      </c>
      <c r="I910" s="495">
        <v>336</v>
      </c>
      <c r="J910" s="495">
        <v>108</v>
      </c>
      <c r="K910" s="495">
        <v>44</v>
      </c>
      <c r="L910" s="495">
        <v>28</v>
      </c>
      <c r="M910" s="507"/>
      <c r="N910" s="507"/>
      <c r="O910" s="507"/>
      <c r="P910" s="507"/>
      <c r="Q910" s="495" t="s">
        <v>80</v>
      </c>
      <c r="R910" s="495" t="s">
        <v>80</v>
      </c>
      <c r="S910" s="495"/>
      <c r="T910" s="496" t="s">
        <v>80</v>
      </c>
      <c r="U910" s="497" t="s">
        <v>80</v>
      </c>
      <c r="V910" s="497" t="s">
        <v>80</v>
      </c>
      <c r="W910" s="497" t="s">
        <v>80</v>
      </c>
      <c r="X910" s="498" t="s">
        <v>80</v>
      </c>
      <c r="Y910" s="499" t="s">
        <v>80</v>
      </c>
      <c r="Z910" s="500" t="s">
        <v>80</v>
      </c>
      <c r="AA910" s="500" t="s">
        <v>80</v>
      </c>
      <c r="AB910" s="501" t="s">
        <v>80</v>
      </c>
      <c r="AC910" s="500" t="s">
        <v>80</v>
      </c>
      <c r="AD910" s="500" t="s">
        <v>80</v>
      </c>
      <c r="AE910" s="500" t="s">
        <v>80</v>
      </c>
      <c r="AF910" s="502" t="s">
        <v>80</v>
      </c>
      <c r="AG910" s="503" t="s">
        <v>80</v>
      </c>
      <c r="AH910" s="504" t="s">
        <v>80</v>
      </c>
      <c r="AI910" s="502" t="s">
        <v>80</v>
      </c>
      <c r="AJ910" s="505">
        <v>159</v>
      </c>
      <c r="AK910" s="505">
        <v>230</v>
      </c>
      <c r="AL910" s="507"/>
      <c r="AM910" s="507"/>
      <c r="AN910" s="505">
        <v>741</v>
      </c>
      <c r="AO910" s="505">
        <v>778</v>
      </c>
      <c r="AP910" s="569"/>
      <c r="AQ910" s="569"/>
      <c r="AR910" s="505">
        <v>23</v>
      </c>
      <c r="AS910" s="505">
        <v>334</v>
      </c>
      <c r="AT910" s="505">
        <v>9</v>
      </c>
      <c r="AU910" s="505">
        <v>44</v>
      </c>
      <c r="AV910" s="507">
        <v>0</v>
      </c>
      <c r="AW910" s="507">
        <v>0</v>
      </c>
      <c r="AX910" s="507">
        <v>112</v>
      </c>
      <c r="AY910" s="507">
        <v>121</v>
      </c>
      <c r="AZ910" s="507">
        <v>309</v>
      </c>
      <c r="BA910" s="507">
        <v>447</v>
      </c>
      <c r="BB910" s="357"/>
      <c r="BC910" s="592" t="str">
        <f t="shared" si="1679"/>
        <v>-</v>
      </c>
      <c r="BD910" s="593" t="str">
        <f t="shared" si="1680"/>
        <v>-</v>
      </c>
      <c r="BE910" s="594" t="str">
        <f t="shared" si="1681"/>
        <v>-</v>
      </c>
      <c r="BF910" s="291" t="str">
        <f t="shared" si="1682"/>
        <v>-</v>
      </c>
      <c r="BG910" s="566" t="str">
        <f t="shared" si="1683"/>
        <v>-</v>
      </c>
      <c r="BH910" s="595" t="str">
        <f t="shared" si="1684"/>
        <v>-</v>
      </c>
      <c r="BI910" s="289" t="str">
        <f t="shared" si="1685"/>
        <v>-</v>
      </c>
      <c r="BJ910" s="596" t="str">
        <f t="shared" si="1686"/>
        <v>-</v>
      </c>
      <c r="BK910" s="595" t="str">
        <f t="shared" si="1687"/>
        <v>-</v>
      </c>
      <c r="BL910" s="289" t="str">
        <f t="shared" si="1688"/>
        <v>-</v>
      </c>
      <c r="BM910" s="596" t="str">
        <f t="shared" si="1689"/>
        <v>-</v>
      </c>
      <c r="BN910" s="563">
        <f t="shared" si="1690"/>
        <v>7</v>
      </c>
      <c r="BO910" s="87">
        <f t="shared" si="1691"/>
        <v>2012</v>
      </c>
      <c r="BP910" s="87">
        <f t="shared" si="1692"/>
        <v>1.0000000000000004</v>
      </c>
      <c r="BQ910" s="202"/>
    </row>
    <row r="911" spans="1:69" s="35" customFormat="1" ht="10.5" customHeight="1" x14ac:dyDescent="0.2">
      <c r="A911" s="87" t="str">
        <f t="shared" si="1678"/>
        <v>2012-13RX57</v>
      </c>
      <c r="B911" s="87" t="str">
        <f t="shared" si="1693"/>
        <v>Y58</v>
      </c>
      <c r="C911" s="203" t="s">
        <v>180</v>
      </c>
      <c r="D911" s="203" t="s">
        <v>543</v>
      </c>
      <c r="E911" s="42"/>
      <c r="F911" s="317" t="str">
        <f>VLOOKUP($G911,'Selection Sheet'!$C$15:$F$39,3,0)</f>
        <v>Y58</v>
      </c>
      <c r="G911" s="204" t="s">
        <v>106</v>
      </c>
      <c r="H911" s="203" t="s">
        <v>531</v>
      </c>
      <c r="I911" s="495">
        <v>108</v>
      </c>
      <c r="J911" s="495">
        <v>28</v>
      </c>
      <c r="K911" s="495">
        <v>14</v>
      </c>
      <c r="L911" s="495">
        <v>7</v>
      </c>
      <c r="M911" s="507"/>
      <c r="N911" s="507"/>
      <c r="O911" s="507"/>
      <c r="P911" s="507"/>
      <c r="Q911" s="495" t="s">
        <v>80</v>
      </c>
      <c r="R911" s="495" t="s">
        <v>80</v>
      </c>
      <c r="S911" s="495"/>
      <c r="T911" s="496" t="s">
        <v>80</v>
      </c>
      <c r="U911" s="497" t="s">
        <v>80</v>
      </c>
      <c r="V911" s="497" t="s">
        <v>80</v>
      </c>
      <c r="W911" s="497" t="s">
        <v>80</v>
      </c>
      <c r="X911" s="498" t="s">
        <v>80</v>
      </c>
      <c r="Y911" s="499" t="s">
        <v>80</v>
      </c>
      <c r="Z911" s="500" t="s">
        <v>80</v>
      </c>
      <c r="AA911" s="500" t="s">
        <v>80</v>
      </c>
      <c r="AB911" s="501" t="s">
        <v>80</v>
      </c>
      <c r="AC911" s="500" t="s">
        <v>80</v>
      </c>
      <c r="AD911" s="500" t="s">
        <v>80</v>
      </c>
      <c r="AE911" s="500" t="s">
        <v>80</v>
      </c>
      <c r="AF911" s="502" t="s">
        <v>80</v>
      </c>
      <c r="AG911" s="503" t="s">
        <v>80</v>
      </c>
      <c r="AH911" s="504" t="s">
        <v>80</v>
      </c>
      <c r="AI911" s="502" t="s">
        <v>80</v>
      </c>
      <c r="AJ911" s="505">
        <v>35</v>
      </c>
      <c r="AK911" s="505">
        <v>38</v>
      </c>
      <c r="AL911" s="507"/>
      <c r="AM911" s="507"/>
      <c r="AN911" s="505">
        <v>134</v>
      </c>
      <c r="AO911" s="505">
        <v>134</v>
      </c>
      <c r="AP911" s="569"/>
      <c r="AQ911" s="569"/>
      <c r="AR911" s="505">
        <v>10</v>
      </c>
      <c r="AS911" s="505">
        <v>108</v>
      </c>
      <c r="AT911" s="505">
        <v>5</v>
      </c>
      <c r="AU911" s="505">
        <v>14</v>
      </c>
      <c r="AV911" s="507">
        <v>0</v>
      </c>
      <c r="AW911" s="507">
        <v>0</v>
      </c>
      <c r="AX911" s="507">
        <v>38</v>
      </c>
      <c r="AY911" s="507">
        <v>43</v>
      </c>
      <c r="AZ911" s="507">
        <v>53</v>
      </c>
      <c r="BA911" s="507">
        <v>93</v>
      </c>
      <c r="BB911" s="357"/>
      <c r="BC911" s="592" t="str">
        <f t="shared" si="1679"/>
        <v>-</v>
      </c>
      <c r="BD911" s="593" t="str">
        <f t="shared" si="1680"/>
        <v>-</v>
      </c>
      <c r="BE911" s="594" t="str">
        <f t="shared" si="1681"/>
        <v>-</v>
      </c>
      <c r="BF911" s="291" t="str">
        <f t="shared" si="1682"/>
        <v>-</v>
      </c>
      <c r="BG911" s="566" t="str">
        <f t="shared" si="1683"/>
        <v>-</v>
      </c>
      <c r="BH911" s="595" t="str">
        <f t="shared" si="1684"/>
        <v>-</v>
      </c>
      <c r="BI911" s="289" t="str">
        <f t="shared" si="1685"/>
        <v>-</v>
      </c>
      <c r="BJ911" s="596" t="str">
        <f t="shared" si="1686"/>
        <v>-</v>
      </c>
      <c r="BK911" s="595" t="str">
        <f t="shared" si="1687"/>
        <v>-</v>
      </c>
      <c r="BL911" s="289" t="str">
        <f t="shared" si="1688"/>
        <v>-</v>
      </c>
      <c r="BM911" s="596" t="str">
        <f t="shared" si="1689"/>
        <v>-</v>
      </c>
      <c r="BN911" s="563">
        <f t="shared" si="1690"/>
        <v>7</v>
      </c>
      <c r="BO911" s="87">
        <f t="shared" si="1691"/>
        <v>2012</v>
      </c>
      <c r="BP911" s="87">
        <f t="shared" si="1692"/>
        <v>1.0000000000000004</v>
      </c>
      <c r="BQ911" s="202"/>
    </row>
    <row r="912" spans="1:69" s="35" customFormat="1" ht="10.5" customHeight="1" x14ac:dyDescent="0.2">
      <c r="A912" s="314" t="str">
        <f t="shared" si="1678"/>
        <v>2012-13RX67</v>
      </c>
      <c r="B912" s="314" t="str">
        <f t="shared" si="1693"/>
        <v>Y63</v>
      </c>
      <c r="C912" s="205" t="s">
        <v>180</v>
      </c>
      <c r="D912" s="205" t="s">
        <v>543</v>
      </c>
      <c r="E912" s="206"/>
      <c r="F912" s="318" t="str">
        <f>VLOOKUP($G912,'Selection Sheet'!$C$15:$F$39,3,0)</f>
        <v>Y63</v>
      </c>
      <c r="G912" s="207" t="s">
        <v>111</v>
      </c>
      <c r="H912" s="205" t="s">
        <v>532</v>
      </c>
      <c r="I912" s="508">
        <v>125</v>
      </c>
      <c r="J912" s="508">
        <v>30</v>
      </c>
      <c r="K912" s="508">
        <v>19</v>
      </c>
      <c r="L912" s="508">
        <v>6</v>
      </c>
      <c r="M912" s="520"/>
      <c r="N912" s="520"/>
      <c r="O912" s="520"/>
      <c r="P912" s="520"/>
      <c r="Q912" s="508" t="s">
        <v>80</v>
      </c>
      <c r="R912" s="508" t="s">
        <v>80</v>
      </c>
      <c r="S912" s="508"/>
      <c r="T912" s="509" t="s">
        <v>80</v>
      </c>
      <c r="U912" s="510" t="s">
        <v>80</v>
      </c>
      <c r="V912" s="510" t="s">
        <v>80</v>
      </c>
      <c r="W912" s="510" t="s">
        <v>80</v>
      </c>
      <c r="X912" s="511" t="s">
        <v>80</v>
      </c>
      <c r="Y912" s="512" t="s">
        <v>80</v>
      </c>
      <c r="Z912" s="513" t="s">
        <v>80</v>
      </c>
      <c r="AA912" s="513" t="s">
        <v>80</v>
      </c>
      <c r="AB912" s="514" t="s">
        <v>80</v>
      </c>
      <c r="AC912" s="513" t="s">
        <v>80</v>
      </c>
      <c r="AD912" s="513" t="s">
        <v>80</v>
      </c>
      <c r="AE912" s="513" t="s">
        <v>80</v>
      </c>
      <c r="AF912" s="515" t="s">
        <v>80</v>
      </c>
      <c r="AG912" s="516" t="s">
        <v>80</v>
      </c>
      <c r="AH912" s="517" t="s">
        <v>80</v>
      </c>
      <c r="AI912" s="515" t="s">
        <v>80</v>
      </c>
      <c r="AJ912" s="518">
        <v>61</v>
      </c>
      <c r="AK912" s="518">
        <v>80</v>
      </c>
      <c r="AL912" s="520"/>
      <c r="AM912" s="520"/>
      <c r="AN912" s="518">
        <v>352</v>
      </c>
      <c r="AO912" s="518">
        <v>360</v>
      </c>
      <c r="AP912" s="570"/>
      <c r="AQ912" s="570"/>
      <c r="AR912" s="518">
        <v>11</v>
      </c>
      <c r="AS912" s="518">
        <v>122</v>
      </c>
      <c r="AT912" s="518">
        <v>6</v>
      </c>
      <c r="AU912" s="518">
        <v>19</v>
      </c>
      <c r="AV912" s="520">
        <v>0</v>
      </c>
      <c r="AW912" s="520">
        <v>0</v>
      </c>
      <c r="AX912" s="520">
        <v>95</v>
      </c>
      <c r="AY912" s="520">
        <v>100</v>
      </c>
      <c r="AZ912" s="520">
        <v>127</v>
      </c>
      <c r="BA912" s="520">
        <v>152</v>
      </c>
      <c r="BB912" s="358"/>
      <c r="BC912" s="597" t="str">
        <f t="shared" si="1679"/>
        <v>-</v>
      </c>
      <c r="BD912" s="598" t="str">
        <f t="shared" si="1680"/>
        <v>-</v>
      </c>
      <c r="BE912" s="599" t="str">
        <f t="shared" si="1681"/>
        <v>-</v>
      </c>
      <c r="BF912" s="600" t="str">
        <f t="shared" si="1682"/>
        <v>-</v>
      </c>
      <c r="BG912" s="601" t="str">
        <f t="shared" si="1683"/>
        <v>-</v>
      </c>
      <c r="BH912" s="602" t="str">
        <f t="shared" si="1684"/>
        <v>-</v>
      </c>
      <c r="BI912" s="603" t="str">
        <f t="shared" si="1685"/>
        <v>-</v>
      </c>
      <c r="BJ912" s="604" t="str">
        <f t="shared" si="1686"/>
        <v>-</v>
      </c>
      <c r="BK912" s="602" t="str">
        <f t="shared" si="1687"/>
        <v>-</v>
      </c>
      <c r="BL912" s="603" t="str">
        <f t="shared" si="1688"/>
        <v>-</v>
      </c>
      <c r="BM912" s="604" t="str">
        <f t="shared" si="1689"/>
        <v>-</v>
      </c>
      <c r="BN912" s="564">
        <f t="shared" si="1690"/>
        <v>7</v>
      </c>
      <c r="BO912" s="314">
        <f t="shared" si="1691"/>
        <v>2012</v>
      </c>
      <c r="BP912" s="314">
        <f t="shared" si="1692"/>
        <v>1.0000000000000004</v>
      </c>
      <c r="BQ912" s="202"/>
    </row>
    <row r="913" spans="1:69" s="35" customFormat="1" ht="10.5" customHeight="1" x14ac:dyDescent="0.2">
      <c r="A913" s="87" t="str">
        <f t="shared" si="1678"/>
        <v>2012-13RX77</v>
      </c>
      <c r="B913" s="87" t="str">
        <f t="shared" si="1693"/>
        <v>Y62</v>
      </c>
      <c r="C913" s="203" t="s">
        <v>180</v>
      </c>
      <c r="D913" s="203" t="s">
        <v>543</v>
      </c>
      <c r="E913" s="42"/>
      <c r="F913" s="317" t="str">
        <f>VLOOKUP($G913,'Selection Sheet'!$C$15:$F$39,3,0)</f>
        <v>Y62</v>
      </c>
      <c r="G913" s="204" t="s">
        <v>84</v>
      </c>
      <c r="H913" s="203" t="s">
        <v>533</v>
      </c>
      <c r="I913" s="495">
        <v>291</v>
      </c>
      <c r="J913" s="495">
        <v>77</v>
      </c>
      <c r="K913" s="495">
        <v>38</v>
      </c>
      <c r="L913" s="495">
        <v>14</v>
      </c>
      <c r="M913" s="507"/>
      <c r="N913" s="507"/>
      <c r="O913" s="507"/>
      <c r="P913" s="507"/>
      <c r="Q913" s="495" t="s">
        <v>80</v>
      </c>
      <c r="R913" s="495" t="s">
        <v>80</v>
      </c>
      <c r="S913" s="495"/>
      <c r="T913" s="496" t="s">
        <v>80</v>
      </c>
      <c r="U913" s="497" t="s">
        <v>80</v>
      </c>
      <c r="V913" s="497" t="s">
        <v>80</v>
      </c>
      <c r="W913" s="497" t="s">
        <v>80</v>
      </c>
      <c r="X913" s="498" t="s">
        <v>80</v>
      </c>
      <c r="Y913" s="499" t="s">
        <v>80</v>
      </c>
      <c r="Z913" s="500" t="s">
        <v>80</v>
      </c>
      <c r="AA913" s="500" t="s">
        <v>80</v>
      </c>
      <c r="AB913" s="501" t="s">
        <v>80</v>
      </c>
      <c r="AC913" s="500" t="s">
        <v>80</v>
      </c>
      <c r="AD913" s="500" t="s">
        <v>80</v>
      </c>
      <c r="AE913" s="500" t="s">
        <v>80</v>
      </c>
      <c r="AF913" s="502" t="s">
        <v>80</v>
      </c>
      <c r="AG913" s="503" t="s">
        <v>80</v>
      </c>
      <c r="AH913" s="504" t="s">
        <v>80</v>
      </c>
      <c r="AI913" s="502" t="s">
        <v>80</v>
      </c>
      <c r="AJ913" s="505">
        <v>158</v>
      </c>
      <c r="AK913" s="505">
        <v>191</v>
      </c>
      <c r="AL913" s="507"/>
      <c r="AM913" s="507"/>
      <c r="AN913" s="505">
        <v>1049</v>
      </c>
      <c r="AO913" s="505">
        <v>1061</v>
      </c>
      <c r="AP913" s="569"/>
      <c r="AQ913" s="569"/>
      <c r="AR913" s="505">
        <v>19</v>
      </c>
      <c r="AS913" s="505">
        <v>246</v>
      </c>
      <c r="AT913" s="505">
        <v>6</v>
      </c>
      <c r="AU913" s="505">
        <v>31</v>
      </c>
      <c r="AV913" s="507">
        <v>2</v>
      </c>
      <c r="AW913" s="507">
        <v>4</v>
      </c>
      <c r="AX913" s="507">
        <v>112</v>
      </c>
      <c r="AY913" s="507">
        <v>124</v>
      </c>
      <c r="AZ913" s="507">
        <v>327</v>
      </c>
      <c r="BA913" s="507">
        <v>396</v>
      </c>
      <c r="BB913" s="357"/>
      <c r="BC913" s="592" t="str">
        <f t="shared" si="1679"/>
        <v>-</v>
      </c>
      <c r="BD913" s="593" t="str">
        <f t="shared" si="1680"/>
        <v>-</v>
      </c>
      <c r="BE913" s="594" t="str">
        <f t="shared" si="1681"/>
        <v>-</v>
      </c>
      <c r="BF913" s="291" t="str">
        <f t="shared" si="1682"/>
        <v>-</v>
      </c>
      <c r="BG913" s="566" t="str">
        <f t="shared" si="1683"/>
        <v>-</v>
      </c>
      <c r="BH913" s="595" t="str">
        <f t="shared" si="1684"/>
        <v>-</v>
      </c>
      <c r="BI913" s="289" t="str">
        <f t="shared" si="1685"/>
        <v>-</v>
      </c>
      <c r="BJ913" s="596" t="str">
        <f t="shared" si="1686"/>
        <v>-</v>
      </c>
      <c r="BK913" s="595" t="str">
        <f t="shared" si="1687"/>
        <v>-</v>
      </c>
      <c r="BL913" s="289" t="str">
        <f t="shared" si="1688"/>
        <v>-</v>
      </c>
      <c r="BM913" s="596" t="str">
        <f t="shared" si="1689"/>
        <v>-</v>
      </c>
      <c r="BN913" s="563">
        <f t="shared" si="1690"/>
        <v>7</v>
      </c>
      <c r="BO913" s="87">
        <f t="shared" si="1691"/>
        <v>2012</v>
      </c>
      <c r="BP913" s="87">
        <f t="shared" si="1692"/>
        <v>1.0000000000000004</v>
      </c>
      <c r="BQ913" s="202"/>
    </row>
    <row r="914" spans="1:69" s="35" customFormat="1" ht="10.5" customHeight="1" x14ac:dyDescent="0.2">
      <c r="A914" s="87" t="str">
        <f t="shared" si="1678"/>
        <v>2012-13RX87</v>
      </c>
      <c r="B914" s="87" t="str">
        <f t="shared" si="1693"/>
        <v>Y63</v>
      </c>
      <c r="C914" s="203" t="s">
        <v>180</v>
      </c>
      <c r="D914" s="203" t="s">
        <v>543</v>
      </c>
      <c r="E914" s="42"/>
      <c r="F914" s="317" t="str">
        <f>VLOOKUP($G914,'Selection Sheet'!$C$15:$F$39,3,0)</f>
        <v>Y63</v>
      </c>
      <c r="G914" s="204" t="s">
        <v>120</v>
      </c>
      <c r="H914" s="203" t="s">
        <v>534</v>
      </c>
      <c r="I914" s="495">
        <v>228</v>
      </c>
      <c r="J914" s="495">
        <v>44</v>
      </c>
      <c r="K914" s="495">
        <v>30</v>
      </c>
      <c r="L914" s="495">
        <v>13</v>
      </c>
      <c r="M914" s="507"/>
      <c r="N914" s="507"/>
      <c r="O914" s="507"/>
      <c r="P914" s="507"/>
      <c r="Q914" s="495" t="s">
        <v>80</v>
      </c>
      <c r="R914" s="495" t="s">
        <v>80</v>
      </c>
      <c r="S914" s="495"/>
      <c r="T914" s="496" t="s">
        <v>80</v>
      </c>
      <c r="U914" s="497" t="s">
        <v>80</v>
      </c>
      <c r="V914" s="497" t="s">
        <v>80</v>
      </c>
      <c r="W914" s="497" t="s">
        <v>80</v>
      </c>
      <c r="X914" s="498" t="s">
        <v>80</v>
      </c>
      <c r="Y914" s="499" t="s">
        <v>80</v>
      </c>
      <c r="Z914" s="500" t="s">
        <v>80</v>
      </c>
      <c r="AA914" s="500" t="s">
        <v>80</v>
      </c>
      <c r="AB914" s="501" t="s">
        <v>80</v>
      </c>
      <c r="AC914" s="500" t="s">
        <v>80</v>
      </c>
      <c r="AD914" s="500" t="s">
        <v>80</v>
      </c>
      <c r="AE914" s="500" t="s">
        <v>80</v>
      </c>
      <c r="AF914" s="502" t="s">
        <v>80</v>
      </c>
      <c r="AG914" s="503" t="s">
        <v>80</v>
      </c>
      <c r="AH914" s="504" t="s">
        <v>80</v>
      </c>
      <c r="AI914" s="502" t="s">
        <v>80</v>
      </c>
      <c r="AJ914" s="505">
        <v>115</v>
      </c>
      <c r="AK914" s="505">
        <v>146</v>
      </c>
      <c r="AL914" s="507"/>
      <c r="AM914" s="507"/>
      <c r="AN914" s="505">
        <v>610</v>
      </c>
      <c r="AO914" s="505">
        <v>637</v>
      </c>
      <c r="AP914" s="569"/>
      <c r="AQ914" s="569"/>
      <c r="AR914" s="505">
        <v>19</v>
      </c>
      <c r="AS914" s="505">
        <v>225</v>
      </c>
      <c r="AT914" s="505">
        <v>12</v>
      </c>
      <c r="AU914" s="505">
        <v>30</v>
      </c>
      <c r="AV914" s="507">
        <v>0</v>
      </c>
      <c r="AW914" s="507">
        <v>3</v>
      </c>
      <c r="AX914" s="507">
        <v>113</v>
      </c>
      <c r="AY914" s="507">
        <v>137</v>
      </c>
      <c r="AZ914" s="507">
        <v>233</v>
      </c>
      <c r="BA914" s="507">
        <v>349</v>
      </c>
      <c r="BB914" s="357"/>
      <c r="BC914" s="592" t="str">
        <f t="shared" si="1679"/>
        <v>-</v>
      </c>
      <c r="BD914" s="593" t="str">
        <f t="shared" si="1680"/>
        <v>-</v>
      </c>
      <c r="BE914" s="594" t="str">
        <f t="shared" si="1681"/>
        <v>-</v>
      </c>
      <c r="BF914" s="291" t="str">
        <f t="shared" si="1682"/>
        <v>-</v>
      </c>
      <c r="BG914" s="566" t="str">
        <f t="shared" si="1683"/>
        <v>-</v>
      </c>
      <c r="BH914" s="595" t="str">
        <f t="shared" si="1684"/>
        <v>-</v>
      </c>
      <c r="BI914" s="289" t="str">
        <f t="shared" si="1685"/>
        <v>-</v>
      </c>
      <c r="BJ914" s="596" t="str">
        <f t="shared" si="1686"/>
        <v>-</v>
      </c>
      <c r="BK914" s="595" t="str">
        <f t="shared" si="1687"/>
        <v>-</v>
      </c>
      <c r="BL914" s="289" t="str">
        <f t="shared" si="1688"/>
        <v>-</v>
      </c>
      <c r="BM914" s="596" t="str">
        <f t="shared" si="1689"/>
        <v>-</v>
      </c>
      <c r="BN914" s="563">
        <f t="shared" si="1690"/>
        <v>7</v>
      </c>
      <c r="BO914" s="87">
        <f t="shared" si="1691"/>
        <v>2012</v>
      </c>
      <c r="BP914" s="87">
        <f t="shared" si="1692"/>
        <v>1.0000000000000004</v>
      </c>
      <c r="BQ914" s="202"/>
    </row>
    <row r="915" spans="1:69" s="35" customFormat="1" ht="10.5" customHeight="1" x14ac:dyDescent="0.2">
      <c r="A915" s="87" t="str">
        <f t="shared" si="1678"/>
        <v>2012-13RX97</v>
      </c>
      <c r="B915" s="87" t="str">
        <f t="shared" si="1693"/>
        <v>Y60</v>
      </c>
      <c r="C915" s="203" t="s">
        <v>180</v>
      </c>
      <c r="D915" s="203" t="s">
        <v>543</v>
      </c>
      <c r="E915" s="42"/>
      <c r="F915" s="317" t="str">
        <f>VLOOKUP($G915,'Selection Sheet'!$C$15:$F$39,3,0)</f>
        <v>Y60</v>
      </c>
      <c r="G915" s="204" t="s">
        <v>103</v>
      </c>
      <c r="H915" s="203" t="s">
        <v>535</v>
      </c>
      <c r="I915" s="495">
        <v>222</v>
      </c>
      <c r="J915" s="495">
        <v>39</v>
      </c>
      <c r="K915" s="495">
        <v>40</v>
      </c>
      <c r="L915" s="495">
        <v>16</v>
      </c>
      <c r="M915" s="507"/>
      <c r="N915" s="507"/>
      <c r="O915" s="507"/>
      <c r="P915" s="507"/>
      <c r="Q915" s="495" t="s">
        <v>80</v>
      </c>
      <c r="R915" s="495" t="s">
        <v>80</v>
      </c>
      <c r="S915" s="495"/>
      <c r="T915" s="496" t="s">
        <v>80</v>
      </c>
      <c r="U915" s="497" t="s">
        <v>80</v>
      </c>
      <c r="V915" s="497" t="s">
        <v>80</v>
      </c>
      <c r="W915" s="497" t="s">
        <v>80</v>
      </c>
      <c r="X915" s="498" t="s">
        <v>80</v>
      </c>
      <c r="Y915" s="499" t="s">
        <v>80</v>
      </c>
      <c r="Z915" s="500" t="s">
        <v>80</v>
      </c>
      <c r="AA915" s="500" t="s">
        <v>80</v>
      </c>
      <c r="AB915" s="501" t="s">
        <v>80</v>
      </c>
      <c r="AC915" s="500" t="s">
        <v>80</v>
      </c>
      <c r="AD915" s="500" t="s">
        <v>80</v>
      </c>
      <c r="AE915" s="500" t="s">
        <v>80</v>
      </c>
      <c r="AF915" s="502" t="s">
        <v>80</v>
      </c>
      <c r="AG915" s="503" t="s">
        <v>80</v>
      </c>
      <c r="AH915" s="504" t="s">
        <v>80</v>
      </c>
      <c r="AI915" s="502" t="s">
        <v>80</v>
      </c>
      <c r="AJ915" s="505">
        <v>101</v>
      </c>
      <c r="AK915" s="505">
        <v>132</v>
      </c>
      <c r="AL915" s="507"/>
      <c r="AM915" s="507"/>
      <c r="AN915" s="505">
        <v>774</v>
      </c>
      <c r="AO915" s="505">
        <v>791</v>
      </c>
      <c r="AP915" s="569"/>
      <c r="AQ915" s="569"/>
      <c r="AR915" s="505">
        <v>16</v>
      </c>
      <c r="AS915" s="505">
        <v>208</v>
      </c>
      <c r="AT915" s="505">
        <v>6</v>
      </c>
      <c r="AU915" s="505">
        <v>36</v>
      </c>
      <c r="AV915" s="507">
        <v>6</v>
      </c>
      <c r="AW915" s="507">
        <v>12</v>
      </c>
      <c r="AX915" s="507">
        <v>103</v>
      </c>
      <c r="AY915" s="507">
        <v>106</v>
      </c>
      <c r="AZ915" s="507">
        <v>48</v>
      </c>
      <c r="BA915" s="507">
        <v>109</v>
      </c>
      <c r="BB915" s="357"/>
      <c r="BC915" s="592" t="str">
        <f t="shared" si="1679"/>
        <v>-</v>
      </c>
      <c r="BD915" s="593" t="str">
        <f t="shared" si="1680"/>
        <v>-</v>
      </c>
      <c r="BE915" s="594" t="str">
        <f t="shared" si="1681"/>
        <v>-</v>
      </c>
      <c r="BF915" s="291" t="str">
        <f t="shared" si="1682"/>
        <v>-</v>
      </c>
      <c r="BG915" s="566" t="str">
        <f t="shared" si="1683"/>
        <v>-</v>
      </c>
      <c r="BH915" s="595" t="str">
        <f t="shared" si="1684"/>
        <v>-</v>
      </c>
      <c r="BI915" s="289" t="str">
        <f t="shared" si="1685"/>
        <v>-</v>
      </c>
      <c r="BJ915" s="596" t="str">
        <f t="shared" si="1686"/>
        <v>-</v>
      </c>
      <c r="BK915" s="595" t="str">
        <f t="shared" si="1687"/>
        <v>-</v>
      </c>
      <c r="BL915" s="289" t="str">
        <f t="shared" si="1688"/>
        <v>-</v>
      </c>
      <c r="BM915" s="596" t="str">
        <f t="shared" si="1689"/>
        <v>-</v>
      </c>
      <c r="BN915" s="563">
        <f t="shared" si="1690"/>
        <v>7</v>
      </c>
      <c r="BO915" s="87">
        <f t="shared" si="1691"/>
        <v>2012</v>
      </c>
      <c r="BP915" s="87">
        <f t="shared" si="1692"/>
        <v>1.0000000000000004</v>
      </c>
      <c r="BQ915" s="202"/>
    </row>
    <row r="916" spans="1:69" s="35" customFormat="1" ht="10.5" customHeight="1" x14ac:dyDescent="0.2">
      <c r="A916" s="314" t="str">
        <f t="shared" si="1678"/>
        <v>2012-13RYA7</v>
      </c>
      <c r="B916" s="314" t="str">
        <f t="shared" si="1693"/>
        <v>Y60</v>
      </c>
      <c r="C916" s="205" t="s">
        <v>180</v>
      </c>
      <c r="D916" s="205" t="s">
        <v>543</v>
      </c>
      <c r="E916" s="206"/>
      <c r="F916" s="318" t="str">
        <f>VLOOKUP($G916,'Selection Sheet'!$C$15:$F$39,3,0)</f>
        <v>Y60</v>
      </c>
      <c r="G916" s="207" t="s">
        <v>118</v>
      </c>
      <c r="H916" s="205" t="s">
        <v>536</v>
      </c>
      <c r="I916" s="508">
        <v>186</v>
      </c>
      <c r="J916" s="508">
        <v>48</v>
      </c>
      <c r="K916" s="508">
        <v>24</v>
      </c>
      <c r="L916" s="508">
        <v>14</v>
      </c>
      <c r="M916" s="520"/>
      <c r="N916" s="520"/>
      <c r="O916" s="520"/>
      <c r="P916" s="520"/>
      <c r="Q916" s="508" t="s">
        <v>80</v>
      </c>
      <c r="R916" s="508" t="s">
        <v>80</v>
      </c>
      <c r="S916" s="508"/>
      <c r="T916" s="509" t="s">
        <v>80</v>
      </c>
      <c r="U916" s="510" t="s">
        <v>80</v>
      </c>
      <c r="V916" s="510" t="s">
        <v>80</v>
      </c>
      <c r="W916" s="510" t="s">
        <v>80</v>
      </c>
      <c r="X916" s="511" t="s">
        <v>80</v>
      </c>
      <c r="Y916" s="512" t="s">
        <v>80</v>
      </c>
      <c r="Z916" s="513" t="s">
        <v>80</v>
      </c>
      <c r="AA916" s="513" t="s">
        <v>80</v>
      </c>
      <c r="AB916" s="514" t="s">
        <v>80</v>
      </c>
      <c r="AC916" s="513" t="s">
        <v>80</v>
      </c>
      <c r="AD916" s="513" t="s">
        <v>80</v>
      </c>
      <c r="AE916" s="513" t="s">
        <v>80</v>
      </c>
      <c r="AF916" s="515" t="s">
        <v>80</v>
      </c>
      <c r="AG916" s="516" t="s">
        <v>80</v>
      </c>
      <c r="AH916" s="517" t="s">
        <v>80</v>
      </c>
      <c r="AI916" s="515" t="s">
        <v>80</v>
      </c>
      <c r="AJ916" s="518">
        <v>84</v>
      </c>
      <c r="AK916" s="518">
        <v>120</v>
      </c>
      <c r="AL916" s="520"/>
      <c r="AM916" s="520"/>
      <c r="AN916" s="518">
        <v>584</v>
      </c>
      <c r="AO916" s="518">
        <v>610</v>
      </c>
      <c r="AP916" s="570"/>
      <c r="AQ916" s="570"/>
      <c r="AR916" s="518">
        <v>16</v>
      </c>
      <c r="AS916" s="518">
        <v>186</v>
      </c>
      <c r="AT916" s="518">
        <v>4</v>
      </c>
      <c r="AU916" s="518">
        <v>24</v>
      </c>
      <c r="AV916" s="520">
        <v>0</v>
      </c>
      <c r="AW916" s="520">
        <v>2</v>
      </c>
      <c r="AX916" s="520">
        <v>103</v>
      </c>
      <c r="AY916" s="520">
        <v>114</v>
      </c>
      <c r="AZ916" s="520">
        <v>130</v>
      </c>
      <c r="BA916" s="520">
        <v>182</v>
      </c>
      <c r="BB916" s="358"/>
      <c r="BC916" s="597" t="str">
        <f t="shared" si="1679"/>
        <v>-</v>
      </c>
      <c r="BD916" s="598" t="str">
        <f t="shared" si="1680"/>
        <v>-</v>
      </c>
      <c r="BE916" s="599" t="str">
        <f t="shared" si="1681"/>
        <v>-</v>
      </c>
      <c r="BF916" s="600" t="str">
        <f t="shared" si="1682"/>
        <v>-</v>
      </c>
      <c r="BG916" s="601" t="str">
        <f t="shared" si="1683"/>
        <v>-</v>
      </c>
      <c r="BH916" s="602" t="str">
        <f t="shared" si="1684"/>
        <v>-</v>
      </c>
      <c r="BI916" s="603" t="str">
        <f t="shared" si="1685"/>
        <v>-</v>
      </c>
      <c r="BJ916" s="604" t="str">
        <f t="shared" si="1686"/>
        <v>-</v>
      </c>
      <c r="BK916" s="602" t="str">
        <f t="shared" si="1687"/>
        <v>-</v>
      </c>
      <c r="BL916" s="603" t="str">
        <f t="shared" si="1688"/>
        <v>-</v>
      </c>
      <c r="BM916" s="604" t="str">
        <f t="shared" si="1689"/>
        <v>-</v>
      </c>
      <c r="BN916" s="564">
        <f t="shared" si="1690"/>
        <v>7</v>
      </c>
      <c r="BO916" s="314">
        <f t="shared" si="1691"/>
        <v>2012</v>
      </c>
      <c r="BP916" s="314">
        <f t="shared" si="1692"/>
        <v>1.0000000000000004</v>
      </c>
      <c r="BQ916" s="202"/>
    </row>
    <row r="917" spans="1:69" s="35" customFormat="1" ht="10.5" customHeight="1" x14ac:dyDescent="0.2">
      <c r="A917" s="87" t="str">
        <f t="shared" si="1678"/>
        <v>2012-13RYC7</v>
      </c>
      <c r="B917" s="87" t="str">
        <f t="shared" si="1693"/>
        <v>Y61</v>
      </c>
      <c r="C917" s="203" t="s">
        <v>180</v>
      </c>
      <c r="D917" s="203" t="s">
        <v>543</v>
      </c>
      <c r="E917" s="42"/>
      <c r="F917" s="317" t="str">
        <f>VLOOKUP($G917,'Selection Sheet'!$C$15:$F$39,3,0)</f>
        <v>Y61</v>
      </c>
      <c r="G917" s="204" t="s">
        <v>87</v>
      </c>
      <c r="H917" s="203" t="s">
        <v>537</v>
      </c>
      <c r="I917" s="495">
        <v>277</v>
      </c>
      <c r="J917" s="495">
        <v>60</v>
      </c>
      <c r="K917" s="495">
        <v>40</v>
      </c>
      <c r="L917" s="495">
        <v>22</v>
      </c>
      <c r="M917" s="507"/>
      <c r="N917" s="507"/>
      <c r="O917" s="507"/>
      <c r="P917" s="507"/>
      <c r="Q917" s="495" t="s">
        <v>80</v>
      </c>
      <c r="R917" s="495" t="s">
        <v>80</v>
      </c>
      <c r="S917" s="495"/>
      <c r="T917" s="496" t="s">
        <v>80</v>
      </c>
      <c r="U917" s="497" t="s">
        <v>80</v>
      </c>
      <c r="V917" s="497" t="s">
        <v>80</v>
      </c>
      <c r="W917" s="497" t="s">
        <v>80</v>
      </c>
      <c r="X917" s="498" t="s">
        <v>80</v>
      </c>
      <c r="Y917" s="499" t="s">
        <v>80</v>
      </c>
      <c r="Z917" s="500" t="s">
        <v>80</v>
      </c>
      <c r="AA917" s="500" t="s">
        <v>80</v>
      </c>
      <c r="AB917" s="501" t="s">
        <v>80</v>
      </c>
      <c r="AC917" s="500" t="s">
        <v>80</v>
      </c>
      <c r="AD917" s="500" t="s">
        <v>80</v>
      </c>
      <c r="AE917" s="500" t="s">
        <v>80</v>
      </c>
      <c r="AF917" s="502" t="s">
        <v>80</v>
      </c>
      <c r="AG917" s="503" t="s">
        <v>80</v>
      </c>
      <c r="AH917" s="504" t="s">
        <v>80</v>
      </c>
      <c r="AI917" s="502" t="s">
        <v>80</v>
      </c>
      <c r="AJ917" s="505">
        <v>106</v>
      </c>
      <c r="AK917" s="505">
        <v>124</v>
      </c>
      <c r="AL917" s="507"/>
      <c r="AM917" s="507"/>
      <c r="AN917" s="505">
        <v>602</v>
      </c>
      <c r="AO917" s="505">
        <v>632</v>
      </c>
      <c r="AP917" s="569"/>
      <c r="AQ917" s="569"/>
      <c r="AR917" s="505">
        <v>15</v>
      </c>
      <c r="AS917" s="505">
        <v>264</v>
      </c>
      <c r="AT917" s="505">
        <v>9</v>
      </c>
      <c r="AU917" s="505">
        <v>33</v>
      </c>
      <c r="AV917" s="507">
        <v>0</v>
      </c>
      <c r="AW917" s="507">
        <v>0</v>
      </c>
      <c r="AX917" s="507">
        <v>52</v>
      </c>
      <c r="AY917" s="507">
        <v>55</v>
      </c>
      <c r="AZ917" s="507">
        <v>131</v>
      </c>
      <c r="BA917" s="507">
        <v>237</v>
      </c>
      <c r="BB917" s="357"/>
      <c r="BC917" s="592" t="str">
        <f t="shared" si="1679"/>
        <v>-</v>
      </c>
      <c r="BD917" s="593" t="str">
        <f t="shared" si="1680"/>
        <v>-</v>
      </c>
      <c r="BE917" s="594" t="str">
        <f t="shared" si="1681"/>
        <v>-</v>
      </c>
      <c r="BF917" s="291" t="str">
        <f t="shared" si="1682"/>
        <v>-</v>
      </c>
      <c r="BG917" s="566" t="str">
        <f t="shared" si="1683"/>
        <v>-</v>
      </c>
      <c r="BH917" s="595" t="str">
        <f t="shared" si="1684"/>
        <v>-</v>
      </c>
      <c r="BI917" s="289" t="str">
        <f t="shared" si="1685"/>
        <v>-</v>
      </c>
      <c r="BJ917" s="596" t="str">
        <f t="shared" si="1686"/>
        <v>-</v>
      </c>
      <c r="BK917" s="595" t="str">
        <f t="shared" si="1687"/>
        <v>-</v>
      </c>
      <c r="BL917" s="289" t="str">
        <f t="shared" si="1688"/>
        <v>-</v>
      </c>
      <c r="BM917" s="596" t="str">
        <f t="shared" si="1689"/>
        <v>-</v>
      </c>
      <c r="BN917" s="563">
        <f t="shared" si="1690"/>
        <v>7</v>
      </c>
      <c r="BO917" s="87">
        <f t="shared" si="1691"/>
        <v>2012</v>
      </c>
      <c r="BP917" s="87">
        <f t="shared" si="1692"/>
        <v>1.0000000000000004</v>
      </c>
      <c r="BQ917" s="202"/>
    </row>
    <row r="918" spans="1:69" s="35" customFormat="1" ht="10.5" customHeight="1" x14ac:dyDescent="0.2">
      <c r="A918" s="87" t="str">
        <f t="shared" si="1678"/>
        <v>2012-13RYD7</v>
      </c>
      <c r="B918" s="87" t="str">
        <f t="shared" si="1693"/>
        <v>Y59</v>
      </c>
      <c r="C918" s="203" t="s">
        <v>180</v>
      </c>
      <c r="D918" s="203" t="s">
        <v>543</v>
      </c>
      <c r="E918" s="42"/>
      <c r="F918" s="317" t="str">
        <f>VLOOKUP($G918,'Selection Sheet'!$C$15:$F$39,3,0)</f>
        <v>Y59</v>
      </c>
      <c r="G918" s="204" t="s">
        <v>116</v>
      </c>
      <c r="H918" s="203" t="s">
        <v>538</v>
      </c>
      <c r="I918" s="495">
        <v>125</v>
      </c>
      <c r="J918" s="495">
        <v>39</v>
      </c>
      <c r="K918" s="495">
        <v>16</v>
      </c>
      <c r="L918" s="495">
        <v>8</v>
      </c>
      <c r="M918" s="507"/>
      <c r="N918" s="507"/>
      <c r="O918" s="507"/>
      <c r="P918" s="507"/>
      <c r="Q918" s="495" t="s">
        <v>80</v>
      </c>
      <c r="R918" s="495" t="s">
        <v>80</v>
      </c>
      <c r="S918" s="495"/>
      <c r="T918" s="496" t="s">
        <v>80</v>
      </c>
      <c r="U918" s="497" t="s">
        <v>80</v>
      </c>
      <c r="V918" s="497" t="s">
        <v>80</v>
      </c>
      <c r="W918" s="497" t="s">
        <v>80</v>
      </c>
      <c r="X918" s="498" t="s">
        <v>80</v>
      </c>
      <c r="Y918" s="499" t="s">
        <v>80</v>
      </c>
      <c r="Z918" s="500" t="s">
        <v>80</v>
      </c>
      <c r="AA918" s="500" t="s">
        <v>80</v>
      </c>
      <c r="AB918" s="501" t="s">
        <v>80</v>
      </c>
      <c r="AC918" s="500" t="s">
        <v>80</v>
      </c>
      <c r="AD918" s="500" t="s">
        <v>80</v>
      </c>
      <c r="AE918" s="500" t="s">
        <v>80</v>
      </c>
      <c r="AF918" s="502" t="s">
        <v>80</v>
      </c>
      <c r="AG918" s="503" t="s">
        <v>80</v>
      </c>
      <c r="AH918" s="504" t="s">
        <v>80</v>
      </c>
      <c r="AI918" s="502" t="s">
        <v>80</v>
      </c>
      <c r="AJ918" s="505">
        <v>102</v>
      </c>
      <c r="AK918" s="505">
        <v>125</v>
      </c>
      <c r="AL918" s="507"/>
      <c r="AM918" s="507"/>
      <c r="AN918" s="505">
        <v>503</v>
      </c>
      <c r="AO918" s="505">
        <v>543</v>
      </c>
      <c r="AP918" s="569"/>
      <c r="AQ918" s="569"/>
      <c r="AR918" s="505">
        <v>7</v>
      </c>
      <c r="AS918" s="505">
        <v>123</v>
      </c>
      <c r="AT918" s="505">
        <v>0</v>
      </c>
      <c r="AU918" s="505">
        <v>14</v>
      </c>
      <c r="AV918" s="507">
        <v>0</v>
      </c>
      <c r="AW918" s="507">
        <v>0</v>
      </c>
      <c r="AX918" s="507">
        <v>87</v>
      </c>
      <c r="AY918" s="507">
        <v>98</v>
      </c>
      <c r="AZ918" s="507">
        <v>232</v>
      </c>
      <c r="BA918" s="507">
        <v>338</v>
      </c>
      <c r="BB918" s="357"/>
      <c r="BC918" s="592" t="str">
        <f t="shared" si="1679"/>
        <v>-</v>
      </c>
      <c r="BD918" s="593" t="str">
        <f t="shared" si="1680"/>
        <v>-</v>
      </c>
      <c r="BE918" s="594" t="str">
        <f t="shared" si="1681"/>
        <v>-</v>
      </c>
      <c r="BF918" s="291" t="str">
        <f t="shared" si="1682"/>
        <v>-</v>
      </c>
      <c r="BG918" s="566" t="str">
        <f t="shared" si="1683"/>
        <v>-</v>
      </c>
      <c r="BH918" s="595" t="str">
        <f t="shared" si="1684"/>
        <v>-</v>
      </c>
      <c r="BI918" s="289" t="str">
        <f t="shared" si="1685"/>
        <v>-</v>
      </c>
      <c r="BJ918" s="596" t="str">
        <f t="shared" si="1686"/>
        <v>-</v>
      </c>
      <c r="BK918" s="595" t="str">
        <f t="shared" si="1687"/>
        <v>-</v>
      </c>
      <c r="BL918" s="289" t="str">
        <f t="shared" si="1688"/>
        <v>-</v>
      </c>
      <c r="BM918" s="596" t="str">
        <f t="shared" si="1689"/>
        <v>-</v>
      </c>
      <c r="BN918" s="563">
        <f t="shared" si="1690"/>
        <v>7</v>
      </c>
      <c r="BO918" s="87">
        <f t="shared" si="1691"/>
        <v>2012</v>
      </c>
      <c r="BP918" s="87">
        <f t="shared" si="1692"/>
        <v>1.0000000000000004</v>
      </c>
      <c r="BQ918" s="202"/>
    </row>
    <row r="919" spans="1:69" s="35" customFormat="1" ht="10.5" customHeight="1" x14ac:dyDescent="0.2">
      <c r="A919" s="87" t="str">
        <f t="shared" si="1678"/>
        <v>2012-13RYE7</v>
      </c>
      <c r="B919" s="87" t="str">
        <f t="shared" si="1693"/>
        <v>Y59</v>
      </c>
      <c r="C919" s="203" t="s">
        <v>180</v>
      </c>
      <c r="D919" s="203" t="s">
        <v>543</v>
      </c>
      <c r="E919" s="42"/>
      <c r="F919" s="317" t="str">
        <f>VLOOKUP($G919,'Selection Sheet'!$C$15:$F$39,3,0)</f>
        <v>Y59</v>
      </c>
      <c r="G919" s="204" t="s">
        <v>114</v>
      </c>
      <c r="H919" s="203" t="s">
        <v>539</v>
      </c>
      <c r="I919" s="495">
        <v>71</v>
      </c>
      <c r="J919" s="495">
        <v>18</v>
      </c>
      <c r="K919" s="495">
        <v>8</v>
      </c>
      <c r="L919" s="495">
        <v>4</v>
      </c>
      <c r="M919" s="507"/>
      <c r="N919" s="507"/>
      <c r="O919" s="507"/>
      <c r="P919" s="507"/>
      <c r="Q919" s="495" t="s">
        <v>80</v>
      </c>
      <c r="R919" s="495" t="s">
        <v>80</v>
      </c>
      <c r="S919" s="495"/>
      <c r="T919" s="496" t="s">
        <v>80</v>
      </c>
      <c r="U919" s="497" t="s">
        <v>80</v>
      </c>
      <c r="V919" s="497" t="s">
        <v>80</v>
      </c>
      <c r="W919" s="497" t="s">
        <v>80</v>
      </c>
      <c r="X919" s="498" t="s">
        <v>80</v>
      </c>
      <c r="Y919" s="499" t="s">
        <v>80</v>
      </c>
      <c r="Z919" s="500" t="s">
        <v>80</v>
      </c>
      <c r="AA919" s="500" t="s">
        <v>80</v>
      </c>
      <c r="AB919" s="501" t="s">
        <v>80</v>
      </c>
      <c r="AC919" s="500" t="s">
        <v>80</v>
      </c>
      <c r="AD919" s="500" t="s">
        <v>80</v>
      </c>
      <c r="AE919" s="500" t="s">
        <v>80</v>
      </c>
      <c r="AF919" s="502" t="s">
        <v>80</v>
      </c>
      <c r="AG919" s="503" t="s">
        <v>80</v>
      </c>
      <c r="AH919" s="504" t="s">
        <v>80</v>
      </c>
      <c r="AI919" s="502" t="s">
        <v>80</v>
      </c>
      <c r="AJ919" s="505">
        <v>82</v>
      </c>
      <c r="AK919" s="505">
        <v>112</v>
      </c>
      <c r="AL919" s="507"/>
      <c r="AM919" s="507"/>
      <c r="AN919" s="505">
        <v>531</v>
      </c>
      <c r="AO919" s="505">
        <v>541</v>
      </c>
      <c r="AP919" s="569"/>
      <c r="AQ919" s="569"/>
      <c r="AR919" s="505">
        <v>11</v>
      </c>
      <c r="AS919" s="505">
        <v>65</v>
      </c>
      <c r="AT919" s="505">
        <v>4</v>
      </c>
      <c r="AU919" s="505">
        <v>8</v>
      </c>
      <c r="AV919" s="507">
        <v>0</v>
      </c>
      <c r="AW919" s="507">
        <v>0</v>
      </c>
      <c r="AX919" s="507">
        <v>65</v>
      </c>
      <c r="AY919" s="507">
        <v>68</v>
      </c>
      <c r="AZ919" s="507">
        <v>86</v>
      </c>
      <c r="BA919" s="507">
        <v>176</v>
      </c>
      <c r="BB919" s="357"/>
      <c r="BC919" s="592" t="str">
        <f t="shared" si="1679"/>
        <v>-</v>
      </c>
      <c r="BD919" s="593" t="str">
        <f t="shared" si="1680"/>
        <v>-</v>
      </c>
      <c r="BE919" s="594" t="str">
        <f t="shared" si="1681"/>
        <v>-</v>
      </c>
      <c r="BF919" s="291" t="str">
        <f t="shared" si="1682"/>
        <v>-</v>
      </c>
      <c r="BG919" s="566" t="str">
        <f t="shared" si="1683"/>
        <v>-</v>
      </c>
      <c r="BH919" s="595" t="str">
        <f t="shared" si="1684"/>
        <v>-</v>
      </c>
      <c r="BI919" s="289" t="str">
        <f t="shared" si="1685"/>
        <v>-</v>
      </c>
      <c r="BJ919" s="596" t="str">
        <f t="shared" si="1686"/>
        <v>-</v>
      </c>
      <c r="BK919" s="595" t="str">
        <f t="shared" si="1687"/>
        <v>-</v>
      </c>
      <c r="BL919" s="289" t="str">
        <f t="shared" si="1688"/>
        <v>-</v>
      </c>
      <c r="BM919" s="596" t="str">
        <f t="shared" si="1689"/>
        <v>-</v>
      </c>
      <c r="BN919" s="563">
        <f t="shared" si="1690"/>
        <v>7</v>
      </c>
      <c r="BO919" s="87">
        <f t="shared" si="1691"/>
        <v>2012</v>
      </c>
      <c r="BP919" s="87">
        <f t="shared" si="1692"/>
        <v>1.0000000000000004</v>
      </c>
      <c r="BQ919" s="202"/>
    </row>
    <row r="920" spans="1:69" s="35" customFormat="1" ht="10.5" customHeight="1" x14ac:dyDescent="0.2">
      <c r="A920" s="312" t="str">
        <f t="shared" si="1678"/>
        <v>2012-13RYF7</v>
      </c>
      <c r="B920" s="312" t="str">
        <f t="shared" si="1693"/>
        <v>Y58</v>
      </c>
      <c r="C920" s="208" t="s">
        <v>180</v>
      </c>
      <c r="D920" s="208" t="s">
        <v>543</v>
      </c>
      <c r="E920" s="53"/>
      <c r="F920" s="319" t="str">
        <f>VLOOKUP($G920,'Selection Sheet'!$C$15:$F$39,3,0)</f>
        <v>Y58</v>
      </c>
      <c r="G920" s="209" t="s">
        <v>99</v>
      </c>
      <c r="H920" s="208" t="s">
        <v>540</v>
      </c>
      <c r="I920" s="521">
        <v>172</v>
      </c>
      <c r="J920" s="521">
        <v>38</v>
      </c>
      <c r="K920" s="521">
        <v>17</v>
      </c>
      <c r="L920" s="521">
        <v>6</v>
      </c>
      <c r="M920" s="533"/>
      <c r="N920" s="533"/>
      <c r="O920" s="533"/>
      <c r="P920" s="533"/>
      <c r="Q920" s="521" t="s">
        <v>80</v>
      </c>
      <c r="R920" s="521" t="s">
        <v>80</v>
      </c>
      <c r="S920" s="521"/>
      <c r="T920" s="522" t="s">
        <v>80</v>
      </c>
      <c r="U920" s="523" t="s">
        <v>80</v>
      </c>
      <c r="V920" s="523" t="s">
        <v>80</v>
      </c>
      <c r="W920" s="523" t="s">
        <v>80</v>
      </c>
      <c r="X920" s="524" t="s">
        <v>80</v>
      </c>
      <c r="Y920" s="525" t="s">
        <v>80</v>
      </c>
      <c r="Z920" s="526" t="s">
        <v>80</v>
      </c>
      <c r="AA920" s="526" t="s">
        <v>80</v>
      </c>
      <c r="AB920" s="527" t="s">
        <v>80</v>
      </c>
      <c r="AC920" s="526" t="s">
        <v>80</v>
      </c>
      <c r="AD920" s="526" t="s">
        <v>80</v>
      </c>
      <c r="AE920" s="526" t="s">
        <v>80</v>
      </c>
      <c r="AF920" s="528" t="s">
        <v>80</v>
      </c>
      <c r="AG920" s="529" t="s">
        <v>80</v>
      </c>
      <c r="AH920" s="530" t="s">
        <v>80</v>
      </c>
      <c r="AI920" s="528" t="s">
        <v>80</v>
      </c>
      <c r="AJ920" s="531">
        <v>123</v>
      </c>
      <c r="AK920" s="531">
        <v>140</v>
      </c>
      <c r="AL920" s="533"/>
      <c r="AM920" s="533"/>
      <c r="AN920" s="531">
        <v>551</v>
      </c>
      <c r="AO920" s="531">
        <v>578</v>
      </c>
      <c r="AP920" s="571"/>
      <c r="AQ920" s="571"/>
      <c r="AR920" s="531">
        <v>11</v>
      </c>
      <c r="AS920" s="531">
        <v>172</v>
      </c>
      <c r="AT920" s="531">
        <v>3</v>
      </c>
      <c r="AU920" s="531">
        <v>17</v>
      </c>
      <c r="AV920" s="533">
        <v>2</v>
      </c>
      <c r="AW920" s="533">
        <v>4</v>
      </c>
      <c r="AX920" s="533">
        <v>47</v>
      </c>
      <c r="AY920" s="533">
        <v>56</v>
      </c>
      <c r="AZ920" s="533">
        <v>108</v>
      </c>
      <c r="BA920" s="533">
        <v>203</v>
      </c>
      <c r="BB920" s="359"/>
      <c r="BC920" s="605" t="str">
        <f t="shared" si="1679"/>
        <v>-</v>
      </c>
      <c r="BD920" s="606" t="str">
        <f t="shared" si="1680"/>
        <v>-</v>
      </c>
      <c r="BE920" s="607" t="str">
        <f t="shared" si="1681"/>
        <v>-</v>
      </c>
      <c r="BF920" s="302" t="str">
        <f t="shared" si="1682"/>
        <v>-</v>
      </c>
      <c r="BG920" s="608" t="str">
        <f t="shared" si="1683"/>
        <v>-</v>
      </c>
      <c r="BH920" s="609" t="str">
        <f t="shared" si="1684"/>
        <v>-</v>
      </c>
      <c r="BI920" s="311" t="str">
        <f t="shared" si="1685"/>
        <v>-</v>
      </c>
      <c r="BJ920" s="610" t="str">
        <f t="shared" si="1686"/>
        <v>-</v>
      </c>
      <c r="BK920" s="609" t="str">
        <f t="shared" si="1687"/>
        <v>-</v>
      </c>
      <c r="BL920" s="311" t="str">
        <f t="shared" si="1688"/>
        <v>-</v>
      </c>
      <c r="BM920" s="610" t="str">
        <f t="shared" si="1689"/>
        <v>-</v>
      </c>
      <c r="BN920" s="565">
        <f t="shared" si="1690"/>
        <v>7</v>
      </c>
      <c r="BO920" s="312">
        <f t="shared" si="1691"/>
        <v>2012</v>
      </c>
      <c r="BP920" s="312">
        <f t="shared" si="1692"/>
        <v>1.0000000000000004</v>
      </c>
      <c r="BQ920" s="202"/>
    </row>
    <row r="921" spans="1:69" s="35" customFormat="1" ht="10.5" customHeight="1" x14ac:dyDescent="0.2">
      <c r="A921" s="313" t="str">
        <f t="shared" ref="A921:A984" si="1694">CONCATENATE(C921,G921,BN921)</f>
        <v>2012-13R1F8</v>
      </c>
      <c r="B921" s="313" t="str">
        <f t="shared" si="1693"/>
        <v>Y59</v>
      </c>
      <c r="C921" s="200" t="s">
        <v>180</v>
      </c>
      <c r="D921" s="200" t="s">
        <v>544</v>
      </c>
      <c r="E921" s="42"/>
      <c r="F921" s="315" t="str">
        <f>VLOOKUP($G921,'Selection Sheet'!$C$15:$F$39,3,0)</f>
        <v>Y59</v>
      </c>
      <c r="G921" s="201" t="s">
        <v>108</v>
      </c>
      <c r="H921" s="200" t="s">
        <v>529</v>
      </c>
      <c r="I921" s="483">
        <v>7</v>
      </c>
      <c r="J921" s="483">
        <v>2</v>
      </c>
      <c r="K921" s="483">
        <v>1</v>
      </c>
      <c r="L921" s="483">
        <v>0</v>
      </c>
      <c r="M921" s="494"/>
      <c r="N921" s="494"/>
      <c r="O921" s="494"/>
      <c r="P921" s="494"/>
      <c r="Q921" s="483" t="s">
        <v>80</v>
      </c>
      <c r="R921" s="483" t="s">
        <v>80</v>
      </c>
      <c r="S921" s="483"/>
      <c r="T921" s="484" t="s">
        <v>80</v>
      </c>
      <c r="U921" s="485" t="s">
        <v>80</v>
      </c>
      <c r="V921" s="485" t="s">
        <v>80</v>
      </c>
      <c r="W921" s="485" t="s">
        <v>80</v>
      </c>
      <c r="X921" s="486" t="s">
        <v>80</v>
      </c>
      <c r="Y921" s="487" t="s">
        <v>80</v>
      </c>
      <c r="Z921" s="488" t="s">
        <v>80</v>
      </c>
      <c r="AA921" s="488" t="s">
        <v>80</v>
      </c>
      <c r="AB921" s="489" t="s">
        <v>80</v>
      </c>
      <c r="AC921" s="488" t="s">
        <v>80</v>
      </c>
      <c r="AD921" s="488" t="s">
        <v>80</v>
      </c>
      <c r="AE921" s="488" t="s">
        <v>80</v>
      </c>
      <c r="AF921" s="490" t="s">
        <v>80</v>
      </c>
      <c r="AG921" s="491" t="s">
        <v>80</v>
      </c>
      <c r="AH921" s="492" t="s">
        <v>80</v>
      </c>
      <c r="AI921" s="490" t="s">
        <v>80</v>
      </c>
      <c r="AJ921" s="493">
        <v>4</v>
      </c>
      <c r="AK921" s="493">
        <v>4</v>
      </c>
      <c r="AL921" s="494"/>
      <c r="AM921" s="494"/>
      <c r="AN921" s="493">
        <v>48</v>
      </c>
      <c r="AO921" s="493">
        <v>48</v>
      </c>
      <c r="AP921" s="572"/>
      <c r="AQ921" s="572"/>
      <c r="AR921" s="493">
        <v>0</v>
      </c>
      <c r="AS921" s="493">
        <v>7</v>
      </c>
      <c r="AT921" s="493">
        <v>0</v>
      </c>
      <c r="AU921" s="493">
        <v>1</v>
      </c>
      <c r="AV921" s="494">
        <v>1</v>
      </c>
      <c r="AW921" s="494">
        <v>1</v>
      </c>
      <c r="AX921" s="494">
        <v>2</v>
      </c>
      <c r="AY921" s="494">
        <v>2</v>
      </c>
      <c r="AZ921" s="494">
        <v>1</v>
      </c>
      <c r="BA921" s="494">
        <v>1</v>
      </c>
      <c r="BB921" s="357"/>
      <c r="BC921" s="586" t="str">
        <f t="shared" ref="BC921:BC984" si="1695">IFERROR(AG921*$AI921,"-")</f>
        <v>-</v>
      </c>
      <c r="BD921" s="587" t="str">
        <f t="shared" ref="BD921:BD984" si="1696">IFERROR(AH921*$AI921,"-")</f>
        <v>-</v>
      </c>
      <c r="BE921" s="588" t="str">
        <f t="shared" ref="BE921:BE984" si="1697">IFERROR(U921*$T921, "-")</f>
        <v>-</v>
      </c>
      <c r="BF921" s="310" t="str">
        <f t="shared" ref="BF921:BF984" si="1698">IFERROR(V921*$T921,"-")</f>
        <v>-</v>
      </c>
      <c r="BG921" s="589" t="str">
        <f t="shared" ref="BG921:BG984" si="1699">IFERROR(W921*$T921,"-")</f>
        <v>-</v>
      </c>
      <c r="BH921" s="590" t="str">
        <f t="shared" ref="BH921:BH984" si="1700">IFERROR(Y921*$X921, "-")</f>
        <v>-</v>
      </c>
      <c r="BI921" s="308" t="str">
        <f t="shared" ref="BI921:BI984" si="1701">IFERROR(Z921*$X921,"-")</f>
        <v>-</v>
      </c>
      <c r="BJ921" s="591" t="str">
        <f t="shared" ref="BJ921:BJ984" si="1702">IFERROR(AA921*$X921,"-")</f>
        <v>-</v>
      </c>
      <c r="BK921" s="590" t="str">
        <f t="shared" ref="BK921:BK984" si="1703">IFERROR(AC921*$AB921, "-")</f>
        <v>-</v>
      </c>
      <c r="BL921" s="308" t="str">
        <f t="shared" ref="BL921:BL984" si="1704">IFERROR(AD921*$AB921,"-")</f>
        <v>-</v>
      </c>
      <c r="BM921" s="591" t="str">
        <f t="shared" ref="BM921:BM984" si="1705">IFERROR(AE921*$AB921,"-")</f>
        <v>-</v>
      </c>
      <c r="BN921" s="562">
        <f t="shared" ref="BN921:BN984" si="1706">MONTH(1&amp;$D921)</f>
        <v>8</v>
      </c>
      <c r="BO921" s="87">
        <f t="shared" ref="BO921:BO984" si="1707">VALUE(LEFT(C921,4)+IF($BN921&lt;4,1,0))</f>
        <v>2012</v>
      </c>
      <c r="BP921" s="87">
        <f t="shared" ref="BP921:BP984" si="1708">(BN921/3-ROUNDDOWN(BN921/3,0))*3</f>
        <v>1.9999999999999996</v>
      </c>
      <c r="BQ921" s="202"/>
    </row>
    <row r="922" spans="1:69" s="35" customFormat="1" ht="10.5" customHeight="1" x14ac:dyDescent="0.2">
      <c r="A922" s="87" t="str">
        <f t="shared" si="1694"/>
        <v>2012-13RRU8</v>
      </c>
      <c r="B922" s="87" t="str">
        <f t="shared" ref="B922:B985" si="1709">F922</f>
        <v>Y56</v>
      </c>
      <c r="C922" s="203" t="s">
        <v>180</v>
      </c>
      <c r="D922" s="203" t="s">
        <v>544</v>
      </c>
      <c r="E922" s="42"/>
      <c r="F922" s="317" t="str">
        <f>VLOOKUP($G922,'Selection Sheet'!$C$15:$F$39,3,0)</f>
        <v>Y56</v>
      </c>
      <c r="G922" s="204" t="s">
        <v>93</v>
      </c>
      <c r="H922" s="203" t="s">
        <v>530</v>
      </c>
      <c r="I922" s="495">
        <v>319</v>
      </c>
      <c r="J922" s="495">
        <v>117</v>
      </c>
      <c r="K922" s="495">
        <v>41</v>
      </c>
      <c r="L922" s="495">
        <v>25</v>
      </c>
      <c r="M922" s="507"/>
      <c r="N922" s="507"/>
      <c r="O922" s="507"/>
      <c r="P922" s="507"/>
      <c r="Q922" s="495" t="s">
        <v>80</v>
      </c>
      <c r="R922" s="495" t="s">
        <v>80</v>
      </c>
      <c r="S922" s="495"/>
      <c r="T922" s="496" t="s">
        <v>80</v>
      </c>
      <c r="U922" s="497" t="s">
        <v>80</v>
      </c>
      <c r="V922" s="497" t="s">
        <v>80</v>
      </c>
      <c r="W922" s="497" t="s">
        <v>80</v>
      </c>
      <c r="X922" s="498" t="s">
        <v>80</v>
      </c>
      <c r="Y922" s="499" t="s">
        <v>80</v>
      </c>
      <c r="Z922" s="500" t="s">
        <v>80</v>
      </c>
      <c r="AA922" s="500" t="s">
        <v>80</v>
      </c>
      <c r="AB922" s="501" t="s">
        <v>80</v>
      </c>
      <c r="AC922" s="500" t="s">
        <v>80</v>
      </c>
      <c r="AD922" s="500" t="s">
        <v>80</v>
      </c>
      <c r="AE922" s="500" t="s">
        <v>80</v>
      </c>
      <c r="AF922" s="502" t="s">
        <v>80</v>
      </c>
      <c r="AG922" s="503" t="s">
        <v>80</v>
      </c>
      <c r="AH922" s="504" t="s">
        <v>80</v>
      </c>
      <c r="AI922" s="502" t="s">
        <v>80</v>
      </c>
      <c r="AJ922" s="505">
        <v>133</v>
      </c>
      <c r="AK922" s="505">
        <v>195</v>
      </c>
      <c r="AL922" s="507"/>
      <c r="AM922" s="507"/>
      <c r="AN922" s="505">
        <v>836</v>
      </c>
      <c r="AO922" s="505">
        <v>879</v>
      </c>
      <c r="AP922" s="569"/>
      <c r="AQ922" s="569"/>
      <c r="AR922" s="505">
        <v>30</v>
      </c>
      <c r="AS922" s="505">
        <v>313</v>
      </c>
      <c r="AT922" s="505">
        <v>10</v>
      </c>
      <c r="AU922" s="505">
        <v>39</v>
      </c>
      <c r="AV922" s="507">
        <v>0</v>
      </c>
      <c r="AW922" s="507">
        <v>0</v>
      </c>
      <c r="AX922" s="507">
        <v>75</v>
      </c>
      <c r="AY922" s="507">
        <v>89</v>
      </c>
      <c r="AZ922" s="507">
        <v>402</v>
      </c>
      <c r="BA922" s="507">
        <v>530</v>
      </c>
      <c r="BB922" s="357"/>
      <c r="BC922" s="592" t="str">
        <f t="shared" si="1695"/>
        <v>-</v>
      </c>
      <c r="BD922" s="593" t="str">
        <f t="shared" si="1696"/>
        <v>-</v>
      </c>
      <c r="BE922" s="594" t="str">
        <f t="shared" si="1697"/>
        <v>-</v>
      </c>
      <c r="BF922" s="291" t="str">
        <f t="shared" si="1698"/>
        <v>-</v>
      </c>
      <c r="BG922" s="566" t="str">
        <f t="shared" si="1699"/>
        <v>-</v>
      </c>
      <c r="BH922" s="595" t="str">
        <f t="shared" si="1700"/>
        <v>-</v>
      </c>
      <c r="BI922" s="289" t="str">
        <f t="shared" si="1701"/>
        <v>-</v>
      </c>
      <c r="BJ922" s="596" t="str">
        <f t="shared" si="1702"/>
        <v>-</v>
      </c>
      <c r="BK922" s="595" t="str">
        <f t="shared" si="1703"/>
        <v>-</v>
      </c>
      <c r="BL922" s="289" t="str">
        <f t="shared" si="1704"/>
        <v>-</v>
      </c>
      <c r="BM922" s="596" t="str">
        <f t="shared" si="1705"/>
        <v>-</v>
      </c>
      <c r="BN922" s="563">
        <f t="shared" si="1706"/>
        <v>8</v>
      </c>
      <c r="BO922" s="87">
        <f t="shared" si="1707"/>
        <v>2012</v>
      </c>
      <c r="BP922" s="87">
        <f t="shared" si="1708"/>
        <v>1.9999999999999996</v>
      </c>
      <c r="BQ922" s="202"/>
    </row>
    <row r="923" spans="1:69" s="35" customFormat="1" ht="10.5" customHeight="1" x14ac:dyDescent="0.2">
      <c r="A923" s="87" t="str">
        <f t="shared" si="1694"/>
        <v>2012-13RX58</v>
      </c>
      <c r="B923" s="87" t="str">
        <f t="shared" si="1709"/>
        <v>Y58</v>
      </c>
      <c r="C923" s="203" t="s">
        <v>180</v>
      </c>
      <c r="D923" s="203" t="s">
        <v>544</v>
      </c>
      <c r="E923" s="42"/>
      <c r="F923" s="317" t="str">
        <f>VLOOKUP($G923,'Selection Sheet'!$C$15:$F$39,3,0)</f>
        <v>Y58</v>
      </c>
      <c r="G923" s="204" t="s">
        <v>106</v>
      </c>
      <c r="H923" s="203" t="s">
        <v>531</v>
      </c>
      <c r="I923" s="495">
        <v>107</v>
      </c>
      <c r="J923" s="495">
        <v>36</v>
      </c>
      <c r="K923" s="495">
        <v>16</v>
      </c>
      <c r="L923" s="495">
        <v>14</v>
      </c>
      <c r="M923" s="507"/>
      <c r="N923" s="507"/>
      <c r="O923" s="507"/>
      <c r="P923" s="507"/>
      <c r="Q923" s="495" t="s">
        <v>80</v>
      </c>
      <c r="R923" s="495" t="s">
        <v>80</v>
      </c>
      <c r="S923" s="495"/>
      <c r="T923" s="496" t="s">
        <v>80</v>
      </c>
      <c r="U923" s="497" t="s">
        <v>80</v>
      </c>
      <c r="V923" s="497" t="s">
        <v>80</v>
      </c>
      <c r="W923" s="497" t="s">
        <v>80</v>
      </c>
      <c r="X923" s="498" t="s">
        <v>80</v>
      </c>
      <c r="Y923" s="499" t="s">
        <v>80</v>
      </c>
      <c r="Z923" s="500" t="s">
        <v>80</v>
      </c>
      <c r="AA923" s="500" t="s">
        <v>80</v>
      </c>
      <c r="AB923" s="501" t="s">
        <v>80</v>
      </c>
      <c r="AC923" s="500" t="s">
        <v>80</v>
      </c>
      <c r="AD923" s="500" t="s">
        <v>80</v>
      </c>
      <c r="AE923" s="500" t="s">
        <v>80</v>
      </c>
      <c r="AF923" s="502" t="s">
        <v>80</v>
      </c>
      <c r="AG923" s="503" t="s">
        <v>80</v>
      </c>
      <c r="AH923" s="504" t="s">
        <v>80</v>
      </c>
      <c r="AI923" s="502" t="s">
        <v>80</v>
      </c>
      <c r="AJ923" s="505">
        <v>51</v>
      </c>
      <c r="AK923" s="505">
        <v>53</v>
      </c>
      <c r="AL923" s="507"/>
      <c r="AM923" s="507"/>
      <c r="AN923" s="505">
        <v>121</v>
      </c>
      <c r="AO923" s="505">
        <v>121</v>
      </c>
      <c r="AP923" s="569"/>
      <c r="AQ923" s="569"/>
      <c r="AR923" s="505">
        <v>18</v>
      </c>
      <c r="AS923" s="505">
        <v>107</v>
      </c>
      <c r="AT923" s="505">
        <v>9</v>
      </c>
      <c r="AU923" s="505">
        <v>16</v>
      </c>
      <c r="AV923" s="507">
        <v>0</v>
      </c>
      <c r="AW923" s="507">
        <v>0</v>
      </c>
      <c r="AX923" s="507">
        <v>28</v>
      </c>
      <c r="AY923" s="507">
        <v>33</v>
      </c>
      <c r="AZ923" s="507">
        <v>52</v>
      </c>
      <c r="BA923" s="507">
        <v>68</v>
      </c>
      <c r="BB923" s="357"/>
      <c r="BC923" s="592" t="str">
        <f t="shared" si="1695"/>
        <v>-</v>
      </c>
      <c r="BD923" s="593" t="str">
        <f t="shared" si="1696"/>
        <v>-</v>
      </c>
      <c r="BE923" s="594" t="str">
        <f t="shared" si="1697"/>
        <v>-</v>
      </c>
      <c r="BF923" s="291" t="str">
        <f t="shared" si="1698"/>
        <v>-</v>
      </c>
      <c r="BG923" s="566" t="str">
        <f t="shared" si="1699"/>
        <v>-</v>
      </c>
      <c r="BH923" s="595" t="str">
        <f t="shared" si="1700"/>
        <v>-</v>
      </c>
      <c r="BI923" s="289" t="str">
        <f t="shared" si="1701"/>
        <v>-</v>
      </c>
      <c r="BJ923" s="596" t="str">
        <f t="shared" si="1702"/>
        <v>-</v>
      </c>
      <c r="BK923" s="595" t="str">
        <f t="shared" si="1703"/>
        <v>-</v>
      </c>
      <c r="BL923" s="289" t="str">
        <f t="shared" si="1704"/>
        <v>-</v>
      </c>
      <c r="BM923" s="596" t="str">
        <f t="shared" si="1705"/>
        <v>-</v>
      </c>
      <c r="BN923" s="563">
        <f t="shared" si="1706"/>
        <v>8</v>
      </c>
      <c r="BO923" s="87">
        <f t="shared" si="1707"/>
        <v>2012</v>
      </c>
      <c r="BP923" s="87">
        <f t="shared" si="1708"/>
        <v>1.9999999999999996</v>
      </c>
      <c r="BQ923" s="202"/>
    </row>
    <row r="924" spans="1:69" s="35" customFormat="1" ht="10.5" customHeight="1" x14ac:dyDescent="0.2">
      <c r="A924" s="314" t="str">
        <f t="shared" si="1694"/>
        <v>2012-13RX68</v>
      </c>
      <c r="B924" s="314" t="str">
        <f t="shared" si="1709"/>
        <v>Y63</v>
      </c>
      <c r="C924" s="205" t="s">
        <v>180</v>
      </c>
      <c r="D924" s="205" t="s">
        <v>544</v>
      </c>
      <c r="E924" s="206"/>
      <c r="F924" s="318" t="str">
        <f>VLOOKUP($G924,'Selection Sheet'!$C$15:$F$39,3,0)</f>
        <v>Y63</v>
      </c>
      <c r="G924" s="207" t="s">
        <v>111</v>
      </c>
      <c r="H924" s="205" t="s">
        <v>532</v>
      </c>
      <c r="I924" s="508">
        <v>133</v>
      </c>
      <c r="J924" s="508">
        <v>50</v>
      </c>
      <c r="K924" s="508">
        <v>19</v>
      </c>
      <c r="L924" s="508">
        <v>14</v>
      </c>
      <c r="M924" s="520"/>
      <c r="N924" s="520"/>
      <c r="O924" s="520"/>
      <c r="P924" s="520"/>
      <c r="Q924" s="508" t="s">
        <v>80</v>
      </c>
      <c r="R924" s="508" t="s">
        <v>80</v>
      </c>
      <c r="S924" s="508"/>
      <c r="T924" s="509" t="s">
        <v>80</v>
      </c>
      <c r="U924" s="510" t="s">
        <v>80</v>
      </c>
      <c r="V924" s="510" t="s">
        <v>80</v>
      </c>
      <c r="W924" s="510" t="s">
        <v>80</v>
      </c>
      <c r="X924" s="511" t="s">
        <v>80</v>
      </c>
      <c r="Y924" s="512" t="s">
        <v>80</v>
      </c>
      <c r="Z924" s="513" t="s">
        <v>80</v>
      </c>
      <c r="AA924" s="513" t="s">
        <v>80</v>
      </c>
      <c r="AB924" s="514" t="s">
        <v>80</v>
      </c>
      <c r="AC924" s="513" t="s">
        <v>80</v>
      </c>
      <c r="AD924" s="513" t="s">
        <v>80</v>
      </c>
      <c r="AE924" s="513" t="s">
        <v>80</v>
      </c>
      <c r="AF924" s="515" t="s">
        <v>80</v>
      </c>
      <c r="AG924" s="516" t="s">
        <v>80</v>
      </c>
      <c r="AH924" s="517" t="s">
        <v>80</v>
      </c>
      <c r="AI924" s="515" t="s">
        <v>80</v>
      </c>
      <c r="AJ924" s="518">
        <v>53</v>
      </c>
      <c r="AK924" s="518">
        <v>66</v>
      </c>
      <c r="AL924" s="520"/>
      <c r="AM924" s="520"/>
      <c r="AN924" s="518">
        <v>321</v>
      </c>
      <c r="AO924" s="518">
        <v>337</v>
      </c>
      <c r="AP924" s="570"/>
      <c r="AQ924" s="570"/>
      <c r="AR924" s="518">
        <v>17</v>
      </c>
      <c r="AS924" s="518">
        <v>131</v>
      </c>
      <c r="AT924" s="518">
        <v>10</v>
      </c>
      <c r="AU924" s="518">
        <v>19</v>
      </c>
      <c r="AV924" s="520">
        <v>0</v>
      </c>
      <c r="AW924" s="520">
        <v>0</v>
      </c>
      <c r="AX924" s="520">
        <v>84</v>
      </c>
      <c r="AY924" s="520">
        <v>91</v>
      </c>
      <c r="AZ924" s="520">
        <v>124</v>
      </c>
      <c r="BA924" s="520">
        <v>141</v>
      </c>
      <c r="BB924" s="358"/>
      <c r="BC924" s="597" t="str">
        <f t="shared" si="1695"/>
        <v>-</v>
      </c>
      <c r="BD924" s="598" t="str">
        <f t="shared" si="1696"/>
        <v>-</v>
      </c>
      <c r="BE924" s="599" t="str">
        <f t="shared" si="1697"/>
        <v>-</v>
      </c>
      <c r="BF924" s="600" t="str">
        <f t="shared" si="1698"/>
        <v>-</v>
      </c>
      <c r="BG924" s="601" t="str">
        <f t="shared" si="1699"/>
        <v>-</v>
      </c>
      <c r="BH924" s="602" t="str">
        <f t="shared" si="1700"/>
        <v>-</v>
      </c>
      <c r="BI924" s="603" t="str">
        <f t="shared" si="1701"/>
        <v>-</v>
      </c>
      <c r="BJ924" s="604" t="str">
        <f t="shared" si="1702"/>
        <v>-</v>
      </c>
      <c r="BK924" s="602" t="str">
        <f t="shared" si="1703"/>
        <v>-</v>
      </c>
      <c r="BL924" s="603" t="str">
        <f t="shared" si="1704"/>
        <v>-</v>
      </c>
      <c r="BM924" s="604" t="str">
        <f t="shared" si="1705"/>
        <v>-</v>
      </c>
      <c r="BN924" s="564">
        <f t="shared" si="1706"/>
        <v>8</v>
      </c>
      <c r="BO924" s="314">
        <f t="shared" si="1707"/>
        <v>2012</v>
      </c>
      <c r="BP924" s="314">
        <f t="shared" si="1708"/>
        <v>1.9999999999999996</v>
      </c>
      <c r="BQ924" s="202"/>
    </row>
    <row r="925" spans="1:69" s="35" customFormat="1" ht="10.5" customHeight="1" x14ac:dyDescent="0.2">
      <c r="A925" s="87" t="str">
        <f t="shared" si="1694"/>
        <v>2012-13RX78</v>
      </c>
      <c r="B925" s="87" t="str">
        <f t="shared" si="1709"/>
        <v>Y62</v>
      </c>
      <c r="C925" s="203" t="s">
        <v>180</v>
      </c>
      <c r="D925" s="203" t="s">
        <v>544</v>
      </c>
      <c r="E925" s="42"/>
      <c r="F925" s="317" t="str">
        <f>VLOOKUP($G925,'Selection Sheet'!$C$15:$F$39,3,0)</f>
        <v>Y62</v>
      </c>
      <c r="G925" s="204" t="s">
        <v>84</v>
      </c>
      <c r="H925" s="203" t="s">
        <v>533</v>
      </c>
      <c r="I925" s="495">
        <v>303</v>
      </c>
      <c r="J925" s="495">
        <v>80</v>
      </c>
      <c r="K925" s="495">
        <v>41</v>
      </c>
      <c r="L925" s="495">
        <v>18</v>
      </c>
      <c r="M925" s="507"/>
      <c r="N925" s="507"/>
      <c r="O925" s="507"/>
      <c r="P925" s="507"/>
      <c r="Q925" s="495" t="s">
        <v>80</v>
      </c>
      <c r="R925" s="495" t="s">
        <v>80</v>
      </c>
      <c r="S925" s="495"/>
      <c r="T925" s="496" t="s">
        <v>80</v>
      </c>
      <c r="U925" s="497" t="s">
        <v>80</v>
      </c>
      <c r="V925" s="497" t="s">
        <v>80</v>
      </c>
      <c r="W925" s="497" t="s">
        <v>80</v>
      </c>
      <c r="X925" s="498" t="s">
        <v>80</v>
      </c>
      <c r="Y925" s="499" t="s">
        <v>80</v>
      </c>
      <c r="Z925" s="500" t="s">
        <v>80</v>
      </c>
      <c r="AA925" s="500" t="s">
        <v>80</v>
      </c>
      <c r="AB925" s="501" t="s">
        <v>80</v>
      </c>
      <c r="AC925" s="500" t="s">
        <v>80</v>
      </c>
      <c r="AD925" s="500" t="s">
        <v>80</v>
      </c>
      <c r="AE925" s="500" t="s">
        <v>80</v>
      </c>
      <c r="AF925" s="502" t="s">
        <v>80</v>
      </c>
      <c r="AG925" s="503" t="s">
        <v>80</v>
      </c>
      <c r="AH925" s="504" t="s">
        <v>80</v>
      </c>
      <c r="AI925" s="502" t="s">
        <v>80</v>
      </c>
      <c r="AJ925" s="505">
        <v>170</v>
      </c>
      <c r="AK925" s="505">
        <v>194</v>
      </c>
      <c r="AL925" s="507"/>
      <c r="AM925" s="507"/>
      <c r="AN925" s="505">
        <v>1098</v>
      </c>
      <c r="AO925" s="505">
        <v>1104</v>
      </c>
      <c r="AP925" s="569"/>
      <c r="AQ925" s="569"/>
      <c r="AR925" s="505">
        <v>26</v>
      </c>
      <c r="AS925" s="505">
        <v>260</v>
      </c>
      <c r="AT925" s="505">
        <v>8</v>
      </c>
      <c r="AU925" s="505">
        <v>33</v>
      </c>
      <c r="AV925" s="507">
        <v>3</v>
      </c>
      <c r="AW925" s="507">
        <v>4</v>
      </c>
      <c r="AX925" s="507">
        <v>106</v>
      </c>
      <c r="AY925" s="507">
        <v>125</v>
      </c>
      <c r="AZ925" s="507">
        <v>344</v>
      </c>
      <c r="BA925" s="507">
        <v>406</v>
      </c>
      <c r="BB925" s="357"/>
      <c r="BC925" s="592" t="str">
        <f t="shared" si="1695"/>
        <v>-</v>
      </c>
      <c r="BD925" s="593" t="str">
        <f t="shared" si="1696"/>
        <v>-</v>
      </c>
      <c r="BE925" s="594" t="str">
        <f t="shared" si="1697"/>
        <v>-</v>
      </c>
      <c r="BF925" s="291" t="str">
        <f t="shared" si="1698"/>
        <v>-</v>
      </c>
      <c r="BG925" s="566" t="str">
        <f t="shared" si="1699"/>
        <v>-</v>
      </c>
      <c r="BH925" s="595" t="str">
        <f t="shared" si="1700"/>
        <v>-</v>
      </c>
      <c r="BI925" s="289" t="str">
        <f t="shared" si="1701"/>
        <v>-</v>
      </c>
      <c r="BJ925" s="596" t="str">
        <f t="shared" si="1702"/>
        <v>-</v>
      </c>
      <c r="BK925" s="595" t="str">
        <f t="shared" si="1703"/>
        <v>-</v>
      </c>
      <c r="BL925" s="289" t="str">
        <f t="shared" si="1704"/>
        <v>-</v>
      </c>
      <c r="BM925" s="596" t="str">
        <f t="shared" si="1705"/>
        <v>-</v>
      </c>
      <c r="BN925" s="563">
        <f t="shared" si="1706"/>
        <v>8</v>
      </c>
      <c r="BO925" s="87">
        <f t="shared" si="1707"/>
        <v>2012</v>
      </c>
      <c r="BP925" s="87">
        <f t="shared" si="1708"/>
        <v>1.9999999999999996</v>
      </c>
      <c r="BQ925" s="202"/>
    </row>
    <row r="926" spans="1:69" s="35" customFormat="1" ht="10.5" customHeight="1" x14ac:dyDescent="0.2">
      <c r="A926" s="87" t="str">
        <f t="shared" si="1694"/>
        <v>2012-13RX88</v>
      </c>
      <c r="B926" s="87" t="str">
        <f t="shared" si="1709"/>
        <v>Y63</v>
      </c>
      <c r="C926" s="203" t="s">
        <v>180</v>
      </c>
      <c r="D926" s="203" t="s">
        <v>544</v>
      </c>
      <c r="E926" s="42"/>
      <c r="F926" s="317" t="str">
        <f>VLOOKUP($G926,'Selection Sheet'!$C$15:$F$39,3,0)</f>
        <v>Y63</v>
      </c>
      <c r="G926" s="204" t="s">
        <v>120</v>
      </c>
      <c r="H926" s="203" t="s">
        <v>534</v>
      </c>
      <c r="I926" s="495">
        <v>241</v>
      </c>
      <c r="J926" s="495">
        <v>60</v>
      </c>
      <c r="K926" s="495">
        <v>38</v>
      </c>
      <c r="L926" s="495">
        <v>20</v>
      </c>
      <c r="M926" s="507"/>
      <c r="N926" s="507"/>
      <c r="O926" s="507"/>
      <c r="P926" s="507"/>
      <c r="Q926" s="495" t="s">
        <v>80</v>
      </c>
      <c r="R926" s="495" t="s">
        <v>80</v>
      </c>
      <c r="S926" s="495"/>
      <c r="T926" s="496" t="s">
        <v>80</v>
      </c>
      <c r="U926" s="497" t="s">
        <v>80</v>
      </c>
      <c r="V926" s="497" t="s">
        <v>80</v>
      </c>
      <c r="W926" s="497" t="s">
        <v>80</v>
      </c>
      <c r="X926" s="498" t="s">
        <v>80</v>
      </c>
      <c r="Y926" s="499" t="s">
        <v>80</v>
      </c>
      <c r="Z926" s="500" t="s">
        <v>80</v>
      </c>
      <c r="AA926" s="500" t="s">
        <v>80</v>
      </c>
      <c r="AB926" s="501" t="s">
        <v>80</v>
      </c>
      <c r="AC926" s="500" t="s">
        <v>80</v>
      </c>
      <c r="AD926" s="500" t="s">
        <v>80</v>
      </c>
      <c r="AE926" s="500" t="s">
        <v>80</v>
      </c>
      <c r="AF926" s="502" t="s">
        <v>80</v>
      </c>
      <c r="AG926" s="503" t="s">
        <v>80</v>
      </c>
      <c r="AH926" s="504" t="s">
        <v>80</v>
      </c>
      <c r="AI926" s="502" t="s">
        <v>80</v>
      </c>
      <c r="AJ926" s="505">
        <v>90</v>
      </c>
      <c r="AK926" s="505">
        <v>110</v>
      </c>
      <c r="AL926" s="507"/>
      <c r="AM926" s="507"/>
      <c r="AN926" s="505">
        <v>701</v>
      </c>
      <c r="AO926" s="505">
        <v>724</v>
      </c>
      <c r="AP926" s="569"/>
      <c r="AQ926" s="569"/>
      <c r="AR926" s="505">
        <v>20</v>
      </c>
      <c r="AS926" s="505">
        <v>227</v>
      </c>
      <c r="AT926" s="505">
        <v>8</v>
      </c>
      <c r="AU926" s="505">
        <v>36</v>
      </c>
      <c r="AV926" s="507">
        <v>0</v>
      </c>
      <c r="AW926" s="507">
        <v>0</v>
      </c>
      <c r="AX926" s="507">
        <v>89</v>
      </c>
      <c r="AY926" s="507">
        <v>105</v>
      </c>
      <c r="AZ926" s="507">
        <v>220</v>
      </c>
      <c r="BA926" s="507">
        <v>357</v>
      </c>
      <c r="BB926" s="357"/>
      <c r="BC926" s="592" t="str">
        <f t="shared" si="1695"/>
        <v>-</v>
      </c>
      <c r="BD926" s="593" t="str">
        <f t="shared" si="1696"/>
        <v>-</v>
      </c>
      <c r="BE926" s="594" t="str">
        <f t="shared" si="1697"/>
        <v>-</v>
      </c>
      <c r="BF926" s="291" t="str">
        <f t="shared" si="1698"/>
        <v>-</v>
      </c>
      <c r="BG926" s="566" t="str">
        <f t="shared" si="1699"/>
        <v>-</v>
      </c>
      <c r="BH926" s="595" t="str">
        <f t="shared" si="1700"/>
        <v>-</v>
      </c>
      <c r="BI926" s="289" t="str">
        <f t="shared" si="1701"/>
        <v>-</v>
      </c>
      <c r="BJ926" s="596" t="str">
        <f t="shared" si="1702"/>
        <v>-</v>
      </c>
      <c r="BK926" s="595" t="str">
        <f t="shared" si="1703"/>
        <v>-</v>
      </c>
      <c r="BL926" s="289" t="str">
        <f t="shared" si="1704"/>
        <v>-</v>
      </c>
      <c r="BM926" s="596" t="str">
        <f t="shared" si="1705"/>
        <v>-</v>
      </c>
      <c r="BN926" s="563">
        <f t="shared" si="1706"/>
        <v>8</v>
      </c>
      <c r="BO926" s="87">
        <f t="shared" si="1707"/>
        <v>2012</v>
      </c>
      <c r="BP926" s="87">
        <f t="shared" si="1708"/>
        <v>1.9999999999999996</v>
      </c>
      <c r="BQ926" s="202"/>
    </row>
    <row r="927" spans="1:69" s="35" customFormat="1" ht="10.5" customHeight="1" x14ac:dyDescent="0.2">
      <c r="A927" s="87" t="str">
        <f t="shared" si="1694"/>
        <v>2012-13RX98</v>
      </c>
      <c r="B927" s="87" t="str">
        <f t="shared" si="1709"/>
        <v>Y60</v>
      </c>
      <c r="C927" s="203" t="s">
        <v>180</v>
      </c>
      <c r="D927" s="203" t="s">
        <v>544</v>
      </c>
      <c r="E927" s="42"/>
      <c r="F927" s="317" t="str">
        <f>VLOOKUP($G927,'Selection Sheet'!$C$15:$F$39,3,0)</f>
        <v>Y60</v>
      </c>
      <c r="G927" s="204" t="s">
        <v>103</v>
      </c>
      <c r="H927" s="203" t="s">
        <v>535</v>
      </c>
      <c r="I927" s="495">
        <v>220</v>
      </c>
      <c r="J927" s="495">
        <v>44</v>
      </c>
      <c r="K927" s="495">
        <v>39</v>
      </c>
      <c r="L927" s="495">
        <v>19</v>
      </c>
      <c r="M927" s="507"/>
      <c r="N927" s="507"/>
      <c r="O927" s="507"/>
      <c r="P927" s="507"/>
      <c r="Q927" s="495" t="s">
        <v>80</v>
      </c>
      <c r="R927" s="495" t="s">
        <v>80</v>
      </c>
      <c r="S927" s="495"/>
      <c r="T927" s="496" t="s">
        <v>80</v>
      </c>
      <c r="U927" s="497" t="s">
        <v>80</v>
      </c>
      <c r="V927" s="497" t="s">
        <v>80</v>
      </c>
      <c r="W927" s="497" t="s">
        <v>80</v>
      </c>
      <c r="X927" s="498" t="s">
        <v>80</v>
      </c>
      <c r="Y927" s="499" t="s">
        <v>80</v>
      </c>
      <c r="Z927" s="500" t="s">
        <v>80</v>
      </c>
      <c r="AA927" s="500" t="s">
        <v>80</v>
      </c>
      <c r="AB927" s="501" t="s">
        <v>80</v>
      </c>
      <c r="AC927" s="500" t="s">
        <v>80</v>
      </c>
      <c r="AD927" s="500" t="s">
        <v>80</v>
      </c>
      <c r="AE927" s="500" t="s">
        <v>80</v>
      </c>
      <c r="AF927" s="502" t="s">
        <v>80</v>
      </c>
      <c r="AG927" s="503" t="s">
        <v>80</v>
      </c>
      <c r="AH927" s="504" t="s">
        <v>80</v>
      </c>
      <c r="AI927" s="502" t="s">
        <v>80</v>
      </c>
      <c r="AJ927" s="505">
        <v>71</v>
      </c>
      <c r="AK927" s="505">
        <v>99</v>
      </c>
      <c r="AL927" s="507"/>
      <c r="AM927" s="507"/>
      <c r="AN927" s="505">
        <v>813</v>
      </c>
      <c r="AO927" s="505">
        <v>859</v>
      </c>
      <c r="AP927" s="569"/>
      <c r="AQ927" s="569"/>
      <c r="AR927" s="505">
        <v>21</v>
      </c>
      <c r="AS927" s="505">
        <v>212</v>
      </c>
      <c r="AT927" s="505">
        <v>12</v>
      </c>
      <c r="AU927" s="505">
        <v>34</v>
      </c>
      <c r="AV927" s="507">
        <v>3</v>
      </c>
      <c r="AW927" s="507">
        <v>8</v>
      </c>
      <c r="AX927" s="507">
        <v>77</v>
      </c>
      <c r="AY927" s="507">
        <v>80</v>
      </c>
      <c r="AZ927" s="507">
        <v>65</v>
      </c>
      <c r="BA927" s="507">
        <v>139</v>
      </c>
      <c r="BB927" s="357"/>
      <c r="BC927" s="592" t="str">
        <f t="shared" si="1695"/>
        <v>-</v>
      </c>
      <c r="BD927" s="593" t="str">
        <f t="shared" si="1696"/>
        <v>-</v>
      </c>
      <c r="BE927" s="594" t="str">
        <f t="shared" si="1697"/>
        <v>-</v>
      </c>
      <c r="BF927" s="291" t="str">
        <f t="shared" si="1698"/>
        <v>-</v>
      </c>
      <c r="BG927" s="566" t="str">
        <f t="shared" si="1699"/>
        <v>-</v>
      </c>
      <c r="BH927" s="595" t="str">
        <f t="shared" si="1700"/>
        <v>-</v>
      </c>
      <c r="BI927" s="289" t="str">
        <f t="shared" si="1701"/>
        <v>-</v>
      </c>
      <c r="BJ927" s="596" t="str">
        <f t="shared" si="1702"/>
        <v>-</v>
      </c>
      <c r="BK927" s="595" t="str">
        <f t="shared" si="1703"/>
        <v>-</v>
      </c>
      <c r="BL927" s="289" t="str">
        <f t="shared" si="1704"/>
        <v>-</v>
      </c>
      <c r="BM927" s="596" t="str">
        <f t="shared" si="1705"/>
        <v>-</v>
      </c>
      <c r="BN927" s="563">
        <f t="shared" si="1706"/>
        <v>8</v>
      </c>
      <c r="BO927" s="87">
        <f t="shared" si="1707"/>
        <v>2012</v>
      </c>
      <c r="BP927" s="87">
        <f t="shared" si="1708"/>
        <v>1.9999999999999996</v>
      </c>
      <c r="BQ927" s="202"/>
    </row>
    <row r="928" spans="1:69" s="35" customFormat="1" ht="10.5" customHeight="1" x14ac:dyDescent="0.2">
      <c r="A928" s="314" t="str">
        <f t="shared" si="1694"/>
        <v>2012-13RYA8</v>
      </c>
      <c r="B928" s="314" t="str">
        <f t="shared" si="1709"/>
        <v>Y60</v>
      </c>
      <c r="C928" s="205" t="s">
        <v>180</v>
      </c>
      <c r="D928" s="205" t="s">
        <v>544</v>
      </c>
      <c r="E928" s="206"/>
      <c r="F928" s="318" t="str">
        <f>VLOOKUP($G928,'Selection Sheet'!$C$15:$F$39,3,0)</f>
        <v>Y60</v>
      </c>
      <c r="G928" s="207" t="s">
        <v>118</v>
      </c>
      <c r="H928" s="205" t="s">
        <v>536</v>
      </c>
      <c r="I928" s="508">
        <v>268</v>
      </c>
      <c r="J928" s="508">
        <v>82</v>
      </c>
      <c r="K928" s="508">
        <v>35</v>
      </c>
      <c r="L928" s="508">
        <v>12</v>
      </c>
      <c r="M928" s="520"/>
      <c r="N928" s="520"/>
      <c r="O928" s="520"/>
      <c r="P928" s="520"/>
      <c r="Q928" s="508" t="s">
        <v>80</v>
      </c>
      <c r="R928" s="508" t="s">
        <v>80</v>
      </c>
      <c r="S928" s="508"/>
      <c r="T928" s="509" t="s">
        <v>80</v>
      </c>
      <c r="U928" s="510" t="s">
        <v>80</v>
      </c>
      <c r="V928" s="510" t="s">
        <v>80</v>
      </c>
      <c r="W928" s="510" t="s">
        <v>80</v>
      </c>
      <c r="X928" s="511" t="s">
        <v>80</v>
      </c>
      <c r="Y928" s="512" t="s">
        <v>80</v>
      </c>
      <c r="Z928" s="513" t="s">
        <v>80</v>
      </c>
      <c r="AA928" s="513" t="s">
        <v>80</v>
      </c>
      <c r="AB928" s="514" t="s">
        <v>80</v>
      </c>
      <c r="AC928" s="513" t="s">
        <v>80</v>
      </c>
      <c r="AD928" s="513" t="s">
        <v>80</v>
      </c>
      <c r="AE928" s="513" t="s">
        <v>80</v>
      </c>
      <c r="AF928" s="515" t="s">
        <v>80</v>
      </c>
      <c r="AG928" s="516" t="s">
        <v>80</v>
      </c>
      <c r="AH928" s="517" t="s">
        <v>80</v>
      </c>
      <c r="AI928" s="515" t="s">
        <v>80</v>
      </c>
      <c r="AJ928" s="518">
        <v>72</v>
      </c>
      <c r="AK928" s="518">
        <v>108</v>
      </c>
      <c r="AL928" s="520"/>
      <c r="AM928" s="520"/>
      <c r="AN928" s="518">
        <v>662</v>
      </c>
      <c r="AO928" s="518">
        <v>702</v>
      </c>
      <c r="AP928" s="570"/>
      <c r="AQ928" s="570"/>
      <c r="AR928" s="518">
        <v>20</v>
      </c>
      <c r="AS928" s="518">
        <v>268</v>
      </c>
      <c r="AT928" s="518">
        <v>3</v>
      </c>
      <c r="AU928" s="518">
        <v>35</v>
      </c>
      <c r="AV928" s="520">
        <v>0</v>
      </c>
      <c r="AW928" s="520">
        <v>2</v>
      </c>
      <c r="AX928" s="520">
        <v>90</v>
      </c>
      <c r="AY928" s="520">
        <v>101</v>
      </c>
      <c r="AZ928" s="520">
        <v>136</v>
      </c>
      <c r="BA928" s="520">
        <v>216</v>
      </c>
      <c r="BB928" s="358"/>
      <c r="BC928" s="597" t="str">
        <f t="shared" si="1695"/>
        <v>-</v>
      </c>
      <c r="BD928" s="598" t="str">
        <f t="shared" si="1696"/>
        <v>-</v>
      </c>
      <c r="BE928" s="599" t="str">
        <f t="shared" si="1697"/>
        <v>-</v>
      </c>
      <c r="BF928" s="600" t="str">
        <f t="shared" si="1698"/>
        <v>-</v>
      </c>
      <c r="BG928" s="601" t="str">
        <f t="shared" si="1699"/>
        <v>-</v>
      </c>
      <c r="BH928" s="602" t="str">
        <f t="shared" si="1700"/>
        <v>-</v>
      </c>
      <c r="BI928" s="603" t="str">
        <f t="shared" si="1701"/>
        <v>-</v>
      </c>
      <c r="BJ928" s="604" t="str">
        <f t="shared" si="1702"/>
        <v>-</v>
      </c>
      <c r="BK928" s="602" t="str">
        <f t="shared" si="1703"/>
        <v>-</v>
      </c>
      <c r="BL928" s="603" t="str">
        <f t="shared" si="1704"/>
        <v>-</v>
      </c>
      <c r="BM928" s="604" t="str">
        <f t="shared" si="1705"/>
        <v>-</v>
      </c>
      <c r="BN928" s="564">
        <f t="shared" si="1706"/>
        <v>8</v>
      </c>
      <c r="BO928" s="314">
        <f t="shared" si="1707"/>
        <v>2012</v>
      </c>
      <c r="BP928" s="314">
        <f t="shared" si="1708"/>
        <v>1.9999999999999996</v>
      </c>
      <c r="BQ928" s="202"/>
    </row>
    <row r="929" spans="1:69" s="35" customFormat="1" ht="10.5" customHeight="1" x14ac:dyDescent="0.2">
      <c r="A929" s="87" t="str">
        <f t="shared" si="1694"/>
        <v>2012-13RYC8</v>
      </c>
      <c r="B929" s="87" t="str">
        <f t="shared" si="1709"/>
        <v>Y61</v>
      </c>
      <c r="C929" s="203" t="s">
        <v>180</v>
      </c>
      <c r="D929" s="203" t="s">
        <v>544</v>
      </c>
      <c r="E929" s="42"/>
      <c r="F929" s="317" t="str">
        <f>VLOOKUP($G929,'Selection Sheet'!$C$15:$F$39,3,0)</f>
        <v>Y61</v>
      </c>
      <c r="G929" s="204" t="s">
        <v>87</v>
      </c>
      <c r="H929" s="203" t="s">
        <v>537</v>
      </c>
      <c r="I929" s="495">
        <v>274</v>
      </c>
      <c r="J929" s="495">
        <v>67</v>
      </c>
      <c r="K929" s="495">
        <v>31</v>
      </c>
      <c r="L929" s="495">
        <v>17</v>
      </c>
      <c r="M929" s="507"/>
      <c r="N929" s="507"/>
      <c r="O929" s="507"/>
      <c r="P929" s="507"/>
      <c r="Q929" s="495" t="s">
        <v>80</v>
      </c>
      <c r="R929" s="495" t="s">
        <v>80</v>
      </c>
      <c r="S929" s="495"/>
      <c r="T929" s="496" t="s">
        <v>80</v>
      </c>
      <c r="U929" s="497" t="s">
        <v>80</v>
      </c>
      <c r="V929" s="497" t="s">
        <v>80</v>
      </c>
      <c r="W929" s="497" t="s">
        <v>80</v>
      </c>
      <c r="X929" s="498" t="s">
        <v>80</v>
      </c>
      <c r="Y929" s="499" t="s">
        <v>80</v>
      </c>
      <c r="Z929" s="500" t="s">
        <v>80</v>
      </c>
      <c r="AA929" s="500" t="s">
        <v>80</v>
      </c>
      <c r="AB929" s="501" t="s">
        <v>80</v>
      </c>
      <c r="AC929" s="500" t="s">
        <v>80</v>
      </c>
      <c r="AD929" s="500" t="s">
        <v>80</v>
      </c>
      <c r="AE929" s="500" t="s">
        <v>80</v>
      </c>
      <c r="AF929" s="502" t="s">
        <v>80</v>
      </c>
      <c r="AG929" s="503" t="s">
        <v>80</v>
      </c>
      <c r="AH929" s="504" t="s">
        <v>80</v>
      </c>
      <c r="AI929" s="502" t="s">
        <v>80</v>
      </c>
      <c r="AJ929" s="505">
        <v>107</v>
      </c>
      <c r="AK929" s="505">
        <v>138</v>
      </c>
      <c r="AL929" s="507"/>
      <c r="AM929" s="507"/>
      <c r="AN929" s="505">
        <v>576</v>
      </c>
      <c r="AO929" s="505">
        <v>607</v>
      </c>
      <c r="AP929" s="569"/>
      <c r="AQ929" s="569"/>
      <c r="AR929" s="505">
        <v>19</v>
      </c>
      <c r="AS929" s="505">
        <v>274</v>
      </c>
      <c r="AT929" s="505">
        <v>8</v>
      </c>
      <c r="AU929" s="505">
        <v>31</v>
      </c>
      <c r="AV929" s="507">
        <v>0</v>
      </c>
      <c r="AW929" s="507">
        <v>0</v>
      </c>
      <c r="AX929" s="507">
        <v>100</v>
      </c>
      <c r="AY929" s="507">
        <v>111</v>
      </c>
      <c r="AZ929" s="507">
        <v>139</v>
      </c>
      <c r="BA929" s="507">
        <v>256</v>
      </c>
      <c r="BB929" s="357"/>
      <c r="BC929" s="592" t="str">
        <f t="shared" si="1695"/>
        <v>-</v>
      </c>
      <c r="BD929" s="593" t="str">
        <f t="shared" si="1696"/>
        <v>-</v>
      </c>
      <c r="BE929" s="594" t="str">
        <f t="shared" si="1697"/>
        <v>-</v>
      </c>
      <c r="BF929" s="291" t="str">
        <f t="shared" si="1698"/>
        <v>-</v>
      </c>
      <c r="BG929" s="566" t="str">
        <f t="shared" si="1699"/>
        <v>-</v>
      </c>
      <c r="BH929" s="595" t="str">
        <f t="shared" si="1700"/>
        <v>-</v>
      </c>
      <c r="BI929" s="289" t="str">
        <f t="shared" si="1701"/>
        <v>-</v>
      </c>
      <c r="BJ929" s="596" t="str">
        <f t="shared" si="1702"/>
        <v>-</v>
      </c>
      <c r="BK929" s="595" t="str">
        <f t="shared" si="1703"/>
        <v>-</v>
      </c>
      <c r="BL929" s="289" t="str">
        <f t="shared" si="1704"/>
        <v>-</v>
      </c>
      <c r="BM929" s="596" t="str">
        <f t="shared" si="1705"/>
        <v>-</v>
      </c>
      <c r="BN929" s="563">
        <f t="shared" si="1706"/>
        <v>8</v>
      </c>
      <c r="BO929" s="87">
        <f t="shared" si="1707"/>
        <v>2012</v>
      </c>
      <c r="BP929" s="87">
        <f t="shared" si="1708"/>
        <v>1.9999999999999996</v>
      </c>
      <c r="BQ929" s="202"/>
    </row>
    <row r="930" spans="1:69" s="35" customFormat="1" ht="10.5" customHeight="1" x14ac:dyDescent="0.2">
      <c r="A930" s="87" t="str">
        <f t="shared" si="1694"/>
        <v>2012-13RYD8</v>
      </c>
      <c r="B930" s="87" t="str">
        <f t="shared" si="1709"/>
        <v>Y59</v>
      </c>
      <c r="C930" s="203" t="s">
        <v>180</v>
      </c>
      <c r="D930" s="203" t="s">
        <v>544</v>
      </c>
      <c r="E930" s="42"/>
      <c r="F930" s="317" t="str">
        <f>VLOOKUP($G930,'Selection Sheet'!$C$15:$F$39,3,0)</f>
        <v>Y59</v>
      </c>
      <c r="G930" s="204" t="s">
        <v>116</v>
      </c>
      <c r="H930" s="203" t="s">
        <v>538</v>
      </c>
      <c r="I930" s="495">
        <v>209</v>
      </c>
      <c r="J930" s="495">
        <v>37</v>
      </c>
      <c r="K930" s="495">
        <v>22</v>
      </c>
      <c r="L930" s="495">
        <v>10</v>
      </c>
      <c r="M930" s="507"/>
      <c r="N930" s="507"/>
      <c r="O930" s="507"/>
      <c r="P930" s="507"/>
      <c r="Q930" s="495" t="s">
        <v>80</v>
      </c>
      <c r="R930" s="495" t="s">
        <v>80</v>
      </c>
      <c r="S930" s="495"/>
      <c r="T930" s="496" t="s">
        <v>80</v>
      </c>
      <c r="U930" s="497" t="s">
        <v>80</v>
      </c>
      <c r="V930" s="497" t="s">
        <v>80</v>
      </c>
      <c r="W930" s="497" t="s">
        <v>80</v>
      </c>
      <c r="X930" s="498" t="s">
        <v>80</v>
      </c>
      <c r="Y930" s="499" t="s">
        <v>80</v>
      </c>
      <c r="Z930" s="500" t="s">
        <v>80</v>
      </c>
      <c r="AA930" s="500" t="s">
        <v>80</v>
      </c>
      <c r="AB930" s="501" t="s">
        <v>80</v>
      </c>
      <c r="AC930" s="500" t="s">
        <v>80</v>
      </c>
      <c r="AD930" s="500" t="s">
        <v>80</v>
      </c>
      <c r="AE930" s="500" t="s">
        <v>80</v>
      </c>
      <c r="AF930" s="502" t="s">
        <v>80</v>
      </c>
      <c r="AG930" s="503" t="s">
        <v>80</v>
      </c>
      <c r="AH930" s="504" t="s">
        <v>80</v>
      </c>
      <c r="AI930" s="502" t="s">
        <v>80</v>
      </c>
      <c r="AJ930" s="505">
        <v>67</v>
      </c>
      <c r="AK930" s="505">
        <v>102</v>
      </c>
      <c r="AL930" s="507"/>
      <c r="AM930" s="507"/>
      <c r="AN930" s="505">
        <v>522</v>
      </c>
      <c r="AO930" s="505">
        <v>608</v>
      </c>
      <c r="AP930" s="569"/>
      <c r="AQ930" s="569"/>
      <c r="AR930" s="505">
        <v>13</v>
      </c>
      <c r="AS930" s="505">
        <v>205</v>
      </c>
      <c r="AT930" s="505">
        <v>6</v>
      </c>
      <c r="AU930" s="505">
        <v>21</v>
      </c>
      <c r="AV930" s="507">
        <v>0</v>
      </c>
      <c r="AW930" s="507">
        <v>0</v>
      </c>
      <c r="AX930" s="507">
        <v>69</v>
      </c>
      <c r="AY930" s="507">
        <v>85</v>
      </c>
      <c r="AZ930" s="507">
        <v>307</v>
      </c>
      <c r="BA930" s="507">
        <v>540</v>
      </c>
      <c r="BB930" s="357"/>
      <c r="BC930" s="592" t="str">
        <f t="shared" si="1695"/>
        <v>-</v>
      </c>
      <c r="BD930" s="593" t="str">
        <f t="shared" si="1696"/>
        <v>-</v>
      </c>
      <c r="BE930" s="594" t="str">
        <f t="shared" si="1697"/>
        <v>-</v>
      </c>
      <c r="BF930" s="291" t="str">
        <f t="shared" si="1698"/>
        <v>-</v>
      </c>
      <c r="BG930" s="566" t="str">
        <f t="shared" si="1699"/>
        <v>-</v>
      </c>
      <c r="BH930" s="595" t="str">
        <f t="shared" si="1700"/>
        <v>-</v>
      </c>
      <c r="BI930" s="289" t="str">
        <f t="shared" si="1701"/>
        <v>-</v>
      </c>
      <c r="BJ930" s="596" t="str">
        <f t="shared" si="1702"/>
        <v>-</v>
      </c>
      <c r="BK930" s="595" t="str">
        <f t="shared" si="1703"/>
        <v>-</v>
      </c>
      <c r="BL930" s="289" t="str">
        <f t="shared" si="1704"/>
        <v>-</v>
      </c>
      <c r="BM930" s="596" t="str">
        <f t="shared" si="1705"/>
        <v>-</v>
      </c>
      <c r="BN930" s="563">
        <f t="shared" si="1706"/>
        <v>8</v>
      </c>
      <c r="BO930" s="87">
        <f t="shared" si="1707"/>
        <v>2012</v>
      </c>
      <c r="BP930" s="87">
        <f t="shared" si="1708"/>
        <v>1.9999999999999996</v>
      </c>
      <c r="BQ930" s="202"/>
    </row>
    <row r="931" spans="1:69" s="35" customFormat="1" ht="10.5" customHeight="1" x14ac:dyDescent="0.2">
      <c r="A931" s="87" t="str">
        <f t="shared" si="1694"/>
        <v>2012-13RYE8</v>
      </c>
      <c r="B931" s="87" t="str">
        <f t="shared" si="1709"/>
        <v>Y59</v>
      </c>
      <c r="C931" s="203" t="s">
        <v>180</v>
      </c>
      <c r="D931" s="203" t="s">
        <v>544</v>
      </c>
      <c r="E931" s="42"/>
      <c r="F931" s="317" t="str">
        <f>VLOOKUP($G931,'Selection Sheet'!$C$15:$F$39,3,0)</f>
        <v>Y59</v>
      </c>
      <c r="G931" s="204" t="s">
        <v>114</v>
      </c>
      <c r="H931" s="203" t="s">
        <v>539</v>
      </c>
      <c r="I931" s="495">
        <v>112</v>
      </c>
      <c r="J931" s="495">
        <v>46</v>
      </c>
      <c r="K931" s="495">
        <v>13</v>
      </c>
      <c r="L931" s="495">
        <v>9</v>
      </c>
      <c r="M931" s="507"/>
      <c r="N931" s="507"/>
      <c r="O931" s="507"/>
      <c r="P931" s="507"/>
      <c r="Q931" s="495" t="s">
        <v>80</v>
      </c>
      <c r="R931" s="495" t="s">
        <v>80</v>
      </c>
      <c r="S931" s="495"/>
      <c r="T931" s="496" t="s">
        <v>80</v>
      </c>
      <c r="U931" s="497" t="s">
        <v>80</v>
      </c>
      <c r="V931" s="497" t="s">
        <v>80</v>
      </c>
      <c r="W931" s="497" t="s">
        <v>80</v>
      </c>
      <c r="X931" s="498" t="s">
        <v>80</v>
      </c>
      <c r="Y931" s="499" t="s">
        <v>80</v>
      </c>
      <c r="Z931" s="500" t="s">
        <v>80</v>
      </c>
      <c r="AA931" s="500" t="s">
        <v>80</v>
      </c>
      <c r="AB931" s="501" t="s">
        <v>80</v>
      </c>
      <c r="AC931" s="500" t="s">
        <v>80</v>
      </c>
      <c r="AD931" s="500" t="s">
        <v>80</v>
      </c>
      <c r="AE931" s="500" t="s">
        <v>80</v>
      </c>
      <c r="AF931" s="502" t="s">
        <v>80</v>
      </c>
      <c r="AG931" s="503" t="s">
        <v>80</v>
      </c>
      <c r="AH931" s="504" t="s">
        <v>80</v>
      </c>
      <c r="AI931" s="502" t="s">
        <v>80</v>
      </c>
      <c r="AJ931" s="505">
        <v>84</v>
      </c>
      <c r="AK931" s="505">
        <v>120</v>
      </c>
      <c r="AL931" s="507"/>
      <c r="AM931" s="507"/>
      <c r="AN931" s="505">
        <v>516</v>
      </c>
      <c r="AO931" s="505">
        <v>536</v>
      </c>
      <c r="AP931" s="569"/>
      <c r="AQ931" s="569"/>
      <c r="AR931" s="505">
        <v>12</v>
      </c>
      <c r="AS931" s="505">
        <v>97</v>
      </c>
      <c r="AT931" s="505">
        <v>2</v>
      </c>
      <c r="AU931" s="505">
        <v>13</v>
      </c>
      <c r="AV931" s="507">
        <v>0</v>
      </c>
      <c r="AW931" s="507">
        <v>0</v>
      </c>
      <c r="AX931" s="507">
        <v>62</v>
      </c>
      <c r="AY931" s="507">
        <v>70</v>
      </c>
      <c r="AZ931" s="507">
        <v>89</v>
      </c>
      <c r="BA931" s="507">
        <v>180</v>
      </c>
      <c r="BB931" s="357"/>
      <c r="BC931" s="592" t="str">
        <f t="shared" si="1695"/>
        <v>-</v>
      </c>
      <c r="BD931" s="593" t="str">
        <f t="shared" si="1696"/>
        <v>-</v>
      </c>
      <c r="BE931" s="594" t="str">
        <f t="shared" si="1697"/>
        <v>-</v>
      </c>
      <c r="BF931" s="291" t="str">
        <f t="shared" si="1698"/>
        <v>-</v>
      </c>
      <c r="BG931" s="566" t="str">
        <f t="shared" si="1699"/>
        <v>-</v>
      </c>
      <c r="BH931" s="595" t="str">
        <f t="shared" si="1700"/>
        <v>-</v>
      </c>
      <c r="BI931" s="289" t="str">
        <f t="shared" si="1701"/>
        <v>-</v>
      </c>
      <c r="BJ931" s="596" t="str">
        <f t="shared" si="1702"/>
        <v>-</v>
      </c>
      <c r="BK931" s="595" t="str">
        <f t="shared" si="1703"/>
        <v>-</v>
      </c>
      <c r="BL931" s="289" t="str">
        <f t="shared" si="1704"/>
        <v>-</v>
      </c>
      <c r="BM931" s="596" t="str">
        <f t="shared" si="1705"/>
        <v>-</v>
      </c>
      <c r="BN931" s="563">
        <f t="shared" si="1706"/>
        <v>8</v>
      </c>
      <c r="BO931" s="87">
        <f t="shared" si="1707"/>
        <v>2012</v>
      </c>
      <c r="BP931" s="87">
        <f t="shared" si="1708"/>
        <v>1.9999999999999996</v>
      </c>
      <c r="BQ931" s="202"/>
    </row>
    <row r="932" spans="1:69" s="35" customFormat="1" ht="10.5" customHeight="1" x14ac:dyDescent="0.2">
      <c r="A932" s="312" t="str">
        <f t="shared" si="1694"/>
        <v>2012-13RYF8</v>
      </c>
      <c r="B932" s="312" t="str">
        <f t="shared" si="1709"/>
        <v>Y58</v>
      </c>
      <c r="C932" s="208" t="s">
        <v>180</v>
      </c>
      <c r="D932" s="208" t="s">
        <v>544</v>
      </c>
      <c r="E932" s="53"/>
      <c r="F932" s="319" t="str">
        <f>VLOOKUP($G932,'Selection Sheet'!$C$15:$F$39,3,0)</f>
        <v>Y58</v>
      </c>
      <c r="G932" s="209" t="s">
        <v>99</v>
      </c>
      <c r="H932" s="208" t="s">
        <v>540</v>
      </c>
      <c r="I932" s="521">
        <v>160</v>
      </c>
      <c r="J932" s="521">
        <v>43</v>
      </c>
      <c r="K932" s="521">
        <v>21</v>
      </c>
      <c r="L932" s="521">
        <v>7</v>
      </c>
      <c r="M932" s="533"/>
      <c r="N932" s="533"/>
      <c r="O932" s="533"/>
      <c r="P932" s="533"/>
      <c r="Q932" s="521" t="s">
        <v>80</v>
      </c>
      <c r="R932" s="521" t="s">
        <v>80</v>
      </c>
      <c r="S932" s="521"/>
      <c r="T932" s="522" t="s">
        <v>80</v>
      </c>
      <c r="U932" s="523" t="s">
        <v>80</v>
      </c>
      <c r="V932" s="523" t="s">
        <v>80</v>
      </c>
      <c r="W932" s="523" t="s">
        <v>80</v>
      </c>
      <c r="X932" s="524" t="s">
        <v>80</v>
      </c>
      <c r="Y932" s="525" t="s">
        <v>80</v>
      </c>
      <c r="Z932" s="526" t="s">
        <v>80</v>
      </c>
      <c r="AA932" s="526" t="s">
        <v>80</v>
      </c>
      <c r="AB932" s="527" t="s">
        <v>80</v>
      </c>
      <c r="AC932" s="526" t="s">
        <v>80</v>
      </c>
      <c r="AD932" s="526" t="s">
        <v>80</v>
      </c>
      <c r="AE932" s="526" t="s">
        <v>80</v>
      </c>
      <c r="AF932" s="528" t="s">
        <v>80</v>
      </c>
      <c r="AG932" s="529" t="s">
        <v>80</v>
      </c>
      <c r="AH932" s="530" t="s">
        <v>80</v>
      </c>
      <c r="AI932" s="528" t="s">
        <v>80</v>
      </c>
      <c r="AJ932" s="531">
        <v>82</v>
      </c>
      <c r="AK932" s="531">
        <v>98</v>
      </c>
      <c r="AL932" s="533"/>
      <c r="AM932" s="533"/>
      <c r="AN932" s="531">
        <v>533</v>
      </c>
      <c r="AO932" s="531">
        <v>553</v>
      </c>
      <c r="AP932" s="571"/>
      <c r="AQ932" s="571"/>
      <c r="AR932" s="531">
        <v>19</v>
      </c>
      <c r="AS932" s="531">
        <v>159</v>
      </c>
      <c r="AT932" s="531">
        <v>7</v>
      </c>
      <c r="AU932" s="531">
        <v>21</v>
      </c>
      <c r="AV932" s="533">
        <v>0</v>
      </c>
      <c r="AW932" s="533">
        <v>2</v>
      </c>
      <c r="AX932" s="533">
        <v>53</v>
      </c>
      <c r="AY932" s="533">
        <v>62</v>
      </c>
      <c r="AZ932" s="533">
        <v>120</v>
      </c>
      <c r="BA932" s="533">
        <v>221</v>
      </c>
      <c r="BB932" s="359"/>
      <c r="BC932" s="605" t="str">
        <f t="shared" si="1695"/>
        <v>-</v>
      </c>
      <c r="BD932" s="606" t="str">
        <f t="shared" si="1696"/>
        <v>-</v>
      </c>
      <c r="BE932" s="607" t="str">
        <f t="shared" si="1697"/>
        <v>-</v>
      </c>
      <c r="BF932" s="302" t="str">
        <f t="shared" si="1698"/>
        <v>-</v>
      </c>
      <c r="BG932" s="608" t="str">
        <f t="shared" si="1699"/>
        <v>-</v>
      </c>
      <c r="BH932" s="609" t="str">
        <f t="shared" si="1700"/>
        <v>-</v>
      </c>
      <c r="BI932" s="311" t="str">
        <f t="shared" si="1701"/>
        <v>-</v>
      </c>
      <c r="BJ932" s="610" t="str">
        <f t="shared" si="1702"/>
        <v>-</v>
      </c>
      <c r="BK932" s="609" t="str">
        <f t="shared" si="1703"/>
        <v>-</v>
      </c>
      <c r="BL932" s="311" t="str">
        <f t="shared" si="1704"/>
        <v>-</v>
      </c>
      <c r="BM932" s="610" t="str">
        <f t="shared" si="1705"/>
        <v>-</v>
      </c>
      <c r="BN932" s="565">
        <f t="shared" si="1706"/>
        <v>8</v>
      </c>
      <c r="BO932" s="312">
        <f t="shared" si="1707"/>
        <v>2012</v>
      </c>
      <c r="BP932" s="312">
        <f t="shared" si="1708"/>
        <v>1.9999999999999996</v>
      </c>
      <c r="BQ932" s="202"/>
    </row>
    <row r="933" spans="1:69" s="35" customFormat="1" ht="10.5" customHeight="1" x14ac:dyDescent="0.2">
      <c r="A933" s="313" t="str">
        <f t="shared" si="1694"/>
        <v>2012-13R1F9</v>
      </c>
      <c r="B933" s="313" t="str">
        <f t="shared" si="1709"/>
        <v>Y59</v>
      </c>
      <c r="C933" s="200" t="s">
        <v>180</v>
      </c>
      <c r="D933" s="200" t="s">
        <v>545</v>
      </c>
      <c r="E933" s="42"/>
      <c r="F933" s="315" t="str">
        <f>VLOOKUP($G933,'Selection Sheet'!$C$15:$F$39,3,0)</f>
        <v>Y59</v>
      </c>
      <c r="G933" s="201" t="s">
        <v>108</v>
      </c>
      <c r="H933" s="200" t="s">
        <v>529</v>
      </c>
      <c r="I933" s="483">
        <v>4</v>
      </c>
      <c r="J933" s="483">
        <v>3</v>
      </c>
      <c r="K933" s="483">
        <v>0</v>
      </c>
      <c r="L933" s="483">
        <v>0</v>
      </c>
      <c r="M933" s="494"/>
      <c r="N933" s="494"/>
      <c r="O933" s="494"/>
      <c r="P933" s="494"/>
      <c r="Q933" s="483" t="s">
        <v>80</v>
      </c>
      <c r="R933" s="483" t="s">
        <v>80</v>
      </c>
      <c r="S933" s="483"/>
      <c r="T933" s="484" t="s">
        <v>80</v>
      </c>
      <c r="U933" s="485" t="s">
        <v>80</v>
      </c>
      <c r="V933" s="485" t="s">
        <v>80</v>
      </c>
      <c r="W933" s="485" t="s">
        <v>80</v>
      </c>
      <c r="X933" s="486" t="s">
        <v>80</v>
      </c>
      <c r="Y933" s="487" t="s">
        <v>80</v>
      </c>
      <c r="Z933" s="488" t="s">
        <v>80</v>
      </c>
      <c r="AA933" s="488" t="s">
        <v>80</v>
      </c>
      <c r="AB933" s="489" t="s">
        <v>80</v>
      </c>
      <c r="AC933" s="488" t="s">
        <v>80</v>
      </c>
      <c r="AD933" s="488" t="s">
        <v>80</v>
      </c>
      <c r="AE933" s="488" t="s">
        <v>80</v>
      </c>
      <c r="AF933" s="490" t="s">
        <v>80</v>
      </c>
      <c r="AG933" s="491" t="s">
        <v>80</v>
      </c>
      <c r="AH933" s="492" t="s">
        <v>80</v>
      </c>
      <c r="AI933" s="490" t="s">
        <v>80</v>
      </c>
      <c r="AJ933" s="493">
        <v>3</v>
      </c>
      <c r="AK933" s="493">
        <v>3</v>
      </c>
      <c r="AL933" s="494"/>
      <c r="AM933" s="494"/>
      <c r="AN933" s="493">
        <v>33</v>
      </c>
      <c r="AO933" s="493">
        <v>33</v>
      </c>
      <c r="AP933" s="572"/>
      <c r="AQ933" s="572"/>
      <c r="AR933" s="493">
        <v>0</v>
      </c>
      <c r="AS933" s="493">
        <v>4</v>
      </c>
      <c r="AT933" s="493">
        <v>0</v>
      </c>
      <c r="AU933" s="493">
        <v>0</v>
      </c>
      <c r="AV933" s="494">
        <v>0</v>
      </c>
      <c r="AW933" s="494">
        <v>1</v>
      </c>
      <c r="AX933" s="494">
        <v>0</v>
      </c>
      <c r="AY933" s="494">
        <v>2</v>
      </c>
      <c r="AZ933" s="494">
        <v>3</v>
      </c>
      <c r="BA933" s="494">
        <v>6</v>
      </c>
      <c r="BB933" s="357"/>
      <c r="BC933" s="586" t="str">
        <f t="shared" si="1695"/>
        <v>-</v>
      </c>
      <c r="BD933" s="587" t="str">
        <f t="shared" si="1696"/>
        <v>-</v>
      </c>
      <c r="BE933" s="588" t="str">
        <f t="shared" si="1697"/>
        <v>-</v>
      </c>
      <c r="BF933" s="310" t="str">
        <f t="shared" si="1698"/>
        <v>-</v>
      </c>
      <c r="BG933" s="589" t="str">
        <f t="shared" si="1699"/>
        <v>-</v>
      </c>
      <c r="BH933" s="590" t="str">
        <f t="shared" si="1700"/>
        <v>-</v>
      </c>
      <c r="BI933" s="308" t="str">
        <f t="shared" si="1701"/>
        <v>-</v>
      </c>
      <c r="BJ933" s="591" t="str">
        <f t="shared" si="1702"/>
        <v>-</v>
      </c>
      <c r="BK933" s="590" t="str">
        <f t="shared" si="1703"/>
        <v>-</v>
      </c>
      <c r="BL933" s="308" t="str">
        <f t="shared" si="1704"/>
        <v>-</v>
      </c>
      <c r="BM933" s="591" t="str">
        <f t="shared" si="1705"/>
        <v>-</v>
      </c>
      <c r="BN933" s="562">
        <f t="shared" si="1706"/>
        <v>9</v>
      </c>
      <c r="BO933" s="87">
        <f t="shared" si="1707"/>
        <v>2012</v>
      </c>
      <c r="BP933" s="87">
        <f t="shared" si="1708"/>
        <v>0</v>
      </c>
      <c r="BQ933" s="202"/>
    </row>
    <row r="934" spans="1:69" s="35" customFormat="1" ht="10.5" customHeight="1" x14ac:dyDescent="0.2">
      <c r="A934" s="87" t="str">
        <f t="shared" si="1694"/>
        <v>2012-13RRU9</v>
      </c>
      <c r="B934" s="87" t="str">
        <f t="shared" si="1709"/>
        <v>Y56</v>
      </c>
      <c r="C934" s="203" t="s">
        <v>180</v>
      </c>
      <c r="D934" s="203" t="s">
        <v>545</v>
      </c>
      <c r="E934" s="42"/>
      <c r="F934" s="317" t="str">
        <f>VLOOKUP($G934,'Selection Sheet'!$C$15:$F$39,3,0)</f>
        <v>Y56</v>
      </c>
      <c r="G934" s="204" t="s">
        <v>93</v>
      </c>
      <c r="H934" s="203" t="s">
        <v>530</v>
      </c>
      <c r="I934" s="495">
        <v>319</v>
      </c>
      <c r="J934" s="495">
        <v>97</v>
      </c>
      <c r="K934" s="495">
        <v>46</v>
      </c>
      <c r="L934" s="495">
        <v>24</v>
      </c>
      <c r="M934" s="507"/>
      <c r="N934" s="507"/>
      <c r="O934" s="507"/>
      <c r="P934" s="507"/>
      <c r="Q934" s="495" t="s">
        <v>80</v>
      </c>
      <c r="R934" s="495" t="s">
        <v>80</v>
      </c>
      <c r="S934" s="495"/>
      <c r="T934" s="496" t="s">
        <v>80</v>
      </c>
      <c r="U934" s="497" t="s">
        <v>80</v>
      </c>
      <c r="V934" s="497" t="s">
        <v>80</v>
      </c>
      <c r="W934" s="497" t="s">
        <v>80</v>
      </c>
      <c r="X934" s="498" t="s">
        <v>80</v>
      </c>
      <c r="Y934" s="499" t="s">
        <v>80</v>
      </c>
      <c r="Z934" s="500" t="s">
        <v>80</v>
      </c>
      <c r="AA934" s="500" t="s">
        <v>80</v>
      </c>
      <c r="AB934" s="501" t="s">
        <v>80</v>
      </c>
      <c r="AC934" s="500" t="s">
        <v>80</v>
      </c>
      <c r="AD934" s="500" t="s">
        <v>80</v>
      </c>
      <c r="AE934" s="500" t="s">
        <v>80</v>
      </c>
      <c r="AF934" s="502" t="s">
        <v>80</v>
      </c>
      <c r="AG934" s="503" t="s">
        <v>80</v>
      </c>
      <c r="AH934" s="504" t="s">
        <v>80</v>
      </c>
      <c r="AI934" s="502" t="s">
        <v>80</v>
      </c>
      <c r="AJ934" s="505">
        <v>138</v>
      </c>
      <c r="AK934" s="505">
        <v>219</v>
      </c>
      <c r="AL934" s="507"/>
      <c r="AM934" s="507"/>
      <c r="AN934" s="505">
        <v>772</v>
      </c>
      <c r="AO934" s="505">
        <v>818</v>
      </c>
      <c r="AP934" s="569"/>
      <c r="AQ934" s="569"/>
      <c r="AR934" s="505">
        <v>37</v>
      </c>
      <c r="AS934" s="505">
        <v>318</v>
      </c>
      <c r="AT934" s="505">
        <v>17</v>
      </c>
      <c r="AU934" s="505">
        <v>46</v>
      </c>
      <c r="AV934" s="507">
        <v>0</v>
      </c>
      <c r="AW934" s="507">
        <v>1</v>
      </c>
      <c r="AX934" s="507">
        <v>103</v>
      </c>
      <c r="AY934" s="507">
        <v>109</v>
      </c>
      <c r="AZ934" s="507">
        <v>329</v>
      </c>
      <c r="BA934" s="507">
        <v>494</v>
      </c>
      <c r="BB934" s="357"/>
      <c r="BC934" s="592" t="str">
        <f t="shared" si="1695"/>
        <v>-</v>
      </c>
      <c r="BD934" s="593" t="str">
        <f t="shared" si="1696"/>
        <v>-</v>
      </c>
      <c r="BE934" s="594" t="str">
        <f t="shared" si="1697"/>
        <v>-</v>
      </c>
      <c r="BF934" s="291" t="str">
        <f t="shared" si="1698"/>
        <v>-</v>
      </c>
      <c r="BG934" s="566" t="str">
        <f t="shared" si="1699"/>
        <v>-</v>
      </c>
      <c r="BH934" s="595" t="str">
        <f t="shared" si="1700"/>
        <v>-</v>
      </c>
      <c r="BI934" s="289" t="str">
        <f t="shared" si="1701"/>
        <v>-</v>
      </c>
      <c r="BJ934" s="596" t="str">
        <f t="shared" si="1702"/>
        <v>-</v>
      </c>
      <c r="BK934" s="595" t="str">
        <f t="shared" si="1703"/>
        <v>-</v>
      </c>
      <c r="BL934" s="289" t="str">
        <f t="shared" si="1704"/>
        <v>-</v>
      </c>
      <c r="BM934" s="596" t="str">
        <f t="shared" si="1705"/>
        <v>-</v>
      </c>
      <c r="BN934" s="563">
        <f t="shared" si="1706"/>
        <v>9</v>
      </c>
      <c r="BO934" s="87">
        <f t="shared" si="1707"/>
        <v>2012</v>
      </c>
      <c r="BP934" s="87">
        <f t="shared" si="1708"/>
        <v>0</v>
      </c>
      <c r="BQ934" s="202"/>
    </row>
    <row r="935" spans="1:69" s="35" customFormat="1" ht="10.5" customHeight="1" x14ac:dyDescent="0.2">
      <c r="A935" s="87" t="str">
        <f t="shared" si="1694"/>
        <v>2012-13RX59</v>
      </c>
      <c r="B935" s="87" t="str">
        <f t="shared" si="1709"/>
        <v>Y58</v>
      </c>
      <c r="C935" s="203" t="s">
        <v>180</v>
      </c>
      <c r="D935" s="203" t="s">
        <v>545</v>
      </c>
      <c r="E935" s="42"/>
      <c r="F935" s="317" t="str">
        <f>VLOOKUP($G935,'Selection Sheet'!$C$15:$F$39,3,0)</f>
        <v>Y58</v>
      </c>
      <c r="G935" s="204" t="s">
        <v>106</v>
      </c>
      <c r="H935" s="203" t="s">
        <v>531</v>
      </c>
      <c r="I935" s="495">
        <v>96</v>
      </c>
      <c r="J935" s="495">
        <v>28</v>
      </c>
      <c r="K935" s="495">
        <v>15</v>
      </c>
      <c r="L935" s="495">
        <v>8</v>
      </c>
      <c r="M935" s="507"/>
      <c r="N935" s="507"/>
      <c r="O935" s="507"/>
      <c r="P935" s="507"/>
      <c r="Q935" s="495" t="s">
        <v>80</v>
      </c>
      <c r="R935" s="495" t="s">
        <v>80</v>
      </c>
      <c r="S935" s="495"/>
      <c r="T935" s="496" t="s">
        <v>80</v>
      </c>
      <c r="U935" s="497" t="s">
        <v>80</v>
      </c>
      <c r="V935" s="497" t="s">
        <v>80</v>
      </c>
      <c r="W935" s="497" t="s">
        <v>80</v>
      </c>
      <c r="X935" s="498" t="s">
        <v>80</v>
      </c>
      <c r="Y935" s="499" t="s">
        <v>80</v>
      </c>
      <c r="Z935" s="500" t="s">
        <v>80</v>
      </c>
      <c r="AA935" s="500" t="s">
        <v>80</v>
      </c>
      <c r="AB935" s="501" t="s">
        <v>80</v>
      </c>
      <c r="AC935" s="500" t="s">
        <v>80</v>
      </c>
      <c r="AD935" s="500" t="s">
        <v>80</v>
      </c>
      <c r="AE935" s="500" t="s">
        <v>80</v>
      </c>
      <c r="AF935" s="502" t="s">
        <v>80</v>
      </c>
      <c r="AG935" s="503" t="s">
        <v>80</v>
      </c>
      <c r="AH935" s="504" t="s">
        <v>80</v>
      </c>
      <c r="AI935" s="502" t="s">
        <v>80</v>
      </c>
      <c r="AJ935" s="505">
        <v>24</v>
      </c>
      <c r="AK935" s="505">
        <v>26</v>
      </c>
      <c r="AL935" s="507"/>
      <c r="AM935" s="507"/>
      <c r="AN935" s="505">
        <v>121</v>
      </c>
      <c r="AO935" s="505">
        <v>121</v>
      </c>
      <c r="AP935" s="569"/>
      <c r="AQ935" s="569"/>
      <c r="AR935" s="505">
        <v>8</v>
      </c>
      <c r="AS935" s="505">
        <v>96</v>
      </c>
      <c r="AT935" s="505">
        <v>3</v>
      </c>
      <c r="AU935" s="505">
        <v>15</v>
      </c>
      <c r="AV935" s="507">
        <v>0</v>
      </c>
      <c r="AW935" s="507">
        <v>0</v>
      </c>
      <c r="AX935" s="507">
        <v>34</v>
      </c>
      <c r="AY935" s="507">
        <v>34</v>
      </c>
      <c r="AZ935" s="507">
        <v>53</v>
      </c>
      <c r="BA935" s="507">
        <v>85</v>
      </c>
      <c r="BB935" s="357"/>
      <c r="BC935" s="592" t="str">
        <f t="shared" si="1695"/>
        <v>-</v>
      </c>
      <c r="BD935" s="593" t="str">
        <f t="shared" si="1696"/>
        <v>-</v>
      </c>
      <c r="BE935" s="594" t="str">
        <f t="shared" si="1697"/>
        <v>-</v>
      </c>
      <c r="BF935" s="291" t="str">
        <f t="shared" si="1698"/>
        <v>-</v>
      </c>
      <c r="BG935" s="566" t="str">
        <f t="shared" si="1699"/>
        <v>-</v>
      </c>
      <c r="BH935" s="595" t="str">
        <f t="shared" si="1700"/>
        <v>-</v>
      </c>
      <c r="BI935" s="289" t="str">
        <f t="shared" si="1701"/>
        <v>-</v>
      </c>
      <c r="BJ935" s="596" t="str">
        <f t="shared" si="1702"/>
        <v>-</v>
      </c>
      <c r="BK935" s="595" t="str">
        <f t="shared" si="1703"/>
        <v>-</v>
      </c>
      <c r="BL935" s="289" t="str">
        <f t="shared" si="1704"/>
        <v>-</v>
      </c>
      <c r="BM935" s="596" t="str">
        <f t="shared" si="1705"/>
        <v>-</v>
      </c>
      <c r="BN935" s="563">
        <f t="shared" si="1706"/>
        <v>9</v>
      </c>
      <c r="BO935" s="87">
        <f t="shared" si="1707"/>
        <v>2012</v>
      </c>
      <c r="BP935" s="87">
        <f t="shared" si="1708"/>
        <v>0</v>
      </c>
      <c r="BQ935" s="202"/>
    </row>
    <row r="936" spans="1:69" s="35" customFormat="1" ht="10.5" customHeight="1" x14ac:dyDescent="0.2">
      <c r="A936" s="314" t="str">
        <f t="shared" si="1694"/>
        <v>2012-13RX69</v>
      </c>
      <c r="B936" s="314" t="str">
        <f t="shared" si="1709"/>
        <v>Y63</v>
      </c>
      <c r="C936" s="205" t="s">
        <v>180</v>
      </c>
      <c r="D936" s="205" t="s">
        <v>545</v>
      </c>
      <c r="E936" s="206"/>
      <c r="F936" s="318" t="str">
        <f>VLOOKUP($G936,'Selection Sheet'!$C$15:$F$39,3,0)</f>
        <v>Y63</v>
      </c>
      <c r="G936" s="207" t="s">
        <v>111</v>
      </c>
      <c r="H936" s="205" t="s">
        <v>532</v>
      </c>
      <c r="I936" s="508">
        <v>123</v>
      </c>
      <c r="J936" s="508">
        <v>38</v>
      </c>
      <c r="K936" s="508">
        <v>21</v>
      </c>
      <c r="L936" s="508">
        <v>12</v>
      </c>
      <c r="M936" s="520"/>
      <c r="N936" s="520"/>
      <c r="O936" s="520"/>
      <c r="P936" s="520"/>
      <c r="Q936" s="508" t="s">
        <v>80</v>
      </c>
      <c r="R936" s="508" t="s">
        <v>80</v>
      </c>
      <c r="S936" s="508"/>
      <c r="T936" s="509" t="s">
        <v>80</v>
      </c>
      <c r="U936" s="510" t="s">
        <v>80</v>
      </c>
      <c r="V936" s="510" t="s">
        <v>80</v>
      </c>
      <c r="W936" s="510" t="s">
        <v>80</v>
      </c>
      <c r="X936" s="511" t="s">
        <v>80</v>
      </c>
      <c r="Y936" s="512" t="s">
        <v>80</v>
      </c>
      <c r="Z936" s="513" t="s">
        <v>80</v>
      </c>
      <c r="AA936" s="513" t="s">
        <v>80</v>
      </c>
      <c r="AB936" s="514" t="s">
        <v>80</v>
      </c>
      <c r="AC936" s="513" t="s">
        <v>80</v>
      </c>
      <c r="AD936" s="513" t="s">
        <v>80</v>
      </c>
      <c r="AE936" s="513" t="s">
        <v>80</v>
      </c>
      <c r="AF936" s="515" t="s">
        <v>80</v>
      </c>
      <c r="AG936" s="516" t="s">
        <v>80</v>
      </c>
      <c r="AH936" s="517" t="s">
        <v>80</v>
      </c>
      <c r="AI936" s="515" t="s">
        <v>80</v>
      </c>
      <c r="AJ936" s="518">
        <v>43</v>
      </c>
      <c r="AK936" s="518">
        <v>49</v>
      </c>
      <c r="AL936" s="520"/>
      <c r="AM936" s="520"/>
      <c r="AN936" s="518">
        <v>312</v>
      </c>
      <c r="AO936" s="518">
        <v>322</v>
      </c>
      <c r="AP936" s="570"/>
      <c r="AQ936" s="570"/>
      <c r="AR936" s="518">
        <v>12</v>
      </c>
      <c r="AS936" s="518">
        <v>123</v>
      </c>
      <c r="AT936" s="518">
        <v>7</v>
      </c>
      <c r="AU936" s="518">
        <v>21</v>
      </c>
      <c r="AV936" s="520">
        <v>0</v>
      </c>
      <c r="AW936" s="520">
        <v>0</v>
      </c>
      <c r="AX936" s="520">
        <v>84</v>
      </c>
      <c r="AY936" s="520">
        <v>97</v>
      </c>
      <c r="AZ936" s="520">
        <v>132</v>
      </c>
      <c r="BA936" s="520">
        <v>172</v>
      </c>
      <c r="BB936" s="358"/>
      <c r="BC936" s="597" t="str">
        <f t="shared" si="1695"/>
        <v>-</v>
      </c>
      <c r="BD936" s="598" t="str">
        <f t="shared" si="1696"/>
        <v>-</v>
      </c>
      <c r="BE936" s="599" t="str">
        <f t="shared" si="1697"/>
        <v>-</v>
      </c>
      <c r="BF936" s="600" t="str">
        <f t="shared" si="1698"/>
        <v>-</v>
      </c>
      <c r="BG936" s="601" t="str">
        <f t="shared" si="1699"/>
        <v>-</v>
      </c>
      <c r="BH936" s="602" t="str">
        <f t="shared" si="1700"/>
        <v>-</v>
      </c>
      <c r="BI936" s="603" t="str">
        <f t="shared" si="1701"/>
        <v>-</v>
      </c>
      <c r="BJ936" s="604" t="str">
        <f t="shared" si="1702"/>
        <v>-</v>
      </c>
      <c r="BK936" s="602" t="str">
        <f t="shared" si="1703"/>
        <v>-</v>
      </c>
      <c r="BL936" s="603" t="str">
        <f t="shared" si="1704"/>
        <v>-</v>
      </c>
      <c r="BM936" s="604" t="str">
        <f t="shared" si="1705"/>
        <v>-</v>
      </c>
      <c r="BN936" s="564">
        <f t="shared" si="1706"/>
        <v>9</v>
      </c>
      <c r="BO936" s="314">
        <f t="shared" si="1707"/>
        <v>2012</v>
      </c>
      <c r="BP936" s="314">
        <f t="shared" si="1708"/>
        <v>0</v>
      </c>
      <c r="BQ936" s="202"/>
    </row>
    <row r="937" spans="1:69" s="35" customFormat="1" ht="10.5" customHeight="1" x14ac:dyDescent="0.2">
      <c r="A937" s="87" t="str">
        <f t="shared" si="1694"/>
        <v>2012-13RX79</v>
      </c>
      <c r="B937" s="87" t="str">
        <f t="shared" si="1709"/>
        <v>Y62</v>
      </c>
      <c r="C937" s="203" t="s">
        <v>180</v>
      </c>
      <c r="D937" s="203" t="s">
        <v>545</v>
      </c>
      <c r="E937" s="42"/>
      <c r="F937" s="317" t="str">
        <f>VLOOKUP($G937,'Selection Sheet'!$C$15:$F$39,3,0)</f>
        <v>Y62</v>
      </c>
      <c r="G937" s="204" t="s">
        <v>84</v>
      </c>
      <c r="H937" s="203" t="s">
        <v>533</v>
      </c>
      <c r="I937" s="495">
        <v>310</v>
      </c>
      <c r="J937" s="495">
        <v>82</v>
      </c>
      <c r="K937" s="495">
        <v>48</v>
      </c>
      <c r="L937" s="495">
        <v>23</v>
      </c>
      <c r="M937" s="507"/>
      <c r="N937" s="507"/>
      <c r="O937" s="507"/>
      <c r="P937" s="507"/>
      <c r="Q937" s="495" t="s">
        <v>80</v>
      </c>
      <c r="R937" s="495" t="s">
        <v>80</v>
      </c>
      <c r="S937" s="495"/>
      <c r="T937" s="496" t="s">
        <v>80</v>
      </c>
      <c r="U937" s="497" t="s">
        <v>80</v>
      </c>
      <c r="V937" s="497" t="s">
        <v>80</v>
      </c>
      <c r="W937" s="497" t="s">
        <v>80</v>
      </c>
      <c r="X937" s="498" t="s">
        <v>80</v>
      </c>
      <c r="Y937" s="499" t="s">
        <v>80</v>
      </c>
      <c r="Z937" s="500" t="s">
        <v>80</v>
      </c>
      <c r="AA937" s="500" t="s">
        <v>80</v>
      </c>
      <c r="AB937" s="501" t="s">
        <v>80</v>
      </c>
      <c r="AC937" s="500" t="s">
        <v>80</v>
      </c>
      <c r="AD937" s="500" t="s">
        <v>80</v>
      </c>
      <c r="AE937" s="500" t="s">
        <v>80</v>
      </c>
      <c r="AF937" s="502" t="s">
        <v>80</v>
      </c>
      <c r="AG937" s="503" t="s">
        <v>80</v>
      </c>
      <c r="AH937" s="504" t="s">
        <v>80</v>
      </c>
      <c r="AI937" s="502" t="s">
        <v>80</v>
      </c>
      <c r="AJ937" s="505">
        <v>172</v>
      </c>
      <c r="AK937" s="505">
        <v>195</v>
      </c>
      <c r="AL937" s="507"/>
      <c r="AM937" s="507"/>
      <c r="AN937" s="505">
        <v>1070</v>
      </c>
      <c r="AO937" s="505">
        <v>1083</v>
      </c>
      <c r="AP937" s="569"/>
      <c r="AQ937" s="569"/>
      <c r="AR937" s="505">
        <v>21</v>
      </c>
      <c r="AS937" s="505">
        <v>266</v>
      </c>
      <c r="AT937" s="505">
        <v>11</v>
      </c>
      <c r="AU937" s="505">
        <v>39</v>
      </c>
      <c r="AV937" s="507">
        <v>2</v>
      </c>
      <c r="AW937" s="507">
        <v>6</v>
      </c>
      <c r="AX937" s="507">
        <v>123</v>
      </c>
      <c r="AY937" s="507">
        <v>143</v>
      </c>
      <c r="AZ937" s="507">
        <v>325</v>
      </c>
      <c r="BA937" s="507">
        <v>405</v>
      </c>
      <c r="BB937" s="357"/>
      <c r="BC937" s="592" t="str">
        <f t="shared" si="1695"/>
        <v>-</v>
      </c>
      <c r="BD937" s="593" t="str">
        <f t="shared" si="1696"/>
        <v>-</v>
      </c>
      <c r="BE937" s="594" t="str">
        <f t="shared" si="1697"/>
        <v>-</v>
      </c>
      <c r="BF937" s="291" t="str">
        <f t="shared" si="1698"/>
        <v>-</v>
      </c>
      <c r="BG937" s="566" t="str">
        <f t="shared" si="1699"/>
        <v>-</v>
      </c>
      <c r="BH937" s="595" t="str">
        <f t="shared" si="1700"/>
        <v>-</v>
      </c>
      <c r="BI937" s="289" t="str">
        <f t="shared" si="1701"/>
        <v>-</v>
      </c>
      <c r="BJ937" s="596" t="str">
        <f t="shared" si="1702"/>
        <v>-</v>
      </c>
      <c r="BK937" s="595" t="str">
        <f t="shared" si="1703"/>
        <v>-</v>
      </c>
      <c r="BL937" s="289" t="str">
        <f t="shared" si="1704"/>
        <v>-</v>
      </c>
      <c r="BM937" s="596" t="str">
        <f t="shared" si="1705"/>
        <v>-</v>
      </c>
      <c r="BN937" s="563">
        <f t="shared" si="1706"/>
        <v>9</v>
      </c>
      <c r="BO937" s="87">
        <f t="shared" si="1707"/>
        <v>2012</v>
      </c>
      <c r="BP937" s="87">
        <f t="shared" si="1708"/>
        <v>0</v>
      </c>
      <c r="BQ937" s="202"/>
    </row>
    <row r="938" spans="1:69" s="35" customFormat="1" ht="10.5" customHeight="1" x14ac:dyDescent="0.2">
      <c r="A938" s="87" t="str">
        <f t="shared" si="1694"/>
        <v>2012-13RX89</v>
      </c>
      <c r="B938" s="87" t="str">
        <f t="shared" si="1709"/>
        <v>Y63</v>
      </c>
      <c r="C938" s="203" t="s">
        <v>180</v>
      </c>
      <c r="D938" s="203" t="s">
        <v>545</v>
      </c>
      <c r="E938" s="42"/>
      <c r="F938" s="317" t="str">
        <f>VLOOKUP($G938,'Selection Sheet'!$C$15:$F$39,3,0)</f>
        <v>Y63</v>
      </c>
      <c r="G938" s="204" t="s">
        <v>120</v>
      </c>
      <c r="H938" s="203" t="s">
        <v>534</v>
      </c>
      <c r="I938" s="495">
        <v>274</v>
      </c>
      <c r="J938" s="495">
        <v>75</v>
      </c>
      <c r="K938" s="495">
        <v>46</v>
      </c>
      <c r="L938" s="495">
        <v>28</v>
      </c>
      <c r="M938" s="507"/>
      <c r="N938" s="507"/>
      <c r="O938" s="507"/>
      <c r="P938" s="507"/>
      <c r="Q938" s="495" t="s">
        <v>80</v>
      </c>
      <c r="R938" s="495" t="s">
        <v>80</v>
      </c>
      <c r="S938" s="495"/>
      <c r="T938" s="496" t="s">
        <v>80</v>
      </c>
      <c r="U938" s="497" t="s">
        <v>80</v>
      </c>
      <c r="V938" s="497" t="s">
        <v>80</v>
      </c>
      <c r="W938" s="497" t="s">
        <v>80</v>
      </c>
      <c r="X938" s="498" t="s">
        <v>80</v>
      </c>
      <c r="Y938" s="499" t="s">
        <v>80</v>
      </c>
      <c r="Z938" s="500" t="s">
        <v>80</v>
      </c>
      <c r="AA938" s="500" t="s">
        <v>80</v>
      </c>
      <c r="AB938" s="501" t="s">
        <v>80</v>
      </c>
      <c r="AC938" s="500" t="s">
        <v>80</v>
      </c>
      <c r="AD938" s="500" t="s">
        <v>80</v>
      </c>
      <c r="AE938" s="500" t="s">
        <v>80</v>
      </c>
      <c r="AF938" s="502" t="s">
        <v>80</v>
      </c>
      <c r="AG938" s="503" t="s">
        <v>80</v>
      </c>
      <c r="AH938" s="504" t="s">
        <v>80</v>
      </c>
      <c r="AI938" s="502" t="s">
        <v>80</v>
      </c>
      <c r="AJ938" s="505">
        <v>97</v>
      </c>
      <c r="AK938" s="505">
        <v>122</v>
      </c>
      <c r="AL938" s="507"/>
      <c r="AM938" s="507"/>
      <c r="AN938" s="505">
        <v>697</v>
      </c>
      <c r="AO938" s="505">
        <v>722</v>
      </c>
      <c r="AP938" s="569"/>
      <c r="AQ938" s="569"/>
      <c r="AR938" s="505">
        <v>28</v>
      </c>
      <c r="AS938" s="505">
        <v>272</v>
      </c>
      <c r="AT938" s="505">
        <v>16</v>
      </c>
      <c r="AU938" s="505">
        <v>44</v>
      </c>
      <c r="AV938" s="507">
        <v>0</v>
      </c>
      <c r="AW938" s="507">
        <v>0</v>
      </c>
      <c r="AX938" s="507">
        <v>111</v>
      </c>
      <c r="AY938" s="507">
        <v>130</v>
      </c>
      <c r="AZ938" s="507">
        <v>218</v>
      </c>
      <c r="BA938" s="507">
        <v>348</v>
      </c>
      <c r="BB938" s="357"/>
      <c r="BC938" s="592" t="str">
        <f t="shared" si="1695"/>
        <v>-</v>
      </c>
      <c r="BD938" s="593" t="str">
        <f t="shared" si="1696"/>
        <v>-</v>
      </c>
      <c r="BE938" s="594" t="str">
        <f t="shared" si="1697"/>
        <v>-</v>
      </c>
      <c r="BF938" s="291" t="str">
        <f t="shared" si="1698"/>
        <v>-</v>
      </c>
      <c r="BG938" s="566" t="str">
        <f t="shared" si="1699"/>
        <v>-</v>
      </c>
      <c r="BH938" s="595" t="str">
        <f t="shared" si="1700"/>
        <v>-</v>
      </c>
      <c r="BI938" s="289" t="str">
        <f t="shared" si="1701"/>
        <v>-</v>
      </c>
      <c r="BJ938" s="596" t="str">
        <f t="shared" si="1702"/>
        <v>-</v>
      </c>
      <c r="BK938" s="595" t="str">
        <f t="shared" si="1703"/>
        <v>-</v>
      </c>
      <c r="BL938" s="289" t="str">
        <f t="shared" si="1704"/>
        <v>-</v>
      </c>
      <c r="BM938" s="596" t="str">
        <f t="shared" si="1705"/>
        <v>-</v>
      </c>
      <c r="BN938" s="563">
        <f t="shared" si="1706"/>
        <v>9</v>
      </c>
      <c r="BO938" s="87">
        <f t="shared" si="1707"/>
        <v>2012</v>
      </c>
      <c r="BP938" s="87">
        <f t="shared" si="1708"/>
        <v>0</v>
      </c>
      <c r="BQ938" s="202"/>
    </row>
    <row r="939" spans="1:69" s="35" customFormat="1" ht="10.5" customHeight="1" x14ac:dyDescent="0.2">
      <c r="A939" s="87" t="str">
        <f t="shared" si="1694"/>
        <v>2012-13RX99</v>
      </c>
      <c r="B939" s="87" t="str">
        <f t="shared" si="1709"/>
        <v>Y60</v>
      </c>
      <c r="C939" s="203" t="s">
        <v>180</v>
      </c>
      <c r="D939" s="203" t="s">
        <v>545</v>
      </c>
      <c r="E939" s="42"/>
      <c r="F939" s="317" t="str">
        <f>VLOOKUP($G939,'Selection Sheet'!$C$15:$F$39,3,0)</f>
        <v>Y60</v>
      </c>
      <c r="G939" s="204" t="s">
        <v>103</v>
      </c>
      <c r="H939" s="203" t="s">
        <v>535</v>
      </c>
      <c r="I939" s="495">
        <v>266</v>
      </c>
      <c r="J939" s="495">
        <v>53</v>
      </c>
      <c r="K939" s="495">
        <v>56</v>
      </c>
      <c r="L939" s="495">
        <v>22</v>
      </c>
      <c r="M939" s="507"/>
      <c r="N939" s="507"/>
      <c r="O939" s="507"/>
      <c r="P939" s="507"/>
      <c r="Q939" s="495" t="s">
        <v>80</v>
      </c>
      <c r="R939" s="495" t="s">
        <v>80</v>
      </c>
      <c r="S939" s="495"/>
      <c r="T939" s="496" t="s">
        <v>80</v>
      </c>
      <c r="U939" s="497" t="s">
        <v>80</v>
      </c>
      <c r="V939" s="497" t="s">
        <v>80</v>
      </c>
      <c r="W939" s="497" t="s">
        <v>80</v>
      </c>
      <c r="X939" s="498" t="s">
        <v>80</v>
      </c>
      <c r="Y939" s="499" t="s">
        <v>80</v>
      </c>
      <c r="Z939" s="500" t="s">
        <v>80</v>
      </c>
      <c r="AA939" s="500" t="s">
        <v>80</v>
      </c>
      <c r="AB939" s="501" t="s">
        <v>80</v>
      </c>
      <c r="AC939" s="500" t="s">
        <v>80</v>
      </c>
      <c r="AD939" s="500" t="s">
        <v>80</v>
      </c>
      <c r="AE939" s="500" t="s">
        <v>80</v>
      </c>
      <c r="AF939" s="502" t="s">
        <v>80</v>
      </c>
      <c r="AG939" s="503" t="s">
        <v>80</v>
      </c>
      <c r="AH939" s="504" t="s">
        <v>80</v>
      </c>
      <c r="AI939" s="502" t="s">
        <v>80</v>
      </c>
      <c r="AJ939" s="505">
        <v>94</v>
      </c>
      <c r="AK939" s="505">
        <v>132</v>
      </c>
      <c r="AL939" s="507"/>
      <c r="AM939" s="507"/>
      <c r="AN939" s="505">
        <v>768</v>
      </c>
      <c r="AO939" s="505">
        <v>804</v>
      </c>
      <c r="AP939" s="569"/>
      <c r="AQ939" s="569"/>
      <c r="AR939" s="505">
        <v>12</v>
      </c>
      <c r="AS939" s="505">
        <v>251</v>
      </c>
      <c r="AT939" s="505">
        <v>10</v>
      </c>
      <c r="AU939" s="505">
        <v>49</v>
      </c>
      <c r="AV939" s="507">
        <v>3</v>
      </c>
      <c r="AW939" s="507">
        <v>6</v>
      </c>
      <c r="AX939" s="507">
        <v>73</v>
      </c>
      <c r="AY939" s="507">
        <v>82</v>
      </c>
      <c r="AZ939" s="507">
        <v>40</v>
      </c>
      <c r="BA939" s="507">
        <v>75</v>
      </c>
      <c r="BB939" s="357"/>
      <c r="BC939" s="592" t="str">
        <f t="shared" si="1695"/>
        <v>-</v>
      </c>
      <c r="BD939" s="593" t="str">
        <f t="shared" si="1696"/>
        <v>-</v>
      </c>
      <c r="BE939" s="594" t="str">
        <f t="shared" si="1697"/>
        <v>-</v>
      </c>
      <c r="BF939" s="291" t="str">
        <f t="shared" si="1698"/>
        <v>-</v>
      </c>
      <c r="BG939" s="566" t="str">
        <f t="shared" si="1699"/>
        <v>-</v>
      </c>
      <c r="BH939" s="595" t="str">
        <f t="shared" si="1700"/>
        <v>-</v>
      </c>
      <c r="BI939" s="289" t="str">
        <f t="shared" si="1701"/>
        <v>-</v>
      </c>
      <c r="BJ939" s="596" t="str">
        <f t="shared" si="1702"/>
        <v>-</v>
      </c>
      <c r="BK939" s="595" t="str">
        <f t="shared" si="1703"/>
        <v>-</v>
      </c>
      <c r="BL939" s="289" t="str">
        <f t="shared" si="1704"/>
        <v>-</v>
      </c>
      <c r="BM939" s="596" t="str">
        <f t="shared" si="1705"/>
        <v>-</v>
      </c>
      <c r="BN939" s="563">
        <f t="shared" si="1706"/>
        <v>9</v>
      </c>
      <c r="BO939" s="87">
        <f t="shared" si="1707"/>
        <v>2012</v>
      </c>
      <c r="BP939" s="87">
        <f t="shared" si="1708"/>
        <v>0</v>
      </c>
      <c r="BQ939" s="202"/>
    </row>
    <row r="940" spans="1:69" s="35" customFormat="1" ht="10.5" customHeight="1" x14ac:dyDescent="0.2">
      <c r="A940" s="314" t="str">
        <f t="shared" si="1694"/>
        <v>2012-13RYA9</v>
      </c>
      <c r="B940" s="314" t="str">
        <f t="shared" si="1709"/>
        <v>Y60</v>
      </c>
      <c r="C940" s="205" t="s">
        <v>180</v>
      </c>
      <c r="D940" s="205" t="s">
        <v>545</v>
      </c>
      <c r="E940" s="206"/>
      <c r="F940" s="318" t="str">
        <f>VLOOKUP($G940,'Selection Sheet'!$C$15:$F$39,3,0)</f>
        <v>Y60</v>
      </c>
      <c r="G940" s="207" t="s">
        <v>118</v>
      </c>
      <c r="H940" s="205" t="s">
        <v>536</v>
      </c>
      <c r="I940" s="508">
        <v>233</v>
      </c>
      <c r="J940" s="508">
        <v>68</v>
      </c>
      <c r="K940" s="508">
        <v>23</v>
      </c>
      <c r="L940" s="508">
        <v>11</v>
      </c>
      <c r="M940" s="520"/>
      <c r="N940" s="520"/>
      <c r="O940" s="520"/>
      <c r="P940" s="520"/>
      <c r="Q940" s="508" t="s">
        <v>80</v>
      </c>
      <c r="R940" s="508" t="s">
        <v>80</v>
      </c>
      <c r="S940" s="508"/>
      <c r="T940" s="509" t="s">
        <v>80</v>
      </c>
      <c r="U940" s="510" t="s">
        <v>80</v>
      </c>
      <c r="V940" s="510" t="s">
        <v>80</v>
      </c>
      <c r="W940" s="510" t="s">
        <v>80</v>
      </c>
      <c r="X940" s="511" t="s">
        <v>80</v>
      </c>
      <c r="Y940" s="512" t="s">
        <v>80</v>
      </c>
      <c r="Z940" s="513" t="s">
        <v>80</v>
      </c>
      <c r="AA940" s="513" t="s">
        <v>80</v>
      </c>
      <c r="AB940" s="514" t="s">
        <v>80</v>
      </c>
      <c r="AC940" s="513" t="s">
        <v>80</v>
      </c>
      <c r="AD940" s="513" t="s">
        <v>80</v>
      </c>
      <c r="AE940" s="513" t="s">
        <v>80</v>
      </c>
      <c r="AF940" s="515" t="s">
        <v>80</v>
      </c>
      <c r="AG940" s="516" t="s">
        <v>80</v>
      </c>
      <c r="AH940" s="517" t="s">
        <v>80</v>
      </c>
      <c r="AI940" s="515" t="s">
        <v>80</v>
      </c>
      <c r="AJ940" s="518">
        <v>78</v>
      </c>
      <c r="AK940" s="518">
        <v>94</v>
      </c>
      <c r="AL940" s="520"/>
      <c r="AM940" s="520"/>
      <c r="AN940" s="518">
        <v>676</v>
      </c>
      <c r="AO940" s="518">
        <v>711</v>
      </c>
      <c r="AP940" s="570"/>
      <c r="AQ940" s="570"/>
      <c r="AR940" s="518">
        <v>20</v>
      </c>
      <c r="AS940" s="518">
        <v>233</v>
      </c>
      <c r="AT940" s="518">
        <v>6</v>
      </c>
      <c r="AU940" s="518">
        <v>23</v>
      </c>
      <c r="AV940" s="520">
        <v>0</v>
      </c>
      <c r="AW940" s="520">
        <v>4</v>
      </c>
      <c r="AX940" s="520">
        <v>98</v>
      </c>
      <c r="AY940" s="520">
        <v>115</v>
      </c>
      <c r="AZ940" s="520">
        <v>119</v>
      </c>
      <c r="BA940" s="520">
        <v>202</v>
      </c>
      <c r="BB940" s="358"/>
      <c r="BC940" s="597" t="str">
        <f t="shared" si="1695"/>
        <v>-</v>
      </c>
      <c r="BD940" s="598" t="str">
        <f t="shared" si="1696"/>
        <v>-</v>
      </c>
      <c r="BE940" s="599" t="str">
        <f t="shared" si="1697"/>
        <v>-</v>
      </c>
      <c r="BF940" s="600" t="str">
        <f t="shared" si="1698"/>
        <v>-</v>
      </c>
      <c r="BG940" s="601" t="str">
        <f t="shared" si="1699"/>
        <v>-</v>
      </c>
      <c r="BH940" s="602" t="str">
        <f t="shared" si="1700"/>
        <v>-</v>
      </c>
      <c r="BI940" s="603" t="str">
        <f t="shared" si="1701"/>
        <v>-</v>
      </c>
      <c r="BJ940" s="604" t="str">
        <f t="shared" si="1702"/>
        <v>-</v>
      </c>
      <c r="BK940" s="602" t="str">
        <f t="shared" si="1703"/>
        <v>-</v>
      </c>
      <c r="BL940" s="603" t="str">
        <f t="shared" si="1704"/>
        <v>-</v>
      </c>
      <c r="BM940" s="604" t="str">
        <f t="shared" si="1705"/>
        <v>-</v>
      </c>
      <c r="BN940" s="564">
        <f t="shared" si="1706"/>
        <v>9</v>
      </c>
      <c r="BO940" s="314">
        <f t="shared" si="1707"/>
        <v>2012</v>
      </c>
      <c r="BP940" s="314">
        <f t="shared" si="1708"/>
        <v>0</v>
      </c>
      <c r="BQ940" s="202"/>
    </row>
    <row r="941" spans="1:69" s="35" customFormat="1" ht="10.5" customHeight="1" x14ac:dyDescent="0.2">
      <c r="A941" s="87" t="str">
        <f t="shared" si="1694"/>
        <v>2012-13RYC9</v>
      </c>
      <c r="B941" s="87" t="str">
        <f t="shared" si="1709"/>
        <v>Y61</v>
      </c>
      <c r="C941" s="203" t="s">
        <v>180</v>
      </c>
      <c r="D941" s="203" t="s">
        <v>545</v>
      </c>
      <c r="E941" s="42"/>
      <c r="F941" s="317" t="str">
        <f>VLOOKUP($G941,'Selection Sheet'!$C$15:$F$39,3,0)</f>
        <v>Y61</v>
      </c>
      <c r="G941" s="204" t="s">
        <v>87</v>
      </c>
      <c r="H941" s="203" t="s">
        <v>537</v>
      </c>
      <c r="I941" s="495">
        <v>257</v>
      </c>
      <c r="J941" s="495">
        <v>48</v>
      </c>
      <c r="K941" s="495">
        <v>37</v>
      </c>
      <c r="L941" s="495">
        <v>16</v>
      </c>
      <c r="M941" s="507"/>
      <c r="N941" s="507"/>
      <c r="O941" s="507"/>
      <c r="P941" s="507"/>
      <c r="Q941" s="495" t="s">
        <v>80</v>
      </c>
      <c r="R941" s="495" t="s">
        <v>80</v>
      </c>
      <c r="S941" s="495"/>
      <c r="T941" s="496" t="s">
        <v>80</v>
      </c>
      <c r="U941" s="497" t="s">
        <v>80</v>
      </c>
      <c r="V941" s="497" t="s">
        <v>80</v>
      </c>
      <c r="W941" s="497" t="s">
        <v>80</v>
      </c>
      <c r="X941" s="498" t="s">
        <v>80</v>
      </c>
      <c r="Y941" s="499" t="s">
        <v>80</v>
      </c>
      <c r="Z941" s="500" t="s">
        <v>80</v>
      </c>
      <c r="AA941" s="500" t="s">
        <v>80</v>
      </c>
      <c r="AB941" s="501" t="s">
        <v>80</v>
      </c>
      <c r="AC941" s="500" t="s">
        <v>80</v>
      </c>
      <c r="AD941" s="500" t="s">
        <v>80</v>
      </c>
      <c r="AE941" s="500" t="s">
        <v>80</v>
      </c>
      <c r="AF941" s="502" t="s">
        <v>80</v>
      </c>
      <c r="AG941" s="503" t="s">
        <v>80</v>
      </c>
      <c r="AH941" s="504" t="s">
        <v>80</v>
      </c>
      <c r="AI941" s="502" t="s">
        <v>80</v>
      </c>
      <c r="AJ941" s="505">
        <v>125</v>
      </c>
      <c r="AK941" s="505">
        <v>145</v>
      </c>
      <c r="AL941" s="507"/>
      <c r="AM941" s="507"/>
      <c r="AN941" s="505">
        <v>618</v>
      </c>
      <c r="AO941" s="505">
        <v>636</v>
      </c>
      <c r="AP941" s="569"/>
      <c r="AQ941" s="569"/>
      <c r="AR941" s="505">
        <v>25</v>
      </c>
      <c r="AS941" s="505">
        <v>257</v>
      </c>
      <c r="AT941" s="505">
        <v>12</v>
      </c>
      <c r="AU941" s="505">
        <v>37</v>
      </c>
      <c r="AV941" s="507">
        <v>0</v>
      </c>
      <c r="AW941" s="507">
        <v>0</v>
      </c>
      <c r="AX941" s="507">
        <v>87</v>
      </c>
      <c r="AY941" s="507">
        <v>92</v>
      </c>
      <c r="AZ941" s="507">
        <v>101</v>
      </c>
      <c r="BA941" s="507">
        <v>264</v>
      </c>
      <c r="BB941" s="357"/>
      <c r="BC941" s="592" t="str">
        <f t="shared" si="1695"/>
        <v>-</v>
      </c>
      <c r="BD941" s="593" t="str">
        <f t="shared" si="1696"/>
        <v>-</v>
      </c>
      <c r="BE941" s="594" t="str">
        <f t="shared" si="1697"/>
        <v>-</v>
      </c>
      <c r="BF941" s="291" t="str">
        <f t="shared" si="1698"/>
        <v>-</v>
      </c>
      <c r="BG941" s="566" t="str">
        <f t="shared" si="1699"/>
        <v>-</v>
      </c>
      <c r="BH941" s="595" t="str">
        <f t="shared" si="1700"/>
        <v>-</v>
      </c>
      <c r="BI941" s="289" t="str">
        <f t="shared" si="1701"/>
        <v>-</v>
      </c>
      <c r="BJ941" s="596" t="str">
        <f t="shared" si="1702"/>
        <v>-</v>
      </c>
      <c r="BK941" s="595" t="str">
        <f t="shared" si="1703"/>
        <v>-</v>
      </c>
      <c r="BL941" s="289" t="str">
        <f t="shared" si="1704"/>
        <v>-</v>
      </c>
      <c r="BM941" s="596" t="str">
        <f t="shared" si="1705"/>
        <v>-</v>
      </c>
      <c r="BN941" s="563">
        <f t="shared" si="1706"/>
        <v>9</v>
      </c>
      <c r="BO941" s="87">
        <f t="shared" si="1707"/>
        <v>2012</v>
      </c>
      <c r="BP941" s="87">
        <f t="shared" si="1708"/>
        <v>0</v>
      </c>
      <c r="BQ941" s="202"/>
    </row>
    <row r="942" spans="1:69" s="35" customFormat="1" ht="10.5" customHeight="1" x14ac:dyDescent="0.2">
      <c r="A942" s="87" t="str">
        <f t="shared" si="1694"/>
        <v>2012-13RYD9</v>
      </c>
      <c r="B942" s="87" t="str">
        <f t="shared" si="1709"/>
        <v>Y59</v>
      </c>
      <c r="C942" s="203" t="s">
        <v>180</v>
      </c>
      <c r="D942" s="203" t="s">
        <v>545</v>
      </c>
      <c r="E942" s="42"/>
      <c r="F942" s="317" t="str">
        <f>VLOOKUP($G942,'Selection Sheet'!$C$15:$F$39,3,0)</f>
        <v>Y59</v>
      </c>
      <c r="G942" s="204" t="s">
        <v>116</v>
      </c>
      <c r="H942" s="203" t="s">
        <v>538</v>
      </c>
      <c r="I942" s="495">
        <v>126</v>
      </c>
      <c r="J942" s="495">
        <v>32</v>
      </c>
      <c r="K942" s="495">
        <v>32</v>
      </c>
      <c r="L942" s="495">
        <v>11</v>
      </c>
      <c r="M942" s="507"/>
      <c r="N942" s="507"/>
      <c r="O942" s="507"/>
      <c r="P942" s="507"/>
      <c r="Q942" s="495" t="s">
        <v>80</v>
      </c>
      <c r="R942" s="495" t="s">
        <v>80</v>
      </c>
      <c r="S942" s="495"/>
      <c r="T942" s="496" t="s">
        <v>80</v>
      </c>
      <c r="U942" s="497" t="s">
        <v>80</v>
      </c>
      <c r="V942" s="497" t="s">
        <v>80</v>
      </c>
      <c r="W942" s="497" t="s">
        <v>80</v>
      </c>
      <c r="X942" s="498" t="s">
        <v>80</v>
      </c>
      <c r="Y942" s="499" t="s">
        <v>80</v>
      </c>
      <c r="Z942" s="500" t="s">
        <v>80</v>
      </c>
      <c r="AA942" s="500" t="s">
        <v>80</v>
      </c>
      <c r="AB942" s="501" t="s">
        <v>80</v>
      </c>
      <c r="AC942" s="500" t="s">
        <v>80</v>
      </c>
      <c r="AD942" s="500" t="s">
        <v>80</v>
      </c>
      <c r="AE942" s="500" t="s">
        <v>80</v>
      </c>
      <c r="AF942" s="502" t="s">
        <v>80</v>
      </c>
      <c r="AG942" s="503" t="s">
        <v>80</v>
      </c>
      <c r="AH942" s="504" t="s">
        <v>80</v>
      </c>
      <c r="AI942" s="502" t="s">
        <v>80</v>
      </c>
      <c r="AJ942" s="505">
        <v>57</v>
      </c>
      <c r="AK942" s="505">
        <v>75</v>
      </c>
      <c r="AL942" s="507"/>
      <c r="AM942" s="507"/>
      <c r="AN942" s="505">
        <v>459</v>
      </c>
      <c r="AO942" s="505">
        <v>494</v>
      </c>
      <c r="AP942" s="569"/>
      <c r="AQ942" s="569"/>
      <c r="AR942" s="505">
        <v>8</v>
      </c>
      <c r="AS942" s="505">
        <v>119</v>
      </c>
      <c r="AT942" s="505">
        <v>5</v>
      </c>
      <c r="AU942" s="505">
        <v>31</v>
      </c>
      <c r="AV942" s="507">
        <v>0</v>
      </c>
      <c r="AW942" s="507">
        <v>0</v>
      </c>
      <c r="AX942" s="507">
        <v>64</v>
      </c>
      <c r="AY942" s="507">
        <v>74</v>
      </c>
      <c r="AZ942" s="507">
        <v>230</v>
      </c>
      <c r="BA942" s="507">
        <v>378</v>
      </c>
      <c r="BB942" s="357"/>
      <c r="BC942" s="592" t="str">
        <f t="shared" si="1695"/>
        <v>-</v>
      </c>
      <c r="BD942" s="593" t="str">
        <f t="shared" si="1696"/>
        <v>-</v>
      </c>
      <c r="BE942" s="594" t="str">
        <f t="shared" si="1697"/>
        <v>-</v>
      </c>
      <c r="BF942" s="291" t="str">
        <f t="shared" si="1698"/>
        <v>-</v>
      </c>
      <c r="BG942" s="566" t="str">
        <f t="shared" si="1699"/>
        <v>-</v>
      </c>
      <c r="BH942" s="595" t="str">
        <f t="shared" si="1700"/>
        <v>-</v>
      </c>
      <c r="BI942" s="289" t="str">
        <f t="shared" si="1701"/>
        <v>-</v>
      </c>
      <c r="BJ942" s="596" t="str">
        <f t="shared" si="1702"/>
        <v>-</v>
      </c>
      <c r="BK942" s="595" t="str">
        <f t="shared" si="1703"/>
        <v>-</v>
      </c>
      <c r="BL942" s="289" t="str">
        <f t="shared" si="1704"/>
        <v>-</v>
      </c>
      <c r="BM942" s="596" t="str">
        <f t="shared" si="1705"/>
        <v>-</v>
      </c>
      <c r="BN942" s="563">
        <f t="shared" si="1706"/>
        <v>9</v>
      </c>
      <c r="BO942" s="87">
        <f t="shared" si="1707"/>
        <v>2012</v>
      </c>
      <c r="BP942" s="87">
        <f t="shared" si="1708"/>
        <v>0</v>
      </c>
      <c r="BQ942" s="202"/>
    </row>
    <row r="943" spans="1:69" s="35" customFormat="1" ht="10.5" customHeight="1" x14ac:dyDescent="0.2">
      <c r="A943" s="87" t="str">
        <f t="shared" si="1694"/>
        <v>2012-13RYE9</v>
      </c>
      <c r="B943" s="87" t="str">
        <f t="shared" si="1709"/>
        <v>Y59</v>
      </c>
      <c r="C943" s="203" t="s">
        <v>180</v>
      </c>
      <c r="D943" s="203" t="s">
        <v>545</v>
      </c>
      <c r="E943" s="42"/>
      <c r="F943" s="317" t="str">
        <f>VLOOKUP($G943,'Selection Sheet'!$C$15:$F$39,3,0)</f>
        <v>Y59</v>
      </c>
      <c r="G943" s="204" t="s">
        <v>114</v>
      </c>
      <c r="H943" s="203" t="s">
        <v>539</v>
      </c>
      <c r="I943" s="495">
        <v>91</v>
      </c>
      <c r="J943" s="495">
        <v>41</v>
      </c>
      <c r="K943" s="495">
        <v>13</v>
      </c>
      <c r="L943" s="495">
        <v>8</v>
      </c>
      <c r="M943" s="507"/>
      <c r="N943" s="507"/>
      <c r="O943" s="507"/>
      <c r="P943" s="507"/>
      <c r="Q943" s="495" t="s">
        <v>80</v>
      </c>
      <c r="R943" s="495" t="s">
        <v>80</v>
      </c>
      <c r="S943" s="495"/>
      <c r="T943" s="496" t="s">
        <v>80</v>
      </c>
      <c r="U943" s="497" t="s">
        <v>80</v>
      </c>
      <c r="V943" s="497" t="s">
        <v>80</v>
      </c>
      <c r="W943" s="497" t="s">
        <v>80</v>
      </c>
      <c r="X943" s="498" t="s">
        <v>80</v>
      </c>
      <c r="Y943" s="499" t="s">
        <v>80</v>
      </c>
      <c r="Z943" s="500" t="s">
        <v>80</v>
      </c>
      <c r="AA943" s="500" t="s">
        <v>80</v>
      </c>
      <c r="AB943" s="501" t="s">
        <v>80</v>
      </c>
      <c r="AC943" s="500" t="s">
        <v>80</v>
      </c>
      <c r="AD943" s="500" t="s">
        <v>80</v>
      </c>
      <c r="AE943" s="500" t="s">
        <v>80</v>
      </c>
      <c r="AF943" s="502" t="s">
        <v>80</v>
      </c>
      <c r="AG943" s="503" t="s">
        <v>80</v>
      </c>
      <c r="AH943" s="504" t="s">
        <v>80</v>
      </c>
      <c r="AI943" s="502" t="s">
        <v>80</v>
      </c>
      <c r="AJ943" s="505">
        <v>62</v>
      </c>
      <c r="AK943" s="505">
        <v>107</v>
      </c>
      <c r="AL943" s="507"/>
      <c r="AM943" s="507"/>
      <c r="AN943" s="505">
        <v>558</v>
      </c>
      <c r="AO943" s="505">
        <v>578</v>
      </c>
      <c r="AP943" s="569"/>
      <c r="AQ943" s="569"/>
      <c r="AR943" s="505">
        <v>18</v>
      </c>
      <c r="AS943" s="505">
        <v>81</v>
      </c>
      <c r="AT943" s="505">
        <v>4</v>
      </c>
      <c r="AU943" s="505">
        <v>12</v>
      </c>
      <c r="AV943" s="507">
        <v>0</v>
      </c>
      <c r="AW943" s="507">
        <v>0</v>
      </c>
      <c r="AX943" s="507">
        <v>51</v>
      </c>
      <c r="AY943" s="507">
        <v>61</v>
      </c>
      <c r="AZ943" s="507">
        <v>56</v>
      </c>
      <c r="BA943" s="507">
        <v>127</v>
      </c>
      <c r="BB943" s="357"/>
      <c r="BC943" s="592" t="str">
        <f t="shared" si="1695"/>
        <v>-</v>
      </c>
      <c r="BD943" s="593" t="str">
        <f t="shared" si="1696"/>
        <v>-</v>
      </c>
      <c r="BE943" s="594" t="str">
        <f t="shared" si="1697"/>
        <v>-</v>
      </c>
      <c r="BF943" s="291" t="str">
        <f t="shared" si="1698"/>
        <v>-</v>
      </c>
      <c r="BG943" s="566" t="str">
        <f t="shared" si="1699"/>
        <v>-</v>
      </c>
      <c r="BH943" s="595" t="str">
        <f t="shared" si="1700"/>
        <v>-</v>
      </c>
      <c r="BI943" s="289" t="str">
        <f t="shared" si="1701"/>
        <v>-</v>
      </c>
      <c r="BJ943" s="596" t="str">
        <f t="shared" si="1702"/>
        <v>-</v>
      </c>
      <c r="BK943" s="595" t="str">
        <f t="shared" si="1703"/>
        <v>-</v>
      </c>
      <c r="BL943" s="289" t="str">
        <f t="shared" si="1704"/>
        <v>-</v>
      </c>
      <c r="BM943" s="596" t="str">
        <f t="shared" si="1705"/>
        <v>-</v>
      </c>
      <c r="BN943" s="563">
        <f t="shared" si="1706"/>
        <v>9</v>
      </c>
      <c r="BO943" s="87">
        <f t="shared" si="1707"/>
        <v>2012</v>
      </c>
      <c r="BP943" s="87">
        <f t="shared" si="1708"/>
        <v>0</v>
      </c>
      <c r="BQ943" s="202"/>
    </row>
    <row r="944" spans="1:69" s="35" customFormat="1" ht="10.5" customHeight="1" x14ac:dyDescent="0.2">
      <c r="A944" s="312" t="str">
        <f t="shared" si="1694"/>
        <v>2012-13RYF9</v>
      </c>
      <c r="B944" s="312" t="str">
        <f t="shared" si="1709"/>
        <v>Y58</v>
      </c>
      <c r="C944" s="208" t="s">
        <v>180</v>
      </c>
      <c r="D944" s="208" t="s">
        <v>545</v>
      </c>
      <c r="E944" s="53"/>
      <c r="F944" s="319" t="str">
        <f>VLOOKUP($G944,'Selection Sheet'!$C$15:$F$39,3,0)</f>
        <v>Y58</v>
      </c>
      <c r="G944" s="209" t="s">
        <v>99</v>
      </c>
      <c r="H944" s="208" t="s">
        <v>540</v>
      </c>
      <c r="I944" s="521">
        <v>209</v>
      </c>
      <c r="J944" s="521">
        <v>51</v>
      </c>
      <c r="K944" s="521">
        <v>26</v>
      </c>
      <c r="L944" s="521">
        <v>13</v>
      </c>
      <c r="M944" s="533"/>
      <c r="N944" s="533"/>
      <c r="O944" s="533"/>
      <c r="P944" s="533"/>
      <c r="Q944" s="521" t="s">
        <v>80</v>
      </c>
      <c r="R944" s="521" t="s">
        <v>80</v>
      </c>
      <c r="S944" s="521"/>
      <c r="T944" s="522" t="s">
        <v>80</v>
      </c>
      <c r="U944" s="523" t="s">
        <v>80</v>
      </c>
      <c r="V944" s="523" t="s">
        <v>80</v>
      </c>
      <c r="W944" s="523" t="s">
        <v>80</v>
      </c>
      <c r="X944" s="524" t="s">
        <v>80</v>
      </c>
      <c r="Y944" s="525" t="s">
        <v>80</v>
      </c>
      <c r="Z944" s="526" t="s">
        <v>80</v>
      </c>
      <c r="AA944" s="526" t="s">
        <v>80</v>
      </c>
      <c r="AB944" s="527" t="s">
        <v>80</v>
      </c>
      <c r="AC944" s="526" t="s">
        <v>80</v>
      </c>
      <c r="AD944" s="526" t="s">
        <v>80</v>
      </c>
      <c r="AE944" s="526" t="s">
        <v>80</v>
      </c>
      <c r="AF944" s="528" t="s">
        <v>80</v>
      </c>
      <c r="AG944" s="529" t="s">
        <v>80</v>
      </c>
      <c r="AH944" s="530" t="s">
        <v>80</v>
      </c>
      <c r="AI944" s="528" t="s">
        <v>80</v>
      </c>
      <c r="AJ944" s="531">
        <v>87</v>
      </c>
      <c r="AK944" s="531">
        <v>101</v>
      </c>
      <c r="AL944" s="533"/>
      <c r="AM944" s="533"/>
      <c r="AN944" s="531">
        <v>529</v>
      </c>
      <c r="AO944" s="531">
        <v>552</v>
      </c>
      <c r="AP944" s="571"/>
      <c r="AQ944" s="571"/>
      <c r="AR944" s="531">
        <v>21</v>
      </c>
      <c r="AS944" s="531">
        <v>209</v>
      </c>
      <c r="AT944" s="531">
        <v>5</v>
      </c>
      <c r="AU944" s="531">
        <v>26</v>
      </c>
      <c r="AV944" s="533">
        <v>0</v>
      </c>
      <c r="AW944" s="533">
        <v>2</v>
      </c>
      <c r="AX944" s="533">
        <v>46</v>
      </c>
      <c r="AY944" s="533">
        <v>56</v>
      </c>
      <c r="AZ944" s="533">
        <v>122</v>
      </c>
      <c r="BA944" s="533">
        <v>215</v>
      </c>
      <c r="BB944" s="359"/>
      <c r="BC944" s="605" t="str">
        <f t="shared" si="1695"/>
        <v>-</v>
      </c>
      <c r="BD944" s="606" t="str">
        <f t="shared" si="1696"/>
        <v>-</v>
      </c>
      <c r="BE944" s="607" t="str">
        <f t="shared" si="1697"/>
        <v>-</v>
      </c>
      <c r="BF944" s="302" t="str">
        <f t="shared" si="1698"/>
        <v>-</v>
      </c>
      <c r="BG944" s="608" t="str">
        <f t="shared" si="1699"/>
        <v>-</v>
      </c>
      <c r="BH944" s="609" t="str">
        <f t="shared" si="1700"/>
        <v>-</v>
      </c>
      <c r="BI944" s="311" t="str">
        <f t="shared" si="1701"/>
        <v>-</v>
      </c>
      <c r="BJ944" s="610" t="str">
        <f t="shared" si="1702"/>
        <v>-</v>
      </c>
      <c r="BK944" s="609" t="str">
        <f t="shared" si="1703"/>
        <v>-</v>
      </c>
      <c r="BL944" s="311" t="str">
        <f t="shared" si="1704"/>
        <v>-</v>
      </c>
      <c r="BM944" s="610" t="str">
        <f t="shared" si="1705"/>
        <v>-</v>
      </c>
      <c r="BN944" s="565">
        <f t="shared" si="1706"/>
        <v>9</v>
      </c>
      <c r="BO944" s="312">
        <f t="shared" si="1707"/>
        <v>2012</v>
      </c>
      <c r="BP944" s="312">
        <f t="shared" si="1708"/>
        <v>0</v>
      </c>
      <c r="BQ944" s="202"/>
    </row>
    <row r="945" spans="1:69" s="35" customFormat="1" ht="10.5" customHeight="1" x14ac:dyDescent="0.2">
      <c r="A945" s="313" t="str">
        <f t="shared" si="1694"/>
        <v>2012-13R1F10</v>
      </c>
      <c r="B945" s="313" t="str">
        <f t="shared" si="1709"/>
        <v>Y59</v>
      </c>
      <c r="C945" s="200" t="s">
        <v>180</v>
      </c>
      <c r="D945" s="200" t="s">
        <v>546</v>
      </c>
      <c r="E945" s="42"/>
      <c r="F945" s="315" t="str">
        <f>VLOOKUP($G945,'Selection Sheet'!$C$15:$F$39,3,0)</f>
        <v>Y59</v>
      </c>
      <c r="G945" s="201" t="s">
        <v>108</v>
      </c>
      <c r="H945" s="200" t="s">
        <v>529</v>
      </c>
      <c r="I945" s="483">
        <v>8</v>
      </c>
      <c r="J945" s="483">
        <v>2</v>
      </c>
      <c r="K945" s="483">
        <v>1</v>
      </c>
      <c r="L945" s="483">
        <v>0</v>
      </c>
      <c r="M945" s="494"/>
      <c r="N945" s="494"/>
      <c r="O945" s="494"/>
      <c r="P945" s="494"/>
      <c r="Q945" s="483" t="s">
        <v>80</v>
      </c>
      <c r="R945" s="483" t="s">
        <v>80</v>
      </c>
      <c r="S945" s="483"/>
      <c r="T945" s="484" t="s">
        <v>80</v>
      </c>
      <c r="U945" s="485" t="s">
        <v>80</v>
      </c>
      <c r="V945" s="485" t="s">
        <v>80</v>
      </c>
      <c r="W945" s="485" t="s">
        <v>80</v>
      </c>
      <c r="X945" s="486" t="s">
        <v>80</v>
      </c>
      <c r="Y945" s="487" t="s">
        <v>80</v>
      </c>
      <c r="Z945" s="488" t="s">
        <v>80</v>
      </c>
      <c r="AA945" s="488" t="s">
        <v>80</v>
      </c>
      <c r="AB945" s="489" t="s">
        <v>80</v>
      </c>
      <c r="AC945" s="488" t="s">
        <v>80</v>
      </c>
      <c r="AD945" s="488" t="s">
        <v>80</v>
      </c>
      <c r="AE945" s="488" t="s">
        <v>80</v>
      </c>
      <c r="AF945" s="490" t="s">
        <v>80</v>
      </c>
      <c r="AG945" s="491" t="s">
        <v>80</v>
      </c>
      <c r="AH945" s="492" t="s">
        <v>80</v>
      </c>
      <c r="AI945" s="490" t="s">
        <v>80</v>
      </c>
      <c r="AJ945" s="493">
        <v>6</v>
      </c>
      <c r="AK945" s="493">
        <v>6</v>
      </c>
      <c r="AL945" s="494"/>
      <c r="AM945" s="494"/>
      <c r="AN945" s="493">
        <v>45</v>
      </c>
      <c r="AO945" s="493">
        <v>45</v>
      </c>
      <c r="AP945" s="572"/>
      <c r="AQ945" s="572"/>
      <c r="AR945" s="493">
        <v>0</v>
      </c>
      <c r="AS945" s="493">
        <v>8</v>
      </c>
      <c r="AT945" s="493">
        <v>0</v>
      </c>
      <c r="AU945" s="493">
        <v>1</v>
      </c>
      <c r="AV945" s="494">
        <v>1</v>
      </c>
      <c r="AW945" s="494">
        <v>1</v>
      </c>
      <c r="AX945" s="494">
        <v>0</v>
      </c>
      <c r="AY945" s="494">
        <v>1</v>
      </c>
      <c r="AZ945" s="494">
        <v>8</v>
      </c>
      <c r="BA945" s="494">
        <v>10</v>
      </c>
      <c r="BB945" s="357"/>
      <c r="BC945" s="586" t="str">
        <f t="shared" si="1695"/>
        <v>-</v>
      </c>
      <c r="BD945" s="587" t="str">
        <f t="shared" si="1696"/>
        <v>-</v>
      </c>
      <c r="BE945" s="588" t="str">
        <f t="shared" si="1697"/>
        <v>-</v>
      </c>
      <c r="BF945" s="310" t="str">
        <f t="shared" si="1698"/>
        <v>-</v>
      </c>
      <c r="BG945" s="589" t="str">
        <f t="shared" si="1699"/>
        <v>-</v>
      </c>
      <c r="BH945" s="590" t="str">
        <f t="shared" si="1700"/>
        <v>-</v>
      </c>
      <c r="BI945" s="308" t="str">
        <f t="shared" si="1701"/>
        <v>-</v>
      </c>
      <c r="BJ945" s="591" t="str">
        <f t="shared" si="1702"/>
        <v>-</v>
      </c>
      <c r="BK945" s="590" t="str">
        <f t="shared" si="1703"/>
        <v>-</v>
      </c>
      <c r="BL945" s="308" t="str">
        <f t="shared" si="1704"/>
        <v>-</v>
      </c>
      <c r="BM945" s="591" t="str">
        <f t="shared" si="1705"/>
        <v>-</v>
      </c>
      <c r="BN945" s="562">
        <f t="shared" si="1706"/>
        <v>10</v>
      </c>
      <c r="BO945" s="87">
        <f t="shared" si="1707"/>
        <v>2012</v>
      </c>
      <c r="BP945" s="87">
        <f t="shared" si="1708"/>
        <v>1.0000000000000004</v>
      </c>
      <c r="BQ945" s="202"/>
    </row>
    <row r="946" spans="1:69" s="35" customFormat="1" ht="10.5" customHeight="1" x14ac:dyDescent="0.2">
      <c r="A946" s="87" t="str">
        <f t="shared" si="1694"/>
        <v>2012-13RRU10</v>
      </c>
      <c r="B946" s="87" t="str">
        <f t="shared" si="1709"/>
        <v>Y56</v>
      </c>
      <c r="C946" s="203" t="s">
        <v>180</v>
      </c>
      <c r="D946" s="203" t="s">
        <v>546</v>
      </c>
      <c r="E946" s="42"/>
      <c r="F946" s="317" t="str">
        <f>VLOOKUP($G946,'Selection Sheet'!$C$15:$F$39,3,0)</f>
        <v>Y56</v>
      </c>
      <c r="G946" s="204" t="s">
        <v>93</v>
      </c>
      <c r="H946" s="203" t="s">
        <v>530</v>
      </c>
      <c r="I946" s="495">
        <v>342</v>
      </c>
      <c r="J946" s="495">
        <v>112</v>
      </c>
      <c r="K946" s="495">
        <v>49</v>
      </c>
      <c r="L946" s="495">
        <v>29</v>
      </c>
      <c r="M946" s="507"/>
      <c r="N946" s="507"/>
      <c r="O946" s="507"/>
      <c r="P946" s="507"/>
      <c r="Q946" s="495" t="s">
        <v>80</v>
      </c>
      <c r="R946" s="495" t="s">
        <v>80</v>
      </c>
      <c r="S946" s="495"/>
      <c r="T946" s="496" t="s">
        <v>80</v>
      </c>
      <c r="U946" s="497" t="s">
        <v>80</v>
      </c>
      <c r="V946" s="497" t="s">
        <v>80</v>
      </c>
      <c r="W946" s="497" t="s">
        <v>80</v>
      </c>
      <c r="X946" s="498" t="s">
        <v>80</v>
      </c>
      <c r="Y946" s="499" t="s">
        <v>80</v>
      </c>
      <c r="Z946" s="500" t="s">
        <v>80</v>
      </c>
      <c r="AA946" s="500" t="s">
        <v>80</v>
      </c>
      <c r="AB946" s="501" t="s">
        <v>80</v>
      </c>
      <c r="AC946" s="500" t="s">
        <v>80</v>
      </c>
      <c r="AD946" s="500" t="s">
        <v>80</v>
      </c>
      <c r="AE946" s="500" t="s">
        <v>80</v>
      </c>
      <c r="AF946" s="502" t="s">
        <v>80</v>
      </c>
      <c r="AG946" s="503" t="s">
        <v>80</v>
      </c>
      <c r="AH946" s="504" t="s">
        <v>80</v>
      </c>
      <c r="AI946" s="502" t="s">
        <v>80</v>
      </c>
      <c r="AJ946" s="505">
        <v>154</v>
      </c>
      <c r="AK946" s="505">
        <v>235</v>
      </c>
      <c r="AL946" s="507"/>
      <c r="AM946" s="507"/>
      <c r="AN946" s="505">
        <v>792</v>
      </c>
      <c r="AO946" s="505">
        <v>860</v>
      </c>
      <c r="AP946" s="569"/>
      <c r="AQ946" s="569"/>
      <c r="AR946" s="505">
        <v>28</v>
      </c>
      <c r="AS946" s="505">
        <v>334</v>
      </c>
      <c r="AT946" s="505">
        <v>10</v>
      </c>
      <c r="AU946" s="505">
        <v>46</v>
      </c>
      <c r="AV946" s="507">
        <v>0</v>
      </c>
      <c r="AW946" s="507">
        <v>0</v>
      </c>
      <c r="AX946" s="507">
        <v>101</v>
      </c>
      <c r="AY946" s="507">
        <v>112</v>
      </c>
      <c r="AZ946" s="507">
        <v>328</v>
      </c>
      <c r="BA946" s="507">
        <v>492</v>
      </c>
      <c r="BB946" s="357"/>
      <c r="BC946" s="592" t="str">
        <f t="shared" si="1695"/>
        <v>-</v>
      </c>
      <c r="BD946" s="593" t="str">
        <f t="shared" si="1696"/>
        <v>-</v>
      </c>
      <c r="BE946" s="594" t="str">
        <f t="shared" si="1697"/>
        <v>-</v>
      </c>
      <c r="BF946" s="291" t="str">
        <f t="shared" si="1698"/>
        <v>-</v>
      </c>
      <c r="BG946" s="566" t="str">
        <f t="shared" si="1699"/>
        <v>-</v>
      </c>
      <c r="BH946" s="595" t="str">
        <f t="shared" si="1700"/>
        <v>-</v>
      </c>
      <c r="BI946" s="289" t="str">
        <f t="shared" si="1701"/>
        <v>-</v>
      </c>
      <c r="BJ946" s="596" t="str">
        <f t="shared" si="1702"/>
        <v>-</v>
      </c>
      <c r="BK946" s="595" t="str">
        <f t="shared" si="1703"/>
        <v>-</v>
      </c>
      <c r="BL946" s="289" t="str">
        <f t="shared" si="1704"/>
        <v>-</v>
      </c>
      <c r="BM946" s="596" t="str">
        <f t="shared" si="1705"/>
        <v>-</v>
      </c>
      <c r="BN946" s="563">
        <f t="shared" si="1706"/>
        <v>10</v>
      </c>
      <c r="BO946" s="87">
        <f t="shared" si="1707"/>
        <v>2012</v>
      </c>
      <c r="BP946" s="87">
        <f t="shared" si="1708"/>
        <v>1.0000000000000004</v>
      </c>
      <c r="BQ946" s="202"/>
    </row>
    <row r="947" spans="1:69" s="35" customFormat="1" ht="10.5" customHeight="1" x14ac:dyDescent="0.2">
      <c r="A947" s="87" t="str">
        <f t="shared" si="1694"/>
        <v>2012-13RX510</v>
      </c>
      <c r="B947" s="87" t="str">
        <f t="shared" si="1709"/>
        <v>Y58</v>
      </c>
      <c r="C947" s="203" t="s">
        <v>180</v>
      </c>
      <c r="D947" s="203" t="s">
        <v>546</v>
      </c>
      <c r="E947" s="42"/>
      <c r="F947" s="317" t="str">
        <f>VLOOKUP($G947,'Selection Sheet'!$C$15:$F$39,3,0)</f>
        <v>Y58</v>
      </c>
      <c r="G947" s="204" t="s">
        <v>106</v>
      </c>
      <c r="H947" s="203" t="s">
        <v>531</v>
      </c>
      <c r="I947" s="495">
        <v>114</v>
      </c>
      <c r="J947" s="495">
        <v>33</v>
      </c>
      <c r="K947" s="495">
        <v>18</v>
      </c>
      <c r="L947" s="495">
        <v>10</v>
      </c>
      <c r="M947" s="507"/>
      <c r="N947" s="507"/>
      <c r="O947" s="507"/>
      <c r="P947" s="507"/>
      <c r="Q947" s="495" t="s">
        <v>80</v>
      </c>
      <c r="R947" s="495" t="s">
        <v>80</v>
      </c>
      <c r="S947" s="495"/>
      <c r="T947" s="496" t="s">
        <v>80</v>
      </c>
      <c r="U947" s="497" t="s">
        <v>80</v>
      </c>
      <c r="V947" s="497" t="s">
        <v>80</v>
      </c>
      <c r="W947" s="497" t="s">
        <v>80</v>
      </c>
      <c r="X947" s="498" t="s">
        <v>80</v>
      </c>
      <c r="Y947" s="499" t="s">
        <v>80</v>
      </c>
      <c r="Z947" s="500" t="s">
        <v>80</v>
      </c>
      <c r="AA947" s="500" t="s">
        <v>80</v>
      </c>
      <c r="AB947" s="501" t="s">
        <v>80</v>
      </c>
      <c r="AC947" s="500" t="s">
        <v>80</v>
      </c>
      <c r="AD947" s="500" t="s">
        <v>80</v>
      </c>
      <c r="AE947" s="500" t="s">
        <v>80</v>
      </c>
      <c r="AF947" s="502" t="s">
        <v>80</v>
      </c>
      <c r="AG947" s="503" t="s">
        <v>80</v>
      </c>
      <c r="AH947" s="504" t="s">
        <v>80</v>
      </c>
      <c r="AI947" s="502" t="s">
        <v>80</v>
      </c>
      <c r="AJ947" s="505">
        <v>30</v>
      </c>
      <c r="AK947" s="505">
        <v>33</v>
      </c>
      <c r="AL947" s="507"/>
      <c r="AM947" s="507"/>
      <c r="AN947" s="505">
        <v>114</v>
      </c>
      <c r="AO947" s="505">
        <v>114</v>
      </c>
      <c r="AP947" s="569"/>
      <c r="AQ947" s="569"/>
      <c r="AR947" s="505">
        <v>14</v>
      </c>
      <c r="AS947" s="505">
        <v>114</v>
      </c>
      <c r="AT947" s="505">
        <v>5</v>
      </c>
      <c r="AU947" s="505">
        <v>18</v>
      </c>
      <c r="AV947" s="507">
        <v>0</v>
      </c>
      <c r="AW947" s="507">
        <v>0</v>
      </c>
      <c r="AX947" s="507">
        <v>34</v>
      </c>
      <c r="AY947" s="507">
        <v>35</v>
      </c>
      <c r="AZ947" s="507">
        <v>39</v>
      </c>
      <c r="BA947" s="507">
        <v>63</v>
      </c>
      <c r="BB947" s="357"/>
      <c r="BC947" s="592" t="str">
        <f t="shared" si="1695"/>
        <v>-</v>
      </c>
      <c r="BD947" s="593" t="str">
        <f t="shared" si="1696"/>
        <v>-</v>
      </c>
      <c r="BE947" s="594" t="str">
        <f t="shared" si="1697"/>
        <v>-</v>
      </c>
      <c r="BF947" s="291" t="str">
        <f t="shared" si="1698"/>
        <v>-</v>
      </c>
      <c r="BG947" s="566" t="str">
        <f t="shared" si="1699"/>
        <v>-</v>
      </c>
      <c r="BH947" s="595" t="str">
        <f t="shared" si="1700"/>
        <v>-</v>
      </c>
      <c r="BI947" s="289" t="str">
        <f t="shared" si="1701"/>
        <v>-</v>
      </c>
      <c r="BJ947" s="596" t="str">
        <f t="shared" si="1702"/>
        <v>-</v>
      </c>
      <c r="BK947" s="595" t="str">
        <f t="shared" si="1703"/>
        <v>-</v>
      </c>
      <c r="BL947" s="289" t="str">
        <f t="shared" si="1704"/>
        <v>-</v>
      </c>
      <c r="BM947" s="596" t="str">
        <f t="shared" si="1705"/>
        <v>-</v>
      </c>
      <c r="BN947" s="563">
        <f t="shared" si="1706"/>
        <v>10</v>
      </c>
      <c r="BO947" s="87">
        <f t="shared" si="1707"/>
        <v>2012</v>
      </c>
      <c r="BP947" s="87">
        <f t="shared" si="1708"/>
        <v>1.0000000000000004</v>
      </c>
      <c r="BQ947" s="202"/>
    </row>
    <row r="948" spans="1:69" s="35" customFormat="1" ht="10.5" customHeight="1" x14ac:dyDescent="0.2">
      <c r="A948" s="314" t="str">
        <f t="shared" si="1694"/>
        <v>2012-13RX610</v>
      </c>
      <c r="B948" s="314" t="str">
        <f t="shared" si="1709"/>
        <v>Y63</v>
      </c>
      <c r="C948" s="205" t="s">
        <v>180</v>
      </c>
      <c r="D948" s="205" t="s">
        <v>546</v>
      </c>
      <c r="E948" s="206"/>
      <c r="F948" s="318" t="str">
        <f>VLOOKUP($G948,'Selection Sheet'!$C$15:$F$39,3,0)</f>
        <v>Y63</v>
      </c>
      <c r="G948" s="207" t="s">
        <v>111</v>
      </c>
      <c r="H948" s="205" t="s">
        <v>532</v>
      </c>
      <c r="I948" s="508">
        <v>156</v>
      </c>
      <c r="J948" s="508">
        <v>38</v>
      </c>
      <c r="K948" s="508">
        <v>16</v>
      </c>
      <c r="L948" s="508">
        <v>7</v>
      </c>
      <c r="M948" s="520"/>
      <c r="N948" s="520"/>
      <c r="O948" s="520"/>
      <c r="P948" s="520"/>
      <c r="Q948" s="508" t="s">
        <v>80</v>
      </c>
      <c r="R948" s="508" t="s">
        <v>80</v>
      </c>
      <c r="S948" s="508"/>
      <c r="T948" s="509" t="s">
        <v>80</v>
      </c>
      <c r="U948" s="510" t="s">
        <v>80</v>
      </c>
      <c r="V948" s="510" t="s">
        <v>80</v>
      </c>
      <c r="W948" s="510" t="s">
        <v>80</v>
      </c>
      <c r="X948" s="511" t="s">
        <v>80</v>
      </c>
      <c r="Y948" s="512" t="s">
        <v>80</v>
      </c>
      <c r="Z948" s="513" t="s">
        <v>80</v>
      </c>
      <c r="AA948" s="513" t="s">
        <v>80</v>
      </c>
      <c r="AB948" s="514" t="s">
        <v>80</v>
      </c>
      <c r="AC948" s="513" t="s">
        <v>80</v>
      </c>
      <c r="AD948" s="513" t="s">
        <v>80</v>
      </c>
      <c r="AE948" s="513" t="s">
        <v>80</v>
      </c>
      <c r="AF948" s="515" t="s">
        <v>80</v>
      </c>
      <c r="AG948" s="516" t="s">
        <v>80</v>
      </c>
      <c r="AH948" s="517" t="s">
        <v>80</v>
      </c>
      <c r="AI948" s="515" t="s">
        <v>80</v>
      </c>
      <c r="AJ948" s="518">
        <v>70</v>
      </c>
      <c r="AK948" s="518">
        <v>79</v>
      </c>
      <c r="AL948" s="520"/>
      <c r="AM948" s="520"/>
      <c r="AN948" s="518">
        <v>325</v>
      </c>
      <c r="AO948" s="518">
        <v>332</v>
      </c>
      <c r="AP948" s="570"/>
      <c r="AQ948" s="570"/>
      <c r="AR948" s="518">
        <v>6</v>
      </c>
      <c r="AS948" s="518">
        <v>148</v>
      </c>
      <c r="AT948" s="518">
        <v>4</v>
      </c>
      <c r="AU948" s="518">
        <v>14</v>
      </c>
      <c r="AV948" s="520">
        <v>0</v>
      </c>
      <c r="AW948" s="520">
        <v>0</v>
      </c>
      <c r="AX948" s="520">
        <v>88</v>
      </c>
      <c r="AY948" s="520">
        <v>101</v>
      </c>
      <c r="AZ948" s="520">
        <v>131</v>
      </c>
      <c r="BA948" s="520">
        <v>178</v>
      </c>
      <c r="BB948" s="358"/>
      <c r="BC948" s="597" t="str">
        <f t="shared" si="1695"/>
        <v>-</v>
      </c>
      <c r="BD948" s="598" t="str">
        <f t="shared" si="1696"/>
        <v>-</v>
      </c>
      <c r="BE948" s="599" t="str">
        <f t="shared" si="1697"/>
        <v>-</v>
      </c>
      <c r="BF948" s="600" t="str">
        <f t="shared" si="1698"/>
        <v>-</v>
      </c>
      <c r="BG948" s="601" t="str">
        <f t="shared" si="1699"/>
        <v>-</v>
      </c>
      <c r="BH948" s="602" t="str">
        <f t="shared" si="1700"/>
        <v>-</v>
      </c>
      <c r="BI948" s="603" t="str">
        <f t="shared" si="1701"/>
        <v>-</v>
      </c>
      <c r="BJ948" s="604" t="str">
        <f t="shared" si="1702"/>
        <v>-</v>
      </c>
      <c r="BK948" s="602" t="str">
        <f t="shared" si="1703"/>
        <v>-</v>
      </c>
      <c r="BL948" s="603" t="str">
        <f t="shared" si="1704"/>
        <v>-</v>
      </c>
      <c r="BM948" s="604" t="str">
        <f t="shared" si="1705"/>
        <v>-</v>
      </c>
      <c r="BN948" s="564">
        <f t="shared" si="1706"/>
        <v>10</v>
      </c>
      <c r="BO948" s="314">
        <f t="shared" si="1707"/>
        <v>2012</v>
      </c>
      <c r="BP948" s="314">
        <f t="shared" si="1708"/>
        <v>1.0000000000000004</v>
      </c>
      <c r="BQ948" s="202"/>
    </row>
    <row r="949" spans="1:69" s="35" customFormat="1" ht="10.5" customHeight="1" x14ac:dyDescent="0.2">
      <c r="A949" s="87" t="str">
        <f t="shared" si="1694"/>
        <v>2012-13RX710</v>
      </c>
      <c r="B949" s="87" t="str">
        <f t="shared" si="1709"/>
        <v>Y62</v>
      </c>
      <c r="C949" s="203" t="s">
        <v>180</v>
      </c>
      <c r="D949" s="203" t="s">
        <v>546</v>
      </c>
      <c r="E949" s="42"/>
      <c r="F949" s="317" t="str">
        <f>VLOOKUP($G949,'Selection Sheet'!$C$15:$F$39,3,0)</f>
        <v>Y62</v>
      </c>
      <c r="G949" s="204" t="s">
        <v>84</v>
      </c>
      <c r="H949" s="203" t="s">
        <v>533</v>
      </c>
      <c r="I949" s="495">
        <v>372</v>
      </c>
      <c r="J949" s="495">
        <v>113</v>
      </c>
      <c r="K949" s="495">
        <v>45</v>
      </c>
      <c r="L949" s="495">
        <v>23</v>
      </c>
      <c r="M949" s="507"/>
      <c r="N949" s="507"/>
      <c r="O949" s="507"/>
      <c r="P949" s="507"/>
      <c r="Q949" s="495" t="s">
        <v>80</v>
      </c>
      <c r="R949" s="495" t="s">
        <v>80</v>
      </c>
      <c r="S949" s="495"/>
      <c r="T949" s="496" t="s">
        <v>80</v>
      </c>
      <c r="U949" s="497" t="s">
        <v>80</v>
      </c>
      <c r="V949" s="497" t="s">
        <v>80</v>
      </c>
      <c r="W949" s="497" t="s">
        <v>80</v>
      </c>
      <c r="X949" s="498" t="s">
        <v>80</v>
      </c>
      <c r="Y949" s="499" t="s">
        <v>80</v>
      </c>
      <c r="Z949" s="500" t="s">
        <v>80</v>
      </c>
      <c r="AA949" s="500" t="s">
        <v>80</v>
      </c>
      <c r="AB949" s="501" t="s">
        <v>80</v>
      </c>
      <c r="AC949" s="500" t="s">
        <v>80</v>
      </c>
      <c r="AD949" s="500" t="s">
        <v>80</v>
      </c>
      <c r="AE949" s="500" t="s">
        <v>80</v>
      </c>
      <c r="AF949" s="502" t="s">
        <v>80</v>
      </c>
      <c r="AG949" s="503" t="s">
        <v>80</v>
      </c>
      <c r="AH949" s="504" t="s">
        <v>80</v>
      </c>
      <c r="AI949" s="502" t="s">
        <v>80</v>
      </c>
      <c r="AJ949" s="505">
        <v>199</v>
      </c>
      <c r="AK949" s="505">
        <v>234</v>
      </c>
      <c r="AL949" s="507"/>
      <c r="AM949" s="507"/>
      <c r="AN949" s="505">
        <v>1084</v>
      </c>
      <c r="AO949" s="505">
        <v>1096</v>
      </c>
      <c r="AP949" s="569"/>
      <c r="AQ949" s="569"/>
      <c r="AR949" s="505">
        <v>28</v>
      </c>
      <c r="AS949" s="505">
        <v>321</v>
      </c>
      <c r="AT949" s="505">
        <v>8</v>
      </c>
      <c r="AU949" s="505">
        <v>36</v>
      </c>
      <c r="AV949" s="507">
        <v>8</v>
      </c>
      <c r="AW949" s="507">
        <v>12</v>
      </c>
      <c r="AX949" s="507">
        <v>110</v>
      </c>
      <c r="AY949" s="507">
        <v>128</v>
      </c>
      <c r="AZ949" s="507">
        <v>323</v>
      </c>
      <c r="BA949" s="507">
        <v>412</v>
      </c>
      <c r="BB949" s="357"/>
      <c r="BC949" s="592" t="str">
        <f t="shared" si="1695"/>
        <v>-</v>
      </c>
      <c r="BD949" s="593" t="str">
        <f t="shared" si="1696"/>
        <v>-</v>
      </c>
      <c r="BE949" s="594" t="str">
        <f t="shared" si="1697"/>
        <v>-</v>
      </c>
      <c r="BF949" s="291" t="str">
        <f t="shared" si="1698"/>
        <v>-</v>
      </c>
      <c r="BG949" s="566" t="str">
        <f t="shared" si="1699"/>
        <v>-</v>
      </c>
      <c r="BH949" s="595" t="str">
        <f t="shared" si="1700"/>
        <v>-</v>
      </c>
      <c r="BI949" s="289" t="str">
        <f t="shared" si="1701"/>
        <v>-</v>
      </c>
      <c r="BJ949" s="596" t="str">
        <f t="shared" si="1702"/>
        <v>-</v>
      </c>
      <c r="BK949" s="595" t="str">
        <f t="shared" si="1703"/>
        <v>-</v>
      </c>
      <c r="BL949" s="289" t="str">
        <f t="shared" si="1704"/>
        <v>-</v>
      </c>
      <c r="BM949" s="596" t="str">
        <f t="shared" si="1705"/>
        <v>-</v>
      </c>
      <c r="BN949" s="563">
        <f t="shared" si="1706"/>
        <v>10</v>
      </c>
      <c r="BO949" s="87">
        <f t="shared" si="1707"/>
        <v>2012</v>
      </c>
      <c r="BP949" s="87">
        <f t="shared" si="1708"/>
        <v>1.0000000000000004</v>
      </c>
      <c r="BQ949" s="202"/>
    </row>
    <row r="950" spans="1:69" s="35" customFormat="1" ht="10.5" customHeight="1" x14ac:dyDescent="0.2">
      <c r="A950" s="87" t="str">
        <f t="shared" si="1694"/>
        <v>2012-13RX810</v>
      </c>
      <c r="B950" s="87" t="str">
        <f t="shared" si="1709"/>
        <v>Y63</v>
      </c>
      <c r="C950" s="203" t="s">
        <v>180</v>
      </c>
      <c r="D950" s="203" t="s">
        <v>546</v>
      </c>
      <c r="E950" s="42"/>
      <c r="F950" s="317" t="str">
        <f>VLOOKUP($G950,'Selection Sheet'!$C$15:$F$39,3,0)</f>
        <v>Y63</v>
      </c>
      <c r="G950" s="204" t="s">
        <v>120</v>
      </c>
      <c r="H950" s="203" t="s">
        <v>534</v>
      </c>
      <c r="I950" s="495">
        <v>226</v>
      </c>
      <c r="J950" s="495">
        <v>44</v>
      </c>
      <c r="K950" s="495">
        <v>33</v>
      </c>
      <c r="L950" s="495">
        <v>13</v>
      </c>
      <c r="M950" s="507"/>
      <c r="N950" s="507"/>
      <c r="O950" s="507"/>
      <c r="P950" s="507"/>
      <c r="Q950" s="495" t="s">
        <v>80</v>
      </c>
      <c r="R950" s="495" t="s">
        <v>80</v>
      </c>
      <c r="S950" s="495"/>
      <c r="T950" s="496" t="s">
        <v>80</v>
      </c>
      <c r="U950" s="497" t="s">
        <v>80</v>
      </c>
      <c r="V950" s="497" t="s">
        <v>80</v>
      </c>
      <c r="W950" s="497" t="s">
        <v>80</v>
      </c>
      <c r="X950" s="498" t="s">
        <v>80</v>
      </c>
      <c r="Y950" s="499" t="s">
        <v>80</v>
      </c>
      <c r="Z950" s="500" t="s">
        <v>80</v>
      </c>
      <c r="AA950" s="500" t="s">
        <v>80</v>
      </c>
      <c r="AB950" s="501" t="s">
        <v>80</v>
      </c>
      <c r="AC950" s="500" t="s">
        <v>80</v>
      </c>
      <c r="AD950" s="500" t="s">
        <v>80</v>
      </c>
      <c r="AE950" s="500" t="s">
        <v>80</v>
      </c>
      <c r="AF950" s="502" t="s">
        <v>80</v>
      </c>
      <c r="AG950" s="503" t="s">
        <v>80</v>
      </c>
      <c r="AH950" s="504" t="s">
        <v>80</v>
      </c>
      <c r="AI950" s="502" t="s">
        <v>80</v>
      </c>
      <c r="AJ950" s="505">
        <v>101</v>
      </c>
      <c r="AK950" s="505">
        <v>118</v>
      </c>
      <c r="AL950" s="507"/>
      <c r="AM950" s="507"/>
      <c r="AN950" s="505">
        <v>663</v>
      </c>
      <c r="AO950" s="505">
        <v>693</v>
      </c>
      <c r="AP950" s="569"/>
      <c r="AQ950" s="569"/>
      <c r="AR950" s="505">
        <v>20</v>
      </c>
      <c r="AS950" s="505">
        <v>223</v>
      </c>
      <c r="AT950" s="505">
        <v>10</v>
      </c>
      <c r="AU950" s="505">
        <v>32</v>
      </c>
      <c r="AV950" s="507">
        <v>1</v>
      </c>
      <c r="AW950" s="507">
        <v>1</v>
      </c>
      <c r="AX950" s="507">
        <v>98</v>
      </c>
      <c r="AY950" s="507">
        <v>117</v>
      </c>
      <c r="AZ950" s="507">
        <v>234</v>
      </c>
      <c r="BA950" s="507">
        <v>362</v>
      </c>
      <c r="BB950" s="357"/>
      <c r="BC950" s="592" t="str">
        <f t="shared" si="1695"/>
        <v>-</v>
      </c>
      <c r="BD950" s="593" t="str">
        <f t="shared" si="1696"/>
        <v>-</v>
      </c>
      <c r="BE950" s="594" t="str">
        <f t="shared" si="1697"/>
        <v>-</v>
      </c>
      <c r="BF950" s="291" t="str">
        <f t="shared" si="1698"/>
        <v>-</v>
      </c>
      <c r="BG950" s="566" t="str">
        <f t="shared" si="1699"/>
        <v>-</v>
      </c>
      <c r="BH950" s="595" t="str">
        <f t="shared" si="1700"/>
        <v>-</v>
      </c>
      <c r="BI950" s="289" t="str">
        <f t="shared" si="1701"/>
        <v>-</v>
      </c>
      <c r="BJ950" s="596" t="str">
        <f t="shared" si="1702"/>
        <v>-</v>
      </c>
      <c r="BK950" s="595" t="str">
        <f t="shared" si="1703"/>
        <v>-</v>
      </c>
      <c r="BL950" s="289" t="str">
        <f t="shared" si="1704"/>
        <v>-</v>
      </c>
      <c r="BM950" s="596" t="str">
        <f t="shared" si="1705"/>
        <v>-</v>
      </c>
      <c r="BN950" s="563">
        <f t="shared" si="1706"/>
        <v>10</v>
      </c>
      <c r="BO950" s="87">
        <f t="shared" si="1707"/>
        <v>2012</v>
      </c>
      <c r="BP950" s="87">
        <f t="shared" si="1708"/>
        <v>1.0000000000000004</v>
      </c>
      <c r="BQ950" s="202"/>
    </row>
    <row r="951" spans="1:69" s="35" customFormat="1" ht="10.5" customHeight="1" x14ac:dyDescent="0.2">
      <c r="A951" s="87" t="str">
        <f t="shared" si="1694"/>
        <v>2012-13RX910</v>
      </c>
      <c r="B951" s="87" t="str">
        <f t="shared" si="1709"/>
        <v>Y60</v>
      </c>
      <c r="C951" s="203" t="s">
        <v>180</v>
      </c>
      <c r="D951" s="203" t="s">
        <v>546</v>
      </c>
      <c r="E951" s="42"/>
      <c r="F951" s="317" t="str">
        <f>VLOOKUP($G951,'Selection Sheet'!$C$15:$F$39,3,0)</f>
        <v>Y60</v>
      </c>
      <c r="G951" s="204" t="s">
        <v>103</v>
      </c>
      <c r="H951" s="203" t="s">
        <v>535</v>
      </c>
      <c r="I951" s="495">
        <v>236</v>
      </c>
      <c r="J951" s="495">
        <v>42</v>
      </c>
      <c r="K951" s="495">
        <v>43</v>
      </c>
      <c r="L951" s="495">
        <v>21</v>
      </c>
      <c r="M951" s="507"/>
      <c r="N951" s="507"/>
      <c r="O951" s="507"/>
      <c r="P951" s="507"/>
      <c r="Q951" s="495" t="s">
        <v>80</v>
      </c>
      <c r="R951" s="495" t="s">
        <v>80</v>
      </c>
      <c r="S951" s="495"/>
      <c r="T951" s="496" t="s">
        <v>80</v>
      </c>
      <c r="U951" s="497" t="s">
        <v>80</v>
      </c>
      <c r="V951" s="497" t="s">
        <v>80</v>
      </c>
      <c r="W951" s="497" t="s">
        <v>80</v>
      </c>
      <c r="X951" s="498" t="s">
        <v>80</v>
      </c>
      <c r="Y951" s="499" t="s">
        <v>80</v>
      </c>
      <c r="Z951" s="500" t="s">
        <v>80</v>
      </c>
      <c r="AA951" s="500" t="s">
        <v>80</v>
      </c>
      <c r="AB951" s="501" t="s">
        <v>80</v>
      </c>
      <c r="AC951" s="500" t="s">
        <v>80</v>
      </c>
      <c r="AD951" s="500" t="s">
        <v>80</v>
      </c>
      <c r="AE951" s="500" t="s">
        <v>80</v>
      </c>
      <c r="AF951" s="502" t="s">
        <v>80</v>
      </c>
      <c r="AG951" s="503" t="s">
        <v>80</v>
      </c>
      <c r="AH951" s="504" t="s">
        <v>80</v>
      </c>
      <c r="AI951" s="502" t="s">
        <v>80</v>
      </c>
      <c r="AJ951" s="505">
        <v>74</v>
      </c>
      <c r="AK951" s="505">
        <v>105</v>
      </c>
      <c r="AL951" s="507"/>
      <c r="AM951" s="507"/>
      <c r="AN951" s="505">
        <v>771</v>
      </c>
      <c r="AO951" s="505">
        <v>820</v>
      </c>
      <c r="AP951" s="569"/>
      <c r="AQ951" s="569"/>
      <c r="AR951" s="505">
        <v>17</v>
      </c>
      <c r="AS951" s="505">
        <v>232</v>
      </c>
      <c r="AT951" s="505">
        <v>14</v>
      </c>
      <c r="AU951" s="505">
        <v>40</v>
      </c>
      <c r="AV951" s="507">
        <v>1</v>
      </c>
      <c r="AW951" s="507">
        <v>2</v>
      </c>
      <c r="AX951" s="507">
        <v>105</v>
      </c>
      <c r="AY951" s="507">
        <v>106</v>
      </c>
      <c r="AZ951" s="507">
        <v>42</v>
      </c>
      <c r="BA951" s="507">
        <v>70</v>
      </c>
      <c r="BB951" s="357"/>
      <c r="BC951" s="592" t="str">
        <f t="shared" si="1695"/>
        <v>-</v>
      </c>
      <c r="BD951" s="593" t="str">
        <f t="shared" si="1696"/>
        <v>-</v>
      </c>
      <c r="BE951" s="594" t="str">
        <f t="shared" si="1697"/>
        <v>-</v>
      </c>
      <c r="BF951" s="291" t="str">
        <f t="shared" si="1698"/>
        <v>-</v>
      </c>
      <c r="BG951" s="566" t="str">
        <f t="shared" si="1699"/>
        <v>-</v>
      </c>
      <c r="BH951" s="595" t="str">
        <f t="shared" si="1700"/>
        <v>-</v>
      </c>
      <c r="BI951" s="289" t="str">
        <f t="shared" si="1701"/>
        <v>-</v>
      </c>
      <c r="BJ951" s="596" t="str">
        <f t="shared" si="1702"/>
        <v>-</v>
      </c>
      <c r="BK951" s="595" t="str">
        <f t="shared" si="1703"/>
        <v>-</v>
      </c>
      <c r="BL951" s="289" t="str">
        <f t="shared" si="1704"/>
        <v>-</v>
      </c>
      <c r="BM951" s="596" t="str">
        <f t="shared" si="1705"/>
        <v>-</v>
      </c>
      <c r="BN951" s="563">
        <f t="shared" si="1706"/>
        <v>10</v>
      </c>
      <c r="BO951" s="87">
        <f t="shared" si="1707"/>
        <v>2012</v>
      </c>
      <c r="BP951" s="87">
        <f t="shared" si="1708"/>
        <v>1.0000000000000004</v>
      </c>
      <c r="BQ951" s="202"/>
    </row>
    <row r="952" spans="1:69" s="35" customFormat="1" ht="10.5" customHeight="1" x14ac:dyDescent="0.2">
      <c r="A952" s="314" t="str">
        <f t="shared" si="1694"/>
        <v>2012-13RYA10</v>
      </c>
      <c r="B952" s="314" t="str">
        <f t="shared" si="1709"/>
        <v>Y60</v>
      </c>
      <c r="C952" s="205" t="s">
        <v>180</v>
      </c>
      <c r="D952" s="205" t="s">
        <v>546</v>
      </c>
      <c r="E952" s="206"/>
      <c r="F952" s="318" t="str">
        <f>VLOOKUP($G952,'Selection Sheet'!$C$15:$F$39,3,0)</f>
        <v>Y60</v>
      </c>
      <c r="G952" s="207" t="s">
        <v>118</v>
      </c>
      <c r="H952" s="205" t="s">
        <v>536</v>
      </c>
      <c r="I952" s="508">
        <v>271</v>
      </c>
      <c r="J952" s="508">
        <v>77</v>
      </c>
      <c r="K952" s="508">
        <v>30</v>
      </c>
      <c r="L952" s="508">
        <v>15</v>
      </c>
      <c r="M952" s="520"/>
      <c r="N952" s="520"/>
      <c r="O952" s="520"/>
      <c r="P952" s="520"/>
      <c r="Q952" s="508" t="s">
        <v>80</v>
      </c>
      <c r="R952" s="508" t="s">
        <v>80</v>
      </c>
      <c r="S952" s="508"/>
      <c r="T952" s="509" t="s">
        <v>80</v>
      </c>
      <c r="U952" s="510" t="s">
        <v>80</v>
      </c>
      <c r="V952" s="510" t="s">
        <v>80</v>
      </c>
      <c r="W952" s="510" t="s">
        <v>80</v>
      </c>
      <c r="X952" s="511" t="s">
        <v>80</v>
      </c>
      <c r="Y952" s="512" t="s">
        <v>80</v>
      </c>
      <c r="Z952" s="513" t="s">
        <v>80</v>
      </c>
      <c r="AA952" s="513" t="s">
        <v>80</v>
      </c>
      <c r="AB952" s="514" t="s">
        <v>80</v>
      </c>
      <c r="AC952" s="513" t="s">
        <v>80</v>
      </c>
      <c r="AD952" s="513" t="s">
        <v>80</v>
      </c>
      <c r="AE952" s="513" t="s">
        <v>80</v>
      </c>
      <c r="AF952" s="515" t="s">
        <v>80</v>
      </c>
      <c r="AG952" s="516" t="s">
        <v>80</v>
      </c>
      <c r="AH952" s="517" t="s">
        <v>80</v>
      </c>
      <c r="AI952" s="515" t="s">
        <v>80</v>
      </c>
      <c r="AJ952" s="518">
        <v>102</v>
      </c>
      <c r="AK952" s="518">
        <v>138</v>
      </c>
      <c r="AL952" s="520"/>
      <c r="AM952" s="520"/>
      <c r="AN952" s="518">
        <v>599</v>
      </c>
      <c r="AO952" s="518">
        <v>624</v>
      </c>
      <c r="AP952" s="570"/>
      <c r="AQ952" s="570"/>
      <c r="AR952" s="518">
        <v>24</v>
      </c>
      <c r="AS952" s="518">
        <v>271</v>
      </c>
      <c r="AT952" s="518">
        <v>11</v>
      </c>
      <c r="AU952" s="518">
        <v>30</v>
      </c>
      <c r="AV952" s="520">
        <v>0</v>
      </c>
      <c r="AW952" s="520">
        <v>0</v>
      </c>
      <c r="AX952" s="520">
        <v>115</v>
      </c>
      <c r="AY952" s="520">
        <v>133</v>
      </c>
      <c r="AZ952" s="520">
        <v>138</v>
      </c>
      <c r="BA952" s="520">
        <v>201</v>
      </c>
      <c r="BB952" s="358"/>
      <c r="BC952" s="597" t="str">
        <f t="shared" si="1695"/>
        <v>-</v>
      </c>
      <c r="BD952" s="598" t="str">
        <f t="shared" si="1696"/>
        <v>-</v>
      </c>
      <c r="BE952" s="599" t="str">
        <f t="shared" si="1697"/>
        <v>-</v>
      </c>
      <c r="BF952" s="600" t="str">
        <f t="shared" si="1698"/>
        <v>-</v>
      </c>
      <c r="BG952" s="601" t="str">
        <f t="shared" si="1699"/>
        <v>-</v>
      </c>
      <c r="BH952" s="602" t="str">
        <f t="shared" si="1700"/>
        <v>-</v>
      </c>
      <c r="BI952" s="603" t="str">
        <f t="shared" si="1701"/>
        <v>-</v>
      </c>
      <c r="BJ952" s="604" t="str">
        <f t="shared" si="1702"/>
        <v>-</v>
      </c>
      <c r="BK952" s="602" t="str">
        <f t="shared" si="1703"/>
        <v>-</v>
      </c>
      <c r="BL952" s="603" t="str">
        <f t="shared" si="1704"/>
        <v>-</v>
      </c>
      <c r="BM952" s="604" t="str">
        <f t="shared" si="1705"/>
        <v>-</v>
      </c>
      <c r="BN952" s="564">
        <f t="shared" si="1706"/>
        <v>10</v>
      </c>
      <c r="BO952" s="314">
        <f t="shared" si="1707"/>
        <v>2012</v>
      </c>
      <c r="BP952" s="314">
        <f t="shared" si="1708"/>
        <v>1.0000000000000004</v>
      </c>
      <c r="BQ952" s="202"/>
    </row>
    <row r="953" spans="1:69" s="35" customFormat="1" ht="10.5" customHeight="1" x14ac:dyDescent="0.2">
      <c r="A953" s="87" t="str">
        <f t="shared" si="1694"/>
        <v>2012-13RYC10</v>
      </c>
      <c r="B953" s="87" t="str">
        <f t="shared" si="1709"/>
        <v>Y61</v>
      </c>
      <c r="C953" s="203" t="s">
        <v>180</v>
      </c>
      <c r="D953" s="203" t="s">
        <v>546</v>
      </c>
      <c r="E953" s="42"/>
      <c r="F953" s="317" t="str">
        <f>VLOOKUP($G953,'Selection Sheet'!$C$15:$F$39,3,0)</f>
        <v>Y61</v>
      </c>
      <c r="G953" s="204" t="s">
        <v>87</v>
      </c>
      <c r="H953" s="203" t="s">
        <v>537</v>
      </c>
      <c r="I953" s="495">
        <v>252</v>
      </c>
      <c r="J953" s="495">
        <v>53</v>
      </c>
      <c r="K953" s="495">
        <v>36</v>
      </c>
      <c r="L953" s="495">
        <v>18</v>
      </c>
      <c r="M953" s="507"/>
      <c r="N953" s="507"/>
      <c r="O953" s="507"/>
      <c r="P953" s="507"/>
      <c r="Q953" s="495" t="s">
        <v>80</v>
      </c>
      <c r="R953" s="495" t="s">
        <v>80</v>
      </c>
      <c r="S953" s="495"/>
      <c r="T953" s="496" t="s">
        <v>80</v>
      </c>
      <c r="U953" s="497" t="s">
        <v>80</v>
      </c>
      <c r="V953" s="497" t="s">
        <v>80</v>
      </c>
      <c r="W953" s="497" t="s">
        <v>80</v>
      </c>
      <c r="X953" s="498" t="s">
        <v>80</v>
      </c>
      <c r="Y953" s="499" t="s">
        <v>80</v>
      </c>
      <c r="Z953" s="500" t="s">
        <v>80</v>
      </c>
      <c r="AA953" s="500" t="s">
        <v>80</v>
      </c>
      <c r="AB953" s="501" t="s">
        <v>80</v>
      </c>
      <c r="AC953" s="500" t="s">
        <v>80</v>
      </c>
      <c r="AD953" s="500" t="s">
        <v>80</v>
      </c>
      <c r="AE953" s="500" t="s">
        <v>80</v>
      </c>
      <c r="AF953" s="502" t="s">
        <v>80</v>
      </c>
      <c r="AG953" s="503" t="s">
        <v>80</v>
      </c>
      <c r="AH953" s="504" t="s">
        <v>80</v>
      </c>
      <c r="AI953" s="502" t="s">
        <v>80</v>
      </c>
      <c r="AJ953" s="505">
        <v>131</v>
      </c>
      <c r="AK953" s="505">
        <v>161</v>
      </c>
      <c r="AL953" s="507"/>
      <c r="AM953" s="507"/>
      <c r="AN953" s="505">
        <v>593</v>
      </c>
      <c r="AO953" s="505">
        <v>616</v>
      </c>
      <c r="AP953" s="569"/>
      <c r="AQ953" s="569"/>
      <c r="AR953" s="505">
        <v>16</v>
      </c>
      <c r="AS953" s="505">
        <v>252</v>
      </c>
      <c r="AT953" s="505">
        <v>9</v>
      </c>
      <c r="AU953" s="505">
        <v>34</v>
      </c>
      <c r="AV953" s="507">
        <v>0</v>
      </c>
      <c r="AW953" s="507">
        <v>0</v>
      </c>
      <c r="AX953" s="507">
        <v>114</v>
      </c>
      <c r="AY953" s="507">
        <v>125</v>
      </c>
      <c r="AZ953" s="507">
        <v>131</v>
      </c>
      <c r="BA953" s="507">
        <v>292</v>
      </c>
      <c r="BB953" s="357"/>
      <c r="BC953" s="592" t="str">
        <f t="shared" si="1695"/>
        <v>-</v>
      </c>
      <c r="BD953" s="593" t="str">
        <f t="shared" si="1696"/>
        <v>-</v>
      </c>
      <c r="BE953" s="594" t="str">
        <f t="shared" si="1697"/>
        <v>-</v>
      </c>
      <c r="BF953" s="291" t="str">
        <f t="shared" si="1698"/>
        <v>-</v>
      </c>
      <c r="BG953" s="566" t="str">
        <f t="shared" si="1699"/>
        <v>-</v>
      </c>
      <c r="BH953" s="595" t="str">
        <f t="shared" si="1700"/>
        <v>-</v>
      </c>
      <c r="BI953" s="289" t="str">
        <f t="shared" si="1701"/>
        <v>-</v>
      </c>
      <c r="BJ953" s="596" t="str">
        <f t="shared" si="1702"/>
        <v>-</v>
      </c>
      <c r="BK953" s="595" t="str">
        <f t="shared" si="1703"/>
        <v>-</v>
      </c>
      <c r="BL953" s="289" t="str">
        <f t="shared" si="1704"/>
        <v>-</v>
      </c>
      <c r="BM953" s="596" t="str">
        <f t="shared" si="1705"/>
        <v>-</v>
      </c>
      <c r="BN953" s="563">
        <f t="shared" si="1706"/>
        <v>10</v>
      </c>
      <c r="BO953" s="87">
        <f t="shared" si="1707"/>
        <v>2012</v>
      </c>
      <c r="BP953" s="87">
        <f t="shared" si="1708"/>
        <v>1.0000000000000004</v>
      </c>
      <c r="BQ953" s="202"/>
    </row>
    <row r="954" spans="1:69" s="35" customFormat="1" ht="10.5" customHeight="1" x14ac:dyDescent="0.2">
      <c r="A954" s="87" t="str">
        <f t="shared" si="1694"/>
        <v>2012-13RYD10</v>
      </c>
      <c r="B954" s="87" t="str">
        <f t="shared" si="1709"/>
        <v>Y59</v>
      </c>
      <c r="C954" s="203" t="s">
        <v>180</v>
      </c>
      <c r="D954" s="203" t="s">
        <v>546</v>
      </c>
      <c r="E954" s="42"/>
      <c r="F954" s="317" t="str">
        <f>VLOOKUP($G954,'Selection Sheet'!$C$15:$F$39,3,0)</f>
        <v>Y59</v>
      </c>
      <c r="G954" s="204" t="s">
        <v>116</v>
      </c>
      <c r="H954" s="203" t="s">
        <v>538</v>
      </c>
      <c r="I954" s="495">
        <v>148</v>
      </c>
      <c r="J954" s="495">
        <v>24</v>
      </c>
      <c r="K954" s="495">
        <v>16</v>
      </c>
      <c r="L954" s="495">
        <v>5</v>
      </c>
      <c r="M954" s="507"/>
      <c r="N954" s="507"/>
      <c r="O954" s="507"/>
      <c r="P954" s="507"/>
      <c r="Q954" s="495" t="s">
        <v>80</v>
      </c>
      <c r="R954" s="495" t="s">
        <v>80</v>
      </c>
      <c r="S954" s="495"/>
      <c r="T954" s="496" t="s">
        <v>80</v>
      </c>
      <c r="U954" s="497" t="s">
        <v>80</v>
      </c>
      <c r="V954" s="497" t="s">
        <v>80</v>
      </c>
      <c r="W954" s="497" t="s">
        <v>80</v>
      </c>
      <c r="X954" s="498" t="s">
        <v>80</v>
      </c>
      <c r="Y954" s="499" t="s">
        <v>80</v>
      </c>
      <c r="Z954" s="500" t="s">
        <v>80</v>
      </c>
      <c r="AA954" s="500" t="s">
        <v>80</v>
      </c>
      <c r="AB954" s="501" t="s">
        <v>80</v>
      </c>
      <c r="AC954" s="500" t="s">
        <v>80</v>
      </c>
      <c r="AD954" s="500" t="s">
        <v>80</v>
      </c>
      <c r="AE954" s="500" t="s">
        <v>80</v>
      </c>
      <c r="AF954" s="502" t="s">
        <v>80</v>
      </c>
      <c r="AG954" s="503" t="s">
        <v>80</v>
      </c>
      <c r="AH954" s="504" t="s">
        <v>80</v>
      </c>
      <c r="AI954" s="502" t="s">
        <v>80</v>
      </c>
      <c r="AJ954" s="505">
        <v>79</v>
      </c>
      <c r="AK954" s="505">
        <v>98</v>
      </c>
      <c r="AL954" s="507"/>
      <c r="AM954" s="507"/>
      <c r="AN954" s="505">
        <v>572</v>
      </c>
      <c r="AO954" s="505">
        <v>649</v>
      </c>
      <c r="AP954" s="569"/>
      <c r="AQ954" s="569"/>
      <c r="AR954" s="505">
        <v>1</v>
      </c>
      <c r="AS954" s="505">
        <v>137</v>
      </c>
      <c r="AT954" s="505">
        <v>0</v>
      </c>
      <c r="AU954" s="505">
        <v>14</v>
      </c>
      <c r="AV954" s="507">
        <v>0</v>
      </c>
      <c r="AW954" s="507">
        <v>0</v>
      </c>
      <c r="AX954" s="507">
        <v>74</v>
      </c>
      <c r="AY954" s="507">
        <v>83</v>
      </c>
      <c r="AZ954" s="507">
        <v>173</v>
      </c>
      <c r="BA954" s="507">
        <v>303</v>
      </c>
      <c r="BB954" s="357"/>
      <c r="BC954" s="592" t="str">
        <f t="shared" si="1695"/>
        <v>-</v>
      </c>
      <c r="BD954" s="593" t="str">
        <f t="shared" si="1696"/>
        <v>-</v>
      </c>
      <c r="BE954" s="594" t="str">
        <f t="shared" si="1697"/>
        <v>-</v>
      </c>
      <c r="BF954" s="291" t="str">
        <f t="shared" si="1698"/>
        <v>-</v>
      </c>
      <c r="BG954" s="566" t="str">
        <f t="shared" si="1699"/>
        <v>-</v>
      </c>
      <c r="BH954" s="595" t="str">
        <f t="shared" si="1700"/>
        <v>-</v>
      </c>
      <c r="BI954" s="289" t="str">
        <f t="shared" si="1701"/>
        <v>-</v>
      </c>
      <c r="BJ954" s="596" t="str">
        <f t="shared" si="1702"/>
        <v>-</v>
      </c>
      <c r="BK954" s="595" t="str">
        <f t="shared" si="1703"/>
        <v>-</v>
      </c>
      <c r="BL954" s="289" t="str">
        <f t="shared" si="1704"/>
        <v>-</v>
      </c>
      <c r="BM954" s="596" t="str">
        <f t="shared" si="1705"/>
        <v>-</v>
      </c>
      <c r="BN954" s="563">
        <f t="shared" si="1706"/>
        <v>10</v>
      </c>
      <c r="BO954" s="87">
        <f t="shared" si="1707"/>
        <v>2012</v>
      </c>
      <c r="BP954" s="87">
        <f t="shared" si="1708"/>
        <v>1.0000000000000004</v>
      </c>
      <c r="BQ954" s="202"/>
    </row>
    <row r="955" spans="1:69" s="35" customFormat="1" ht="10.5" customHeight="1" x14ac:dyDescent="0.2">
      <c r="A955" s="87" t="str">
        <f t="shared" si="1694"/>
        <v>2012-13RYE10</v>
      </c>
      <c r="B955" s="87" t="str">
        <f t="shared" si="1709"/>
        <v>Y59</v>
      </c>
      <c r="C955" s="203" t="s">
        <v>180</v>
      </c>
      <c r="D955" s="203" t="s">
        <v>546</v>
      </c>
      <c r="E955" s="42"/>
      <c r="F955" s="317" t="str">
        <f>VLOOKUP($G955,'Selection Sheet'!$C$15:$F$39,3,0)</f>
        <v>Y59</v>
      </c>
      <c r="G955" s="204" t="s">
        <v>114</v>
      </c>
      <c r="H955" s="203" t="s">
        <v>539</v>
      </c>
      <c r="I955" s="495">
        <v>96</v>
      </c>
      <c r="J955" s="495">
        <v>31</v>
      </c>
      <c r="K955" s="495">
        <v>8</v>
      </c>
      <c r="L955" s="495">
        <v>5</v>
      </c>
      <c r="M955" s="507"/>
      <c r="N955" s="507"/>
      <c r="O955" s="507"/>
      <c r="P955" s="507"/>
      <c r="Q955" s="495" t="s">
        <v>80</v>
      </c>
      <c r="R955" s="495" t="s">
        <v>80</v>
      </c>
      <c r="S955" s="495"/>
      <c r="T955" s="496" t="s">
        <v>80</v>
      </c>
      <c r="U955" s="497" t="s">
        <v>80</v>
      </c>
      <c r="V955" s="497" t="s">
        <v>80</v>
      </c>
      <c r="W955" s="497" t="s">
        <v>80</v>
      </c>
      <c r="X955" s="498" t="s">
        <v>80</v>
      </c>
      <c r="Y955" s="499" t="s">
        <v>80</v>
      </c>
      <c r="Z955" s="500" t="s">
        <v>80</v>
      </c>
      <c r="AA955" s="500" t="s">
        <v>80</v>
      </c>
      <c r="AB955" s="501" t="s">
        <v>80</v>
      </c>
      <c r="AC955" s="500" t="s">
        <v>80</v>
      </c>
      <c r="AD955" s="500" t="s">
        <v>80</v>
      </c>
      <c r="AE955" s="500" t="s">
        <v>80</v>
      </c>
      <c r="AF955" s="502" t="s">
        <v>80</v>
      </c>
      <c r="AG955" s="503" t="s">
        <v>80</v>
      </c>
      <c r="AH955" s="504" t="s">
        <v>80</v>
      </c>
      <c r="AI955" s="502" t="s">
        <v>80</v>
      </c>
      <c r="AJ955" s="505">
        <v>79</v>
      </c>
      <c r="AK955" s="505">
        <v>111</v>
      </c>
      <c r="AL955" s="507"/>
      <c r="AM955" s="507"/>
      <c r="AN955" s="505">
        <v>531</v>
      </c>
      <c r="AO955" s="505">
        <v>550</v>
      </c>
      <c r="AP955" s="569"/>
      <c r="AQ955" s="569"/>
      <c r="AR955" s="505">
        <v>11</v>
      </c>
      <c r="AS955" s="505">
        <v>86</v>
      </c>
      <c r="AT955" s="505">
        <v>2</v>
      </c>
      <c r="AU955" s="505">
        <v>8</v>
      </c>
      <c r="AV955" s="507">
        <v>0</v>
      </c>
      <c r="AW955" s="507">
        <v>0</v>
      </c>
      <c r="AX955" s="507">
        <v>65</v>
      </c>
      <c r="AY955" s="507">
        <v>75</v>
      </c>
      <c r="AZ955" s="507">
        <v>96</v>
      </c>
      <c r="BA955" s="507">
        <v>212</v>
      </c>
      <c r="BB955" s="357"/>
      <c r="BC955" s="592" t="str">
        <f t="shared" si="1695"/>
        <v>-</v>
      </c>
      <c r="BD955" s="593" t="str">
        <f t="shared" si="1696"/>
        <v>-</v>
      </c>
      <c r="BE955" s="594" t="str">
        <f t="shared" si="1697"/>
        <v>-</v>
      </c>
      <c r="BF955" s="291" t="str">
        <f t="shared" si="1698"/>
        <v>-</v>
      </c>
      <c r="BG955" s="566" t="str">
        <f t="shared" si="1699"/>
        <v>-</v>
      </c>
      <c r="BH955" s="595" t="str">
        <f t="shared" si="1700"/>
        <v>-</v>
      </c>
      <c r="BI955" s="289" t="str">
        <f t="shared" si="1701"/>
        <v>-</v>
      </c>
      <c r="BJ955" s="596" t="str">
        <f t="shared" si="1702"/>
        <v>-</v>
      </c>
      <c r="BK955" s="595" t="str">
        <f t="shared" si="1703"/>
        <v>-</v>
      </c>
      <c r="BL955" s="289" t="str">
        <f t="shared" si="1704"/>
        <v>-</v>
      </c>
      <c r="BM955" s="596" t="str">
        <f t="shared" si="1705"/>
        <v>-</v>
      </c>
      <c r="BN955" s="563">
        <f t="shared" si="1706"/>
        <v>10</v>
      </c>
      <c r="BO955" s="87">
        <f t="shared" si="1707"/>
        <v>2012</v>
      </c>
      <c r="BP955" s="87">
        <f t="shared" si="1708"/>
        <v>1.0000000000000004</v>
      </c>
      <c r="BQ955" s="202"/>
    </row>
    <row r="956" spans="1:69" s="35" customFormat="1" ht="10.5" customHeight="1" x14ac:dyDescent="0.2">
      <c r="A956" s="312" t="str">
        <f t="shared" si="1694"/>
        <v>2012-13RYF10</v>
      </c>
      <c r="B956" s="312" t="str">
        <f t="shared" si="1709"/>
        <v>Y58</v>
      </c>
      <c r="C956" s="208" t="s">
        <v>180</v>
      </c>
      <c r="D956" s="208" t="s">
        <v>546</v>
      </c>
      <c r="E956" s="53"/>
      <c r="F956" s="319" t="str">
        <f>VLOOKUP($G956,'Selection Sheet'!$C$15:$F$39,3,0)</f>
        <v>Y58</v>
      </c>
      <c r="G956" s="209" t="s">
        <v>99</v>
      </c>
      <c r="H956" s="208" t="s">
        <v>540</v>
      </c>
      <c r="I956" s="521">
        <v>190</v>
      </c>
      <c r="J956" s="521">
        <v>42</v>
      </c>
      <c r="K956" s="521">
        <v>30</v>
      </c>
      <c r="L956" s="521">
        <v>12</v>
      </c>
      <c r="M956" s="533"/>
      <c r="N956" s="533"/>
      <c r="O956" s="533"/>
      <c r="P956" s="533"/>
      <c r="Q956" s="521" t="s">
        <v>80</v>
      </c>
      <c r="R956" s="521" t="s">
        <v>80</v>
      </c>
      <c r="S956" s="521"/>
      <c r="T956" s="522" t="s">
        <v>80</v>
      </c>
      <c r="U956" s="523" t="s">
        <v>80</v>
      </c>
      <c r="V956" s="523" t="s">
        <v>80</v>
      </c>
      <c r="W956" s="523" t="s">
        <v>80</v>
      </c>
      <c r="X956" s="524" t="s">
        <v>80</v>
      </c>
      <c r="Y956" s="525" t="s">
        <v>80</v>
      </c>
      <c r="Z956" s="526" t="s">
        <v>80</v>
      </c>
      <c r="AA956" s="526" t="s">
        <v>80</v>
      </c>
      <c r="AB956" s="527" t="s">
        <v>80</v>
      </c>
      <c r="AC956" s="526" t="s">
        <v>80</v>
      </c>
      <c r="AD956" s="526" t="s">
        <v>80</v>
      </c>
      <c r="AE956" s="526" t="s">
        <v>80</v>
      </c>
      <c r="AF956" s="528" t="s">
        <v>80</v>
      </c>
      <c r="AG956" s="529" t="s">
        <v>80</v>
      </c>
      <c r="AH956" s="530" t="s">
        <v>80</v>
      </c>
      <c r="AI956" s="528" t="s">
        <v>80</v>
      </c>
      <c r="AJ956" s="531">
        <v>80</v>
      </c>
      <c r="AK956" s="531">
        <v>94</v>
      </c>
      <c r="AL956" s="533"/>
      <c r="AM956" s="533"/>
      <c r="AN956" s="531">
        <v>507</v>
      </c>
      <c r="AO956" s="531">
        <v>542</v>
      </c>
      <c r="AP956" s="571"/>
      <c r="AQ956" s="571"/>
      <c r="AR956" s="531">
        <v>16</v>
      </c>
      <c r="AS956" s="531">
        <v>188</v>
      </c>
      <c r="AT956" s="531">
        <v>9</v>
      </c>
      <c r="AU956" s="531">
        <v>29</v>
      </c>
      <c r="AV956" s="533">
        <v>1</v>
      </c>
      <c r="AW956" s="533">
        <v>2</v>
      </c>
      <c r="AX956" s="533">
        <v>61</v>
      </c>
      <c r="AY956" s="533">
        <v>73</v>
      </c>
      <c r="AZ956" s="533">
        <v>118</v>
      </c>
      <c r="BA956" s="533">
        <v>217</v>
      </c>
      <c r="BB956" s="359"/>
      <c r="BC956" s="605" t="str">
        <f t="shared" si="1695"/>
        <v>-</v>
      </c>
      <c r="BD956" s="606" t="str">
        <f t="shared" si="1696"/>
        <v>-</v>
      </c>
      <c r="BE956" s="607" t="str">
        <f t="shared" si="1697"/>
        <v>-</v>
      </c>
      <c r="BF956" s="302" t="str">
        <f t="shared" si="1698"/>
        <v>-</v>
      </c>
      <c r="BG956" s="608" t="str">
        <f t="shared" si="1699"/>
        <v>-</v>
      </c>
      <c r="BH956" s="609" t="str">
        <f t="shared" si="1700"/>
        <v>-</v>
      </c>
      <c r="BI956" s="311" t="str">
        <f t="shared" si="1701"/>
        <v>-</v>
      </c>
      <c r="BJ956" s="610" t="str">
        <f t="shared" si="1702"/>
        <v>-</v>
      </c>
      <c r="BK956" s="609" t="str">
        <f t="shared" si="1703"/>
        <v>-</v>
      </c>
      <c r="BL956" s="311" t="str">
        <f t="shared" si="1704"/>
        <v>-</v>
      </c>
      <c r="BM956" s="610" t="str">
        <f t="shared" si="1705"/>
        <v>-</v>
      </c>
      <c r="BN956" s="565">
        <f t="shared" si="1706"/>
        <v>10</v>
      </c>
      <c r="BO956" s="312">
        <f t="shared" si="1707"/>
        <v>2012</v>
      </c>
      <c r="BP956" s="312">
        <f t="shared" si="1708"/>
        <v>1.0000000000000004</v>
      </c>
      <c r="BQ956" s="202"/>
    </row>
    <row r="957" spans="1:69" s="35" customFormat="1" ht="10.5" customHeight="1" x14ac:dyDescent="0.2">
      <c r="A957" s="313" t="str">
        <f t="shared" si="1694"/>
        <v>2012-13R1F11</v>
      </c>
      <c r="B957" s="313" t="str">
        <f t="shared" si="1709"/>
        <v>Y59</v>
      </c>
      <c r="C957" s="200" t="s">
        <v>180</v>
      </c>
      <c r="D957" s="200" t="s">
        <v>547</v>
      </c>
      <c r="E957" s="42"/>
      <c r="F957" s="315" t="str">
        <f>VLOOKUP($G957,'Selection Sheet'!$C$15:$F$39,3,0)</f>
        <v>Y59</v>
      </c>
      <c r="G957" s="201" t="s">
        <v>108</v>
      </c>
      <c r="H957" s="200" t="s">
        <v>529</v>
      </c>
      <c r="I957" s="483">
        <v>14</v>
      </c>
      <c r="J957" s="483">
        <v>4</v>
      </c>
      <c r="K957" s="483">
        <v>2</v>
      </c>
      <c r="L957" s="483">
        <v>1</v>
      </c>
      <c r="M957" s="494"/>
      <c r="N957" s="494"/>
      <c r="O957" s="494"/>
      <c r="P957" s="494"/>
      <c r="Q957" s="483" t="s">
        <v>80</v>
      </c>
      <c r="R957" s="483" t="s">
        <v>80</v>
      </c>
      <c r="S957" s="483"/>
      <c r="T957" s="484" t="s">
        <v>80</v>
      </c>
      <c r="U957" s="485" t="s">
        <v>80</v>
      </c>
      <c r="V957" s="485" t="s">
        <v>80</v>
      </c>
      <c r="W957" s="485" t="s">
        <v>80</v>
      </c>
      <c r="X957" s="486" t="s">
        <v>80</v>
      </c>
      <c r="Y957" s="487" t="s">
        <v>80</v>
      </c>
      <c r="Z957" s="488" t="s">
        <v>80</v>
      </c>
      <c r="AA957" s="488" t="s">
        <v>80</v>
      </c>
      <c r="AB957" s="489" t="s">
        <v>80</v>
      </c>
      <c r="AC957" s="488" t="s">
        <v>80</v>
      </c>
      <c r="AD957" s="488" t="s">
        <v>80</v>
      </c>
      <c r="AE957" s="488" t="s">
        <v>80</v>
      </c>
      <c r="AF957" s="490" t="s">
        <v>80</v>
      </c>
      <c r="AG957" s="491" t="s">
        <v>80</v>
      </c>
      <c r="AH957" s="492" t="s">
        <v>80</v>
      </c>
      <c r="AI957" s="490" t="s">
        <v>80</v>
      </c>
      <c r="AJ957" s="493">
        <v>4</v>
      </c>
      <c r="AK957" s="493">
        <v>4</v>
      </c>
      <c r="AL957" s="494"/>
      <c r="AM957" s="494"/>
      <c r="AN957" s="493">
        <v>40</v>
      </c>
      <c r="AO957" s="493">
        <v>40</v>
      </c>
      <c r="AP957" s="572"/>
      <c r="AQ957" s="572"/>
      <c r="AR957" s="493">
        <v>1</v>
      </c>
      <c r="AS957" s="493">
        <v>14</v>
      </c>
      <c r="AT957" s="493">
        <v>1</v>
      </c>
      <c r="AU957" s="493">
        <v>1</v>
      </c>
      <c r="AV957" s="494">
        <v>0</v>
      </c>
      <c r="AW957" s="494">
        <v>0</v>
      </c>
      <c r="AX957" s="494">
        <v>0</v>
      </c>
      <c r="AY957" s="494">
        <v>2</v>
      </c>
      <c r="AZ957" s="494">
        <v>3</v>
      </c>
      <c r="BA957" s="494">
        <v>5</v>
      </c>
      <c r="BB957" s="357"/>
      <c r="BC957" s="586" t="str">
        <f t="shared" si="1695"/>
        <v>-</v>
      </c>
      <c r="BD957" s="587" t="str">
        <f t="shared" si="1696"/>
        <v>-</v>
      </c>
      <c r="BE957" s="588" t="str">
        <f t="shared" si="1697"/>
        <v>-</v>
      </c>
      <c r="BF957" s="310" t="str">
        <f t="shared" si="1698"/>
        <v>-</v>
      </c>
      <c r="BG957" s="589" t="str">
        <f t="shared" si="1699"/>
        <v>-</v>
      </c>
      <c r="BH957" s="590" t="str">
        <f t="shared" si="1700"/>
        <v>-</v>
      </c>
      <c r="BI957" s="308" t="str">
        <f t="shared" si="1701"/>
        <v>-</v>
      </c>
      <c r="BJ957" s="591" t="str">
        <f t="shared" si="1702"/>
        <v>-</v>
      </c>
      <c r="BK957" s="590" t="str">
        <f t="shared" si="1703"/>
        <v>-</v>
      </c>
      <c r="BL957" s="308" t="str">
        <f t="shared" si="1704"/>
        <v>-</v>
      </c>
      <c r="BM957" s="591" t="str">
        <f t="shared" si="1705"/>
        <v>-</v>
      </c>
      <c r="BN957" s="562">
        <f t="shared" si="1706"/>
        <v>11</v>
      </c>
      <c r="BO957" s="87">
        <f t="shared" si="1707"/>
        <v>2012</v>
      </c>
      <c r="BP957" s="87">
        <f t="shared" si="1708"/>
        <v>1.9999999999999996</v>
      </c>
      <c r="BQ957" s="202"/>
    </row>
    <row r="958" spans="1:69" s="35" customFormat="1" ht="10.5" customHeight="1" x14ac:dyDescent="0.2">
      <c r="A958" s="87" t="str">
        <f t="shared" si="1694"/>
        <v>2012-13RRU11</v>
      </c>
      <c r="B958" s="87" t="str">
        <f t="shared" si="1709"/>
        <v>Y56</v>
      </c>
      <c r="C958" s="203" t="s">
        <v>180</v>
      </c>
      <c r="D958" s="203" t="s">
        <v>547</v>
      </c>
      <c r="E958" s="42"/>
      <c r="F958" s="317" t="str">
        <f>VLOOKUP($G958,'Selection Sheet'!$C$15:$F$39,3,0)</f>
        <v>Y56</v>
      </c>
      <c r="G958" s="204" t="s">
        <v>93</v>
      </c>
      <c r="H958" s="203" t="s">
        <v>530</v>
      </c>
      <c r="I958" s="495">
        <v>399</v>
      </c>
      <c r="J958" s="495">
        <v>136</v>
      </c>
      <c r="K958" s="495">
        <v>50</v>
      </c>
      <c r="L958" s="495">
        <v>30</v>
      </c>
      <c r="M958" s="507"/>
      <c r="N958" s="507"/>
      <c r="O958" s="507"/>
      <c r="P958" s="507"/>
      <c r="Q958" s="495" t="s">
        <v>80</v>
      </c>
      <c r="R958" s="495" t="s">
        <v>80</v>
      </c>
      <c r="S958" s="495"/>
      <c r="T958" s="496" t="s">
        <v>80</v>
      </c>
      <c r="U958" s="497" t="s">
        <v>80</v>
      </c>
      <c r="V958" s="497" t="s">
        <v>80</v>
      </c>
      <c r="W958" s="497" t="s">
        <v>80</v>
      </c>
      <c r="X958" s="498" t="s">
        <v>80</v>
      </c>
      <c r="Y958" s="499" t="s">
        <v>80</v>
      </c>
      <c r="Z958" s="500" t="s">
        <v>80</v>
      </c>
      <c r="AA958" s="500" t="s">
        <v>80</v>
      </c>
      <c r="AB958" s="501" t="s">
        <v>80</v>
      </c>
      <c r="AC958" s="500" t="s">
        <v>80</v>
      </c>
      <c r="AD958" s="500" t="s">
        <v>80</v>
      </c>
      <c r="AE958" s="500" t="s">
        <v>80</v>
      </c>
      <c r="AF958" s="502" t="s">
        <v>80</v>
      </c>
      <c r="AG958" s="503" t="s">
        <v>80</v>
      </c>
      <c r="AH958" s="504" t="s">
        <v>80</v>
      </c>
      <c r="AI958" s="502" t="s">
        <v>80</v>
      </c>
      <c r="AJ958" s="505">
        <v>170</v>
      </c>
      <c r="AK958" s="505">
        <v>258</v>
      </c>
      <c r="AL958" s="507"/>
      <c r="AM958" s="507"/>
      <c r="AN958" s="505">
        <v>767</v>
      </c>
      <c r="AO958" s="505">
        <v>825</v>
      </c>
      <c r="AP958" s="569"/>
      <c r="AQ958" s="569"/>
      <c r="AR958" s="505">
        <v>34</v>
      </c>
      <c r="AS958" s="505">
        <v>394</v>
      </c>
      <c r="AT958" s="505">
        <v>15</v>
      </c>
      <c r="AU958" s="505">
        <v>49</v>
      </c>
      <c r="AV958" s="507">
        <v>0</v>
      </c>
      <c r="AW958" s="507">
        <v>0</v>
      </c>
      <c r="AX958" s="507">
        <v>117</v>
      </c>
      <c r="AY958" s="507">
        <v>124</v>
      </c>
      <c r="AZ958" s="507">
        <v>298</v>
      </c>
      <c r="BA958" s="507">
        <v>476</v>
      </c>
      <c r="BB958" s="357"/>
      <c r="BC958" s="592" t="str">
        <f t="shared" si="1695"/>
        <v>-</v>
      </c>
      <c r="BD958" s="593" t="str">
        <f t="shared" si="1696"/>
        <v>-</v>
      </c>
      <c r="BE958" s="594" t="str">
        <f t="shared" si="1697"/>
        <v>-</v>
      </c>
      <c r="BF958" s="291" t="str">
        <f t="shared" si="1698"/>
        <v>-</v>
      </c>
      <c r="BG958" s="566" t="str">
        <f t="shared" si="1699"/>
        <v>-</v>
      </c>
      <c r="BH958" s="595" t="str">
        <f t="shared" si="1700"/>
        <v>-</v>
      </c>
      <c r="BI958" s="289" t="str">
        <f t="shared" si="1701"/>
        <v>-</v>
      </c>
      <c r="BJ958" s="596" t="str">
        <f t="shared" si="1702"/>
        <v>-</v>
      </c>
      <c r="BK958" s="595" t="str">
        <f t="shared" si="1703"/>
        <v>-</v>
      </c>
      <c r="BL958" s="289" t="str">
        <f t="shared" si="1704"/>
        <v>-</v>
      </c>
      <c r="BM958" s="596" t="str">
        <f t="shared" si="1705"/>
        <v>-</v>
      </c>
      <c r="BN958" s="563">
        <f t="shared" si="1706"/>
        <v>11</v>
      </c>
      <c r="BO958" s="87">
        <f t="shared" si="1707"/>
        <v>2012</v>
      </c>
      <c r="BP958" s="87">
        <f t="shared" si="1708"/>
        <v>1.9999999999999996</v>
      </c>
      <c r="BQ958" s="202"/>
    </row>
    <row r="959" spans="1:69" s="35" customFormat="1" ht="10.5" customHeight="1" x14ac:dyDescent="0.2">
      <c r="A959" s="87" t="str">
        <f t="shared" si="1694"/>
        <v>2012-13RX511</v>
      </c>
      <c r="B959" s="87" t="str">
        <f t="shared" si="1709"/>
        <v>Y58</v>
      </c>
      <c r="C959" s="203" t="s">
        <v>180</v>
      </c>
      <c r="D959" s="203" t="s">
        <v>547</v>
      </c>
      <c r="E959" s="42"/>
      <c r="F959" s="317" t="str">
        <f>VLOOKUP($G959,'Selection Sheet'!$C$15:$F$39,3,0)</f>
        <v>Y58</v>
      </c>
      <c r="G959" s="204" t="s">
        <v>106</v>
      </c>
      <c r="H959" s="203" t="s">
        <v>531</v>
      </c>
      <c r="I959" s="495">
        <v>124</v>
      </c>
      <c r="J959" s="495">
        <v>21</v>
      </c>
      <c r="K959" s="495">
        <v>13</v>
      </c>
      <c r="L959" s="495">
        <v>6</v>
      </c>
      <c r="M959" s="507"/>
      <c r="N959" s="507"/>
      <c r="O959" s="507"/>
      <c r="P959" s="507"/>
      <c r="Q959" s="495" t="s">
        <v>80</v>
      </c>
      <c r="R959" s="495" t="s">
        <v>80</v>
      </c>
      <c r="S959" s="495"/>
      <c r="T959" s="496" t="s">
        <v>80</v>
      </c>
      <c r="U959" s="497" t="s">
        <v>80</v>
      </c>
      <c r="V959" s="497" t="s">
        <v>80</v>
      </c>
      <c r="W959" s="497" t="s">
        <v>80</v>
      </c>
      <c r="X959" s="498" t="s">
        <v>80</v>
      </c>
      <c r="Y959" s="499" t="s">
        <v>80</v>
      </c>
      <c r="Z959" s="500" t="s">
        <v>80</v>
      </c>
      <c r="AA959" s="500" t="s">
        <v>80</v>
      </c>
      <c r="AB959" s="501" t="s">
        <v>80</v>
      </c>
      <c r="AC959" s="500" t="s">
        <v>80</v>
      </c>
      <c r="AD959" s="500" t="s">
        <v>80</v>
      </c>
      <c r="AE959" s="500" t="s">
        <v>80</v>
      </c>
      <c r="AF959" s="502" t="s">
        <v>80</v>
      </c>
      <c r="AG959" s="503" t="s">
        <v>80</v>
      </c>
      <c r="AH959" s="504" t="s">
        <v>80</v>
      </c>
      <c r="AI959" s="502" t="s">
        <v>80</v>
      </c>
      <c r="AJ959" s="505">
        <v>37</v>
      </c>
      <c r="AK959" s="505">
        <v>41</v>
      </c>
      <c r="AL959" s="507"/>
      <c r="AM959" s="507"/>
      <c r="AN959" s="505">
        <v>120</v>
      </c>
      <c r="AO959" s="505">
        <v>120</v>
      </c>
      <c r="AP959" s="569"/>
      <c r="AQ959" s="569"/>
      <c r="AR959" s="505">
        <v>12</v>
      </c>
      <c r="AS959" s="505">
        <v>124</v>
      </c>
      <c r="AT959" s="505">
        <v>4</v>
      </c>
      <c r="AU959" s="505">
        <v>13</v>
      </c>
      <c r="AV959" s="507">
        <v>0</v>
      </c>
      <c r="AW959" s="507">
        <v>0</v>
      </c>
      <c r="AX959" s="507">
        <v>44</v>
      </c>
      <c r="AY959" s="507">
        <v>49</v>
      </c>
      <c r="AZ959" s="507">
        <v>41</v>
      </c>
      <c r="BA959" s="507">
        <v>68</v>
      </c>
      <c r="BB959" s="357"/>
      <c r="BC959" s="592" t="str">
        <f t="shared" si="1695"/>
        <v>-</v>
      </c>
      <c r="BD959" s="593" t="str">
        <f t="shared" si="1696"/>
        <v>-</v>
      </c>
      <c r="BE959" s="594" t="str">
        <f t="shared" si="1697"/>
        <v>-</v>
      </c>
      <c r="BF959" s="291" t="str">
        <f t="shared" si="1698"/>
        <v>-</v>
      </c>
      <c r="BG959" s="566" t="str">
        <f t="shared" si="1699"/>
        <v>-</v>
      </c>
      <c r="BH959" s="595" t="str">
        <f t="shared" si="1700"/>
        <v>-</v>
      </c>
      <c r="BI959" s="289" t="str">
        <f t="shared" si="1701"/>
        <v>-</v>
      </c>
      <c r="BJ959" s="596" t="str">
        <f t="shared" si="1702"/>
        <v>-</v>
      </c>
      <c r="BK959" s="595" t="str">
        <f t="shared" si="1703"/>
        <v>-</v>
      </c>
      <c r="BL959" s="289" t="str">
        <f t="shared" si="1704"/>
        <v>-</v>
      </c>
      <c r="BM959" s="596" t="str">
        <f t="shared" si="1705"/>
        <v>-</v>
      </c>
      <c r="BN959" s="563">
        <f t="shared" si="1706"/>
        <v>11</v>
      </c>
      <c r="BO959" s="87">
        <f t="shared" si="1707"/>
        <v>2012</v>
      </c>
      <c r="BP959" s="87">
        <f t="shared" si="1708"/>
        <v>1.9999999999999996</v>
      </c>
      <c r="BQ959" s="202"/>
    </row>
    <row r="960" spans="1:69" s="35" customFormat="1" ht="10.5" customHeight="1" x14ac:dyDescent="0.2">
      <c r="A960" s="314" t="str">
        <f t="shared" si="1694"/>
        <v>2012-13RX611</v>
      </c>
      <c r="B960" s="314" t="str">
        <f t="shared" si="1709"/>
        <v>Y63</v>
      </c>
      <c r="C960" s="205" t="s">
        <v>180</v>
      </c>
      <c r="D960" s="205" t="s">
        <v>547</v>
      </c>
      <c r="E960" s="206"/>
      <c r="F960" s="318" t="str">
        <f>VLOOKUP($G960,'Selection Sheet'!$C$15:$F$39,3,0)</f>
        <v>Y63</v>
      </c>
      <c r="G960" s="207" t="s">
        <v>111</v>
      </c>
      <c r="H960" s="205" t="s">
        <v>532</v>
      </c>
      <c r="I960" s="508">
        <v>148</v>
      </c>
      <c r="J960" s="508">
        <v>35</v>
      </c>
      <c r="K960" s="508">
        <v>17</v>
      </c>
      <c r="L960" s="508">
        <v>10</v>
      </c>
      <c r="M960" s="520"/>
      <c r="N960" s="520"/>
      <c r="O960" s="520"/>
      <c r="P960" s="520"/>
      <c r="Q960" s="508" t="s">
        <v>80</v>
      </c>
      <c r="R960" s="508" t="s">
        <v>80</v>
      </c>
      <c r="S960" s="508"/>
      <c r="T960" s="509" t="s">
        <v>80</v>
      </c>
      <c r="U960" s="510" t="s">
        <v>80</v>
      </c>
      <c r="V960" s="510" t="s">
        <v>80</v>
      </c>
      <c r="W960" s="510" t="s">
        <v>80</v>
      </c>
      <c r="X960" s="511" t="s">
        <v>80</v>
      </c>
      <c r="Y960" s="512" t="s">
        <v>80</v>
      </c>
      <c r="Z960" s="513" t="s">
        <v>80</v>
      </c>
      <c r="AA960" s="513" t="s">
        <v>80</v>
      </c>
      <c r="AB960" s="514" t="s">
        <v>80</v>
      </c>
      <c r="AC960" s="513" t="s">
        <v>80</v>
      </c>
      <c r="AD960" s="513" t="s">
        <v>80</v>
      </c>
      <c r="AE960" s="513" t="s">
        <v>80</v>
      </c>
      <c r="AF960" s="515" t="s">
        <v>80</v>
      </c>
      <c r="AG960" s="516" t="s">
        <v>80</v>
      </c>
      <c r="AH960" s="517" t="s">
        <v>80</v>
      </c>
      <c r="AI960" s="515" t="s">
        <v>80</v>
      </c>
      <c r="AJ960" s="518">
        <v>62</v>
      </c>
      <c r="AK960" s="518">
        <v>67</v>
      </c>
      <c r="AL960" s="520"/>
      <c r="AM960" s="520"/>
      <c r="AN960" s="518">
        <v>294</v>
      </c>
      <c r="AO960" s="518">
        <v>299</v>
      </c>
      <c r="AP960" s="570"/>
      <c r="AQ960" s="570"/>
      <c r="AR960" s="518">
        <v>9</v>
      </c>
      <c r="AS960" s="518">
        <v>145</v>
      </c>
      <c r="AT960" s="518">
        <v>4</v>
      </c>
      <c r="AU960" s="518">
        <v>16</v>
      </c>
      <c r="AV960" s="520">
        <v>0</v>
      </c>
      <c r="AW960" s="520">
        <v>0</v>
      </c>
      <c r="AX960" s="520">
        <v>93</v>
      </c>
      <c r="AY960" s="520">
        <v>106</v>
      </c>
      <c r="AZ960" s="520">
        <v>126</v>
      </c>
      <c r="BA960" s="520">
        <v>161</v>
      </c>
      <c r="BB960" s="358"/>
      <c r="BC960" s="597" t="str">
        <f t="shared" si="1695"/>
        <v>-</v>
      </c>
      <c r="BD960" s="598" t="str">
        <f t="shared" si="1696"/>
        <v>-</v>
      </c>
      <c r="BE960" s="599" t="str">
        <f t="shared" si="1697"/>
        <v>-</v>
      </c>
      <c r="BF960" s="600" t="str">
        <f t="shared" si="1698"/>
        <v>-</v>
      </c>
      <c r="BG960" s="601" t="str">
        <f t="shared" si="1699"/>
        <v>-</v>
      </c>
      <c r="BH960" s="602" t="str">
        <f t="shared" si="1700"/>
        <v>-</v>
      </c>
      <c r="BI960" s="603" t="str">
        <f t="shared" si="1701"/>
        <v>-</v>
      </c>
      <c r="BJ960" s="604" t="str">
        <f t="shared" si="1702"/>
        <v>-</v>
      </c>
      <c r="BK960" s="602" t="str">
        <f t="shared" si="1703"/>
        <v>-</v>
      </c>
      <c r="BL960" s="603" t="str">
        <f t="shared" si="1704"/>
        <v>-</v>
      </c>
      <c r="BM960" s="604" t="str">
        <f t="shared" si="1705"/>
        <v>-</v>
      </c>
      <c r="BN960" s="564">
        <f t="shared" si="1706"/>
        <v>11</v>
      </c>
      <c r="BO960" s="314">
        <f t="shared" si="1707"/>
        <v>2012</v>
      </c>
      <c r="BP960" s="314">
        <f t="shared" si="1708"/>
        <v>1.9999999999999996</v>
      </c>
      <c r="BQ960" s="202"/>
    </row>
    <row r="961" spans="1:69" s="35" customFormat="1" ht="10.5" customHeight="1" x14ac:dyDescent="0.2">
      <c r="A961" s="87" t="str">
        <f t="shared" si="1694"/>
        <v>2012-13RX711</v>
      </c>
      <c r="B961" s="87" t="str">
        <f t="shared" si="1709"/>
        <v>Y62</v>
      </c>
      <c r="C961" s="203" t="s">
        <v>180</v>
      </c>
      <c r="D961" s="203" t="s">
        <v>547</v>
      </c>
      <c r="E961" s="42"/>
      <c r="F961" s="317" t="str">
        <f>VLOOKUP($G961,'Selection Sheet'!$C$15:$F$39,3,0)</f>
        <v>Y62</v>
      </c>
      <c r="G961" s="204" t="s">
        <v>84</v>
      </c>
      <c r="H961" s="203" t="s">
        <v>533</v>
      </c>
      <c r="I961" s="495">
        <v>369</v>
      </c>
      <c r="J961" s="495">
        <v>94</v>
      </c>
      <c r="K961" s="495">
        <v>50</v>
      </c>
      <c r="L961" s="495">
        <v>23</v>
      </c>
      <c r="M961" s="507"/>
      <c r="N961" s="507"/>
      <c r="O961" s="507"/>
      <c r="P961" s="507"/>
      <c r="Q961" s="495" t="s">
        <v>80</v>
      </c>
      <c r="R961" s="495" t="s">
        <v>80</v>
      </c>
      <c r="S961" s="495"/>
      <c r="T961" s="496" t="s">
        <v>80</v>
      </c>
      <c r="U961" s="497" t="s">
        <v>80</v>
      </c>
      <c r="V961" s="497" t="s">
        <v>80</v>
      </c>
      <c r="W961" s="497" t="s">
        <v>80</v>
      </c>
      <c r="X961" s="498" t="s">
        <v>80</v>
      </c>
      <c r="Y961" s="499" t="s">
        <v>80</v>
      </c>
      <c r="Z961" s="500" t="s">
        <v>80</v>
      </c>
      <c r="AA961" s="500" t="s">
        <v>80</v>
      </c>
      <c r="AB961" s="501" t="s">
        <v>80</v>
      </c>
      <c r="AC961" s="500" t="s">
        <v>80</v>
      </c>
      <c r="AD961" s="500" t="s">
        <v>80</v>
      </c>
      <c r="AE961" s="500" t="s">
        <v>80</v>
      </c>
      <c r="AF961" s="502" t="s">
        <v>80</v>
      </c>
      <c r="AG961" s="503" t="s">
        <v>80</v>
      </c>
      <c r="AH961" s="504" t="s">
        <v>80</v>
      </c>
      <c r="AI961" s="502" t="s">
        <v>80</v>
      </c>
      <c r="AJ961" s="505">
        <v>157</v>
      </c>
      <c r="AK961" s="505">
        <v>187</v>
      </c>
      <c r="AL961" s="507"/>
      <c r="AM961" s="507"/>
      <c r="AN961" s="505">
        <v>1006</v>
      </c>
      <c r="AO961" s="505">
        <v>1015</v>
      </c>
      <c r="AP961" s="569"/>
      <c r="AQ961" s="569"/>
      <c r="AR961" s="505">
        <v>21</v>
      </c>
      <c r="AS961" s="505">
        <v>308</v>
      </c>
      <c r="AT961" s="505">
        <v>7</v>
      </c>
      <c r="AU961" s="505">
        <v>41</v>
      </c>
      <c r="AV961" s="507">
        <v>0</v>
      </c>
      <c r="AW961" s="507">
        <v>1</v>
      </c>
      <c r="AX961" s="507">
        <v>117</v>
      </c>
      <c r="AY961" s="507">
        <v>139</v>
      </c>
      <c r="AZ961" s="507">
        <v>307</v>
      </c>
      <c r="BA961" s="507">
        <v>392</v>
      </c>
      <c r="BB961" s="357"/>
      <c r="BC961" s="592" t="str">
        <f t="shared" si="1695"/>
        <v>-</v>
      </c>
      <c r="BD961" s="593" t="str">
        <f t="shared" si="1696"/>
        <v>-</v>
      </c>
      <c r="BE961" s="594" t="str">
        <f t="shared" si="1697"/>
        <v>-</v>
      </c>
      <c r="BF961" s="291" t="str">
        <f t="shared" si="1698"/>
        <v>-</v>
      </c>
      <c r="BG961" s="566" t="str">
        <f t="shared" si="1699"/>
        <v>-</v>
      </c>
      <c r="BH961" s="595" t="str">
        <f t="shared" si="1700"/>
        <v>-</v>
      </c>
      <c r="BI961" s="289" t="str">
        <f t="shared" si="1701"/>
        <v>-</v>
      </c>
      <c r="BJ961" s="596" t="str">
        <f t="shared" si="1702"/>
        <v>-</v>
      </c>
      <c r="BK961" s="595" t="str">
        <f t="shared" si="1703"/>
        <v>-</v>
      </c>
      <c r="BL961" s="289" t="str">
        <f t="shared" si="1704"/>
        <v>-</v>
      </c>
      <c r="BM961" s="596" t="str">
        <f t="shared" si="1705"/>
        <v>-</v>
      </c>
      <c r="BN961" s="563">
        <f t="shared" si="1706"/>
        <v>11</v>
      </c>
      <c r="BO961" s="87">
        <f t="shared" si="1707"/>
        <v>2012</v>
      </c>
      <c r="BP961" s="87">
        <f t="shared" si="1708"/>
        <v>1.9999999999999996</v>
      </c>
      <c r="BQ961" s="202"/>
    </row>
    <row r="962" spans="1:69" s="35" customFormat="1" ht="10.5" customHeight="1" x14ac:dyDescent="0.2">
      <c r="A962" s="87" t="str">
        <f t="shared" si="1694"/>
        <v>2012-13RX811</v>
      </c>
      <c r="B962" s="87" t="str">
        <f t="shared" si="1709"/>
        <v>Y63</v>
      </c>
      <c r="C962" s="203" t="s">
        <v>180</v>
      </c>
      <c r="D962" s="203" t="s">
        <v>547</v>
      </c>
      <c r="E962" s="42"/>
      <c r="F962" s="317" t="str">
        <f>VLOOKUP($G962,'Selection Sheet'!$C$15:$F$39,3,0)</f>
        <v>Y63</v>
      </c>
      <c r="G962" s="204" t="s">
        <v>120</v>
      </c>
      <c r="H962" s="203" t="s">
        <v>534</v>
      </c>
      <c r="I962" s="495">
        <v>253</v>
      </c>
      <c r="J962" s="495">
        <v>47</v>
      </c>
      <c r="K962" s="495">
        <v>32</v>
      </c>
      <c r="L962" s="495">
        <v>14</v>
      </c>
      <c r="M962" s="507"/>
      <c r="N962" s="507"/>
      <c r="O962" s="507"/>
      <c r="P962" s="507"/>
      <c r="Q962" s="495" t="s">
        <v>80</v>
      </c>
      <c r="R962" s="495" t="s">
        <v>80</v>
      </c>
      <c r="S962" s="495"/>
      <c r="T962" s="496" t="s">
        <v>80</v>
      </c>
      <c r="U962" s="497" t="s">
        <v>80</v>
      </c>
      <c r="V962" s="497" t="s">
        <v>80</v>
      </c>
      <c r="W962" s="497" t="s">
        <v>80</v>
      </c>
      <c r="X962" s="498" t="s">
        <v>80</v>
      </c>
      <c r="Y962" s="499" t="s">
        <v>80</v>
      </c>
      <c r="Z962" s="500" t="s">
        <v>80</v>
      </c>
      <c r="AA962" s="500" t="s">
        <v>80</v>
      </c>
      <c r="AB962" s="501" t="s">
        <v>80</v>
      </c>
      <c r="AC962" s="500" t="s">
        <v>80</v>
      </c>
      <c r="AD962" s="500" t="s">
        <v>80</v>
      </c>
      <c r="AE962" s="500" t="s">
        <v>80</v>
      </c>
      <c r="AF962" s="502" t="s">
        <v>80</v>
      </c>
      <c r="AG962" s="503" t="s">
        <v>80</v>
      </c>
      <c r="AH962" s="504" t="s">
        <v>80</v>
      </c>
      <c r="AI962" s="502" t="s">
        <v>80</v>
      </c>
      <c r="AJ962" s="505">
        <v>87</v>
      </c>
      <c r="AK962" s="505">
        <v>111</v>
      </c>
      <c r="AL962" s="507"/>
      <c r="AM962" s="507"/>
      <c r="AN962" s="505">
        <v>682</v>
      </c>
      <c r="AO962" s="505">
        <v>702</v>
      </c>
      <c r="AP962" s="569"/>
      <c r="AQ962" s="569"/>
      <c r="AR962" s="505">
        <v>16</v>
      </c>
      <c r="AS962" s="505">
        <v>250</v>
      </c>
      <c r="AT962" s="505">
        <v>7</v>
      </c>
      <c r="AU962" s="505">
        <v>30</v>
      </c>
      <c r="AV962" s="507">
        <v>0</v>
      </c>
      <c r="AW962" s="507">
        <v>1</v>
      </c>
      <c r="AX962" s="507">
        <v>95</v>
      </c>
      <c r="AY962" s="507">
        <v>115</v>
      </c>
      <c r="AZ962" s="507">
        <v>224</v>
      </c>
      <c r="BA962" s="507">
        <v>357</v>
      </c>
      <c r="BB962" s="357"/>
      <c r="BC962" s="592" t="str">
        <f t="shared" si="1695"/>
        <v>-</v>
      </c>
      <c r="BD962" s="593" t="str">
        <f t="shared" si="1696"/>
        <v>-</v>
      </c>
      <c r="BE962" s="594" t="str">
        <f t="shared" si="1697"/>
        <v>-</v>
      </c>
      <c r="BF962" s="291" t="str">
        <f t="shared" si="1698"/>
        <v>-</v>
      </c>
      <c r="BG962" s="566" t="str">
        <f t="shared" si="1699"/>
        <v>-</v>
      </c>
      <c r="BH962" s="595" t="str">
        <f t="shared" si="1700"/>
        <v>-</v>
      </c>
      <c r="BI962" s="289" t="str">
        <f t="shared" si="1701"/>
        <v>-</v>
      </c>
      <c r="BJ962" s="596" t="str">
        <f t="shared" si="1702"/>
        <v>-</v>
      </c>
      <c r="BK962" s="595" t="str">
        <f t="shared" si="1703"/>
        <v>-</v>
      </c>
      <c r="BL962" s="289" t="str">
        <f t="shared" si="1704"/>
        <v>-</v>
      </c>
      <c r="BM962" s="596" t="str">
        <f t="shared" si="1705"/>
        <v>-</v>
      </c>
      <c r="BN962" s="563">
        <f t="shared" si="1706"/>
        <v>11</v>
      </c>
      <c r="BO962" s="87">
        <f t="shared" si="1707"/>
        <v>2012</v>
      </c>
      <c r="BP962" s="87">
        <f t="shared" si="1708"/>
        <v>1.9999999999999996</v>
      </c>
      <c r="BQ962" s="202"/>
    </row>
    <row r="963" spans="1:69" s="35" customFormat="1" ht="10.5" customHeight="1" x14ac:dyDescent="0.2">
      <c r="A963" s="87" t="str">
        <f t="shared" si="1694"/>
        <v>2012-13RX911</v>
      </c>
      <c r="B963" s="87" t="str">
        <f t="shared" si="1709"/>
        <v>Y60</v>
      </c>
      <c r="C963" s="203" t="s">
        <v>180</v>
      </c>
      <c r="D963" s="203" t="s">
        <v>547</v>
      </c>
      <c r="E963" s="42"/>
      <c r="F963" s="317" t="str">
        <f>VLOOKUP($G963,'Selection Sheet'!$C$15:$F$39,3,0)</f>
        <v>Y60</v>
      </c>
      <c r="G963" s="204" t="s">
        <v>103</v>
      </c>
      <c r="H963" s="203" t="s">
        <v>535</v>
      </c>
      <c r="I963" s="495">
        <v>242</v>
      </c>
      <c r="J963" s="495">
        <v>35</v>
      </c>
      <c r="K963" s="495">
        <v>46</v>
      </c>
      <c r="L963" s="495">
        <v>15</v>
      </c>
      <c r="M963" s="507"/>
      <c r="N963" s="507"/>
      <c r="O963" s="507"/>
      <c r="P963" s="507"/>
      <c r="Q963" s="495" t="s">
        <v>80</v>
      </c>
      <c r="R963" s="495" t="s">
        <v>80</v>
      </c>
      <c r="S963" s="495"/>
      <c r="T963" s="496" t="s">
        <v>80</v>
      </c>
      <c r="U963" s="497" t="s">
        <v>80</v>
      </c>
      <c r="V963" s="497" t="s">
        <v>80</v>
      </c>
      <c r="W963" s="497" t="s">
        <v>80</v>
      </c>
      <c r="X963" s="498" t="s">
        <v>80</v>
      </c>
      <c r="Y963" s="499" t="s">
        <v>80</v>
      </c>
      <c r="Z963" s="500" t="s">
        <v>80</v>
      </c>
      <c r="AA963" s="500" t="s">
        <v>80</v>
      </c>
      <c r="AB963" s="501" t="s">
        <v>80</v>
      </c>
      <c r="AC963" s="500" t="s">
        <v>80</v>
      </c>
      <c r="AD963" s="500" t="s">
        <v>80</v>
      </c>
      <c r="AE963" s="500" t="s">
        <v>80</v>
      </c>
      <c r="AF963" s="502" t="s">
        <v>80</v>
      </c>
      <c r="AG963" s="503" t="s">
        <v>80</v>
      </c>
      <c r="AH963" s="504" t="s">
        <v>80</v>
      </c>
      <c r="AI963" s="502" t="s">
        <v>80</v>
      </c>
      <c r="AJ963" s="505">
        <v>57</v>
      </c>
      <c r="AK963" s="505">
        <v>79</v>
      </c>
      <c r="AL963" s="507"/>
      <c r="AM963" s="507"/>
      <c r="AN963" s="505">
        <v>745</v>
      </c>
      <c r="AO963" s="505">
        <v>788</v>
      </c>
      <c r="AP963" s="569"/>
      <c r="AQ963" s="569"/>
      <c r="AR963" s="505">
        <v>16</v>
      </c>
      <c r="AS963" s="505">
        <v>238</v>
      </c>
      <c r="AT963" s="505">
        <v>11</v>
      </c>
      <c r="AU963" s="505">
        <v>44</v>
      </c>
      <c r="AV963" s="507">
        <v>6</v>
      </c>
      <c r="AW963" s="507">
        <v>9</v>
      </c>
      <c r="AX963" s="507">
        <v>87</v>
      </c>
      <c r="AY963" s="507">
        <v>91</v>
      </c>
      <c r="AZ963" s="507">
        <v>31</v>
      </c>
      <c r="BA963" s="507">
        <v>59</v>
      </c>
      <c r="BB963" s="357"/>
      <c r="BC963" s="592" t="str">
        <f t="shared" si="1695"/>
        <v>-</v>
      </c>
      <c r="BD963" s="593" t="str">
        <f t="shared" si="1696"/>
        <v>-</v>
      </c>
      <c r="BE963" s="594" t="str">
        <f t="shared" si="1697"/>
        <v>-</v>
      </c>
      <c r="BF963" s="291" t="str">
        <f t="shared" si="1698"/>
        <v>-</v>
      </c>
      <c r="BG963" s="566" t="str">
        <f t="shared" si="1699"/>
        <v>-</v>
      </c>
      <c r="BH963" s="595" t="str">
        <f t="shared" si="1700"/>
        <v>-</v>
      </c>
      <c r="BI963" s="289" t="str">
        <f t="shared" si="1701"/>
        <v>-</v>
      </c>
      <c r="BJ963" s="596" t="str">
        <f t="shared" si="1702"/>
        <v>-</v>
      </c>
      <c r="BK963" s="595" t="str">
        <f t="shared" si="1703"/>
        <v>-</v>
      </c>
      <c r="BL963" s="289" t="str">
        <f t="shared" si="1704"/>
        <v>-</v>
      </c>
      <c r="BM963" s="596" t="str">
        <f t="shared" si="1705"/>
        <v>-</v>
      </c>
      <c r="BN963" s="563">
        <f t="shared" si="1706"/>
        <v>11</v>
      </c>
      <c r="BO963" s="87">
        <f t="shared" si="1707"/>
        <v>2012</v>
      </c>
      <c r="BP963" s="87">
        <f t="shared" si="1708"/>
        <v>1.9999999999999996</v>
      </c>
      <c r="BQ963" s="202"/>
    </row>
    <row r="964" spans="1:69" s="35" customFormat="1" ht="10.5" customHeight="1" x14ac:dyDescent="0.2">
      <c r="A964" s="314" t="str">
        <f t="shared" si="1694"/>
        <v>2012-13RYA11</v>
      </c>
      <c r="B964" s="314" t="str">
        <f t="shared" si="1709"/>
        <v>Y60</v>
      </c>
      <c r="C964" s="205" t="s">
        <v>180</v>
      </c>
      <c r="D964" s="205" t="s">
        <v>547</v>
      </c>
      <c r="E964" s="206"/>
      <c r="F964" s="318" t="str">
        <f>VLOOKUP($G964,'Selection Sheet'!$C$15:$F$39,3,0)</f>
        <v>Y60</v>
      </c>
      <c r="G964" s="207" t="s">
        <v>118</v>
      </c>
      <c r="H964" s="205" t="s">
        <v>536</v>
      </c>
      <c r="I964" s="508">
        <v>222</v>
      </c>
      <c r="J964" s="508">
        <v>60</v>
      </c>
      <c r="K964" s="508">
        <v>29</v>
      </c>
      <c r="L964" s="508">
        <v>11</v>
      </c>
      <c r="M964" s="520"/>
      <c r="N964" s="520"/>
      <c r="O964" s="520"/>
      <c r="P964" s="520"/>
      <c r="Q964" s="508" t="s">
        <v>80</v>
      </c>
      <c r="R964" s="508" t="s">
        <v>80</v>
      </c>
      <c r="S964" s="508"/>
      <c r="T964" s="509" t="s">
        <v>80</v>
      </c>
      <c r="U964" s="510" t="s">
        <v>80</v>
      </c>
      <c r="V964" s="510" t="s">
        <v>80</v>
      </c>
      <c r="W964" s="510" t="s">
        <v>80</v>
      </c>
      <c r="X964" s="511" t="s">
        <v>80</v>
      </c>
      <c r="Y964" s="512" t="s">
        <v>80</v>
      </c>
      <c r="Z964" s="513" t="s">
        <v>80</v>
      </c>
      <c r="AA964" s="513" t="s">
        <v>80</v>
      </c>
      <c r="AB964" s="514" t="s">
        <v>80</v>
      </c>
      <c r="AC964" s="513" t="s">
        <v>80</v>
      </c>
      <c r="AD964" s="513" t="s">
        <v>80</v>
      </c>
      <c r="AE964" s="513" t="s">
        <v>80</v>
      </c>
      <c r="AF964" s="515" t="s">
        <v>80</v>
      </c>
      <c r="AG964" s="516" t="s">
        <v>80</v>
      </c>
      <c r="AH964" s="517" t="s">
        <v>80</v>
      </c>
      <c r="AI964" s="515" t="s">
        <v>80</v>
      </c>
      <c r="AJ964" s="518">
        <v>88</v>
      </c>
      <c r="AK964" s="518">
        <v>124</v>
      </c>
      <c r="AL964" s="520"/>
      <c r="AM964" s="520"/>
      <c r="AN964" s="518">
        <v>666</v>
      </c>
      <c r="AO964" s="518">
        <v>701</v>
      </c>
      <c r="AP964" s="570"/>
      <c r="AQ964" s="570"/>
      <c r="AR964" s="518">
        <v>13</v>
      </c>
      <c r="AS964" s="518">
        <v>222</v>
      </c>
      <c r="AT964" s="518">
        <v>2</v>
      </c>
      <c r="AU964" s="518">
        <v>29</v>
      </c>
      <c r="AV964" s="520">
        <v>0</v>
      </c>
      <c r="AW964" s="520">
        <v>1</v>
      </c>
      <c r="AX964" s="520">
        <v>107</v>
      </c>
      <c r="AY964" s="520">
        <v>127</v>
      </c>
      <c r="AZ964" s="520">
        <v>142</v>
      </c>
      <c r="BA964" s="520">
        <v>215</v>
      </c>
      <c r="BB964" s="358"/>
      <c r="BC964" s="597" t="str">
        <f t="shared" si="1695"/>
        <v>-</v>
      </c>
      <c r="BD964" s="598" t="str">
        <f t="shared" si="1696"/>
        <v>-</v>
      </c>
      <c r="BE964" s="599" t="str">
        <f t="shared" si="1697"/>
        <v>-</v>
      </c>
      <c r="BF964" s="600" t="str">
        <f t="shared" si="1698"/>
        <v>-</v>
      </c>
      <c r="BG964" s="601" t="str">
        <f t="shared" si="1699"/>
        <v>-</v>
      </c>
      <c r="BH964" s="602" t="str">
        <f t="shared" si="1700"/>
        <v>-</v>
      </c>
      <c r="BI964" s="603" t="str">
        <f t="shared" si="1701"/>
        <v>-</v>
      </c>
      <c r="BJ964" s="604" t="str">
        <f t="shared" si="1702"/>
        <v>-</v>
      </c>
      <c r="BK964" s="602" t="str">
        <f t="shared" si="1703"/>
        <v>-</v>
      </c>
      <c r="BL964" s="603" t="str">
        <f t="shared" si="1704"/>
        <v>-</v>
      </c>
      <c r="BM964" s="604" t="str">
        <f t="shared" si="1705"/>
        <v>-</v>
      </c>
      <c r="BN964" s="564">
        <f t="shared" si="1706"/>
        <v>11</v>
      </c>
      <c r="BO964" s="314">
        <f t="shared" si="1707"/>
        <v>2012</v>
      </c>
      <c r="BP964" s="314">
        <f t="shared" si="1708"/>
        <v>1.9999999999999996</v>
      </c>
      <c r="BQ964" s="202"/>
    </row>
    <row r="965" spans="1:69" s="35" customFormat="1" ht="10.5" customHeight="1" x14ac:dyDescent="0.2">
      <c r="A965" s="87" t="str">
        <f t="shared" si="1694"/>
        <v>2012-13RYC11</v>
      </c>
      <c r="B965" s="87" t="str">
        <f t="shared" si="1709"/>
        <v>Y61</v>
      </c>
      <c r="C965" s="203" t="s">
        <v>180</v>
      </c>
      <c r="D965" s="203" t="s">
        <v>547</v>
      </c>
      <c r="E965" s="42"/>
      <c r="F965" s="317" t="str">
        <f>VLOOKUP($G965,'Selection Sheet'!$C$15:$F$39,3,0)</f>
        <v>Y61</v>
      </c>
      <c r="G965" s="204" t="s">
        <v>87</v>
      </c>
      <c r="H965" s="203" t="s">
        <v>537</v>
      </c>
      <c r="I965" s="495">
        <v>255</v>
      </c>
      <c r="J965" s="495">
        <v>60</v>
      </c>
      <c r="K965" s="495">
        <v>33</v>
      </c>
      <c r="L965" s="495">
        <v>16</v>
      </c>
      <c r="M965" s="507"/>
      <c r="N965" s="507"/>
      <c r="O965" s="507"/>
      <c r="P965" s="507"/>
      <c r="Q965" s="495" t="s">
        <v>80</v>
      </c>
      <c r="R965" s="495" t="s">
        <v>80</v>
      </c>
      <c r="S965" s="495"/>
      <c r="T965" s="496" t="s">
        <v>80</v>
      </c>
      <c r="U965" s="497" t="s">
        <v>80</v>
      </c>
      <c r="V965" s="497" t="s">
        <v>80</v>
      </c>
      <c r="W965" s="497" t="s">
        <v>80</v>
      </c>
      <c r="X965" s="498" t="s">
        <v>80</v>
      </c>
      <c r="Y965" s="499" t="s">
        <v>80</v>
      </c>
      <c r="Z965" s="500" t="s">
        <v>80</v>
      </c>
      <c r="AA965" s="500" t="s">
        <v>80</v>
      </c>
      <c r="AB965" s="501" t="s">
        <v>80</v>
      </c>
      <c r="AC965" s="500" t="s">
        <v>80</v>
      </c>
      <c r="AD965" s="500" t="s">
        <v>80</v>
      </c>
      <c r="AE965" s="500" t="s">
        <v>80</v>
      </c>
      <c r="AF965" s="502" t="s">
        <v>80</v>
      </c>
      <c r="AG965" s="503" t="s">
        <v>80</v>
      </c>
      <c r="AH965" s="504" t="s">
        <v>80</v>
      </c>
      <c r="AI965" s="502" t="s">
        <v>80</v>
      </c>
      <c r="AJ965" s="505">
        <v>109</v>
      </c>
      <c r="AK965" s="505">
        <v>124</v>
      </c>
      <c r="AL965" s="507"/>
      <c r="AM965" s="507"/>
      <c r="AN965" s="505">
        <v>589</v>
      </c>
      <c r="AO965" s="505">
        <v>605</v>
      </c>
      <c r="AP965" s="569"/>
      <c r="AQ965" s="569"/>
      <c r="AR965" s="505">
        <v>16</v>
      </c>
      <c r="AS965" s="505">
        <v>249</v>
      </c>
      <c r="AT965" s="505">
        <v>10</v>
      </c>
      <c r="AU965" s="505">
        <v>31</v>
      </c>
      <c r="AV965" s="507">
        <v>0</v>
      </c>
      <c r="AW965" s="507">
        <v>0</v>
      </c>
      <c r="AX965" s="507">
        <v>68</v>
      </c>
      <c r="AY965" s="507">
        <v>72</v>
      </c>
      <c r="AZ965" s="507">
        <v>97</v>
      </c>
      <c r="BA965" s="507">
        <v>205</v>
      </c>
      <c r="BB965" s="357"/>
      <c r="BC965" s="592" t="str">
        <f t="shared" si="1695"/>
        <v>-</v>
      </c>
      <c r="BD965" s="593" t="str">
        <f t="shared" si="1696"/>
        <v>-</v>
      </c>
      <c r="BE965" s="594" t="str">
        <f t="shared" si="1697"/>
        <v>-</v>
      </c>
      <c r="BF965" s="291" t="str">
        <f t="shared" si="1698"/>
        <v>-</v>
      </c>
      <c r="BG965" s="566" t="str">
        <f t="shared" si="1699"/>
        <v>-</v>
      </c>
      <c r="BH965" s="595" t="str">
        <f t="shared" si="1700"/>
        <v>-</v>
      </c>
      <c r="BI965" s="289" t="str">
        <f t="shared" si="1701"/>
        <v>-</v>
      </c>
      <c r="BJ965" s="596" t="str">
        <f t="shared" si="1702"/>
        <v>-</v>
      </c>
      <c r="BK965" s="595" t="str">
        <f t="shared" si="1703"/>
        <v>-</v>
      </c>
      <c r="BL965" s="289" t="str">
        <f t="shared" si="1704"/>
        <v>-</v>
      </c>
      <c r="BM965" s="596" t="str">
        <f t="shared" si="1705"/>
        <v>-</v>
      </c>
      <c r="BN965" s="563">
        <f t="shared" si="1706"/>
        <v>11</v>
      </c>
      <c r="BO965" s="87">
        <f t="shared" si="1707"/>
        <v>2012</v>
      </c>
      <c r="BP965" s="87">
        <f t="shared" si="1708"/>
        <v>1.9999999999999996</v>
      </c>
      <c r="BQ965" s="202"/>
    </row>
    <row r="966" spans="1:69" s="35" customFormat="1" ht="10.5" customHeight="1" x14ac:dyDescent="0.2">
      <c r="A966" s="87" t="str">
        <f t="shared" si="1694"/>
        <v>2012-13RYD11</v>
      </c>
      <c r="B966" s="87" t="str">
        <f t="shared" si="1709"/>
        <v>Y59</v>
      </c>
      <c r="C966" s="203" t="s">
        <v>180</v>
      </c>
      <c r="D966" s="203" t="s">
        <v>547</v>
      </c>
      <c r="E966" s="42"/>
      <c r="F966" s="317" t="str">
        <f>VLOOKUP($G966,'Selection Sheet'!$C$15:$F$39,3,0)</f>
        <v>Y59</v>
      </c>
      <c r="G966" s="204" t="s">
        <v>116</v>
      </c>
      <c r="H966" s="203" t="s">
        <v>538</v>
      </c>
      <c r="I966" s="495">
        <v>267</v>
      </c>
      <c r="J966" s="495">
        <v>71</v>
      </c>
      <c r="K966" s="495">
        <v>31</v>
      </c>
      <c r="L966" s="495">
        <v>15</v>
      </c>
      <c r="M966" s="507"/>
      <c r="N966" s="507"/>
      <c r="O966" s="507"/>
      <c r="P966" s="507"/>
      <c r="Q966" s="495" t="s">
        <v>80</v>
      </c>
      <c r="R966" s="495" t="s">
        <v>80</v>
      </c>
      <c r="S966" s="495"/>
      <c r="T966" s="496" t="s">
        <v>80</v>
      </c>
      <c r="U966" s="497" t="s">
        <v>80</v>
      </c>
      <c r="V966" s="497" t="s">
        <v>80</v>
      </c>
      <c r="W966" s="497" t="s">
        <v>80</v>
      </c>
      <c r="X966" s="498" t="s">
        <v>80</v>
      </c>
      <c r="Y966" s="499" t="s">
        <v>80</v>
      </c>
      <c r="Z966" s="500" t="s">
        <v>80</v>
      </c>
      <c r="AA966" s="500" t="s">
        <v>80</v>
      </c>
      <c r="AB966" s="501" t="s">
        <v>80</v>
      </c>
      <c r="AC966" s="500" t="s">
        <v>80</v>
      </c>
      <c r="AD966" s="500" t="s">
        <v>80</v>
      </c>
      <c r="AE966" s="500" t="s">
        <v>80</v>
      </c>
      <c r="AF966" s="502" t="s">
        <v>80</v>
      </c>
      <c r="AG966" s="503" t="s">
        <v>80</v>
      </c>
      <c r="AH966" s="504" t="s">
        <v>80</v>
      </c>
      <c r="AI966" s="502" t="s">
        <v>80</v>
      </c>
      <c r="AJ966" s="505">
        <v>67</v>
      </c>
      <c r="AK966" s="505">
        <v>80</v>
      </c>
      <c r="AL966" s="507"/>
      <c r="AM966" s="507"/>
      <c r="AN966" s="505">
        <v>501</v>
      </c>
      <c r="AO966" s="505">
        <v>545</v>
      </c>
      <c r="AP966" s="569"/>
      <c r="AQ966" s="569"/>
      <c r="AR966" s="505">
        <v>9</v>
      </c>
      <c r="AS966" s="505">
        <v>245</v>
      </c>
      <c r="AT966" s="505">
        <v>6</v>
      </c>
      <c r="AU966" s="505">
        <v>27</v>
      </c>
      <c r="AV966" s="507">
        <v>0</v>
      </c>
      <c r="AW966" s="507">
        <v>0</v>
      </c>
      <c r="AX966" s="507">
        <v>67</v>
      </c>
      <c r="AY966" s="507">
        <v>74</v>
      </c>
      <c r="AZ966" s="507">
        <v>215</v>
      </c>
      <c r="BA966" s="507">
        <v>350</v>
      </c>
      <c r="BB966" s="357"/>
      <c r="BC966" s="592" t="str">
        <f t="shared" si="1695"/>
        <v>-</v>
      </c>
      <c r="BD966" s="593" t="str">
        <f t="shared" si="1696"/>
        <v>-</v>
      </c>
      <c r="BE966" s="594" t="str">
        <f t="shared" si="1697"/>
        <v>-</v>
      </c>
      <c r="BF966" s="291" t="str">
        <f t="shared" si="1698"/>
        <v>-</v>
      </c>
      <c r="BG966" s="566" t="str">
        <f t="shared" si="1699"/>
        <v>-</v>
      </c>
      <c r="BH966" s="595" t="str">
        <f t="shared" si="1700"/>
        <v>-</v>
      </c>
      <c r="BI966" s="289" t="str">
        <f t="shared" si="1701"/>
        <v>-</v>
      </c>
      <c r="BJ966" s="596" t="str">
        <f t="shared" si="1702"/>
        <v>-</v>
      </c>
      <c r="BK966" s="595" t="str">
        <f t="shared" si="1703"/>
        <v>-</v>
      </c>
      <c r="BL966" s="289" t="str">
        <f t="shared" si="1704"/>
        <v>-</v>
      </c>
      <c r="BM966" s="596" t="str">
        <f t="shared" si="1705"/>
        <v>-</v>
      </c>
      <c r="BN966" s="563">
        <f t="shared" si="1706"/>
        <v>11</v>
      </c>
      <c r="BO966" s="87">
        <f t="shared" si="1707"/>
        <v>2012</v>
      </c>
      <c r="BP966" s="87">
        <f t="shared" si="1708"/>
        <v>1.9999999999999996</v>
      </c>
      <c r="BQ966" s="202"/>
    </row>
    <row r="967" spans="1:69" s="35" customFormat="1" ht="10.5" customHeight="1" x14ac:dyDescent="0.2">
      <c r="A967" s="87" t="str">
        <f t="shared" si="1694"/>
        <v>2012-13RYE11</v>
      </c>
      <c r="B967" s="87" t="str">
        <f t="shared" si="1709"/>
        <v>Y59</v>
      </c>
      <c r="C967" s="203" t="s">
        <v>180</v>
      </c>
      <c r="D967" s="203" t="s">
        <v>547</v>
      </c>
      <c r="E967" s="42"/>
      <c r="F967" s="317" t="str">
        <f>VLOOKUP($G967,'Selection Sheet'!$C$15:$F$39,3,0)</f>
        <v>Y59</v>
      </c>
      <c r="G967" s="204" t="s">
        <v>114</v>
      </c>
      <c r="H967" s="203" t="s">
        <v>539</v>
      </c>
      <c r="I967" s="495">
        <v>102</v>
      </c>
      <c r="J967" s="495">
        <v>40</v>
      </c>
      <c r="K967" s="495">
        <v>12</v>
      </c>
      <c r="L967" s="495">
        <v>3</v>
      </c>
      <c r="M967" s="507"/>
      <c r="N967" s="507"/>
      <c r="O967" s="507"/>
      <c r="P967" s="507"/>
      <c r="Q967" s="495" t="s">
        <v>80</v>
      </c>
      <c r="R967" s="495" t="s">
        <v>80</v>
      </c>
      <c r="S967" s="495"/>
      <c r="T967" s="496" t="s">
        <v>80</v>
      </c>
      <c r="U967" s="497" t="s">
        <v>80</v>
      </c>
      <c r="V967" s="497" t="s">
        <v>80</v>
      </c>
      <c r="W967" s="497" t="s">
        <v>80</v>
      </c>
      <c r="X967" s="498" t="s">
        <v>80</v>
      </c>
      <c r="Y967" s="499" t="s">
        <v>80</v>
      </c>
      <c r="Z967" s="500" t="s">
        <v>80</v>
      </c>
      <c r="AA967" s="500" t="s">
        <v>80</v>
      </c>
      <c r="AB967" s="501" t="s">
        <v>80</v>
      </c>
      <c r="AC967" s="500" t="s">
        <v>80</v>
      </c>
      <c r="AD967" s="500" t="s">
        <v>80</v>
      </c>
      <c r="AE967" s="500" t="s">
        <v>80</v>
      </c>
      <c r="AF967" s="502" t="s">
        <v>80</v>
      </c>
      <c r="AG967" s="503" t="s">
        <v>80</v>
      </c>
      <c r="AH967" s="504" t="s">
        <v>80</v>
      </c>
      <c r="AI967" s="502" t="s">
        <v>80</v>
      </c>
      <c r="AJ967" s="505">
        <v>78</v>
      </c>
      <c r="AK967" s="505">
        <v>112</v>
      </c>
      <c r="AL967" s="507"/>
      <c r="AM967" s="507"/>
      <c r="AN967" s="505">
        <v>504</v>
      </c>
      <c r="AO967" s="505">
        <v>515</v>
      </c>
      <c r="AP967" s="569"/>
      <c r="AQ967" s="569"/>
      <c r="AR967" s="505">
        <v>15</v>
      </c>
      <c r="AS967" s="505">
        <v>90</v>
      </c>
      <c r="AT967" s="505">
        <v>1</v>
      </c>
      <c r="AU967" s="505">
        <v>10</v>
      </c>
      <c r="AV967" s="507">
        <v>0</v>
      </c>
      <c r="AW967" s="507">
        <v>0</v>
      </c>
      <c r="AX967" s="507">
        <v>74</v>
      </c>
      <c r="AY967" s="507">
        <v>86</v>
      </c>
      <c r="AZ967" s="507">
        <v>0</v>
      </c>
      <c r="BA967" s="507">
        <v>0</v>
      </c>
      <c r="BB967" s="357"/>
      <c r="BC967" s="592" t="str">
        <f t="shared" si="1695"/>
        <v>-</v>
      </c>
      <c r="BD967" s="593" t="str">
        <f t="shared" si="1696"/>
        <v>-</v>
      </c>
      <c r="BE967" s="594" t="str">
        <f t="shared" si="1697"/>
        <v>-</v>
      </c>
      <c r="BF967" s="291" t="str">
        <f t="shared" si="1698"/>
        <v>-</v>
      </c>
      <c r="BG967" s="566" t="str">
        <f t="shared" si="1699"/>
        <v>-</v>
      </c>
      <c r="BH967" s="595" t="str">
        <f t="shared" si="1700"/>
        <v>-</v>
      </c>
      <c r="BI967" s="289" t="str">
        <f t="shared" si="1701"/>
        <v>-</v>
      </c>
      <c r="BJ967" s="596" t="str">
        <f t="shared" si="1702"/>
        <v>-</v>
      </c>
      <c r="BK967" s="595" t="str">
        <f t="shared" si="1703"/>
        <v>-</v>
      </c>
      <c r="BL967" s="289" t="str">
        <f t="shared" si="1704"/>
        <v>-</v>
      </c>
      <c r="BM967" s="596" t="str">
        <f t="shared" si="1705"/>
        <v>-</v>
      </c>
      <c r="BN967" s="563">
        <f t="shared" si="1706"/>
        <v>11</v>
      </c>
      <c r="BO967" s="87">
        <f t="shared" si="1707"/>
        <v>2012</v>
      </c>
      <c r="BP967" s="87">
        <f t="shared" si="1708"/>
        <v>1.9999999999999996</v>
      </c>
      <c r="BQ967" s="202"/>
    </row>
    <row r="968" spans="1:69" s="35" customFormat="1" ht="10.5" customHeight="1" x14ac:dyDescent="0.2">
      <c r="A968" s="312" t="str">
        <f t="shared" si="1694"/>
        <v>2012-13RYF11</v>
      </c>
      <c r="B968" s="312" t="str">
        <f t="shared" si="1709"/>
        <v>Y58</v>
      </c>
      <c r="C968" s="208" t="s">
        <v>180</v>
      </c>
      <c r="D968" s="208" t="s">
        <v>547</v>
      </c>
      <c r="E968" s="53"/>
      <c r="F968" s="319" t="str">
        <f>VLOOKUP($G968,'Selection Sheet'!$C$15:$F$39,3,0)</f>
        <v>Y58</v>
      </c>
      <c r="G968" s="209" t="s">
        <v>99</v>
      </c>
      <c r="H968" s="208" t="s">
        <v>540</v>
      </c>
      <c r="I968" s="521">
        <v>205</v>
      </c>
      <c r="J968" s="521">
        <v>52</v>
      </c>
      <c r="K968" s="521">
        <v>41</v>
      </c>
      <c r="L968" s="521">
        <v>14</v>
      </c>
      <c r="M968" s="533"/>
      <c r="N968" s="533"/>
      <c r="O968" s="533"/>
      <c r="P968" s="533"/>
      <c r="Q968" s="521" t="s">
        <v>80</v>
      </c>
      <c r="R968" s="521" t="s">
        <v>80</v>
      </c>
      <c r="S968" s="521"/>
      <c r="T968" s="522" t="s">
        <v>80</v>
      </c>
      <c r="U968" s="523" t="s">
        <v>80</v>
      </c>
      <c r="V968" s="523" t="s">
        <v>80</v>
      </c>
      <c r="W968" s="523" t="s">
        <v>80</v>
      </c>
      <c r="X968" s="524" t="s">
        <v>80</v>
      </c>
      <c r="Y968" s="525" t="s">
        <v>80</v>
      </c>
      <c r="Z968" s="526" t="s">
        <v>80</v>
      </c>
      <c r="AA968" s="526" t="s">
        <v>80</v>
      </c>
      <c r="AB968" s="527" t="s">
        <v>80</v>
      </c>
      <c r="AC968" s="526" t="s">
        <v>80</v>
      </c>
      <c r="AD968" s="526" t="s">
        <v>80</v>
      </c>
      <c r="AE968" s="526" t="s">
        <v>80</v>
      </c>
      <c r="AF968" s="528" t="s">
        <v>80</v>
      </c>
      <c r="AG968" s="529" t="s">
        <v>80</v>
      </c>
      <c r="AH968" s="530" t="s">
        <v>80</v>
      </c>
      <c r="AI968" s="528" t="s">
        <v>80</v>
      </c>
      <c r="AJ968" s="531">
        <v>82</v>
      </c>
      <c r="AK968" s="531">
        <v>93</v>
      </c>
      <c r="AL968" s="533"/>
      <c r="AM968" s="533"/>
      <c r="AN968" s="531">
        <v>492</v>
      </c>
      <c r="AO968" s="531">
        <v>520</v>
      </c>
      <c r="AP968" s="571"/>
      <c r="AQ968" s="571"/>
      <c r="AR968" s="531">
        <v>19</v>
      </c>
      <c r="AS968" s="531">
        <v>205</v>
      </c>
      <c r="AT968" s="531">
        <v>9</v>
      </c>
      <c r="AU968" s="531">
        <v>41</v>
      </c>
      <c r="AV968" s="533">
        <v>0</v>
      </c>
      <c r="AW968" s="533">
        <v>0</v>
      </c>
      <c r="AX968" s="533">
        <v>57</v>
      </c>
      <c r="AY968" s="533">
        <v>74</v>
      </c>
      <c r="AZ968" s="533">
        <v>103</v>
      </c>
      <c r="BA968" s="533">
        <v>221</v>
      </c>
      <c r="BB968" s="359"/>
      <c r="BC968" s="605" t="str">
        <f t="shared" si="1695"/>
        <v>-</v>
      </c>
      <c r="BD968" s="606" t="str">
        <f t="shared" si="1696"/>
        <v>-</v>
      </c>
      <c r="BE968" s="607" t="str">
        <f t="shared" si="1697"/>
        <v>-</v>
      </c>
      <c r="BF968" s="302" t="str">
        <f t="shared" si="1698"/>
        <v>-</v>
      </c>
      <c r="BG968" s="608" t="str">
        <f t="shared" si="1699"/>
        <v>-</v>
      </c>
      <c r="BH968" s="609" t="str">
        <f t="shared" si="1700"/>
        <v>-</v>
      </c>
      <c r="BI968" s="311" t="str">
        <f t="shared" si="1701"/>
        <v>-</v>
      </c>
      <c r="BJ968" s="610" t="str">
        <f t="shared" si="1702"/>
        <v>-</v>
      </c>
      <c r="BK968" s="609" t="str">
        <f t="shared" si="1703"/>
        <v>-</v>
      </c>
      <c r="BL968" s="311" t="str">
        <f t="shared" si="1704"/>
        <v>-</v>
      </c>
      <c r="BM968" s="610" t="str">
        <f t="shared" si="1705"/>
        <v>-</v>
      </c>
      <c r="BN968" s="565">
        <f t="shared" si="1706"/>
        <v>11</v>
      </c>
      <c r="BO968" s="312">
        <f t="shared" si="1707"/>
        <v>2012</v>
      </c>
      <c r="BP968" s="312">
        <f t="shared" si="1708"/>
        <v>1.9999999999999996</v>
      </c>
      <c r="BQ968" s="202"/>
    </row>
    <row r="969" spans="1:69" s="35" customFormat="1" ht="10.5" customHeight="1" x14ac:dyDescent="0.2">
      <c r="A969" s="313" t="str">
        <f t="shared" si="1694"/>
        <v>2012-13R1F12</v>
      </c>
      <c r="B969" s="313" t="str">
        <f t="shared" si="1709"/>
        <v>Y59</v>
      </c>
      <c r="C969" s="200" t="s">
        <v>180</v>
      </c>
      <c r="D969" s="200" t="s">
        <v>548</v>
      </c>
      <c r="E969" s="42"/>
      <c r="F969" s="315" t="str">
        <f>VLOOKUP($G969,'Selection Sheet'!$C$15:$F$39,3,0)</f>
        <v>Y59</v>
      </c>
      <c r="G969" s="201" t="s">
        <v>108</v>
      </c>
      <c r="H969" s="200" t="s">
        <v>529</v>
      </c>
      <c r="I969" s="483">
        <v>10</v>
      </c>
      <c r="J969" s="483">
        <v>3</v>
      </c>
      <c r="K969" s="483">
        <v>0</v>
      </c>
      <c r="L969" s="483">
        <v>0</v>
      </c>
      <c r="M969" s="494"/>
      <c r="N969" s="494"/>
      <c r="O969" s="494"/>
      <c r="P969" s="494"/>
      <c r="Q969" s="483" t="s">
        <v>80</v>
      </c>
      <c r="R969" s="483" t="s">
        <v>80</v>
      </c>
      <c r="S969" s="483"/>
      <c r="T969" s="484" t="s">
        <v>80</v>
      </c>
      <c r="U969" s="485" t="s">
        <v>80</v>
      </c>
      <c r="V969" s="485" t="s">
        <v>80</v>
      </c>
      <c r="W969" s="485" t="s">
        <v>80</v>
      </c>
      <c r="X969" s="486" t="s">
        <v>80</v>
      </c>
      <c r="Y969" s="487" t="s">
        <v>80</v>
      </c>
      <c r="Z969" s="488" t="s">
        <v>80</v>
      </c>
      <c r="AA969" s="488" t="s">
        <v>80</v>
      </c>
      <c r="AB969" s="489" t="s">
        <v>80</v>
      </c>
      <c r="AC969" s="488" t="s">
        <v>80</v>
      </c>
      <c r="AD969" s="488" t="s">
        <v>80</v>
      </c>
      <c r="AE969" s="488" t="s">
        <v>80</v>
      </c>
      <c r="AF969" s="490" t="s">
        <v>80</v>
      </c>
      <c r="AG969" s="491" t="s">
        <v>80</v>
      </c>
      <c r="AH969" s="492" t="s">
        <v>80</v>
      </c>
      <c r="AI969" s="490" t="s">
        <v>80</v>
      </c>
      <c r="AJ969" s="493">
        <v>1</v>
      </c>
      <c r="AK969" s="493">
        <v>2</v>
      </c>
      <c r="AL969" s="494"/>
      <c r="AM969" s="494"/>
      <c r="AN969" s="493">
        <v>50</v>
      </c>
      <c r="AO969" s="493">
        <v>52</v>
      </c>
      <c r="AP969" s="572"/>
      <c r="AQ969" s="572"/>
      <c r="AR969" s="493">
        <v>0</v>
      </c>
      <c r="AS969" s="493">
        <v>10</v>
      </c>
      <c r="AT969" s="493">
        <v>0</v>
      </c>
      <c r="AU969" s="493">
        <v>0</v>
      </c>
      <c r="AV969" s="494">
        <v>1</v>
      </c>
      <c r="AW969" s="494">
        <v>1</v>
      </c>
      <c r="AX969" s="494">
        <v>0</v>
      </c>
      <c r="AY969" s="494">
        <v>0</v>
      </c>
      <c r="AZ969" s="494">
        <v>1</v>
      </c>
      <c r="BA969" s="494">
        <v>9</v>
      </c>
      <c r="BB969" s="357"/>
      <c r="BC969" s="586" t="str">
        <f t="shared" si="1695"/>
        <v>-</v>
      </c>
      <c r="BD969" s="587" t="str">
        <f t="shared" si="1696"/>
        <v>-</v>
      </c>
      <c r="BE969" s="588" t="str">
        <f t="shared" si="1697"/>
        <v>-</v>
      </c>
      <c r="BF969" s="310" t="str">
        <f t="shared" si="1698"/>
        <v>-</v>
      </c>
      <c r="BG969" s="589" t="str">
        <f t="shared" si="1699"/>
        <v>-</v>
      </c>
      <c r="BH969" s="590" t="str">
        <f t="shared" si="1700"/>
        <v>-</v>
      </c>
      <c r="BI969" s="308" t="str">
        <f t="shared" si="1701"/>
        <v>-</v>
      </c>
      <c r="BJ969" s="591" t="str">
        <f t="shared" si="1702"/>
        <v>-</v>
      </c>
      <c r="BK969" s="590" t="str">
        <f t="shared" si="1703"/>
        <v>-</v>
      </c>
      <c r="BL969" s="308" t="str">
        <f t="shared" si="1704"/>
        <v>-</v>
      </c>
      <c r="BM969" s="591" t="str">
        <f t="shared" si="1705"/>
        <v>-</v>
      </c>
      <c r="BN969" s="562">
        <f t="shared" si="1706"/>
        <v>12</v>
      </c>
      <c r="BO969" s="87">
        <f t="shared" si="1707"/>
        <v>2012</v>
      </c>
      <c r="BP969" s="87">
        <f t="shared" si="1708"/>
        <v>0</v>
      </c>
      <c r="BQ969" s="202"/>
    </row>
    <row r="970" spans="1:69" s="35" customFormat="1" ht="10.5" customHeight="1" x14ac:dyDescent="0.2">
      <c r="A970" s="87" t="str">
        <f t="shared" si="1694"/>
        <v>2012-13RRU12</v>
      </c>
      <c r="B970" s="87" t="str">
        <f t="shared" si="1709"/>
        <v>Y56</v>
      </c>
      <c r="C970" s="203" t="s">
        <v>180</v>
      </c>
      <c r="D970" s="203" t="s">
        <v>548</v>
      </c>
      <c r="E970" s="42"/>
      <c r="F970" s="317" t="str">
        <f>VLOOKUP($G970,'Selection Sheet'!$C$15:$F$39,3,0)</f>
        <v>Y56</v>
      </c>
      <c r="G970" s="204" t="s">
        <v>93</v>
      </c>
      <c r="H970" s="203" t="s">
        <v>530</v>
      </c>
      <c r="I970" s="495">
        <v>467</v>
      </c>
      <c r="J970" s="495">
        <v>142</v>
      </c>
      <c r="K970" s="495">
        <v>42</v>
      </c>
      <c r="L970" s="495">
        <v>23</v>
      </c>
      <c r="M970" s="507"/>
      <c r="N970" s="507"/>
      <c r="O970" s="507"/>
      <c r="P970" s="507"/>
      <c r="Q970" s="495" t="s">
        <v>80</v>
      </c>
      <c r="R970" s="495" t="s">
        <v>80</v>
      </c>
      <c r="S970" s="495"/>
      <c r="T970" s="496" t="s">
        <v>80</v>
      </c>
      <c r="U970" s="497" t="s">
        <v>80</v>
      </c>
      <c r="V970" s="497" t="s">
        <v>80</v>
      </c>
      <c r="W970" s="497" t="s">
        <v>80</v>
      </c>
      <c r="X970" s="498" t="s">
        <v>80</v>
      </c>
      <c r="Y970" s="499" t="s">
        <v>80</v>
      </c>
      <c r="Z970" s="500" t="s">
        <v>80</v>
      </c>
      <c r="AA970" s="500" t="s">
        <v>80</v>
      </c>
      <c r="AB970" s="501" t="s">
        <v>80</v>
      </c>
      <c r="AC970" s="500" t="s">
        <v>80</v>
      </c>
      <c r="AD970" s="500" t="s">
        <v>80</v>
      </c>
      <c r="AE970" s="500" t="s">
        <v>80</v>
      </c>
      <c r="AF970" s="502" t="s">
        <v>80</v>
      </c>
      <c r="AG970" s="503" t="s">
        <v>80</v>
      </c>
      <c r="AH970" s="504" t="s">
        <v>80</v>
      </c>
      <c r="AI970" s="502" t="s">
        <v>80</v>
      </c>
      <c r="AJ970" s="505">
        <v>171</v>
      </c>
      <c r="AK970" s="505">
        <v>259</v>
      </c>
      <c r="AL970" s="507"/>
      <c r="AM970" s="507"/>
      <c r="AN970" s="505">
        <v>875</v>
      </c>
      <c r="AO970" s="505">
        <v>943</v>
      </c>
      <c r="AP970" s="569"/>
      <c r="AQ970" s="569"/>
      <c r="AR970" s="505">
        <v>34</v>
      </c>
      <c r="AS970" s="505">
        <v>462</v>
      </c>
      <c r="AT970" s="505">
        <v>11</v>
      </c>
      <c r="AU970" s="505">
        <v>40</v>
      </c>
      <c r="AV970" s="507">
        <v>0</v>
      </c>
      <c r="AW970" s="507">
        <v>0</v>
      </c>
      <c r="AX970" s="507">
        <v>107</v>
      </c>
      <c r="AY970" s="507">
        <v>117</v>
      </c>
      <c r="AZ970" s="507">
        <v>331</v>
      </c>
      <c r="BA970" s="507">
        <v>537</v>
      </c>
      <c r="BB970" s="357"/>
      <c r="BC970" s="592" t="str">
        <f t="shared" si="1695"/>
        <v>-</v>
      </c>
      <c r="BD970" s="593" t="str">
        <f t="shared" si="1696"/>
        <v>-</v>
      </c>
      <c r="BE970" s="594" t="str">
        <f t="shared" si="1697"/>
        <v>-</v>
      </c>
      <c r="BF970" s="291" t="str">
        <f t="shared" si="1698"/>
        <v>-</v>
      </c>
      <c r="BG970" s="566" t="str">
        <f t="shared" si="1699"/>
        <v>-</v>
      </c>
      <c r="BH970" s="595" t="str">
        <f t="shared" si="1700"/>
        <v>-</v>
      </c>
      <c r="BI970" s="289" t="str">
        <f t="shared" si="1701"/>
        <v>-</v>
      </c>
      <c r="BJ970" s="596" t="str">
        <f t="shared" si="1702"/>
        <v>-</v>
      </c>
      <c r="BK970" s="595" t="str">
        <f t="shared" si="1703"/>
        <v>-</v>
      </c>
      <c r="BL970" s="289" t="str">
        <f t="shared" si="1704"/>
        <v>-</v>
      </c>
      <c r="BM970" s="596" t="str">
        <f t="shared" si="1705"/>
        <v>-</v>
      </c>
      <c r="BN970" s="563">
        <f t="shared" si="1706"/>
        <v>12</v>
      </c>
      <c r="BO970" s="87">
        <f t="shared" si="1707"/>
        <v>2012</v>
      </c>
      <c r="BP970" s="87">
        <f t="shared" si="1708"/>
        <v>0</v>
      </c>
      <c r="BQ970" s="202"/>
    </row>
    <row r="971" spans="1:69" s="35" customFormat="1" ht="10.5" customHeight="1" x14ac:dyDescent="0.2">
      <c r="A971" s="87" t="str">
        <f t="shared" si="1694"/>
        <v>2012-13RX512</v>
      </c>
      <c r="B971" s="87" t="str">
        <f t="shared" si="1709"/>
        <v>Y58</v>
      </c>
      <c r="C971" s="203" t="s">
        <v>180</v>
      </c>
      <c r="D971" s="203" t="s">
        <v>548</v>
      </c>
      <c r="E971" s="42"/>
      <c r="F971" s="317" t="str">
        <f>VLOOKUP($G971,'Selection Sheet'!$C$15:$F$39,3,0)</f>
        <v>Y58</v>
      </c>
      <c r="G971" s="204" t="s">
        <v>106</v>
      </c>
      <c r="H971" s="203" t="s">
        <v>531</v>
      </c>
      <c r="I971" s="495">
        <v>111</v>
      </c>
      <c r="J971" s="495">
        <v>23</v>
      </c>
      <c r="K971" s="495">
        <v>14</v>
      </c>
      <c r="L971" s="495">
        <v>5</v>
      </c>
      <c r="M971" s="507"/>
      <c r="N971" s="507"/>
      <c r="O971" s="507"/>
      <c r="P971" s="507"/>
      <c r="Q971" s="495" t="s">
        <v>80</v>
      </c>
      <c r="R971" s="495" t="s">
        <v>80</v>
      </c>
      <c r="S971" s="495"/>
      <c r="T971" s="496" t="s">
        <v>80</v>
      </c>
      <c r="U971" s="497" t="s">
        <v>80</v>
      </c>
      <c r="V971" s="497" t="s">
        <v>80</v>
      </c>
      <c r="W971" s="497" t="s">
        <v>80</v>
      </c>
      <c r="X971" s="498" t="s">
        <v>80</v>
      </c>
      <c r="Y971" s="499" t="s">
        <v>80</v>
      </c>
      <c r="Z971" s="500" t="s">
        <v>80</v>
      </c>
      <c r="AA971" s="500" t="s">
        <v>80</v>
      </c>
      <c r="AB971" s="501" t="s">
        <v>80</v>
      </c>
      <c r="AC971" s="500" t="s">
        <v>80</v>
      </c>
      <c r="AD971" s="500" t="s">
        <v>80</v>
      </c>
      <c r="AE971" s="500" t="s">
        <v>80</v>
      </c>
      <c r="AF971" s="502" t="s">
        <v>80</v>
      </c>
      <c r="AG971" s="503" t="s">
        <v>80</v>
      </c>
      <c r="AH971" s="504" t="s">
        <v>80</v>
      </c>
      <c r="AI971" s="502" t="s">
        <v>80</v>
      </c>
      <c r="AJ971" s="505">
        <v>52</v>
      </c>
      <c r="AK971" s="505">
        <v>52</v>
      </c>
      <c r="AL971" s="507"/>
      <c r="AM971" s="507"/>
      <c r="AN971" s="505">
        <v>171</v>
      </c>
      <c r="AO971" s="505">
        <v>171</v>
      </c>
      <c r="AP971" s="569"/>
      <c r="AQ971" s="569"/>
      <c r="AR971" s="505">
        <v>10</v>
      </c>
      <c r="AS971" s="505">
        <v>111</v>
      </c>
      <c r="AT971" s="505">
        <v>3</v>
      </c>
      <c r="AU971" s="505">
        <v>14</v>
      </c>
      <c r="AV971" s="507">
        <v>0</v>
      </c>
      <c r="AW971" s="507">
        <v>0</v>
      </c>
      <c r="AX971" s="507">
        <v>36</v>
      </c>
      <c r="AY971" s="507">
        <v>49</v>
      </c>
      <c r="AZ971" s="507">
        <v>43</v>
      </c>
      <c r="BA971" s="507">
        <v>84</v>
      </c>
      <c r="BB971" s="357"/>
      <c r="BC971" s="592" t="str">
        <f t="shared" si="1695"/>
        <v>-</v>
      </c>
      <c r="BD971" s="593" t="str">
        <f t="shared" si="1696"/>
        <v>-</v>
      </c>
      <c r="BE971" s="594" t="str">
        <f t="shared" si="1697"/>
        <v>-</v>
      </c>
      <c r="BF971" s="291" t="str">
        <f t="shared" si="1698"/>
        <v>-</v>
      </c>
      <c r="BG971" s="566" t="str">
        <f t="shared" si="1699"/>
        <v>-</v>
      </c>
      <c r="BH971" s="595" t="str">
        <f t="shared" si="1700"/>
        <v>-</v>
      </c>
      <c r="BI971" s="289" t="str">
        <f t="shared" si="1701"/>
        <v>-</v>
      </c>
      <c r="BJ971" s="596" t="str">
        <f t="shared" si="1702"/>
        <v>-</v>
      </c>
      <c r="BK971" s="595" t="str">
        <f t="shared" si="1703"/>
        <v>-</v>
      </c>
      <c r="BL971" s="289" t="str">
        <f t="shared" si="1704"/>
        <v>-</v>
      </c>
      <c r="BM971" s="596" t="str">
        <f t="shared" si="1705"/>
        <v>-</v>
      </c>
      <c r="BN971" s="563">
        <f t="shared" si="1706"/>
        <v>12</v>
      </c>
      <c r="BO971" s="87">
        <f t="shared" si="1707"/>
        <v>2012</v>
      </c>
      <c r="BP971" s="87">
        <f t="shared" si="1708"/>
        <v>0</v>
      </c>
      <c r="BQ971" s="202"/>
    </row>
    <row r="972" spans="1:69" s="35" customFormat="1" ht="10.5" customHeight="1" x14ac:dyDescent="0.2">
      <c r="A972" s="314" t="str">
        <f t="shared" si="1694"/>
        <v>2012-13RX612</v>
      </c>
      <c r="B972" s="314" t="str">
        <f t="shared" si="1709"/>
        <v>Y63</v>
      </c>
      <c r="C972" s="205" t="s">
        <v>180</v>
      </c>
      <c r="D972" s="205" t="s">
        <v>548</v>
      </c>
      <c r="E972" s="206"/>
      <c r="F972" s="318" t="str">
        <f>VLOOKUP($G972,'Selection Sheet'!$C$15:$F$39,3,0)</f>
        <v>Y63</v>
      </c>
      <c r="G972" s="207" t="s">
        <v>111</v>
      </c>
      <c r="H972" s="205" t="s">
        <v>532</v>
      </c>
      <c r="I972" s="508">
        <v>186</v>
      </c>
      <c r="J972" s="508">
        <v>30</v>
      </c>
      <c r="K972" s="508">
        <v>14</v>
      </c>
      <c r="L972" s="508">
        <v>6</v>
      </c>
      <c r="M972" s="520"/>
      <c r="N972" s="520"/>
      <c r="O972" s="520"/>
      <c r="P972" s="520"/>
      <c r="Q972" s="508" t="s">
        <v>80</v>
      </c>
      <c r="R972" s="508" t="s">
        <v>80</v>
      </c>
      <c r="S972" s="508"/>
      <c r="T972" s="509" t="s">
        <v>80</v>
      </c>
      <c r="U972" s="510" t="s">
        <v>80</v>
      </c>
      <c r="V972" s="510" t="s">
        <v>80</v>
      </c>
      <c r="W972" s="510" t="s">
        <v>80</v>
      </c>
      <c r="X972" s="511" t="s">
        <v>80</v>
      </c>
      <c r="Y972" s="512" t="s">
        <v>80</v>
      </c>
      <c r="Z972" s="513" t="s">
        <v>80</v>
      </c>
      <c r="AA972" s="513" t="s">
        <v>80</v>
      </c>
      <c r="AB972" s="514" t="s">
        <v>80</v>
      </c>
      <c r="AC972" s="513" t="s">
        <v>80</v>
      </c>
      <c r="AD972" s="513" t="s">
        <v>80</v>
      </c>
      <c r="AE972" s="513" t="s">
        <v>80</v>
      </c>
      <c r="AF972" s="515" t="s">
        <v>80</v>
      </c>
      <c r="AG972" s="516" t="s">
        <v>80</v>
      </c>
      <c r="AH972" s="517" t="s">
        <v>80</v>
      </c>
      <c r="AI972" s="515" t="s">
        <v>80</v>
      </c>
      <c r="AJ972" s="518">
        <v>63</v>
      </c>
      <c r="AK972" s="518">
        <v>75</v>
      </c>
      <c r="AL972" s="520"/>
      <c r="AM972" s="520"/>
      <c r="AN972" s="518">
        <v>300</v>
      </c>
      <c r="AO972" s="518">
        <v>300</v>
      </c>
      <c r="AP972" s="570"/>
      <c r="AQ972" s="570"/>
      <c r="AR972" s="518">
        <v>6</v>
      </c>
      <c r="AS972" s="518">
        <v>182</v>
      </c>
      <c r="AT972" s="518">
        <v>3</v>
      </c>
      <c r="AU972" s="518">
        <v>14</v>
      </c>
      <c r="AV972" s="520">
        <v>0</v>
      </c>
      <c r="AW972" s="520">
        <v>0</v>
      </c>
      <c r="AX972" s="520">
        <v>84</v>
      </c>
      <c r="AY972" s="520">
        <v>88</v>
      </c>
      <c r="AZ972" s="520">
        <v>95</v>
      </c>
      <c r="BA972" s="520">
        <v>145</v>
      </c>
      <c r="BB972" s="358"/>
      <c r="BC972" s="597" t="str">
        <f t="shared" si="1695"/>
        <v>-</v>
      </c>
      <c r="BD972" s="598" t="str">
        <f t="shared" si="1696"/>
        <v>-</v>
      </c>
      <c r="BE972" s="599" t="str">
        <f t="shared" si="1697"/>
        <v>-</v>
      </c>
      <c r="BF972" s="600" t="str">
        <f t="shared" si="1698"/>
        <v>-</v>
      </c>
      <c r="BG972" s="601" t="str">
        <f t="shared" si="1699"/>
        <v>-</v>
      </c>
      <c r="BH972" s="602" t="str">
        <f t="shared" si="1700"/>
        <v>-</v>
      </c>
      <c r="BI972" s="603" t="str">
        <f t="shared" si="1701"/>
        <v>-</v>
      </c>
      <c r="BJ972" s="604" t="str">
        <f t="shared" si="1702"/>
        <v>-</v>
      </c>
      <c r="BK972" s="602" t="str">
        <f t="shared" si="1703"/>
        <v>-</v>
      </c>
      <c r="BL972" s="603" t="str">
        <f t="shared" si="1704"/>
        <v>-</v>
      </c>
      <c r="BM972" s="604" t="str">
        <f t="shared" si="1705"/>
        <v>-</v>
      </c>
      <c r="BN972" s="564">
        <f t="shared" si="1706"/>
        <v>12</v>
      </c>
      <c r="BO972" s="314">
        <f t="shared" si="1707"/>
        <v>2012</v>
      </c>
      <c r="BP972" s="314">
        <f t="shared" si="1708"/>
        <v>0</v>
      </c>
      <c r="BQ972" s="202"/>
    </row>
    <row r="973" spans="1:69" s="35" customFormat="1" ht="10.5" customHeight="1" x14ac:dyDescent="0.2">
      <c r="A973" s="87" t="str">
        <f t="shared" si="1694"/>
        <v>2012-13RX712</v>
      </c>
      <c r="B973" s="87" t="str">
        <f t="shared" si="1709"/>
        <v>Y62</v>
      </c>
      <c r="C973" s="203" t="s">
        <v>180</v>
      </c>
      <c r="D973" s="203" t="s">
        <v>548</v>
      </c>
      <c r="E973" s="42"/>
      <c r="F973" s="317" t="str">
        <f>VLOOKUP($G973,'Selection Sheet'!$C$15:$F$39,3,0)</f>
        <v>Y62</v>
      </c>
      <c r="G973" s="204" t="s">
        <v>84</v>
      </c>
      <c r="H973" s="203" t="s">
        <v>533</v>
      </c>
      <c r="I973" s="495">
        <v>448</v>
      </c>
      <c r="J973" s="495">
        <v>121</v>
      </c>
      <c r="K973" s="495">
        <v>52</v>
      </c>
      <c r="L973" s="495">
        <v>19</v>
      </c>
      <c r="M973" s="507"/>
      <c r="N973" s="507"/>
      <c r="O973" s="507"/>
      <c r="P973" s="507"/>
      <c r="Q973" s="495" t="s">
        <v>80</v>
      </c>
      <c r="R973" s="495" t="s">
        <v>80</v>
      </c>
      <c r="S973" s="495"/>
      <c r="T973" s="496" t="s">
        <v>80</v>
      </c>
      <c r="U973" s="497" t="s">
        <v>80</v>
      </c>
      <c r="V973" s="497" t="s">
        <v>80</v>
      </c>
      <c r="W973" s="497" t="s">
        <v>80</v>
      </c>
      <c r="X973" s="498" t="s">
        <v>80</v>
      </c>
      <c r="Y973" s="499" t="s">
        <v>80</v>
      </c>
      <c r="Z973" s="500" t="s">
        <v>80</v>
      </c>
      <c r="AA973" s="500" t="s">
        <v>80</v>
      </c>
      <c r="AB973" s="501" t="s">
        <v>80</v>
      </c>
      <c r="AC973" s="500" t="s">
        <v>80</v>
      </c>
      <c r="AD973" s="500" t="s">
        <v>80</v>
      </c>
      <c r="AE973" s="500" t="s">
        <v>80</v>
      </c>
      <c r="AF973" s="502" t="s">
        <v>80</v>
      </c>
      <c r="AG973" s="503" t="s">
        <v>80</v>
      </c>
      <c r="AH973" s="504" t="s">
        <v>80</v>
      </c>
      <c r="AI973" s="502" t="s">
        <v>80</v>
      </c>
      <c r="AJ973" s="505">
        <v>198</v>
      </c>
      <c r="AK973" s="505">
        <v>234</v>
      </c>
      <c r="AL973" s="507"/>
      <c r="AM973" s="507"/>
      <c r="AN973" s="505">
        <v>1075</v>
      </c>
      <c r="AO973" s="505">
        <v>1083</v>
      </c>
      <c r="AP973" s="569"/>
      <c r="AQ973" s="569"/>
      <c r="AR973" s="505">
        <v>22</v>
      </c>
      <c r="AS973" s="505">
        <v>383</v>
      </c>
      <c r="AT973" s="505">
        <v>5</v>
      </c>
      <c r="AU973" s="505">
        <v>40</v>
      </c>
      <c r="AV973" s="507">
        <v>3</v>
      </c>
      <c r="AW973" s="507">
        <v>7</v>
      </c>
      <c r="AX973" s="507">
        <v>130</v>
      </c>
      <c r="AY973" s="507">
        <v>156</v>
      </c>
      <c r="AZ973" s="507">
        <v>274</v>
      </c>
      <c r="BA973" s="507">
        <v>383</v>
      </c>
      <c r="BB973" s="357"/>
      <c r="BC973" s="592" t="str">
        <f t="shared" si="1695"/>
        <v>-</v>
      </c>
      <c r="BD973" s="593" t="str">
        <f t="shared" si="1696"/>
        <v>-</v>
      </c>
      <c r="BE973" s="594" t="str">
        <f t="shared" si="1697"/>
        <v>-</v>
      </c>
      <c r="BF973" s="291" t="str">
        <f t="shared" si="1698"/>
        <v>-</v>
      </c>
      <c r="BG973" s="566" t="str">
        <f t="shared" si="1699"/>
        <v>-</v>
      </c>
      <c r="BH973" s="595" t="str">
        <f t="shared" si="1700"/>
        <v>-</v>
      </c>
      <c r="BI973" s="289" t="str">
        <f t="shared" si="1701"/>
        <v>-</v>
      </c>
      <c r="BJ973" s="596" t="str">
        <f t="shared" si="1702"/>
        <v>-</v>
      </c>
      <c r="BK973" s="595" t="str">
        <f t="shared" si="1703"/>
        <v>-</v>
      </c>
      <c r="BL973" s="289" t="str">
        <f t="shared" si="1704"/>
        <v>-</v>
      </c>
      <c r="BM973" s="596" t="str">
        <f t="shared" si="1705"/>
        <v>-</v>
      </c>
      <c r="BN973" s="563">
        <f t="shared" si="1706"/>
        <v>12</v>
      </c>
      <c r="BO973" s="87">
        <f t="shared" si="1707"/>
        <v>2012</v>
      </c>
      <c r="BP973" s="87">
        <f t="shared" si="1708"/>
        <v>0</v>
      </c>
      <c r="BQ973" s="202"/>
    </row>
    <row r="974" spans="1:69" s="35" customFormat="1" ht="10.5" customHeight="1" x14ac:dyDescent="0.2">
      <c r="A974" s="87" t="str">
        <f t="shared" si="1694"/>
        <v>2012-13RX812</v>
      </c>
      <c r="B974" s="87" t="str">
        <f t="shared" si="1709"/>
        <v>Y63</v>
      </c>
      <c r="C974" s="203" t="s">
        <v>180</v>
      </c>
      <c r="D974" s="203" t="s">
        <v>548</v>
      </c>
      <c r="E974" s="42"/>
      <c r="F974" s="317" t="str">
        <f>VLOOKUP($G974,'Selection Sheet'!$C$15:$F$39,3,0)</f>
        <v>Y63</v>
      </c>
      <c r="G974" s="204" t="s">
        <v>120</v>
      </c>
      <c r="H974" s="203" t="s">
        <v>534</v>
      </c>
      <c r="I974" s="495">
        <v>295</v>
      </c>
      <c r="J974" s="495">
        <v>59</v>
      </c>
      <c r="K974" s="495">
        <v>43</v>
      </c>
      <c r="L974" s="495">
        <v>13</v>
      </c>
      <c r="M974" s="507"/>
      <c r="N974" s="507"/>
      <c r="O974" s="507"/>
      <c r="P974" s="507"/>
      <c r="Q974" s="495" t="s">
        <v>80</v>
      </c>
      <c r="R974" s="495" t="s">
        <v>80</v>
      </c>
      <c r="S974" s="495"/>
      <c r="T974" s="496" t="s">
        <v>80</v>
      </c>
      <c r="U974" s="497" t="s">
        <v>80</v>
      </c>
      <c r="V974" s="497" t="s">
        <v>80</v>
      </c>
      <c r="W974" s="497" t="s">
        <v>80</v>
      </c>
      <c r="X974" s="498" t="s">
        <v>80</v>
      </c>
      <c r="Y974" s="499" t="s">
        <v>80</v>
      </c>
      <c r="Z974" s="500" t="s">
        <v>80</v>
      </c>
      <c r="AA974" s="500" t="s">
        <v>80</v>
      </c>
      <c r="AB974" s="501" t="s">
        <v>80</v>
      </c>
      <c r="AC974" s="500" t="s">
        <v>80</v>
      </c>
      <c r="AD974" s="500" t="s">
        <v>80</v>
      </c>
      <c r="AE974" s="500" t="s">
        <v>80</v>
      </c>
      <c r="AF974" s="502" t="s">
        <v>80</v>
      </c>
      <c r="AG974" s="503" t="s">
        <v>80</v>
      </c>
      <c r="AH974" s="504" t="s">
        <v>80</v>
      </c>
      <c r="AI974" s="502" t="s">
        <v>80</v>
      </c>
      <c r="AJ974" s="505">
        <v>112</v>
      </c>
      <c r="AK974" s="505">
        <v>129</v>
      </c>
      <c r="AL974" s="507"/>
      <c r="AM974" s="507"/>
      <c r="AN974" s="505">
        <v>674</v>
      </c>
      <c r="AO974" s="505">
        <v>741</v>
      </c>
      <c r="AP974" s="569"/>
      <c r="AQ974" s="569"/>
      <c r="AR974" s="505">
        <v>20</v>
      </c>
      <c r="AS974" s="505">
        <v>287</v>
      </c>
      <c r="AT974" s="505">
        <v>7</v>
      </c>
      <c r="AU974" s="505">
        <v>40</v>
      </c>
      <c r="AV974" s="507">
        <v>0</v>
      </c>
      <c r="AW974" s="507">
        <v>5</v>
      </c>
      <c r="AX974" s="507">
        <v>115</v>
      </c>
      <c r="AY974" s="507">
        <v>144</v>
      </c>
      <c r="AZ974" s="507">
        <v>221</v>
      </c>
      <c r="BA974" s="507">
        <v>395</v>
      </c>
      <c r="BB974" s="357"/>
      <c r="BC974" s="592" t="str">
        <f t="shared" si="1695"/>
        <v>-</v>
      </c>
      <c r="BD974" s="593" t="str">
        <f t="shared" si="1696"/>
        <v>-</v>
      </c>
      <c r="BE974" s="594" t="str">
        <f t="shared" si="1697"/>
        <v>-</v>
      </c>
      <c r="BF974" s="291" t="str">
        <f t="shared" si="1698"/>
        <v>-</v>
      </c>
      <c r="BG974" s="566" t="str">
        <f t="shared" si="1699"/>
        <v>-</v>
      </c>
      <c r="BH974" s="595" t="str">
        <f t="shared" si="1700"/>
        <v>-</v>
      </c>
      <c r="BI974" s="289" t="str">
        <f t="shared" si="1701"/>
        <v>-</v>
      </c>
      <c r="BJ974" s="596" t="str">
        <f t="shared" si="1702"/>
        <v>-</v>
      </c>
      <c r="BK974" s="595" t="str">
        <f t="shared" si="1703"/>
        <v>-</v>
      </c>
      <c r="BL974" s="289" t="str">
        <f t="shared" si="1704"/>
        <v>-</v>
      </c>
      <c r="BM974" s="596" t="str">
        <f t="shared" si="1705"/>
        <v>-</v>
      </c>
      <c r="BN974" s="563">
        <f t="shared" si="1706"/>
        <v>12</v>
      </c>
      <c r="BO974" s="87">
        <f t="shared" si="1707"/>
        <v>2012</v>
      </c>
      <c r="BP974" s="87">
        <f t="shared" si="1708"/>
        <v>0</v>
      </c>
      <c r="BQ974" s="202"/>
    </row>
    <row r="975" spans="1:69" s="35" customFormat="1" ht="10.5" customHeight="1" x14ac:dyDescent="0.2">
      <c r="A975" s="87" t="str">
        <f t="shared" si="1694"/>
        <v>2012-13RX912</v>
      </c>
      <c r="B975" s="87" t="str">
        <f t="shared" si="1709"/>
        <v>Y60</v>
      </c>
      <c r="C975" s="203" t="s">
        <v>180</v>
      </c>
      <c r="D975" s="203" t="s">
        <v>548</v>
      </c>
      <c r="E975" s="42"/>
      <c r="F975" s="317" t="str">
        <f>VLOOKUP($G975,'Selection Sheet'!$C$15:$F$39,3,0)</f>
        <v>Y60</v>
      </c>
      <c r="G975" s="204" t="s">
        <v>103</v>
      </c>
      <c r="H975" s="203" t="s">
        <v>535</v>
      </c>
      <c r="I975" s="495">
        <v>291</v>
      </c>
      <c r="J975" s="495">
        <v>43</v>
      </c>
      <c r="K975" s="495">
        <v>39</v>
      </c>
      <c r="L975" s="495">
        <v>13</v>
      </c>
      <c r="M975" s="507"/>
      <c r="N975" s="507"/>
      <c r="O975" s="507"/>
      <c r="P975" s="507"/>
      <c r="Q975" s="495" t="s">
        <v>80</v>
      </c>
      <c r="R975" s="495" t="s">
        <v>80</v>
      </c>
      <c r="S975" s="495"/>
      <c r="T975" s="496" t="s">
        <v>80</v>
      </c>
      <c r="U975" s="497" t="s">
        <v>80</v>
      </c>
      <c r="V975" s="497" t="s">
        <v>80</v>
      </c>
      <c r="W975" s="497" t="s">
        <v>80</v>
      </c>
      <c r="X975" s="498" t="s">
        <v>80</v>
      </c>
      <c r="Y975" s="499" t="s">
        <v>80</v>
      </c>
      <c r="Z975" s="500" t="s">
        <v>80</v>
      </c>
      <c r="AA975" s="500" t="s">
        <v>80</v>
      </c>
      <c r="AB975" s="501" t="s">
        <v>80</v>
      </c>
      <c r="AC975" s="500" t="s">
        <v>80</v>
      </c>
      <c r="AD975" s="500" t="s">
        <v>80</v>
      </c>
      <c r="AE975" s="500" t="s">
        <v>80</v>
      </c>
      <c r="AF975" s="502" t="s">
        <v>80</v>
      </c>
      <c r="AG975" s="503" t="s">
        <v>80</v>
      </c>
      <c r="AH975" s="504" t="s">
        <v>80</v>
      </c>
      <c r="AI975" s="502" t="s">
        <v>80</v>
      </c>
      <c r="AJ975" s="505">
        <v>73</v>
      </c>
      <c r="AK975" s="505">
        <v>102</v>
      </c>
      <c r="AL975" s="507"/>
      <c r="AM975" s="507"/>
      <c r="AN975" s="505">
        <v>817</v>
      </c>
      <c r="AO975" s="505">
        <v>843</v>
      </c>
      <c r="AP975" s="569"/>
      <c r="AQ975" s="569"/>
      <c r="AR975" s="505">
        <v>14</v>
      </c>
      <c r="AS975" s="505">
        <v>285</v>
      </c>
      <c r="AT975" s="505">
        <v>7</v>
      </c>
      <c r="AU975" s="505">
        <v>37</v>
      </c>
      <c r="AV975" s="507">
        <v>5</v>
      </c>
      <c r="AW975" s="507">
        <v>10</v>
      </c>
      <c r="AX975" s="507">
        <v>97</v>
      </c>
      <c r="AY975" s="507">
        <v>104</v>
      </c>
      <c r="AZ975" s="507">
        <v>33</v>
      </c>
      <c r="BA975" s="507">
        <v>78</v>
      </c>
      <c r="BB975" s="357"/>
      <c r="BC975" s="592" t="str">
        <f t="shared" si="1695"/>
        <v>-</v>
      </c>
      <c r="BD975" s="593" t="str">
        <f t="shared" si="1696"/>
        <v>-</v>
      </c>
      <c r="BE975" s="594" t="str">
        <f t="shared" si="1697"/>
        <v>-</v>
      </c>
      <c r="BF975" s="291" t="str">
        <f t="shared" si="1698"/>
        <v>-</v>
      </c>
      <c r="BG975" s="566" t="str">
        <f t="shared" si="1699"/>
        <v>-</v>
      </c>
      <c r="BH975" s="595" t="str">
        <f t="shared" si="1700"/>
        <v>-</v>
      </c>
      <c r="BI975" s="289" t="str">
        <f t="shared" si="1701"/>
        <v>-</v>
      </c>
      <c r="BJ975" s="596" t="str">
        <f t="shared" si="1702"/>
        <v>-</v>
      </c>
      <c r="BK975" s="595" t="str">
        <f t="shared" si="1703"/>
        <v>-</v>
      </c>
      <c r="BL975" s="289" t="str">
        <f t="shared" si="1704"/>
        <v>-</v>
      </c>
      <c r="BM975" s="596" t="str">
        <f t="shared" si="1705"/>
        <v>-</v>
      </c>
      <c r="BN975" s="563">
        <f t="shared" si="1706"/>
        <v>12</v>
      </c>
      <c r="BO975" s="87">
        <f t="shared" si="1707"/>
        <v>2012</v>
      </c>
      <c r="BP975" s="87">
        <f t="shared" si="1708"/>
        <v>0</v>
      </c>
      <c r="BQ975" s="202"/>
    </row>
    <row r="976" spans="1:69" s="35" customFormat="1" ht="10.5" customHeight="1" x14ac:dyDescent="0.2">
      <c r="A976" s="314" t="str">
        <f t="shared" si="1694"/>
        <v>2012-13RYA12</v>
      </c>
      <c r="B976" s="314" t="str">
        <f t="shared" si="1709"/>
        <v>Y60</v>
      </c>
      <c r="C976" s="205" t="s">
        <v>180</v>
      </c>
      <c r="D976" s="205" t="s">
        <v>548</v>
      </c>
      <c r="E976" s="206"/>
      <c r="F976" s="318" t="str">
        <f>VLOOKUP($G976,'Selection Sheet'!$C$15:$F$39,3,0)</f>
        <v>Y60</v>
      </c>
      <c r="G976" s="207" t="s">
        <v>118</v>
      </c>
      <c r="H976" s="205" t="s">
        <v>536</v>
      </c>
      <c r="I976" s="508">
        <v>313</v>
      </c>
      <c r="J976" s="508">
        <v>74</v>
      </c>
      <c r="K976" s="508">
        <v>23</v>
      </c>
      <c r="L976" s="508">
        <v>9</v>
      </c>
      <c r="M976" s="520"/>
      <c r="N976" s="520"/>
      <c r="O976" s="520"/>
      <c r="P976" s="520"/>
      <c r="Q976" s="508" t="s">
        <v>80</v>
      </c>
      <c r="R976" s="508" t="s">
        <v>80</v>
      </c>
      <c r="S976" s="508"/>
      <c r="T976" s="509" t="s">
        <v>80</v>
      </c>
      <c r="U976" s="510" t="s">
        <v>80</v>
      </c>
      <c r="V976" s="510" t="s">
        <v>80</v>
      </c>
      <c r="W976" s="510" t="s">
        <v>80</v>
      </c>
      <c r="X976" s="511" t="s">
        <v>80</v>
      </c>
      <c r="Y976" s="512" t="s">
        <v>80</v>
      </c>
      <c r="Z976" s="513" t="s">
        <v>80</v>
      </c>
      <c r="AA976" s="513" t="s">
        <v>80</v>
      </c>
      <c r="AB976" s="514" t="s">
        <v>80</v>
      </c>
      <c r="AC976" s="513" t="s">
        <v>80</v>
      </c>
      <c r="AD976" s="513" t="s">
        <v>80</v>
      </c>
      <c r="AE976" s="513" t="s">
        <v>80</v>
      </c>
      <c r="AF976" s="515" t="s">
        <v>80</v>
      </c>
      <c r="AG976" s="516" t="s">
        <v>80</v>
      </c>
      <c r="AH976" s="517" t="s">
        <v>80</v>
      </c>
      <c r="AI976" s="515" t="s">
        <v>80</v>
      </c>
      <c r="AJ976" s="518">
        <v>109</v>
      </c>
      <c r="AK976" s="518">
        <v>172</v>
      </c>
      <c r="AL976" s="520"/>
      <c r="AM976" s="520"/>
      <c r="AN976" s="518">
        <v>697</v>
      </c>
      <c r="AO976" s="518">
        <v>746</v>
      </c>
      <c r="AP976" s="570"/>
      <c r="AQ976" s="570"/>
      <c r="AR976" s="518">
        <v>17</v>
      </c>
      <c r="AS976" s="518">
        <v>313</v>
      </c>
      <c r="AT976" s="518">
        <v>1</v>
      </c>
      <c r="AU976" s="518">
        <v>23</v>
      </c>
      <c r="AV976" s="520">
        <v>2</v>
      </c>
      <c r="AW976" s="520">
        <v>3</v>
      </c>
      <c r="AX976" s="520">
        <v>137</v>
      </c>
      <c r="AY976" s="520">
        <v>157</v>
      </c>
      <c r="AZ976" s="520">
        <v>134</v>
      </c>
      <c r="BA976" s="520">
        <v>220</v>
      </c>
      <c r="BB976" s="358"/>
      <c r="BC976" s="597" t="str">
        <f t="shared" si="1695"/>
        <v>-</v>
      </c>
      <c r="BD976" s="598" t="str">
        <f t="shared" si="1696"/>
        <v>-</v>
      </c>
      <c r="BE976" s="599" t="str">
        <f t="shared" si="1697"/>
        <v>-</v>
      </c>
      <c r="BF976" s="600" t="str">
        <f t="shared" si="1698"/>
        <v>-</v>
      </c>
      <c r="BG976" s="601" t="str">
        <f t="shared" si="1699"/>
        <v>-</v>
      </c>
      <c r="BH976" s="602" t="str">
        <f t="shared" si="1700"/>
        <v>-</v>
      </c>
      <c r="BI976" s="603" t="str">
        <f t="shared" si="1701"/>
        <v>-</v>
      </c>
      <c r="BJ976" s="604" t="str">
        <f t="shared" si="1702"/>
        <v>-</v>
      </c>
      <c r="BK976" s="602" t="str">
        <f t="shared" si="1703"/>
        <v>-</v>
      </c>
      <c r="BL976" s="603" t="str">
        <f t="shared" si="1704"/>
        <v>-</v>
      </c>
      <c r="BM976" s="604" t="str">
        <f t="shared" si="1705"/>
        <v>-</v>
      </c>
      <c r="BN976" s="564">
        <f t="shared" si="1706"/>
        <v>12</v>
      </c>
      <c r="BO976" s="314">
        <f t="shared" si="1707"/>
        <v>2012</v>
      </c>
      <c r="BP976" s="314">
        <f t="shared" si="1708"/>
        <v>0</v>
      </c>
      <c r="BQ976" s="202"/>
    </row>
    <row r="977" spans="1:69" s="35" customFormat="1" ht="10.5" customHeight="1" x14ac:dyDescent="0.2">
      <c r="A977" s="87" t="str">
        <f t="shared" si="1694"/>
        <v>2012-13RYC12</v>
      </c>
      <c r="B977" s="87" t="str">
        <f t="shared" si="1709"/>
        <v>Y61</v>
      </c>
      <c r="C977" s="203" t="s">
        <v>180</v>
      </c>
      <c r="D977" s="203" t="s">
        <v>548</v>
      </c>
      <c r="E977" s="42"/>
      <c r="F977" s="317" t="str">
        <f>VLOOKUP($G977,'Selection Sheet'!$C$15:$F$39,3,0)</f>
        <v>Y61</v>
      </c>
      <c r="G977" s="204" t="s">
        <v>87</v>
      </c>
      <c r="H977" s="203" t="s">
        <v>537</v>
      </c>
      <c r="I977" s="495">
        <v>300</v>
      </c>
      <c r="J977" s="495">
        <v>63</v>
      </c>
      <c r="K977" s="495">
        <v>38</v>
      </c>
      <c r="L977" s="495">
        <v>17</v>
      </c>
      <c r="M977" s="507"/>
      <c r="N977" s="507"/>
      <c r="O977" s="507"/>
      <c r="P977" s="507"/>
      <c r="Q977" s="495" t="s">
        <v>80</v>
      </c>
      <c r="R977" s="495" t="s">
        <v>80</v>
      </c>
      <c r="S977" s="495"/>
      <c r="T977" s="496" t="s">
        <v>80</v>
      </c>
      <c r="U977" s="497" t="s">
        <v>80</v>
      </c>
      <c r="V977" s="497" t="s">
        <v>80</v>
      </c>
      <c r="W977" s="497" t="s">
        <v>80</v>
      </c>
      <c r="X977" s="498" t="s">
        <v>80</v>
      </c>
      <c r="Y977" s="499" t="s">
        <v>80</v>
      </c>
      <c r="Z977" s="500" t="s">
        <v>80</v>
      </c>
      <c r="AA977" s="500" t="s">
        <v>80</v>
      </c>
      <c r="AB977" s="501" t="s">
        <v>80</v>
      </c>
      <c r="AC977" s="500" t="s">
        <v>80</v>
      </c>
      <c r="AD977" s="500" t="s">
        <v>80</v>
      </c>
      <c r="AE977" s="500" t="s">
        <v>80</v>
      </c>
      <c r="AF977" s="502" t="s">
        <v>80</v>
      </c>
      <c r="AG977" s="503" t="s">
        <v>80</v>
      </c>
      <c r="AH977" s="504" t="s">
        <v>80</v>
      </c>
      <c r="AI977" s="502" t="s">
        <v>80</v>
      </c>
      <c r="AJ977" s="505">
        <v>119</v>
      </c>
      <c r="AK977" s="505">
        <v>143</v>
      </c>
      <c r="AL977" s="507"/>
      <c r="AM977" s="507"/>
      <c r="AN977" s="505">
        <v>631</v>
      </c>
      <c r="AO977" s="505">
        <v>645</v>
      </c>
      <c r="AP977" s="569"/>
      <c r="AQ977" s="569"/>
      <c r="AR977" s="505">
        <v>13</v>
      </c>
      <c r="AS977" s="505">
        <v>297</v>
      </c>
      <c r="AT977" s="505">
        <v>5</v>
      </c>
      <c r="AU977" s="505">
        <v>36</v>
      </c>
      <c r="AV977" s="507">
        <v>0</v>
      </c>
      <c r="AW977" s="507">
        <v>0</v>
      </c>
      <c r="AX977" s="507">
        <v>85</v>
      </c>
      <c r="AY977" s="507">
        <v>93</v>
      </c>
      <c r="AZ977" s="507">
        <v>104</v>
      </c>
      <c r="BA977" s="507">
        <v>232</v>
      </c>
      <c r="BB977" s="357"/>
      <c r="BC977" s="592" t="str">
        <f t="shared" si="1695"/>
        <v>-</v>
      </c>
      <c r="BD977" s="593" t="str">
        <f t="shared" si="1696"/>
        <v>-</v>
      </c>
      <c r="BE977" s="594" t="str">
        <f t="shared" si="1697"/>
        <v>-</v>
      </c>
      <c r="BF977" s="291" t="str">
        <f t="shared" si="1698"/>
        <v>-</v>
      </c>
      <c r="BG977" s="566" t="str">
        <f t="shared" si="1699"/>
        <v>-</v>
      </c>
      <c r="BH977" s="595" t="str">
        <f t="shared" si="1700"/>
        <v>-</v>
      </c>
      <c r="BI977" s="289" t="str">
        <f t="shared" si="1701"/>
        <v>-</v>
      </c>
      <c r="BJ977" s="596" t="str">
        <f t="shared" si="1702"/>
        <v>-</v>
      </c>
      <c r="BK977" s="595" t="str">
        <f t="shared" si="1703"/>
        <v>-</v>
      </c>
      <c r="BL977" s="289" t="str">
        <f t="shared" si="1704"/>
        <v>-</v>
      </c>
      <c r="BM977" s="596" t="str">
        <f t="shared" si="1705"/>
        <v>-</v>
      </c>
      <c r="BN977" s="563">
        <f t="shared" si="1706"/>
        <v>12</v>
      </c>
      <c r="BO977" s="87">
        <f t="shared" si="1707"/>
        <v>2012</v>
      </c>
      <c r="BP977" s="87">
        <f t="shared" si="1708"/>
        <v>0</v>
      </c>
      <c r="BQ977" s="202"/>
    </row>
    <row r="978" spans="1:69" s="35" customFormat="1" ht="10.5" customHeight="1" x14ac:dyDescent="0.2">
      <c r="A978" s="87" t="str">
        <f t="shared" si="1694"/>
        <v>2012-13RYD12</v>
      </c>
      <c r="B978" s="87" t="str">
        <f t="shared" si="1709"/>
        <v>Y59</v>
      </c>
      <c r="C978" s="203" t="s">
        <v>180</v>
      </c>
      <c r="D978" s="203" t="s">
        <v>548</v>
      </c>
      <c r="E978" s="42"/>
      <c r="F978" s="317" t="str">
        <f>VLOOKUP($G978,'Selection Sheet'!$C$15:$F$39,3,0)</f>
        <v>Y59</v>
      </c>
      <c r="G978" s="204" t="s">
        <v>116</v>
      </c>
      <c r="H978" s="203" t="s">
        <v>538</v>
      </c>
      <c r="I978" s="495">
        <v>172</v>
      </c>
      <c r="J978" s="495">
        <v>46</v>
      </c>
      <c r="K978" s="495">
        <v>26</v>
      </c>
      <c r="L978" s="495">
        <v>12</v>
      </c>
      <c r="M978" s="507"/>
      <c r="N978" s="507"/>
      <c r="O978" s="507"/>
      <c r="P978" s="507"/>
      <c r="Q978" s="495" t="s">
        <v>80</v>
      </c>
      <c r="R978" s="495" t="s">
        <v>80</v>
      </c>
      <c r="S978" s="495"/>
      <c r="T978" s="496" t="s">
        <v>80</v>
      </c>
      <c r="U978" s="497" t="s">
        <v>80</v>
      </c>
      <c r="V978" s="497" t="s">
        <v>80</v>
      </c>
      <c r="W978" s="497" t="s">
        <v>80</v>
      </c>
      <c r="X978" s="498" t="s">
        <v>80</v>
      </c>
      <c r="Y978" s="499" t="s">
        <v>80</v>
      </c>
      <c r="Z978" s="500" t="s">
        <v>80</v>
      </c>
      <c r="AA978" s="500" t="s">
        <v>80</v>
      </c>
      <c r="AB978" s="501" t="s">
        <v>80</v>
      </c>
      <c r="AC978" s="500" t="s">
        <v>80</v>
      </c>
      <c r="AD978" s="500" t="s">
        <v>80</v>
      </c>
      <c r="AE978" s="500" t="s">
        <v>80</v>
      </c>
      <c r="AF978" s="502" t="s">
        <v>80</v>
      </c>
      <c r="AG978" s="503" t="s">
        <v>80</v>
      </c>
      <c r="AH978" s="504" t="s">
        <v>80</v>
      </c>
      <c r="AI978" s="502" t="s">
        <v>80</v>
      </c>
      <c r="AJ978" s="505">
        <v>61</v>
      </c>
      <c r="AK978" s="505">
        <v>75</v>
      </c>
      <c r="AL978" s="507"/>
      <c r="AM978" s="507"/>
      <c r="AN978" s="505">
        <v>686</v>
      </c>
      <c r="AO978" s="505">
        <v>737</v>
      </c>
      <c r="AP978" s="569"/>
      <c r="AQ978" s="569"/>
      <c r="AR978" s="505">
        <v>11</v>
      </c>
      <c r="AS978" s="505">
        <v>165</v>
      </c>
      <c r="AT978" s="505">
        <v>6</v>
      </c>
      <c r="AU978" s="505">
        <v>19</v>
      </c>
      <c r="AV978" s="507">
        <v>0</v>
      </c>
      <c r="AW978" s="507">
        <v>0</v>
      </c>
      <c r="AX978" s="507">
        <v>57</v>
      </c>
      <c r="AY978" s="507">
        <v>66</v>
      </c>
      <c r="AZ978" s="507">
        <v>328</v>
      </c>
      <c r="BA978" s="507">
        <v>555</v>
      </c>
      <c r="BB978" s="357"/>
      <c r="BC978" s="592" t="str">
        <f t="shared" si="1695"/>
        <v>-</v>
      </c>
      <c r="BD978" s="593" t="str">
        <f t="shared" si="1696"/>
        <v>-</v>
      </c>
      <c r="BE978" s="594" t="str">
        <f t="shared" si="1697"/>
        <v>-</v>
      </c>
      <c r="BF978" s="291" t="str">
        <f t="shared" si="1698"/>
        <v>-</v>
      </c>
      <c r="BG978" s="566" t="str">
        <f t="shared" si="1699"/>
        <v>-</v>
      </c>
      <c r="BH978" s="595" t="str">
        <f t="shared" si="1700"/>
        <v>-</v>
      </c>
      <c r="BI978" s="289" t="str">
        <f t="shared" si="1701"/>
        <v>-</v>
      </c>
      <c r="BJ978" s="596" t="str">
        <f t="shared" si="1702"/>
        <v>-</v>
      </c>
      <c r="BK978" s="595" t="str">
        <f t="shared" si="1703"/>
        <v>-</v>
      </c>
      <c r="BL978" s="289" t="str">
        <f t="shared" si="1704"/>
        <v>-</v>
      </c>
      <c r="BM978" s="596" t="str">
        <f t="shared" si="1705"/>
        <v>-</v>
      </c>
      <c r="BN978" s="563">
        <f t="shared" si="1706"/>
        <v>12</v>
      </c>
      <c r="BO978" s="87">
        <f t="shared" si="1707"/>
        <v>2012</v>
      </c>
      <c r="BP978" s="87">
        <f t="shared" si="1708"/>
        <v>0</v>
      </c>
      <c r="BQ978" s="202"/>
    </row>
    <row r="979" spans="1:69" s="35" customFormat="1" ht="10.5" customHeight="1" x14ac:dyDescent="0.2">
      <c r="A979" s="87" t="str">
        <f t="shared" si="1694"/>
        <v>2012-13RYE12</v>
      </c>
      <c r="B979" s="87" t="str">
        <f t="shared" si="1709"/>
        <v>Y59</v>
      </c>
      <c r="C979" s="203" t="s">
        <v>180</v>
      </c>
      <c r="D979" s="203" t="s">
        <v>548</v>
      </c>
      <c r="E979" s="42"/>
      <c r="F979" s="317" t="str">
        <f>VLOOKUP($G979,'Selection Sheet'!$C$15:$F$39,3,0)</f>
        <v>Y59</v>
      </c>
      <c r="G979" s="204" t="s">
        <v>114</v>
      </c>
      <c r="H979" s="203" t="s">
        <v>539</v>
      </c>
      <c r="I979" s="495">
        <v>103</v>
      </c>
      <c r="J979" s="495">
        <v>34</v>
      </c>
      <c r="K979" s="495">
        <v>13</v>
      </c>
      <c r="L979" s="495">
        <v>5</v>
      </c>
      <c r="M979" s="507"/>
      <c r="N979" s="507"/>
      <c r="O979" s="507"/>
      <c r="P979" s="507"/>
      <c r="Q979" s="495" t="s">
        <v>80</v>
      </c>
      <c r="R979" s="495" t="s">
        <v>80</v>
      </c>
      <c r="S979" s="495"/>
      <c r="T979" s="496" t="s">
        <v>80</v>
      </c>
      <c r="U979" s="497" t="s">
        <v>80</v>
      </c>
      <c r="V979" s="497" t="s">
        <v>80</v>
      </c>
      <c r="W979" s="497" t="s">
        <v>80</v>
      </c>
      <c r="X979" s="498" t="s">
        <v>80</v>
      </c>
      <c r="Y979" s="499" t="s">
        <v>80</v>
      </c>
      <c r="Z979" s="500" t="s">
        <v>80</v>
      </c>
      <c r="AA979" s="500" t="s">
        <v>80</v>
      </c>
      <c r="AB979" s="501" t="s">
        <v>80</v>
      </c>
      <c r="AC979" s="500" t="s">
        <v>80</v>
      </c>
      <c r="AD979" s="500" t="s">
        <v>80</v>
      </c>
      <c r="AE979" s="500" t="s">
        <v>80</v>
      </c>
      <c r="AF979" s="502" t="s">
        <v>80</v>
      </c>
      <c r="AG979" s="503" t="s">
        <v>80</v>
      </c>
      <c r="AH979" s="504" t="s">
        <v>80</v>
      </c>
      <c r="AI979" s="502" t="s">
        <v>80</v>
      </c>
      <c r="AJ979" s="505">
        <v>76</v>
      </c>
      <c r="AK979" s="505">
        <v>112</v>
      </c>
      <c r="AL979" s="507"/>
      <c r="AM979" s="507"/>
      <c r="AN979" s="505">
        <v>524</v>
      </c>
      <c r="AO979" s="505">
        <v>535</v>
      </c>
      <c r="AP979" s="569"/>
      <c r="AQ979" s="569"/>
      <c r="AR979" s="505">
        <v>12</v>
      </c>
      <c r="AS979" s="505">
        <v>92</v>
      </c>
      <c r="AT979" s="505">
        <v>2</v>
      </c>
      <c r="AU979" s="505">
        <v>9</v>
      </c>
      <c r="AV979" s="507">
        <v>0</v>
      </c>
      <c r="AW979" s="507">
        <v>0</v>
      </c>
      <c r="AX979" s="507">
        <v>76</v>
      </c>
      <c r="AY979" s="507">
        <v>84</v>
      </c>
      <c r="AZ979" s="507">
        <v>84</v>
      </c>
      <c r="BA979" s="507">
        <v>185</v>
      </c>
      <c r="BB979" s="357"/>
      <c r="BC979" s="592" t="str">
        <f t="shared" si="1695"/>
        <v>-</v>
      </c>
      <c r="BD979" s="593" t="str">
        <f t="shared" si="1696"/>
        <v>-</v>
      </c>
      <c r="BE979" s="594" t="str">
        <f t="shared" si="1697"/>
        <v>-</v>
      </c>
      <c r="BF979" s="291" t="str">
        <f t="shared" si="1698"/>
        <v>-</v>
      </c>
      <c r="BG979" s="566" t="str">
        <f t="shared" si="1699"/>
        <v>-</v>
      </c>
      <c r="BH979" s="595" t="str">
        <f t="shared" si="1700"/>
        <v>-</v>
      </c>
      <c r="BI979" s="289" t="str">
        <f t="shared" si="1701"/>
        <v>-</v>
      </c>
      <c r="BJ979" s="596" t="str">
        <f t="shared" si="1702"/>
        <v>-</v>
      </c>
      <c r="BK979" s="595" t="str">
        <f t="shared" si="1703"/>
        <v>-</v>
      </c>
      <c r="BL979" s="289" t="str">
        <f t="shared" si="1704"/>
        <v>-</v>
      </c>
      <c r="BM979" s="596" t="str">
        <f t="shared" si="1705"/>
        <v>-</v>
      </c>
      <c r="BN979" s="563">
        <f t="shared" si="1706"/>
        <v>12</v>
      </c>
      <c r="BO979" s="87">
        <f t="shared" si="1707"/>
        <v>2012</v>
      </c>
      <c r="BP979" s="87">
        <f t="shared" si="1708"/>
        <v>0</v>
      </c>
      <c r="BQ979" s="202"/>
    </row>
    <row r="980" spans="1:69" s="35" customFormat="1" ht="10.5" customHeight="1" x14ac:dyDescent="0.2">
      <c r="A980" s="312" t="str">
        <f t="shared" si="1694"/>
        <v>2012-13RYF12</v>
      </c>
      <c r="B980" s="312" t="str">
        <f t="shared" si="1709"/>
        <v>Y58</v>
      </c>
      <c r="C980" s="208" t="s">
        <v>180</v>
      </c>
      <c r="D980" s="208" t="s">
        <v>548</v>
      </c>
      <c r="E980" s="53"/>
      <c r="F980" s="319" t="str">
        <f>VLOOKUP($G980,'Selection Sheet'!$C$15:$F$39,3,0)</f>
        <v>Y58</v>
      </c>
      <c r="G980" s="209" t="s">
        <v>99</v>
      </c>
      <c r="H980" s="208" t="s">
        <v>540</v>
      </c>
      <c r="I980" s="521">
        <v>241</v>
      </c>
      <c r="J980" s="521">
        <v>67</v>
      </c>
      <c r="K980" s="521">
        <v>35</v>
      </c>
      <c r="L980" s="521">
        <v>19</v>
      </c>
      <c r="M980" s="533"/>
      <c r="N980" s="533"/>
      <c r="O980" s="533"/>
      <c r="P980" s="533"/>
      <c r="Q980" s="521" t="s">
        <v>80</v>
      </c>
      <c r="R980" s="521" t="s">
        <v>80</v>
      </c>
      <c r="S980" s="521"/>
      <c r="T980" s="522" t="s">
        <v>80</v>
      </c>
      <c r="U980" s="523" t="s">
        <v>80</v>
      </c>
      <c r="V980" s="523" t="s">
        <v>80</v>
      </c>
      <c r="W980" s="523" t="s">
        <v>80</v>
      </c>
      <c r="X980" s="524" t="s">
        <v>80</v>
      </c>
      <c r="Y980" s="525" t="s">
        <v>80</v>
      </c>
      <c r="Z980" s="526" t="s">
        <v>80</v>
      </c>
      <c r="AA980" s="526" t="s">
        <v>80</v>
      </c>
      <c r="AB980" s="527" t="s">
        <v>80</v>
      </c>
      <c r="AC980" s="526" t="s">
        <v>80</v>
      </c>
      <c r="AD980" s="526" t="s">
        <v>80</v>
      </c>
      <c r="AE980" s="526" t="s">
        <v>80</v>
      </c>
      <c r="AF980" s="528" t="s">
        <v>80</v>
      </c>
      <c r="AG980" s="529" t="s">
        <v>80</v>
      </c>
      <c r="AH980" s="530" t="s">
        <v>80</v>
      </c>
      <c r="AI980" s="528" t="s">
        <v>80</v>
      </c>
      <c r="AJ980" s="531">
        <v>125</v>
      </c>
      <c r="AK980" s="531">
        <v>142</v>
      </c>
      <c r="AL980" s="533"/>
      <c r="AM980" s="533"/>
      <c r="AN980" s="531">
        <v>591</v>
      </c>
      <c r="AO980" s="531">
        <v>626</v>
      </c>
      <c r="AP980" s="571"/>
      <c r="AQ980" s="571"/>
      <c r="AR980" s="531">
        <v>24</v>
      </c>
      <c r="AS980" s="531">
        <v>240</v>
      </c>
      <c r="AT980" s="531">
        <v>11</v>
      </c>
      <c r="AU980" s="531">
        <v>35</v>
      </c>
      <c r="AV980" s="533">
        <v>0</v>
      </c>
      <c r="AW980" s="533">
        <v>1</v>
      </c>
      <c r="AX980" s="533">
        <v>69</v>
      </c>
      <c r="AY980" s="533">
        <v>88</v>
      </c>
      <c r="AZ980" s="533">
        <v>125</v>
      </c>
      <c r="BA980" s="533">
        <v>248</v>
      </c>
      <c r="BB980" s="359"/>
      <c r="BC980" s="605" t="str">
        <f t="shared" si="1695"/>
        <v>-</v>
      </c>
      <c r="BD980" s="606" t="str">
        <f t="shared" si="1696"/>
        <v>-</v>
      </c>
      <c r="BE980" s="607" t="str">
        <f t="shared" si="1697"/>
        <v>-</v>
      </c>
      <c r="BF980" s="302" t="str">
        <f t="shared" si="1698"/>
        <v>-</v>
      </c>
      <c r="BG980" s="608" t="str">
        <f t="shared" si="1699"/>
        <v>-</v>
      </c>
      <c r="BH980" s="609" t="str">
        <f t="shared" si="1700"/>
        <v>-</v>
      </c>
      <c r="BI980" s="311" t="str">
        <f t="shared" si="1701"/>
        <v>-</v>
      </c>
      <c r="BJ980" s="610" t="str">
        <f t="shared" si="1702"/>
        <v>-</v>
      </c>
      <c r="BK980" s="609" t="str">
        <f t="shared" si="1703"/>
        <v>-</v>
      </c>
      <c r="BL980" s="311" t="str">
        <f t="shared" si="1704"/>
        <v>-</v>
      </c>
      <c r="BM980" s="610" t="str">
        <f t="shared" si="1705"/>
        <v>-</v>
      </c>
      <c r="BN980" s="565">
        <f t="shared" si="1706"/>
        <v>12</v>
      </c>
      <c r="BO980" s="312">
        <f t="shared" si="1707"/>
        <v>2012</v>
      </c>
      <c r="BP980" s="312">
        <f t="shared" si="1708"/>
        <v>0</v>
      </c>
      <c r="BQ980" s="202"/>
    </row>
    <row r="981" spans="1:69" s="35" customFormat="1" ht="10.5" customHeight="1" x14ac:dyDescent="0.2">
      <c r="A981" s="313" t="str">
        <f t="shared" si="1694"/>
        <v>2012-13R1F1</v>
      </c>
      <c r="B981" s="313" t="str">
        <f t="shared" si="1709"/>
        <v>Y59</v>
      </c>
      <c r="C981" s="200" t="s">
        <v>180</v>
      </c>
      <c r="D981" s="200" t="s">
        <v>549</v>
      </c>
      <c r="E981" s="42"/>
      <c r="F981" s="315" t="str">
        <f>VLOOKUP($G981,'Selection Sheet'!$C$15:$F$39,3,0)</f>
        <v>Y59</v>
      </c>
      <c r="G981" s="201" t="s">
        <v>108</v>
      </c>
      <c r="H981" s="200" t="s">
        <v>529</v>
      </c>
      <c r="I981" s="483">
        <v>8</v>
      </c>
      <c r="J981" s="483">
        <v>4</v>
      </c>
      <c r="K981" s="483">
        <v>2</v>
      </c>
      <c r="L981" s="483">
        <v>1</v>
      </c>
      <c r="M981" s="494"/>
      <c r="N981" s="494"/>
      <c r="O981" s="494"/>
      <c r="P981" s="494"/>
      <c r="Q981" s="483" t="s">
        <v>80</v>
      </c>
      <c r="R981" s="483" t="s">
        <v>80</v>
      </c>
      <c r="S981" s="483"/>
      <c r="T981" s="484" t="s">
        <v>80</v>
      </c>
      <c r="U981" s="485" t="s">
        <v>80</v>
      </c>
      <c r="V981" s="485" t="s">
        <v>80</v>
      </c>
      <c r="W981" s="485" t="s">
        <v>80</v>
      </c>
      <c r="X981" s="486" t="s">
        <v>80</v>
      </c>
      <c r="Y981" s="487" t="s">
        <v>80</v>
      </c>
      <c r="Z981" s="488" t="s">
        <v>80</v>
      </c>
      <c r="AA981" s="488" t="s">
        <v>80</v>
      </c>
      <c r="AB981" s="489" t="s">
        <v>80</v>
      </c>
      <c r="AC981" s="488" t="s">
        <v>80</v>
      </c>
      <c r="AD981" s="488" t="s">
        <v>80</v>
      </c>
      <c r="AE981" s="488" t="s">
        <v>80</v>
      </c>
      <c r="AF981" s="490" t="s">
        <v>80</v>
      </c>
      <c r="AG981" s="491" t="s">
        <v>80</v>
      </c>
      <c r="AH981" s="492" t="s">
        <v>80</v>
      </c>
      <c r="AI981" s="490" t="s">
        <v>80</v>
      </c>
      <c r="AJ981" s="493">
        <v>3</v>
      </c>
      <c r="AK981" s="493">
        <v>4</v>
      </c>
      <c r="AL981" s="494"/>
      <c r="AM981" s="494"/>
      <c r="AN981" s="493">
        <v>51</v>
      </c>
      <c r="AO981" s="493">
        <v>53</v>
      </c>
      <c r="AP981" s="572"/>
      <c r="AQ981" s="572"/>
      <c r="AR981" s="493">
        <v>3</v>
      </c>
      <c r="AS981" s="493">
        <v>8</v>
      </c>
      <c r="AT981" s="493">
        <v>1</v>
      </c>
      <c r="AU981" s="493">
        <v>2</v>
      </c>
      <c r="AV981" s="494">
        <v>0</v>
      </c>
      <c r="AW981" s="494">
        <v>0</v>
      </c>
      <c r="AX981" s="494">
        <v>1</v>
      </c>
      <c r="AY981" s="494">
        <v>1</v>
      </c>
      <c r="AZ981" s="494">
        <v>9</v>
      </c>
      <c r="BA981" s="494">
        <v>12</v>
      </c>
      <c r="BB981" s="357"/>
      <c r="BC981" s="586" t="str">
        <f t="shared" si="1695"/>
        <v>-</v>
      </c>
      <c r="BD981" s="587" t="str">
        <f t="shared" si="1696"/>
        <v>-</v>
      </c>
      <c r="BE981" s="588" t="str">
        <f t="shared" si="1697"/>
        <v>-</v>
      </c>
      <c r="BF981" s="310" t="str">
        <f t="shared" si="1698"/>
        <v>-</v>
      </c>
      <c r="BG981" s="589" t="str">
        <f t="shared" si="1699"/>
        <v>-</v>
      </c>
      <c r="BH981" s="590" t="str">
        <f t="shared" si="1700"/>
        <v>-</v>
      </c>
      <c r="BI981" s="308" t="str">
        <f t="shared" si="1701"/>
        <v>-</v>
      </c>
      <c r="BJ981" s="591" t="str">
        <f t="shared" si="1702"/>
        <v>-</v>
      </c>
      <c r="BK981" s="590" t="str">
        <f t="shared" si="1703"/>
        <v>-</v>
      </c>
      <c r="BL981" s="308" t="str">
        <f t="shared" si="1704"/>
        <v>-</v>
      </c>
      <c r="BM981" s="591" t="str">
        <f t="shared" si="1705"/>
        <v>-</v>
      </c>
      <c r="BN981" s="562">
        <f t="shared" si="1706"/>
        <v>1</v>
      </c>
      <c r="BO981" s="87">
        <f t="shared" si="1707"/>
        <v>2013</v>
      </c>
      <c r="BP981" s="87">
        <f t="shared" si="1708"/>
        <v>1</v>
      </c>
      <c r="BQ981" s="202"/>
    </row>
    <row r="982" spans="1:69" s="35" customFormat="1" ht="10.5" customHeight="1" x14ac:dyDescent="0.2">
      <c r="A982" s="87" t="str">
        <f t="shared" si="1694"/>
        <v>2012-13RRU1</v>
      </c>
      <c r="B982" s="87" t="str">
        <f t="shared" si="1709"/>
        <v>Y56</v>
      </c>
      <c r="C982" s="203" t="s">
        <v>180</v>
      </c>
      <c r="D982" s="203" t="s">
        <v>549</v>
      </c>
      <c r="E982" s="42"/>
      <c r="F982" s="317" t="str">
        <f>VLOOKUP($G982,'Selection Sheet'!$C$15:$F$39,3,0)</f>
        <v>Y56</v>
      </c>
      <c r="G982" s="204" t="s">
        <v>93</v>
      </c>
      <c r="H982" s="203" t="s">
        <v>530</v>
      </c>
      <c r="I982" s="495">
        <v>434</v>
      </c>
      <c r="J982" s="495">
        <v>122</v>
      </c>
      <c r="K982" s="495">
        <v>61</v>
      </c>
      <c r="L982" s="495">
        <v>32</v>
      </c>
      <c r="M982" s="507"/>
      <c r="N982" s="507"/>
      <c r="O982" s="507"/>
      <c r="P982" s="507"/>
      <c r="Q982" s="495" t="s">
        <v>80</v>
      </c>
      <c r="R982" s="495" t="s">
        <v>80</v>
      </c>
      <c r="S982" s="495"/>
      <c r="T982" s="496" t="s">
        <v>80</v>
      </c>
      <c r="U982" s="497" t="s">
        <v>80</v>
      </c>
      <c r="V982" s="497" t="s">
        <v>80</v>
      </c>
      <c r="W982" s="497" t="s">
        <v>80</v>
      </c>
      <c r="X982" s="498" t="s">
        <v>80</v>
      </c>
      <c r="Y982" s="499" t="s">
        <v>80</v>
      </c>
      <c r="Z982" s="500" t="s">
        <v>80</v>
      </c>
      <c r="AA982" s="500" t="s">
        <v>80</v>
      </c>
      <c r="AB982" s="501" t="s">
        <v>80</v>
      </c>
      <c r="AC982" s="500" t="s">
        <v>80</v>
      </c>
      <c r="AD982" s="500" t="s">
        <v>80</v>
      </c>
      <c r="AE982" s="500" t="s">
        <v>80</v>
      </c>
      <c r="AF982" s="502" t="s">
        <v>80</v>
      </c>
      <c r="AG982" s="503" t="s">
        <v>80</v>
      </c>
      <c r="AH982" s="504" t="s">
        <v>80</v>
      </c>
      <c r="AI982" s="502" t="s">
        <v>80</v>
      </c>
      <c r="AJ982" s="505">
        <v>171</v>
      </c>
      <c r="AK982" s="505">
        <v>257</v>
      </c>
      <c r="AL982" s="507"/>
      <c r="AM982" s="507"/>
      <c r="AN982" s="505">
        <v>947</v>
      </c>
      <c r="AO982" s="505">
        <v>1025</v>
      </c>
      <c r="AP982" s="569"/>
      <c r="AQ982" s="569"/>
      <c r="AR982" s="505">
        <v>29</v>
      </c>
      <c r="AS982" s="505">
        <v>429</v>
      </c>
      <c r="AT982" s="505">
        <v>13</v>
      </c>
      <c r="AU982" s="505">
        <v>58</v>
      </c>
      <c r="AV982" s="507">
        <v>0</v>
      </c>
      <c r="AW982" s="507">
        <v>3</v>
      </c>
      <c r="AX982" s="507">
        <v>137</v>
      </c>
      <c r="AY982" s="507">
        <v>140</v>
      </c>
      <c r="AZ982" s="507">
        <v>420</v>
      </c>
      <c r="BA982" s="507">
        <v>574</v>
      </c>
      <c r="BB982" s="357"/>
      <c r="BC982" s="592" t="str">
        <f t="shared" si="1695"/>
        <v>-</v>
      </c>
      <c r="BD982" s="593" t="str">
        <f t="shared" si="1696"/>
        <v>-</v>
      </c>
      <c r="BE982" s="594" t="str">
        <f t="shared" si="1697"/>
        <v>-</v>
      </c>
      <c r="BF982" s="291" t="str">
        <f t="shared" si="1698"/>
        <v>-</v>
      </c>
      <c r="BG982" s="566" t="str">
        <f t="shared" si="1699"/>
        <v>-</v>
      </c>
      <c r="BH982" s="595" t="str">
        <f t="shared" si="1700"/>
        <v>-</v>
      </c>
      <c r="BI982" s="289" t="str">
        <f t="shared" si="1701"/>
        <v>-</v>
      </c>
      <c r="BJ982" s="596" t="str">
        <f t="shared" si="1702"/>
        <v>-</v>
      </c>
      <c r="BK982" s="595" t="str">
        <f t="shared" si="1703"/>
        <v>-</v>
      </c>
      <c r="BL982" s="289" t="str">
        <f t="shared" si="1704"/>
        <v>-</v>
      </c>
      <c r="BM982" s="596" t="str">
        <f t="shared" si="1705"/>
        <v>-</v>
      </c>
      <c r="BN982" s="563">
        <f t="shared" si="1706"/>
        <v>1</v>
      </c>
      <c r="BO982" s="87">
        <f t="shared" si="1707"/>
        <v>2013</v>
      </c>
      <c r="BP982" s="87">
        <f t="shared" si="1708"/>
        <v>1</v>
      </c>
      <c r="BQ982" s="202"/>
    </row>
    <row r="983" spans="1:69" s="35" customFormat="1" ht="10.5" customHeight="1" x14ac:dyDescent="0.2">
      <c r="A983" s="87" t="str">
        <f t="shared" si="1694"/>
        <v>2012-13RX51</v>
      </c>
      <c r="B983" s="87" t="str">
        <f t="shared" si="1709"/>
        <v>Y58</v>
      </c>
      <c r="C983" s="203" t="s">
        <v>180</v>
      </c>
      <c r="D983" s="203" t="s">
        <v>549</v>
      </c>
      <c r="E983" s="42"/>
      <c r="F983" s="317" t="str">
        <f>VLOOKUP($G983,'Selection Sheet'!$C$15:$F$39,3,0)</f>
        <v>Y58</v>
      </c>
      <c r="G983" s="204" t="s">
        <v>106</v>
      </c>
      <c r="H983" s="203" t="s">
        <v>531</v>
      </c>
      <c r="I983" s="495">
        <v>124</v>
      </c>
      <c r="J983" s="495">
        <v>26</v>
      </c>
      <c r="K983" s="495">
        <v>15</v>
      </c>
      <c r="L983" s="495">
        <v>7</v>
      </c>
      <c r="M983" s="507"/>
      <c r="N983" s="507"/>
      <c r="O983" s="507"/>
      <c r="P983" s="507"/>
      <c r="Q983" s="495" t="s">
        <v>80</v>
      </c>
      <c r="R983" s="495" t="s">
        <v>80</v>
      </c>
      <c r="S983" s="495"/>
      <c r="T983" s="496" t="s">
        <v>80</v>
      </c>
      <c r="U983" s="497" t="s">
        <v>80</v>
      </c>
      <c r="V983" s="497" t="s">
        <v>80</v>
      </c>
      <c r="W983" s="497" t="s">
        <v>80</v>
      </c>
      <c r="X983" s="498" t="s">
        <v>80</v>
      </c>
      <c r="Y983" s="499" t="s">
        <v>80</v>
      </c>
      <c r="Z983" s="500" t="s">
        <v>80</v>
      </c>
      <c r="AA983" s="500" t="s">
        <v>80</v>
      </c>
      <c r="AB983" s="501" t="s">
        <v>80</v>
      </c>
      <c r="AC983" s="500" t="s">
        <v>80</v>
      </c>
      <c r="AD983" s="500" t="s">
        <v>80</v>
      </c>
      <c r="AE983" s="500" t="s">
        <v>80</v>
      </c>
      <c r="AF983" s="502" t="s">
        <v>80</v>
      </c>
      <c r="AG983" s="503" t="s">
        <v>80</v>
      </c>
      <c r="AH983" s="504" t="s">
        <v>80</v>
      </c>
      <c r="AI983" s="502" t="s">
        <v>80</v>
      </c>
      <c r="AJ983" s="505">
        <v>44</v>
      </c>
      <c r="AK983" s="505">
        <v>44</v>
      </c>
      <c r="AL983" s="507"/>
      <c r="AM983" s="507"/>
      <c r="AN983" s="505">
        <v>149</v>
      </c>
      <c r="AO983" s="505">
        <v>149</v>
      </c>
      <c r="AP983" s="569"/>
      <c r="AQ983" s="569"/>
      <c r="AR983" s="505">
        <v>9</v>
      </c>
      <c r="AS983" s="505">
        <v>124</v>
      </c>
      <c r="AT983" s="505">
        <v>6</v>
      </c>
      <c r="AU983" s="505">
        <v>15</v>
      </c>
      <c r="AV983" s="507">
        <v>0</v>
      </c>
      <c r="AW983" s="507">
        <v>0</v>
      </c>
      <c r="AX983" s="507">
        <v>40</v>
      </c>
      <c r="AY983" s="507">
        <v>45</v>
      </c>
      <c r="AZ983" s="507">
        <v>43</v>
      </c>
      <c r="BA983" s="507">
        <v>78</v>
      </c>
      <c r="BB983" s="357"/>
      <c r="BC983" s="592" t="str">
        <f t="shared" si="1695"/>
        <v>-</v>
      </c>
      <c r="BD983" s="593" t="str">
        <f t="shared" si="1696"/>
        <v>-</v>
      </c>
      <c r="BE983" s="594" t="str">
        <f t="shared" si="1697"/>
        <v>-</v>
      </c>
      <c r="BF983" s="291" t="str">
        <f t="shared" si="1698"/>
        <v>-</v>
      </c>
      <c r="BG983" s="566" t="str">
        <f t="shared" si="1699"/>
        <v>-</v>
      </c>
      <c r="BH983" s="595" t="str">
        <f t="shared" si="1700"/>
        <v>-</v>
      </c>
      <c r="BI983" s="289" t="str">
        <f t="shared" si="1701"/>
        <v>-</v>
      </c>
      <c r="BJ983" s="596" t="str">
        <f t="shared" si="1702"/>
        <v>-</v>
      </c>
      <c r="BK983" s="595" t="str">
        <f t="shared" si="1703"/>
        <v>-</v>
      </c>
      <c r="BL983" s="289" t="str">
        <f t="shared" si="1704"/>
        <v>-</v>
      </c>
      <c r="BM983" s="596" t="str">
        <f t="shared" si="1705"/>
        <v>-</v>
      </c>
      <c r="BN983" s="563">
        <f t="shared" si="1706"/>
        <v>1</v>
      </c>
      <c r="BO983" s="87">
        <f t="shared" si="1707"/>
        <v>2013</v>
      </c>
      <c r="BP983" s="87">
        <f t="shared" si="1708"/>
        <v>1</v>
      </c>
      <c r="BQ983" s="202"/>
    </row>
    <row r="984" spans="1:69" s="35" customFormat="1" ht="10.5" customHeight="1" x14ac:dyDescent="0.2">
      <c r="A984" s="314" t="str">
        <f t="shared" si="1694"/>
        <v>2012-13RX61</v>
      </c>
      <c r="B984" s="314" t="str">
        <f t="shared" si="1709"/>
        <v>Y63</v>
      </c>
      <c r="C984" s="205" t="s">
        <v>180</v>
      </c>
      <c r="D984" s="205" t="s">
        <v>549</v>
      </c>
      <c r="E984" s="206"/>
      <c r="F984" s="318" t="str">
        <f>VLOOKUP($G984,'Selection Sheet'!$C$15:$F$39,3,0)</f>
        <v>Y63</v>
      </c>
      <c r="G984" s="207" t="s">
        <v>111</v>
      </c>
      <c r="H984" s="205" t="s">
        <v>532</v>
      </c>
      <c r="I984" s="508">
        <v>169</v>
      </c>
      <c r="J984" s="508">
        <v>34</v>
      </c>
      <c r="K984" s="508">
        <v>19</v>
      </c>
      <c r="L984" s="508">
        <v>10</v>
      </c>
      <c r="M984" s="520"/>
      <c r="N984" s="520"/>
      <c r="O984" s="520"/>
      <c r="P984" s="520"/>
      <c r="Q984" s="508" t="s">
        <v>80</v>
      </c>
      <c r="R984" s="508" t="s">
        <v>80</v>
      </c>
      <c r="S984" s="508"/>
      <c r="T984" s="509" t="s">
        <v>80</v>
      </c>
      <c r="U984" s="510" t="s">
        <v>80</v>
      </c>
      <c r="V984" s="510" t="s">
        <v>80</v>
      </c>
      <c r="W984" s="510" t="s">
        <v>80</v>
      </c>
      <c r="X984" s="511" t="s">
        <v>80</v>
      </c>
      <c r="Y984" s="512" t="s">
        <v>80</v>
      </c>
      <c r="Z984" s="513" t="s">
        <v>80</v>
      </c>
      <c r="AA984" s="513" t="s">
        <v>80</v>
      </c>
      <c r="AB984" s="514" t="s">
        <v>80</v>
      </c>
      <c r="AC984" s="513" t="s">
        <v>80</v>
      </c>
      <c r="AD984" s="513" t="s">
        <v>80</v>
      </c>
      <c r="AE984" s="513" t="s">
        <v>80</v>
      </c>
      <c r="AF984" s="515" t="s">
        <v>80</v>
      </c>
      <c r="AG984" s="516" t="s">
        <v>80</v>
      </c>
      <c r="AH984" s="517" t="s">
        <v>80</v>
      </c>
      <c r="AI984" s="515" t="s">
        <v>80</v>
      </c>
      <c r="AJ984" s="518">
        <v>72</v>
      </c>
      <c r="AK984" s="518">
        <v>77</v>
      </c>
      <c r="AL984" s="520"/>
      <c r="AM984" s="520"/>
      <c r="AN984" s="518">
        <v>349</v>
      </c>
      <c r="AO984" s="518">
        <v>355</v>
      </c>
      <c r="AP984" s="570"/>
      <c r="AQ984" s="570"/>
      <c r="AR984" s="518">
        <v>9</v>
      </c>
      <c r="AS984" s="518">
        <v>167</v>
      </c>
      <c r="AT984" s="518">
        <v>7</v>
      </c>
      <c r="AU984" s="518">
        <v>18</v>
      </c>
      <c r="AV984" s="520">
        <v>0</v>
      </c>
      <c r="AW984" s="520">
        <v>0</v>
      </c>
      <c r="AX984" s="520">
        <v>81</v>
      </c>
      <c r="AY984" s="520">
        <v>84</v>
      </c>
      <c r="AZ984" s="520">
        <v>90</v>
      </c>
      <c r="BA984" s="520">
        <v>116</v>
      </c>
      <c r="BB984" s="358"/>
      <c r="BC984" s="597" t="str">
        <f t="shared" si="1695"/>
        <v>-</v>
      </c>
      <c r="BD984" s="598" t="str">
        <f t="shared" si="1696"/>
        <v>-</v>
      </c>
      <c r="BE984" s="599" t="str">
        <f t="shared" si="1697"/>
        <v>-</v>
      </c>
      <c r="BF984" s="600" t="str">
        <f t="shared" si="1698"/>
        <v>-</v>
      </c>
      <c r="BG984" s="601" t="str">
        <f t="shared" si="1699"/>
        <v>-</v>
      </c>
      <c r="BH984" s="602" t="str">
        <f t="shared" si="1700"/>
        <v>-</v>
      </c>
      <c r="BI984" s="603" t="str">
        <f t="shared" si="1701"/>
        <v>-</v>
      </c>
      <c r="BJ984" s="604" t="str">
        <f t="shared" si="1702"/>
        <v>-</v>
      </c>
      <c r="BK984" s="602" t="str">
        <f t="shared" si="1703"/>
        <v>-</v>
      </c>
      <c r="BL984" s="603" t="str">
        <f t="shared" si="1704"/>
        <v>-</v>
      </c>
      <c r="BM984" s="604" t="str">
        <f t="shared" si="1705"/>
        <v>-</v>
      </c>
      <c r="BN984" s="564">
        <f t="shared" si="1706"/>
        <v>1</v>
      </c>
      <c r="BO984" s="314">
        <f t="shared" si="1707"/>
        <v>2013</v>
      </c>
      <c r="BP984" s="314">
        <f t="shared" si="1708"/>
        <v>1</v>
      </c>
      <c r="BQ984" s="202"/>
    </row>
    <row r="985" spans="1:69" s="35" customFormat="1" ht="10.5" customHeight="1" x14ac:dyDescent="0.2">
      <c r="A985" s="87" t="str">
        <f t="shared" ref="A985:A1048" si="1710">CONCATENATE(C985,G985,BN985)</f>
        <v>2012-13RX71</v>
      </c>
      <c r="B985" s="87" t="str">
        <f t="shared" si="1709"/>
        <v>Y62</v>
      </c>
      <c r="C985" s="203" t="s">
        <v>180</v>
      </c>
      <c r="D985" s="203" t="s">
        <v>549</v>
      </c>
      <c r="E985" s="42"/>
      <c r="F985" s="317" t="str">
        <f>VLOOKUP($G985,'Selection Sheet'!$C$15:$F$39,3,0)</f>
        <v>Y62</v>
      </c>
      <c r="G985" s="204" t="s">
        <v>84</v>
      </c>
      <c r="H985" s="203" t="s">
        <v>533</v>
      </c>
      <c r="I985" s="495">
        <v>434</v>
      </c>
      <c r="J985" s="495">
        <v>128</v>
      </c>
      <c r="K985" s="495">
        <v>63</v>
      </c>
      <c r="L985" s="495">
        <v>32</v>
      </c>
      <c r="M985" s="507"/>
      <c r="N985" s="507"/>
      <c r="O985" s="507"/>
      <c r="P985" s="507"/>
      <c r="Q985" s="495" t="s">
        <v>80</v>
      </c>
      <c r="R985" s="495" t="s">
        <v>80</v>
      </c>
      <c r="S985" s="495"/>
      <c r="T985" s="496" t="s">
        <v>80</v>
      </c>
      <c r="U985" s="497" t="s">
        <v>80</v>
      </c>
      <c r="V985" s="497" t="s">
        <v>80</v>
      </c>
      <c r="W985" s="497" t="s">
        <v>80</v>
      </c>
      <c r="X985" s="498" t="s">
        <v>80</v>
      </c>
      <c r="Y985" s="499" t="s">
        <v>80</v>
      </c>
      <c r="Z985" s="500" t="s">
        <v>80</v>
      </c>
      <c r="AA985" s="500" t="s">
        <v>80</v>
      </c>
      <c r="AB985" s="501" t="s">
        <v>80</v>
      </c>
      <c r="AC985" s="500" t="s">
        <v>80</v>
      </c>
      <c r="AD985" s="500" t="s">
        <v>80</v>
      </c>
      <c r="AE985" s="500" t="s">
        <v>80</v>
      </c>
      <c r="AF985" s="502" t="s">
        <v>80</v>
      </c>
      <c r="AG985" s="503" t="s">
        <v>80</v>
      </c>
      <c r="AH985" s="504" t="s">
        <v>80</v>
      </c>
      <c r="AI985" s="502" t="s">
        <v>80</v>
      </c>
      <c r="AJ985" s="505">
        <v>172</v>
      </c>
      <c r="AK985" s="505">
        <v>207</v>
      </c>
      <c r="AL985" s="507"/>
      <c r="AM985" s="507"/>
      <c r="AN985" s="505">
        <v>1043</v>
      </c>
      <c r="AO985" s="505">
        <v>1051</v>
      </c>
      <c r="AP985" s="569"/>
      <c r="AQ985" s="569"/>
      <c r="AR985" s="505">
        <v>28</v>
      </c>
      <c r="AS985" s="505">
        <v>364</v>
      </c>
      <c r="AT985" s="505">
        <v>12</v>
      </c>
      <c r="AU985" s="505">
        <v>45</v>
      </c>
      <c r="AV985" s="507">
        <v>11</v>
      </c>
      <c r="AW985" s="507">
        <v>15</v>
      </c>
      <c r="AX985" s="507">
        <v>129</v>
      </c>
      <c r="AY985" s="507">
        <v>150</v>
      </c>
      <c r="AZ985" s="507">
        <v>308</v>
      </c>
      <c r="BA985" s="507">
        <v>399</v>
      </c>
      <c r="BB985" s="357"/>
      <c r="BC985" s="592" t="str">
        <f t="shared" ref="BC985:BC1048" si="1711">IFERROR(AG985*$AI985,"-")</f>
        <v>-</v>
      </c>
      <c r="BD985" s="593" t="str">
        <f t="shared" ref="BD985:BD1048" si="1712">IFERROR(AH985*$AI985,"-")</f>
        <v>-</v>
      </c>
      <c r="BE985" s="594" t="str">
        <f t="shared" ref="BE985:BE1048" si="1713">IFERROR(U985*$T985, "-")</f>
        <v>-</v>
      </c>
      <c r="BF985" s="291" t="str">
        <f t="shared" ref="BF985:BF1048" si="1714">IFERROR(V985*$T985,"-")</f>
        <v>-</v>
      </c>
      <c r="BG985" s="566" t="str">
        <f t="shared" ref="BG985:BG1048" si="1715">IFERROR(W985*$T985,"-")</f>
        <v>-</v>
      </c>
      <c r="BH985" s="595" t="str">
        <f t="shared" ref="BH985:BH1048" si="1716">IFERROR(Y985*$X985, "-")</f>
        <v>-</v>
      </c>
      <c r="BI985" s="289" t="str">
        <f t="shared" ref="BI985:BI1048" si="1717">IFERROR(Z985*$X985,"-")</f>
        <v>-</v>
      </c>
      <c r="BJ985" s="596" t="str">
        <f t="shared" ref="BJ985:BJ1048" si="1718">IFERROR(AA985*$X985,"-")</f>
        <v>-</v>
      </c>
      <c r="BK985" s="595" t="str">
        <f t="shared" ref="BK985:BK1048" si="1719">IFERROR(AC985*$AB985, "-")</f>
        <v>-</v>
      </c>
      <c r="BL985" s="289" t="str">
        <f t="shared" ref="BL985:BL1048" si="1720">IFERROR(AD985*$AB985,"-")</f>
        <v>-</v>
      </c>
      <c r="BM985" s="596" t="str">
        <f t="shared" ref="BM985:BM1048" si="1721">IFERROR(AE985*$AB985,"-")</f>
        <v>-</v>
      </c>
      <c r="BN985" s="563">
        <f t="shared" ref="BN985:BN1048" si="1722">MONTH(1&amp;$D985)</f>
        <v>1</v>
      </c>
      <c r="BO985" s="87">
        <f t="shared" ref="BO985:BO1048" si="1723">VALUE(LEFT(C985,4)+IF($BN985&lt;4,1,0))</f>
        <v>2013</v>
      </c>
      <c r="BP985" s="87">
        <f t="shared" ref="BP985:BP1048" si="1724">(BN985/3-ROUNDDOWN(BN985/3,0))*3</f>
        <v>1</v>
      </c>
      <c r="BQ985" s="202"/>
    </row>
    <row r="986" spans="1:69" s="35" customFormat="1" ht="10.5" customHeight="1" x14ac:dyDescent="0.2">
      <c r="A986" s="87" t="str">
        <f t="shared" si="1710"/>
        <v>2012-13RX81</v>
      </c>
      <c r="B986" s="87" t="str">
        <f t="shared" ref="B986:B1049" si="1725">F986</f>
        <v>Y63</v>
      </c>
      <c r="C986" s="203" t="s">
        <v>180</v>
      </c>
      <c r="D986" s="203" t="s">
        <v>549</v>
      </c>
      <c r="E986" s="42"/>
      <c r="F986" s="317" t="str">
        <f>VLOOKUP($G986,'Selection Sheet'!$C$15:$F$39,3,0)</f>
        <v>Y63</v>
      </c>
      <c r="G986" s="204" t="s">
        <v>120</v>
      </c>
      <c r="H986" s="203" t="s">
        <v>534</v>
      </c>
      <c r="I986" s="495">
        <v>276</v>
      </c>
      <c r="J986" s="495">
        <v>54</v>
      </c>
      <c r="K986" s="495">
        <v>43</v>
      </c>
      <c r="L986" s="495">
        <v>14</v>
      </c>
      <c r="M986" s="507"/>
      <c r="N986" s="507"/>
      <c r="O986" s="507"/>
      <c r="P986" s="507"/>
      <c r="Q986" s="495" t="s">
        <v>80</v>
      </c>
      <c r="R986" s="495" t="s">
        <v>80</v>
      </c>
      <c r="S986" s="495"/>
      <c r="T986" s="496" t="s">
        <v>80</v>
      </c>
      <c r="U986" s="497" t="s">
        <v>80</v>
      </c>
      <c r="V986" s="497" t="s">
        <v>80</v>
      </c>
      <c r="W986" s="497" t="s">
        <v>80</v>
      </c>
      <c r="X986" s="498" t="s">
        <v>80</v>
      </c>
      <c r="Y986" s="499" t="s">
        <v>80</v>
      </c>
      <c r="Z986" s="500" t="s">
        <v>80</v>
      </c>
      <c r="AA986" s="500" t="s">
        <v>80</v>
      </c>
      <c r="AB986" s="501" t="s">
        <v>80</v>
      </c>
      <c r="AC986" s="500" t="s">
        <v>80</v>
      </c>
      <c r="AD986" s="500" t="s">
        <v>80</v>
      </c>
      <c r="AE986" s="500" t="s">
        <v>80</v>
      </c>
      <c r="AF986" s="502" t="s">
        <v>80</v>
      </c>
      <c r="AG986" s="503" t="s">
        <v>80</v>
      </c>
      <c r="AH986" s="504" t="s">
        <v>80</v>
      </c>
      <c r="AI986" s="502" t="s">
        <v>80</v>
      </c>
      <c r="AJ986" s="505">
        <v>80</v>
      </c>
      <c r="AK986" s="505">
        <v>112</v>
      </c>
      <c r="AL986" s="507"/>
      <c r="AM986" s="507"/>
      <c r="AN986" s="505">
        <v>683</v>
      </c>
      <c r="AO986" s="505">
        <v>704</v>
      </c>
      <c r="AP986" s="569"/>
      <c r="AQ986" s="569"/>
      <c r="AR986" s="505">
        <v>16</v>
      </c>
      <c r="AS986" s="505">
        <v>276</v>
      </c>
      <c r="AT986" s="505">
        <v>8</v>
      </c>
      <c r="AU986" s="505">
        <v>43</v>
      </c>
      <c r="AV986" s="507">
        <v>0</v>
      </c>
      <c r="AW986" s="507">
        <v>0</v>
      </c>
      <c r="AX986" s="507">
        <v>109</v>
      </c>
      <c r="AY986" s="507">
        <v>130</v>
      </c>
      <c r="AZ986" s="507">
        <v>233</v>
      </c>
      <c r="BA986" s="507">
        <v>359</v>
      </c>
      <c r="BB986" s="357"/>
      <c r="BC986" s="592" t="str">
        <f t="shared" si="1711"/>
        <v>-</v>
      </c>
      <c r="BD986" s="593" t="str">
        <f t="shared" si="1712"/>
        <v>-</v>
      </c>
      <c r="BE986" s="594" t="str">
        <f t="shared" si="1713"/>
        <v>-</v>
      </c>
      <c r="BF986" s="291" t="str">
        <f t="shared" si="1714"/>
        <v>-</v>
      </c>
      <c r="BG986" s="566" t="str">
        <f t="shared" si="1715"/>
        <v>-</v>
      </c>
      <c r="BH986" s="595" t="str">
        <f t="shared" si="1716"/>
        <v>-</v>
      </c>
      <c r="BI986" s="289" t="str">
        <f t="shared" si="1717"/>
        <v>-</v>
      </c>
      <c r="BJ986" s="596" t="str">
        <f t="shared" si="1718"/>
        <v>-</v>
      </c>
      <c r="BK986" s="595" t="str">
        <f t="shared" si="1719"/>
        <v>-</v>
      </c>
      <c r="BL986" s="289" t="str">
        <f t="shared" si="1720"/>
        <v>-</v>
      </c>
      <c r="BM986" s="596" t="str">
        <f t="shared" si="1721"/>
        <v>-</v>
      </c>
      <c r="BN986" s="563">
        <f t="shared" si="1722"/>
        <v>1</v>
      </c>
      <c r="BO986" s="87">
        <f t="shared" si="1723"/>
        <v>2013</v>
      </c>
      <c r="BP986" s="87">
        <f t="shared" si="1724"/>
        <v>1</v>
      </c>
      <c r="BQ986" s="202"/>
    </row>
    <row r="987" spans="1:69" s="35" customFormat="1" ht="10.5" customHeight="1" x14ac:dyDescent="0.2">
      <c r="A987" s="87" t="str">
        <f t="shared" si="1710"/>
        <v>2012-13RX91</v>
      </c>
      <c r="B987" s="87" t="str">
        <f t="shared" si="1725"/>
        <v>Y60</v>
      </c>
      <c r="C987" s="203" t="s">
        <v>180</v>
      </c>
      <c r="D987" s="203" t="s">
        <v>549</v>
      </c>
      <c r="E987" s="42"/>
      <c r="F987" s="317" t="str">
        <f>VLOOKUP($G987,'Selection Sheet'!$C$15:$F$39,3,0)</f>
        <v>Y60</v>
      </c>
      <c r="G987" s="204" t="s">
        <v>103</v>
      </c>
      <c r="H987" s="203" t="s">
        <v>535</v>
      </c>
      <c r="I987" s="495">
        <v>282</v>
      </c>
      <c r="J987" s="495">
        <v>49</v>
      </c>
      <c r="K987" s="495">
        <v>49</v>
      </c>
      <c r="L987" s="495">
        <v>17</v>
      </c>
      <c r="M987" s="507"/>
      <c r="N987" s="507"/>
      <c r="O987" s="507"/>
      <c r="P987" s="507"/>
      <c r="Q987" s="495" t="s">
        <v>80</v>
      </c>
      <c r="R987" s="495" t="s">
        <v>80</v>
      </c>
      <c r="S987" s="495"/>
      <c r="T987" s="496" t="s">
        <v>80</v>
      </c>
      <c r="U987" s="497" t="s">
        <v>80</v>
      </c>
      <c r="V987" s="497" t="s">
        <v>80</v>
      </c>
      <c r="W987" s="497" t="s">
        <v>80</v>
      </c>
      <c r="X987" s="498" t="s">
        <v>80</v>
      </c>
      <c r="Y987" s="499" t="s">
        <v>80</v>
      </c>
      <c r="Z987" s="500" t="s">
        <v>80</v>
      </c>
      <c r="AA987" s="500" t="s">
        <v>80</v>
      </c>
      <c r="AB987" s="501" t="s">
        <v>80</v>
      </c>
      <c r="AC987" s="500" t="s">
        <v>80</v>
      </c>
      <c r="AD987" s="500" t="s">
        <v>80</v>
      </c>
      <c r="AE987" s="500" t="s">
        <v>80</v>
      </c>
      <c r="AF987" s="502" t="s">
        <v>80</v>
      </c>
      <c r="AG987" s="503" t="s">
        <v>80</v>
      </c>
      <c r="AH987" s="504" t="s">
        <v>80</v>
      </c>
      <c r="AI987" s="502" t="s">
        <v>80</v>
      </c>
      <c r="AJ987" s="505">
        <v>77</v>
      </c>
      <c r="AK987" s="505">
        <v>111</v>
      </c>
      <c r="AL987" s="507"/>
      <c r="AM987" s="507"/>
      <c r="AN987" s="505">
        <v>781</v>
      </c>
      <c r="AO987" s="505">
        <v>800</v>
      </c>
      <c r="AP987" s="569"/>
      <c r="AQ987" s="569"/>
      <c r="AR987" s="505">
        <v>19</v>
      </c>
      <c r="AS987" s="505">
        <v>279</v>
      </c>
      <c r="AT987" s="505">
        <v>13</v>
      </c>
      <c r="AU987" s="505">
        <v>48</v>
      </c>
      <c r="AV987" s="507">
        <v>4</v>
      </c>
      <c r="AW987" s="507">
        <v>11</v>
      </c>
      <c r="AX987" s="507">
        <v>85</v>
      </c>
      <c r="AY987" s="507">
        <v>94</v>
      </c>
      <c r="AZ987" s="507">
        <v>43</v>
      </c>
      <c r="BA987" s="507">
        <v>84</v>
      </c>
      <c r="BB987" s="357"/>
      <c r="BC987" s="592" t="str">
        <f t="shared" si="1711"/>
        <v>-</v>
      </c>
      <c r="BD987" s="593" t="str">
        <f t="shared" si="1712"/>
        <v>-</v>
      </c>
      <c r="BE987" s="594" t="str">
        <f t="shared" si="1713"/>
        <v>-</v>
      </c>
      <c r="BF987" s="291" t="str">
        <f t="shared" si="1714"/>
        <v>-</v>
      </c>
      <c r="BG987" s="566" t="str">
        <f t="shared" si="1715"/>
        <v>-</v>
      </c>
      <c r="BH987" s="595" t="str">
        <f t="shared" si="1716"/>
        <v>-</v>
      </c>
      <c r="BI987" s="289" t="str">
        <f t="shared" si="1717"/>
        <v>-</v>
      </c>
      <c r="BJ987" s="596" t="str">
        <f t="shared" si="1718"/>
        <v>-</v>
      </c>
      <c r="BK987" s="595" t="str">
        <f t="shared" si="1719"/>
        <v>-</v>
      </c>
      <c r="BL987" s="289" t="str">
        <f t="shared" si="1720"/>
        <v>-</v>
      </c>
      <c r="BM987" s="596" t="str">
        <f t="shared" si="1721"/>
        <v>-</v>
      </c>
      <c r="BN987" s="563">
        <f t="shared" si="1722"/>
        <v>1</v>
      </c>
      <c r="BO987" s="87">
        <f t="shared" si="1723"/>
        <v>2013</v>
      </c>
      <c r="BP987" s="87">
        <f t="shared" si="1724"/>
        <v>1</v>
      </c>
      <c r="BQ987" s="202"/>
    </row>
    <row r="988" spans="1:69" s="35" customFormat="1" ht="10.5" customHeight="1" x14ac:dyDescent="0.2">
      <c r="A988" s="314" t="str">
        <f t="shared" si="1710"/>
        <v>2012-13RYA1</v>
      </c>
      <c r="B988" s="314" t="str">
        <f t="shared" si="1725"/>
        <v>Y60</v>
      </c>
      <c r="C988" s="205" t="s">
        <v>180</v>
      </c>
      <c r="D988" s="205" t="s">
        <v>549</v>
      </c>
      <c r="E988" s="206"/>
      <c r="F988" s="318" t="str">
        <f>VLOOKUP($G988,'Selection Sheet'!$C$15:$F$39,3,0)</f>
        <v>Y60</v>
      </c>
      <c r="G988" s="207" t="s">
        <v>118</v>
      </c>
      <c r="H988" s="205" t="s">
        <v>536</v>
      </c>
      <c r="I988" s="508">
        <v>167</v>
      </c>
      <c r="J988" s="508">
        <v>67</v>
      </c>
      <c r="K988" s="508">
        <v>17</v>
      </c>
      <c r="L988" s="508">
        <v>7</v>
      </c>
      <c r="M988" s="520"/>
      <c r="N988" s="520"/>
      <c r="O988" s="520"/>
      <c r="P988" s="520"/>
      <c r="Q988" s="508" t="s">
        <v>80</v>
      </c>
      <c r="R988" s="508" t="s">
        <v>80</v>
      </c>
      <c r="S988" s="508"/>
      <c r="T988" s="509" t="s">
        <v>80</v>
      </c>
      <c r="U988" s="510" t="s">
        <v>80</v>
      </c>
      <c r="V988" s="510" t="s">
        <v>80</v>
      </c>
      <c r="W988" s="510" t="s">
        <v>80</v>
      </c>
      <c r="X988" s="511" t="s">
        <v>80</v>
      </c>
      <c r="Y988" s="512" t="s">
        <v>80</v>
      </c>
      <c r="Z988" s="513" t="s">
        <v>80</v>
      </c>
      <c r="AA988" s="513" t="s">
        <v>80</v>
      </c>
      <c r="AB988" s="514" t="s">
        <v>80</v>
      </c>
      <c r="AC988" s="513" t="s">
        <v>80</v>
      </c>
      <c r="AD988" s="513" t="s">
        <v>80</v>
      </c>
      <c r="AE988" s="513" t="s">
        <v>80</v>
      </c>
      <c r="AF988" s="515" t="s">
        <v>80</v>
      </c>
      <c r="AG988" s="516" t="s">
        <v>80</v>
      </c>
      <c r="AH988" s="517" t="s">
        <v>80</v>
      </c>
      <c r="AI988" s="515" t="s">
        <v>80</v>
      </c>
      <c r="AJ988" s="518">
        <v>91</v>
      </c>
      <c r="AK988" s="518">
        <v>106</v>
      </c>
      <c r="AL988" s="520"/>
      <c r="AM988" s="520"/>
      <c r="AN988" s="518">
        <v>800</v>
      </c>
      <c r="AO988" s="518">
        <v>822</v>
      </c>
      <c r="AP988" s="570"/>
      <c r="AQ988" s="570"/>
      <c r="AR988" s="518">
        <v>15</v>
      </c>
      <c r="AS988" s="518">
        <v>167</v>
      </c>
      <c r="AT988" s="518">
        <v>0</v>
      </c>
      <c r="AU988" s="518">
        <v>17</v>
      </c>
      <c r="AV988" s="520">
        <v>0</v>
      </c>
      <c r="AW988" s="520">
        <v>0</v>
      </c>
      <c r="AX988" s="520">
        <v>131</v>
      </c>
      <c r="AY988" s="520">
        <v>145</v>
      </c>
      <c r="AZ988" s="520">
        <v>160</v>
      </c>
      <c r="BA988" s="520">
        <v>253</v>
      </c>
      <c r="BB988" s="358"/>
      <c r="BC988" s="597" t="str">
        <f t="shared" si="1711"/>
        <v>-</v>
      </c>
      <c r="BD988" s="598" t="str">
        <f t="shared" si="1712"/>
        <v>-</v>
      </c>
      <c r="BE988" s="599" t="str">
        <f t="shared" si="1713"/>
        <v>-</v>
      </c>
      <c r="BF988" s="600" t="str">
        <f t="shared" si="1714"/>
        <v>-</v>
      </c>
      <c r="BG988" s="601" t="str">
        <f t="shared" si="1715"/>
        <v>-</v>
      </c>
      <c r="BH988" s="602" t="str">
        <f t="shared" si="1716"/>
        <v>-</v>
      </c>
      <c r="BI988" s="603" t="str">
        <f t="shared" si="1717"/>
        <v>-</v>
      </c>
      <c r="BJ988" s="604" t="str">
        <f t="shared" si="1718"/>
        <v>-</v>
      </c>
      <c r="BK988" s="602" t="str">
        <f t="shared" si="1719"/>
        <v>-</v>
      </c>
      <c r="BL988" s="603" t="str">
        <f t="shared" si="1720"/>
        <v>-</v>
      </c>
      <c r="BM988" s="604" t="str">
        <f t="shared" si="1721"/>
        <v>-</v>
      </c>
      <c r="BN988" s="564">
        <f t="shared" si="1722"/>
        <v>1</v>
      </c>
      <c r="BO988" s="314">
        <f t="shared" si="1723"/>
        <v>2013</v>
      </c>
      <c r="BP988" s="314">
        <f t="shared" si="1724"/>
        <v>1</v>
      </c>
      <c r="BQ988" s="202"/>
    </row>
    <row r="989" spans="1:69" s="35" customFormat="1" ht="10.5" customHeight="1" x14ac:dyDescent="0.2">
      <c r="A989" s="87" t="str">
        <f t="shared" si="1710"/>
        <v>2012-13RYC1</v>
      </c>
      <c r="B989" s="87" t="str">
        <f t="shared" si="1725"/>
        <v>Y61</v>
      </c>
      <c r="C989" s="203" t="s">
        <v>180</v>
      </c>
      <c r="D989" s="203" t="s">
        <v>549</v>
      </c>
      <c r="E989" s="42"/>
      <c r="F989" s="317" t="str">
        <f>VLOOKUP($G989,'Selection Sheet'!$C$15:$F$39,3,0)</f>
        <v>Y61</v>
      </c>
      <c r="G989" s="204" t="s">
        <v>87</v>
      </c>
      <c r="H989" s="203" t="s">
        <v>537</v>
      </c>
      <c r="I989" s="495">
        <v>246</v>
      </c>
      <c r="J989" s="495">
        <v>57</v>
      </c>
      <c r="K989" s="495">
        <v>34</v>
      </c>
      <c r="L989" s="495">
        <v>13</v>
      </c>
      <c r="M989" s="507"/>
      <c r="N989" s="507"/>
      <c r="O989" s="507"/>
      <c r="P989" s="507"/>
      <c r="Q989" s="495" t="s">
        <v>80</v>
      </c>
      <c r="R989" s="495" t="s">
        <v>80</v>
      </c>
      <c r="S989" s="495"/>
      <c r="T989" s="496" t="s">
        <v>80</v>
      </c>
      <c r="U989" s="497" t="s">
        <v>80</v>
      </c>
      <c r="V989" s="497" t="s">
        <v>80</v>
      </c>
      <c r="W989" s="497" t="s">
        <v>80</v>
      </c>
      <c r="X989" s="498" t="s">
        <v>80</v>
      </c>
      <c r="Y989" s="499" t="s">
        <v>80</v>
      </c>
      <c r="Z989" s="500" t="s">
        <v>80</v>
      </c>
      <c r="AA989" s="500" t="s">
        <v>80</v>
      </c>
      <c r="AB989" s="501" t="s">
        <v>80</v>
      </c>
      <c r="AC989" s="500" t="s">
        <v>80</v>
      </c>
      <c r="AD989" s="500" t="s">
        <v>80</v>
      </c>
      <c r="AE989" s="500" t="s">
        <v>80</v>
      </c>
      <c r="AF989" s="502" t="s">
        <v>80</v>
      </c>
      <c r="AG989" s="503" t="s">
        <v>80</v>
      </c>
      <c r="AH989" s="504" t="s">
        <v>80</v>
      </c>
      <c r="AI989" s="502" t="s">
        <v>80</v>
      </c>
      <c r="AJ989" s="505">
        <v>171</v>
      </c>
      <c r="AK989" s="505">
        <v>194</v>
      </c>
      <c r="AL989" s="507"/>
      <c r="AM989" s="507"/>
      <c r="AN989" s="505">
        <v>599</v>
      </c>
      <c r="AO989" s="505">
        <v>612</v>
      </c>
      <c r="AP989" s="569"/>
      <c r="AQ989" s="569"/>
      <c r="AR989" s="505">
        <v>18</v>
      </c>
      <c r="AS989" s="505">
        <v>246</v>
      </c>
      <c r="AT989" s="505">
        <v>7</v>
      </c>
      <c r="AU989" s="505">
        <v>32</v>
      </c>
      <c r="AV989" s="507">
        <v>0</v>
      </c>
      <c r="AW989" s="507">
        <v>0</v>
      </c>
      <c r="AX989" s="507">
        <v>87</v>
      </c>
      <c r="AY989" s="507">
        <v>93</v>
      </c>
      <c r="AZ989" s="507">
        <v>111</v>
      </c>
      <c r="BA989" s="507">
        <v>233</v>
      </c>
      <c r="BB989" s="357"/>
      <c r="BC989" s="592" t="str">
        <f t="shared" si="1711"/>
        <v>-</v>
      </c>
      <c r="BD989" s="593" t="str">
        <f t="shared" si="1712"/>
        <v>-</v>
      </c>
      <c r="BE989" s="594" t="str">
        <f t="shared" si="1713"/>
        <v>-</v>
      </c>
      <c r="BF989" s="291" t="str">
        <f t="shared" si="1714"/>
        <v>-</v>
      </c>
      <c r="BG989" s="566" t="str">
        <f t="shared" si="1715"/>
        <v>-</v>
      </c>
      <c r="BH989" s="595" t="str">
        <f t="shared" si="1716"/>
        <v>-</v>
      </c>
      <c r="BI989" s="289" t="str">
        <f t="shared" si="1717"/>
        <v>-</v>
      </c>
      <c r="BJ989" s="596" t="str">
        <f t="shared" si="1718"/>
        <v>-</v>
      </c>
      <c r="BK989" s="595" t="str">
        <f t="shared" si="1719"/>
        <v>-</v>
      </c>
      <c r="BL989" s="289" t="str">
        <f t="shared" si="1720"/>
        <v>-</v>
      </c>
      <c r="BM989" s="596" t="str">
        <f t="shared" si="1721"/>
        <v>-</v>
      </c>
      <c r="BN989" s="563">
        <f t="shared" si="1722"/>
        <v>1</v>
      </c>
      <c r="BO989" s="87">
        <f t="shared" si="1723"/>
        <v>2013</v>
      </c>
      <c r="BP989" s="87">
        <f t="shared" si="1724"/>
        <v>1</v>
      </c>
      <c r="BQ989" s="202"/>
    </row>
    <row r="990" spans="1:69" s="35" customFormat="1" ht="10.5" customHeight="1" x14ac:dyDescent="0.2">
      <c r="A990" s="87" t="str">
        <f t="shared" si="1710"/>
        <v>2012-13RYD1</v>
      </c>
      <c r="B990" s="87" t="str">
        <f t="shared" si="1725"/>
        <v>Y59</v>
      </c>
      <c r="C990" s="203" t="s">
        <v>180</v>
      </c>
      <c r="D990" s="203" t="s">
        <v>549</v>
      </c>
      <c r="E990" s="42"/>
      <c r="F990" s="317" t="str">
        <f>VLOOKUP($G990,'Selection Sheet'!$C$15:$F$39,3,0)</f>
        <v>Y59</v>
      </c>
      <c r="G990" s="204" t="s">
        <v>116</v>
      </c>
      <c r="H990" s="203" t="s">
        <v>538</v>
      </c>
      <c r="I990" s="495">
        <v>267</v>
      </c>
      <c r="J990" s="495">
        <v>63</v>
      </c>
      <c r="K990" s="495">
        <v>38</v>
      </c>
      <c r="L990" s="495">
        <v>17</v>
      </c>
      <c r="M990" s="507"/>
      <c r="N990" s="507"/>
      <c r="O990" s="507"/>
      <c r="P990" s="507"/>
      <c r="Q990" s="495" t="s">
        <v>80</v>
      </c>
      <c r="R990" s="495" t="s">
        <v>80</v>
      </c>
      <c r="S990" s="495"/>
      <c r="T990" s="496" t="s">
        <v>80</v>
      </c>
      <c r="U990" s="497" t="s">
        <v>80</v>
      </c>
      <c r="V990" s="497" t="s">
        <v>80</v>
      </c>
      <c r="W990" s="497" t="s">
        <v>80</v>
      </c>
      <c r="X990" s="498" t="s">
        <v>80</v>
      </c>
      <c r="Y990" s="499" t="s">
        <v>80</v>
      </c>
      <c r="Z990" s="500" t="s">
        <v>80</v>
      </c>
      <c r="AA990" s="500" t="s">
        <v>80</v>
      </c>
      <c r="AB990" s="501" t="s">
        <v>80</v>
      </c>
      <c r="AC990" s="500" t="s">
        <v>80</v>
      </c>
      <c r="AD990" s="500" t="s">
        <v>80</v>
      </c>
      <c r="AE990" s="500" t="s">
        <v>80</v>
      </c>
      <c r="AF990" s="502" t="s">
        <v>80</v>
      </c>
      <c r="AG990" s="503" t="s">
        <v>80</v>
      </c>
      <c r="AH990" s="504" t="s">
        <v>80</v>
      </c>
      <c r="AI990" s="502" t="s">
        <v>80</v>
      </c>
      <c r="AJ990" s="505">
        <v>84</v>
      </c>
      <c r="AK990" s="505">
        <v>103</v>
      </c>
      <c r="AL990" s="507"/>
      <c r="AM990" s="507"/>
      <c r="AN990" s="505">
        <v>687</v>
      </c>
      <c r="AO990" s="505">
        <v>763</v>
      </c>
      <c r="AP990" s="569"/>
      <c r="AQ990" s="569"/>
      <c r="AR990" s="505">
        <v>15</v>
      </c>
      <c r="AS990" s="505">
        <v>254</v>
      </c>
      <c r="AT990" s="505">
        <v>6</v>
      </c>
      <c r="AU990" s="505">
        <v>33</v>
      </c>
      <c r="AV990" s="507">
        <v>0</v>
      </c>
      <c r="AW990" s="507">
        <v>0</v>
      </c>
      <c r="AX990" s="507">
        <v>63</v>
      </c>
      <c r="AY990" s="507">
        <v>68</v>
      </c>
      <c r="AZ990" s="507">
        <v>311</v>
      </c>
      <c r="BA990" s="507">
        <v>523</v>
      </c>
      <c r="BB990" s="357"/>
      <c r="BC990" s="592" t="str">
        <f t="shared" si="1711"/>
        <v>-</v>
      </c>
      <c r="BD990" s="593" t="str">
        <f t="shared" si="1712"/>
        <v>-</v>
      </c>
      <c r="BE990" s="594" t="str">
        <f t="shared" si="1713"/>
        <v>-</v>
      </c>
      <c r="BF990" s="291" t="str">
        <f t="shared" si="1714"/>
        <v>-</v>
      </c>
      <c r="BG990" s="566" t="str">
        <f t="shared" si="1715"/>
        <v>-</v>
      </c>
      <c r="BH990" s="595" t="str">
        <f t="shared" si="1716"/>
        <v>-</v>
      </c>
      <c r="BI990" s="289" t="str">
        <f t="shared" si="1717"/>
        <v>-</v>
      </c>
      <c r="BJ990" s="596" t="str">
        <f t="shared" si="1718"/>
        <v>-</v>
      </c>
      <c r="BK990" s="595" t="str">
        <f t="shared" si="1719"/>
        <v>-</v>
      </c>
      <c r="BL990" s="289" t="str">
        <f t="shared" si="1720"/>
        <v>-</v>
      </c>
      <c r="BM990" s="596" t="str">
        <f t="shared" si="1721"/>
        <v>-</v>
      </c>
      <c r="BN990" s="563">
        <f t="shared" si="1722"/>
        <v>1</v>
      </c>
      <c r="BO990" s="87">
        <f t="shared" si="1723"/>
        <v>2013</v>
      </c>
      <c r="BP990" s="87">
        <f t="shared" si="1724"/>
        <v>1</v>
      </c>
      <c r="BQ990" s="202"/>
    </row>
    <row r="991" spans="1:69" s="35" customFormat="1" ht="10.5" customHeight="1" x14ac:dyDescent="0.2">
      <c r="A991" s="87" t="str">
        <f t="shared" si="1710"/>
        <v>2012-13RYE1</v>
      </c>
      <c r="B991" s="87" t="str">
        <f t="shared" si="1725"/>
        <v>Y59</v>
      </c>
      <c r="C991" s="203" t="s">
        <v>180</v>
      </c>
      <c r="D991" s="203" t="s">
        <v>549</v>
      </c>
      <c r="E991" s="42"/>
      <c r="F991" s="317" t="str">
        <f>VLOOKUP($G991,'Selection Sheet'!$C$15:$F$39,3,0)</f>
        <v>Y59</v>
      </c>
      <c r="G991" s="204" t="s">
        <v>114</v>
      </c>
      <c r="H991" s="203" t="s">
        <v>539</v>
      </c>
      <c r="I991" s="495">
        <v>89</v>
      </c>
      <c r="J991" s="495">
        <v>30</v>
      </c>
      <c r="K991" s="495">
        <v>7</v>
      </c>
      <c r="L991" s="495">
        <v>2</v>
      </c>
      <c r="M991" s="507"/>
      <c r="N991" s="507"/>
      <c r="O991" s="507"/>
      <c r="P991" s="507"/>
      <c r="Q991" s="495" t="s">
        <v>80</v>
      </c>
      <c r="R991" s="495" t="s">
        <v>80</v>
      </c>
      <c r="S991" s="495"/>
      <c r="T991" s="496" t="s">
        <v>80</v>
      </c>
      <c r="U991" s="497" t="s">
        <v>80</v>
      </c>
      <c r="V991" s="497" t="s">
        <v>80</v>
      </c>
      <c r="W991" s="497" t="s">
        <v>80</v>
      </c>
      <c r="X991" s="498" t="s">
        <v>80</v>
      </c>
      <c r="Y991" s="499" t="s">
        <v>80</v>
      </c>
      <c r="Z991" s="500" t="s">
        <v>80</v>
      </c>
      <c r="AA991" s="500" t="s">
        <v>80</v>
      </c>
      <c r="AB991" s="501" t="s">
        <v>80</v>
      </c>
      <c r="AC991" s="500" t="s">
        <v>80</v>
      </c>
      <c r="AD991" s="500" t="s">
        <v>80</v>
      </c>
      <c r="AE991" s="500" t="s">
        <v>80</v>
      </c>
      <c r="AF991" s="502" t="s">
        <v>80</v>
      </c>
      <c r="AG991" s="503" t="s">
        <v>80</v>
      </c>
      <c r="AH991" s="504" t="s">
        <v>80</v>
      </c>
      <c r="AI991" s="502" t="s">
        <v>80</v>
      </c>
      <c r="AJ991" s="505">
        <v>61</v>
      </c>
      <c r="AK991" s="505">
        <v>97</v>
      </c>
      <c r="AL991" s="507"/>
      <c r="AM991" s="507"/>
      <c r="AN991" s="505">
        <v>561</v>
      </c>
      <c r="AO991" s="505">
        <v>567</v>
      </c>
      <c r="AP991" s="569"/>
      <c r="AQ991" s="569"/>
      <c r="AR991" s="505">
        <v>13</v>
      </c>
      <c r="AS991" s="505">
        <v>72</v>
      </c>
      <c r="AT991" s="505">
        <v>1</v>
      </c>
      <c r="AU991" s="505">
        <v>6</v>
      </c>
      <c r="AV991" s="507">
        <v>0</v>
      </c>
      <c r="AW991" s="507">
        <v>0</v>
      </c>
      <c r="AX991" s="507">
        <v>75</v>
      </c>
      <c r="AY991" s="507">
        <v>80</v>
      </c>
      <c r="AZ991" s="507">
        <v>77</v>
      </c>
      <c r="BA991" s="507">
        <v>197</v>
      </c>
      <c r="BB991" s="357"/>
      <c r="BC991" s="592" t="str">
        <f t="shared" si="1711"/>
        <v>-</v>
      </c>
      <c r="BD991" s="593" t="str">
        <f t="shared" si="1712"/>
        <v>-</v>
      </c>
      <c r="BE991" s="594" t="str">
        <f t="shared" si="1713"/>
        <v>-</v>
      </c>
      <c r="BF991" s="291" t="str">
        <f t="shared" si="1714"/>
        <v>-</v>
      </c>
      <c r="BG991" s="566" t="str">
        <f t="shared" si="1715"/>
        <v>-</v>
      </c>
      <c r="BH991" s="595" t="str">
        <f t="shared" si="1716"/>
        <v>-</v>
      </c>
      <c r="BI991" s="289" t="str">
        <f t="shared" si="1717"/>
        <v>-</v>
      </c>
      <c r="BJ991" s="596" t="str">
        <f t="shared" si="1718"/>
        <v>-</v>
      </c>
      <c r="BK991" s="595" t="str">
        <f t="shared" si="1719"/>
        <v>-</v>
      </c>
      <c r="BL991" s="289" t="str">
        <f t="shared" si="1720"/>
        <v>-</v>
      </c>
      <c r="BM991" s="596" t="str">
        <f t="shared" si="1721"/>
        <v>-</v>
      </c>
      <c r="BN991" s="563">
        <f t="shared" si="1722"/>
        <v>1</v>
      </c>
      <c r="BO991" s="87">
        <f t="shared" si="1723"/>
        <v>2013</v>
      </c>
      <c r="BP991" s="87">
        <f t="shared" si="1724"/>
        <v>1</v>
      </c>
      <c r="BQ991" s="202"/>
    </row>
    <row r="992" spans="1:69" s="35" customFormat="1" ht="10.5" customHeight="1" x14ac:dyDescent="0.2">
      <c r="A992" s="312" t="str">
        <f t="shared" si="1710"/>
        <v>2012-13RYF1</v>
      </c>
      <c r="B992" s="312" t="str">
        <f t="shared" si="1725"/>
        <v>Y58</v>
      </c>
      <c r="C992" s="208" t="s">
        <v>180</v>
      </c>
      <c r="D992" s="208" t="s">
        <v>549</v>
      </c>
      <c r="E992" s="53"/>
      <c r="F992" s="319" t="str">
        <f>VLOOKUP($G992,'Selection Sheet'!$C$15:$F$39,3,0)</f>
        <v>Y58</v>
      </c>
      <c r="G992" s="209" t="s">
        <v>99</v>
      </c>
      <c r="H992" s="208" t="s">
        <v>540</v>
      </c>
      <c r="I992" s="521">
        <v>252</v>
      </c>
      <c r="J992" s="521">
        <v>69</v>
      </c>
      <c r="K992" s="521">
        <v>39</v>
      </c>
      <c r="L992" s="521">
        <v>18</v>
      </c>
      <c r="M992" s="533"/>
      <c r="N992" s="533"/>
      <c r="O992" s="533"/>
      <c r="P992" s="533"/>
      <c r="Q992" s="521" t="s">
        <v>80</v>
      </c>
      <c r="R992" s="521" t="s">
        <v>80</v>
      </c>
      <c r="S992" s="521"/>
      <c r="T992" s="522" t="s">
        <v>80</v>
      </c>
      <c r="U992" s="523" t="s">
        <v>80</v>
      </c>
      <c r="V992" s="523" t="s">
        <v>80</v>
      </c>
      <c r="W992" s="523" t="s">
        <v>80</v>
      </c>
      <c r="X992" s="524" t="s">
        <v>80</v>
      </c>
      <c r="Y992" s="525" t="s">
        <v>80</v>
      </c>
      <c r="Z992" s="526" t="s">
        <v>80</v>
      </c>
      <c r="AA992" s="526" t="s">
        <v>80</v>
      </c>
      <c r="AB992" s="527" t="s">
        <v>80</v>
      </c>
      <c r="AC992" s="526" t="s">
        <v>80</v>
      </c>
      <c r="AD992" s="526" t="s">
        <v>80</v>
      </c>
      <c r="AE992" s="526" t="s">
        <v>80</v>
      </c>
      <c r="AF992" s="528" t="s">
        <v>80</v>
      </c>
      <c r="AG992" s="529" t="s">
        <v>80</v>
      </c>
      <c r="AH992" s="530" t="s">
        <v>80</v>
      </c>
      <c r="AI992" s="528" t="s">
        <v>80</v>
      </c>
      <c r="AJ992" s="531">
        <v>134</v>
      </c>
      <c r="AK992" s="531">
        <v>154</v>
      </c>
      <c r="AL992" s="533"/>
      <c r="AM992" s="533"/>
      <c r="AN992" s="531">
        <v>613</v>
      </c>
      <c r="AO992" s="531">
        <v>650</v>
      </c>
      <c r="AP992" s="571"/>
      <c r="AQ992" s="571"/>
      <c r="AR992" s="531">
        <v>20</v>
      </c>
      <c r="AS992" s="531">
        <v>251</v>
      </c>
      <c r="AT992" s="531">
        <v>8</v>
      </c>
      <c r="AU992" s="531">
        <v>39</v>
      </c>
      <c r="AV992" s="533">
        <v>0</v>
      </c>
      <c r="AW992" s="533">
        <v>1</v>
      </c>
      <c r="AX992" s="533">
        <v>65</v>
      </c>
      <c r="AY992" s="533">
        <v>85</v>
      </c>
      <c r="AZ992" s="533">
        <v>107</v>
      </c>
      <c r="BA992" s="533">
        <v>214</v>
      </c>
      <c r="BB992" s="359"/>
      <c r="BC992" s="605" t="str">
        <f t="shared" si="1711"/>
        <v>-</v>
      </c>
      <c r="BD992" s="606" t="str">
        <f t="shared" si="1712"/>
        <v>-</v>
      </c>
      <c r="BE992" s="607" t="str">
        <f t="shared" si="1713"/>
        <v>-</v>
      </c>
      <c r="BF992" s="302" t="str">
        <f t="shared" si="1714"/>
        <v>-</v>
      </c>
      <c r="BG992" s="608" t="str">
        <f t="shared" si="1715"/>
        <v>-</v>
      </c>
      <c r="BH992" s="609" t="str">
        <f t="shared" si="1716"/>
        <v>-</v>
      </c>
      <c r="BI992" s="311" t="str">
        <f t="shared" si="1717"/>
        <v>-</v>
      </c>
      <c r="BJ992" s="610" t="str">
        <f t="shared" si="1718"/>
        <v>-</v>
      </c>
      <c r="BK992" s="609" t="str">
        <f t="shared" si="1719"/>
        <v>-</v>
      </c>
      <c r="BL992" s="311" t="str">
        <f t="shared" si="1720"/>
        <v>-</v>
      </c>
      <c r="BM992" s="610" t="str">
        <f t="shared" si="1721"/>
        <v>-</v>
      </c>
      <c r="BN992" s="565">
        <f t="shared" si="1722"/>
        <v>1</v>
      </c>
      <c r="BO992" s="312">
        <f t="shared" si="1723"/>
        <v>2013</v>
      </c>
      <c r="BP992" s="312">
        <f t="shared" si="1724"/>
        <v>1</v>
      </c>
      <c r="BQ992" s="202"/>
    </row>
    <row r="993" spans="1:69" s="35" customFormat="1" ht="10.5" customHeight="1" x14ac:dyDescent="0.2">
      <c r="A993" s="87" t="str">
        <f t="shared" si="1710"/>
        <v>2012-13R1F2</v>
      </c>
      <c r="B993" s="87" t="str">
        <f t="shared" si="1725"/>
        <v>Y59</v>
      </c>
      <c r="C993" s="203" t="s">
        <v>180</v>
      </c>
      <c r="D993" s="203" t="s">
        <v>550</v>
      </c>
      <c r="E993" s="42"/>
      <c r="F993" s="317" t="str">
        <f>VLOOKUP($G993,'Selection Sheet'!$C$15:$F$39,3,0)</f>
        <v>Y59</v>
      </c>
      <c r="G993" s="204" t="s">
        <v>108</v>
      </c>
      <c r="H993" s="203" t="s">
        <v>529</v>
      </c>
      <c r="I993" s="495">
        <v>12</v>
      </c>
      <c r="J993" s="495">
        <v>7</v>
      </c>
      <c r="K993" s="495">
        <v>1</v>
      </c>
      <c r="L993" s="495">
        <v>1</v>
      </c>
      <c r="M993" s="507"/>
      <c r="N993" s="507"/>
      <c r="O993" s="507"/>
      <c r="P993" s="507"/>
      <c r="Q993" s="495" t="s">
        <v>80</v>
      </c>
      <c r="R993" s="495" t="s">
        <v>80</v>
      </c>
      <c r="S993" s="495"/>
      <c r="T993" s="496" t="s">
        <v>80</v>
      </c>
      <c r="U993" s="497" t="s">
        <v>80</v>
      </c>
      <c r="V993" s="497" t="s">
        <v>80</v>
      </c>
      <c r="W993" s="497" t="s">
        <v>80</v>
      </c>
      <c r="X993" s="498" t="s">
        <v>80</v>
      </c>
      <c r="Y993" s="499" t="s">
        <v>80</v>
      </c>
      <c r="Z993" s="500" t="s">
        <v>80</v>
      </c>
      <c r="AA993" s="500" t="s">
        <v>80</v>
      </c>
      <c r="AB993" s="501" t="s">
        <v>80</v>
      </c>
      <c r="AC993" s="500" t="s">
        <v>80</v>
      </c>
      <c r="AD993" s="500" t="s">
        <v>80</v>
      </c>
      <c r="AE993" s="500" t="s">
        <v>80</v>
      </c>
      <c r="AF993" s="502" t="s">
        <v>80</v>
      </c>
      <c r="AG993" s="503" t="s">
        <v>80</v>
      </c>
      <c r="AH993" s="504" t="s">
        <v>80</v>
      </c>
      <c r="AI993" s="502" t="s">
        <v>80</v>
      </c>
      <c r="AJ993" s="505">
        <v>2</v>
      </c>
      <c r="AK993" s="505">
        <v>3</v>
      </c>
      <c r="AL993" s="507"/>
      <c r="AM993" s="507"/>
      <c r="AN993" s="505">
        <v>45</v>
      </c>
      <c r="AO993" s="505">
        <v>47</v>
      </c>
      <c r="AP993" s="569"/>
      <c r="AQ993" s="569"/>
      <c r="AR993" s="505">
        <v>2</v>
      </c>
      <c r="AS993" s="505">
        <v>7</v>
      </c>
      <c r="AT993" s="505">
        <v>1</v>
      </c>
      <c r="AU993" s="505">
        <v>1</v>
      </c>
      <c r="AV993" s="507">
        <v>0</v>
      </c>
      <c r="AW993" s="507">
        <v>0</v>
      </c>
      <c r="AX993" s="507">
        <v>1</v>
      </c>
      <c r="AY993" s="507">
        <v>1</v>
      </c>
      <c r="AZ993" s="507">
        <v>3</v>
      </c>
      <c r="BA993" s="507">
        <v>5</v>
      </c>
      <c r="BB993" s="357"/>
      <c r="BC993" s="592" t="str">
        <f t="shared" si="1711"/>
        <v>-</v>
      </c>
      <c r="BD993" s="593" t="str">
        <f t="shared" si="1712"/>
        <v>-</v>
      </c>
      <c r="BE993" s="594" t="str">
        <f t="shared" si="1713"/>
        <v>-</v>
      </c>
      <c r="BF993" s="291" t="str">
        <f t="shared" si="1714"/>
        <v>-</v>
      </c>
      <c r="BG993" s="566" t="str">
        <f t="shared" si="1715"/>
        <v>-</v>
      </c>
      <c r="BH993" s="595" t="str">
        <f t="shared" si="1716"/>
        <v>-</v>
      </c>
      <c r="BI993" s="289" t="str">
        <f t="shared" si="1717"/>
        <v>-</v>
      </c>
      <c r="BJ993" s="596" t="str">
        <f t="shared" si="1718"/>
        <v>-</v>
      </c>
      <c r="BK993" s="595" t="str">
        <f t="shared" si="1719"/>
        <v>-</v>
      </c>
      <c r="BL993" s="289" t="str">
        <f t="shared" si="1720"/>
        <v>-</v>
      </c>
      <c r="BM993" s="596" t="str">
        <f t="shared" si="1721"/>
        <v>-</v>
      </c>
      <c r="BN993" s="563">
        <f t="shared" si="1722"/>
        <v>2</v>
      </c>
      <c r="BO993" s="87">
        <f t="shared" si="1723"/>
        <v>2013</v>
      </c>
      <c r="BP993" s="87">
        <f t="shared" si="1724"/>
        <v>2</v>
      </c>
      <c r="BQ993" s="202"/>
    </row>
    <row r="994" spans="1:69" s="35" customFormat="1" ht="10.5" customHeight="1" x14ac:dyDescent="0.2">
      <c r="A994" s="87" t="str">
        <f t="shared" si="1710"/>
        <v>2012-13RRU2</v>
      </c>
      <c r="B994" s="87" t="str">
        <f t="shared" si="1725"/>
        <v>Y56</v>
      </c>
      <c r="C994" s="203" t="s">
        <v>180</v>
      </c>
      <c r="D994" s="203" t="s">
        <v>550</v>
      </c>
      <c r="E994" s="42"/>
      <c r="F994" s="317" t="str">
        <f>VLOOKUP($G994,'Selection Sheet'!$C$15:$F$39,3,0)</f>
        <v>Y56</v>
      </c>
      <c r="G994" s="204" t="s">
        <v>93</v>
      </c>
      <c r="H994" s="203" t="s">
        <v>530</v>
      </c>
      <c r="I994" s="495">
        <v>369</v>
      </c>
      <c r="J994" s="495">
        <v>125</v>
      </c>
      <c r="K994" s="495">
        <v>52</v>
      </c>
      <c r="L994" s="495">
        <v>30</v>
      </c>
      <c r="M994" s="507"/>
      <c r="N994" s="507"/>
      <c r="O994" s="507"/>
      <c r="P994" s="507"/>
      <c r="Q994" s="495" t="s">
        <v>80</v>
      </c>
      <c r="R994" s="495" t="s">
        <v>80</v>
      </c>
      <c r="S994" s="495"/>
      <c r="T994" s="496" t="s">
        <v>80</v>
      </c>
      <c r="U994" s="497" t="s">
        <v>80</v>
      </c>
      <c r="V994" s="497" t="s">
        <v>80</v>
      </c>
      <c r="W994" s="497" t="s">
        <v>80</v>
      </c>
      <c r="X994" s="498" t="s">
        <v>80</v>
      </c>
      <c r="Y994" s="499" t="s">
        <v>80</v>
      </c>
      <c r="Z994" s="500" t="s">
        <v>80</v>
      </c>
      <c r="AA994" s="500" t="s">
        <v>80</v>
      </c>
      <c r="AB994" s="501" t="s">
        <v>80</v>
      </c>
      <c r="AC994" s="500" t="s">
        <v>80</v>
      </c>
      <c r="AD994" s="500" t="s">
        <v>80</v>
      </c>
      <c r="AE994" s="500" t="s">
        <v>80</v>
      </c>
      <c r="AF994" s="502" t="s">
        <v>80</v>
      </c>
      <c r="AG994" s="503" t="s">
        <v>80</v>
      </c>
      <c r="AH994" s="504" t="s">
        <v>80</v>
      </c>
      <c r="AI994" s="502" t="s">
        <v>80</v>
      </c>
      <c r="AJ994" s="505">
        <v>152</v>
      </c>
      <c r="AK994" s="505">
        <v>232</v>
      </c>
      <c r="AL994" s="507"/>
      <c r="AM994" s="507"/>
      <c r="AN994" s="505">
        <v>823</v>
      </c>
      <c r="AO994" s="505">
        <v>886</v>
      </c>
      <c r="AP994" s="569"/>
      <c r="AQ994" s="569"/>
      <c r="AR994" s="505">
        <v>43</v>
      </c>
      <c r="AS994" s="505">
        <v>364</v>
      </c>
      <c r="AT994" s="505">
        <v>19</v>
      </c>
      <c r="AU994" s="505">
        <v>51</v>
      </c>
      <c r="AV994" s="507">
        <v>0</v>
      </c>
      <c r="AW994" s="507">
        <v>0</v>
      </c>
      <c r="AX994" s="507">
        <v>131</v>
      </c>
      <c r="AY994" s="507">
        <v>140</v>
      </c>
      <c r="AZ994" s="507">
        <v>314</v>
      </c>
      <c r="BA994" s="507">
        <v>480</v>
      </c>
      <c r="BB994" s="357"/>
      <c r="BC994" s="592" t="str">
        <f t="shared" si="1711"/>
        <v>-</v>
      </c>
      <c r="BD994" s="593" t="str">
        <f t="shared" si="1712"/>
        <v>-</v>
      </c>
      <c r="BE994" s="594" t="str">
        <f t="shared" si="1713"/>
        <v>-</v>
      </c>
      <c r="BF994" s="291" t="str">
        <f t="shared" si="1714"/>
        <v>-</v>
      </c>
      <c r="BG994" s="566" t="str">
        <f t="shared" si="1715"/>
        <v>-</v>
      </c>
      <c r="BH994" s="595" t="str">
        <f t="shared" si="1716"/>
        <v>-</v>
      </c>
      <c r="BI994" s="289" t="str">
        <f t="shared" si="1717"/>
        <v>-</v>
      </c>
      <c r="BJ994" s="596" t="str">
        <f t="shared" si="1718"/>
        <v>-</v>
      </c>
      <c r="BK994" s="595" t="str">
        <f t="shared" si="1719"/>
        <v>-</v>
      </c>
      <c r="BL994" s="289" t="str">
        <f t="shared" si="1720"/>
        <v>-</v>
      </c>
      <c r="BM994" s="596" t="str">
        <f t="shared" si="1721"/>
        <v>-</v>
      </c>
      <c r="BN994" s="563">
        <f t="shared" si="1722"/>
        <v>2</v>
      </c>
      <c r="BO994" s="87">
        <f t="shared" si="1723"/>
        <v>2013</v>
      </c>
      <c r="BP994" s="87">
        <f t="shared" si="1724"/>
        <v>2</v>
      </c>
      <c r="BQ994" s="202"/>
    </row>
    <row r="995" spans="1:69" s="35" customFormat="1" ht="10.5" customHeight="1" x14ac:dyDescent="0.2">
      <c r="A995" s="87" t="str">
        <f t="shared" si="1710"/>
        <v>2012-13RX62</v>
      </c>
      <c r="B995" s="87" t="str">
        <f t="shared" si="1725"/>
        <v>Y63</v>
      </c>
      <c r="C995" s="203" t="s">
        <v>180</v>
      </c>
      <c r="D995" s="203" t="s">
        <v>550</v>
      </c>
      <c r="E995" s="42"/>
      <c r="F995" s="317" t="str">
        <f>VLOOKUP($G995,'Selection Sheet'!$C$15:$F$39,3,0)</f>
        <v>Y63</v>
      </c>
      <c r="G995" s="204" t="s">
        <v>111</v>
      </c>
      <c r="H995" s="203" t="s">
        <v>532</v>
      </c>
      <c r="I995" s="495">
        <v>120</v>
      </c>
      <c r="J995" s="495">
        <v>28</v>
      </c>
      <c r="K995" s="495">
        <v>7</v>
      </c>
      <c r="L995" s="495">
        <v>5</v>
      </c>
      <c r="M995" s="507"/>
      <c r="N995" s="507"/>
      <c r="O995" s="507"/>
      <c r="P995" s="507"/>
      <c r="Q995" s="495" t="s">
        <v>80</v>
      </c>
      <c r="R995" s="495" t="s">
        <v>80</v>
      </c>
      <c r="S995" s="495"/>
      <c r="T995" s="496" t="s">
        <v>80</v>
      </c>
      <c r="U995" s="497" t="s">
        <v>80</v>
      </c>
      <c r="V995" s="497" t="s">
        <v>80</v>
      </c>
      <c r="W995" s="497" t="s">
        <v>80</v>
      </c>
      <c r="X995" s="498" t="s">
        <v>80</v>
      </c>
      <c r="Y995" s="499" t="s">
        <v>80</v>
      </c>
      <c r="Z995" s="500" t="s">
        <v>80</v>
      </c>
      <c r="AA995" s="500" t="s">
        <v>80</v>
      </c>
      <c r="AB995" s="501" t="s">
        <v>80</v>
      </c>
      <c r="AC995" s="500" t="s">
        <v>80</v>
      </c>
      <c r="AD995" s="500" t="s">
        <v>80</v>
      </c>
      <c r="AE995" s="500" t="s">
        <v>80</v>
      </c>
      <c r="AF995" s="502" t="s">
        <v>80</v>
      </c>
      <c r="AG995" s="503" t="s">
        <v>80</v>
      </c>
      <c r="AH995" s="504" t="s">
        <v>80</v>
      </c>
      <c r="AI995" s="502" t="s">
        <v>80</v>
      </c>
      <c r="AJ995" s="505">
        <v>43</v>
      </c>
      <c r="AK995" s="505">
        <v>51</v>
      </c>
      <c r="AL995" s="507"/>
      <c r="AM995" s="507"/>
      <c r="AN995" s="505">
        <v>333</v>
      </c>
      <c r="AO995" s="505">
        <v>334</v>
      </c>
      <c r="AP995" s="569"/>
      <c r="AQ995" s="569"/>
      <c r="AR995" s="505">
        <v>4</v>
      </c>
      <c r="AS995" s="505">
        <v>114</v>
      </c>
      <c r="AT995" s="505">
        <v>0</v>
      </c>
      <c r="AU995" s="505">
        <v>5</v>
      </c>
      <c r="AV995" s="507">
        <v>0</v>
      </c>
      <c r="AW995" s="507">
        <v>0</v>
      </c>
      <c r="AX995" s="507">
        <v>53</v>
      </c>
      <c r="AY995" s="507">
        <v>57</v>
      </c>
      <c r="AZ995" s="507">
        <v>103</v>
      </c>
      <c r="BA995" s="507">
        <v>128</v>
      </c>
      <c r="BB995" s="357"/>
      <c r="BC995" s="592" t="str">
        <f t="shared" si="1711"/>
        <v>-</v>
      </c>
      <c r="BD995" s="593" t="str">
        <f t="shared" si="1712"/>
        <v>-</v>
      </c>
      <c r="BE995" s="594" t="str">
        <f t="shared" si="1713"/>
        <v>-</v>
      </c>
      <c r="BF995" s="291" t="str">
        <f t="shared" si="1714"/>
        <v>-</v>
      </c>
      <c r="BG995" s="566" t="str">
        <f t="shared" si="1715"/>
        <v>-</v>
      </c>
      <c r="BH995" s="595" t="str">
        <f t="shared" si="1716"/>
        <v>-</v>
      </c>
      <c r="BI995" s="289" t="str">
        <f t="shared" si="1717"/>
        <v>-</v>
      </c>
      <c r="BJ995" s="596" t="str">
        <f t="shared" si="1718"/>
        <v>-</v>
      </c>
      <c r="BK995" s="595" t="str">
        <f t="shared" si="1719"/>
        <v>-</v>
      </c>
      <c r="BL995" s="289" t="str">
        <f t="shared" si="1720"/>
        <v>-</v>
      </c>
      <c r="BM995" s="596" t="str">
        <f t="shared" si="1721"/>
        <v>-</v>
      </c>
      <c r="BN995" s="563">
        <f t="shared" si="1722"/>
        <v>2</v>
      </c>
      <c r="BO995" s="87">
        <f t="shared" si="1723"/>
        <v>2013</v>
      </c>
      <c r="BP995" s="87">
        <f t="shared" si="1724"/>
        <v>2</v>
      </c>
      <c r="BQ995" s="202"/>
    </row>
    <row r="996" spans="1:69" s="35" customFormat="1" ht="10.5" customHeight="1" x14ac:dyDescent="0.2">
      <c r="A996" s="314" t="str">
        <f t="shared" si="1710"/>
        <v>2012-13RX72</v>
      </c>
      <c r="B996" s="314" t="str">
        <f t="shared" si="1725"/>
        <v>Y62</v>
      </c>
      <c r="C996" s="205" t="s">
        <v>180</v>
      </c>
      <c r="D996" s="205" t="s">
        <v>550</v>
      </c>
      <c r="E996" s="206"/>
      <c r="F996" s="318" t="str">
        <f>VLOOKUP($G996,'Selection Sheet'!$C$15:$F$39,3,0)</f>
        <v>Y62</v>
      </c>
      <c r="G996" s="207" t="s">
        <v>84</v>
      </c>
      <c r="H996" s="205" t="s">
        <v>533</v>
      </c>
      <c r="I996" s="508">
        <v>322</v>
      </c>
      <c r="J996" s="508">
        <v>92</v>
      </c>
      <c r="K996" s="508">
        <v>44</v>
      </c>
      <c r="L996" s="508">
        <v>14</v>
      </c>
      <c r="M996" s="520"/>
      <c r="N996" s="520"/>
      <c r="O996" s="520"/>
      <c r="P996" s="520"/>
      <c r="Q996" s="508" t="s">
        <v>80</v>
      </c>
      <c r="R996" s="508" t="s">
        <v>80</v>
      </c>
      <c r="S996" s="508"/>
      <c r="T996" s="509" t="s">
        <v>80</v>
      </c>
      <c r="U996" s="510" t="s">
        <v>80</v>
      </c>
      <c r="V996" s="510" t="s">
        <v>80</v>
      </c>
      <c r="W996" s="510" t="s">
        <v>80</v>
      </c>
      <c r="X996" s="511" t="s">
        <v>80</v>
      </c>
      <c r="Y996" s="512" t="s">
        <v>80</v>
      </c>
      <c r="Z996" s="513" t="s">
        <v>80</v>
      </c>
      <c r="AA996" s="513" t="s">
        <v>80</v>
      </c>
      <c r="AB996" s="514" t="s">
        <v>80</v>
      </c>
      <c r="AC996" s="513" t="s">
        <v>80</v>
      </c>
      <c r="AD996" s="513" t="s">
        <v>80</v>
      </c>
      <c r="AE996" s="513" t="s">
        <v>80</v>
      </c>
      <c r="AF996" s="515" t="s">
        <v>80</v>
      </c>
      <c r="AG996" s="516" t="s">
        <v>80</v>
      </c>
      <c r="AH996" s="517" t="s">
        <v>80</v>
      </c>
      <c r="AI996" s="515" t="s">
        <v>80</v>
      </c>
      <c r="AJ996" s="518">
        <v>166</v>
      </c>
      <c r="AK996" s="518">
        <v>205</v>
      </c>
      <c r="AL996" s="520"/>
      <c r="AM996" s="520"/>
      <c r="AN996" s="518">
        <v>920</v>
      </c>
      <c r="AO996" s="518">
        <v>929</v>
      </c>
      <c r="AP996" s="570"/>
      <c r="AQ996" s="570"/>
      <c r="AR996" s="518">
        <v>19</v>
      </c>
      <c r="AS996" s="518">
        <v>289</v>
      </c>
      <c r="AT996" s="518">
        <v>8</v>
      </c>
      <c r="AU996" s="518">
        <v>36</v>
      </c>
      <c r="AV996" s="520">
        <v>5</v>
      </c>
      <c r="AW996" s="520">
        <v>5</v>
      </c>
      <c r="AX996" s="520">
        <v>112</v>
      </c>
      <c r="AY996" s="520">
        <v>120</v>
      </c>
      <c r="AZ996" s="520">
        <v>281</v>
      </c>
      <c r="BA996" s="520">
        <v>362</v>
      </c>
      <c r="BB996" s="358"/>
      <c r="BC996" s="597" t="str">
        <f t="shared" si="1711"/>
        <v>-</v>
      </c>
      <c r="BD996" s="598" t="str">
        <f t="shared" si="1712"/>
        <v>-</v>
      </c>
      <c r="BE996" s="599" t="str">
        <f t="shared" si="1713"/>
        <v>-</v>
      </c>
      <c r="BF996" s="600" t="str">
        <f t="shared" si="1714"/>
        <v>-</v>
      </c>
      <c r="BG996" s="601" t="str">
        <f t="shared" si="1715"/>
        <v>-</v>
      </c>
      <c r="BH996" s="602" t="str">
        <f t="shared" si="1716"/>
        <v>-</v>
      </c>
      <c r="BI996" s="603" t="str">
        <f t="shared" si="1717"/>
        <v>-</v>
      </c>
      <c r="BJ996" s="604" t="str">
        <f t="shared" si="1718"/>
        <v>-</v>
      </c>
      <c r="BK996" s="602" t="str">
        <f t="shared" si="1719"/>
        <v>-</v>
      </c>
      <c r="BL996" s="603" t="str">
        <f t="shared" si="1720"/>
        <v>-</v>
      </c>
      <c r="BM996" s="604" t="str">
        <f t="shared" si="1721"/>
        <v>-</v>
      </c>
      <c r="BN996" s="564">
        <f t="shared" si="1722"/>
        <v>2</v>
      </c>
      <c r="BO996" s="314">
        <f t="shared" si="1723"/>
        <v>2013</v>
      </c>
      <c r="BP996" s="314">
        <f t="shared" si="1724"/>
        <v>2</v>
      </c>
      <c r="BQ996" s="202"/>
    </row>
    <row r="997" spans="1:69" s="35" customFormat="1" ht="10.5" customHeight="1" x14ac:dyDescent="0.2">
      <c r="A997" s="87" t="str">
        <f t="shared" si="1710"/>
        <v>2012-13RX82</v>
      </c>
      <c r="B997" s="87" t="str">
        <f t="shared" si="1725"/>
        <v>Y63</v>
      </c>
      <c r="C997" s="203" t="s">
        <v>180</v>
      </c>
      <c r="D997" s="203" t="s">
        <v>550</v>
      </c>
      <c r="E997" s="42"/>
      <c r="F997" s="317" t="str">
        <f>VLOOKUP($G997,'Selection Sheet'!$C$15:$F$39,3,0)</f>
        <v>Y63</v>
      </c>
      <c r="G997" s="204" t="s">
        <v>120</v>
      </c>
      <c r="H997" s="203" t="s">
        <v>534</v>
      </c>
      <c r="I997" s="495">
        <v>255</v>
      </c>
      <c r="J997" s="495">
        <v>49</v>
      </c>
      <c r="K997" s="495">
        <v>38</v>
      </c>
      <c r="L997" s="495">
        <v>14</v>
      </c>
      <c r="M997" s="507"/>
      <c r="N997" s="507"/>
      <c r="O997" s="507"/>
      <c r="P997" s="507"/>
      <c r="Q997" s="495" t="s">
        <v>80</v>
      </c>
      <c r="R997" s="495" t="s">
        <v>80</v>
      </c>
      <c r="S997" s="495"/>
      <c r="T997" s="496" t="s">
        <v>80</v>
      </c>
      <c r="U997" s="497" t="s">
        <v>80</v>
      </c>
      <c r="V997" s="497" t="s">
        <v>80</v>
      </c>
      <c r="W997" s="497" t="s">
        <v>80</v>
      </c>
      <c r="X997" s="498" t="s">
        <v>80</v>
      </c>
      <c r="Y997" s="499" t="s">
        <v>80</v>
      </c>
      <c r="Z997" s="500" t="s">
        <v>80</v>
      </c>
      <c r="AA997" s="500" t="s">
        <v>80</v>
      </c>
      <c r="AB997" s="501" t="s">
        <v>80</v>
      </c>
      <c r="AC997" s="500" t="s">
        <v>80</v>
      </c>
      <c r="AD997" s="500" t="s">
        <v>80</v>
      </c>
      <c r="AE997" s="500" t="s">
        <v>80</v>
      </c>
      <c r="AF997" s="502" t="s">
        <v>80</v>
      </c>
      <c r="AG997" s="503" t="s">
        <v>80</v>
      </c>
      <c r="AH997" s="504" t="s">
        <v>80</v>
      </c>
      <c r="AI997" s="502" t="s">
        <v>80</v>
      </c>
      <c r="AJ997" s="505">
        <v>81</v>
      </c>
      <c r="AK997" s="505">
        <v>104</v>
      </c>
      <c r="AL997" s="507"/>
      <c r="AM997" s="507"/>
      <c r="AN997" s="505">
        <v>638</v>
      </c>
      <c r="AO997" s="505">
        <v>655</v>
      </c>
      <c r="AP997" s="569"/>
      <c r="AQ997" s="569"/>
      <c r="AR997" s="505">
        <v>13</v>
      </c>
      <c r="AS997" s="505">
        <v>250</v>
      </c>
      <c r="AT997" s="505">
        <v>7</v>
      </c>
      <c r="AU997" s="505">
        <v>37</v>
      </c>
      <c r="AV997" s="507">
        <v>0</v>
      </c>
      <c r="AW997" s="507">
        <v>2</v>
      </c>
      <c r="AX997" s="507">
        <v>97</v>
      </c>
      <c r="AY997" s="507">
        <v>119</v>
      </c>
      <c r="AZ997" s="507">
        <v>185</v>
      </c>
      <c r="BA997" s="507">
        <v>322</v>
      </c>
      <c r="BB997" s="357"/>
      <c r="BC997" s="592" t="str">
        <f t="shared" si="1711"/>
        <v>-</v>
      </c>
      <c r="BD997" s="593" t="str">
        <f t="shared" si="1712"/>
        <v>-</v>
      </c>
      <c r="BE997" s="594" t="str">
        <f t="shared" si="1713"/>
        <v>-</v>
      </c>
      <c r="BF997" s="291" t="str">
        <f t="shared" si="1714"/>
        <v>-</v>
      </c>
      <c r="BG997" s="566" t="str">
        <f t="shared" si="1715"/>
        <v>-</v>
      </c>
      <c r="BH997" s="595" t="str">
        <f t="shared" si="1716"/>
        <v>-</v>
      </c>
      <c r="BI997" s="289" t="str">
        <f t="shared" si="1717"/>
        <v>-</v>
      </c>
      <c r="BJ997" s="596" t="str">
        <f t="shared" si="1718"/>
        <v>-</v>
      </c>
      <c r="BK997" s="595" t="str">
        <f t="shared" si="1719"/>
        <v>-</v>
      </c>
      <c r="BL997" s="289" t="str">
        <f t="shared" si="1720"/>
        <v>-</v>
      </c>
      <c r="BM997" s="596" t="str">
        <f t="shared" si="1721"/>
        <v>-</v>
      </c>
      <c r="BN997" s="563">
        <f t="shared" si="1722"/>
        <v>2</v>
      </c>
      <c r="BO997" s="87">
        <f t="shared" si="1723"/>
        <v>2013</v>
      </c>
      <c r="BP997" s="87">
        <f t="shared" si="1724"/>
        <v>2</v>
      </c>
      <c r="BQ997" s="202"/>
    </row>
    <row r="998" spans="1:69" s="35" customFormat="1" ht="10.5" customHeight="1" x14ac:dyDescent="0.2">
      <c r="A998" s="87" t="str">
        <f t="shared" si="1710"/>
        <v>2012-13RX92</v>
      </c>
      <c r="B998" s="87" t="str">
        <f t="shared" si="1725"/>
        <v>Y60</v>
      </c>
      <c r="C998" s="203" t="s">
        <v>180</v>
      </c>
      <c r="D998" s="203" t="s">
        <v>550</v>
      </c>
      <c r="E998" s="42"/>
      <c r="F998" s="317" t="str">
        <f>VLOOKUP($G998,'Selection Sheet'!$C$15:$F$39,3,0)</f>
        <v>Y60</v>
      </c>
      <c r="G998" s="204" t="s">
        <v>103</v>
      </c>
      <c r="H998" s="203" t="s">
        <v>535</v>
      </c>
      <c r="I998" s="495">
        <v>227</v>
      </c>
      <c r="J998" s="495">
        <v>42</v>
      </c>
      <c r="K998" s="495">
        <v>28</v>
      </c>
      <c r="L998" s="495">
        <v>10</v>
      </c>
      <c r="M998" s="507"/>
      <c r="N998" s="507"/>
      <c r="O998" s="507"/>
      <c r="P998" s="507"/>
      <c r="Q998" s="495" t="s">
        <v>80</v>
      </c>
      <c r="R998" s="495" t="s">
        <v>80</v>
      </c>
      <c r="S998" s="495"/>
      <c r="T998" s="496" t="s">
        <v>80</v>
      </c>
      <c r="U998" s="497" t="s">
        <v>80</v>
      </c>
      <c r="V998" s="497" t="s">
        <v>80</v>
      </c>
      <c r="W998" s="497" t="s">
        <v>80</v>
      </c>
      <c r="X998" s="498" t="s">
        <v>80</v>
      </c>
      <c r="Y998" s="499" t="s">
        <v>80</v>
      </c>
      <c r="Z998" s="500" t="s">
        <v>80</v>
      </c>
      <c r="AA998" s="500" t="s">
        <v>80</v>
      </c>
      <c r="AB998" s="501" t="s">
        <v>80</v>
      </c>
      <c r="AC998" s="500" t="s">
        <v>80</v>
      </c>
      <c r="AD998" s="500" t="s">
        <v>80</v>
      </c>
      <c r="AE998" s="500" t="s">
        <v>80</v>
      </c>
      <c r="AF998" s="502" t="s">
        <v>80</v>
      </c>
      <c r="AG998" s="503" t="s">
        <v>80</v>
      </c>
      <c r="AH998" s="504" t="s">
        <v>80</v>
      </c>
      <c r="AI998" s="502" t="s">
        <v>80</v>
      </c>
      <c r="AJ998" s="505">
        <v>70</v>
      </c>
      <c r="AK998" s="505">
        <v>100</v>
      </c>
      <c r="AL998" s="507"/>
      <c r="AM998" s="507"/>
      <c r="AN998" s="505">
        <v>683</v>
      </c>
      <c r="AO998" s="505">
        <v>703</v>
      </c>
      <c r="AP998" s="569"/>
      <c r="AQ998" s="569"/>
      <c r="AR998" s="505">
        <v>13</v>
      </c>
      <c r="AS998" s="505">
        <v>221</v>
      </c>
      <c r="AT998" s="505">
        <v>8</v>
      </c>
      <c r="AU998" s="505">
        <v>27</v>
      </c>
      <c r="AV998" s="507">
        <v>7</v>
      </c>
      <c r="AW998" s="507">
        <v>13</v>
      </c>
      <c r="AX998" s="507">
        <v>75</v>
      </c>
      <c r="AY998" s="507">
        <v>79</v>
      </c>
      <c r="AZ998" s="507">
        <v>54</v>
      </c>
      <c r="BA998" s="507">
        <v>96</v>
      </c>
      <c r="BB998" s="357"/>
      <c r="BC998" s="592" t="str">
        <f t="shared" si="1711"/>
        <v>-</v>
      </c>
      <c r="BD998" s="593" t="str">
        <f t="shared" si="1712"/>
        <v>-</v>
      </c>
      <c r="BE998" s="594" t="str">
        <f t="shared" si="1713"/>
        <v>-</v>
      </c>
      <c r="BF998" s="291" t="str">
        <f t="shared" si="1714"/>
        <v>-</v>
      </c>
      <c r="BG998" s="566" t="str">
        <f t="shared" si="1715"/>
        <v>-</v>
      </c>
      <c r="BH998" s="595" t="str">
        <f t="shared" si="1716"/>
        <v>-</v>
      </c>
      <c r="BI998" s="289" t="str">
        <f t="shared" si="1717"/>
        <v>-</v>
      </c>
      <c r="BJ998" s="596" t="str">
        <f t="shared" si="1718"/>
        <v>-</v>
      </c>
      <c r="BK998" s="595" t="str">
        <f t="shared" si="1719"/>
        <v>-</v>
      </c>
      <c r="BL998" s="289" t="str">
        <f t="shared" si="1720"/>
        <v>-</v>
      </c>
      <c r="BM998" s="596" t="str">
        <f t="shared" si="1721"/>
        <v>-</v>
      </c>
      <c r="BN998" s="563">
        <f t="shared" si="1722"/>
        <v>2</v>
      </c>
      <c r="BO998" s="87">
        <f t="shared" si="1723"/>
        <v>2013</v>
      </c>
      <c r="BP998" s="87">
        <f t="shared" si="1724"/>
        <v>2</v>
      </c>
      <c r="BQ998" s="202"/>
    </row>
    <row r="999" spans="1:69" s="35" customFormat="1" ht="10.5" customHeight="1" x14ac:dyDescent="0.2">
      <c r="A999" s="314" t="str">
        <f t="shared" si="1710"/>
        <v>2012-13RYA2</v>
      </c>
      <c r="B999" s="314" t="str">
        <f t="shared" si="1725"/>
        <v>Y60</v>
      </c>
      <c r="C999" s="205" t="s">
        <v>180</v>
      </c>
      <c r="D999" s="205" t="s">
        <v>550</v>
      </c>
      <c r="E999" s="206"/>
      <c r="F999" s="318" t="str">
        <f>VLOOKUP($G999,'Selection Sheet'!$C$15:$F$39,3,0)</f>
        <v>Y60</v>
      </c>
      <c r="G999" s="207" t="s">
        <v>118</v>
      </c>
      <c r="H999" s="205" t="s">
        <v>536</v>
      </c>
      <c r="I999" s="508">
        <v>270</v>
      </c>
      <c r="J999" s="508">
        <v>66</v>
      </c>
      <c r="K999" s="508">
        <v>22</v>
      </c>
      <c r="L999" s="508">
        <v>9</v>
      </c>
      <c r="M999" s="520"/>
      <c r="N999" s="520"/>
      <c r="O999" s="520"/>
      <c r="P999" s="520"/>
      <c r="Q999" s="508" t="s">
        <v>80</v>
      </c>
      <c r="R999" s="508" t="s">
        <v>80</v>
      </c>
      <c r="S999" s="508"/>
      <c r="T999" s="509" t="s">
        <v>80</v>
      </c>
      <c r="U999" s="510" t="s">
        <v>80</v>
      </c>
      <c r="V999" s="510" t="s">
        <v>80</v>
      </c>
      <c r="W999" s="510" t="s">
        <v>80</v>
      </c>
      <c r="X999" s="511" t="s">
        <v>80</v>
      </c>
      <c r="Y999" s="512" t="s">
        <v>80</v>
      </c>
      <c r="Z999" s="513" t="s">
        <v>80</v>
      </c>
      <c r="AA999" s="513" t="s">
        <v>80</v>
      </c>
      <c r="AB999" s="514" t="s">
        <v>80</v>
      </c>
      <c r="AC999" s="513" t="s">
        <v>80</v>
      </c>
      <c r="AD999" s="513" t="s">
        <v>80</v>
      </c>
      <c r="AE999" s="513" t="s">
        <v>80</v>
      </c>
      <c r="AF999" s="515" t="s">
        <v>80</v>
      </c>
      <c r="AG999" s="516" t="s">
        <v>80</v>
      </c>
      <c r="AH999" s="517" t="s">
        <v>80</v>
      </c>
      <c r="AI999" s="515" t="s">
        <v>80</v>
      </c>
      <c r="AJ999" s="518">
        <v>73</v>
      </c>
      <c r="AK999" s="518">
        <v>92</v>
      </c>
      <c r="AL999" s="520"/>
      <c r="AM999" s="520"/>
      <c r="AN999" s="518">
        <v>711</v>
      </c>
      <c r="AO999" s="518">
        <v>760</v>
      </c>
      <c r="AP999" s="570"/>
      <c r="AQ999" s="570"/>
      <c r="AR999" s="518">
        <v>20</v>
      </c>
      <c r="AS999" s="518">
        <v>270</v>
      </c>
      <c r="AT999" s="518">
        <v>4</v>
      </c>
      <c r="AU999" s="518">
        <v>22</v>
      </c>
      <c r="AV999" s="520">
        <v>0</v>
      </c>
      <c r="AW999" s="520">
        <v>1</v>
      </c>
      <c r="AX999" s="520">
        <v>101</v>
      </c>
      <c r="AY999" s="520">
        <v>126</v>
      </c>
      <c r="AZ999" s="520">
        <v>139</v>
      </c>
      <c r="BA999" s="520">
        <v>253</v>
      </c>
      <c r="BB999" s="358"/>
      <c r="BC999" s="597" t="str">
        <f t="shared" si="1711"/>
        <v>-</v>
      </c>
      <c r="BD999" s="598" t="str">
        <f t="shared" si="1712"/>
        <v>-</v>
      </c>
      <c r="BE999" s="599" t="str">
        <f t="shared" si="1713"/>
        <v>-</v>
      </c>
      <c r="BF999" s="600" t="str">
        <f t="shared" si="1714"/>
        <v>-</v>
      </c>
      <c r="BG999" s="601" t="str">
        <f t="shared" si="1715"/>
        <v>-</v>
      </c>
      <c r="BH999" s="602" t="str">
        <f t="shared" si="1716"/>
        <v>-</v>
      </c>
      <c r="BI999" s="603" t="str">
        <f t="shared" si="1717"/>
        <v>-</v>
      </c>
      <c r="BJ999" s="604" t="str">
        <f t="shared" si="1718"/>
        <v>-</v>
      </c>
      <c r="BK999" s="602" t="str">
        <f t="shared" si="1719"/>
        <v>-</v>
      </c>
      <c r="BL999" s="603" t="str">
        <f t="shared" si="1720"/>
        <v>-</v>
      </c>
      <c r="BM999" s="604" t="str">
        <f t="shared" si="1721"/>
        <v>-</v>
      </c>
      <c r="BN999" s="564">
        <f t="shared" si="1722"/>
        <v>2</v>
      </c>
      <c r="BO999" s="314">
        <f t="shared" si="1723"/>
        <v>2013</v>
      </c>
      <c r="BP999" s="314">
        <f t="shared" si="1724"/>
        <v>2</v>
      </c>
      <c r="BQ999" s="202"/>
    </row>
    <row r="1000" spans="1:69" s="35" customFormat="1" ht="10.5" customHeight="1" x14ac:dyDescent="0.2">
      <c r="A1000" s="87" t="str">
        <f t="shared" si="1710"/>
        <v>2012-13RYC2</v>
      </c>
      <c r="B1000" s="87" t="str">
        <f t="shared" si="1725"/>
        <v>Y61</v>
      </c>
      <c r="C1000" s="203" t="s">
        <v>180</v>
      </c>
      <c r="D1000" s="203" t="s">
        <v>550</v>
      </c>
      <c r="E1000" s="42"/>
      <c r="F1000" s="317" t="str">
        <f>VLOOKUP($G1000,'Selection Sheet'!$C$15:$F$39,3,0)</f>
        <v>Y61</v>
      </c>
      <c r="G1000" s="204" t="s">
        <v>87</v>
      </c>
      <c r="H1000" s="203" t="s">
        <v>537</v>
      </c>
      <c r="I1000" s="495">
        <v>276</v>
      </c>
      <c r="J1000" s="495">
        <v>69</v>
      </c>
      <c r="K1000" s="495">
        <v>30</v>
      </c>
      <c r="L1000" s="495">
        <v>18</v>
      </c>
      <c r="M1000" s="507"/>
      <c r="N1000" s="507"/>
      <c r="O1000" s="507"/>
      <c r="P1000" s="507"/>
      <c r="Q1000" s="495" t="s">
        <v>80</v>
      </c>
      <c r="R1000" s="495" t="s">
        <v>80</v>
      </c>
      <c r="S1000" s="495"/>
      <c r="T1000" s="496" t="s">
        <v>80</v>
      </c>
      <c r="U1000" s="497" t="s">
        <v>80</v>
      </c>
      <c r="V1000" s="497" t="s">
        <v>80</v>
      </c>
      <c r="W1000" s="497" t="s">
        <v>80</v>
      </c>
      <c r="X1000" s="498" t="s">
        <v>80</v>
      </c>
      <c r="Y1000" s="499" t="s">
        <v>80</v>
      </c>
      <c r="Z1000" s="500" t="s">
        <v>80</v>
      </c>
      <c r="AA1000" s="500" t="s">
        <v>80</v>
      </c>
      <c r="AB1000" s="501" t="s">
        <v>80</v>
      </c>
      <c r="AC1000" s="500" t="s">
        <v>80</v>
      </c>
      <c r="AD1000" s="500" t="s">
        <v>80</v>
      </c>
      <c r="AE1000" s="500" t="s">
        <v>80</v>
      </c>
      <c r="AF1000" s="502" t="s">
        <v>80</v>
      </c>
      <c r="AG1000" s="503" t="s">
        <v>80</v>
      </c>
      <c r="AH1000" s="504" t="s">
        <v>80</v>
      </c>
      <c r="AI1000" s="502" t="s">
        <v>80</v>
      </c>
      <c r="AJ1000" s="505">
        <v>141</v>
      </c>
      <c r="AK1000" s="505">
        <v>163</v>
      </c>
      <c r="AL1000" s="507"/>
      <c r="AM1000" s="507"/>
      <c r="AN1000" s="505">
        <v>478</v>
      </c>
      <c r="AO1000" s="505">
        <v>521</v>
      </c>
      <c r="AP1000" s="569"/>
      <c r="AQ1000" s="569"/>
      <c r="AR1000" s="505">
        <v>16</v>
      </c>
      <c r="AS1000" s="505">
        <v>274</v>
      </c>
      <c r="AT1000" s="505">
        <v>6</v>
      </c>
      <c r="AU1000" s="505">
        <v>25</v>
      </c>
      <c r="AV1000" s="507">
        <v>0</v>
      </c>
      <c r="AW1000" s="507">
        <v>0</v>
      </c>
      <c r="AX1000" s="507">
        <v>76</v>
      </c>
      <c r="AY1000" s="507">
        <v>81</v>
      </c>
      <c r="AZ1000" s="507">
        <v>105</v>
      </c>
      <c r="BA1000" s="507">
        <v>196</v>
      </c>
      <c r="BB1000" s="357"/>
      <c r="BC1000" s="592" t="str">
        <f t="shared" si="1711"/>
        <v>-</v>
      </c>
      <c r="BD1000" s="593" t="str">
        <f t="shared" si="1712"/>
        <v>-</v>
      </c>
      <c r="BE1000" s="594" t="str">
        <f t="shared" si="1713"/>
        <v>-</v>
      </c>
      <c r="BF1000" s="291" t="str">
        <f t="shared" si="1714"/>
        <v>-</v>
      </c>
      <c r="BG1000" s="566" t="str">
        <f t="shared" si="1715"/>
        <v>-</v>
      </c>
      <c r="BH1000" s="595" t="str">
        <f t="shared" si="1716"/>
        <v>-</v>
      </c>
      <c r="BI1000" s="289" t="str">
        <f t="shared" si="1717"/>
        <v>-</v>
      </c>
      <c r="BJ1000" s="596" t="str">
        <f t="shared" si="1718"/>
        <v>-</v>
      </c>
      <c r="BK1000" s="595" t="str">
        <f t="shared" si="1719"/>
        <v>-</v>
      </c>
      <c r="BL1000" s="289" t="str">
        <f t="shared" si="1720"/>
        <v>-</v>
      </c>
      <c r="BM1000" s="596" t="str">
        <f t="shared" si="1721"/>
        <v>-</v>
      </c>
      <c r="BN1000" s="563">
        <f t="shared" si="1722"/>
        <v>2</v>
      </c>
      <c r="BO1000" s="87">
        <f t="shared" si="1723"/>
        <v>2013</v>
      </c>
      <c r="BP1000" s="87">
        <f t="shared" si="1724"/>
        <v>2</v>
      </c>
      <c r="BQ1000" s="202"/>
    </row>
    <row r="1001" spans="1:69" s="35" customFormat="1" ht="10.5" customHeight="1" x14ac:dyDescent="0.2">
      <c r="A1001" s="87" t="str">
        <f t="shared" si="1710"/>
        <v>2012-13RYD2</v>
      </c>
      <c r="B1001" s="87" t="str">
        <f t="shared" si="1725"/>
        <v>Y59</v>
      </c>
      <c r="C1001" s="203" t="s">
        <v>180</v>
      </c>
      <c r="D1001" s="203" t="s">
        <v>550</v>
      </c>
      <c r="E1001" s="42"/>
      <c r="F1001" s="317" t="str">
        <f>VLOOKUP($G1001,'Selection Sheet'!$C$15:$F$39,3,0)</f>
        <v>Y59</v>
      </c>
      <c r="G1001" s="204" t="s">
        <v>116</v>
      </c>
      <c r="H1001" s="203" t="s">
        <v>538</v>
      </c>
      <c r="I1001" s="495">
        <v>249</v>
      </c>
      <c r="J1001" s="495">
        <v>75</v>
      </c>
      <c r="K1001" s="495">
        <v>25</v>
      </c>
      <c r="L1001" s="495">
        <v>12</v>
      </c>
      <c r="M1001" s="507"/>
      <c r="N1001" s="507"/>
      <c r="O1001" s="507"/>
      <c r="P1001" s="507"/>
      <c r="Q1001" s="495" t="s">
        <v>80</v>
      </c>
      <c r="R1001" s="495" t="s">
        <v>80</v>
      </c>
      <c r="S1001" s="495"/>
      <c r="T1001" s="496" t="s">
        <v>80</v>
      </c>
      <c r="U1001" s="497" t="s">
        <v>80</v>
      </c>
      <c r="V1001" s="497" t="s">
        <v>80</v>
      </c>
      <c r="W1001" s="497" t="s">
        <v>80</v>
      </c>
      <c r="X1001" s="498" t="s">
        <v>80</v>
      </c>
      <c r="Y1001" s="499" t="s">
        <v>80</v>
      </c>
      <c r="Z1001" s="500" t="s">
        <v>80</v>
      </c>
      <c r="AA1001" s="500" t="s">
        <v>80</v>
      </c>
      <c r="AB1001" s="501" t="s">
        <v>80</v>
      </c>
      <c r="AC1001" s="500" t="s">
        <v>80</v>
      </c>
      <c r="AD1001" s="500" t="s">
        <v>80</v>
      </c>
      <c r="AE1001" s="500" t="s">
        <v>80</v>
      </c>
      <c r="AF1001" s="502" t="s">
        <v>80</v>
      </c>
      <c r="AG1001" s="503" t="s">
        <v>80</v>
      </c>
      <c r="AH1001" s="504" t="s">
        <v>80</v>
      </c>
      <c r="AI1001" s="502" t="s">
        <v>80</v>
      </c>
      <c r="AJ1001" s="505">
        <v>83</v>
      </c>
      <c r="AK1001" s="505">
        <v>110</v>
      </c>
      <c r="AL1001" s="507"/>
      <c r="AM1001" s="507"/>
      <c r="AN1001" s="505">
        <v>606</v>
      </c>
      <c r="AO1001" s="505">
        <v>658</v>
      </c>
      <c r="AP1001" s="569"/>
      <c r="AQ1001" s="569"/>
      <c r="AR1001" s="505">
        <v>17</v>
      </c>
      <c r="AS1001" s="505">
        <v>240</v>
      </c>
      <c r="AT1001" s="505">
        <v>3</v>
      </c>
      <c r="AU1001" s="505">
        <v>24</v>
      </c>
      <c r="AV1001" s="507">
        <v>0</v>
      </c>
      <c r="AW1001" s="507">
        <v>0</v>
      </c>
      <c r="AX1001" s="507">
        <v>81</v>
      </c>
      <c r="AY1001" s="507">
        <v>88</v>
      </c>
      <c r="AZ1001" s="507">
        <v>375</v>
      </c>
      <c r="BA1001" s="507">
        <v>599</v>
      </c>
      <c r="BB1001" s="357"/>
      <c r="BC1001" s="592" t="str">
        <f t="shared" si="1711"/>
        <v>-</v>
      </c>
      <c r="BD1001" s="593" t="str">
        <f t="shared" si="1712"/>
        <v>-</v>
      </c>
      <c r="BE1001" s="594" t="str">
        <f t="shared" si="1713"/>
        <v>-</v>
      </c>
      <c r="BF1001" s="291" t="str">
        <f t="shared" si="1714"/>
        <v>-</v>
      </c>
      <c r="BG1001" s="566" t="str">
        <f t="shared" si="1715"/>
        <v>-</v>
      </c>
      <c r="BH1001" s="595" t="str">
        <f t="shared" si="1716"/>
        <v>-</v>
      </c>
      <c r="BI1001" s="289" t="str">
        <f t="shared" si="1717"/>
        <v>-</v>
      </c>
      <c r="BJ1001" s="596" t="str">
        <f t="shared" si="1718"/>
        <v>-</v>
      </c>
      <c r="BK1001" s="595" t="str">
        <f t="shared" si="1719"/>
        <v>-</v>
      </c>
      <c r="BL1001" s="289" t="str">
        <f t="shared" si="1720"/>
        <v>-</v>
      </c>
      <c r="BM1001" s="596" t="str">
        <f t="shared" si="1721"/>
        <v>-</v>
      </c>
      <c r="BN1001" s="563">
        <f t="shared" si="1722"/>
        <v>2</v>
      </c>
      <c r="BO1001" s="87">
        <f t="shared" si="1723"/>
        <v>2013</v>
      </c>
      <c r="BP1001" s="87">
        <f t="shared" si="1724"/>
        <v>2</v>
      </c>
      <c r="BQ1001" s="202"/>
    </row>
    <row r="1002" spans="1:69" s="35" customFormat="1" ht="10.5" customHeight="1" x14ac:dyDescent="0.2">
      <c r="A1002" s="87" t="str">
        <f t="shared" si="1710"/>
        <v>2012-13RYE2</v>
      </c>
      <c r="B1002" s="87" t="str">
        <f t="shared" si="1725"/>
        <v>Y59</v>
      </c>
      <c r="C1002" s="203" t="s">
        <v>180</v>
      </c>
      <c r="D1002" s="203" t="s">
        <v>550</v>
      </c>
      <c r="E1002" s="42"/>
      <c r="F1002" s="317" t="str">
        <f>VLOOKUP($G1002,'Selection Sheet'!$C$15:$F$39,3,0)</f>
        <v>Y59</v>
      </c>
      <c r="G1002" s="204" t="s">
        <v>114</v>
      </c>
      <c r="H1002" s="203" t="s">
        <v>539</v>
      </c>
      <c r="I1002" s="495">
        <v>98</v>
      </c>
      <c r="J1002" s="495">
        <v>38</v>
      </c>
      <c r="K1002" s="495">
        <v>14</v>
      </c>
      <c r="L1002" s="495">
        <v>4</v>
      </c>
      <c r="M1002" s="507"/>
      <c r="N1002" s="507"/>
      <c r="O1002" s="507"/>
      <c r="P1002" s="507"/>
      <c r="Q1002" s="495" t="s">
        <v>80</v>
      </c>
      <c r="R1002" s="495" t="s">
        <v>80</v>
      </c>
      <c r="S1002" s="495"/>
      <c r="T1002" s="496" t="s">
        <v>80</v>
      </c>
      <c r="U1002" s="497" t="s">
        <v>80</v>
      </c>
      <c r="V1002" s="497" t="s">
        <v>80</v>
      </c>
      <c r="W1002" s="497" t="s">
        <v>80</v>
      </c>
      <c r="X1002" s="498" t="s">
        <v>80</v>
      </c>
      <c r="Y1002" s="499" t="s">
        <v>80</v>
      </c>
      <c r="Z1002" s="500" t="s">
        <v>80</v>
      </c>
      <c r="AA1002" s="500" t="s">
        <v>80</v>
      </c>
      <c r="AB1002" s="501" t="s">
        <v>80</v>
      </c>
      <c r="AC1002" s="500" t="s">
        <v>80</v>
      </c>
      <c r="AD1002" s="500" t="s">
        <v>80</v>
      </c>
      <c r="AE1002" s="500" t="s">
        <v>80</v>
      </c>
      <c r="AF1002" s="502" t="s">
        <v>80</v>
      </c>
      <c r="AG1002" s="503" t="s">
        <v>80</v>
      </c>
      <c r="AH1002" s="504" t="s">
        <v>80</v>
      </c>
      <c r="AI1002" s="502" t="s">
        <v>80</v>
      </c>
      <c r="AJ1002" s="505">
        <v>76</v>
      </c>
      <c r="AK1002" s="505">
        <v>102</v>
      </c>
      <c r="AL1002" s="507"/>
      <c r="AM1002" s="507"/>
      <c r="AN1002" s="505">
        <v>545</v>
      </c>
      <c r="AO1002" s="505">
        <v>553</v>
      </c>
      <c r="AP1002" s="569"/>
      <c r="AQ1002" s="569"/>
      <c r="AR1002" s="505">
        <v>12</v>
      </c>
      <c r="AS1002" s="505">
        <v>77</v>
      </c>
      <c r="AT1002" s="505">
        <v>3</v>
      </c>
      <c r="AU1002" s="505">
        <v>6</v>
      </c>
      <c r="AV1002" s="507">
        <v>0</v>
      </c>
      <c r="AW1002" s="507">
        <v>0</v>
      </c>
      <c r="AX1002" s="507">
        <v>85</v>
      </c>
      <c r="AY1002" s="507">
        <v>91</v>
      </c>
      <c r="AZ1002" s="507">
        <v>66</v>
      </c>
      <c r="BA1002" s="507">
        <v>152</v>
      </c>
      <c r="BB1002" s="357"/>
      <c r="BC1002" s="592" t="str">
        <f t="shared" si="1711"/>
        <v>-</v>
      </c>
      <c r="BD1002" s="593" t="str">
        <f t="shared" si="1712"/>
        <v>-</v>
      </c>
      <c r="BE1002" s="594" t="str">
        <f t="shared" si="1713"/>
        <v>-</v>
      </c>
      <c r="BF1002" s="291" t="str">
        <f t="shared" si="1714"/>
        <v>-</v>
      </c>
      <c r="BG1002" s="566" t="str">
        <f t="shared" si="1715"/>
        <v>-</v>
      </c>
      <c r="BH1002" s="595" t="str">
        <f t="shared" si="1716"/>
        <v>-</v>
      </c>
      <c r="BI1002" s="289" t="str">
        <f t="shared" si="1717"/>
        <v>-</v>
      </c>
      <c r="BJ1002" s="596" t="str">
        <f t="shared" si="1718"/>
        <v>-</v>
      </c>
      <c r="BK1002" s="595" t="str">
        <f t="shared" si="1719"/>
        <v>-</v>
      </c>
      <c r="BL1002" s="289" t="str">
        <f t="shared" si="1720"/>
        <v>-</v>
      </c>
      <c r="BM1002" s="596" t="str">
        <f t="shared" si="1721"/>
        <v>-</v>
      </c>
      <c r="BN1002" s="563">
        <f t="shared" si="1722"/>
        <v>2</v>
      </c>
      <c r="BO1002" s="87">
        <f t="shared" si="1723"/>
        <v>2013</v>
      </c>
      <c r="BP1002" s="87">
        <f t="shared" si="1724"/>
        <v>2</v>
      </c>
      <c r="BQ1002" s="202"/>
    </row>
    <row r="1003" spans="1:69" s="35" customFormat="1" ht="10.5" customHeight="1" x14ac:dyDescent="0.2">
      <c r="A1003" s="312" t="str">
        <f t="shared" si="1710"/>
        <v>2012-13RYF2</v>
      </c>
      <c r="B1003" s="312" t="str">
        <f t="shared" si="1725"/>
        <v>Y58</v>
      </c>
      <c r="C1003" s="208" t="s">
        <v>180</v>
      </c>
      <c r="D1003" s="208" t="s">
        <v>550</v>
      </c>
      <c r="E1003" s="53"/>
      <c r="F1003" s="319" t="str">
        <f>VLOOKUP($G1003,'Selection Sheet'!$C$15:$F$39,3,0)</f>
        <v>Y58</v>
      </c>
      <c r="G1003" s="209" t="s">
        <v>99</v>
      </c>
      <c r="H1003" s="208" t="s">
        <v>540</v>
      </c>
      <c r="I1003" s="521">
        <v>319</v>
      </c>
      <c r="J1003" s="521">
        <v>78</v>
      </c>
      <c r="K1003" s="521">
        <v>33</v>
      </c>
      <c r="L1003" s="521">
        <v>19</v>
      </c>
      <c r="M1003" s="533"/>
      <c r="N1003" s="533"/>
      <c r="O1003" s="533"/>
      <c r="P1003" s="533"/>
      <c r="Q1003" s="521" t="s">
        <v>80</v>
      </c>
      <c r="R1003" s="521" t="s">
        <v>80</v>
      </c>
      <c r="S1003" s="521"/>
      <c r="T1003" s="522" t="s">
        <v>80</v>
      </c>
      <c r="U1003" s="523" t="s">
        <v>80</v>
      </c>
      <c r="V1003" s="523" t="s">
        <v>80</v>
      </c>
      <c r="W1003" s="523" t="s">
        <v>80</v>
      </c>
      <c r="X1003" s="524" t="s">
        <v>80</v>
      </c>
      <c r="Y1003" s="525" t="s">
        <v>80</v>
      </c>
      <c r="Z1003" s="526" t="s">
        <v>80</v>
      </c>
      <c r="AA1003" s="526" t="s">
        <v>80</v>
      </c>
      <c r="AB1003" s="527" t="s">
        <v>80</v>
      </c>
      <c r="AC1003" s="526" t="s">
        <v>80</v>
      </c>
      <c r="AD1003" s="526" t="s">
        <v>80</v>
      </c>
      <c r="AE1003" s="526" t="s">
        <v>80</v>
      </c>
      <c r="AF1003" s="528" t="s">
        <v>80</v>
      </c>
      <c r="AG1003" s="529" t="s">
        <v>80</v>
      </c>
      <c r="AH1003" s="530" t="s">
        <v>80</v>
      </c>
      <c r="AI1003" s="528" t="s">
        <v>80</v>
      </c>
      <c r="AJ1003" s="531">
        <v>168</v>
      </c>
      <c r="AK1003" s="531">
        <v>185</v>
      </c>
      <c r="AL1003" s="533"/>
      <c r="AM1003" s="533"/>
      <c r="AN1003" s="531">
        <v>689</v>
      </c>
      <c r="AO1003" s="531">
        <v>708</v>
      </c>
      <c r="AP1003" s="571"/>
      <c r="AQ1003" s="571"/>
      <c r="AR1003" s="531">
        <v>20</v>
      </c>
      <c r="AS1003" s="531">
        <v>318</v>
      </c>
      <c r="AT1003" s="531">
        <v>10</v>
      </c>
      <c r="AU1003" s="531">
        <v>32</v>
      </c>
      <c r="AV1003" s="533">
        <v>0</v>
      </c>
      <c r="AW1003" s="533">
        <v>0</v>
      </c>
      <c r="AX1003" s="533">
        <v>109</v>
      </c>
      <c r="AY1003" s="533">
        <v>132</v>
      </c>
      <c r="AZ1003" s="533">
        <v>144</v>
      </c>
      <c r="BA1003" s="533">
        <v>279</v>
      </c>
      <c r="BB1003" s="359"/>
      <c r="BC1003" s="605" t="str">
        <f t="shared" si="1711"/>
        <v>-</v>
      </c>
      <c r="BD1003" s="606" t="str">
        <f t="shared" si="1712"/>
        <v>-</v>
      </c>
      <c r="BE1003" s="607" t="str">
        <f t="shared" si="1713"/>
        <v>-</v>
      </c>
      <c r="BF1003" s="302" t="str">
        <f t="shared" si="1714"/>
        <v>-</v>
      </c>
      <c r="BG1003" s="608" t="str">
        <f t="shared" si="1715"/>
        <v>-</v>
      </c>
      <c r="BH1003" s="609" t="str">
        <f t="shared" si="1716"/>
        <v>-</v>
      </c>
      <c r="BI1003" s="311" t="str">
        <f t="shared" si="1717"/>
        <v>-</v>
      </c>
      <c r="BJ1003" s="610" t="str">
        <f t="shared" si="1718"/>
        <v>-</v>
      </c>
      <c r="BK1003" s="609" t="str">
        <f t="shared" si="1719"/>
        <v>-</v>
      </c>
      <c r="BL1003" s="311" t="str">
        <f t="shared" si="1720"/>
        <v>-</v>
      </c>
      <c r="BM1003" s="610" t="str">
        <f t="shared" si="1721"/>
        <v>-</v>
      </c>
      <c r="BN1003" s="565">
        <f t="shared" si="1722"/>
        <v>2</v>
      </c>
      <c r="BO1003" s="312">
        <f t="shared" si="1723"/>
        <v>2013</v>
      </c>
      <c r="BP1003" s="312">
        <f t="shared" si="1724"/>
        <v>2</v>
      </c>
      <c r="BQ1003" s="202"/>
    </row>
    <row r="1004" spans="1:69" s="35" customFormat="1" ht="10.5" customHeight="1" x14ac:dyDescent="0.2">
      <c r="A1004" s="87" t="str">
        <f t="shared" si="1710"/>
        <v>2012-13R1F3</v>
      </c>
      <c r="B1004" s="87" t="str">
        <f t="shared" si="1725"/>
        <v>Y59</v>
      </c>
      <c r="C1004" s="203" t="s">
        <v>180</v>
      </c>
      <c r="D1004" s="203" t="s">
        <v>551</v>
      </c>
      <c r="E1004" s="42"/>
      <c r="F1004" s="317" t="str">
        <f>VLOOKUP($G1004,'Selection Sheet'!$C$15:$F$39,3,0)</f>
        <v>Y59</v>
      </c>
      <c r="G1004" s="204" t="s">
        <v>108</v>
      </c>
      <c r="H1004" s="203" t="s">
        <v>529</v>
      </c>
      <c r="I1004" s="495">
        <v>13</v>
      </c>
      <c r="J1004" s="495">
        <v>0</v>
      </c>
      <c r="K1004" s="495">
        <v>0</v>
      </c>
      <c r="L1004" s="495">
        <v>0</v>
      </c>
      <c r="M1004" s="507"/>
      <c r="N1004" s="507"/>
      <c r="O1004" s="507"/>
      <c r="P1004" s="507"/>
      <c r="Q1004" s="495" t="s">
        <v>80</v>
      </c>
      <c r="R1004" s="495" t="s">
        <v>80</v>
      </c>
      <c r="S1004" s="495"/>
      <c r="T1004" s="496" t="s">
        <v>80</v>
      </c>
      <c r="U1004" s="497" t="s">
        <v>80</v>
      </c>
      <c r="V1004" s="497" t="s">
        <v>80</v>
      </c>
      <c r="W1004" s="497" t="s">
        <v>80</v>
      </c>
      <c r="X1004" s="498" t="s">
        <v>80</v>
      </c>
      <c r="Y1004" s="499" t="s">
        <v>80</v>
      </c>
      <c r="Z1004" s="500" t="s">
        <v>80</v>
      </c>
      <c r="AA1004" s="500" t="s">
        <v>80</v>
      </c>
      <c r="AB1004" s="501" t="s">
        <v>80</v>
      </c>
      <c r="AC1004" s="500" t="s">
        <v>80</v>
      </c>
      <c r="AD1004" s="500" t="s">
        <v>80</v>
      </c>
      <c r="AE1004" s="500" t="s">
        <v>80</v>
      </c>
      <c r="AF1004" s="502" t="s">
        <v>80</v>
      </c>
      <c r="AG1004" s="503" t="s">
        <v>80</v>
      </c>
      <c r="AH1004" s="504" t="s">
        <v>80</v>
      </c>
      <c r="AI1004" s="502" t="s">
        <v>80</v>
      </c>
      <c r="AJ1004" s="505">
        <v>6</v>
      </c>
      <c r="AK1004" s="505">
        <v>6</v>
      </c>
      <c r="AL1004" s="507"/>
      <c r="AM1004" s="507"/>
      <c r="AN1004" s="505">
        <v>25</v>
      </c>
      <c r="AO1004" s="505">
        <v>25</v>
      </c>
      <c r="AP1004" s="569"/>
      <c r="AQ1004" s="569"/>
      <c r="AR1004" s="505">
        <v>0</v>
      </c>
      <c r="AS1004" s="505">
        <v>13</v>
      </c>
      <c r="AT1004" s="505">
        <v>0</v>
      </c>
      <c r="AU1004" s="505">
        <v>0</v>
      </c>
      <c r="AV1004" s="507">
        <v>0</v>
      </c>
      <c r="AW1004" s="507">
        <v>0</v>
      </c>
      <c r="AX1004" s="507">
        <v>4</v>
      </c>
      <c r="AY1004" s="507">
        <v>4</v>
      </c>
      <c r="AZ1004" s="507">
        <v>5</v>
      </c>
      <c r="BA1004" s="507">
        <v>5</v>
      </c>
      <c r="BB1004" s="357"/>
      <c r="BC1004" s="592" t="str">
        <f t="shared" si="1711"/>
        <v>-</v>
      </c>
      <c r="BD1004" s="593" t="str">
        <f t="shared" si="1712"/>
        <v>-</v>
      </c>
      <c r="BE1004" s="594" t="str">
        <f t="shared" si="1713"/>
        <v>-</v>
      </c>
      <c r="BF1004" s="291" t="str">
        <f t="shared" si="1714"/>
        <v>-</v>
      </c>
      <c r="BG1004" s="566" t="str">
        <f t="shared" si="1715"/>
        <v>-</v>
      </c>
      <c r="BH1004" s="595" t="str">
        <f t="shared" si="1716"/>
        <v>-</v>
      </c>
      <c r="BI1004" s="289" t="str">
        <f t="shared" si="1717"/>
        <v>-</v>
      </c>
      <c r="BJ1004" s="596" t="str">
        <f t="shared" si="1718"/>
        <v>-</v>
      </c>
      <c r="BK1004" s="595" t="str">
        <f t="shared" si="1719"/>
        <v>-</v>
      </c>
      <c r="BL1004" s="289" t="str">
        <f t="shared" si="1720"/>
        <v>-</v>
      </c>
      <c r="BM1004" s="596" t="str">
        <f t="shared" si="1721"/>
        <v>-</v>
      </c>
      <c r="BN1004" s="563">
        <f t="shared" si="1722"/>
        <v>3</v>
      </c>
      <c r="BO1004" s="87">
        <f t="shared" si="1723"/>
        <v>2013</v>
      </c>
      <c r="BP1004" s="87">
        <f t="shared" si="1724"/>
        <v>0</v>
      </c>
      <c r="BQ1004" s="202"/>
    </row>
    <row r="1005" spans="1:69" s="35" customFormat="1" ht="10.5" customHeight="1" x14ac:dyDescent="0.2">
      <c r="A1005" s="87" t="str">
        <f t="shared" si="1710"/>
        <v>2012-13RRU3</v>
      </c>
      <c r="B1005" s="87" t="str">
        <f t="shared" si="1725"/>
        <v>Y56</v>
      </c>
      <c r="C1005" s="203" t="s">
        <v>180</v>
      </c>
      <c r="D1005" s="203" t="s">
        <v>551</v>
      </c>
      <c r="E1005" s="42"/>
      <c r="F1005" s="317" t="str">
        <f>VLOOKUP($G1005,'Selection Sheet'!$C$15:$F$39,3,0)</f>
        <v>Y56</v>
      </c>
      <c r="G1005" s="204" t="s">
        <v>93</v>
      </c>
      <c r="H1005" s="203" t="s">
        <v>530</v>
      </c>
      <c r="I1005" s="495">
        <v>420</v>
      </c>
      <c r="J1005" s="495">
        <v>134</v>
      </c>
      <c r="K1005" s="495">
        <v>49</v>
      </c>
      <c r="L1005" s="495">
        <v>22</v>
      </c>
      <c r="M1005" s="507"/>
      <c r="N1005" s="507"/>
      <c r="O1005" s="507"/>
      <c r="P1005" s="507"/>
      <c r="Q1005" s="495" t="s">
        <v>80</v>
      </c>
      <c r="R1005" s="495" t="s">
        <v>80</v>
      </c>
      <c r="S1005" s="495"/>
      <c r="T1005" s="496" t="s">
        <v>80</v>
      </c>
      <c r="U1005" s="497" t="s">
        <v>80</v>
      </c>
      <c r="V1005" s="497" t="s">
        <v>80</v>
      </c>
      <c r="W1005" s="497" t="s">
        <v>80</v>
      </c>
      <c r="X1005" s="498" t="s">
        <v>80</v>
      </c>
      <c r="Y1005" s="499" t="s">
        <v>80</v>
      </c>
      <c r="Z1005" s="500" t="s">
        <v>80</v>
      </c>
      <c r="AA1005" s="500" t="s">
        <v>80</v>
      </c>
      <c r="AB1005" s="501" t="s">
        <v>80</v>
      </c>
      <c r="AC1005" s="500" t="s">
        <v>80</v>
      </c>
      <c r="AD1005" s="500" t="s">
        <v>80</v>
      </c>
      <c r="AE1005" s="500" t="s">
        <v>80</v>
      </c>
      <c r="AF1005" s="502" t="s">
        <v>80</v>
      </c>
      <c r="AG1005" s="503" t="s">
        <v>80</v>
      </c>
      <c r="AH1005" s="504" t="s">
        <v>80</v>
      </c>
      <c r="AI1005" s="502" t="s">
        <v>80</v>
      </c>
      <c r="AJ1005" s="505">
        <v>188</v>
      </c>
      <c r="AK1005" s="505">
        <v>268</v>
      </c>
      <c r="AL1005" s="507"/>
      <c r="AM1005" s="507"/>
      <c r="AN1005" s="505">
        <v>941</v>
      </c>
      <c r="AO1005" s="505">
        <v>998</v>
      </c>
      <c r="AP1005" s="569"/>
      <c r="AQ1005" s="569"/>
      <c r="AR1005" s="505">
        <v>36</v>
      </c>
      <c r="AS1005" s="505">
        <v>413</v>
      </c>
      <c r="AT1005" s="505">
        <v>12</v>
      </c>
      <c r="AU1005" s="505">
        <v>46</v>
      </c>
      <c r="AV1005" s="507">
        <v>0</v>
      </c>
      <c r="AW1005" s="507">
        <v>0</v>
      </c>
      <c r="AX1005" s="507">
        <v>131</v>
      </c>
      <c r="AY1005" s="507">
        <v>134</v>
      </c>
      <c r="AZ1005" s="507">
        <v>389</v>
      </c>
      <c r="BA1005" s="507">
        <v>558</v>
      </c>
      <c r="BB1005" s="357"/>
      <c r="BC1005" s="592" t="str">
        <f t="shared" si="1711"/>
        <v>-</v>
      </c>
      <c r="BD1005" s="593" t="str">
        <f t="shared" si="1712"/>
        <v>-</v>
      </c>
      <c r="BE1005" s="594" t="str">
        <f t="shared" si="1713"/>
        <v>-</v>
      </c>
      <c r="BF1005" s="291" t="str">
        <f t="shared" si="1714"/>
        <v>-</v>
      </c>
      <c r="BG1005" s="566" t="str">
        <f t="shared" si="1715"/>
        <v>-</v>
      </c>
      <c r="BH1005" s="595" t="str">
        <f t="shared" si="1716"/>
        <v>-</v>
      </c>
      <c r="BI1005" s="289" t="str">
        <f t="shared" si="1717"/>
        <v>-</v>
      </c>
      <c r="BJ1005" s="596" t="str">
        <f t="shared" si="1718"/>
        <v>-</v>
      </c>
      <c r="BK1005" s="595" t="str">
        <f t="shared" si="1719"/>
        <v>-</v>
      </c>
      <c r="BL1005" s="289" t="str">
        <f t="shared" si="1720"/>
        <v>-</v>
      </c>
      <c r="BM1005" s="596" t="str">
        <f t="shared" si="1721"/>
        <v>-</v>
      </c>
      <c r="BN1005" s="563">
        <f t="shared" si="1722"/>
        <v>3</v>
      </c>
      <c r="BO1005" s="87">
        <f t="shared" si="1723"/>
        <v>2013</v>
      </c>
      <c r="BP1005" s="87">
        <f t="shared" si="1724"/>
        <v>0</v>
      </c>
      <c r="BQ1005" s="202"/>
    </row>
    <row r="1006" spans="1:69" s="35" customFormat="1" ht="10.5" customHeight="1" x14ac:dyDescent="0.2">
      <c r="A1006" s="87" t="str">
        <f t="shared" si="1710"/>
        <v>2012-13RX63</v>
      </c>
      <c r="B1006" s="87" t="str">
        <f t="shared" si="1725"/>
        <v>Y63</v>
      </c>
      <c r="C1006" s="203" t="s">
        <v>180</v>
      </c>
      <c r="D1006" s="203" t="s">
        <v>551</v>
      </c>
      <c r="E1006" s="42"/>
      <c r="F1006" s="317" t="str">
        <f>VLOOKUP($G1006,'Selection Sheet'!$C$15:$F$39,3,0)</f>
        <v>Y63</v>
      </c>
      <c r="G1006" s="204" t="s">
        <v>111</v>
      </c>
      <c r="H1006" s="203" t="s">
        <v>532</v>
      </c>
      <c r="I1006" s="495">
        <v>132</v>
      </c>
      <c r="J1006" s="495">
        <v>25</v>
      </c>
      <c r="K1006" s="495">
        <v>3</v>
      </c>
      <c r="L1006" s="495">
        <v>2</v>
      </c>
      <c r="M1006" s="507"/>
      <c r="N1006" s="507"/>
      <c r="O1006" s="507"/>
      <c r="P1006" s="507"/>
      <c r="Q1006" s="495" t="s">
        <v>80</v>
      </c>
      <c r="R1006" s="495" t="s">
        <v>80</v>
      </c>
      <c r="S1006" s="495"/>
      <c r="T1006" s="496" t="s">
        <v>80</v>
      </c>
      <c r="U1006" s="497" t="s">
        <v>80</v>
      </c>
      <c r="V1006" s="497" t="s">
        <v>80</v>
      </c>
      <c r="W1006" s="497" t="s">
        <v>80</v>
      </c>
      <c r="X1006" s="498" t="s">
        <v>80</v>
      </c>
      <c r="Y1006" s="499" t="s">
        <v>80</v>
      </c>
      <c r="Z1006" s="500" t="s">
        <v>80</v>
      </c>
      <c r="AA1006" s="500" t="s">
        <v>80</v>
      </c>
      <c r="AB1006" s="501" t="s">
        <v>80</v>
      </c>
      <c r="AC1006" s="500" t="s">
        <v>80</v>
      </c>
      <c r="AD1006" s="500" t="s">
        <v>80</v>
      </c>
      <c r="AE1006" s="500" t="s">
        <v>80</v>
      </c>
      <c r="AF1006" s="502" t="s">
        <v>80</v>
      </c>
      <c r="AG1006" s="503" t="s">
        <v>80</v>
      </c>
      <c r="AH1006" s="504" t="s">
        <v>80</v>
      </c>
      <c r="AI1006" s="502" t="s">
        <v>80</v>
      </c>
      <c r="AJ1006" s="505">
        <v>52</v>
      </c>
      <c r="AK1006" s="505">
        <v>62</v>
      </c>
      <c r="AL1006" s="507"/>
      <c r="AM1006" s="507"/>
      <c r="AN1006" s="505">
        <v>295</v>
      </c>
      <c r="AO1006" s="505">
        <v>304</v>
      </c>
      <c r="AP1006" s="569"/>
      <c r="AQ1006" s="569"/>
      <c r="AR1006" s="505">
        <v>3</v>
      </c>
      <c r="AS1006" s="505">
        <v>127</v>
      </c>
      <c r="AT1006" s="505">
        <v>1</v>
      </c>
      <c r="AU1006" s="505">
        <v>1</v>
      </c>
      <c r="AV1006" s="507">
        <v>0</v>
      </c>
      <c r="AW1006" s="507">
        <v>0</v>
      </c>
      <c r="AX1006" s="507">
        <v>59</v>
      </c>
      <c r="AY1006" s="507">
        <v>60</v>
      </c>
      <c r="AZ1006" s="507">
        <v>127</v>
      </c>
      <c r="BA1006" s="507">
        <v>161</v>
      </c>
      <c r="BB1006" s="357"/>
      <c r="BC1006" s="592" t="str">
        <f t="shared" si="1711"/>
        <v>-</v>
      </c>
      <c r="BD1006" s="593" t="str">
        <f t="shared" si="1712"/>
        <v>-</v>
      </c>
      <c r="BE1006" s="594" t="str">
        <f t="shared" si="1713"/>
        <v>-</v>
      </c>
      <c r="BF1006" s="291" t="str">
        <f t="shared" si="1714"/>
        <v>-</v>
      </c>
      <c r="BG1006" s="566" t="str">
        <f t="shared" si="1715"/>
        <v>-</v>
      </c>
      <c r="BH1006" s="595" t="str">
        <f t="shared" si="1716"/>
        <v>-</v>
      </c>
      <c r="BI1006" s="289" t="str">
        <f t="shared" si="1717"/>
        <v>-</v>
      </c>
      <c r="BJ1006" s="596" t="str">
        <f t="shared" si="1718"/>
        <v>-</v>
      </c>
      <c r="BK1006" s="595" t="str">
        <f t="shared" si="1719"/>
        <v>-</v>
      </c>
      <c r="BL1006" s="289" t="str">
        <f t="shared" si="1720"/>
        <v>-</v>
      </c>
      <c r="BM1006" s="596" t="str">
        <f t="shared" si="1721"/>
        <v>-</v>
      </c>
      <c r="BN1006" s="563">
        <f t="shared" si="1722"/>
        <v>3</v>
      </c>
      <c r="BO1006" s="87">
        <f t="shared" si="1723"/>
        <v>2013</v>
      </c>
      <c r="BP1006" s="87">
        <f t="shared" si="1724"/>
        <v>0</v>
      </c>
      <c r="BQ1006" s="202"/>
    </row>
    <row r="1007" spans="1:69" s="35" customFormat="1" ht="10.5" customHeight="1" x14ac:dyDescent="0.2">
      <c r="A1007" s="314" t="str">
        <f t="shared" si="1710"/>
        <v>2012-13RX73</v>
      </c>
      <c r="B1007" s="314" t="str">
        <f t="shared" si="1725"/>
        <v>Y62</v>
      </c>
      <c r="C1007" s="205" t="s">
        <v>180</v>
      </c>
      <c r="D1007" s="205" t="s">
        <v>551</v>
      </c>
      <c r="E1007" s="206"/>
      <c r="F1007" s="318" t="str">
        <f>VLOOKUP($G1007,'Selection Sheet'!$C$15:$F$39,3,0)</f>
        <v>Y62</v>
      </c>
      <c r="G1007" s="207" t="s">
        <v>84</v>
      </c>
      <c r="H1007" s="205" t="s">
        <v>533</v>
      </c>
      <c r="I1007" s="508">
        <v>375</v>
      </c>
      <c r="J1007" s="508">
        <v>106</v>
      </c>
      <c r="K1007" s="508">
        <v>51</v>
      </c>
      <c r="L1007" s="508">
        <v>23</v>
      </c>
      <c r="M1007" s="520"/>
      <c r="N1007" s="520"/>
      <c r="O1007" s="520"/>
      <c r="P1007" s="520"/>
      <c r="Q1007" s="508" t="s">
        <v>80</v>
      </c>
      <c r="R1007" s="508" t="s">
        <v>80</v>
      </c>
      <c r="S1007" s="508"/>
      <c r="T1007" s="509" t="s">
        <v>80</v>
      </c>
      <c r="U1007" s="510" t="s">
        <v>80</v>
      </c>
      <c r="V1007" s="510" t="s">
        <v>80</v>
      </c>
      <c r="W1007" s="510" t="s">
        <v>80</v>
      </c>
      <c r="X1007" s="511" t="s">
        <v>80</v>
      </c>
      <c r="Y1007" s="512" t="s">
        <v>80</v>
      </c>
      <c r="Z1007" s="513" t="s">
        <v>80</v>
      </c>
      <c r="AA1007" s="513" t="s">
        <v>80</v>
      </c>
      <c r="AB1007" s="514" t="s">
        <v>80</v>
      </c>
      <c r="AC1007" s="513" t="s">
        <v>80</v>
      </c>
      <c r="AD1007" s="513" t="s">
        <v>80</v>
      </c>
      <c r="AE1007" s="513" t="s">
        <v>80</v>
      </c>
      <c r="AF1007" s="515" t="s">
        <v>80</v>
      </c>
      <c r="AG1007" s="516" t="s">
        <v>80</v>
      </c>
      <c r="AH1007" s="517" t="s">
        <v>80</v>
      </c>
      <c r="AI1007" s="515" t="s">
        <v>80</v>
      </c>
      <c r="AJ1007" s="518">
        <v>180</v>
      </c>
      <c r="AK1007" s="518">
        <v>222</v>
      </c>
      <c r="AL1007" s="520"/>
      <c r="AM1007" s="520"/>
      <c r="AN1007" s="518">
        <v>1057</v>
      </c>
      <c r="AO1007" s="518">
        <v>1066</v>
      </c>
      <c r="AP1007" s="570"/>
      <c r="AQ1007" s="570"/>
      <c r="AR1007" s="518">
        <v>25</v>
      </c>
      <c r="AS1007" s="518">
        <v>318</v>
      </c>
      <c r="AT1007" s="518">
        <v>12</v>
      </c>
      <c r="AU1007" s="518">
        <v>39</v>
      </c>
      <c r="AV1007" s="520">
        <v>7</v>
      </c>
      <c r="AW1007" s="520">
        <v>11</v>
      </c>
      <c r="AX1007" s="520">
        <v>117</v>
      </c>
      <c r="AY1007" s="520">
        <v>133</v>
      </c>
      <c r="AZ1007" s="520">
        <v>306</v>
      </c>
      <c r="BA1007" s="520">
        <v>421</v>
      </c>
      <c r="BB1007" s="358"/>
      <c r="BC1007" s="597" t="str">
        <f t="shared" si="1711"/>
        <v>-</v>
      </c>
      <c r="BD1007" s="598" t="str">
        <f t="shared" si="1712"/>
        <v>-</v>
      </c>
      <c r="BE1007" s="599" t="str">
        <f t="shared" si="1713"/>
        <v>-</v>
      </c>
      <c r="BF1007" s="600" t="str">
        <f t="shared" si="1714"/>
        <v>-</v>
      </c>
      <c r="BG1007" s="601" t="str">
        <f t="shared" si="1715"/>
        <v>-</v>
      </c>
      <c r="BH1007" s="602" t="str">
        <f t="shared" si="1716"/>
        <v>-</v>
      </c>
      <c r="BI1007" s="603" t="str">
        <f t="shared" si="1717"/>
        <v>-</v>
      </c>
      <c r="BJ1007" s="604" t="str">
        <f t="shared" si="1718"/>
        <v>-</v>
      </c>
      <c r="BK1007" s="602" t="str">
        <f t="shared" si="1719"/>
        <v>-</v>
      </c>
      <c r="BL1007" s="603" t="str">
        <f t="shared" si="1720"/>
        <v>-</v>
      </c>
      <c r="BM1007" s="604" t="str">
        <f t="shared" si="1721"/>
        <v>-</v>
      </c>
      <c r="BN1007" s="564">
        <f t="shared" si="1722"/>
        <v>3</v>
      </c>
      <c r="BO1007" s="314">
        <f t="shared" si="1723"/>
        <v>2013</v>
      </c>
      <c r="BP1007" s="314">
        <f t="shared" si="1724"/>
        <v>0</v>
      </c>
      <c r="BQ1007" s="202"/>
    </row>
    <row r="1008" spans="1:69" s="35" customFormat="1" ht="10.5" customHeight="1" x14ac:dyDescent="0.2">
      <c r="A1008" s="87" t="str">
        <f t="shared" si="1710"/>
        <v>2012-13RX83</v>
      </c>
      <c r="B1008" s="87" t="str">
        <f t="shared" si="1725"/>
        <v>Y63</v>
      </c>
      <c r="C1008" s="203" t="s">
        <v>180</v>
      </c>
      <c r="D1008" s="203" t="s">
        <v>551</v>
      </c>
      <c r="E1008" s="42"/>
      <c r="F1008" s="317" t="str">
        <f>VLOOKUP($G1008,'Selection Sheet'!$C$15:$F$39,3,0)</f>
        <v>Y63</v>
      </c>
      <c r="G1008" s="204" t="s">
        <v>120</v>
      </c>
      <c r="H1008" s="203" t="s">
        <v>534</v>
      </c>
      <c r="I1008" s="495">
        <v>278</v>
      </c>
      <c r="J1008" s="495">
        <v>61</v>
      </c>
      <c r="K1008" s="495">
        <v>34</v>
      </c>
      <c r="L1008" s="495">
        <v>16</v>
      </c>
      <c r="M1008" s="507"/>
      <c r="N1008" s="507"/>
      <c r="O1008" s="507"/>
      <c r="P1008" s="507"/>
      <c r="Q1008" s="495" t="s">
        <v>80</v>
      </c>
      <c r="R1008" s="495" t="s">
        <v>80</v>
      </c>
      <c r="S1008" s="495"/>
      <c r="T1008" s="496" t="s">
        <v>80</v>
      </c>
      <c r="U1008" s="497" t="s">
        <v>80</v>
      </c>
      <c r="V1008" s="497" t="s">
        <v>80</v>
      </c>
      <c r="W1008" s="497" t="s">
        <v>80</v>
      </c>
      <c r="X1008" s="498" t="s">
        <v>80</v>
      </c>
      <c r="Y1008" s="499" t="s">
        <v>80</v>
      </c>
      <c r="Z1008" s="500" t="s">
        <v>80</v>
      </c>
      <c r="AA1008" s="500" t="s">
        <v>80</v>
      </c>
      <c r="AB1008" s="501" t="s">
        <v>80</v>
      </c>
      <c r="AC1008" s="500" t="s">
        <v>80</v>
      </c>
      <c r="AD1008" s="500" t="s">
        <v>80</v>
      </c>
      <c r="AE1008" s="500" t="s">
        <v>80</v>
      </c>
      <c r="AF1008" s="502" t="s">
        <v>80</v>
      </c>
      <c r="AG1008" s="503" t="s">
        <v>80</v>
      </c>
      <c r="AH1008" s="504" t="s">
        <v>80</v>
      </c>
      <c r="AI1008" s="502" t="s">
        <v>80</v>
      </c>
      <c r="AJ1008" s="505">
        <v>104</v>
      </c>
      <c r="AK1008" s="505">
        <v>132</v>
      </c>
      <c r="AL1008" s="507"/>
      <c r="AM1008" s="507"/>
      <c r="AN1008" s="505">
        <v>710</v>
      </c>
      <c r="AO1008" s="505">
        <v>752</v>
      </c>
      <c r="AP1008" s="569"/>
      <c r="AQ1008" s="569"/>
      <c r="AR1008" s="505">
        <v>21</v>
      </c>
      <c r="AS1008" s="505">
        <v>278</v>
      </c>
      <c r="AT1008" s="505">
        <v>6</v>
      </c>
      <c r="AU1008" s="505">
        <v>34</v>
      </c>
      <c r="AV1008" s="507">
        <v>0</v>
      </c>
      <c r="AW1008" s="507">
        <v>0</v>
      </c>
      <c r="AX1008" s="507">
        <v>108</v>
      </c>
      <c r="AY1008" s="507">
        <v>133</v>
      </c>
      <c r="AZ1008" s="507">
        <v>239</v>
      </c>
      <c r="BA1008" s="507">
        <v>402</v>
      </c>
      <c r="BB1008" s="357"/>
      <c r="BC1008" s="592" t="str">
        <f t="shared" si="1711"/>
        <v>-</v>
      </c>
      <c r="BD1008" s="593" t="str">
        <f t="shared" si="1712"/>
        <v>-</v>
      </c>
      <c r="BE1008" s="594" t="str">
        <f t="shared" si="1713"/>
        <v>-</v>
      </c>
      <c r="BF1008" s="291" t="str">
        <f t="shared" si="1714"/>
        <v>-</v>
      </c>
      <c r="BG1008" s="566" t="str">
        <f t="shared" si="1715"/>
        <v>-</v>
      </c>
      <c r="BH1008" s="595" t="str">
        <f t="shared" si="1716"/>
        <v>-</v>
      </c>
      <c r="BI1008" s="289" t="str">
        <f t="shared" si="1717"/>
        <v>-</v>
      </c>
      <c r="BJ1008" s="596" t="str">
        <f t="shared" si="1718"/>
        <v>-</v>
      </c>
      <c r="BK1008" s="595" t="str">
        <f t="shared" si="1719"/>
        <v>-</v>
      </c>
      <c r="BL1008" s="289" t="str">
        <f t="shared" si="1720"/>
        <v>-</v>
      </c>
      <c r="BM1008" s="596" t="str">
        <f t="shared" si="1721"/>
        <v>-</v>
      </c>
      <c r="BN1008" s="563">
        <f t="shared" si="1722"/>
        <v>3</v>
      </c>
      <c r="BO1008" s="87">
        <f t="shared" si="1723"/>
        <v>2013</v>
      </c>
      <c r="BP1008" s="87">
        <f t="shared" si="1724"/>
        <v>0</v>
      </c>
      <c r="BQ1008" s="202"/>
    </row>
    <row r="1009" spans="1:69" s="35" customFormat="1" ht="10.5" customHeight="1" x14ac:dyDescent="0.2">
      <c r="A1009" s="87" t="str">
        <f t="shared" si="1710"/>
        <v>2012-13RX93</v>
      </c>
      <c r="B1009" s="87" t="str">
        <f t="shared" si="1725"/>
        <v>Y60</v>
      </c>
      <c r="C1009" s="203" t="s">
        <v>180</v>
      </c>
      <c r="D1009" s="203" t="s">
        <v>551</v>
      </c>
      <c r="E1009" s="42"/>
      <c r="F1009" s="317" t="str">
        <f>VLOOKUP($G1009,'Selection Sheet'!$C$15:$F$39,3,0)</f>
        <v>Y60</v>
      </c>
      <c r="G1009" s="204" t="s">
        <v>103</v>
      </c>
      <c r="H1009" s="203" t="s">
        <v>535</v>
      </c>
      <c r="I1009" s="495">
        <v>249</v>
      </c>
      <c r="J1009" s="495">
        <v>45</v>
      </c>
      <c r="K1009" s="495">
        <v>46</v>
      </c>
      <c r="L1009" s="495">
        <v>16</v>
      </c>
      <c r="M1009" s="507"/>
      <c r="N1009" s="507"/>
      <c r="O1009" s="507"/>
      <c r="P1009" s="507"/>
      <c r="Q1009" s="495" t="s">
        <v>80</v>
      </c>
      <c r="R1009" s="495" t="s">
        <v>80</v>
      </c>
      <c r="S1009" s="495"/>
      <c r="T1009" s="496" t="s">
        <v>80</v>
      </c>
      <c r="U1009" s="497" t="s">
        <v>80</v>
      </c>
      <c r="V1009" s="497" t="s">
        <v>80</v>
      </c>
      <c r="W1009" s="497" t="s">
        <v>80</v>
      </c>
      <c r="X1009" s="498" t="s">
        <v>80</v>
      </c>
      <c r="Y1009" s="499" t="s">
        <v>80</v>
      </c>
      <c r="Z1009" s="500" t="s">
        <v>80</v>
      </c>
      <c r="AA1009" s="500" t="s">
        <v>80</v>
      </c>
      <c r="AB1009" s="501" t="s">
        <v>80</v>
      </c>
      <c r="AC1009" s="500" t="s">
        <v>80</v>
      </c>
      <c r="AD1009" s="500" t="s">
        <v>80</v>
      </c>
      <c r="AE1009" s="500" t="s">
        <v>80</v>
      </c>
      <c r="AF1009" s="502" t="s">
        <v>80</v>
      </c>
      <c r="AG1009" s="503" t="s">
        <v>80</v>
      </c>
      <c r="AH1009" s="504" t="s">
        <v>80</v>
      </c>
      <c r="AI1009" s="502" t="s">
        <v>80</v>
      </c>
      <c r="AJ1009" s="505">
        <v>88</v>
      </c>
      <c r="AK1009" s="505">
        <v>114</v>
      </c>
      <c r="AL1009" s="507"/>
      <c r="AM1009" s="507"/>
      <c r="AN1009" s="505">
        <v>839</v>
      </c>
      <c r="AO1009" s="505">
        <v>864</v>
      </c>
      <c r="AP1009" s="569"/>
      <c r="AQ1009" s="569"/>
      <c r="AR1009" s="505">
        <v>19</v>
      </c>
      <c r="AS1009" s="505">
        <v>244</v>
      </c>
      <c r="AT1009" s="505">
        <v>12</v>
      </c>
      <c r="AU1009" s="505">
        <v>46</v>
      </c>
      <c r="AV1009" s="507">
        <v>7</v>
      </c>
      <c r="AW1009" s="507">
        <v>11</v>
      </c>
      <c r="AX1009" s="507">
        <v>73</v>
      </c>
      <c r="AY1009" s="507">
        <v>84</v>
      </c>
      <c r="AZ1009" s="507">
        <v>43</v>
      </c>
      <c r="BA1009" s="507">
        <v>87</v>
      </c>
      <c r="BB1009" s="357"/>
      <c r="BC1009" s="592" t="str">
        <f t="shared" si="1711"/>
        <v>-</v>
      </c>
      <c r="BD1009" s="593" t="str">
        <f t="shared" si="1712"/>
        <v>-</v>
      </c>
      <c r="BE1009" s="594" t="str">
        <f t="shared" si="1713"/>
        <v>-</v>
      </c>
      <c r="BF1009" s="291" t="str">
        <f t="shared" si="1714"/>
        <v>-</v>
      </c>
      <c r="BG1009" s="566" t="str">
        <f t="shared" si="1715"/>
        <v>-</v>
      </c>
      <c r="BH1009" s="595" t="str">
        <f t="shared" si="1716"/>
        <v>-</v>
      </c>
      <c r="BI1009" s="289" t="str">
        <f t="shared" si="1717"/>
        <v>-</v>
      </c>
      <c r="BJ1009" s="596" t="str">
        <f t="shared" si="1718"/>
        <v>-</v>
      </c>
      <c r="BK1009" s="595" t="str">
        <f t="shared" si="1719"/>
        <v>-</v>
      </c>
      <c r="BL1009" s="289" t="str">
        <f t="shared" si="1720"/>
        <v>-</v>
      </c>
      <c r="BM1009" s="596" t="str">
        <f t="shared" si="1721"/>
        <v>-</v>
      </c>
      <c r="BN1009" s="563">
        <f t="shared" si="1722"/>
        <v>3</v>
      </c>
      <c r="BO1009" s="87">
        <f t="shared" si="1723"/>
        <v>2013</v>
      </c>
      <c r="BP1009" s="87">
        <f t="shared" si="1724"/>
        <v>0</v>
      </c>
      <c r="BQ1009" s="202"/>
    </row>
    <row r="1010" spans="1:69" s="35" customFormat="1" ht="10.5" customHeight="1" x14ac:dyDescent="0.2">
      <c r="A1010" s="314" t="str">
        <f t="shared" si="1710"/>
        <v>2012-13RYA3</v>
      </c>
      <c r="B1010" s="314" t="str">
        <f t="shared" si="1725"/>
        <v>Y60</v>
      </c>
      <c r="C1010" s="205" t="s">
        <v>180</v>
      </c>
      <c r="D1010" s="205" t="s">
        <v>551</v>
      </c>
      <c r="E1010" s="206"/>
      <c r="F1010" s="318" t="str">
        <f>VLOOKUP($G1010,'Selection Sheet'!$C$15:$F$39,3,0)</f>
        <v>Y60</v>
      </c>
      <c r="G1010" s="207" t="s">
        <v>118</v>
      </c>
      <c r="H1010" s="205" t="s">
        <v>536</v>
      </c>
      <c r="I1010" s="508">
        <v>212</v>
      </c>
      <c r="J1010" s="508">
        <v>49</v>
      </c>
      <c r="K1010" s="508">
        <v>16</v>
      </c>
      <c r="L1010" s="508">
        <v>8</v>
      </c>
      <c r="M1010" s="520"/>
      <c r="N1010" s="520"/>
      <c r="O1010" s="520"/>
      <c r="P1010" s="520"/>
      <c r="Q1010" s="508" t="s">
        <v>80</v>
      </c>
      <c r="R1010" s="508" t="s">
        <v>80</v>
      </c>
      <c r="S1010" s="508"/>
      <c r="T1010" s="509" t="s">
        <v>80</v>
      </c>
      <c r="U1010" s="510" t="s">
        <v>80</v>
      </c>
      <c r="V1010" s="510" t="s">
        <v>80</v>
      </c>
      <c r="W1010" s="510" t="s">
        <v>80</v>
      </c>
      <c r="X1010" s="511" t="s">
        <v>80</v>
      </c>
      <c r="Y1010" s="512" t="s">
        <v>80</v>
      </c>
      <c r="Z1010" s="513" t="s">
        <v>80</v>
      </c>
      <c r="AA1010" s="513" t="s">
        <v>80</v>
      </c>
      <c r="AB1010" s="514" t="s">
        <v>80</v>
      </c>
      <c r="AC1010" s="513" t="s">
        <v>80</v>
      </c>
      <c r="AD1010" s="513" t="s">
        <v>80</v>
      </c>
      <c r="AE1010" s="513" t="s">
        <v>80</v>
      </c>
      <c r="AF1010" s="515" t="s">
        <v>80</v>
      </c>
      <c r="AG1010" s="516" t="s">
        <v>80</v>
      </c>
      <c r="AH1010" s="517" t="s">
        <v>80</v>
      </c>
      <c r="AI1010" s="515" t="s">
        <v>80</v>
      </c>
      <c r="AJ1010" s="518">
        <v>88</v>
      </c>
      <c r="AK1010" s="518">
        <v>124</v>
      </c>
      <c r="AL1010" s="520"/>
      <c r="AM1010" s="520"/>
      <c r="AN1010" s="518">
        <v>575</v>
      </c>
      <c r="AO1010" s="518">
        <v>621</v>
      </c>
      <c r="AP1010" s="570"/>
      <c r="AQ1010" s="570"/>
      <c r="AR1010" s="518">
        <v>16</v>
      </c>
      <c r="AS1010" s="518">
        <v>212</v>
      </c>
      <c r="AT1010" s="518">
        <v>5</v>
      </c>
      <c r="AU1010" s="518">
        <v>16</v>
      </c>
      <c r="AV1010" s="520">
        <v>0</v>
      </c>
      <c r="AW1010" s="520">
        <v>1</v>
      </c>
      <c r="AX1010" s="520">
        <v>126</v>
      </c>
      <c r="AY1010" s="520">
        <v>139</v>
      </c>
      <c r="AZ1010" s="520">
        <v>109</v>
      </c>
      <c r="BA1010" s="520">
        <v>201</v>
      </c>
      <c r="BB1010" s="358"/>
      <c r="BC1010" s="597" t="str">
        <f t="shared" si="1711"/>
        <v>-</v>
      </c>
      <c r="BD1010" s="598" t="str">
        <f t="shared" si="1712"/>
        <v>-</v>
      </c>
      <c r="BE1010" s="599" t="str">
        <f t="shared" si="1713"/>
        <v>-</v>
      </c>
      <c r="BF1010" s="600" t="str">
        <f t="shared" si="1714"/>
        <v>-</v>
      </c>
      <c r="BG1010" s="601" t="str">
        <f t="shared" si="1715"/>
        <v>-</v>
      </c>
      <c r="BH1010" s="602" t="str">
        <f t="shared" si="1716"/>
        <v>-</v>
      </c>
      <c r="BI1010" s="603" t="str">
        <f t="shared" si="1717"/>
        <v>-</v>
      </c>
      <c r="BJ1010" s="604" t="str">
        <f t="shared" si="1718"/>
        <v>-</v>
      </c>
      <c r="BK1010" s="602" t="str">
        <f t="shared" si="1719"/>
        <v>-</v>
      </c>
      <c r="BL1010" s="603" t="str">
        <f t="shared" si="1720"/>
        <v>-</v>
      </c>
      <c r="BM1010" s="604" t="str">
        <f t="shared" si="1721"/>
        <v>-</v>
      </c>
      <c r="BN1010" s="564">
        <f t="shared" si="1722"/>
        <v>3</v>
      </c>
      <c r="BO1010" s="314">
        <f t="shared" si="1723"/>
        <v>2013</v>
      </c>
      <c r="BP1010" s="314">
        <f t="shared" si="1724"/>
        <v>0</v>
      </c>
      <c r="BQ1010" s="202"/>
    </row>
    <row r="1011" spans="1:69" s="35" customFormat="1" ht="10.5" customHeight="1" x14ac:dyDescent="0.2">
      <c r="A1011" s="87" t="str">
        <f t="shared" si="1710"/>
        <v>2012-13RYC3</v>
      </c>
      <c r="B1011" s="87" t="str">
        <f t="shared" si="1725"/>
        <v>Y61</v>
      </c>
      <c r="C1011" s="203" t="s">
        <v>180</v>
      </c>
      <c r="D1011" s="203" t="s">
        <v>551</v>
      </c>
      <c r="E1011" s="42"/>
      <c r="F1011" s="317" t="str">
        <f>VLOOKUP($G1011,'Selection Sheet'!$C$15:$F$39,3,0)</f>
        <v>Y61</v>
      </c>
      <c r="G1011" s="204" t="s">
        <v>87</v>
      </c>
      <c r="H1011" s="203" t="s">
        <v>537</v>
      </c>
      <c r="I1011" s="495">
        <v>249</v>
      </c>
      <c r="J1011" s="495">
        <v>67</v>
      </c>
      <c r="K1011" s="495">
        <v>34</v>
      </c>
      <c r="L1011" s="495">
        <v>18</v>
      </c>
      <c r="M1011" s="507"/>
      <c r="N1011" s="507"/>
      <c r="O1011" s="507"/>
      <c r="P1011" s="507"/>
      <c r="Q1011" s="495" t="s">
        <v>80</v>
      </c>
      <c r="R1011" s="495" t="s">
        <v>80</v>
      </c>
      <c r="S1011" s="495"/>
      <c r="T1011" s="496" t="s">
        <v>80</v>
      </c>
      <c r="U1011" s="497" t="s">
        <v>80</v>
      </c>
      <c r="V1011" s="497" t="s">
        <v>80</v>
      </c>
      <c r="W1011" s="497" t="s">
        <v>80</v>
      </c>
      <c r="X1011" s="498" t="s">
        <v>80</v>
      </c>
      <c r="Y1011" s="499" t="s">
        <v>80</v>
      </c>
      <c r="Z1011" s="500" t="s">
        <v>80</v>
      </c>
      <c r="AA1011" s="500" t="s">
        <v>80</v>
      </c>
      <c r="AB1011" s="501" t="s">
        <v>80</v>
      </c>
      <c r="AC1011" s="500" t="s">
        <v>80</v>
      </c>
      <c r="AD1011" s="500" t="s">
        <v>80</v>
      </c>
      <c r="AE1011" s="500" t="s">
        <v>80</v>
      </c>
      <c r="AF1011" s="502" t="s">
        <v>80</v>
      </c>
      <c r="AG1011" s="503" t="s">
        <v>80</v>
      </c>
      <c r="AH1011" s="504" t="s">
        <v>80</v>
      </c>
      <c r="AI1011" s="502" t="s">
        <v>80</v>
      </c>
      <c r="AJ1011" s="505">
        <v>171</v>
      </c>
      <c r="AK1011" s="505">
        <v>203</v>
      </c>
      <c r="AL1011" s="507"/>
      <c r="AM1011" s="507"/>
      <c r="AN1011" s="505">
        <v>516</v>
      </c>
      <c r="AO1011" s="505">
        <v>533</v>
      </c>
      <c r="AP1011" s="569"/>
      <c r="AQ1011" s="569"/>
      <c r="AR1011" s="505">
        <v>21</v>
      </c>
      <c r="AS1011" s="505">
        <v>244</v>
      </c>
      <c r="AT1011" s="505">
        <v>11</v>
      </c>
      <c r="AU1011" s="505">
        <v>31</v>
      </c>
      <c r="AV1011" s="507">
        <v>0</v>
      </c>
      <c r="AW1011" s="507">
        <v>0</v>
      </c>
      <c r="AX1011" s="507">
        <v>99</v>
      </c>
      <c r="AY1011" s="507">
        <v>105</v>
      </c>
      <c r="AZ1011" s="507">
        <v>118</v>
      </c>
      <c r="BA1011" s="507">
        <v>253</v>
      </c>
      <c r="BB1011" s="357"/>
      <c r="BC1011" s="592" t="str">
        <f t="shared" si="1711"/>
        <v>-</v>
      </c>
      <c r="BD1011" s="593" t="str">
        <f t="shared" si="1712"/>
        <v>-</v>
      </c>
      <c r="BE1011" s="594" t="str">
        <f t="shared" si="1713"/>
        <v>-</v>
      </c>
      <c r="BF1011" s="291" t="str">
        <f t="shared" si="1714"/>
        <v>-</v>
      </c>
      <c r="BG1011" s="566" t="str">
        <f t="shared" si="1715"/>
        <v>-</v>
      </c>
      <c r="BH1011" s="595" t="str">
        <f t="shared" si="1716"/>
        <v>-</v>
      </c>
      <c r="BI1011" s="289" t="str">
        <f t="shared" si="1717"/>
        <v>-</v>
      </c>
      <c r="BJ1011" s="596" t="str">
        <f t="shared" si="1718"/>
        <v>-</v>
      </c>
      <c r="BK1011" s="595" t="str">
        <f t="shared" si="1719"/>
        <v>-</v>
      </c>
      <c r="BL1011" s="289" t="str">
        <f t="shared" si="1720"/>
        <v>-</v>
      </c>
      <c r="BM1011" s="596" t="str">
        <f t="shared" si="1721"/>
        <v>-</v>
      </c>
      <c r="BN1011" s="563">
        <f t="shared" si="1722"/>
        <v>3</v>
      </c>
      <c r="BO1011" s="87">
        <f t="shared" si="1723"/>
        <v>2013</v>
      </c>
      <c r="BP1011" s="87">
        <f t="shared" si="1724"/>
        <v>0</v>
      </c>
      <c r="BQ1011" s="202"/>
    </row>
    <row r="1012" spans="1:69" s="35" customFormat="1" ht="10.5" customHeight="1" x14ac:dyDescent="0.2">
      <c r="A1012" s="87" t="str">
        <f t="shared" si="1710"/>
        <v>2012-13RYD3</v>
      </c>
      <c r="B1012" s="87" t="str">
        <f t="shared" si="1725"/>
        <v>Y59</v>
      </c>
      <c r="C1012" s="203" t="s">
        <v>180</v>
      </c>
      <c r="D1012" s="203" t="s">
        <v>551</v>
      </c>
      <c r="E1012" s="42"/>
      <c r="F1012" s="317" t="str">
        <f>VLOOKUP($G1012,'Selection Sheet'!$C$15:$F$39,3,0)</f>
        <v>Y59</v>
      </c>
      <c r="G1012" s="204" t="s">
        <v>116</v>
      </c>
      <c r="H1012" s="203" t="s">
        <v>538</v>
      </c>
      <c r="I1012" s="495">
        <v>257</v>
      </c>
      <c r="J1012" s="495">
        <v>60</v>
      </c>
      <c r="K1012" s="495">
        <v>30</v>
      </c>
      <c r="L1012" s="495">
        <v>16</v>
      </c>
      <c r="M1012" s="507"/>
      <c r="N1012" s="507"/>
      <c r="O1012" s="507"/>
      <c r="P1012" s="507"/>
      <c r="Q1012" s="495" t="s">
        <v>80</v>
      </c>
      <c r="R1012" s="495" t="s">
        <v>80</v>
      </c>
      <c r="S1012" s="495"/>
      <c r="T1012" s="496" t="s">
        <v>80</v>
      </c>
      <c r="U1012" s="497" t="s">
        <v>80</v>
      </c>
      <c r="V1012" s="497" t="s">
        <v>80</v>
      </c>
      <c r="W1012" s="497" t="s">
        <v>80</v>
      </c>
      <c r="X1012" s="498" t="s">
        <v>80</v>
      </c>
      <c r="Y1012" s="499" t="s">
        <v>80</v>
      </c>
      <c r="Z1012" s="500" t="s">
        <v>80</v>
      </c>
      <c r="AA1012" s="500" t="s">
        <v>80</v>
      </c>
      <c r="AB1012" s="501" t="s">
        <v>80</v>
      </c>
      <c r="AC1012" s="500" t="s">
        <v>80</v>
      </c>
      <c r="AD1012" s="500" t="s">
        <v>80</v>
      </c>
      <c r="AE1012" s="500" t="s">
        <v>80</v>
      </c>
      <c r="AF1012" s="502" t="s">
        <v>80</v>
      </c>
      <c r="AG1012" s="503" t="s">
        <v>80</v>
      </c>
      <c r="AH1012" s="504" t="s">
        <v>80</v>
      </c>
      <c r="AI1012" s="502" t="s">
        <v>80</v>
      </c>
      <c r="AJ1012" s="505">
        <v>100</v>
      </c>
      <c r="AK1012" s="505">
        <v>124</v>
      </c>
      <c r="AL1012" s="507"/>
      <c r="AM1012" s="507"/>
      <c r="AN1012" s="505">
        <v>827</v>
      </c>
      <c r="AO1012" s="505">
        <v>899</v>
      </c>
      <c r="AP1012" s="569"/>
      <c r="AQ1012" s="569"/>
      <c r="AR1012" s="505">
        <v>11</v>
      </c>
      <c r="AS1012" s="505">
        <v>248</v>
      </c>
      <c r="AT1012" s="505">
        <v>4</v>
      </c>
      <c r="AU1012" s="505">
        <v>24</v>
      </c>
      <c r="AV1012" s="507">
        <v>0</v>
      </c>
      <c r="AW1012" s="507">
        <v>0</v>
      </c>
      <c r="AX1012" s="507">
        <v>67</v>
      </c>
      <c r="AY1012" s="507">
        <v>68</v>
      </c>
      <c r="AZ1012" s="507">
        <v>349</v>
      </c>
      <c r="BA1012" s="507">
        <v>581</v>
      </c>
      <c r="BB1012" s="357"/>
      <c r="BC1012" s="592" t="str">
        <f t="shared" si="1711"/>
        <v>-</v>
      </c>
      <c r="BD1012" s="593" t="str">
        <f t="shared" si="1712"/>
        <v>-</v>
      </c>
      <c r="BE1012" s="594" t="str">
        <f t="shared" si="1713"/>
        <v>-</v>
      </c>
      <c r="BF1012" s="291" t="str">
        <f t="shared" si="1714"/>
        <v>-</v>
      </c>
      <c r="BG1012" s="566" t="str">
        <f t="shared" si="1715"/>
        <v>-</v>
      </c>
      <c r="BH1012" s="595" t="str">
        <f t="shared" si="1716"/>
        <v>-</v>
      </c>
      <c r="BI1012" s="289" t="str">
        <f t="shared" si="1717"/>
        <v>-</v>
      </c>
      <c r="BJ1012" s="596" t="str">
        <f t="shared" si="1718"/>
        <v>-</v>
      </c>
      <c r="BK1012" s="595" t="str">
        <f t="shared" si="1719"/>
        <v>-</v>
      </c>
      <c r="BL1012" s="289" t="str">
        <f t="shared" si="1720"/>
        <v>-</v>
      </c>
      <c r="BM1012" s="596" t="str">
        <f t="shared" si="1721"/>
        <v>-</v>
      </c>
      <c r="BN1012" s="563">
        <f t="shared" si="1722"/>
        <v>3</v>
      </c>
      <c r="BO1012" s="87">
        <f t="shared" si="1723"/>
        <v>2013</v>
      </c>
      <c r="BP1012" s="87">
        <f t="shared" si="1724"/>
        <v>0</v>
      </c>
      <c r="BQ1012" s="202"/>
    </row>
    <row r="1013" spans="1:69" s="35" customFormat="1" ht="10.5" customHeight="1" x14ac:dyDescent="0.2">
      <c r="A1013" s="87" t="str">
        <f t="shared" si="1710"/>
        <v>2012-13RYE3</v>
      </c>
      <c r="B1013" s="87" t="str">
        <f t="shared" si="1725"/>
        <v>Y59</v>
      </c>
      <c r="C1013" s="203" t="s">
        <v>180</v>
      </c>
      <c r="D1013" s="203" t="s">
        <v>551</v>
      </c>
      <c r="E1013" s="42"/>
      <c r="F1013" s="317" t="str">
        <f>VLOOKUP($G1013,'Selection Sheet'!$C$15:$F$39,3,0)</f>
        <v>Y59</v>
      </c>
      <c r="G1013" s="204" t="s">
        <v>114</v>
      </c>
      <c r="H1013" s="203" t="s">
        <v>539</v>
      </c>
      <c r="I1013" s="495">
        <v>103</v>
      </c>
      <c r="J1013" s="495">
        <v>42</v>
      </c>
      <c r="K1013" s="495">
        <v>11</v>
      </c>
      <c r="L1013" s="495">
        <v>4</v>
      </c>
      <c r="M1013" s="507"/>
      <c r="N1013" s="507"/>
      <c r="O1013" s="507"/>
      <c r="P1013" s="507"/>
      <c r="Q1013" s="495" t="s">
        <v>80</v>
      </c>
      <c r="R1013" s="495" t="s">
        <v>80</v>
      </c>
      <c r="S1013" s="495"/>
      <c r="T1013" s="496" t="s">
        <v>80</v>
      </c>
      <c r="U1013" s="497" t="s">
        <v>80</v>
      </c>
      <c r="V1013" s="497" t="s">
        <v>80</v>
      </c>
      <c r="W1013" s="497" t="s">
        <v>80</v>
      </c>
      <c r="X1013" s="498" t="s">
        <v>80</v>
      </c>
      <c r="Y1013" s="499" t="s">
        <v>80</v>
      </c>
      <c r="Z1013" s="500" t="s">
        <v>80</v>
      </c>
      <c r="AA1013" s="500" t="s">
        <v>80</v>
      </c>
      <c r="AB1013" s="501" t="s">
        <v>80</v>
      </c>
      <c r="AC1013" s="500" t="s">
        <v>80</v>
      </c>
      <c r="AD1013" s="500" t="s">
        <v>80</v>
      </c>
      <c r="AE1013" s="500" t="s">
        <v>80</v>
      </c>
      <c r="AF1013" s="502" t="s">
        <v>80</v>
      </c>
      <c r="AG1013" s="503" t="s">
        <v>80</v>
      </c>
      <c r="AH1013" s="504" t="s">
        <v>80</v>
      </c>
      <c r="AI1013" s="502" t="s">
        <v>80</v>
      </c>
      <c r="AJ1013" s="505">
        <v>69</v>
      </c>
      <c r="AK1013" s="505">
        <v>110</v>
      </c>
      <c r="AL1013" s="507"/>
      <c r="AM1013" s="507"/>
      <c r="AN1013" s="505">
        <v>491</v>
      </c>
      <c r="AO1013" s="505">
        <v>498</v>
      </c>
      <c r="AP1013" s="569"/>
      <c r="AQ1013" s="569"/>
      <c r="AR1013" s="505">
        <v>18</v>
      </c>
      <c r="AS1013" s="505">
        <v>88</v>
      </c>
      <c r="AT1013" s="505">
        <v>3</v>
      </c>
      <c r="AU1013" s="505">
        <v>10</v>
      </c>
      <c r="AV1013" s="507">
        <v>0</v>
      </c>
      <c r="AW1013" s="507">
        <v>0</v>
      </c>
      <c r="AX1013" s="507">
        <v>79</v>
      </c>
      <c r="AY1013" s="507">
        <v>86</v>
      </c>
      <c r="AZ1013" s="507">
        <v>73</v>
      </c>
      <c r="BA1013" s="507">
        <v>207</v>
      </c>
      <c r="BB1013" s="357"/>
      <c r="BC1013" s="592" t="str">
        <f t="shared" si="1711"/>
        <v>-</v>
      </c>
      <c r="BD1013" s="593" t="str">
        <f t="shared" si="1712"/>
        <v>-</v>
      </c>
      <c r="BE1013" s="594" t="str">
        <f t="shared" si="1713"/>
        <v>-</v>
      </c>
      <c r="BF1013" s="291" t="str">
        <f t="shared" si="1714"/>
        <v>-</v>
      </c>
      <c r="BG1013" s="566" t="str">
        <f t="shared" si="1715"/>
        <v>-</v>
      </c>
      <c r="BH1013" s="595" t="str">
        <f t="shared" si="1716"/>
        <v>-</v>
      </c>
      <c r="BI1013" s="289" t="str">
        <f t="shared" si="1717"/>
        <v>-</v>
      </c>
      <c r="BJ1013" s="596" t="str">
        <f t="shared" si="1718"/>
        <v>-</v>
      </c>
      <c r="BK1013" s="595" t="str">
        <f t="shared" si="1719"/>
        <v>-</v>
      </c>
      <c r="BL1013" s="289" t="str">
        <f t="shared" si="1720"/>
        <v>-</v>
      </c>
      <c r="BM1013" s="596" t="str">
        <f t="shared" si="1721"/>
        <v>-</v>
      </c>
      <c r="BN1013" s="563">
        <f t="shared" si="1722"/>
        <v>3</v>
      </c>
      <c r="BO1013" s="87">
        <f t="shared" si="1723"/>
        <v>2013</v>
      </c>
      <c r="BP1013" s="87">
        <f t="shared" si="1724"/>
        <v>0</v>
      </c>
      <c r="BQ1013" s="202"/>
    </row>
    <row r="1014" spans="1:69" s="35" customFormat="1" ht="10.5" customHeight="1" x14ac:dyDescent="0.2">
      <c r="A1014" s="312" t="str">
        <f t="shared" si="1710"/>
        <v>2012-13RYF3</v>
      </c>
      <c r="B1014" s="312" t="str">
        <f t="shared" si="1725"/>
        <v>Y58</v>
      </c>
      <c r="C1014" s="208" t="s">
        <v>180</v>
      </c>
      <c r="D1014" s="208" t="s">
        <v>551</v>
      </c>
      <c r="E1014" s="53"/>
      <c r="F1014" s="319" t="str">
        <f>VLOOKUP($G1014,'Selection Sheet'!$C$15:$F$39,3,0)</f>
        <v>Y58</v>
      </c>
      <c r="G1014" s="209" t="s">
        <v>99</v>
      </c>
      <c r="H1014" s="208" t="s">
        <v>540</v>
      </c>
      <c r="I1014" s="521">
        <v>351</v>
      </c>
      <c r="J1014" s="521">
        <v>73</v>
      </c>
      <c r="K1014" s="521">
        <v>58</v>
      </c>
      <c r="L1014" s="521">
        <v>21</v>
      </c>
      <c r="M1014" s="533"/>
      <c r="N1014" s="533"/>
      <c r="O1014" s="533"/>
      <c r="P1014" s="533"/>
      <c r="Q1014" s="521" t="s">
        <v>80</v>
      </c>
      <c r="R1014" s="521" t="s">
        <v>80</v>
      </c>
      <c r="S1014" s="521"/>
      <c r="T1014" s="522" t="s">
        <v>80</v>
      </c>
      <c r="U1014" s="523" t="s">
        <v>80</v>
      </c>
      <c r="V1014" s="523" t="s">
        <v>80</v>
      </c>
      <c r="W1014" s="523" t="s">
        <v>80</v>
      </c>
      <c r="X1014" s="524" t="s">
        <v>80</v>
      </c>
      <c r="Y1014" s="525" t="s">
        <v>80</v>
      </c>
      <c r="Z1014" s="526" t="s">
        <v>80</v>
      </c>
      <c r="AA1014" s="526" t="s">
        <v>80</v>
      </c>
      <c r="AB1014" s="527" t="s">
        <v>80</v>
      </c>
      <c r="AC1014" s="526" t="s">
        <v>80</v>
      </c>
      <c r="AD1014" s="526" t="s">
        <v>80</v>
      </c>
      <c r="AE1014" s="526" t="s">
        <v>80</v>
      </c>
      <c r="AF1014" s="528" t="s">
        <v>80</v>
      </c>
      <c r="AG1014" s="529" t="s">
        <v>80</v>
      </c>
      <c r="AH1014" s="530" t="s">
        <v>80</v>
      </c>
      <c r="AI1014" s="528" t="s">
        <v>80</v>
      </c>
      <c r="AJ1014" s="531">
        <v>165</v>
      </c>
      <c r="AK1014" s="531">
        <v>196</v>
      </c>
      <c r="AL1014" s="533"/>
      <c r="AM1014" s="533"/>
      <c r="AN1014" s="531">
        <v>775</v>
      </c>
      <c r="AO1014" s="531">
        <v>798</v>
      </c>
      <c r="AP1014" s="571"/>
      <c r="AQ1014" s="571"/>
      <c r="AR1014" s="531">
        <v>30</v>
      </c>
      <c r="AS1014" s="531">
        <v>350</v>
      </c>
      <c r="AT1014" s="531">
        <v>13</v>
      </c>
      <c r="AU1014" s="531">
        <v>58</v>
      </c>
      <c r="AV1014" s="533">
        <v>0</v>
      </c>
      <c r="AW1014" s="533">
        <v>1</v>
      </c>
      <c r="AX1014" s="533">
        <v>94</v>
      </c>
      <c r="AY1014" s="533">
        <v>117</v>
      </c>
      <c r="AZ1014" s="533">
        <v>143</v>
      </c>
      <c r="BA1014" s="533">
        <v>303</v>
      </c>
      <c r="BB1014" s="359"/>
      <c r="BC1014" s="605" t="str">
        <f t="shared" si="1711"/>
        <v>-</v>
      </c>
      <c r="BD1014" s="606" t="str">
        <f t="shared" si="1712"/>
        <v>-</v>
      </c>
      <c r="BE1014" s="607" t="str">
        <f t="shared" si="1713"/>
        <v>-</v>
      </c>
      <c r="BF1014" s="302" t="str">
        <f t="shared" si="1714"/>
        <v>-</v>
      </c>
      <c r="BG1014" s="608" t="str">
        <f t="shared" si="1715"/>
        <v>-</v>
      </c>
      <c r="BH1014" s="609" t="str">
        <f t="shared" si="1716"/>
        <v>-</v>
      </c>
      <c r="BI1014" s="311" t="str">
        <f t="shared" si="1717"/>
        <v>-</v>
      </c>
      <c r="BJ1014" s="610" t="str">
        <f t="shared" si="1718"/>
        <v>-</v>
      </c>
      <c r="BK1014" s="609" t="str">
        <f t="shared" si="1719"/>
        <v>-</v>
      </c>
      <c r="BL1014" s="311" t="str">
        <f t="shared" si="1720"/>
        <v>-</v>
      </c>
      <c r="BM1014" s="610" t="str">
        <f t="shared" si="1721"/>
        <v>-</v>
      </c>
      <c r="BN1014" s="565">
        <f t="shared" si="1722"/>
        <v>3</v>
      </c>
      <c r="BO1014" s="312">
        <f t="shared" si="1723"/>
        <v>2013</v>
      </c>
      <c r="BP1014" s="312">
        <f t="shared" si="1724"/>
        <v>0</v>
      </c>
      <c r="BQ1014" s="202"/>
    </row>
    <row r="1015" spans="1:69" s="35" customFormat="1" ht="10.5" customHeight="1" x14ac:dyDescent="0.2">
      <c r="A1015" s="87" t="str">
        <f t="shared" si="1710"/>
        <v>2013-14R1F4</v>
      </c>
      <c r="B1015" s="87" t="str">
        <f t="shared" si="1725"/>
        <v>Y59</v>
      </c>
      <c r="C1015" s="203" t="s">
        <v>182</v>
      </c>
      <c r="D1015" s="203" t="s">
        <v>528</v>
      </c>
      <c r="E1015" s="42"/>
      <c r="F1015" s="317" t="str">
        <f>VLOOKUP($G1015,'Selection Sheet'!$C$15:$F$39,3,0)</f>
        <v>Y59</v>
      </c>
      <c r="G1015" s="204" t="s">
        <v>108</v>
      </c>
      <c r="H1015" s="203" t="s">
        <v>529</v>
      </c>
      <c r="I1015" s="495">
        <v>12</v>
      </c>
      <c r="J1015" s="495">
        <v>1</v>
      </c>
      <c r="K1015" s="495">
        <v>1</v>
      </c>
      <c r="L1015" s="495">
        <v>0</v>
      </c>
      <c r="M1015" s="507"/>
      <c r="N1015" s="507"/>
      <c r="O1015" s="507"/>
      <c r="P1015" s="507"/>
      <c r="Q1015" s="495" t="s">
        <v>80</v>
      </c>
      <c r="R1015" s="495" t="s">
        <v>80</v>
      </c>
      <c r="S1015" s="495"/>
      <c r="T1015" s="496" t="s">
        <v>80</v>
      </c>
      <c r="U1015" s="497" t="s">
        <v>80</v>
      </c>
      <c r="V1015" s="497" t="s">
        <v>80</v>
      </c>
      <c r="W1015" s="497" t="s">
        <v>80</v>
      </c>
      <c r="X1015" s="498" t="s">
        <v>80</v>
      </c>
      <c r="Y1015" s="499" t="s">
        <v>80</v>
      </c>
      <c r="Z1015" s="500" t="s">
        <v>80</v>
      </c>
      <c r="AA1015" s="500" t="s">
        <v>80</v>
      </c>
      <c r="AB1015" s="501" t="s">
        <v>80</v>
      </c>
      <c r="AC1015" s="500" t="s">
        <v>80</v>
      </c>
      <c r="AD1015" s="500" t="s">
        <v>80</v>
      </c>
      <c r="AE1015" s="500" t="s">
        <v>80</v>
      </c>
      <c r="AF1015" s="502" t="s">
        <v>80</v>
      </c>
      <c r="AG1015" s="503" t="s">
        <v>80</v>
      </c>
      <c r="AH1015" s="504" t="s">
        <v>80</v>
      </c>
      <c r="AI1015" s="502" t="s">
        <v>80</v>
      </c>
      <c r="AJ1015" s="505">
        <v>1</v>
      </c>
      <c r="AK1015" s="505">
        <v>3</v>
      </c>
      <c r="AL1015" s="507"/>
      <c r="AM1015" s="507"/>
      <c r="AN1015" s="505">
        <v>18</v>
      </c>
      <c r="AO1015" s="505">
        <v>18</v>
      </c>
      <c r="AP1015" s="569"/>
      <c r="AQ1015" s="569"/>
      <c r="AR1015" s="505">
        <v>0</v>
      </c>
      <c r="AS1015" s="505">
        <v>12</v>
      </c>
      <c r="AT1015" s="505">
        <v>0</v>
      </c>
      <c r="AU1015" s="505">
        <v>1</v>
      </c>
      <c r="AV1015" s="507"/>
      <c r="AW1015" s="507"/>
      <c r="AX1015" s="507">
        <v>2</v>
      </c>
      <c r="AY1015" s="507">
        <v>3</v>
      </c>
      <c r="AZ1015" s="507">
        <v>2</v>
      </c>
      <c r="BA1015" s="507">
        <v>6</v>
      </c>
      <c r="BB1015" s="357"/>
      <c r="BC1015" s="592" t="str">
        <f t="shared" si="1711"/>
        <v>-</v>
      </c>
      <c r="BD1015" s="593" t="str">
        <f t="shared" si="1712"/>
        <v>-</v>
      </c>
      <c r="BE1015" s="594" t="str">
        <f t="shared" si="1713"/>
        <v>-</v>
      </c>
      <c r="BF1015" s="291" t="str">
        <f t="shared" si="1714"/>
        <v>-</v>
      </c>
      <c r="BG1015" s="566" t="str">
        <f t="shared" si="1715"/>
        <v>-</v>
      </c>
      <c r="BH1015" s="595" t="str">
        <f t="shared" si="1716"/>
        <v>-</v>
      </c>
      <c r="BI1015" s="289" t="str">
        <f t="shared" si="1717"/>
        <v>-</v>
      </c>
      <c r="BJ1015" s="596" t="str">
        <f t="shared" si="1718"/>
        <v>-</v>
      </c>
      <c r="BK1015" s="595" t="str">
        <f t="shared" si="1719"/>
        <v>-</v>
      </c>
      <c r="BL1015" s="289" t="str">
        <f t="shared" si="1720"/>
        <v>-</v>
      </c>
      <c r="BM1015" s="596" t="str">
        <f t="shared" si="1721"/>
        <v>-</v>
      </c>
      <c r="BN1015" s="563">
        <f t="shared" si="1722"/>
        <v>4</v>
      </c>
      <c r="BO1015" s="87">
        <f t="shared" si="1723"/>
        <v>2013</v>
      </c>
      <c r="BP1015" s="87">
        <f t="shared" si="1724"/>
        <v>0.99999999999999978</v>
      </c>
      <c r="BQ1015" s="202"/>
    </row>
    <row r="1016" spans="1:69" s="35" customFormat="1" ht="10.5" customHeight="1" x14ac:dyDescent="0.2">
      <c r="A1016" s="87" t="str">
        <f t="shared" si="1710"/>
        <v>2013-14RRU4</v>
      </c>
      <c r="B1016" s="87" t="str">
        <f t="shared" si="1725"/>
        <v>Y56</v>
      </c>
      <c r="C1016" s="203" t="s">
        <v>182</v>
      </c>
      <c r="D1016" s="203" t="s">
        <v>528</v>
      </c>
      <c r="E1016" s="42"/>
      <c r="F1016" s="317" t="str">
        <f>VLOOKUP($G1016,'Selection Sheet'!$C$15:$F$39,3,0)</f>
        <v>Y56</v>
      </c>
      <c r="G1016" s="204" t="s">
        <v>93</v>
      </c>
      <c r="H1016" s="203" t="s">
        <v>530</v>
      </c>
      <c r="I1016" s="495">
        <v>375</v>
      </c>
      <c r="J1016" s="495">
        <v>99</v>
      </c>
      <c r="K1016" s="495">
        <v>45</v>
      </c>
      <c r="L1016" s="495">
        <v>22</v>
      </c>
      <c r="M1016" s="507"/>
      <c r="N1016" s="507"/>
      <c r="O1016" s="507"/>
      <c r="P1016" s="507"/>
      <c r="Q1016" s="495" t="s">
        <v>80</v>
      </c>
      <c r="R1016" s="495" t="s">
        <v>80</v>
      </c>
      <c r="S1016" s="495"/>
      <c r="T1016" s="496" t="s">
        <v>80</v>
      </c>
      <c r="U1016" s="497" t="s">
        <v>80</v>
      </c>
      <c r="V1016" s="497" t="s">
        <v>80</v>
      </c>
      <c r="W1016" s="497" t="s">
        <v>80</v>
      </c>
      <c r="X1016" s="498" t="s">
        <v>80</v>
      </c>
      <c r="Y1016" s="499" t="s">
        <v>80</v>
      </c>
      <c r="Z1016" s="500" t="s">
        <v>80</v>
      </c>
      <c r="AA1016" s="500" t="s">
        <v>80</v>
      </c>
      <c r="AB1016" s="501" t="s">
        <v>80</v>
      </c>
      <c r="AC1016" s="500" t="s">
        <v>80</v>
      </c>
      <c r="AD1016" s="500" t="s">
        <v>80</v>
      </c>
      <c r="AE1016" s="500" t="s">
        <v>80</v>
      </c>
      <c r="AF1016" s="502" t="s">
        <v>80</v>
      </c>
      <c r="AG1016" s="503" t="s">
        <v>80</v>
      </c>
      <c r="AH1016" s="504" t="s">
        <v>80</v>
      </c>
      <c r="AI1016" s="502" t="s">
        <v>80</v>
      </c>
      <c r="AJ1016" s="505">
        <v>198</v>
      </c>
      <c r="AK1016" s="505">
        <v>258</v>
      </c>
      <c r="AL1016" s="507"/>
      <c r="AM1016" s="507"/>
      <c r="AN1016" s="505">
        <v>933</v>
      </c>
      <c r="AO1016" s="505">
        <v>981</v>
      </c>
      <c r="AP1016" s="569"/>
      <c r="AQ1016" s="569"/>
      <c r="AR1016" s="505">
        <v>33</v>
      </c>
      <c r="AS1016" s="505">
        <v>371</v>
      </c>
      <c r="AT1016" s="505">
        <v>13</v>
      </c>
      <c r="AU1016" s="505">
        <v>43</v>
      </c>
      <c r="AV1016" s="507"/>
      <c r="AW1016" s="507"/>
      <c r="AX1016" s="507">
        <v>118</v>
      </c>
      <c r="AY1016" s="507">
        <v>124</v>
      </c>
      <c r="AZ1016" s="507">
        <v>379</v>
      </c>
      <c r="BA1016" s="507">
        <v>591</v>
      </c>
      <c r="BB1016" s="357"/>
      <c r="BC1016" s="592" t="str">
        <f t="shared" si="1711"/>
        <v>-</v>
      </c>
      <c r="BD1016" s="593" t="str">
        <f t="shared" si="1712"/>
        <v>-</v>
      </c>
      <c r="BE1016" s="594" t="str">
        <f t="shared" si="1713"/>
        <v>-</v>
      </c>
      <c r="BF1016" s="291" t="str">
        <f t="shared" si="1714"/>
        <v>-</v>
      </c>
      <c r="BG1016" s="566" t="str">
        <f t="shared" si="1715"/>
        <v>-</v>
      </c>
      <c r="BH1016" s="595" t="str">
        <f t="shared" si="1716"/>
        <v>-</v>
      </c>
      <c r="BI1016" s="289" t="str">
        <f t="shared" si="1717"/>
        <v>-</v>
      </c>
      <c r="BJ1016" s="596" t="str">
        <f t="shared" si="1718"/>
        <v>-</v>
      </c>
      <c r="BK1016" s="595" t="str">
        <f t="shared" si="1719"/>
        <v>-</v>
      </c>
      <c r="BL1016" s="289" t="str">
        <f t="shared" si="1720"/>
        <v>-</v>
      </c>
      <c r="BM1016" s="596" t="str">
        <f t="shared" si="1721"/>
        <v>-</v>
      </c>
      <c r="BN1016" s="563">
        <f t="shared" si="1722"/>
        <v>4</v>
      </c>
      <c r="BO1016" s="87">
        <f t="shared" si="1723"/>
        <v>2013</v>
      </c>
      <c r="BP1016" s="87">
        <f t="shared" si="1724"/>
        <v>0.99999999999999978</v>
      </c>
      <c r="BQ1016" s="202"/>
    </row>
    <row r="1017" spans="1:69" s="35" customFormat="1" ht="10.5" customHeight="1" x14ac:dyDescent="0.2">
      <c r="A1017" s="87" t="str">
        <f t="shared" si="1710"/>
        <v>2013-14RX64</v>
      </c>
      <c r="B1017" s="87" t="str">
        <f t="shared" si="1725"/>
        <v>Y63</v>
      </c>
      <c r="C1017" s="203" t="s">
        <v>182</v>
      </c>
      <c r="D1017" s="203" t="s">
        <v>528</v>
      </c>
      <c r="E1017" s="42"/>
      <c r="F1017" s="317" t="str">
        <f>VLOOKUP($G1017,'Selection Sheet'!$C$15:$F$39,3,0)</f>
        <v>Y63</v>
      </c>
      <c r="G1017" s="204" t="s">
        <v>111</v>
      </c>
      <c r="H1017" s="203" t="s">
        <v>532</v>
      </c>
      <c r="I1017" s="495">
        <v>159</v>
      </c>
      <c r="J1017" s="495">
        <v>36</v>
      </c>
      <c r="K1017" s="495">
        <v>13</v>
      </c>
      <c r="L1017" s="495">
        <v>6</v>
      </c>
      <c r="M1017" s="507"/>
      <c r="N1017" s="507"/>
      <c r="O1017" s="507"/>
      <c r="P1017" s="507"/>
      <c r="Q1017" s="495" t="s">
        <v>80</v>
      </c>
      <c r="R1017" s="495" t="s">
        <v>80</v>
      </c>
      <c r="S1017" s="495"/>
      <c r="T1017" s="496" t="s">
        <v>80</v>
      </c>
      <c r="U1017" s="497" t="s">
        <v>80</v>
      </c>
      <c r="V1017" s="497" t="s">
        <v>80</v>
      </c>
      <c r="W1017" s="497" t="s">
        <v>80</v>
      </c>
      <c r="X1017" s="498" t="s">
        <v>80</v>
      </c>
      <c r="Y1017" s="499" t="s">
        <v>80</v>
      </c>
      <c r="Z1017" s="500" t="s">
        <v>80</v>
      </c>
      <c r="AA1017" s="500" t="s">
        <v>80</v>
      </c>
      <c r="AB1017" s="501" t="s">
        <v>80</v>
      </c>
      <c r="AC1017" s="500" t="s">
        <v>80</v>
      </c>
      <c r="AD1017" s="500" t="s">
        <v>80</v>
      </c>
      <c r="AE1017" s="500" t="s">
        <v>80</v>
      </c>
      <c r="AF1017" s="502" t="s">
        <v>80</v>
      </c>
      <c r="AG1017" s="503" t="s">
        <v>80</v>
      </c>
      <c r="AH1017" s="504" t="s">
        <v>80</v>
      </c>
      <c r="AI1017" s="502" t="s">
        <v>80</v>
      </c>
      <c r="AJ1017" s="505">
        <v>50</v>
      </c>
      <c r="AK1017" s="505">
        <v>61</v>
      </c>
      <c r="AL1017" s="507"/>
      <c r="AM1017" s="507"/>
      <c r="AN1017" s="505">
        <v>194</v>
      </c>
      <c r="AO1017" s="505">
        <v>205</v>
      </c>
      <c r="AP1017" s="569"/>
      <c r="AQ1017" s="569"/>
      <c r="AR1017" s="505">
        <v>11</v>
      </c>
      <c r="AS1017" s="505">
        <v>157</v>
      </c>
      <c r="AT1017" s="505">
        <v>4</v>
      </c>
      <c r="AU1017" s="505">
        <v>11</v>
      </c>
      <c r="AV1017" s="507"/>
      <c r="AW1017" s="507"/>
      <c r="AX1017" s="507">
        <v>66</v>
      </c>
      <c r="AY1017" s="507">
        <v>78</v>
      </c>
      <c r="AZ1017" s="507">
        <v>86</v>
      </c>
      <c r="BA1017" s="507">
        <v>103</v>
      </c>
      <c r="BB1017" s="357"/>
      <c r="BC1017" s="592" t="str">
        <f t="shared" si="1711"/>
        <v>-</v>
      </c>
      <c r="BD1017" s="593" t="str">
        <f t="shared" si="1712"/>
        <v>-</v>
      </c>
      <c r="BE1017" s="594" t="str">
        <f t="shared" si="1713"/>
        <v>-</v>
      </c>
      <c r="BF1017" s="291" t="str">
        <f t="shared" si="1714"/>
        <v>-</v>
      </c>
      <c r="BG1017" s="566" t="str">
        <f t="shared" si="1715"/>
        <v>-</v>
      </c>
      <c r="BH1017" s="595" t="str">
        <f t="shared" si="1716"/>
        <v>-</v>
      </c>
      <c r="BI1017" s="289" t="str">
        <f t="shared" si="1717"/>
        <v>-</v>
      </c>
      <c r="BJ1017" s="596" t="str">
        <f t="shared" si="1718"/>
        <v>-</v>
      </c>
      <c r="BK1017" s="595" t="str">
        <f t="shared" si="1719"/>
        <v>-</v>
      </c>
      <c r="BL1017" s="289" t="str">
        <f t="shared" si="1720"/>
        <v>-</v>
      </c>
      <c r="BM1017" s="596" t="str">
        <f t="shared" si="1721"/>
        <v>-</v>
      </c>
      <c r="BN1017" s="563">
        <f t="shared" si="1722"/>
        <v>4</v>
      </c>
      <c r="BO1017" s="87">
        <f t="shared" si="1723"/>
        <v>2013</v>
      </c>
      <c r="BP1017" s="87">
        <f t="shared" si="1724"/>
        <v>0.99999999999999978</v>
      </c>
      <c r="BQ1017" s="202"/>
    </row>
    <row r="1018" spans="1:69" s="35" customFormat="1" ht="10.5" customHeight="1" x14ac:dyDescent="0.2">
      <c r="A1018" s="314" t="str">
        <f t="shared" si="1710"/>
        <v>2013-14RX74</v>
      </c>
      <c r="B1018" s="314" t="str">
        <f t="shared" si="1725"/>
        <v>Y62</v>
      </c>
      <c r="C1018" s="205" t="s">
        <v>182</v>
      </c>
      <c r="D1018" s="205" t="s">
        <v>528</v>
      </c>
      <c r="E1018" s="206"/>
      <c r="F1018" s="318" t="str">
        <f>VLOOKUP($G1018,'Selection Sheet'!$C$15:$F$39,3,0)</f>
        <v>Y62</v>
      </c>
      <c r="G1018" s="207" t="s">
        <v>84</v>
      </c>
      <c r="H1018" s="205" t="s">
        <v>533</v>
      </c>
      <c r="I1018" s="508">
        <v>371</v>
      </c>
      <c r="J1018" s="508">
        <v>104</v>
      </c>
      <c r="K1018" s="508">
        <v>45</v>
      </c>
      <c r="L1018" s="508">
        <v>23</v>
      </c>
      <c r="M1018" s="520"/>
      <c r="N1018" s="520"/>
      <c r="O1018" s="520"/>
      <c r="P1018" s="520"/>
      <c r="Q1018" s="508" t="s">
        <v>80</v>
      </c>
      <c r="R1018" s="508" t="s">
        <v>80</v>
      </c>
      <c r="S1018" s="508"/>
      <c r="T1018" s="509" t="s">
        <v>80</v>
      </c>
      <c r="U1018" s="510" t="s">
        <v>80</v>
      </c>
      <c r="V1018" s="510" t="s">
        <v>80</v>
      </c>
      <c r="W1018" s="510" t="s">
        <v>80</v>
      </c>
      <c r="X1018" s="511" t="s">
        <v>80</v>
      </c>
      <c r="Y1018" s="512" t="s">
        <v>80</v>
      </c>
      <c r="Z1018" s="513" t="s">
        <v>80</v>
      </c>
      <c r="AA1018" s="513" t="s">
        <v>80</v>
      </c>
      <c r="AB1018" s="514" t="s">
        <v>80</v>
      </c>
      <c r="AC1018" s="513" t="s">
        <v>80</v>
      </c>
      <c r="AD1018" s="513" t="s">
        <v>80</v>
      </c>
      <c r="AE1018" s="513" t="s">
        <v>80</v>
      </c>
      <c r="AF1018" s="515" t="s">
        <v>80</v>
      </c>
      <c r="AG1018" s="516" t="s">
        <v>80</v>
      </c>
      <c r="AH1018" s="517" t="s">
        <v>80</v>
      </c>
      <c r="AI1018" s="515" t="s">
        <v>80</v>
      </c>
      <c r="AJ1018" s="518">
        <v>174</v>
      </c>
      <c r="AK1018" s="518">
        <v>207</v>
      </c>
      <c r="AL1018" s="520"/>
      <c r="AM1018" s="520"/>
      <c r="AN1018" s="518">
        <v>945</v>
      </c>
      <c r="AO1018" s="518">
        <v>959</v>
      </c>
      <c r="AP1018" s="570"/>
      <c r="AQ1018" s="570"/>
      <c r="AR1018" s="518">
        <v>28</v>
      </c>
      <c r="AS1018" s="518">
        <v>331</v>
      </c>
      <c r="AT1018" s="518">
        <v>10</v>
      </c>
      <c r="AU1018" s="518">
        <v>41</v>
      </c>
      <c r="AV1018" s="520"/>
      <c r="AW1018" s="520"/>
      <c r="AX1018" s="520">
        <v>109</v>
      </c>
      <c r="AY1018" s="520">
        <v>122</v>
      </c>
      <c r="AZ1018" s="520">
        <v>283</v>
      </c>
      <c r="BA1018" s="520">
        <v>380</v>
      </c>
      <c r="BB1018" s="358"/>
      <c r="BC1018" s="597" t="str">
        <f t="shared" si="1711"/>
        <v>-</v>
      </c>
      <c r="BD1018" s="598" t="str">
        <f t="shared" si="1712"/>
        <v>-</v>
      </c>
      <c r="BE1018" s="599" t="str">
        <f t="shared" si="1713"/>
        <v>-</v>
      </c>
      <c r="BF1018" s="600" t="str">
        <f t="shared" si="1714"/>
        <v>-</v>
      </c>
      <c r="BG1018" s="601" t="str">
        <f t="shared" si="1715"/>
        <v>-</v>
      </c>
      <c r="BH1018" s="602" t="str">
        <f t="shared" si="1716"/>
        <v>-</v>
      </c>
      <c r="BI1018" s="603" t="str">
        <f t="shared" si="1717"/>
        <v>-</v>
      </c>
      <c r="BJ1018" s="604" t="str">
        <f t="shared" si="1718"/>
        <v>-</v>
      </c>
      <c r="BK1018" s="602" t="str">
        <f t="shared" si="1719"/>
        <v>-</v>
      </c>
      <c r="BL1018" s="603" t="str">
        <f t="shared" si="1720"/>
        <v>-</v>
      </c>
      <c r="BM1018" s="604" t="str">
        <f t="shared" si="1721"/>
        <v>-</v>
      </c>
      <c r="BN1018" s="564">
        <f t="shared" si="1722"/>
        <v>4</v>
      </c>
      <c r="BO1018" s="314">
        <f t="shared" si="1723"/>
        <v>2013</v>
      </c>
      <c r="BP1018" s="314">
        <f t="shared" si="1724"/>
        <v>0.99999999999999978</v>
      </c>
      <c r="BQ1018" s="202"/>
    </row>
    <row r="1019" spans="1:69" s="35" customFormat="1" ht="10.5" customHeight="1" x14ac:dyDescent="0.2">
      <c r="A1019" s="87" t="str">
        <f t="shared" si="1710"/>
        <v>2013-14RX84</v>
      </c>
      <c r="B1019" s="87" t="str">
        <f t="shared" si="1725"/>
        <v>Y63</v>
      </c>
      <c r="C1019" s="203" t="s">
        <v>182</v>
      </c>
      <c r="D1019" s="203" t="s">
        <v>528</v>
      </c>
      <c r="E1019" s="42"/>
      <c r="F1019" s="317" t="str">
        <f>VLOOKUP($G1019,'Selection Sheet'!$C$15:$F$39,3,0)</f>
        <v>Y63</v>
      </c>
      <c r="G1019" s="204" t="s">
        <v>120</v>
      </c>
      <c r="H1019" s="203" t="s">
        <v>534</v>
      </c>
      <c r="I1019" s="495">
        <v>268</v>
      </c>
      <c r="J1019" s="495">
        <v>51</v>
      </c>
      <c r="K1019" s="495">
        <v>35</v>
      </c>
      <c r="L1019" s="495">
        <v>14</v>
      </c>
      <c r="M1019" s="507"/>
      <c r="N1019" s="507"/>
      <c r="O1019" s="507"/>
      <c r="P1019" s="507"/>
      <c r="Q1019" s="495" t="s">
        <v>80</v>
      </c>
      <c r="R1019" s="495" t="s">
        <v>80</v>
      </c>
      <c r="S1019" s="495"/>
      <c r="T1019" s="496" t="s">
        <v>80</v>
      </c>
      <c r="U1019" s="497" t="s">
        <v>80</v>
      </c>
      <c r="V1019" s="497" t="s">
        <v>80</v>
      </c>
      <c r="W1019" s="497" t="s">
        <v>80</v>
      </c>
      <c r="X1019" s="498" t="s">
        <v>80</v>
      </c>
      <c r="Y1019" s="499" t="s">
        <v>80</v>
      </c>
      <c r="Z1019" s="500" t="s">
        <v>80</v>
      </c>
      <c r="AA1019" s="500" t="s">
        <v>80</v>
      </c>
      <c r="AB1019" s="501" t="s">
        <v>80</v>
      </c>
      <c r="AC1019" s="500" t="s">
        <v>80</v>
      </c>
      <c r="AD1019" s="500" t="s">
        <v>80</v>
      </c>
      <c r="AE1019" s="500" t="s">
        <v>80</v>
      </c>
      <c r="AF1019" s="502" t="s">
        <v>80</v>
      </c>
      <c r="AG1019" s="503" t="s">
        <v>80</v>
      </c>
      <c r="AH1019" s="504" t="s">
        <v>80</v>
      </c>
      <c r="AI1019" s="502" t="s">
        <v>80</v>
      </c>
      <c r="AJ1019" s="505">
        <v>77</v>
      </c>
      <c r="AK1019" s="505">
        <v>92</v>
      </c>
      <c r="AL1019" s="507"/>
      <c r="AM1019" s="507"/>
      <c r="AN1019" s="505">
        <v>663</v>
      </c>
      <c r="AO1019" s="505">
        <v>683</v>
      </c>
      <c r="AP1019" s="569"/>
      <c r="AQ1019" s="569"/>
      <c r="AR1019" s="505">
        <v>31</v>
      </c>
      <c r="AS1019" s="505">
        <v>266</v>
      </c>
      <c r="AT1019" s="505">
        <v>11</v>
      </c>
      <c r="AU1019" s="505">
        <v>33</v>
      </c>
      <c r="AV1019" s="507"/>
      <c r="AW1019" s="507"/>
      <c r="AX1019" s="507">
        <v>81</v>
      </c>
      <c r="AY1019" s="507">
        <v>97</v>
      </c>
      <c r="AZ1019" s="507">
        <v>244</v>
      </c>
      <c r="BA1019" s="507">
        <v>386</v>
      </c>
      <c r="BB1019" s="357"/>
      <c r="BC1019" s="592" t="str">
        <f t="shared" si="1711"/>
        <v>-</v>
      </c>
      <c r="BD1019" s="593" t="str">
        <f t="shared" si="1712"/>
        <v>-</v>
      </c>
      <c r="BE1019" s="594" t="str">
        <f t="shared" si="1713"/>
        <v>-</v>
      </c>
      <c r="BF1019" s="291" t="str">
        <f t="shared" si="1714"/>
        <v>-</v>
      </c>
      <c r="BG1019" s="566" t="str">
        <f t="shared" si="1715"/>
        <v>-</v>
      </c>
      <c r="BH1019" s="595" t="str">
        <f t="shared" si="1716"/>
        <v>-</v>
      </c>
      <c r="BI1019" s="289" t="str">
        <f t="shared" si="1717"/>
        <v>-</v>
      </c>
      <c r="BJ1019" s="596" t="str">
        <f t="shared" si="1718"/>
        <v>-</v>
      </c>
      <c r="BK1019" s="595" t="str">
        <f t="shared" si="1719"/>
        <v>-</v>
      </c>
      <c r="BL1019" s="289" t="str">
        <f t="shared" si="1720"/>
        <v>-</v>
      </c>
      <c r="BM1019" s="596" t="str">
        <f t="shared" si="1721"/>
        <v>-</v>
      </c>
      <c r="BN1019" s="563">
        <f t="shared" si="1722"/>
        <v>4</v>
      </c>
      <c r="BO1019" s="87">
        <f t="shared" si="1723"/>
        <v>2013</v>
      </c>
      <c r="BP1019" s="87">
        <f t="shared" si="1724"/>
        <v>0.99999999999999978</v>
      </c>
      <c r="BQ1019" s="202"/>
    </row>
    <row r="1020" spans="1:69" s="35" customFormat="1" ht="10.5" customHeight="1" x14ac:dyDescent="0.2">
      <c r="A1020" s="87" t="str">
        <f t="shared" si="1710"/>
        <v>2013-14RX94</v>
      </c>
      <c r="B1020" s="87" t="str">
        <f t="shared" si="1725"/>
        <v>Y60</v>
      </c>
      <c r="C1020" s="203" t="s">
        <v>182</v>
      </c>
      <c r="D1020" s="203" t="s">
        <v>528</v>
      </c>
      <c r="E1020" s="42"/>
      <c r="F1020" s="317" t="str">
        <f>VLOOKUP($G1020,'Selection Sheet'!$C$15:$F$39,3,0)</f>
        <v>Y60</v>
      </c>
      <c r="G1020" s="204" t="s">
        <v>103</v>
      </c>
      <c r="H1020" s="203" t="s">
        <v>535</v>
      </c>
      <c r="I1020" s="495">
        <v>202</v>
      </c>
      <c r="J1020" s="495">
        <v>37</v>
      </c>
      <c r="K1020" s="495">
        <v>34</v>
      </c>
      <c r="L1020" s="495">
        <v>19</v>
      </c>
      <c r="M1020" s="507"/>
      <c r="N1020" s="507"/>
      <c r="O1020" s="507"/>
      <c r="P1020" s="507"/>
      <c r="Q1020" s="495" t="s">
        <v>80</v>
      </c>
      <c r="R1020" s="495" t="s">
        <v>80</v>
      </c>
      <c r="S1020" s="495"/>
      <c r="T1020" s="496" t="s">
        <v>80</v>
      </c>
      <c r="U1020" s="497" t="s">
        <v>80</v>
      </c>
      <c r="V1020" s="497" t="s">
        <v>80</v>
      </c>
      <c r="W1020" s="497" t="s">
        <v>80</v>
      </c>
      <c r="X1020" s="498" t="s">
        <v>80</v>
      </c>
      <c r="Y1020" s="499" t="s">
        <v>80</v>
      </c>
      <c r="Z1020" s="500" t="s">
        <v>80</v>
      </c>
      <c r="AA1020" s="500" t="s">
        <v>80</v>
      </c>
      <c r="AB1020" s="501" t="s">
        <v>80</v>
      </c>
      <c r="AC1020" s="500" t="s">
        <v>80</v>
      </c>
      <c r="AD1020" s="500" t="s">
        <v>80</v>
      </c>
      <c r="AE1020" s="500" t="s">
        <v>80</v>
      </c>
      <c r="AF1020" s="502" t="s">
        <v>80</v>
      </c>
      <c r="AG1020" s="503" t="s">
        <v>80</v>
      </c>
      <c r="AH1020" s="504" t="s">
        <v>80</v>
      </c>
      <c r="AI1020" s="502" t="s">
        <v>80</v>
      </c>
      <c r="AJ1020" s="505">
        <v>85</v>
      </c>
      <c r="AK1020" s="505">
        <v>107</v>
      </c>
      <c r="AL1020" s="507"/>
      <c r="AM1020" s="507"/>
      <c r="AN1020" s="505">
        <v>755</v>
      </c>
      <c r="AO1020" s="505">
        <v>768</v>
      </c>
      <c r="AP1020" s="569"/>
      <c r="AQ1020" s="569"/>
      <c r="AR1020" s="505">
        <v>16</v>
      </c>
      <c r="AS1020" s="505">
        <v>197</v>
      </c>
      <c r="AT1020" s="505">
        <v>12</v>
      </c>
      <c r="AU1020" s="505">
        <v>31</v>
      </c>
      <c r="AV1020" s="507"/>
      <c r="AW1020" s="507"/>
      <c r="AX1020" s="507">
        <v>104</v>
      </c>
      <c r="AY1020" s="507">
        <v>114</v>
      </c>
      <c r="AZ1020" s="507">
        <v>61</v>
      </c>
      <c r="BA1020" s="507">
        <v>83</v>
      </c>
      <c r="BB1020" s="357"/>
      <c r="BC1020" s="592" t="str">
        <f t="shared" si="1711"/>
        <v>-</v>
      </c>
      <c r="BD1020" s="593" t="str">
        <f t="shared" si="1712"/>
        <v>-</v>
      </c>
      <c r="BE1020" s="594" t="str">
        <f t="shared" si="1713"/>
        <v>-</v>
      </c>
      <c r="BF1020" s="291" t="str">
        <f t="shared" si="1714"/>
        <v>-</v>
      </c>
      <c r="BG1020" s="566" t="str">
        <f t="shared" si="1715"/>
        <v>-</v>
      </c>
      <c r="BH1020" s="595" t="str">
        <f t="shared" si="1716"/>
        <v>-</v>
      </c>
      <c r="BI1020" s="289" t="str">
        <f t="shared" si="1717"/>
        <v>-</v>
      </c>
      <c r="BJ1020" s="596" t="str">
        <f t="shared" si="1718"/>
        <v>-</v>
      </c>
      <c r="BK1020" s="595" t="str">
        <f t="shared" si="1719"/>
        <v>-</v>
      </c>
      <c r="BL1020" s="289" t="str">
        <f t="shared" si="1720"/>
        <v>-</v>
      </c>
      <c r="BM1020" s="596" t="str">
        <f t="shared" si="1721"/>
        <v>-</v>
      </c>
      <c r="BN1020" s="563">
        <f t="shared" si="1722"/>
        <v>4</v>
      </c>
      <c r="BO1020" s="87">
        <f t="shared" si="1723"/>
        <v>2013</v>
      </c>
      <c r="BP1020" s="87">
        <f t="shared" si="1724"/>
        <v>0.99999999999999978</v>
      </c>
      <c r="BQ1020" s="202"/>
    </row>
    <row r="1021" spans="1:69" s="35" customFormat="1" ht="10.5" customHeight="1" x14ac:dyDescent="0.2">
      <c r="A1021" s="314" t="str">
        <f t="shared" si="1710"/>
        <v>2013-14RYA4</v>
      </c>
      <c r="B1021" s="314" t="str">
        <f t="shared" si="1725"/>
        <v>Y60</v>
      </c>
      <c r="C1021" s="205" t="s">
        <v>182</v>
      </c>
      <c r="D1021" s="205" t="s">
        <v>528</v>
      </c>
      <c r="E1021" s="206"/>
      <c r="F1021" s="318" t="str">
        <f>VLOOKUP($G1021,'Selection Sheet'!$C$15:$F$39,3,0)</f>
        <v>Y60</v>
      </c>
      <c r="G1021" s="207" t="s">
        <v>118</v>
      </c>
      <c r="H1021" s="205" t="s">
        <v>536</v>
      </c>
      <c r="I1021" s="508">
        <v>345</v>
      </c>
      <c r="J1021" s="508">
        <v>84</v>
      </c>
      <c r="K1021" s="508">
        <v>42</v>
      </c>
      <c r="L1021" s="508">
        <v>14</v>
      </c>
      <c r="M1021" s="520"/>
      <c r="N1021" s="520"/>
      <c r="O1021" s="520"/>
      <c r="P1021" s="520"/>
      <c r="Q1021" s="508" t="s">
        <v>80</v>
      </c>
      <c r="R1021" s="508" t="s">
        <v>80</v>
      </c>
      <c r="S1021" s="508"/>
      <c r="T1021" s="509" t="s">
        <v>80</v>
      </c>
      <c r="U1021" s="510" t="s">
        <v>80</v>
      </c>
      <c r="V1021" s="510" t="s">
        <v>80</v>
      </c>
      <c r="W1021" s="510" t="s">
        <v>80</v>
      </c>
      <c r="X1021" s="511" t="s">
        <v>80</v>
      </c>
      <c r="Y1021" s="512" t="s">
        <v>80</v>
      </c>
      <c r="Z1021" s="513" t="s">
        <v>80</v>
      </c>
      <c r="AA1021" s="513" t="s">
        <v>80</v>
      </c>
      <c r="AB1021" s="514" t="s">
        <v>80</v>
      </c>
      <c r="AC1021" s="513" t="s">
        <v>80</v>
      </c>
      <c r="AD1021" s="513" t="s">
        <v>80</v>
      </c>
      <c r="AE1021" s="513" t="s">
        <v>80</v>
      </c>
      <c r="AF1021" s="515" t="s">
        <v>80</v>
      </c>
      <c r="AG1021" s="516" t="s">
        <v>80</v>
      </c>
      <c r="AH1021" s="517" t="s">
        <v>80</v>
      </c>
      <c r="AI1021" s="515" t="s">
        <v>80</v>
      </c>
      <c r="AJ1021" s="518">
        <v>86</v>
      </c>
      <c r="AK1021" s="518">
        <v>116</v>
      </c>
      <c r="AL1021" s="520"/>
      <c r="AM1021" s="520"/>
      <c r="AN1021" s="518">
        <v>624</v>
      </c>
      <c r="AO1021" s="518">
        <v>681</v>
      </c>
      <c r="AP1021" s="570"/>
      <c r="AQ1021" s="570"/>
      <c r="AR1021" s="518">
        <v>21</v>
      </c>
      <c r="AS1021" s="518">
        <v>345</v>
      </c>
      <c r="AT1021" s="518">
        <v>8</v>
      </c>
      <c r="AU1021" s="518">
        <v>42</v>
      </c>
      <c r="AV1021" s="520"/>
      <c r="AW1021" s="520"/>
      <c r="AX1021" s="520">
        <v>124</v>
      </c>
      <c r="AY1021" s="520">
        <v>145</v>
      </c>
      <c r="AZ1021" s="520">
        <v>105</v>
      </c>
      <c r="BA1021" s="520">
        <v>177</v>
      </c>
      <c r="BB1021" s="358"/>
      <c r="BC1021" s="597" t="str">
        <f t="shared" si="1711"/>
        <v>-</v>
      </c>
      <c r="BD1021" s="598" t="str">
        <f t="shared" si="1712"/>
        <v>-</v>
      </c>
      <c r="BE1021" s="599" t="str">
        <f t="shared" si="1713"/>
        <v>-</v>
      </c>
      <c r="BF1021" s="600" t="str">
        <f t="shared" si="1714"/>
        <v>-</v>
      </c>
      <c r="BG1021" s="601" t="str">
        <f t="shared" si="1715"/>
        <v>-</v>
      </c>
      <c r="BH1021" s="602" t="str">
        <f t="shared" si="1716"/>
        <v>-</v>
      </c>
      <c r="BI1021" s="603" t="str">
        <f t="shared" si="1717"/>
        <v>-</v>
      </c>
      <c r="BJ1021" s="604" t="str">
        <f t="shared" si="1718"/>
        <v>-</v>
      </c>
      <c r="BK1021" s="602" t="str">
        <f t="shared" si="1719"/>
        <v>-</v>
      </c>
      <c r="BL1021" s="603" t="str">
        <f t="shared" si="1720"/>
        <v>-</v>
      </c>
      <c r="BM1021" s="604" t="str">
        <f t="shared" si="1721"/>
        <v>-</v>
      </c>
      <c r="BN1021" s="564">
        <f t="shared" si="1722"/>
        <v>4</v>
      </c>
      <c r="BO1021" s="314">
        <f t="shared" si="1723"/>
        <v>2013</v>
      </c>
      <c r="BP1021" s="314">
        <f t="shared" si="1724"/>
        <v>0.99999999999999978</v>
      </c>
      <c r="BQ1021" s="202"/>
    </row>
    <row r="1022" spans="1:69" s="35" customFormat="1" ht="10.5" customHeight="1" x14ac:dyDescent="0.2">
      <c r="A1022" s="87" t="str">
        <f t="shared" si="1710"/>
        <v>2013-14RYC4</v>
      </c>
      <c r="B1022" s="87" t="str">
        <f t="shared" si="1725"/>
        <v>Y61</v>
      </c>
      <c r="C1022" s="203" t="s">
        <v>182</v>
      </c>
      <c r="D1022" s="203" t="s">
        <v>528</v>
      </c>
      <c r="E1022" s="42"/>
      <c r="F1022" s="317" t="str">
        <f>VLOOKUP($G1022,'Selection Sheet'!$C$15:$F$39,3,0)</f>
        <v>Y61</v>
      </c>
      <c r="G1022" s="204" t="s">
        <v>87</v>
      </c>
      <c r="H1022" s="203" t="s">
        <v>537</v>
      </c>
      <c r="I1022" s="495">
        <v>228</v>
      </c>
      <c r="J1022" s="495">
        <v>47</v>
      </c>
      <c r="K1022" s="495">
        <v>23</v>
      </c>
      <c r="L1022" s="495">
        <v>12</v>
      </c>
      <c r="M1022" s="507"/>
      <c r="N1022" s="507"/>
      <c r="O1022" s="507"/>
      <c r="P1022" s="507"/>
      <c r="Q1022" s="495" t="s">
        <v>80</v>
      </c>
      <c r="R1022" s="495" t="s">
        <v>80</v>
      </c>
      <c r="S1022" s="495"/>
      <c r="T1022" s="496" t="s">
        <v>80</v>
      </c>
      <c r="U1022" s="497" t="s">
        <v>80</v>
      </c>
      <c r="V1022" s="497" t="s">
        <v>80</v>
      </c>
      <c r="W1022" s="497" t="s">
        <v>80</v>
      </c>
      <c r="X1022" s="498" t="s">
        <v>80</v>
      </c>
      <c r="Y1022" s="499" t="s">
        <v>80</v>
      </c>
      <c r="Z1022" s="500" t="s">
        <v>80</v>
      </c>
      <c r="AA1022" s="500" t="s">
        <v>80</v>
      </c>
      <c r="AB1022" s="501" t="s">
        <v>80</v>
      </c>
      <c r="AC1022" s="500" t="s">
        <v>80</v>
      </c>
      <c r="AD1022" s="500" t="s">
        <v>80</v>
      </c>
      <c r="AE1022" s="500" t="s">
        <v>80</v>
      </c>
      <c r="AF1022" s="502" t="s">
        <v>80</v>
      </c>
      <c r="AG1022" s="503" t="s">
        <v>80</v>
      </c>
      <c r="AH1022" s="504" t="s">
        <v>80</v>
      </c>
      <c r="AI1022" s="502" t="s">
        <v>80</v>
      </c>
      <c r="AJ1022" s="505">
        <v>124</v>
      </c>
      <c r="AK1022" s="505">
        <v>156</v>
      </c>
      <c r="AL1022" s="507"/>
      <c r="AM1022" s="507"/>
      <c r="AN1022" s="505">
        <v>510</v>
      </c>
      <c r="AO1022" s="505">
        <v>530</v>
      </c>
      <c r="AP1022" s="569"/>
      <c r="AQ1022" s="569"/>
      <c r="AR1022" s="505">
        <v>17</v>
      </c>
      <c r="AS1022" s="505">
        <v>227</v>
      </c>
      <c r="AT1022" s="505">
        <v>7</v>
      </c>
      <c r="AU1022" s="505">
        <v>22</v>
      </c>
      <c r="AV1022" s="507"/>
      <c r="AW1022" s="507"/>
      <c r="AX1022" s="507">
        <v>92</v>
      </c>
      <c r="AY1022" s="507">
        <v>104</v>
      </c>
      <c r="AZ1022" s="507">
        <v>88</v>
      </c>
      <c r="BA1022" s="507">
        <v>203</v>
      </c>
      <c r="BB1022" s="357"/>
      <c r="BC1022" s="592" t="str">
        <f t="shared" si="1711"/>
        <v>-</v>
      </c>
      <c r="BD1022" s="593" t="str">
        <f t="shared" si="1712"/>
        <v>-</v>
      </c>
      <c r="BE1022" s="594" t="str">
        <f t="shared" si="1713"/>
        <v>-</v>
      </c>
      <c r="BF1022" s="291" t="str">
        <f t="shared" si="1714"/>
        <v>-</v>
      </c>
      <c r="BG1022" s="566" t="str">
        <f t="shared" si="1715"/>
        <v>-</v>
      </c>
      <c r="BH1022" s="595" t="str">
        <f t="shared" si="1716"/>
        <v>-</v>
      </c>
      <c r="BI1022" s="289" t="str">
        <f t="shared" si="1717"/>
        <v>-</v>
      </c>
      <c r="BJ1022" s="596" t="str">
        <f t="shared" si="1718"/>
        <v>-</v>
      </c>
      <c r="BK1022" s="595" t="str">
        <f t="shared" si="1719"/>
        <v>-</v>
      </c>
      <c r="BL1022" s="289" t="str">
        <f t="shared" si="1720"/>
        <v>-</v>
      </c>
      <c r="BM1022" s="596" t="str">
        <f t="shared" si="1721"/>
        <v>-</v>
      </c>
      <c r="BN1022" s="563">
        <f t="shared" si="1722"/>
        <v>4</v>
      </c>
      <c r="BO1022" s="87">
        <f t="shared" si="1723"/>
        <v>2013</v>
      </c>
      <c r="BP1022" s="87">
        <f t="shared" si="1724"/>
        <v>0.99999999999999978</v>
      </c>
      <c r="BQ1022" s="202"/>
    </row>
    <row r="1023" spans="1:69" s="35" customFormat="1" ht="10.5" customHeight="1" x14ac:dyDescent="0.2">
      <c r="A1023" s="87" t="str">
        <f t="shared" si="1710"/>
        <v>2013-14RYD4</v>
      </c>
      <c r="B1023" s="87" t="str">
        <f t="shared" si="1725"/>
        <v>Y59</v>
      </c>
      <c r="C1023" s="203" t="s">
        <v>182</v>
      </c>
      <c r="D1023" s="203" t="s">
        <v>528</v>
      </c>
      <c r="E1023" s="42"/>
      <c r="F1023" s="317" t="str">
        <f>VLOOKUP($G1023,'Selection Sheet'!$C$15:$F$39,3,0)</f>
        <v>Y59</v>
      </c>
      <c r="G1023" s="204" t="s">
        <v>116</v>
      </c>
      <c r="H1023" s="203" t="s">
        <v>538</v>
      </c>
      <c r="I1023" s="495">
        <v>261</v>
      </c>
      <c r="J1023" s="495">
        <v>85</v>
      </c>
      <c r="K1023" s="495">
        <v>22</v>
      </c>
      <c r="L1023" s="495">
        <v>10</v>
      </c>
      <c r="M1023" s="507"/>
      <c r="N1023" s="507"/>
      <c r="O1023" s="507"/>
      <c r="P1023" s="507"/>
      <c r="Q1023" s="495" t="s">
        <v>80</v>
      </c>
      <c r="R1023" s="495" t="s">
        <v>80</v>
      </c>
      <c r="S1023" s="495"/>
      <c r="T1023" s="496" t="s">
        <v>80</v>
      </c>
      <c r="U1023" s="497" t="s">
        <v>80</v>
      </c>
      <c r="V1023" s="497" t="s">
        <v>80</v>
      </c>
      <c r="W1023" s="497" t="s">
        <v>80</v>
      </c>
      <c r="X1023" s="498" t="s">
        <v>80</v>
      </c>
      <c r="Y1023" s="499" t="s">
        <v>80</v>
      </c>
      <c r="Z1023" s="500" t="s">
        <v>80</v>
      </c>
      <c r="AA1023" s="500" t="s">
        <v>80</v>
      </c>
      <c r="AB1023" s="501" t="s">
        <v>80</v>
      </c>
      <c r="AC1023" s="500" t="s">
        <v>80</v>
      </c>
      <c r="AD1023" s="500" t="s">
        <v>80</v>
      </c>
      <c r="AE1023" s="500" t="s">
        <v>80</v>
      </c>
      <c r="AF1023" s="502" t="s">
        <v>80</v>
      </c>
      <c r="AG1023" s="503" t="s">
        <v>80</v>
      </c>
      <c r="AH1023" s="504" t="s">
        <v>80</v>
      </c>
      <c r="AI1023" s="502" t="s">
        <v>80</v>
      </c>
      <c r="AJ1023" s="505">
        <v>108</v>
      </c>
      <c r="AK1023" s="505">
        <v>138</v>
      </c>
      <c r="AL1023" s="507"/>
      <c r="AM1023" s="507"/>
      <c r="AN1023" s="505">
        <v>797</v>
      </c>
      <c r="AO1023" s="505">
        <v>855</v>
      </c>
      <c r="AP1023" s="569"/>
      <c r="AQ1023" s="569"/>
      <c r="AR1023" s="505">
        <v>20</v>
      </c>
      <c r="AS1023" s="505">
        <v>254</v>
      </c>
      <c r="AT1023" s="505">
        <v>5</v>
      </c>
      <c r="AU1023" s="505">
        <v>22</v>
      </c>
      <c r="AV1023" s="507"/>
      <c r="AW1023" s="507"/>
      <c r="AX1023" s="507">
        <v>80</v>
      </c>
      <c r="AY1023" s="507">
        <v>83</v>
      </c>
      <c r="AZ1023" s="507">
        <v>356</v>
      </c>
      <c r="BA1023" s="507">
        <v>553</v>
      </c>
      <c r="BB1023" s="357"/>
      <c r="BC1023" s="592" t="str">
        <f t="shared" si="1711"/>
        <v>-</v>
      </c>
      <c r="BD1023" s="593" t="str">
        <f t="shared" si="1712"/>
        <v>-</v>
      </c>
      <c r="BE1023" s="594" t="str">
        <f t="shared" si="1713"/>
        <v>-</v>
      </c>
      <c r="BF1023" s="291" t="str">
        <f t="shared" si="1714"/>
        <v>-</v>
      </c>
      <c r="BG1023" s="566" t="str">
        <f t="shared" si="1715"/>
        <v>-</v>
      </c>
      <c r="BH1023" s="595" t="str">
        <f t="shared" si="1716"/>
        <v>-</v>
      </c>
      <c r="BI1023" s="289" t="str">
        <f t="shared" si="1717"/>
        <v>-</v>
      </c>
      <c r="BJ1023" s="596" t="str">
        <f t="shared" si="1718"/>
        <v>-</v>
      </c>
      <c r="BK1023" s="595" t="str">
        <f t="shared" si="1719"/>
        <v>-</v>
      </c>
      <c r="BL1023" s="289" t="str">
        <f t="shared" si="1720"/>
        <v>-</v>
      </c>
      <c r="BM1023" s="596" t="str">
        <f t="shared" si="1721"/>
        <v>-</v>
      </c>
      <c r="BN1023" s="563">
        <f t="shared" si="1722"/>
        <v>4</v>
      </c>
      <c r="BO1023" s="87">
        <f t="shared" si="1723"/>
        <v>2013</v>
      </c>
      <c r="BP1023" s="87">
        <f t="shared" si="1724"/>
        <v>0.99999999999999978</v>
      </c>
      <c r="BQ1023" s="202"/>
    </row>
    <row r="1024" spans="1:69" s="35" customFormat="1" ht="10.5" customHeight="1" x14ac:dyDescent="0.2">
      <c r="A1024" s="87" t="str">
        <f t="shared" si="1710"/>
        <v>2013-14RYE4</v>
      </c>
      <c r="B1024" s="87" t="str">
        <f t="shared" si="1725"/>
        <v>Y59</v>
      </c>
      <c r="C1024" s="203" t="s">
        <v>182</v>
      </c>
      <c r="D1024" s="203" t="s">
        <v>528</v>
      </c>
      <c r="E1024" s="42"/>
      <c r="F1024" s="317" t="str">
        <f>VLOOKUP($G1024,'Selection Sheet'!$C$15:$F$39,3,0)</f>
        <v>Y59</v>
      </c>
      <c r="G1024" s="204" t="s">
        <v>114</v>
      </c>
      <c r="H1024" s="203" t="s">
        <v>539</v>
      </c>
      <c r="I1024" s="495">
        <v>112</v>
      </c>
      <c r="J1024" s="495">
        <v>40</v>
      </c>
      <c r="K1024" s="495">
        <v>15</v>
      </c>
      <c r="L1024" s="495">
        <v>8</v>
      </c>
      <c r="M1024" s="507"/>
      <c r="N1024" s="507"/>
      <c r="O1024" s="507"/>
      <c r="P1024" s="507"/>
      <c r="Q1024" s="495" t="s">
        <v>80</v>
      </c>
      <c r="R1024" s="495" t="s">
        <v>80</v>
      </c>
      <c r="S1024" s="495"/>
      <c r="T1024" s="496" t="s">
        <v>80</v>
      </c>
      <c r="U1024" s="497" t="s">
        <v>80</v>
      </c>
      <c r="V1024" s="497" t="s">
        <v>80</v>
      </c>
      <c r="W1024" s="497" t="s">
        <v>80</v>
      </c>
      <c r="X1024" s="498" t="s">
        <v>80</v>
      </c>
      <c r="Y1024" s="499" t="s">
        <v>80</v>
      </c>
      <c r="Z1024" s="500" t="s">
        <v>80</v>
      </c>
      <c r="AA1024" s="500" t="s">
        <v>80</v>
      </c>
      <c r="AB1024" s="501" t="s">
        <v>80</v>
      </c>
      <c r="AC1024" s="500" t="s">
        <v>80</v>
      </c>
      <c r="AD1024" s="500" t="s">
        <v>80</v>
      </c>
      <c r="AE1024" s="500" t="s">
        <v>80</v>
      </c>
      <c r="AF1024" s="502" t="s">
        <v>80</v>
      </c>
      <c r="AG1024" s="503" t="s">
        <v>80</v>
      </c>
      <c r="AH1024" s="504" t="s">
        <v>80</v>
      </c>
      <c r="AI1024" s="502" t="s">
        <v>80</v>
      </c>
      <c r="AJ1024" s="505">
        <v>71</v>
      </c>
      <c r="AK1024" s="505">
        <v>118</v>
      </c>
      <c r="AL1024" s="507"/>
      <c r="AM1024" s="507"/>
      <c r="AN1024" s="505">
        <v>491</v>
      </c>
      <c r="AO1024" s="505">
        <v>498</v>
      </c>
      <c r="AP1024" s="569"/>
      <c r="AQ1024" s="569"/>
      <c r="AR1024" s="505">
        <v>23</v>
      </c>
      <c r="AS1024" s="505">
        <v>99</v>
      </c>
      <c r="AT1024" s="505">
        <v>5</v>
      </c>
      <c r="AU1024" s="505">
        <v>15</v>
      </c>
      <c r="AV1024" s="507"/>
      <c r="AW1024" s="507"/>
      <c r="AX1024" s="507">
        <v>72</v>
      </c>
      <c r="AY1024" s="507">
        <v>78</v>
      </c>
      <c r="AZ1024" s="507">
        <v>82</v>
      </c>
      <c r="BA1024" s="507">
        <v>191</v>
      </c>
      <c r="BB1024" s="357"/>
      <c r="BC1024" s="592" t="str">
        <f t="shared" si="1711"/>
        <v>-</v>
      </c>
      <c r="BD1024" s="593" t="str">
        <f t="shared" si="1712"/>
        <v>-</v>
      </c>
      <c r="BE1024" s="594" t="str">
        <f t="shared" si="1713"/>
        <v>-</v>
      </c>
      <c r="BF1024" s="291" t="str">
        <f t="shared" si="1714"/>
        <v>-</v>
      </c>
      <c r="BG1024" s="566" t="str">
        <f t="shared" si="1715"/>
        <v>-</v>
      </c>
      <c r="BH1024" s="595" t="str">
        <f t="shared" si="1716"/>
        <v>-</v>
      </c>
      <c r="BI1024" s="289" t="str">
        <f t="shared" si="1717"/>
        <v>-</v>
      </c>
      <c r="BJ1024" s="596" t="str">
        <f t="shared" si="1718"/>
        <v>-</v>
      </c>
      <c r="BK1024" s="595" t="str">
        <f t="shared" si="1719"/>
        <v>-</v>
      </c>
      <c r="BL1024" s="289" t="str">
        <f t="shared" si="1720"/>
        <v>-</v>
      </c>
      <c r="BM1024" s="596" t="str">
        <f t="shared" si="1721"/>
        <v>-</v>
      </c>
      <c r="BN1024" s="563">
        <f t="shared" si="1722"/>
        <v>4</v>
      </c>
      <c r="BO1024" s="87">
        <f t="shared" si="1723"/>
        <v>2013</v>
      </c>
      <c r="BP1024" s="87">
        <f t="shared" si="1724"/>
        <v>0.99999999999999978</v>
      </c>
      <c r="BQ1024" s="202"/>
    </row>
    <row r="1025" spans="1:69" s="35" customFormat="1" ht="10.5" customHeight="1" x14ac:dyDescent="0.2">
      <c r="A1025" s="312" t="str">
        <f t="shared" si="1710"/>
        <v>2013-14RYF4</v>
      </c>
      <c r="B1025" s="312" t="str">
        <f t="shared" si="1725"/>
        <v>Y58</v>
      </c>
      <c r="C1025" s="208" t="s">
        <v>182</v>
      </c>
      <c r="D1025" s="208" t="s">
        <v>528</v>
      </c>
      <c r="E1025" s="53"/>
      <c r="F1025" s="319" t="str">
        <f>VLOOKUP($G1025,'Selection Sheet'!$C$15:$F$39,3,0)</f>
        <v>Y58</v>
      </c>
      <c r="G1025" s="209" t="s">
        <v>99</v>
      </c>
      <c r="H1025" s="208" t="s">
        <v>540</v>
      </c>
      <c r="I1025" s="521">
        <v>337</v>
      </c>
      <c r="J1025" s="521">
        <v>78</v>
      </c>
      <c r="K1025" s="521">
        <v>50</v>
      </c>
      <c r="L1025" s="521">
        <v>23</v>
      </c>
      <c r="M1025" s="533"/>
      <c r="N1025" s="533"/>
      <c r="O1025" s="533"/>
      <c r="P1025" s="533"/>
      <c r="Q1025" s="521" t="s">
        <v>80</v>
      </c>
      <c r="R1025" s="521" t="s">
        <v>80</v>
      </c>
      <c r="S1025" s="521"/>
      <c r="T1025" s="522" t="s">
        <v>80</v>
      </c>
      <c r="U1025" s="523" t="s">
        <v>80</v>
      </c>
      <c r="V1025" s="523" t="s">
        <v>80</v>
      </c>
      <c r="W1025" s="523" t="s">
        <v>80</v>
      </c>
      <c r="X1025" s="524" t="s">
        <v>80</v>
      </c>
      <c r="Y1025" s="525" t="s">
        <v>80</v>
      </c>
      <c r="Z1025" s="526" t="s">
        <v>80</v>
      </c>
      <c r="AA1025" s="526" t="s">
        <v>80</v>
      </c>
      <c r="AB1025" s="527" t="s">
        <v>80</v>
      </c>
      <c r="AC1025" s="526" t="s">
        <v>80</v>
      </c>
      <c r="AD1025" s="526" t="s">
        <v>80</v>
      </c>
      <c r="AE1025" s="526" t="s">
        <v>80</v>
      </c>
      <c r="AF1025" s="528" t="s">
        <v>80</v>
      </c>
      <c r="AG1025" s="529" t="s">
        <v>80</v>
      </c>
      <c r="AH1025" s="530" t="s">
        <v>80</v>
      </c>
      <c r="AI1025" s="528" t="s">
        <v>80</v>
      </c>
      <c r="AJ1025" s="531">
        <v>154</v>
      </c>
      <c r="AK1025" s="531">
        <v>172</v>
      </c>
      <c r="AL1025" s="533"/>
      <c r="AM1025" s="533"/>
      <c r="AN1025" s="531">
        <v>752</v>
      </c>
      <c r="AO1025" s="531">
        <v>770</v>
      </c>
      <c r="AP1025" s="571"/>
      <c r="AQ1025" s="571"/>
      <c r="AR1025" s="531">
        <v>28</v>
      </c>
      <c r="AS1025" s="531">
        <v>336</v>
      </c>
      <c r="AT1025" s="531">
        <v>14</v>
      </c>
      <c r="AU1025" s="531">
        <v>49</v>
      </c>
      <c r="AV1025" s="533"/>
      <c r="AW1025" s="533"/>
      <c r="AX1025" s="533">
        <v>125</v>
      </c>
      <c r="AY1025" s="533">
        <v>152</v>
      </c>
      <c r="AZ1025" s="533">
        <v>175</v>
      </c>
      <c r="BA1025" s="533">
        <v>301</v>
      </c>
      <c r="BB1025" s="359"/>
      <c r="BC1025" s="605" t="str">
        <f t="shared" si="1711"/>
        <v>-</v>
      </c>
      <c r="BD1025" s="606" t="str">
        <f t="shared" si="1712"/>
        <v>-</v>
      </c>
      <c r="BE1025" s="607" t="str">
        <f t="shared" si="1713"/>
        <v>-</v>
      </c>
      <c r="BF1025" s="302" t="str">
        <f t="shared" si="1714"/>
        <v>-</v>
      </c>
      <c r="BG1025" s="608" t="str">
        <f t="shared" si="1715"/>
        <v>-</v>
      </c>
      <c r="BH1025" s="609" t="str">
        <f t="shared" si="1716"/>
        <v>-</v>
      </c>
      <c r="BI1025" s="311" t="str">
        <f t="shared" si="1717"/>
        <v>-</v>
      </c>
      <c r="BJ1025" s="610" t="str">
        <f t="shared" si="1718"/>
        <v>-</v>
      </c>
      <c r="BK1025" s="609" t="str">
        <f t="shared" si="1719"/>
        <v>-</v>
      </c>
      <c r="BL1025" s="311" t="str">
        <f t="shared" si="1720"/>
        <v>-</v>
      </c>
      <c r="BM1025" s="610" t="str">
        <f t="shared" si="1721"/>
        <v>-</v>
      </c>
      <c r="BN1025" s="565">
        <f t="shared" si="1722"/>
        <v>4</v>
      </c>
      <c r="BO1025" s="312">
        <f t="shared" si="1723"/>
        <v>2013</v>
      </c>
      <c r="BP1025" s="312">
        <f t="shared" si="1724"/>
        <v>0.99999999999999978</v>
      </c>
      <c r="BQ1025" s="202"/>
    </row>
    <row r="1026" spans="1:69" s="35" customFormat="1" ht="10.5" customHeight="1" x14ac:dyDescent="0.2">
      <c r="A1026" s="87" t="str">
        <f t="shared" si="1710"/>
        <v>2013-14R1F5</v>
      </c>
      <c r="B1026" s="87" t="str">
        <f t="shared" si="1725"/>
        <v>Y59</v>
      </c>
      <c r="C1026" s="203" t="s">
        <v>182</v>
      </c>
      <c r="D1026" s="203" t="s">
        <v>541</v>
      </c>
      <c r="E1026" s="42"/>
      <c r="F1026" s="317" t="str">
        <f>VLOOKUP($G1026,'Selection Sheet'!$C$15:$F$39,3,0)</f>
        <v>Y59</v>
      </c>
      <c r="G1026" s="204" t="s">
        <v>108</v>
      </c>
      <c r="H1026" s="203" t="s">
        <v>529</v>
      </c>
      <c r="I1026" s="495">
        <v>16</v>
      </c>
      <c r="J1026" s="495">
        <v>5</v>
      </c>
      <c r="K1026" s="495">
        <v>7</v>
      </c>
      <c r="L1026" s="495">
        <v>4</v>
      </c>
      <c r="M1026" s="507"/>
      <c r="N1026" s="507"/>
      <c r="O1026" s="507"/>
      <c r="P1026" s="507"/>
      <c r="Q1026" s="495" t="s">
        <v>80</v>
      </c>
      <c r="R1026" s="495" t="s">
        <v>80</v>
      </c>
      <c r="S1026" s="495"/>
      <c r="T1026" s="496" t="s">
        <v>80</v>
      </c>
      <c r="U1026" s="497" t="s">
        <v>80</v>
      </c>
      <c r="V1026" s="497" t="s">
        <v>80</v>
      </c>
      <c r="W1026" s="497" t="s">
        <v>80</v>
      </c>
      <c r="X1026" s="498" t="s">
        <v>80</v>
      </c>
      <c r="Y1026" s="499" t="s">
        <v>80</v>
      </c>
      <c r="Z1026" s="500" t="s">
        <v>80</v>
      </c>
      <c r="AA1026" s="500" t="s">
        <v>80</v>
      </c>
      <c r="AB1026" s="501" t="s">
        <v>80</v>
      </c>
      <c r="AC1026" s="500" t="s">
        <v>80</v>
      </c>
      <c r="AD1026" s="500" t="s">
        <v>80</v>
      </c>
      <c r="AE1026" s="500" t="s">
        <v>80</v>
      </c>
      <c r="AF1026" s="502" t="s">
        <v>80</v>
      </c>
      <c r="AG1026" s="503" t="s">
        <v>80</v>
      </c>
      <c r="AH1026" s="504" t="s">
        <v>80</v>
      </c>
      <c r="AI1026" s="502" t="s">
        <v>80</v>
      </c>
      <c r="AJ1026" s="505">
        <v>5</v>
      </c>
      <c r="AK1026" s="505">
        <v>7</v>
      </c>
      <c r="AL1026" s="507"/>
      <c r="AM1026" s="507"/>
      <c r="AN1026" s="505">
        <v>20</v>
      </c>
      <c r="AO1026" s="505">
        <v>21</v>
      </c>
      <c r="AP1026" s="569"/>
      <c r="AQ1026" s="569"/>
      <c r="AR1026" s="505">
        <v>1</v>
      </c>
      <c r="AS1026" s="505">
        <v>16</v>
      </c>
      <c r="AT1026" s="505">
        <v>1</v>
      </c>
      <c r="AU1026" s="505">
        <v>7</v>
      </c>
      <c r="AV1026" s="507"/>
      <c r="AW1026" s="507"/>
      <c r="AX1026" s="507">
        <v>2</v>
      </c>
      <c r="AY1026" s="507">
        <v>2</v>
      </c>
      <c r="AZ1026" s="507">
        <v>7</v>
      </c>
      <c r="BA1026" s="507">
        <v>9</v>
      </c>
      <c r="BB1026" s="357"/>
      <c r="BC1026" s="592" t="str">
        <f t="shared" si="1711"/>
        <v>-</v>
      </c>
      <c r="BD1026" s="593" t="str">
        <f t="shared" si="1712"/>
        <v>-</v>
      </c>
      <c r="BE1026" s="594" t="str">
        <f t="shared" si="1713"/>
        <v>-</v>
      </c>
      <c r="BF1026" s="291" t="str">
        <f t="shared" si="1714"/>
        <v>-</v>
      </c>
      <c r="BG1026" s="566" t="str">
        <f t="shared" si="1715"/>
        <v>-</v>
      </c>
      <c r="BH1026" s="595" t="str">
        <f t="shared" si="1716"/>
        <v>-</v>
      </c>
      <c r="BI1026" s="289" t="str">
        <f t="shared" si="1717"/>
        <v>-</v>
      </c>
      <c r="BJ1026" s="596" t="str">
        <f t="shared" si="1718"/>
        <v>-</v>
      </c>
      <c r="BK1026" s="595" t="str">
        <f t="shared" si="1719"/>
        <v>-</v>
      </c>
      <c r="BL1026" s="289" t="str">
        <f t="shared" si="1720"/>
        <v>-</v>
      </c>
      <c r="BM1026" s="596" t="str">
        <f t="shared" si="1721"/>
        <v>-</v>
      </c>
      <c r="BN1026" s="563">
        <f t="shared" si="1722"/>
        <v>5</v>
      </c>
      <c r="BO1026" s="87">
        <f t="shared" si="1723"/>
        <v>2013</v>
      </c>
      <c r="BP1026" s="87">
        <f t="shared" si="1724"/>
        <v>2</v>
      </c>
      <c r="BQ1026" s="202"/>
    </row>
    <row r="1027" spans="1:69" s="35" customFormat="1" ht="10.5" customHeight="1" x14ac:dyDescent="0.2">
      <c r="A1027" s="87" t="str">
        <f t="shared" si="1710"/>
        <v>2013-14RRU5</v>
      </c>
      <c r="B1027" s="87" t="str">
        <f t="shared" si="1725"/>
        <v>Y56</v>
      </c>
      <c r="C1027" s="203" t="s">
        <v>182</v>
      </c>
      <c r="D1027" s="203" t="s">
        <v>541</v>
      </c>
      <c r="E1027" s="42"/>
      <c r="F1027" s="317" t="str">
        <f>VLOOKUP($G1027,'Selection Sheet'!$C$15:$F$39,3,0)</f>
        <v>Y56</v>
      </c>
      <c r="G1027" s="204" t="s">
        <v>93</v>
      </c>
      <c r="H1027" s="203" t="s">
        <v>530</v>
      </c>
      <c r="I1027" s="495">
        <v>311</v>
      </c>
      <c r="J1027" s="495">
        <v>91</v>
      </c>
      <c r="K1027" s="495">
        <v>51</v>
      </c>
      <c r="L1027" s="495">
        <v>28</v>
      </c>
      <c r="M1027" s="507"/>
      <c r="N1027" s="507"/>
      <c r="O1027" s="507"/>
      <c r="P1027" s="507"/>
      <c r="Q1027" s="495" t="s">
        <v>80</v>
      </c>
      <c r="R1027" s="495" t="s">
        <v>80</v>
      </c>
      <c r="S1027" s="495"/>
      <c r="T1027" s="496" t="s">
        <v>80</v>
      </c>
      <c r="U1027" s="497" t="s">
        <v>80</v>
      </c>
      <c r="V1027" s="497" t="s">
        <v>80</v>
      </c>
      <c r="W1027" s="497" t="s">
        <v>80</v>
      </c>
      <c r="X1027" s="498" t="s">
        <v>80</v>
      </c>
      <c r="Y1027" s="499" t="s">
        <v>80</v>
      </c>
      <c r="Z1027" s="500" t="s">
        <v>80</v>
      </c>
      <c r="AA1027" s="500" t="s">
        <v>80</v>
      </c>
      <c r="AB1027" s="501" t="s">
        <v>80</v>
      </c>
      <c r="AC1027" s="500" t="s">
        <v>80</v>
      </c>
      <c r="AD1027" s="500" t="s">
        <v>80</v>
      </c>
      <c r="AE1027" s="500" t="s">
        <v>80</v>
      </c>
      <c r="AF1027" s="502" t="s">
        <v>80</v>
      </c>
      <c r="AG1027" s="503" t="s">
        <v>80</v>
      </c>
      <c r="AH1027" s="504" t="s">
        <v>80</v>
      </c>
      <c r="AI1027" s="502" t="s">
        <v>80</v>
      </c>
      <c r="AJ1027" s="505">
        <v>185</v>
      </c>
      <c r="AK1027" s="505">
        <v>243</v>
      </c>
      <c r="AL1027" s="507"/>
      <c r="AM1027" s="507"/>
      <c r="AN1027" s="505">
        <v>848</v>
      </c>
      <c r="AO1027" s="505">
        <v>896</v>
      </c>
      <c r="AP1027" s="569"/>
      <c r="AQ1027" s="569"/>
      <c r="AR1027" s="505">
        <v>31</v>
      </c>
      <c r="AS1027" s="505">
        <v>310</v>
      </c>
      <c r="AT1027" s="505">
        <v>13</v>
      </c>
      <c r="AU1027" s="505">
        <v>50</v>
      </c>
      <c r="AV1027" s="507"/>
      <c r="AW1027" s="507"/>
      <c r="AX1027" s="507">
        <v>127</v>
      </c>
      <c r="AY1027" s="507">
        <v>132</v>
      </c>
      <c r="AZ1027" s="507">
        <v>395</v>
      </c>
      <c r="BA1027" s="507">
        <v>568</v>
      </c>
      <c r="BB1027" s="357"/>
      <c r="BC1027" s="592" t="str">
        <f t="shared" si="1711"/>
        <v>-</v>
      </c>
      <c r="BD1027" s="593" t="str">
        <f t="shared" si="1712"/>
        <v>-</v>
      </c>
      <c r="BE1027" s="594" t="str">
        <f t="shared" si="1713"/>
        <v>-</v>
      </c>
      <c r="BF1027" s="291" t="str">
        <f t="shared" si="1714"/>
        <v>-</v>
      </c>
      <c r="BG1027" s="566" t="str">
        <f t="shared" si="1715"/>
        <v>-</v>
      </c>
      <c r="BH1027" s="595" t="str">
        <f t="shared" si="1716"/>
        <v>-</v>
      </c>
      <c r="BI1027" s="289" t="str">
        <f t="shared" si="1717"/>
        <v>-</v>
      </c>
      <c r="BJ1027" s="596" t="str">
        <f t="shared" si="1718"/>
        <v>-</v>
      </c>
      <c r="BK1027" s="595" t="str">
        <f t="shared" si="1719"/>
        <v>-</v>
      </c>
      <c r="BL1027" s="289" t="str">
        <f t="shared" si="1720"/>
        <v>-</v>
      </c>
      <c r="BM1027" s="596" t="str">
        <f t="shared" si="1721"/>
        <v>-</v>
      </c>
      <c r="BN1027" s="563">
        <f t="shared" si="1722"/>
        <v>5</v>
      </c>
      <c r="BO1027" s="87">
        <f t="shared" si="1723"/>
        <v>2013</v>
      </c>
      <c r="BP1027" s="87">
        <f t="shared" si="1724"/>
        <v>2</v>
      </c>
      <c r="BQ1027" s="202"/>
    </row>
    <row r="1028" spans="1:69" s="35" customFormat="1" ht="10.5" customHeight="1" x14ac:dyDescent="0.2">
      <c r="A1028" s="87" t="str">
        <f t="shared" si="1710"/>
        <v>2013-14RX65</v>
      </c>
      <c r="B1028" s="87" t="str">
        <f t="shared" si="1725"/>
        <v>Y63</v>
      </c>
      <c r="C1028" s="203" t="s">
        <v>182</v>
      </c>
      <c r="D1028" s="203" t="s">
        <v>541</v>
      </c>
      <c r="E1028" s="42"/>
      <c r="F1028" s="317" t="str">
        <f>VLOOKUP($G1028,'Selection Sheet'!$C$15:$F$39,3,0)</f>
        <v>Y63</v>
      </c>
      <c r="G1028" s="204" t="s">
        <v>111</v>
      </c>
      <c r="H1028" s="203" t="s">
        <v>532</v>
      </c>
      <c r="I1028" s="495">
        <v>158</v>
      </c>
      <c r="J1028" s="495">
        <v>49</v>
      </c>
      <c r="K1028" s="495">
        <v>14</v>
      </c>
      <c r="L1028" s="495">
        <v>11</v>
      </c>
      <c r="M1028" s="507"/>
      <c r="N1028" s="507"/>
      <c r="O1028" s="507"/>
      <c r="P1028" s="507"/>
      <c r="Q1028" s="495" t="s">
        <v>80</v>
      </c>
      <c r="R1028" s="495" t="s">
        <v>80</v>
      </c>
      <c r="S1028" s="495"/>
      <c r="T1028" s="496" t="s">
        <v>80</v>
      </c>
      <c r="U1028" s="497" t="s">
        <v>80</v>
      </c>
      <c r="V1028" s="497" t="s">
        <v>80</v>
      </c>
      <c r="W1028" s="497" t="s">
        <v>80</v>
      </c>
      <c r="X1028" s="498" t="s">
        <v>80</v>
      </c>
      <c r="Y1028" s="499" t="s">
        <v>80</v>
      </c>
      <c r="Z1028" s="500" t="s">
        <v>80</v>
      </c>
      <c r="AA1028" s="500" t="s">
        <v>80</v>
      </c>
      <c r="AB1028" s="501" t="s">
        <v>80</v>
      </c>
      <c r="AC1028" s="500" t="s">
        <v>80</v>
      </c>
      <c r="AD1028" s="500" t="s">
        <v>80</v>
      </c>
      <c r="AE1028" s="500" t="s">
        <v>80</v>
      </c>
      <c r="AF1028" s="502" t="s">
        <v>80</v>
      </c>
      <c r="AG1028" s="503" t="s">
        <v>80</v>
      </c>
      <c r="AH1028" s="504" t="s">
        <v>80</v>
      </c>
      <c r="AI1028" s="502" t="s">
        <v>80</v>
      </c>
      <c r="AJ1028" s="505">
        <v>56</v>
      </c>
      <c r="AK1028" s="505">
        <v>68</v>
      </c>
      <c r="AL1028" s="507"/>
      <c r="AM1028" s="507"/>
      <c r="AN1028" s="505">
        <v>241</v>
      </c>
      <c r="AO1028" s="505">
        <v>246</v>
      </c>
      <c r="AP1028" s="569"/>
      <c r="AQ1028" s="569"/>
      <c r="AR1028" s="505">
        <v>14</v>
      </c>
      <c r="AS1028" s="505">
        <v>155</v>
      </c>
      <c r="AT1028" s="505">
        <v>6</v>
      </c>
      <c r="AU1028" s="505">
        <v>13</v>
      </c>
      <c r="AV1028" s="507"/>
      <c r="AW1028" s="507"/>
      <c r="AX1028" s="507">
        <v>100</v>
      </c>
      <c r="AY1028" s="507">
        <v>115</v>
      </c>
      <c r="AZ1028" s="507">
        <v>108</v>
      </c>
      <c r="BA1028" s="507">
        <v>143</v>
      </c>
      <c r="BB1028" s="357"/>
      <c r="BC1028" s="592" t="str">
        <f t="shared" si="1711"/>
        <v>-</v>
      </c>
      <c r="BD1028" s="593" t="str">
        <f t="shared" si="1712"/>
        <v>-</v>
      </c>
      <c r="BE1028" s="594" t="str">
        <f t="shared" si="1713"/>
        <v>-</v>
      </c>
      <c r="BF1028" s="291" t="str">
        <f t="shared" si="1714"/>
        <v>-</v>
      </c>
      <c r="BG1028" s="566" t="str">
        <f t="shared" si="1715"/>
        <v>-</v>
      </c>
      <c r="BH1028" s="595" t="str">
        <f t="shared" si="1716"/>
        <v>-</v>
      </c>
      <c r="BI1028" s="289" t="str">
        <f t="shared" si="1717"/>
        <v>-</v>
      </c>
      <c r="BJ1028" s="596" t="str">
        <f t="shared" si="1718"/>
        <v>-</v>
      </c>
      <c r="BK1028" s="595" t="str">
        <f t="shared" si="1719"/>
        <v>-</v>
      </c>
      <c r="BL1028" s="289" t="str">
        <f t="shared" si="1720"/>
        <v>-</v>
      </c>
      <c r="BM1028" s="596" t="str">
        <f t="shared" si="1721"/>
        <v>-</v>
      </c>
      <c r="BN1028" s="563">
        <f t="shared" si="1722"/>
        <v>5</v>
      </c>
      <c r="BO1028" s="87">
        <f t="shared" si="1723"/>
        <v>2013</v>
      </c>
      <c r="BP1028" s="87">
        <f t="shared" si="1724"/>
        <v>2</v>
      </c>
      <c r="BQ1028" s="202"/>
    </row>
    <row r="1029" spans="1:69" s="35" customFormat="1" ht="10.5" customHeight="1" x14ac:dyDescent="0.2">
      <c r="A1029" s="314" t="str">
        <f t="shared" si="1710"/>
        <v>2013-14RX75</v>
      </c>
      <c r="B1029" s="314" t="str">
        <f t="shared" si="1725"/>
        <v>Y62</v>
      </c>
      <c r="C1029" s="205" t="s">
        <v>182</v>
      </c>
      <c r="D1029" s="205" t="s">
        <v>541</v>
      </c>
      <c r="E1029" s="206"/>
      <c r="F1029" s="318" t="str">
        <f>VLOOKUP($G1029,'Selection Sheet'!$C$15:$F$39,3,0)</f>
        <v>Y62</v>
      </c>
      <c r="G1029" s="207" t="s">
        <v>84</v>
      </c>
      <c r="H1029" s="205" t="s">
        <v>533</v>
      </c>
      <c r="I1029" s="508">
        <v>338</v>
      </c>
      <c r="J1029" s="508">
        <v>98</v>
      </c>
      <c r="K1029" s="508">
        <v>37</v>
      </c>
      <c r="L1029" s="508">
        <v>14</v>
      </c>
      <c r="M1029" s="520"/>
      <c r="N1029" s="520"/>
      <c r="O1029" s="520"/>
      <c r="P1029" s="520"/>
      <c r="Q1029" s="508" t="s">
        <v>80</v>
      </c>
      <c r="R1029" s="508" t="s">
        <v>80</v>
      </c>
      <c r="S1029" s="508"/>
      <c r="T1029" s="509" t="s">
        <v>80</v>
      </c>
      <c r="U1029" s="510" t="s">
        <v>80</v>
      </c>
      <c r="V1029" s="510" t="s">
        <v>80</v>
      </c>
      <c r="W1029" s="510" t="s">
        <v>80</v>
      </c>
      <c r="X1029" s="511" t="s">
        <v>80</v>
      </c>
      <c r="Y1029" s="512" t="s">
        <v>80</v>
      </c>
      <c r="Z1029" s="513" t="s">
        <v>80</v>
      </c>
      <c r="AA1029" s="513" t="s">
        <v>80</v>
      </c>
      <c r="AB1029" s="514" t="s">
        <v>80</v>
      </c>
      <c r="AC1029" s="513" t="s">
        <v>80</v>
      </c>
      <c r="AD1029" s="513" t="s">
        <v>80</v>
      </c>
      <c r="AE1029" s="513" t="s">
        <v>80</v>
      </c>
      <c r="AF1029" s="515" t="s">
        <v>80</v>
      </c>
      <c r="AG1029" s="516" t="s">
        <v>80</v>
      </c>
      <c r="AH1029" s="517" t="s">
        <v>80</v>
      </c>
      <c r="AI1029" s="515" t="s">
        <v>80</v>
      </c>
      <c r="AJ1029" s="518">
        <v>164</v>
      </c>
      <c r="AK1029" s="518">
        <v>195</v>
      </c>
      <c r="AL1029" s="520"/>
      <c r="AM1029" s="520"/>
      <c r="AN1029" s="518">
        <v>969</v>
      </c>
      <c r="AO1029" s="518">
        <v>975</v>
      </c>
      <c r="AP1029" s="570"/>
      <c r="AQ1029" s="570"/>
      <c r="AR1029" s="518">
        <v>29</v>
      </c>
      <c r="AS1029" s="518">
        <v>295</v>
      </c>
      <c r="AT1029" s="518">
        <v>6</v>
      </c>
      <c r="AU1029" s="518">
        <v>34</v>
      </c>
      <c r="AV1029" s="520"/>
      <c r="AW1029" s="520"/>
      <c r="AX1029" s="520">
        <v>125</v>
      </c>
      <c r="AY1029" s="520">
        <v>135</v>
      </c>
      <c r="AZ1029" s="520">
        <v>305</v>
      </c>
      <c r="BA1029" s="520">
        <v>377</v>
      </c>
      <c r="BB1029" s="358"/>
      <c r="BC1029" s="597" t="str">
        <f t="shared" si="1711"/>
        <v>-</v>
      </c>
      <c r="BD1029" s="598" t="str">
        <f t="shared" si="1712"/>
        <v>-</v>
      </c>
      <c r="BE1029" s="599" t="str">
        <f t="shared" si="1713"/>
        <v>-</v>
      </c>
      <c r="BF1029" s="600" t="str">
        <f t="shared" si="1714"/>
        <v>-</v>
      </c>
      <c r="BG1029" s="601" t="str">
        <f t="shared" si="1715"/>
        <v>-</v>
      </c>
      <c r="BH1029" s="602" t="str">
        <f t="shared" si="1716"/>
        <v>-</v>
      </c>
      <c r="BI1029" s="603" t="str">
        <f t="shared" si="1717"/>
        <v>-</v>
      </c>
      <c r="BJ1029" s="604" t="str">
        <f t="shared" si="1718"/>
        <v>-</v>
      </c>
      <c r="BK1029" s="602" t="str">
        <f t="shared" si="1719"/>
        <v>-</v>
      </c>
      <c r="BL1029" s="603" t="str">
        <f t="shared" si="1720"/>
        <v>-</v>
      </c>
      <c r="BM1029" s="604" t="str">
        <f t="shared" si="1721"/>
        <v>-</v>
      </c>
      <c r="BN1029" s="564">
        <f t="shared" si="1722"/>
        <v>5</v>
      </c>
      <c r="BO1029" s="314">
        <f t="shared" si="1723"/>
        <v>2013</v>
      </c>
      <c r="BP1029" s="314">
        <f t="shared" si="1724"/>
        <v>2</v>
      </c>
      <c r="BQ1029" s="202"/>
    </row>
    <row r="1030" spans="1:69" s="35" customFormat="1" ht="10.5" customHeight="1" x14ac:dyDescent="0.2">
      <c r="A1030" s="87" t="str">
        <f t="shared" si="1710"/>
        <v>2013-14RX85</v>
      </c>
      <c r="B1030" s="87" t="str">
        <f t="shared" si="1725"/>
        <v>Y63</v>
      </c>
      <c r="C1030" s="203" t="s">
        <v>182</v>
      </c>
      <c r="D1030" s="203" t="s">
        <v>541</v>
      </c>
      <c r="E1030" s="42"/>
      <c r="F1030" s="317" t="str">
        <f>VLOOKUP($G1030,'Selection Sheet'!$C$15:$F$39,3,0)</f>
        <v>Y63</v>
      </c>
      <c r="G1030" s="204" t="s">
        <v>120</v>
      </c>
      <c r="H1030" s="203" t="s">
        <v>534</v>
      </c>
      <c r="I1030" s="495">
        <v>221</v>
      </c>
      <c r="J1030" s="495">
        <v>53</v>
      </c>
      <c r="K1030" s="495">
        <v>25</v>
      </c>
      <c r="L1030" s="495">
        <v>7</v>
      </c>
      <c r="M1030" s="507"/>
      <c r="N1030" s="507"/>
      <c r="O1030" s="507"/>
      <c r="P1030" s="507"/>
      <c r="Q1030" s="495" t="s">
        <v>80</v>
      </c>
      <c r="R1030" s="495" t="s">
        <v>80</v>
      </c>
      <c r="S1030" s="495"/>
      <c r="T1030" s="496" t="s">
        <v>80</v>
      </c>
      <c r="U1030" s="497" t="s">
        <v>80</v>
      </c>
      <c r="V1030" s="497" t="s">
        <v>80</v>
      </c>
      <c r="W1030" s="497" t="s">
        <v>80</v>
      </c>
      <c r="X1030" s="498" t="s">
        <v>80</v>
      </c>
      <c r="Y1030" s="499" t="s">
        <v>80</v>
      </c>
      <c r="Z1030" s="500" t="s">
        <v>80</v>
      </c>
      <c r="AA1030" s="500" t="s">
        <v>80</v>
      </c>
      <c r="AB1030" s="501" t="s">
        <v>80</v>
      </c>
      <c r="AC1030" s="500" t="s">
        <v>80</v>
      </c>
      <c r="AD1030" s="500" t="s">
        <v>80</v>
      </c>
      <c r="AE1030" s="500" t="s">
        <v>80</v>
      </c>
      <c r="AF1030" s="502" t="s">
        <v>80</v>
      </c>
      <c r="AG1030" s="503" t="s">
        <v>80</v>
      </c>
      <c r="AH1030" s="504" t="s">
        <v>80</v>
      </c>
      <c r="AI1030" s="502" t="s">
        <v>80</v>
      </c>
      <c r="AJ1030" s="505">
        <v>81</v>
      </c>
      <c r="AK1030" s="505">
        <v>103</v>
      </c>
      <c r="AL1030" s="507"/>
      <c r="AM1030" s="507"/>
      <c r="AN1030" s="505">
        <v>660</v>
      </c>
      <c r="AO1030" s="505">
        <v>670</v>
      </c>
      <c r="AP1030" s="569"/>
      <c r="AQ1030" s="569"/>
      <c r="AR1030" s="505">
        <v>23</v>
      </c>
      <c r="AS1030" s="505">
        <v>219</v>
      </c>
      <c r="AT1030" s="505">
        <v>1</v>
      </c>
      <c r="AU1030" s="505">
        <v>24</v>
      </c>
      <c r="AV1030" s="507"/>
      <c r="AW1030" s="507"/>
      <c r="AX1030" s="507">
        <v>99</v>
      </c>
      <c r="AY1030" s="507">
        <v>108</v>
      </c>
      <c r="AZ1030" s="507">
        <v>238</v>
      </c>
      <c r="BA1030" s="507">
        <v>364</v>
      </c>
      <c r="BB1030" s="357"/>
      <c r="BC1030" s="592" t="str">
        <f t="shared" si="1711"/>
        <v>-</v>
      </c>
      <c r="BD1030" s="593" t="str">
        <f t="shared" si="1712"/>
        <v>-</v>
      </c>
      <c r="BE1030" s="594" t="str">
        <f t="shared" si="1713"/>
        <v>-</v>
      </c>
      <c r="BF1030" s="291" t="str">
        <f t="shared" si="1714"/>
        <v>-</v>
      </c>
      <c r="BG1030" s="566" t="str">
        <f t="shared" si="1715"/>
        <v>-</v>
      </c>
      <c r="BH1030" s="595" t="str">
        <f t="shared" si="1716"/>
        <v>-</v>
      </c>
      <c r="BI1030" s="289" t="str">
        <f t="shared" si="1717"/>
        <v>-</v>
      </c>
      <c r="BJ1030" s="596" t="str">
        <f t="shared" si="1718"/>
        <v>-</v>
      </c>
      <c r="BK1030" s="595" t="str">
        <f t="shared" si="1719"/>
        <v>-</v>
      </c>
      <c r="BL1030" s="289" t="str">
        <f t="shared" si="1720"/>
        <v>-</v>
      </c>
      <c r="BM1030" s="596" t="str">
        <f t="shared" si="1721"/>
        <v>-</v>
      </c>
      <c r="BN1030" s="563">
        <f t="shared" si="1722"/>
        <v>5</v>
      </c>
      <c r="BO1030" s="87">
        <f t="shared" si="1723"/>
        <v>2013</v>
      </c>
      <c r="BP1030" s="87">
        <f t="shared" si="1724"/>
        <v>2</v>
      </c>
      <c r="BQ1030" s="202"/>
    </row>
    <row r="1031" spans="1:69" s="35" customFormat="1" ht="10.5" customHeight="1" x14ac:dyDescent="0.2">
      <c r="A1031" s="87" t="str">
        <f t="shared" si="1710"/>
        <v>2013-14RX95</v>
      </c>
      <c r="B1031" s="87" t="str">
        <f t="shared" si="1725"/>
        <v>Y60</v>
      </c>
      <c r="C1031" s="203" t="s">
        <v>182</v>
      </c>
      <c r="D1031" s="203" t="s">
        <v>541</v>
      </c>
      <c r="E1031" s="42"/>
      <c r="F1031" s="317" t="str">
        <f>VLOOKUP($G1031,'Selection Sheet'!$C$15:$F$39,3,0)</f>
        <v>Y60</v>
      </c>
      <c r="G1031" s="204" t="s">
        <v>103</v>
      </c>
      <c r="H1031" s="203" t="s">
        <v>535</v>
      </c>
      <c r="I1031" s="495">
        <v>212</v>
      </c>
      <c r="J1031" s="495">
        <v>37</v>
      </c>
      <c r="K1031" s="495">
        <v>32</v>
      </c>
      <c r="L1031" s="495">
        <v>10</v>
      </c>
      <c r="M1031" s="507"/>
      <c r="N1031" s="507"/>
      <c r="O1031" s="507"/>
      <c r="P1031" s="507"/>
      <c r="Q1031" s="495" t="s">
        <v>80</v>
      </c>
      <c r="R1031" s="495" t="s">
        <v>80</v>
      </c>
      <c r="S1031" s="495"/>
      <c r="T1031" s="496" t="s">
        <v>80</v>
      </c>
      <c r="U1031" s="497" t="s">
        <v>80</v>
      </c>
      <c r="V1031" s="497" t="s">
        <v>80</v>
      </c>
      <c r="W1031" s="497" t="s">
        <v>80</v>
      </c>
      <c r="X1031" s="498" t="s">
        <v>80</v>
      </c>
      <c r="Y1031" s="499" t="s">
        <v>80</v>
      </c>
      <c r="Z1031" s="500" t="s">
        <v>80</v>
      </c>
      <c r="AA1031" s="500" t="s">
        <v>80</v>
      </c>
      <c r="AB1031" s="501" t="s">
        <v>80</v>
      </c>
      <c r="AC1031" s="500" t="s">
        <v>80</v>
      </c>
      <c r="AD1031" s="500" t="s">
        <v>80</v>
      </c>
      <c r="AE1031" s="500" t="s">
        <v>80</v>
      </c>
      <c r="AF1031" s="502" t="s">
        <v>80</v>
      </c>
      <c r="AG1031" s="503" t="s">
        <v>80</v>
      </c>
      <c r="AH1031" s="504" t="s">
        <v>80</v>
      </c>
      <c r="AI1031" s="502" t="s">
        <v>80</v>
      </c>
      <c r="AJ1031" s="505">
        <v>77</v>
      </c>
      <c r="AK1031" s="505">
        <v>101</v>
      </c>
      <c r="AL1031" s="507"/>
      <c r="AM1031" s="507"/>
      <c r="AN1031" s="505">
        <v>808</v>
      </c>
      <c r="AO1031" s="505">
        <v>825</v>
      </c>
      <c r="AP1031" s="569"/>
      <c r="AQ1031" s="569"/>
      <c r="AR1031" s="505">
        <v>13</v>
      </c>
      <c r="AS1031" s="505">
        <v>210</v>
      </c>
      <c r="AT1031" s="505">
        <v>6</v>
      </c>
      <c r="AU1031" s="505">
        <v>31</v>
      </c>
      <c r="AV1031" s="507"/>
      <c r="AW1031" s="507"/>
      <c r="AX1031" s="507">
        <v>105</v>
      </c>
      <c r="AY1031" s="507">
        <v>113</v>
      </c>
      <c r="AZ1031" s="507">
        <v>58</v>
      </c>
      <c r="BA1031" s="507">
        <v>87</v>
      </c>
      <c r="BB1031" s="357"/>
      <c r="BC1031" s="592" t="str">
        <f t="shared" si="1711"/>
        <v>-</v>
      </c>
      <c r="BD1031" s="593" t="str">
        <f t="shared" si="1712"/>
        <v>-</v>
      </c>
      <c r="BE1031" s="594" t="str">
        <f t="shared" si="1713"/>
        <v>-</v>
      </c>
      <c r="BF1031" s="291" t="str">
        <f t="shared" si="1714"/>
        <v>-</v>
      </c>
      <c r="BG1031" s="566" t="str">
        <f t="shared" si="1715"/>
        <v>-</v>
      </c>
      <c r="BH1031" s="595" t="str">
        <f t="shared" si="1716"/>
        <v>-</v>
      </c>
      <c r="BI1031" s="289" t="str">
        <f t="shared" si="1717"/>
        <v>-</v>
      </c>
      <c r="BJ1031" s="596" t="str">
        <f t="shared" si="1718"/>
        <v>-</v>
      </c>
      <c r="BK1031" s="595" t="str">
        <f t="shared" si="1719"/>
        <v>-</v>
      </c>
      <c r="BL1031" s="289" t="str">
        <f t="shared" si="1720"/>
        <v>-</v>
      </c>
      <c r="BM1031" s="596" t="str">
        <f t="shared" si="1721"/>
        <v>-</v>
      </c>
      <c r="BN1031" s="563">
        <f t="shared" si="1722"/>
        <v>5</v>
      </c>
      <c r="BO1031" s="87">
        <f t="shared" si="1723"/>
        <v>2013</v>
      </c>
      <c r="BP1031" s="87">
        <f t="shared" si="1724"/>
        <v>2</v>
      </c>
      <c r="BQ1031" s="202"/>
    </row>
    <row r="1032" spans="1:69" s="35" customFormat="1" ht="10.5" customHeight="1" x14ac:dyDescent="0.2">
      <c r="A1032" s="314" t="str">
        <f t="shared" si="1710"/>
        <v>2013-14RYA5</v>
      </c>
      <c r="B1032" s="314" t="str">
        <f t="shared" si="1725"/>
        <v>Y60</v>
      </c>
      <c r="C1032" s="205" t="s">
        <v>182</v>
      </c>
      <c r="D1032" s="205" t="s">
        <v>541</v>
      </c>
      <c r="E1032" s="206"/>
      <c r="F1032" s="318" t="str">
        <f>VLOOKUP($G1032,'Selection Sheet'!$C$15:$F$39,3,0)</f>
        <v>Y60</v>
      </c>
      <c r="G1032" s="207" t="s">
        <v>118</v>
      </c>
      <c r="H1032" s="205" t="s">
        <v>536</v>
      </c>
      <c r="I1032" s="508">
        <v>355</v>
      </c>
      <c r="J1032" s="508">
        <v>87</v>
      </c>
      <c r="K1032" s="508">
        <v>40</v>
      </c>
      <c r="L1032" s="508">
        <v>22</v>
      </c>
      <c r="M1032" s="520"/>
      <c r="N1032" s="520"/>
      <c r="O1032" s="520"/>
      <c r="P1032" s="520"/>
      <c r="Q1032" s="508" t="s">
        <v>80</v>
      </c>
      <c r="R1032" s="508" t="s">
        <v>80</v>
      </c>
      <c r="S1032" s="508"/>
      <c r="T1032" s="509" t="s">
        <v>80</v>
      </c>
      <c r="U1032" s="510" t="s">
        <v>80</v>
      </c>
      <c r="V1032" s="510" t="s">
        <v>80</v>
      </c>
      <c r="W1032" s="510" t="s">
        <v>80</v>
      </c>
      <c r="X1032" s="511" t="s">
        <v>80</v>
      </c>
      <c r="Y1032" s="512" t="s">
        <v>80</v>
      </c>
      <c r="Z1032" s="513" t="s">
        <v>80</v>
      </c>
      <c r="AA1032" s="513" t="s">
        <v>80</v>
      </c>
      <c r="AB1032" s="514" t="s">
        <v>80</v>
      </c>
      <c r="AC1032" s="513" t="s">
        <v>80</v>
      </c>
      <c r="AD1032" s="513" t="s">
        <v>80</v>
      </c>
      <c r="AE1032" s="513" t="s">
        <v>80</v>
      </c>
      <c r="AF1032" s="515" t="s">
        <v>80</v>
      </c>
      <c r="AG1032" s="516" t="s">
        <v>80</v>
      </c>
      <c r="AH1032" s="517" t="s">
        <v>80</v>
      </c>
      <c r="AI1032" s="515" t="s">
        <v>80</v>
      </c>
      <c r="AJ1032" s="518">
        <v>118</v>
      </c>
      <c r="AK1032" s="518">
        <v>175</v>
      </c>
      <c r="AL1032" s="520"/>
      <c r="AM1032" s="520"/>
      <c r="AN1032" s="518">
        <v>866</v>
      </c>
      <c r="AO1032" s="518">
        <v>933</v>
      </c>
      <c r="AP1032" s="570"/>
      <c r="AQ1032" s="570"/>
      <c r="AR1032" s="518">
        <v>25</v>
      </c>
      <c r="AS1032" s="518">
        <v>355</v>
      </c>
      <c r="AT1032" s="518">
        <v>10</v>
      </c>
      <c r="AU1032" s="518">
        <v>40</v>
      </c>
      <c r="AV1032" s="520"/>
      <c r="AW1032" s="520"/>
      <c r="AX1032" s="520">
        <v>104</v>
      </c>
      <c r="AY1032" s="520">
        <v>116</v>
      </c>
      <c r="AZ1032" s="520">
        <v>198</v>
      </c>
      <c r="BA1032" s="520">
        <v>314</v>
      </c>
      <c r="BB1032" s="358"/>
      <c r="BC1032" s="597" t="str">
        <f t="shared" si="1711"/>
        <v>-</v>
      </c>
      <c r="BD1032" s="598" t="str">
        <f t="shared" si="1712"/>
        <v>-</v>
      </c>
      <c r="BE1032" s="599" t="str">
        <f t="shared" si="1713"/>
        <v>-</v>
      </c>
      <c r="BF1032" s="600" t="str">
        <f t="shared" si="1714"/>
        <v>-</v>
      </c>
      <c r="BG1032" s="601" t="str">
        <f t="shared" si="1715"/>
        <v>-</v>
      </c>
      <c r="BH1032" s="602" t="str">
        <f t="shared" si="1716"/>
        <v>-</v>
      </c>
      <c r="BI1032" s="603" t="str">
        <f t="shared" si="1717"/>
        <v>-</v>
      </c>
      <c r="BJ1032" s="604" t="str">
        <f t="shared" si="1718"/>
        <v>-</v>
      </c>
      <c r="BK1032" s="602" t="str">
        <f t="shared" si="1719"/>
        <v>-</v>
      </c>
      <c r="BL1032" s="603" t="str">
        <f t="shared" si="1720"/>
        <v>-</v>
      </c>
      <c r="BM1032" s="604" t="str">
        <f t="shared" si="1721"/>
        <v>-</v>
      </c>
      <c r="BN1032" s="564">
        <f t="shared" si="1722"/>
        <v>5</v>
      </c>
      <c r="BO1032" s="314">
        <f t="shared" si="1723"/>
        <v>2013</v>
      </c>
      <c r="BP1032" s="314">
        <f t="shared" si="1724"/>
        <v>2</v>
      </c>
      <c r="BQ1032" s="202"/>
    </row>
    <row r="1033" spans="1:69" s="35" customFormat="1" ht="10.5" customHeight="1" x14ac:dyDescent="0.2">
      <c r="A1033" s="87" t="str">
        <f t="shared" si="1710"/>
        <v>2013-14RYC5</v>
      </c>
      <c r="B1033" s="87" t="str">
        <f t="shared" si="1725"/>
        <v>Y61</v>
      </c>
      <c r="C1033" s="203" t="s">
        <v>182</v>
      </c>
      <c r="D1033" s="203" t="s">
        <v>541</v>
      </c>
      <c r="E1033" s="42"/>
      <c r="F1033" s="317" t="str">
        <f>VLOOKUP($G1033,'Selection Sheet'!$C$15:$F$39,3,0)</f>
        <v>Y61</v>
      </c>
      <c r="G1033" s="204" t="s">
        <v>87</v>
      </c>
      <c r="H1033" s="203" t="s">
        <v>537</v>
      </c>
      <c r="I1033" s="495">
        <v>273</v>
      </c>
      <c r="J1033" s="495">
        <v>55</v>
      </c>
      <c r="K1033" s="495">
        <v>24</v>
      </c>
      <c r="L1033" s="495">
        <v>9</v>
      </c>
      <c r="M1033" s="507"/>
      <c r="N1033" s="507"/>
      <c r="O1033" s="507"/>
      <c r="P1033" s="507"/>
      <c r="Q1033" s="495" t="s">
        <v>80</v>
      </c>
      <c r="R1033" s="495" t="s">
        <v>80</v>
      </c>
      <c r="S1033" s="495"/>
      <c r="T1033" s="496" t="s">
        <v>80</v>
      </c>
      <c r="U1033" s="497" t="s">
        <v>80</v>
      </c>
      <c r="V1033" s="497" t="s">
        <v>80</v>
      </c>
      <c r="W1033" s="497" t="s">
        <v>80</v>
      </c>
      <c r="X1033" s="498" t="s">
        <v>80</v>
      </c>
      <c r="Y1033" s="499" t="s">
        <v>80</v>
      </c>
      <c r="Z1033" s="500" t="s">
        <v>80</v>
      </c>
      <c r="AA1033" s="500" t="s">
        <v>80</v>
      </c>
      <c r="AB1033" s="501" t="s">
        <v>80</v>
      </c>
      <c r="AC1033" s="500" t="s">
        <v>80</v>
      </c>
      <c r="AD1033" s="500" t="s">
        <v>80</v>
      </c>
      <c r="AE1033" s="500" t="s">
        <v>80</v>
      </c>
      <c r="AF1033" s="502" t="s">
        <v>80</v>
      </c>
      <c r="AG1033" s="503" t="s">
        <v>80</v>
      </c>
      <c r="AH1033" s="504" t="s">
        <v>80</v>
      </c>
      <c r="AI1033" s="502" t="s">
        <v>80</v>
      </c>
      <c r="AJ1033" s="505">
        <v>97</v>
      </c>
      <c r="AK1033" s="505">
        <v>118</v>
      </c>
      <c r="AL1033" s="507"/>
      <c r="AM1033" s="507"/>
      <c r="AN1033" s="505">
        <v>569</v>
      </c>
      <c r="AO1033" s="505">
        <v>600</v>
      </c>
      <c r="AP1033" s="569"/>
      <c r="AQ1033" s="569"/>
      <c r="AR1033" s="505">
        <v>15</v>
      </c>
      <c r="AS1033" s="505">
        <v>271</v>
      </c>
      <c r="AT1033" s="505">
        <v>5</v>
      </c>
      <c r="AU1033" s="505">
        <v>23</v>
      </c>
      <c r="AV1033" s="507"/>
      <c r="AW1033" s="507"/>
      <c r="AX1033" s="507">
        <v>61</v>
      </c>
      <c r="AY1033" s="507">
        <v>64</v>
      </c>
      <c r="AZ1033" s="507">
        <v>144</v>
      </c>
      <c r="BA1033" s="507">
        <v>245</v>
      </c>
      <c r="BB1033" s="357"/>
      <c r="BC1033" s="592" t="str">
        <f t="shared" si="1711"/>
        <v>-</v>
      </c>
      <c r="BD1033" s="593" t="str">
        <f t="shared" si="1712"/>
        <v>-</v>
      </c>
      <c r="BE1033" s="594" t="str">
        <f t="shared" si="1713"/>
        <v>-</v>
      </c>
      <c r="BF1033" s="291" t="str">
        <f t="shared" si="1714"/>
        <v>-</v>
      </c>
      <c r="BG1033" s="566" t="str">
        <f t="shared" si="1715"/>
        <v>-</v>
      </c>
      <c r="BH1033" s="595" t="str">
        <f t="shared" si="1716"/>
        <v>-</v>
      </c>
      <c r="BI1033" s="289" t="str">
        <f t="shared" si="1717"/>
        <v>-</v>
      </c>
      <c r="BJ1033" s="596" t="str">
        <f t="shared" si="1718"/>
        <v>-</v>
      </c>
      <c r="BK1033" s="595" t="str">
        <f t="shared" si="1719"/>
        <v>-</v>
      </c>
      <c r="BL1033" s="289" t="str">
        <f t="shared" si="1720"/>
        <v>-</v>
      </c>
      <c r="BM1033" s="596" t="str">
        <f t="shared" si="1721"/>
        <v>-</v>
      </c>
      <c r="BN1033" s="563">
        <f t="shared" si="1722"/>
        <v>5</v>
      </c>
      <c r="BO1033" s="87">
        <f t="shared" si="1723"/>
        <v>2013</v>
      </c>
      <c r="BP1033" s="87">
        <f t="shared" si="1724"/>
        <v>2</v>
      </c>
      <c r="BQ1033" s="202"/>
    </row>
    <row r="1034" spans="1:69" s="35" customFormat="1" ht="10.5" customHeight="1" x14ac:dyDescent="0.2">
      <c r="A1034" s="87" t="str">
        <f t="shared" si="1710"/>
        <v>2013-14RYD5</v>
      </c>
      <c r="B1034" s="87" t="str">
        <f t="shared" si="1725"/>
        <v>Y59</v>
      </c>
      <c r="C1034" s="203" t="s">
        <v>182</v>
      </c>
      <c r="D1034" s="203" t="s">
        <v>541</v>
      </c>
      <c r="E1034" s="42"/>
      <c r="F1034" s="317" t="str">
        <f>VLOOKUP($G1034,'Selection Sheet'!$C$15:$F$39,3,0)</f>
        <v>Y59</v>
      </c>
      <c r="G1034" s="204" t="s">
        <v>116</v>
      </c>
      <c r="H1034" s="203" t="s">
        <v>538</v>
      </c>
      <c r="I1034" s="495">
        <v>210</v>
      </c>
      <c r="J1034" s="495">
        <v>71</v>
      </c>
      <c r="K1034" s="495">
        <v>29</v>
      </c>
      <c r="L1034" s="495">
        <v>16</v>
      </c>
      <c r="M1034" s="507"/>
      <c r="N1034" s="507"/>
      <c r="O1034" s="507"/>
      <c r="P1034" s="507"/>
      <c r="Q1034" s="495" t="s">
        <v>80</v>
      </c>
      <c r="R1034" s="495" t="s">
        <v>80</v>
      </c>
      <c r="S1034" s="495"/>
      <c r="T1034" s="496" t="s">
        <v>80</v>
      </c>
      <c r="U1034" s="497" t="s">
        <v>80</v>
      </c>
      <c r="V1034" s="497" t="s">
        <v>80</v>
      </c>
      <c r="W1034" s="497" t="s">
        <v>80</v>
      </c>
      <c r="X1034" s="498" t="s">
        <v>80</v>
      </c>
      <c r="Y1034" s="499" t="s">
        <v>80</v>
      </c>
      <c r="Z1034" s="500" t="s">
        <v>80</v>
      </c>
      <c r="AA1034" s="500" t="s">
        <v>80</v>
      </c>
      <c r="AB1034" s="501" t="s">
        <v>80</v>
      </c>
      <c r="AC1034" s="500" t="s">
        <v>80</v>
      </c>
      <c r="AD1034" s="500" t="s">
        <v>80</v>
      </c>
      <c r="AE1034" s="500" t="s">
        <v>80</v>
      </c>
      <c r="AF1034" s="502" t="s">
        <v>80</v>
      </c>
      <c r="AG1034" s="503" t="s">
        <v>80</v>
      </c>
      <c r="AH1034" s="504" t="s">
        <v>80</v>
      </c>
      <c r="AI1034" s="502" t="s">
        <v>80</v>
      </c>
      <c r="AJ1034" s="505">
        <v>92</v>
      </c>
      <c r="AK1034" s="505">
        <v>115</v>
      </c>
      <c r="AL1034" s="507"/>
      <c r="AM1034" s="507"/>
      <c r="AN1034" s="505">
        <v>636</v>
      </c>
      <c r="AO1034" s="505">
        <v>715</v>
      </c>
      <c r="AP1034" s="569"/>
      <c r="AQ1034" s="569"/>
      <c r="AR1034" s="505">
        <v>20</v>
      </c>
      <c r="AS1034" s="505">
        <v>202</v>
      </c>
      <c r="AT1034" s="505">
        <v>9</v>
      </c>
      <c r="AU1034" s="505">
        <v>28</v>
      </c>
      <c r="AV1034" s="507"/>
      <c r="AW1034" s="507"/>
      <c r="AX1034" s="507">
        <v>87</v>
      </c>
      <c r="AY1034" s="507">
        <v>92</v>
      </c>
      <c r="AZ1034" s="507">
        <v>310</v>
      </c>
      <c r="BA1034" s="507">
        <v>474</v>
      </c>
      <c r="BB1034" s="357"/>
      <c r="BC1034" s="592" t="str">
        <f t="shared" si="1711"/>
        <v>-</v>
      </c>
      <c r="BD1034" s="593" t="str">
        <f t="shared" si="1712"/>
        <v>-</v>
      </c>
      <c r="BE1034" s="594" t="str">
        <f t="shared" si="1713"/>
        <v>-</v>
      </c>
      <c r="BF1034" s="291" t="str">
        <f t="shared" si="1714"/>
        <v>-</v>
      </c>
      <c r="BG1034" s="566" t="str">
        <f t="shared" si="1715"/>
        <v>-</v>
      </c>
      <c r="BH1034" s="595" t="str">
        <f t="shared" si="1716"/>
        <v>-</v>
      </c>
      <c r="BI1034" s="289" t="str">
        <f t="shared" si="1717"/>
        <v>-</v>
      </c>
      <c r="BJ1034" s="596" t="str">
        <f t="shared" si="1718"/>
        <v>-</v>
      </c>
      <c r="BK1034" s="595" t="str">
        <f t="shared" si="1719"/>
        <v>-</v>
      </c>
      <c r="BL1034" s="289" t="str">
        <f t="shared" si="1720"/>
        <v>-</v>
      </c>
      <c r="BM1034" s="596" t="str">
        <f t="shared" si="1721"/>
        <v>-</v>
      </c>
      <c r="BN1034" s="563">
        <f t="shared" si="1722"/>
        <v>5</v>
      </c>
      <c r="BO1034" s="87">
        <f t="shared" si="1723"/>
        <v>2013</v>
      </c>
      <c r="BP1034" s="87">
        <f t="shared" si="1724"/>
        <v>2</v>
      </c>
      <c r="BQ1034" s="202"/>
    </row>
    <row r="1035" spans="1:69" s="35" customFormat="1" ht="10.5" customHeight="1" x14ac:dyDescent="0.2">
      <c r="A1035" s="87" t="str">
        <f t="shared" si="1710"/>
        <v>2013-14RYE5</v>
      </c>
      <c r="B1035" s="87" t="str">
        <f t="shared" si="1725"/>
        <v>Y59</v>
      </c>
      <c r="C1035" s="203" t="s">
        <v>182</v>
      </c>
      <c r="D1035" s="203" t="s">
        <v>541</v>
      </c>
      <c r="E1035" s="42"/>
      <c r="F1035" s="317" t="str">
        <f>VLOOKUP($G1035,'Selection Sheet'!$C$15:$F$39,3,0)</f>
        <v>Y59</v>
      </c>
      <c r="G1035" s="204" t="s">
        <v>114</v>
      </c>
      <c r="H1035" s="203" t="s">
        <v>539</v>
      </c>
      <c r="I1035" s="495">
        <v>102</v>
      </c>
      <c r="J1035" s="495">
        <v>39</v>
      </c>
      <c r="K1035" s="495">
        <v>10</v>
      </c>
      <c r="L1035" s="495">
        <v>3</v>
      </c>
      <c r="M1035" s="507"/>
      <c r="N1035" s="507"/>
      <c r="O1035" s="507"/>
      <c r="P1035" s="507"/>
      <c r="Q1035" s="495" t="s">
        <v>80</v>
      </c>
      <c r="R1035" s="495" t="s">
        <v>80</v>
      </c>
      <c r="S1035" s="495"/>
      <c r="T1035" s="496" t="s">
        <v>80</v>
      </c>
      <c r="U1035" s="497" t="s">
        <v>80</v>
      </c>
      <c r="V1035" s="497" t="s">
        <v>80</v>
      </c>
      <c r="W1035" s="497" t="s">
        <v>80</v>
      </c>
      <c r="X1035" s="498" t="s">
        <v>80</v>
      </c>
      <c r="Y1035" s="499" t="s">
        <v>80</v>
      </c>
      <c r="Z1035" s="500" t="s">
        <v>80</v>
      </c>
      <c r="AA1035" s="500" t="s">
        <v>80</v>
      </c>
      <c r="AB1035" s="501" t="s">
        <v>80</v>
      </c>
      <c r="AC1035" s="500" t="s">
        <v>80</v>
      </c>
      <c r="AD1035" s="500" t="s">
        <v>80</v>
      </c>
      <c r="AE1035" s="500" t="s">
        <v>80</v>
      </c>
      <c r="AF1035" s="502" t="s">
        <v>80</v>
      </c>
      <c r="AG1035" s="503" t="s">
        <v>80</v>
      </c>
      <c r="AH1035" s="504" t="s">
        <v>80</v>
      </c>
      <c r="AI1035" s="502" t="s">
        <v>80</v>
      </c>
      <c r="AJ1035" s="505">
        <v>80</v>
      </c>
      <c r="AK1035" s="505">
        <v>119</v>
      </c>
      <c r="AL1035" s="507"/>
      <c r="AM1035" s="507"/>
      <c r="AN1035" s="505">
        <v>527</v>
      </c>
      <c r="AO1035" s="505">
        <v>546</v>
      </c>
      <c r="AP1035" s="569"/>
      <c r="AQ1035" s="569"/>
      <c r="AR1035" s="505">
        <v>11</v>
      </c>
      <c r="AS1035" s="505">
        <v>97</v>
      </c>
      <c r="AT1035" s="505">
        <v>2</v>
      </c>
      <c r="AU1035" s="505">
        <v>9</v>
      </c>
      <c r="AV1035" s="507"/>
      <c r="AW1035" s="507"/>
      <c r="AX1035" s="507">
        <v>81</v>
      </c>
      <c r="AY1035" s="507">
        <v>92</v>
      </c>
      <c r="AZ1035" s="507">
        <v>101</v>
      </c>
      <c r="BA1035" s="507">
        <v>215</v>
      </c>
      <c r="BB1035" s="357"/>
      <c r="BC1035" s="592" t="str">
        <f t="shared" si="1711"/>
        <v>-</v>
      </c>
      <c r="BD1035" s="593" t="str">
        <f t="shared" si="1712"/>
        <v>-</v>
      </c>
      <c r="BE1035" s="594" t="str">
        <f t="shared" si="1713"/>
        <v>-</v>
      </c>
      <c r="BF1035" s="291" t="str">
        <f t="shared" si="1714"/>
        <v>-</v>
      </c>
      <c r="BG1035" s="566" t="str">
        <f t="shared" si="1715"/>
        <v>-</v>
      </c>
      <c r="BH1035" s="595" t="str">
        <f t="shared" si="1716"/>
        <v>-</v>
      </c>
      <c r="BI1035" s="289" t="str">
        <f t="shared" si="1717"/>
        <v>-</v>
      </c>
      <c r="BJ1035" s="596" t="str">
        <f t="shared" si="1718"/>
        <v>-</v>
      </c>
      <c r="BK1035" s="595" t="str">
        <f t="shared" si="1719"/>
        <v>-</v>
      </c>
      <c r="BL1035" s="289" t="str">
        <f t="shared" si="1720"/>
        <v>-</v>
      </c>
      <c r="BM1035" s="596" t="str">
        <f t="shared" si="1721"/>
        <v>-</v>
      </c>
      <c r="BN1035" s="563">
        <f t="shared" si="1722"/>
        <v>5</v>
      </c>
      <c r="BO1035" s="87">
        <f t="shared" si="1723"/>
        <v>2013</v>
      </c>
      <c r="BP1035" s="87">
        <f t="shared" si="1724"/>
        <v>2</v>
      </c>
      <c r="BQ1035" s="202"/>
    </row>
    <row r="1036" spans="1:69" s="35" customFormat="1" ht="10.5" customHeight="1" x14ac:dyDescent="0.2">
      <c r="A1036" s="312" t="str">
        <f t="shared" si="1710"/>
        <v>2013-14RYF5</v>
      </c>
      <c r="B1036" s="312" t="str">
        <f t="shared" si="1725"/>
        <v>Y58</v>
      </c>
      <c r="C1036" s="208" t="s">
        <v>182</v>
      </c>
      <c r="D1036" s="208" t="s">
        <v>541</v>
      </c>
      <c r="E1036" s="53"/>
      <c r="F1036" s="319" t="str">
        <f>VLOOKUP($G1036,'Selection Sheet'!$C$15:$F$39,3,0)</f>
        <v>Y58</v>
      </c>
      <c r="G1036" s="209" t="s">
        <v>99</v>
      </c>
      <c r="H1036" s="208" t="s">
        <v>540</v>
      </c>
      <c r="I1036" s="521">
        <v>320</v>
      </c>
      <c r="J1036" s="521">
        <v>87</v>
      </c>
      <c r="K1036" s="521">
        <v>45</v>
      </c>
      <c r="L1036" s="521">
        <v>21</v>
      </c>
      <c r="M1036" s="533"/>
      <c r="N1036" s="533"/>
      <c r="O1036" s="533"/>
      <c r="P1036" s="533"/>
      <c r="Q1036" s="521" t="s">
        <v>80</v>
      </c>
      <c r="R1036" s="521" t="s">
        <v>80</v>
      </c>
      <c r="S1036" s="521"/>
      <c r="T1036" s="522" t="s">
        <v>80</v>
      </c>
      <c r="U1036" s="523" t="s">
        <v>80</v>
      </c>
      <c r="V1036" s="523" t="s">
        <v>80</v>
      </c>
      <c r="W1036" s="523" t="s">
        <v>80</v>
      </c>
      <c r="X1036" s="524" t="s">
        <v>80</v>
      </c>
      <c r="Y1036" s="525" t="s">
        <v>80</v>
      </c>
      <c r="Z1036" s="526" t="s">
        <v>80</v>
      </c>
      <c r="AA1036" s="526" t="s">
        <v>80</v>
      </c>
      <c r="AB1036" s="527" t="s">
        <v>80</v>
      </c>
      <c r="AC1036" s="526" t="s">
        <v>80</v>
      </c>
      <c r="AD1036" s="526" t="s">
        <v>80</v>
      </c>
      <c r="AE1036" s="526" t="s">
        <v>80</v>
      </c>
      <c r="AF1036" s="528" t="s">
        <v>80</v>
      </c>
      <c r="AG1036" s="529" t="s">
        <v>80</v>
      </c>
      <c r="AH1036" s="530" t="s">
        <v>80</v>
      </c>
      <c r="AI1036" s="528" t="s">
        <v>80</v>
      </c>
      <c r="AJ1036" s="531">
        <v>152</v>
      </c>
      <c r="AK1036" s="531">
        <v>177</v>
      </c>
      <c r="AL1036" s="533"/>
      <c r="AM1036" s="533"/>
      <c r="AN1036" s="531">
        <v>801</v>
      </c>
      <c r="AO1036" s="531">
        <v>833</v>
      </c>
      <c r="AP1036" s="571"/>
      <c r="AQ1036" s="571"/>
      <c r="AR1036" s="531">
        <v>33</v>
      </c>
      <c r="AS1036" s="531">
        <v>316</v>
      </c>
      <c r="AT1036" s="531">
        <v>10</v>
      </c>
      <c r="AU1036" s="531">
        <v>45</v>
      </c>
      <c r="AV1036" s="533"/>
      <c r="AW1036" s="533"/>
      <c r="AX1036" s="533">
        <v>118</v>
      </c>
      <c r="AY1036" s="533">
        <v>145</v>
      </c>
      <c r="AZ1036" s="533">
        <v>190</v>
      </c>
      <c r="BA1036" s="533">
        <v>332</v>
      </c>
      <c r="BB1036" s="359"/>
      <c r="BC1036" s="605" t="str">
        <f t="shared" si="1711"/>
        <v>-</v>
      </c>
      <c r="BD1036" s="606" t="str">
        <f t="shared" si="1712"/>
        <v>-</v>
      </c>
      <c r="BE1036" s="607" t="str">
        <f t="shared" si="1713"/>
        <v>-</v>
      </c>
      <c r="BF1036" s="302" t="str">
        <f t="shared" si="1714"/>
        <v>-</v>
      </c>
      <c r="BG1036" s="608" t="str">
        <f t="shared" si="1715"/>
        <v>-</v>
      </c>
      <c r="BH1036" s="609" t="str">
        <f t="shared" si="1716"/>
        <v>-</v>
      </c>
      <c r="BI1036" s="311" t="str">
        <f t="shared" si="1717"/>
        <v>-</v>
      </c>
      <c r="BJ1036" s="610" t="str">
        <f t="shared" si="1718"/>
        <v>-</v>
      </c>
      <c r="BK1036" s="609" t="str">
        <f t="shared" si="1719"/>
        <v>-</v>
      </c>
      <c r="BL1036" s="311" t="str">
        <f t="shared" si="1720"/>
        <v>-</v>
      </c>
      <c r="BM1036" s="610" t="str">
        <f t="shared" si="1721"/>
        <v>-</v>
      </c>
      <c r="BN1036" s="565">
        <f t="shared" si="1722"/>
        <v>5</v>
      </c>
      <c r="BO1036" s="312">
        <f t="shared" si="1723"/>
        <v>2013</v>
      </c>
      <c r="BP1036" s="312">
        <f t="shared" si="1724"/>
        <v>2</v>
      </c>
      <c r="BQ1036" s="202"/>
    </row>
    <row r="1037" spans="1:69" s="35" customFormat="1" ht="10.5" customHeight="1" x14ac:dyDescent="0.2">
      <c r="A1037" s="87" t="str">
        <f t="shared" si="1710"/>
        <v>2013-14R1F6</v>
      </c>
      <c r="B1037" s="87" t="str">
        <f t="shared" si="1725"/>
        <v>Y59</v>
      </c>
      <c r="C1037" s="203" t="s">
        <v>182</v>
      </c>
      <c r="D1037" s="203" t="s">
        <v>542</v>
      </c>
      <c r="E1037" s="42"/>
      <c r="F1037" s="317" t="str">
        <f>VLOOKUP($G1037,'Selection Sheet'!$C$15:$F$39,3,0)</f>
        <v>Y59</v>
      </c>
      <c r="G1037" s="204" t="s">
        <v>108</v>
      </c>
      <c r="H1037" s="203" t="s">
        <v>529</v>
      </c>
      <c r="I1037" s="495">
        <v>9</v>
      </c>
      <c r="J1037" s="495">
        <v>1</v>
      </c>
      <c r="K1037" s="495">
        <v>1</v>
      </c>
      <c r="L1037" s="495">
        <v>0</v>
      </c>
      <c r="M1037" s="507"/>
      <c r="N1037" s="507"/>
      <c r="O1037" s="507"/>
      <c r="P1037" s="507"/>
      <c r="Q1037" s="495" t="s">
        <v>80</v>
      </c>
      <c r="R1037" s="495" t="s">
        <v>80</v>
      </c>
      <c r="S1037" s="495"/>
      <c r="T1037" s="496" t="s">
        <v>80</v>
      </c>
      <c r="U1037" s="497" t="s">
        <v>80</v>
      </c>
      <c r="V1037" s="497" t="s">
        <v>80</v>
      </c>
      <c r="W1037" s="497" t="s">
        <v>80</v>
      </c>
      <c r="X1037" s="498" t="s">
        <v>80</v>
      </c>
      <c r="Y1037" s="499" t="s">
        <v>80</v>
      </c>
      <c r="Z1037" s="500" t="s">
        <v>80</v>
      </c>
      <c r="AA1037" s="500" t="s">
        <v>80</v>
      </c>
      <c r="AB1037" s="501" t="s">
        <v>80</v>
      </c>
      <c r="AC1037" s="500" t="s">
        <v>80</v>
      </c>
      <c r="AD1037" s="500" t="s">
        <v>80</v>
      </c>
      <c r="AE1037" s="500" t="s">
        <v>80</v>
      </c>
      <c r="AF1037" s="502" t="s">
        <v>80</v>
      </c>
      <c r="AG1037" s="503" t="s">
        <v>80</v>
      </c>
      <c r="AH1037" s="504" t="s">
        <v>80</v>
      </c>
      <c r="AI1037" s="502" t="s">
        <v>80</v>
      </c>
      <c r="AJ1037" s="505">
        <v>6</v>
      </c>
      <c r="AK1037" s="505">
        <v>6</v>
      </c>
      <c r="AL1037" s="507"/>
      <c r="AM1037" s="507"/>
      <c r="AN1037" s="505">
        <v>9</v>
      </c>
      <c r="AO1037" s="505">
        <v>9</v>
      </c>
      <c r="AP1037" s="569"/>
      <c r="AQ1037" s="569"/>
      <c r="AR1037" s="505">
        <v>0</v>
      </c>
      <c r="AS1037" s="505">
        <v>9</v>
      </c>
      <c r="AT1037" s="505">
        <v>0</v>
      </c>
      <c r="AU1037" s="505">
        <v>1</v>
      </c>
      <c r="AV1037" s="507"/>
      <c r="AW1037" s="507"/>
      <c r="AX1037" s="507">
        <v>5</v>
      </c>
      <c r="AY1037" s="507">
        <v>5</v>
      </c>
      <c r="AZ1037" s="507">
        <v>1</v>
      </c>
      <c r="BA1037" s="507">
        <v>6</v>
      </c>
      <c r="BB1037" s="357"/>
      <c r="BC1037" s="592" t="str">
        <f t="shared" si="1711"/>
        <v>-</v>
      </c>
      <c r="BD1037" s="593" t="str">
        <f t="shared" si="1712"/>
        <v>-</v>
      </c>
      <c r="BE1037" s="594" t="str">
        <f t="shared" si="1713"/>
        <v>-</v>
      </c>
      <c r="BF1037" s="291" t="str">
        <f t="shared" si="1714"/>
        <v>-</v>
      </c>
      <c r="BG1037" s="566" t="str">
        <f t="shared" si="1715"/>
        <v>-</v>
      </c>
      <c r="BH1037" s="595" t="str">
        <f t="shared" si="1716"/>
        <v>-</v>
      </c>
      <c r="BI1037" s="289" t="str">
        <f t="shared" si="1717"/>
        <v>-</v>
      </c>
      <c r="BJ1037" s="596" t="str">
        <f t="shared" si="1718"/>
        <v>-</v>
      </c>
      <c r="BK1037" s="595" t="str">
        <f t="shared" si="1719"/>
        <v>-</v>
      </c>
      <c r="BL1037" s="289" t="str">
        <f t="shared" si="1720"/>
        <v>-</v>
      </c>
      <c r="BM1037" s="596" t="str">
        <f t="shared" si="1721"/>
        <v>-</v>
      </c>
      <c r="BN1037" s="563">
        <f t="shared" si="1722"/>
        <v>6</v>
      </c>
      <c r="BO1037" s="87">
        <f t="shared" si="1723"/>
        <v>2013</v>
      </c>
      <c r="BP1037" s="87">
        <f t="shared" si="1724"/>
        <v>0</v>
      </c>
      <c r="BQ1037" s="202"/>
    </row>
    <row r="1038" spans="1:69" s="35" customFormat="1" ht="10.5" customHeight="1" x14ac:dyDescent="0.2">
      <c r="A1038" s="87" t="str">
        <f t="shared" si="1710"/>
        <v>2013-14RRU6</v>
      </c>
      <c r="B1038" s="87" t="str">
        <f t="shared" si="1725"/>
        <v>Y56</v>
      </c>
      <c r="C1038" s="203" t="s">
        <v>182</v>
      </c>
      <c r="D1038" s="203" t="s">
        <v>542</v>
      </c>
      <c r="E1038" s="42"/>
      <c r="F1038" s="317" t="str">
        <f>VLOOKUP($G1038,'Selection Sheet'!$C$15:$F$39,3,0)</f>
        <v>Y56</v>
      </c>
      <c r="G1038" s="204" t="s">
        <v>93</v>
      </c>
      <c r="H1038" s="203" t="s">
        <v>530</v>
      </c>
      <c r="I1038" s="495">
        <v>339</v>
      </c>
      <c r="J1038" s="495">
        <v>110</v>
      </c>
      <c r="K1038" s="495">
        <v>47</v>
      </c>
      <c r="L1038" s="495">
        <v>32</v>
      </c>
      <c r="M1038" s="507"/>
      <c r="N1038" s="507"/>
      <c r="O1038" s="507"/>
      <c r="P1038" s="507"/>
      <c r="Q1038" s="495" t="s">
        <v>80</v>
      </c>
      <c r="R1038" s="495" t="s">
        <v>80</v>
      </c>
      <c r="S1038" s="495"/>
      <c r="T1038" s="496" t="s">
        <v>80</v>
      </c>
      <c r="U1038" s="497" t="s">
        <v>80</v>
      </c>
      <c r="V1038" s="497" t="s">
        <v>80</v>
      </c>
      <c r="W1038" s="497" t="s">
        <v>80</v>
      </c>
      <c r="X1038" s="498" t="s">
        <v>80</v>
      </c>
      <c r="Y1038" s="499" t="s">
        <v>80</v>
      </c>
      <c r="Z1038" s="500" t="s">
        <v>80</v>
      </c>
      <c r="AA1038" s="500" t="s">
        <v>80</v>
      </c>
      <c r="AB1038" s="501" t="s">
        <v>80</v>
      </c>
      <c r="AC1038" s="500" t="s">
        <v>80</v>
      </c>
      <c r="AD1038" s="500" t="s">
        <v>80</v>
      </c>
      <c r="AE1038" s="500" t="s">
        <v>80</v>
      </c>
      <c r="AF1038" s="502" t="s">
        <v>80</v>
      </c>
      <c r="AG1038" s="503" t="s">
        <v>80</v>
      </c>
      <c r="AH1038" s="504" t="s">
        <v>80</v>
      </c>
      <c r="AI1038" s="502" t="s">
        <v>80</v>
      </c>
      <c r="AJ1038" s="505">
        <v>203</v>
      </c>
      <c r="AK1038" s="505">
        <v>259</v>
      </c>
      <c r="AL1038" s="507"/>
      <c r="AM1038" s="507"/>
      <c r="AN1038" s="505">
        <v>808</v>
      </c>
      <c r="AO1038" s="505">
        <v>856</v>
      </c>
      <c r="AP1038" s="569"/>
      <c r="AQ1038" s="569"/>
      <c r="AR1038" s="505">
        <v>31</v>
      </c>
      <c r="AS1038" s="505">
        <v>330</v>
      </c>
      <c r="AT1038" s="505">
        <v>14</v>
      </c>
      <c r="AU1038" s="505">
        <v>41</v>
      </c>
      <c r="AV1038" s="507"/>
      <c r="AW1038" s="507"/>
      <c r="AX1038" s="507">
        <v>111</v>
      </c>
      <c r="AY1038" s="507">
        <v>113</v>
      </c>
      <c r="AZ1038" s="507">
        <v>338</v>
      </c>
      <c r="BA1038" s="507">
        <v>497</v>
      </c>
      <c r="BB1038" s="357"/>
      <c r="BC1038" s="592" t="str">
        <f t="shared" si="1711"/>
        <v>-</v>
      </c>
      <c r="BD1038" s="593" t="str">
        <f t="shared" si="1712"/>
        <v>-</v>
      </c>
      <c r="BE1038" s="594" t="str">
        <f t="shared" si="1713"/>
        <v>-</v>
      </c>
      <c r="BF1038" s="291" t="str">
        <f t="shared" si="1714"/>
        <v>-</v>
      </c>
      <c r="BG1038" s="566" t="str">
        <f t="shared" si="1715"/>
        <v>-</v>
      </c>
      <c r="BH1038" s="595" t="str">
        <f t="shared" si="1716"/>
        <v>-</v>
      </c>
      <c r="BI1038" s="289" t="str">
        <f t="shared" si="1717"/>
        <v>-</v>
      </c>
      <c r="BJ1038" s="596" t="str">
        <f t="shared" si="1718"/>
        <v>-</v>
      </c>
      <c r="BK1038" s="595" t="str">
        <f t="shared" si="1719"/>
        <v>-</v>
      </c>
      <c r="BL1038" s="289" t="str">
        <f t="shared" si="1720"/>
        <v>-</v>
      </c>
      <c r="BM1038" s="596" t="str">
        <f t="shared" si="1721"/>
        <v>-</v>
      </c>
      <c r="BN1038" s="563">
        <f t="shared" si="1722"/>
        <v>6</v>
      </c>
      <c r="BO1038" s="87">
        <f t="shared" si="1723"/>
        <v>2013</v>
      </c>
      <c r="BP1038" s="87">
        <f t="shared" si="1724"/>
        <v>0</v>
      </c>
      <c r="BQ1038" s="202"/>
    </row>
    <row r="1039" spans="1:69" s="35" customFormat="1" ht="10.5" customHeight="1" x14ac:dyDescent="0.2">
      <c r="A1039" s="87" t="str">
        <f t="shared" si="1710"/>
        <v>2013-14RX66</v>
      </c>
      <c r="B1039" s="87" t="str">
        <f t="shared" si="1725"/>
        <v>Y63</v>
      </c>
      <c r="C1039" s="203" t="s">
        <v>182</v>
      </c>
      <c r="D1039" s="203" t="s">
        <v>542</v>
      </c>
      <c r="E1039" s="42"/>
      <c r="F1039" s="317" t="str">
        <f>VLOOKUP($G1039,'Selection Sheet'!$C$15:$F$39,3,0)</f>
        <v>Y63</v>
      </c>
      <c r="G1039" s="204" t="s">
        <v>111</v>
      </c>
      <c r="H1039" s="203" t="s">
        <v>532</v>
      </c>
      <c r="I1039" s="495">
        <v>113</v>
      </c>
      <c r="J1039" s="495">
        <v>30</v>
      </c>
      <c r="K1039" s="495">
        <v>13</v>
      </c>
      <c r="L1039" s="495">
        <v>9</v>
      </c>
      <c r="M1039" s="507"/>
      <c r="N1039" s="507"/>
      <c r="O1039" s="507"/>
      <c r="P1039" s="507"/>
      <c r="Q1039" s="495" t="s">
        <v>80</v>
      </c>
      <c r="R1039" s="495" t="s">
        <v>80</v>
      </c>
      <c r="S1039" s="495"/>
      <c r="T1039" s="496" t="s">
        <v>80</v>
      </c>
      <c r="U1039" s="497" t="s">
        <v>80</v>
      </c>
      <c r="V1039" s="497" t="s">
        <v>80</v>
      </c>
      <c r="W1039" s="497" t="s">
        <v>80</v>
      </c>
      <c r="X1039" s="498" t="s">
        <v>80</v>
      </c>
      <c r="Y1039" s="499" t="s">
        <v>80</v>
      </c>
      <c r="Z1039" s="500" t="s">
        <v>80</v>
      </c>
      <c r="AA1039" s="500" t="s">
        <v>80</v>
      </c>
      <c r="AB1039" s="501" t="s">
        <v>80</v>
      </c>
      <c r="AC1039" s="500" t="s">
        <v>80</v>
      </c>
      <c r="AD1039" s="500" t="s">
        <v>80</v>
      </c>
      <c r="AE1039" s="500" t="s">
        <v>80</v>
      </c>
      <c r="AF1039" s="502" t="s">
        <v>80</v>
      </c>
      <c r="AG1039" s="503" t="s">
        <v>80</v>
      </c>
      <c r="AH1039" s="504" t="s">
        <v>80</v>
      </c>
      <c r="AI1039" s="502" t="s">
        <v>80</v>
      </c>
      <c r="AJ1039" s="505">
        <v>62</v>
      </c>
      <c r="AK1039" s="505">
        <v>73</v>
      </c>
      <c r="AL1039" s="507"/>
      <c r="AM1039" s="507"/>
      <c r="AN1039" s="505">
        <v>300</v>
      </c>
      <c r="AO1039" s="505">
        <v>306</v>
      </c>
      <c r="AP1039" s="569"/>
      <c r="AQ1039" s="569"/>
      <c r="AR1039" s="505">
        <v>7</v>
      </c>
      <c r="AS1039" s="505">
        <v>111</v>
      </c>
      <c r="AT1039" s="505">
        <v>2</v>
      </c>
      <c r="AU1039" s="505">
        <v>12</v>
      </c>
      <c r="AV1039" s="507"/>
      <c r="AW1039" s="507"/>
      <c r="AX1039" s="507">
        <v>51</v>
      </c>
      <c r="AY1039" s="507">
        <v>52</v>
      </c>
      <c r="AZ1039" s="507">
        <v>156</v>
      </c>
      <c r="BA1039" s="507">
        <v>200</v>
      </c>
      <c r="BB1039" s="357"/>
      <c r="BC1039" s="592" t="str">
        <f t="shared" si="1711"/>
        <v>-</v>
      </c>
      <c r="BD1039" s="593" t="str">
        <f t="shared" si="1712"/>
        <v>-</v>
      </c>
      <c r="BE1039" s="594" t="str">
        <f t="shared" si="1713"/>
        <v>-</v>
      </c>
      <c r="BF1039" s="291" t="str">
        <f t="shared" si="1714"/>
        <v>-</v>
      </c>
      <c r="BG1039" s="566" t="str">
        <f t="shared" si="1715"/>
        <v>-</v>
      </c>
      <c r="BH1039" s="595" t="str">
        <f t="shared" si="1716"/>
        <v>-</v>
      </c>
      <c r="BI1039" s="289" t="str">
        <f t="shared" si="1717"/>
        <v>-</v>
      </c>
      <c r="BJ1039" s="596" t="str">
        <f t="shared" si="1718"/>
        <v>-</v>
      </c>
      <c r="BK1039" s="595" t="str">
        <f t="shared" si="1719"/>
        <v>-</v>
      </c>
      <c r="BL1039" s="289" t="str">
        <f t="shared" si="1720"/>
        <v>-</v>
      </c>
      <c r="BM1039" s="596" t="str">
        <f t="shared" si="1721"/>
        <v>-</v>
      </c>
      <c r="BN1039" s="563">
        <f t="shared" si="1722"/>
        <v>6</v>
      </c>
      <c r="BO1039" s="87">
        <f t="shared" si="1723"/>
        <v>2013</v>
      </c>
      <c r="BP1039" s="87">
        <f t="shared" si="1724"/>
        <v>0</v>
      </c>
      <c r="BQ1039" s="202"/>
    </row>
    <row r="1040" spans="1:69" s="35" customFormat="1" ht="10.5" customHeight="1" x14ac:dyDescent="0.2">
      <c r="A1040" s="314" t="str">
        <f t="shared" si="1710"/>
        <v>2013-14RX76</v>
      </c>
      <c r="B1040" s="314" t="str">
        <f t="shared" si="1725"/>
        <v>Y62</v>
      </c>
      <c r="C1040" s="205" t="s">
        <v>182</v>
      </c>
      <c r="D1040" s="205" t="s">
        <v>542</v>
      </c>
      <c r="E1040" s="206"/>
      <c r="F1040" s="318" t="str">
        <f>VLOOKUP($G1040,'Selection Sheet'!$C$15:$F$39,3,0)</f>
        <v>Y62</v>
      </c>
      <c r="G1040" s="207" t="s">
        <v>84</v>
      </c>
      <c r="H1040" s="205" t="s">
        <v>533</v>
      </c>
      <c r="I1040" s="508">
        <v>288</v>
      </c>
      <c r="J1040" s="508">
        <v>91</v>
      </c>
      <c r="K1040" s="508">
        <v>46</v>
      </c>
      <c r="L1040" s="508">
        <v>22</v>
      </c>
      <c r="M1040" s="520"/>
      <c r="N1040" s="520"/>
      <c r="O1040" s="520"/>
      <c r="P1040" s="520"/>
      <c r="Q1040" s="508" t="s">
        <v>80</v>
      </c>
      <c r="R1040" s="508" t="s">
        <v>80</v>
      </c>
      <c r="S1040" s="508"/>
      <c r="T1040" s="509" t="s">
        <v>80</v>
      </c>
      <c r="U1040" s="510" t="s">
        <v>80</v>
      </c>
      <c r="V1040" s="510" t="s">
        <v>80</v>
      </c>
      <c r="W1040" s="510" t="s">
        <v>80</v>
      </c>
      <c r="X1040" s="511" t="s">
        <v>80</v>
      </c>
      <c r="Y1040" s="512" t="s">
        <v>80</v>
      </c>
      <c r="Z1040" s="513" t="s">
        <v>80</v>
      </c>
      <c r="AA1040" s="513" t="s">
        <v>80</v>
      </c>
      <c r="AB1040" s="514" t="s">
        <v>80</v>
      </c>
      <c r="AC1040" s="513" t="s">
        <v>80</v>
      </c>
      <c r="AD1040" s="513" t="s">
        <v>80</v>
      </c>
      <c r="AE1040" s="513" t="s">
        <v>80</v>
      </c>
      <c r="AF1040" s="515" t="s">
        <v>80</v>
      </c>
      <c r="AG1040" s="516" t="s">
        <v>80</v>
      </c>
      <c r="AH1040" s="517" t="s">
        <v>80</v>
      </c>
      <c r="AI1040" s="515" t="s">
        <v>80</v>
      </c>
      <c r="AJ1040" s="518">
        <v>169</v>
      </c>
      <c r="AK1040" s="518">
        <v>194</v>
      </c>
      <c r="AL1040" s="520"/>
      <c r="AM1040" s="520"/>
      <c r="AN1040" s="518">
        <v>929</v>
      </c>
      <c r="AO1040" s="518">
        <v>933</v>
      </c>
      <c r="AP1040" s="570"/>
      <c r="AQ1040" s="570"/>
      <c r="AR1040" s="518">
        <v>30</v>
      </c>
      <c r="AS1040" s="518">
        <v>255</v>
      </c>
      <c r="AT1040" s="518">
        <v>13</v>
      </c>
      <c r="AU1040" s="518">
        <v>38</v>
      </c>
      <c r="AV1040" s="520"/>
      <c r="AW1040" s="520"/>
      <c r="AX1040" s="520">
        <v>105</v>
      </c>
      <c r="AY1040" s="520">
        <v>120</v>
      </c>
      <c r="AZ1040" s="520">
        <v>303</v>
      </c>
      <c r="BA1040" s="520">
        <v>373</v>
      </c>
      <c r="BB1040" s="358"/>
      <c r="BC1040" s="597" t="str">
        <f t="shared" si="1711"/>
        <v>-</v>
      </c>
      <c r="BD1040" s="598" t="str">
        <f t="shared" si="1712"/>
        <v>-</v>
      </c>
      <c r="BE1040" s="599" t="str">
        <f t="shared" si="1713"/>
        <v>-</v>
      </c>
      <c r="BF1040" s="600" t="str">
        <f t="shared" si="1714"/>
        <v>-</v>
      </c>
      <c r="BG1040" s="601" t="str">
        <f t="shared" si="1715"/>
        <v>-</v>
      </c>
      <c r="BH1040" s="602" t="str">
        <f t="shared" si="1716"/>
        <v>-</v>
      </c>
      <c r="BI1040" s="603" t="str">
        <f t="shared" si="1717"/>
        <v>-</v>
      </c>
      <c r="BJ1040" s="604" t="str">
        <f t="shared" si="1718"/>
        <v>-</v>
      </c>
      <c r="BK1040" s="602" t="str">
        <f t="shared" si="1719"/>
        <v>-</v>
      </c>
      <c r="BL1040" s="603" t="str">
        <f t="shared" si="1720"/>
        <v>-</v>
      </c>
      <c r="BM1040" s="604" t="str">
        <f t="shared" si="1721"/>
        <v>-</v>
      </c>
      <c r="BN1040" s="564">
        <f t="shared" si="1722"/>
        <v>6</v>
      </c>
      <c r="BO1040" s="314">
        <f t="shared" si="1723"/>
        <v>2013</v>
      </c>
      <c r="BP1040" s="314">
        <f t="shared" si="1724"/>
        <v>0</v>
      </c>
      <c r="BQ1040" s="202"/>
    </row>
    <row r="1041" spans="1:69" s="35" customFormat="1" ht="10.5" customHeight="1" x14ac:dyDescent="0.2">
      <c r="A1041" s="87" t="str">
        <f t="shared" si="1710"/>
        <v>2013-14RX86</v>
      </c>
      <c r="B1041" s="87" t="str">
        <f t="shared" si="1725"/>
        <v>Y63</v>
      </c>
      <c r="C1041" s="203" t="s">
        <v>182</v>
      </c>
      <c r="D1041" s="203" t="s">
        <v>542</v>
      </c>
      <c r="E1041" s="42"/>
      <c r="F1041" s="317" t="str">
        <f>VLOOKUP($G1041,'Selection Sheet'!$C$15:$F$39,3,0)</f>
        <v>Y63</v>
      </c>
      <c r="G1041" s="204" t="s">
        <v>120</v>
      </c>
      <c r="H1041" s="203" t="s">
        <v>534</v>
      </c>
      <c r="I1041" s="495">
        <v>219</v>
      </c>
      <c r="J1041" s="495">
        <v>46</v>
      </c>
      <c r="K1041" s="495">
        <v>38</v>
      </c>
      <c r="L1041" s="495">
        <v>22</v>
      </c>
      <c r="M1041" s="507"/>
      <c r="N1041" s="507"/>
      <c r="O1041" s="507"/>
      <c r="P1041" s="507"/>
      <c r="Q1041" s="495" t="s">
        <v>80</v>
      </c>
      <c r="R1041" s="495" t="s">
        <v>80</v>
      </c>
      <c r="S1041" s="495"/>
      <c r="T1041" s="496" t="s">
        <v>80</v>
      </c>
      <c r="U1041" s="497" t="s">
        <v>80</v>
      </c>
      <c r="V1041" s="497" t="s">
        <v>80</v>
      </c>
      <c r="W1041" s="497" t="s">
        <v>80</v>
      </c>
      <c r="X1041" s="498" t="s">
        <v>80</v>
      </c>
      <c r="Y1041" s="499" t="s">
        <v>80</v>
      </c>
      <c r="Z1041" s="500" t="s">
        <v>80</v>
      </c>
      <c r="AA1041" s="500" t="s">
        <v>80</v>
      </c>
      <c r="AB1041" s="501" t="s">
        <v>80</v>
      </c>
      <c r="AC1041" s="500" t="s">
        <v>80</v>
      </c>
      <c r="AD1041" s="500" t="s">
        <v>80</v>
      </c>
      <c r="AE1041" s="500" t="s">
        <v>80</v>
      </c>
      <c r="AF1041" s="502" t="s">
        <v>80</v>
      </c>
      <c r="AG1041" s="503" t="s">
        <v>80</v>
      </c>
      <c r="AH1041" s="504" t="s">
        <v>80</v>
      </c>
      <c r="AI1041" s="502" t="s">
        <v>80</v>
      </c>
      <c r="AJ1041" s="505">
        <v>84</v>
      </c>
      <c r="AK1041" s="505">
        <v>98</v>
      </c>
      <c r="AL1041" s="507"/>
      <c r="AM1041" s="507"/>
      <c r="AN1041" s="505">
        <v>565</v>
      </c>
      <c r="AO1041" s="505">
        <v>574</v>
      </c>
      <c r="AP1041" s="569"/>
      <c r="AQ1041" s="569"/>
      <c r="AR1041" s="505">
        <v>15</v>
      </c>
      <c r="AS1041" s="505">
        <v>211</v>
      </c>
      <c r="AT1041" s="505">
        <v>7</v>
      </c>
      <c r="AU1041" s="505">
        <v>36</v>
      </c>
      <c r="AV1041" s="507"/>
      <c r="AW1041" s="507"/>
      <c r="AX1041" s="507">
        <v>98</v>
      </c>
      <c r="AY1041" s="507">
        <v>103</v>
      </c>
      <c r="AZ1041" s="507">
        <v>219</v>
      </c>
      <c r="BA1041" s="507">
        <v>310</v>
      </c>
      <c r="BB1041" s="357"/>
      <c r="BC1041" s="592" t="str">
        <f t="shared" si="1711"/>
        <v>-</v>
      </c>
      <c r="BD1041" s="593" t="str">
        <f t="shared" si="1712"/>
        <v>-</v>
      </c>
      <c r="BE1041" s="594" t="str">
        <f t="shared" si="1713"/>
        <v>-</v>
      </c>
      <c r="BF1041" s="291" t="str">
        <f t="shared" si="1714"/>
        <v>-</v>
      </c>
      <c r="BG1041" s="566" t="str">
        <f t="shared" si="1715"/>
        <v>-</v>
      </c>
      <c r="BH1041" s="595" t="str">
        <f t="shared" si="1716"/>
        <v>-</v>
      </c>
      <c r="BI1041" s="289" t="str">
        <f t="shared" si="1717"/>
        <v>-</v>
      </c>
      <c r="BJ1041" s="596" t="str">
        <f t="shared" si="1718"/>
        <v>-</v>
      </c>
      <c r="BK1041" s="595" t="str">
        <f t="shared" si="1719"/>
        <v>-</v>
      </c>
      <c r="BL1041" s="289" t="str">
        <f t="shared" si="1720"/>
        <v>-</v>
      </c>
      <c r="BM1041" s="596" t="str">
        <f t="shared" si="1721"/>
        <v>-</v>
      </c>
      <c r="BN1041" s="563">
        <f t="shared" si="1722"/>
        <v>6</v>
      </c>
      <c r="BO1041" s="87">
        <f t="shared" si="1723"/>
        <v>2013</v>
      </c>
      <c r="BP1041" s="87">
        <f t="shared" si="1724"/>
        <v>0</v>
      </c>
      <c r="BQ1041" s="202"/>
    </row>
    <row r="1042" spans="1:69" s="35" customFormat="1" ht="10.5" customHeight="1" x14ac:dyDescent="0.2">
      <c r="A1042" s="87" t="str">
        <f t="shared" si="1710"/>
        <v>2013-14RX96</v>
      </c>
      <c r="B1042" s="87" t="str">
        <f t="shared" si="1725"/>
        <v>Y60</v>
      </c>
      <c r="C1042" s="203" t="s">
        <v>182</v>
      </c>
      <c r="D1042" s="203" t="s">
        <v>542</v>
      </c>
      <c r="E1042" s="42"/>
      <c r="F1042" s="317" t="str">
        <f>VLOOKUP($G1042,'Selection Sheet'!$C$15:$F$39,3,0)</f>
        <v>Y60</v>
      </c>
      <c r="G1042" s="204" t="s">
        <v>103</v>
      </c>
      <c r="H1042" s="203" t="s">
        <v>535</v>
      </c>
      <c r="I1042" s="495">
        <v>200</v>
      </c>
      <c r="J1042" s="495">
        <v>43</v>
      </c>
      <c r="K1042" s="495">
        <v>34</v>
      </c>
      <c r="L1042" s="495">
        <v>13</v>
      </c>
      <c r="M1042" s="507"/>
      <c r="N1042" s="507"/>
      <c r="O1042" s="507"/>
      <c r="P1042" s="507"/>
      <c r="Q1042" s="495" t="s">
        <v>80</v>
      </c>
      <c r="R1042" s="495" t="s">
        <v>80</v>
      </c>
      <c r="S1042" s="495"/>
      <c r="T1042" s="496" t="s">
        <v>80</v>
      </c>
      <c r="U1042" s="497" t="s">
        <v>80</v>
      </c>
      <c r="V1042" s="497" t="s">
        <v>80</v>
      </c>
      <c r="W1042" s="497" t="s">
        <v>80</v>
      </c>
      <c r="X1042" s="498" t="s">
        <v>80</v>
      </c>
      <c r="Y1042" s="499" t="s">
        <v>80</v>
      </c>
      <c r="Z1042" s="500" t="s">
        <v>80</v>
      </c>
      <c r="AA1042" s="500" t="s">
        <v>80</v>
      </c>
      <c r="AB1042" s="501" t="s">
        <v>80</v>
      </c>
      <c r="AC1042" s="500" t="s">
        <v>80</v>
      </c>
      <c r="AD1042" s="500" t="s">
        <v>80</v>
      </c>
      <c r="AE1042" s="500" t="s">
        <v>80</v>
      </c>
      <c r="AF1042" s="502" t="s">
        <v>80</v>
      </c>
      <c r="AG1042" s="503" t="s">
        <v>80</v>
      </c>
      <c r="AH1042" s="504" t="s">
        <v>80</v>
      </c>
      <c r="AI1042" s="502" t="s">
        <v>80</v>
      </c>
      <c r="AJ1042" s="505">
        <v>78</v>
      </c>
      <c r="AK1042" s="505">
        <v>106</v>
      </c>
      <c r="AL1042" s="507"/>
      <c r="AM1042" s="507"/>
      <c r="AN1042" s="505">
        <v>701</v>
      </c>
      <c r="AO1042" s="505">
        <v>717</v>
      </c>
      <c r="AP1042" s="569"/>
      <c r="AQ1042" s="569"/>
      <c r="AR1042" s="505">
        <v>10</v>
      </c>
      <c r="AS1042" s="505">
        <v>194</v>
      </c>
      <c r="AT1042" s="505">
        <v>8</v>
      </c>
      <c r="AU1042" s="505">
        <v>32</v>
      </c>
      <c r="AV1042" s="507"/>
      <c r="AW1042" s="507"/>
      <c r="AX1042" s="507">
        <v>102</v>
      </c>
      <c r="AY1042" s="507">
        <v>108</v>
      </c>
      <c r="AZ1042" s="507">
        <v>55</v>
      </c>
      <c r="BA1042" s="507">
        <v>89</v>
      </c>
      <c r="BB1042" s="357"/>
      <c r="BC1042" s="592" t="str">
        <f t="shared" si="1711"/>
        <v>-</v>
      </c>
      <c r="BD1042" s="593" t="str">
        <f t="shared" si="1712"/>
        <v>-</v>
      </c>
      <c r="BE1042" s="594" t="str">
        <f t="shared" si="1713"/>
        <v>-</v>
      </c>
      <c r="BF1042" s="291" t="str">
        <f t="shared" si="1714"/>
        <v>-</v>
      </c>
      <c r="BG1042" s="566" t="str">
        <f t="shared" si="1715"/>
        <v>-</v>
      </c>
      <c r="BH1042" s="595" t="str">
        <f t="shared" si="1716"/>
        <v>-</v>
      </c>
      <c r="BI1042" s="289" t="str">
        <f t="shared" si="1717"/>
        <v>-</v>
      </c>
      <c r="BJ1042" s="596" t="str">
        <f t="shared" si="1718"/>
        <v>-</v>
      </c>
      <c r="BK1042" s="595" t="str">
        <f t="shared" si="1719"/>
        <v>-</v>
      </c>
      <c r="BL1042" s="289" t="str">
        <f t="shared" si="1720"/>
        <v>-</v>
      </c>
      <c r="BM1042" s="596" t="str">
        <f t="shared" si="1721"/>
        <v>-</v>
      </c>
      <c r="BN1042" s="563">
        <f t="shared" si="1722"/>
        <v>6</v>
      </c>
      <c r="BO1042" s="87">
        <f t="shared" si="1723"/>
        <v>2013</v>
      </c>
      <c r="BP1042" s="87">
        <f t="shared" si="1724"/>
        <v>0</v>
      </c>
      <c r="BQ1042" s="202"/>
    </row>
    <row r="1043" spans="1:69" s="35" customFormat="1" ht="10.5" customHeight="1" x14ac:dyDescent="0.2">
      <c r="A1043" s="314" t="str">
        <f t="shared" si="1710"/>
        <v>2013-14RYA6</v>
      </c>
      <c r="B1043" s="314" t="str">
        <f t="shared" si="1725"/>
        <v>Y60</v>
      </c>
      <c r="C1043" s="205" t="s">
        <v>182</v>
      </c>
      <c r="D1043" s="205" t="s">
        <v>542</v>
      </c>
      <c r="E1043" s="206"/>
      <c r="F1043" s="318" t="str">
        <f>VLOOKUP($G1043,'Selection Sheet'!$C$15:$F$39,3,0)</f>
        <v>Y60</v>
      </c>
      <c r="G1043" s="207" t="s">
        <v>118</v>
      </c>
      <c r="H1043" s="205" t="s">
        <v>536</v>
      </c>
      <c r="I1043" s="508">
        <v>272</v>
      </c>
      <c r="J1043" s="508">
        <v>67</v>
      </c>
      <c r="K1043" s="508">
        <v>20</v>
      </c>
      <c r="L1043" s="508">
        <v>9</v>
      </c>
      <c r="M1043" s="520"/>
      <c r="N1043" s="520"/>
      <c r="O1043" s="520"/>
      <c r="P1043" s="520"/>
      <c r="Q1043" s="508" t="s">
        <v>80</v>
      </c>
      <c r="R1043" s="508" t="s">
        <v>80</v>
      </c>
      <c r="S1043" s="508"/>
      <c r="T1043" s="509" t="s">
        <v>80</v>
      </c>
      <c r="U1043" s="510" t="s">
        <v>80</v>
      </c>
      <c r="V1043" s="510" t="s">
        <v>80</v>
      </c>
      <c r="W1043" s="510" t="s">
        <v>80</v>
      </c>
      <c r="X1043" s="511" t="s">
        <v>80</v>
      </c>
      <c r="Y1043" s="512" t="s">
        <v>80</v>
      </c>
      <c r="Z1043" s="513" t="s">
        <v>80</v>
      </c>
      <c r="AA1043" s="513" t="s">
        <v>80</v>
      </c>
      <c r="AB1043" s="514" t="s">
        <v>80</v>
      </c>
      <c r="AC1043" s="513" t="s">
        <v>80</v>
      </c>
      <c r="AD1043" s="513" t="s">
        <v>80</v>
      </c>
      <c r="AE1043" s="513" t="s">
        <v>80</v>
      </c>
      <c r="AF1043" s="515" t="s">
        <v>80</v>
      </c>
      <c r="AG1043" s="516" t="s">
        <v>80</v>
      </c>
      <c r="AH1043" s="517" t="s">
        <v>80</v>
      </c>
      <c r="AI1043" s="515" t="s">
        <v>80</v>
      </c>
      <c r="AJ1043" s="518">
        <v>110</v>
      </c>
      <c r="AK1043" s="518">
        <v>141</v>
      </c>
      <c r="AL1043" s="520"/>
      <c r="AM1043" s="520"/>
      <c r="AN1043" s="518">
        <v>754</v>
      </c>
      <c r="AO1043" s="518">
        <v>785</v>
      </c>
      <c r="AP1043" s="570"/>
      <c r="AQ1043" s="570"/>
      <c r="AR1043" s="518">
        <v>6</v>
      </c>
      <c r="AS1043" s="518">
        <v>272</v>
      </c>
      <c r="AT1043" s="518">
        <v>1</v>
      </c>
      <c r="AU1043" s="518">
        <v>20</v>
      </c>
      <c r="AV1043" s="520"/>
      <c r="AW1043" s="520"/>
      <c r="AX1043" s="520">
        <v>114</v>
      </c>
      <c r="AY1043" s="520">
        <v>129</v>
      </c>
      <c r="AZ1043" s="520">
        <v>162</v>
      </c>
      <c r="BA1043" s="520">
        <v>262</v>
      </c>
      <c r="BB1043" s="358"/>
      <c r="BC1043" s="597" t="str">
        <f t="shared" si="1711"/>
        <v>-</v>
      </c>
      <c r="BD1043" s="598" t="str">
        <f t="shared" si="1712"/>
        <v>-</v>
      </c>
      <c r="BE1043" s="599" t="str">
        <f t="shared" si="1713"/>
        <v>-</v>
      </c>
      <c r="BF1043" s="600" t="str">
        <f t="shared" si="1714"/>
        <v>-</v>
      </c>
      <c r="BG1043" s="601" t="str">
        <f t="shared" si="1715"/>
        <v>-</v>
      </c>
      <c r="BH1043" s="602" t="str">
        <f t="shared" si="1716"/>
        <v>-</v>
      </c>
      <c r="BI1043" s="603" t="str">
        <f t="shared" si="1717"/>
        <v>-</v>
      </c>
      <c r="BJ1043" s="604" t="str">
        <f t="shared" si="1718"/>
        <v>-</v>
      </c>
      <c r="BK1043" s="602" t="str">
        <f t="shared" si="1719"/>
        <v>-</v>
      </c>
      <c r="BL1043" s="603" t="str">
        <f t="shared" si="1720"/>
        <v>-</v>
      </c>
      <c r="BM1043" s="604" t="str">
        <f t="shared" si="1721"/>
        <v>-</v>
      </c>
      <c r="BN1043" s="564">
        <f t="shared" si="1722"/>
        <v>6</v>
      </c>
      <c r="BO1043" s="314">
        <f t="shared" si="1723"/>
        <v>2013</v>
      </c>
      <c r="BP1043" s="314">
        <f t="shared" si="1724"/>
        <v>0</v>
      </c>
      <c r="BQ1043" s="202"/>
    </row>
    <row r="1044" spans="1:69" s="35" customFormat="1" ht="10.5" customHeight="1" x14ac:dyDescent="0.2">
      <c r="A1044" s="87" t="str">
        <f t="shared" si="1710"/>
        <v>2013-14RYC6</v>
      </c>
      <c r="B1044" s="87" t="str">
        <f t="shared" si="1725"/>
        <v>Y61</v>
      </c>
      <c r="C1044" s="203" t="s">
        <v>182</v>
      </c>
      <c r="D1044" s="203" t="s">
        <v>542</v>
      </c>
      <c r="E1044" s="42"/>
      <c r="F1044" s="317" t="str">
        <f>VLOOKUP($G1044,'Selection Sheet'!$C$15:$F$39,3,0)</f>
        <v>Y61</v>
      </c>
      <c r="G1044" s="204" t="s">
        <v>87</v>
      </c>
      <c r="H1044" s="203" t="s">
        <v>537</v>
      </c>
      <c r="I1044" s="495">
        <v>248</v>
      </c>
      <c r="J1044" s="495">
        <v>49</v>
      </c>
      <c r="K1044" s="495">
        <v>28</v>
      </c>
      <c r="L1044" s="495">
        <v>9</v>
      </c>
      <c r="M1044" s="507"/>
      <c r="N1044" s="507"/>
      <c r="O1044" s="507"/>
      <c r="P1044" s="507"/>
      <c r="Q1044" s="495" t="s">
        <v>80</v>
      </c>
      <c r="R1044" s="495" t="s">
        <v>80</v>
      </c>
      <c r="S1044" s="495"/>
      <c r="T1044" s="496" t="s">
        <v>80</v>
      </c>
      <c r="U1044" s="497" t="s">
        <v>80</v>
      </c>
      <c r="V1044" s="497" t="s">
        <v>80</v>
      </c>
      <c r="W1044" s="497" t="s">
        <v>80</v>
      </c>
      <c r="X1044" s="498" t="s">
        <v>80</v>
      </c>
      <c r="Y1044" s="499" t="s">
        <v>80</v>
      </c>
      <c r="Z1044" s="500" t="s">
        <v>80</v>
      </c>
      <c r="AA1044" s="500" t="s">
        <v>80</v>
      </c>
      <c r="AB1044" s="501" t="s">
        <v>80</v>
      </c>
      <c r="AC1044" s="500" t="s">
        <v>80</v>
      </c>
      <c r="AD1044" s="500" t="s">
        <v>80</v>
      </c>
      <c r="AE1044" s="500" t="s">
        <v>80</v>
      </c>
      <c r="AF1044" s="502" t="s">
        <v>80</v>
      </c>
      <c r="AG1044" s="503" t="s">
        <v>80</v>
      </c>
      <c r="AH1044" s="504" t="s">
        <v>80</v>
      </c>
      <c r="AI1044" s="502" t="s">
        <v>80</v>
      </c>
      <c r="AJ1044" s="505">
        <v>106</v>
      </c>
      <c r="AK1044" s="505">
        <v>122</v>
      </c>
      <c r="AL1044" s="507"/>
      <c r="AM1044" s="507"/>
      <c r="AN1044" s="505">
        <v>527</v>
      </c>
      <c r="AO1044" s="505">
        <v>555</v>
      </c>
      <c r="AP1044" s="569"/>
      <c r="AQ1044" s="569"/>
      <c r="AR1044" s="505">
        <v>22</v>
      </c>
      <c r="AS1044" s="505">
        <v>245</v>
      </c>
      <c r="AT1044" s="505">
        <v>4</v>
      </c>
      <c r="AU1044" s="505">
        <v>26</v>
      </c>
      <c r="AV1044" s="507"/>
      <c r="AW1044" s="507"/>
      <c r="AX1044" s="507">
        <v>85</v>
      </c>
      <c r="AY1044" s="507">
        <v>89</v>
      </c>
      <c r="AZ1044" s="507">
        <v>127</v>
      </c>
      <c r="BA1044" s="507">
        <v>256</v>
      </c>
      <c r="BB1044" s="357"/>
      <c r="BC1044" s="592" t="str">
        <f t="shared" si="1711"/>
        <v>-</v>
      </c>
      <c r="BD1044" s="593" t="str">
        <f t="shared" si="1712"/>
        <v>-</v>
      </c>
      <c r="BE1044" s="594" t="str">
        <f t="shared" si="1713"/>
        <v>-</v>
      </c>
      <c r="BF1044" s="291" t="str">
        <f t="shared" si="1714"/>
        <v>-</v>
      </c>
      <c r="BG1044" s="566" t="str">
        <f t="shared" si="1715"/>
        <v>-</v>
      </c>
      <c r="BH1044" s="595" t="str">
        <f t="shared" si="1716"/>
        <v>-</v>
      </c>
      <c r="BI1044" s="289" t="str">
        <f t="shared" si="1717"/>
        <v>-</v>
      </c>
      <c r="BJ1044" s="596" t="str">
        <f t="shared" si="1718"/>
        <v>-</v>
      </c>
      <c r="BK1044" s="595" t="str">
        <f t="shared" si="1719"/>
        <v>-</v>
      </c>
      <c r="BL1044" s="289" t="str">
        <f t="shared" si="1720"/>
        <v>-</v>
      </c>
      <c r="BM1044" s="596" t="str">
        <f t="shared" si="1721"/>
        <v>-</v>
      </c>
      <c r="BN1044" s="563">
        <f t="shared" si="1722"/>
        <v>6</v>
      </c>
      <c r="BO1044" s="87">
        <f t="shared" si="1723"/>
        <v>2013</v>
      </c>
      <c r="BP1044" s="87">
        <f t="shared" si="1724"/>
        <v>0</v>
      </c>
      <c r="BQ1044" s="202"/>
    </row>
    <row r="1045" spans="1:69" s="35" customFormat="1" ht="10.5" customHeight="1" x14ac:dyDescent="0.2">
      <c r="A1045" s="87" t="str">
        <f t="shared" si="1710"/>
        <v>2013-14RYD6</v>
      </c>
      <c r="B1045" s="87" t="str">
        <f t="shared" si="1725"/>
        <v>Y59</v>
      </c>
      <c r="C1045" s="203" t="s">
        <v>182</v>
      </c>
      <c r="D1045" s="203" t="s">
        <v>542</v>
      </c>
      <c r="E1045" s="42"/>
      <c r="F1045" s="317" t="str">
        <f>VLOOKUP($G1045,'Selection Sheet'!$C$15:$F$39,3,0)</f>
        <v>Y59</v>
      </c>
      <c r="G1045" s="204" t="s">
        <v>116</v>
      </c>
      <c r="H1045" s="203" t="s">
        <v>538</v>
      </c>
      <c r="I1045" s="495">
        <v>227</v>
      </c>
      <c r="J1045" s="495">
        <v>70</v>
      </c>
      <c r="K1045" s="495">
        <v>30</v>
      </c>
      <c r="L1045" s="495">
        <v>14</v>
      </c>
      <c r="M1045" s="507"/>
      <c r="N1045" s="507"/>
      <c r="O1045" s="507"/>
      <c r="P1045" s="507"/>
      <c r="Q1045" s="495" t="s">
        <v>80</v>
      </c>
      <c r="R1045" s="495" t="s">
        <v>80</v>
      </c>
      <c r="S1045" s="495"/>
      <c r="T1045" s="496" t="s">
        <v>80</v>
      </c>
      <c r="U1045" s="497" t="s">
        <v>80</v>
      </c>
      <c r="V1045" s="497" t="s">
        <v>80</v>
      </c>
      <c r="W1045" s="497" t="s">
        <v>80</v>
      </c>
      <c r="X1045" s="498" t="s">
        <v>80</v>
      </c>
      <c r="Y1045" s="499" t="s">
        <v>80</v>
      </c>
      <c r="Z1045" s="500" t="s">
        <v>80</v>
      </c>
      <c r="AA1045" s="500" t="s">
        <v>80</v>
      </c>
      <c r="AB1045" s="501" t="s">
        <v>80</v>
      </c>
      <c r="AC1045" s="500" t="s">
        <v>80</v>
      </c>
      <c r="AD1045" s="500" t="s">
        <v>80</v>
      </c>
      <c r="AE1045" s="500" t="s">
        <v>80</v>
      </c>
      <c r="AF1045" s="502" t="s">
        <v>80</v>
      </c>
      <c r="AG1045" s="503" t="s">
        <v>80</v>
      </c>
      <c r="AH1045" s="504" t="s">
        <v>80</v>
      </c>
      <c r="AI1045" s="502" t="s">
        <v>80</v>
      </c>
      <c r="AJ1045" s="505">
        <v>126</v>
      </c>
      <c r="AK1045" s="505">
        <v>156</v>
      </c>
      <c r="AL1045" s="507"/>
      <c r="AM1045" s="507"/>
      <c r="AN1045" s="505">
        <v>744</v>
      </c>
      <c r="AO1045" s="505">
        <v>816</v>
      </c>
      <c r="AP1045" s="569"/>
      <c r="AQ1045" s="569"/>
      <c r="AR1045" s="505">
        <v>20</v>
      </c>
      <c r="AS1045" s="505">
        <v>213</v>
      </c>
      <c r="AT1045" s="505">
        <v>5</v>
      </c>
      <c r="AU1045" s="505">
        <v>27</v>
      </c>
      <c r="AV1045" s="507"/>
      <c r="AW1045" s="507"/>
      <c r="AX1045" s="507">
        <v>100</v>
      </c>
      <c r="AY1045" s="507">
        <v>105</v>
      </c>
      <c r="AZ1045" s="507">
        <v>353</v>
      </c>
      <c r="BA1045" s="507">
        <v>515</v>
      </c>
      <c r="BB1045" s="357"/>
      <c r="BC1045" s="592" t="str">
        <f t="shared" si="1711"/>
        <v>-</v>
      </c>
      <c r="BD1045" s="593" t="str">
        <f t="shared" si="1712"/>
        <v>-</v>
      </c>
      <c r="BE1045" s="594" t="str">
        <f t="shared" si="1713"/>
        <v>-</v>
      </c>
      <c r="BF1045" s="291" t="str">
        <f t="shared" si="1714"/>
        <v>-</v>
      </c>
      <c r="BG1045" s="566" t="str">
        <f t="shared" si="1715"/>
        <v>-</v>
      </c>
      <c r="BH1045" s="595" t="str">
        <f t="shared" si="1716"/>
        <v>-</v>
      </c>
      <c r="BI1045" s="289" t="str">
        <f t="shared" si="1717"/>
        <v>-</v>
      </c>
      <c r="BJ1045" s="596" t="str">
        <f t="shared" si="1718"/>
        <v>-</v>
      </c>
      <c r="BK1045" s="595" t="str">
        <f t="shared" si="1719"/>
        <v>-</v>
      </c>
      <c r="BL1045" s="289" t="str">
        <f t="shared" si="1720"/>
        <v>-</v>
      </c>
      <c r="BM1045" s="596" t="str">
        <f t="shared" si="1721"/>
        <v>-</v>
      </c>
      <c r="BN1045" s="563">
        <f t="shared" si="1722"/>
        <v>6</v>
      </c>
      <c r="BO1045" s="87">
        <f t="shared" si="1723"/>
        <v>2013</v>
      </c>
      <c r="BP1045" s="87">
        <f t="shared" si="1724"/>
        <v>0</v>
      </c>
      <c r="BQ1045" s="202"/>
    </row>
    <row r="1046" spans="1:69" s="35" customFormat="1" ht="10.5" customHeight="1" x14ac:dyDescent="0.2">
      <c r="A1046" s="87" t="str">
        <f t="shared" si="1710"/>
        <v>2013-14RYE6</v>
      </c>
      <c r="B1046" s="87" t="str">
        <f t="shared" si="1725"/>
        <v>Y59</v>
      </c>
      <c r="C1046" s="203" t="s">
        <v>182</v>
      </c>
      <c r="D1046" s="203" t="s">
        <v>542</v>
      </c>
      <c r="E1046" s="42"/>
      <c r="F1046" s="317" t="str">
        <f>VLOOKUP($G1046,'Selection Sheet'!$C$15:$F$39,3,0)</f>
        <v>Y59</v>
      </c>
      <c r="G1046" s="204" t="s">
        <v>114</v>
      </c>
      <c r="H1046" s="203" t="s">
        <v>539</v>
      </c>
      <c r="I1046" s="495">
        <v>91</v>
      </c>
      <c r="J1046" s="495">
        <v>43</v>
      </c>
      <c r="K1046" s="495">
        <v>13</v>
      </c>
      <c r="L1046" s="495">
        <v>5</v>
      </c>
      <c r="M1046" s="507"/>
      <c r="N1046" s="507"/>
      <c r="O1046" s="507"/>
      <c r="P1046" s="507"/>
      <c r="Q1046" s="495" t="s">
        <v>80</v>
      </c>
      <c r="R1046" s="495" t="s">
        <v>80</v>
      </c>
      <c r="S1046" s="495"/>
      <c r="T1046" s="496" t="s">
        <v>80</v>
      </c>
      <c r="U1046" s="497" t="s">
        <v>80</v>
      </c>
      <c r="V1046" s="497" t="s">
        <v>80</v>
      </c>
      <c r="W1046" s="497" t="s">
        <v>80</v>
      </c>
      <c r="X1046" s="498" t="s">
        <v>80</v>
      </c>
      <c r="Y1046" s="499" t="s">
        <v>80</v>
      </c>
      <c r="Z1046" s="500" t="s">
        <v>80</v>
      </c>
      <c r="AA1046" s="500" t="s">
        <v>80</v>
      </c>
      <c r="AB1046" s="501" t="s">
        <v>80</v>
      </c>
      <c r="AC1046" s="500" t="s">
        <v>80</v>
      </c>
      <c r="AD1046" s="500" t="s">
        <v>80</v>
      </c>
      <c r="AE1046" s="500" t="s">
        <v>80</v>
      </c>
      <c r="AF1046" s="502" t="s">
        <v>80</v>
      </c>
      <c r="AG1046" s="503" t="s">
        <v>80</v>
      </c>
      <c r="AH1046" s="504" t="s">
        <v>80</v>
      </c>
      <c r="AI1046" s="502" t="s">
        <v>80</v>
      </c>
      <c r="AJ1046" s="505">
        <v>67</v>
      </c>
      <c r="AK1046" s="505">
        <v>96</v>
      </c>
      <c r="AL1046" s="507"/>
      <c r="AM1046" s="507"/>
      <c r="AN1046" s="505">
        <v>473</v>
      </c>
      <c r="AO1046" s="505">
        <v>479</v>
      </c>
      <c r="AP1046" s="569"/>
      <c r="AQ1046" s="569"/>
      <c r="AR1046" s="505">
        <v>21</v>
      </c>
      <c r="AS1046" s="505">
        <v>78</v>
      </c>
      <c r="AT1046" s="505">
        <v>4</v>
      </c>
      <c r="AU1046" s="505">
        <v>9</v>
      </c>
      <c r="AV1046" s="507"/>
      <c r="AW1046" s="507"/>
      <c r="AX1046" s="507">
        <v>78</v>
      </c>
      <c r="AY1046" s="507">
        <v>83</v>
      </c>
      <c r="AZ1046" s="507">
        <v>94</v>
      </c>
      <c r="BA1046" s="507">
        <v>209</v>
      </c>
      <c r="BB1046" s="357"/>
      <c r="BC1046" s="592" t="str">
        <f t="shared" si="1711"/>
        <v>-</v>
      </c>
      <c r="BD1046" s="593" t="str">
        <f t="shared" si="1712"/>
        <v>-</v>
      </c>
      <c r="BE1046" s="594" t="str">
        <f t="shared" si="1713"/>
        <v>-</v>
      </c>
      <c r="BF1046" s="291" t="str">
        <f t="shared" si="1714"/>
        <v>-</v>
      </c>
      <c r="BG1046" s="566" t="str">
        <f t="shared" si="1715"/>
        <v>-</v>
      </c>
      <c r="BH1046" s="595" t="str">
        <f t="shared" si="1716"/>
        <v>-</v>
      </c>
      <c r="BI1046" s="289" t="str">
        <f t="shared" si="1717"/>
        <v>-</v>
      </c>
      <c r="BJ1046" s="596" t="str">
        <f t="shared" si="1718"/>
        <v>-</v>
      </c>
      <c r="BK1046" s="595" t="str">
        <f t="shared" si="1719"/>
        <v>-</v>
      </c>
      <c r="BL1046" s="289" t="str">
        <f t="shared" si="1720"/>
        <v>-</v>
      </c>
      <c r="BM1046" s="596" t="str">
        <f t="shared" si="1721"/>
        <v>-</v>
      </c>
      <c r="BN1046" s="563">
        <f t="shared" si="1722"/>
        <v>6</v>
      </c>
      <c r="BO1046" s="87">
        <f t="shared" si="1723"/>
        <v>2013</v>
      </c>
      <c r="BP1046" s="87">
        <f t="shared" si="1724"/>
        <v>0</v>
      </c>
      <c r="BQ1046" s="202"/>
    </row>
    <row r="1047" spans="1:69" s="35" customFormat="1" ht="10.5" customHeight="1" x14ac:dyDescent="0.2">
      <c r="A1047" s="312" t="str">
        <f t="shared" si="1710"/>
        <v>2013-14RYF6</v>
      </c>
      <c r="B1047" s="312" t="str">
        <f t="shared" si="1725"/>
        <v>Y58</v>
      </c>
      <c r="C1047" s="208" t="s">
        <v>182</v>
      </c>
      <c r="D1047" s="208" t="s">
        <v>542</v>
      </c>
      <c r="E1047" s="53"/>
      <c r="F1047" s="319" t="str">
        <f>VLOOKUP($G1047,'Selection Sheet'!$C$15:$F$39,3,0)</f>
        <v>Y58</v>
      </c>
      <c r="G1047" s="209" t="s">
        <v>99</v>
      </c>
      <c r="H1047" s="208" t="s">
        <v>540</v>
      </c>
      <c r="I1047" s="521">
        <v>276</v>
      </c>
      <c r="J1047" s="521">
        <v>72</v>
      </c>
      <c r="K1047" s="521">
        <v>48</v>
      </c>
      <c r="L1047" s="521">
        <v>24</v>
      </c>
      <c r="M1047" s="533"/>
      <c r="N1047" s="533"/>
      <c r="O1047" s="533"/>
      <c r="P1047" s="533"/>
      <c r="Q1047" s="521" t="s">
        <v>80</v>
      </c>
      <c r="R1047" s="521" t="s">
        <v>80</v>
      </c>
      <c r="S1047" s="521"/>
      <c r="T1047" s="522" t="s">
        <v>80</v>
      </c>
      <c r="U1047" s="523" t="s">
        <v>80</v>
      </c>
      <c r="V1047" s="523" t="s">
        <v>80</v>
      </c>
      <c r="W1047" s="523" t="s">
        <v>80</v>
      </c>
      <c r="X1047" s="524" t="s">
        <v>80</v>
      </c>
      <c r="Y1047" s="525" t="s">
        <v>80</v>
      </c>
      <c r="Z1047" s="526" t="s">
        <v>80</v>
      </c>
      <c r="AA1047" s="526" t="s">
        <v>80</v>
      </c>
      <c r="AB1047" s="527" t="s">
        <v>80</v>
      </c>
      <c r="AC1047" s="526" t="s">
        <v>80</v>
      </c>
      <c r="AD1047" s="526" t="s">
        <v>80</v>
      </c>
      <c r="AE1047" s="526" t="s">
        <v>80</v>
      </c>
      <c r="AF1047" s="528" t="s">
        <v>80</v>
      </c>
      <c r="AG1047" s="529" t="s">
        <v>80</v>
      </c>
      <c r="AH1047" s="530" t="s">
        <v>80</v>
      </c>
      <c r="AI1047" s="528" t="s">
        <v>80</v>
      </c>
      <c r="AJ1047" s="531">
        <v>154</v>
      </c>
      <c r="AK1047" s="531">
        <v>167</v>
      </c>
      <c r="AL1047" s="533"/>
      <c r="AM1047" s="533"/>
      <c r="AN1047" s="531">
        <v>753</v>
      </c>
      <c r="AO1047" s="531">
        <v>774</v>
      </c>
      <c r="AP1047" s="571"/>
      <c r="AQ1047" s="571"/>
      <c r="AR1047" s="531">
        <v>32</v>
      </c>
      <c r="AS1047" s="531">
        <v>273</v>
      </c>
      <c r="AT1047" s="531">
        <v>17</v>
      </c>
      <c r="AU1047" s="531">
        <v>46</v>
      </c>
      <c r="AV1047" s="533"/>
      <c r="AW1047" s="533"/>
      <c r="AX1047" s="533">
        <v>112</v>
      </c>
      <c r="AY1047" s="533">
        <v>138</v>
      </c>
      <c r="AZ1047" s="533">
        <v>148</v>
      </c>
      <c r="BA1047" s="533">
        <v>271</v>
      </c>
      <c r="BB1047" s="359"/>
      <c r="BC1047" s="605" t="str">
        <f t="shared" si="1711"/>
        <v>-</v>
      </c>
      <c r="BD1047" s="606" t="str">
        <f t="shared" si="1712"/>
        <v>-</v>
      </c>
      <c r="BE1047" s="607" t="str">
        <f t="shared" si="1713"/>
        <v>-</v>
      </c>
      <c r="BF1047" s="302" t="str">
        <f t="shared" si="1714"/>
        <v>-</v>
      </c>
      <c r="BG1047" s="608" t="str">
        <f t="shared" si="1715"/>
        <v>-</v>
      </c>
      <c r="BH1047" s="609" t="str">
        <f t="shared" si="1716"/>
        <v>-</v>
      </c>
      <c r="BI1047" s="311" t="str">
        <f t="shared" si="1717"/>
        <v>-</v>
      </c>
      <c r="BJ1047" s="610" t="str">
        <f t="shared" si="1718"/>
        <v>-</v>
      </c>
      <c r="BK1047" s="609" t="str">
        <f t="shared" si="1719"/>
        <v>-</v>
      </c>
      <c r="BL1047" s="311" t="str">
        <f t="shared" si="1720"/>
        <v>-</v>
      </c>
      <c r="BM1047" s="610" t="str">
        <f t="shared" si="1721"/>
        <v>-</v>
      </c>
      <c r="BN1047" s="565">
        <f t="shared" si="1722"/>
        <v>6</v>
      </c>
      <c r="BO1047" s="312">
        <f t="shared" si="1723"/>
        <v>2013</v>
      </c>
      <c r="BP1047" s="312">
        <f t="shared" si="1724"/>
        <v>0</v>
      </c>
      <c r="BQ1047" s="202"/>
    </row>
    <row r="1048" spans="1:69" s="35" customFormat="1" ht="10.5" customHeight="1" x14ac:dyDescent="0.2">
      <c r="A1048" s="87" t="str">
        <f t="shared" si="1710"/>
        <v>2013-14R1F7</v>
      </c>
      <c r="B1048" s="87" t="str">
        <f t="shared" si="1725"/>
        <v>Y59</v>
      </c>
      <c r="C1048" s="203" t="s">
        <v>182</v>
      </c>
      <c r="D1048" s="203" t="s">
        <v>543</v>
      </c>
      <c r="E1048" s="42"/>
      <c r="F1048" s="317" t="str">
        <f>VLOOKUP($G1048,'Selection Sheet'!$C$15:$F$39,3,0)</f>
        <v>Y59</v>
      </c>
      <c r="G1048" s="204" t="s">
        <v>108</v>
      </c>
      <c r="H1048" s="203" t="s">
        <v>529</v>
      </c>
      <c r="I1048" s="495">
        <v>12</v>
      </c>
      <c r="J1048" s="495">
        <v>2</v>
      </c>
      <c r="K1048" s="495">
        <v>4</v>
      </c>
      <c r="L1048" s="495">
        <v>2</v>
      </c>
      <c r="M1048" s="507"/>
      <c r="N1048" s="507"/>
      <c r="O1048" s="507"/>
      <c r="P1048" s="507"/>
      <c r="Q1048" s="495" t="s">
        <v>80</v>
      </c>
      <c r="R1048" s="495" t="s">
        <v>80</v>
      </c>
      <c r="S1048" s="495"/>
      <c r="T1048" s="496" t="s">
        <v>80</v>
      </c>
      <c r="U1048" s="497" t="s">
        <v>80</v>
      </c>
      <c r="V1048" s="497" t="s">
        <v>80</v>
      </c>
      <c r="W1048" s="497" t="s">
        <v>80</v>
      </c>
      <c r="X1048" s="498" t="s">
        <v>80</v>
      </c>
      <c r="Y1048" s="499" t="s">
        <v>80</v>
      </c>
      <c r="Z1048" s="500" t="s">
        <v>80</v>
      </c>
      <c r="AA1048" s="500" t="s">
        <v>80</v>
      </c>
      <c r="AB1048" s="501" t="s">
        <v>80</v>
      </c>
      <c r="AC1048" s="500" t="s">
        <v>80</v>
      </c>
      <c r="AD1048" s="500" t="s">
        <v>80</v>
      </c>
      <c r="AE1048" s="500" t="s">
        <v>80</v>
      </c>
      <c r="AF1048" s="502" t="s">
        <v>80</v>
      </c>
      <c r="AG1048" s="503" t="s">
        <v>80</v>
      </c>
      <c r="AH1048" s="504" t="s">
        <v>80</v>
      </c>
      <c r="AI1048" s="502" t="s">
        <v>80</v>
      </c>
      <c r="AJ1048" s="505">
        <v>8</v>
      </c>
      <c r="AK1048" s="505">
        <v>10</v>
      </c>
      <c r="AL1048" s="507"/>
      <c r="AM1048" s="507"/>
      <c r="AN1048" s="505">
        <v>20</v>
      </c>
      <c r="AO1048" s="505">
        <v>21</v>
      </c>
      <c r="AP1048" s="569"/>
      <c r="AQ1048" s="569"/>
      <c r="AR1048" s="505">
        <v>2</v>
      </c>
      <c r="AS1048" s="505">
        <v>12</v>
      </c>
      <c r="AT1048" s="505">
        <v>2</v>
      </c>
      <c r="AU1048" s="505">
        <v>4</v>
      </c>
      <c r="AV1048" s="507"/>
      <c r="AW1048" s="507"/>
      <c r="AX1048" s="507">
        <v>0</v>
      </c>
      <c r="AY1048" s="507">
        <v>0</v>
      </c>
      <c r="AZ1048" s="507">
        <v>6</v>
      </c>
      <c r="BA1048" s="507">
        <v>8</v>
      </c>
      <c r="BB1048" s="357"/>
      <c r="BC1048" s="592" t="str">
        <f t="shared" si="1711"/>
        <v>-</v>
      </c>
      <c r="BD1048" s="593" t="str">
        <f t="shared" si="1712"/>
        <v>-</v>
      </c>
      <c r="BE1048" s="594" t="str">
        <f t="shared" si="1713"/>
        <v>-</v>
      </c>
      <c r="BF1048" s="291" t="str">
        <f t="shared" si="1714"/>
        <v>-</v>
      </c>
      <c r="BG1048" s="566" t="str">
        <f t="shared" si="1715"/>
        <v>-</v>
      </c>
      <c r="BH1048" s="595" t="str">
        <f t="shared" si="1716"/>
        <v>-</v>
      </c>
      <c r="BI1048" s="289" t="str">
        <f t="shared" si="1717"/>
        <v>-</v>
      </c>
      <c r="BJ1048" s="596" t="str">
        <f t="shared" si="1718"/>
        <v>-</v>
      </c>
      <c r="BK1048" s="595" t="str">
        <f t="shared" si="1719"/>
        <v>-</v>
      </c>
      <c r="BL1048" s="289" t="str">
        <f t="shared" si="1720"/>
        <v>-</v>
      </c>
      <c r="BM1048" s="596" t="str">
        <f t="shared" si="1721"/>
        <v>-</v>
      </c>
      <c r="BN1048" s="563">
        <f t="shared" si="1722"/>
        <v>7</v>
      </c>
      <c r="BO1048" s="87">
        <f t="shared" si="1723"/>
        <v>2013</v>
      </c>
      <c r="BP1048" s="87">
        <f t="shared" si="1724"/>
        <v>1.0000000000000004</v>
      </c>
      <c r="BQ1048" s="202"/>
    </row>
    <row r="1049" spans="1:69" s="35" customFormat="1" ht="10.5" customHeight="1" x14ac:dyDescent="0.2">
      <c r="A1049" s="87" t="str">
        <f t="shared" ref="A1049:A1112" si="1726">CONCATENATE(C1049,G1049,BN1049)</f>
        <v>2013-14RRU7</v>
      </c>
      <c r="B1049" s="87" t="str">
        <f t="shared" si="1725"/>
        <v>Y56</v>
      </c>
      <c r="C1049" s="203" t="s">
        <v>182</v>
      </c>
      <c r="D1049" s="203" t="s">
        <v>543</v>
      </c>
      <c r="E1049" s="42"/>
      <c r="F1049" s="317" t="str">
        <f>VLOOKUP($G1049,'Selection Sheet'!$C$15:$F$39,3,0)</f>
        <v>Y56</v>
      </c>
      <c r="G1049" s="204" t="s">
        <v>93</v>
      </c>
      <c r="H1049" s="203" t="s">
        <v>530</v>
      </c>
      <c r="I1049" s="495">
        <v>320</v>
      </c>
      <c r="J1049" s="495">
        <v>101</v>
      </c>
      <c r="K1049" s="495">
        <v>46</v>
      </c>
      <c r="L1049" s="495">
        <v>28</v>
      </c>
      <c r="M1049" s="507"/>
      <c r="N1049" s="507"/>
      <c r="O1049" s="507"/>
      <c r="P1049" s="507"/>
      <c r="Q1049" s="495" t="s">
        <v>80</v>
      </c>
      <c r="R1049" s="495" t="s">
        <v>80</v>
      </c>
      <c r="S1049" s="495"/>
      <c r="T1049" s="496" t="s">
        <v>80</v>
      </c>
      <c r="U1049" s="497" t="s">
        <v>80</v>
      </c>
      <c r="V1049" s="497" t="s">
        <v>80</v>
      </c>
      <c r="W1049" s="497" t="s">
        <v>80</v>
      </c>
      <c r="X1049" s="498" t="s">
        <v>80</v>
      </c>
      <c r="Y1049" s="499" t="s">
        <v>80</v>
      </c>
      <c r="Z1049" s="500" t="s">
        <v>80</v>
      </c>
      <c r="AA1049" s="500" t="s">
        <v>80</v>
      </c>
      <c r="AB1049" s="501" t="s">
        <v>80</v>
      </c>
      <c r="AC1049" s="500" t="s">
        <v>80</v>
      </c>
      <c r="AD1049" s="500" t="s">
        <v>80</v>
      </c>
      <c r="AE1049" s="500" t="s">
        <v>80</v>
      </c>
      <c r="AF1049" s="502" t="s">
        <v>80</v>
      </c>
      <c r="AG1049" s="503" t="s">
        <v>80</v>
      </c>
      <c r="AH1049" s="504" t="s">
        <v>80</v>
      </c>
      <c r="AI1049" s="502" t="s">
        <v>80</v>
      </c>
      <c r="AJ1049" s="505">
        <v>181</v>
      </c>
      <c r="AK1049" s="505">
        <v>230</v>
      </c>
      <c r="AL1049" s="507"/>
      <c r="AM1049" s="507"/>
      <c r="AN1049" s="505">
        <v>822</v>
      </c>
      <c r="AO1049" s="505">
        <v>878</v>
      </c>
      <c r="AP1049" s="569"/>
      <c r="AQ1049" s="569"/>
      <c r="AR1049" s="505">
        <v>35</v>
      </c>
      <c r="AS1049" s="505">
        <v>314</v>
      </c>
      <c r="AT1049" s="505">
        <v>12</v>
      </c>
      <c r="AU1049" s="505">
        <v>44</v>
      </c>
      <c r="AV1049" s="507"/>
      <c r="AW1049" s="507"/>
      <c r="AX1049" s="507">
        <v>106</v>
      </c>
      <c r="AY1049" s="507">
        <v>116</v>
      </c>
      <c r="AZ1049" s="507">
        <v>374</v>
      </c>
      <c r="BA1049" s="507">
        <v>527</v>
      </c>
      <c r="BB1049" s="357"/>
      <c r="BC1049" s="592" t="str">
        <f t="shared" ref="BC1049:BC1112" si="1727">IFERROR(AG1049*$AI1049,"-")</f>
        <v>-</v>
      </c>
      <c r="BD1049" s="593" t="str">
        <f t="shared" ref="BD1049:BD1112" si="1728">IFERROR(AH1049*$AI1049,"-")</f>
        <v>-</v>
      </c>
      <c r="BE1049" s="594" t="str">
        <f t="shared" ref="BE1049:BE1112" si="1729">IFERROR(U1049*$T1049, "-")</f>
        <v>-</v>
      </c>
      <c r="BF1049" s="291" t="str">
        <f t="shared" ref="BF1049:BF1112" si="1730">IFERROR(V1049*$T1049,"-")</f>
        <v>-</v>
      </c>
      <c r="BG1049" s="566" t="str">
        <f t="shared" ref="BG1049:BG1112" si="1731">IFERROR(W1049*$T1049,"-")</f>
        <v>-</v>
      </c>
      <c r="BH1049" s="595" t="str">
        <f t="shared" ref="BH1049:BH1112" si="1732">IFERROR(Y1049*$X1049, "-")</f>
        <v>-</v>
      </c>
      <c r="BI1049" s="289" t="str">
        <f t="shared" ref="BI1049:BI1112" si="1733">IFERROR(Z1049*$X1049,"-")</f>
        <v>-</v>
      </c>
      <c r="BJ1049" s="596" t="str">
        <f t="shared" ref="BJ1049:BJ1112" si="1734">IFERROR(AA1049*$X1049,"-")</f>
        <v>-</v>
      </c>
      <c r="BK1049" s="595" t="str">
        <f t="shared" ref="BK1049:BK1112" si="1735">IFERROR(AC1049*$AB1049, "-")</f>
        <v>-</v>
      </c>
      <c r="BL1049" s="289" t="str">
        <f t="shared" ref="BL1049:BL1112" si="1736">IFERROR(AD1049*$AB1049,"-")</f>
        <v>-</v>
      </c>
      <c r="BM1049" s="596" t="str">
        <f t="shared" ref="BM1049:BM1112" si="1737">IFERROR(AE1049*$AB1049,"-")</f>
        <v>-</v>
      </c>
      <c r="BN1049" s="563">
        <f t="shared" ref="BN1049:BN1112" si="1738">MONTH(1&amp;$D1049)</f>
        <v>7</v>
      </c>
      <c r="BO1049" s="87">
        <f t="shared" ref="BO1049:BO1112" si="1739">VALUE(LEFT(C1049,4)+IF($BN1049&lt;4,1,0))</f>
        <v>2013</v>
      </c>
      <c r="BP1049" s="87">
        <f t="shared" ref="BP1049:BP1112" si="1740">(BN1049/3-ROUNDDOWN(BN1049/3,0))*3</f>
        <v>1.0000000000000004</v>
      </c>
      <c r="BQ1049" s="202"/>
    </row>
    <row r="1050" spans="1:69" s="35" customFormat="1" ht="10.5" customHeight="1" x14ac:dyDescent="0.2">
      <c r="A1050" s="87" t="str">
        <f t="shared" si="1726"/>
        <v>2013-14RX67</v>
      </c>
      <c r="B1050" s="87" t="str">
        <f t="shared" ref="B1050:B1113" si="1741">F1050</f>
        <v>Y63</v>
      </c>
      <c r="C1050" s="203" t="s">
        <v>182</v>
      </c>
      <c r="D1050" s="203" t="s">
        <v>543</v>
      </c>
      <c r="E1050" s="42"/>
      <c r="F1050" s="317" t="str">
        <f>VLOOKUP($G1050,'Selection Sheet'!$C$15:$F$39,3,0)</f>
        <v>Y63</v>
      </c>
      <c r="G1050" s="204" t="s">
        <v>111</v>
      </c>
      <c r="H1050" s="203" t="s">
        <v>532</v>
      </c>
      <c r="I1050" s="495">
        <v>116</v>
      </c>
      <c r="J1050" s="495">
        <v>29</v>
      </c>
      <c r="K1050" s="495">
        <v>11</v>
      </c>
      <c r="L1050" s="495">
        <v>5</v>
      </c>
      <c r="M1050" s="507"/>
      <c r="N1050" s="507"/>
      <c r="O1050" s="507"/>
      <c r="P1050" s="507"/>
      <c r="Q1050" s="495" t="s">
        <v>80</v>
      </c>
      <c r="R1050" s="495" t="s">
        <v>80</v>
      </c>
      <c r="S1050" s="495"/>
      <c r="T1050" s="496" t="s">
        <v>80</v>
      </c>
      <c r="U1050" s="497" t="s">
        <v>80</v>
      </c>
      <c r="V1050" s="497" t="s">
        <v>80</v>
      </c>
      <c r="W1050" s="497" t="s">
        <v>80</v>
      </c>
      <c r="X1050" s="498" t="s">
        <v>80</v>
      </c>
      <c r="Y1050" s="499" t="s">
        <v>80</v>
      </c>
      <c r="Z1050" s="500" t="s">
        <v>80</v>
      </c>
      <c r="AA1050" s="500" t="s">
        <v>80</v>
      </c>
      <c r="AB1050" s="501" t="s">
        <v>80</v>
      </c>
      <c r="AC1050" s="500" t="s">
        <v>80</v>
      </c>
      <c r="AD1050" s="500" t="s">
        <v>80</v>
      </c>
      <c r="AE1050" s="500" t="s">
        <v>80</v>
      </c>
      <c r="AF1050" s="502" t="s">
        <v>80</v>
      </c>
      <c r="AG1050" s="503" t="s">
        <v>80</v>
      </c>
      <c r="AH1050" s="504" t="s">
        <v>80</v>
      </c>
      <c r="AI1050" s="502" t="s">
        <v>80</v>
      </c>
      <c r="AJ1050" s="505">
        <v>46</v>
      </c>
      <c r="AK1050" s="505">
        <v>54</v>
      </c>
      <c r="AL1050" s="507"/>
      <c r="AM1050" s="507"/>
      <c r="AN1050" s="505">
        <v>150</v>
      </c>
      <c r="AO1050" s="505">
        <v>153</v>
      </c>
      <c r="AP1050" s="569"/>
      <c r="AQ1050" s="569"/>
      <c r="AR1050" s="505">
        <v>12</v>
      </c>
      <c r="AS1050" s="505">
        <v>116</v>
      </c>
      <c r="AT1050" s="505">
        <v>3</v>
      </c>
      <c r="AU1050" s="505">
        <v>11</v>
      </c>
      <c r="AV1050" s="507"/>
      <c r="AW1050" s="507"/>
      <c r="AX1050" s="507">
        <v>51</v>
      </c>
      <c r="AY1050" s="507">
        <v>59</v>
      </c>
      <c r="AZ1050" s="507">
        <v>54</v>
      </c>
      <c r="BA1050" s="507">
        <v>72</v>
      </c>
      <c r="BB1050" s="357"/>
      <c r="BC1050" s="592" t="str">
        <f t="shared" si="1727"/>
        <v>-</v>
      </c>
      <c r="BD1050" s="593" t="str">
        <f t="shared" si="1728"/>
        <v>-</v>
      </c>
      <c r="BE1050" s="594" t="str">
        <f t="shared" si="1729"/>
        <v>-</v>
      </c>
      <c r="BF1050" s="291" t="str">
        <f t="shared" si="1730"/>
        <v>-</v>
      </c>
      <c r="BG1050" s="566" t="str">
        <f t="shared" si="1731"/>
        <v>-</v>
      </c>
      <c r="BH1050" s="595" t="str">
        <f t="shared" si="1732"/>
        <v>-</v>
      </c>
      <c r="BI1050" s="289" t="str">
        <f t="shared" si="1733"/>
        <v>-</v>
      </c>
      <c r="BJ1050" s="596" t="str">
        <f t="shared" si="1734"/>
        <v>-</v>
      </c>
      <c r="BK1050" s="595" t="str">
        <f t="shared" si="1735"/>
        <v>-</v>
      </c>
      <c r="BL1050" s="289" t="str">
        <f t="shared" si="1736"/>
        <v>-</v>
      </c>
      <c r="BM1050" s="596" t="str">
        <f t="shared" si="1737"/>
        <v>-</v>
      </c>
      <c r="BN1050" s="563">
        <f t="shared" si="1738"/>
        <v>7</v>
      </c>
      <c r="BO1050" s="87">
        <f t="shared" si="1739"/>
        <v>2013</v>
      </c>
      <c r="BP1050" s="87">
        <f t="shared" si="1740"/>
        <v>1.0000000000000004</v>
      </c>
      <c r="BQ1050" s="202"/>
    </row>
    <row r="1051" spans="1:69" s="35" customFormat="1" ht="10.5" customHeight="1" x14ac:dyDescent="0.2">
      <c r="A1051" s="314" t="str">
        <f t="shared" si="1726"/>
        <v>2013-14RX77</v>
      </c>
      <c r="B1051" s="314" t="str">
        <f t="shared" si="1741"/>
        <v>Y62</v>
      </c>
      <c r="C1051" s="205" t="s">
        <v>182</v>
      </c>
      <c r="D1051" s="205" t="s">
        <v>543</v>
      </c>
      <c r="E1051" s="206"/>
      <c r="F1051" s="318" t="str">
        <f>VLOOKUP($G1051,'Selection Sheet'!$C$15:$F$39,3,0)</f>
        <v>Y62</v>
      </c>
      <c r="G1051" s="207" t="s">
        <v>84</v>
      </c>
      <c r="H1051" s="205" t="s">
        <v>533</v>
      </c>
      <c r="I1051" s="508">
        <v>299</v>
      </c>
      <c r="J1051" s="508">
        <v>77</v>
      </c>
      <c r="K1051" s="508">
        <v>34</v>
      </c>
      <c r="L1051" s="508">
        <v>14</v>
      </c>
      <c r="M1051" s="520"/>
      <c r="N1051" s="520"/>
      <c r="O1051" s="520"/>
      <c r="P1051" s="520"/>
      <c r="Q1051" s="508" t="s">
        <v>80</v>
      </c>
      <c r="R1051" s="508" t="s">
        <v>80</v>
      </c>
      <c r="S1051" s="508"/>
      <c r="T1051" s="509" t="s">
        <v>80</v>
      </c>
      <c r="U1051" s="510" t="s">
        <v>80</v>
      </c>
      <c r="V1051" s="510" t="s">
        <v>80</v>
      </c>
      <c r="W1051" s="510" t="s">
        <v>80</v>
      </c>
      <c r="X1051" s="511" t="s">
        <v>80</v>
      </c>
      <c r="Y1051" s="512" t="s">
        <v>80</v>
      </c>
      <c r="Z1051" s="513" t="s">
        <v>80</v>
      </c>
      <c r="AA1051" s="513" t="s">
        <v>80</v>
      </c>
      <c r="AB1051" s="514" t="s">
        <v>80</v>
      </c>
      <c r="AC1051" s="513" t="s">
        <v>80</v>
      </c>
      <c r="AD1051" s="513" t="s">
        <v>80</v>
      </c>
      <c r="AE1051" s="513" t="s">
        <v>80</v>
      </c>
      <c r="AF1051" s="515" t="s">
        <v>80</v>
      </c>
      <c r="AG1051" s="516" t="s">
        <v>80</v>
      </c>
      <c r="AH1051" s="517" t="s">
        <v>80</v>
      </c>
      <c r="AI1051" s="515" t="s">
        <v>80</v>
      </c>
      <c r="AJ1051" s="518">
        <v>187</v>
      </c>
      <c r="AK1051" s="518">
        <v>215</v>
      </c>
      <c r="AL1051" s="520"/>
      <c r="AM1051" s="520"/>
      <c r="AN1051" s="518">
        <v>996</v>
      </c>
      <c r="AO1051" s="518">
        <v>1002</v>
      </c>
      <c r="AP1051" s="570"/>
      <c r="AQ1051" s="570"/>
      <c r="AR1051" s="518">
        <v>19</v>
      </c>
      <c r="AS1051" s="518">
        <v>261</v>
      </c>
      <c r="AT1051" s="518">
        <v>4</v>
      </c>
      <c r="AU1051" s="518">
        <v>26</v>
      </c>
      <c r="AV1051" s="520"/>
      <c r="AW1051" s="520"/>
      <c r="AX1051" s="520">
        <v>129</v>
      </c>
      <c r="AY1051" s="520">
        <v>147</v>
      </c>
      <c r="AZ1051" s="520">
        <v>323</v>
      </c>
      <c r="BA1051" s="520">
        <v>402</v>
      </c>
      <c r="BB1051" s="358"/>
      <c r="BC1051" s="597" t="str">
        <f t="shared" si="1727"/>
        <v>-</v>
      </c>
      <c r="BD1051" s="598" t="str">
        <f t="shared" si="1728"/>
        <v>-</v>
      </c>
      <c r="BE1051" s="599" t="str">
        <f t="shared" si="1729"/>
        <v>-</v>
      </c>
      <c r="BF1051" s="600" t="str">
        <f t="shared" si="1730"/>
        <v>-</v>
      </c>
      <c r="BG1051" s="601" t="str">
        <f t="shared" si="1731"/>
        <v>-</v>
      </c>
      <c r="BH1051" s="602" t="str">
        <f t="shared" si="1732"/>
        <v>-</v>
      </c>
      <c r="BI1051" s="603" t="str">
        <f t="shared" si="1733"/>
        <v>-</v>
      </c>
      <c r="BJ1051" s="604" t="str">
        <f t="shared" si="1734"/>
        <v>-</v>
      </c>
      <c r="BK1051" s="602" t="str">
        <f t="shared" si="1735"/>
        <v>-</v>
      </c>
      <c r="BL1051" s="603" t="str">
        <f t="shared" si="1736"/>
        <v>-</v>
      </c>
      <c r="BM1051" s="604" t="str">
        <f t="shared" si="1737"/>
        <v>-</v>
      </c>
      <c r="BN1051" s="564">
        <f t="shared" si="1738"/>
        <v>7</v>
      </c>
      <c r="BO1051" s="314">
        <f t="shared" si="1739"/>
        <v>2013</v>
      </c>
      <c r="BP1051" s="314">
        <f t="shared" si="1740"/>
        <v>1.0000000000000004</v>
      </c>
      <c r="BQ1051" s="202"/>
    </row>
    <row r="1052" spans="1:69" s="35" customFormat="1" ht="10.5" customHeight="1" x14ac:dyDescent="0.2">
      <c r="A1052" s="87" t="str">
        <f t="shared" si="1726"/>
        <v>2013-14RX87</v>
      </c>
      <c r="B1052" s="87" t="str">
        <f t="shared" si="1741"/>
        <v>Y63</v>
      </c>
      <c r="C1052" s="203" t="s">
        <v>182</v>
      </c>
      <c r="D1052" s="203" t="s">
        <v>543</v>
      </c>
      <c r="E1052" s="42"/>
      <c r="F1052" s="317" t="str">
        <f>VLOOKUP($G1052,'Selection Sheet'!$C$15:$F$39,3,0)</f>
        <v>Y63</v>
      </c>
      <c r="G1052" s="204" t="s">
        <v>120</v>
      </c>
      <c r="H1052" s="203" t="s">
        <v>534</v>
      </c>
      <c r="I1052" s="495">
        <v>230</v>
      </c>
      <c r="J1052" s="495">
        <v>66</v>
      </c>
      <c r="K1052" s="495">
        <v>30</v>
      </c>
      <c r="L1052" s="495">
        <v>16</v>
      </c>
      <c r="M1052" s="507"/>
      <c r="N1052" s="507"/>
      <c r="O1052" s="507"/>
      <c r="P1052" s="507"/>
      <c r="Q1052" s="495" t="s">
        <v>80</v>
      </c>
      <c r="R1052" s="495" t="s">
        <v>80</v>
      </c>
      <c r="S1052" s="495"/>
      <c r="T1052" s="496" t="s">
        <v>80</v>
      </c>
      <c r="U1052" s="497" t="s">
        <v>80</v>
      </c>
      <c r="V1052" s="497" t="s">
        <v>80</v>
      </c>
      <c r="W1052" s="497" t="s">
        <v>80</v>
      </c>
      <c r="X1052" s="498" t="s">
        <v>80</v>
      </c>
      <c r="Y1052" s="499" t="s">
        <v>80</v>
      </c>
      <c r="Z1052" s="500" t="s">
        <v>80</v>
      </c>
      <c r="AA1052" s="500" t="s">
        <v>80</v>
      </c>
      <c r="AB1052" s="501" t="s">
        <v>80</v>
      </c>
      <c r="AC1052" s="500" t="s">
        <v>80</v>
      </c>
      <c r="AD1052" s="500" t="s">
        <v>80</v>
      </c>
      <c r="AE1052" s="500" t="s">
        <v>80</v>
      </c>
      <c r="AF1052" s="502" t="s">
        <v>80</v>
      </c>
      <c r="AG1052" s="503" t="s">
        <v>80</v>
      </c>
      <c r="AH1052" s="504" t="s">
        <v>80</v>
      </c>
      <c r="AI1052" s="502" t="s">
        <v>80</v>
      </c>
      <c r="AJ1052" s="505">
        <v>79</v>
      </c>
      <c r="AK1052" s="505">
        <v>93</v>
      </c>
      <c r="AL1052" s="507"/>
      <c r="AM1052" s="507"/>
      <c r="AN1052" s="505">
        <v>620</v>
      </c>
      <c r="AO1052" s="505">
        <v>633</v>
      </c>
      <c r="AP1052" s="569"/>
      <c r="AQ1052" s="569"/>
      <c r="AR1052" s="505">
        <v>23</v>
      </c>
      <c r="AS1052" s="505">
        <v>228</v>
      </c>
      <c r="AT1052" s="505">
        <v>11</v>
      </c>
      <c r="AU1052" s="505">
        <v>29</v>
      </c>
      <c r="AV1052" s="507"/>
      <c r="AW1052" s="507"/>
      <c r="AX1052" s="507">
        <v>101</v>
      </c>
      <c r="AY1052" s="507">
        <v>116</v>
      </c>
      <c r="AZ1052" s="507">
        <v>233</v>
      </c>
      <c r="BA1052" s="507">
        <v>329</v>
      </c>
      <c r="BB1052" s="357"/>
      <c r="BC1052" s="592" t="str">
        <f t="shared" si="1727"/>
        <v>-</v>
      </c>
      <c r="BD1052" s="593" t="str">
        <f t="shared" si="1728"/>
        <v>-</v>
      </c>
      <c r="BE1052" s="594" t="str">
        <f t="shared" si="1729"/>
        <v>-</v>
      </c>
      <c r="BF1052" s="291" t="str">
        <f t="shared" si="1730"/>
        <v>-</v>
      </c>
      <c r="BG1052" s="566" t="str">
        <f t="shared" si="1731"/>
        <v>-</v>
      </c>
      <c r="BH1052" s="595" t="str">
        <f t="shared" si="1732"/>
        <v>-</v>
      </c>
      <c r="BI1052" s="289" t="str">
        <f t="shared" si="1733"/>
        <v>-</v>
      </c>
      <c r="BJ1052" s="596" t="str">
        <f t="shared" si="1734"/>
        <v>-</v>
      </c>
      <c r="BK1052" s="595" t="str">
        <f t="shared" si="1735"/>
        <v>-</v>
      </c>
      <c r="BL1052" s="289" t="str">
        <f t="shared" si="1736"/>
        <v>-</v>
      </c>
      <c r="BM1052" s="596" t="str">
        <f t="shared" si="1737"/>
        <v>-</v>
      </c>
      <c r="BN1052" s="563">
        <f t="shared" si="1738"/>
        <v>7</v>
      </c>
      <c r="BO1052" s="87">
        <f t="shared" si="1739"/>
        <v>2013</v>
      </c>
      <c r="BP1052" s="87">
        <f t="shared" si="1740"/>
        <v>1.0000000000000004</v>
      </c>
      <c r="BQ1052" s="202"/>
    </row>
    <row r="1053" spans="1:69" s="35" customFormat="1" ht="10.5" customHeight="1" x14ac:dyDescent="0.2">
      <c r="A1053" s="87" t="str">
        <f t="shared" si="1726"/>
        <v>2013-14RX97</v>
      </c>
      <c r="B1053" s="87" t="str">
        <f t="shared" si="1741"/>
        <v>Y60</v>
      </c>
      <c r="C1053" s="203" t="s">
        <v>182</v>
      </c>
      <c r="D1053" s="203" t="s">
        <v>543</v>
      </c>
      <c r="E1053" s="42"/>
      <c r="F1053" s="317" t="str">
        <f>VLOOKUP($G1053,'Selection Sheet'!$C$15:$F$39,3,0)</f>
        <v>Y60</v>
      </c>
      <c r="G1053" s="204" t="s">
        <v>103</v>
      </c>
      <c r="H1053" s="203" t="s">
        <v>535</v>
      </c>
      <c r="I1053" s="495">
        <v>188</v>
      </c>
      <c r="J1053" s="495">
        <v>27</v>
      </c>
      <c r="K1053" s="495">
        <v>30</v>
      </c>
      <c r="L1053" s="495">
        <v>10</v>
      </c>
      <c r="M1053" s="507"/>
      <c r="N1053" s="507"/>
      <c r="O1053" s="507"/>
      <c r="P1053" s="507"/>
      <c r="Q1053" s="495" t="s">
        <v>80</v>
      </c>
      <c r="R1053" s="495" t="s">
        <v>80</v>
      </c>
      <c r="S1053" s="495"/>
      <c r="T1053" s="496" t="s">
        <v>80</v>
      </c>
      <c r="U1053" s="497" t="s">
        <v>80</v>
      </c>
      <c r="V1053" s="497" t="s">
        <v>80</v>
      </c>
      <c r="W1053" s="497" t="s">
        <v>80</v>
      </c>
      <c r="X1053" s="498" t="s">
        <v>80</v>
      </c>
      <c r="Y1053" s="499" t="s">
        <v>80</v>
      </c>
      <c r="Z1053" s="500" t="s">
        <v>80</v>
      </c>
      <c r="AA1053" s="500" t="s">
        <v>80</v>
      </c>
      <c r="AB1053" s="501" t="s">
        <v>80</v>
      </c>
      <c r="AC1053" s="500" t="s">
        <v>80</v>
      </c>
      <c r="AD1053" s="500" t="s">
        <v>80</v>
      </c>
      <c r="AE1053" s="500" t="s">
        <v>80</v>
      </c>
      <c r="AF1053" s="502" t="s">
        <v>80</v>
      </c>
      <c r="AG1053" s="503" t="s">
        <v>80</v>
      </c>
      <c r="AH1053" s="504" t="s">
        <v>80</v>
      </c>
      <c r="AI1053" s="502" t="s">
        <v>80</v>
      </c>
      <c r="AJ1053" s="505">
        <v>117</v>
      </c>
      <c r="AK1053" s="505">
        <v>155</v>
      </c>
      <c r="AL1053" s="507"/>
      <c r="AM1053" s="507"/>
      <c r="AN1053" s="505">
        <v>757</v>
      </c>
      <c r="AO1053" s="505">
        <v>784</v>
      </c>
      <c r="AP1053" s="569"/>
      <c r="AQ1053" s="569"/>
      <c r="AR1053" s="505">
        <v>10</v>
      </c>
      <c r="AS1053" s="505">
        <v>180</v>
      </c>
      <c r="AT1053" s="505">
        <v>5</v>
      </c>
      <c r="AU1053" s="505">
        <v>28</v>
      </c>
      <c r="AV1053" s="507"/>
      <c r="AW1053" s="507"/>
      <c r="AX1053" s="507">
        <v>101</v>
      </c>
      <c r="AY1053" s="507">
        <v>104</v>
      </c>
      <c r="AZ1053" s="507">
        <v>58</v>
      </c>
      <c r="BA1053" s="507">
        <v>99</v>
      </c>
      <c r="BB1053" s="357"/>
      <c r="BC1053" s="592" t="str">
        <f t="shared" si="1727"/>
        <v>-</v>
      </c>
      <c r="BD1053" s="593" t="str">
        <f t="shared" si="1728"/>
        <v>-</v>
      </c>
      <c r="BE1053" s="594" t="str">
        <f t="shared" si="1729"/>
        <v>-</v>
      </c>
      <c r="BF1053" s="291" t="str">
        <f t="shared" si="1730"/>
        <v>-</v>
      </c>
      <c r="BG1053" s="566" t="str">
        <f t="shared" si="1731"/>
        <v>-</v>
      </c>
      <c r="BH1053" s="595" t="str">
        <f t="shared" si="1732"/>
        <v>-</v>
      </c>
      <c r="BI1053" s="289" t="str">
        <f t="shared" si="1733"/>
        <v>-</v>
      </c>
      <c r="BJ1053" s="596" t="str">
        <f t="shared" si="1734"/>
        <v>-</v>
      </c>
      <c r="BK1053" s="595" t="str">
        <f t="shared" si="1735"/>
        <v>-</v>
      </c>
      <c r="BL1053" s="289" t="str">
        <f t="shared" si="1736"/>
        <v>-</v>
      </c>
      <c r="BM1053" s="596" t="str">
        <f t="shared" si="1737"/>
        <v>-</v>
      </c>
      <c r="BN1053" s="563">
        <f t="shared" si="1738"/>
        <v>7</v>
      </c>
      <c r="BO1053" s="87">
        <f t="shared" si="1739"/>
        <v>2013</v>
      </c>
      <c r="BP1053" s="87">
        <f t="shared" si="1740"/>
        <v>1.0000000000000004</v>
      </c>
      <c r="BQ1053" s="202"/>
    </row>
    <row r="1054" spans="1:69" s="35" customFormat="1" ht="10.5" customHeight="1" x14ac:dyDescent="0.2">
      <c r="A1054" s="314" t="str">
        <f t="shared" si="1726"/>
        <v>2013-14RYA7</v>
      </c>
      <c r="B1054" s="314" t="str">
        <f t="shared" si="1741"/>
        <v>Y60</v>
      </c>
      <c r="C1054" s="205" t="s">
        <v>182</v>
      </c>
      <c r="D1054" s="205" t="s">
        <v>543</v>
      </c>
      <c r="E1054" s="206"/>
      <c r="F1054" s="318" t="str">
        <f>VLOOKUP($G1054,'Selection Sheet'!$C$15:$F$39,3,0)</f>
        <v>Y60</v>
      </c>
      <c r="G1054" s="207" t="s">
        <v>118</v>
      </c>
      <c r="H1054" s="205" t="s">
        <v>536</v>
      </c>
      <c r="I1054" s="508">
        <v>283</v>
      </c>
      <c r="J1054" s="508">
        <v>62</v>
      </c>
      <c r="K1054" s="508">
        <v>33</v>
      </c>
      <c r="L1054" s="508">
        <v>12</v>
      </c>
      <c r="M1054" s="520"/>
      <c r="N1054" s="520"/>
      <c r="O1054" s="520"/>
      <c r="P1054" s="520"/>
      <c r="Q1054" s="508" t="s">
        <v>80</v>
      </c>
      <c r="R1054" s="508" t="s">
        <v>80</v>
      </c>
      <c r="S1054" s="508"/>
      <c r="T1054" s="509" t="s">
        <v>80</v>
      </c>
      <c r="U1054" s="510" t="s">
        <v>80</v>
      </c>
      <c r="V1054" s="510" t="s">
        <v>80</v>
      </c>
      <c r="W1054" s="510" t="s">
        <v>80</v>
      </c>
      <c r="X1054" s="511" t="s">
        <v>80</v>
      </c>
      <c r="Y1054" s="512" t="s">
        <v>80</v>
      </c>
      <c r="Z1054" s="513" t="s">
        <v>80</v>
      </c>
      <c r="AA1054" s="513" t="s">
        <v>80</v>
      </c>
      <c r="AB1054" s="514" t="s">
        <v>80</v>
      </c>
      <c r="AC1054" s="513" t="s">
        <v>80</v>
      </c>
      <c r="AD1054" s="513" t="s">
        <v>80</v>
      </c>
      <c r="AE1054" s="513" t="s">
        <v>80</v>
      </c>
      <c r="AF1054" s="515" t="s">
        <v>80</v>
      </c>
      <c r="AG1054" s="516" t="s">
        <v>80</v>
      </c>
      <c r="AH1054" s="517" t="s">
        <v>80</v>
      </c>
      <c r="AI1054" s="515" t="s">
        <v>80</v>
      </c>
      <c r="AJ1054" s="518">
        <v>124</v>
      </c>
      <c r="AK1054" s="518">
        <v>168</v>
      </c>
      <c r="AL1054" s="520"/>
      <c r="AM1054" s="520"/>
      <c r="AN1054" s="518">
        <v>815</v>
      </c>
      <c r="AO1054" s="518">
        <v>860</v>
      </c>
      <c r="AP1054" s="570"/>
      <c r="AQ1054" s="570"/>
      <c r="AR1054" s="518">
        <v>20</v>
      </c>
      <c r="AS1054" s="518">
        <v>283</v>
      </c>
      <c r="AT1054" s="518">
        <v>7</v>
      </c>
      <c r="AU1054" s="518">
        <v>33</v>
      </c>
      <c r="AV1054" s="520"/>
      <c r="AW1054" s="520"/>
      <c r="AX1054" s="520">
        <v>115</v>
      </c>
      <c r="AY1054" s="520">
        <v>132</v>
      </c>
      <c r="AZ1054" s="520">
        <v>168</v>
      </c>
      <c r="BA1054" s="520">
        <v>274</v>
      </c>
      <c r="BB1054" s="358"/>
      <c r="BC1054" s="597" t="str">
        <f t="shared" si="1727"/>
        <v>-</v>
      </c>
      <c r="BD1054" s="598" t="str">
        <f t="shared" si="1728"/>
        <v>-</v>
      </c>
      <c r="BE1054" s="599" t="str">
        <f t="shared" si="1729"/>
        <v>-</v>
      </c>
      <c r="BF1054" s="600" t="str">
        <f t="shared" si="1730"/>
        <v>-</v>
      </c>
      <c r="BG1054" s="601" t="str">
        <f t="shared" si="1731"/>
        <v>-</v>
      </c>
      <c r="BH1054" s="602" t="str">
        <f t="shared" si="1732"/>
        <v>-</v>
      </c>
      <c r="BI1054" s="603" t="str">
        <f t="shared" si="1733"/>
        <v>-</v>
      </c>
      <c r="BJ1054" s="604" t="str">
        <f t="shared" si="1734"/>
        <v>-</v>
      </c>
      <c r="BK1054" s="602" t="str">
        <f t="shared" si="1735"/>
        <v>-</v>
      </c>
      <c r="BL1054" s="603" t="str">
        <f t="shared" si="1736"/>
        <v>-</v>
      </c>
      <c r="BM1054" s="604" t="str">
        <f t="shared" si="1737"/>
        <v>-</v>
      </c>
      <c r="BN1054" s="564">
        <f t="shared" si="1738"/>
        <v>7</v>
      </c>
      <c r="BO1054" s="314">
        <f t="shared" si="1739"/>
        <v>2013</v>
      </c>
      <c r="BP1054" s="314">
        <f t="shared" si="1740"/>
        <v>1.0000000000000004</v>
      </c>
      <c r="BQ1054" s="202"/>
    </row>
    <row r="1055" spans="1:69" s="35" customFormat="1" ht="10.5" customHeight="1" x14ac:dyDescent="0.2">
      <c r="A1055" s="87" t="str">
        <f t="shared" si="1726"/>
        <v>2013-14RYC7</v>
      </c>
      <c r="B1055" s="87" t="str">
        <f t="shared" si="1741"/>
        <v>Y61</v>
      </c>
      <c r="C1055" s="203" t="s">
        <v>182</v>
      </c>
      <c r="D1055" s="203" t="s">
        <v>543</v>
      </c>
      <c r="E1055" s="42"/>
      <c r="F1055" s="317" t="str">
        <f>VLOOKUP($G1055,'Selection Sheet'!$C$15:$F$39,3,0)</f>
        <v>Y61</v>
      </c>
      <c r="G1055" s="204" t="s">
        <v>87</v>
      </c>
      <c r="H1055" s="203" t="s">
        <v>537</v>
      </c>
      <c r="I1055" s="495">
        <v>221</v>
      </c>
      <c r="J1055" s="495">
        <v>34</v>
      </c>
      <c r="K1055" s="495">
        <v>31</v>
      </c>
      <c r="L1055" s="495">
        <v>11</v>
      </c>
      <c r="M1055" s="507"/>
      <c r="N1055" s="507"/>
      <c r="O1055" s="507"/>
      <c r="P1055" s="507"/>
      <c r="Q1055" s="495" t="s">
        <v>80</v>
      </c>
      <c r="R1055" s="495" t="s">
        <v>80</v>
      </c>
      <c r="S1055" s="495"/>
      <c r="T1055" s="496" t="s">
        <v>80</v>
      </c>
      <c r="U1055" s="497" t="s">
        <v>80</v>
      </c>
      <c r="V1055" s="497" t="s">
        <v>80</v>
      </c>
      <c r="W1055" s="497" t="s">
        <v>80</v>
      </c>
      <c r="X1055" s="498" t="s">
        <v>80</v>
      </c>
      <c r="Y1055" s="499" t="s">
        <v>80</v>
      </c>
      <c r="Z1055" s="500" t="s">
        <v>80</v>
      </c>
      <c r="AA1055" s="500" t="s">
        <v>80</v>
      </c>
      <c r="AB1055" s="501" t="s">
        <v>80</v>
      </c>
      <c r="AC1055" s="500" t="s">
        <v>80</v>
      </c>
      <c r="AD1055" s="500" t="s">
        <v>80</v>
      </c>
      <c r="AE1055" s="500" t="s">
        <v>80</v>
      </c>
      <c r="AF1055" s="502" t="s">
        <v>80</v>
      </c>
      <c r="AG1055" s="503" t="s">
        <v>80</v>
      </c>
      <c r="AH1055" s="504" t="s">
        <v>80</v>
      </c>
      <c r="AI1055" s="502" t="s">
        <v>80</v>
      </c>
      <c r="AJ1055" s="505">
        <v>116</v>
      </c>
      <c r="AK1055" s="505">
        <v>140</v>
      </c>
      <c r="AL1055" s="507"/>
      <c r="AM1055" s="507"/>
      <c r="AN1055" s="505">
        <v>668</v>
      </c>
      <c r="AO1055" s="505">
        <v>701</v>
      </c>
      <c r="AP1055" s="569"/>
      <c r="AQ1055" s="569"/>
      <c r="AR1055" s="505">
        <v>13</v>
      </c>
      <c r="AS1055" s="505">
        <v>220</v>
      </c>
      <c r="AT1055" s="505">
        <v>7</v>
      </c>
      <c r="AU1055" s="505">
        <v>30</v>
      </c>
      <c r="AV1055" s="507"/>
      <c r="AW1055" s="507"/>
      <c r="AX1055" s="507">
        <v>72</v>
      </c>
      <c r="AY1055" s="507">
        <v>77</v>
      </c>
      <c r="AZ1055" s="507">
        <v>162</v>
      </c>
      <c r="BA1055" s="507">
        <v>306</v>
      </c>
      <c r="BB1055" s="357"/>
      <c r="BC1055" s="592" t="str">
        <f t="shared" si="1727"/>
        <v>-</v>
      </c>
      <c r="BD1055" s="593" t="str">
        <f t="shared" si="1728"/>
        <v>-</v>
      </c>
      <c r="BE1055" s="594" t="str">
        <f t="shared" si="1729"/>
        <v>-</v>
      </c>
      <c r="BF1055" s="291" t="str">
        <f t="shared" si="1730"/>
        <v>-</v>
      </c>
      <c r="BG1055" s="566" t="str">
        <f t="shared" si="1731"/>
        <v>-</v>
      </c>
      <c r="BH1055" s="595" t="str">
        <f t="shared" si="1732"/>
        <v>-</v>
      </c>
      <c r="BI1055" s="289" t="str">
        <f t="shared" si="1733"/>
        <v>-</v>
      </c>
      <c r="BJ1055" s="596" t="str">
        <f t="shared" si="1734"/>
        <v>-</v>
      </c>
      <c r="BK1055" s="595" t="str">
        <f t="shared" si="1735"/>
        <v>-</v>
      </c>
      <c r="BL1055" s="289" t="str">
        <f t="shared" si="1736"/>
        <v>-</v>
      </c>
      <c r="BM1055" s="596" t="str">
        <f t="shared" si="1737"/>
        <v>-</v>
      </c>
      <c r="BN1055" s="563">
        <f t="shared" si="1738"/>
        <v>7</v>
      </c>
      <c r="BO1055" s="87">
        <f t="shared" si="1739"/>
        <v>2013</v>
      </c>
      <c r="BP1055" s="87">
        <f t="shared" si="1740"/>
        <v>1.0000000000000004</v>
      </c>
      <c r="BQ1055" s="202"/>
    </row>
    <row r="1056" spans="1:69" s="35" customFormat="1" ht="10.5" customHeight="1" x14ac:dyDescent="0.2">
      <c r="A1056" s="87" t="str">
        <f t="shared" si="1726"/>
        <v>2013-14RYD7</v>
      </c>
      <c r="B1056" s="87" t="str">
        <f t="shared" si="1741"/>
        <v>Y59</v>
      </c>
      <c r="C1056" s="203" t="s">
        <v>182</v>
      </c>
      <c r="D1056" s="203" t="s">
        <v>543</v>
      </c>
      <c r="E1056" s="42"/>
      <c r="F1056" s="317" t="str">
        <f>VLOOKUP($G1056,'Selection Sheet'!$C$15:$F$39,3,0)</f>
        <v>Y59</v>
      </c>
      <c r="G1056" s="204" t="s">
        <v>116</v>
      </c>
      <c r="H1056" s="203" t="s">
        <v>538</v>
      </c>
      <c r="I1056" s="495">
        <v>189</v>
      </c>
      <c r="J1056" s="495">
        <v>61</v>
      </c>
      <c r="K1056" s="495">
        <v>28</v>
      </c>
      <c r="L1056" s="495">
        <v>15</v>
      </c>
      <c r="M1056" s="507"/>
      <c r="N1056" s="507"/>
      <c r="O1056" s="507"/>
      <c r="P1056" s="507"/>
      <c r="Q1056" s="495" t="s">
        <v>80</v>
      </c>
      <c r="R1056" s="495" t="s">
        <v>80</v>
      </c>
      <c r="S1056" s="495"/>
      <c r="T1056" s="496" t="s">
        <v>80</v>
      </c>
      <c r="U1056" s="497" t="s">
        <v>80</v>
      </c>
      <c r="V1056" s="497" t="s">
        <v>80</v>
      </c>
      <c r="W1056" s="497" t="s">
        <v>80</v>
      </c>
      <c r="X1056" s="498" t="s">
        <v>80</v>
      </c>
      <c r="Y1056" s="499" t="s">
        <v>80</v>
      </c>
      <c r="Z1056" s="500" t="s">
        <v>80</v>
      </c>
      <c r="AA1056" s="500" t="s">
        <v>80</v>
      </c>
      <c r="AB1056" s="501" t="s">
        <v>80</v>
      </c>
      <c r="AC1056" s="500" t="s">
        <v>80</v>
      </c>
      <c r="AD1056" s="500" t="s">
        <v>80</v>
      </c>
      <c r="AE1056" s="500" t="s">
        <v>80</v>
      </c>
      <c r="AF1056" s="502" t="s">
        <v>80</v>
      </c>
      <c r="AG1056" s="503" t="s">
        <v>80</v>
      </c>
      <c r="AH1056" s="504" t="s">
        <v>80</v>
      </c>
      <c r="AI1056" s="502" t="s">
        <v>80</v>
      </c>
      <c r="AJ1056" s="505">
        <v>47</v>
      </c>
      <c r="AK1056" s="505">
        <v>64</v>
      </c>
      <c r="AL1056" s="507"/>
      <c r="AM1056" s="507"/>
      <c r="AN1056" s="505">
        <v>484</v>
      </c>
      <c r="AO1056" s="505">
        <v>515</v>
      </c>
      <c r="AP1056" s="569"/>
      <c r="AQ1056" s="569"/>
      <c r="AR1056" s="505">
        <v>14</v>
      </c>
      <c r="AS1056" s="505">
        <v>176</v>
      </c>
      <c r="AT1056" s="505">
        <v>6</v>
      </c>
      <c r="AU1056" s="505">
        <v>26</v>
      </c>
      <c r="AV1056" s="507"/>
      <c r="AW1056" s="507"/>
      <c r="AX1056" s="507">
        <v>36</v>
      </c>
      <c r="AY1056" s="507">
        <v>42</v>
      </c>
      <c r="AZ1056" s="507">
        <v>217</v>
      </c>
      <c r="BA1056" s="507">
        <v>334</v>
      </c>
      <c r="BB1056" s="357"/>
      <c r="BC1056" s="592" t="str">
        <f t="shared" si="1727"/>
        <v>-</v>
      </c>
      <c r="BD1056" s="593" t="str">
        <f t="shared" si="1728"/>
        <v>-</v>
      </c>
      <c r="BE1056" s="594" t="str">
        <f t="shared" si="1729"/>
        <v>-</v>
      </c>
      <c r="BF1056" s="291" t="str">
        <f t="shared" si="1730"/>
        <v>-</v>
      </c>
      <c r="BG1056" s="566" t="str">
        <f t="shared" si="1731"/>
        <v>-</v>
      </c>
      <c r="BH1056" s="595" t="str">
        <f t="shared" si="1732"/>
        <v>-</v>
      </c>
      <c r="BI1056" s="289" t="str">
        <f t="shared" si="1733"/>
        <v>-</v>
      </c>
      <c r="BJ1056" s="596" t="str">
        <f t="shared" si="1734"/>
        <v>-</v>
      </c>
      <c r="BK1056" s="595" t="str">
        <f t="shared" si="1735"/>
        <v>-</v>
      </c>
      <c r="BL1056" s="289" t="str">
        <f t="shared" si="1736"/>
        <v>-</v>
      </c>
      <c r="BM1056" s="596" t="str">
        <f t="shared" si="1737"/>
        <v>-</v>
      </c>
      <c r="BN1056" s="563">
        <f t="shared" si="1738"/>
        <v>7</v>
      </c>
      <c r="BO1056" s="87">
        <f t="shared" si="1739"/>
        <v>2013</v>
      </c>
      <c r="BP1056" s="87">
        <f t="shared" si="1740"/>
        <v>1.0000000000000004</v>
      </c>
      <c r="BQ1056" s="202"/>
    </row>
    <row r="1057" spans="1:69" s="35" customFormat="1" ht="10.5" customHeight="1" x14ac:dyDescent="0.2">
      <c r="A1057" s="87" t="str">
        <f t="shared" si="1726"/>
        <v>2013-14RYE7</v>
      </c>
      <c r="B1057" s="87" t="str">
        <f t="shared" si="1741"/>
        <v>Y59</v>
      </c>
      <c r="C1057" s="203" t="s">
        <v>182</v>
      </c>
      <c r="D1057" s="203" t="s">
        <v>543</v>
      </c>
      <c r="E1057" s="42"/>
      <c r="F1057" s="317" t="str">
        <f>VLOOKUP($G1057,'Selection Sheet'!$C$15:$F$39,3,0)</f>
        <v>Y59</v>
      </c>
      <c r="G1057" s="204" t="s">
        <v>114</v>
      </c>
      <c r="H1057" s="203" t="s">
        <v>539</v>
      </c>
      <c r="I1057" s="495">
        <v>89</v>
      </c>
      <c r="J1057" s="495">
        <v>35</v>
      </c>
      <c r="K1057" s="495">
        <v>17</v>
      </c>
      <c r="L1057" s="495">
        <v>9</v>
      </c>
      <c r="M1057" s="507"/>
      <c r="N1057" s="507"/>
      <c r="O1057" s="507"/>
      <c r="P1057" s="507"/>
      <c r="Q1057" s="495" t="s">
        <v>80</v>
      </c>
      <c r="R1057" s="495" t="s">
        <v>80</v>
      </c>
      <c r="S1057" s="495"/>
      <c r="T1057" s="496" t="s">
        <v>80</v>
      </c>
      <c r="U1057" s="497" t="s">
        <v>80</v>
      </c>
      <c r="V1057" s="497" t="s">
        <v>80</v>
      </c>
      <c r="W1057" s="497" t="s">
        <v>80</v>
      </c>
      <c r="X1057" s="498" t="s">
        <v>80</v>
      </c>
      <c r="Y1057" s="499" t="s">
        <v>80</v>
      </c>
      <c r="Z1057" s="500" t="s">
        <v>80</v>
      </c>
      <c r="AA1057" s="500" t="s">
        <v>80</v>
      </c>
      <c r="AB1057" s="501" t="s">
        <v>80</v>
      </c>
      <c r="AC1057" s="500" t="s">
        <v>80</v>
      </c>
      <c r="AD1057" s="500" t="s">
        <v>80</v>
      </c>
      <c r="AE1057" s="500" t="s">
        <v>80</v>
      </c>
      <c r="AF1057" s="502" t="s">
        <v>80</v>
      </c>
      <c r="AG1057" s="503" t="s">
        <v>80</v>
      </c>
      <c r="AH1057" s="504" t="s">
        <v>80</v>
      </c>
      <c r="AI1057" s="502" t="s">
        <v>80</v>
      </c>
      <c r="AJ1057" s="505">
        <v>57</v>
      </c>
      <c r="AK1057" s="505">
        <v>89</v>
      </c>
      <c r="AL1057" s="507"/>
      <c r="AM1057" s="507"/>
      <c r="AN1057" s="505">
        <v>497</v>
      </c>
      <c r="AO1057" s="505">
        <v>503</v>
      </c>
      <c r="AP1057" s="569"/>
      <c r="AQ1057" s="569"/>
      <c r="AR1057" s="505">
        <v>21</v>
      </c>
      <c r="AS1057" s="505">
        <v>89</v>
      </c>
      <c r="AT1057" s="505">
        <v>5</v>
      </c>
      <c r="AU1057" s="505">
        <v>17</v>
      </c>
      <c r="AV1057" s="507"/>
      <c r="AW1057" s="507"/>
      <c r="AX1057" s="507">
        <v>51</v>
      </c>
      <c r="AY1057" s="507">
        <v>56</v>
      </c>
      <c r="AZ1057" s="507">
        <v>70</v>
      </c>
      <c r="BA1057" s="507">
        <v>200</v>
      </c>
      <c r="BB1057" s="357"/>
      <c r="BC1057" s="592" t="str">
        <f t="shared" si="1727"/>
        <v>-</v>
      </c>
      <c r="BD1057" s="593" t="str">
        <f t="shared" si="1728"/>
        <v>-</v>
      </c>
      <c r="BE1057" s="594" t="str">
        <f t="shared" si="1729"/>
        <v>-</v>
      </c>
      <c r="BF1057" s="291" t="str">
        <f t="shared" si="1730"/>
        <v>-</v>
      </c>
      <c r="BG1057" s="566" t="str">
        <f t="shared" si="1731"/>
        <v>-</v>
      </c>
      <c r="BH1057" s="595" t="str">
        <f t="shared" si="1732"/>
        <v>-</v>
      </c>
      <c r="BI1057" s="289" t="str">
        <f t="shared" si="1733"/>
        <v>-</v>
      </c>
      <c r="BJ1057" s="596" t="str">
        <f t="shared" si="1734"/>
        <v>-</v>
      </c>
      <c r="BK1057" s="595" t="str">
        <f t="shared" si="1735"/>
        <v>-</v>
      </c>
      <c r="BL1057" s="289" t="str">
        <f t="shared" si="1736"/>
        <v>-</v>
      </c>
      <c r="BM1057" s="596" t="str">
        <f t="shared" si="1737"/>
        <v>-</v>
      </c>
      <c r="BN1057" s="563">
        <f t="shared" si="1738"/>
        <v>7</v>
      </c>
      <c r="BO1057" s="87">
        <f t="shared" si="1739"/>
        <v>2013</v>
      </c>
      <c r="BP1057" s="87">
        <f t="shared" si="1740"/>
        <v>1.0000000000000004</v>
      </c>
      <c r="BQ1057" s="202"/>
    </row>
    <row r="1058" spans="1:69" s="35" customFormat="1" ht="10.5" customHeight="1" x14ac:dyDescent="0.2">
      <c r="A1058" s="312" t="str">
        <f t="shared" si="1726"/>
        <v>2013-14RYF7</v>
      </c>
      <c r="B1058" s="312" t="str">
        <f t="shared" si="1741"/>
        <v>Y58</v>
      </c>
      <c r="C1058" s="208" t="s">
        <v>182</v>
      </c>
      <c r="D1058" s="208" t="s">
        <v>543</v>
      </c>
      <c r="E1058" s="53"/>
      <c r="F1058" s="319" t="str">
        <f>VLOOKUP($G1058,'Selection Sheet'!$C$15:$F$39,3,0)</f>
        <v>Y58</v>
      </c>
      <c r="G1058" s="209" t="s">
        <v>99</v>
      </c>
      <c r="H1058" s="208" t="s">
        <v>540</v>
      </c>
      <c r="I1058" s="521">
        <v>273</v>
      </c>
      <c r="J1058" s="521">
        <v>68</v>
      </c>
      <c r="K1058" s="521">
        <v>39</v>
      </c>
      <c r="L1058" s="521">
        <v>23</v>
      </c>
      <c r="M1058" s="533"/>
      <c r="N1058" s="533"/>
      <c r="O1058" s="533"/>
      <c r="P1058" s="533"/>
      <c r="Q1058" s="521" t="s">
        <v>80</v>
      </c>
      <c r="R1058" s="521" t="s">
        <v>80</v>
      </c>
      <c r="S1058" s="521"/>
      <c r="T1058" s="522" t="s">
        <v>80</v>
      </c>
      <c r="U1058" s="523" t="s">
        <v>80</v>
      </c>
      <c r="V1058" s="523" t="s">
        <v>80</v>
      </c>
      <c r="W1058" s="523" t="s">
        <v>80</v>
      </c>
      <c r="X1058" s="524" t="s">
        <v>80</v>
      </c>
      <c r="Y1058" s="525" t="s">
        <v>80</v>
      </c>
      <c r="Z1058" s="526" t="s">
        <v>80</v>
      </c>
      <c r="AA1058" s="526" t="s">
        <v>80</v>
      </c>
      <c r="AB1058" s="527" t="s">
        <v>80</v>
      </c>
      <c r="AC1058" s="526" t="s">
        <v>80</v>
      </c>
      <c r="AD1058" s="526" t="s">
        <v>80</v>
      </c>
      <c r="AE1058" s="526" t="s">
        <v>80</v>
      </c>
      <c r="AF1058" s="528" t="s">
        <v>80</v>
      </c>
      <c r="AG1058" s="529" t="s">
        <v>80</v>
      </c>
      <c r="AH1058" s="530" t="s">
        <v>80</v>
      </c>
      <c r="AI1058" s="528" t="s">
        <v>80</v>
      </c>
      <c r="AJ1058" s="531">
        <v>147</v>
      </c>
      <c r="AK1058" s="531">
        <v>161</v>
      </c>
      <c r="AL1058" s="533"/>
      <c r="AM1058" s="533"/>
      <c r="AN1058" s="531">
        <v>810</v>
      </c>
      <c r="AO1058" s="531">
        <v>833</v>
      </c>
      <c r="AP1058" s="571"/>
      <c r="AQ1058" s="571"/>
      <c r="AR1058" s="531">
        <v>27</v>
      </c>
      <c r="AS1058" s="531">
        <v>273</v>
      </c>
      <c r="AT1058" s="531">
        <v>16</v>
      </c>
      <c r="AU1058" s="531">
        <v>39</v>
      </c>
      <c r="AV1058" s="533"/>
      <c r="AW1058" s="533"/>
      <c r="AX1058" s="533">
        <v>116</v>
      </c>
      <c r="AY1058" s="533">
        <v>140</v>
      </c>
      <c r="AZ1058" s="533">
        <v>175</v>
      </c>
      <c r="BA1058" s="533">
        <v>318</v>
      </c>
      <c r="BB1058" s="359"/>
      <c r="BC1058" s="605" t="str">
        <f t="shared" si="1727"/>
        <v>-</v>
      </c>
      <c r="BD1058" s="606" t="str">
        <f t="shared" si="1728"/>
        <v>-</v>
      </c>
      <c r="BE1058" s="607" t="str">
        <f t="shared" si="1729"/>
        <v>-</v>
      </c>
      <c r="BF1058" s="302" t="str">
        <f t="shared" si="1730"/>
        <v>-</v>
      </c>
      <c r="BG1058" s="608" t="str">
        <f t="shared" si="1731"/>
        <v>-</v>
      </c>
      <c r="BH1058" s="609" t="str">
        <f t="shared" si="1732"/>
        <v>-</v>
      </c>
      <c r="BI1058" s="311" t="str">
        <f t="shared" si="1733"/>
        <v>-</v>
      </c>
      <c r="BJ1058" s="610" t="str">
        <f t="shared" si="1734"/>
        <v>-</v>
      </c>
      <c r="BK1058" s="609" t="str">
        <f t="shared" si="1735"/>
        <v>-</v>
      </c>
      <c r="BL1058" s="311" t="str">
        <f t="shared" si="1736"/>
        <v>-</v>
      </c>
      <c r="BM1058" s="610" t="str">
        <f t="shared" si="1737"/>
        <v>-</v>
      </c>
      <c r="BN1058" s="565">
        <f t="shared" si="1738"/>
        <v>7</v>
      </c>
      <c r="BO1058" s="312">
        <f t="shared" si="1739"/>
        <v>2013</v>
      </c>
      <c r="BP1058" s="312">
        <f t="shared" si="1740"/>
        <v>1.0000000000000004</v>
      </c>
      <c r="BQ1058" s="202"/>
    </row>
    <row r="1059" spans="1:69" s="35" customFormat="1" ht="10.5" customHeight="1" x14ac:dyDescent="0.2">
      <c r="A1059" s="87" t="str">
        <f t="shared" si="1726"/>
        <v>2013-14R1F8</v>
      </c>
      <c r="B1059" s="87" t="str">
        <f t="shared" si="1741"/>
        <v>Y59</v>
      </c>
      <c r="C1059" s="203" t="s">
        <v>182</v>
      </c>
      <c r="D1059" s="203" t="s">
        <v>544</v>
      </c>
      <c r="E1059" s="42"/>
      <c r="F1059" s="317" t="str">
        <f>VLOOKUP($G1059,'Selection Sheet'!$C$15:$F$39,3,0)</f>
        <v>Y59</v>
      </c>
      <c r="G1059" s="204" t="s">
        <v>108</v>
      </c>
      <c r="H1059" s="203" t="s">
        <v>529</v>
      </c>
      <c r="I1059" s="495">
        <v>12</v>
      </c>
      <c r="J1059" s="495">
        <v>3</v>
      </c>
      <c r="K1059" s="495">
        <v>2</v>
      </c>
      <c r="L1059" s="495">
        <v>1</v>
      </c>
      <c r="M1059" s="507"/>
      <c r="N1059" s="507"/>
      <c r="O1059" s="507"/>
      <c r="P1059" s="507"/>
      <c r="Q1059" s="495" t="s">
        <v>80</v>
      </c>
      <c r="R1059" s="495" t="s">
        <v>80</v>
      </c>
      <c r="S1059" s="495"/>
      <c r="T1059" s="496" t="s">
        <v>80</v>
      </c>
      <c r="U1059" s="497" t="s">
        <v>80</v>
      </c>
      <c r="V1059" s="497" t="s">
        <v>80</v>
      </c>
      <c r="W1059" s="497" t="s">
        <v>80</v>
      </c>
      <c r="X1059" s="498" t="s">
        <v>80</v>
      </c>
      <c r="Y1059" s="499" t="s">
        <v>80</v>
      </c>
      <c r="Z1059" s="500" t="s">
        <v>80</v>
      </c>
      <c r="AA1059" s="500" t="s">
        <v>80</v>
      </c>
      <c r="AB1059" s="501" t="s">
        <v>80</v>
      </c>
      <c r="AC1059" s="500" t="s">
        <v>80</v>
      </c>
      <c r="AD1059" s="500" t="s">
        <v>80</v>
      </c>
      <c r="AE1059" s="500" t="s">
        <v>80</v>
      </c>
      <c r="AF1059" s="502" t="s">
        <v>80</v>
      </c>
      <c r="AG1059" s="503" t="s">
        <v>80</v>
      </c>
      <c r="AH1059" s="504" t="s">
        <v>80</v>
      </c>
      <c r="AI1059" s="502" t="s">
        <v>80</v>
      </c>
      <c r="AJ1059" s="505">
        <v>4</v>
      </c>
      <c r="AK1059" s="505">
        <v>5</v>
      </c>
      <c r="AL1059" s="507"/>
      <c r="AM1059" s="507"/>
      <c r="AN1059" s="505">
        <v>22</v>
      </c>
      <c r="AO1059" s="505">
        <v>23</v>
      </c>
      <c r="AP1059" s="569"/>
      <c r="AQ1059" s="569"/>
      <c r="AR1059" s="505">
        <v>1</v>
      </c>
      <c r="AS1059" s="505">
        <v>12</v>
      </c>
      <c r="AT1059" s="505">
        <v>0</v>
      </c>
      <c r="AU1059" s="505">
        <v>2</v>
      </c>
      <c r="AV1059" s="507"/>
      <c r="AW1059" s="507"/>
      <c r="AX1059" s="507">
        <v>0</v>
      </c>
      <c r="AY1059" s="507">
        <v>0</v>
      </c>
      <c r="AZ1059" s="507">
        <v>6</v>
      </c>
      <c r="BA1059" s="507">
        <v>9</v>
      </c>
      <c r="BB1059" s="357"/>
      <c r="BC1059" s="592" t="str">
        <f t="shared" si="1727"/>
        <v>-</v>
      </c>
      <c r="BD1059" s="593" t="str">
        <f t="shared" si="1728"/>
        <v>-</v>
      </c>
      <c r="BE1059" s="594" t="str">
        <f t="shared" si="1729"/>
        <v>-</v>
      </c>
      <c r="BF1059" s="291" t="str">
        <f t="shared" si="1730"/>
        <v>-</v>
      </c>
      <c r="BG1059" s="566" t="str">
        <f t="shared" si="1731"/>
        <v>-</v>
      </c>
      <c r="BH1059" s="595" t="str">
        <f t="shared" si="1732"/>
        <v>-</v>
      </c>
      <c r="BI1059" s="289" t="str">
        <f t="shared" si="1733"/>
        <v>-</v>
      </c>
      <c r="BJ1059" s="596" t="str">
        <f t="shared" si="1734"/>
        <v>-</v>
      </c>
      <c r="BK1059" s="595" t="str">
        <f t="shared" si="1735"/>
        <v>-</v>
      </c>
      <c r="BL1059" s="289" t="str">
        <f t="shared" si="1736"/>
        <v>-</v>
      </c>
      <c r="BM1059" s="596" t="str">
        <f t="shared" si="1737"/>
        <v>-</v>
      </c>
      <c r="BN1059" s="563">
        <f t="shared" si="1738"/>
        <v>8</v>
      </c>
      <c r="BO1059" s="87">
        <f t="shared" si="1739"/>
        <v>2013</v>
      </c>
      <c r="BP1059" s="87">
        <f t="shared" si="1740"/>
        <v>1.9999999999999996</v>
      </c>
      <c r="BQ1059" s="202"/>
    </row>
    <row r="1060" spans="1:69" s="35" customFormat="1" ht="10.5" customHeight="1" x14ac:dyDescent="0.2">
      <c r="A1060" s="87" t="str">
        <f t="shared" si="1726"/>
        <v>2013-14RRU8</v>
      </c>
      <c r="B1060" s="87" t="str">
        <f t="shared" si="1741"/>
        <v>Y56</v>
      </c>
      <c r="C1060" s="203" t="s">
        <v>182</v>
      </c>
      <c r="D1060" s="203" t="s">
        <v>544</v>
      </c>
      <c r="E1060" s="42"/>
      <c r="F1060" s="317" t="str">
        <f>VLOOKUP($G1060,'Selection Sheet'!$C$15:$F$39,3,0)</f>
        <v>Y56</v>
      </c>
      <c r="G1060" s="204" t="s">
        <v>93</v>
      </c>
      <c r="H1060" s="203" t="s">
        <v>530</v>
      </c>
      <c r="I1060" s="495">
        <v>327</v>
      </c>
      <c r="J1060" s="495">
        <v>109</v>
      </c>
      <c r="K1060" s="495">
        <v>51</v>
      </c>
      <c r="L1060" s="495">
        <v>32</v>
      </c>
      <c r="M1060" s="507"/>
      <c r="N1060" s="507"/>
      <c r="O1060" s="507"/>
      <c r="P1060" s="507"/>
      <c r="Q1060" s="495" t="s">
        <v>80</v>
      </c>
      <c r="R1060" s="495" t="s">
        <v>80</v>
      </c>
      <c r="S1060" s="495"/>
      <c r="T1060" s="496" t="s">
        <v>80</v>
      </c>
      <c r="U1060" s="497" t="s">
        <v>80</v>
      </c>
      <c r="V1060" s="497" t="s">
        <v>80</v>
      </c>
      <c r="W1060" s="497" t="s">
        <v>80</v>
      </c>
      <c r="X1060" s="498" t="s">
        <v>80</v>
      </c>
      <c r="Y1060" s="499" t="s">
        <v>80</v>
      </c>
      <c r="Z1060" s="500" t="s">
        <v>80</v>
      </c>
      <c r="AA1060" s="500" t="s">
        <v>80</v>
      </c>
      <c r="AB1060" s="501" t="s">
        <v>80</v>
      </c>
      <c r="AC1060" s="500" t="s">
        <v>80</v>
      </c>
      <c r="AD1060" s="500" t="s">
        <v>80</v>
      </c>
      <c r="AE1060" s="500" t="s">
        <v>80</v>
      </c>
      <c r="AF1060" s="502" t="s">
        <v>80</v>
      </c>
      <c r="AG1060" s="503" t="s">
        <v>80</v>
      </c>
      <c r="AH1060" s="504" t="s">
        <v>80</v>
      </c>
      <c r="AI1060" s="502" t="s">
        <v>80</v>
      </c>
      <c r="AJ1060" s="505">
        <v>173</v>
      </c>
      <c r="AK1060" s="505">
        <v>224</v>
      </c>
      <c r="AL1060" s="507"/>
      <c r="AM1060" s="507"/>
      <c r="AN1060" s="505">
        <v>781</v>
      </c>
      <c r="AO1060" s="505">
        <v>837</v>
      </c>
      <c r="AP1060" s="569"/>
      <c r="AQ1060" s="569"/>
      <c r="AR1060" s="505">
        <v>39</v>
      </c>
      <c r="AS1060" s="505">
        <v>320</v>
      </c>
      <c r="AT1060" s="505">
        <v>19</v>
      </c>
      <c r="AU1060" s="505">
        <v>48</v>
      </c>
      <c r="AV1060" s="507"/>
      <c r="AW1060" s="507"/>
      <c r="AX1060" s="507">
        <v>113</v>
      </c>
      <c r="AY1060" s="507">
        <v>121</v>
      </c>
      <c r="AZ1060" s="507">
        <v>361</v>
      </c>
      <c r="BA1060" s="507">
        <v>526</v>
      </c>
      <c r="BB1060" s="357"/>
      <c r="BC1060" s="592" t="str">
        <f t="shared" si="1727"/>
        <v>-</v>
      </c>
      <c r="BD1060" s="593" t="str">
        <f t="shared" si="1728"/>
        <v>-</v>
      </c>
      <c r="BE1060" s="594" t="str">
        <f t="shared" si="1729"/>
        <v>-</v>
      </c>
      <c r="BF1060" s="291" t="str">
        <f t="shared" si="1730"/>
        <v>-</v>
      </c>
      <c r="BG1060" s="566" t="str">
        <f t="shared" si="1731"/>
        <v>-</v>
      </c>
      <c r="BH1060" s="595" t="str">
        <f t="shared" si="1732"/>
        <v>-</v>
      </c>
      <c r="BI1060" s="289" t="str">
        <f t="shared" si="1733"/>
        <v>-</v>
      </c>
      <c r="BJ1060" s="596" t="str">
        <f t="shared" si="1734"/>
        <v>-</v>
      </c>
      <c r="BK1060" s="595" t="str">
        <f t="shared" si="1735"/>
        <v>-</v>
      </c>
      <c r="BL1060" s="289" t="str">
        <f t="shared" si="1736"/>
        <v>-</v>
      </c>
      <c r="BM1060" s="596" t="str">
        <f t="shared" si="1737"/>
        <v>-</v>
      </c>
      <c r="BN1060" s="563">
        <f t="shared" si="1738"/>
        <v>8</v>
      </c>
      <c r="BO1060" s="87">
        <f t="shared" si="1739"/>
        <v>2013</v>
      </c>
      <c r="BP1060" s="87">
        <f t="shared" si="1740"/>
        <v>1.9999999999999996</v>
      </c>
      <c r="BQ1060" s="202"/>
    </row>
    <row r="1061" spans="1:69" s="35" customFormat="1" ht="10.5" customHeight="1" x14ac:dyDescent="0.2">
      <c r="A1061" s="87" t="str">
        <f t="shared" si="1726"/>
        <v>2013-14RX68</v>
      </c>
      <c r="B1061" s="87" t="str">
        <f t="shared" si="1741"/>
        <v>Y63</v>
      </c>
      <c r="C1061" s="203" t="s">
        <v>182</v>
      </c>
      <c r="D1061" s="203" t="s">
        <v>544</v>
      </c>
      <c r="E1061" s="42"/>
      <c r="F1061" s="317" t="str">
        <f>VLOOKUP($G1061,'Selection Sheet'!$C$15:$F$39,3,0)</f>
        <v>Y63</v>
      </c>
      <c r="G1061" s="204" t="s">
        <v>111</v>
      </c>
      <c r="H1061" s="203" t="s">
        <v>532</v>
      </c>
      <c r="I1061" s="495">
        <v>100</v>
      </c>
      <c r="J1061" s="495">
        <v>30</v>
      </c>
      <c r="K1061" s="495">
        <v>8</v>
      </c>
      <c r="L1061" s="495">
        <v>6</v>
      </c>
      <c r="M1061" s="507"/>
      <c r="N1061" s="507"/>
      <c r="O1061" s="507"/>
      <c r="P1061" s="507"/>
      <c r="Q1061" s="495" t="s">
        <v>80</v>
      </c>
      <c r="R1061" s="495" t="s">
        <v>80</v>
      </c>
      <c r="S1061" s="495"/>
      <c r="T1061" s="496" t="s">
        <v>80</v>
      </c>
      <c r="U1061" s="497" t="s">
        <v>80</v>
      </c>
      <c r="V1061" s="497" t="s">
        <v>80</v>
      </c>
      <c r="W1061" s="497" t="s">
        <v>80</v>
      </c>
      <c r="X1061" s="498" t="s">
        <v>80</v>
      </c>
      <c r="Y1061" s="499" t="s">
        <v>80</v>
      </c>
      <c r="Z1061" s="500" t="s">
        <v>80</v>
      </c>
      <c r="AA1061" s="500" t="s">
        <v>80</v>
      </c>
      <c r="AB1061" s="501" t="s">
        <v>80</v>
      </c>
      <c r="AC1061" s="500" t="s">
        <v>80</v>
      </c>
      <c r="AD1061" s="500" t="s">
        <v>80</v>
      </c>
      <c r="AE1061" s="500" t="s">
        <v>80</v>
      </c>
      <c r="AF1061" s="502" t="s">
        <v>80</v>
      </c>
      <c r="AG1061" s="503" t="s">
        <v>80</v>
      </c>
      <c r="AH1061" s="504" t="s">
        <v>80</v>
      </c>
      <c r="AI1061" s="502" t="s">
        <v>80</v>
      </c>
      <c r="AJ1061" s="505">
        <v>60</v>
      </c>
      <c r="AK1061" s="505">
        <v>75</v>
      </c>
      <c r="AL1061" s="507"/>
      <c r="AM1061" s="507"/>
      <c r="AN1061" s="505">
        <v>302</v>
      </c>
      <c r="AO1061" s="505">
        <v>308</v>
      </c>
      <c r="AP1061" s="569"/>
      <c r="AQ1061" s="569"/>
      <c r="AR1061" s="505">
        <v>9</v>
      </c>
      <c r="AS1061" s="505">
        <v>96</v>
      </c>
      <c r="AT1061" s="505">
        <v>3</v>
      </c>
      <c r="AU1061" s="505">
        <v>8</v>
      </c>
      <c r="AV1061" s="507"/>
      <c r="AW1061" s="507"/>
      <c r="AX1061" s="507">
        <v>70</v>
      </c>
      <c r="AY1061" s="507">
        <v>76</v>
      </c>
      <c r="AZ1061" s="507">
        <v>118</v>
      </c>
      <c r="BA1061" s="507">
        <v>171</v>
      </c>
      <c r="BB1061" s="357"/>
      <c r="BC1061" s="592" t="str">
        <f t="shared" si="1727"/>
        <v>-</v>
      </c>
      <c r="BD1061" s="593" t="str">
        <f t="shared" si="1728"/>
        <v>-</v>
      </c>
      <c r="BE1061" s="594" t="str">
        <f t="shared" si="1729"/>
        <v>-</v>
      </c>
      <c r="BF1061" s="291" t="str">
        <f t="shared" si="1730"/>
        <v>-</v>
      </c>
      <c r="BG1061" s="566" t="str">
        <f t="shared" si="1731"/>
        <v>-</v>
      </c>
      <c r="BH1061" s="595" t="str">
        <f t="shared" si="1732"/>
        <v>-</v>
      </c>
      <c r="BI1061" s="289" t="str">
        <f t="shared" si="1733"/>
        <v>-</v>
      </c>
      <c r="BJ1061" s="596" t="str">
        <f t="shared" si="1734"/>
        <v>-</v>
      </c>
      <c r="BK1061" s="595" t="str">
        <f t="shared" si="1735"/>
        <v>-</v>
      </c>
      <c r="BL1061" s="289" t="str">
        <f t="shared" si="1736"/>
        <v>-</v>
      </c>
      <c r="BM1061" s="596" t="str">
        <f t="shared" si="1737"/>
        <v>-</v>
      </c>
      <c r="BN1061" s="563">
        <f t="shared" si="1738"/>
        <v>8</v>
      </c>
      <c r="BO1061" s="87">
        <f t="shared" si="1739"/>
        <v>2013</v>
      </c>
      <c r="BP1061" s="87">
        <f t="shared" si="1740"/>
        <v>1.9999999999999996</v>
      </c>
      <c r="BQ1061" s="202"/>
    </row>
    <row r="1062" spans="1:69" s="35" customFormat="1" ht="10.5" customHeight="1" x14ac:dyDescent="0.2">
      <c r="A1062" s="314" t="str">
        <f t="shared" si="1726"/>
        <v>2013-14RX78</v>
      </c>
      <c r="B1062" s="314" t="str">
        <f t="shared" si="1741"/>
        <v>Y62</v>
      </c>
      <c r="C1062" s="205" t="s">
        <v>182</v>
      </c>
      <c r="D1062" s="205" t="s">
        <v>544</v>
      </c>
      <c r="E1062" s="206"/>
      <c r="F1062" s="318" t="str">
        <f>VLOOKUP($G1062,'Selection Sheet'!$C$15:$F$39,3,0)</f>
        <v>Y62</v>
      </c>
      <c r="G1062" s="207" t="s">
        <v>84</v>
      </c>
      <c r="H1062" s="205" t="s">
        <v>533</v>
      </c>
      <c r="I1062" s="508">
        <v>320</v>
      </c>
      <c r="J1062" s="508">
        <v>96</v>
      </c>
      <c r="K1062" s="508">
        <v>50</v>
      </c>
      <c r="L1062" s="508">
        <v>25</v>
      </c>
      <c r="M1062" s="520"/>
      <c r="N1062" s="520"/>
      <c r="O1062" s="520"/>
      <c r="P1062" s="520"/>
      <c r="Q1062" s="508" t="s">
        <v>80</v>
      </c>
      <c r="R1062" s="508" t="s">
        <v>80</v>
      </c>
      <c r="S1062" s="508"/>
      <c r="T1062" s="509" t="s">
        <v>80</v>
      </c>
      <c r="U1062" s="510" t="s">
        <v>80</v>
      </c>
      <c r="V1062" s="510" t="s">
        <v>80</v>
      </c>
      <c r="W1062" s="510" t="s">
        <v>80</v>
      </c>
      <c r="X1062" s="511" t="s">
        <v>80</v>
      </c>
      <c r="Y1062" s="512" t="s">
        <v>80</v>
      </c>
      <c r="Z1062" s="513" t="s">
        <v>80</v>
      </c>
      <c r="AA1062" s="513" t="s">
        <v>80</v>
      </c>
      <c r="AB1062" s="514" t="s">
        <v>80</v>
      </c>
      <c r="AC1062" s="513" t="s">
        <v>80</v>
      </c>
      <c r="AD1062" s="513" t="s">
        <v>80</v>
      </c>
      <c r="AE1062" s="513" t="s">
        <v>80</v>
      </c>
      <c r="AF1062" s="515" t="s">
        <v>80</v>
      </c>
      <c r="AG1062" s="516" t="s">
        <v>80</v>
      </c>
      <c r="AH1062" s="517" t="s">
        <v>80</v>
      </c>
      <c r="AI1062" s="515" t="s">
        <v>80</v>
      </c>
      <c r="AJ1062" s="518">
        <v>180</v>
      </c>
      <c r="AK1062" s="518">
        <v>212</v>
      </c>
      <c r="AL1062" s="520"/>
      <c r="AM1062" s="520"/>
      <c r="AN1062" s="518">
        <v>1054</v>
      </c>
      <c r="AO1062" s="518">
        <v>1057</v>
      </c>
      <c r="AP1062" s="570"/>
      <c r="AQ1062" s="570"/>
      <c r="AR1062" s="518">
        <v>28</v>
      </c>
      <c r="AS1062" s="518">
        <v>280</v>
      </c>
      <c r="AT1062" s="518">
        <v>11</v>
      </c>
      <c r="AU1062" s="518">
        <v>41</v>
      </c>
      <c r="AV1062" s="520"/>
      <c r="AW1062" s="520"/>
      <c r="AX1062" s="520">
        <v>132</v>
      </c>
      <c r="AY1062" s="520">
        <v>144</v>
      </c>
      <c r="AZ1062" s="520">
        <v>375</v>
      </c>
      <c r="BA1062" s="520">
        <v>463</v>
      </c>
      <c r="BB1062" s="358"/>
      <c r="BC1062" s="597" t="str">
        <f t="shared" si="1727"/>
        <v>-</v>
      </c>
      <c r="BD1062" s="598" t="str">
        <f t="shared" si="1728"/>
        <v>-</v>
      </c>
      <c r="BE1062" s="599" t="str">
        <f t="shared" si="1729"/>
        <v>-</v>
      </c>
      <c r="BF1062" s="600" t="str">
        <f t="shared" si="1730"/>
        <v>-</v>
      </c>
      <c r="BG1062" s="601" t="str">
        <f t="shared" si="1731"/>
        <v>-</v>
      </c>
      <c r="BH1062" s="602" t="str">
        <f t="shared" si="1732"/>
        <v>-</v>
      </c>
      <c r="BI1062" s="603" t="str">
        <f t="shared" si="1733"/>
        <v>-</v>
      </c>
      <c r="BJ1062" s="604" t="str">
        <f t="shared" si="1734"/>
        <v>-</v>
      </c>
      <c r="BK1062" s="602" t="str">
        <f t="shared" si="1735"/>
        <v>-</v>
      </c>
      <c r="BL1062" s="603" t="str">
        <f t="shared" si="1736"/>
        <v>-</v>
      </c>
      <c r="BM1062" s="604" t="str">
        <f t="shared" si="1737"/>
        <v>-</v>
      </c>
      <c r="BN1062" s="564">
        <f t="shared" si="1738"/>
        <v>8</v>
      </c>
      <c r="BO1062" s="314">
        <f t="shared" si="1739"/>
        <v>2013</v>
      </c>
      <c r="BP1062" s="314">
        <f t="shared" si="1740"/>
        <v>1.9999999999999996</v>
      </c>
      <c r="BQ1062" s="202"/>
    </row>
    <row r="1063" spans="1:69" s="35" customFormat="1" ht="10.5" customHeight="1" x14ac:dyDescent="0.2">
      <c r="A1063" s="87" t="str">
        <f t="shared" si="1726"/>
        <v>2013-14RX88</v>
      </c>
      <c r="B1063" s="87" t="str">
        <f t="shared" si="1741"/>
        <v>Y63</v>
      </c>
      <c r="C1063" s="203" t="s">
        <v>182</v>
      </c>
      <c r="D1063" s="203" t="s">
        <v>544</v>
      </c>
      <c r="E1063" s="42"/>
      <c r="F1063" s="317" t="str">
        <f>VLOOKUP($G1063,'Selection Sheet'!$C$15:$F$39,3,0)</f>
        <v>Y63</v>
      </c>
      <c r="G1063" s="204" t="s">
        <v>120</v>
      </c>
      <c r="H1063" s="203" t="s">
        <v>534</v>
      </c>
      <c r="I1063" s="495">
        <v>227</v>
      </c>
      <c r="J1063" s="495">
        <v>54</v>
      </c>
      <c r="K1063" s="495">
        <v>34</v>
      </c>
      <c r="L1063" s="495">
        <v>17</v>
      </c>
      <c r="M1063" s="507"/>
      <c r="N1063" s="507"/>
      <c r="O1063" s="507"/>
      <c r="P1063" s="507"/>
      <c r="Q1063" s="495" t="s">
        <v>80</v>
      </c>
      <c r="R1063" s="495" t="s">
        <v>80</v>
      </c>
      <c r="S1063" s="495"/>
      <c r="T1063" s="496" t="s">
        <v>80</v>
      </c>
      <c r="U1063" s="497" t="s">
        <v>80</v>
      </c>
      <c r="V1063" s="497" t="s">
        <v>80</v>
      </c>
      <c r="W1063" s="497" t="s">
        <v>80</v>
      </c>
      <c r="X1063" s="498" t="s">
        <v>80</v>
      </c>
      <c r="Y1063" s="499" t="s">
        <v>80</v>
      </c>
      <c r="Z1063" s="500" t="s">
        <v>80</v>
      </c>
      <c r="AA1063" s="500" t="s">
        <v>80</v>
      </c>
      <c r="AB1063" s="501" t="s">
        <v>80</v>
      </c>
      <c r="AC1063" s="500" t="s">
        <v>80</v>
      </c>
      <c r="AD1063" s="500" t="s">
        <v>80</v>
      </c>
      <c r="AE1063" s="500" t="s">
        <v>80</v>
      </c>
      <c r="AF1063" s="502" t="s">
        <v>80</v>
      </c>
      <c r="AG1063" s="503" t="s">
        <v>80</v>
      </c>
      <c r="AH1063" s="504" t="s">
        <v>80</v>
      </c>
      <c r="AI1063" s="502" t="s">
        <v>80</v>
      </c>
      <c r="AJ1063" s="505">
        <v>88</v>
      </c>
      <c r="AK1063" s="505">
        <v>101</v>
      </c>
      <c r="AL1063" s="507"/>
      <c r="AM1063" s="507"/>
      <c r="AN1063" s="505">
        <v>600</v>
      </c>
      <c r="AO1063" s="505">
        <v>614</v>
      </c>
      <c r="AP1063" s="569"/>
      <c r="AQ1063" s="569"/>
      <c r="AR1063" s="505">
        <v>21</v>
      </c>
      <c r="AS1063" s="505">
        <v>186</v>
      </c>
      <c r="AT1063" s="505">
        <v>10</v>
      </c>
      <c r="AU1063" s="505">
        <v>27</v>
      </c>
      <c r="AV1063" s="507"/>
      <c r="AW1063" s="507"/>
      <c r="AX1063" s="507">
        <v>83</v>
      </c>
      <c r="AY1063" s="507">
        <v>101</v>
      </c>
      <c r="AZ1063" s="507">
        <v>210</v>
      </c>
      <c r="BA1063" s="507">
        <v>346</v>
      </c>
      <c r="BB1063" s="357"/>
      <c r="BC1063" s="592" t="str">
        <f t="shared" si="1727"/>
        <v>-</v>
      </c>
      <c r="BD1063" s="593" t="str">
        <f t="shared" si="1728"/>
        <v>-</v>
      </c>
      <c r="BE1063" s="594" t="str">
        <f t="shared" si="1729"/>
        <v>-</v>
      </c>
      <c r="BF1063" s="291" t="str">
        <f t="shared" si="1730"/>
        <v>-</v>
      </c>
      <c r="BG1063" s="566" t="str">
        <f t="shared" si="1731"/>
        <v>-</v>
      </c>
      <c r="BH1063" s="595" t="str">
        <f t="shared" si="1732"/>
        <v>-</v>
      </c>
      <c r="BI1063" s="289" t="str">
        <f t="shared" si="1733"/>
        <v>-</v>
      </c>
      <c r="BJ1063" s="596" t="str">
        <f t="shared" si="1734"/>
        <v>-</v>
      </c>
      <c r="BK1063" s="595" t="str">
        <f t="shared" si="1735"/>
        <v>-</v>
      </c>
      <c r="BL1063" s="289" t="str">
        <f t="shared" si="1736"/>
        <v>-</v>
      </c>
      <c r="BM1063" s="596" t="str">
        <f t="shared" si="1737"/>
        <v>-</v>
      </c>
      <c r="BN1063" s="563">
        <f t="shared" si="1738"/>
        <v>8</v>
      </c>
      <c r="BO1063" s="87">
        <f t="shared" si="1739"/>
        <v>2013</v>
      </c>
      <c r="BP1063" s="87">
        <f t="shared" si="1740"/>
        <v>1.9999999999999996</v>
      </c>
      <c r="BQ1063" s="202"/>
    </row>
    <row r="1064" spans="1:69" s="35" customFormat="1" ht="10.5" customHeight="1" x14ac:dyDescent="0.2">
      <c r="A1064" s="87" t="str">
        <f t="shared" si="1726"/>
        <v>2013-14RX98</v>
      </c>
      <c r="B1064" s="87" t="str">
        <f t="shared" si="1741"/>
        <v>Y60</v>
      </c>
      <c r="C1064" s="203" t="s">
        <v>182</v>
      </c>
      <c r="D1064" s="203" t="s">
        <v>544</v>
      </c>
      <c r="E1064" s="42"/>
      <c r="F1064" s="317" t="str">
        <f>VLOOKUP($G1064,'Selection Sheet'!$C$15:$F$39,3,0)</f>
        <v>Y60</v>
      </c>
      <c r="G1064" s="204" t="s">
        <v>103</v>
      </c>
      <c r="H1064" s="203" t="s">
        <v>535</v>
      </c>
      <c r="I1064" s="495">
        <v>216</v>
      </c>
      <c r="J1064" s="495">
        <v>39</v>
      </c>
      <c r="K1064" s="495">
        <v>26</v>
      </c>
      <c r="L1064" s="495">
        <v>8</v>
      </c>
      <c r="M1064" s="507"/>
      <c r="N1064" s="507"/>
      <c r="O1064" s="507"/>
      <c r="P1064" s="507"/>
      <c r="Q1064" s="495" t="s">
        <v>80</v>
      </c>
      <c r="R1064" s="495" t="s">
        <v>80</v>
      </c>
      <c r="S1064" s="495"/>
      <c r="T1064" s="496" t="s">
        <v>80</v>
      </c>
      <c r="U1064" s="497" t="s">
        <v>80</v>
      </c>
      <c r="V1064" s="497" t="s">
        <v>80</v>
      </c>
      <c r="W1064" s="497" t="s">
        <v>80</v>
      </c>
      <c r="X1064" s="498" t="s">
        <v>80</v>
      </c>
      <c r="Y1064" s="499" t="s">
        <v>80</v>
      </c>
      <c r="Z1064" s="500" t="s">
        <v>80</v>
      </c>
      <c r="AA1064" s="500" t="s">
        <v>80</v>
      </c>
      <c r="AB1064" s="501" t="s">
        <v>80</v>
      </c>
      <c r="AC1064" s="500" t="s">
        <v>80</v>
      </c>
      <c r="AD1064" s="500" t="s">
        <v>80</v>
      </c>
      <c r="AE1064" s="500" t="s">
        <v>80</v>
      </c>
      <c r="AF1064" s="502" t="s">
        <v>80</v>
      </c>
      <c r="AG1064" s="503" t="s">
        <v>80</v>
      </c>
      <c r="AH1064" s="504" t="s">
        <v>80</v>
      </c>
      <c r="AI1064" s="502" t="s">
        <v>80</v>
      </c>
      <c r="AJ1064" s="505">
        <v>80</v>
      </c>
      <c r="AK1064" s="505">
        <v>115</v>
      </c>
      <c r="AL1064" s="507"/>
      <c r="AM1064" s="507"/>
      <c r="AN1064" s="505">
        <v>794</v>
      </c>
      <c r="AO1064" s="505">
        <v>814</v>
      </c>
      <c r="AP1064" s="569"/>
      <c r="AQ1064" s="569"/>
      <c r="AR1064" s="505">
        <v>11</v>
      </c>
      <c r="AS1064" s="505">
        <v>212</v>
      </c>
      <c r="AT1064" s="505">
        <v>4</v>
      </c>
      <c r="AU1064" s="505">
        <v>25</v>
      </c>
      <c r="AV1064" s="507"/>
      <c r="AW1064" s="507"/>
      <c r="AX1064" s="507">
        <v>85</v>
      </c>
      <c r="AY1064" s="507">
        <v>96</v>
      </c>
      <c r="AZ1064" s="507">
        <v>56</v>
      </c>
      <c r="BA1064" s="507">
        <v>86</v>
      </c>
      <c r="BB1064" s="357"/>
      <c r="BC1064" s="592" t="str">
        <f t="shared" si="1727"/>
        <v>-</v>
      </c>
      <c r="BD1064" s="593" t="str">
        <f t="shared" si="1728"/>
        <v>-</v>
      </c>
      <c r="BE1064" s="594" t="str">
        <f t="shared" si="1729"/>
        <v>-</v>
      </c>
      <c r="BF1064" s="291" t="str">
        <f t="shared" si="1730"/>
        <v>-</v>
      </c>
      <c r="BG1064" s="566" t="str">
        <f t="shared" si="1731"/>
        <v>-</v>
      </c>
      <c r="BH1064" s="595" t="str">
        <f t="shared" si="1732"/>
        <v>-</v>
      </c>
      <c r="BI1064" s="289" t="str">
        <f t="shared" si="1733"/>
        <v>-</v>
      </c>
      <c r="BJ1064" s="596" t="str">
        <f t="shared" si="1734"/>
        <v>-</v>
      </c>
      <c r="BK1064" s="595" t="str">
        <f t="shared" si="1735"/>
        <v>-</v>
      </c>
      <c r="BL1064" s="289" t="str">
        <f t="shared" si="1736"/>
        <v>-</v>
      </c>
      <c r="BM1064" s="596" t="str">
        <f t="shared" si="1737"/>
        <v>-</v>
      </c>
      <c r="BN1064" s="563">
        <f t="shared" si="1738"/>
        <v>8</v>
      </c>
      <c r="BO1064" s="87">
        <f t="shared" si="1739"/>
        <v>2013</v>
      </c>
      <c r="BP1064" s="87">
        <f t="shared" si="1740"/>
        <v>1.9999999999999996</v>
      </c>
      <c r="BQ1064" s="202"/>
    </row>
    <row r="1065" spans="1:69" s="35" customFormat="1" ht="10.5" customHeight="1" x14ac:dyDescent="0.2">
      <c r="A1065" s="314" t="str">
        <f t="shared" si="1726"/>
        <v>2013-14RYA8</v>
      </c>
      <c r="B1065" s="314" t="str">
        <f t="shared" si="1741"/>
        <v>Y60</v>
      </c>
      <c r="C1065" s="205" t="s">
        <v>182</v>
      </c>
      <c r="D1065" s="205" t="s">
        <v>544</v>
      </c>
      <c r="E1065" s="206"/>
      <c r="F1065" s="318" t="str">
        <f>VLOOKUP($G1065,'Selection Sheet'!$C$15:$F$39,3,0)</f>
        <v>Y60</v>
      </c>
      <c r="G1065" s="207" t="s">
        <v>118</v>
      </c>
      <c r="H1065" s="205" t="s">
        <v>536</v>
      </c>
      <c r="I1065" s="508">
        <v>273</v>
      </c>
      <c r="J1065" s="508">
        <v>68</v>
      </c>
      <c r="K1065" s="508">
        <v>32</v>
      </c>
      <c r="L1065" s="508">
        <v>13</v>
      </c>
      <c r="M1065" s="520"/>
      <c r="N1065" s="520"/>
      <c r="O1065" s="520"/>
      <c r="P1065" s="520"/>
      <c r="Q1065" s="508" t="s">
        <v>80</v>
      </c>
      <c r="R1065" s="508" t="s">
        <v>80</v>
      </c>
      <c r="S1065" s="508"/>
      <c r="T1065" s="509" t="s">
        <v>80</v>
      </c>
      <c r="U1065" s="510" t="s">
        <v>80</v>
      </c>
      <c r="V1065" s="510" t="s">
        <v>80</v>
      </c>
      <c r="W1065" s="510" t="s">
        <v>80</v>
      </c>
      <c r="X1065" s="511" t="s">
        <v>80</v>
      </c>
      <c r="Y1065" s="512" t="s">
        <v>80</v>
      </c>
      <c r="Z1065" s="513" t="s">
        <v>80</v>
      </c>
      <c r="AA1065" s="513" t="s">
        <v>80</v>
      </c>
      <c r="AB1065" s="514" t="s">
        <v>80</v>
      </c>
      <c r="AC1065" s="513" t="s">
        <v>80</v>
      </c>
      <c r="AD1065" s="513" t="s">
        <v>80</v>
      </c>
      <c r="AE1065" s="513" t="s">
        <v>80</v>
      </c>
      <c r="AF1065" s="515" t="s">
        <v>80</v>
      </c>
      <c r="AG1065" s="516" t="s">
        <v>80</v>
      </c>
      <c r="AH1065" s="517" t="s">
        <v>80</v>
      </c>
      <c r="AI1065" s="515" t="s">
        <v>80</v>
      </c>
      <c r="AJ1065" s="518">
        <v>114</v>
      </c>
      <c r="AK1065" s="518">
        <v>150</v>
      </c>
      <c r="AL1065" s="520"/>
      <c r="AM1065" s="520"/>
      <c r="AN1065" s="518">
        <v>751</v>
      </c>
      <c r="AO1065" s="518">
        <v>795</v>
      </c>
      <c r="AP1065" s="570"/>
      <c r="AQ1065" s="570"/>
      <c r="AR1065" s="518">
        <v>24</v>
      </c>
      <c r="AS1065" s="518">
        <v>273</v>
      </c>
      <c r="AT1065" s="518">
        <v>6</v>
      </c>
      <c r="AU1065" s="518">
        <v>32</v>
      </c>
      <c r="AV1065" s="520"/>
      <c r="AW1065" s="520"/>
      <c r="AX1065" s="520">
        <v>105</v>
      </c>
      <c r="AY1065" s="520">
        <v>122</v>
      </c>
      <c r="AZ1065" s="520">
        <v>167</v>
      </c>
      <c r="BA1065" s="520">
        <v>262</v>
      </c>
      <c r="BB1065" s="358"/>
      <c r="BC1065" s="597" t="str">
        <f t="shared" si="1727"/>
        <v>-</v>
      </c>
      <c r="BD1065" s="598" t="str">
        <f t="shared" si="1728"/>
        <v>-</v>
      </c>
      <c r="BE1065" s="599" t="str">
        <f t="shared" si="1729"/>
        <v>-</v>
      </c>
      <c r="BF1065" s="600" t="str">
        <f t="shared" si="1730"/>
        <v>-</v>
      </c>
      <c r="BG1065" s="601" t="str">
        <f t="shared" si="1731"/>
        <v>-</v>
      </c>
      <c r="BH1065" s="602" t="str">
        <f t="shared" si="1732"/>
        <v>-</v>
      </c>
      <c r="BI1065" s="603" t="str">
        <f t="shared" si="1733"/>
        <v>-</v>
      </c>
      <c r="BJ1065" s="604" t="str">
        <f t="shared" si="1734"/>
        <v>-</v>
      </c>
      <c r="BK1065" s="602" t="str">
        <f t="shared" si="1735"/>
        <v>-</v>
      </c>
      <c r="BL1065" s="603" t="str">
        <f t="shared" si="1736"/>
        <v>-</v>
      </c>
      <c r="BM1065" s="604" t="str">
        <f t="shared" si="1737"/>
        <v>-</v>
      </c>
      <c r="BN1065" s="564">
        <f t="shared" si="1738"/>
        <v>8</v>
      </c>
      <c r="BO1065" s="314">
        <f t="shared" si="1739"/>
        <v>2013</v>
      </c>
      <c r="BP1065" s="314">
        <f t="shared" si="1740"/>
        <v>1.9999999999999996</v>
      </c>
      <c r="BQ1065" s="202"/>
    </row>
    <row r="1066" spans="1:69" s="35" customFormat="1" ht="10.5" customHeight="1" x14ac:dyDescent="0.2">
      <c r="A1066" s="87" t="str">
        <f t="shared" si="1726"/>
        <v>2013-14RYC8</v>
      </c>
      <c r="B1066" s="87" t="str">
        <f t="shared" si="1741"/>
        <v>Y61</v>
      </c>
      <c r="C1066" s="203" t="s">
        <v>182</v>
      </c>
      <c r="D1066" s="203" t="s">
        <v>544</v>
      </c>
      <c r="E1066" s="42"/>
      <c r="F1066" s="317" t="str">
        <f>VLOOKUP($G1066,'Selection Sheet'!$C$15:$F$39,3,0)</f>
        <v>Y61</v>
      </c>
      <c r="G1066" s="204" t="s">
        <v>87</v>
      </c>
      <c r="H1066" s="203" t="s">
        <v>537</v>
      </c>
      <c r="I1066" s="495">
        <v>234</v>
      </c>
      <c r="J1066" s="495">
        <v>64</v>
      </c>
      <c r="K1066" s="495">
        <v>31</v>
      </c>
      <c r="L1066" s="495">
        <v>13</v>
      </c>
      <c r="M1066" s="507"/>
      <c r="N1066" s="507"/>
      <c r="O1066" s="507"/>
      <c r="P1066" s="507"/>
      <c r="Q1066" s="495" t="s">
        <v>80</v>
      </c>
      <c r="R1066" s="495" t="s">
        <v>80</v>
      </c>
      <c r="S1066" s="495"/>
      <c r="T1066" s="496" t="s">
        <v>80</v>
      </c>
      <c r="U1066" s="497" t="s">
        <v>80</v>
      </c>
      <c r="V1066" s="497" t="s">
        <v>80</v>
      </c>
      <c r="W1066" s="497" t="s">
        <v>80</v>
      </c>
      <c r="X1066" s="498" t="s">
        <v>80</v>
      </c>
      <c r="Y1066" s="499" t="s">
        <v>80</v>
      </c>
      <c r="Z1066" s="500" t="s">
        <v>80</v>
      </c>
      <c r="AA1066" s="500" t="s">
        <v>80</v>
      </c>
      <c r="AB1066" s="501" t="s">
        <v>80</v>
      </c>
      <c r="AC1066" s="500" t="s">
        <v>80</v>
      </c>
      <c r="AD1066" s="500" t="s">
        <v>80</v>
      </c>
      <c r="AE1066" s="500" t="s">
        <v>80</v>
      </c>
      <c r="AF1066" s="502" t="s">
        <v>80</v>
      </c>
      <c r="AG1066" s="503" t="s">
        <v>80</v>
      </c>
      <c r="AH1066" s="504" t="s">
        <v>80</v>
      </c>
      <c r="AI1066" s="502" t="s">
        <v>80</v>
      </c>
      <c r="AJ1066" s="505">
        <v>133</v>
      </c>
      <c r="AK1066" s="505">
        <v>151</v>
      </c>
      <c r="AL1066" s="507"/>
      <c r="AM1066" s="507"/>
      <c r="AN1066" s="505">
        <v>577</v>
      </c>
      <c r="AO1066" s="505">
        <v>602</v>
      </c>
      <c r="AP1066" s="569"/>
      <c r="AQ1066" s="569"/>
      <c r="AR1066" s="505">
        <v>18</v>
      </c>
      <c r="AS1066" s="505">
        <v>224</v>
      </c>
      <c r="AT1066" s="505">
        <v>6</v>
      </c>
      <c r="AU1066" s="505">
        <v>29</v>
      </c>
      <c r="AV1066" s="507"/>
      <c r="AW1066" s="507"/>
      <c r="AX1066" s="507">
        <v>36</v>
      </c>
      <c r="AY1066" s="507">
        <v>43</v>
      </c>
      <c r="AZ1066" s="507">
        <v>125</v>
      </c>
      <c r="BA1066" s="507">
        <v>228</v>
      </c>
      <c r="BB1066" s="357"/>
      <c r="BC1066" s="592" t="str">
        <f t="shared" si="1727"/>
        <v>-</v>
      </c>
      <c r="BD1066" s="593" t="str">
        <f t="shared" si="1728"/>
        <v>-</v>
      </c>
      <c r="BE1066" s="594" t="str">
        <f t="shared" si="1729"/>
        <v>-</v>
      </c>
      <c r="BF1066" s="291" t="str">
        <f t="shared" si="1730"/>
        <v>-</v>
      </c>
      <c r="BG1066" s="566" t="str">
        <f t="shared" si="1731"/>
        <v>-</v>
      </c>
      <c r="BH1066" s="595" t="str">
        <f t="shared" si="1732"/>
        <v>-</v>
      </c>
      <c r="BI1066" s="289" t="str">
        <f t="shared" si="1733"/>
        <v>-</v>
      </c>
      <c r="BJ1066" s="596" t="str">
        <f t="shared" si="1734"/>
        <v>-</v>
      </c>
      <c r="BK1066" s="595" t="str">
        <f t="shared" si="1735"/>
        <v>-</v>
      </c>
      <c r="BL1066" s="289" t="str">
        <f t="shared" si="1736"/>
        <v>-</v>
      </c>
      <c r="BM1066" s="596" t="str">
        <f t="shared" si="1737"/>
        <v>-</v>
      </c>
      <c r="BN1066" s="563">
        <f t="shared" si="1738"/>
        <v>8</v>
      </c>
      <c r="BO1066" s="87">
        <f t="shared" si="1739"/>
        <v>2013</v>
      </c>
      <c r="BP1066" s="87">
        <f t="shared" si="1740"/>
        <v>1.9999999999999996</v>
      </c>
      <c r="BQ1066" s="202"/>
    </row>
    <row r="1067" spans="1:69" s="35" customFormat="1" ht="10.5" customHeight="1" x14ac:dyDescent="0.2">
      <c r="A1067" s="87" t="str">
        <f t="shared" si="1726"/>
        <v>2013-14RYD8</v>
      </c>
      <c r="B1067" s="87" t="str">
        <f t="shared" si="1741"/>
        <v>Y59</v>
      </c>
      <c r="C1067" s="203" t="s">
        <v>182</v>
      </c>
      <c r="D1067" s="203" t="s">
        <v>544</v>
      </c>
      <c r="E1067" s="42"/>
      <c r="F1067" s="317" t="str">
        <f>VLOOKUP($G1067,'Selection Sheet'!$C$15:$F$39,3,0)</f>
        <v>Y59</v>
      </c>
      <c r="G1067" s="204" t="s">
        <v>116</v>
      </c>
      <c r="H1067" s="203" t="s">
        <v>538</v>
      </c>
      <c r="I1067" s="495">
        <v>237</v>
      </c>
      <c r="J1067" s="495">
        <v>75</v>
      </c>
      <c r="K1067" s="495">
        <v>32</v>
      </c>
      <c r="L1067" s="495">
        <v>18</v>
      </c>
      <c r="M1067" s="507"/>
      <c r="N1067" s="507"/>
      <c r="O1067" s="507"/>
      <c r="P1067" s="507"/>
      <c r="Q1067" s="495" t="s">
        <v>80</v>
      </c>
      <c r="R1067" s="495" t="s">
        <v>80</v>
      </c>
      <c r="S1067" s="495"/>
      <c r="T1067" s="496" t="s">
        <v>80</v>
      </c>
      <c r="U1067" s="497" t="s">
        <v>80</v>
      </c>
      <c r="V1067" s="497" t="s">
        <v>80</v>
      </c>
      <c r="W1067" s="497" t="s">
        <v>80</v>
      </c>
      <c r="X1067" s="498" t="s">
        <v>80</v>
      </c>
      <c r="Y1067" s="499" t="s">
        <v>80</v>
      </c>
      <c r="Z1067" s="500" t="s">
        <v>80</v>
      </c>
      <c r="AA1067" s="500" t="s">
        <v>80</v>
      </c>
      <c r="AB1067" s="501" t="s">
        <v>80</v>
      </c>
      <c r="AC1067" s="500" t="s">
        <v>80</v>
      </c>
      <c r="AD1067" s="500" t="s">
        <v>80</v>
      </c>
      <c r="AE1067" s="500" t="s">
        <v>80</v>
      </c>
      <c r="AF1067" s="502" t="s">
        <v>80</v>
      </c>
      <c r="AG1067" s="503" t="s">
        <v>80</v>
      </c>
      <c r="AH1067" s="504" t="s">
        <v>80</v>
      </c>
      <c r="AI1067" s="502" t="s">
        <v>80</v>
      </c>
      <c r="AJ1067" s="505">
        <v>94</v>
      </c>
      <c r="AK1067" s="505">
        <v>115</v>
      </c>
      <c r="AL1067" s="507"/>
      <c r="AM1067" s="507"/>
      <c r="AN1067" s="505">
        <v>781</v>
      </c>
      <c r="AO1067" s="505">
        <v>832</v>
      </c>
      <c r="AP1067" s="569"/>
      <c r="AQ1067" s="569"/>
      <c r="AR1067" s="505">
        <v>17</v>
      </c>
      <c r="AS1067" s="505">
        <v>224</v>
      </c>
      <c r="AT1067" s="505">
        <v>9</v>
      </c>
      <c r="AU1067" s="505">
        <v>29</v>
      </c>
      <c r="AV1067" s="507"/>
      <c r="AW1067" s="507"/>
      <c r="AX1067" s="507">
        <v>72</v>
      </c>
      <c r="AY1067" s="507">
        <v>76</v>
      </c>
      <c r="AZ1067" s="507">
        <v>345</v>
      </c>
      <c r="BA1067" s="507">
        <v>534</v>
      </c>
      <c r="BB1067" s="357"/>
      <c r="BC1067" s="592" t="str">
        <f t="shared" si="1727"/>
        <v>-</v>
      </c>
      <c r="BD1067" s="593" t="str">
        <f t="shared" si="1728"/>
        <v>-</v>
      </c>
      <c r="BE1067" s="594" t="str">
        <f t="shared" si="1729"/>
        <v>-</v>
      </c>
      <c r="BF1067" s="291" t="str">
        <f t="shared" si="1730"/>
        <v>-</v>
      </c>
      <c r="BG1067" s="566" t="str">
        <f t="shared" si="1731"/>
        <v>-</v>
      </c>
      <c r="BH1067" s="595" t="str">
        <f t="shared" si="1732"/>
        <v>-</v>
      </c>
      <c r="BI1067" s="289" t="str">
        <f t="shared" si="1733"/>
        <v>-</v>
      </c>
      <c r="BJ1067" s="596" t="str">
        <f t="shared" si="1734"/>
        <v>-</v>
      </c>
      <c r="BK1067" s="595" t="str">
        <f t="shared" si="1735"/>
        <v>-</v>
      </c>
      <c r="BL1067" s="289" t="str">
        <f t="shared" si="1736"/>
        <v>-</v>
      </c>
      <c r="BM1067" s="596" t="str">
        <f t="shared" si="1737"/>
        <v>-</v>
      </c>
      <c r="BN1067" s="563">
        <f t="shared" si="1738"/>
        <v>8</v>
      </c>
      <c r="BO1067" s="87">
        <f t="shared" si="1739"/>
        <v>2013</v>
      </c>
      <c r="BP1067" s="87">
        <f t="shared" si="1740"/>
        <v>1.9999999999999996</v>
      </c>
      <c r="BQ1067" s="202"/>
    </row>
    <row r="1068" spans="1:69" s="35" customFormat="1" ht="10.5" customHeight="1" x14ac:dyDescent="0.2">
      <c r="A1068" s="87" t="str">
        <f t="shared" si="1726"/>
        <v>2013-14RYE8</v>
      </c>
      <c r="B1068" s="87" t="str">
        <f t="shared" si="1741"/>
        <v>Y59</v>
      </c>
      <c r="C1068" s="203" t="s">
        <v>182</v>
      </c>
      <c r="D1068" s="203" t="s">
        <v>544</v>
      </c>
      <c r="E1068" s="42"/>
      <c r="F1068" s="317" t="str">
        <f>VLOOKUP($G1068,'Selection Sheet'!$C$15:$F$39,3,0)</f>
        <v>Y59</v>
      </c>
      <c r="G1068" s="204" t="s">
        <v>114</v>
      </c>
      <c r="H1068" s="203" t="s">
        <v>539</v>
      </c>
      <c r="I1068" s="495">
        <v>99</v>
      </c>
      <c r="J1068" s="495">
        <v>37</v>
      </c>
      <c r="K1068" s="495">
        <v>7</v>
      </c>
      <c r="L1068" s="495">
        <v>3</v>
      </c>
      <c r="M1068" s="507"/>
      <c r="N1068" s="507"/>
      <c r="O1068" s="507"/>
      <c r="P1068" s="507"/>
      <c r="Q1068" s="495" t="s">
        <v>80</v>
      </c>
      <c r="R1068" s="495" t="s">
        <v>80</v>
      </c>
      <c r="S1068" s="495"/>
      <c r="T1068" s="496" t="s">
        <v>80</v>
      </c>
      <c r="U1068" s="497" t="s">
        <v>80</v>
      </c>
      <c r="V1068" s="497" t="s">
        <v>80</v>
      </c>
      <c r="W1068" s="497" t="s">
        <v>80</v>
      </c>
      <c r="X1068" s="498" t="s">
        <v>80</v>
      </c>
      <c r="Y1068" s="499" t="s">
        <v>80</v>
      </c>
      <c r="Z1068" s="500" t="s">
        <v>80</v>
      </c>
      <c r="AA1068" s="500" t="s">
        <v>80</v>
      </c>
      <c r="AB1068" s="501" t="s">
        <v>80</v>
      </c>
      <c r="AC1068" s="500" t="s">
        <v>80</v>
      </c>
      <c r="AD1068" s="500" t="s">
        <v>80</v>
      </c>
      <c r="AE1068" s="500" t="s">
        <v>80</v>
      </c>
      <c r="AF1068" s="502" t="s">
        <v>80</v>
      </c>
      <c r="AG1068" s="503" t="s">
        <v>80</v>
      </c>
      <c r="AH1068" s="504" t="s">
        <v>80</v>
      </c>
      <c r="AI1068" s="502" t="s">
        <v>80</v>
      </c>
      <c r="AJ1068" s="505">
        <v>56</v>
      </c>
      <c r="AK1068" s="505">
        <v>91</v>
      </c>
      <c r="AL1068" s="507"/>
      <c r="AM1068" s="507"/>
      <c r="AN1068" s="505">
        <v>543</v>
      </c>
      <c r="AO1068" s="505">
        <v>548</v>
      </c>
      <c r="AP1068" s="569"/>
      <c r="AQ1068" s="569"/>
      <c r="AR1068" s="505">
        <v>20</v>
      </c>
      <c r="AS1068" s="505">
        <v>84</v>
      </c>
      <c r="AT1068" s="505">
        <v>3</v>
      </c>
      <c r="AU1068" s="505">
        <v>6</v>
      </c>
      <c r="AV1068" s="507"/>
      <c r="AW1068" s="507"/>
      <c r="AX1068" s="507">
        <v>63</v>
      </c>
      <c r="AY1068" s="507">
        <v>68</v>
      </c>
      <c r="AZ1068" s="507">
        <v>97</v>
      </c>
      <c r="BA1068" s="507">
        <v>214</v>
      </c>
      <c r="BB1068" s="357"/>
      <c r="BC1068" s="592" t="str">
        <f t="shared" si="1727"/>
        <v>-</v>
      </c>
      <c r="BD1068" s="593" t="str">
        <f t="shared" si="1728"/>
        <v>-</v>
      </c>
      <c r="BE1068" s="594" t="str">
        <f t="shared" si="1729"/>
        <v>-</v>
      </c>
      <c r="BF1068" s="291" t="str">
        <f t="shared" si="1730"/>
        <v>-</v>
      </c>
      <c r="BG1068" s="566" t="str">
        <f t="shared" si="1731"/>
        <v>-</v>
      </c>
      <c r="BH1068" s="595" t="str">
        <f t="shared" si="1732"/>
        <v>-</v>
      </c>
      <c r="BI1068" s="289" t="str">
        <f t="shared" si="1733"/>
        <v>-</v>
      </c>
      <c r="BJ1068" s="596" t="str">
        <f t="shared" si="1734"/>
        <v>-</v>
      </c>
      <c r="BK1068" s="595" t="str">
        <f t="shared" si="1735"/>
        <v>-</v>
      </c>
      <c r="BL1068" s="289" t="str">
        <f t="shared" si="1736"/>
        <v>-</v>
      </c>
      <c r="BM1068" s="596" t="str">
        <f t="shared" si="1737"/>
        <v>-</v>
      </c>
      <c r="BN1068" s="563">
        <f t="shared" si="1738"/>
        <v>8</v>
      </c>
      <c r="BO1068" s="87">
        <f t="shared" si="1739"/>
        <v>2013</v>
      </c>
      <c r="BP1068" s="87">
        <f t="shared" si="1740"/>
        <v>1.9999999999999996</v>
      </c>
      <c r="BQ1068" s="202"/>
    </row>
    <row r="1069" spans="1:69" s="35" customFormat="1" ht="10.5" customHeight="1" x14ac:dyDescent="0.2">
      <c r="A1069" s="312" t="str">
        <f t="shared" si="1726"/>
        <v>2013-14RYF8</v>
      </c>
      <c r="B1069" s="312" t="str">
        <f t="shared" si="1741"/>
        <v>Y58</v>
      </c>
      <c r="C1069" s="208" t="s">
        <v>182</v>
      </c>
      <c r="D1069" s="208" t="s">
        <v>544</v>
      </c>
      <c r="E1069" s="53"/>
      <c r="F1069" s="319" t="str">
        <f>VLOOKUP($G1069,'Selection Sheet'!$C$15:$F$39,3,0)</f>
        <v>Y58</v>
      </c>
      <c r="G1069" s="209" t="s">
        <v>99</v>
      </c>
      <c r="H1069" s="208" t="s">
        <v>540</v>
      </c>
      <c r="I1069" s="521">
        <v>311</v>
      </c>
      <c r="J1069" s="521">
        <v>75</v>
      </c>
      <c r="K1069" s="521">
        <v>51</v>
      </c>
      <c r="L1069" s="521">
        <v>16</v>
      </c>
      <c r="M1069" s="533"/>
      <c r="N1069" s="533"/>
      <c r="O1069" s="533"/>
      <c r="P1069" s="533"/>
      <c r="Q1069" s="521" t="s">
        <v>80</v>
      </c>
      <c r="R1069" s="521" t="s">
        <v>80</v>
      </c>
      <c r="S1069" s="521"/>
      <c r="T1069" s="522" t="s">
        <v>80</v>
      </c>
      <c r="U1069" s="523" t="s">
        <v>80</v>
      </c>
      <c r="V1069" s="523" t="s">
        <v>80</v>
      </c>
      <c r="W1069" s="523" t="s">
        <v>80</v>
      </c>
      <c r="X1069" s="524" t="s">
        <v>80</v>
      </c>
      <c r="Y1069" s="525" t="s">
        <v>80</v>
      </c>
      <c r="Z1069" s="526" t="s">
        <v>80</v>
      </c>
      <c r="AA1069" s="526" t="s">
        <v>80</v>
      </c>
      <c r="AB1069" s="527" t="s">
        <v>80</v>
      </c>
      <c r="AC1069" s="526" t="s">
        <v>80</v>
      </c>
      <c r="AD1069" s="526" t="s">
        <v>80</v>
      </c>
      <c r="AE1069" s="526" t="s">
        <v>80</v>
      </c>
      <c r="AF1069" s="528" t="s">
        <v>80</v>
      </c>
      <c r="AG1069" s="529" t="s">
        <v>80</v>
      </c>
      <c r="AH1069" s="530" t="s">
        <v>80</v>
      </c>
      <c r="AI1069" s="528" t="s">
        <v>80</v>
      </c>
      <c r="AJ1069" s="531">
        <v>127</v>
      </c>
      <c r="AK1069" s="531">
        <v>147</v>
      </c>
      <c r="AL1069" s="533"/>
      <c r="AM1069" s="533"/>
      <c r="AN1069" s="531">
        <v>771</v>
      </c>
      <c r="AO1069" s="531">
        <v>797</v>
      </c>
      <c r="AP1069" s="571"/>
      <c r="AQ1069" s="571"/>
      <c r="AR1069" s="531">
        <v>39</v>
      </c>
      <c r="AS1069" s="531">
        <v>309</v>
      </c>
      <c r="AT1069" s="531">
        <v>11</v>
      </c>
      <c r="AU1069" s="531">
        <v>50</v>
      </c>
      <c r="AV1069" s="533"/>
      <c r="AW1069" s="533"/>
      <c r="AX1069" s="533">
        <v>114</v>
      </c>
      <c r="AY1069" s="533">
        <v>135</v>
      </c>
      <c r="AZ1069" s="533">
        <v>155</v>
      </c>
      <c r="BA1069" s="533">
        <v>314</v>
      </c>
      <c r="BB1069" s="359"/>
      <c r="BC1069" s="605" t="str">
        <f t="shared" si="1727"/>
        <v>-</v>
      </c>
      <c r="BD1069" s="606" t="str">
        <f t="shared" si="1728"/>
        <v>-</v>
      </c>
      <c r="BE1069" s="607" t="str">
        <f t="shared" si="1729"/>
        <v>-</v>
      </c>
      <c r="BF1069" s="302" t="str">
        <f t="shared" si="1730"/>
        <v>-</v>
      </c>
      <c r="BG1069" s="608" t="str">
        <f t="shared" si="1731"/>
        <v>-</v>
      </c>
      <c r="BH1069" s="609" t="str">
        <f t="shared" si="1732"/>
        <v>-</v>
      </c>
      <c r="BI1069" s="311" t="str">
        <f t="shared" si="1733"/>
        <v>-</v>
      </c>
      <c r="BJ1069" s="610" t="str">
        <f t="shared" si="1734"/>
        <v>-</v>
      </c>
      <c r="BK1069" s="609" t="str">
        <f t="shared" si="1735"/>
        <v>-</v>
      </c>
      <c r="BL1069" s="311" t="str">
        <f t="shared" si="1736"/>
        <v>-</v>
      </c>
      <c r="BM1069" s="610" t="str">
        <f t="shared" si="1737"/>
        <v>-</v>
      </c>
      <c r="BN1069" s="565">
        <f t="shared" si="1738"/>
        <v>8</v>
      </c>
      <c r="BO1069" s="312">
        <f t="shared" si="1739"/>
        <v>2013</v>
      </c>
      <c r="BP1069" s="312">
        <f t="shared" si="1740"/>
        <v>1.9999999999999996</v>
      </c>
      <c r="BQ1069" s="202"/>
    </row>
    <row r="1070" spans="1:69" s="35" customFormat="1" ht="10.5" customHeight="1" x14ac:dyDescent="0.2">
      <c r="A1070" s="87" t="str">
        <f t="shared" si="1726"/>
        <v>2013-14R1F9</v>
      </c>
      <c r="B1070" s="87" t="str">
        <f t="shared" si="1741"/>
        <v>Y59</v>
      </c>
      <c r="C1070" s="203" t="s">
        <v>182</v>
      </c>
      <c r="D1070" s="203" t="s">
        <v>545</v>
      </c>
      <c r="E1070" s="42"/>
      <c r="F1070" s="317" t="str">
        <f>VLOOKUP($G1070,'Selection Sheet'!$C$15:$F$39,3,0)</f>
        <v>Y59</v>
      </c>
      <c r="G1070" s="204" t="s">
        <v>108</v>
      </c>
      <c r="H1070" s="203" t="s">
        <v>529</v>
      </c>
      <c r="I1070" s="495">
        <v>6</v>
      </c>
      <c r="J1070" s="495">
        <v>0</v>
      </c>
      <c r="K1070" s="495">
        <v>0</v>
      </c>
      <c r="L1070" s="495">
        <v>0</v>
      </c>
      <c r="M1070" s="507"/>
      <c r="N1070" s="507"/>
      <c r="O1070" s="507"/>
      <c r="P1070" s="507"/>
      <c r="Q1070" s="495" t="s">
        <v>80</v>
      </c>
      <c r="R1070" s="495" t="s">
        <v>80</v>
      </c>
      <c r="S1070" s="495"/>
      <c r="T1070" s="496" t="s">
        <v>80</v>
      </c>
      <c r="U1070" s="497" t="s">
        <v>80</v>
      </c>
      <c r="V1070" s="497" t="s">
        <v>80</v>
      </c>
      <c r="W1070" s="497" t="s">
        <v>80</v>
      </c>
      <c r="X1070" s="498" t="s">
        <v>80</v>
      </c>
      <c r="Y1070" s="499" t="s">
        <v>80</v>
      </c>
      <c r="Z1070" s="500" t="s">
        <v>80</v>
      </c>
      <c r="AA1070" s="500" t="s">
        <v>80</v>
      </c>
      <c r="AB1070" s="501" t="s">
        <v>80</v>
      </c>
      <c r="AC1070" s="500" t="s">
        <v>80</v>
      </c>
      <c r="AD1070" s="500" t="s">
        <v>80</v>
      </c>
      <c r="AE1070" s="500" t="s">
        <v>80</v>
      </c>
      <c r="AF1070" s="502" t="s">
        <v>80</v>
      </c>
      <c r="AG1070" s="503" t="s">
        <v>80</v>
      </c>
      <c r="AH1070" s="504" t="s">
        <v>80</v>
      </c>
      <c r="AI1070" s="502" t="s">
        <v>80</v>
      </c>
      <c r="AJ1070" s="505">
        <v>3</v>
      </c>
      <c r="AK1070" s="505">
        <v>6</v>
      </c>
      <c r="AL1070" s="507"/>
      <c r="AM1070" s="507"/>
      <c r="AN1070" s="505">
        <v>11</v>
      </c>
      <c r="AO1070" s="505">
        <v>11</v>
      </c>
      <c r="AP1070" s="569"/>
      <c r="AQ1070" s="569"/>
      <c r="AR1070" s="505">
        <v>0</v>
      </c>
      <c r="AS1070" s="505">
        <v>6</v>
      </c>
      <c r="AT1070" s="505">
        <v>0</v>
      </c>
      <c r="AU1070" s="505">
        <v>0</v>
      </c>
      <c r="AV1070" s="507"/>
      <c r="AW1070" s="507"/>
      <c r="AX1070" s="507">
        <v>0</v>
      </c>
      <c r="AY1070" s="507">
        <v>0</v>
      </c>
      <c r="AZ1070" s="507">
        <v>4</v>
      </c>
      <c r="BA1070" s="507">
        <v>4</v>
      </c>
      <c r="BB1070" s="357"/>
      <c r="BC1070" s="592" t="str">
        <f t="shared" si="1727"/>
        <v>-</v>
      </c>
      <c r="BD1070" s="593" t="str">
        <f t="shared" si="1728"/>
        <v>-</v>
      </c>
      <c r="BE1070" s="594" t="str">
        <f t="shared" si="1729"/>
        <v>-</v>
      </c>
      <c r="BF1070" s="291" t="str">
        <f t="shared" si="1730"/>
        <v>-</v>
      </c>
      <c r="BG1070" s="566" t="str">
        <f t="shared" si="1731"/>
        <v>-</v>
      </c>
      <c r="BH1070" s="595" t="str">
        <f t="shared" si="1732"/>
        <v>-</v>
      </c>
      <c r="BI1070" s="289" t="str">
        <f t="shared" si="1733"/>
        <v>-</v>
      </c>
      <c r="BJ1070" s="596" t="str">
        <f t="shared" si="1734"/>
        <v>-</v>
      </c>
      <c r="BK1070" s="595" t="str">
        <f t="shared" si="1735"/>
        <v>-</v>
      </c>
      <c r="BL1070" s="289" t="str">
        <f t="shared" si="1736"/>
        <v>-</v>
      </c>
      <c r="BM1070" s="596" t="str">
        <f t="shared" si="1737"/>
        <v>-</v>
      </c>
      <c r="BN1070" s="563">
        <f t="shared" si="1738"/>
        <v>9</v>
      </c>
      <c r="BO1070" s="87">
        <f t="shared" si="1739"/>
        <v>2013</v>
      </c>
      <c r="BP1070" s="87">
        <f t="shared" si="1740"/>
        <v>0</v>
      </c>
      <c r="BQ1070" s="202"/>
    </row>
    <row r="1071" spans="1:69" s="35" customFormat="1" ht="10.5" customHeight="1" x14ac:dyDescent="0.2">
      <c r="A1071" s="87" t="str">
        <f t="shared" si="1726"/>
        <v>2013-14RRU9</v>
      </c>
      <c r="B1071" s="87" t="str">
        <f t="shared" si="1741"/>
        <v>Y56</v>
      </c>
      <c r="C1071" s="203" t="s">
        <v>182</v>
      </c>
      <c r="D1071" s="203" t="s">
        <v>545</v>
      </c>
      <c r="E1071" s="42"/>
      <c r="F1071" s="317" t="str">
        <f>VLOOKUP($G1071,'Selection Sheet'!$C$15:$F$39,3,0)</f>
        <v>Y56</v>
      </c>
      <c r="G1071" s="204" t="s">
        <v>93</v>
      </c>
      <c r="H1071" s="203" t="s">
        <v>530</v>
      </c>
      <c r="I1071" s="495">
        <v>327</v>
      </c>
      <c r="J1071" s="495">
        <v>100</v>
      </c>
      <c r="K1071" s="495">
        <v>46</v>
      </c>
      <c r="L1071" s="495">
        <v>28</v>
      </c>
      <c r="M1071" s="507"/>
      <c r="N1071" s="507"/>
      <c r="O1071" s="507"/>
      <c r="P1071" s="507"/>
      <c r="Q1071" s="495" t="s">
        <v>80</v>
      </c>
      <c r="R1071" s="495" t="s">
        <v>80</v>
      </c>
      <c r="S1071" s="495"/>
      <c r="T1071" s="496" t="s">
        <v>80</v>
      </c>
      <c r="U1071" s="497" t="s">
        <v>80</v>
      </c>
      <c r="V1071" s="497" t="s">
        <v>80</v>
      </c>
      <c r="W1071" s="497" t="s">
        <v>80</v>
      </c>
      <c r="X1071" s="498" t="s">
        <v>80</v>
      </c>
      <c r="Y1071" s="499" t="s">
        <v>80</v>
      </c>
      <c r="Z1071" s="500" t="s">
        <v>80</v>
      </c>
      <c r="AA1071" s="500" t="s">
        <v>80</v>
      </c>
      <c r="AB1071" s="501" t="s">
        <v>80</v>
      </c>
      <c r="AC1071" s="500" t="s">
        <v>80</v>
      </c>
      <c r="AD1071" s="500" t="s">
        <v>80</v>
      </c>
      <c r="AE1071" s="500" t="s">
        <v>80</v>
      </c>
      <c r="AF1071" s="502" t="s">
        <v>80</v>
      </c>
      <c r="AG1071" s="503" t="s">
        <v>80</v>
      </c>
      <c r="AH1071" s="504" t="s">
        <v>80</v>
      </c>
      <c r="AI1071" s="502" t="s">
        <v>80</v>
      </c>
      <c r="AJ1071" s="505">
        <v>163</v>
      </c>
      <c r="AK1071" s="505">
        <v>226</v>
      </c>
      <c r="AL1071" s="507"/>
      <c r="AM1071" s="507"/>
      <c r="AN1071" s="505">
        <v>852</v>
      </c>
      <c r="AO1071" s="505">
        <v>894</v>
      </c>
      <c r="AP1071" s="569"/>
      <c r="AQ1071" s="569"/>
      <c r="AR1071" s="505">
        <v>27</v>
      </c>
      <c r="AS1071" s="505">
        <v>317</v>
      </c>
      <c r="AT1071" s="505">
        <v>12</v>
      </c>
      <c r="AU1071" s="505">
        <v>43</v>
      </c>
      <c r="AV1071" s="507"/>
      <c r="AW1071" s="507"/>
      <c r="AX1071" s="507">
        <v>107</v>
      </c>
      <c r="AY1071" s="507">
        <v>115</v>
      </c>
      <c r="AZ1071" s="507">
        <v>371</v>
      </c>
      <c r="BA1071" s="507">
        <v>546</v>
      </c>
      <c r="BB1071" s="357"/>
      <c r="BC1071" s="592" t="str">
        <f t="shared" si="1727"/>
        <v>-</v>
      </c>
      <c r="BD1071" s="593" t="str">
        <f t="shared" si="1728"/>
        <v>-</v>
      </c>
      <c r="BE1071" s="594" t="str">
        <f t="shared" si="1729"/>
        <v>-</v>
      </c>
      <c r="BF1071" s="291" t="str">
        <f t="shared" si="1730"/>
        <v>-</v>
      </c>
      <c r="BG1071" s="566" t="str">
        <f t="shared" si="1731"/>
        <v>-</v>
      </c>
      <c r="BH1071" s="595" t="str">
        <f t="shared" si="1732"/>
        <v>-</v>
      </c>
      <c r="BI1071" s="289" t="str">
        <f t="shared" si="1733"/>
        <v>-</v>
      </c>
      <c r="BJ1071" s="596" t="str">
        <f t="shared" si="1734"/>
        <v>-</v>
      </c>
      <c r="BK1071" s="595" t="str">
        <f t="shared" si="1735"/>
        <v>-</v>
      </c>
      <c r="BL1071" s="289" t="str">
        <f t="shared" si="1736"/>
        <v>-</v>
      </c>
      <c r="BM1071" s="596" t="str">
        <f t="shared" si="1737"/>
        <v>-</v>
      </c>
      <c r="BN1071" s="563">
        <f t="shared" si="1738"/>
        <v>9</v>
      </c>
      <c r="BO1071" s="87">
        <f t="shared" si="1739"/>
        <v>2013</v>
      </c>
      <c r="BP1071" s="87">
        <f t="shared" si="1740"/>
        <v>0</v>
      </c>
      <c r="BQ1071" s="202"/>
    </row>
    <row r="1072" spans="1:69" s="35" customFormat="1" ht="10.5" customHeight="1" x14ac:dyDescent="0.2">
      <c r="A1072" s="87" t="str">
        <f t="shared" si="1726"/>
        <v>2013-14RX69</v>
      </c>
      <c r="B1072" s="87" t="str">
        <f t="shared" si="1741"/>
        <v>Y63</v>
      </c>
      <c r="C1072" s="203" t="s">
        <v>182</v>
      </c>
      <c r="D1072" s="203" t="s">
        <v>545</v>
      </c>
      <c r="E1072" s="42"/>
      <c r="F1072" s="317" t="str">
        <f>VLOOKUP($G1072,'Selection Sheet'!$C$15:$F$39,3,0)</f>
        <v>Y63</v>
      </c>
      <c r="G1072" s="204" t="s">
        <v>111</v>
      </c>
      <c r="H1072" s="203" t="s">
        <v>532</v>
      </c>
      <c r="I1072" s="495">
        <v>150</v>
      </c>
      <c r="J1072" s="495">
        <v>36</v>
      </c>
      <c r="K1072" s="495">
        <v>12</v>
      </c>
      <c r="L1072" s="495">
        <v>5</v>
      </c>
      <c r="M1072" s="507"/>
      <c r="N1072" s="507"/>
      <c r="O1072" s="507"/>
      <c r="P1072" s="507"/>
      <c r="Q1072" s="495" t="s">
        <v>80</v>
      </c>
      <c r="R1072" s="495" t="s">
        <v>80</v>
      </c>
      <c r="S1072" s="495"/>
      <c r="T1072" s="496" t="s">
        <v>80</v>
      </c>
      <c r="U1072" s="497" t="s">
        <v>80</v>
      </c>
      <c r="V1072" s="497" t="s">
        <v>80</v>
      </c>
      <c r="W1072" s="497" t="s">
        <v>80</v>
      </c>
      <c r="X1072" s="498" t="s">
        <v>80</v>
      </c>
      <c r="Y1072" s="499" t="s">
        <v>80</v>
      </c>
      <c r="Z1072" s="500" t="s">
        <v>80</v>
      </c>
      <c r="AA1072" s="500" t="s">
        <v>80</v>
      </c>
      <c r="AB1072" s="501" t="s">
        <v>80</v>
      </c>
      <c r="AC1072" s="500" t="s">
        <v>80</v>
      </c>
      <c r="AD1072" s="500" t="s">
        <v>80</v>
      </c>
      <c r="AE1072" s="500" t="s">
        <v>80</v>
      </c>
      <c r="AF1072" s="502" t="s">
        <v>80</v>
      </c>
      <c r="AG1072" s="503" t="s">
        <v>80</v>
      </c>
      <c r="AH1072" s="504" t="s">
        <v>80</v>
      </c>
      <c r="AI1072" s="502" t="s">
        <v>80</v>
      </c>
      <c r="AJ1072" s="505">
        <v>62</v>
      </c>
      <c r="AK1072" s="505">
        <v>68</v>
      </c>
      <c r="AL1072" s="507"/>
      <c r="AM1072" s="507"/>
      <c r="AN1072" s="505">
        <v>319</v>
      </c>
      <c r="AO1072" s="505">
        <v>322</v>
      </c>
      <c r="AP1072" s="569"/>
      <c r="AQ1072" s="569"/>
      <c r="AR1072" s="505">
        <v>13</v>
      </c>
      <c r="AS1072" s="505">
        <v>149</v>
      </c>
      <c r="AT1072" s="505">
        <v>5</v>
      </c>
      <c r="AU1072" s="505">
        <v>12</v>
      </c>
      <c r="AV1072" s="507"/>
      <c r="AW1072" s="507"/>
      <c r="AX1072" s="507">
        <v>64</v>
      </c>
      <c r="AY1072" s="507">
        <v>72</v>
      </c>
      <c r="AZ1072" s="507">
        <v>129</v>
      </c>
      <c r="BA1072" s="507">
        <v>169</v>
      </c>
      <c r="BB1072" s="357"/>
      <c r="BC1072" s="592" t="str">
        <f t="shared" si="1727"/>
        <v>-</v>
      </c>
      <c r="BD1072" s="593" t="str">
        <f t="shared" si="1728"/>
        <v>-</v>
      </c>
      <c r="BE1072" s="594" t="str">
        <f t="shared" si="1729"/>
        <v>-</v>
      </c>
      <c r="BF1072" s="291" t="str">
        <f t="shared" si="1730"/>
        <v>-</v>
      </c>
      <c r="BG1072" s="566" t="str">
        <f t="shared" si="1731"/>
        <v>-</v>
      </c>
      <c r="BH1072" s="595" t="str">
        <f t="shared" si="1732"/>
        <v>-</v>
      </c>
      <c r="BI1072" s="289" t="str">
        <f t="shared" si="1733"/>
        <v>-</v>
      </c>
      <c r="BJ1072" s="596" t="str">
        <f t="shared" si="1734"/>
        <v>-</v>
      </c>
      <c r="BK1072" s="595" t="str">
        <f t="shared" si="1735"/>
        <v>-</v>
      </c>
      <c r="BL1072" s="289" t="str">
        <f t="shared" si="1736"/>
        <v>-</v>
      </c>
      <c r="BM1072" s="596" t="str">
        <f t="shared" si="1737"/>
        <v>-</v>
      </c>
      <c r="BN1072" s="563">
        <f t="shared" si="1738"/>
        <v>9</v>
      </c>
      <c r="BO1072" s="87">
        <f t="shared" si="1739"/>
        <v>2013</v>
      </c>
      <c r="BP1072" s="87">
        <f t="shared" si="1740"/>
        <v>0</v>
      </c>
      <c r="BQ1072" s="202"/>
    </row>
    <row r="1073" spans="1:69" s="35" customFormat="1" ht="10.5" customHeight="1" x14ac:dyDescent="0.2">
      <c r="A1073" s="314" t="str">
        <f t="shared" si="1726"/>
        <v>2013-14RX79</v>
      </c>
      <c r="B1073" s="314" t="str">
        <f t="shared" si="1741"/>
        <v>Y62</v>
      </c>
      <c r="C1073" s="205" t="s">
        <v>182</v>
      </c>
      <c r="D1073" s="205" t="s">
        <v>545</v>
      </c>
      <c r="E1073" s="206"/>
      <c r="F1073" s="318" t="str">
        <f>VLOOKUP($G1073,'Selection Sheet'!$C$15:$F$39,3,0)</f>
        <v>Y62</v>
      </c>
      <c r="G1073" s="207" t="s">
        <v>84</v>
      </c>
      <c r="H1073" s="205" t="s">
        <v>533</v>
      </c>
      <c r="I1073" s="508">
        <v>320</v>
      </c>
      <c r="J1073" s="508">
        <v>95</v>
      </c>
      <c r="K1073" s="508">
        <v>45</v>
      </c>
      <c r="L1073" s="508">
        <v>22</v>
      </c>
      <c r="M1073" s="520"/>
      <c r="N1073" s="520"/>
      <c r="O1073" s="520"/>
      <c r="P1073" s="520"/>
      <c r="Q1073" s="508" t="s">
        <v>80</v>
      </c>
      <c r="R1073" s="508" t="s">
        <v>80</v>
      </c>
      <c r="S1073" s="508"/>
      <c r="T1073" s="509" t="s">
        <v>80</v>
      </c>
      <c r="U1073" s="510" t="s">
        <v>80</v>
      </c>
      <c r="V1073" s="510" t="s">
        <v>80</v>
      </c>
      <c r="W1073" s="510" t="s">
        <v>80</v>
      </c>
      <c r="X1073" s="511" t="s">
        <v>80</v>
      </c>
      <c r="Y1073" s="512" t="s">
        <v>80</v>
      </c>
      <c r="Z1073" s="513" t="s">
        <v>80</v>
      </c>
      <c r="AA1073" s="513" t="s">
        <v>80</v>
      </c>
      <c r="AB1073" s="514" t="s">
        <v>80</v>
      </c>
      <c r="AC1073" s="513" t="s">
        <v>80</v>
      </c>
      <c r="AD1073" s="513" t="s">
        <v>80</v>
      </c>
      <c r="AE1073" s="513" t="s">
        <v>80</v>
      </c>
      <c r="AF1073" s="515" t="s">
        <v>80</v>
      </c>
      <c r="AG1073" s="516" t="s">
        <v>80</v>
      </c>
      <c r="AH1073" s="517" t="s">
        <v>80</v>
      </c>
      <c r="AI1073" s="515" t="s">
        <v>80</v>
      </c>
      <c r="AJ1073" s="518">
        <v>169</v>
      </c>
      <c r="AK1073" s="518">
        <v>191</v>
      </c>
      <c r="AL1073" s="520"/>
      <c r="AM1073" s="520"/>
      <c r="AN1073" s="518">
        <v>978</v>
      </c>
      <c r="AO1073" s="518">
        <v>986</v>
      </c>
      <c r="AP1073" s="570"/>
      <c r="AQ1073" s="570"/>
      <c r="AR1073" s="518">
        <v>30</v>
      </c>
      <c r="AS1073" s="518">
        <v>279</v>
      </c>
      <c r="AT1073" s="518">
        <v>14</v>
      </c>
      <c r="AU1073" s="518">
        <v>36</v>
      </c>
      <c r="AV1073" s="520"/>
      <c r="AW1073" s="520"/>
      <c r="AX1073" s="520">
        <v>113</v>
      </c>
      <c r="AY1073" s="520">
        <v>123</v>
      </c>
      <c r="AZ1073" s="520">
        <v>304</v>
      </c>
      <c r="BA1073" s="520">
        <v>403</v>
      </c>
      <c r="BB1073" s="358"/>
      <c r="BC1073" s="597" t="str">
        <f t="shared" si="1727"/>
        <v>-</v>
      </c>
      <c r="BD1073" s="598" t="str">
        <f t="shared" si="1728"/>
        <v>-</v>
      </c>
      <c r="BE1073" s="599" t="str">
        <f t="shared" si="1729"/>
        <v>-</v>
      </c>
      <c r="BF1073" s="600" t="str">
        <f t="shared" si="1730"/>
        <v>-</v>
      </c>
      <c r="BG1073" s="601" t="str">
        <f t="shared" si="1731"/>
        <v>-</v>
      </c>
      <c r="BH1073" s="602" t="str">
        <f t="shared" si="1732"/>
        <v>-</v>
      </c>
      <c r="BI1073" s="603" t="str">
        <f t="shared" si="1733"/>
        <v>-</v>
      </c>
      <c r="BJ1073" s="604" t="str">
        <f t="shared" si="1734"/>
        <v>-</v>
      </c>
      <c r="BK1073" s="602" t="str">
        <f t="shared" si="1735"/>
        <v>-</v>
      </c>
      <c r="BL1073" s="603" t="str">
        <f t="shared" si="1736"/>
        <v>-</v>
      </c>
      <c r="BM1073" s="604" t="str">
        <f t="shared" si="1737"/>
        <v>-</v>
      </c>
      <c r="BN1073" s="564">
        <f t="shared" si="1738"/>
        <v>9</v>
      </c>
      <c r="BO1073" s="314">
        <f t="shared" si="1739"/>
        <v>2013</v>
      </c>
      <c r="BP1073" s="314">
        <f t="shared" si="1740"/>
        <v>0</v>
      </c>
      <c r="BQ1073" s="202"/>
    </row>
    <row r="1074" spans="1:69" s="35" customFormat="1" ht="10.5" customHeight="1" x14ac:dyDescent="0.2">
      <c r="A1074" s="87" t="str">
        <f t="shared" si="1726"/>
        <v>2013-14RX89</v>
      </c>
      <c r="B1074" s="87" t="str">
        <f t="shared" si="1741"/>
        <v>Y63</v>
      </c>
      <c r="C1074" s="203" t="s">
        <v>182</v>
      </c>
      <c r="D1074" s="203" t="s">
        <v>545</v>
      </c>
      <c r="E1074" s="42"/>
      <c r="F1074" s="317" t="str">
        <f>VLOOKUP($G1074,'Selection Sheet'!$C$15:$F$39,3,0)</f>
        <v>Y63</v>
      </c>
      <c r="G1074" s="204" t="s">
        <v>120</v>
      </c>
      <c r="H1074" s="203" t="s">
        <v>534</v>
      </c>
      <c r="I1074" s="495">
        <v>244</v>
      </c>
      <c r="J1074" s="495">
        <v>51</v>
      </c>
      <c r="K1074" s="495">
        <v>31</v>
      </c>
      <c r="L1074" s="495">
        <v>14</v>
      </c>
      <c r="M1074" s="507"/>
      <c r="N1074" s="507"/>
      <c r="O1074" s="507"/>
      <c r="P1074" s="507"/>
      <c r="Q1074" s="495" t="s">
        <v>80</v>
      </c>
      <c r="R1074" s="495" t="s">
        <v>80</v>
      </c>
      <c r="S1074" s="495"/>
      <c r="T1074" s="496" t="s">
        <v>80</v>
      </c>
      <c r="U1074" s="497" t="s">
        <v>80</v>
      </c>
      <c r="V1074" s="497" t="s">
        <v>80</v>
      </c>
      <c r="W1074" s="497" t="s">
        <v>80</v>
      </c>
      <c r="X1074" s="498" t="s">
        <v>80</v>
      </c>
      <c r="Y1074" s="499" t="s">
        <v>80</v>
      </c>
      <c r="Z1074" s="500" t="s">
        <v>80</v>
      </c>
      <c r="AA1074" s="500" t="s">
        <v>80</v>
      </c>
      <c r="AB1074" s="501" t="s">
        <v>80</v>
      </c>
      <c r="AC1074" s="500" t="s">
        <v>80</v>
      </c>
      <c r="AD1074" s="500" t="s">
        <v>80</v>
      </c>
      <c r="AE1074" s="500" t="s">
        <v>80</v>
      </c>
      <c r="AF1074" s="502" t="s">
        <v>80</v>
      </c>
      <c r="AG1074" s="503" t="s">
        <v>80</v>
      </c>
      <c r="AH1074" s="504" t="s">
        <v>80</v>
      </c>
      <c r="AI1074" s="502" t="s">
        <v>80</v>
      </c>
      <c r="AJ1074" s="505">
        <v>77</v>
      </c>
      <c r="AK1074" s="505">
        <v>86</v>
      </c>
      <c r="AL1074" s="507"/>
      <c r="AM1074" s="507"/>
      <c r="AN1074" s="505">
        <v>607</v>
      </c>
      <c r="AO1074" s="505">
        <v>621</v>
      </c>
      <c r="AP1074" s="569"/>
      <c r="AQ1074" s="569"/>
      <c r="AR1074" s="505">
        <v>24</v>
      </c>
      <c r="AS1074" s="505">
        <v>236</v>
      </c>
      <c r="AT1074" s="505">
        <v>13</v>
      </c>
      <c r="AU1074" s="505">
        <v>27</v>
      </c>
      <c r="AV1074" s="507"/>
      <c r="AW1074" s="507"/>
      <c r="AX1074" s="507">
        <v>89</v>
      </c>
      <c r="AY1074" s="507">
        <v>98</v>
      </c>
      <c r="AZ1074" s="507">
        <v>219</v>
      </c>
      <c r="BA1074" s="507">
        <v>339</v>
      </c>
      <c r="BB1074" s="357"/>
      <c r="BC1074" s="592" t="str">
        <f t="shared" si="1727"/>
        <v>-</v>
      </c>
      <c r="BD1074" s="593" t="str">
        <f t="shared" si="1728"/>
        <v>-</v>
      </c>
      <c r="BE1074" s="594" t="str">
        <f t="shared" si="1729"/>
        <v>-</v>
      </c>
      <c r="BF1074" s="291" t="str">
        <f t="shared" si="1730"/>
        <v>-</v>
      </c>
      <c r="BG1074" s="566" t="str">
        <f t="shared" si="1731"/>
        <v>-</v>
      </c>
      <c r="BH1074" s="595" t="str">
        <f t="shared" si="1732"/>
        <v>-</v>
      </c>
      <c r="BI1074" s="289" t="str">
        <f t="shared" si="1733"/>
        <v>-</v>
      </c>
      <c r="BJ1074" s="596" t="str">
        <f t="shared" si="1734"/>
        <v>-</v>
      </c>
      <c r="BK1074" s="595" t="str">
        <f t="shared" si="1735"/>
        <v>-</v>
      </c>
      <c r="BL1074" s="289" t="str">
        <f t="shared" si="1736"/>
        <v>-</v>
      </c>
      <c r="BM1074" s="596" t="str">
        <f t="shared" si="1737"/>
        <v>-</v>
      </c>
      <c r="BN1074" s="563">
        <f t="shared" si="1738"/>
        <v>9</v>
      </c>
      <c r="BO1074" s="87">
        <f t="shared" si="1739"/>
        <v>2013</v>
      </c>
      <c r="BP1074" s="87">
        <f t="shared" si="1740"/>
        <v>0</v>
      </c>
      <c r="BQ1074" s="202"/>
    </row>
    <row r="1075" spans="1:69" s="35" customFormat="1" ht="10.5" customHeight="1" x14ac:dyDescent="0.2">
      <c r="A1075" s="87" t="str">
        <f t="shared" si="1726"/>
        <v>2013-14RX99</v>
      </c>
      <c r="B1075" s="87" t="str">
        <f t="shared" si="1741"/>
        <v>Y60</v>
      </c>
      <c r="C1075" s="203" t="s">
        <v>182</v>
      </c>
      <c r="D1075" s="203" t="s">
        <v>545</v>
      </c>
      <c r="E1075" s="42"/>
      <c r="F1075" s="317" t="str">
        <f>VLOOKUP($G1075,'Selection Sheet'!$C$15:$F$39,3,0)</f>
        <v>Y60</v>
      </c>
      <c r="G1075" s="204" t="s">
        <v>103</v>
      </c>
      <c r="H1075" s="203" t="s">
        <v>535</v>
      </c>
      <c r="I1075" s="495">
        <v>211</v>
      </c>
      <c r="J1075" s="495">
        <v>39</v>
      </c>
      <c r="K1075" s="495">
        <v>19</v>
      </c>
      <c r="L1075" s="495">
        <v>6</v>
      </c>
      <c r="M1075" s="507"/>
      <c r="N1075" s="507"/>
      <c r="O1075" s="507"/>
      <c r="P1075" s="507"/>
      <c r="Q1075" s="495" t="s">
        <v>80</v>
      </c>
      <c r="R1075" s="495" t="s">
        <v>80</v>
      </c>
      <c r="S1075" s="495"/>
      <c r="T1075" s="496" t="s">
        <v>80</v>
      </c>
      <c r="U1075" s="497" t="s">
        <v>80</v>
      </c>
      <c r="V1075" s="497" t="s">
        <v>80</v>
      </c>
      <c r="W1075" s="497" t="s">
        <v>80</v>
      </c>
      <c r="X1075" s="498" t="s">
        <v>80</v>
      </c>
      <c r="Y1075" s="499" t="s">
        <v>80</v>
      </c>
      <c r="Z1075" s="500" t="s">
        <v>80</v>
      </c>
      <c r="AA1075" s="500" t="s">
        <v>80</v>
      </c>
      <c r="AB1075" s="501" t="s">
        <v>80</v>
      </c>
      <c r="AC1075" s="500" t="s">
        <v>80</v>
      </c>
      <c r="AD1075" s="500" t="s">
        <v>80</v>
      </c>
      <c r="AE1075" s="500" t="s">
        <v>80</v>
      </c>
      <c r="AF1075" s="502" t="s">
        <v>80</v>
      </c>
      <c r="AG1075" s="503" t="s">
        <v>80</v>
      </c>
      <c r="AH1075" s="504" t="s">
        <v>80</v>
      </c>
      <c r="AI1075" s="502" t="s">
        <v>80</v>
      </c>
      <c r="AJ1075" s="505">
        <v>110</v>
      </c>
      <c r="AK1075" s="505">
        <v>142</v>
      </c>
      <c r="AL1075" s="507"/>
      <c r="AM1075" s="507"/>
      <c r="AN1075" s="505">
        <v>725</v>
      </c>
      <c r="AO1075" s="505">
        <v>752</v>
      </c>
      <c r="AP1075" s="569"/>
      <c r="AQ1075" s="569"/>
      <c r="AR1075" s="505">
        <v>11</v>
      </c>
      <c r="AS1075" s="505">
        <v>195</v>
      </c>
      <c r="AT1075" s="505">
        <v>5</v>
      </c>
      <c r="AU1075" s="505">
        <v>15</v>
      </c>
      <c r="AV1075" s="507"/>
      <c r="AW1075" s="507"/>
      <c r="AX1075" s="507">
        <v>89</v>
      </c>
      <c r="AY1075" s="507">
        <v>93</v>
      </c>
      <c r="AZ1075" s="507">
        <v>44</v>
      </c>
      <c r="BA1075" s="507">
        <v>75</v>
      </c>
      <c r="BB1075" s="357"/>
      <c r="BC1075" s="592" t="str">
        <f t="shared" si="1727"/>
        <v>-</v>
      </c>
      <c r="BD1075" s="593" t="str">
        <f t="shared" si="1728"/>
        <v>-</v>
      </c>
      <c r="BE1075" s="594" t="str">
        <f t="shared" si="1729"/>
        <v>-</v>
      </c>
      <c r="BF1075" s="291" t="str">
        <f t="shared" si="1730"/>
        <v>-</v>
      </c>
      <c r="BG1075" s="566" t="str">
        <f t="shared" si="1731"/>
        <v>-</v>
      </c>
      <c r="BH1075" s="595" t="str">
        <f t="shared" si="1732"/>
        <v>-</v>
      </c>
      <c r="BI1075" s="289" t="str">
        <f t="shared" si="1733"/>
        <v>-</v>
      </c>
      <c r="BJ1075" s="596" t="str">
        <f t="shared" si="1734"/>
        <v>-</v>
      </c>
      <c r="BK1075" s="595" t="str">
        <f t="shared" si="1735"/>
        <v>-</v>
      </c>
      <c r="BL1075" s="289" t="str">
        <f t="shared" si="1736"/>
        <v>-</v>
      </c>
      <c r="BM1075" s="596" t="str">
        <f t="shared" si="1737"/>
        <v>-</v>
      </c>
      <c r="BN1075" s="563">
        <f t="shared" si="1738"/>
        <v>9</v>
      </c>
      <c r="BO1075" s="87">
        <f t="shared" si="1739"/>
        <v>2013</v>
      </c>
      <c r="BP1075" s="87">
        <f t="shared" si="1740"/>
        <v>0</v>
      </c>
      <c r="BQ1075" s="202"/>
    </row>
    <row r="1076" spans="1:69" s="35" customFormat="1" ht="10.5" customHeight="1" x14ac:dyDescent="0.2">
      <c r="A1076" s="314" t="str">
        <f t="shared" si="1726"/>
        <v>2013-14RYA9</v>
      </c>
      <c r="B1076" s="314" t="str">
        <f t="shared" si="1741"/>
        <v>Y60</v>
      </c>
      <c r="C1076" s="205" t="s">
        <v>182</v>
      </c>
      <c r="D1076" s="205" t="s">
        <v>545</v>
      </c>
      <c r="E1076" s="206"/>
      <c r="F1076" s="318" t="str">
        <f>VLOOKUP($G1076,'Selection Sheet'!$C$15:$F$39,3,0)</f>
        <v>Y60</v>
      </c>
      <c r="G1076" s="207" t="s">
        <v>118</v>
      </c>
      <c r="H1076" s="205" t="s">
        <v>536</v>
      </c>
      <c r="I1076" s="508">
        <v>298</v>
      </c>
      <c r="J1076" s="508">
        <v>78</v>
      </c>
      <c r="K1076" s="508">
        <v>36</v>
      </c>
      <c r="L1076" s="508">
        <v>16</v>
      </c>
      <c r="M1076" s="520"/>
      <c r="N1076" s="520"/>
      <c r="O1076" s="520"/>
      <c r="P1076" s="520"/>
      <c r="Q1076" s="508" t="s">
        <v>80</v>
      </c>
      <c r="R1076" s="508" t="s">
        <v>80</v>
      </c>
      <c r="S1076" s="508"/>
      <c r="T1076" s="509" t="s">
        <v>80</v>
      </c>
      <c r="U1076" s="510" t="s">
        <v>80</v>
      </c>
      <c r="V1076" s="510" t="s">
        <v>80</v>
      </c>
      <c r="W1076" s="510" t="s">
        <v>80</v>
      </c>
      <c r="X1076" s="511" t="s">
        <v>80</v>
      </c>
      <c r="Y1076" s="512" t="s">
        <v>80</v>
      </c>
      <c r="Z1076" s="513" t="s">
        <v>80</v>
      </c>
      <c r="AA1076" s="513" t="s">
        <v>80</v>
      </c>
      <c r="AB1076" s="514" t="s">
        <v>80</v>
      </c>
      <c r="AC1076" s="513" t="s">
        <v>80</v>
      </c>
      <c r="AD1076" s="513" t="s">
        <v>80</v>
      </c>
      <c r="AE1076" s="513" t="s">
        <v>80</v>
      </c>
      <c r="AF1076" s="515" t="s">
        <v>80</v>
      </c>
      <c r="AG1076" s="516" t="s">
        <v>80</v>
      </c>
      <c r="AH1076" s="517" t="s">
        <v>80</v>
      </c>
      <c r="AI1076" s="515" t="s">
        <v>80</v>
      </c>
      <c r="AJ1076" s="518">
        <v>85</v>
      </c>
      <c r="AK1076" s="518">
        <v>103</v>
      </c>
      <c r="AL1076" s="520"/>
      <c r="AM1076" s="520"/>
      <c r="AN1076" s="518">
        <v>793</v>
      </c>
      <c r="AO1076" s="518">
        <v>848</v>
      </c>
      <c r="AP1076" s="570"/>
      <c r="AQ1076" s="570"/>
      <c r="AR1076" s="518">
        <v>17</v>
      </c>
      <c r="AS1076" s="518">
        <v>298</v>
      </c>
      <c r="AT1076" s="518">
        <v>8</v>
      </c>
      <c r="AU1076" s="518">
        <v>36</v>
      </c>
      <c r="AV1076" s="520"/>
      <c r="AW1076" s="520"/>
      <c r="AX1076" s="520">
        <v>120</v>
      </c>
      <c r="AY1076" s="520">
        <v>129</v>
      </c>
      <c r="AZ1076" s="520">
        <v>172</v>
      </c>
      <c r="BA1076" s="520">
        <v>299</v>
      </c>
      <c r="BB1076" s="358"/>
      <c r="BC1076" s="597" t="str">
        <f t="shared" si="1727"/>
        <v>-</v>
      </c>
      <c r="BD1076" s="598" t="str">
        <f t="shared" si="1728"/>
        <v>-</v>
      </c>
      <c r="BE1076" s="599" t="str">
        <f t="shared" si="1729"/>
        <v>-</v>
      </c>
      <c r="BF1076" s="600" t="str">
        <f t="shared" si="1730"/>
        <v>-</v>
      </c>
      <c r="BG1076" s="601" t="str">
        <f t="shared" si="1731"/>
        <v>-</v>
      </c>
      <c r="BH1076" s="602" t="str">
        <f t="shared" si="1732"/>
        <v>-</v>
      </c>
      <c r="BI1076" s="603" t="str">
        <f t="shared" si="1733"/>
        <v>-</v>
      </c>
      <c r="BJ1076" s="604" t="str">
        <f t="shared" si="1734"/>
        <v>-</v>
      </c>
      <c r="BK1076" s="602" t="str">
        <f t="shared" si="1735"/>
        <v>-</v>
      </c>
      <c r="BL1076" s="603" t="str">
        <f t="shared" si="1736"/>
        <v>-</v>
      </c>
      <c r="BM1076" s="604" t="str">
        <f t="shared" si="1737"/>
        <v>-</v>
      </c>
      <c r="BN1076" s="564">
        <f t="shared" si="1738"/>
        <v>9</v>
      </c>
      <c r="BO1076" s="314">
        <f t="shared" si="1739"/>
        <v>2013</v>
      </c>
      <c r="BP1076" s="314">
        <f t="shared" si="1740"/>
        <v>0</v>
      </c>
      <c r="BQ1076" s="202"/>
    </row>
    <row r="1077" spans="1:69" s="35" customFormat="1" ht="10.5" customHeight="1" x14ac:dyDescent="0.2">
      <c r="A1077" s="87" t="str">
        <f t="shared" si="1726"/>
        <v>2013-14RYC9</v>
      </c>
      <c r="B1077" s="87" t="str">
        <f t="shared" si="1741"/>
        <v>Y61</v>
      </c>
      <c r="C1077" s="203" t="s">
        <v>182</v>
      </c>
      <c r="D1077" s="203" t="s">
        <v>545</v>
      </c>
      <c r="E1077" s="42"/>
      <c r="F1077" s="317" t="str">
        <f>VLOOKUP($G1077,'Selection Sheet'!$C$15:$F$39,3,0)</f>
        <v>Y61</v>
      </c>
      <c r="G1077" s="204" t="s">
        <v>87</v>
      </c>
      <c r="H1077" s="203" t="s">
        <v>537</v>
      </c>
      <c r="I1077" s="495">
        <v>229</v>
      </c>
      <c r="J1077" s="495">
        <v>53</v>
      </c>
      <c r="K1077" s="495">
        <v>40</v>
      </c>
      <c r="L1077" s="495">
        <v>19</v>
      </c>
      <c r="M1077" s="507"/>
      <c r="N1077" s="507"/>
      <c r="O1077" s="507"/>
      <c r="P1077" s="507"/>
      <c r="Q1077" s="495" t="s">
        <v>80</v>
      </c>
      <c r="R1077" s="495" t="s">
        <v>80</v>
      </c>
      <c r="S1077" s="495"/>
      <c r="T1077" s="496" t="s">
        <v>80</v>
      </c>
      <c r="U1077" s="497" t="s">
        <v>80</v>
      </c>
      <c r="V1077" s="497" t="s">
        <v>80</v>
      </c>
      <c r="W1077" s="497" t="s">
        <v>80</v>
      </c>
      <c r="X1077" s="498" t="s">
        <v>80</v>
      </c>
      <c r="Y1077" s="499" t="s">
        <v>80</v>
      </c>
      <c r="Z1077" s="500" t="s">
        <v>80</v>
      </c>
      <c r="AA1077" s="500" t="s">
        <v>80</v>
      </c>
      <c r="AB1077" s="501" t="s">
        <v>80</v>
      </c>
      <c r="AC1077" s="500" t="s">
        <v>80</v>
      </c>
      <c r="AD1077" s="500" t="s">
        <v>80</v>
      </c>
      <c r="AE1077" s="500" t="s">
        <v>80</v>
      </c>
      <c r="AF1077" s="502" t="s">
        <v>80</v>
      </c>
      <c r="AG1077" s="503" t="s">
        <v>80</v>
      </c>
      <c r="AH1077" s="504" t="s">
        <v>80</v>
      </c>
      <c r="AI1077" s="502" t="s">
        <v>80</v>
      </c>
      <c r="AJ1077" s="505">
        <v>111</v>
      </c>
      <c r="AK1077" s="505">
        <v>126</v>
      </c>
      <c r="AL1077" s="507"/>
      <c r="AM1077" s="507"/>
      <c r="AN1077" s="505">
        <v>592</v>
      </c>
      <c r="AO1077" s="505">
        <v>616</v>
      </c>
      <c r="AP1077" s="569"/>
      <c r="AQ1077" s="569"/>
      <c r="AR1077" s="505">
        <v>11</v>
      </c>
      <c r="AS1077" s="505">
        <v>224</v>
      </c>
      <c r="AT1077" s="505">
        <v>5</v>
      </c>
      <c r="AU1077" s="505">
        <v>27</v>
      </c>
      <c r="AV1077" s="507"/>
      <c r="AW1077" s="507"/>
      <c r="AX1077" s="507">
        <v>27</v>
      </c>
      <c r="AY1077" s="507">
        <v>30</v>
      </c>
      <c r="AZ1077" s="507">
        <v>125</v>
      </c>
      <c r="BA1077" s="507">
        <v>243</v>
      </c>
      <c r="BB1077" s="357"/>
      <c r="BC1077" s="592" t="str">
        <f t="shared" si="1727"/>
        <v>-</v>
      </c>
      <c r="BD1077" s="593" t="str">
        <f t="shared" si="1728"/>
        <v>-</v>
      </c>
      <c r="BE1077" s="594" t="str">
        <f t="shared" si="1729"/>
        <v>-</v>
      </c>
      <c r="BF1077" s="291" t="str">
        <f t="shared" si="1730"/>
        <v>-</v>
      </c>
      <c r="BG1077" s="566" t="str">
        <f t="shared" si="1731"/>
        <v>-</v>
      </c>
      <c r="BH1077" s="595" t="str">
        <f t="shared" si="1732"/>
        <v>-</v>
      </c>
      <c r="BI1077" s="289" t="str">
        <f t="shared" si="1733"/>
        <v>-</v>
      </c>
      <c r="BJ1077" s="596" t="str">
        <f t="shared" si="1734"/>
        <v>-</v>
      </c>
      <c r="BK1077" s="595" t="str">
        <f t="shared" si="1735"/>
        <v>-</v>
      </c>
      <c r="BL1077" s="289" t="str">
        <f t="shared" si="1736"/>
        <v>-</v>
      </c>
      <c r="BM1077" s="596" t="str">
        <f t="shared" si="1737"/>
        <v>-</v>
      </c>
      <c r="BN1077" s="563">
        <f t="shared" si="1738"/>
        <v>9</v>
      </c>
      <c r="BO1077" s="87">
        <f t="shared" si="1739"/>
        <v>2013</v>
      </c>
      <c r="BP1077" s="87">
        <f t="shared" si="1740"/>
        <v>0</v>
      </c>
      <c r="BQ1077" s="202"/>
    </row>
    <row r="1078" spans="1:69" s="35" customFormat="1" ht="10.5" customHeight="1" x14ac:dyDescent="0.2">
      <c r="A1078" s="87" t="str">
        <f t="shared" si="1726"/>
        <v>2013-14RYD9</v>
      </c>
      <c r="B1078" s="87" t="str">
        <f t="shared" si="1741"/>
        <v>Y59</v>
      </c>
      <c r="C1078" s="203" t="s">
        <v>182</v>
      </c>
      <c r="D1078" s="203" t="s">
        <v>545</v>
      </c>
      <c r="E1078" s="42"/>
      <c r="F1078" s="317" t="str">
        <f>VLOOKUP($G1078,'Selection Sheet'!$C$15:$F$39,3,0)</f>
        <v>Y59</v>
      </c>
      <c r="G1078" s="204" t="s">
        <v>116</v>
      </c>
      <c r="H1078" s="203" t="s">
        <v>538</v>
      </c>
      <c r="I1078" s="495">
        <v>222</v>
      </c>
      <c r="J1078" s="495">
        <v>65</v>
      </c>
      <c r="K1078" s="495">
        <v>34</v>
      </c>
      <c r="L1078" s="495">
        <v>21</v>
      </c>
      <c r="M1078" s="507"/>
      <c r="N1078" s="507"/>
      <c r="O1078" s="507"/>
      <c r="P1078" s="507"/>
      <c r="Q1078" s="495" t="s">
        <v>80</v>
      </c>
      <c r="R1078" s="495" t="s">
        <v>80</v>
      </c>
      <c r="S1078" s="495"/>
      <c r="T1078" s="496" t="s">
        <v>80</v>
      </c>
      <c r="U1078" s="497" t="s">
        <v>80</v>
      </c>
      <c r="V1078" s="497" t="s">
        <v>80</v>
      </c>
      <c r="W1078" s="497" t="s">
        <v>80</v>
      </c>
      <c r="X1078" s="498" t="s">
        <v>80</v>
      </c>
      <c r="Y1078" s="499" t="s">
        <v>80</v>
      </c>
      <c r="Z1078" s="500" t="s">
        <v>80</v>
      </c>
      <c r="AA1078" s="500" t="s">
        <v>80</v>
      </c>
      <c r="AB1078" s="501" t="s">
        <v>80</v>
      </c>
      <c r="AC1078" s="500" t="s">
        <v>80</v>
      </c>
      <c r="AD1078" s="500" t="s">
        <v>80</v>
      </c>
      <c r="AE1078" s="500" t="s">
        <v>80</v>
      </c>
      <c r="AF1078" s="502" t="s">
        <v>80</v>
      </c>
      <c r="AG1078" s="503" t="s">
        <v>80</v>
      </c>
      <c r="AH1078" s="504" t="s">
        <v>80</v>
      </c>
      <c r="AI1078" s="502" t="s">
        <v>80</v>
      </c>
      <c r="AJ1078" s="505">
        <v>110</v>
      </c>
      <c r="AK1078" s="505">
        <v>132</v>
      </c>
      <c r="AL1078" s="507"/>
      <c r="AM1078" s="507"/>
      <c r="AN1078" s="505">
        <v>796</v>
      </c>
      <c r="AO1078" s="505">
        <v>875</v>
      </c>
      <c r="AP1078" s="569"/>
      <c r="AQ1078" s="569"/>
      <c r="AR1078" s="505">
        <v>7</v>
      </c>
      <c r="AS1078" s="505">
        <v>127</v>
      </c>
      <c r="AT1078" s="505">
        <v>3</v>
      </c>
      <c r="AU1078" s="505">
        <v>15</v>
      </c>
      <c r="AV1078" s="507"/>
      <c r="AW1078" s="507"/>
      <c r="AX1078" s="507">
        <v>82</v>
      </c>
      <c r="AY1078" s="507">
        <v>86</v>
      </c>
      <c r="AZ1078" s="507">
        <v>381</v>
      </c>
      <c r="BA1078" s="507">
        <v>612</v>
      </c>
      <c r="BB1078" s="357"/>
      <c r="BC1078" s="592" t="str">
        <f t="shared" si="1727"/>
        <v>-</v>
      </c>
      <c r="BD1078" s="593" t="str">
        <f t="shared" si="1728"/>
        <v>-</v>
      </c>
      <c r="BE1078" s="594" t="str">
        <f t="shared" si="1729"/>
        <v>-</v>
      </c>
      <c r="BF1078" s="291" t="str">
        <f t="shared" si="1730"/>
        <v>-</v>
      </c>
      <c r="BG1078" s="566" t="str">
        <f t="shared" si="1731"/>
        <v>-</v>
      </c>
      <c r="BH1078" s="595" t="str">
        <f t="shared" si="1732"/>
        <v>-</v>
      </c>
      <c r="BI1078" s="289" t="str">
        <f t="shared" si="1733"/>
        <v>-</v>
      </c>
      <c r="BJ1078" s="596" t="str">
        <f t="shared" si="1734"/>
        <v>-</v>
      </c>
      <c r="BK1078" s="595" t="str">
        <f t="shared" si="1735"/>
        <v>-</v>
      </c>
      <c r="BL1078" s="289" t="str">
        <f t="shared" si="1736"/>
        <v>-</v>
      </c>
      <c r="BM1078" s="596" t="str">
        <f t="shared" si="1737"/>
        <v>-</v>
      </c>
      <c r="BN1078" s="563">
        <f t="shared" si="1738"/>
        <v>9</v>
      </c>
      <c r="BO1078" s="87">
        <f t="shared" si="1739"/>
        <v>2013</v>
      </c>
      <c r="BP1078" s="87">
        <f t="shared" si="1740"/>
        <v>0</v>
      </c>
      <c r="BQ1078" s="202"/>
    </row>
    <row r="1079" spans="1:69" s="35" customFormat="1" ht="10.5" customHeight="1" x14ac:dyDescent="0.2">
      <c r="A1079" s="87" t="str">
        <f t="shared" si="1726"/>
        <v>2013-14RYE9</v>
      </c>
      <c r="B1079" s="87" t="str">
        <f t="shared" si="1741"/>
        <v>Y59</v>
      </c>
      <c r="C1079" s="203" t="s">
        <v>182</v>
      </c>
      <c r="D1079" s="203" t="s">
        <v>545</v>
      </c>
      <c r="E1079" s="42"/>
      <c r="F1079" s="317" t="str">
        <f>VLOOKUP($G1079,'Selection Sheet'!$C$15:$F$39,3,0)</f>
        <v>Y59</v>
      </c>
      <c r="G1079" s="204" t="s">
        <v>114</v>
      </c>
      <c r="H1079" s="203" t="s">
        <v>539</v>
      </c>
      <c r="I1079" s="495">
        <v>94</v>
      </c>
      <c r="J1079" s="495">
        <v>40</v>
      </c>
      <c r="K1079" s="495">
        <v>12</v>
      </c>
      <c r="L1079" s="495">
        <v>3</v>
      </c>
      <c r="M1079" s="507"/>
      <c r="N1079" s="507"/>
      <c r="O1079" s="507"/>
      <c r="P1079" s="507"/>
      <c r="Q1079" s="495" t="s">
        <v>80</v>
      </c>
      <c r="R1079" s="495" t="s">
        <v>80</v>
      </c>
      <c r="S1079" s="495"/>
      <c r="T1079" s="496" t="s">
        <v>80</v>
      </c>
      <c r="U1079" s="497" t="s">
        <v>80</v>
      </c>
      <c r="V1079" s="497" t="s">
        <v>80</v>
      </c>
      <c r="W1079" s="497" t="s">
        <v>80</v>
      </c>
      <c r="X1079" s="498" t="s">
        <v>80</v>
      </c>
      <c r="Y1079" s="499" t="s">
        <v>80</v>
      </c>
      <c r="Z1079" s="500" t="s">
        <v>80</v>
      </c>
      <c r="AA1079" s="500" t="s">
        <v>80</v>
      </c>
      <c r="AB1079" s="501" t="s">
        <v>80</v>
      </c>
      <c r="AC1079" s="500" t="s">
        <v>80</v>
      </c>
      <c r="AD1079" s="500" t="s">
        <v>80</v>
      </c>
      <c r="AE1079" s="500" t="s">
        <v>80</v>
      </c>
      <c r="AF1079" s="502" t="s">
        <v>80</v>
      </c>
      <c r="AG1079" s="503" t="s">
        <v>80</v>
      </c>
      <c r="AH1079" s="504" t="s">
        <v>80</v>
      </c>
      <c r="AI1079" s="502" t="s">
        <v>80</v>
      </c>
      <c r="AJ1079" s="505">
        <v>69</v>
      </c>
      <c r="AK1079" s="505">
        <v>96</v>
      </c>
      <c r="AL1079" s="507"/>
      <c r="AM1079" s="507"/>
      <c r="AN1079" s="505">
        <v>527</v>
      </c>
      <c r="AO1079" s="505">
        <v>531</v>
      </c>
      <c r="AP1079" s="569"/>
      <c r="AQ1079" s="569"/>
      <c r="AR1079" s="505">
        <v>11</v>
      </c>
      <c r="AS1079" s="505">
        <v>71</v>
      </c>
      <c r="AT1079" s="505">
        <v>1</v>
      </c>
      <c r="AU1079" s="505">
        <v>9</v>
      </c>
      <c r="AV1079" s="507"/>
      <c r="AW1079" s="507"/>
      <c r="AX1079" s="507">
        <v>55</v>
      </c>
      <c r="AY1079" s="507">
        <v>67</v>
      </c>
      <c r="AZ1079" s="507">
        <v>99</v>
      </c>
      <c r="BA1079" s="507">
        <v>216</v>
      </c>
      <c r="BB1079" s="357"/>
      <c r="BC1079" s="592" t="str">
        <f t="shared" si="1727"/>
        <v>-</v>
      </c>
      <c r="BD1079" s="593" t="str">
        <f t="shared" si="1728"/>
        <v>-</v>
      </c>
      <c r="BE1079" s="594" t="str">
        <f t="shared" si="1729"/>
        <v>-</v>
      </c>
      <c r="BF1079" s="291" t="str">
        <f t="shared" si="1730"/>
        <v>-</v>
      </c>
      <c r="BG1079" s="566" t="str">
        <f t="shared" si="1731"/>
        <v>-</v>
      </c>
      <c r="BH1079" s="595" t="str">
        <f t="shared" si="1732"/>
        <v>-</v>
      </c>
      <c r="BI1079" s="289" t="str">
        <f t="shared" si="1733"/>
        <v>-</v>
      </c>
      <c r="BJ1079" s="596" t="str">
        <f t="shared" si="1734"/>
        <v>-</v>
      </c>
      <c r="BK1079" s="595" t="str">
        <f t="shared" si="1735"/>
        <v>-</v>
      </c>
      <c r="BL1079" s="289" t="str">
        <f t="shared" si="1736"/>
        <v>-</v>
      </c>
      <c r="BM1079" s="596" t="str">
        <f t="shared" si="1737"/>
        <v>-</v>
      </c>
      <c r="BN1079" s="563">
        <f t="shared" si="1738"/>
        <v>9</v>
      </c>
      <c r="BO1079" s="87">
        <f t="shared" si="1739"/>
        <v>2013</v>
      </c>
      <c r="BP1079" s="87">
        <f t="shared" si="1740"/>
        <v>0</v>
      </c>
      <c r="BQ1079" s="202"/>
    </row>
    <row r="1080" spans="1:69" s="35" customFormat="1" ht="10.5" customHeight="1" x14ac:dyDescent="0.2">
      <c r="A1080" s="312" t="str">
        <f t="shared" si="1726"/>
        <v>2013-14RYF9</v>
      </c>
      <c r="B1080" s="312" t="str">
        <f t="shared" si="1741"/>
        <v>Y58</v>
      </c>
      <c r="C1080" s="208" t="s">
        <v>182</v>
      </c>
      <c r="D1080" s="208" t="s">
        <v>545</v>
      </c>
      <c r="E1080" s="53"/>
      <c r="F1080" s="319" t="str">
        <f>VLOOKUP($G1080,'Selection Sheet'!$C$15:$F$39,3,0)</f>
        <v>Y58</v>
      </c>
      <c r="G1080" s="209" t="s">
        <v>99</v>
      </c>
      <c r="H1080" s="208" t="s">
        <v>540</v>
      </c>
      <c r="I1080" s="521">
        <v>294</v>
      </c>
      <c r="J1080" s="521">
        <v>72</v>
      </c>
      <c r="K1080" s="521">
        <v>39</v>
      </c>
      <c r="L1080" s="521">
        <v>21</v>
      </c>
      <c r="M1080" s="533"/>
      <c r="N1080" s="533"/>
      <c r="O1080" s="533"/>
      <c r="P1080" s="533"/>
      <c r="Q1080" s="521" t="s">
        <v>80</v>
      </c>
      <c r="R1080" s="521" t="s">
        <v>80</v>
      </c>
      <c r="S1080" s="521"/>
      <c r="T1080" s="522" t="s">
        <v>80</v>
      </c>
      <c r="U1080" s="523" t="s">
        <v>80</v>
      </c>
      <c r="V1080" s="523" t="s">
        <v>80</v>
      </c>
      <c r="W1080" s="523" t="s">
        <v>80</v>
      </c>
      <c r="X1080" s="524" t="s">
        <v>80</v>
      </c>
      <c r="Y1080" s="525" t="s">
        <v>80</v>
      </c>
      <c r="Z1080" s="526" t="s">
        <v>80</v>
      </c>
      <c r="AA1080" s="526" t="s">
        <v>80</v>
      </c>
      <c r="AB1080" s="527" t="s">
        <v>80</v>
      </c>
      <c r="AC1080" s="526" t="s">
        <v>80</v>
      </c>
      <c r="AD1080" s="526" t="s">
        <v>80</v>
      </c>
      <c r="AE1080" s="526" t="s">
        <v>80</v>
      </c>
      <c r="AF1080" s="528" t="s">
        <v>80</v>
      </c>
      <c r="AG1080" s="529" t="s">
        <v>80</v>
      </c>
      <c r="AH1080" s="530" t="s">
        <v>80</v>
      </c>
      <c r="AI1080" s="528" t="s">
        <v>80</v>
      </c>
      <c r="AJ1080" s="531">
        <v>143</v>
      </c>
      <c r="AK1080" s="531">
        <v>162</v>
      </c>
      <c r="AL1080" s="533"/>
      <c r="AM1080" s="533"/>
      <c r="AN1080" s="531">
        <v>786</v>
      </c>
      <c r="AO1080" s="531">
        <v>810</v>
      </c>
      <c r="AP1080" s="571"/>
      <c r="AQ1080" s="571"/>
      <c r="AR1080" s="531">
        <v>26</v>
      </c>
      <c r="AS1080" s="531">
        <v>291</v>
      </c>
      <c r="AT1080" s="531">
        <v>12</v>
      </c>
      <c r="AU1080" s="531">
        <v>38</v>
      </c>
      <c r="AV1080" s="533"/>
      <c r="AW1080" s="533"/>
      <c r="AX1080" s="533">
        <v>88</v>
      </c>
      <c r="AY1080" s="533">
        <v>109</v>
      </c>
      <c r="AZ1080" s="533">
        <v>173</v>
      </c>
      <c r="BA1080" s="533">
        <v>315</v>
      </c>
      <c r="BB1080" s="359"/>
      <c r="BC1080" s="605" t="str">
        <f t="shared" si="1727"/>
        <v>-</v>
      </c>
      <c r="BD1080" s="606" t="str">
        <f t="shared" si="1728"/>
        <v>-</v>
      </c>
      <c r="BE1080" s="607" t="str">
        <f t="shared" si="1729"/>
        <v>-</v>
      </c>
      <c r="BF1080" s="302" t="str">
        <f t="shared" si="1730"/>
        <v>-</v>
      </c>
      <c r="BG1080" s="608" t="str">
        <f t="shared" si="1731"/>
        <v>-</v>
      </c>
      <c r="BH1080" s="609" t="str">
        <f t="shared" si="1732"/>
        <v>-</v>
      </c>
      <c r="BI1080" s="311" t="str">
        <f t="shared" si="1733"/>
        <v>-</v>
      </c>
      <c r="BJ1080" s="610" t="str">
        <f t="shared" si="1734"/>
        <v>-</v>
      </c>
      <c r="BK1080" s="609" t="str">
        <f t="shared" si="1735"/>
        <v>-</v>
      </c>
      <c r="BL1080" s="311" t="str">
        <f t="shared" si="1736"/>
        <v>-</v>
      </c>
      <c r="BM1080" s="610" t="str">
        <f t="shared" si="1737"/>
        <v>-</v>
      </c>
      <c r="BN1080" s="565">
        <f t="shared" si="1738"/>
        <v>9</v>
      </c>
      <c r="BO1080" s="312">
        <f t="shared" si="1739"/>
        <v>2013</v>
      </c>
      <c r="BP1080" s="312">
        <f t="shared" si="1740"/>
        <v>0</v>
      </c>
      <c r="BQ1080" s="202"/>
    </row>
    <row r="1081" spans="1:69" s="35" customFormat="1" ht="10.5" customHeight="1" x14ac:dyDescent="0.2">
      <c r="A1081" s="87" t="str">
        <f t="shared" si="1726"/>
        <v>2013-14R1F10</v>
      </c>
      <c r="B1081" s="87" t="str">
        <f t="shared" si="1741"/>
        <v>Y59</v>
      </c>
      <c r="C1081" s="203" t="s">
        <v>182</v>
      </c>
      <c r="D1081" s="203" t="s">
        <v>546</v>
      </c>
      <c r="E1081" s="42"/>
      <c r="F1081" s="317" t="str">
        <f>VLOOKUP($G1081,'Selection Sheet'!$C$15:$F$39,3,0)</f>
        <v>Y59</v>
      </c>
      <c r="G1081" s="204" t="s">
        <v>108</v>
      </c>
      <c r="H1081" s="203" t="s">
        <v>529</v>
      </c>
      <c r="I1081" s="495">
        <v>8</v>
      </c>
      <c r="J1081" s="495">
        <v>0</v>
      </c>
      <c r="K1081" s="495">
        <v>0</v>
      </c>
      <c r="L1081" s="495">
        <v>0</v>
      </c>
      <c r="M1081" s="507"/>
      <c r="N1081" s="507"/>
      <c r="O1081" s="507"/>
      <c r="P1081" s="507"/>
      <c r="Q1081" s="495" t="s">
        <v>80</v>
      </c>
      <c r="R1081" s="495" t="s">
        <v>80</v>
      </c>
      <c r="S1081" s="495"/>
      <c r="T1081" s="496" t="s">
        <v>80</v>
      </c>
      <c r="U1081" s="497" t="s">
        <v>80</v>
      </c>
      <c r="V1081" s="497" t="s">
        <v>80</v>
      </c>
      <c r="W1081" s="497" t="s">
        <v>80</v>
      </c>
      <c r="X1081" s="498" t="s">
        <v>80</v>
      </c>
      <c r="Y1081" s="499" t="s">
        <v>80</v>
      </c>
      <c r="Z1081" s="500" t="s">
        <v>80</v>
      </c>
      <c r="AA1081" s="500" t="s">
        <v>80</v>
      </c>
      <c r="AB1081" s="501" t="s">
        <v>80</v>
      </c>
      <c r="AC1081" s="500" t="s">
        <v>80</v>
      </c>
      <c r="AD1081" s="500" t="s">
        <v>80</v>
      </c>
      <c r="AE1081" s="500" t="s">
        <v>80</v>
      </c>
      <c r="AF1081" s="502" t="s">
        <v>80</v>
      </c>
      <c r="AG1081" s="503" t="s">
        <v>80</v>
      </c>
      <c r="AH1081" s="504" t="s">
        <v>80</v>
      </c>
      <c r="AI1081" s="502" t="s">
        <v>80</v>
      </c>
      <c r="AJ1081" s="505">
        <v>11</v>
      </c>
      <c r="AK1081" s="505">
        <v>13</v>
      </c>
      <c r="AL1081" s="507"/>
      <c r="AM1081" s="507"/>
      <c r="AN1081" s="505">
        <v>14</v>
      </c>
      <c r="AO1081" s="505">
        <v>14</v>
      </c>
      <c r="AP1081" s="569"/>
      <c r="AQ1081" s="569"/>
      <c r="AR1081" s="505">
        <v>0</v>
      </c>
      <c r="AS1081" s="505">
        <v>8</v>
      </c>
      <c r="AT1081" s="505">
        <v>0</v>
      </c>
      <c r="AU1081" s="505">
        <v>0</v>
      </c>
      <c r="AV1081" s="507"/>
      <c r="AW1081" s="507"/>
      <c r="AX1081" s="507">
        <v>2</v>
      </c>
      <c r="AY1081" s="507">
        <v>5</v>
      </c>
      <c r="AZ1081" s="507">
        <v>4</v>
      </c>
      <c r="BA1081" s="507">
        <v>7</v>
      </c>
      <c r="BB1081" s="357"/>
      <c r="BC1081" s="592" t="str">
        <f t="shared" si="1727"/>
        <v>-</v>
      </c>
      <c r="BD1081" s="593" t="str">
        <f t="shared" si="1728"/>
        <v>-</v>
      </c>
      <c r="BE1081" s="594" t="str">
        <f t="shared" si="1729"/>
        <v>-</v>
      </c>
      <c r="BF1081" s="291" t="str">
        <f t="shared" si="1730"/>
        <v>-</v>
      </c>
      <c r="BG1081" s="566" t="str">
        <f t="shared" si="1731"/>
        <v>-</v>
      </c>
      <c r="BH1081" s="595" t="str">
        <f t="shared" si="1732"/>
        <v>-</v>
      </c>
      <c r="BI1081" s="289" t="str">
        <f t="shared" si="1733"/>
        <v>-</v>
      </c>
      <c r="BJ1081" s="596" t="str">
        <f t="shared" si="1734"/>
        <v>-</v>
      </c>
      <c r="BK1081" s="595" t="str">
        <f t="shared" si="1735"/>
        <v>-</v>
      </c>
      <c r="BL1081" s="289" t="str">
        <f t="shared" si="1736"/>
        <v>-</v>
      </c>
      <c r="BM1081" s="596" t="str">
        <f t="shared" si="1737"/>
        <v>-</v>
      </c>
      <c r="BN1081" s="563">
        <f t="shared" si="1738"/>
        <v>10</v>
      </c>
      <c r="BO1081" s="87">
        <f t="shared" si="1739"/>
        <v>2013</v>
      </c>
      <c r="BP1081" s="87">
        <f t="shared" si="1740"/>
        <v>1.0000000000000004</v>
      </c>
      <c r="BQ1081" s="202"/>
    </row>
    <row r="1082" spans="1:69" s="35" customFormat="1" ht="10.5" customHeight="1" x14ac:dyDescent="0.2">
      <c r="A1082" s="87" t="str">
        <f t="shared" si="1726"/>
        <v>2013-14RRU10</v>
      </c>
      <c r="B1082" s="87" t="str">
        <f t="shared" si="1741"/>
        <v>Y56</v>
      </c>
      <c r="C1082" s="203" t="s">
        <v>182</v>
      </c>
      <c r="D1082" s="203" t="s">
        <v>546</v>
      </c>
      <c r="E1082" s="42"/>
      <c r="F1082" s="317" t="str">
        <f>VLOOKUP($G1082,'Selection Sheet'!$C$15:$F$39,3,0)</f>
        <v>Y56</v>
      </c>
      <c r="G1082" s="204" t="s">
        <v>93</v>
      </c>
      <c r="H1082" s="203" t="s">
        <v>530</v>
      </c>
      <c r="I1082" s="495">
        <v>399</v>
      </c>
      <c r="J1082" s="495">
        <v>137</v>
      </c>
      <c r="K1082" s="495">
        <v>58</v>
      </c>
      <c r="L1082" s="495">
        <v>32</v>
      </c>
      <c r="M1082" s="507"/>
      <c r="N1082" s="507"/>
      <c r="O1082" s="507"/>
      <c r="P1082" s="507"/>
      <c r="Q1082" s="495" t="s">
        <v>80</v>
      </c>
      <c r="R1082" s="495" t="s">
        <v>80</v>
      </c>
      <c r="S1082" s="495"/>
      <c r="T1082" s="496" t="s">
        <v>80</v>
      </c>
      <c r="U1082" s="497" t="s">
        <v>80</v>
      </c>
      <c r="V1082" s="497" t="s">
        <v>80</v>
      </c>
      <c r="W1082" s="497" t="s">
        <v>80</v>
      </c>
      <c r="X1082" s="498" t="s">
        <v>80</v>
      </c>
      <c r="Y1082" s="499" t="s">
        <v>80</v>
      </c>
      <c r="Z1082" s="500" t="s">
        <v>80</v>
      </c>
      <c r="AA1082" s="500" t="s">
        <v>80</v>
      </c>
      <c r="AB1082" s="501" t="s">
        <v>80</v>
      </c>
      <c r="AC1082" s="500" t="s">
        <v>80</v>
      </c>
      <c r="AD1082" s="500" t="s">
        <v>80</v>
      </c>
      <c r="AE1082" s="500" t="s">
        <v>80</v>
      </c>
      <c r="AF1082" s="502" t="s">
        <v>80</v>
      </c>
      <c r="AG1082" s="503" t="s">
        <v>80</v>
      </c>
      <c r="AH1082" s="504" t="s">
        <v>80</v>
      </c>
      <c r="AI1082" s="502" t="s">
        <v>80</v>
      </c>
      <c r="AJ1082" s="505">
        <v>197</v>
      </c>
      <c r="AK1082" s="505">
        <v>260</v>
      </c>
      <c r="AL1082" s="507"/>
      <c r="AM1082" s="507"/>
      <c r="AN1082" s="505">
        <v>892</v>
      </c>
      <c r="AO1082" s="505">
        <v>932</v>
      </c>
      <c r="AP1082" s="569"/>
      <c r="AQ1082" s="569"/>
      <c r="AR1082" s="505">
        <v>40</v>
      </c>
      <c r="AS1082" s="505">
        <v>390</v>
      </c>
      <c r="AT1082" s="505">
        <v>16</v>
      </c>
      <c r="AU1082" s="505">
        <v>55</v>
      </c>
      <c r="AV1082" s="507"/>
      <c r="AW1082" s="507"/>
      <c r="AX1082" s="507">
        <v>116</v>
      </c>
      <c r="AY1082" s="507">
        <v>125</v>
      </c>
      <c r="AZ1082" s="507">
        <v>379</v>
      </c>
      <c r="BA1082" s="507">
        <v>604</v>
      </c>
      <c r="BB1082" s="357"/>
      <c r="BC1082" s="592" t="str">
        <f t="shared" si="1727"/>
        <v>-</v>
      </c>
      <c r="BD1082" s="593" t="str">
        <f t="shared" si="1728"/>
        <v>-</v>
      </c>
      <c r="BE1082" s="594" t="str">
        <f t="shared" si="1729"/>
        <v>-</v>
      </c>
      <c r="BF1082" s="291" t="str">
        <f t="shared" si="1730"/>
        <v>-</v>
      </c>
      <c r="BG1082" s="566" t="str">
        <f t="shared" si="1731"/>
        <v>-</v>
      </c>
      <c r="BH1082" s="595" t="str">
        <f t="shared" si="1732"/>
        <v>-</v>
      </c>
      <c r="BI1082" s="289" t="str">
        <f t="shared" si="1733"/>
        <v>-</v>
      </c>
      <c r="BJ1082" s="596" t="str">
        <f t="shared" si="1734"/>
        <v>-</v>
      </c>
      <c r="BK1082" s="595" t="str">
        <f t="shared" si="1735"/>
        <v>-</v>
      </c>
      <c r="BL1082" s="289" t="str">
        <f t="shared" si="1736"/>
        <v>-</v>
      </c>
      <c r="BM1082" s="596" t="str">
        <f t="shared" si="1737"/>
        <v>-</v>
      </c>
      <c r="BN1082" s="563">
        <f t="shared" si="1738"/>
        <v>10</v>
      </c>
      <c r="BO1082" s="87">
        <f t="shared" si="1739"/>
        <v>2013</v>
      </c>
      <c r="BP1082" s="87">
        <f t="shared" si="1740"/>
        <v>1.0000000000000004</v>
      </c>
      <c r="BQ1082" s="202"/>
    </row>
    <row r="1083" spans="1:69" s="35" customFormat="1" ht="10.5" customHeight="1" x14ac:dyDescent="0.2">
      <c r="A1083" s="87" t="str">
        <f t="shared" si="1726"/>
        <v>2013-14RX610</v>
      </c>
      <c r="B1083" s="87" t="str">
        <f t="shared" si="1741"/>
        <v>Y63</v>
      </c>
      <c r="C1083" s="203" t="s">
        <v>182</v>
      </c>
      <c r="D1083" s="203" t="s">
        <v>546</v>
      </c>
      <c r="E1083" s="42"/>
      <c r="F1083" s="317" t="str">
        <f>VLOOKUP($G1083,'Selection Sheet'!$C$15:$F$39,3,0)</f>
        <v>Y63</v>
      </c>
      <c r="G1083" s="204" t="s">
        <v>111</v>
      </c>
      <c r="H1083" s="203" t="s">
        <v>532</v>
      </c>
      <c r="I1083" s="495">
        <v>141</v>
      </c>
      <c r="J1083" s="495">
        <v>35</v>
      </c>
      <c r="K1083" s="495">
        <v>13</v>
      </c>
      <c r="L1083" s="495">
        <v>9</v>
      </c>
      <c r="M1083" s="507"/>
      <c r="N1083" s="507"/>
      <c r="O1083" s="507"/>
      <c r="P1083" s="507"/>
      <c r="Q1083" s="495" t="s">
        <v>80</v>
      </c>
      <c r="R1083" s="495" t="s">
        <v>80</v>
      </c>
      <c r="S1083" s="495"/>
      <c r="T1083" s="496" t="s">
        <v>80</v>
      </c>
      <c r="U1083" s="497" t="s">
        <v>80</v>
      </c>
      <c r="V1083" s="497" t="s">
        <v>80</v>
      </c>
      <c r="W1083" s="497" t="s">
        <v>80</v>
      </c>
      <c r="X1083" s="498" t="s">
        <v>80</v>
      </c>
      <c r="Y1083" s="499" t="s">
        <v>80</v>
      </c>
      <c r="Z1083" s="500" t="s">
        <v>80</v>
      </c>
      <c r="AA1083" s="500" t="s">
        <v>80</v>
      </c>
      <c r="AB1083" s="501" t="s">
        <v>80</v>
      </c>
      <c r="AC1083" s="500" t="s">
        <v>80</v>
      </c>
      <c r="AD1083" s="500" t="s">
        <v>80</v>
      </c>
      <c r="AE1083" s="500" t="s">
        <v>80</v>
      </c>
      <c r="AF1083" s="502" t="s">
        <v>80</v>
      </c>
      <c r="AG1083" s="503" t="s">
        <v>80</v>
      </c>
      <c r="AH1083" s="504" t="s">
        <v>80</v>
      </c>
      <c r="AI1083" s="502" t="s">
        <v>80</v>
      </c>
      <c r="AJ1083" s="505">
        <v>51</v>
      </c>
      <c r="AK1083" s="505">
        <v>59</v>
      </c>
      <c r="AL1083" s="507"/>
      <c r="AM1083" s="507"/>
      <c r="AN1083" s="505">
        <v>314</v>
      </c>
      <c r="AO1083" s="505">
        <v>317</v>
      </c>
      <c r="AP1083" s="569"/>
      <c r="AQ1083" s="569"/>
      <c r="AR1083" s="505">
        <v>9</v>
      </c>
      <c r="AS1083" s="505">
        <v>140</v>
      </c>
      <c r="AT1083" s="505">
        <v>4</v>
      </c>
      <c r="AU1083" s="505">
        <v>12</v>
      </c>
      <c r="AV1083" s="507"/>
      <c r="AW1083" s="507"/>
      <c r="AX1083" s="507">
        <v>54</v>
      </c>
      <c r="AY1083" s="507">
        <v>55</v>
      </c>
      <c r="AZ1083" s="507">
        <v>99</v>
      </c>
      <c r="BA1083" s="507">
        <v>120</v>
      </c>
      <c r="BB1083" s="357"/>
      <c r="BC1083" s="592" t="str">
        <f t="shared" si="1727"/>
        <v>-</v>
      </c>
      <c r="BD1083" s="593" t="str">
        <f t="shared" si="1728"/>
        <v>-</v>
      </c>
      <c r="BE1083" s="594" t="str">
        <f t="shared" si="1729"/>
        <v>-</v>
      </c>
      <c r="BF1083" s="291" t="str">
        <f t="shared" si="1730"/>
        <v>-</v>
      </c>
      <c r="BG1083" s="566" t="str">
        <f t="shared" si="1731"/>
        <v>-</v>
      </c>
      <c r="BH1083" s="595" t="str">
        <f t="shared" si="1732"/>
        <v>-</v>
      </c>
      <c r="BI1083" s="289" t="str">
        <f t="shared" si="1733"/>
        <v>-</v>
      </c>
      <c r="BJ1083" s="596" t="str">
        <f t="shared" si="1734"/>
        <v>-</v>
      </c>
      <c r="BK1083" s="595" t="str">
        <f t="shared" si="1735"/>
        <v>-</v>
      </c>
      <c r="BL1083" s="289" t="str">
        <f t="shared" si="1736"/>
        <v>-</v>
      </c>
      <c r="BM1083" s="596" t="str">
        <f t="shared" si="1737"/>
        <v>-</v>
      </c>
      <c r="BN1083" s="563">
        <f t="shared" si="1738"/>
        <v>10</v>
      </c>
      <c r="BO1083" s="87">
        <f t="shared" si="1739"/>
        <v>2013</v>
      </c>
      <c r="BP1083" s="87">
        <f t="shared" si="1740"/>
        <v>1.0000000000000004</v>
      </c>
      <c r="BQ1083" s="202"/>
    </row>
    <row r="1084" spans="1:69" s="35" customFormat="1" ht="10.5" customHeight="1" x14ac:dyDescent="0.2">
      <c r="A1084" s="314" t="str">
        <f t="shared" si="1726"/>
        <v>2013-14RX710</v>
      </c>
      <c r="B1084" s="314" t="str">
        <f t="shared" si="1741"/>
        <v>Y62</v>
      </c>
      <c r="C1084" s="205" t="s">
        <v>182</v>
      </c>
      <c r="D1084" s="205" t="s">
        <v>546</v>
      </c>
      <c r="E1084" s="206"/>
      <c r="F1084" s="318" t="str">
        <f>VLOOKUP($G1084,'Selection Sheet'!$C$15:$F$39,3,0)</f>
        <v>Y62</v>
      </c>
      <c r="G1084" s="207" t="s">
        <v>84</v>
      </c>
      <c r="H1084" s="205" t="s">
        <v>533</v>
      </c>
      <c r="I1084" s="508">
        <v>356</v>
      </c>
      <c r="J1084" s="508">
        <v>98</v>
      </c>
      <c r="K1084" s="508">
        <v>33</v>
      </c>
      <c r="L1084" s="508">
        <v>17</v>
      </c>
      <c r="M1084" s="520"/>
      <c r="N1084" s="520"/>
      <c r="O1084" s="520"/>
      <c r="P1084" s="520"/>
      <c r="Q1084" s="508" t="s">
        <v>80</v>
      </c>
      <c r="R1084" s="508" t="s">
        <v>80</v>
      </c>
      <c r="S1084" s="508"/>
      <c r="T1084" s="509" t="s">
        <v>80</v>
      </c>
      <c r="U1084" s="510" t="s">
        <v>80</v>
      </c>
      <c r="V1084" s="510" t="s">
        <v>80</v>
      </c>
      <c r="W1084" s="510" t="s">
        <v>80</v>
      </c>
      <c r="X1084" s="511" t="s">
        <v>80</v>
      </c>
      <c r="Y1084" s="512" t="s">
        <v>80</v>
      </c>
      <c r="Z1084" s="513" t="s">
        <v>80</v>
      </c>
      <c r="AA1084" s="513" t="s">
        <v>80</v>
      </c>
      <c r="AB1084" s="514" t="s">
        <v>80</v>
      </c>
      <c r="AC1084" s="513" t="s">
        <v>80</v>
      </c>
      <c r="AD1084" s="513" t="s">
        <v>80</v>
      </c>
      <c r="AE1084" s="513" t="s">
        <v>80</v>
      </c>
      <c r="AF1084" s="515" t="s">
        <v>80</v>
      </c>
      <c r="AG1084" s="516" t="s">
        <v>80</v>
      </c>
      <c r="AH1084" s="517" t="s">
        <v>80</v>
      </c>
      <c r="AI1084" s="515" t="s">
        <v>80</v>
      </c>
      <c r="AJ1084" s="518">
        <v>177</v>
      </c>
      <c r="AK1084" s="518">
        <v>200</v>
      </c>
      <c r="AL1084" s="520"/>
      <c r="AM1084" s="520"/>
      <c r="AN1084" s="518">
        <v>1078</v>
      </c>
      <c r="AO1084" s="518">
        <v>1086</v>
      </c>
      <c r="AP1084" s="570"/>
      <c r="AQ1084" s="570"/>
      <c r="AR1084" s="518">
        <v>23</v>
      </c>
      <c r="AS1084" s="518">
        <v>318</v>
      </c>
      <c r="AT1084" s="518">
        <v>5</v>
      </c>
      <c r="AU1084" s="518">
        <v>26</v>
      </c>
      <c r="AV1084" s="520"/>
      <c r="AW1084" s="520"/>
      <c r="AX1084" s="520">
        <v>127</v>
      </c>
      <c r="AY1084" s="520">
        <v>137</v>
      </c>
      <c r="AZ1084" s="520">
        <v>286</v>
      </c>
      <c r="BA1084" s="520">
        <v>404</v>
      </c>
      <c r="BB1084" s="358"/>
      <c r="BC1084" s="597" t="str">
        <f t="shared" si="1727"/>
        <v>-</v>
      </c>
      <c r="BD1084" s="598" t="str">
        <f t="shared" si="1728"/>
        <v>-</v>
      </c>
      <c r="BE1084" s="599" t="str">
        <f t="shared" si="1729"/>
        <v>-</v>
      </c>
      <c r="BF1084" s="600" t="str">
        <f t="shared" si="1730"/>
        <v>-</v>
      </c>
      <c r="BG1084" s="601" t="str">
        <f t="shared" si="1731"/>
        <v>-</v>
      </c>
      <c r="BH1084" s="602" t="str">
        <f t="shared" si="1732"/>
        <v>-</v>
      </c>
      <c r="BI1084" s="603" t="str">
        <f t="shared" si="1733"/>
        <v>-</v>
      </c>
      <c r="BJ1084" s="604" t="str">
        <f t="shared" si="1734"/>
        <v>-</v>
      </c>
      <c r="BK1084" s="602" t="str">
        <f t="shared" si="1735"/>
        <v>-</v>
      </c>
      <c r="BL1084" s="603" t="str">
        <f t="shared" si="1736"/>
        <v>-</v>
      </c>
      <c r="BM1084" s="604" t="str">
        <f t="shared" si="1737"/>
        <v>-</v>
      </c>
      <c r="BN1084" s="564">
        <f t="shared" si="1738"/>
        <v>10</v>
      </c>
      <c r="BO1084" s="314">
        <f t="shared" si="1739"/>
        <v>2013</v>
      </c>
      <c r="BP1084" s="314">
        <f t="shared" si="1740"/>
        <v>1.0000000000000004</v>
      </c>
      <c r="BQ1084" s="202"/>
    </row>
    <row r="1085" spans="1:69" s="35" customFormat="1" ht="10.5" customHeight="1" x14ac:dyDescent="0.2">
      <c r="A1085" s="87" t="str">
        <f t="shared" si="1726"/>
        <v>2013-14RX810</v>
      </c>
      <c r="B1085" s="87" t="str">
        <f t="shared" si="1741"/>
        <v>Y63</v>
      </c>
      <c r="C1085" s="203" t="s">
        <v>182</v>
      </c>
      <c r="D1085" s="203" t="s">
        <v>546</v>
      </c>
      <c r="E1085" s="42"/>
      <c r="F1085" s="317" t="str">
        <f>VLOOKUP($G1085,'Selection Sheet'!$C$15:$F$39,3,0)</f>
        <v>Y63</v>
      </c>
      <c r="G1085" s="204" t="s">
        <v>120</v>
      </c>
      <c r="H1085" s="203" t="s">
        <v>534</v>
      </c>
      <c r="I1085" s="495">
        <v>231</v>
      </c>
      <c r="J1085" s="495">
        <v>50</v>
      </c>
      <c r="K1085" s="495">
        <v>43</v>
      </c>
      <c r="L1085" s="495">
        <v>18</v>
      </c>
      <c r="M1085" s="507"/>
      <c r="N1085" s="507"/>
      <c r="O1085" s="507"/>
      <c r="P1085" s="507"/>
      <c r="Q1085" s="495" t="s">
        <v>80</v>
      </c>
      <c r="R1085" s="495" t="s">
        <v>80</v>
      </c>
      <c r="S1085" s="495"/>
      <c r="T1085" s="496" t="s">
        <v>80</v>
      </c>
      <c r="U1085" s="497" t="s">
        <v>80</v>
      </c>
      <c r="V1085" s="497" t="s">
        <v>80</v>
      </c>
      <c r="W1085" s="497" t="s">
        <v>80</v>
      </c>
      <c r="X1085" s="498" t="s">
        <v>80</v>
      </c>
      <c r="Y1085" s="499" t="s">
        <v>80</v>
      </c>
      <c r="Z1085" s="500" t="s">
        <v>80</v>
      </c>
      <c r="AA1085" s="500" t="s">
        <v>80</v>
      </c>
      <c r="AB1085" s="501" t="s">
        <v>80</v>
      </c>
      <c r="AC1085" s="500" t="s">
        <v>80</v>
      </c>
      <c r="AD1085" s="500" t="s">
        <v>80</v>
      </c>
      <c r="AE1085" s="500" t="s">
        <v>80</v>
      </c>
      <c r="AF1085" s="502" t="s">
        <v>80</v>
      </c>
      <c r="AG1085" s="503" t="s">
        <v>80</v>
      </c>
      <c r="AH1085" s="504" t="s">
        <v>80</v>
      </c>
      <c r="AI1085" s="502" t="s">
        <v>80</v>
      </c>
      <c r="AJ1085" s="505">
        <v>73</v>
      </c>
      <c r="AK1085" s="505">
        <v>86</v>
      </c>
      <c r="AL1085" s="507"/>
      <c r="AM1085" s="507"/>
      <c r="AN1085" s="505">
        <v>628</v>
      </c>
      <c r="AO1085" s="505">
        <v>644</v>
      </c>
      <c r="AP1085" s="569"/>
      <c r="AQ1085" s="569"/>
      <c r="AR1085" s="505">
        <v>33</v>
      </c>
      <c r="AS1085" s="505">
        <v>228</v>
      </c>
      <c r="AT1085" s="505">
        <v>15</v>
      </c>
      <c r="AU1085" s="505">
        <v>42</v>
      </c>
      <c r="AV1085" s="507"/>
      <c r="AW1085" s="507"/>
      <c r="AX1085" s="507">
        <v>85</v>
      </c>
      <c r="AY1085" s="507">
        <v>97</v>
      </c>
      <c r="AZ1085" s="507">
        <v>215</v>
      </c>
      <c r="BA1085" s="507">
        <v>340</v>
      </c>
      <c r="BB1085" s="357"/>
      <c r="BC1085" s="592" t="str">
        <f t="shared" si="1727"/>
        <v>-</v>
      </c>
      <c r="BD1085" s="593" t="str">
        <f t="shared" si="1728"/>
        <v>-</v>
      </c>
      <c r="BE1085" s="594" t="str">
        <f t="shared" si="1729"/>
        <v>-</v>
      </c>
      <c r="BF1085" s="291" t="str">
        <f t="shared" si="1730"/>
        <v>-</v>
      </c>
      <c r="BG1085" s="566" t="str">
        <f t="shared" si="1731"/>
        <v>-</v>
      </c>
      <c r="BH1085" s="595" t="str">
        <f t="shared" si="1732"/>
        <v>-</v>
      </c>
      <c r="BI1085" s="289" t="str">
        <f t="shared" si="1733"/>
        <v>-</v>
      </c>
      <c r="BJ1085" s="596" t="str">
        <f t="shared" si="1734"/>
        <v>-</v>
      </c>
      <c r="BK1085" s="595" t="str">
        <f t="shared" si="1735"/>
        <v>-</v>
      </c>
      <c r="BL1085" s="289" t="str">
        <f t="shared" si="1736"/>
        <v>-</v>
      </c>
      <c r="BM1085" s="596" t="str">
        <f t="shared" si="1737"/>
        <v>-</v>
      </c>
      <c r="BN1085" s="563">
        <f t="shared" si="1738"/>
        <v>10</v>
      </c>
      <c r="BO1085" s="87">
        <f t="shared" si="1739"/>
        <v>2013</v>
      </c>
      <c r="BP1085" s="87">
        <f t="shared" si="1740"/>
        <v>1.0000000000000004</v>
      </c>
      <c r="BQ1085" s="202"/>
    </row>
    <row r="1086" spans="1:69" s="35" customFormat="1" ht="10.5" customHeight="1" x14ac:dyDescent="0.2">
      <c r="A1086" s="87" t="str">
        <f t="shared" si="1726"/>
        <v>2013-14RX910</v>
      </c>
      <c r="B1086" s="87" t="str">
        <f t="shared" si="1741"/>
        <v>Y60</v>
      </c>
      <c r="C1086" s="203" t="s">
        <v>182</v>
      </c>
      <c r="D1086" s="203" t="s">
        <v>546</v>
      </c>
      <c r="E1086" s="42"/>
      <c r="F1086" s="317" t="str">
        <f>VLOOKUP($G1086,'Selection Sheet'!$C$15:$F$39,3,0)</f>
        <v>Y60</v>
      </c>
      <c r="G1086" s="204" t="s">
        <v>103</v>
      </c>
      <c r="H1086" s="203" t="s">
        <v>535</v>
      </c>
      <c r="I1086" s="495">
        <v>224</v>
      </c>
      <c r="J1086" s="495">
        <v>40</v>
      </c>
      <c r="K1086" s="495">
        <v>29</v>
      </c>
      <c r="L1086" s="495">
        <v>9</v>
      </c>
      <c r="M1086" s="507"/>
      <c r="N1086" s="507"/>
      <c r="O1086" s="507"/>
      <c r="P1086" s="507"/>
      <c r="Q1086" s="495" t="s">
        <v>80</v>
      </c>
      <c r="R1086" s="495" t="s">
        <v>80</v>
      </c>
      <c r="S1086" s="495"/>
      <c r="T1086" s="496" t="s">
        <v>80</v>
      </c>
      <c r="U1086" s="497" t="s">
        <v>80</v>
      </c>
      <c r="V1086" s="497" t="s">
        <v>80</v>
      </c>
      <c r="W1086" s="497" t="s">
        <v>80</v>
      </c>
      <c r="X1086" s="498" t="s">
        <v>80</v>
      </c>
      <c r="Y1086" s="499" t="s">
        <v>80</v>
      </c>
      <c r="Z1086" s="500" t="s">
        <v>80</v>
      </c>
      <c r="AA1086" s="500" t="s">
        <v>80</v>
      </c>
      <c r="AB1086" s="501" t="s">
        <v>80</v>
      </c>
      <c r="AC1086" s="500" t="s">
        <v>80</v>
      </c>
      <c r="AD1086" s="500" t="s">
        <v>80</v>
      </c>
      <c r="AE1086" s="500" t="s">
        <v>80</v>
      </c>
      <c r="AF1086" s="502" t="s">
        <v>80</v>
      </c>
      <c r="AG1086" s="503" t="s">
        <v>80</v>
      </c>
      <c r="AH1086" s="504" t="s">
        <v>80</v>
      </c>
      <c r="AI1086" s="502" t="s">
        <v>80</v>
      </c>
      <c r="AJ1086" s="505">
        <v>88</v>
      </c>
      <c r="AK1086" s="505">
        <v>109</v>
      </c>
      <c r="AL1086" s="507"/>
      <c r="AM1086" s="507"/>
      <c r="AN1086" s="505">
        <v>793</v>
      </c>
      <c r="AO1086" s="505">
        <v>819</v>
      </c>
      <c r="AP1086" s="569"/>
      <c r="AQ1086" s="569"/>
      <c r="AR1086" s="505">
        <v>12</v>
      </c>
      <c r="AS1086" s="505">
        <v>211</v>
      </c>
      <c r="AT1086" s="505">
        <v>4</v>
      </c>
      <c r="AU1086" s="505">
        <v>26</v>
      </c>
      <c r="AV1086" s="507"/>
      <c r="AW1086" s="507"/>
      <c r="AX1086" s="507">
        <v>85</v>
      </c>
      <c r="AY1086" s="507">
        <v>91</v>
      </c>
      <c r="AZ1086" s="507">
        <v>55</v>
      </c>
      <c r="BA1086" s="507">
        <v>98</v>
      </c>
      <c r="BB1086" s="357"/>
      <c r="BC1086" s="592" t="str">
        <f t="shared" si="1727"/>
        <v>-</v>
      </c>
      <c r="BD1086" s="593" t="str">
        <f t="shared" si="1728"/>
        <v>-</v>
      </c>
      <c r="BE1086" s="594" t="str">
        <f t="shared" si="1729"/>
        <v>-</v>
      </c>
      <c r="BF1086" s="291" t="str">
        <f t="shared" si="1730"/>
        <v>-</v>
      </c>
      <c r="BG1086" s="566" t="str">
        <f t="shared" si="1731"/>
        <v>-</v>
      </c>
      <c r="BH1086" s="595" t="str">
        <f t="shared" si="1732"/>
        <v>-</v>
      </c>
      <c r="BI1086" s="289" t="str">
        <f t="shared" si="1733"/>
        <v>-</v>
      </c>
      <c r="BJ1086" s="596" t="str">
        <f t="shared" si="1734"/>
        <v>-</v>
      </c>
      <c r="BK1086" s="595" t="str">
        <f t="shared" si="1735"/>
        <v>-</v>
      </c>
      <c r="BL1086" s="289" t="str">
        <f t="shared" si="1736"/>
        <v>-</v>
      </c>
      <c r="BM1086" s="596" t="str">
        <f t="shared" si="1737"/>
        <v>-</v>
      </c>
      <c r="BN1086" s="563">
        <f t="shared" si="1738"/>
        <v>10</v>
      </c>
      <c r="BO1086" s="87">
        <f t="shared" si="1739"/>
        <v>2013</v>
      </c>
      <c r="BP1086" s="87">
        <f t="shared" si="1740"/>
        <v>1.0000000000000004</v>
      </c>
      <c r="BQ1086" s="202"/>
    </row>
    <row r="1087" spans="1:69" s="35" customFormat="1" ht="10.5" customHeight="1" x14ac:dyDescent="0.2">
      <c r="A1087" s="314" t="str">
        <f t="shared" si="1726"/>
        <v>2013-14RYA10</v>
      </c>
      <c r="B1087" s="314" t="str">
        <f t="shared" si="1741"/>
        <v>Y60</v>
      </c>
      <c r="C1087" s="205" t="s">
        <v>182</v>
      </c>
      <c r="D1087" s="205" t="s">
        <v>546</v>
      </c>
      <c r="E1087" s="206"/>
      <c r="F1087" s="318" t="str">
        <f>VLOOKUP($G1087,'Selection Sheet'!$C$15:$F$39,3,0)</f>
        <v>Y60</v>
      </c>
      <c r="G1087" s="207" t="s">
        <v>118</v>
      </c>
      <c r="H1087" s="205" t="s">
        <v>536</v>
      </c>
      <c r="I1087" s="508">
        <v>315</v>
      </c>
      <c r="J1087" s="508">
        <v>91</v>
      </c>
      <c r="K1087" s="508">
        <v>44</v>
      </c>
      <c r="L1087" s="508">
        <v>23</v>
      </c>
      <c r="M1087" s="520"/>
      <c r="N1087" s="520"/>
      <c r="O1087" s="520"/>
      <c r="P1087" s="520"/>
      <c r="Q1087" s="508" t="s">
        <v>80</v>
      </c>
      <c r="R1087" s="508" t="s">
        <v>80</v>
      </c>
      <c r="S1087" s="508"/>
      <c r="T1087" s="509" t="s">
        <v>80</v>
      </c>
      <c r="U1087" s="510" t="s">
        <v>80</v>
      </c>
      <c r="V1087" s="510" t="s">
        <v>80</v>
      </c>
      <c r="W1087" s="510" t="s">
        <v>80</v>
      </c>
      <c r="X1087" s="511" t="s">
        <v>80</v>
      </c>
      <c r="Y1087" s="512" t="s">
        <v>80</v>
      </c>
      <c r="Z1087" s="513" t="s">
        <v>80</v>
      </c>
      <c r="AA1087" s="513" t="s">
        <v>80</v>
      </c>
      <c r="AB1087" s="514" t="s">
        <v>80</v>
      </c>
      <c r="AC1087" s="513" t="s">
        <v>80</v>
      </c>
      <c r="AD1087" s="513" t="s">
        <v>80</v>
      </c>
      <c r="AE1087" s="513" t="s">
        <v>80</v>
      </c>
      <c r="AF1087" s="515" t="s">
        <v>80</v>
      </c>
      <c r="AG1087" s="516" t="s">
        <v>80</v>
      </c>
      <c r="AH1087" s="517" t="s">
        <v>80</v>
      </c>
      <c r="AI1087" s="515" t="s">
        <v>80</v>
      </c>
      <c r="AJ1087" s="518">
        <v>79</v>
      </c>
      <c r="AK1087" s="518">
        <v>103</v>
      </c>
      <c r="AL1087" s="520"/>
      <c r="AM1087" s="520"/>
      <c r="AN1087" s="518">
        <v>749</v>
      </c>
      <c r="AO1087" s="518">
        <v>787</v>
      </c>
      <c r="AP1087" s="570"/>
      <c r="AQ1087" s="570"/>
      <c r="AR1087" s="518">
        <v>26</v>
      </c>
      <c r="AS1087" s="518">
        <v>315</v>
      </c>
      <c r="AT1087" s="518">
        <v>12</v>
      </c>
      <c r="AU1087" s="518">
        <v>44</v>
      </c>
      <c r="AV1087" s="520"/>
      <c r="AW1087" s="520"/>
      <c r="AX1087" s="520">
        <v>107</v>
      </c>
      <c r="AY1087" s="520">
        <v>118</v>
      </c>
      <c r="AZ1087" s="520">
        <v>138</v>
      </c>
      <c r="BA1087" s="520">
        <v>271</v>
      </c>
      <c r="BB1087" s="358"/>
      <c r="BC1087" s="597" t="str">
        <f t="shared" si="1727"/>
        <v>-</v>
      </c>
      <c r="BD1087" s="598" t="str">
        <f t="shared" si="1728"/>
        <v>-</v>
      </c>
      <c r="BE1087" s="599" t="str">
        <f t="shared" si="1729"/>
        <v>-</v>
      </c>
      <c r="BF1087" s="600" t="str">
        <f t="shared" si="1730"/>
        <v>-</v>
      </c>
      <c r="BG1087" s="601" t="str">
        <f t="shared" si="1731"/>
        <v>-</v>
      </c>
      <c r="BH1087" s="602" t="str">
        <f t="shared" si="1732"/>
        <v>-</v>
      </c>
      <c r="BI1087" s="603" t="str">
        <f t="shared" si="1733"/>
        <v>-</v>
      </c>
      <c r="BJ1087" s="604" t="str">
        <f t="shared" si="1734"/>
        <v>-</v>
      </c>
      <c r="BK1087" s="602" t="str">
        <f t="shared" si="1735"/>
        <v>-</v>
      </c>
      <c r="BL1087" s="603" t="str">
        <f t="shared" si="1736"/>
        <v>-</v>
      </c>
      <c r="BM1087" s="604" t="str">
        <f t="shared" si="1737"/>
        <v>-</v>
      </c>
      <c r="BN1087" s="564">
        <f t="shared" si="1738"/>
        <v>10</v>
      </c>
      <c r="BO1087" s="314">
        <f t="shared" si="1739"/>
        <v>2013</v>
      </c>
      <c r="BP1087" s="314">
        <f t="shared" si="1740"/>
        <v>1.0000000000000004</v>
      </c>
      <c r="BQ1087" s="202"/>
    </row>
    <row r="1088" spans="1:69" s="35" customFormat="1" ht="10.5" customHeight="1" x14ac:dyDescent="0.2">
      <c r="A1088" s="87" t="str">
        <f t="shared" si="1726"/>
        <v>2013-14RYC10</v>
      </c>
      <c r="B1088" s="87" t="str">
        <f t="shared" si="1741"/>
        <v>Y61</v>
      </c>
      <c r="C1088" s="203" t="s">
        <v>182</v>
      </c>
      <c r="D1088" s="203" t="s">
        <v>546</v>
      </c>
      <c r="E1088" s="42"/>
      <c r="F1088" s="317" t="str">
        <f>VLOOKUP($G1088,'Selection Sheet'!$C$15:$F$39,3,0)</f>
        <v>Y61</v>
      </c>
      <c r="G1088" s="204" t="s">
        <v>87</v>
      </c>
      <c r="H1088" s="203" t="s">
        <v>537</v>
      </c>
      <c r="I1088" s="495">
        <v>255</v>
      </c>
      <c r="J1088" s="495">
        <v>57</v>
      </c>
      <c r="K1088" s="495">
        <v>20</v>
      </c>
      <c r="L1088" s="495">
        <v>5</v>
      </c>
      <c r="M1088" s="507"/>
      <c r="N1088" s="507"/>
      <c r="O1088" s="507"/>
      <c r="P1088" s="507"/>
      <c r="Q1088" s="495" t="s">
        <v>80</v>
      </c>
      <c r="R1088" s="495" t="s">
        <v>80</v>
      </c>
      <c r="S1088" s="495"/>
      <c r="T1088" s="496" t="s">
        <v>80</v>
      </c>
      <c r="U1088" s="497" t="s">
        <v>80</v>
      </c>
      <c r="V1088" s="497" t="s">
        <v>80</v>
      </c>
      <c r="W1088" s="497" t="s">
        <v>80</v>
      </c>
      <c r="X1088" s="498" t="s">
        <v>80</v>
      </c>
      <c r="Y1088" s="499" t="s">
        <v>80</v>
      </c>
      <c r="Z1088" s="500" t="s">
        <v>80</v>
      </c>
      <c r="AA1088" s="500" t="s">
        <v>80</v>
      </c>
      <c r="AB1088" s="501" t="s">
        <v>80</v>
      </c>
      <c r="AC1088" s="500" t="s">
        <v>80</v>
      </c>
      <c r="AD1088" s="500" t="s">
        <v>80</v>
      </c>
      <c r="AE1088" s="500" t="s">
        <v>80</v>
      </c>
      <c r="AF1088" s="502" t="s">
        <v>80</v>
      </c>
      <c r="AG1088" s="503" t="s">
        <v>80</v>
      </c>
      <c r="AH1088" s="504" t="s">
        <v>80</v>
      </c>
      <c r="AI1088" s="502" t="s">
        <v>80</v>
      </c>
      <c r="AJ1088" s="505">
        <v>132</v>
      </c>
      <c r="AK1088" s="505">
        <v>155</v>
      </c>
      <c r="AL1088" s="507"/>
      <c r="AM1088" s="507"/>
      <c r="AN1088" s="505">
        <v>631</v>
      </c>
      <c r="AO1088" s="505">
        <v>655</v>
      </c>
      <c r="AP1088" s="569"/>
      <c r="AQ1088" s="569"/>
      <c r="AR1088" s="505">
        <v>12</v>
      </c>
      <c r="AS1088" s="505">
        <v>248</v>
      </c>
      <c r="AT1088" s="505">
        <v>3</v>
      </c>
      <c r="AU1088" s="505">
        <v>17</v>
      </c>
      <c r="AV1088" s="507"/>
      <c r="AW1088" s="507"/>
      <c r="AX1088" s="507">
        <v>70</v>
      </c>
      <c r="AY1088" s="507">
        <v>85</v>
      </c>
      <c r="AZ1088" s="507">
        <v>143</v>
      </c>
      <c r="BA1088" s="507">
        <v>260</v>
      </c>
      <c r="BB1088" s="357"/>
      <c r="BC1088" s="592" t="str">
        <f t="shared" si="1727"/>
        <v>-</v>
      </c>
      <c r="BD1088" s="593" t="str">
        <f t="shared" si="1728"/>
        <v>-</v>
      </c>
      <c r="BE1088" s="594" t="str">
        <f t="shared" si="1729"/>
        <v>-</v>
      </c>
      <c r="BF1088" s="291" t="str">
        <f t="shared" si="1730"/>
        <v>-</v>
      </c>
      <c r="BG1088" s="566" t="str">
        <f t="shared" si="1731"/>
        <v>-</v>
      </c>
      <c r="BH1088" s="595" t="str">
        <f t="shared" si="1732"/>
        <v>-</v>
      </c>
      <c r="BI1088" s="289" t="str">
        <f t="shared" si="1733"/>
        <v>-</v>
      </c>
      <c r="BJ1088" s="596" t="str">
        <f t="shared" si="1734"/>
        <v>-</v>
      </c>
      <c r="BK1088" s="595" t="str">
        <f t="shared" si="1735"/>
        <v>-</v>
      </c>
      <c r="BL1088" s="289" t="str">
        <f t="shared" si="1736"/>
        <v>-</v>
      </c>
      <c r="BM1088" s="596" t="str">
        <f t="shared" si="1737"/>
        <v>-</v>
      </c>
      <c r="BN1088" s="563">
        <f t="shared" si="1738"/>
        <v>10</v>
      </c>
      <c r="BO1088" s="87">
        <f t="shared" si="1739"/>
        <v>2013</v>
      </c>
      <c r="BP1088" s="87">
        <f t="shared" si="1740"/>
        <v>1.0000000000000004</v>
      </c>
      <c r="BQ1088" s="202"/>
    </row>
    <row r="1089" spans="1:69" s="35" customFormat="1" ht="10.5" customHeight="1" x14ac:dyDescent="0.2">
      <c r="A1089" s="87" t="str">
        <f t="shared" si="1726"/>
        <v>2013-14RYD10</v>
      </c>
      <c r="B1089" s="87" t="str">
        <f t="shared" si="1741"/>
        <v>Y59</v>
      </c>
      <c r="C1089" s="203" t="s">
        <v>182</v>
      </c>
      <c r="D1089" s="203" t="s">
        <v>546</v>
      </c>
      <c r="E1089" s="42"/>
      <c r="F1089" s="317" t="str">
        <f>VLOOKUP($G1089,'Selection Sheet'!$C$15:$F$39,3,0)</f>
        <v>Y59</v>
      </c>
      <c r="G1089" s="204" t="s">
        <v>116</v>
      </c>
      <c r="H1089" s="203" t="s">
        <v>538</v>
      </c>
      <c r="I1089" s="495">
        <v>263</v>
      </c>
      <c r="J1089" s="495">
        <v>74</v>
      </c>
      <c r="K1089" s="495">
        <v>40</v>
      </c>
      <c r="L1089" s="495">
        <v>20</v>
      </c>
      <c r="M1089" s="507"/>
      <c r="N1089" s="507"/>
      <c r="O1089" s="507"/>
      <c r="P1089" s="507"/>
      <c r="Q1089" s="495" t="s">
        <v>80</v>
      </c>
      <c r="R1089" s="495" t="s">
        <v>80</v>
      </c>
      <c r="S1089" s="495"/>
      <c r="T1089" s="496" t="s">
        <v>80</v>
      </c>
      <c r="U1089" s="497" t="s">
        <v>80</v>
      </c>
      <c r="V1089" s="497" t="s">
        <v>80</v>
      </c>
      <c r="W1089" s="497" t="s">
        <v>80</v>
      </c>
      <c r="X1089" s="498" t="s">
        <v>80</v>
      </c>
      <c r="Y1089" s="499" t="s">
        <v>80</v>
      </c>
      <c r="Z1089" s="500" t="s">
        <v>80</v>
      </c>
      <c r="AA1089" s="500" t="s">
        <v>80</v>
      </c>
      <c r="AB1089" s="501" t="s">
        <v>80</v>
      </c>
      <c r="AC1089" s="500" t="s">
        <v>80</v>
      </c>
      <c r="AD1089" s="500" t="s">
        <v>80</v>
      </c>
      <c r="AE1089" s="500" t="s">
        <v>80</v>
      </c>
      <c r="AF1089" s="502" t="s">
        <v>80</v>
      </c>
      <c r="AG1089" s="503" t="s">
        <v>80</v>
      </c>
      <c r="AH1089" s="504" t="s">
        <v>80</v>
      </c>
      <c r="AI1089" s="502" t="s">
        <v>80</v>
      </c>
      <c r="AJ1089" s="505">
        <v>103</v>
      </c>
      <c r="AK1089" s="505">
        <v>126</v>
      </c>
      <c r="AL1089" s="507"/>
      <c r="AM1089" s="507"/>
      <c r="AN1089" s="505">
        <v>765</v>
      </c>
      <c r="AO1089" s="505">
        <v>846</v>
      </c>
      <c r="AP1089" s="569"/>
      <c r="AQ1089" s="569"/>
      <c r="AR1089" s="505">
        <v>14</v>
      </c>
      <c r="AS1089" s="505">
        <v>249</v>
      </c>
      <c r="AT1089" s="505">
        <v>6</v>
      </c>
      <c r="AU1089" s="505">
        <v>36</v>
      </c>
      <c r="AV1089" s="507"/>
      <c r="AW1089" s="507"/>
      <c r="AX1089" s="507">
        <v>81</v>
      </c>
      <c r="AY1089" s="507">
        <v>91</v>
      </c>
      <c r="AZ1089" s="507">
        <v>381</v>
      </c>
      <c r="BA1089" s="507">
        <v>569</v>
      </c>
      <c r="BB1089" s="357"/>
      <c r="BC1089" s="592" t="str">
        <f t="shared" si="1727"/>
        <v>-</v>
      </c>
      <c r="BD1089" s="593" t="str">
        <f t="shared" si="1728"/>
        <v>-</v>
      </c>
      <c r="BE1089" s="594" t="str">
        <f t="shared" si="1729"/>
        <v>-</v>
      </c>
      <c r="BF1089" s="291" t="str">
        <f t="shared" si="1730"/>
        <v>-</v>
      </c>
      <c r="BG1089" s="566" t="str">
        <f t="shared" si="1731"/>
        <v>-</v>
      </c>
      <c r="BH1089" s="595" t="str">
        <f t="shared" si="1732"/>
        <v>-</v>
      </c>
      <c r="BI1089" s="289" t="str">
        <f t="shared" si="1733"/>
        <v>-</v>
      </c>
      <c r="BJ1089" s="596" t="str">
        <f t="shared" si="1734"/>
        <v>-</v>
      </c>
      <c r="BK1089" s="595" t="str">
        <f t="shared" si="1735"/>
        <v>-</v>
      </c>
      <c r="BL1089" s="289" t="str">
        <f t="shared" si="1736"/>
        <v>-</v>
      </c>
      <c r="BM1089" s="596" t="str">
        <f t="shared" si="1737"/>
        <v>-</v>
      </c>
      <c r="BN1089" s="563">
        <f t="shared" si="1738"/>
        <v>10</v>
      </c>
      <c r="BO1089" s="87">
        <f t="shared" si="1739"/>
        <v>2013</v>
      </c>
      <c r="BP1089" s="87">
        <f t="shared" si="1740"/>
        <v>1.0000000000000004</v>
      </c>
      <c r="BQ1089" s="202"/>
    </row>
    <row r="1090" spans="1:69" s="35" customFormat="1" ht="10.5" customHeight="1" x14ac:dyDescent="0.2">
      <c r="A1090" s="87" t="str">
        <f t="shared" si="1726"/>
        <v>2013-14RYE10</v>
      </c>
      <c r="B1090" s="87" t="str">
        <f t="shared" si="1741"/>
        <v>Y59</v>
      </c>
      <c r="C1090" s="203" t="s">
        <v>182</v>
      </c>
      <c r="D1090" s="203" t="s">
        <v>546</v>
      </c>
      <c r="E1090" s="42"/>
      <c r="F1090" s="317" t="str">
        <f>VLOOKUP($G1090,'Selection Sheet'!$C$15:$F$39,3,0)</f>
        <v>Y59</v>
      </c>
      <c r="G1090" s="204" t="s">
        <v>114</v>
      </c>
      <c r="H1090" s="203" t="s">
        <v>539</v>
      </c>
      <c r="I1090" s="495">
        <v>97</v>
      </c>
      <c r="J1090" s="495">
        <v>38</v>
      </c>
      <c r="K1090" s="495">
        <v>8</v>
      </c>
      <c r="L1090" s="495">
        <v>5</v>
      </c>
      <c r="M1090" s="507"/>
      <c r="N1090" s="507"/>
      <c r="O1090" s="507"/>
      <c r="P1090" s="507"/>
      <c r="Q1090" s="495" t="s">
        <v>80</v>
      </c>
      <c r="R1090" s="495" t="s">
        <v>80</v>
      </c>
      <c r="S1090" s="495"/>
      <c r="T1090" s="496" t="s">
        <v>80</v>
      </c>
      <c r="U1090" s="497" t="s">
        <v>80</v>
      </c>
      <c r="V1090" s="497" t="s">
        <v>80</v>
      </c>
      <c r="W1090" s="497" t="s">
        <v>80</v>
      </c>
      <c r="X1090" s="498" t="s">
        <v>80</v>
      </c>
      <c r="Y1090" s="499" t="s">
        <v>80</v>
      </c>
      <c r="Z1090" s="500" t="s">
        <v>80</v>
      </c>
      <c r="AA1090" s="500" t="s">
        <v>80</v>
      </c>
      <c r="AB1090" s="501" t="s">
        <v>80</v>
      </c>
      <c r="AC1090" s="500" t="s">
        <v>80</v>
      </c>
      <c r="AD1090" s="500" t="s">
        <v>80</v>
      </c>
      <c r="AE1090" s="500" t="s">
        <v>80</v>
      </c>
      <c r="AF1090" s="502" t="s">
        <v>80</v>
      </c>
      <c r="AG1090" s="503" t="s">
        <v>80</v>
      </c>
      <c r="AH1090" s="504" t="s">
        <v>80</v>
      </c>
      <c r="AI1090" s="502" t="s">
        <v>80</v>
      </c>
      <c r="AJ1090" s="505">
        <v>87</v>
      </c>
      <c r="AK1090" s="505">
        <v>129</v>
      </c>
      <c r="AL1090" s="507"/>
      <c r="AM1090" s="507"/>
      <c r="AN1090" s="505">
        <v>545</v>
      </c>
      <c r="AO1090" s="505">
        <v>563</v>
      </c>
      <c r="AP1090" s="569"/>
      <c r="AQ1090" s="569"/>
      <c r="AR1090" s="505">
        <v>15</v>
      </c>
      <c r="AS1090" s="505">
        <v>75</v>
      </c>
      <c r="AT1090" s="505">
        <v>3</v>
      </c>
      <c r="AU1090" s="505">
        <v>7</v>
      </c>
      <c r="AV1090" s="507"/>
      <c r="AW1090" s="507"/>
      <c r="AX1090" s="507">
        <v>74</v>
      </c>
      <c r="AY1090" s="507">
        <v>87</v>
      </c>
      <c r="AZ1090" s="507">
        <v>92</v>
      </c>
      <c r="BA1090" s="507">
        <v>209</v>
      </c>
      <c r="BB1090" s="357"/>
      <c r="BC1090" s="592" t="str">
        <f t="shared" si="1727"/>
        <v>-</v>
      </c>
      <c r="BD1090" s="593" t="str">
        <f t="shared" si="1728"/>
        <v>-</v>
      </c>
      <c r="BE1090" s="594" t="str">
        <f t="shared" si="1729"/>
        <v>-</v>
      </c>
      <c r="BF1090" s="291" t="str">
        <f t="shared" si="1730"/>
        <v>-</v>
      </c>
      <c r="BG1090" s="566" t="str">
        <f t="shared" si="1731"/>
        <v>-</v>
      </c>
      <c r="BH1090" s="595" t="str">
        <f t="shared" si="1732"/>
        <v>-</v>
      </c>
      <c r="BI1090" s="289" t="str">
        <f t="shared" si="1733"/>
        <v>-</v>
      </c>
      <c r="BJ1090" s="596" t="str">
        <f t="shared" si="1734"/>
        <v>-</v>
      </c>
      <c r="BK1090" s="595" t="str">
        <f t="shared" si="1735"/>
        <v>-</v>
      </c>
      <c r="BL1090" s="289" t="str">
        <f t="shared" si="1736"/>
        <v>-</v>
      </c>
      <c r="BM1090" s="596" t="str">
        <f t="shared" si="1737"/>
        <v>-</v>
      </c>
      <c r="BN1090" s="563">
        <f t="shared" si="1738"/>
        <v>10</v>
      </c>
      <c r="BO1090" s="87">
        <f t="shared" si="1739"/>
        <v>2013</v>
      </c>
      <c r="BP1090" s="87">
        <f t="shared" si="1740"/>
        <v>1.0000000000000004</v>
      </c>
      <c r="BQ1090" s="202"/>
    </row>
    <row r="1091" spans="1:69" s="35" customFormat="1" ht="10.5" customHeight="1" x14ac:dyDescent="0.2">
      <c r="A1091" s="312" t="str">
        <f t="shared" si="1726"/>
        <v>2013-14RYF10</v>
      </c>
      <c r="B1091" s="312" t="str">
        <f t="shared" si="1741"/>
        <v>Y58</v>
      </c>
      <c r="C1091" s="208" t="s">
        <v>182</v>
      </c>
      <c r="D1091" s="208" t="s">
        <v>546</v>
      </c>
      <c r="E1091" s="53"/>
      <c r="F1091" s="319" t="str">
        <f>VLOOKUP($G1091,'Selection Sheet'!$C$15:$F$39,3,0)</f>
        <v>Y58</v>
      </c>
      <c r="G1091" s="209" t="s">
        <v>99</v>
      </c>
      <c r="H1091" s="208" t="s">
        <v>540</v>
      </c>
      <c r="I1091" s="521">
        <v>335</v>
      </c>
      <c r="J1091" s="521">
        <v>71</v>
      </c>
      <c r="K1091" s="521">
        <v>50</v>
      </c>
      <c r="L1091" s="521">
        <v>19</v>
      </c>
      <c r="M1091" s="533"/>
      <c r="N1091" s="533"/>
      <c r="O1091" s="533"/>
      <c r="P1091" s="533"/>
      <c r="Q1091" s="521" t="s">
        <v>80</v>
      </c>
      <c r="R1091" s="521" t="s">
        <v>80</v>
      </c>
      <c r="S1091" s="521"/>
      <c r="T1091" s="522" t="s">
        <v>80</v>
      </c>
      <c r="U1091" s="523" t="s">
        <v>80</v>
      </c>
      <c r="V1091" s="523" t="s">
        <v>80</v>
      </c>
      <c r="W1091" s="523" t="s">
        <v>80</v>
      </c>
      <c r="X1091" s="524" t="s">
        <v>80</v>
      </c>
      <c r="Y1091" s="525" t="s">
        <v>80</v>
      </c>
      <c r="Z1091" s="526" t="s">
        <v>80</v>
      </c>
      <c r="AA1091" s="526" t="s">
        <v>80</v>
      </c>
      <c r="AB1091" s="527" t="s">
        <v>80</v>
      </c>
      <c r="AC1091" s="526" t="s">
        <v>80</v>
      </c>
      <c r="AD1091" s="526" t="s">
        <v>80</v>
      </c>
      <c r="AE1091" s="526" t="s">
        <v>80</v>
      </c>
      <c r="AF1091" s="528" t="s">
        <v>80</v>
      </c>
      <c r="AG1091" s="529" t="s">
        <v>80</v>
      </c>
      <c r="AH1091" s="530" t="s">
        <v>80</v>
      </c>
      <c r="AI1091" s="528" t="s">
        <v>80</v>
      </c>
      <c r="AJ1091" s="531">
        <v>138</v>
      </c>
      <c r="AK1091" s="531">
        <v>151</v>
      </c>
      <c r="AL1091" s="533"/>
      <c r="AM1091" s="533"/>
      <c r="AN1091" s="531">
        <v>764</v>
      </c>
      <c r="AO1091" s="531">
        <v>777</v>
      </c>
      <c r="AP1091" s="571"/>
      <c r="AQ1091" s="571"/>
      <c r="AR1091" s="531">
        <v>25</v>
      </c>
      <c r="AS1091" s="531">
        <v>332</v>
      </c>
      <c r="AT1091" s="531">
        <v>10</v>
      </c>
      <c r="AU1091" s="531">
        <v>48</v>
      </c>
      <c r="AV1091" s="533"/>
      <c r="AW1091" s="533"/>
      <c r="AX1091" s="533">
        <v>96</v>
      </c>
      <c r="AY1091" s="533">
        <v>117</v>
      </c>
      <c r="AZ1091" s="533">
        <v>171</v>
      </c>
      <c r="BA1091" s="533">
        <v>310</v>
      </c>
      <c r="BB1091" s="359"/>
      <c r="BC1091" s="605" t="str">
        <f t="shared" si="1727"/>
        <v>-</v>
      </c>
      <c r="BD1091" s="606" t="str">
        <f t="shared" si="1728"/>
        <v>-</v>
      </c>
      <c r="BE1091" s="607" t="str">
        <f t="shared" si="1729"/>
        <v>-</v>
      </c>
      <c r="BF1091" s="302" t="str">
        <f t="shared" si="1730"/>
        <v>-</v>
      </c>
      <c r="BG1091" s="608" t="str">
        <f t="shared" si="1731"/>
        <v>-</v>
      </c>
      <c r="BH1091" s="609" t="str">
        <f t="shared" si="1732"/>
        <v>-</v>
      </c>
      <c r="BI1091" s="311" t="str">
        <f t="shared" si="1733"/>
        <v>-</v>
      </c>
      <c r="BJ1091" s="610" t="str">
        <f t="shared" si="1734"/>
        <v>-</v>
      </c>
      <c r="BK1091" s="609" t="str">
        <f t="shared" si="1735"/>
        <v>-</v>
      </c>
      <c r="BL1091" s="311" t="str">
        <f t="shared" si="1736"/>
        <v>-</v>
      </c>
      <c r="BM1091" s="610" t="str">
        <f t="shared" si="1737"/>
        <v>-</v>
      </c>
      <c r="BN1091" s="565">
        <f t="shared" si="1738"/>
        <v>10</v>
      </c>
      <c r="BO1091" s="312">
        <f t="shared" si="1739"/>
        <v>2013</v>
      </c>
      <c r="BP1091" s="312">
        <f t="shared" si="1740"/>
        <v>1.0000000000000004</v>
      </c>
      <c r="BQ1091" s="202"/>
    </row>
    <row r="1092" spans="1:69" s="35" customFormat="1" ht="10.5" customHeight="1" x14ac:dyDescent="0.2">
      <c r="A1092" s="87" t="str">
        <f t="shared" si="1726"/>
        <v>2013-14R1F11</v>
      </c>
      <c r="B1092" s="87" t="str">
        <f t="shared" si="1741"/>
        <v>Y59</v>
      </c>
      <c r="C1092" s="203" t="s">
        <v>182</v>
      </c>
      <c r="D1092" s="203" t="s">
        <v>547</v>
      </c>
      <c r="E1092" s="42"/>
      <c r="F1092" s="317" t="str">
        <f>VLOOKUP($G1092,'Selection Sheet'!$C$15:$F$39,3,0)</f>
        <v>Y59</v>
      </c>
      <c r="G1092" s="204" t="s">
        <v>108</v>
      </c>
      <c r="H1092" s="203" t="s">
        <v>529</v>
      </c>
      <c r="I1092" s="495">
        <v>7</v>
      </c>
      <c r="J1092" s="495">
        <v>1</v>
      </c>
      <c r="K1092" s="495">
        <v>1</v>
      </c>
      <c r="L1092" s="495">
        <v>1</v>
      </c>
      <c r="M1092" s="507"/>
      <c r="N1092" s="507"/>
      <c r="O1092" s="507"/>
      <c r="P1092" s="507"/>
      <c r="Q1092" s="495" t="s">
        <v>80</v>
      </c>
      <c r="R1092" s="495" t="s">
        <v>80</v>
      </c>
      <c r="S1092" s="495"/>
      <c r="T1092" s="496" t="s">
        <v>80</v>
      </c>
      <c r="U1092" s="497" t="s">
        <v>80</v>
      </c>
      <c r="V1092" s="497" t="s">
        <v>80</v>
      </c>
      <c r="W1092" s="497" t="s">
        <v>80</v>
      </c>
      <c r="X1092" s="498" t="s">
        <v>80</v>
      </c>
      <c r="Y1092" s="499" t="s">
        <v>80</v>
      </c>
      <c r="Z1092" s="500" t="s">
        <v>80</v>
      </c>
      <c r="AA1092" s="500" t="s">
        <v>80</v>
      </c>
      <c r="AB1092" s="501" t="s">
        <v>80</v>
      </c>
      <c r="AC1092" s="500" t="s">
        <v>80</v>
      </c>
      <c r="AD1092" s="500" t="s">
        <v>80</v>
      </c>
      <c r="AE1092" s="500" t="s">
        <v>80</v>
      </c>
      <c r="AF1092" s="502" t="s">
        <v>80</v>
      </c>
      <c r="AG1092" s="503" t="s">
        <v>80</v>
      </c>
      <c r="AH1092" s="504" t="s">
        <v>80</v>
      </c>
      <c r="AI1092" s="502" t="s">
        <v>80</v>
      </c>
      <c r="AJ1092" s="505">
        <v>4</v>
      </c>
      <c r="AK1092" s="505">
        <v>7</v>
      </c>
      <c r="AL1092" s="507"/>
      <c r="AM1092" s="507"/>
      <c r="AN1092" s="505">
        <v>20</v>
      </c>
      <c r="AO1092" s="505">
        <v>20</v>
      </c>
      <c r="AP1092" s="569"/>
      <c r="AQ1092" s="569"/>
      <c r="AR1092" s="505">
        <v>0</v>
      </c>
      <c r="AS1092" s="505">
        <v>7</v>
      </c>
      <c r="AT1092" s="505">
        <v>0</v>
      </c>
      <c r="AU1092" s="505">
        <v>1</v>
      </c>
      <c r="AV1092" s="507"/>
      <c r="AW1092" s="507"/>
      <c r="AX1092" s="507">
        <v>0</v>
      </c>
      <c r="AY1092" s="507">
        <v>0</v>
      </c>
      <c r="AZ1092" s="507">
        <v>9</v>
      </c>
      <c r="BA1092" s="507">
        <v>13</v>
      </c>
      <c r="BB1092" s="357"/>
      <c r="BC1092" s="592" t="str">
        <f t="shared" si="1727"/>
        <v>-</v>
      </c>
      <c r="BD1092" s="593" t="str">
        <f t="shared" si="1728"/>
        <v>-</v>
      </c>
      <c r="BE1092" s="594" t="str">
        <f t="shared" si="1729"/>
        <v>-</v>
      </c>
      <c r="BF1092" s="291" t="str">
        <f t="shared" si="1730"/>
        <v>-</v>
      </c>
      <c r="BG1092" s="566" t="str">
        <f t="shared" si="1731"/>
        <v>-</v>
      </c>
      <c r="BH1092" s="595" t="str">
        <f t="shared" si="1732"/>
        <v>-</v>
      </c>
      <c r="BI1092" s="289" t="str">
        <f t="shared" si="1733"/>
        <v>-</v>
      </c>
      <c r="BJ1092" s="596" t="str">
        <f t="shared" si="1734"/>
        <v>-</v>
      </c>
      <c r="BK1092" s="595" t="str">
        <f t="shared" si="1735"/>
        <v>-</v>
      </c>
      <c r="BL1092" s="289" t="str">
        <f t="shared" si="1736"/>
        <v>-</v>
      </c>
      <c r="BM1092" s="596" t="str">
        <f t="shared" si="1737"/>
        <v>-</v>
      </c>
      <c r="BN1092" s="563">
        <f t="shared" si="1738"/>
        <v>11</v>
      </c>
      <c r="BO1092" s="87">
        <f t="shared" si="1739"/>
        <v>2013</v>
      </c>
      <c r="BP1092" s="87">
        <f t="shared" si="1740"/>
        <v>1.9999999999999996</v>
      </c>
      <c r="BQ1092" s="202"/>
    </row>
    <row r="1093" spans="1:69" s="35" customFormat="1" ht="10.5" customHeight="1" x14ac:dyDescent="0.2">
      <c r="A1093" s="87" t="str">
        <f t="shared" si="1726"/>
        <v>2013-14RRU11</v>
      </c>
      <c r="B1093" s="87" t="str">
        <f t="shared" si="1741"/>
        <v>Y56</v>
      </c>
      <c r="C1093" s="203" t="s">
        <v>182</v>
      </c>
      <c r="D1093" s="203" t="s">
        <v>547</v>
      </c>
      <c r="E1093" s="42"/>
      <c r="F1093" s="317" t="str">
        <f>VLOOKUP($G1093,'Selection Sheet'!$C$15:$F$39,3,0)</f>
        <v>Y56</v>
      </c>
      <c r="G1093" s="204" t="s">
        <v>93</v>
      </c>
      <c r="H1093" s="203" t="s">
        <v>530</v>
      </c>
      <c r="I1093" s="495">
        <v>349</v>
      </c>
      <c r="J1093" s="495">
        <v>116</v>
      </c>
      <c r="K1093" s="495">
        <v>50</v>
      </c>
      <c r="L1093" s="495">
        <v>30</v>
      </c>
      <c r="M1093" s="507"/>
      <c r="N1093" s="507"/>
      <c r="O1093" s="507"/>
      <c r="P1093" s="507"/>
      <c r="Q1093" s="495" t="s">
        <v>80</v>
      </c>
      <c r="R1093" s="495" t="s">
        <v>80</v>
      </c>
      <c r="S1093" s="495"/>
      <c r="T1093" s="496" t="s">
        <v>80</v>
      </c>
      <c r="U1093" s="497" t="s">
        <v>80</v>
      </c>
      <c r="V1093" s="497" t="s">
        <v>80</v>
      </c>
      <c r="W1093" s="497" t="s">
        <v>80</v>
      </c>
      <c r="X1093" s="498" t="s">
        <v>80</v>
      </c>
      <c r="Y1093" s="499" t="s">
        <v>80</v>
      </c>
      <c r="Z1093" s="500" t="s">
        <v>80</v>
      </c>
      <c r="AA1093" s="500" t="s">
        <v>80</v>
      </c>
      <c r="AB1093" s="501" t="s">
        <v>80</v>
      </c>
      <c r="AC1093" s="500" t="s">
        <v>80</v>
      </c>
      <c r="AD1093" s="500" t="s">
        <v>80</v>
      </c>
      <c r="AE1093" s="500" t="s">
        <v>80</v>
      </c>
      <c r="AF1093" s="502" t="s">
        <v>80</v>
      </c>
      <c r="AG1093" s="503" t="s">
        <v>80</v>
      </c>
      <c r="AH1093" s="504" t="s">
        <v>80</v>
      </c>
      <c r="AI1093" s="502" t="s">
        <v>80</v>
      </c>
      <c r="AJ1093" s="505">
        <v>191</v>
      </c>
      <c r="AK1093" s="505">
        <v>257</v>
      </c>
      <c r="AL1093" s="507"/>
      <c r="AM1093" s="507"/>
      <c r="AN1093" s="505">
        <v>882</v>
      </c>
      <c r="AO1093" s="505">
        <v>923</v>
      </c>
      <c r="AP1093" s="569"/>
      <c r="AQ1093" s="569"/>
      <c r="AR1093" s="505">
        <v>39</v>
      </c>
      <c r="AS1093" s="505">
        <v>345</v>
      </c>
      <c r="AT1093" s="505">
        <v>19</v>
      </c>
      <c r="AU1093" s="505">
        <v>49</v>
      </c>
      <c r="AV1093" s="507"/>
      <c r="AW1093" s="507"/>
      <c r="AX1093" s="507">
        <v>111</v>
      </c>
      <c r="AY1093" s="507">
        <v>120</v>
      </c>
      <c r="AZ1093" s="507">
        <v>349</v>
      </c>
      <c r="BA1093" s="507">
        <v>578</v>
      </c>
      <c r="BB1093" s="357"/>
      <c r="BC1093" s="592" t="str">
        <f t="shared" si="1727"/>
        <v>-</v>
      </c>
      <c r="BD1093" s="593" t="str">
        <f t="shared" si="1728"/>
        <v>-</v>
      </c>
      <c r="BE1093" s="594" t="str">
        <f t="shared" si="1729"/>
        <v>-</v>
      </c>
      <c r="BF1093" s="291" t="str">
        <f t="shared" si="1730"/>
        <v>-</v>
      </c>
      <c r="BG1093" s="566" t="str">
        <f t="shared" si="1731"/>
        <v>-</v>
      </c>
      <c r="BH1093" s="595" t="str">
        <f t="shared" si="1732"/>
        <v>-</v>
      </c>
      <c r="BI1093" s="289" t="str">
        <f t="shared" si="1733"/>
        <v>-</v>
      </c>
      <c r="BJ1093" s="596" t="str">
        <f t="shared" si="1734"/>
        <v>-</v>
      </c>
      <c r="BK1093" s="595" t="str">
        <f t="shared" si="1735"/>
        <v>-</v>
      </c>
      <c r="BL1093" s="289" t="str">
        <f t="shared" si="1736"/>
        <v>-</v>
      </c>
      <c r="BM1093" s="596" t="str">
        <f t="shared" si="1737"/>
        <v>-</v>
      </c>
      <c r="BN1093" s="563">
        <f t="shared" si="1738"/>
        <v>11</v>
      </c>
      <c r="BO1093" s="87">
        <f t="shared" si="1739"/>
        <v>2013</v>
      </c>
      <c r="BP1093" s="87">
        <f t="shared" si="1740"/>
        <v>1.9999999999999996</v>
      </c>
      <c r="BQ1093" s="202"/>
    </row>
    <row r="1094" spans="1:69" s="35" customFormat="1" ht="10.5" customHeight="1" x14ac:dyDescent="0.2">
      <c r="A1094" s="87" t="str">
        <f t="shared" si="1726"/>
        <v>2013-14RX611</v>
      </c>
      <c r="B1094" s="87" t="str">
        <f t="shared" si="1741"/>
        <v>Y63</v>
      </c>
      <c r="C1094" s="203" t="s">
        <v>182</v>
      </c>
      <c r="D1094" s="203" t="s">
        <v>547</v>
      </c>
      <c r="E1094" s="42"/>
      <c r="F1094" s="317" t="str">
        <f>VLOOKUP($G1094,'Selection Sheet'!$C$15:$F$39,3,0)</f>
        <v>Y63</v>
      </c>
      <c r="G1094" s="204" t="s">
        <v>111</v>
      </c>
      <c r="H1094" s="203" t="s">
        <v>532</v>
      </c>
      <c r="I1094" s="495">
        <v>152</v>
      </c>
      <c r="J1094" s="495">
        <v>34</v>
      </c>
      <c r="K1094" s="495">
        <v>12</v>
      </c>
      <c r="L1094" s="495">
        <v>7</v>
      </c>
      <c r="M1094" s="507"/>
      <c r="N1094" s="507"/>
      <c r="O1094" s="507"/>
      <c r="P1094" s="507"/>
      <c r="Q1094" s="495" t="s">
        <v>80</v>
      </c>
      <c r="R1094" s="495" t="s">
        <v>80</v>
      </c>
      <c r="S1094" s="495"/>
      <c r="T1094" s="496" t="s">
        <v>80</v>
      </c>
      <c r="U1094" s="497" t="s">
        <v>80</v>
      </c>
      <c r="V1094" s="497" t="s">
        <v>80</v>
      </c>
      <c r="W1094" s="497" t="s">
        <v>80</v>
      </c>
      <c r="X1094" s="498" t="s">
        <v>80</v>
      </c>
      <c r="Y1094" s="499" t="s">
        <v>80</v>
      </c>
      <c r="Z1094" s="500" t="s">
        <v>80</v>
      </c>
      <c r="AA1094" s="500" t="s">
        <v>80</v>
      </c>
      <c r="AB1094" s="501" t="s">
        <v>80</v>
      </c>
      <c r="AC1094" s="500" t="s">
        <v>80</v>
      </c>
      <c r="AD1094" s="500" t="s">
        <v>80</v>
      </c>
      <c r="AE1094" s="500" t="s">
        <v>80</v>
      </c>
      <c r="AF1094" s="502" t="s">
        <v>80</v>
      </c>
      <c r="AG1094" s="503" t="s">
        <v>80</v>
      </c>
      <c r="AH1094" s="504" t="s">
        <v>80</v>
      </c>
      <c r="AI1094" s="502" t="s">
        <v>80</v>
      </c>
      <c r="AJ1094" s="505">
        <v>55</v>
      </c>
      <c r="AK1094" s="505">
        <v>67</v>
      </c>
      <c r="AL1094" s="507"/>
      <c r="AM1094" s="507"/>
      <c r="AN1094" s="505">
        <v>359</v>
      </c>
      <c r="AO1094" s="505">
        <v>363</v>
      </c>
      <c r="AP1094" s="569"/>
      <c r="AQ1094" s="569"/>
      <c r="AR1094" s="505">
        <v>10</v>
      </c>
      <c r="AS1094" s="505">
        <v>146</v>
      </c>
      <c r="AT1094" s="505">
        <v>2</v>
      </c>
      <c r="AU1094" s="505">
        <v>9</v>
      </c>
      <c r="AV1094" s="507"/>
      <c r="AW1094" s="507"/>
      <c r="AX1094" s="507">
        <v>71</v>
      </c>
      <c r="AY1094" s="507">
        <v>75</v>
      </c>
      <c r="AZ1094" s="507">
        <v>131</v>
      </c>
      <c r="BA1094" s="507">
        <v>163</v>
      </c>
      <c r="BB1094" s="357"/>
      <c r="BC1094" s="592" t="str">
        <f t="shared" si="1727"/>
        <v>-</v>
      </c>
      <c r="BD1094" s="593" t="str">
        <f t="shared" si="1728"/>
        <v>-</v>
      </c>
      <c r="BE1094" s="594" t="str">
        <f t="shared" si="1729"/>
        <v>-</v>
      </c>
      <c r="BF1094" s="291" t="str">
        <f t="shared" si="1730"/>
        <v>-</v>
      </c>
      <c r="BG1094" s="566" t="str">
        <f t="shared" si="1731"/>
        <v>-</v>
      </c>
      <c r="BH1094" s="595" t="str">
        <f t="shared" si="1732"/>
        <v>-</v>
      </c>
      <c r="BI1094" s="289" t="str">
        <f t="shared" si="1733"/>
        <v>-</v>
      </c>
      <c r="BJ1094" s="596" t="str">
        <f t="shared" si="1734"/>
        <v>-</v>
      </c>
      <c r="BK1094" s="595" t="str">
        <f t="shared" si="1735"/>
        <v>-</v>
      </c>
      <c r="BL1094" s="289" t="str">
        <f t="shared" si="1736"/>
        <v>-</v>
      </c>
      <c r="BM1094" s="596" t="str">
        <f t="shared" si="1737"/>
        <v>-</v>
      </c>
      <c r="BN1094" s="563">
        <f t="shared" si="1738"/>
        <v>11</v>
      </c>
      <c r="BO1094" s="87">
        <f t="shared" si="1739"/>
        <v>2013</v>
      </c>
      <c r="BP1094" s="87">
        <f t="shared" si="1740"/>
        <v>1.9999999999999996</v>
      </c>
      <c r="BQ1094" s="202"/>
    </row>
    <row r="1095" spans="1:69" s="35" customFormat="1" ht="10.5" customHeight="1" x14ac:dyDescent="0.2">
      <c r="A1095" s="314" t="str">
        <f t="shared" si="1726"/>
        <v>2013-14RX711</v>
      </c>
      <c r="B1095" s="314" t="str">
        <f t="shared" si="1741"/>
        <v>Y62</v>
      </c>
      <c r="C1095" s="205" t="s">
        <v>182</v>
      </c>
      <c r="D1095" s="205" t="s">
        <v>547</v>
      </c>
      <c r="E1095" s="206"/>
      <c r="F1095" s="318" t="str">
        <f>VLOOKUP($G1095,'Selection Sheet'!$C$15:$F$39,3,0)</f>
        <v>Y62</v>
      </c>
      <c r="G1095" s="207" t="s">
        <v>84</v>
      </c>
      <c r="H1095" s="205" t="s">
        <v>533</v>
      </c>
      <c r="I1095" s="508">
        <v>323</v>
      </c>
      <c r="J1095" s="508">
        <v>95</v>
      </c>
      <c r="K1095" s="508">
        <v>44</v>
      </c>
      <c r="L1095" s="508">
        <v>16</v>
      </c>
      <c r="M1095" s="520"/>
      <c r="N1095" s="520"/>
      <c r="O1095" s="520"/>
      <c r="P1095" s="520"/>
      <c r="Q1095" s="508" t="s">
        <v>80</v>
      </c>
      <c r="R1095" s="508" t="s">
        <v>80</v>
      </c>
      <c r="S1095" s="508"/>
      <c r="T1095" s="509" t="s">
        <v>80</v>
      </c>
      <c r="U1095" s="510" t="s">
        <v>80</v>
      </c>
      <c r="V1095" s="510" t="s">
        <v>80</v>
      </c>
      <c r="W1095" s="510" t="s">
        <v>80</v>
      </c>
      <c r="X1095" s="511" t="s">
        <v>80</v>
      </c>
      <c r="Y1095" s="512" t="s">
        <v>80</v>
      </c>
      <c r="Z1095" s="513" t="s">
        <v>80</v>
      </c>
      <c r="AA1095" s="513" t="s">
        <v>80</v>
      </c>
      <c r="AB1095" s="514" t="s">
        <v>80</v>
      </c>
      <c r="AC1095" s="513" t="s">
        <v>80</v>
      </c>
      <c r="AD1095" s="513" t="s">
        <v>80</v>
      </c>
      <c r="AE1095" s="513" t="s">
        <v>80</v>
      </c>
      <c r="AF1095" s="515" t="s">
        <v>80</v>
      </c>
      <c r="AG1095" s="516" t="s">
        <v>80</v>
      </c>
      <c r="AH1095" s="517" t="s">
        <v>80</v>
      </c>
      <c r="AI1095" s="515" t="s">
        <v>80</v>
      </c>
      <c r="AJ1095" s="518">
        <v>175</v>
      </c>
      <c r="AK1095" s="518">
        <v>201</v>
      </c>
      <c r="AL1095" s="520"/>
      <c r="AM1095" s="520"/>
      <c r="AN1095" s="518">
        <v>1062</v>
      </c>
      <c r="AO1095" s="518">
        <v>1064</v>
      </c>
      <c r="AP1095" s="570"/>
      <c r="AQ1095" s="570"/>
      <c r="AR1095" s="518">
        <v>24</v>
      </c>
      <c r="AS1095" s="518">
        <v>288</v>
      </c>
      <c r="AT1095" s="518">
        <v>4</v>
      </c>
      <c r="AU1095" s="518">
        <v>36</v>
      </c>
      <c r="AV1095" s="520"/>
      <c r="AW1095" s="520"/>
      <c r="AX1095" s="520">
        <v>118</v>
      </c>
      <c r="AY1095" s="520">
        <v>141</v>
      </c>
      <c r="AZ1095" s="520">
        <v>311</v>
      </c>
      <c r="BA1095" s="520">
        <v>433</v>
      </c>
      <c r="BB1095" s="358"/>
      <c r="BC1095" s="597" t="str">
        <f t="shared" si="1727"/>
        <v>-</v>
      </c>
      <c r="BD1095" s="598" t="str">
        <f t="shared" si="1728"/>
        <v>-</v>
      </c>
      <c r="BE1095" s="599" t="str">
        <f t="shared" si="1729"/>
        <v>-</v>
      </c>
      <c r="BF1095" s="600" t="str">
        <f t="shared" si="1730"/>
        <v>-</v>
      </c>
      <c r="BG1095" s="601" t="str">
        <f t="shared" si="1731"/>
        <v>-</v>
      </c>
      <c r="BH1095" s="602" t="str">
        <f t="shared" si="1732"/>
        <v>-</v>
      </c>
      <c r="BI1095" s="603" t="str">
        <f t="shared" si="1733"/>
        <v>-</v>
      </c>
      <c r="BJ1095" s="604" t="str">
        <f t="shared" si="1734"/>
        <v>-</v>
      </c>
      <c r="BK1095" s="602" t="str">
        <f t="shared" si="1735"/>
        <v>-</v>
      </c>
      <c r="BL1095" s="603" t="str">
        <f t="shared" si="1736"/>
        <v>-</v>
      </c>
      <c r="BM1095" s="604" t="str">
        <f t="shared" si="1737"/>
        <v>-</v>
      </c>
      <c r="BN1095" s="564">
        <f t="shared" si="1738"/>
        <v>11</v>
      </c>
      <c r="BO1095" s="314">
        <f t="shared" si="1739"/>
        <v>2013</v>
      </c>
      <c r="BP1095" s="314">
        <f t="shared" si="1740"/>
        <v>1.9999999999999996</v>
      </c>
      <c r="BQ1095" s="202"/>
    </row>
    <row r="1096" spans="1:69" s="35" customFormat="1" ht="10.5" customHeight="1" x14ac:dyDescent="0.2">
      <c r="A1096" s="87" t="str">
        <f t="shared" si="1726"/>
        <v>2013-14RX811</v>
      </c>
      <c r="B1096" s="87" t="str">
        <f t="shared" si="1741"/>
        <v>Y63</v>
      </c>
      <c r="C1096" s="203" t="s">
        <v>182</v>
      </c>
      <c r="D1096" s="203" t="s">
        <v>547</v>
      </c>
      <c r="E1096" s="42"/>
      <c r="F1096" s="317" t="str">
        <f>VLOOKUP($G1096,'Selection Sheet'!$C$15:$F$39,3,0)</f>
        <v>Y63</v>
      </c>
      <c r="G1096" s="204" t="s">
        <v>120</v>
      </c>
      <c r="H1096" s="203" t="s">
        <v>534</v>
      </c>
      <c r="I1096" s="495">
        <v>242</v>
      </c>
      <c r="J1096" s="495">
        <v>48</v>
      </c>
      <c r="K1096" s="495">
        <v>31</v>
      </c>
      <c r="L1096" s="495">
        <v>12</v>
      </c>
      <c r="M1096" s="507"/>
      <c r="N1096" s="507"/>
      <c r="O1096" s="507"/>
      <c r="P1096" s="507"/>
      <c r="Q1096" s="495" t="s">
        <v>80</v>
      </c>
      <c r="R1096" s="495" t="s">
        <v>80</v>
      </c>
      <c r="S1096" s="495"/>
      <c r="T1096" s="496" t="s">
        <v>80</v>
      </c>
      <c r="U1096" s="497" t="s">
        <v>80</v>
      </c>
      <c r="V1096" s="497" t="s">
        <v>80</v>
      </c>
      <c r="W1096" s="497" t="s">
        <v>80</v>
      </c>
      <c r="X1096" s="498" t="s">
        <v>80</v>
      </c>
      <c r="Y1096" s="499" t="s">
        <v>80</v>
      </c>
      <c r="Z1096" s="500" t="s">
        <v>80</v>
      </c>
      <c r="AA1096" s="500" t="s">
        <v>80</v>
      </c>
      <c r="AB1096" s="501" t="s">
        <v>80</v>
      </c>
      <c r="AC1096" s="500" t="s">
        <v>80</v>
      </c>
      <c r="AD1096" s="500" t="s">
        <v>80</v>
      </c>
      <c r="AE1096" s="500" t="s">
        <v>80</v>
      </c>
      <c r="AF1096" s="502" t="s">
        <v>80</v>
      </c>
      <c r="AG1096" s="503" t="s">
        <v>80</v>
      </c>
      <c r="AH1096" s="504" t="s">
        <v>80</v>
      </c>
      <c r="AI1096" s="502" t="s">
        <v>80</v>
      </c>
      <c r="AJ1096" s="505">
        <v>65</v>
      </c>
      <c r="AK1096" s="505">
        <v>81</v>
      </c>
      <c r="AL1096" s="507"/>
      <c r="AM1096" s="507"/>
      <c r="AN1096" s="505">
        <v>669</v>
      </c>
      <c r="AO1096" s="505">
        <v>719</v>
      </c>
      <c r="AP1096" s="569"/>
      <c r="AQ1096" s="569"/>
      <c r="AR1096" s="505">
        <v>26</v>
      </c>
      <c r="AS1096" s="505">
        <v>236</v>
      </c>
      <c r="AT1096" s="505">
        <v>10</v>
      </c>
      <c r="AU1096" s="505">
        <v>30</v>
      </c>
      <c r="AV1096" s="507"/>
      <c r="AW1096" s="507"/>
      <c r="AX1096" s="507">
        <v>81</v>
      </c>
      <c r="AY1096" s="507">
        <v>95</v>
      </c>
      <c r="AZ1096" s="507">
        <v>245</v>
      </c>
      <c r="BA1096" s="507">
        <v>393</v>
      </c>
      <c r="BB1096" s="357"/>
      <c r="BC1096" s="592" t="str">
        <f t="shared" si="1727"/>
        <v>-</v>
      </c>
      <c r="BD1096" s="593" t="str">
        <f t="shared" si="1728"/>
        <v>-</v>
      </c>
      <c r="BE1096" s="594" t="str">
        <f t="shared" si="1729"/>
        <v>-</v>
      </c>
      <c r="BF1096" s="291" t="str">
        <f t="shared" si="1730"/>
        <v>-</v>
      </c>
      <c r="BG1096" s="566" t="str">
        <f t="shared" si="1731"/>
        <v>-</v>
      </c>
      <c r="BH1096" s="595" t="str">
        <f t="shared" si="1732"/>
        <v>-</v>
      </c>
      <c r="BI1096" s="289" t="str">
        <f t="shared" si="1733"/>
        <v>-</v>
      </c>
      <c r="BJ1096" s="596" t="str">
        <f t="shared" si="1734"/>
        <v>-</v>
      </c>
      <c r="BK1096" s="595" t="str">
        <f t="shared" si="1735"/>
        <v>-</v>
      </c>
      <c r="BL1096" s="289" t="str">
        <f t="shared" si="1736"/>
        <v>-</v>
      </c>
      <c r="BM1096" s="596" t="str">
        <f t="shared" si="1737"/>
        <v>-</v>
      </c>
      <c r="BN1096" s="563">
        <f t="shared" si="1738"/>
        <v>11</v>
      </c>
      <c r="BO1096" s="87">
        <f t="shared" si="1739"/>
        <v>2013</v>
      </c>
      <c r="BP1096" s="87">
        <f t="shared" si="1740"/>
        <v>1.9999999999999996</v>
      </c>
      <c r="BQ1096" s="202"/>
    </row>
    <row r="1097" spans="1:69" s="35" customFormat="1" ht="10.5" customHeight="1" x14ac:dyDescent="0.2">
      <c r="A1097" s="87" t="str">
        <f t="shared" si="1726"/>
        <v>2013-14RX911</v>
      </c>
      <c r="B1097" s="87" t="str">
        <f t="shared" si="1741"/>
        <v>Y60</v>
      </c>
      <c r="C1097" s="203" t="s">
        <v>182</v>
      </c>
      <c r="D1097" s="203" t="s">
        <v>547</v>
      </c>
      <c r="E1097" s="42"/>
      <c r="F1097" s="317" t="str">
        <f>VLOOKUP($G1097,'Selection Sheet'!$C$15:$F$39,3,0)</f>
        <v>Y60</v>
      </c>
      <c r="G1097" s="204" t="s">
        <v>103</v>
      </c>
      <c r="H1097" s="203" t="s">
        <v>535</v>
      </c>
      <c r="I1097" s="495">
        <v>271</v>
      </c>
      <c r="J1097" s="495">
        <v>29</v>
      </c>
      <c r="K1097" s="495">
        <v>38</v>
      </c>
      <c r="L1097" s="495">
        <v>12</v>
      </c>
      <c r="M1097" s="507"/>
      <c r="N1097" s="507"/>
      <c r="O1097" s="507"/>
      <c r="P1097" s="507"/>
      <c r="Q1097" s="495" t="s">
        <v>80</v>
      </c>
      <c r="R1097" s="495" t="s">
        <v>80</v>
      </c>
      <c r="S1097" s="495"/>
      <c r="T1097" s="496" t="s">
        <v>80</v>
      </c>
      <c r="U1097" s="497" t="s">
        <v>80</v>
      </c>
      <c r="V1097" s="497" t="s">
        <v>80</v>
      </c>
      <c r="W1097" s="497" t="s">
        <v>80</v>
      </c>
      <c r="X1097" s="498" t="s">
        <v>80</v>
      </c>
      <c r="Y1097" s="499" t="s">
        <v>80</v>
      </c>
      <c r="Z1097" s="500" t="s">
        <v>80</v>
      </c>
      <c r="AA1097" s="500" t="s">
        <v>80</v>
      </c>
      <c r="AB1097" s="501" t="s">
        <v>80</v>
      </c>
      <c r="AC1097" s="500" t="s">
        <v>80</v>
      </c>
      <c r="AD1097" s="500" t="s">
        <v>80</v>
      </c>
      <c r="AE1097" s="500" t="s">
        <v>80</v>
      </c>
      <c r="AF1097" s="502" t="s">
        <v>80</v>
      </c>
      <c r="AG1097" s="503" t="s">
        <v>80</v>
      </c>
      <c r="AH1097" s="504" t="s">
        <v>80</v>
      </c>
      <c r="AI1097" s="502" t="s">
        <v>80</v>
      </c>
      <c r="AJ1097" s="505">
        <v>94</v>
      </c>
      <c r="AK1097" s="505">
        <v>118</v>
      </c>
      <c r="AL1097" s="507"/>
      <c r="AM1097" s="507"/>
      <c r="AN1097" s="505">
        <v>751</v>
      </c>
      <c r="AO1097" s="505">
        <v>767</v>
      </c>
      <c r="AP1097" s="569"/>
      <c r="AQ1097" s="569"/>
      <c r="AR1097" s="505">
        <v>10</v>
      </c>
      <c r="AS1097" s="505">
        <v>251</v>
      </c>
      <c r="AT1097" s="505">
        <v>4</v>
      </c>
      <c r="AU1097" s="505">
        <v>33</v>
      </c>
      <c r="AV1097" s="507"/>
      <c r="AW1097" s="507"/>
      <c r="AX1097" s="507">
        <v>85</v>
      </c>
      <c r="AY1097" s="507">
        <v>88</v>
      </c>
      <c r="AZ1097" s="507">
        <v>64</v>
      </c>
      <c r="BA1097" s="507">
        <v>107</v>
      </c>
      <c r="BB1097" s="357"/>
      <c r="BC1097" s="592" t="str">
        <f t="shared" si="1727"/>
        <v>-</v>
      </c>
      <c r="BD1097" s="593" t="str">
        <f t="shared" si="1728"/>
        <v>-</v>
      </c>
      <c r="BE1097" s="594" t="str">
        <f t="shared" si="1729"/>
        <v>-</v>
      </c>
      <c r="BF1097" s="291" t="str">
        <f t="shared" si="1730"/>
        <v>-</v>
      </c>
      <c r="BG1097" s="566" t="str">
        <f t="shared" si="1731"/>
        <v>-</v>
      </c>
      <c r="BH1097" s="595" t="str">
        <f t="shared" si="1732"/>
        <v>-</v>
      </c>
      <c r="BI1097" s="289" t="str">
        <f t="shared" si="1733"/>
        <v>-</v>
      </c>
      <c r="BJ1097" s="596" t="str">
        <f t="shared" si="1734"/>
        <v>-</v>
      </c>
      <c r="BK1097" s="595" t="str">
        <f t="shared" si="1735"/>
        <v>-</v>
      </c>
      <c r="BL1097" s="289" t="str">
        <f t="shared" si="1736"/>
        <v>-</v>
      </c>
      <c r="BM1097" s="596" t="str">
        <f t="shared" si="1737"/>
        <v>-</v>
      </c>
      <c r="BN1097" s="563">
        <f t="shared" si="1738"/>
        <v>11</v>
      </c>
      <c r="BO1097" s="87">
        <f t="shared" si="1739"/>
        <v>2013</v>
      </c>
      <c r="BP1097" s="87">
        <f t="shared" si="1740"/>
        <v>1.9999999999999996</v>
      </c>
      <c r="BQ1097" s="202"/>
    </row>
    <row r="1098" spans="1:69" s="35" customFormat="1" ht="10.5" customHeight="1" x14ac:dyDescent="0.2">
      <c r="A1098" s="314" t="str">
        <f t="shared" si="1726"/>
        <v>2013-14RYA11</v>
      </c>
      <c r="B1098" s="314" t="str">
        <f t="shared" si="1741"/>
        <v>Y60</v>
      </c>
      <c r="C1098" s="205" t="s">
        <v>182</v>
      </c>
      <c r="D1098" s="205" t="s">
        <v>547</v>
      </c>
      <c r="E1098" s="206"/>
      <c r="F1098" s="318" t="str">
        <f>VLOOKUP($G1098,'Selection Sheet'!$C$15:$F$39,3,0)</f>
        <v>Y60</v>
      </c>
      <c r="G1098" s="207" t="s">
        <v>118</v>
      </c>
      <c r="H1098" s="205" t="s">
        <v>536</v>
      </c>
      <c r="I1098" s="508">
        <v>316</v>
      </c>
      <c r="J1098" s="508">
        <v>79</v>
      </c>
      <c r="K1098" s="508">
        <v>32</v>
      </c>
      <c r="L1098" s="508">
        <v>11</v>
      </c>
      <c r="M1098" s="520"/>
      <c r="N1098" s="520"/>
      <c r="O1098" s="520"/>
      <c r="P1098" s="520"/>
      <c r="Q1098" s="508" t="s">
        <v>80</v>
      </c>
      <c r="R1098" s="508" t="s">
        <v>80</v>
      </c>
      <c r="S1098" s="508"/>
      <c r="T1098" s="509" t="s">
        <v>80</v>
      </c>
      <c r="U1098" s="510" t="s">
        <v>80</v>
      </c>
      <c r="V1098" s="510" t="s">
        <v>80</v>
      </c>
      <c r="W1098" s="510" t="s">
        <v>80</v>
      </c>
      <c r="X1098" s="511" t="s">
        <v>80</v>
      </c>
      <c r="Y1098" s="512" t="s">
        <v>80</v>
      </c>
      <c r="Z1098" s="513" t="s">
        <v>80</v>
      </c>
      <c r="AA1098" s="513" t="s">
        <v>80</v>
      </c>
      <c r="AB1098" s="514" t="s">
        <v>80</v>
      </c>
      <c r="AC1098" s="513" t="s">
        <v>80</v>
      </c>
      <c r="AD1098" s="513" t="s">
        <v>80</v>
      </c>
      <c r="AE1098" s="513" t="s">
        <v>80</v>
      </c>
      <c r="AF1098" s="515" t="s">
        <v>80</v>
      </c>
      <c r="AG1098" s="516" t="s">
        <v>80</v>
      </c>
      <c r="AH1098" s="517" t="s">
        <v>80</v>
      </c>
      <c r="AI1098" s="515" t="s">
        <v>80</v>
      </c>
      <c r="AJ1098" s="518">
        <v>82</v>
      </c>
      <c r="AK1098" s="518">
        <v>110</v>
      </c>
      <c r="AL1098" s="520"/>
      <c r="AM1098" s="520"/>
      <c r="AN1098" s="518">
        <v>701</v>
      </c>
      <c r="AO1098" s="518">
        <v>735</v>
      </c>
      <c r="AP1098" s="570"/>
      <c r="AQ1098" s="570"/>
      <c r="AR1098" s="518">
        <v>20</v>
      </c>
      <c r="AS1098" s="518">
        <v>316</v>
      </c>
      <c r="AT1098" s="518">
        <v>4</v>
      </c>
      <c r="AU1098" s="518">
        <v>32</v>
      </c>
      <c r="AV1098" s="520"/>
      <c r="AW1098" s="520"/>
      <c r="AX1098" s="520">
        <v>109</v>
      </c>
      <c r="AY1098" s="520">
        <v>121</v>
      </c>
      <c r="AZ1098" s="520">
        <v>137</v>
      </c>
      <c r="BA1098" s="520">
        <v>229</v>
      </c>
      <c r="BB1098" s="358"/>
      <c r="BC1098" s="597" t="str">
        <f t="shared" si="1727"/>
        <v>-</v>
      </c>
      <c r="BD1098" s="598" t="str">
        <f t="shared" si="1728"/>
        <v>-</v>
      </c>
      <c r="BE1098" s="599" t="str">
        <f t="shared" si="1729"/>
        <v>-</v>
      </c>
      <c r="BF1098" s="600" t="str">
        <f t="shared" si="1730"/>
        <v>-</v>
      </c>
      <c r="BG1098" s="601" t="str">
        <f t="shared" si="1731"/>
        <v>-</v>
      </c>
      <c r="BH1098" s="602" t="str">
        <f t="shared" si="1732"/>
        <v>-</v>
      </c>
      <c r="BI1098" s="603" t="str">
        <f t="shared" si="1733"/>
        <v>-</v>
      </c>
      <c r="BJ1098" s="604" t="str">
        <f t="shared" si="1734"/>
        <v>-</v>
      </c>
      <c r="BK1098" s="602" t="str">
        <f t="shared" si="1735"/>
        <v>-</v>
      </c>
      <c r="BL1098" s="603" t="str">
        <f t="shared" si="1736"/>
        <v>-</v>
      </c>
      <c r="BM1098" s="604" t="str">
        <f t="shared" si="1737"/>
        <v>-</v>
      </c>
      <c r="BN1098" s="564">
        <f t="shared" si="1738"/>
        <v>11</v>
      </c>
      <c r="BO1098" s="314">
        <f t="shared" si="1739"/>
        <v>2013</v>
      </c>
      <c r="BP1098" s="314">
        <f t="shared" si="1740"/>
        <v>1.9999999999999996</v>
      </c>
      <c r="BQ1098" s="202"/>
    </row>
    <row r="1099" spans="1:69" s="35" customFormat="1" ht="10.5" customHeight="1" x14ac:dyDescent="0.2">
      <c r="A1099" s="87" t="str">
        <f t="shared" si="1726"/>
        <v>2013-14RYC11</v>
      </c>
      <c r="B1099" s="87" t="str">
        <f t="shared" si="1741"/>
        <v>Y61</v>
      </c>
      <c r="C1099" s="203" t="s">
        <v>182</v>
      </c>
      <c r="D1099" s="203" t="s">
        <v>547</v>
      </c>
      <c r="E1099" s="42"/>
      <c r="F1099" s="317" t="str">
        <f>VLOOKUP($G1099,'Selection Sheet'!$C$15:$F$39,3,0)</f>
        <v>Y61</v>
      </c>
      <c r="G1099" s="204" t="s">
        <v>87</v>
      </c>
      <c r="H1099" s="203" t="s">
        <v>537</v>
      </c>
      <c r="I1099" s="495">
        <v>257</v>
      </c>
      <c r="J1099" s="495">
        <v>57</v>
      </c>
      <c r="K1099" s="495">
        <v>40</v>
      </c>
      <c r="L1099" s="495">
        <v>20</v>
      </c>
      <c r="M1099" s="507"/>
      <c r="N1099" s="507"/>
      <c r="O1099" s="507"/>
      <c r="P1099" s="507"/>
      <c r="Q1099" s="495" t="s">
        <v>80</v>
      </c>
      <c r="R1099" s="495" t="s">
        <v>80</v>
      </c>
      <c r="S1099" s="495"/>
      <c r="T1099" s="496" t="s">
        <v>80</v>
      </c>
      <c r="U1099" s="497" t="s">
        <v>80</v>
      </c>
      <c r="V1099" s="497" t="s">
        <v>80</v>
      </c>
      <c r="W1099" s="497" t="s">
        <v>80</v>
      </c>
      <c r="X1099" s="498" t="s">
        <v>80</v>
      </c>
      <c r="Y1099" s="499" t="s">
        <v>80</v>
      </c>
      <c r="Z1099" s="500" t="s">
        <v>80</v>
      </c>
      <c r="AA1099" s="500" t="s">
        <v>80</v>
      </c>
      <c r="AB1099" s="501" t="s">
        <v>80</v>
      </c>
      <c r="AC1099" s="500" t="s">
        <v>80</v>
      </c>
      <c r="AD1099" s="500" t="s">
        <v>80</v>
      </c>
      <c r="AE1099" s="500" t="s">
        <v>80</v>
      </c>
      <c r="AF1099" s="502" t="s">
        <v>80</v>
      </c>
      <c r="AG1099" s="503" t="s">
        <v>80</v>
      </c>
      <c r="AH1099" s="504" t="s">
        <v>80</v>
      </c>
      <c r="AI1099" s="502" t="s">
        <v>80</v>
      </c>
      <c r="AJ1099" s="505">
        <v>134</v>
      </c>
      <c r="AK1099" s="505">
        <v>153</v>
      </c>
      <c r="AL1099" s="507"/>
      <c r="AM1099" s="507"/>
      <c r="AN1099" s="505">
        <v>663</v>
      </c>
      <c r="AO1099" s="505">
        <v>691</v>
      </c>
      <c r="AP1099" s="569"/>
      <c r="AQ1099" s="569"/>
      <c r="AR1099" s="505">
        <v>20</v>
      </c>
      <c r="AS1099" s="505">
        <v>256</v>
      </c>
      <c r="AT1099" s="505">
        <v>7</v>
      </c>
      <c r="AU1099" s="505">
        <v>30</v>
      </c>
      <c r="AV1099" s="507"/>
      <c r="AW1099" s="507"/>
      <c r="AX1099" s="507">
        <v>66</v>
      </c>
      <c r="AY1099" s="507">
        <v>76</v>
      </c>
      <c r="AZ1099" s="507">
        <v>132</v>
      </c>
      <c r="BA1099" s="507">
        <v>268</v>
      </c>
      <c r="BB1099" s="357"/>
      <c r="BC1099" s="592" t="str">
        <f t="shared" si="1727"/>
        <v>-</v>
      </c>
      <c r="BD1099" s="593" t="str">
        <f t="shared" si="1728"/>
        <v>-</v>
      </c>
      <c r="BE1099" s="594" t="str">
        <f t="shared" si="1729"/>
        <v>-</v>
      </c>
      <c r="BF1099" s="291" t="str">
        <f t="shared" si="1730"/>
        <v>-</v>
      </c>
      <c r="BG1099" s="566" t="str">
        <f t="shared" si="1731"/>
        <v>-</v>
      </c>
      <c r="BH1099" s="595" t="str">
        <f t="shared" si="1732"/>
        <v>-</v>
      </c>
      <c r="BI1099" s="289" t="str">
        <f t="shared" si="1733"/>
        <v>-</v>
      </c>
      <c r="BJ1099" s="596" t="str">
        <f t="shared" si="1734"/>
        <v>-</v>
      </c>
      <c r="BK1099" s="595" t="str">
        <f t="shared" si="1735"/>
        <v>-</v>
      </c>
      <c r="BL1099" s="289" t="str">
        <f t="shared" si="1736"/>
        <v>-</v>
      </c>
      <c r="BM1099" s="596" t="str">
        <f t="shared" si="1737"/>
        <v>-</v>
      </c>
      <c r="BN1099" s="563">
        <f t="shared" si="1738"/>
        <v>11</v>
      </c>
      <c r="BO1099" s="87">
        <f t="shared" si="1739"/>
        <v>2013</v>
      </c>
      <c r="BP1099" s="87">
        <f t="shared" si="1740"/>
        <v>1.9999999999999996</v>
      </c>
      <c r="BQ1099" s="202"/>
    </row>
    <row r="1100" spans="1:69" s="35" customFormat="1" ht="10.5" customHeight="1" x14ac:dyDescent="0.2">
      <c r="A1100" s="87" t="str">
        <f t="shared" si="1726"/>
        <v>2013-14RYD11</v>
      </c>
      <c r="B1100" s="87" t="str">
        <f t="shared" si="1741"/>
        <v>Y59</v>
      </c>
      <c r="C1100" s="203" t="s">
        <v>182</v>
      </c>
      <c r="D1100" s="203" t="s">
        <v>547</v>
      </c>
      <c r="E1100" s="42"/>
      <c r="F1100" s="317" t="str">
        <f>VLOOKUP($G1100,'Selection Sheet'!$C$15:$F$39,3,0)</f>
        <v>Y59</v>
      </c>
      <c r="G1100" s="204" t="s">
        <v>116</v>
      </c>
      <c r="H1100" s="203" t="s">
        <v>538</v>
      </c>
      <c r="I1100" s="495">
        <v>276</v>
      </c>
      <c r="J1100" s="495">
        <v>77</v>
      </c>
      <c r="K1100" s="495">
        <v>24</v>
      </c>
      <c r="L1100" s="495">
        <v>12</v>
      </c>
      <c r="M1100" s="507"/>
      <c r="N1100" s="507"/>
      <c r="O1100" s="507"/>
      <c r="P1100" s="507"/>
      <c r="Q1100" s="495" t="s">
        <v>80</v>
      </c>
      <c r="R1100" s="495" t="s">
        <v>80</v>
      </c>
      <c r="S1100" s="495"/>
      <c r="T1100" s="496" t="s">
        <v>80</v>
      </c>
      <c r="U1100" s="497" t="s">
        <v>80</v>
      </c>
      <c r="V1100" s="497" t="s">
        <v>80</v>
      </c>
      <c r="W1100" s="497" t="s">
        <v>80</v>
      </c>
      <c r="X1100" s="498" t="s">
        <v>80</v>
      </c>
      <c r="Y1100" s="499" t="s">
        <v>80</v>
      </c>
      <c r="Z1100" s="500" t="s">
        <v>80</v>
      </c>
      <c r="AA1100" s="500" t="s">
        <v>80</v>
      </c>
      <c r="AB1100" s="501" t="s">
        <v>80</v>
      </c>
      <c r="AC1100" s="500" t="s">
        <v>80</v>
      </c>
      <c r="AD1100" s="500" t="s">
        <v>80</v>
      </c>
      <c r="AE1100" s="500" t="s">
        <v>80</v>
      </c>
      <c r="AF1100" s="502" t="s">
        <v>80</v>
      </c>
      <c r="AG1100" s="503" t="s">
        <v>80</v>
      </c>
      <c r="AH1100" s="504" t="s">
        <v>80</v>
      </c>
      <c r="AI1100" s="502" t="s">
        <v>80</v>
      </c>
      <c r="AJ1100" s="505">
        <v>101</v>
      </c>
      <c r="AK1100" s="505">
        <v>136</v>
      </c>
      <c r="AL1100" s="507"/>
      <c r="AM1100" s="507"/>
      <c r="AN1100" s="505">
        <v>784</v>
      </c>
      <c r="AO1100" s="505">
        <v>842</v>
      </c>
      <c r="AP1100" s="569"/>
      <c r="AQ1100" s="569"/>
      <c r="AR1100" s="505">
        <v>19</v>
      </c>
      <c r="AS1100" s="505">
        <v>263</v>
      </c>
      <c r="AT1100" s="505">
        <v>5</v>
      </c>
      <c r="AU1100" s="505">
        <v>22</v>
      </c>
      <c r="AV1100" s="507"/>
      <c r="AW1100" s="507"/>
      <c r="AX1100" s="507">
        <v>102</v>
      </c>
      <c r="AY1100" s="507">
        <v>107</v>
      </c>
      <c r="AZ1100" s="507">
        <v>360</v>
      </c>
      <c r="BA1100" s="507">
        <v>541</v>
      </c>
      <c r="BB1100" s="357"/>
      <c r="BC1100" s="592" t="str">
        <f t="shared" si="1727"/>
        <v>-</v>
      </c>
      <c r="BD1100" s="593" t="str">
        <f t="shared" si="1728"/>
        <v>-</v>
      </c>
      <c r="BE1100" s="594" t="str">
        <f t="shared" si="1729"/>
        <v>-</v>
      </c>
      <c r="BF1100" s="291" t="str">
        <f t="shared" si="1730"/>
        <v>-</v>
      </c>
      <c r="BG1100" s="566" t="str">
        <f t="shared" si="1731"/>
        <v>-</v>
      </c>
      <c r="BH1100" s="595" t="str">
        <f t="shared" si="1732"/>
        <v>-</v>
      </c>
      <c r="BI1100" s="289" t="str">
        <f t="shared" si="1733"/>
        <v>-</v>
      </c>
      <c r="BJ1100" s="596" t="str">
        <f t="shared" si="1734"/>
        <v>-</v>
      </c>
      <c r="BK1100" s="595" t="str">
        <f t="shared" si="1735"/>
        <v>-</v>
      </c>
      <c r="BL1100" s="289" t="str">
        <f t="shared" si="1736"/>
        <v>-</v>
      </c>
      <c r="BM1100" s="596" t="str">
        <f t="shared" si="1737"/>
        <v>-</v>
      </c>
      <c r="BN1100" s="563">
        <f t="shared" si="1738"/>
        <v>11</v>
      </c>
      <c r="BO1100" s="87">
        <f t="shared" si="1739"/>
        <v>2013</v>
      </c>
      <c r="BP1100" s="87">
        <f t="shared" si="1740"/>
        <v>1.9999999999999996</v>
      </c>
      <c r="BQ1100" s="202"/>
    </row>
    <row r="1101" spans="1:69" s="35" customFormat="1" ht="10.5" customHeight="1" x14ac:dyDescent="0.2">
      <c r="A1101" s="87" t="str">
        <f t="shared" si="1726"/>
        <v>2013-14RYE11</v>
      </c>
      <c r="B1101" s="87" t="str">
        <f t="shared" si="1741"/>
        <v>Y59</v>
      </c>
      <c r="C1101" s="203" t="s">
        <v>182</v>
      </c>
      <c r="D1101" s="203" t="s">
        <v>547</v>
      </c>
      <c r="E1101" s="42"/>
      <c r="F1101" s="317" t="str">
        <f>VLOOKUP($G1101,'Selection Sheet'!$C$15:$F$39,3,0)</f>
        <v>Y59</v>
      </c>
      <c r="G1101" s="204" t="s">
        <v>114</v>
      </c>
      <c r="H1101" s="203" t="s">
        <v>539</v>
      </c>
      <c r="I1101" s="495">
        <v>139</v>
      </c>
      <c r="J1101" s="495">
        <v>53</v>
      </c>
      <c r="K1101" s="495">
        <v>20</v>
      </c>
      <c r="L1101" s="495">
        <v>10</v>
      </c>
      <c r="M1101" s="507"/>
      <c r="N1101" s="507"/>
      <c r="O1101" s="507"/>
      <c r="P1101" s="507"/>
      <c r="Q1101" s="495" t="s">
        <v>80</v>
      </c>
      <c r="R1101" s="495" t="s">
        <v>80</v>
      </c>
      <c r="S1101" s="495"/>
      <c r="T1101" s="496" t="s">
        <v>80</v>
      </c>
      <c r="U1101" s="497" t="s">
        <v>80</v>
      </c>
      <c r="V1101" s="497" t="s">
        <v>80</v>
      </c>
      <c r="W1101" s="497" t="s">
        <v>80</v>
      </c>
      <c r="X1101" s="498" t="s">
        <v>80</v>
      </c>
      <c r="Y1101" s="499" t="s">
        <v>80</v>
      </c>
      <c r="Z1101" s="500" t="s">
        <v>80</v>
      </c>
      <c r="AA1101" s="500" t="s">
        <v>80</v>
      </c>
      <c r="AB1101" s="501" t="s">
        <v>80</v>
      </c>
      <c r="AC1101" s="500" t="s">
        <v>80</v>
      </c>
      <c r="AD1101" s="500" t="s">
        <v>80</v>
      </c>
      <c r="AE1101" s="500" t="s">
        <v>80</v>
      </c>
      <c r="AF1101" s="502" t="s">
        <v>80</v>
      </c>
      <c r="AG1101" s="503" t="s">
        <v>80</v>
      </c>
      <c r="AH1101" s="504" t="s">
        <v>80</v>
      </c>
      <c r="AI1101" s="502" t="s">
        <v>80</v>
      </c>
      <c r="AJ1101" s="505">
        <v>71</v>
      </c>
      <c r="AK1101" s="505">
        <v>98</v>
      </c>
      <c r="AL1101" s="507"/>
      <c r="AM1101" s="507"/>
      <c r="AN1101" s="505">
        <v>576</v>
      </c>
      <c r="AO1101" s="505">
        <v>579</v>
      </c>
      <c r="AP1101" s="569"/>
      <c r="AQ1101" s="569"/>
      <c r="AR1101" s="505">
        <v>27</v>
      </c>
      <c r="AS1101" s="505">
        <v>101</v>
      </c>
      <c r="AT1101" s="505">
        <v>6</v>
      </c>
      <c r="AU1101" s="505">
        <v>14</v>
      </c>
      <c r="AV1101" s="507"/>
      <c r="AW1101" s="507"/>
      <c r="AX1101" s="507">
        <v>71</v>
      </c>
      <c r="AY1101" s="507">
        <v>80</v>
      </c>
      <c r="AZ1101" s="507">
        <v>78</v>
      </c>
      <c r="BA1101" s="507">
        <v>198</v>
      </c>
      <c r="BB1101" s="357"/>
      <c r="BC1101" s="592" t="str">
        <f t="shared" si="1727"/>
        <v>-</v>
      </c>
      <c r="BD1101" s="593" t="str">
        <f t="shared" si="1728"/>
        <v>-</v>
      </c>
      <c r="BE1101" s="594" t="str">
        <f t="shared" si="1729"/>
        <v>-</v>
      </c>
      <c r="BF1101" s="291" t="str">
        <f t="shared" si="1730"/>
        <v>-</v>
      </c>
      <c r="BG1101" s="566" t="str">
        <f t="shared" si="1731"/>
        <v>-</v>
      </c>
      <c r="BH1101" s="595" t="str">
        <f t="shared" si="1732"/>
        <v>-</v>
      </c>
      <c r="BI1101" s="289" t="str">
        <f t="shared" si="1733"/>
        <v>-</v>
      </c>
      <c r="BJ1101" s="596" t="str">
        <f t="shared" si="1734"/>
        <v>-</v>
      </c>
      <c r="BK1101" s="595" t="str">
        <f t="shared" si="1735"/>
        <v>-</v>
      </c>
      <c r="BL1101" s="289" t="str">
        <f t="shared" si="1736"/>
        <v>-</v>
      </c>
      <c r="BM1101" s="596" t="str">
        <f t="shared" si="1737"/>
        <v>-</v>
      </c>
      <c r="BN1101" s="563">
        <f t="shared" si="1738"/>
        <v>11</v>
      </c>
      <c r="BO1101" s="87">
        <f t="shared" si="1739"/>
        <v>2013</v>
      </c>
      <c r="BP1101" s="87">
        <f t="shared" si="1740"/>
        <v>1.9999999999999996</v>
      </c>
      <c r="BQ1101" s="202"/>
    </row>
    <row r="1102" spans="1:69" s="35" customFormat="1" ht="10.5" customHeight="1" x14ac:dyDescent="0.2">
      <c r="A1102" s="312" t="str">
        <f t="shared" si="1726"/>
        <v>2013-14RYF11</v>
      </c>
      <c r="B1102" s="312" t="str">
        <f t="shared" si="1741"/>
        <v>Y58</v>
      </c>
      <c r="C1102" s="208" t="s">
        <v>182</v>
      </c>
      <c r="D1102" s="208" t="s">
        <v>547</v>
      </c>
      <c r="E1102" s="53"/>
      <c r="F1102" s="319" t="str">
        <f>VLOOKUP($G1102,'Selection Sheet'!$C$15:$F$39,3,0)</f>
        <v>Y58</v>
      </c>
      <c r="G1102" s="209" t="s">
        <v>99</v>
      </c>
      <c r="H1102" s="208" t="s">
        <v>540</v>
      </c>
      <c r="I1102" s="521">
        <v>322</v>
      </c>
      <c r="J1102" s="521">
        <v>83</v>
      </c>
      <c r="K1102" s="521">
        <v>48</v>
      </c>
      <c r="L1102" s="521">
        <v>19</v>
      </c>
      <c r="M1102" s="533"/>
      <c r="N1102" s="533"/>
      <c r="O1102" s="533"/>
      <c r="P1102" s="533"/>
      <c r="Q1102" s="521" t="s">
        <v>80</v>
      </c>
      <c r="R1102" s="521" t="s">
        <v>80</v>
      </c>
      <c r="S1102" s="521"/>
      <c r="T1102" s="522" t="s">
        <v>80</v>
      </c>
      <c r="U1102" s="523" t="s">
        <v>80</v>
      </c>
      <c r="V1102" s="523" t="s">
        <v>80</v>
      </c>
      <c r="W1102" s="523" t="s">
        <v>80</v>
      </c>
      <c r="X1102" s="524" t="s">
        <v>80</v>
      </c>
      <c r="Y1102" s="525" t="s">
        <v>80</v>
      </c>
      <c r="Z1102" s="526" t="s">
        <v>80</v>
      </c>
      <c r="AA1102" s="526" t="s">
        <v>80</v>
      </c>
      <c r="AB1102" s="527" t="s">
        <v>80</v>
      </c>
      <c r="AC1102" s="526" t="s">
        <v>80</v>
      </c>
      <c r="AD1102" s="526" t="s">
        <v>80</v>
      </c>
      <c r="AE1102" s="526" t="s">
        <v>80</v>
      </c>
      <c r="AF1102" s="528" t="s">
        <v>80</v>
      </c>
      <c r="AG1102" s="529" t="s">
        <v>80</v>
      </c>
      <c r="AH1102" s="530" t="s">
        <v>80</v>
      </c>
      <c r="AI1102" s="528" t="s">
        <v>80</v>
      </c>
      <c r="AJ1102" s="531">
        <v>140</v>
      </c>
      <c r="AK1102" s="531">
        <v>149</v>
      </c>
      <c r="AL1102" s="533"/>
      <c r="AM1102" s="533"/>
      <c r="AN1102" s="531">
        <v>733</v>
      </c>
      <c r="AO1102" s="531">
        <v>747</v>
      </c>
      <c r="AP1102" s="571"/>
      <c r="AQ1102" s="571"/>
      <c r="AR1102" s="531">
        <v>34</v>
      </c>
      <c r="AS1102" s="531">
        <v>321</v>
      </c>
      <c r="AT1102" s="531">
        <v>11</v>
      </c>
      <c r="AU1102" s="531">
        <v>48</v>
      </c>
      <c r="AV1102" s="533"/>
      <c r="AW1102" s="533"/>
      <c r="AX1102" s="533">
        <v>97</v>
      </c>
      <c r="AY1102" s="533">
        <v>112</v>
      </c>
      <c r="AZ1102" s="533">
        <v>161</v>
      </c>
      <c r="BA1102" s="533">
        <v>292</v>
      </c>
      <c r="BB1102" s="359"/>
      <c r="BC1102" s="605" t="str">
        <f t="shared" si="1727"/>
        <v>-</v>
      </c>
      <c r="BD1102" s="606" t="str">
        <f t="shared" si="1728"/>
        <v>-</v>
      </c>
      <c r="BE1102" s="607" t="str">
        <f t="shared" si="1729"/>
        <v>-</v>
      </c>
      <c r="BF1102" s="302" t="str">
        <f t="shared" si="1730"/>
        <v>-</v>
      </c>
      <c r="BG1102" s="608" t="str">
        <f t="shared" si="1731"/>
        <v>-</v>
      </c>
      <c r="BH1102" s="609" t="str">
        <f t="shared" si="1732"/>
        <v>-</v>
      </c>
      <c r="BI1102" s="311" t="str">
        <f t="shared" si="1733"/>
        <v>-</v>
      </c>
      <c r="BJ1102" s="610" t="str">
        <f t="shared" si="1734"/>
        <v>-</v>
      </c>
      <c r="BK1102" s="609" t="str">
        <f t="shared" si="1735"/>
        <v>-</v>
      </c>
      <c r="BL1102" s="311" t="str">
        <f t="shared" si="1736"/>
        <v>-</v>
      </c>
      <c r="BM1102" s="610" t="str">
        <f t="shared" si="1737"/>
        <v>-</v>
      </c>
      <c r="BN1102" s="565">
        <f t="shared" si="1738"/>
        <v>11</v>
      </c>
      <c r="BO1102" s="312">
        <f t="shared" si="1739"/>
        <v>2013</v>
      </c>
      <c r="BP1102" s="312">
        <f t="shared" si="1740"/>
        <v>1.9999999999999996</v>
      </c>
      <c r="BQ1102" s="202"/>
    </row>
    <row r="1103" spans="1:69" s="35" customFormat="1" ht="10.5" customHeight="1" x14ac:dyDescent="0.2">
      <c r="A1103" s="87" t="str">
        <f t="shared" si="1726"/>
        <v>2013-14R1F12</v>
      </c>
      <c r="B1103" s="87" t="str">
        <f t="shared" si="1741"/>
        <v>Y59</v>
      </c>
      <c r="C1103" s="203" t="s">
        <v>182</v>
      </c>
      <c r="D1103" s="203" t="s">
        <v>548</v>
      </c>
      <c r="E1103" s="42"/>
      <c r="F1103" s="317" t="str">
        <f>VLOOKUP($G1103,'Selection Sheet'!$C$15:$F$39,3,0)</f>
        <v>Y59</v>
      </c>
      <c r="G1103" s="204" t="s">
        <v>108</v>
      </c>
      <c r="H1103" s="203" t="s">
        <v>529</v>
      </c>
      <c r="I1103" s="495">
        <v>11</v>
      </c>
      <c r="J1103" s="495">
        <v>7</v>
      </c>
      <c r="K1103" s="495">
        <v>4</v>
      </c>
      <c r="L1103" s="495">
        <v>3</v>
      </c>
      <c r="M1103" s="507"/>
      <c r="N1103" s="507"/>
      <c r="O1103" s="507"/>
      <c r="P1103" s="507"/>
      <c r="Q1103" s="495" t="s">
        <v>80</v>
      </c>
      <c r="R1103" s="495" t="s">
        <v>80</v>
      </c>
      <c r="S1103" s="495"/>
      <c r="T1103" s="496" t="s">
        <v>80</v>
      </c>
      <c r="U1103" s="497" t="s">
        <v>80</v>
      </c>
      <c r="V1103" s="497" t="s">
        <v>80</v>
      </c>
      <c r="W1103" s="497" t="s">
        <v>80</v>
      </c>
      <c r="X1103" s="498" t="s">
        <v>80</v>
      </c>
      <c r="Y1103" s="499" t="s">
        <v>80</v>
      </c>
      <c r="Z1103" s="500" t="s">
        <v>80</v>
      </c>
      <c r="AA1103" s="500" t="s">
        <v>80</v>
      </c>
      <c r="AB1103" s="501" t="s">
        <v>80</v>
      </c>
      <c r="AC1103" s="500" t="s">
        <v>80</v>
      </c>
      <c r="AD1103" s="500" t="s">
        <v>80</v>
      </c>
      <c r="AE1103" s="500" t="s">
        <v>80</v>
      </c>
      <c r="AF1103" s="502" t="s">
        <v>80</v>
      </c>
      <c r="AG1103" s="503" t="s">
        <v>80</v>
      </c>
      <c r="AH1103" s="504" t="s">
        <v>80</v>
      </c>
      <c r="AI1103" s="502" t="s">
        <v>80</v>
      </c>
      <c r="AJ1103" s="505">
        <v>5</v>
      </c>
      <c r="AK1103" s="505">
        <v>5</v>
      </c>
      <c r="AL1103" s="507"/>
      <c r="AM1103" s="507"/>
      <c r="AN1103" s="505">
        <v>18</v>
      </c>
      <c r="AO1103" s="505">
        <v>19</v>
      </c>
      <c r="AP1103" s="569"/>
      <c r="AQ1103" s="569"/>
      <c r="AR1103" s="505">
        <v>3</v>
      </c>
      <c r="AS1103" s="505">
        <v>11</v>
      </c>
      <c r="AT1103" s="505">
        <v>1</v>
      </c>
      <c r="AU1103" s="505">
        <v>4</v>
      </c>
      <c r="AV1103" s="507"/>
      <c r="AW1103" s="507"/>
      <c r="AX1103" s="507">
        <v>4</v>
      </c>
      <c r="AY1103" s="507">
        <v>4</v>
      </c>
      <c r="AZ1103" s="507">
        <v>5</v>
      </c>
      <c r="BA1103" s="507">
        <v>8</v>
      </c>
      <c r="BB1103" s="357"/>
      <c r="BC1103" s="592" t="str">
        <f t="shared" si="1727"/>
        <v>-</v>
      </c>
      <c r="BD1103" s="593" t="str">
        <f t="shared" si="1728"/>
        <v>-</v>
      </c>
      <c r="BE1103" s="594" t="str">
        <f t="shared" si="1729"/>
        <v>-</v>
      </c>
      <c r="BF1103" s="291" t="str">
        <f t="shared" si="1730"/>
        <v>-</v>
      </c>
      <c r="BG1103" s="566" t="str">
        <f t="shared" si="1731"/>
        <v>-</v>
      </c>
      <c r="BH1103" s="595" t="str">
        <f t="shared" si="1732"/>
        <v>-</v>
      </c>
      <c r="BI1103" s="289" t="str">
        <f t="shared" si="1733"/>
        <v>-</v>
      </c>
      <c r="BJ1103" s="596" t="str">
        <f t="shared" si="1734"/>
        <v>-</v>
      </c>
      <c r="BK1103" s="595" t="str">
        <f t="shared" si="1735"/>
        <v>-</v>
      </c>
      <c r="BL1103" s="289" t="str">
        <f t="shared" si="1736"/>
        <v>-</v>
      </c>
      <c r="BM1103" s="596" t="str">
        <f t="shared" si="1737"/>
        <v>-</v>
      </c>
      <c r="BN1103" s="563">
        <f t="shared" si="1738"/>
        <v>12</v>
      </c>
      <c r="BO1103" s="87">
        <f t="shared" si="1739"/>
        <v>2013</v>
      </c>
      <c r="BP1103" s="87">
        <f t="shared" si="1740"/>
        <v>0</v>
      </c>
      <c r="BQ1103" s="202"/>
    </row>
    <row r="1104" spans="1:69" s="35" customFormat="1" ht="10.5" customHeight="1" x14ac:dyDescent="0.2">
      <c r="A1104" s="87" t="str">
        <f t="shared" si="1726"/>
        <v>2013-14RRU12</v>
      </c>
      <c r="B1104" s="87" t="str">
        <f t="shared" si="1741"/>
        <v>Y56</v>
      </c>
      <c r="C1104" s="203" t="s">
        <v>182</v>
      </c>
      <c r="D1104" s="203" t="s">
        <v>548</v>
      </c>
      <c r="E1104" s="42"/>
      <c r="F1104" s="317" t="str">
        <f>VLOOKUP($G1104,'Selection Sheet'!$C$15:$F$39,3,0)</f>
        <v>Y56</v>
      </c>
      <c r="G1104" s="204" t="s">
        <v>93</v>
      </c>
      <c r="H1104" s="203" t="s">
        <v>530</v>
      </c>
      <c r="I1104" s="495">
        <v>446</v>
      </c>
      <c r="J1104" s="495">
        <v>131</v>
      </c>
      <c r="K1104" s="495">
        <v>52</v>
      </c>
      <c r="L1104" s="495">
        <v>30</v>
      </c>
      <c r="M1104" s="507"/>
      <c r="N1104" s="507"/>
      <c r="O1104" s="507"/>
      <c r="P1104" s="507"/>
      <c r="Q1104" s="495" t="s">
        <v>80</v>
      </c>
      <c r="R1104" s="495" t="s">
        <v>80</v>
      </c>
      <c r="S1104" s="495"/>
      <c r="T1104" s="496" t="s">
        <v>80</v>
      </c>
      <c r="U1104" s="497" t="s">
        <v>80</v>
      </c>
      <c r="V1104" s="497" t="s">
        <v>80</v>
      </c>
      <c r="W1104" s="497" t="s">
        <v>80</v>
      </c>
      <c r="X1104" s="498" t="s">
        <v>80</v>
      </c>
      <c r="Y1104" s="499" t="s">
        <v>80</v>
      </c>
      <c r="Z1104" s="500" t="s">
        <v>80</v>
      </c>
      <c r="AA1104" s="500" t="s">
        <v>80</v>
      </c>
      <c r="AB1104" s="501" t="s">
        <v>80</v>
      </c>
      <c r="AC1104" s="500" t="s">
        <v>80</v>
      </c>
      <c r="AD1104" s="500" t="s">
        <v>80</v>
      </c>
      <c r="AE1104" s="500" t="s">
        <v>80</v>
      </c>
      <c r="AF1104" s="502" t="s">
        <v>80</v>
      </c>
      <c r="AG1104" s="503" t="s">
        <v>80</v>
      </c>
      <c r="AH1104" s="504" t="s">
        <v>80</v>
      </c>
      <c r="AI1104" s="502" t="s">
        <v>80</v>
      </c>
      <c r="AJ1104" s="505">
        <v>174</v>
      </c>
      <c r="AK1104" s="505">
        <v>242</v>
      </c>
      <c r="AL1104" s="507"/>
      <c r="AM1104" s="507"/>
      <c r="AN1104" s="505">
        <v>977</v>
      </c>
      <c r="AO1104" s="505">
        <v>1020</v>
      </c>
      <c r="AP1104" s="569"/>
      <c r="AQ1104" s="569"/>
      <c r="AR1104" s="505">
        <v>37</v>
      </c>
      <c r="AS1104" s="505">
        <v>438</v>
      </c>
      <c r="AT1104" s="505">
        <v>15</v>
      </c>
      <c r="AU1104" s="505">
        <v>51</v>
      </c>
      <c r="AV1104" s="507"/>
      <c r="AW1104" s="507"/>
      <c r="AX1104" s="507">
        <v>91</v>
      </c>
      <c r="AY1104" s="507">
        <v>103</v>
      </c>
      <c r="AZ1104" s="507">
        <v>378</v>
      </c>
      <c r="BA1104" s="507">
        <v>627</v>
      </c>
      <c r="BB1104" s="357"/>
      <c r="BC1104" s="592" t="str">
        <f t="shared" si="1727"/>
        <v>-</v>
      </c>
      <c r="BD1104" s="593" t="str">
        <f t="shared" si="1728"/>
        <v>-</v>
      </c>
      <c r="BE1104" s="594" t="str">
        <f t="shared" si="1729"/>
        <v>-</v>
      </c>
      <c r="BF1104" s="291" t="str">
        <f t="shared" si="1730"/>
        <v>-</v>
      </c>
      <c r="BG1104" s="566" t="str">
        <f t="shared" si="1731"/>
        <v>-</v>
      </c>
      <c r="BH1104" s="595" t="str">
        <f t="shared" si="1732"/>
        <v>-</v>
      </c>
      <c r="BI1104" s="289" t="str">
        <f t="shared" si="1733"/>
        <v>-</v>
      </c>
      <c r="BJ1104" s="596" t="str">
        <f t="shared" si="1734"/>
        <v>-</v>
      </c>
      <c r="BK1104" s="595" t="str">
        <f t="shared" si="1735"/>
        <v>-</v>
      </c>
      <c r="BL1104" s="289" t="str">
        <f t="shared" si="1736"/>
        <v>-</v>
      </c>
      <c r="BM1104" s="596" t="str">
        <f t="shared" si="1737"/>
        <v>-</v>
      </c>
      <c r="BN1104" s="563">
        <f t="shared" si="1738"/>
        <v>12</v>
      </c>
      <c r="BO1104" s="87">
        <f t="shared" si="1739"/>
        <v>2013</v>
      </c>
      <c r="BP1104" s="87">
        <f t="shared" si="1740"/>
        <v>0</v>
      </c>
      <c r="BQ1104" s="202"/>
    </row>
    <row r="1105" spans="1:69" s="35" customFormat="1" ht="10.5" customHeight="1" x14ac:dyDescent="0.2">
      <c r="A1105" s="87" t="str">
        <f t="shared" si="1726"/>
        <v>2013-14RX612</v>
      </c>
      <c r="B1105" s="87" t="str">
        <f t="shared" si="1741"/>
        <v>Y63</v>
      </c>
      <c r="C1105" s="203" t="s">
        <v>182</v>
      </c>
      <c r="D1105" s="203" t="s">
        <v>548</v>
      </c>
      <c r="E1105" s="42"/>
      <c r="F1105" s="317" t="str">
        <f>VLOOKUP($G1105,'Selection Sheet'!$C$15:$F$39,3,0)</f>
        <v>Y63</v>
      </c>
      <c r="G1105" s="204" t="s">
        <v>111</v>
      </c>
      <c r="H1105" s="203" t="s">
        <v>532</v>
      </c>
      <c r="I1105" s="495">
        <v>149</v>
      </c>
      <c r="J1105" s="495">
        <v>28</v>
      </c>
      <c r="K1105" s="495">
        <v>11</v>
      </c>
      <c r="L1105" s="495">
        <v>4</v>
      </c>
      <c r="M1105" s="507"/>
      <c r="N1105" s="507"/>
      <c r="O1105" s="507"/>
      <c r="P1105" s="507"/>
      <c r="Q1105" s="495" t="s">
        <v>80</v>
      </c>
      <c r="R1105" s="495" t="s">
        <v>80</v>
      </c>
      <c r="S1105" s="495"/>
      <c r="T1105" s="496" t="s">
        <v>80</v>
      </c>
      <c r="U1105" s="497" t="s">
        <v>80</v>
      </c>
      <c r="V1105" s="497" t="s">
        <v>80</v>
      </c>
      <c r="W1105" s="497" t="s">
        <v>80</v>
      </c>
      <c r="X1105" s="498" t="s">
        <v>80</v>
      </c>
      <c r="Y1105" s="499" t="s">
        <v>80</v>
      </c>
      <c r="Z1105" s="500" t="s">
        <v>80</v>
      </c>
      <c r="AA1105" s="500" t="s">
        <v>80</v>
      </c>
      <c r="AB1105" s="501" t="s">
        <v>80</v>
      </c>
      <c r="AC1105" s="500" t="s">
        <v>80</v>
      </c>
      <c r="AD1105" s="500" t="s">
        <v>80</v>
      </c>
      <c r="AE1105" s="500" t="s">
        <v>80</v>
      </c>
      <c r="AF1105" s="502" t="s">
        <v>80</v>
      </c>
      <c r="AG1105" s="503" t="s">
        <v>80</v>
      </c>
      <c r="AH1105" s="504" t="s">
        <v>80</v>
      </c>
      <c r="AI1105" s="502" t="s">
        <v>80</v>
      </c>
      <c r="AJ1105" s="505">
        <v>64</v>
      </c>
      <c r="AK1105" s="505">
        <v>74</v>
      </c>
      <c r="AL1105" s="507"/>
      <c r="AM1105" s="507"/>
      <c r="AN1105" s="505">
        <v>328</v>
      </c>
      <c r="AO1105" s="505">
        <v>333</v>
      </c>
      <c r="AP1105" s="569"/>
      <c r="AQ1105" s="569"/>
      <c r="AR1105" s="505">
        <v>5</v>
      </c>
      <c r="AS1105" s="505">
        <v>147</v>
      </c>
      <c r="AT1105" s="505">
        <v>3</v>
      </c>
      <c r="AU1105" s="505">
        <v>11</v>
      </c>
      <c r="AV1105" s="507"/>
      <c r="AW1105" s="507"/>
      <c r="AX1105" s="507">
        <v>71</v>
      </c>
      <c r="AY1105" s="507">
        <v>82</v>
      </c>
      <c r="AZ1105" s="507">
        <v>111</v>
      </c>
      <c r="BA1105" s="507">
        <v>153</v>
      </c>
      <c r="BB1105" s="357"/>
      <c r="BC1105" s="592" t="str">
        <f t="shared" si="1727"/>
        <v>-</v>
      </c>
      <c r="BD1105" s="593" t="str">
        <f t="shared" si="1728"/>
        <v>-</v>
      </c>
      <c r="BE1105" s="594" t="str">
        <f t="shared" si="1729"/>
        <v>-</v>
      </c>
      <c r="BF1105" s="291" t="str">
        <f t="shared" si="1730"/>
        <v>-</v>
      </c>
      <c r="BG1105" s="566" t="str">
        <f t="shared" si="1731"/>
        <v>-</v>
      </c>
      <c r="BH1105" s="595" t="str">
        <f t="shared" si="1732"/>
        <v>-</v>
      </c>
      <c r="BI1105" s="289" t="str">
        <f t="shared" si="1733"/>
        <v>-</v>
      </c>
      <c r="BJ1105" s="596" t="str">
        <f t="shared" si="1734"/>
        <v>-</v>
      </c>
      <c r="BK1105" s="595" t="str">
        <f t="shared" si="1735"/>
        <v>-</v>
      </c>
      <c r="BL1105" s="289" t="str">
        <f t="shared" si="1736"/>
        <v>-</v>
      </c>
      <c r="BM1105" s="596" t="str">
        <f t="shared" si="1737"/>
        <v>-</v>
      </c>
      <c r="BN1105" s="563">
        <f t="shared" si="1738"/>
        <v>12</v>
      </c>
      <c r="BO1105" s="87">
        <f t="shared" si="1739"/>
        <v>2013</v>
      </c>
      <c r="BP1105" s="87">
        <f t="shared" si="1740"/>
        <v>0</v>
      </c>
      <c r="BQ1105" s="202"/>
    </row>
    <row r="1106" spans="1:69" s="35" customFormat="1" ht="10.5" customHeight="1" x14ac:dyDescent="0.2">
      <c r="A1106" s="314" t="str">
        <f t="shared" si="1726"/>
        <v>2013-14RX712</v>
      </c>
      <c r="B1106" s="314" t="str">
        <f t="shared" si="1741"/>
        <v>Y62</v>
      </c>
      <c r="C1106" s="205" t="s">
        <v>182</v>
      </c>
      <c r="D1106" s="205" t="s">
        <v>548</v>
      </c>
      <c r="E1106" s="206"/>
      <c r="F1106" s="318" t="str">
        <f>VLOOKUP($G1106,'Selection Sheet'!$C$15:$F$39,3,0)</f>
        <v>Y62</v>
      </c>
      <c r="G1106" s="207" t="s">
        <v>84</v>
      </c>
      <c r="H1106" s="205" t="s">
        <v>533</v>
      </c>
      <c r="I1106" s="508">
        <v>424</v>
      </c>
      <c r="J1106" s="508">
        <v>114</v>
      </c>
      <c r="K1106" s="508">
        <v>55</v>
      </c>
      <c r="L1106" s="508">
        <v>23</v>
      </c>
      <c r="M1106" s="520"/>
      <c r="N1106" s="520"/>
      <c r="O1106" s="520"/>
      <c r="P1106" s="520"/>
      <c r="Q1106" s="508" t="s">
        <v>80</v>
      </c>
      <c r="R1106" s="508" t="s">
        <v>80</v>
      </c>
      <c r="S1106" s="508"/>
      <c r="T1106" s="509" t="s">
        <v>80</v>
      </c>
      <c r="U1106" s="510" t="s">
        <v>80</v>
      </c>
      <c r="V1106" s="510" t="s">
        <v>80</v>
      </c>
      <c r="W1106" s="510" t="s">
        <v>80</v>
      </c>
      <c r="X1106" s="511" t="s">
        <v>80</v>
      </c>
      <c r="Y1106" s="512" t="s">
        <v>80</v>
      </c>
      <c r="Z1106" s="513" t="s">
        <v>80</v>
      </c>
      <c r="AA1106" s="513" t="s">
        <v>80</v>
      </c>
      <c r="AB1106" s="514" t="s">
        <v>80</v>
      </c>
      <c r="AC1106" s="513" t="s">
        <v>80</v>
      </c>
      <c r="AD1106" s="513" t="s">
        <v>80</v>
      </c>
      <c r="AE1106" s="513" t="s">
        <v>80</v>
      </c>
      <c r="AF1106" s="515" t="s">
        <v>80</v>
      </c>
      <c r="AG1106" s="516" t="s">
        <v>80</v>
      </c>
      <c r="AH1106" s="517" t="s">
        <v>80</v>
      </c>
      <c r="AI1106" s="515" t="s">
        <v>80</v>
      </c>
      <c r="AJ1106" s="518">
        <v>202</v>
      </c>
      <c r="AK1106" s="518">
        <v>237</v>
      </c>
      <c r="AL1106" s="520"/>
      <c r="AM1106" s="520"/>
      <c r="AN1106" s="518">
        <v>1123</v>
      </c>
      <c r="AO1106" s="518">
        <v>1128</v>
      </c>
      <c r="AP1106" s="570"/>
      <c r="AQ1106" s="570"/>
      <c r="AR1106" s="518">
        <v>27</v>
      </c>
      <c r="AS1106" s="518">
        <v>382</v>
      </c>
      <c r="AT1106" s="518">
        <v>12</v>
      </c>
      <c r="AU1106" s="518">
        <v>49</v>
      </c>
      <c r="AV1106" s="520"/>
      <c r="AW1106" s="520"/>
      <c r="AX1106" s="520">
        <v>131</v>
      </c>
      <c r="AY1106" s="520">
        <v>152</v>
      </c>
      <c r="AZ1106" s="520">
        <v>316</v>
      </c>
      <c r="BA1106" s="520">
        <v>453</v>
      </c>
      <c r="BB1106" s="358"/>
      <c r="BC1106" s="597" t="str">
        <f t="shared" si="1727"/>
        <v>-</v>
      </c>
      <c r="BD1106" s="598" t="str">
        <f t="shared" si="1728"/>
        <v>-</v>
      </c>
      <c r="BE1106" s="599" t="str">
        <f t="shared" si="1729"/>
        <v>-</v>
      </c>
      <c r="BF1106" s="600" t="str">
        <f t="shared" si="1730"/>
        <v>-</v>
      </c>
      <c r="BG1106" s="601" t="str">
        <f t="shared" si="1731"/>
        <v>-</v>
      </c>
      <c r="BH1106" s="602" t="str">
        <f t="shared" si="1732"/>
        <v>-</v>
      </c>
      <c r="BI1106" s="603" t="str">
        <f t="shared" si="1733"/>
        <v>-</v>
      </c>
      <c r="BJ1106" s="604" t="str">
        <f t="shared" si="1734"/>
        <v>-</v>
      </c>
      <c r="BK1106" s="602" t="str">
        <f t="shared" si="1735"/>
        <v>-</v>
      </c>
      <c r="BL1106" s="603" t="str">
        <f t="shared" si="1736"/>
        <v>-</v>
      </c>
      <c r="BM1106" s="604" t="str">
        <f t="shared" si="1737"/>
        <v>-</v>
      </c>
      <c r="BN1106" s="564">
        <f t="shared" si="1738"/>
        <v>12</v>
      </c>
      <c r="BO1106" s="314">
        <f t="shared" si="1739"/>
        <v>2013</v>
      </c>
      <c r="BP1106" s="314">
        <f t="shared" si="1740"/>
        <v>0</v>
      </c>
      <c r="BQ1106" s="202"/>
    </row>
    <row r="1107" spans="1:69" s="35" customFormat="1" ht="10.5" customHeight="1" x14ac:dyDescent="0.2">
      <c r="A1107" s="87" t="str">
        <f t="shared" si="1726"/>
        <v>2013-14RX812</v>
      </c>
      <c r="B1107" s="87" t="str">
        <f t="shared" si="1741"/>
        <v>Y63</v>
      </c>
      <c r="C1107" s="203" t="s">
        <v>182</v>
      </c>
      <c r="D1107" s="203" t="s">
        <v>548</v>
      </c>
      <c r="E1107" s="42"/>
      <c r="F1107" s="317" t="str">
        <f>VLOOKUP($G1107,'Selection Sheet'!$C$15:$F$39,3,0)</f>
        <v>Y63</v>
      </c>
      <c r="G1107" s="204" t="s">
        <v>120</v>
      </c>
      <c r="H1107" s="203" t="s">
        <v>534</v>
      </c>
      <c r="I1107" s="495">
        <v>311</v>
      </c>
      <c r="J1107" s="495">
        <v>90</v>
      </c>
      <c r="K1107" s="495">
        <v>38</v>
      </c>
      <c r="L1107" s="495">
        <v>18</v>
      </c>
      <c r="M1107" s="507"/>
      <c r="N1107" s="507"/>
      <c r="O1107" s="507"/>
      <c r="P1107" s="507"/>
      <c r="Q1107" s="495" t="s">
        <v>80</v>
      </c>
      <c r="R1107" s="495" t="s">
        <v>80</v>
      </c>
      <c r="S1107" s="495"/>
      <c r="T1107" s="496" t="s">
        <v>80</v>
      </c>
      <c r="U1107" s="497" t="s">
        <v>80</v>
      </c>
      <c r="V1107" s="497" t="s">
        <v>80</v>
      </c>
      <c r="W1107" s="497" t="s">
        <v>80</v>
      </c>
      <c r="X1107" s="498" t="s">
        <v>80</v>
      </c>
      <c r="Y1107" s="499" t="s">
        <v>80</v>
      </c>
      <c r="Z1107" s="500" t="s">
        <v>80</v>
      </c>
      <c r="AA1107" s="500" t="s">
        <v>80</v>
      </c>
      <c r="AB1107" s="501" t="s">
        <v>80</v>
      </c>
      <c r="AC1107" s="500" t="s">
        <v>80</v>
      </c>
      <c r="AD1107" s="500" t="s">
        <v>80</v>
      </c>
      <c r="AE1107" s="500" t="s">
        <v>80</v>
      </c>
      <c r="AF1107" s="502" t="s">
        <v>80</v>
      </c>
      <c r="AG1107" s="503" t="s">
        <v>80</v>
      </c>
      <c r="AH1107" s="504" t="s">
        <v>80</v>
      </c>
      <c r="AI1107" s="502" t="s">
        <v>80</v>
      </c>
      <c r="AJ1107" s="505">
        <v>74</v>
      </c>
      <c r="AK1107" s="505">
        <v>90</v>
      </c>
      <c r="AL1107" s="507"/>
      <c r="AM1107" s="507"/>
      <c r="AN1107" s="505">
        <v>650</v>
      </c>
      <c r="AO1107" s="505">
        <v>718</v>
      </c>
      <c r="AP1107" s="569"/>
      <c r="AQ1107" s="569"/>
      <c r="AR1107" s="505">
        <v>24</v>
      </c>
      <c r="AS1107" s="505">
        <v>294</v>
      </c>
      <c r="AT1107" s="505">
        <v>10</v>
      </c>
      <c r="AU1107" s="505">
        <v>35</v>
      </c>
      <c r="AV1107" s="507"/>
      <c r="AW1107" s="507"/>
      <c r="AX1107" s="507">
        <v>87</v>
      </c>
      <c r="AY1107" s="507">
        <v>100</v>
      </c>
      <c r="AZ1107" s="507">
        <v>227</v>
      </c>
      <c r="BA1107" s="507">
        <v>369</v>
      </c>
      <c r="BB1107" s="357"/>
      <c r="BC1107" s="592" t="str">
        <f t="shared" si="1727"/>
        <v>-</v>
      </c>
      <c r="BD1107" s="593" t="str">
        <f t="shared" si="1728"/>
        <v>-</v>
      </c>
      <c r="BE1107" s="594" t="str">
        <f t="shared" si="1729"/>
        <v>-</v>
      </c>
      <c r="BF1107" s="291" t="str">
        <f t="shared" si="1730"/>
        <v>-</v>
      </c>
      <c r="BG1107" s="566" t="str">
        <f t="shared" si="1731"/>
        <v>-</v>
      </c>
      <c r="BH1107" s="595" t="str">
        <f t="shared" si="1732"/>
        <v>-</v>
      </c>
      <c r="BI1107" s="289" t="str">
        <f t="shared" si="1733"/>
        <v>-</v>
      </c>
      <c r="BJ1107" s="596" t="str">
        <f t="shared" si="1734"/>
        <v>-</v>
      </c>
      <c r="BK1107" s="595" t="str">
        <f t="shared" si="1735"/>
        <v>-</v>
      </c>
      <c r="BL1107" s="289" t="str">
        <f t="shared" si="1736"/>
        <v>-</v>
      </c>
      <c r="BM1107" s="596" t="str">
        <f t="shared" si="1737"/>
        <v>-</v>
      </c>
      <c r="BN1107" s="563">
        <f t="shared" si="1738"/>
        <v>12</v>
      </c>
      <c r="BO1107" s="87">
        <f t="shared" si="1739"/>
        <v>2013</v>
      </c>
      <c r="BP1107" s="87">
        <f t="shared" si="1740"/>
        <v>0</v>
      </c>
      <c r="BQ1107" s="202"/>
    </row>
    <row r="1108" spans="1:69" s="35" customFormat="1" ht="10.5" customHeight="1" x14ac:dyDescent="0.2">
      <c r="A1108" s="87" t="str">
        <f t="shared" si="1726"/>
        <v>2013-14RX912</v>
      </c>
      <c r="B1108" s="87" t="str">
        <f t="shared" si="1741"/>
        <v>Y60</v>
      </c>
      <c r="C1108" s="203" t="s">
        <v>182</v>
      </c>
      <c r="D1108" s="203" t="s">
        <v>548</v>
      </c>
      <c r="E1108" s="42"/>
      <c r="F1108" s="317" t="str">
        <f>VLOOKUP($G1108,'Selection Sheet'!$C$15:$F$39,3,0)</f>
        <v>Y60</v>
      </c>
      <c r="G1108" s="204" t="s">
        <v>103</v>
      </c>
      <c r="H1108" s="203" t="s">
        <v>535</v>
      </c>
      <c r="I1108" s="495">
        <v>297</v>
      </c>
      <c r="J1108" s="495">
        <v>40</v>
      </c>
      <c r="K1108" s="495">
        <v>29</v>
      </c>
      <c r="L1108" s="495">
        <v>8</v>
      </c>
      <c r="M1108" s="507"/>
      <c r="N1108" s="507"/>
      <c r="O1108" s="507"/>
      <c r="P1108" s="507"/>
      <c r="Q1108" s="495" t="s">
        <v>80</v>
      </c>
      <c r="R1108" s="495" t="s">
        <v>80</v>
      </c>
      <c r="S1108" s="495"/>
      <c r="T1108" s="496" t="s">
        <v>80</v>
      </c>
      <c r="U1108" s="497" t="s">
        <v>80</v>
      </c>
      <c r="V1108" s="497" t="s">
        <v>80</v>
      </c>
      <c r="W1108" s="497" t="s">
        <v>80</v>
      </c>
      <c r="X1108" s="498" t="s">
        <v>80</v>
      </c>
      <c r="Y1108" s="499" t="s">
        <v>80</v>
      </c>
      <c r="Z1108" s="500" t="s">
        <v>80</v>
      </c>
      <c r="AA1108" s="500" t="s">
        <v>80</v>
      </c>
      <c r="AB1108" s="501" t="s">
        <v>80</v>
      </c>
      <c r="AC1108" s="500" t="s">
        <v>80</v>
      </c>
      <c r="AD1108" s="500" t="s">
        <v>80</v>
      </c>
      <c r="AE1108" s="500" t="s">
        <v>80</v>
      </c>
      <c r="AF1108" s="502" t="s">
        <v>80</v>
      </c>
      <c r="AG1108" s="503" t="s">
        <v>80</v>
      </c>
      <c r="AH1108" s="504" t="s">
        <v>80</v>
      </c>
      <c r="AI1108" s="502" t="s">
        <v>80</v>
      </c>
      <c r="AJ1108" s="505">
        <v>133</v>
      </c>
      <c r="AK1108" s="505">
        <v>174</v>
      </c>
      <c r="AL1108" s="507"/>
      <c r="AM1108" s="507"/>
      <c r="AN1108" s="505">
        <v>819</v>
      </c>
      <c r="AO1108" s="505">
        <v>838</v>
      </c>
      <c r="AP1108" s="569"/>
      <c r="AQ1108" s="569"/>
      <c r="AR1108" s="505">
        <v>4</v>
      </c>
      <c r="AS1108" s="505">
        <v>280</v>
      </c>
      <c r="AT1108" s="505">
        <v>0</v>
      </c>
      <c r="AU1108" s="505">
        <v>24</v>
      </c>
      <c r="AV1108" s="507"/>
      <c r="AW1108" s="507"/>
      <c r="AX1108" s="507">
        <v>99</v>
      </c>
      <c r="AY1108" s="507">
        <v>109</v>
      </c>
      <c r="AZ1108" s="507">
        <v>63</v>
      </c>
      <c r="BA1108" s="507">
        <v>110</v>
      </c>
      <c r="BB1108" s="357"/>
      <c r="BC1108" s="592" t="str">
        <f t="shared" si="1727"/>
        <v>-</v>
      </c>
      <c r="BD1108" s="593" t="str">
        <f t="shared" si="1728"/>
        <v>-</v>
      </c>
      <c r="BE1108" s="594" t="str">
        <f t="shared" si="1729"/>
        <v>-</v>
      </c>
      <c r="BF1108" s="291" t="str">
        <f t="shared" si="1730"/>
        <v>-</v>
      </c>
      <c r="BG1108" s="566" t="str">
        <f t="shared" si="1731"/>
        <v>-</v>
      </c>
      <c r="BH1108" s="595" t="str">
        <f t="shared" si="1732"/>
        <v>-</v>
      </c>
      <c r="BI1108" s="289" t="str">
        <f t="shared" si="1733"/>
        <v>-</v>
      </c>
      <c r="BJ1108" s="596" t="str">
        <f t="shared" si="1734"/>
        <v>-</v>
      </c>
      <c r="BK1108" s="595" t="str">
        <f t="shared" si="1735"/>
        <v>-</v>
      </c>
      <c r="BL1108" s="289" t="str">
        <f t="shared" si="1736"/>
        <v>-</v>
      </c>
      <c r="BM1108" s="596" t="str">
        <f t="shared" si="1737"/>
        <v>-</v>
      </c>
      <c r="BN1108" s="563">
        <f t="shared" si="1738"/>
        <v>12</v>
      </c>
      <c r="BO1108" s="87">
        <f t="shared" si="1739"/>
        <v>2013</v>
      </c>
      <c r="BP1108" s="87">
        <f t="shared" si="1740"/>
        <v>0</v>
      </c>
      <c r="BQ1108" s="202"/>
    </row>
    <row r="1109" spans="1:69" s="35" customFormat="1" ht="10.5" customHeight="1" x14ac:dyDescent="0.2">
      <c r="A1109" s="314" t="str">
        <f t="shared" si="1726"/>
        <v>2013-14RYA12</v>
      </c>
      <c r="B1109" s="314" t="str">
        <f t="shared" si="1741"/>
        <v>Y60</v>
      </c>
      <c r="C1109" s="205" t="s">
        <v>182</v>
      </c>
      <c r="D1109" s="205" t="s">
        <v>548</v>
      </c>
      <c r="E1109" s="206"/>
      <c r="F1109" s="318" t="str">
        <f>VLOOKUP($G1109,'Selection Sheet'!$C$15:$F$39,3,0)</f>
        <v>Y60</v>
      </c>
      <c r="G1109" s="207" t="s">
        <v>118</v>
      </c>
      <c r="H1109" s="205" t="s">
        <v>536</v>
      </c>
      <c r="I1109" s="508">
        <v>364</v>
      </c>
      <c r="J1109" s="508">
        <v>92</v>
      </c>
      <c r="K1109" s="508">
        <v>45</v>
      </c>
      <c r="L1109" s="508">
        <v>18</v>
      </c>
      <c r="M1109" s="520"/>
      <c r="N1109" s="520"/>
      <c r="O1109" s="520"/>
      <c r="P1109" s="520"/>
      <c r="Q1109" s="508" t="s">
        <v>80</v>
      </c>
      <c r="R1109" s="508" t="s">
        <v>80</v>
      </c>
      <c r="S1109" s="508"/>
      <c r="T1109" s="509" t="s">
        <v>80</v>
      </c>
      <c r="U1109" s="510" t="s">
        <v>80</v>
      </c>
      <c r="V1109" s="510" t="s">
        <v>80</v>
      </c>
      <c r="W1109" s="510" t="s">
        <v>80</v>
      </c>
      <c r="X1109" s="511" t="s">
        <v>80</v>
      </c>
      <c r="Y1109" s="512" t="s">
        <v>80</v>
      </c>
      <c r="Z1109" s="513" t="s">
        <v>80</v>
      </c>
      <c r="AA1109" s="513" t="s">
        <v>80</v>
      </c>
      <c r="AB1109" s="514" t="s">
        <v>80</v>
      </c>
      <c r="AC1109" s="513" t="s">
        <v>80</v>
      </c>
      <c r="AD1109" s="513" t="s">
        <v>80</v>
      </c>
      <c r="AE1109" s="513" t="s">
        <v>80</v>
      </c>
      <c r="AF1109" s="515" t="s">
        <v>80</v>
      </c>
      <c r="AG1109" s="516" t="s">
        <v>80</v>
      </c>
      <c r="AH1109" s="517" t="s">
        <v>80</v>
      </c>
      <c r="AI1109" s="515" t="s">
        <v>80</v>
      </c>
      <c r="AJ1109" s="518">
        <v>85</v>
      </c>
      <c r="AK1109" s="518">
        <v>107</v>
      </c>
      <c r="AL1109" s="520"/>
      <c r="AM1109" s="520"/>
      <c r="AN1109" s="518">
        <v>738</v>
      </c>
      <c r="AO1109" s="518">
        <v>782</v>
      </c>
      <c r="AP1109" s="570"/>
      <c r="AQ1109" s="570"/>
      <c r="AR1109" s="518">
        <v>33</v>
      </c>
      <c r="AS1109" s="518">
        <v>364</v>
      </c>
      <c r="AT1109" s="518">
        <v>13</v>
      </c>
      <c r="AU1109" s="518">
        <v>45</v>
      </c>
      <c r="AV1109" s="520"/>
      <c r="AW1109" s="520"/>
      <c r="AX1109" s="520">
        <v>104</v>
      </c>
      <c r="AY1109" s="520">
        <v>116</v>
      </c>
      <c r="AZ1109" s="520">
        <v>145</v>
      </c>
      <c r="BA1109" s="520">
        <v>262</v>
      </c>
      <c r="BB1109" s="358"/>
      <c r="BC1109" s="597" t="str">
        <f t="shared" si="1727"/>
        <v>-</v>
      </c>
      <c r="BD1109" s="598" t="str">
        <f t="shared" si="1728"/>
        <v>-</v>
      </c>
      <c r="BE1109" s="599" t="str">
        <f t="shared" si="1729"/>
        <v>-</v>
      </c>
      <c r="BF1109" s="600" t="str">
        <f t="shared" si="1730"/>
        <v>-</v>
      </c>
      <c r="BG1109" s="601" t="str">
        <f t="shared" si="1731"/>
        <v>-</v>
      </c>
      <c r="BH1109" s="602" t="str">
        <f t="shared" si="1732"/>
        <v>-</v>
      </c>
      <c r="BI1109" s="603" t="str">
        <f t="shared" si="1733"/>
        <v>-</v>
      </c>
      <c r="BJ1109" s="604" t="str">
        <f t="shared" si="1734"/>
        <v>-</v>
      </c>
      <c r="BK1109" s="602" t="str">
        <f t="shared" si="1735"/>
        <v>-</v>
      </c>
      <c r="BL1109" s="603" t="str">
        <f t="shared" si="1736"/>
        <v>-</v>
      </c>
      <c r="BM1109" s="604" t="str">
        <f t="shared" si="1737"/>
        <v>-</v>
      </c>
      <c r="BN1109" s="564">
        <f t="shared" si="1738"/>
        <v>12</v>
      </c>
      <c r="BO1109" s="314">
        <f t="shared" si="1739"/>
        <v>2013</v>
      </c>
      <c r="BP1109" s="314">
        <f t="shared" si="1740"/>
        <v>0</v>
      </c>
      <c r="BQ1109" s="202"/>
    </row>
    <row r="1110" spans="1:69" s="35" customFormat="1" ht="10.5" customHeight="1" x14ac:dyDescent="0.2">
      <c r="A1110" s="87" t="str">
        <f t="shared" si="1726"/>
        <v>2013-14RYC12</v>
      </c>
      <c r="B1110" s="87" t="str">
        <f t="shared" si="1741"/>
        <v>Y61</v>
      </c>
      <c r="C1110" s="203" t="s">
        <v>182</v>
      </c>
      <c r="D1110" s="203" t="s">
        <v>548</v>
      </c>
      <c r="E1110" s="42"/>
      <c r="F1110" s="317" t="str">
        <f>VLOOKUP($G1110,'Selection Sheet'!$C$15:$F$39,3,0)</f>
        <v>Y61</v>
      </c>
      <c r="G1110" s="204" t="s">
        <v>87</v>
      </c>
      <c r="H1110" s="203" t="s">
        <v>537</v>
      </c>
      <c r="I1110" s="495">
        <v>261</v>
      </c>
      <c r="J1110" s="495">
        <v>64</v>
      </c>
      <c r="K1110" s="495">
        <v>39</v>
      </c>
      <c r="L1110" s="495">
        <v>19</v>
      </c>
      <c r="M1110" s="507"/>
      <c r="N1110" s="507"/>
      <c r="O1110" s="507"/>
      <c r="P1110" s="507"/>
      <c r="Q1110" s="495" t="s">
        <v>80</v>
      </c>
      <c r="R1110" s="495" t="s">
        <v>80</v>
      </c>
      <c r="S1110" s="495"/>
      <c r="T1110" s="496" t="s">
        <v>80</v>
      </c>
      <c r="U1110" s="497" t="s">
        <v>80</v>
      </c>
      <c r="V1110" s="497" t="s">
        <v>80</v>
      </c>
      <c r="W1110" s="497" t="s">
        <v>80</v>
      </c>
      <c r="X1110" s="498" t="s">
        <v>80</v>
      </c>
      <c r="Y1110" s="499" t="s">
        <v>80</v>
      </c>
      <c r="Z1110" s="500" t="s">
        <v>80</v>
      </c>
      <c r="AA1110" s="500" t="s">
        <v>80</v>
      </c>
      <c r="AB1110" s="501" t="s">
        <v>80</v>
      </c>
      <c r="AC1110" s="500" t="s">
        <v>80</v>
      </c>
      <c r="AD1110" s="500" t="s">
        <v>80</v>
      </c>
      <c r="AE1110" s="500" t="s">
        <v>80</v>
      </c>
      <c r="AF1110" s="502" t="s">
        <v>80</v>
      </c>
      <c r="AG1110" s="503" t="s">
        <v>80</v>
      </c>
      <c r="AH1110" s="504" t="s">
        <v>80</v>
      </c>
      <c r="AI1110" s="502" t="s">
        <v>80</v>
      </c>
      <c r="AJ1110" s="505">
        <v>172</v>
      </c>
      <c r="AK1110" s="505">
        <v>201</v>
      </c>
      <c r="AL1110" s="507"/>
      <c r="AM1110" s="507"/>
      <c r="AN1110" s="505">
        <v>693</v>
      </c>
      <c r="AO1110" s="505">
        <v>716</v>
      </c>
      <c r="AP1110" s="569"/>
      <c r="AQ1110" s="569"/>
      <c r="AR1110" s="505">
        <v>13</v>
      </c>
      <c r="AS1110" s="505">
        <v>291</v>
      </c>
      <c r="AT1110" s="505">
        <v>3</v>
      </c>
      <c r="AU1110" s="505">
        <v>25</v>
      </c>
      <c r="AV1110" s="507"/>
      <c r="AW1110" s="507"/>
      <c r="AX1110" s="507">
        <v>73</v>
      </c>
      <c r="AY1110" s="507">
        <v>91</v>
      </c>
      <c r="AZ1110" s="507">
        <v>144</v>
      </c>
      <c r="BA1110" s="507">
        <v>277</v>
      </c>
      <c r="BB1110" s="357"/>
      <c r="BC1110" s="592" t="str">
        <f t="shared" si="1727"/>
        <v>-</v>
      </c>
      <c r="BD1110" s="593" t="str">
        <f t="shared" si="1728"/>
        <v>-</v>
      </c>
      <c r="BE1110" s="594" t="str">
        <f t="shared" si="1729"/>
        <v>-</v>
      </c>
      <c r="BF1110" s="291" t="str">
        <f t="shared" si="1730"/>
        <v>-</v>
      </c>
      <c r="BG1110" s="566" t="str">
        <f t="shared" si="1731"/>
        <v>-</v>
      </c>
      <c r="BH1110" s="595" t="str">
        <f t="shared" si="1732"/>
        <v>-</v>
      </c>
      <c r="BI1110" s="289" t="str">
        <f t="shared" si="1733"/>
        <v>-</v>
      </c>
      <c r="BJ1110" s="596" t="str">
        <f t="shared" si="1734"/>
        <v>-</v>
      </c>
      <c r="BK1110" s="595" t="str">
        <f t="shared" si="1735"/>
        <v>-</v>
      </c>
      <c r="BL1110" s="289" t="str">
        <f t="shared" si="1736"/>
        <v>-</v>
      </c>
      <c r="BM1110" s="596" t="str">
        <f t="shared" si="1737"/>
        <v>-</v>
      </c>
      <c r="BN1110" s="563">
        <f t="shared" si="1738"/>
        <v>12</v>
      </c>
      <c r="BO1110" s="87">
        <f t="shared" si="1739"/>
        <v>2013</v>
      </c>
      <c r="BP1110" s="87">
        <f t="shared" si="1740"/>
        <v>0</v>
      </c>
      <c r="BQ1110" s="202"/>
    </row>
    <row r="1111" spans="1:69" s="35" customFormat="1" ht="10.5" customHeight="1" x14ac:dyDescent="0.2">
      <c r="A1111" s="87" t="str">
        <f t="shared" si="1726"/>
        <v>2013-14RYD12</v>
      </c>
      <c r="B1111" s="87" t="str">
        <f t="shared" si="1741"/>
        <v>Y59</v>
      </c>
      <c r="C1111" s="203" t="s">
        <v>182</v>
      </c>
      <c r="D1111" s="203" t="s">
        <v>548</v>
      </c>
      <c r="E1111" s="42"/>
      <c r="F1111" s="317" t="str">
        <f>VLOOKUP($G1111,'Selection Sheet'!$C$15:$F$39,3,0)</f>
        <v>Y59</v>
      </c>
      <c r="G1111" s="204" t="s">
        <v>116</v>
      </c>
      <c r="H1111" s="203" t="s">
        <v>538</v>
      </c>
      <c r="I1111" s="495">
        <v>303</v>
      </c>
      <c r="J1111" s="495">
        <v>92</v>
      </c>
      <c r="K1111" s="495">
        <v>33</v>
      </c>
      <c r="L1111" s="495">
        <v>17</v>
      </c>
      <c r="M1111" s="507"/>
      <c r="N1111" s="507"/>
      <c r="O1111" s="507"/>
      <c r="P1111" s="507"/>
      <c r="Q1111" s="495" t="s">
        <v>80</v>
      </c>
      <c r="R1111" s="495" t="s">
        <v>80</v>
      </c>
      <c r="S1111" s="495"/>
      <c r="T1111" s="496" t="s">
        <v>80</v>
      </c>
      <c r="U1111" s="497" t="s">
        <v>80</v>
      </c>
      <c r="V1111" s="497" t="s">
        <v>80</v>
      </c>
      <c r="W1111" s="497" t="s">
        <v>80</v>
      </c>
      <c r="X1111" s="498" t="s">
        <v>80</v>
      </c>
      <c r="Y1111" s="499" t="s">
        <v>80</v>
      </c>
      <c r="Z1111" s="500" t="s">
        <v>80</v>
      </c>
      <c r="AA1111" s="500" t="s">
        <v>80</v>
      </c>
      <c r="AB1111" s="501" t="s">
        <v>80</v>
      </c>
      <c r="AC1111" s="500" t="s">
        <v>80</v>
      </c>
      <c r="AD1111" s="500" t="s">
        <v>80</v>
      </c>
      <c r="AE1111" s="500" t="s">
        <v>80</v>
      </c>
      <c r="AF1111" s="502" t="s">
        <v>80</v>
      </c>
      <c r="AG1111" s="503" t="s">
        <v>80</v>
      </c>
      <c r="AH1111" s="504" t="s">
        <v>80</v>
      </c>
      <c r="AI1111" s="502" t="s">
        <v>80</v>
      </c>
      <c r="AJ1111" s="505">
        <v>76</v>
      </c>
      <c r="AK1111" s="505">
        <v>112</v>
      </c>
      <c r="AL1111" s="507"/>
      <c r="AM1111" s="507"/>
      <c r="AN1111" s="505">
        <v>785</v>
      </c>
      <c r="AO1111" s="505">
        <v>834</v>
      </c>
      <c r="AP1111" s="569"/>
      <c r="AQ1111" s="569"/>
      <c r="AR1111" s="505">
        <v>24</v>
      </c>
      <c r="AS1111" s="505">
        <v>271</v>
      </c>
      <c r="AT1111" s="505">
        <v>3</v>
      </c>
      <c r="AU1111" s="505">
        <v>27</v>
      </c>
      <c r="AV1111" s="507"/>
      <c r="AW1111" s="507"/>
      <c r="AX1111" s="507">
        <v>101</v>
      </c>
      <c r="AY1111" s="507">
        <v>112</v>
      </c>
      <c r="AZ1111" s="507">
        <v>328</v>
      </c>
      <c r="BA1111" s="507">
        <v>542</v>
      </c>
      <c r="BB1111" s="357"/>
      <c r="BC1111" s="592" t="str">
        <f t="shared" si="1727"/>
        <v>-</v>
      </c>
      <c r="BD1111" s="593" t="str">
        <f t="shared" si="1728"/>
        <v>-</v>
      </c>
      <c r="BE1111" s="594" t="str">
        <f t="shared" si="1729"/>
        <v>-</v>
      </c>
      <c r="BF1111" s="291" t="str">
        <f t="shared" si="1730"/>
        <v>-</v>
      </c>
      <c r="BG1111" s="566" t="str">
        <f t="shared" si="1731"/>
        <v>-</v>
      </c>
      <c r="BH1111" s="595" t="str">
        <f t="shared" si="1732"/>
        <v>-</v>
      </c>
      <c r="BI1111" s="289" t="str">
        <f t="shared" si="1733"/>
        <v>-</v>
      </c>
      <c r="BJ1111" s="596" t="str">
        <f t="shared" si="1734"/>
        <v>-</v>
      </c>
      <c r="BK1111" s="595" t="str">
        <f t="shared" si="1735"/>
        <v>-</v>
      </c>
      <c r="BL1111" s="289" t="str">
        <f t="shared" si="1736"/>
        <v>-</v>
      </c>
      <c r="BM1111" s="596" t="str">
        <f t="shared" si="1737"/>
        <v>-</v>
      </c>
      <c r="BN1111" s="563">
        <f t="shared" si="1738"/>
        <v>12</v>
      </c>
      <c r="BO1111" s="87">
        <f t="shared" si="1739"/>
        <v>2013</v>
      </c>
      <c r="BP1111" s="87">
        <f t="shared" si="1740"/>
        <v>0</v>
      </c>
      <c r="BQ1111" s="202"/>
    </row>
    <row r="1112" spans="1:69" s="35" customFormat="1" ht="10.5" customHeight="1" x14ac:dyDescent="0.2">
      <c r="A1112" s="87" t="str">
        <f t="shared" si="1726"/>
        <v>2013-14RYE12</v>
      </c>
      <c r="B1112" s="87" t="str">
        <f t="shared" si="1741"/>
        <v>Y59</v>
      </c>
      <c r="C1112" s="203" t="s">
        <v>182</v>
      </c>
      <c r="D1112" s="203" t="s">
        <v>548</v>
      </c>
      <c r="E1112" s="42"/>
      <c r="F1112" s="317" t="str">
        <f>VLOOKUP($G1112,'Selection Sheet'!$C$15:$F$39,3,0)</f>
        <v>Y59</v>
      </c>
      <c r="G1112" s="204" t="s">
        <v>114</v>
      </c>
      <c r="H1112" s="203" t="s">
        <v>539</v>
      </c>
      <c r="I1112" s="495">
        <v>147</v>
      </c>
      <c r="J1112" s="495">
        <v>62</v>
      </c>
      <c r="K1112" s="495">
        <v>24</v>
      </c>
      <c r="L1112" s="495">
        <v>12</v>
      </c>
      <c r="M1112" s="507"/>
      <c r="N1112" s="507"/>
      <c r="O1112" s="507"/>
      <c r="P1112" s="507"/>
      <c r="Q1112" s="495" t="s">
        <v>80</v>
      </c>
      <c r="R1112" s="495" t="s">
        <v>80</v>
      </c>
      <c r="S1112" s="495"/>
      <c r="T1112" s="496" t="s">
        <v>80</v>
      </c>
      <c r="U1112" s="497" t="s">
        <v>80</v>
      </c>
      <c r="V1112" s="497" t="s">
        <v>80</v>
      </c>
      <c r="W1112" s="497" t="s">
        <v>80</v>
      </c>
      <c r="X1112" s="498" t="s">
        <v>80</v>
      </c>
      <c r="Y1112" s="499" t="s">
        <v>80</v>
      </c>
      <c r="Z1112" s="500" t="s">
        <v>80</v>
      </c>
      <c r="AA1112" s="500" t="s">
        <v>80</v>
      </c>
      <c r="AB1112" s="501" t="s">
        <v>80</v>
      </c>
      <c r="AC1112" s="500" t="s">
        <v>80</v>
      </c>
      <c r="AD1112" s="500" t="s">
        <v>80</v>
      </c>
      <c r="AE1112" s="500" t="s">
        <v>80</v>
      </c>
      <c r="AF1112" s="502" t="s">
        <v>80</v>
      </c>
      <c r="AG1112" s="503" t="s">
        <v>80</v>
      </c>
      <c r="AH1112" s="504" t="s">
        <v>80</v>
      </c>
      <c r="AI1112" s="502" t="s">
        <v>80</v>
      </c>
      <c r="AJ1112" s="505">
        <v>75</v>
      </c>
      <c r="AK1112" s="505">
        <v>103</v>
      </c>
      <c r="AL1112" s="507"/>
      <c r="AM1112" s="507"/>
      <c r="AN1112" s="505">
        <v>487</v>
      </c>
      <c r="AO1112" s="505">
        <v>495</v>
      </c>
      <c r="AP1112" s="569"/>
      <c r="AQ1112" s="569"/>
      <c r="AR1112" s="505">
        <v>28</v>
      </c>
      <c r="AS1112" s="505">
        <v>134</v>
      </c>
      <c r="AT1112" s="505">
        <v>6</v>
      </c>
      <c r="AU1112" s="505">
        <v>17</v>
      </c>
      <c r="AV1112" s="507"/>
      <c r="AW1112" s="507"/>
      <c r="AX1112" s="507">
        <v>75</v>
      </c>
      <c r="AY1112" s="507">
        <v>84</v>
      </c>
      <c r="AZ1112" s="507">
        <v>83</v>
      </c>
      <c r="BA1112" s="507">
        <v>195</v>
      </c>
      <c r="BB1112" s="357"/>
      <c r="BC1112" s="592" t="str">
        <f t="shared" si="1727"/>
        <v>-</v>
      </c>
      <c r="BD1112" s="593" t="str">
        <f t="shared" si="1728"/>
        <v>-</v>
      </c>
      <c r="BE1112" s="594" t="str">
        <f t="shared" si="1729"/>
        <v>-</v>
      </c>
      <c r="BF1112" s="291" t="str">
        <f t="shared" si="1730"/>
        <v>-</v>
      </c>
      <c r="BG1112" s="566" t="str">
        <f t="shared" si="1731"/>
        <v>-</v>
      </c>
      <c r="BH1112" s="595" t="str">
        <f t="shared" si="1732"/>
        <v>-</v>
      </c>
      <c r="BI1112" s="289" t="str">
        <f t="shared" si="1733"/>
        <v>-</v>
      </c>
      <c r="BJ1112" s="596" t="str">
        <f t="shared" si="1734"/>
        <v>-</v>
      </c>
      <c r="BK1112" s="595" t="str">
        <f t="shared" si="1735"/>
        <v>-</v>
      </c>
      <c r="BL1112" s="289" t="str">
        <f t="shared" si="1736"/>
        <v>-</v>
      </c>
      <c r="BM1112" s="596" t="str">
        <f t="shared" si="1737"/>
        <v>-</v>
      </c>
      <c r="BN1112" s="563">
        <f t="shared" si="1738"/>
        <v>12</v>
      </c>
      <c r="BO1112" s="87">
        <f t="shared" si="1739"/>
        <v>2013</v>
      </c>
      <c r="BP1112" s="87">
        <f t="shared" si="1740"/>
        <v>0</v>
      </c>
      <c r="BQ1112" s="202"/>
    </row>
    <row r="1113" spans="1:69" s="35" customFormat="1" ht="10.5" customHeight="1" x14ac:dyDescent="0.2">
      <c r="A1113" s="312" t="str">
        <f t="shared" ref="A1113:A1176" si="1742">CONCATENATE(C1113,G1113,BN1113)</f>
        <v>2013-14RYF12</v>
      </c>
      <c r="B1113" s="312" t="str">
        <f t="shared" si="1741"/>
        <v>Y58</v>
      </c>
      <c r="C1113" s="208" t="s">
        <v>182</v>
      </c>
      <c r="D1113" s="208" t="s">
        <v>548</v>
      </c>
      <c r="E1113" s="53"/>
      <c r="F1113" s="319" t="str">
        <f>VLOOKUP($G1113,'Selection Sheet'!$C$15:$F$39,3,0)</f>
        <v>Y58</v>
      </c>
      <c r="G1113" s="209" t="s">
        <v>99</v>
      </c>
      <c r="H1113" s="208" t="s">
        <v>540</v>
      </c>
      <c r="I1113" s="521">
        <v>327</v>
      </c>
      <c r="J1113" s="521">
        <v>74</v>
      </c>
      <c r="K1113" s="521">
        <v>53</v>
      </c>
      <c r="L1113" s="521">
        <v>17</v>
      </c>
      <c r="M1113" s="533"/>
      <c r="N1113" s="533"/>
      <c r="O1113" s="533"/>
      <c r="P1113" s="533"/>
      <c r="Q1113" s="521" t="s">
        <v>80</v>
      </c>
      <c r="R1113" s="521" t="s">
        <v>80</v>
      </c>
      <c r="S1113" s="521"/>
      <c r="T1113" s="522" t="s">
        <v>80</v>
      </c>
      <c r="U1113" s="523" t="s">
        <v>80</v>
      </c>
      <c r="V1113" s="523" t="s">
        <v>80</v>
      </c>
      <c r="W1113" s="523" t="s">
        <v>80</v>
      </c>
      <c r="X1113" s="524" t="s">
        <v>80</v>
      </c>
      <c r="Y1113" s="525" t="s">
        <v>80</v>
      </c>
      <c r="Z1113" s="526" t="s">
        <v>80</v>
      </c>
      <c r="AA1113" s="526" t="s">
        <v>80</v>
      </c>
      <c r="AB1113" s="527" t="s">
        <v>80</v>
      </c>
      <c r="AC1113" s="526" t="s">
        <v>80</v>
      </c>
      <c r="AD1113" s="526" t="s">
        <v>80</v>
      </c>
      <c r="AE1113" s="526" t="s">
        <v>80</v>
      </c>
      <c r="AF1113" s="528" t="s">
        <v>80</v>
      </c>
      <c r="AG1113" s="529" t="s">
        <v>80</v>
      </c>
      <c r="AH1113" s="530" t="s">
        <v>80</v>
      </c>
      <c r="AI1113" s="528" t="s">
        <v>80</v>
      </c>
      <c r="AJ1113" s="531">
        <v>150</v>
      </c>
      <c r="AK1113" s="531">
        <v>170</v>
      </c>
      <c r="AL1113" s="533"/>
      <c r="AM1113" s="533"/>
      <c r="AN1113" s="531">
        <v>801</v>
      </c>
      <c r="AO1113" s="531">
        <v>828</v>
      </c>
      <c r="AP1113" s="571"/>
      <c r="AQ1113" s="571"/>
      <c r="AR1113" s="531">
        <v>31</v>
      </c>
      <c r="AS1113" s="531">
        <v>327</v>
      </c>
      <c r="AT1113" s="531">
        <v>11</v>
      </c>
      <c r="AU1113" s="531">
        <v>53</v>
      </c>
      <c r="AV1113" s="533"/>
      <c r="AW1113" s="533"/>
      <c r="AX1113" s="533">
        <v>107</v>
      </c>
      <c r="AY1113" s="533">
        <v>136</v>
      </c>
      <c r="AZ1113" s="533">
        <v>169</v>
      </c>
      <c r="BA1113" s="533">
        <v>304</v>
      </c>
      <c r="BB1113" s="359"/>
      <c r="BC1113" s="605" t="str">
        <f t="shared" ref="BC1113:BC1176" si="1743">IFERROR(AG1113*$AI1113,"-")</f>
        <v>-</v>
      </c>
      <c r="BD1113" s="606" t="str">
        <f t="shared" ref="BD1113:BD1176" si="1744">IFERROR(AH1113*$AI1113,"-")</f>
        <v>-</v>
      </c>
      <c r="BE1113" s="607" t="str">
        <f t="shared" ref="BE1113:BE1176" si="1745">IFERROR(U1113*$T1113, "-")</f>
        <v>-</v>
      </c>
      <c r="BF1113" s="302" t="str">
        <f t="shared" ref="BF1113:BF1176" si="1746">IFERROR(V1113*$T1113,"-")</f>
        <v>-</v>
      </c>
      <c r="BG1113" s="608" t="str">
        <f t="shared" ref="BG1113:BG1176" si="1747">IFERROR(W1113*$T1113,"-")</f>
        <v>-</v>
      </c>
      <c r="BH1113" s="609" t="str">
        <f t="shared" ref="BH1113:BH1176" si="1748">IFERROR(Y1113*$X1113, "-")</f>
        <v>-</v>
      </c>
      <c r="BI1113" s="311" t="str">
        <f t="shared" ref="BI1113:BI1176" si="1749">IFERROR(Z1113*$X1113,"-")</f>
        <v>-</v>
      </c>
      <c r="BJ1113" s="610" t="str">
        <f t="shared" ref="BJ1113:BJ1176" si="1750">IFERROR(AA1113*$X1113,"-")</f>
        <v>-</v>
      </c>
      <c r="BK1113" s="609" t="str">
        <f t="shared" ref="BK1113:BK1176" si="1751">IFERROR(AC1113*$AB1113, "-")</f>
        <v>-</v>
      </c>
      <c r="BL1113" s="311" t="str">
        <f t="shared" ref="BL1113:BL1176" si="1752">IFERROR(AD1113*$AB1113,"-")</f>
        <v>-</v>
      </c>
      <c r="BM1113" s="610" t="str">
        <f t="shared" ref="BM1113:BM1176" si="1753">IFERROR(AE1113*$AB1113,"-")</f>
        <v>-</v>
      </c>
      <c r="BN1113" s="565">
        <f t="shared" ref="BN1113:BN1176" si="1754">MONTH(1&amp;$D1113)</f>
        <v>12</v>
      </c>
      <c r="BO1113" s="312">
        <f t="shared" ref="BO1113:BO1176" si="1755">VALUE(LEFT(C1113,4)+IF($BN1113&lt;4,1,0))</f>
        <v>2013</v>
      </c>
      <c r="BP1113" s="312">
        <f t="shared" ref="BP1113:BP1176" si="1756">(BN1113/3-ROUNDDOWN(BN1113/3,0))*3</f>
        <v>0</v>
      </c>
      <c r="BQ1113" s="202"/>
    </row>
    <row r="1114" spans="1:69" s="35" customFormat="1" ht="10.5" customHeight="1" x14ac:dyDescent="0.2">
      <c r="A1114" s="87" t="str">
        <f t="shared" si="1742"/>
        <v>2013-14R1F1</v>
      </c>
      <c r="B1114" s="87" t="str">
        <f t="shared" ref="B1114:B1177" si="1757">F1114</f>
        <v>Y59</v>
      </c>
      <c r="C1114" s="203" t="s">
        <v>182</v>
      </c>
      <c r="D1114" s="203" t="s">
        <v>549</v>
      </c>
      <c r="E1114" s="42"/>
      <c r="F1114" s="317" t="str">
        <f>VLOOKUP($G1114,'Selection Sheet'!$C$15:$F$39,3,0)</f>
        <v>Y59</v>
      </c>
      <c r="G1114" s="204" t="s">
        <v>108</v>
      </c>
      <c r="H1114" s="203" t="s">
        <v>529</v>
      </c>
      <c r="I1114" s="495">
        <v>15</v>
      </c>
      <c r="J1114" s="495">
        <v>2</v>
      </c>
      <c r="K1114" s="495">
        <v>3</v>
      </c>
      <c r="L1114" s="495">
        <v>2</v>
      </c>
      <c r="M1114" s="507"/>
      <c r="N1114" s="507"/>
      <c r="O1114" s="507"/>
      <c r="P1114" s="507"/>
      <c r="Q1114" s="495" t="s">
        <v>80</v>
      </c>
      <c r="R1114" s="495" t="s">
        <v>80</v>
      </c>
      <c r="S1114" s="495"/>
      <c r="T1114" s="496" t="s">
        <v>80</v>
      </c>
      <c r="U1114" s="497" t="s">
        <v>80</v>
      </c>
      <c r="V1114" s="497" t="s">
        <v>80</v>
      </c>
      <c r="W1114" s="497" t="s">
        <v>80</v>
      </c>
      <c r="X1114" s="498" t="s">
        <v>80</v>
      </c>
      <c r="Y1114" s="499" t="s">
        <v>80</v>
      </c>
      <c r="Z1114" s="500" t="s">
        <v>80</v>
      </c>
      <c r="AA1114" s="500" t="s">
        <v>80</v>
      </c>
      <c r="AB1114" s="501" t="s">
        <v>80</v>
      </c>
      <c r="AC1114" s="500" t="s">
        <v>80</v>
      </c>
      <c r="AD1114" s="500" t="s">
        <v>80</v>
      </c>
      <c r="AE1114" s="500" t="s">
        <v>80</v>
      </c>
      <c r="AF1114" s="502" t="s">
        <v>80</v>
      </c>
      <c r="AG1114" s="503" t="s">
        <v>80</v>
      </c>
      <c r="AH1114" s="504" t="s">
        <v>80</v>
      </c>
      <c r="AI1114" s="502" t="s">
        <v>80</v>
      </c>
      <c r="AJ1114" s="505">
        <v>4</v>
      </c>
      <c r="AK1114" s="505">
        <v>5</v>
      </c>
      <c r="AL1114" s="507"/>
      <c r="AM1114" s="507"/>
      <c r="AN1114" s="505">
        <v>17</v>
      </c>
      <c r="AO1114" s="505">
        <v>17</v>
      </c>
      <c r="AP1114" s="569"/>
      <c r="AQ1114" s="569"/>
      <c r="AR1114" s="505">
        <v>2</v>
      </c>
      <c r="AS1114" s="505">
        <v>15</v>
      </c>
      <c r="AT1114" s="505">
        <v>2</v>
      </c>
      <c r="AU1114" s="505">
        <v>3</v>
      </c>
      <c r="AV1114" s="507"/>
      <c r="AW1114" s="507"/>
      <c r="AX1114" s="507">
        <v>0</v>
      </c>
      <c r="AY1114" s="507">
        <v>0</v>
      </c>
      <c r="AZ1114" s="507">
        <v>5</v>
      </c>
      <c r="BA1114" s="507">
        <v>7</v>
      </c>
      <c r="BB1114" s="357"/>
      <c r="BC1114" s="592" t="str">
        <f t="shared" si="1743"/>
        <v>-</v>
      </c>
      <c r="BD1114" s="593" t="str">
        <f t="shared" si="1744"/>
        <v>-</v>
      </c>
      <c r="BE1114" s="594" t="str">
        <f t="shared" si="1745"/>
        <v>-</v>
      </c>
      <c r="BF1114" s="291" t="str">
        <f t="shared" si="1746"/>
        <v>-</v>
      </c>
      <c r="BG1114" s="566" t="str">
        <f t="shared" si="1747"/>
        <v>-</v>
      </c>
      <c r="BH1114" s="595" t="str">
        <f t="shared" si="1748"/>
        <v>-</v>
      </c>
      <c r="BI1114" s="289" t="str">
        <f t="shared" si="1749"/>
        <v>-</v>
      </c>
      <c r="BJ1114" s="596" t="str">
        <f t="shared" si="1750"/>
        <v>-</v>
      </c>
      <c r="BK1114" s="595" t="str">
        <f t="shared" si="1751"/>
        <v>-</v>
      </c>
      <c r="BL1114" s="289" t="str">
        <f t="shared" si="1752"/>
        <v>-</v>
      </c>
      <c r="BM1114" s="596" t="str">
        <f t="shared" si="1753"/>
        <v>-</v>
      </c>
      <c r="BN1114" s="563">
        <f t="shared" si="1754"/>
        <v>1</v>
      </c>
      <c r="BO1114" s="87">
        <f t="shared" si="1755"/>
        <v>2014</v>
      </c>
      <c r="BP1114" s="87">
        <f t="shared" si="1756"/>
        <v>1</v>
      </c>
      <c r="BQ1114" s="202"/>
    </row>
    <row r="1115" spans="1:69" s="35" customFormat="1" ht="10.5" customHeight="1" x14ac:dyDescent="0.2">
      <c r="A1115" s="87" t="str">
        <f t="shared" si="1742"/>
        <v>2013-14RRU1</v>
      </c>
      <c r="B1115" s="87" t="str">
        <f t="shared" si="1757"/>
        <v>Y56</v>
      </c>
      <c r="C1115" s="203" t="s">
        <v>182</v>
      </c>
      <c r="D1115" s="203" t="s">
        <v>549</v>
      </c>
      <c r="E1115" s="42"/>
      <c r="F1115" s="317" t="str">
        <f>VLOOKUP($G1115,'Selection Sheet'!$C$15:$F$39,3,0)</f>
        <v>Y56</v>
      </c>
      <c r="G1115" s="204" t="s">
        <v>93</v>
      </c>
      <c r="H1115" s="203" t="s">
        <v>530</v>
      </c>
      <c r="I1115" s="495">
        <v>394</v>
      </c>
      <c r="J1115" s="495">
        <v>110</v>
      </c>
      <c r="K1115" s="495">
        <v>53</v>
      </c>
      <c r="L1115" s="495">
        <v>26</v>
      </c>
      <c r="M1115" s="507"/>
      <c r="N1115" s="507"/>
      <c r="O1115" s="507"/>
      <c r="P1115" s="507"/>
      <c r="Q1115" s="495" t="s">
        <v>80</v>
      </c>
      <c r="R1115" s="495" t="s">
        <v>80</v>
      </c>
      <c r="S1115" s="495"/>
      <c r="T1115" s="496" t="s">
        <v>80</v>
      </c>
      <c r="U1115" s="497" t="s">
        <v>80</v>
      </c>
      <c r="V1115" s="497" t="s">
        <v>80</v>
      </c>
      <c r="W1115" s="497" t="s">
        <v>80</v>
      </c>
      <c r="X1115" s="498" t="s">
        <v>80</v>
      </c>
      <c r="Y1115" s="499" t="s">
        <v>80</v>
      </c>
      <c r="Z1115" s="500" t="s">
        <v>80</v>
      </c>
      <c r="AA1115" s="500" t="s">
        <v>80</v>
      </c>
      <c r="AB1115" s="501" t="s">
        <v>80</v>
      </c>
      <c r="AC1115" s="500" t="s">
        <v>80</v>
      </c>
      <c r="AD1115" s="500" t="s">
        <v>80</v>
      </c>
      <c r="AE1115" s="500" t="s">
        <v>80</v>
      </c>
      <c r="AF1115" s="502" t="s">
        <v>80</v>
      </c>
      <c r="AG1115" s="503" t="s">
        <v>80</v>
      </c>
      <c r="AH1115" s="504" t="s">
        <v>80</v>
      </c>
      <c r="AI1115" s="502" t="s">
        <v>80</v>
      </c>
      <c r="AJ1115" s="505">
        <v>186</v>
      </c>
      <c r="AK1115" s="505">
        <v>268</v>
      </c>
      <c r="AL1115" s="507"/>
      <c r="AM1115" s="507"/>
      <c r="AN1115" s="505">
        <v>919</v>
      </c>
      <c r="AO1115" s="505">
        <v>966</v>
      </c>
      <c r="AP1115" s="569"/>
      <c r="AQ1115" s="569"/>
      <c r="AR1115" s="505">
        <v>39</v>
      </c>
      <c r="AS1115" s="505">
        <v>387</v>
      </c>
      <c r="AT1115" s="505">
        <v>14</v>
      </c>
      <c r="AU1115" s="505">
        <v>51</v>
      </c>
      <c r="AV1115" s="507"/>
      <c r="AW1115" s="507"/>
      <c r="AX1115" s="507">
        <v>130</v>
      </c>
      <c r="AY1115" s="507">
        <v>135</v>
      </c>
      <c r="AZ1115" s="507">
        <v>409</v>
      </c>
      <c r="BA1115" s="507">
        <v>614</v>
      </c>
      <c r="BB1115" s="357"/>
      <c r="BC1115" s="592" t="str">
        <f t="shared" si="1743"/>
        <v>-</v>
      </c>
      <c r="BD1115" s="593" t="str">
        <f t="shared" si="1744"/>
        <v>-</v>
      </c>
      <c r="BE1115" s="594" t="str">
        <f t="shared" si="1745"/>
        <v>-</v>
      </c>
      <c r="BF1115" s="291" t="str">
        <f t="shared" si="1746"/>
        <v>-</v>
      </c>
      <c r="BG1115" s="566" t="str">
        <f t="shared" si="1747"/>
        <v>-</v>
      </c>
      <c r="BH1115" s="595" t="str">
        <f t="shared" si="1748"/>
        <v>-</v>
      </c>
      <c r="BI1115" s="289" t="str">
        <f t="shared" si="1749"/>
        <v>-</v>
      </c>
      <c r="BJ1115" s="596" t="str">
        <f t="shared" si="1750"/>
        <v>-</v>
      </c>
      <c r="BK1115" s="595" t="str">
        <f t="shared" si="1751"/>
        <v>-</v>
      </c>
      <c r="BL1115" s="289" t="str">
        <f t="shared" si="1752"/>
        <v>-</v>
      </c>
      <c r="BM1115" s="596" t="str">
        <f t="shared" si="1753"/>
        <v>-</v>
      </c>
      <c r="BN1115" s="563">
        <f t="shared" si="1754"/>
        <v>1</v>
      </c>
      <c r="BO1115" s="87">
        <f t="shared" si="1755"/>
        <v>2014</v>
      </c>
      <c r="BP1115" s="87">
        <f t="shared" si="1756"/>
        <v>1</v>
      </c>
      <c r="BQ1115" s="202"/>
    </row>
    <row r="1116" spans="1:69" s="35" customFormat="1" ht="10.5" customHeight="1" x14ac:dyDescent="0.2">
      <c r="A1116" s="87" t="str">
        <f t="shared" si="1742"/>
        <v>2013-14RX61</v>
      </c>
      <c r="B1116" s="87" t="str">
        <f t="shared" si="1757"/>
        <v>Y63</v>
      </c>
      <c r="C1116" s="203" t="s">
        <v>182</v>
      </c>
      <c r="D1116" s="203" t="s">
        <v>549</v>
      </c>
      <c r="E1116" s="42"/>
      <c r="F1116" s="317" t="str">
        <f>VLOOKUP($G1116,'Selection Sheet'!$C$15:$F$39,3,0)</f>
        <v>Y63</v>
      </c>
      <c r="G1116" s="204" t="s">
        <v>111</v>
      </c>
      <c r="H1116" s="203" t="s">
        <v>532</v>
      </c>
      <c r="I1116" s="495">
        <v>163</v>
      </c>
      <c r="J1116" s="495">
        <v>39</v>
      </c>
      <c r="K1116" s="495">
        <v>18</v>
      </c>
      <c r="L1116" s="495">
        <v>12</v>
      </c>
      <c r="M1116" s="507"/>
      <c r="N1116" s="507"/>
      <c r="O1116" s="507"/>
      <c r="P1116" s="507"/>
      <c r="Q1116" s="495" t="s">
        <v>80</v>
      </c>
      <c r="R1116" s="495" t="s">
        <v>80</v>
      </c>
      <c r="S1116" s="495"/>
      <c r="T1116" s="496" t="s">
        <v>80</v>
      </c>
      <c r="U1116" s="497" t="s">
        <v>80</v>
      </c>
      <c r="V1116" s="497" t="s">
        <v>80</v>
      </c>
      <c r="W1116" s="497" t="s">
        <v>80</v>
      </c>
      <c r="X1116" s="498" t="s">
        <v>80</v>
      </c>
      <c r="Y1116" s="499" t="s">
        <v>80</v>
      </c>
      <c r="Z1116" s="500" t="s">
        <v>80</v>
      </c>
      <c r="AA1116" s="500" t="s">
        <v>80</v>
      </c>
      <c r="AB1116" s="501" t="s">
        <v>80</v>
      </c>
      <c r="AC1116" s="500" t="s">
        <v>80</v>
      </c>
      <c r="AD1116" s="500" t="s">
        <v>80</v>
      </c>
      <c r="AE1116" s="500" t="s">
        <v>80</v>
      </c>
      <c r="AF1116" s="502" t="s">
        <v>80</v>
      </c>
      <c r="AG1116" s="503" t="s">
        <v>80</v>
      </c>
      <c r="AH1116" s="504" t="s">
        <v>80</v>
      </c>
      <c r="AI1116" s="502" t="s">
        <v>80</v>
      </c>
      <c r="AJ1116" s="505">
        <v>59</v>
      </c>
      <c r="AK1116" s="505">
        <v>67</v>
      </c>
      <c r="AL1116" s="507"/>
      <c r="AM1116" s="507"/>
      <c r="AN1116" s="505">
        <v>323</v>
      </c>
      <c r="AO1116" s="505">
        <v>328</v>
      </c>
      <c r="AP1116" s="569"/>
      <c r="AQ1116" s="569"/>
      <c r="AR1116" s="505">
        <v>8</v>
      </c>
      <c r="AS1116" s="505">
        <v>158</v>
      </c>
      <c r="AT1116" s="505">
        <v>4</v>
      </c>
      <c r="AU1116" s="505">
        <v>16</v>
      </c>
      <c r="AV1116" s="507"/>
      <c r="AW1116" s="507"/>
      <c r="AX1116" s="507">
        <v>80</v>
      </c>
      <c r="AY1116" s="507">
        <v>95</v>
      </c>
      <c r="AZ1116" s="507">
        <v>104</v>
      </c>
      <c r="BA1116" s="507">
        <v>144</v>
      </c>
      <c r="BB1116" s="357"/>
      <c r="BC1116" s="592" t="str">
        <f t="shared" si="1743"/>
        <v>-</v>
      </c>
      <c r="BD1116" s="593" t="str">
        <f t="shared" si="1744"/>
        <v>-</v>
      </c>
      <c r="BE1116" s="594" t="str">
        <f t="shared" si="1745"/>
        <v>-</v>
      </c>
      <c r="BF1116" s="291" t="str">
        <f t="shared" si="1746"/>
        <v>-</v>
      </c>
      <c r="BG1116" s="566" t="str">
        <f t="shared" si="1747"/>
        <v>-</v>
      </c>
      <c r="BH1116" s="595" t="str">
        <f t="shared" si="1748"/>
        <v>-</v>
      </c>
      <c r="BI1116" s="289" t="str">
        <f t="shared" si="1749"/>
        <v>-</v>
      </c>
      <c r="BJ1116" s="596" t="str">
        <f t="shared" si="1750"/>
        <v>-</v>
      </c>
      <c r="BK1116" s="595" t="str">
        <f t="shared" si="1751"/>
        <v>-</v>
      </c>
      <c r="BL1116" s="289" t="str">
        <f t="shared" si="1752"/>
        <v>-</v>
      </c>
      <c r="BM1116" s="596" t="str">
        <f t="shared" si="1753"/>
        <v>-</v>
      </c>
      <c r="BN1116" s="563">
        <f t="shared" si="1754"/>
        <v>1</v>
      </c>
      <c r="BO1116" s="87">
        <f t="shared" si="1755"/>
        <v>2014</v>
      </c>
      <c r="BP1116" s="87">
        <f t="shared" si="1756"/>
        <v>1</v>
      </c>
      <c r="BQ1116" s="202"/>
    </row>
    <row r="1117" spans="1:69" s="35" customFormat="1" ht="10.5" customHeight="1" x14ac:dyDescent="0.2">
      <c r="A1117" s="314" t="str">
        <f t="shared" si="1742"/>
        <v>2013-14RX71</v>
      </c>
      <c r="B1117" s="314" t="str">
        <f t="shared" si="1757"/>
        <v>Y62</v>
      </c>
      <c r="C1117" s="205" t="s">
        <v>182</v>
      </c>
      <c r="D1117" s="205" t="s">
        <v>549</v>
      </c>
      <c r="E1117" s="206"/>
      <c r="F1117" s="318" t="str">
        <f>VLOOKUP($G1117,'Selection Sheet'!$C$15:$F$39,3,0)</f>
        <v>Y62</v>
      </c>
      <c r="G1117" s="207" t="s">
        <v>84</v>
      </c>
      <c r="H1117" s="205" t="s">
        <v>533</v>
      </c>
      <c r="I1117" s="508">
        <v>326</v>
      </c>
      <c r="J1117" s="508">
        <v>89</v>
      </c>
      <c r="K1117" s="508">
        <v>34</v>
      </c>
      <c r="L1117" s="508">
        <v>17</v>
      </c>
      <c r="M1117" s="520"/>
      <c r="N1117" s="520"/>
      <c r="O1117" s="520"/>
      <c r="P1117" s="520"/>
      <c r="Q1117" s="508" t="s">
        <v>80</v>
      </c>
      <c r="R1117" s="508" t="s">
        <v>80</v>
      </c>
      <c r="S1117" s="508"/>
      <c r="T1117" s="509" t="s">
        <v>80</v>
      </c>
      <c r="U1117" s="510" t="s">
        <v>80</v>
      </c>
      <c r="V1117" s="510" t="s">
        <v>80</v>
      </c>
      <c r="W1117" s="510" t="s">
        <v>80</v>
      </c>
      <c r="X1117" s="511" t="s">
        <v>80</v>
      </c>
      <c r="Y1117" s="512" t="s">
        <v>80</v>
      </c>
      <c r="Z1117" s="513" t="s">
        <v>80</v>
      </c>
      <c r="AA1117" s="513" t="s">
        <v>80</v>
      </c>
      <c r="AB1117" s="514" t="s">
        <v>80</v>
      </c>
      <c r="AC1117" s="513" t="s">
        <v>80</v>
      </c>
      <c r="AD1117" s="513" t="s">
        <v>80</v>
      </c>
      <c r="AE1117" s="513" t="s">
        <v>80</v>
      </c>
      <c r="AF1117" s="515" t="s">
        <v>80</v>
      </c>
      <c r="AG1117" s="516" t="s">
        <v>80</v>
      </c>
      <c r="AH1117" s="517" t="s">
        <v>80</v>
      </c>
      <c r="AI1117" s="515" t="s">
        <v>80</v>
      </c>
      <c r="AJ1117" s="518">
        <v>161</v>
      </c>
      <c r="AK1117" s="518">
        <v>187</v>
      </c>
      <c r="AL1117" s="520"/>
      <c r="AM1117" s="520"/>
      <c r="AN1117" s="518">
        <v>1088</v>
      </c>
      <c r="AO1117" s="518">
        <v>1094</v>
      </c>
      <c r="AP1117" s="570"/>
      <c r="AQ1117" s="570"/>
      <c r="AR1117" s="518">
        <v>17</v>
      </c>
      <c r="AS1117" s="518">
        <v>296</v>
      </c>
      <c r="AT1117" s="518">
        <v>5</v>
      </c>
      <c r="AU1117" s="518">
        <v>30</v>
      </c>
      <c r="AV1117" s="520"/>
      <c r="AW1117" s="520"/>
      <c r="AX1117" s="520">
        <v>132</v>
      </c>
      <c r="AY1117" s="520">
        <v>153</v>
      </c>
      <c r="AZ1117" s="520">
        <v>329</v>
      </c>
      <c r="BA1117" s="520">
        <v>449</v>
      </c>
      <c r="BB1117" s="358"/>
      <c r="BC1117" s="597" t="str">
        <f t="shared" si="1743"/>
        <v>-</v>
      </c>
      <c r="BD1117" s="598" t="str">
        <f t="shared" si="1744"/>
        <v>-</v>
      </c>
      <c r="BE1117" s="599" t="str">
        <f t="shared" si="1745"/>
        <v>-</v>
      </c>
      <c r="BF1117" s="600" t="str">
        <f t="shared" si="1746"/>
        <v>-</v>
      </c>
      <c r="BG1117" s="601" t="str">
        <f t="shared" si="1747"/>
        <v>-</v>
      </c>
      <c r="BH1117" s="602" t="str">
        <f t="shared" si="1748"/>
        <v>-</v>
      </c>
      <c r="BI1117" s="603" t="str">
        <f t="shared" si="1749"/>
        <v>-</v>
      </c>
      <c r="BJ1117" s="604" t="str">
        <f t="shared" si="1750"/>
        <v>-</v>
      </c>
      <c r="BK1117" s="602" t="str">
        <f t="shared" si="1751"/>
        <v>-</v>
      </c>
      <c r="BL1117" s="603" t="str">
        <f t="shared" si="1752"/>
        <v>-</v>
      </c>
      <c r="BM1117" s="604" t="str">
        <f t="shared" si="1753"/>
        <v>-</v>
      </c>
      <c r="BN1117" s="564">
        <f t="shared" si="1754"/>
        <v>1</v>
      </c>
      <c r="BO1117" s="314">
        <f t="shared" si="1755"/>
        <v>2014</v>
      </c>
      <c r="BP1117" s="314">
        <f t="shared" si="1756"/>
        <v>1</v>
      </c>
      <c r="BQ1117" s="202"/>
    </row>
    <row r="1118" spans="1:69" s="35" customFormat="1" ht="10.5" customHeight="1" x14ac:dyDescent="0.2">
      <c r="A1118" s="87" t="str">
        <f t="shared" si="1742"/>
        <v>2013-14RX81</v>
      </c>
      <c r="B1118" s="87" t="str">
        <f t="shared" si="1757"/>
        <v>Y63</v>
      </c>
      <c r="C1118" s="203" t="s">
        <v>182</v>
      </c>
      <c r="D1118" s="203" t="s">
        <v>549</v>
      </c>
      <c r="E1118" s="42"/>
      <c r="F1118" s="317" t="str">
        <f>VLOOKUP($G1118,'Selection Sheet'!$C$15:$F$39,3,0)</f>
        <v>Y63</v>
      </c>
      <c r="G1118" s="204" t="s">
        <v>120</v>
      </c>
      <c r="H1118" s="203" t="s">
        <v>534</v>
      </c>
      <c r="I1118" s="495">
        <v>258</v>
      </c>
      <c r="J1118" s="495">
        <v>70</v>
      </c>
      <c r="K1118" s="495">
        <v>40</v>
      </c>
      <c r="L1118" s="495">
        <v>25</v>
      </c>
      <c r="M1118" s="507"/>
      <c r="N1118" s="507"/>
      <c r="O1118" s="507"/>
      <c r="P1118" s="507"/>
      <c r="Q1118" s="495" t="s">
        <v>80</v>
      </c>
      <c r="R1118" s="495" t="s">
        <v>80</v>
      </c>
      <c r="S1118" s="495"/>
      <c r="T1118" s="496" t="s">
        <v>80</v>
      </c>
      <c r="U1118" s="497" t="s">
        <v>80</v>
      </c>
      <c r="V1118" s="497" t="s">
        <v>80</v>
      </c>
      <c r="W1118" s="497" t="s">
        <v>80</v>
      </c>
      <c r="X1118" s="498" t="s">
        <v>80</v>
      </c>
      <c r="Y1118" s="499" t="s">
        <v>80</v>
      </c>
      <c r="Z1118" s="500" t="s">
        <v>80</v>
      </c>
      <c r="AA1118" s="500" t="s">
        <v>80</v>
      </c>
      <c r="AB1118" s="501" t="s">
        <v>80</v>
      </c>
      <c r="AC1118" s="500" t="s">
        <v>80</v>
      </c>
      <c r="AD1118" s="500" t="s">
        <v>80</v>
      </c>
      <c r="AE1118" s="500" t="s">
        <v>80</v>
      </c>
      <c r="AF1118" s="502" t="s">
        <v>80</v>
      </c>
      <c r="AG1118" s="503" t="s">
        <v>80</v>
      </c>
      <c r="AH1118" s="504" t="s">
        <v>80</v>
      </c>
      <c r="AI1118" s="502" t="s">
        <v>80</v>
      </c>
      <c r="AJ1118" s="505">
        <v>77</v>
      </c>
      <c r="AK1118" s="505">
        <v>95</v>
      </c>
      <c r="AL1118" s="507"/>
      <c r="AM1118" s="507"/>
      <c r="AN1118" s="505">
        <v>619</v>
      </c>
      <c r="AO1118" s="505">
        <v>636</v>
      </c>
      <c r="AP1118" s="569"/>
      <c r="AQ1118" s="569"/>
      <c r="AR1118" s="505">
        <v>24</v>
      </c>
      <c r="AS1118" s="505">
        <v>257</v>
      </c>
      <c r="AT1118" s="505">
        <v>14</v>
      </c>
      <c r="AU1118" s="505">
        <v>40</v>
      </c>
      <c r="AV1118" s="507"/>
      <c r="AW1118" s="507"/>
      <c r="AX1118" s="507">
        <v>101</v>
      </c>
      <c r="AY1118" s="507">
        <v>117</v>
      </c>
      <c r="AZ1118" s="507">
        <v>210</v>
      </c>
      <c r="BA1118" s="507">
        <v>344</v>
      </c>
      <c r="BB1118" s="357"/>
      <c r="BC1118" s="592" t="str">
        <f t="shared" si="1743"/>
        <v>-</v>
      </c>
      <c r="BD1118" s="593" t="str">
        <f t="shared" si="1744"/>
        <v>-</v>
      </c>
      <c r="BE1118" s="594" t="str">
        <f t="shared" si="1745"/>
        <v>-</v>
      </c>
      <c r="BF1118" s="291" t="str">
        <f t="shared" si="1746"/>
        <v>-</v>
      </c>
      <c r="BG1118" s="566" t="str">
        <f t="shared" si="1747"/>
        <v>-</v>
      </c>
      <c r="BH1118" s="595" t="str">
        <f t="shared" si="1748"/>
        <v>-</v>
      </c>
      <c r="BI1118" s="289" t="str">
        <f t="shared" si="1749"/>
        <v>-</v>
      </c>
      <c r="BJ1118" s="596" t="str">
        <f t="shared" si="1750"/>
        <v>-</v>
      </c>
      <c r="BK1118" s="595" t="str">
        <f t="shared" si="1751"/>
        <v>-</v>
      </c>
      <c r="BL1118" s="289" t="str">
        <f t="shared" si="1752"/>
        <v>-</v>
      </c>
      <c r="BM1118" s="596" t="str">
        <f t="shared" si="1753"/>
        <v>-</v>
      </c>
      <c r="BN1118" s="563">
        <f t="shared" si="1754"/>
        <v>1</v>
      </c>
      <c r="BO1118" s="87">
        <f t="shared" si="1755"/>
        <v>2014</v>
      </c>
      <c r="BP1118" s="87">
        <f t="shared" si="1756"/>
        <v>1</v>
      </c>
      <c r="BQ1118" s="202"/>
    </row>
    <row r="1119" spans="1:69" s="35" customFormat="1" ht="10.5" customHeight="1" x14ac:dyDescent="0.2">
      <c r="A1119" s="87" t="str">
        <f t="shared" si="1742"/>
        <v>2013-14RX91</v>
      </c>
      <c r="B1119" s="87" t="str">
        <f t="shared" si="1757"/>
        <v>Y60</v>
      </c>
      <c r="C1119" s="203" t="s">
        <v>182</v>
      </c>
      <c r="D1119" s="203" t="s">
        <v>549</v>
      </c>
      <c r="E1119" s="42"/>
      <c r="F1119" s="317" t="str">
        <f>VLOOKUP($G1119,'Selection Sheet'!$C$15:$F$39,3,0)</f>
        <v>Y60</v>
      </c>
      <c r="G1119" s="204" t="s">
        <v>103</v>
      </c>
      <c r="H1119" s="203" t="s">
        <v>535</v>
      </c>
      <c r="I1119" s="495">
        <v>250</v>
      </c>
      <c r="J1119" s="495">
        <v>39</v>
      </c>
      <c r="K1119" s="495">
        <v>19</v>
      </c>
      <c r="L1119" s="495">
        <v>5</v>
      </c>
      <c r="M1119" s="507"/>
      <c r="N1119" s="507"/>
      <c r="O1119" s="507"/>
      <c r="P1119" s="507"/>
      <c r="Q1119" s="495" t="s">
        <v>80</v>
      </c>
      <c r="R1119" s="495" t="s">
        <v>80</v>
      </c>
      <c r="S1119" s="495"/>
      <c r="T1119" s="496" t="s">
        <v>80</v>
      </c>
      <c r="U1119" s="497" t="s">
        <v>80</v>
      </c>
      <c r="V1119" s="497" t="s">
        <v>80</v>
      </c>
      <c r="W1119" s="497" t="s">
        <v>80</v>
      </c>
      <c r="X1119" s="498" t="s">
        <v>80</v>
      </c>
      <c r="Y1119" s="499" t="s">
        <v>80</v>
      </c>
      <c r="Z1119" s="500" t="s">
        <v>80</v>
      </c>
      <c r="AA1119" s="500" t="s">
        <v>80</v>
      </c>
      <c r="AB1119" s="501" t="s">
        <v>80</v>
      </c>
      <c r="AC1119" s="500" t="s">
        <v>80</v>
      </c>
      <c r="AD1119" s="500" t="s">
        <v>80</v>
      </c>
      <c r="AE1119" s="500" t="s">
        <v>80</v>
      </c>
      <c r="AF1119" s="502" t="s">
        <v>80</v>
      </c>
      <c r="AG1119" s="503" t="s">
        <v>80</v>
      </c>
      <c r="AH1119" s="504" t="s">
        <v>80</v>
      </c>
      <c r="AI1119" s="502" t="s">
        <v>80</v>
      </c>
      <c r="AJ1119" s="505">
        <v>86</v>
      </c>
      <c r="AK1119" s="505">
        <v>118</v>
      </c>
      <c r="AL1119" s="507"/>
      <c r="AM1119" s="507"/>
      <c r="AN1119" s="505">
        <v>766</v>
      </c>
      <c r="AO1119" s="505">
        <v>787</v>
      </c>
      <c r="AP1119" s="569"/>
      <c r="AQ1119" s="569"/>
      <c r="AR1119" s="505">
        <v>11</v>
      </c>
      <c r="AS1119" s="505">
        <v>230</v>
      </c>
      <c r="AT1119" s="505">
        <v>2</v>
      </c>
      <c r="AU1119" s="505">
        <v>18</v>
      </c>
      <c r="AV1119" s="507"/>
      <c r="AW1119" s="507"/>
      <c r="AX1119" s="507">
        <v>90</v>
      </c>
      <c r="AY1119" s="507">
        <v>99</v>
      </c>
      <c r="AZ1119" s="507">
        <v>67</v>
      </c>
      <c r="BA1119" s="507">
        <v>112</v>
      </c>
      <c r="BB1119" s="357"/>
      <c r="BC1119" s="592" t="str">
        <f t="shared" si="1743"/>
        <v>-</v>
      </c>
      <c r="BD1119" s="593" t="str">
        <f t="shared" si="1744"/>
        <v>-</v>
      </c>
      <c r="BE1119" s="594" t="str">
        <f t="shared" si="1745"/>
        <v>-</v>
      </c>
      <c r="BF1119" s="291" t="str">
        <f t="shared" si="1746"/>
        <v>-</v>
      </c>
      <c r="BG1119" s="566" t="str">
        <f t="shared" si="1747"/>
        <v>-</v>
      </c>
      <c r="BH1119" s="595" t="str">
        <f t="shared" si="1748"/>
        <v>-</v>
      </c>
      <c r="BI1119" s="289" t="str">
        <f t="shared" si="1749"/>
        <v>-</v>
      </c>
      <c r="BJ1119" s="596" t="str">
        <f t="shared" si="1750"/>
        <v>-</v>
      </c>
      <c r="BK1119" s="595" t="str">
        <f t="shared" si="1751"/>
        <v>-</v>
      </c>
      <c r="BL1119" s="289" t="str">
        <f t="shared" si="1752"/>
        <v>-</v>
      </c>
      <c r="BM1119" s="596" t="str">
        <f t="shared" si="1753"/>
        <v>-</v>
      </c>
      <c r="BN1119" s="563">
        <f t="shared" si="1754"/>
        <v>1</v>
      </c>
      <c r="BO1119" s="87">
        <f t="shared" si="1755"/>
        <v>2014</v>
      </c>
      <c r="BP1119" s="87">
        <f t="shared" si="1756"/>
        <v>1</v>
      </c>
      <c r="BQ1119" s="202"/>
    </row>
    <row r="1120" spans="1:69" s="35" customFormat="1" ht="10.5" customHeight="1" x14ac:dyDescent="0.2">
      <c r="A1120" s="314" t="str">
        <f t="shared" si="1742"/>
        <v>2013-14RYA1</v>
      </c>
      <c r="B1120" s="314" t="str">
        <f t="shared" si="1757"/>
        <v>Y60</v>
      </c>
      <c r="C1120" s="205" t="s">
        <v>182</v>
      </c>
      <c r="D1120" s="205" t="s">
        <v>549</v>
      </c>
      <c r="E1120" s="206"/>
      <c r="F1120" s="318" t="str">
        <f>VLOOKUP($G1120,'Selection Sheet'!$C$15:$F$39,3,0)</f>
        <v>Y60</v>
      </c>
      <c r="G1120" s="207" t="s">
        <v>118</v>
      </c>
      <c r="H1120" s="205" t="s">
        <v>536</v>
      </c>
      <c r="I1120" s="508">
        <v>373</v>
      </c>
      <c r="J1120" s="508">
        <v>65</v>
      </c>
      <c r="K1120" s="508">
        <v>34</v>
      </c>
      <c r="L1120" s="508">
        <v>10</v>
      </c>
      <c r="M1120" s="520"/>
      <c r="N1120" s="520"/>
      <c r="O1120" s="520"/>
      <c r="P1120" s="520"/>
      <c r="Q1120" s="508" t="s">
        <v>80</v>
      </c>
      <c r="R1120" s="508" t="s">
        <v>80</v>
      </c>
      <c r="S1120" s="508"/>
      <c r="T1120" s="509" t="s">
        <v>80</v>
      </c>
      <c r="U1120" s="510" t="s">
        <v>80</v>
      </c>
      <c r="V1120" s="510" t="s">
        <v>80</v>
      </c>
      <c r="W1120" s="510" t="s">
        <v>80</v>
      </c>
      <c r="X1120" s="511" t="s">
        <v>80</v>
      </c>
      <c r="Y1120" s="512" t="s">
        <v>80</v>
      </c>
      <c r="Z1120" s="513" t="s">
        <v>80</v>
      </c>
      <c r="AA1120" s="513" t="s">
        <v>80</v>
      </c>
      <c r="AB1120" s="514" t="s">
        <v>80</v>
      </c>
      <c r="AC1120" s="513" t="s">
        <v>80</v>
      </c>
      <c r="AD1120" s="513" t="s">
        <v>80</v>
      </c>
      <c r="AE1120" s="513" t="s">
        <v>80</v>
      </c>
      <c r="AF1120" s="515" t="s">
        <v>80</v>
      </c>
      <c r="AG1120" s="516" t="s">
        <v>80</v>
      </c>
      <c r="AH1120" s="517" t="s">
        <v>80</v>
      </c>
      <c r="AI1120" s="515" t="s">
        <v>80</v>
      </c>
      <c r="AJ1120" s="518">
        <v>109</v>
      </c>
      <c r="AK1120" s="518">
        <v>155</v>
      </c>
      <c r="AL1120" s="520"/>
      <c r="AM1120" s="520"/>
      <c r="AN1120" s="518">
        <v>828</v>
      </c>
      <c r="AO1120" s="518">
        <v>887</v>
      </c>
      <c r="AP1120" s="570"/>
      <c r="AQ1120" s="570"/>
      <c r="AR1120" s="518">
        <v>19</v>
      </c>
      <c r="AS1120" s="518">
        <v>373</v>
      </c>
      <c r="AT1120" s="518">
        <v>7</v>
      </c>
      <c r="AU1120" s="518">
        <v>34</v>
      </c>
      <c r="AV1120" s="520"/>
      <c r="AW1120" s="520"/>
      <c r="AX1120" s="520">
        <v>121</v>
      </c>
      <c r="AY1120" s="520">
        <v>141</v>
      </c>
      <c r="AZ1120" s="520">
        <v>168</v>
      </c>
      <c r="BA1120" s="520">
        <v>304</v>
      </c>
      <c r="BB1120" s="358"/>
      <c r="BC1120" s="597" t="str">
        <f t="shared" si="1743"/>
        <v>-</v>
      </c>
      <c r="BD1120" s="598" t="str">
        <f t="shared" si="1744"/>
        <v>-</v>
      </c>
      <c r="BE1120" s="599" t="str">
        <f t="shared" si="1745"/>
        <v>-</v>
      </c>
      <c r="BF1120" s="600" t="str">
        <f t="shared" si="1746"/>
        <v>-</v>
      </c>
      <c r="BG1120" s="601" t="str">
        <f t="shared" si="1747"/>
        <v>-</v>
      </c>
      <c r="BH1120" s="602" t="str">
        <f t="shared" si="1748"/>
        <v>-</v>
      </c>
      <c r="BI1120" s="603" t="str">
        <f t="shared" si="1749"/>
        <v>-</v>
      </c>
      <c r="BJ1120" s="604" t="str">
        <f t="shared" si="1750"/>
        <v>-</v>
      </c>
      <c r="BK1120" s="602" t="str">
        <f t="shared" si="1751"/>
        <v>-</v>
      </c>
      <c r="BL1120" s="603" t="str">
        <f t="shared" si="1752"/>
        <v>-</v>
      </c>
      <c r="BM1120" s="604" t="str">
        <f t="shared" si="1753"/>
        <v>-</v>
      </c>
      <c r="BN1120" s="564">
        <f t="shared" si="1754"/>
        <v>1</v>
      </c>
      <c r="BO1120" s="314">
        <f t="shared" si="1755"/>
        <v>2014</v>
      </c>
      <c r="BP1120" s="314">
        <f t="shared" si="1756"/>
        <v>1</v>
      </c>
      <c r="BQ1120" s="202"/>
    </row>
    <row r="1121" spans="1:69" s="35" customFormat="1" ht="10.5" customHeight="1" x14ac:dyDescent="0.2">
      <c r="A1121" s="87" t="str">
        <f t="shared" si="1742"/>
        <v>2013-14RYC1</v>
      </c>
      <c r="B1121" s="87" t="str">
        <f t="shared" si="1757"/>
        <v>Y61</v>
      </c>
      <c r="C1121" s="203" t="s">
        <v>182</v>
      </c>
      <c r="D1121" s="203" t="s">
        <v>549</v>
      </c>
      <c r="E1121" s="42"/>
      <c r="F1121" s="317" t="str">
        <f>VLOOKUP($G1121,'Selection Sheet'!$C$15:$F$39,3,0)</f>
        <v>Y61</v>
      </c>
      <c r="G1121" s="204" t="s">
        <v>87</v>
      </c>
      <c r="H1121" s="203" t="s">
        <v>537</v>
      </c>
      <c r="I1121" s="495">
        <v>331</v>
      </c>
      <c r="J1121" s="495">
        <v>66</v>
      </c>
      <c r="K1121" s="495">
        <v>61</v>
      </c>
      <c r="L1121" s="495">
        <v>23</v>
      </c>
      <c r="M1121" s="507"/>
      <c r="N1121" s="507"/>
      <c r="O1121" s="507"/>
      <c r="P1121" s="507"/>
      <c r="Q1121" s="495" t="s">
        <v>80</v>
      </c>
      <c r="R1121" s="495" t="s">
        <v>80</v>
      </c>
      <c r="S1121" s="495"/>
      <c r="T1121" s="496" t="s">
        <v>80</v>
      </c>
      <c r="U1121" s="497" t="s">
        <v>80</v>
      </c>
      <c r="V1121" s="497" t="s">
        <v>80</v>
      </c>
      <c r="W1121" s="497" t="s">
        <v>80</v>
      </c>
      <c r="X1121" s="498" t="s">
        <v>80</v>
      </c>
      <c r="Y1121" s="499" t="s">
        <v>80</v>
      </c>
      <c r="Z1121" s="500" t="s">
        <v>80</v>
      </c>
      <c r="AA1121" s="500" t="s">
        <v>80</v>
      </c>
      <c r="AB1121" s="501" t="s">
        <v>80</v>
      </c>
      <c r="AC1121" s="500" t="s">
        <v>80</v>
      </c>
      <c r="AD1121" s="500" t="s">
        <v>80</v>
      </c>
      <c r="AE1121" s="500" t="s">
        <v>80</v>
      </c>
      <c r="AF1121" s="502" t="s">
        <v>80</v>
      </c>
      <c r="AG1121" s="503" t="s">
        <v>80</v>
      </c>
      <c r="AH1121" s="504" t="s">
        <v>80</v>
      </c>
      <c r="AI1121" s="502" t="s">
        <v>80</v>
      </c>
      <c r="AJ1121" s="505">
        <v>130</v>
      </c>
      <c r="AK1121" s="505">
        <v>148</v>
      </c>
      <c r="AL1121" s="507"/>
      <c r="AM1121" s="507"/>
      <c r="AN1121" s="505">
        <v>667</v>
      </c>
      <c r="AO1121" s="505">
        <v>702</v>
      </c>
      <c r="AP1121" s="569"/>
      <c r="AQ1121" s="569"/>
      <c r="AR1121" s="505">
        <v>23</v>
      </c>
      <c r="AS1121" s="505">
        <v>332</v>
      </c>
      <c r="AT1121" s="505">
        <v>6</v>
      </c>
      <c r="AU1121" s="505">
        <v>37</v>
      </c>
      <c r="AV1121" s="507"/>
      <c r="AW1121" s="507"/>
      <c r="AX1121" s="507">
        <v>29</v>
      </c>
      <c r="AY1121" s="507">
        <v>33</v>
      </c>
      <c r="AZ1121" s="507">
        <v>159</v>
      </c>
      <c r="BA1121" s="507">
        <v>284</v>
      </c>
      <c r="BB1121" s="357"/>
      <c r="BC1121" s="592" t="str">
        <f t="shared" si="1743"/>
        <v>-</v>
      </c>
      <c r="BD1121" s="593" t="str">
        <f t="shared" si="1744"/>
        <v>-</v>
      </c>
      <c r="BE1121" s="594" t="str">
        <f t="shared" si="1745"/>
        <v>-</v>
      </c>
      <c r="BF1121" s="291" t="str">
        <f t="shared" si="1746"/>
        <v>-</v>
      </c>
      <c r="BG1121" s="566" t="str">
        <f t="shared" si="1747"/>
        <v>-</v>
      </c>
      <c r="BH1121" s="595" t="str">
        <f t="shared" si="1748"/>
        <v>-</v>
      </c>
      <c r="BI1121" s="289" t="str">
        <f t="shared" si="1749"/>
        <v>-</v>
      </c>
      <c r="BJ1121" s="596" t="str">
        <f t="shared" si="1750"/>
        <v>-</v>
      </c>
      <c r="BK1121" s="595" t="str">
        <f t="shared" si="1751"/>
        <v>-</v>
      </c>
      <c r="BL1121" s="289" t="str">
        <f t="shared" si="1752"/>
        <v>-</v>
      </c>
      <c r="BM1121" s="596" t="str">
        <f t="shared" si="1753"/>
        <v>-</v>
      </c>
      <c r="BN1121" s="563">
        <f t="shared" si="1754"/>
        <v>1</v>
      </c>
      <c r="BO1121" s="87">
        <f t="shared" si="1755"/>
        <v>2014</v>
      </c>
      <c r="BP1121" s="87">
        <f t="shared" si="1756"/>
        <v>1</v>
      </c>
      <c r="BQ1121" s="202"/>
    </row>
    <row r="1122" spans="1:69" s="35" customFormat="1" ht="10.5" customHeight="1" x14ac:dyDescent="0.2">
      <c r="A1122" s="87" t="str">
        <f t="shared" si="1742"/>
        <v>2013-14RYD1</v>
      </c>
      <c r="B1122" s="87" t="str">
        <f t="shared" si="1757"/>
        <v>Y59</v>
      </c>
      <c r="C1122" s="203" t="s">
        <v>182</v>
      </c>
      <c r="D1122" s="203" t="s">
        <v>549</v>
      </c>
      <c r="E1122" s="42"/>
      <c r="F1122" s="317" t="str">
        <f>VLOOKUP($G1122,'Selection Sheet'!$C$15:$F$39,3,0)</f>
        <v>Y59</v>
      </c>
      <c r="G1122" s="204" t="s">
        <v>116</v>
      </c>
      <c r="H1122" s="203" t="s">
        <v>538</v>
      </c>
      <c r="I1122" s="495">
        <v>270</v>
      </c>
      <c r="J1122" s="495">
        <v>82</v>
      </c>
      <c r="K1122" s="495">
        <v>29</v>
      </c>
      <c r="L1122" s="495">
        <v>13</v>
      </c>
      <c r="M1122" s="507"/>
      <c r="N1122" s="507"/>
      <c r="O1122" s="507"/>
      <c r="P1122" s="507"/>
      <c r="Q1122" s="495" t="s">
        <v>80</v>
      </c>
      <c r="R1122" s="495" t="s">
        <v>80</v>
      </c>
      <c r="S1122" s="495"/>
      <c r="T1122" s="496" t="s">
        <v>80</v>
      </c>
      <c r="U1122" s="497" t="s">
        <v>80</v>
      </c>
      <c r="V1122" s="497" t="s">
        <v>80</v>
      </c>
      <c r="W1122" s="497" t="s">
        <v>80</v>
      </c>
      <c r="X1122" s="498" t="s">
        <v>80</v>
      </c>
      <c r="Y1122" s="499" t="s">
        <v>80</v>
      </c>
      <c r="Z1122" s="500" t="s">
        <v>80</v>
      </c>
      <c r="AA1122" s="500" t="s">
        <v>80</v>
      </c>
      <c r="AB1122" s="501" t="s">
        <v>80</v>
      </c>
      <c r="AC1122" s="500" t="s">
        <v>80</v>
      </c>
      <c r="AD1122" s="500" t="s">
        <v>80</v>
      </c>
      <c r="AE1122" s="500" t="s">
        <v>80</v>
      </c>
      <c r="AF1122" s="502" t="s">
        <v>80</v>
      </c>
      <c r="AG1122" s="503" t="s">
        <v>80</v>
      </c>
      <c r="AH1122" s="504" t="s">
        <v>80</v>
      </c>
      <c r="AI1122" s="502" t="s">
        <v>80</v>
      </c>
      <c r="AJ1122" s="505">
        <v>99</v>
      </c>
      <c r="AK1122" s="505">
        <v>129</v>
      </c>
      <c r="AL1122" s="507"/>
      <c r="AM1122" s="507"/>
      <c r="AN1122" s="505">
        <v>824</v>
      </c>
      <c r="AO1122" s="505">
        <v>884</v>
      </c>
      <c r="AP1122" s="569"/>
      <c r="AQ1122" s="569"/>
      <c r="AR1122" s="505">
        <v>13</v>
      </c>
      <c r="AS1122" s="505">
        <v>259</v>
      </c>
      <c r="AT1122" s="505">
        <v>5</v>
      </c>
      <c r="AU1122" s="505">
        <v>27</v>
      </c>
      <c r="AV1122" s="507"/>
      <c r="AW1122" s="507"/>
      <c r="AX1122" s="507">
        <v>100</v>
      </c>
      <c r="AY1122" s="507">
        <v>110</v>
      </c>
      <c r="AZ1122" s="507">
        <v>261</v>
      </c>
      <c r="BA1122" s="507">
        <v>394</v>
      </c>
      <c r="BB1122" s="357"/>
      <c r="BC1122" s="592" t="str">
        <f t="shared" si="1743"/>
        <v>-</v>
      </c>
      <c r="BD1122" s="593" t="str">
        <f t="shared" si="1744"/>
        <v>-</v>
      </c>
      <c r="BE1122" s="594" t="str">
        <f t="shared" si="1745"/>
        <v>-</v>
      </c>
      <c r="BF1122" s="291" t="str">
        <f t="shared" si="1746"/>
        <v>-</v>
      </c>
      <c r="BG1122" s="566" t="str">
        <f t="shared" si="1747"/>
        <v>-</v>
      </c>
      <c r="BH1122" s="595" t="str">
        <f t="shared" si="1748"/>
        <v>-</v>
      </c>
      <c r="BI1122" s="289" t="str">
        <f t="shared" si="1749"/>
        <v>-</v>
      </c>
      <c r="BJ1122" s="596" t="str">
        <f t="shared" si="1750"/>
        <v>-</v>
      </c>
      <c r="BK1122" s="595" t="str">
        <f t="shared" si="1751"/>
        <v>-</v>
      </c>
      <c r="BL1122" s="289" t="str">
        <f t="shared" si="1752"/>
        <v>-</v>
      </c>
      <c r="BM1122" s="596" t="str">
        <f t="shared" si="1753"/>
        <v>-</v>
      </c>
      <c r="BN1122" s="563">
        <f t="shared" si="1754"/>
        <v>1</v>
      </c>
      <c r="BO1122" s="87">
        <f t="shared" si="1755"/>
        <v>2014</v>
      </c>
      <c r="BP1122" s="87">
        <f t="shared" si="1756"/>
        <v>1</v>
      </c>
      <c r="BQ1122" s="202"/>
    </row>
    <row r="1123" spans="1:69" s="35" customFormat="1" ht="10.5" customHeight="1" x14ac:dyDescent="0.2">
      <c r="A1123" s="87" t="str">
        <f t="shared" si="1742"/>
        <v>2013-14RYE1</v>
      </c>
      <c r="B1123" s="87" t="str">
        <f t="shared" si="1757"/>
        <v>Y59</v>
      </c>
      <c r="C1123" s="203" t="s">
        <v>182</v>
      </c>
      <c r="D1123" s="203" t="s">
        <v>549</v>
      </c>
      <c r="E1123" s="42"/>
      <c r="F1123" s="317" t="str">
        <f>VLOOKUP($G1123,'Selection Sheet'!$C$15:$F$39,3,0)</f>
        <v>Y59</v>
      </c>
      <c r="G1123" s="204" t="s">
        <v>114</v>
      </c>
      <c r="H1123" s="203" t="s">
        <v>539</v>
      </c>
      <c r="I1123" s="495">
        <v>159</v>
      </c>
      <c r="J1123" s="495">
        <v>34</v>
      </c>
      <c r="K1123" s="495">
        <v>26</v>
      </c>
      <c r="L1123" s="495">
        <v>10</v>
      </c>
      <c r="M1123" s="507"/>
      <c r="N1123" s="507"/>
      <c r="O1123" s="507"/>
      <c r="P1123" s="507"/>
      <c r="Q1123" s="495" t="s">
        <v>80</v>
      </c>
      <c r="R1123" s="495" t="s">
        <v>80</v>
      </c>
      <c r="S1123" s="495"/>
      <c r="T1123" s="496" t="s">
        <v>80</v>
      </c>
      <c r="U1123" s="497" t="s">
        <v>80</v>
      </c>
      <c r="V1123" s="497" t="s">
        <v>80</v>
      </c>
      <c r="W1123" s="497" t="s">
        <v>80</v>
      </c>
      <c r="X1123" s="498" t="s">
        <v>80</v>
      </c>
      <c r="Y1123" s="499" t="s">
        <v>80</v>
      </c>
      <c r="Z1123" s="500" t="s">
        <v>80</v>
      </c>
      <c r="AA1123" s="500" t="s">
        <v>80</v>
      </c>
      <c r="AB1123" s="501" t="s">
        <v>80</v>
      </c>
      <c r="AC1123" s="500" t="s">
        <v>80</v>
      </c>
      <c r="AD1123" s="500" t="s">
        <v>80</v>
      </c>
      <c r="AE1123" s="500" t="s">
        <v>80</v>
      </c>
      <c r="AF1123" s="502" t="s">
        <v>80</v>
      </c>
      <c r="AG1123" s="503" t="s">
        <v>80</v>
      </c>
      <c r="AH1123" s="504" t="s">
        <v>80</v>
      </c>
      <c r="AI1123" s="502" t="s">
        <v>80</v>
      </c>
      <c r="AJ1123" s="505">
        <v>82</v>
      </c>
      <c r="AK1123" s="505">
        <v>115</v>
      </c>
      <c r="AL1123" s="507"/>
      <c r="AM1123" s="507"/>
      <c r="AN1123" s="505">
        <v>514</v>
      </c>
      <c r="AO1123" s="505">
        <v>519</v>
      </c>
      <c r="AP1123" s="569"/>
      <c r="AQ1123" s="569"/>
      <c r="AR1123" s="505">
        <v>16</v>
      </c>
      <c r="AS1123" s="505">
        <v>138</v>
      </c>
      <c r="AT1123" s="505">
        <v>8</v>
      </c>
      <c r="AU1123" s="505">
        <v>24</v>
      </c>
      <c r="AV1123" s="507"/>
      <c r="AW1123" s="507"/>
      <c r="AX1123" s="507">
        <v>77</v>
      </c>
      <c r="AY1123" s="507">
        <v>84</v>
      </c>
      <c r="AZ1123" s="507">
        <v>95</v>
      </c>
      <c r="BA1123" s="507">
        <v>239</v>
      </c>
      <c r="BB1123" s="357"/>
      <c r="BC1123" s="592" t="str">
        <f t="shared" si="1743"/>
        <v>-</v>
      </c>
      <c r="BD1123" s="593" t="str">
        <f t="shared" si="1744"/>
        <v>-</v>
      </c>
      <c r="BE1123" s="594" t="str">
        <f t="shared" si="1745"/>
        <v>-</v>
      </c>
      <c r="BF1123" s="291" t="str">
        <f t="shared" si="1746"/>
        <v>-</v>
      </c>
      <c r="BG1123" s="566" t="str">
        <f t="shared" si="1747"/>
        <v>-</v>
      </c>
      <c r="BH1123" s="595" t="str">
        <f t="shared" si="1748"/>
        <v>-</v>
      </c>
      <c r="BI1123" s="289" t="str">
        <f t="shared" si="1749"/>
        <v>-</v>
      </c>
      <c r="BJ1123" s="596" t="str">
        <f t="shared" si="1750"/>
        <v>-</v>
      </c>
      <c r="BK1123" s="595" t="str">
        <f t="shared" si="1751"/>
        <v>-</v>
      </c>
      <c r="BL1123" s="289" t="str">
        <f t="shared" si="1752"/>
        <v>-</v>
      </c>
      <c r="BM1123" s="596" t="str">
        <f t="shared" si="1753"/>
        <v>-</v>
      </c>
      <c r="BN1123" s="563">
        <f t="shared" si="1754"/>
        <v>1</v>
      </c>
      <c r="BO1123" s="87">
        <f t="shared" si="1755"/>
        <v>2014</v>
      </c>
      <c r="BP1123" s="87">
        <f t="shared" si="1756"/>
        <v>1</v>
      </c>
      <c r="BQ1123" s="202"/>
    </row>
    <row r="1124" spans="1:69" s="35" customFormat="1" ht="10.5" customHeight="1" x14ac:dyDescent="0.2">
      <c r="A1124" s="312" t="str">
        <f t="shared" si="1742"/>
        <v>2013-14RYF1</v>
      </c>
      <c r="B1124" s="312" t="str">
        <f t="shared" si="1757"/>
        <v>Y58</v>
      </c>
      <c r="C1124" s="208" t="s">
        <v>182</v>
      </c>
      <c r="D1124" s="208" t="s">
        <v>549</v>
      </c>
      <c r="E1124" s="53"/>
      <c r="F1124" s="319" t="str">
        <f>VLOOKUP($G1124,'Selection Sheet'!$C$15:$F$39,3,0)</f>
        <v>Y58</v>
      </c>
      <c r="G1124" s="209" t="s">
        <v>99</v>
      </c>
      <c r="H1124" s="208" t="s">
        <v>540</v>
      </c>
      <c r="I1124" s="521">
        <v>352</v>
      </c>
      <c r="J1124" s="521">
        <v>94</v>
      </c>
      <c r="K1124" s="521">
        <v>51</v>
      </c>
      <c r="L1124" s="521">
        <v>23</v>
      </c>
      <c r="M1124" s="533"/>
      <c r="N1124" s="533"/>
      <c r="O1124" s="533"/>
      <c r="P1124" s="533"/>
      <c r="Q1124" s="521" t="s">
        <v>80</v>
      </c>
      <c r="R1124" s="521" t="s">
        <v>80</v>
      </c>
      <c r="S1124" s="521"/>
      <c r="T1124" s="522" t="s">
        <v>80</v>
      </c>
      <c r="U1124" s="523" t="s">
        <v>80</v>
      </c>
      <c r="V1124" s="523" t="s">
        <v>80</v>
      </c>
      <c r="W1124" s="523" t="s">
        <v>80</v>
      </c>
      <c r="X1124" s="524" t="s">
        <v>80</v>
      </c>
      <c r="Y1124" s="525" t="s">
        <v>80</v>
      </c>
      <c r="Z1124" s="526" t="s">
        <v>80</v>
      </c>
      <c r="AA1124" s="526" t="s">
        <v>80</v>
      </c>
      <c r="AB1124" s="527" t="s">
        <v>80</v>
      </c>
      <c r="AC1124" s="526" t="s">
        <v>80</v>
      </c>
      <c r="AD1124" s="526" t="s">
        <v>80</v>
      </c>
      <c r="AE1124" s="526" t="s">
        <v>80</v>
      </c>
      <c r="AF1124" s="528" t="s">
        <v>80</v>
      </c>
      <c r="AG1124" s="529" t="s">
        <v>80</v>
      </c>
      <c r="AH1124" s="530" t="s">
        <v>80</v>
      </c>
      <c r="AI1124" s="528" t="s">
        <v>80</v>
      </c>
      <c r="AJ1124" s="531">
        <v>147</v>
      </c>
      <c r="AK1124" s="531">
        <v>165</v>
      </c>
      <c r="AL1124" s="533"/>
      <c r="AM1124" s="533"/>
      <c r="AN1124" s="531">
        <v>842</v>
      </c>
      <c r="AO1124" s="531">
        <v>859</v>
      </c>
      <c r="AP1124" s="571"/>
      <c r="AQ1124" s="571"/>
      <c r="AR1124" s="531">
        <v>29</v>
      </c>
      <c r="AS1124" s="531">
        <v>349</v>
      </c>
      <c r="AT1124" s="531">
        <v>14</v>
      </c>
      <c r="AU1124" s="531">
        <v>51</v>
      </c>
      <c r="AV1124" s="533"/>
      <c r="AW1124" s="533"/>
      <c r="AX1124" s="533">
        <v>122</v>
      </c>
      <c r="AY1124" s="533">
        <v>155</v>
      </c>
      <c r="AZ1124" s="533">
        <v>172</v>
      </c>
      <c r="BA1124" s="533">
        <v>289</v>
      </c>
      <c r="BB1124" s="359"/>
      <c r="BC1124" s="605" t="str">
        <f t="shared" si="1743"/>
        <v>-</v>
      </c>
      <c r="BD1124" s="606" t="str">
        <f t="shared" si="1744"/>
        <v>-</v>
      </c>
      <c r="BE1124" s="607" t="str">
        <f t="shared" si="1745"/>
        <v>-</v>
      </c>
      <c r="BF1124" s="302" t="str">
        <f t="shared" si="1746"/>
        <v>-</v>
      </c>
      <c r="BG1124" s="608" t="str">
        <f t="shared" si="1747"/>
        <v>-</v>
      </c>
      <c r="BH1124" s="609" t="str">
        <f t="shared" si="1748"/>
        <v>-</v>
      </c>
      <c r="BI1124" s="311" t="str">
        <f t="shared" si="1749"/>
        <v>-</v>
      </c>
      <c r="BJ1124" s="610" t="str">
        <f t="shared" si="1750"/>
        <v>-</v>
      </c>
      <c r="BK1124" s="609" t="str">
        <f t="shared" si="1751"/>
        <v>-</v>
      </c>
      <c r="BL1124" s="311" t="str">
        <f t="shared" si="1752"/>
        <v>-</v>
      </c>
      <c r="BM1124" s="610" t="str">
        <f t="shared" si="1753"/>
        <v>-</v>
      </c>
      <c r="BN1124" s="565">
        <f t="shared" si="1754"/>
        <v>1</v>
      </c>
      <c r="BO1124" s="312">
        <f t="shared" si="1755"/>
        <v>2014</v>
      </c>
      <c r="BP1124" s="312">
        <f t="shared" si="1756"/>
        <v>1</v>
      </c>
      <c r="BQ1124" s="202"/>
    </row>
    <row r="1125" spans="1:69" s="35" customFormat="1" ht="10.5" customHeight="1" x14ac:dyDescent="0.2">
      <c r="A1125" s="87" t="str">
        <f t="shared" si="1742"/>
        <v>2013-14R1F2</v>
      </c>
      <c r="B1125" s="87" t="str">
        <f t="shared" si="1757"/>
        <v>Y59</v>
      </c>
      <c r="C1125" s="203" t="s">
        <v>182</v>
      </c>
      <c r="D1125" s="203" t="s">
        <v>550</v>
      </c>
      <c r="E1125" s="42"/>
      <c r="F1125" s="317" t="str">
        <f>VLOOKUP($G1125,'Selection Sheet'!$C$15:$F$39,3,0)</f>
        <v>Y59</v>
      </c>
      <c r="G1125" s="204" t="s">
        <v>108</v>
      </c>
      <c r="H1125" s="203" t="s">
        <v>529</v>
      </c>
      <c r="I1125" s="495">
        <v>11</v>
      </c>
      <c r="J1125" s="495">
        <v>3</v>
      </c>
      <c r="K1125" s="495">
        <v>3</v>
      </c>
      <c r="L1125" s="495">
        <v>1</v>
      </c>
      <c r="M1125" s="507"/>
      <c r="N1125" s="507"/>
      <c r="O1125" s="507"/>
      <c r="P1125" s="507"/>
      <c r="Q1125" s="495" t="s">
        <v>80</v>
      </c>
      <c r="R1125" s="495" t="s">
        <v>80</v>
      </c>
      <c r="S1125" s="495"/>
      <c r="T1125" s="496" t="s">
        <v>80</v>
      </c>
      <c r="U1125" s="497" t="s">
        <v>80</v>
      </c>
      <c r="V1125" s="497" t="s">
        <v>80</v>
      </c>
      <c r="W1125" s="497" t="s">
        <v>80</v>
      </c>
      <c r="X1125" s="498" t="s">
        <v>80</v>
      </c>
      <c r="Y1125" s="499" t="s">
        <v>80</v>
      </c>
      <c r="Z1125" s="500" t="s">
        <v>80</v>
      </c>
      <c r="AA1125" s="500" t="s">
        <v>80</v>
      </c>
      <c r="AB1125" s="501" t="s">
        <v>80</v>
      </c>
      <c r="AC1125" s="500" t="s">
        <v>80</v>
      </c>
      <c r="AD1125" s="500" t="s">
        <v>80</v>
      </c>
      <c r="AE1125" s="500" t="s">
        <v>80</v>
      </c>
      <c r="AF1125" s="502" t="s">
        <v>80</v>
      </c>
      <c r="AG1125" s="503" t="s">
        <v>80</v>
      </c>
      <c r="AH1125" s="504" t="s">
        <v>80</v>
      </c>
      <c r="AI1125" s="502" t="s">
        <v>80</v>
      </c>
      <c r="AJ1125" s="505">
        <v>5</v>
      </c>
      <c r="AK1125" s="505">
        <v>5</v>
      </c>
      <c r="AL1125" s="507"/>
      <c r="AM1125" s="507"/>
      <c r="AN1125" s="505">
        <v>17</v>
      </c>
      <c r="AO1125" s="505">
        <v>18</v>
      </c>
      <c r="AP1125" s="569"/>
      <c r="AQ1125" s="569"/>
      <c r="AR1125" s="505">
        <v>0</v>
      </c>
      <c r="AS1125" s="505">
        <v>11</v>
      </c>
      <c r="AT1125" s="505">
        <v>0</v>
      </c>
      <c r="AU1125" s="505">
        <v>3</v>
      </c>
      <c r="AV1125" s="507"/>
      <c r="AW1125" s="507"/>
      <c r="AX1125" s="507">
        <v>0</v>
      </c>
      <c r="AY1125" s="507">
        <v>1</v>
      </c>
      <c r="AZ1125" s="507">
        <v>5</v>
      </c>
      <c r="BA1125" s="507">
        <v>6</v>
      </c>
      <c r="BB1125" s="357"/>
      <c r="BC1125" s="592" t="str">
        <f t="shared" si="1743"/>
        <v>-</v>
      </c>
      <c r="BD1125" s="593" t="str">
        <f t="shared" si="1744"/>
        <v>-</v>
      </c>
      <c r="BE1125" s="594" t="str">
        <f t="shared" si="1745"/>
        <v>-</v>
      </c>
      <c r="BF1125" s="291" t="str">
        <f t="shared" si="1746"/>
        <v>-</v>
      </c>
      <c r="BG1125" s="566" t="str">
        <f t="shared" si="1747"/>
        <v>-</v>
      </c>
      <c r="BH1125" s="595" t="str">
        <f t="shared" si="1748"/>
        <v>-</v>
      </c>
      <c r="BI1125" s="289" t="str">
        <f t="shared" si="1749"/>
        <v>-</v>
      </c>
      <c r="BJ1125" s="596" t="str">
        <f t="shared" si="1750"/>
        <v>-</v>
      </c>
      <c r="BK1125" s="595" t="str">
        <f t="shared" si="1751"/>
        <v>-</v>
      </c>
      <c r="BL1125" s="289" t="str">
        <f t="shared" si="1752"/>
        <v>-</v>
      </c>
      <c r="BM1125" s="596" t="str">
        <f t="shared" si="1753"/>
        <v>-</v>
      </c>
      <c r="BN1125" s="563">
        <f t="shared" si="1754"/>
        <v>2</v>
      </c>
      <c r="BO1125" s="87">
        <f t="shared" si="1755"/>
        <v>2014</v>
      </c>
      <c r="BP1125" s="87">
        <f t="shared" si="1756"/>
        <v>2</v>
      </c>
      <c r="BQ1125" s="202"/>
    </row>
    <row r="1126" spans="1:69" s="35" customFormat="1" ht="10.5" customHeight="1" x14ac:dyDescent="0.2">
      <c r="A1126" s="87" t="str">
        <f t="shared" si="1742"/>
        <v>2013-14RRU2</v>
      </c>
      <c r="B1126" s="87" t="str">
        <f t="shared" si="1757"/>
        <v>Y56</v>
      </c>
      <c r="C1126" s="203" t="s">
        <v>182</v>
      </c>
      <c r="D1126" s="203" t="s">
        <v>550</v>
      </c>
      <c r="E1126" s="42"/>
      <c r="F1126" s="317" t="str">
        <f>VLOOKUP($G1126,'Selection Sheet'!$C$15:$F$39,3,0)</f>
        <v>Y56</v>
      </c>
      <c r="G1126" s="204" t="s">
        <v>93</v>
      </c>
      <c r="H1126" s="203" t="s">
        <v>530</v>
      </c>
      <c r="I1126" s="495">
        <v>359</v>
      </c>
      <c r="J1126" s="495">
        <v>122</v>
      </c>
      <c r="K1126" s="495">
        <v>55</v>
      </c>
      <c r="L1126" s="495">
        <v>32</v>
      </c>
      <c r="M1126" s="507"/>
      <c r="N1126" s="507"/>
      <c r="O1126" s="507"/>
      <c r="P1126" s="507"/>
      <c r="Q1126" s="495" t="s">
        <v>80</v>
      </c>
      <c r="R1126" s="495" t="s">
        <v>80</v>
      </c>
      <c r="S1126" s="495"/>
      <c r="T1126" s="496" t="s">
        <v>80</v>
      </c>
      <c r="U1126" s="497" t="s">
        <v>80</v>
      </c>
      <c r="V1126" s="497" t="s">
        <v>80</v>
      </c>
      <c r="W1126" s="497" t="s">
        <v>80</v>
      </c>
      <c r="X1126" s="498" t="s">
        <v>80</v>
      </c>
      <c r="Y1126" s="499" t="s">
        <v>80</v>
      </c>
      <c r="Z1126" s="500" t="s">
        <v>80</v>
      </c>
      <c r="AA1126" s="500" t="s">
        <v>80</v>
      </c>
      <c r="AB1126" s="501" t="s">
        <v>80</v>
      </c>
      <c r="AC1126" s="500" t="s">
        <v>80</v>
      </c>
      <c r="AD1126" s="500" t="s">
        <v>80</v>
      </c>
      <c r="AE1126" s="500" t="s">
        <v>80</v>
      </c>
      <c r="AF1126" s="502" t="s">
        <v>80</v>
      </c>
      <c r="AG1126" s="503" t="s">
        <v>80</v>
      </c>
      <c r="AH1126" s="504" t="s">
        <v>80</v>
      </c>
      <c r="AI1126" s="502" t="s">
        <v>80</v>
      </c>
      <c r="AJ1126" s="505">
        <v>180</v>
      </c>
      <c r="AK1126" s="505">
        <v>248</v>
      </c>
      <c r="AL1126" s="507"/>
      <c r="AM1126" s="507"/>
      <c r="AN1126" s="505">
        <v>894</v>
      </c>
      <c r="AO1126" s="505">
        <v>932</v>
      </c>
      <c r="AP1126" s="569"/>
      <c r="AQ1126" s="569"/>
      <c r="AR1126" s="505">
        <v>42</v>
      </c>
      <c r="AS1126" s="505">
        <v>350</v>
      </c>
      <c r="AT1126" s="505">
        <v>21</v>
      </c>
      <c r="AU1126" s="505">
        <v>52</v>
      </c>
      <c r="AV1126" s="507"/>
      <c r="AW1126" s="507"/>
      <c r="AX1126" s="507">
        <v>121</v>
      </c>
      <c r="AY1126" s="507">
        <v>130</v>
      </c>
      <c r="AZ1126" s="507">
        <v>426</v>
      </c>
      <c r="BA1126" s="507">
        <v>640</v>
      </c>
      <c r="BB1126" s="357"/>
      <c r="BC1126" s="592" t="str">
        <f t="shared" si="1743"/>
        <v>-</v>
      </c>
      <c r="BD1126" s="593" t="str">
        <f t="shared" si="1744"/>
        <v>-</v>
      </c>
      <c r="BE1126" s="594" t="str">
        <f t="shared" si="1745"/>
        <v>-</v>
      </c>
      <c r="BF1126" s="291" t="str">
        <f t="shared" si="1746"/>
        <v>-</v>
      </c>
      <c r="BG1126" s="566" t="str">
        <f t="shared" si="1747"/>
        <v>-</v>
      </c>
      <c r="BH1126" s="595" t="str">
        <f t="shared" si="1748"/>
        <v>-</v>
      </c>
      <c r="BI1126" s="289" t="str">
        <f t="shared" si="1749"/>
        <v>-</v>
      </c>
      <c r="BJ1126" s="596" t="str">
        <f t="shared" si="1750"/>
        <v>-</v>
      </c>
      <c r="BK1126" s="595" t="str">
        <f t="shared" si="1751"/>
        <v>-</v>
      </c>
      <c r="BL1126" s="289" t="str">
        <f t="shared" si="1752"/>
        <v>-</v>
      </c>
      <c r="BM1126" s="596" t="str">
        <f t="shared" si="1753"/>
        <v>-</v>
      </c>
      <c r="BN1126" s="563">
        <f t="shared" si="1754"/>
        <v>2</v>
      </c>
      <c r="BO1126" s="87">
        <f t="shared" si="1755"/>
        <v>2014</v>
      </c>
      <c r="BP1126" s="87">
        <f t="shared" si="1756"/>
        <v>2</v>
      </c>
      <c r="BQ1126" s="202"/>
    </row>
    <row r="1127" spans="1:69" s="35" customFormat="1" ht="10.5" customHeight="1" x14ac:dyDescent="0.2">
      <c r="A1127" s="87" t="str">
        <f t="shared" si="1742"/>
        <v>2013-14RX62</v>
      </c>
      <c r="B1127" s="87" t="str">
        <f t="shared" si="1757"/>
        <v>Y63</v>
      </c>
      <c r="C1127" s="203" t="s">
        <v>182</v>
      </c>
      <c r="D1127" s="203" t="s">
        <v>550</v>
      </c>
      <c r="E1127" s="42"/>
      <c r="F1127" s="317" t="str">
        <f>VLOOKUP($G1127,'Selection Sheet'!$C$15:$F$39,3,0)</f>
        <v>Y63</v>
      </c>
      <c r="G1127" s="204" t="s">
        <v>111</v>
      </c>
      <c r="H1127" s="203" t="s">
        <v>532</v>
      </c>
      <c r="I1127" s="495">
        <v>108</v>
      </c>
      <c r="J1127" s="495">
        <v>27</v>
      </c>
      <c r="K1127" s="495">
        <v>10</v>
      </c>
      <c r="L1127" s="495">
        <v>7</v>
      </c>
      <c r="M1127" s="507"/>
      <c r="N1127" s="507"/>
      <c r="O1127" s="507"/>
      <c r="P1127" s="507"/>
      <c r="Q1127" s="495" t="s">
        <v>80</v>
      </c>
      <c r="R1127" s="495" t="s">
        <v>80</v>
      </c>
      <c r="S1127" s="495"/>
      <c r="T1127" s="496" t="s">
        <v>80</v>
      </c>
      <c r="U1127" s="497" t="s">
        <v>80</v>
      </c>
      <c r="V1127" s="497" t="s">
        <v>80</v>
      </c>
      <c r="W1127" s="497" t="s">
        <v>80</v>
      </c>
      <c r="X1127" s="498" t="s">
        <v>80</v>
      </c>
      <c r="Y1127" s="499" t="s">
        <v>80</v>
      </c>
      <c r="Z1127" s="500" t="s">
        <v>80</v>
      </c>
      <c r="AA1127" s="500" t="s">
        <v>80</v>
      </c>
      <c r="AB1127" s="501" t="s">
        <v>80</v>
      </c>
      <c r="AC1127" s="500" t="s">
        <v>80</v>
      </c>
      <c r="AD1127" s="500" t="s">
        <v>80</v>
      </c>
      <c r="AE1127" s="500" t="s">
        <v>80</v>
      </c>
      <c r="AF1127" s="502" t="s">
        <v>80</v>
      </c>
      <c r="AG1127" s="503" t="s">
        <v>80</v>
      </c>
      <c r="AH1127" s="504" t="s">
        <v>80</v>
      </c>
      <c r="AI1127" s="502" t="s">
        <v>80</v>
      </c>
      <c r="AJ1127" s="505">
        <v>50</v>
      </c>
      <c r="AK1127" s="505">
        <v>56</v>
      </c>
      <c r="AL1127" s="507"/>
      <c r="AM1127" s="507"/>
      <c r="AN1127" s="505">
        <v>278</v>
      </c>
      <c r="AO1127" s="505">
        <v>279</v>
      </c>
      <c r="AP1127" s="569"/>
      <c r="AQ1127" s="569"/>
      <c r="AR1127" s="505">
        <v>3</v>
      </c>
      <c r="AS1127" s="505">
        <v>103</v>
      </c>
      <c r="AT1127" s="505">
        <v>2</v>
      </c>
      <c r="AU1127" s="505">
        <v>8</v>
      </c>
      <c r="AV1127" s="507"/>
      <c r="AW1127" s="507"/>
      <c r="AX1127" s="507">
        <v>69</v>
      </c>
      <c r="AY1127" s="507">
        <v>79</v>
      </c>
      <c r="AZ1127" s="507">
        <v>88</v>
      </c>
      <c r="BA1127" s="507">
        <v>120</v>
      </c>
      <c r="BB1127" s="357"/>
      <c r="BC1127" s="592" t="str">
        <f t="shared" si="1743"/>
        <v>-</v>
      </c>
      <c r="BD1127" s="593" t="str">
        <f t="shared" si="1744"/>
        <v>-</v>
      </c>
      <c r="BE1127" s="594" t="str">
        <f t="shared" si="1745"/>
        <v>-</v>
      </c>
      <c r="BF1127" s="291" t="str">
        <f t="shared" si="1746"/>
        <v>-</v>
      </c>
      <c r="BG1127" s="566" t="str">
        <f t="shared" si="1747"/>
        <v>-</v>
      </c>
      <c r="BH1127" s="595" t="str">
        <f t="shared" si="1748"/>
        <v>-</v>
      </c>
      <c r="BI1127" s="289" t="str">
        <f t="shared" si="1749"/>
        <v>-</v>
      </c>
      <c r="BJ1127" s="596" t="str">
        <f t="shared" si="1750"/>
        <v>-</v>
      </c>
      <c r="BK1127" s="595" t="str">
        <f t="shared" si="1751"/>
        <v>-</v>
      </c>
      <c r="BL1127" s="289" t="str">
        <f t="shared" si="1752"/>
        <v>-</v>
      </c>
      <c r="BM1127" s="596" t="str">
        <f t="shared" si="1753"/>
        <v>-</v>
      </c>
      <c r="BN1127" s="563">
        <f t="shared" si="1754"/>
        <v>2</v>
      </c>
      <c r="BO1127" s="87">
        <f t="shared" si="1755"/>
        <v>2014</v>
      </c>
      <c r="BP1127" s="87">
        <f t="shared" si="1756"/>
        <v>2</v>
      </c>
      <c r="BQ1127" s="202"/>
    </row>
    <row r="1128" spans="1:69" s="35" customFormat="1" ht="10.5" customHeight="1" x14ac:dyDescent="0.2">
      <c r="A1128" s="314" t="str">
        <f t="shared" si="1742"/>
        <v>2013-14RX72</v>
      </c>
      <c r="B1128" s="314" t="str">
        <f t="shared" si="1757"/>
        <v>Y62</v>
      </c>
      <c r="C1128" s="205" t="s">
        <v>182</v>
      </c>
      <c r="D1128" s="205" t="s">
        <v>550</v>
      </c>
      <c r="E1128" s="206"/>
      <c r="F1128" s="318" t="str">
        <f>VLOOKUP($G1128,'Selection Sheet'!$C$15:$F$39,3,0)</f>
        <v>Y62</v>
      </c>
      <c r="G1128" s="207" t="s">
        <v>84</v>
      </c>
      <c r="H1128" s="205" t="s">
        <v>533</v>
      </c>
      <c r="I1128" s="508">
        <v>290</v>
      </c>
      <c r="J1128" s="508">
        <v>89</v>
      </c>
      <c r="K1128" s="508">
        <v>31</v>
      </c>
      <c r="L1128" s="508">
        <v>16</v>
      </c>
      <c r="M1128" s="520"/>
      <c r="N1128" s="520"/>
      <c r="O1128" s="520"/>
      <c r="P1128" s="520"/>
      <c r="Q1128" s="508" t="s">
        <v>80</v>
      </c>
      <c r="R1128" s="508" t="s">
        <v>80</v>
      </c>
      <c r="S1128" s="508"/>
      <c r="T1128" s="509" t="s">
        <v>80</v>
      </c>
      <c r="U1128" s="510" t="s">
        <v>80</v>
      </c>
      <c r="V1128" s="510" t="s">
        <v>80</v>
      </c>
      <c r="W1128" s="510" t="s">
        <v>80</v>
      </c>
      <c r="X1128" s="511" t="s">
        <v>80</v>
      </c>
      <c r="Y1128" s="512" t="s">
        <v>80</v>
      </c>
      <c r="Z1128" s="513" t="s">
        <v>80</v>
      </c>
      <c r="AA1128" s="513" t="s">
        <v>80</v>
      </c>
      <c r="AB1128" s="514" t="s">
        <v>80</v>
      </c>
      <c r="AC1128" s="513" t="s">
        <v>80</v>
      </c>
      <c r="AD1128" s="513" t="s">
        <v>80</v>
      </c>
      <c r="AE1128" s="513" t="s">
        <v>80</v>
      </c>
      <c r="AF1128" s="515" t="s">
        <v>80</v>
      </c>
      <c r="AG1128" s="516" t="s">
        <v>80</v>
      </c>
      <c r="AH1128" s="517" t="s">
        <v>80</v>
      </c>
      <c r="AI1128" s="515" t="s">
        <v>80</v>
      </c>
      <c r="AJ1128" s="518">
        <v>156</v>
      </c>
      <c r="AK1128" s="518">
        <v>187</v>
      </c>
      <c r="AL1128" s="520"/>
      <c r="AM1128" s="520"/>
      <c r="AN1128" s="518">
        <v>946</v>
      </c>
      <c r="AO1128" s="518">
        <v>948</v>
      </c>
      <c r="AP1128" s="570"/>
      <c r="AQ1128" s="570"/>
      <c r="AR1128" s="518">
        <v>36</v>
      </c>
      <c r="AS1128" s="518">
        <v>258</v>
      </c>
      <c r="AT1128" s="518">
        <v>10</v>
      </c>
      <c r="AU1128" s="518">
        <v>36</v>
      </c>
      <c r="AV1128" s="520"/>
      <c r="AW1128" s="520"/>
      <c r="AX1128" s="520">
        <v>121</v>
      </c>
      <c r="AY1128" s="520">
        <v>133</v>
      </c>
      <c r="AZ1128" s="520">
        <v>270</v>
      </c>
      <c r="BA1128" s="520">
        <v>373</v>
      </c>
      <c r="BB1128" s="358"/>
      <c r="BC1128" s="597" t="str">
        <f t="shared" si="1743"/>
        <v>-</v>
      </c>
      <c r="BD1128" s="598" t="str">
        <f t="shared" si="1744"/>
        <v>-</v>
      </c>
      <c r="BE1128" s="599" t="str">
        <f t="shared" si="1745"/>
        <v>-</v>
      </c>
      <c r="BF1128" s="600" t="str">
        <f t="shared" si="1746"/>
        <v>-</v>
      </c>
      <c r="BG1128" s="601" t="str">
        <f t="shared" si="1747"/>
        <v>-</v>
      </c>
      <c r="BH1128" s="602" t="str">
        <f t="shared" si="1748"/>
        <v>-</v>
      </c>
      <c r="BI1128" s="603" t="str">
        <f t="shared" si="1749"/>
        <v>-</v>
      </c>
      <c r="BJ1128" s="604" t="str">
        <f t="shared" si="1750"/>
        <v>-</v>
      </c>
      <c r="BK1128" s="602" t="str">
        <f t="shared" si="1751"/>
        <v>-</v>
      </c>
      <c r="BL1128" s="603" t="str">
        <f t="shared" si="1752"/>
        <v>-</v>
      </c>
      <c r="BM1128" s="604" t="str">
        <f t="shared" si="1753"/>
        <v>-</v>
      </c>
      <c r="BN1128" s="564">
        <f t="shared" si="1754"/>
        <v>2</v>
      </c>
      <c r="BO1128" s="314">
        <f t="shared" si="1755"/>
        <v>2014</v>
      </c>
      <c r="BP1128" s="314">
        <f t="shared" si="1756"/>
        <v>2</v>
      </c>
      <c r="BQ1128" s="202"/>
    </row>
    <row r="1129" spans="1:69" s="35" customFormat="1" ht="10.5" customHeight="1" x14ac:dyDescent="0.2">
      <c r="A1129" s="87" t="str">
        <f t="shared" si="1742"/>
        <v>2013-14RX82</v>
      </c>
      <c r="B1129" s="87" t="str">
        <f t="shared" si="1757"/>
        <v>Y63</v>
      </c>
      <c r="C1129" s="203" t="s">
        <v>182</v>
      </c>
      <c r="D1129" s="203" t="s">
        <v>550</v>
      </c>
      <c r="E1129" s="42"/>
      <c r="F1129" s="317" t="str">
        <f>VLOOKUP($G1129,'Selection Sheet'!$C$15:$F$39,3,0)</f>
        <v>Y63</v>
      </c>
      <c r="G1129" s="204" t="s">
        <v>120</v>
      </c>
      <c r="H1129" s="203" t="s">
        <v>534</v>
      </c>
      <c r="I1129" s="495">
        <v>220</v>
      </c>
      <c r="J1129" s="495">
        <v>51</v>
      </c>
      <c r="K1129" s="495">
        <v>32</v>
      </c>
      <c r="L1129" s="495">
        <v>20</v>
      </c>
      <c r="M1129" s="507"/>
      <c r="N1129" s="507"/>
      <c r="O1129" s="507"/>
      <c r="P1129" s="507"/>
      <c r="Q1129" s="495" t="s">
        <v>80</v>
      </c>
      <c r="R1129" s="495" t="s">
        <v>80</v>
      </c>
      <c r="S1129" s="495"/>
      <c r="T1129" s="496" t="s">
        <v>80</v>
      </c>
      <c r="U1129" s="497" t="s">
        <v>80</v>
      </c>
      <c r="V1129" s="497" t="s">
        <v>80</v>
      </c>
      <c r="W1129" s="497" t="s">
        <v>80</v>
      </c>
      <c r="X1129" s="498" t="s">
        <v>80</v>
      </c>
      <c r="Y1129" s="499" t="s">
        <v>80</v>
      </c>
      <c r="Z1129" s="500" t="s">
        <v>80</v>
      </c>
      <c r="AA1129" s="500" t="s">
        <v>80</v>
      </c>
      <c r="AB1129" s="501" t="s">
        <v>80</v>
      </c>
      <c r="AC1129" s="500" t="s">
        <v>80</v>
      </c>
      <c r="AD1129" s="500" t="s">
        <v>80</v>
      </c>
      <c r="AE1129" s="500" t="s">
        <v>80</v>
      </c>
      <c r="AF1129" s="502" t="s">
        <v>80</v>
      </c>
      <c r="AG1129" s="503" t="s">
        <v>80</v>
      </c>
      <c r="AH1129" s="504" t="s">
        <v>80</v>
      </c>
      <c r="AI1129" s="502" t="s">
        <v>80</v>
      </c>
      <c r="AJ1129" s="505">
        <v>80</v>
      </c>
      <c r="AK1129" s="505">
        <v>101</v>
      </c>
      <c r="AL1129" s="507"/>
      <c r="AM1129" s="507"/>
      <c r="AN1129" s="505">
        <v>621</v>
      </c>
      <c r="AO1129" s="505">
        <v>639</v>
      </c>
      <c r="AP1129" s="569"/>
      <c r="AQ1129" s="569"/>
      <c r="AR1129" s="505">
        <v>23</v>
      </c>
      <c r="AS1129" s="505">
        <v>212</v>
      </c>
      <c r="AT1129" s="505">
        <v>15</v>
      </c>
      <c r="AU1129" s="505">
        <v>30</v>
      </c>
      <c r="AV1129" s="507"/>
      <c r="AW1129" s="507"/>
      <c r="AX1129" s="507">
        <v>94</v>
      </c>
      <c r="AY1129" s="507">
        <v>122</v>
      </c>
      <c r="AZ1129" s="507">
        <v>223</v>
      </c>
      <c r="BA1129" s="507">
        <v>348</v>
      </c>
      <c r="BB1129" s="357"/>
      <c r="BC1129" s="592" t="str">
        <f t="shared" si="1743"/>
        <v>-</v>
      </c>
      <c r="BD1129" s="593" t="str">
        <f t="shared" si="1744"/>
        <v>-</v>
      </c>
      <c r="BE1129" s="594" t="str">
        <f t="shared" si="1745"/>
        <v>-</v>
      </c>
      <c r="BF1129" s="291" t="str">
        <f t="shared" si="1746"/>
        <v>-</v>
      </c>
      <c r="BG1129" s="566" t="str">
        <f t="shared" si="1747"/>
        <v>-</v>
      </c>
      <c r="BH1129" s="595" t="str">
        <f t="shared" si="1748"/>
        <v>-</v>
      </c>
      <c r="BI1129" s="289" t="str">
        <f t="shared" si="1749"/>
        <v>-</v>
      </c>
      <c r="BJ1129" s="596" t="str">
        <f t="shared" si="1750"/>
        <v>-</v>
      </c>
      <c r="BK1129" s="595" t="str">
        <f t="shared" si="1751"/>
        <v>-</v>
      </c>
      <c r="BL1129" s="289" t="str">
        <f t="shared" si="1752"/>
        <v>-</v>
      </c>
      <c r="BM1129" s="596" t="str">
        <f t="shared" si="1753"/>
        <v>-</v>
      </c>
      <c r="BN1129" s="563">
        <f t="shared" si="1754"/>
        <v>2</v>
      </c>
      <c r="BO1129" s="87">
        <f t="shared" si="1755"/>
        <v>2014</v>
      </c>
      <c r="BP1129" s="87">
        <f t="shared" si="1756"/>
        <v>2</v>
      </c>
      <c r="BQ1129" s="202"/>
    </row>
    <row r="1130" spans="1:69" s="35" customFormat="1" ht="10.5" customHeight="1" x14ac:dyDescent="0.2">
      <c r="A1130" s="87" t="str">
        <f t="shared" si="1742"/>
        <v>2013-14RX92</v>
      </c>
      <c r="B1130" s="87" t="str">
        <f t="shared" si="1757"/>
        <v>Y60</v>
      </c>
      <c r="C1130" s="203" t="s">
        <v>182</v>
      </c>
      <c r="D1130" s="203" t="s">
        <v>550</v>
      </c>
      <c r="E1130" s="42"/>
      <c r="F1130" s="317" t="str">
        <f>VLOOKUP($G1130,'Selection Sheet'!$C$15:$F$39,3,0)</f>
        <v>Y60</v>
      </c>
      <c r="G1130" s="204" t="s">
        <v>103</v>
      </c>
      <c r="H1130" s="203" t="s">
        <v>535</v>
      </c>
      <c r="I1130" s="495">
        <v>218</v>
      </c>
      <c r="J1130" s="495">
        <v>41</v>
      </c>
      <c r="K1130" s="495">
        <v>22</v>
      </c>
      <c r="L1130" s="495">
        <v>6</v>
      </c>
      <c r="M1130" s="507"/>
      <c r="N1130" s="507"/>
      <c r="O1130" s="507"/>
      <c r="P1130" s="507"/>
      <c r="Q1130" s="495" t="s">
        <v>80</v>
      </c>
      <c r="R1130" s="495" t="s">
        <v>80</v>
      </c>
      <c r="S1130" s="495"/>
      <c r="T1130" s="496" t="s">
        <v>80</v>
      </c>
      <c r="U1130" s="497" t="s">
        <v>80</v>
      </c>
      <c r="V1130" s="497" t="s">
        <v>80</v>
      </c>
      <c r="W1130" s="497" t="s">
        <v>80</v>
      </c>
      <c r="X1130" s="498" t="s">
        <v>80</v>
      </c>
      <c r="Y1130" s="499" t="s">
        <v>80</v>
      </c>
      <c r="Z1130" s="500" t="s">
        <v>80</v>
      </c>
      <c r="AA1130" s="500" t="s">
        <v>80</v>
      </c>
      <c r="AB1130" s="501" t="s">
        <v>80</v>
      </c>
      <c r="AC1130" s="500" t="s">
        <v>80</v>
      </c>
      <c r="AD1130" s="500" t="s">
        <v>80</v>
      </c>
      <c r="AE1130" s="500" t="s">
        <v>80</v>
      </c>
      <c r="AF1130" s="502" t="s">
        <v>80</v>
      </c>
      <c r="AG1130" s="503" t="s">
        <v>80</v>
      </c>
      <c r="AH1130" s="504" t="s">
        <v>80</v>
      </c>
      <c r="AI1130" s="502" t="s">
        <v>80</v>
      </c>
      <c r="AJ1130" s="505">
        <v>90</v>
      </c>
      <c r="AK1130" s="505">
        <v>111</v>
      </c>
      <c r="AL1130" s="507"/>
      <c r="AM1130" s="507"/>
      <c r="AN1130" s="505">
        <v>716</v>
      </c>
      <c r="AO1130" s="505">
        <v>735</v>
      </c>
      <c r="AP1130" s="569"/>
      <c r="AQ1130" s="569"/>
      <c r="AR1130" s="505">
        <v>13</v>
      </c>
      <c r="AS1130" s="505">
        <v>204</v>
      </c>
      <c r="AT1130" s="505">
        <v>2</v>
      </c>
      <c r="AU1130" s="505">
        <v>19</v>
      </c>
      <c r="AV1130" s="507"/>
      <c r="AW1130" s="507"/>
      <c r="AX1130" s="507">
        <v>86</v>
      </c>
      <c r="AY1130" s="507">
        <v>87</v>
      </c>
      <c r="AZ1130" s="507">
        <v>58</v>
      </c>
      <c r="BA1130" s="507">
        <v>87</v>
      </c>
      <c r="BB1130" s="357"/>
      <c r="BC1130" s="592" t="str">
        <f t="shared" si="1743"/>
        <v>-</v>
      </c>
      <c r="BD1130" s="593" t="str">
        <f t="shared" si="1744"/>
        <v>-</v>
      </c>
      <c r="BE1130" s="594" t="str">
        <f t="shared" si="1745"/>
        <v>-</v>
      </c>
      <c r="BF1130" s="291" t="str">
        <f t="shared" si="1746"/>
        <v>-</v>
      </c>
      <c r="BG1130" s="566" t="str">
        <f t="shared" si="1747"/>
        <v>-</v>
      </c>
      <c r="BH1130" s="595" t="str">
        <f t="shared" si="1748"/>
        <v>-</v>
      </c>
      <c r="BI1130" s="289" t="str">
        <f t="shared" si="1749"/>
        <v>-</v>
      </c>
      <c r="BJ1130" s="596" t="str">
        <f t="shared" si="1750"/>
        <v>-</v>
      </c>
      <c r="BK1130" s="595" t="str">
        <f t="shared" si="1751"/>
        <v>-</v>
      </c>
      <c r="BL1130" s="289" t="str">
        <f t="shared" si="1752"/>
        <v>-</v>
      </c>
      <c r="BM1130" s="596" t="str">
        <f t="shared" si="1753"/>
        <v>-</v>
      </c>
      <c r="BN1130" s="563">
        <f t="shared" si="1754"/>
        <v>2</v>
      </c>
      <c r="BO1130" s="87">
        <f t="shared" si="1755"/>
        <v>2014</v>
      </c>
      <c r="BP1130" s="87">
        <f t="shared" si="1756"/>
        <v>2</v>
      </c>
      <c r="BQ1130" s="202"/>
    </row>
    <row r="1131" spans="1:69" s="35" customFormat="1" ht="10.5" customHeight="1" x14ac:dyDescent="0.2">
      <c r="A1131" s="314" t="str">
        <f t="shared" si="1742"/>
        <v>2013-14RYA2</v>
      </c>
      <c r="B1131" s="314" t="str">
        <f t="shared" si="1757"/>
        <v>Y60</v>
      </c>
      <c r="C1131" s="205" t="s">
        <v>182</v>
      </c>
      <c r="D1131" s="205" t="s">
        <v>550</v>
      </c>
      <c r="E1131" s="206"/>
      <c r="F1131" s="318" t="str">
        <f>VLOOKUP($G1131,'Selection Sheet'!$C$15:$F$39,3,0)</f>
        <v>Y60</v>
      </c>
      <c r="G1131" s="207" t="s">
        <v>118</v>
      </c>
      <c r="H1131" s="205" t="s">
        <v>536</v>
      </c>
      <c r="I1131" s="508">
        <v>322</v>
      </c>
      <c r="J1131" s="508">
        <v>88</v>
      </c>
      <c r="K1131" s="508">
        <v>33</v>
      </c>
      <c r="L1131" s="508">
        <v>12</v>
      </c>
      <c r="M1131" s="520"/>
      <c r="N1131" s="520"/>
      <c r="O1131" s="520"/>
      <c r="P1131" s="520"/>
      <c r="Q1131" s="508" t="s">
        <v>80</v>
      </c>
      <c r="R1131" s="508" t="s">
        <v>80</v>
      </c>
      <c r="S1131" s="508"/>
      <c r="T1131" s="509" t="s">
        <v>80</v>
      </c>
      <c r="U1131" s="510" t="s">
        <v>80</v>
      </c>
      <c r="V1131" s="510" t="s">
        <v>80</v>
      </c>
      <c r="W1131" s="510" t="s">
        <v>80</v>
      </c>
      <c r="X1131" s="511" t="s">
        <v>80</v>
      </c>
      <c r="Y1131" s="512" t="s">
        <v>80</v>
      </c>
      <c r="Z1131" s="513" t="s">
        <v>80</v>
      </c>
      <c r="AA1131" s="513" t="s">
        <v>80</v>
      </c>
      <c r="AB1131" s="514" t="s">
        <v>80</v>
      </c>
      <c r="AC1131" s="513" t="s">
        <v>80</v>
      </c>
      <c r="AD1131" s="513" t="s">
        <v>80</v>
      </c>
      <c r="AE1131" s="513" t="s">
        <v>80</v>
      </c>
      <c r="AF1131" s="515" t="s">
        <v>80</v>
      </c>
      <c r="AG1131" s="516" t="s">
        <v>80</v>
      </c>
      <c r="AH1131" s="517" t="s">
        <v>80</v>
      </c>
      <c r="AI1131" s="515" t="s">
        <v>80</v>
      </c>
      <c r="AJ1131" s="518">
        <v>88</v>
      </c>
      <c r="AK1131" s="518">
        <v>110</v>
      </c>
      <c r="AL1131" s="520"/>
      <c r="AM1131" s="520"/>
      <c r="AN1131" s="518">
        <v>842</v>
      </c>
      <c r="AO1131" s="518">
        <v>896</v>
      </c>
      <c r="AP1131" s="570"/>
      <c r="AQ1131" s="570"/>
      <c r="AR1131" s="518">
        <v>26</v>
      </c>
      <c r="AS1131" s="518">
        <v>322</v>
      </c>
      <c r="AT1131" s="518">
        <v>6</v>
      </c>
      <c r="AU1131" s="518">
        <v>33</v>
      </c>
      <c r="AV1131" s="520"/>
      <c r="AW1131" s="520"/>
      <c r="AX1131" s="520">
        <v>96</v>
      </c>
      <c r="AY1131" s="520">
        <v>113</v>
      </c>
      <c r="AZ1131" s="520">
        <v>149</v>
      </c>
      <c r="BA1131" s="520">
        <v>278</v>
      </c>
      <c r="BB1131" s="358"/>
      <c r="BC1131" s="597" t="str">
        <f t="shared" si="1743"/>
        <v>-</v>
      </c>
      <c r="BD1131" s="598" t="str">
        <f t="shared" si="1744"/>
        <v>-</v>
      </c>
      <c r="BE1131" s="599" t="str">
        <f t="shared" si="1745"/>
        <v>-</v>
      </c>
      <c r="BF1131" s="600" t="str">
        <f t="shared" si="1746"/>
        <v>-</v>
      </c>
      <c r="BG1131" s="601" t="str">
        <f t="shared" si="1747"/>
        <v>-</v>
      </c>
      <c r="BH1131" s="602" t="str">
        <f t="shared" si="1748"/>
        <v>-</v>
      </c>
      <c r="BI1131" s="603" t="str">
        <f t="shared" si="1749"/>
        <v>-</v>
      </c>
      <c r="BJ1131" s="604" t="str">
        <f t="shared" si="1750"/>
        <v>-</v>
      </c>
      <c r="BK1131" s="602" t="str">
        <f t="shared" si="1751"/>
        <v>-</v>
      </c>
      <c r="BL1131" s="603" t="str">
        <f t="shared" si="1752"/>
        <v>-</v>
      </c>
      <c r="BM1131" s="604" t="str">
        <f t="shared" si="1753"/>
        <v>-</v>
      </c>
      <c r="BN1131" s="564">
        <f t="shared" si="1754"/>
        <v>2</v>
      </c>
      <c r="BO1131" s="314">
        <f t="shared" si="1755"/>
        <v>2014</v>
      </c>
      <c r="BP1131" s="314">
        <f t="shared" si="1756"/>
        <v>2</v>
      </c>
      <c r="BQ1131" s="202"/>
    </row>
    <row r="1132" spans="1:69" s="35" customFormat="1" ht="10.5" customHeight="1" x14ac:dyDescent="0.2">
      <c r="A1132" s="87" t="str">
        <f t="shared" si="1742"/>
        <v>2013-14RYC2</v>
      </c>
      <c r="B1132" s="87" t="str">
        <f t="shared" si="1757"/>
        <v>Y61</v>
      </c>
      <c r="C1132" s="203" t="s">
        <v>182</v>
      </c>
      <c r="D1132" s="203" t="s">
        <v>550</v>
      </c>
      <c r="E1132" s="42"/>
      <c r="F1132" s="317" t="str">
        <f>VLOOKUP($G1132,'Selection Sheet'!$C$15:$F$39,3,0)</f>
        <v>Y61</v>
      </c>
      <c r="G1132" s="204" t="s">
        <v>87</v>
      </c>
      <c r="H1132" s="203" t="s">
        <v>537</v>
      </c>
      <c r="I1132" s="495">
        <v>271</v>
      </c>
      <c r="J1132" s="495">
        <v>61</v>
      </c>
      <c r="K1132" s="495">
        <v>37</v>
      </c>
      <c r="L1132" s="495">
        <v>23</v>
      </c>
      <c r="M1132" s="507"/>
      <c r="N1132" s="507"/>
      <c r="O1132" s="507"/>
      <c r="P1132" s="507"/>
      <c r="Q1132" s="495" t="s">
        <v>80</v>
      </c>
      <c r="R1132" s="495" t="s">
        <v>80</v>
      </c>
      <c r="S1132" s="495"/>
      <c r="T1132" s="496" t="s">
        <v>80</v>
      </c>
      <c r="U1132" s="497" t="s">
        <v>80</v>
      </c>
      <c r="V1132" s="497" t="s">
        <v>80</v>
      </c>
      <c r="W1132" s="497" t="s">
        <v>80</v>
      </c>
      <c r="X1132" s="498" t="s">
        <v>80</v>
      </c>
      <c r="Y1132" s="499" t="s">
        <v>80</v>
      </c>
      <c r="Z1132" s="500" t="s">
        <v>80</v>
      </c>
      <c r="AA1132" s="500" t="s">
        <v>80</v>
      </c>
      <c r="AB1132" s="501" t="s">
        <v>80</v>
      </c>
      <c r="AC1132" s="500" t="s">
        <v>80</v>
      </c>
      <c r="AD1132" s="500" t="s">
        <v>80</v>
      </c>
      <c r="AE1132" s="500" t="s">
        <v>80</v>
      </c>
      <c r="AF1132" s="502" t="s">
        <v>80</v>
      </c>
      <c r="AG1132" s="503" t="s">
        <v>80</v>
      </c>
      <c r="AH1132" s="504" t="s">
        <v>80</v>
      </c>
      <c r="AI1132" s="502" t="s">
        <v>80</v>
      </c>
      <c r="AJ1132" s="505">
        <v>132</v>
      </c>
      <c r="AK1132" s="505">
        <v>154</v>
      </c>
      <c r="AL1132" s="507"/>
      <c r="AM1132" s="507"/>
      <c r="AN1132" s="505">
        <v>635</v>
      </c>
      <c r="AO1132" s="505">
        <v>648</v>
      </c>
      <c r="AP1132" s="569"/>
      <c r="AQ1132" s="569"/>
      <c r="AR1132" s="505">
        <v>21</v>
      </c>
      <c r="AS1132" s="505">
        <v>271</v>
      </c>
      <c r="AT1132" s="505">
        <v>8</v>
      </c>
      <c r="AU1132" s="505">
        <v>28</v>
      </c>
      <c r="AV1132" s="507"/>
      <c r="AW1132" s="507"/>
      <c r="AX1132" s="507">
        <v>33</v>
      </c>
      <c r="AY1132" s="507">
        <v>34</v>
      </c>
      <c r="AZ1132" s="507">
        <v>124</v>
      </c>
      <c r="BA1132" s="507">
        <v>225</v>
      </c>
      <c r="BB1132" s="357"/>
      <c r="BC1132" s="592" t="str">
        <f t="shared" si="1743"/>
        <v>-</v>
      </c>
      <c r="BD1132" s="593" t="str">
        <f t="shared" si="1744"/>
        <v>-</v>
      </c>
      <c r="BE1132" s="594" t="str">
        <f t="shared" si="1745"/>
        <v>-</v>
      </c>
      <c r="BF1132" s="291" t="str">
        <f t="shared" si="1746"/>
        <v>-</v>
      </c>
      <c r="BG1132" s="566" t="str">
        <f t="shared" si="1747"/>
        <v>-</v>
      </c>
      <c r="BH1132" s="595" t="str">
        <f t="shared" si="1748"/>
        <v>-</v>
      </c>
      <c r="BI1132" s="289" t="str">
        <f t="shared" si="1749"/>
        <v>-</v>
      </c>
      <c r="BJ1132" s="596" t="str">
        <f t="shared" si="1750"/>
        <v>-</v>
      </c>
      <c r="BK1132" s="595" t="str">
        <f t="shared" si="1751"/>
        <v>-</v>
      </c>
      <c r="BL1132" s="289" t="str">
        <f t="shared" si="1752"/>
        <v>-</v>
      </c>
      <c r="BM1132" s="596" t="str">
        <f t="shared" si="1753"/>
        <v>-</v>
      </c>
      <c r="BN1132" s="563">
        <f t="shared" si="1754"/>
        <v>2</v>
      </c>
      <c r="BO1132" s="87">
        <f t="shared" si="1755"/>
        <v>2014</v>
      </c>
      <c r="BP1132" s="87">
        <f t="shared" si="1756"/>
        <v>2</v>
      </c>
      <c r="BQ1132" s="202"/>
    </row>
    <row r="1133" spans="1:69" s="35" customFormat="1" ht="10.5" customHeight="1" x14ac:dyDescent="0.2">
      <c r="A1133" s="87" t="str">
        <f t="shared" si="1742"/>
        <v>2013-14RYD2</v>
      </c>
      <c r="B1133" s="87" t="str">
        <f t="shared" si="1757"/>
        <v>Y59</v>
      </c>
      <c r="C1133" s="203" t="s">
        <v>182</v>
      </c>
      <c r="D1133" s="203" t="s">
        <v>550</v>
      </c>
      <c r="E1133" s="42"/>
      <c r="F1133" s="317" t="str">
        <f>VLOOKUP($G1133,'Selection Sheet'!$C$15:$F$39,3,0)</f>
        <v>Y59</v>
      </c>
      <c r="G1133" s="204" t="s">
        <v>116</v>
      </c>
      <c r="H1133" s="203" t="s">
        <v>538</v>
      </c>
      <c r="I1133" s="495">
        <v>250</v>
      </c>
      <c r="J1133" s="495">
        <v>74</v>
      </c>
      <c r="K1133" s="495">
        <v>21</v>
      </c>
      <c r="L1133" s="495">
        <v>11</v>
      </c>
      <c r="M1133" s="507"/>
      <c r="N1133" s="507"/>
      <c r="O1133" s="507"/>
      <c r="P1133" s="507"/>
      <c r="Q1133" s="495" t="s">
        <v>80</v>
      </c>
      <c r="R1133" s="495" t="s">
        <v>80</v>
      </c>
      <c r="S1133" s="495"/>
      <c r="T1133" s="496" t="s">
        <v>80</v>
      </c>
      <c r="U1133" s="497" t="s">
        <v>80</v>
      </c>
      <c r="V1133" s="497" t="s">
        <v>80</v>
      </c>
      <c r="W1133" s="497" t="s">
        <v>80</v>
      </c>
      <c r="X1133" s="498" t="s">
        <v>80</v>
      </c>
      <c r="Y1133" s="499" t="s">
        <v>80</v>
      </c>
      <c r="Z1133" s="500" t="s">
        <v>80</v>
      </c>
      <c r="AA1133" s="500" t="s">
        <v>80</v>
      </c>
      <c r="AB1133" s="501" t="s">
        <v>80</v>
      </c>
      <c r="AC1133" s="500" t="s">
        <v>80</v>
      </c>
      <c r="AD1133" s="500" t="s">
        <v>80</v>
      </c>
      <c r="AE1133" s="500" t="s">
        <v>80</v>
      </c>
      <c r="AF1133" s="502" t="s">
        <v>80</v>
      </c>
      <c r="AG1133" s="503" t="s">
        <v>80</v>
      </c>
      <c r="AH1133" s="504" t="s">
        <v>80</v>
      </c>
      <c r="AI1133" s="502" t="s">
        <v>80</v>
      </c>
      <c r="AJ1133" s="505">
        <v>86</v>
      </c>
      <c r="AK1133" s="505">
        <v>111</v>
      </c>
      <c r="AL1133" s="507"/>
      <c r="AM1133" s="507"/>
      <c r="AN1133" s="505">
        <v>705</v>
      </c>
      <c r="AO1133" s="505">
        <v>749</v>
      </c>
      <c r="AP1133" s="569"/>
      <c r="AQ1133" s="569"/>
      <c r="AR1133" s="505">
        <v>13</v>
      </c>
      <c r="AS1133" s="505">
        <v>231</v>
      </c>
      <c r="AT1133" s="505">
        <v>4</v>
      </c>
      <c r="AU1133" s="505">
        <v>19</v>
      </c>
      <c r="AV1133" s="507"/>
      <c r="AW1133" s="507"/>
      <c r="AX1133" s="507">
        <v>86</v>
      </c>
      <c r="AY1133" s="507">
        <v>92</v>
      </c>
      <c r="AZ1133" s="507">
        <v>313</v>
      </c>
      <c r="BA1133" s="507">
        <v>467</v>
      </c>
      <c r="BB1133" s="357"/>
      <c r="BC1133" s="592" t="str">
        <f t="shared" si="1743"/>
        <v>-</v>
      </c>
      <c r="BD1133" s="593" t="str">
        <f t="shared" si="1744"/>
        <v>-</v>
      </c>
      <c r="BE1133" s="594" t="str">
        <f t="shared" si="1745"/>
        <v>-</v>
      </c>
      <c r="BF1133" s="291" t="str">
        <f t="shared" si="1746"/>
        <v>-</v>
      </c>
      <c r="BG1133" s="566" t="str">
        <f t="shared" si="1747"/>
        <v>-</v>
      </c>
      <c r="BH1133" s="595" t="str">
        <f t="shared" si="1748"/>
        <v>-</v>
      </c>
      <c r="BI1133" s="289" t="str">
        <f t="shared" si="1749"/>
        <v>-</v>
      </c>
      <c r="BJ1133" s="596" t="str">
        <f t="shared" si="1750"/>
        <v>-</v>
      </c>
      <c r="BK1133" s="595" t="str">
        <f t="shared" si="1751"/>
        <v>-</v>
      </c>
      <c r="BL1133" s="289" t="str">
        <f t="shared" si="1752"/>
        <v>-</v>
      </c>
      <c r="BM1133" s="596" t="str">
        <f t="shared" si="1753"/>
        <v>-</v>
      </c>
      <c r="BN1133" s="563">
        <f t="shared" si="1754"/>
        <v>2</v>
      </c>
      <c r="BO1133" s="87">
        <f t="shared" si="1755"/>
        <v>2014</v>
      </c>
      <c r="BP1133" s="87">
        <f t="shared" si="1756"/>
        <v>2</v>
      </c>
      <c r="BQ1133" s="202"/>
    </row>
    <row r="1134" spans="1:69" s="35" customFormat="1" ht="10.5" customHeight="1" x14ac:dyDescent="0.2">
      <c r="A1134" s="87" t="str">
        <f t="shared" si="1742"/>
        <v>2013-14RYE2</v>
      </c>
      <c r="B1134" s="87" t="str">
        <f t="shared" si="1757"/>
        <v>Y59</v>
      </c>
      <c r="C1134" s="203" t="s">
        <v>182</v>
      </c>
      <c r="D1134" s="203" t="s">
        <v>550</v>
      </c>
      <c r="E1134" s="42"/>
      <c r="F1134" s="317" t="str">
        <f>VLOOKUP($G1134,'Selection Sheet'!$C$15:$F$39,3,0)</f>
        <v>Y59</v>
      </c>
      <c r="G1134" s="204" t="s">
        <v>114</v>
      </c>
      <c r="H1134" s="203" t="s">
        <v>539</v>
      </c>
      <c r="I1134" s="495">
        <v>157</v>
      </c>
      <c r="J1134" s="495">
        <v>58</v>
      </c>
      <c r="K1134" s="495">
        <v>14</v>
      </c>
      <c r="L1134" s="495">
        <v>6</v>
      </c>
      <c r="M1134" s="507"/>
      <c r="N1134" s="507"/>
      <c r="O1134" s="507"/>
      <c r="P1134" s="507"/>
      <c r="Q1134" s="495" t="s">
        <v>80</v>
      </c>
      <c r="R1134" s="495" t="s">
        <v>80</v>
      </c>
      <c r="S1134" s="495"/>
      <c r="T1134" s="496" t="s">
        <v>80</v>
      </c>
      <c r="U1134" s="497" t="s">
        <v>80</v>
      </c>
      <c r="V1134" s="497" t="s">
        <v>80</v>
      </c>
      <c r="W1134" s="497" t="s">
        <v>80</v>
      </c>
      <c r="X1134" s="498" t="s">
        <v>80</v>
      </c>
      <c r="Y1134" s="499" t="s">
        <v>80</v>
      </c>
      <c r="Z1134" s="500" t="s">
        <v>80</v>
      </c>
      <c r="AA1134" s="500" t="s">
        <v>80</v>
      </c>
      <c r="AB1134" s="501" t="s">
        <v>80</v>
      </c>
      <c r="AC1134" s="500" t="s">
        <v>80</v>
      </c>
      <c r="AD1134" s="500" t="s">
        <v>80</v>
      </c>
      <c r="AE1134" s="500" t="s">
        <v>80</v>
      </c>
      <c r="AF1134" s="502" t="s">
        <v>80</v>
      </c>
      <c r="AG1134" s="503" t="s">
        <v>80</v>
      </c>
      <c r="AH1134" s="504" t="s">
        <v>80</v>
      </c>
      <c r="AI1134" s="502" t="s">
        <v>80</v>
      </c>
      <c r="AJ1134" s="505">
        <v>77</v>
      </c>
      <c r="AK1134" s="505">
        <v>106</v>
      </c>
      <c r="AL1134" s="507"/>
      <c r="AM1134" s="507"/>
      <c r="AN1134" s="505">
        <v>431</v>
      </c>
      <c r="AO1134" s="505">
        <v>439</v>
      </c>
      <c r="AP1134" s="569"/>
      <c r="AQ1134" s="569"/>
      <c r="AR1134" s="505">
        <v>14</v>
      </c>
      <c r="AS1134" s="505">
        <v>139</v>
      </c>
      <c r="AT1134" s="505">
        <v>1</v>
      </c>
      <c r="AU1134" s="505">
        <v>10</v>
      </c>
      <c r="AV1134" s="507"/>
      <c r="AW1134" s="507"/>
      <c r="AX1134" s="507">
        <v>66</v>
      </c>
      <c r="AY1134" s="507">
        <v>70</v>
      </c>
      <c r="AZ1134" s="507">
        <v>79</v>
      </c>
      <c r="BA1134" s="507">
        <v>200</v>
      </c>
      <c r="BB1134" s="357"/>
      <c r="BC1134" s="592" t="str">
        <f t="shared" si="1743"/>
        <v>-</v>
      </c>
      <c r="BD1134" s="593" t="str">
        <f t="shared" si="1744"/>
        <v>-</v>
      </c>
      <c r="BE1134" s="594" t="str">
        <f t="shared" si="1745"/>
        <v>-</v>
      </c>
      <c r="BF1134" s="291" t="str">
        <f t="shared" si="1746"/>
        <v>-</v>
      </c>
      <c r="BG1134" s="566" t="str">
        <f t="shared" si="1747"/>
        <v>-</v>
      </c>
      <c r="BH1134" s="595" t="str">
        <f t="shared" si="1748"/>
        <v>-</v>
      </c>
      <c r="BI1134" s="289" t="str">
        <f t="shared" si="1749"/>
        <v>-</v>
      </c>
      <c r="BJ1134" s="596" t="str">
        <f t="shared" si="1750"/>
        <v>-</v>
      </c>
      <c r="BK1134" s="595" t="str">
        <f t="shared" si="1751"/>
        <v>-</v>
      </c>
      <c r="BL1134" s="289" t="str">
        <f t="shared" si="1752"/>
        <v>-</v>
      </c>
      <c r="BM1134" s="596" t="str">
        <f t="shared" si="1753"/>
        <v>-</v>
      </c>
      <c r="BN1134" s="563">
        <f t="shared" si="1754"/>
        <v>2</v>
      </c>
      <c r="BO1134" s="87">
        <f t="shared" si="1755"/>
        <v>2014</v>
      </c>
      <c r="BP1134" s="87">
        <f t="shared" si="1756"/>
        <v>2</v>
      </c>
      <c r="BQ1134" s="202"/>
    </row>
    <row r="1135" spans="1:69" s="35" customFormat="1" ht="10.5" customHeight="1" x14ac:dyDescent="0.2">
      <c r="A1135" s="312" t="str">
        <f t="shared" si="1742"/>
        <v>2013-14RYF2</v>
      </c>
      <c r="B1135" s="312" t="str">
        <f t="shared" si="1757"/>
        <v>Y58</v>
      </c>
      <c r="C1135" s="208" t="s">
        <v>182</v>
      </c>
      <c r="D1135" s="208" t="s">
        <v>550</v>
      </c>
      <c r="E1135" s="53"/>
      <c r="F1135" s="319" t="str">
        <f>VLOOKUP($G1135,'Selection Sheet'!$C$15:$F$39,3,0)</f>
        <v>Y58</v>
      </c>
      <c r="G1135" s="209" t="s">
        <v>99</v>
      </c>
      <c r="H1135" s="208" t="s">
        <v>540</v>
      </c>
      <c r="I1135" s="521">
        <v>303</v>
      </c>
      <c r="J1135" s="521">
        <v>77</v>
      </c>
      <c r="K1135" s="521">
        <v>44</v>
      </c>
      <c r="L1135" s="521">
        <v>26</v>
      </c>
      <c r="M1135" s="533"/>
      <c r="N1135" s="533"/>
      <c r="O1135" s="533"/>
      <c r="P1135" s="533"/>
      <c r="Q1135" s="521" t="s">
        <v>80</v>
      </c>
      <c r="R1135" s="521" t="s">
        <v>80</v>
      </c>
      <c r="S1135" s="521"/>
      <c r="T1135" s="522" t="s">
        <v>80</v>
      </c>
      <c r="U1135" s="523" t="s">
        <v>80</v>
      </c>
      <c r="V1135" s="523" t="s">
        <v>80</v>
      </c>
      <c r="W1135" s="523" t="s">
        <v>80</v>
      </c>
      <c r="X1135" s="524" t="s">
        <v>80</v>
      </c>
      <c r="Y1135" s="525" t="s">
        <v>80</v>
      </c>
      <c r="Z1135" s="526" t="s">
        <v>80</v>
      </c>
      <c r="AA1135" s="526" t="s">
        <v>80</v>
      </c>
      <c r="AB1135" s="527" t="s">
        <v>80</v>
      </c>
      <c r="AC1135" s="526" t="s">
        <v>80</v>
      </c>
      <c r="AD1135" s="526" t="s">
        <v>80</v>
      </c>
      <c r="AE1135" s="526" t="s">
        <v>80</v>
      </c>
      <c r="AF1135" s="528" t="s">
        <v>80</v>
      </c>
      <c r="AG1135" s="529" t="s">
        <v>80</v>
      </c>
      <c r="AH1135" s="530" t="s">
        <v>80</v>
      </c>
      <c r="AI1135" s="528" t="s">
        <v>80</v>
      </c>
      <c r="AJ1135" s="531">
        <v>152</v>
      </c>
      <c r="AK1135" s="531">
        <v>170</v>
      </c>
      <c r="AL1135" s="533"/>
      <c r="AM1135" s="533"/>
      <c r="AN1135" s="531">
        <v>726</v>
      </c>
      <c r="AO1135" s="531">
        <v>749</v>
      </c>
      <c r="AP1135" s="571"/>
      <c r="AQ1135" s="571"/>
      <c r="AR1135" s="531">
        <v>43</v>
      </c>
      <c r="AS1135" s="531">
        <v>302</v>
      </c>
      <c r="AT1135" s="531">
        <v>19</v>
      </c>
      <c r="AU1135" s="531">
        <v>44</v>
      </c>
      <c r="AV1135" s="533"/>
      <c r="AW1135" s="533"/>
      <c r="AX1135" s="533">
        <v>116</v>
      </c>
      <c r="AY1135" s="533">
        <v>147</v>
      </c>
      <c r="AZ1135" s="533">
        <v>158</v>
      </c>
      <c r="BA1135" s="533">
        <v>276</v>
      </c>
      <c r="BB1135" s="359"/>
      <c r="BC1135" s="605" t="str">
        <f t="shared" si="1743"/>
        <v>-</v>
      </c>
      <c r="BD1135" s="606" t="str">
        <f t="shared" si="1744"/>
        <v>-</v>
      </c>
      <c r="BE1135" s="607" t="str">
        <f t="shared" si="1745"/>
        <v>-</v>
      </c>
      <c r="BF1135" s="302" t="str">
        <f t="shared" si="1746"/>
        <v>-</v>
      </c>
      <c r="BG1135" s="608" t="str">
        <f t="shared" si="1747"/>
        <v>-</v>
      </c>
      <c r="BH1135" s="609" t="str">
        <f t="shared" si="1748"/>
        <v>-</v>
      </c>
      <c r="BI1135" s="311" t="str">
        <f t="shared" si="1749"/>
        <v>-</v>
      </c>
      <c r="BJ1135" s="610" t="str">
        <f t="shared" si="1750"/>
        <v>-</v>
      </c>
      <c r="BK1135" s="609" t="str">
        <f t="shared" si="1751"/>
        <v>-</v>
      </c>
      <c r="BL1135" s="311" t="str">
        <f t="shared" si="1752"/>
        <v>-</v>
      </c>
      <c r="BM1135" s="610" t="str">
        <f t="shared" si="1753"/>
        <v>-</v>
      </c>
      <c r="BN1135" s="565">
        <f t="shared" si="1754"/>
        <v>2</v>
      </c>
      <c r="BO1135" s="312">
        <f t="shared" si="1755"/>
        <v>2014</v>
      </c>
      <c r="BP1135" s="312">
        <f t="shared" si="1756"/>
        <v>2</v>
      </c>
      <c r="BQ1135" s="202"/>
    </row>
    <row r="1136" spans="1:69" s="35" customFormat="1" ht="10.5" customHeight="1" x14ac:dyDescent="0.2">
      <c r="A1136" s="87" t="str">
        <f t="shared" si="1742"/>
        <v>2013-14R1F3</v>
      </c>
      <c r="B1136" s="87" t="str">
        <f t="shared" si="1757"/>
        <v>Y59</v>
      </c>
      <c r="C1136" s="203" t="s">
        <v>182</v>
      </c>
      <c r="D1136" s="203" t="s">
        <v>551</v>
      </c>
      <c r="E1136" s="42"/>
      <c r="F1136" s="317" t="str">
        <f>VLOOKUP($G1136,'Selection Sheet'!$C$15:$F$39,3,0)</f>
        <v>Y59</v>
      </c>
      <c r="G1136" s="204" t="s">
        <v>108</v>
      </c>
      <c r="H1136" s="203" t="s">
        <v>529</v>
      </c>
      <c r="I1136" s="495">
        <v>13</v>
      </c>
      <c r="J1136" s="495">
        <v>1</v>
      </c>
      <c r="K1136" s="495">
        <v>2</v>
      </c>
      <c r="L1136" s="495">
        <v>1</v>
      </c>
      <c r="M1136" s="507"/>
      <c r="N1136" s="507"/>
      <c r="O1136" s="507"/>
      <c r="P1136" s="507"/>
      <c r="Q1136" s="495" t="s">
        <v>80</v>
      </c>
      <c r="R1136" s="495" t="s">
        <v>80</v>
      </c>
      <c r="S1136" s="495"/>
      <c r="T1136" s="496" t="s">
        <v>80</v>
      </c>
      <c r="U1136" s="497" t="s">
        <v>80</v>
      </c>
      <c r="V1136" s="497" t="s">
        <v>80</v>
      </c>
      <c r="W1136" s="497" t="s">
        <v>80</v>
      </c>
      <c r="X1136" s="498" t="s">
        <v>80</v>
      </c>
      <c r="Y1136" s="499" t="s">
        <v>80</v>
      </c>
      <c r="Z1136" s="500" t="s">
        <v>80</v>
      </c>
      <c r="AA1136" s="500" t="s">
        <v>80</v>
      </c>
      <c r="AB1136" s="501" t="s">
        <v>80</v>
      </c>
      <c r="AC1136" s="500" t="s">
        <v>80</v>
      </c>
      <c r="AD1136" s="500" t="s">
        <v>80</v>
      </c>
      <c r="AE1136" s="500" t="s">
        <v>80</v>
      </c>
      <c r="AF1136" s="502" t="s">
        <v>80</v>
      </c>
      <c r="AG1136" s="503" t="s">
        <v>80</v>
      </c>
      <c r="AH1136" s="504" t="s">
        <v>80</v>
      </c>
      <c r="AI1136" s="502" t="s">
        <v>80</v>
      </c>
      <c r="AJ1136" s="505">
        <v>6</v>
      </c>
      <c r="AK1136" s="505">
        <v>7</v>
      </c>
      <c r="AL1136" s="507"/>
      <c r="AM1136" s="507"/>
      <c r="AN1136" s="505">
        <v>35</v>
      </c>
      <c r="AO1136" s="505">
        <v>35</v>
      </c>
      <c r="AP1136" s="569"/>
      <c r="AQ1136" s="569"/>
      <c r="AR1136" s="505">
        <v>0</v>
      </c>
      <c r="AS1136" s="505">
        <v>13</v>
      </c>
      <c r="AT1136" s="505">
        <v>0</v>
      </c>
      <c r="AU1136" s="505">
        <v>2</v>
      </c>
      <c r="AV1136" s="507"/>
      <c r="AW1136" s="507"/>
      <c r="AX1136" s="507">
        <v>0</v>
      </c>
      <c r="AY1136" s="507">
        <v>1</v>
      </c>
      <c r="AZ1136" s="507">
        <v>12</v>
      </c>
      <c r="BA1136" s="507">
        <v>18</v>
      </c>
      <c r="BB1136" s="357"/>
      <c r="BC1136" s="592" t="str">
        <f t="shared" si="1743"/>
        <v>-</v>
      </c>
      <c r="BD1136" s="593" t="str">
        <f t="shared" si="1744"/>
        <v>-</v>
      </c>
      <c r="BE1136" s="594" t="str">
        <f t="shared" si="1745"/>
        <v>-</v>
      </c>
      <c r="BF1136" s="291" t="str">
        <f t="shared" si="1746"/>
        <v>-</v>
      </c>
      <c r="BG1136" s="566" t="str">
        <f t="shared" si="1747"/>
        <v>-</v>
      </c>
      <c r="BH1136" s="595" t="str">
        <f t="shared" si="1748"/>
        <v>-</v>
      </c>
      <c r="BI1136" s="289" t="str">
        <f t="shared" si="1749"/>
        <v>-</v>
      </c>
      <c r="BJ1136" s="596" t="str">
        <f t="shared" si="1750"/>
        <v>-</v>
      </c>
      <c r="BK1136" s="595" t="str">
        <f t="shared" si="1751"/>
        <v>-</v>
      </c>
      <c r="BL1136" s="289" t="str">
        <f t="shared" si="1752"/>
        <v>-</v>
      </c>
      <c r="BM1136" s="596" t="str">
        <f t="shared" si="1753"/>
        <v>-</v>
      </c>
      <c r="BN1136" s="563">
        <f t="shared" si="1754"/>
        <v>3</v>
      </c>
      <c r="BO1136" s="87">
        <f t="shared" si="1755"/>
        <v>2014</v>
      </c>
      <c r="BP1136" s="87">
        <f t="shared" si="1756"/>
        <v>0</v>
      </c>
      <c r="BQ1136" s="202"/>
    </row>
    <row r="1137" spans="1:69" s="35" customFormat="1" ht="10.5" customHeight="1" x14ac:dyDescent="0.2">
      <c r="A1137" s="87" t="str">
        <f t="shared" si="1742"/>
        <v>2013-14RRU3</v>
      </c>
      <c r="B1137" s="87" t="str">
        <f t="shared" si="1757"/>
        <v>Y56</v>
      </c>
      <c r="C1137" s="203" t="s">
        <v>182</v>
      </c>
      <c r="D1137" s="203" t="s">
        <v>551</v>
      </c>
      <c r="E1137" s="42"/>
      <c r="F1137" s="317" t="str">
        <f>VLOOKUP($G1137,'Selection Sheet'!$C$15:$F$39,3,0)</f>
        <v>Y56</v>
      </c>
      <c r="G1137" s="204" t="s">
        <v>93</v>
      </c>
      <c r="H1137" s="203" t="s">
        <v>530</v>
      </c>
      <c r="I1137" s="495">
        <v>371</v>
      </c>
      <c r="J1137" s="495">
        <v>120</v>
      </c>
      <c r="K1137" s="495">
        <v>51</v>
      </c>
      <c r="L1137" s="495">
        <v>34</v>
      </c>
      <c r="M1137" s="507"/>
      <c r="N1137" s="507"/>
      <c r="O1137" s="507"/>
      <c r="P1137" s="507"/>
      <c r="Q1137" s="495" t="s">
        <v>80</v>
      </c>
      <c r="R1137" s="495" t="s">
        <v>80</v>
      </c>
      <c r="S1137" s="495"/>
      <c r="T1137" s="496" t="s">
        <v>80</v>
      </c>
      <c r="U1137" s="497" t="s">
        <v>80</v>
      </c>
      <c r="V1137" s="497" t="s">
        <v>80</v>
      </c>
      <c r="W1137" s="497" t="s">
        <v>80</v>
      </c>
      <c r="X1137" s="498" t="s">
        <v>80</v>
      </c>
      <c r="Y1137" s="499" t="s">
        <v>80</v>
      </c>
      <c r="Z1137" s="500" t="s">
        <v>80</v>
      </c>
      <c r="AA1137" s="500" t="s">
        <v>80</v>
      </c>
      <c r="AB1137" s="501" t="s">
        <v>80</v>
      </c>
      <c r="AC1137" s="500" t="s">
        <v>80</v>
      </c>
      <c r="AD1137" s="500" t="s">
        <v>80</v>
      </c>
      <c r="AE1137" s="500" t="s">
        <v>80</v>
      </c>
      <c r="AF1137" s="502" t="s">
        <v>80</v>
      </c>
      <c r="AG1137" s="503" t="s">
        <v>80</v>
      </c>
      <c r="AH1137" s="504" t="s">
        <v>80</v>
      </c>
      <c r="AI1137" s="502" t="s">
        <v>80</v>
      </c>
      <c r="AJ1137" s="505">
        <v>189</v>
      </c>
      <c r="AK1137" s="505">
        <v>270</v>
      </c>
      <c r="AL1137" s="507"/>
      <c r="AM1137" s="507"/>
      <c r="AN1137" s="505">
        <v>1044</v>
      </c>
      <c r="AO1137" s="505">
        <v>1077</v>
      </c>
      <c r="AP1137" s="569"/>
      <c r="AQ1137" s="569"/>
      <c r="AR1137" s="505">
        <v>43</v>
      </c>
      <c r="AS1137" s="505">
        <v>367</v>
      </c>
      <c r="AT1137" s="505">
        <v>19</v>
      </c>
      <c r="AU1137" s="505">
        <v>51</v>
      </c>
      <c r="AV1137" s="507"/>
      <c r="AW1137" s="507"/>
      <c r="AX1137" s="507">
        <v>127</v>
      </c>
      <c r="AY1137" s="507">
        <v>142</v>
      </c>
      <c r="AZ1137" s="507">
        <v>459</v>
      </c>
      <c r="BA1137" s="507">
        <v>706</v>
      </c>
      <c r="BB1137" s="357"/>
      <c r="BC1137" s="592" t="str">
        <f t="shared" si="1743"/>
        <v>-</v>
      </c>
      <c r="BD1137" s="593" t="str">
        <f t="shared" si="1744"/>
        <v>-</v>
      </c>
      <c r="BE1137" s="594" t="str">
        <f t="shared" si="1745"/>
        <v>-</v>
      </c>
      <c r="BF1137" s="291" t="str">
        <f t="shared" si="1746"/>
        <v>-</v>
      </c>
      <c r="BG1137" s="566" t="str">
        <f t="shared" si="1747"/>
        <v>-</v>
      </c>
      <c r="BH1137" s="595" t="str">
        <f t="shared" si="1748"/>
        <v>-</v>
      </c>
      <c r="BI1137" s="289" t="str">
        <f t="shared" si="1749"/>
        <v>-</v>
      </c>
      <c r="BJ1137" s="596" t="str">
        <f t="shared" si="1750"/>
        <v>-</v>
      </c>
      <c r="BK1137" s="595" t="str">
        <f t="shared" si="1751"/>
        <v>-</v>
      </c>
      <c r="BL1137" s="289" t="str">
        <f t="shared" si="1752"/>
        <v>-</v>
      </c>
      <c r="BM1137" s="596" t="str">
        <f t="shared" si="1753"/>
        <v>-</v>
      </c>
      <c r="BN1137" s="563">
        <f t="shared" si="1754"/>
        <v>3</v>
      </c>
      <c r="BO1137" s="87">
        <f t="shared" si="1755"/>
        <v>2014</v>
      </c>
      <c r="BP1137" s="87">
        <f t="shared" si="1756"/>
        <v>0</v>
      </c>
      <c r="BQ1137" s="202"/>
    </row>
    <row r="1138" spans="1:69" s="35" customFormat="1" ht="10.5" customHeight="1" x14ac:dyDescent="0.2">
      <c r="A1138" s="87" t="str">
        <f t="shared" si="1742"/>
        <v>2013-14RX63</v>
      </c>
      <c r="B1138" s="87" t="str">
        <f t="shared" si="1757"/>
        <v>Y63</v>
      </c>
      <c r="C1138" s="203" t="s">
        <v>182</v>
      </c>
      <c r="D1138" s="203" t="s">
        <v>551</v>
      </c>
      <c r="E1138" s="42"/>
      <c r="F1138" s="317" t="str">
        <f>VLOOKUP($G1138,'Selection Sheet'!$C$15:$F$39,3,0)</f>
        <v>Y63</v>
      </c>
      <c r="G1138" s="204" t="s">
        <v>111</v>
      </c>
      <c r="H1138" s="203" t="s">
        <v>532</v>
      </c>
      <c r="I1138" s="495">
        <v>138</v>
      </c>
      <c r="J1138" s="495">
        <v>31</v>
      </c>
      <c r="K1138" s="495">
        <v>11</v>
      </c>
      <c r="L1138" s="495">
        <v>7</v>
      </c>
      <c r="M1138" s="507"/>
      <c r="N1138" s="507"/>
      <c r="O1138" s="507"/>
      <c r="P1138" s="507"/>
      <c r="Q1138" s="495" t="s">
        <v>80</v>
      </c>
      <c r="R1138" s="495" t="s">
        <v>80</v>
      </c>
      <c r="S1138" s="495"/>
      <c r="T1138" s="496" t="s">
        <v>80</v>
      </c>
      <c r="U1138" s="497" t="s">
        <v>80</v>
      </c>
      <c r="V1138" s="497" t="s">
        <v>80</v>
      </c>
      <c r="W1138" s="497" t="s">
        <v>80</v>
      </c>
      <c r="X1138" s="498" t="s">
        <v>80</v>
      </c>
      <c r="Y1138" s="499" t="s">
        <v>80</v>
      </c>
      <c r="Z1138" s="500" t="s">
        <v>80</v>
      </c>
      <c r="AA1138" s="500" t="s">
        <v>80</v>
      </c>
      <c r="AB1138" s="501" t="s">
        <v>80</v>
      </c>
      <c r="AC1138" s="500" t="s">
        <v>80</v>
      </c>
      <c r="AD1138" s="500" t="s">
        <v>80</v>
      </c>
      <c r="AE1138" s="500" t="s">
        <v>80</v>
      </c>
      <c r="AF1138" s="502" t="s">
        <v>80</v>
      </c>
      <c r="AG1138" s="503" t="s">
        <v>80</v>
      </c>
      <c r="AH1138" s="504" t="s">
        <v>80</v>
      </c>
      <c r="AI1138" s="502" t="s">
        <v>80</v>
      </c>
      <c r="AJ1138" s="505">
        <v>67</v>
      </c>
      <c r="AK1138" s="505">
        <v>72</v>
      </c>
      <c r="AL1138" s="507"/>
      <c r="AM1138" s="507"/>
      <c r="AN1138" s="505">
        <v>334</v>
      </c>
      <c r="AO1138" s="505">
        <v>334</v>
      </c>
      <c r="AP1138" s="569"/>
      <c r="AQ1138" s="569"/>
      <c r="AR1138" s="505">
        <v>9</v>
      </c>
      <c r="AS1138" s="505">
        <v>133</v>
      </c>
      <c r="AT1138" s="505">
        <v>5</v>
      </c>
      <c r="AU1138" s="505">
        <v>10</v>
      </c>
      <c r="AV1138" s="507"/>
      <c r="AW1138" s="507"/>
      <c r="AX1138" s="507">
        <v>77</v>
      </c>
      <c r="AY1138" s="507">
        <v>89</v>
      </c>
      <c r="AZ1138" s="507">
        <v>194</v>
      </c>
      <c r="BA1138" s="507">
        <v>243</v>
      </c>
      <c r="BB1138" s="357"/>
      <c r="BC1138" s="592" t="str">
        <f t="shared" si="1743"/>
        <v>-</v>
      </c>
      <c r="BD1138" s="593" t="str">
        <f t="shared" si="1744"/>
        <v>-</v>
      </c>
      <c r="BE1138" s="594" t="str">
        <f t="shared" si="1745"/>
        <v>-</v>
      </c>
      <c r="BF1138" s="291" t="str">
        <f t="shared" si="1746"/>
        <v>-</v>
      </c>
      <c r="BG1138" s="566" t="str">
        <f t="shared" si="1747"/>
        <v>-</v>
      </c>
      <c r="BH1138" s="595" t="str">
        <f t="shared" si="1748"/>
        <v>-</v>
      </c>
      <c r="BI1138" s="289" t="str">
        <f t="shared" si="1749"/>
        <v>-</v>
      </c>
      <c r="BJ1138" s="596" t="str">
        <f t="shared" si="1750"/>
        <v>-</v>
      </c>
      <c r="BK1138" s="595" t="str">
        <f t="shared" si="1751"/>
        <v>-</v>
      </c>
      <c r="BL1138" s="289" t="str">
        <f t="shared" si="1752"/>
        <v>-</v>
      </c>
      <c r="BM1138" s="596" t="str">
        <f t="shared" si="1753"/>
        <v>-</v>
      </c>
      <c r="BN1138" s="563">
        <f t="shared" si="1754"/>
        <v>3</v>
      </c>
      <c r="BO1138" s="87">
        <f t="shared" si="1755"/>
        <v>2014</v>
      </c>
      <c r="BP1138" s="87">
        <f t="shared" si="1756"/>
        <v>0</v>
      </c>
      <c r="BQ1138" s="202"/>
    </row>
    <row r="1139" spans="1:69" s="35" customFormat="1" ht="10.5" customHeight="1" x14ac:dyDescent="0.2">
      <c r="A1139" s="314" t="str">
        <f t="shared" si="1742"/>
        <v>2013-14RX73</v>
      </c>
      <c r="B1139" s="314" t="str">
        <f t="shared" si="1757"/>
        <v>Y62</v>
      </c>
      <c r="C1139" s="205" t="s">
        <v>182</v>
      </c>
      <c r="D1139" s="205" t="s">
        <v>551</v>
      </c>
      <c r="E1139" s="206"/>
      <c r="F1139" s="318" t="str">
        <f>VLOOKUP($G1139,'Selection Sheet'!$C$15:$F$39,3,0)</f>
        <v>Y62</v>
      </c>
      <c r="G1139" s="207" t="s">
        <v>84</v>
      </c>
      <c r="H1139" s="205" t="s">
        <v>533</v>
      </c>
      <c r="I1139" s="508">
        <v>284</v>
      </c>
      <c r="J1139" s="508">
        <v>81</v>
      </c>
      <c r="K1139" s="508">
        <v>31</v>
      </c>
      <c r="L1139" s="508">
        <v>15</v>
      </c>
      <c r="M1139" s="520"/>
      <c r="N1139" s="520"/>
      <c r="O1139" s="520"/>
      <c r="P1139" s="520"/>
      <c r="Q1139" s="508" t="s">
        <v>80</v>
      </c>
      <c r="R1139" s="508" t="s">
        <v>80</v>
      </c>
      <c r="S1139" s="508"/>
      <c r="T1139" s="509" t="s">
        <v>80</v>
      </c>
      <c r="U1139" s="510" t="s">
        <v>80</v>
      </c>
      <c r="V1139" s="510" t="s">
        <v>80</v>
      </c>
      <c r="W1139" s="510" t="s">
        <v>80</v>
      </c>
      <c r="X1139" s="511" t="s">
        <v>80</v>
      </c>
      <c r="Y1139" s="512" t="s">
        <v>80</v>
      </c>
      <c r="Z1139" s="513" t="s">
        <v>80</v>
      </c>
      <c r="AA1139" s="513" t="s">
        <v>80</v>
      </c>
      <c r="AB1139" s="514" t="s">
        <v>80</v>
      </c>
      <c r="AC1139" s="513" t="s">
        <v>80</v>
      </c>
      <c r="AD1139" s="513" t="s">
        <v>80</v>
      </c>
      <c r="AE1139" s="513" t="s">
        <v>80</v>
      </c>
      <c r="AF1139" s="515" t="s">
        <v>80</v>
      </c>
      <c r="AG1139" s="516" t="s">
        <v>80</v>
      </c>
      <c r="AH1139" s="517" t="s">
        <v>80</v>
      </c>
      <c r="AI1139" s="515" t="s">
        <v>80</v>
      </c>
      <c r="AJ1139" s="518">
        <v>150</v>
      </c>
      <c r="AK1139" s="518">
        <v>195</v>
      </c>
      <c r="AL1139" s="520"/>
      <c r="AM1139" s="520"/>
      <c r="AN1139" s="518">
        <v>1310</v>
      </c>
      <c r="AO1139" s="518">
        <v>1315</v>
      </c>
      <c r="AP1139" s="570"/>
      <c r="AQ1139" s="570"/>
      <c r="AR1139" s="518">
        <v>18</v>
      </c>
      <c r="AS1139" s="518">
        <v>259</v>
      </c>
      <c r="AT1139" s="518">
        <v>5</v>
      </c>
      <c r="AU1139" s="518">
        <v>24</v>
      </c>
      <c r="AV1139" s="520"/>
      <c r="AW1139" s="520"/>
      <c r="AX1139" s="520">
        <v>127</v>
      </c>
      <c r="AY1139" s="520">
        <v>153</v>
      </c>
      <c r="AZ1139" s="520">
        <v>387</v>
      </c>
      <c r="BA1139" s="520">
        <v>525</v>
      </c>
      <c r="BB1139" s="358"/>
      <c r="BC1139" s="597" t="str">
        <f t="shared" si="1743"/>
        <v>-</v>
      </c>
      <c r="BD1139" s="598" t="str">
        <f t="shared" si="1744"/>
        <v>-</v>
      </c>
      <c r="BE1139" s="599" t="str">
        <f t="shared" si="1745"/>
        <v>-</v>
      </c>
      <c r="BF1139" s="600" t="str">
        <f t="shared" si="1746"/>
        <v>-</v>
      </c>
      <c r="BG1139" s="601" t="str">
        <f t="shared" si="1747"/>
        <v>-</v>
      </c>
      <c r="BH1139" s="602" t="str">
        <f t="shared" si="1748"/>
        <v>-</v>
      </c>
      <c r="BI1139" s="603" t="str">
        <f t="shared" si="1749"/>
        <v>-</v>
      </c>
      <c r="BJ1139" s="604" t="str">
        <f t="shared" si="1750"/>
        <v>-</v>
      </c>
      <c r="BK1139" s="602" t="str">
        <f t="shared" si="1751"/>
        <v>-</v>
      </c>
      <c r="BL1139" s="603" t="str">
        <f t="shared" si="1752"/>
        <v>-</v>
      </c>
      <c r="BM1139" s="604" t="str">
        <f t="shared" si="1753"/>
        <v>-</v>
      </c>
      <c r="BN1139" s="564">
        <f t="shared" si="1754"/>
        <v>3</v>
      </c>
      <c r="BO1139" s="314">
        <f t="shared" si="1755"/>
        <v>2014</v>
      </c>
      <c r="BP1139" s="314">
        <f t="shared" si="1756"/>
        <v>0</v>
      </c>
      <c r="BQ1139" s="202"/>
    </row>
    <row r="1140" spans="1:69" s="35" customFormat="1" ht="10.5" customHeight="1" x14ac:dyDescent="0.2">
      <c r="A1140" s="87" t="str">
        <f t="shared" si="1742"/>
        <v>2013-14RX83</v>
      </c>
      <c r="B1140" s="87" t="str">
        <f t="shared" si="1757"/>
        <v>Y63</v>
      </c>
      <c r="C1140" s="203" t="s">
        <v>182</v>
      </c>
      <c r="D1140" s="203" t="s">
        <v>551</v>
      </c>
      <c r="E1140" s="42"/>
      <c r="F1140" s="317" t="str">
        <f>VLOOKUP($G1140,'Selection Sheet'!$C$15:$F$39,3,0)</f>
        <v>Y63</v>
      </c>
      <c r="G1140" s="204" t="s">
        <v>120</v>
      </c>
      <c r="H1140" s="203" t="s">
        <v>534</v>
      </c>
      <c r="I1140" s="495">
        <v>269</v>
      </c>
      <c r="J1140" s="495">
        <v>65</v>
      </c>
      <c r="K1140" s="495">
        <v>29</v>
      </c>
      <c r="L1140" s="495">
        <v>11</v>
      </c>
      <c r="M1140" s="507"/>
      <c r="N1140" s="507"/>
      <c r="O1140" s="507"/>
      <c r="P1140" s="507"/>
      <c r="Q1140" s="495" t="s">
        <v>80</v>
      </c>
      <c r="R1140" s="495" t="s">
        <v>80</v>
      </c>
      <c r="S1140" s="495"/>
      <c r="T1140" s="496" t="s">
        <v>80</v>
      </c>
      <c r="U1140" s="497" t="s">
        <v>80</v>
      </c>
      <c r="V1140" s="497" t="s">
        <v>80</v>
      </c>
      <c r="W1140" s="497" t="s">
        <v>80</v>
      </c>
      <c r="X1140" s="498" t="s">
        <v>80</v>
      </c>
      <c r="Y1140" s="499" t="s">
        <v>80</v>
      </c>
      <c r="Z1140" s="500" t="s">
        <v>80</v>
      </c>
      <c r="AA1140" s="500" t="s">
        <v>80</v>
      </c>
      <c r="AB1140" s="501" t="s">
        <v>80</v>
      </c>
      <c r="AC1140" s="500" t="s">
        <v>80</v>
      </c>
      <c r="AD1140" s="500" t="s">
        <v>80</v>
      </c>
      <c r="AE1140" s="500" t="s">
        <v>80</v>
      </c>
      <c r="AF1140" s="502" t="s">
        <v>80</v>
      </c>
      <c r="AG1140" s="503" t="s">
        <v>80</v>
      </c>
      <c r="AH1140" s="504" t="s">
        <v>80</v>
      </c>
      <c r="AI1140" s="502" t="s">
        <v>80</v>
      </c>
      <c r="AJ1140" s="505">
        <v>77</v>
      </c>
      <c r="AK1140" s="505">
        <v>100</v>
      </c>
      <c r="AL1140" s="507"/>
      <c r="AM1140" s="507"/>
      <c r="AN1140" s="505">
        <v>723</v>
      </c>
      <c r="AO1140" s="505">
        <v>740</v>
      </c>
      <c r="AP1140" s="569"/>
      <c r="AQ1140" s="569"/>
      <c r="AR1140" s="505">
        <v>24</v>
      </c>
      <c r="AS1140" s="505">
        <v>265</v>
      </c>
      <c r="AT1140" s="505">
        <v>7</v>
      </c>
      <c r="AU1140" s="505">
        <v>29</v>
      </c>
      <c r="AV1140" s="507"/>
      <c r="AW1140" s="507"/>
      <c r="AX1140" s="507">
        <v>101</v>
      </c>
      <c r="AY1140" s="507">
        <v>117</v>
      </c>
      <c r="AZ1140" s="507">
        <v>269</v>
      </c>
      <c r="BA1140" s="507">
        <v>428</v>
      </c>
      <c r="BB1140" s="357"/>
      <c r="BC1140" s="592" t="str">
        <f t="shared" si="1743"/>
        <v>-</v>
      </c>
      <c r="BD1140" s="593" t="str">
        <f t="shared" si="1744"/>
        <v>-</v>
      </c>
      <c r="BE1140" s="594" t="str">
        <f t="shared" si="1745"/>
        <v>-</v>
      </c>
      <c r="BF1140" s="291" t="str">
        <f t="shared" si="1746"/>
        <v>-</v>
      </c>
      <c r="BG1140" s="566" t="str">
        <f t="shared" si="1747"/>
        <v>-</v>
      </c>
      <c r="BH1140" s="595" t="str">
        <f t="shared" si="1748"/>
        <v>-</v>
      </c>
      <c r="BI1140" s="289" t="str">
        <f t="shared" si="1749"/>
        <v>-</v>
      </c>
      <c r="BJ1140" s="596" t="str">
        <f t="shared" si="1750"/>
        <v>-</v>
      </c>
      <c r="BK1140" s="595" t="str">
        <f t="shared" si="1751"/>
        <v>-</v>
      </c>
      <c r="BL1140" s="289" t="str">
        <f t="shared" si="1752"/>
        <v>-</v>
      </c>
      <c r="BM1140" s="596" t="str">
        <f t="shared" si="1753"/>
        <v>-</v>
      </c>
      <c r="BN1140" s="563">
        <f t="shared" si="1754"/>
        <v>3</v>
      </c>
      <c r="BO1140" s="87">
        <f t="shared" si="1755"/>
        <v>2014</v>
      </c>
      <c r="BP1140" s="87">
        <f t="shared" si="1756"/>
        <v>0</v>
      </c>
      <c r="BQ1140" s="202"/>
    </row>
    <row r="1141" spans="1:69" s="35" customFormat="1" ht="10.5" customHeight="1" x14ac:dyDescent="0.2">
      <c r="A1141" s="87" t="str">
        <f t="shared" si="1742"/>
        <v>2013-14RX93</v>
      </c>
      <c r="B1141" s="87" t="str">
        <f t="shared" si="1757"/>
        <v>Y60</v>
      </c>
      <c r="C1141" s="203" t="s">
        <v>182</v>
      </c>
      <c r="D1141" s="203" t="s">
        <v>551</v>
      </c>
      <c r="E1141" s="42"/>
      <c r="F1141" s="317" t="str">
        <f>VLOOKUP($G1141,'Selection Sheet'!$C$15:$F$39,3,0)</f>
        <v>Y60</v>
      </c>
      <c r="G1141" s="204" t="s">
        <v>103</v>
      </c>
      <c r="H1141" s="203" t="s">
        <v>535</v>
      </c>
      <c r="I1141" s="495">
        <v>251</v>
      </c>
      <c r="J1141" s="495">
        <v>34</v>
      </c>
      <c r="K1141" s="495">
        <v>29</v>
      </c>
      <c r="L1141" s="495">
        <v>9</v>
      </c>
      <c r="M1141" s="507"/>
      <c r="N1141" s="507"/>
      <c r="O1141" s="507"/>
      <c r="P1141" s="507"/>
      <c r="Q1141" s="495" t="s">
        <v>80</v>
      </c>
      <c r="R1141" s="495" t="s">
        <v>80</v>
      </c>
      <c r="S1141" s="495"/>
      <c r="T1141" s="496" t="s">
        <v>80</v>
      </c>
      <c r="U1141" s="497" t="s">
        <v>80</v>
      </c>
      <c r="V1141" s="497" t="s">
        <v>80</v>
      </c>
      <c r="W1141" s="497" t="s">
        <v>80</v>
      </c>
      <c r="X1141" s="498" t="s">
        <v>80</v>
      </c>
      <c r="Y1141" s="499" t="s">
        <v>80</v>
      </c>
      <c r="Z1141" s="500" t="s">
        <v>80</v>
      </c>
      <c r="AA1141" s="500" t="s">
        <v>80</v>
      </c>
      <c r="AB1141" s="501" t="s">
        <v>80</v>
      </c>
      <c r="AC1141" s="500" t="s">
        <v>80</v>
      </c>
      <c r="AD1141" s="500" t="s">
        <v>80</v>
      </c>
      <c r="AE1141" s="500" t="s">
        <v>80</v>
      </c>
      <c r="AF1141" s="502" t="s">
        <v>80</v>
      </c>
      <c r="AG1141" s="503" t="s">
        <v>80</v>
      </c>
      <c r="AH1141" s="504" t="s">
        <v>80</v>
      </c>
      <c r="AI1141" s="502" t="s">
        <v>80</v>
      </c>
      <c r="AJ1141" s="505">
        <v>76</v>
      </c>
      <c r="AK1141" s="505">
        <v>94</v>
      </c>
      <c r="AL1141" s="507"/>
      <c r="AM1141" s="507"/>
      <c r="AN1141" s="505">
        <v>780</v>
      </c>
      <c r="AO1141" s="505">
        <v>818</v>
      </c>
      <c r="AP1141" s="569"/>
      <c r="AQ1141" s="569"/>
      <c r="AR1141" s="505">
        <v>7</v>
      </c>
      <c r="AS1141" s="505">
        <v>231</v>
      </c>
      <c r="AT1141" s="505">
        <v>3</v>
      </c>
      <c r="AU1141" s="505">
        <v>26</v>
      </c>
      <c r="AV1141" s="507"/>
      <c r="AW1141" s="507"/>
      <c r="AX1141" s="507">
        <v>93</v>
      </c>
      <c r="AY1141" s="507">
        <v>96</v>
      </c>
      <c r="AZ1141" s="507">
        <v>52</v>
      </c>
      <c r="BA1141" s="507">
        <v>103</v>
      </c>
      <c r="BB1141" s="357"/>
      <c r="BC1141" s="592" t="str">
        <f t="shared" si="1743"/>
        <v>-</v>
      </c>
      <c r="BD1141" s="593" t="str">
        <f t="shared" si="1744"/>
        <v>-</v>
      </c>
      <c r="BE1141" s="594" t="str">
        <f t="shared" si="1745"/>
        <v>-</v>
      </c>
      <c r="BF1141" s="291" t="str">
        <f t="shared" si="1746"/>
        <v>-</v>
      </c>
      <c r="BG1141" s="566" t="str">
        <f t="shared" si="1747"/>
        <v>-</v>
      </c>
      <c r="BH1141" s="595" t="str">
        <f t="shared" si="1748"/>
        <v>-</v>
      </c>
      <c r="BI1141" s="289" t="str">
        <f t="shared" si="1749"/>
        <v>-</v>
      </c>
      <c r="BJ1141" s="596" t="str">
        <f t="shared" si="1750"/>
        <v>-</v>
      </c>
      <c r="BK1141" s="595" t="str">
        <f t="shared" si="1751"/>
        <v>-</v>
      </c>
      <c r="BL1141" s="289" t="str">
        <f t="shared" si="1752"/>
        <v>-</v>
      </c>
      <c r="BM1141" s="596" t="str">
        <f t="shared" si="1753"/>
        <v>-</v>
      </c>
      <c r="BN1141" s="563">
        <f t="shared" si="1754"/>
        <v>3</v>
      </c>
      <c r="BO1141" s="87">
        <f t="shared" si="1755"/>
        <v>2014</v>
      </c>
      <c r="BP1141" s="87">
        <f t="shared" si="1756"/>
        <v>0</v>
      </c>
      <c r="BQ1141" s="202"/>
    </row>
    <row r="1142" spans="1:69" s="35" customFormat="1" ht="10.5" customHeight="1" x14ac:dyDescent="0.2">
      <c r="A1142" s="314" t="str">
        <f t="shared" si="1742"/>
        <v>2013-14RYA3</v>
      </c>
      <c r="B1142" s="314" t="str">
        <f t="shared" si="1757"/>
        <v>Y60</v>
      </c>
      <c r="C1142" s="205" t="s">
        <v>182</v>
      </c>
      <c r="D1142" s="205" t="s">
        <v>551</v>
      </c>
      <c r="E1142" s="206"/>
      <c r="F1142" s="318" t="str">
        <f>VLOOKUP($G1142,'Selection Sheet'!$C$15:$F$39,3,0)</f>
        <v>Y60</v>
      </c>
      <c r="G1142" s="207" t="s">
        <v>118</v>
      </c>
      <c r="H1142" s="205" t="s">
        <v>536</v>
      </c>
      <c r="I1142" s="508">
        <v>345</v>
      </c>
      <c r="J1142" s="508">
        <v>84</v>
      </c>
      <c r="K1142" s="508">
        <v>23</v>
      </c>
      <c r="L1142" s="508">
        <v>6</v>
      </c>
      <c r="M1142" s="520"/>
      <c r="N1142" s="520"/>
      <c r="O1142" s="520"/>
      <c r="P1142" s="520"/>
      <c r="Q1142" s="508" t="s">
        <v>80</v>
      </c>
      <c r="R1142" s="508" t="s">
        <v>80</v>
      </c>
      <c r="S1142" s="508"/>
      <c r="T1142" s="509" t="s">
        <v>80</v>
      </c>
      <c r="U1142" s="510" t="s">
        <v>80</v>
      </c>
      <c r="V1142" s="510" t="s">
        <v>80</v>
      </c>
      <c r="W1142" s="510" t="s">
        <v>80</v>
      </c>
      <c r="X1142" s="511" t="s">
        <v>80</v>
      </c>
      <c r="Y1142" s="512" t="s">
        <v>80</v>
      </c>
      <c r="Z1142" s="513" t="s">
        <v>80</v>
      </c>
      <c r="AA1142" s="513" t="s">
        <v>80</v>
      </c>
      <c r="AB1142" s="514" t="s">
        <v>80</v>
      </c>
      <c r="AC1142" s="513" t="s">
        <v>80</v>
      </c>
      <c r="AD1142" s="513" t="s">
        <v>80</v>
      </c>
      <c r="AE1142" s="513" t="s">
        <v>80</v>
      </c>
      <c r="AF1142" s="515" t="s">
        <v>80</v>
      </c>
      <c r="AG1142" s="516" t="s">
        <v>80</v>
      </c>
      <c r="AH1142" s="517" t="s">
        <v>80</v>
      </c>
      <c r="AI1142" s="515" t="s">
        <v>80</v>
      </c>
      <c r="AJ1142" s="518">
        <v>92</v>
      </c>
      <c r="AK1142" s="518">
        <v>111</v>
      </c>
      <c r="AL1142" s="520"/>
      <c r="AM1142" s="520"/>
      <c r="AN1142" s="518">
        <v>794</v>
      </c>
      <c r="AO1142" s="518">
        <v>828</v>
      </c>
      <c r="AP1142" s="570"/>
      <c r="AQ1142" s="570"/>
      <c r="AR1142" s="518">
        <v>16</v>
      </c>
      <c r="AS1142" s="518">
        <v>345</v>
      </c>
      <c r="AT1142" s="518">
        <v>2</v>
      </c>
      <c r="AU1142" s="518">
        <v>23</v>
      </c>
      <c r="AV1142" s="520"/>
      <c r="AW1142" s="520"/>
      <c r="AX1142" s="520">
        <v>115</v>
      </c>
      <c r="AY1142" s="520">
        <v>131</v>
      </c>
      <c r="AZ1142" s="520">
        <v>170</v>
      </c>
      <c r="BA1142" s="520">
        <v>270</v>
      </c>
      <c r="BB1142" s="358"/>
      <c r="BC1142" s="597" t="str">
        <f t="shared" si="1743"/>
        <v>-</v>
      </c>
      <c r="BD1142" s="598" t="str">
        <f t="shared" si="1744"/>
        <v>-</v>
      </c>
      <c r="BE1142" s="599" t="str">
        <f t="shared" si="1745"/>
        <v>-</v>
      </c>
      <c r="BF1142" s="600" t="str">
        <f t="shared" si="1746"/>
        <v>-</v>
      </c>
      <c r="BG1142" s="601" t="str">
        <f t="shared" si="1747"/>
        <v>-</v>
      </c>
      <c r="BH1142" s="602" t="str">
        <f t="shared" si="1748"/>
        <v>-</v>
      </c>
      <c r="BI1142" s="603" t="str">
        <f t="shared" si="1749"/>
        <v>-</v>
      </c>
      <c r="BJ1142" s="604" t="str">
        <f t="shared" si="1750"/>
        <v>-</v>
      </c>
      <c r="BK1142" s="602" t="str">
        <f t="shared" si="1751"/>
        <v>-</v>
      </c>
      <c r="BL1142" s="603" t="str">
        <f t="shared" si="1752"/>
        <v>-</v>
      </c>
      <c r="BM1142" s="604" t="str">
        <f t="shared" si="1753"/>
        <v>-</v>
      </c>
      <c r="BN1142" s="564">
        <f t="shared" si="1754"/>
        <v>3</v>
      </c>
      <c r="BO1142" s="314">
        <f t="shared" si="1755"/>
        <v>2014</v>
      </c>
      <c r="BP1142" s="314">
        <f t="shared" si="1756"/>
        <v>0</v>
      </c>
      <c r="BQ1142" s="202"/>
    </row>
    <row r="1143" spans="1:69" s="35" customFormat="1" ht="10.5" customHeight="1" x14ac:dyDescent="0.2">
      <c r="A1143" s="87" t="str">
        <f t="shared" si="1742"/>
        <v>2013-14RYC3</v>
      </c>
      <c r="B1143" s="87" t="str">
        <f t="shared" si="1757"/>
        <v>Y61</v>
      </c>
      <c r="C1143" s="203" t="s">
        <v>182</v>
      </c>
      <c r="D1143" s="203" t="s">
        <v>551</v>
      </c>
      <c r="E1143" s="42"/>
      <c r="F1143" s="317" t="str">
        <f>VLOOKUP($G1143,'Selection Sheet'!$C$15:$F$39,3,0)</f>
        <v>Y61</v>
      </c>
      <c r="G1143" s="204" t="s">
        <v>87</v>
      </c>
      <c r="H1143" s="203" t="s">
        <v>537</v>
      </c>
      <c r="I1143" s="495">
        <v>270</v>
      </c>
      <c r="J1143" s="495">
        <v>57</v>
      </c>
      <c r="K1143" s="495">
        <v>40</v>
      </c>
      <c r="L1143" s="495">
        <v>12</v>
      </c>
      <c r="M1143" s="507"/>
      <c r="N1143" s="507"/>
      <c r="O1143" s="507"/>
      <c r="P1143" s="507"/>
      <c r="Q1143" s="495" t="s">
        <v>80</v>
      </c>
      <c r="R1143" s="495" t="s">
        <v>80</v>
      </c>
      <c r="S1143" s="495"/>
      <c r="T1143" s="496" t="s">
        <v>80</v>
      </c>
      <c r="U1143" s="497" t="s">
        <v>80</v>
      </c>
      <c r="V1143" s="497" t="s">
        <v>80</v>
      </c>
      <c r="W1143" s="497" t="s">
        <v>80</v>
      </c>
      <c r="X1143" s="498" t="s">
        <v>80</v>
      </c>
      <c r="Y1143" s="499" t="s">
        <v>80</v>
      </c>
      <c r="Z1143" s="500" t="s">
        <v>80</v>
      </c>
      <c r="AA1143" s="500" t="s">
        <v>80</v>
      </c>
      <c r="AB1143" s="501" t="s">
        <v>80</v>
      </c>
      <c r="AC1143" s="500" t="s">
        <v>80</v>
      </c>
      <c r="AD1143" s="500" t="s">
        <v>80</v>
      </c>
      <c r="AE1143" s="500" t="s">
        <v>80</v>
      </c>
      <c r="AF1143" s="502" t="s">
        <v>80</v>
      </c>
      <c r="AG1143" s="503" t="s">
        <v>80</v>
      </c>
      <c r="AH1143" s="504" t="s">
        <v>80</v>
      </c>
      <c r="AI1143" s="502" t="s">
        <v>80</v>
      </c>
      <c r="AJ1143" s="505">
        <v>93</v>
      </c>
      <c r="AK1143" s="505">
        <v>126</v>
      </c>
      <c r="AL1143" s="507"/>
      <c r="AM1143" s="507"/>
      <c r="AN1143" s="505">
        <v>677</v>
      </c>
      <c r="AO1143" s="505">
        <v>699</v>
      </c>
      <c r="AP1143" s="569"/>
      <c r="AQ1143" s="569"/>
      <c r="AR1143" s="505">
        <v>15</v>
      </c>
      <c r="AS1143" s="505">
        <v>264</v>
      </c>
      <c r="AT1143" s="505">
        <v>2</v>
      </c>
      <c r="AU1143" s="505">
        <v>28</v>
      </c>
      <c r="AV1143" s="507"/>
      <c r="AW1143" s="507"/>
      <c r="AX1143" s="507">
        <v>42</v>
      </c>
      <c r="AY1143" s="507">
        <v>48</v>
      </c>
      <c r="AZ1143" s="507">
        <v>168</v>
      </c>
      <c r="BA1143" s="507">
        <v>306</v>
      </c>
      <c r="BB1143" s="357"/>
      <c r="BC1143" s="592" t="str">
        <f t="shared" si="1743"/>
        <v>-</v>
      </c>
      <c r="BD1143" s="593" t="str">
        <f t="shared" si="1744"/>
        <v>-</v>
      </c>
      <c r="BE1143" s="594" t="str">
        <f t="shared" si="1745"/>
        <v>-</v>
      </c>
      <c r="BF1143" s="291" t="str">
        <f t="shared" si="1746"/>
        <v>-</v>
      </c>
      <c r="BG1143" s="566" t="str">
        <f t="shared" si="1747"/>
        <v>-</v>
      </c>
      <c r="BH1143" s="595" t="str">
        <f t="shared" si="1748"/>
        <v>-</v>
      </c>
      <c r="BI1143" s="289" t="str">
        <f t="shared" si="1749"/>
        <v>-</v>
      </c>
      <c r="BJ1143" s="596" t="str">
        <f t="shared" si="1750"/>
        <v>-</v>
      </c>
      <c r="BK1143" s="595" t="str">
        <f t="shared" si="1751"/>
        <v>-</v>
      </c>
      <c r="BL1143" s="289" t="str">
        <f t="shared" si="1752"/>
        <v>-</v>
      </c>
      <c r="BM1143" s="596" t="str">
        <f t="shared" si="1753"/>
        <v>-</v>
      </c>
      <c r="BN1143" s="563">
        <f t="shared" si="1754"/>
        <v>3</v>
      </c>
      <c r="BO1143" s="87">
        <f t="shared" si="1755"/>
        <v>2014</v>
      </c>
      <c r="BP1143" s="87">
        <f t="shared" si="1756"/>
        <v>0</v>
      </c>
      <c r="BQ1143" s="202"/>
    </row>
    <row r="1144" spans="1:69" s="35" customFormat="1" ht="10.5" customHeight="1" x14ac:dyDescent="0.2">
      <c r="A1144" s="87" t="str">
        <f t="shared" si="1742"/>
        <v>2013-14RYD3</v>
      </c>
      <c r="B1144" s="87" t="str">
        <f t="shared" si="1757"/>
        <v>Y59</v>
      </c>
      <c r="C1144" s="203" t="s">
        <v>182</v>
      </c>
      <c r="D1144" s="203" t="s">
        <v>551</v>
      </c>
      <c r="E1144" s="42"/>
      <c r="F1144" s="317" t="str">
        <f>VLOOKUP($G1144,'Selection Sheet'!$C$15:$F$39,3,0)</f>
        <v>Y59</v>
      </c>
      <c r="G1144" s="204" t="s">
        <v>116</v>
      </c>
      <c r="H1144" s="203" t="s">
        <v>538</v>
      </c>
      <c r="I1144" s="495">
        <v>247</v>
      </c>
      <c r="J1144" s="495">
        <v>75</v>
      </c>
      <c r="K1144" s="495">
        <v>26</v>
      </c>
      <c r="L1144" s="495">
        <v>13</v>
      </c>
      <c r="M1144" s="507"/>
      <c r="N1144" s="507"/>
      <c r="O1144" s="507"/>
      <c r="P1144" s="507"/>
      <c r="Q1144" s="495" t="s">
        <v>80</v>
      </c>
      <c r="R1144" s="495" t="s">
        <v>80</v>
      </c>
      <c r="S1144" s="495"/>
      <c r="T1144" s="496" t="s">
        <v>80</v>
      </c>
      <c r="U1144" s="497" t="s">
        <v>80</v>
      </c>
      <c r="V1144" s="497" t="s">
        <v>80</v>
      </c>
      <c r="W1144" s="497" t="s">
        <v>80</v>
      </c>
      <c r="X1144" s="498" t="s">
        <v>80</v>
      </c>
      <c r="Y1144" s="499" t="s">
        <v>80</v>
      </c>
      <c r="Z1144" s="500" t="s">
        <v>80</v>
      </c>
      <c r="AA1144" s="500" t="s">
        <v>80</v>
      </c>
      <c r="AB1144" s="501" t="s">
        <v>80</v>
      </c>
      <c r="AC1144" s="500" t="s">
        <v>80</v>
      </c>
      <c r="AD1144" s="500" t="s">
        <v>80</v>
      </c>
      <c r="AE1144" s="500" t="s">
        <v>80</v>
      </c>
      <c r="AF1144" s="502" t="s">
        <v>80</v>
      </c>
      <c r="AG1144" s="503" t="s">
        <v>80</v>
      </c>
      <c r="AH1144" s="504" t="s">
        <v>80</v>
      </c>
      <c r="AI1144" s="502" t="s">
        <v>80</v>
      </c>
      <c r="AJ1144" s="505">
        <v>104</v>
      </c>
      <c r="AK1144" s="505">
        <v>123</v>
      </c>
      <c r="AL1144" s="507"/>
      <c r="AM1144" s="507"/>
      <c r="AN1144" s="505">
        <v>814</v>
      </c>
      <c r="AO1144" s="505">
        <v>887</v>
      </c>
      <c r="AP1144" s="569"/>
      <c r="AQ1144" s="569"/>
      <c r="AR1144" s="505">
        <v>17</v>
      </c>
      <c r="AS1144" s="505">
        <v>222</v>
      </c>
      <c r="AT1144" s="505">
        <v>4</v>
      </c>
      <c r="AU1144" s="505">
        <v>22</v>
      </c>
      <c r="AV1144" s="507"/>
      <c r="AW1144" s="507"/>
      <c r="AX1144" s="507">
        <v>84</v>
      </c>
      <c r="AY1144" s="507">
        <v>94</v>
      </c>
      <c r="AZ1144" s="507">
        <v>372</v>
      </c>
      <c r="BA1144" s="507">
        <v>573</v>
      </c>
      <c r="BB1144" s="357"/>
      <c r="BC1144" s="592" t="str">
        <f t="shared" si="1743"/>
        <v>-</v>
      </c>
      <c r="BD1144" s="593" t="str">
        <f t="shared" si="1744"/>
        <v>-</v>
      </c>
      <c r="BE1144" s="594" t="str">
        <f t="shared" si="1745"/>
        <v>-</v>
      </c>
      <c r="BF1144" s="291" t="str">
        <f t="shared" si="1746"/>
        <v>-</v>
      </c>
      <c r="BG1144" s="566" t="str">
        <f t="shared" si="1747"/>
        <v>-</v>
      </c>
      <c r="BH1144" s="595" t="str">
        <f t="shared" si="1748"/>
        <v>-</v>
      </c>
      <c r="BI1144" s="289" t="str">
        <f t="shared" si="1749"/>
        <v>-</v>
      </c>
      <c r="BJ1144" s="596" t="str">
        <f t="shared" si="1750"/>
        <v>-</v>
      </c>
      <c r="BK1144" s="595" t="str">
        <f t="shared" si="1751"/>
        <v>-</v>
      </c>
      <c r="BL1144" s="289" t="str">
        <f t="shared" si="1752"/>
        <v>-</v>
      </c>
      <c r="BM1144" s="596" t="str">
        <f t="shared" si="1753"/>
        <v>-</v>
      </c>
      <c r="BN1144" s="563">
        <f t="shared" si="1754"/>
        <v>3</v>
      </c>
      <c r="BO1144" s="87">
        <f t="shared" si="1755"/>
        <v>2014</v>
      </c>
      <c r="BP1144" s="87">
        <f t="shared" si="1756"/>
        <v>0</v>
      </c>
      <c r="BQ1144" s="202"/>
    </row>
    <row r="1145" spans="1:69" s="35" customFormat="1" ht="10.5" customHeight="1" x14ac:dyDescent="0.2">
      <c r="A1145" s="87" t="str">
        <f t="shared" si="1742"/>
        <v>2013-14RYE3</v>
      </c>
      <c r="B1145" s="87" t="str">
        <f t="shared" si="1757"/>
        <v>Y59</v>
      </c>
      <c r="C1145" s="203" t="s">
        <v>182</v>
      </c>
      <c r="D1145" s="203" t="s">
        <v>551</v>
      </c>
      <c r="E1145" s="42"/>
      <c r="F1145" s="317" t="str">
        <f>VLOOKUP($G1145,'Selection Sheet'!$C$15:$F$39,3,0)</f>
        <v>Y59</v>
      </c>
      <c r="G1145" s="204" t="s">
        <v>114</v>
      </c>
      <c r="H1145" s="203" t="s">
        <v>539</v>
      </c>
      <c r="I1145" s="495">
        <v>154</v>
      </c>
      <c r="J1145" s="495">
        <v>65</v>
      </c>
      <c r="K1145" s="495">
        <v>29</v>
      </c>
      <c r="L1145" s="495">
        <v>10</v>
      </c>
      <c r="M1145" s="507"/>
      <c r="N1145" s="507"/>
      <c r="O1145" s="507"/>
      <c r="P1145" s="507"/>
      <c r="Q1145" s="495" t="s">
        <v>80</v>
      </c>
      <c r="R1145" s="495" t="s">
        <v>80</v>
      </c>
      <c r="S1145" s="495"/>
      <c r="T1145" s="496" t="s">
        <v>80</v>
      </c>
      <c r="U1145" s="497" t="s">
        <v>80</v>
      </c>
      <c r="V1145" s="497" t="s">
        <v>80</v>
      </c>
      <c r="W1145" s="497" t="s">
        <v>80</v>
      </c>
      <c r="X1145" s="498" t="s">
        <v>80</v>
      </c>
      <c r="Y1145" s="499" t="s">
        <v>80</v>
      </c>
      <c r="Z1145" s="500" t="s">
        <v>80</v>
      </c>
      <c r="AA1145" s="500" t="s">
        <v>80</v>
      </c>
      <c r="AB1145" s="501" t="s">
        <v>80</v>
      </c>
      <c r="AC1145" s="500" t="s">
        <v>80</v>
      </c>
      <c r="AD1145" s="500" t="s">
        <v>80</v>
      </c>
      <c r="AE1145" s="500" t="s">
        <v>80</v>
      </c>
      <c r="AF1145" s="502" t="s">
        <v>80</v>
      </c>
      <c r="AG1145" s="503" t="s">
        <v>80</v>
      </c>
      <c r="AH1145" s="504" t="s">
        <v>80</v>
      </c>
      <c r="AI1145" s="502" t="s">
        <v>80</v>
      </c>
      <c r="AJ1145" s="505">
        <v>70</v>
      </c>
      <c r="AK1145" s="505">
        <v>108</v>
      </c>
      <c r="AL1145" s="507"/>
      <c r="AM1145" s="507"/>
      <c r="AN1145" s="505">
        <v>464</v>
      </c>
      <c r="AO1145" s="505">
        <v>472</v>
      </c>
      <c r="AP1145" s="569"/>
      <c r="AQ1145" s="569"/>
      <c r="AR1145" s="505">
        <v>33</v>
      </c>
      <c r="AS1145" s="505">
        <v>131</v>
      </c>
      <c r="AT1145" s="505">
        <v>16</v>
      </c>
      <c r="AU1145" s="505">
        <v>23</v>
      </c>
      <c r="AV1145" s="507"/>
      <c r="AW1145" s="507"/>
      <c r="AX1145" s="507">
        <v>77</v>
      </c>
      <c r="AY1145" s="507">
        <v>85</v>
      </c>
      <c r="AZ1145" s="507">
        <v>120</v>
      </c>
      <c r="BA1145" s="507">
        <v>212</v>
      </c>
      <c r="BB1145" s="357"/>
      <c r="BC1145" s="592" t="str">
        <f t="shared" si="1743"/>
        <v>-</v>
      </c>
      <c r="BD1145" s="593" t="str">
        <f t="shared" si="1744"/>
        <v>-</v>
      </c>
      <c r="BE1145" s="594" t="str">
        <f t="shared" si="1745"/>
        <v>-</v>
      </c>
      <c r="BF1145" s="291" t="str">
        <f t="shared" si="1746"/>
        <v>-</v>
      </c>
      <c r="BG1145" s="566" t="str">
        <f t="shared" si="1747"/>
        <v>-</v>
      </c>
      <c r="BH1145" s="595" t="str">
        <f t="shared" si="1748"/>
        <v>-</v>
      </c>
      <c r="BI1145" s="289" t="str">
        <f t="shared" si="1749"/>
        <v>-</v>
      </c>
      <c r="BJ1145" s="596" t="str">
        <f t="shared" si="1750"/>
        <v>-</v>
      </c>
      <c r="BK1145" s="595" t="str">
        <f t="shared" si="1751"/>
        <v>-</v>
      </c>
      <c r="BL1145" s="289" t="str">
        <f t="shared" si="1752"/>
        <v>-</v>
      </c>
      <c r="BM1145" s="596" t="str">
        <f t="shared" si="1753"/>
        <v>-</v>
      </c>
      <c r="BN1145" s="563">
        <f t="shared" si="1754"/>
        <v>3</v>
      </c>
      <c r="BO1145" s="87">
        <f t="shared" si="1755"/>
        <v>2014</v>
      </c>
      <c r="BP1145" s="87">
        <f t="shared" si="1756"/>
        <v>0</v>
      </c>
      <c r="BQ1145" s="202"/>
    </row>
    <row r="1146" spans="1:69" s="35" customFormat="1" ht="10.5" customHeight="1" x14ac:dyDescent="0.2">
      <c r="A1146" s="312" t="str">
        <f t="shared" si="1742"/>
        <v>2013-14RYF3</v>
      </c>
      <c r="B1146" s="312" t="str">
        <f t="shared" si="1757"/>
        <v>Y58</v>
      </c>
      <c r="C1146" s="208" t="s">
        <v>182</v>
      </c>
      <c r="D1146" s="208" t="s">
        <v>551</v>
      </c>
      <c r="E1146" s="53"/>
      <c r="F1146" s="319" t="str">
        <f>VLOOKUP($G1146,'Selection Sheet'!$C$15:$F$39,3,0)</f>
        <v>Y58</v>
      </c>
      <c r="G1146" s="209" t="s">
        <v>99</v>
      </c>
      <c r="H1146" s="208" t="s">
        <v>540</v>
      </c>
      <c r="I1146" s="521">
        <v>326</v>
      </c>
      <c r="J1146" s="521">
        <v>85</v>
      </c>
      <c r="K1146" s="521">
        <v>59</v>
      </c>
      <c r="L1146" s="521">
        <v>31</v>
      </c>
      <c r="M1146" s="533"/>
      <c r="N1146" s="533"/>
      <c r="O1146" s="533"/>
      <c r="P1146" s="533"/>
      <c r="Q1146" s="521" t="s">
        <v>80</v>
      </c>
      <c r="R1146" s="521" t="s">
        <v>80</v>
      </c>
      <c r="S1146" s="521"/>
      <c r="T1146" s="522" t="s">
        <v>80</v>
      </c>
      <c r="U1146" s="523" t="s">
        <v>80</v>
      </c>
      <c r="V1146" s="523" t="s">
        <v>80</v>
      </c>
      <c r="W1146" s="523" t="s">
        <v>80</v>
      </c>
      <c r="X1146" s="524" t="s">
        <v>80</v>
      </c>
      <c r="Y1146" s="525" t="s">
        <v>80</v>
      </c>
      <c r="Z1146" s="526" t="s">
        <v>80</v>
      </c>
      <c r="AA1146" s="526" t="s">
        <v>80</v>
      </c>
      <c r="AB1146" s="527" t="s">
        <v>80</v>
      </c>
      <c r="AC1146" s="526" t="s">
        <v>80</v>
      </c>
      <c r="AD1146" s="526" t="s">
        <v>80</v>
      </c>
      <c r="AE1146" s="526" t="s">
        <v>80</v>
      </c>
      <c r="AF1146" s="528" t="s">
        <v>80</v>
      </c>
      <c r="AG1146" s="529" t="s">
        <v>80</v>
      </c>
      <c r="AH1146" s="530" t="s">
        <v>80</v>
      </c>
      <c r="AI1146" s="528" t="s">
        <v>80</v>
      </c>
      <c r="AJ1146" s="531">
        <v>140</v>
      </c>
      <c r="AK1146" s="531">
        <v>156</v>
      </c>
      <c r="AL1146" s="533"/>
      <c r="AM1146" s="533"/>
      <c r="AN1146" s="531">
        <v>790</v>
      </c>
      <c r="AO1146" s="531">
        <v>805</v>
      </c>
      <c r="AP1146" s="571"/>
      <c r="AQ1146" s="571"/>
      <c r="AR1146" s="531">
        <v>39</v>
      </c>
      <c r="AS1146" s="531">
        <v>321</v>
      </c>
      <c r="AT1146" s="531">
        <v>21</v>
      </c>
      <c r="AU1146" s="531">
        <v>57</v>
      </c>
      <c r="AV1146" s="533"/>
      <c r="AW1146" s="533"/>
      <c r="AX1146" s="533">
        <v>125</v>
      </c>
      <c r="AY1146" s="533">
        <v>159</v>
      </c>
      <c r="AZ1146" s="533">
        <v>165</v>
      </c>
      <c r="BA1146" s="533">
        <v>295</v>
      </c>
      <c r="BB1146" s="359"/>
      <c r="BC1146" s="605" t="str">
        <f t="shared" si="1743"/>
        <v>-</v>
      </c>
      <c r="BD1146" s="606" t="str">
        <f t="shared" si="1744"/>
        <v>-</v>
      </c>
      <c r="BE1146" s="607" t="str">
        <f t="shared" si="1745"/>
        <v>-</v>
      </c>
      <c r="BF1146" s="302" t="str">
        <f t="shared" si="1746"/>
        <v>-</v>
      </c>
      <c r="BG1146" s="608" t="str">
        <f t="shared" si="1747"/>
        <v>-</v>
      </c>
      <c r="BH1146" s="609" t="str">
        <f t="shared" si="1748"/>
        <v>-</v>
      </c>
      <c r="BI1146" s="311" t="str">
        <f t="shared" si="1749"/>
        <v>-</v>
      </c>
      <c r="BJ1146" s="610" t="str">
        <f t="shared" si="1750"/>
        <v>-</v>
      </c>
      <c r="BK1146" s="609" t="str">
        <f t="shared" si="1751"/>
        <v>-</v>
      </c>
      <c r="BL1146" s="311" t="str">
        <f t="shared" si="1752"/>
        <v>-</v>
      </c>
      <c r="BM1146" s="610" t="str">
        <f t="shared" si="1753"/>
        <v>-</v>
      </c>
      <c r="BN1146" s="565">
        <f t="shared" si="1754"/>
        <v>3</v>
      </c>
      <c r="BO1146" s="312">
        <f t="shared" si="1755"/>
        <v>2014</v>
      </c>
      <c r="BP1146" s="312">
        <f t="shared" si="1756"/>
        <v>0</v>
      </c>
      <c r="BQ1146" s="202"/>
    </row>
    <row r="1147" spans="1:69" s="35" customFormat="1" ht="10.5" customHeight="1" x14ac:dyDescent="0.2">
      <c r="A1147" s="87" t="str">
        <f t="shared" si="1742"/>
        <v>2014-15R1F4</v>
      </c>
      <c r="B1147" s="87" t="str">
        <f t="shared" si="1757"/>
        <v>Y59</v>
      </c>
      <c r="C1147" s="203" t="s">
        <v>184</v>
      </c>
      <c r="D1147" s="203" t="s">
        <v>528</v>
      </c>
      <c r="E1147" s="42"/>
      <c r="F1147" s="317" t="str">
        <f>VLOOKUP($G1147,'Selection Sheet'!$C$15:$F$39,3,0)</f>
        <v>Y59</v>
      </c>
      <c r="G1147" s="204" t="s">
        <v>108</v>
      </c>
      <c r="H1147" s="203" t="s">
        <v>529</v>
      </c>
      <c r="I1147" s="495">
        <v>11</v>
      </c>
      <c r="J1147" s="495">
        <v>0</v>
      </c>
      <c r="K1147" s="495">
        <v>2</v>
      </c>
      <c r="L1147" s="495">
        <v>1</v>
      </c>
      <c r="M1147" s="507"/>
      <c r="N1147" s="507"/>
      <c r="O1147" s="507"/>
      <c r="P1147" s="507"/>
      <c r="Q1147" s="495" t="s">
        <v>80</v>
      </c>
      <c r="R1147" s="495" t="s">
        <v>80</v>
      </c>
      <c r="S1147" s="495"/>
      <c r="T1147" s="496" t="s">
        <v>80</v>
      </c>
      <c r="U1147" s="497" t="s">
        <v>80</v>
      </c>
      <c r="V1147" s="497" t="s">
        <v>80</v>
      </c>
      <c r="W1147" s="497" t="s">
        <v>80</v>
      </c>
      <c r="X1147" s="498" t="s">
        <v>80</v>
      </c>
      <c r="Y1147" s="499" t="s">
        <v>80</v>
      </c>
      <c r="Z1147" s="500" t="s">
        <v>80</v>
      </c>
      <c r="AA1147" s="500" t="s">
        <v>80</v>
      </c>
      <c r="AB1147" s="501" t="s">
        <v>80</v>
      </c>
      <c r="AC1147" s="500" t="s">
        <v>80</v>
      </c>
      <c r="AD1147" s="500" t="s">
        <v>80</v>
      </c>
      <c r="AE1147" s="500" t="s">
        <v>80</v>
      </c>
      <c r="AF1147" s="502" t="s">
        <v>80</v>
      </c>
      <c r="AG1147" s="503" t="s">
        <v>80</v>
      </c>
      <c r="AH1147" s="504" t="s">
        <v>80</v>
      </c>
      <c r="AI1147" s="502" t="s">
        <v>80</v>
      </c>
      <c r="AJ1147" s="505">
        <v>9</v>
      </c>
      <c r="AK1147" s="505">
        <v>10</v>
      </c>
      <c r="AL1147" s="507"/>
      <c r="AM1147" s="507"/>
      <c r="AN1147" s="505">
        <v>37</v>
      </c>
      <c r="AO1147" s="505">
        <v>37</v>
      </c>
      <c r="AP1147" s="569"/>
      <c r="AQ1147" s="569"/>
      <c r="AR1147" s="505">
        <v>0</v>
      </c>
      <c r="AS1147" s="505">
        <v>11</v>
      </c>
      <c r="AT1147" s="505">
        <v>0</v>
      </c>
      <c r="AU1147" s="505">
        <v>2</v>
      </c>
      <c r="AV1147" s="507"/>
      <c r="AW1147" s="507"/>
      <c r="AX1147" s="507">
        <v>3</v>
      </c>
      <c r="AY1147" s="507">
        <v>3</v>
      </c>
      <c r="AZ1147" s="507">
        <v>10</v>
      </c>
      <c r="BA1147" s="507">
        <v>17</v>
      </c>
      <c r="BB1147" s="357"/>
      <c r="BC1147" s="592" t="str">
        <f t="shared" si="1743"/>
        <v>-</v>
      </c>
      <c r="BD1147" s="593" t="str">
        <f t="shared" si="1744"/>
        <v>-</v>
      </c>
      <c r="BE1147" s="594" t="str">
        <f t="shared" si="1745"/>
        <v>-</v>
      </c>
      <c r="BF1147" s="291" t="str">
        <f t="shared" si="1746"/>
        <v>-</v>
      </c>
      <c r="BG1147" s="566" t="str">
        <f t="shared" si="1747"/>
        <v>-</v>
      </c>
      <c r="BH1147" s="595" t="str">
        <f t="shared" si="1748"/>
        <v>-</v>
      </c>
      <c r="BI1147" s="289" t="str">
        <f t="shared" si="1749"/>
        <v>-</v>
      </c>
      <c r="BJ1147" s="596" t="str">
        <f t="shared" si="1750"/>
        <v>-</v>
      </c>
      <c r="BK1147" s="595" t="str">
        <f t="shared" si="1751"/>
        <v>-</v>
      </c>
      <c r="BL1147" s="289" t="str">
        <f t="shared" si="1752"/>
        <v>-</v>
      </c>
      <c r="BM1147" s="596" t="str">
        <f t="shared" si="1753"/>
        <v>-</v>
      </c>
      <c r="BN1147" s="563">
        <f t="shared" si="1754"/>
        <v>4</v>
      </c>
      <c r="BO1147" s="87">
        <f t="shared" si="1755"/>
        <v>2014</v>
      </c>
      <c r="BP1147" s="87">
        <f t="shared" si="1756"/>
        <v>0.99999999999999978</v>
      </c>
      <c r="BQ1147" s="202"/>
    </row>
    <row r="1148" spans="1:69" s="35" customFormat="1" ht="10.5" customHeight="1" x14ac:dyDescent="0.2">
      <c r="A1148" s="87" t="str">
        <f t="shared" si="1742"/>
        <v>2014-15RRU4</v>
      </c>
      <c r="B1148" s="87" t="str">
        <f t="shared" si="1757"/>
        <v>Y56</v>
      </c>
      <c r="C1148" s="203" t="s">
        <v>184</v>
      </c>
      <c r="D1148" s="203" t="s">
        <v>528</v>
      </c>
      <c r="E1148" s="42"/>
      <c r="F1148" s="317" t="str">
        <f>VLOOKUP($G1148,'Selection Sheet'!$C$15:$F$39,3,0)</f>
        <v>Y56</v>
      </c>
      <c r="G1148" s="204" t="s">
        <v>93</v>
      </c>
      <c r="H1148" s="203" t="s">
        <v>530</v>
      </c>
      <c r="I1148" s="495">
        <v>380</v>
      </c>
      <c r="J1148" s="495">
        <v>126</v>
      </c>
      <c r="K1148" s="495">
        <v>42</v>
      </c>
      <c r="L1148" s="495">
        <v>26</v>
      </c>
      <c r="M1148" s="507"/>
      <c r="N1148" s="507"/>
      <c r="O1148" s="507"/>
      <c r="P1148" s="507"/>
      <c r="Q1148" s="495" t="s">
        <v>80</v>
      </c>
      <c r="R1148" s="495" t="s">
        <v>80</v>
      </c>
      <c r="S1148" s="495"/>
      <c r="T1148" s="496" t="s">
        <v>80</v>
      </c>
      <c r="U1148" s="497" t="s">
        <v>80</v>
      </c>
      <c r="V1148" s="497" t="s">
        <v>80</v>
      </c>
      <c r="W1148" s="497" t="s">
        <v>80</v>
      </c>
      <c r="X1148" s="498" t="s">
        <v>80</v>
      </c>
      <c r="Y1148" s="499" t="s">
        <v>80</v>
      </c>
      <c r="Z1148" s="500" t="s">
        <v>80</v>
      </c>
      <c r="AA1148" s="500" t="s">
        <v>80</v>
      </c>
      <c r="AB1148" s="501" t="s">
        <v>80</v>
      </c>
      <c r="AC1148" s="500" t="s">
        <v>80</v>
      </c>
      <c r="AD1148" s="500" t="s">
        <v>80</v>
      </c>
      <c r="AE1148" s="500" t="s">
        <v>80</v>
      </c>
      <c r="AF1148" s="502" t="s">
        <v>80</v>
      </c>
      <c r="AG1148" s="503" t="s">
        <v>80</v>
      </c>
      <c r="AH1148" s="504" t="s">
        <v>80</v>
      </c>
      <c r="AI1148" s="502" t="s">
        <v>80</v>
      </c>
      <c r="AJ1148" s="505">
        <v>199</v>
      </c>
      <c r="AK1148" s="505">
        <v>266</v>
      </c>
      <c r="AL1148" s="507"/>
      <c r="AM1148" s="507"/>
      <c r="AN1148" s="505">
        <v>945</v>
      </c>
      <c r="AO1148" s="505">
        <v>993</v>
      </c>
      <c r="AP1148" s="569"/>
      <c r="AQ1148" s="569"/>
      <c r="AR1148" s="505">
        <v>42</v>
      </c>
      <c r="AS1148" s="505">
        <v>376</v>
      </c>
      <c r="AT1148" s="505">
        <v>19</v>
      </c>
      <c r="AU1148" s="505">
        <v>42</v>
      </c>
      <c r="AV1148" s="507"/>
      <c r="AW1148" s="507"/>
      <c r="AX1148" s="507">
        <v>110</v>
      </c>
      <c r="AY1148" s="507">
        <v>115</v>
      </c>
      <c r="AZ1148" s="507">
        <v>410</v>
      </c>
      <c r="BA1148" s="507">
        <v>626</v>
      </c>
      <c r="BB1148" s="357"/>
      <c r="BC1148" s="592" t="str">
        <f t="shared" si="1743"/>
        <v>-</v>
      </c>
      <c r="BD1148" s="593" t="str">
        <f t="shared" si="1744"/>
        <v>-</v>
      </c>
      <c r="BE1148" s="594" t="str">
        <f t="shared" si="1745"/>
        <v>-</v>
      </c>
      <c r="BF1148" s="291" t="str">
        <f t="shared" si="1746"/>
        <v>-</v>
      </c>
      <c r="BG1148" s="566" t="str">
        <f t="shared" si="1747"/>
        <v>-</v>
      </c>
      <c r="BH1148" s="595" t="str">
        <f t="shared" si="1748"/>
        <v>-</v>
      </c>
      <c r="BI1148" s="289" t="str">
        <f t="shared" si="1749"/>
        <v>-</v>
      </c>
      <c r="BJ1148" s="596" t="str">
        <f t="shared" si="1750"/>
        <v>-</v>
      </c>
      <c r="BK1148" s="595" t="str">
        <f t="shared" si="1751"/>
        <v>-</v>
      </c>
      <c r="BL1148" s="289" t="str">
        <f t="shared" si="1752"/>
        <v>-</v>
      </c>
      <c r="BM1148" s="596" t="str">
        <f t="shared" si="1753"/>
        <v>-</v>
      </c>
      <c r="BN1148" s="563">
        <f t="shared" si="1754"/>
        <v>4</v>
      </c>
      <c r="BO1148" s="87">
        <f t="shared" si="1755"/>
        <v>2014</v>
      </c>
      <c r="BP1148" s="87">
        <f t="shared" si="1756"/>
        <v>0.99999999999999978</v>
      </c>
      <c r="BQ1148" s="202"/>
    </row>
    <row r="1149" spans="1:69" s="35" customFormat="1" ht="10.5" customHeight="1" x14ac:dyDescent="0.2">
      <c r="A1149" s="87" t="str">
        <f t="shared" si="1742"/>
        <v>2014-15RX64</v>
      </c>
      <c r="B1149" s="87" t="str">
        <f t="shared" si="1757"/>
        <v>Y63</v>
      </c>
      <c r="C1149" s="203" t="s">
        <v>184</v>
      </c>
      <c r="D1149" s="203" t="s">
        <v>528</v>
      </c>
      <c r="E1149" s="42"/>
      <c r="F1149" s="317" t="str">
        <f>VLOOKUP($G1149,'Selection Sheet'!$C$15:$F$39,3,0)</f>
        <v>Y63</v>
      </c>
      <c r="G1149" s="204" t="s">
        <v>111</v>
      </c>
      <c r="H1149" s="203" t="s">
        <v>532</v>
      </c>
      <c r="I1149" s="495">
        <v>145</v>
      </c>
      <c r="J1149" s="495">
        <v>42</v>
      </c>
      <c r="K1149" s="495">
        <v>14</v>
      </c>
      <c r="L1149" s="495">
        <v>9</v>
      </c>
      <c r="M1149" s="507"/>
      <c r="N1149" s="507"/>
      <c r="O1149" s="507"/>
      <c r="P1149" s="507"/>
      <c r="Q1149" s="495" t="s">
        <v>80</v>
      </c>
      <c r="R1149" s="495" t="s">
        <v>80</v>
      </c>
      <c r="S1149" s="495"/>
      <c r="T1149" s="496" t="s">
        <v>80</v>
      </c>
      <c r="U1149" s="497" t="s">
        <v>80</v>
      </c>
      <c r="V1149" s="497" t="s">
        <v>80</v>
      </c>
      <c r="W1149" s="497" t="s">
        <v>80</v>
      </c>
      <c r="X1149" s="498" t="s">
        <v>80</v>
      </c>
      <c r="Y1149" s="499" t="s">
        <v>80</v>
      </c>
      <c r="Z1149" s="500" t="s">
        <v>80</v>
      </c>
      <c r="AA1149" s="500" t="s">
        <v>80</v>
      </c>
      <c r="AB1149" s="501" t="s">
        <v>80</v>
      </c>
      <c r="AC1149" s="500" t="s">
        <v>80</v>
      </c>
      <c r="AD1149" s="500" t="s">
        <v>80</v>
      </c>
      <c r="AE1149" s="500" t="s">
        <v>80</v>
      </c>
      <c r="AF1149" s="502" t="s">
        <v>80</v>
      </c>
      <c r="AG1149" s="503" t="s">
        <v>80</v>
      </c>
      <c r="AH1149" s="504" t="s">
        <v>80</v>
      </c>
      <c r="AI1149" s="502" t="s">
        <v>80</v>
      </c>
      <c r="AJ1149" s="505">
        <v>58</v>
      </c>
      <c r="AK1149" s="505">
        <v>61</v>
      </c>
      <c r="AL1149" s="507"/>
      <c r="AM1149" s="507"/>
      <c r="AN1149" s="505">
        <v>245</v>
      </c>
      <c r="AO1149" s="505">
        <v>246</v>
      </c>
      <c r="AP1149" s="569"/>
      <c r="AQ1149" s="569"/>
      <c r="AR1149" s="505">
        <v>5</v>
      </c>
      <c r="AS1149" s="505">
        <v>137</v>
      </c>
      <c r="AT1149" s="505">
        <v>3</v>
      </c>
      <c r="AU1149" s="505">
        <v>12</v>
      </c>
      <c r="AV1149" s="507"/>
      <c r="AW1149" s="507"/>
      <c r="AX1149" s="507">
        <v>71</v>
      </c>
      <c r="AY1149" s="507">
        <v>81</v>
      </c>
      <c r="AZ1149" s="507">
        <v>144</v>
      </c>
      <c r="BA1149" s="507">
        <v>175</v>
      </c>
      <c r="BB1149" s="357"/>
      <c r="BC1149" s="592" t="str">
        <f t="shared" si="1743"/>
        <v>-</v>
      </c>
      <c r="BD1149" s="593" t="str">
        <f t="shared" si="1744"/>
        <v>-</v>
      </c>
      <c r="BE1149" s="594" t="str">
        <f t="shared" si="1745"/>
        <v>-</v>
      </c>
      <c r="BF1149" s="291" t="str">
        <f t="shared" si="1746"/>
        <v>-</v>
      </c>
      <c r="BG1149" s="566" t="str">
        <f t="shared" si="1747"/>
        <v>-</v>
      </c>
      <c r="BH1149" s="595" t="str">
        <f t="shared" si="1748"/>
        <v>-</v>
      </c>
      <c r="BI1149" s="289" t="str">
        <f t="shared" si="1749"/>
        <v>-</v>
      </c>
      <c r="BJ1149" s="596" t="str">
        <f t="shared" si="1750"/>
        <v>-</v>
      </c>
      <c r="BK1149" s="595" t="str">
        <f t="shared" si="1751"/>
        <v>-</v>
      </c>
      <c r="BL1149" s="289" t="str">
        <f t="shared" si="1752"/>
        <v>-</v>
      </c>
      <c r="BM1149" s="596" t="str">
        <f t="shared" si="1753"/>
        <v>-</v>
      </c>
      <c r="BN1149" s="563">
        <f t="shared" si="1754"/>
        <v>4</v>
      </c>
      <c r="BO1149" s="87">
        <f t="shared" si="1755"/>
        <v>2014</v>
      </c>
      <c r="BP1149" s="87">
        <f t="shared" si="1756"/>
        <v>0.99999999999999978</v>
      </c>
      <c r="BQ1149" s="202"/>
    </row>
    <row r="1150" spans="1:69" s="35" customFormat="1" ht="10.5" customHeight="1" x14ac:dyDescent="0.2">
      <c r="A1150" s="314" t="str">
        <f t="shared" si="1742"/>
        <v>2014-15RX74</v>
      </c>
      <c r="B1150" s="314" t="str">
        <f t="shared" si="1757"/>
        <v>Y62</v>
      </c>
      <c r="C1150" s="205" t="s">
        <v>184</v>
      </c>
      <c r="D1150" s="205" t="s">
        <v>528</v>
      </c>
      <c r="E1150" s="206"/>
      <c r="F1150" s="318" t="str">
        <f>VLOOKUP($G1150,'Selection Sheet'!$C$15:$F$39,3,0)</f>
        <v>Y62</v>
      </c>
      <c r="G1150" s="207" t="s">
        <v>84</v>
      </c>
      <c r="H1150" s="205" t="s">
        <v>533</v>
      </c>
      <c r="I1150" s="508">
        <v>331</v>
      </c>
      <c r="J1150" s="508">
        <v>81</v>
      </c>
      <c r="K1150" s="508">
        <v>41</v>
      </c>
      <c r="L1150" s="508">
        <v>20</v>
      </c>
      <c r="M1150" s="520"/>
      <c r="N1150" s="520"/>
      <c r="O1150" s="520"/>
      <c r="P1150" s="520"/>
      <c r="Q1150" s="508" t="s">
        <v>80</v>
      </c>
      <c r="R1150" s="508" t="s">
        <v>80</v>
      </c>
      <c r="S1150" s="508"/>
      <c r="T1150" s="509" t="s">
        <v>80</v>
      </c>
      <c r="U1150" s="510" t="s">
        <v>80</v>
      </c>
      <c r="V1150" s="510" t="s">
        <v>80</v>
      </c>
      <c r="W1150" s="510" t="s">
        <v>80</v>
      </c>
      <c r="X1150" s="511" t="s">
        <v>80</v>
      </c>
      <c r="Y1150" s="512" t="s">
        <v>80</v>
      </c>
      <c r="Z1150" s="513" t="s">
        <v>80</v>
      </c>
      <c r="AA1150" s="513" t="s">
        <v>80</v>
      </c>
      <c r="AB1150" s="514" t="s">
        <v>80</v>
      </c>
      <c r="AC1150" s="513" t="s">
        <v>80</v>
      </c>
      <c r="AD1150" s="513" t="s">
        <v>80</v>
      </c>
      <c r="AE1150" s="513" t="s">
        <v>80</v>
      </c>
      <c r="AF1150" s="515" t="s">
        <v>80</v>
      </c>
      <c r="AG1150" s="516" t="s">
        <v>80</v>
      </c>
      <c r="AH1150" s="517" t="s">
        <v>80</v>
      </c>
      <c r="AI1150" s="515" t="s">
        <v>80</v>
      </c>
      <c r="AJ1150" s="518">
        <v>230</v>
      </c>
      <c r="AK1150" s="518">
        <v>257</v>
      </c>
      <c r="AL1150" s="520"/>
      <c r="AM1150" s="520"/>
      <c r="AN1150" s="518">
        <v>1036</v>
      </c>
      <c r="AO1150" s="518">
        <v>1044</v>
      </c>
      <c r="AP1150" s="570"/>
      <c r="AQ1150" s="570"/>
      <c r="AR1150" s="518">
        <v>31</v>
      </c>
      <c r="AS1150" s="518">
        <v>298</v>
      </c>
      <c r="AT1150" s="518">
        <v>13</v>
      </c>
      <c r="AU1150" s="518">
        <v>32</v>
      </c>
      <c r="AV1150" s="520"/>
      <c r="AW1150" s="520"/>
      <c r="AX1150" s="520">
        <v>118</v>
      </c>
      <c r="AY1150" s="520">
        <v>142</v>
      </c>
      <c r="AZ1150" s="520">
        <v>313</v>
      </c>
      <c r="BA1150" s="520">
        <v>420</v>
      </c>
      <c r="BB1150" s="358"/>
      <c r="BC1150" s="597" t="str">
        <f t="shared" si="1743"/>
        <v>-</v>
      </c>
      <c r="BD1150" s="598" t="str">
        <f t="shared" si="1744"/>
        <v>-</v>
      </c>
      <c r="BE1150" s="599" t="str">
        <f t="shared" si="1745"/>
        <v>-</v>
      </c>
      <c r="BF1150" s="600" t="str">
        <f t="shared" si="1746"/>
        <v>-</v>
      </c>
      <c r="BG1150" s="601" t="str">
        <f t="shared" si="1747"/>
        <v>-</v>
      </c>
      <c r="BH1150" s="602" t="str">
        <f t="shared" si="1748"/>
        <v>-</v>
      </c>
      <c r="BI1150" s="603" t="str">
        <f t="shared" si="1749"/>
        <v>-</v>
      </c>
      <c r="BJ1150" s="604" t="str">
        <f t="shared" si="1750"/>
        <v>-</v>
      </c>
      <c r="BK1150" s="602" t="str">
        <f t="shared" si="1751"/>
        <v>-</v>
      </c>
      <c r="BL1150" s="603" t="str">
        <f t="shared" si="1752"/>
        <v>-</v>
      </c>
      <c r="BM1150" s="604" t="str">
        <f t="shared" si="1753"/>
        <v>-</v>
      </c>
      <c r="BN1150" s="564">
        <f t="shared" si="1754"/>
        <v>4</v>
      </c>
      <c r="BO1150" s="314">
        <f t="shared" si="1755"/>
        <v>2014</v>
      </c>
      <c r="BP1150" s="314">
        <f t="shared" si="1756"/>
        <v>0.99999999999999978</v>
      </c>
      <c r="BQ1150" s="202"/>
    </row>
    <row r="1151" spans="1:69" s="35" customFormat="1" ht="10.5" customHeight="1" x14ac:dyDescent="0.2">
      <c r="A1151" s="87" t="str">
        <f t="shared" si="1742"/>
        <v>2014-15RX84</v>
      </c>
      <c r="B1151" s="87" t="str">
        <f t="shared" si="1757"/>
        <v>Y63</v>
      </c>
      <c r="C1151" s="203" t="s">
        <v>184</v>
      </c>
      <c r="D1151" s="203" t="s">
        <v>528</v>
      </c>
      <c r="E1151" s="42"/>
      <c r="F1151" s="317" t="str">
        <f>VLOOKUP($G1151,'Selection Sheet'!$C$15:$F$39,3,0)</f>
        <v>Y63</v>
      </c>
      <c r="G1151" s="204" t="s">
        <v>120</v>
      </c>
      <c r="H1151" s="203" t="s">
        <v>534</v>
      </c>
      <c r="I1151" s="495">
        <v>233</v>
      </c>
      <c r="J1151" s="495">
        <v>49</v>
      </c>
      <c r="K1151" s="495">
        <v>24</v>
      </c>
      <c r="L1151" s="495">
        <v>11</v>
      </c>
      <c r="M1151" s="507"/>
      <c r="N1151" s="507"/>
      <c r="O1151" s="507"/>
      <c r="P1151" s="507"/>
      <c r="Q1151" s="495" t="s">
        <v>80</v>
      </c>
      <c r="R1151" s="495" t="s">
        <v>80</v>
      </c>
      <c r="S1151" s="495"/>
      <c r="T1151" s="496" t="s">
        <v>80</v>
      </c>
      <c r="U1151" s="497" t="s">
        <v>80</v>
      </c>
      <c r="V1151" s="497" t="s">
        <v>80</v>
      </c>
      <c r="W1151" s="497" t="s">
        <v>80</v>
      </c>
      <c r="X1151" s="498" t="s">
        <v>80</v>
      </c>
      <c r="Y1151" s="499" t="s">
        <v>80</v>
      </c>
      <c r="Z1151" s="500" t="s">
        <v>80</v>
      </c>
      <c r="AA1151" s="500" t="s">
        <v>80</v>
      </c>
      <c r="AB1151" s="501" t="s">
        <v>80</v>
      </c>
      <c r="AC1151" s="500" t="s">
        <v>80</v>
      </c>
      <c r="AD1151" s="500" t="s">
        <v>80</v>
      </c>
      <c r="AE1151" s="500" t="s">
        <v>80</v>
      </c>
      <c r="AF1151" s="502" t="s">
        <v>80</v>
      </c>
      <c r="AG1151" s="503" t="s">
        <v>80</v>
      </c>
      <c r="AH1151" s="504" t="s">
        <v>80</v>
      </c>
      <c r="AI1151" s="502" t="s">
        <v>80</v>
      </c>
      <c r="AJ1151" s="505">
        <v>77</v>
      </c>
      <c r="AK1151" s="505">
        <v>95</v>
      </c>
      <c r="AL1151" s="507"/>
      <c r="AM1151" s="507"/>
      <c r="AN1151" s="505">
        <v>645</v>
      </c>
      <c r="AO1151" s="505">
        <v>663</v>
      </c>
      <c r="AP1151" s="569"/>
      <c r="AQ1151" s="569"/>
      <c r="AR1151" s="505">
        <v>14</v>
      </c>
      <c r="AS1151" s="505">
        <v>225</v>
      </c>
      <c r="AT1151" s="505">
        <v>7</v>
      </c>
      <c r="AU1151" s="505">
        <v>24</v>
      </c>
      <c r="AV1151" s="507"/>
      <c r="AW1151" s="507"/>
      <c r="AX1151" s="507">
        <v>91</v>
      </c>
      <c r="AY1151" s="507">
        <v>110</v>
      </c>
      <c r="AZ1151" s="507">
        <v>200</v>
      </c>
      <c r="BA1151" s="507">
        <v>359</v>
      </c>
      <c r="BB1151" s="357"/>
      <c r="BC1151" s="592" t="str">
        <f t="shared" si="1743"/>
        <v>-</v>
      </c>
      <c r="BD1151" s="593" t="str">
        <f t="shared" si="1744"/>
        <v>-</v>
      </c>
      <c r="BE1151" s="594" t="str">
        <f t="shared" si="1745"/>
        <v>-</v>
      </c>
      <c r="BF1151" s="291" t="str">
        <f t="shared" si="1746"/>
        <v>-</v>
      </c>
      <c r="BG1151" s="566" t="str">
        <f t="shared" si="1747"/>
        <v>-</v>
      </c>
      <c r="BH1151" s="595" t="str">
        <f t="shared" si="1748"/>
        <v>-</v>
      </c>
      <c r="BI1151" s="289" t="str">
        <f t="shared" si="1749"/>
        <v>-</v>
      </c>
      <c r="BJ1151" s="596" t="str">
        <f t="shared" si="1750"/>
        <v>-</v>
      </c>
      <c r="BK1151" s="595" t="str">
        <f t="shared" si="1751"/>
        <v>-</v>
      </c>
      <c r="BL1151" s="289" t="str">
        <f t="shared" si="1752"/>
        <v>-</v>
      </c>
      <c r="BM1151" s="596" t="str">
        <f t="shared" si="1753"/>
        <v>-</v>
      </c>
      <c r="BN1151" s="563">
        <f t="shared" si="1754"/>
        <v>4</v>
      </c>
      <c r="BO1151" s="87">
        <f t="shared" si="1755"/>
        <v>2014</v>
      </c>
      <c r="BP1151" s="87">
        <f t="shared" si="1756"/>
        <v>0.99999999999999978</v>
      </c>
      <c r="BQ1151" s="202"/>
    </row>
    <row r="1152" spans="1:69" s="35" customFormat="1" ht="10.5" customHeight="1" x14ac:dyDescent="0.2">
      <c r="A1152" s="87" t="str">
        <f t="shared" si="1742"/>
        <v>2014-15RX94</v>
      </c>
      <c r="B1152" s="87" t="str">
        <f t="shared" si="1757"/>
        <v>Y60</v>
      </c>
      <c r="C1152" s="203" t="s">
        <v>184</v>
      </c>
      <c r="D1152" s="203" t="s">
        <v>528</v>
      </c>
      <c r="E1152" s="42"/>
      <c r="F1152" s="317" t="str">
        <f>VLOOKUP($G1152,'Selection Sheet'!$C$15:$F$39,3,0)</f>
        <v>Y60</v>
      </c>
      <c r="G1152" s="204" t="s">
        <v>103</v>
      </c>
      <c r="H1152" s="203" t="s">
        <v>535</v>
      </c>
      <c r="I1152" s="495">
        <v>255</v>
      </c>
      <c r="J1152" s="495">
        <v>42</v>
      </c>
      <c r="K1152" s="495">
        <v>32</v>
      </c>
      <c r="L1152" s="495">
        <v>9</v>
      </c>
      <c r="M1152" s="507"/>
      <c r="N1152" s="507"/>
      <c r="O1152" s="507"/>
      <c r="P1152" s="507"/>
      <c r="Q1152" s="495" t="s">
        <v>80</v>
      </c>
      <c r="R1152" s="495" t="s">
        <v>80</v>
      </c>
      <c r="S1152" s="495"/>
      <c r="T1152" s="496" t="s">
        <v>80</v>
      </c>
      <c r="U1152" s="497" t="s">
        <v>80</v>
      </c>
      <c r="V1152" s="497" t="s">
        <v>80</v>
      </c>
      <c r="W1152" s="497" t="s">
        <v>80</v>
      </c>
      <c r="X1152" s="498" t="s">
        <v>80</v>
      </c>
      <c r="Y1152" s="499" t="s">
        <v>80</v>
      </c>
      <c r="Z1152" s="500" t="s">
        <v>80</v>
      </c>
      <c r="AA1152" s="500" t="s">
        <v>80</v>
      </c>
      <c r="AB1152" s="501" t="s">
        <v>80</v>
      </c>
      <c r="AC1152" s="500" t="s">
        <v>80</v>
      </c>
      <c r="AD1152" s="500" t="s">
        <v>80</v>
      </c>
      <c r="AE1152" s="500" t="s">
        <v>80</v>
      </c>
      <c r="AF1152" s="502" t="s">
        <v>80</v>
      </c>
      <c r="AG1152" s="503" t="s">
        <v>80</v>
      </c>
      <c r="AH1152" s="504" t="s">
        <v>80</v>
      </c>
      <c r="AI1152" s="502" t="s">
        <v>80</v>
      </c>
      <c r="AJ1152" s="505">
        <v>88</v>
      </c>
      <c r="AK1152" s="505">
        <v>108</v>
      </c>
      <c r="AL1152" s="507"/>
      <c r="AM1152" s="507"/>
      <c r="AN1152" s="505">
        <v>710</v>
      </c>
      <c r="AO1152" s="505">
        <v>718</v>
      </c>
      <c r="AP1152" s="569"/>
      <c r="AQ1152" s="569"/>
      <c r="AR1152" s="505">
        <v>18</v>
      </c>
      <c r="AS1152" s="505">
        <v>245</v>
      </c>
      <c r="AT1152" s="505">
        <v>5</v>
      </c>
      <c r="AU1152" s="505">
        <v>29</v>
      </c>
      <c r="AV1152" s="507"/>
      <c r="AW1152" s="507"/>
      <c r="AX1152" s="507">
        <v>100</v>
      </c>
      <c r="AY1152" s="507">
        <v>107</v>
      </c>
      <c r="AZ1152" s="507">
        <v>67</v>
      </c>
      <c r="BA1152" s="507">
        <v>111</v>
      </c>
      <c r="BB1152" s="357"/>
      <c r="BC1152" s="592" t="str">
        <f t="shared" si="1743"/>
        <v>-</v>
      </c>
      <c r="BD1152" s="593" t="str">
        <f t="shared" si="1744"/>
        <v>-</v>
      </c>
      <c r="BE1152" s="594" t="str">
        <f t="shared" si="1745"/>
        <v>-</v>
      </c>
      <c r="BF1152" s="291" t="str">
        <f t="shared" si="1746"/>
        <v>-</v>
      </c>
      <c r="BG1152" s="566" t="str">
        <f t="shared" si="1747"/>
        <v>-</v>
      </c>
      <c r="BH1152" s="595" t="str">
        <f t="shared" si="1748"/>
        <v>-</v>
      </c>
      <c r="BI1152" s="289" t="str">
        <f t="shared" si="1749"/>
        <v>-</v>
      </c>
      <c r="BJ1152" s="596" t="str">
        <f t="shared" si="1750"/>
        <v>-</v>
      </c>
      <c r="BK1152" s="595" t="str">
        <f t="shared" si="1751"/>
        <v>-</v>
      </c>
      <c r="BL1152" s="289" t="str">
        <f t="shared" si="1752"/>
        <v>-</v>
      </c>
      <c r="BM1152" s="596" t="str">
        <f t="shared" si="1753"/>
        <v>-</v>
      </c>
      <c r="BN1152" s="563">
        <f t="shared" si="1754"/>
        <v>4</v>
      </c>
      <c r="BO1152" s="87">
        <f t="shared" si="1755"/>
        <v>2014</v>
      </c>
      <c r="BP1152" s="87">
        <f t="shared" si="1756"/>
        <v>0.99999999999999978</v>
      </c>
      <c r="BQ1152" s="202"/>
    </row>
    <row r="1153" spans="1:69" s="35" customFormat="1" ht="10.5" customHeight="1" x14ac:dyDescent="0.2">
      <c r="A1153" s="314" t="str">
        <f t="shared" si="1742"/>
        <v>2014-15RYA4</v>
      </c>
      <c r="B1153" s="314" t="str">
        <f t="shared" si="1757"/>
        <v>Y60</v>
      </c>
      <c r="C1153" s="205" t="s">
        <v>184</v>
      </c>
      <c r="D1153" s="205" t="s">
        <v>528</v>
      </c>
      <c r="E1153" s="206"/>
      <c r="F1153" s="318" t="str">
        <f>VLOOKUP($G1153,'Selection Sheet'!$C$15:$F$39,3,0)</f>
        <v>Y60</v>
      </c>
      <c r="G1153" s="207" t="s">
        <v>118</v>
      </c>
      <c r="H1153" s="205" t="s">
        <v>536</v>
      </c>
      <c r="I1153" s="508">
        <v>318</v>
      </c>
      <c r="J1153" s="508">
        <v>96</v>
      </c>
      <c r="K1153" s="508">
        <v>32</v>
      </c>
      <c r="L1153" s="508">
        <v>12</v>
      </c>
      <c r="M1153" s="520"/>
      <c r="N1153" s="520"/>
      <c r="O1153" s="520"/>
      <c r="P1153" s="520"/>
      <c r="Q1153" s="508" t="s">
        <v>80</v>
      </c>
      <c r="R1153" s="508" t="s">
        <v>80</v>
      </c>
      <c r="S1153" s="508"/>
      <c r="T1153" s="509" t="s">
        <v>80</v>
      </c>
      <c r="U1153" s="510" t="s">
        <v>80</v>
      </c>
      <c r="V1153" s="510" t="s">
        <v>80</v>
      </c>
      <c r="W1153" s="510" t="s">
        <v>80</v>
      </c>
      <c r="X1153" s="511" t="s">
        <v>80</v>
      </c>
      <c r="Y1153" s="512" t="s">
        <v>80</v>
      </c>
      <c r="Z1153" s="513" t="s">
        <v>80</v>
      </c>
      <c r="AA1153" s="513" t="s">
        <v>80</v>
      </c>
      <c r="AB1153" s="514" t="s">
        <v>80</v>
      </c>
      <c r="AC1153" s="513" t="s">
        <v>80</v>
      </c>
      <c r="AD1153" s="513" t="s">
        <v>80</v>
      </c>
      <c r="AE1153" s="513" t="s">
        <v>80</v>
      </c>
      <c r="AF1153" s="515" t="s">
        <v>80</v>
      </c>
      <c r="AG1153" s="516" t="s">
        <v>80</v>
      </c>
      <c r="AH1153" s="517" t="s">
        <v>80</v>
      </c>
      <c r="AI1153" s="515" t="s">
        <v>80</v>
      </c>
      <c r="AJ1153" s="518">
        <v>84</v>
      </c>
      <c r="AK1153" s="518">
        <v>102</v>
      </c>
      <c r="AL1153" s="520"/>
      <c r="AM1153" s="520"/>
      <c r="AN1153" s="518">
        <v>704</v>
      </c>
      <c r="AO1153" s="518">
        <v>738</v>
      </c>
      <c r="AP1153" s="570"/>
      <c r="AQ1153" s="570"/>
      <c r="AR1153" s="518">
        <v>32</v>
      </c>
      <c r="AS1153" s="518">
        <v>318</v>
      </c>
      <c r="AT1153" s="518">
        <v>10</v>
      </c>
      <c r="AU1153" s="518">
        <v>32</v>
      </c>
      <c r="AV1153" s="520"/>
      <c r="AW1153" s="520"/>
      <c r="AX1153" s="520">
        <v>111</v>
      </c>
      <c r="AY1153" s="520">
        <v>128</v>
      </c>
      <c r="AZ1153" s="520">
        <v>125</v>
      </c>
      <c r="BA1153" s="520">
        <v>230</v>
      </c>
      <c r="BB1153" s="358"/>
      <c r="BC1153" s="597" t="str">
        <f t="shared" si="1743"/>
        <v>-</v>
      </c>
      <c r="BD1153" s="598" t="str">
        <f t="shared" si="1744"/>
        <v>-</v>
      </c>
      <c r="BE1153" s="599" t="str">
        <f t="shared" si="1745"/>
        <v>-</v>
      </c>
      <c r="BF1153" s="600" t="str">
        <f t="shared" si="1746"/>
        <v>-</v>
      </c>
      <c r="BG1153" s="601" t="str">
        <f t="shared" si="1747"/>
        <v>-</v>
      </c>
      <c r="BH1153" s="602" t="str">
        <f t="shared" si="1748"/>
        <v>-</v>
      </c>
      <c r="BI1153" s="603" t="str">
        <f t="shared" si="1749"/>
        <v>-</v>
      </c>
      <c r="BJ1153" s="604" t="str">
        <f t="shared" si="1750"/>
        <v>-</v>
      </c>
      <c r="BK1153" s="602" t="str">
        <f t="shared" si="1751"/>
        <v>-</v>
      </c>
      <c r="BL1153" s="603" t="str">
        <f t="shared" si="1752"/>
        <v>-</v>
      </c>
      <c r="BM1153" s="604" t="str">
        <f t="shared" si="1753"/>
        <v>-</v>
      </c>
      <c r="BN1153" s="564">
        <f t="shared" si="1754"/>
        <v>4</v>
      </c>
      <c r="BO1153" s="314">
        <f t="shared" si="1755"/>
        <v>2014</v>
      </c>
      <c r="BP1153" s="314">
        <f t="shared" si="1756"/>
        <v>0.99999999999999978</v>
      </c>
      <c r="BQ1153" s="202"/>
    </row>
    <row r="1154" spans="1:69" s="35" customFormat="1" ht="10.5" customHeight="1" x14ac:dyDescent="0.2">
      <c r="A1154" s="87" t="str">
        <f t="shared" si="1742"/>
        <v>2014-15RYC4</v>
      </c>
      <c r="B1154" s="87" t="str">
        <f t="shared" si="1757"/>
        <v>Y61</v>
      </c>
      <c r="C1154" s="203" t="s">
        <v>184</v>
      </c>
      <c r="D1154" s="203" t="s">
        <v>528</v>
      </c>
      <c r="E1154" s="42"/>
      <c r="F1154" s="317" t="str">
        <f>VLOOKUP($G1154,'Selection Sheet'!$C$15:$F$39,3,0)</f>
        <v>Y61</v>
      </c>
      <c r="G1154" s="204" t="s">
        <v>87</v>
      </c>
      <c r="H1154" s="203" t="s">
        <v>537</v>
      </c>
      <c r="I1154" s="495">
        <v>254</v>
      </c>
      <c r="J1154" s="495">
        <v>53</v>
      </c>
      <c r="K1154" s="495">
        <v>22</v>
      </c>
      <c r="L1154" s="495">
        <v>10</v>
      </c>
      <c r="M1154" s="507"/>
      <c r="N1154" s="507"/>
      <c r="O1154" s="507"/>
      <c r="P1154" s="507"/>
      <c r="Q1154" s="495" t="s">
        <v>80</v>
      </c>
      <c r="R1154" s="495" t="s">
        <v>80</v>
      </c>
      <c r="S1154" s="495"/>
      <c r="T1154" s="496" t="s">
        <v>80</v>
      </c>
      <c r="U1154" s="497" t="s">
        <v>80</v>
      </c>
      <c r="V1154" s="497" t="s">
        <v>80</v>
      </c>
      <c r="W1154" s="497" t="s">
        <v>80</v>
      </c>
      <c r="X1154" s="498" t="s">
        <v>80</v>
      </c>
      <c r="Y1154" s="499" t="s">
        <v>80</v>
      </c>
      <c r="Z1154" s="500" t="s">
        <v>80</v>
      </c>
      <c r="AA1154" s="500" t="s">
        <v>80</v>
      </c>
      <c r="AB1154" s="501" t="s">
        <v>80</v>
      </c>
      <c r="AC1154" s="500" t="s">
        <v>80</v>
      </c>
      <c r="AD1154" s="500" t="s">
        <v>80</v>
      </c>
      <c r="AE1154" s="500" t="s">
        <v>80</v>
      </c>
      <c r="AF1154" s="502" t="s">
        <v>80</v>
      </c>
      <c r="AG1154" s="503" t="s">
        <v>80</v>
      </c>
      <c r="AH1154" s="504" t="s">
        <v>80</v>
      </c>
      <c r="AI1154" s="502" t="s">
        <v>80</v>
      </c>
      <c r="AJ1154" s="505">
        <v>114</v>
      </c>
      <c r="AK1154" s="505">
        <v>128</v>
      </c>
      <c r="AL1154" s="507"/>
      <c r="AM1154" s="507"/>
      <c r="AN1154" s="505">
        <v>597</v>
      </c>
      <c r="AO1154" s="505">
        <v>611</v>
      </c>
      <c r="AP1154" s="569"/>
      <c r="AQ1154" s="569"/>
      <c r="AR1154" s="505">
        <v>14</v>
      </c>
      <c r="AS1154" s="505">
        <v>254</v>
      </c>
      <c r="AT1154" s="505">
        <v>4</v>
      </c>
      <c r="AU1154" s="505">
        <v>22</v>
      </c>
      <c r="AV1154" s="507"/>
      <c r="AW1154" s="507"/>
      <c r="AX1154" s="507">
        <v>82</v>
      </c>
      <c r="AY1154" s="507">
        <v>92</v>
      </c>
      <c r="AZ1154" s="507">
        <v>175</v>
      </c>
      <c r="BA1154" s="507">
        <v>294</v>
      </c>
      <c r="BB1154" s="357"/>
      <c r="BC1154" s="592" t="str">
        <f t="shared" si="1743"/>
        <v>-</v>
      </c>
      <c r="BD1154" s="593" t="str">
        <f t="shared" si="1744"/>
        <v>-</v>
      </c>
      <c r="BE1154" s="594" t="str">
        <f t="shared" si="1745"/>
        <v>-</v>
      </c>
      <c r="BF1154" s="291" t="str">
        <f t="shared" si="1746"/>
        <v>-</v>
      </c>
      <c r="BG1154" s="566" t="str">
        <f t="shared" si="1747"/>
        <v>-</v>
      </c>
      <c r="BH1154" s="595" t="str">
        <f t="shared" si="1748"/>
        <v>-</v>
      </c>
      <c r="BI1154" s="289" t="str">
        <f t="shared" si="1749"/>
        <v>-</v>
      </c>
      <c r="BJ1154" s="596" t="str">
        <f t="shared" si="1750"/>
        <v>-</v>
      </c>
      <c r="BK1154" s="595" t="str">
        <f t="shared" si="1751"/>
        <v>-</v>
      </c>
      <c r="BL1154" s="289" t="str">
        <f t="shared" si="1752"/>
        <v>-</v>
      </c>
      <c r="BM1154" s="596" t="str">
        <f t="shared" si="1753"/>
        <v>-</v>
      </c>
      <c r="BN1154" s="563">
        <f t="shared" si="1754"/>
        <v>4</v>
      </c>
      <c r="BO1154" s="87">
        <f t="shared" si="1755"/>
        <v>2014</v>
      </c>
      <c r="BP1154" s="87">
        <f t="shared" si="1756"/>
        <v>0.99999999999999978</v>
      </c>
      <c r="BQ1154" s="202"/>
    </row>
    <row r="1155" spans="1:69" s="35" customFormat="1" ht="10.5" customHeight="1" x14ac:dyDescent="0.2">
      <c r="A1155" s="87" t="str">
        <f t="shared" si="1742"/>
        <v>2014-15RYD4</v>
      </c>
      <c r="B1155" s="87" t="str">
        <f t="shared" si="1757"/>
        <v>Y59</v>
      </c>
      <c r="C1155" s="203" t="s">
        <v>184</v>
      </c>
      <c r="D1155" s="203" t="s">
        <v>528</v>
      </c>
      <c r="E1155" s="42"/>
      <c r="F1155" s="317" t="str">
        <f>VLOOKUP($G1155,'Selection Sheet'!$C$15:$F$39,3,0)</f>
        <v>Y59</v>
      </c>
      <c r="G1155" s="204" t="s">
        <v>116</v>
      </c>
      <c r="H1155" s="203" t="s">
        <v>538</v>
      </c>
      <c r="I1155" s="495">
        <v>232</v>
      </c>
      <c r="J1155" s="495">
        <v>67</v>
      </c>
      <c r="K1155" s="495">
        <v>27</v>
      </c>
      <c r="L1155" s="495">
        <v>16</v>
      </c>
      <c r="M1155" s="507"/>
      <c r="N1155" s="507"/>
      <c r="O1155" s="507"/>
      <c r="P1155" s="507"/>
      <c r="Q1155" s="495" t="s">
        <v>80</v>
      </c>
      <c r="R1155" s="495" t="s">
        <v>80</v>
      </c>
      <c r="S1155" s="495"/>
      <c r="T1155" s="496" t="s">
        <v>80</v>
      </c>
      <c r="U1155" s="497" t="s">
        <v>80</v>
      </c>
      <c r="V1155" s="497" t="s">
        <v>80</v>
      </c>
      <c r="W1155" s="497" t="s">
        <v>80</v>
      </c>
      <c r="X1155" s="498" t="s">
        <v>80</v>
      </c>
      <c r="Y1155" s="499" t="s">
        <v>80</v>
      </c>
      <c r="Z1155" s="500" t="s">
        <v>80</v>
      </c>
      <c r="AA1155" s="500" t="s">
        <v>80</v>
      </c>
      <c r="AB1155" s="501" t="s">
        <v>80</v>
      </c>
      <c r="AC1155" s="500" t="s">
        <v>80</v>
      </c>
      <c r="AD1155" s="500" t="s">
        <v>80</v>
      </c>
      <c r="AE1155" s="500" t="s">
        <v>80</v>
      </c>
      <c r="AF1155" s="502" t="s">
        <v>80</v>
      </c>
      <c r="AG1155" s="503" t="s">
        <v>80</v>
      </c>
      <c r="AH1155" s="504" t="s">
        <v>80</v>
      </c>
      <c r="AI1155" s="502" t="s">
        <v>80</v>
      </c>
      <c r="AJ1155" s="505">
        <v>84</v>
      </c>
      <c r="AK1155" s="505">
        <v>101</v>
      </c>
      <c r="AL1155" s="507"/>
      <c r="AM1155" s="507"/>
      <c r="AN1155" s="505">
        <v>715</v>
      </c>
      <c r="AO1155" s="505">
        <v>755</v>
      </c>
      <c r="AP1155" s="569"/>
      <c r="AQ1155" s="569"/>
      <c r="AR1155" s="505">
        <v>25</v>
      </c>
      <c r="AS1155" s="505">
        <v>226</v>
      </c>
      <c r="AT1155" s="505">
        <v>8</v>
      </c>
      <c r="AU1155" s="505">
        <v>23</v>
      </c>
      <c r="AV1155" s="507"/>
      <c r="AW1155" s="507"/>
      <c r="AX1155" s="507">
        <v>86</v>
      </c>
      <c r="AY1155" s="507">
        <v>99</v>
      </c>
      <c r="AZ1155" s="507">
        <v>344</v>
      </c>
      <c r="BA1155" s="507">
        <v>481</v>
      </c>
      <c r="BB1155" s="357"/>
      <c r="BC1155" s="592" t="str">
        <f t="shared" si="1743"/>
        <v>-</v>
      </c>
      <c r="BD1155" s="593" t="str">
        <f t="shared" si="1744"/>
        <v>-</v>
      </c>
      <c r="BE1155" s="594" t="str">
        <f t="shared" si="1745"/>
        <v>-</v>
      </c>
      <c r="BF1155" s="291" t="str">
        <f t="shared" si="1746"/>
        <v>-</v>
      </c>
      <c r="BG1155" s="566" t="str">
        <f t="shared" si="1747"/>
        <v>-</v>
      </c>
      <c r="BH1155" s="595" t="str">
        <f t="shared" si="1748"/>
        <v>-</v>
      </c>
      <c r="BI1155" s="289" t="str">
        <f t="shared" si="1749"/>
        <v>-</v>
      </c>
      <c r="BJ1155" s="596" t="str">
        <f t="shared" si="1750"/>
        <v>-</v>
      </c>
      <c r="BK1155" s="595" t="str">
        <f t="shared" si="1751"/>
        <v>-</v>
      </c>
      <c r="BL1155" s="289" t="str">
        <f t="shared" si="1752"/>
        <v>-</v>
      </c>
      <c r="BM1155" s="596" t="str">
        <f t="shared" si="1753"/>
        <v>-</v>
      </c>
      <c r="BN1155" s="563">
        <f t="shared" si="1754"/>
        <v>4</v>
      </c>
      <c r="BO1155" s="87">
        <f t="shared" si="1755"/>
        <v>2014</v>
      </c>
      <c r="BP1155" s="87">
        <f t="shared" si="1756"/>
        <v>0.99999999999999978</v>
      </c>
      <c r="BQ1155" s="202"/>
    </row>
    <row r="1156" spans="1:69" s="35" customFormat="1" ht="10.5" customHeight="1" x14ac:dyDescent="0.2">
      <c r="A1156" s="87" t="str">
        <f t="shared" si="1742"/>
        <v>2014-15RYE4</v>
      </c>
      <c r="B1156" s="87" t="str">
        <f t="shared" si="1757"/>
        <v>Y59</v>
      </c>
      <c r="C1156" s="203" t="s">
        <v>184</v>
      </c>
      <c r="D1156" s="203" t="s">
        <v>528</v>
      </c>
      <c r="E1156" s="42"/>
      <c r="F1156" s="317" t="str">
        <f>VLOOKUP($G1156,'Selection Sheet'!$C$15:$F$39,3,0)</f>
        <v>Y59</v>
      </c>
      <c r="G1156" s="204" t="s">
        <v>114</v>
      </c>
      <c r="H1156" s="203" t="s">
        <v>539</v>
      </c>
      <c r="I1156" s="495">
        <v>138</v>
      </c>
      <c r="J1156" s="495">
        <v>59</v>
      </c>
      <c r="K1156" s="495">
        <v>40</v>
      </c>
      <c r="L1156" s="495">
        <v>23</v>
      </c>
      <c r="M1156" s="507"/>
      <c r="N1156" s="507"/>
      <c r="O1156" s="507"/>
      <c r="P1156" s="507"/>
      <c r="Q1156" s="495" t="s">
        <v>80</v>
      </c>
      <c r="R1156" s="495" t="s">
        <v>80</v>
      </c>
      <c r="S1156" s="495"/>
      <c r="T1156" s="496" t="s">
        <v>80</v>
      </c>
      <c r="U1156" s="497" t="s">
        <v>80</v>
      </c>
      <c r="V1156" s="497" t="s">
        <v>80</v>
      </c>
      <c r="W1156" s="497" t="s">
        <v>80</v>
      </c>
      <c r="X1156" s="498" t="s">
        <v>80</v>
      </c>
      <c r="Y1156" s="499" t="s">
        <v>80</v>
      </c>
      <c r="Z1156" s="500" t="s">
        <v>80</v>
      </c>
      <c r="AA1156" s="500" t="s">
        <v>80</v>
      </c>
      <c r="AB1156" s="501" t="s">
        <v>80</v>
      </c>
      <c r="AC1156" s="500" t="s">
        <v>80</v>
      </c>
      <c r="AD1156" s="500" t="s">
        <v>80</v>
      </c>
      <c r="AE1156" s="500" t="s">
        <v>80</v>
      </c>
      <c r="AF1156" s="502" t="s">
        <v>80</v>
      </c>
      <c r="AG1156" s="503" t="s">
        <v>80</v>
      </c>
      <c r="AH1156" s="504" t="s">
        <v>80</v>
      </c>
      <c r="AI1156" s="502" t="s">
        <v>80</v>
      </c>
      <c r="AJ1156" s="505">
        <v>72</v>
      </c>
      <c r="AK1156" s="505">
        <v>107</v>
      </c>
      <c r="AL1156" s="507"/>
      <c r="AM1156" s="507"/>
      <c r="AN1156" s="505">
        <v>502</v>
      </c>
      <c r="AO1156" s="505">
        <v>510</v>
      </c>
      <c r="AP1156" s="569"/>
      <c r="AQ1156" s="569"/>
      <c r="AR1156" s="505">
        <v>19</v>
      </c>
      <c r="AS1156" s="505">
        <v>126</v>
      </c>
      <c r="AT1156" s="505">
        <v>10</v>
      </c>
      <c r="AU1156" s="505">
        <v>37</v>
      </c>
      <c r="AV1156" s="507"/>
      <c r="AW1156" s="507"/>
      <c r="AX1156" s="507">
        <v>73</v>
      </c>
      <c r="AY1156" s="507">
        <v>83</v>
      </c>
      <c r="AZ1156" s="507">
        <v>114</v>
      </c>
      <c r="BA1156" s="507">
        <v>215</v>
      </c>
      <c r="BB1156" s="357"/>
      <c r="BC1156" s="592" t="str">
        <f t="shared" si="1743"/>
        <v>-</v>
      </c>
      <c r="BD1156" s="593" t="str">
        <f t="shared" si="1744"/>
        <v>-</v>
      </c>
      <c r="BE1156" s="594" t="str">
        <f t="shared" si="1745"/>
        <v>-</v>
      </c>
      <c r="BF1156" s="291" t="str">
        <f t="shared" si="1746"/>
        <v>-</v>
      </c>
      <c r="BG1156" s="566" t="str">
        <f t="shared" si="1747"/>
        <v>-</v>
      </c>
      <c r="BH1156" s="595" t="str">
        <f t="shared" si="1748"/>
        <v>-</v>
      </c>
      <c r="BI1156" s="289" t="str">
        <f t="shared" si="1749"/>
        <v>-</v>
      </c>
      <c r="BJ1156" s="596" t="str">
        <f t="shared" si="1750"/>
        <v>-</v>
      </c>
      <c r="BK1156" s="595" t="str">
        <f t="shared" si="1751"/>
        <v>-</v>
      </c>
      <c r="BL1156" s="289" t="str">
        <f t="shared" si="1752"/>
        <v>-</v>
      </c>
      <c r="BM1156" s="596" t="str">
        <f t="shared" si="1753"/>
        <v>-</v>
      </c>
      <c r="BN1156" s="563">
        <f t="shared" si="1754"/>
        <v>4</v>
      </c>
      <c r="BO1156" s="87">
        <f t="shared" si="1755"/>
        <v>2014</v>
      </c>
      <c r="BP1156" s="87">
        <f t="shared" si="1756"/>
        <v>0.99999999999999978</v>
      </c>
      <c r="BQ1156" s="202"/>
    </row>
    <row r="1157" spans="1:69" s="35" customFormat="1" ht="10.5" customHeight="1" x14ac:dyDescent="0.2">
      <c r="A1157" s="312" t="str">
        <f t="shared" si="1742"/>
        <v>2014-15RYF4</v>
      </c>
      <c r="B1157" s="312" t="str">
        <f t="shared" si="1757"/>
        <v>Y58</v>
      </c>
      <c r="C1157" s="208" t="s">
        <v>184</v>
      </c>
      <c r="D1157" s="208" t="s">
        <v>528</v>
      </c>
      <c r="E1157" s="53"/>
      <c r="F1157" s="319" t="str">
        <f>VLOOKUP($G1157,'Selection Sheet'!$C$15:$F$39,3,0)</f>
        <v>Y58</v>
      </c>
      <c r="G1157" s="209" t="s">
        <v>99</v>
      </c>
      <c r="H1157" s="208" t="s">
        <v>540</v>
      </c>
      <c r="I1157" s="521">
        <v>311</v>
      </c>
      <c r="J1157" s="521">
        <v>58</v>
      </c>
      <c r="K1157" s="521">
        <v>48</v>
      </c>
      <c r="L1157" s="521">
        <v>16</v>
      </c>
      <c r="M1157" s="533"/>
      <c r="N1157" s="533"/>
      <c r="O1157" s="533"/>
      <c r="P1157" s="533"/>
      <c r="Q1157" s="521" t="s">
        <v>80</v>
      </c>
      <c r="R1157" s="521" t="s">
        <v>80</v>
      </c>
      <c r="S1157" s="521"/>
      <c r="T1157" s="522" t="s">
        <v>80</v>
      </c>
      <c r="U1157" s="523" t="s">
        <v>80</v>
      </c>
      <c r="V1157" s="523" t="s">
        <v>80</v>
      </c>
      <c r="W1157" s="523" t="s">
        <v>80</v>
      </c>
      <c r="X1157" s="524" t="s">
        <v>80</v>
      </c>
      <c r="Y1157" s="525" t="s">
        <v>80</v>
      </c>
      <c r="Z1157" s="526" t="s">
        <v>80</v>
      </c>
      <c r="AA1157" s="526" t="s">
        <v>80</v>
      </c>
      <c r="AB1157" s="527" t="s">
        <v>80</v>
      </c>
      <c r="AC1157" s="526" t="s">
        <v>80</v>
      </c>
      <c r="AD1157" s="526" t="s">
        <v>80</v>
      </c>
      <c r="AE1157" s="526" t="s">
        <v>80</v>
      </c>
      <c r="AF1157" s="528" t="s">
        <v>80</v>
      </c>
      <c r="AG1157" s="529" t="s">
        <v>80</v>
      </c>
      <c r="AH1157" s="530" t="s">
        <v>80</v>
      </c>
      <c r="AI1157" s="528" t="s">
        <v>80</v>
      </c>
      <c r="AJ1157" s="531">
        <v>155</v>
      </c>
      <c r="AK1157" s="531">
        <v>174</v>
      </c>
      <c r="AL1157" s="533"/>
      <c r="AM1157" s="533"/>
      <c r="AN1157" s="531">
        <v>828</v>
      </c>
      <c r="AO1157" s="531">
        <v>851</v>
      </c>
      <c r="AP1157" s="571"/>
      <c r="AQ1157" s="571"/>
      <c r="AR1157" s="531">
        <v>23</v>
      </c>
      <c r="AS1157" s="531">
        <v>309</v>
      </c>
      <c r="AT1157" s="531">
        <v>11</v>
      </c>
      <c r="AU1157" s="531">
        <v>48</v>
      </c>
      <c r="AV1157" s="533"/>
      <c r="AW1157" s="533"/>
      <c r="AX1157" s="533">
        <v>105</v>
      </c>
      <c r="AY1157" s="533">
        <v>132</v>
      </c>
      <c r="AZ1157" s="533">
        <v>173</v>
      </c>
      <c r="BA1157" s="533">
        <v>311</v>
      </c>
      <c r="BB1157" s="359"/>
      <c r="BC1157" s="605" t="str">
        <f t="shared" si="1743"/>
        <v>-</v>
      </c>
      <c r="BD1157" s="606" t="str">
        <f t="shared" si="1744"/>
        <v>-</v>
      </c>
      <c r="BE1157" s="607" t="str">
        <f t="shared" si="1745"/>
        <v>-</v>
      </c>
      <c r="BF1157" s="302" t="str">
        <f t="shared" si="1746"/>
        <v>-</v>
      </c>
      <c r="BG1157" s="608" t="str">
        <f t="shared" si="1747"/>
        <v>-</v>
      </c>
      <c r="BH1157" s="609" t="str">
        <f t="shared" si="1748"/>
        <v>-</v>
      </c>
      <c r="BI1157" s="311" t="str">
        <f t="shared" si="1749"/>
        <v>-</v>
      </c>
      <c r="BJ1157" s="610" t="str">
        <f t="shared" si="1750"/>
        <v>-</v>
      </c>
      <c r="BK1157" s="609" t="str">
        <f t="shared" si="1751"/>
        <v>-</v>
      </c>
      <c r="BL1157" s="311" t="str">
        <f t="shared" si="1752"/>
        <v>-</v>
      </c>
      <c r="BM1157" s="610" t="str">
        <f t="shared" si="1753"/>
        <v>-</v>
      </c>
      <c r="BN1157" s="565">
        <f t="shared" si="1754"/>
        <v>4</v>
      </c>
      <c r="BO1157" s="312">
        <f t="shared" si="1755"/>
        <v>2014</v>
      </c>
      <c r="BP1157" s="312">
        <f t="shared" si="1756"/>
        <v>0.99999999999999978</v>
      </c>
      <c r="BQ1157" s="202"/>
    </row>
    <row r="1158" spans="1:69" s="35" customFormat="1" ht="10.5" customHeight="1" x14ac:dyDescent="0.2">
      <c r="A1158" s="87" t="str">
        <f t="shared" si="1742"/>
        <v>2014-15R1F5</v>
      </c>
      <c r="B1158" s="87" t="str">
        <f t="shared" si="1757"/>
        <v>Y59</v>
      </c>
      <c r="C1158" s="203" t="s">
        <v>184</v>
      </c>
      <c r="D1158" s="203" t="s">
        <v>541</v>
      </c>
      <c r="E1158" s="42"/>
      <c r="F1158" s="317" t="str">
        <f>VLOOKUP($G1158,'Selection Sheet'!$C$15:$F$39,3,0)</f>
        <v>Y59</v>
      </c>
      <c r="G1158" s="204" t="s">
        <v>108</v>
      </c>
      <c r="H1158" s="203" t="s">
        <v>529</v>
      </c>
      <c r="I1158" s="495">
        <v>8</v>
      </c>
      <c r="J1158" s="495">
        <v>3</v>
      </c>
      <c r="K1158" s="495">
        <v>2</v>
      </c>
      <c r="L1158" s="495">
        <v>1</v>
      </c>
      <c r="M1158" s="507"/>
      <c r="N1158" s="507"/>
      <c r="O1158" s="507"/>
      <c r="P1158" s="507"/>
      <c r="Q1158" s="495" t="s">
        <v>80</v>
      </c>
      <c r="R1158" s="495" t="s">
        <v>80</v>
      </c>
      <c r="S1158" s="495"/>
      <c r="T1158" s="496" t="s">
        <v>80</v>
      </c>
      <c r="U1158" s="497" t="s">
        <v>80</v>
      </c>
      <c r="V1158" s="497" t="s">
        <v>80</v>
      </c>
      <c r="W1158" s="497" t="s">
        <v>80</v>
      </c>
      <c r="X1158" s="498" t="s">
        <v>80</v>
      </c>
      <c r="Y1158" s="499" t="s">
        <v>80</v>
      </c>
      <c r="Z1158" s="500" t="s">
        <v>80</v>
      </c>
      <c r="AA1158" s="500" t="s">
        <v>80</v>
      </c>
      <c r="AB1158" s="501" t="s">
        <v>80</v>
      </c>
      <c r="AC1158" s="500" t="s">
        <v>80</v>
      </c>
      <c r="AD1158" s="500" t="s">
        <v>80</v>
      </c>
      <c r="AE1158" s="500" t="s">
        <v>80</v>
      </c>
      <c r="AF1158" s="502" t="s">
        <v>80</v>
      </c>
      <c r="AG1158" s="503" t="s">
        <v>80</v>
      </c>
      <c r="AH1158" s="504" t="s">
        <v>80</v>
      </c>
      <c r="AI1158" s="502" t="s">
        <v>80</v>
      </c>
      <c r="AJ1158" s="505">
        <v>8</v>
      </c>
      <c r="AK1158" s="505">
        <v>8</v>
      </c>
      <c r="AL1158" s="507"/>
      <c r="AM1158" s="507"/>
      <c r="AN1158" s="505">
        <v>31</v>
      </c>
      <c r="AO1158" s="505">
        <v>32</v>
      </c>
      <c r="AP1158" s="569"/>
      <c r="AQ1158" s="569"/>
      <c r="AR1158" s="505">
        <v>2</v>
      </c>
      <c r="AS1158" s="505">
        <v>8</v>
      </c>
      <c r="AT1158" s="505">
        <v>1</v>
      </c>
      <c r="AU1158" s="505">
        <v>2</v>
      </c>
      <c r="AV1158" s="507"/>
      <c r="AW1158" s="507"/>
      <c r="AX1158" s="507">
        <v>1</v>
      </c>
      <c r="AY1158" s="507">
        <v>2</v>
      </c>
      <c r="AZ1158" s="507">
        <v>7</v>
      </c>
      <c r="BA1158" s="507">
        <v>10</v>
      </c>
      <c r="BB1158" s="357"/>
      <c r="BC1158" s="592" t="str">
        <f t="shared" si="1743"/>
        <v>-</v>
      </c>
      <c r="BD1158" s="593" t="str">
        <f t="shared" si="1744"/>
        <v>-</v>
      </c>
      <c r="BE1158" s="594" t="str">
        <f t="shared" si="1745"/>
        <v>-</v>
      </c>
      <c r="BF1158" s="291" t="str">
        <f t="shared" si="1746"/>
        <v>-</v>
      </c>
      <c r="BG1158" s="566" t="str">
        <f t="shared" si="1747"/>
        <v>-</v>
      </c>
      <c r="BH1158" s="595" t="str">
        <f t="shared" si="1748"/>
        <v>-</v>
      </c>
      <c r="BI1158" s="289" t="str">
        <f t="shared" si="1749"/>
        <v>-</v>
      </c>
      <c r="BJ1158" s="596" t="str">
        <f t="shared" si="1750"/>
        <v>-</v>
      </c>
      <c r="BK1158" s="595" t="str">
        <f t="shared" si="1751"/>
        <v>-</v>
      </c>
      <c r="BL1158" s="289" t="str">
        <f t="shared" si="1752"/>
        <v>-</v>
      </c>
      <c r="BM1158" s="596" t="str">
        <f t="shared" si="1753"/>
        <v>-</v>
      </c>
      <c r="BN1158" s="563">
        <f t="shared" si="1754"/>
        <v>5</v>
      </c>
      <c r="BO1158" s="87">
        <f t="shared" si="1755"/>
        <v>2014</v>
      </c>
      <c r="BP1158" s="87">
        <f t="shared" si="1756"/>
        <v>2</v>
      </c>
      <c r="BQ1158" s="202"/>
    </row>
    <row r="1159" spans="1:69" s="35" customFormat="1" ht="10.5" customHeight="1" x14ac:dyDescent="0.2">
      <c r="A1159" s="87" t="str">
        <f t="shared" si="1742"/>
        <v>2014-15RRU5</v>
      </c>
      <c r="B1159" s="87" t="str">
        <f t="shared" si="1757"/>
        <v>Y56</v>
      </c>
      <c r="C1159" s="203" t="s">
        <v>184</v>
      </c>
      <c r="D1159" s="203" t="s">
        <v>541</v>
      </c>
      <c r="E1159" s="42"/>
      <c r="F1159" s="317" t="str">
        <f>VLOOKUP($G1159,'Selection Sheet'!$C$15:$F$39,3,0)</f>
        <v>Y56</v>
      </c>
      <c r="G1159" s="204" t="s">
        <v>93</v>
      </c>
      <c r="H1159" s="203" t="s">
        <v>530</v>
      </c>
      <c r="I1159" s="495">
        <v>379</v>
      </c>
      <c r="J1159" s="495">
        <v>122</v>
      </c>
      <c r="K1159" s="495">
        <v>54</v>
      </c>
      <c r="L1159" s="495">
        <v>30</v>
      </c>
      <c r="M1159" s="507"/>
      <c r="N1159" s="507"/>
      <c r="O1159" s="507"/>
      <c r="P1159" s="507"/>
      <c r="Q1159" s="495" t="s">
        <v>80</v>
      </c>
      <c r="R1159" s="495" t="s">
        <v>80</v>
      </c>
      <c r="S1159" s="495"/>
      <c r="T1159" s="496" t="s">
        <v>80</v>
      </c>
      <c r="U1159" s="497" t="s">
        <v>80</v>
      </c>
      <c r="V1159" s="497" t="s">
        <v>80</v>
      </c>
      <c r="W1159" s="497" t="s">
        <v>80</v>
      </c>
      <c r="X1159" s="498" t="s">
        <v>80</v>
      </c>
      <c r="Y1159" s="499" t="s">
        <v>80</v>
      </c>
      <c r="Z1159" s="500" t="s">
        <v>80</v>
      </c>
      <c r="AA1159" s="500" t="s">
        <v>80</v>
      </c>
      <c r="AB1159" s="501" t="s">
        <v>80</v>
      </c>
      <c r="AC1159" s="500" t="s">
        <v>80</v>
      </c>
      <c r="AD1159" s="500" t="s">
        <v>80</v>
      </c>
      <c r="AE1159" s="500" t="s">
        <v>80</v>
      </c>
      <c r="AF1159" s="502" t="s">
        <v>80</v>
      </c>
      <c r="AG1159" s="503" t="s">
        <v>80</v>
      </c>
      <c r="AH1159" s="504" t="s">
        <v>80</v>
      </c>
      <c r="AI1159" s="502" t="s">
        <v>80</v>
      </c>
      <c r="AJ1159" s="505">
        <v>179</v>
      </c>
      <c r="AK1159" s="505">
        <v>238</v>
      </c>
      <c r="AL1159" s="507"/>
      <c r="AM1159" s="507"/>
      <c r="AN1159" s="505">
        <v>1010</v>
      </c>
      <c r="AO1159" s="505">
        <v>1041</v>
      </c>
      <c r="AP1159" s="569"/>
      <c r="AQ1159" s="569"/>
      <c r="AR1159" s="505">
        <v>33</v>
      </c>
      <c r="AS1159" s="505">
        <v>372</v>
      </c>
      <c r="AT1159" s="505">
        <v>16</v>
      </c>
      <c r="AU1159" s="505">
        <v>49</v>
      </c>
      <c r="AV1159" s="507"/>
      <c r="AW1159" s="507"/>
      <c r="AX1159" s="507">
        <v>90</v>
      </c>
      <c r="AY1159" s="507">
        <v>100</v>
      </c>
      <c r="AZ1159" s="507">
        <v>421</v>
      </c>
      <c r="BA1159" s="507">
        <v>663</v>
      </c>
      <c r="BB1159" s="357"/>
      <c r="BC1159" s="592" t="str">
        <f t="shared" si="1743"/>
        <v>-</v>
      </c>
      <c r="BD1159" s="593" t="str">
        <f t="shared" si="1744"/>
        <v>-</v>
      </c>
      <c r="BE1159" s="594" t="str">
        <f t="shared" si="1745"/>
        <v>-</v>
      </c>
      <c r="BF1159" s="291" t="str">
        <f t="shared" si="1746"/>
        <v>-</v>
      </c>
      <c r="BG1159" s="566" t="str">
        <f t="shared" si="1747"/>
        <v>-</v>
      </c>
      <c r="BH1159" s="595" t="str">
        <f t="shared" si="1748"/>
        <v>-</v>
      </c>
      <c r="BI1159" s="289" t="str">
        <f t="shared" si="1749"/>
        <v>-</v>
      </c>
      <c r="BJ1159" s="596" t="str">
        <f t="shared" si="1750"/>
        <v>-</v>
      </c>
      <c r="BK1159" s="595" t="str">
        <f t="shared" si="1751"/>
        <v>-</v>
      </c>
      <c r="BL1159" s="289" t="str">
        <f t="shared" si="1752"/>
        <v>-</v>
      </c>
      <c r="BM1159" s="596" t="str">
        <f t="shared" si="1753"/>
        <v>-</v>
      </c>
      <c r="BN1159" s="563">
        <f t="shared" si="1754"/>
        <v>5</v>
      </c>
      <c r="BO1159" s="87">
        <f t="shared" si="1755"/>
        <v>2014</v>
      </c>
      <c r="BP1159" s="87">
        <f t="shared" si="1756"/>
        <v>2</v>
      </c>
      <c r="BQ1159" s="202"/>
    </row>
    <row r="1160" spans="1:69" s="35" customFormat="1" ht="10.5" customHeight="1" x14ac:dyDescent="0.2">
      <c r="A1160" s="87" t="str">
        <f t="shared" si="1742"/>
        <v>2014-15RX65</v>
      </c>
      <c r="B1160" s="87" t="str">
        <f t="shared" si="1757"/>
        <v>Y63</v>
      </c>
      <c r="C1160" s="203" t="s">
        <v>184</v>
      </c>
      <c r="D1160" s="203" t="s">
        <v>541</v>
      </c>
      <c r="E1160" s="42"/>
      <c r="F1160" s="317" t="str">
        <f>VLOOKUP($G1160,'Selection Sheet'!$C$15:$F$39,3,0)</f>
        <v>Y63</v>
      </c>
      <c r="G1160" s="204" t="s">
        <v>111</v>
      </c>
      <c r="H1160" s="203" t="s">
        <v>532</v>
      </c>
      <c r="I1160" s="495">
        <v>128</v>
      </c>
      <c r="J1160" s="495">
        <v>30</v>
      </c>
      <c r="K1160" s="495">
        <v>16</v>
      </c>
      <c r="L1160" s="495">
        <v>7</v>
      </c>
      <c r="M1160" s="507"/>
      <c r="N1160" s="507"/>
      <c r="O1160" s="507"/>
      <c r="P1160" s="507"/>
      <c r="Q1160" s="495" t="s">
        <v>80</v>
      </c>
      <c r="R1160" s="495" t="s">
        <v>80</v>
      </c>
      <c r="S1160" s="495"/>
      <c r="T1160" s="496" t="s">
        <v>80</v>
      </c>
      <c r="U1160" s="497" t="s">
        <v>80</v>
      </c>
      <c r="V1160" s="497" t="s">
        <v>80</v>
      </c>
      <c r="W1160" s="497" t="s">
        <v>80</v>
      </c>
      <c r="X1160" s="498" t="s">
        <v>80</v>
      </c>
      <c r="Y1160" s="499" t="s">
        <v>80</v>
      </c>
      <c r="Z1160" s="500" t="s">
        <v>80</v>
      </c>
      <c r="AA1160" s="500" t="s">
        <v>80</v>
      </c>
      <c r="AB1160" s="501" t="s">
        <v>80</v>
      </c>
      <c r="AC1160" s="500" t="s">
        <v>80</v>
      </c>
      <c r="AD1160" s="500" t="s">
        <v>80</v>
      </c>
      <c r="AE1160" s="500" t="s">
        <v>80</v>
      </c>
      <c r="AF1160" s="502" t="s">
        <v>80</v>
      </c>
      <c r="AG1160" s="503" t="s">
        <v>80</v>
      </c>
      <c r="AH1160" s="504" t="s">
        <v>80</v>
      </c>
      <c r="AI1160" s="502" t="s">
        <v>80</v>
      </c>
      <c r="AJ1160" s="505">
        <v>68</v>
      </c>
      <c r="AK1160" s="505">
        <v>70</v>
      </c>
      <c r="AL1160" s="507"/>
      <c r="AM1160" s="507"/>
      <c r="AN1160" s="505">
        <v>273</v>
      </c>
      <c r="AO1160" s="505">
        <v>276</v>
      </c>
      <c r="AP1160" s="569"/>
      <c r="AQ1160" s="569"/>
      <c r="AR1160" s="505">
        <v>3</v>
      </c>
      <c r="AS1160" s="505">
        <v>122</v>
      </c>
      <c r="AT1160" s="505">
        <v>2</v>
      </c>
      <c r="AU1160" s="505">
        <v>15</v>
      </c>
      <c r="AV1160" s="507"/>
      <c r="AW1160" s="507"/>
      <c r="AX1160" s="507">
        <v>67</v>
      </c>
      <c r="AY1160" s="507">
        <v>77</v>
      </c>
      <c r="AZ1160" s="507">
        <v>104</v>
      </c>
      <c r="BA1160" s="507">
        <v>141</v>
      </c>
      <c r="BB1160" s="357"/>
      <c r="BC1160" s="592" t="str">
        <f t="shared" si="1743"/>
        <v>-</v>
      </c>
      <c r="BD1160" s="593" t="str">
        <f t="shared" si="1744"/>
        <v>-</v>
      </c>
      <c r="BE1160" s="594" t="str">
        <f t="shared" si="1745"/>
        <v>-</v>
      </c>
      <c r="BF1160" s="291" t="str">
        <f t="shared" si="1746"/>
        <v>-</v>
      </c>
      <c r="BG1160" s="566" t="str">
        <f t="shared" si="1747"/>
        <v>-</v>
      </c>
      <c r="BH1160" s="595" t="str">
        <f t="shared" si="1748"/>
        <v>-</v>
      </c>
      <c r="BI1160" s="289" t="str">
        <f t="shared" si="1749"/>
        <v>-</v>
      </c>
      <c r="BJ1160" s="596" t="str">
        <f t="shared" si="1750"/>
        <v>-</v>
      </c>
      <c r="BK1160" s="595" t="str">
        <f t="shared" si="1751"/>
        <v>-</v>
      </c>
      <c r="BL1160" s="289" t="str">
        <f t="shared" si="1752"/>
        <v>-</v>
      </c>
      <c r="BM1160" s="596" t="str">
        <f t="shared" si="1753"/>
        <v>-</v>
      </c>
      <c r="BN1160" s="563">
        <f t="shared" si="1754"/>
        <v>5</v>
      </c>
      <c r="BO1160" s="87">
        <f t="shared" si="1755"/>
        <v>2014</v>
      </c>
      <c r="BP1160" s="87">
        <f t="shared" si="1756"/>
        <v>2</v>
      </c>
      <c r="BQ1160" s="202"/>
    </row>
    <row r="1161" spans="1:69" s="35" customFormat="1" ht="10.5" customHeight="1" x14ac:dyDescent="0.2">
      <c r="A1161" s="314" t="str">
        <f t="shared" si="1742"/>
        <v>2014-15RX75</v>
      </c>
      <c r="B1161" s="314" t="str">
        <f t="shared" si="1757"/>
        <v>Y62</v>
      </c>
      <c r="C1161" s="205" t="s">
        <v>184</v>
      </c>
      <c r="D1161" s="205" t="s">
        <v>541</v>
      </c>
      <c r="E1161" s="206"/>
      <c r="F1161" s="318" t="str">
        <f>VLOOKUP($G1161,'Selection Sheet'!$C$15:$F$39,3,0)</f>
        <v>Y62</v>
      </c>
      <c r="G1161" s="207" t="s">
        <v>84</v>
      </c>
      <c r="H1161" s="205" t="s">
        <v>533</v>
      </c>
      <c r="I1161" s="508">
        <v>319</v>
      </c>
      <c r="J1161" s="508">
        <v>88</v>
      </c>
      <c r="K1161" s="508">
        <v>39</v>
      </c>
      <c r="L1161" s="508">
        <v>17</v>
      </c>
      <c r="M1161" s="520"/>
      <c r="N1161" s="520"/>
      <c r="O1161" s="520"/>
      <c r="P1161" s="520"/>
      <c r="Q1161" s="508" t="s">
        <v>80</v>
      </c>
      <c r="R1161" s="508" t="s">
        <v>80</v>
      </c>
      <c r="S1161" s="508"/>
      <c r="T1161" s="509" t="s">
        <v>80</v>
      </c>
      <c r="U1161" s="510" t="s">
        <v>80</v>
      </c>
      <c r="V1161" s="510" t="s">
        <v>80</v>
      </c>
      <c r="W1161" s="510" t="s">
        <v>80</v>
      </c>
      <c r="X1161" s="511" t="s">
        <v>80</v>
      </c>
      <c r="Y1161" s="512" t="s">
        <v>80</v>
      </c>
      <c r="Z1161" s="513" t="s">
        <v>80</v>
      </c>
      <c r="AA1161" s="513" t="s">
        <v>80</v>
      </c>
      <c r="AB1161" s="514" t="s">
        <v>80</v>
      </c>
      <c r="AC1161" s="513" t="s">
        <v>80</v>
      </c>
      <c r="AD1161" s="513" t="s">
        <v>80</v>
      </c>
      <c r="AE1161" s="513" t="s">
        <v>80</v>
      </c>
      <c r="AF1161" s="515" t="s">
        <v>80</v>
      </c>
      <c r="AG1161" s="516" t="s">
        <v>80</v>
      </c>
      <c r="AH1161" s="517" t="s">
        <v>80</v>
      </c>
      <c r="AI1161" s="515" t="s">
        <v>80</v>
      </c>
      <c r="AJ1161" s="518">
        <v>201</v>
      </c>
      <c r="AK1161" s="518">
        <v>244</v>
      </c>
      <c r="AL1161" s="520"/>
      <c r="AM1161" s="520"/>
      <c r="AN1161" s="518">
        <v>1290</v>
      </c>
      <c r="AO1161" s="518">
        <v>1295</v>
      </c>
      <c r="AP1161" s="570"/>
      <c r="AQ1161" s="570"/>
      <c r="AR1161" s="518">
        <v>31</v>
      </c>
      <c r="AS1161" s="518">
        <v>290</v>
      </c>
      <c r="AT1161" s="518">
        <v>9</v>
      </c>
      <c r="AU1161" s="518">
        <v>32</v>
      </c>
      <c r="AV1161" s="520"/>
      <c r="AW1161" s="520"/>
      <c r="AX1161" s="520">
        <v>139</v>
      </c>
      <c r="AY1161" s="520">
        <v>166</v>
      </c>
      <c r="AZ1161" s="520">
        <v>315</v>
      </c>
      <c r="BA1161" s="520">
        <v>496</v>
      </c>
      <c r="BB1161" s="358"/>
      <c r="BC1161" s="597" t="str">
        <f t="shared" si="1743"/>
        <v>-</v>
      </c>
      <c r="BD1161" s="598" t="str">
        <f t="shared" si="1744"/>
        <v>-</v>
      </c>
      <c r="BE1161" s="599" t="str">
        <f t="shared" si="1745"/>
        <v>-</v>
      </c>
      <c r="BF1161" s="600" t="str">
        <f t="shared" si="1746"/>
        <v>-</v>
      </c>
      <c r="BG1161" s="601" t="str">
        <f t="shared" si="1747"/>
        <v>-</v>
      </c>
      <c r="BH1161" s="602" t="str">
        <f t="shared" si="1748"/>
        <v>-</v>
      </c>
      <c r="BI1161" s="603" t="str">
        <f t="shared" si="1749"/>
        <v>-</v>
      </c>
      <c r="BJ1161" s="604" t="str">
        <f t="shared" si="1750"/>
        <v>-</v>
      </c>
      <c r="BK1161" s="602" t="str">
        <f t="shared" si="1751"/>
        <v>-</v>
      </c>
      <c r="BL1161" s="603" t="str">
        <f t="shared" si="1752"/>
        <v>-</v>
      </c>
      <c r="BM1161" s="604" t="str">
        <f t="shared" si="1753"/>
        <v>-</v>
      </c>
      <c r="BN1161" s="564">
        <f t="shared" si="1754"/>
        <v>5</v>
      </c>
      <c r="BO1161" s="314">
        <f t="shared" si="1755"/>
        <v>2014</v>
      </c>
      <c r="BP1161" s="314">
        <f t="shared" si="1756"/>
        <v>2</v>
      </c>
      <c r="BQ1161" s="202"/>
    </row>
    <row r="1162" spans="1:69" s="35" customFormat="1" ht="10.5" customHeight="1" x14ac:dyDescent="0.2">
      <c r="A1162" s="87" t="str">
        <f t="shared" si="1742"/>
        <v>2014-15RX85</v>
      </c>
      <c r="B1162" s="87" t="str">
        <f t="shared" si="1757"/>
        <v>Y63</v>
      </c>
      <c r="C1162" s="203" t="s">
        <v>184</v>
      </c>
      <c r="D1162" s="203" t="s">
        <v>541</v>
      </c>
      <c r="E1162" s="42"/>
      <c r="F1162" s="317" t="str">
        <f>VLOOKUP($G1162,'Selection Sheet'!$C$15:$F$39,3,0)</f>
        <v>Y63</v>
      </c>
      <c r="G1162" s="204" t="s">
        <v>120</v>
      </c>
      <c r="H1162" s="203" t="s">
        <v>534</v>
      </c>
      <c r="I1162" s="495">
        <v>236</v>
      </c>
      <c r="J1162" s="495">
        <v>48</v>
      </c>
      <c r="K1162" s="495">
        <v>23</v>
      </c>
      <c r="L1162" s="495">
        <v>12</v>
      </c>
      <c r="M1162" s="507"/>
      <c r="N1162" s="507"/>
      <c r="O1162" s="507"/>
      <c r="P1162" s="507"/>
      <c r="Q1162" s="495" t="s">
        <v>80</v>
      </c>
      <c r="R1162" s="495" t="s">
        <v>80</v>
      </c>
      <c r="S1162" s="495"/>
      <c r="T1162" s="496" t="s">
        <v>80</v>
      </c>
      <c r="U1162" s="497" t="s">
        <v>80</v>
      </c>
      <c r="V1162" s="497" t="s">
        <v>80</v>
      </c>
      <c r="W1162" s="497" t="s">
        <v>80</v>
      </c>
      <c r="X1162" s="498" t="s">
        <v>80</v>
      </c>
      <c r="Y1162" s="499" t="s">
        <v>80</v>
      </c>
      <c r="Z1162" s="500" t="s">
        <v>80</v>
      </c>
      <c r="AA1162" s="500" t="s">
        <v>80</v>
      </c>
      <c r="AB1162" s="501" t="s">
        <v>80</v>
      </c>
      <c r="AC1162" s="500" t="s">
        <v>80</v>
      </c>
      <c r="AD1162" s="500" t="s">
        <v>80</v>
      </c>
      <c r="AE1162" s="500" t="s">
        <v>80</v>
      </c>
      <c r="AF1162" s="502" t="s">
        <v>80</v>
      </c>
      <c r="AG1162" s="503" t="s">
        <v>80</v>
      </c>
      <c r="AH1162" s="504" t="s">
        <v>80</v>
      </c>
      <c r="AI1162" s="502" t="s">
        <v>80</v>
      </c>
      <c r="AJ1162" s="505">
        <v>87</v>
      </c>
      <c r="AK1162" s="505">
        <v>104</v>
      </c>
      <c r="AL1162" s="507"/>
      <c r="AM1162" s="507"/>
      <c r="AN1162" s="505">
        <v>697</v>
      </c>
      <c r="AO1162" s="505">
        <v>711</v>
      </c>
      <c r="AP1162" s="569"/>
      <c r="AQ1162" s="569"/>
      <c r="AR1162" s="505">
        <v>15</v>
      </c>
      <c r="AS1162" s="505">
        <v>207</v>
      </c>
      <c r="AT1162" s="505">
        <v>7</v>
      </c>
      <c r="AU1162" s="505">
        <v>17</v>
      </c>
      <c r="AV1162" s="507"/>
      <c r="AW1162" s="507"/>
      <c r="AX1162" s="507">
        <v>104</v>
      </c>
      <c r="AY1162" s="507">
        <v>125</v>
      </c>
      <c r="AZ1162" s="507">
        <v>208</v>
      </c>
      <c r="BA1162" s="507">
        <v>375</v>
      </c>
      <c r="BB1162" s="357"/>
      <c r="BC1162" s="592" t="str">
        <f t="shared" si="1743"/>
        <v>-</v>
      </c>
      <c r="BD1162" s="593" t="str">
        <f t="shared" si="1744"/>
        <v>-</v>
      </c>
      <c r="BE1162" s="594" t="str">
        <f t="shared" si="1745"/>
        <v>-</v>
      </c>
      <c r="BF1162" s="291" t="str">
        <f t="shared" si="1746"/>
        <v>-</v>
      </c>
      <c r="BG1162" s="566" t="str">
        <f t="shared" si="1747"/>
        <v>-</v>
      </c>
      <c r="BH1162" s="595" t="str">
        <f t="shared" si="1748"/>
        <v>-</v>
      </c>
      <c r="BI1162" s="289" t="str">
        <f t="shared" si="1749"/>
        <v>-</v>
      </c>
      <c r="BJ1162" s="596" t="str">
        <f t="shared" si="1750"/>
        <v>-</v>
      </c>
      <c r="BK1162" s="595" t="str">
        <f t="shared" si="1751"/>
        <v>-</v>
      </c>
      <c r="BL1162" s="289" t="str">
        <f t="shared" si="1752"/>
        <v>-</v>
      </c>
      <c r="BM1162" s="596" t="str">
        <f t="shared" si="1753"/>
        <v>-</v>
      </c>
      <c r="BN1162" s="563">
        <f t="shared" si="1754"/>
        <v>5</v>
      </c>
      <c r="BO1162" s="87">
        <f t="shared" si="1755"/>
        <v>2014</v>
      </c>
      <c r="BP1162" s="87">
        <f t="shared" si="1756"/>
        <v>2</v>
      </c>
      <c r="BQ1162" s="202"/>
    </row>
    <row r="1163" spans="1:69" s="35" customFormat="1" ht="10.5" customHeight="1" x14ac:dyDescent="0.2">
      <c r="A1163" s="87" t="str">
        <f t="shared" si="1742"/>
        <v>2014-15RX95</v>
      </c>
      <c r="B1163" s="87" t="str">
        <f t="shared" si="1757"/>
        <v>Y60</v>
      </c>
      <c r="C1163" s="203" t="s">
        <v>184</v>
      </c>
      <c r="D1163" s="203" t="s">
        <v>541</v>
      </c>
      <c r="E1163" s="42"/>
      <c r="F1163" s="317" t="str">
        <f>VLOOKUP($G1163,'Selection Sheet'!$C$15:$F$39,3,0)</f>
        <v>Y60</v>
      </c>
      <c r="G1163" s="204" t="s">
        <v>103</v>
      </c>
      <c r="H1163" s="203" t="s">
        <v>535</v>
      </c>
      <c r="I1163" s="495">
        <v>230</v>
      </c>
      <c r="J1163" s="495">
        <v>39</v>
      </c>
      <c r="K1163" s="495">
        <v>24</v>
      </c>
      <c r="L1163" s="495">
        <v>6</v>
      </c>
      <c r="M1163" s="507"/>
      <c r="N1163" s="507"/>
      <c r="O1163" s="507"/>
      <c r="P1163" s="507"/>
      <c r="Q1163" s="495" t="s">
        <v>80</v>
      </c>
      <c r="R1163" s="495" t="s">
        <v>80</v>
      </c>
      <c r="S1163" s="495"/>
      <c r="T1163" s="496" t="s">
        <v>80</v>
      </c>
      <c r="U1163" s="497" t="s">
        <v>80</v>
      </c>
      <c r="V1163" s="497" t="s">
        <v>80</v>
      </c>
      <c r="W1163" s="497" t="s">
        <v>80</v>
      </c>
      <c r="X1163" s="498" t="s">
        <v>80</v>
      </c>
      <c r="Y1163" s="499" t="s">
        <v>80</v>
      </c>
      <c r="Z1163" s="500" t="s">
        <v>80</v>
      </c>
      <c r="AA1163" s="500" t="s">
        <v>80</v>
      </c>
      <c r="AB1163" s="501" t="s">
        <v>80</v>
      </c>
      <c r="AC1163" s="500" t="s">
        <v>80</v>
      </c>
      <c r="AD1163" s="500" t="s">
        <v>80</v>
      </c>
      <c r="AE1163" s="500" t="s">
        <v>80</v>
      </c>
      <c r="AF1163" s="502" t="s">
        <v>80</v>
      </c>
      <c r="AG1163" s="503" t="s">
        <v>80</v>
      </c>
      <c r="AH1163" s="504" t="s">
        <v>80</v>
      </c>
      <c r="AI1163" s="502" t="s">
        <v>80</v>
      </c>
      <c r="AJ1163" s="505">
        <v>79</v>
      </c>
      <c r="AK1163" s="505">
        <v>101</v>
      </c>
      <c r="AL1163" s="507"/>
      <c r="AM1163" s="507"/>
      <c r="AN1163" s="505">
        <v>904</v>
      </c>
      <c r="AO1163" s="505">
        <v>919</v>
      </c>
      <c r="AP1163" s="569"/>
      <c r="AQ1163" s="569"/>
      <c r="AR1163" s="505">
        <v>10</v>
      </c>
      <c r="AS1163" s="505">
        <v>204</v>
      </c>
      <c r="AT1163" s="505">
        <v>2</v>
      </c>
      <c r="AU1163" s="505">
        <v>20</v>
      </c>
      <c r="AV1163" s="507"/>
      <c r="AW1163" s="507"/>
      <c r="AX1163" s="507">
        <v>77</v>
      </c>
      <c r="AY1163" s="507">
        <v>91</v>
      </c>
      <c r="AZ1163" s="507">
        <v>84</v>
      </c>
      <c r="BA1163" s="507">
        <v>135</v>
      </c>
      <c r="BB1163" s="357"/>
      <c r="BC1163" s="592" t="str">
        <f t="shared" si="1743"/>
        <v>-</v>
      </c>
      <c r="BD1163" s="593" t="str">
        <f t="shared" si="1744"/>
        <v>-</v>
      </c>
      <c r="BE1163" s="594" t="str">
        <f t="shared" si="1745"/>
        <v>-</v>
      </c>
      <c r="BF1163" s="291" t="str">
        <f t="shared" si="1746"/>
        <v>-</v>
      </c>
      <c r="BG1163" s="566" t="str">
        <f t="shared" si="1747"/>
        <v>-</v>
      </c>
      <c r="BH1163" s="595" t="str">
        <f t="shared" si="1748"/>
        <v>-</v>
      </c>
      <c r="BI1163" s="289" t="str">
        <f t="shared" si="1749"/>
        <v>-</v>
      </c>
      <c r="BJ1163" s="596" t="str">
        <f t="shared" si="1750"/>
        <v>-</v>
      </c>
      <c r="BK1163" s="595" t="str">
        <f t="shared" si="1751"/>
        <v>-</v>
      </c>
      <c r="BL1163" s="289" t="str">
        <f t="shared" si="1752"/>
        <v>-</v>
      </c>
      <c r="BM1163" s="596" t="str">
        <f t="shared" si="1753"/>
        <v>-</v>
      </c>
      <c r="BN1163" s="563">
        <f t="shared" si="1754"/>
        <v>5</v>
      </c>
      <c r="BO1163" s="87">
        <f t="shared" si="1755"/>
        <v>2014</v>
      </c>
      <c r="BP1163" s="87">
        <f t="shared" si="1756"/>
        <v>2</v>
      </c>
      <c r="BQ1163" s="202"/>
    </row>
    <row r="1164" spans="1:69" s="35" customFormat="1" ht="10.5" customHeight="1" x14ac:dyDescent="0.2">
      <c r="A1164" s="314" t="str">
        <f t="shared" si="1742"/>
        <v>2014-15RYA5</v>
      </c>
      <c r="B1164" s="314" t="str">
        <f t="shared" si="1757"/>
        <v>Y60</v>
      </c>
      <c r="C1164" s="205" t="s">
        <v>184</v>
      </c>
      <c r="D1164" s="205" t="s">
        <v>541</v>
      </c>
      <c r="E1164" s="206"/>
      <c r="F1164" s="318" t="str">
        <f>VLOOKUP($G1164,'Selection Sheet'!$C$15:$F$39,3,0)</f>
        <v>Y60</v>
      </c>
      <c r="G1164" s="207" t="s">
        <v>118</v>
      </c>
      <c r="H1164" s="205" t="s">
        <v>536</v>
      </c>
      <c r="I1164" s="508">
        <v>323</v>
      </c>
      <c r="J1164" s="508">
        <v>90</v>
      </c>
      <c r="K1164" s="508">
        <v>48</v>
      </c>
      <c r="L1164" s="508">
        <v>24</v>
      </c>
      <c r="M1164" s="520"/>
      <c r="N1164" s="520"/>
      <c r="O1164" s="520"/>
      <c r="P1164" s="520"/>
      <c r="Q1164" s="508" t="s">
        <v>80</v>
      </c>
      <c r="R1164" s="508" t="s">
        <v>80</v>
      </c>
      <c r="S1164" s="508"/>
      <c r="T1164" s="509" t="s">
        <v>80</v>
      </c>
      <c r="U1164" s="510" t="s">
        <v>80</v>
      </c>
      <c r="V1164" s="510" t="s">
        <v>80</v>
      </c>
      <c r="W1164" s="510" t="s">
        <v>80</v>
      </c>
      <c r="X1164" s="511" t="s">
        <v>80</v>
      </c>
      <c r="Y1164" s="512" t="s">
        <v>80</v>
      </c>
      <c r="Z1164" s="513" t="s">
        <v>80</v>
      </c>
      <c r="AA1164" s="513" t="s">
        <v>80</v>
      </c>
      <c r="AB1164" s="514" t="s">
        <v>80</v>
      </c>
      <c r="AC1164" s="513" t="s">
        <v>80</v>
      </c>
      <c r="AD1164" s="513" t="s">
        <v>80</v>
      </c>
      <c r="AE1164" s="513" t="s">
        <v>80</v>
      </c>
      <c r="AF1164" s="515" t="s">
        <v>80</v>
      </c>
      <c r="AG1164" s="516" t="s">
        <v>80</v>
      </c>
      <c r="AH1164" s="517" t="s">
        <v>80</v>
      </c>
      <c r="AI1164" s="515" t="s">
        <v>80</v>
      </c>
      <c r="AJ1164" s="518">
        <v>92</v>
      </c>
      <c r="AK1164" s="518">
        <v>126</v>
      </c>
      <c r="AL1164" s="520"/>
      <c r="AM1164" s="520"/>
      <c r="AN1164" s="518">
        <v>718</v>
      </c>
      <c r="AO1164" s="518">
        <v>786</v>
      </c>
      <c r="AP1164" s="570"/>
      <c r="AQ1164" s="570"/>
      <c r="AR1164" s="518">
        <v>32</v>
      </c>
      <c r="AS1164" s="518">
        <v>323</v>
      </c>
      <c r="AT1164" s="518">
        <v>15</v>
      </c>
      <c r="AU1164" s="518">
        <v>48</v>
      </c>
      <c r="AV1164" s="520"/>
      <c r="AW1164" s="520"/>
      <c r="AX1164" s="520">
        <v>132</v>
      </c>
      <c r="AY1164" s="520">
        <v>155</v>
      </c>
      <c r="AZ1164" s="520">
        <v>147</v>
      </c>
      <c r="BA1164" s="520">
        <v>262</v>
      </c>
      <c r="BB1164" s="358"/>
      <c r="BC1164" s="597" t="str">
        <f t="shared" si="1743"/>
        <v>-</v>
      </c>
      <c r="BD1164" s="598" t="str">
        <f t="shared" si="1744"/>
        <v>-</v>
      </c>
      <c r="BE1164" s="599" t="str">
        <f t="shared" si="1745"/>
        <v>-</v>
      </c>
      <c r="BF1164" s="600" t="str">
        <f t="shared" si="1746"/>
        <v>-</v>
      </c>
      <c r="BG1164" s="601" t="str">
        <f t="shared" si="1747"/>
        <v>-</v>
      </c>
      <c r="BH1164" s="602" t="str">
        <f t="shared" si="1748"/>
        <v>-</v>
      </c>
      <c r="BI1164" s="603" t="str">
        <f t="shared" si="1749"/>
        <v>-</v>
      </c>
      <c r="BJ1164" s="604" t="str">
        <f t="shared" si="1750"/>
        <v>-</v>
      </c>
      <c r="BK1164" s="602" t="str">
        <f t="shared" si="1751"/>
        <v>-</v>
      </c>
      <c r="BL1164" s="603" t="str">
        <f t="shared" si="1752"/>
        <v>-</v>
      </c>
      <c r="BM1164" s="604" t="str">
        <f t="shared" si="1753"/>
        <v>-</v>
      </c>
      <c r="BN1164" s="564">
        <f t="shared" si="1754"/>
        <v>5</v>
      </c>
      <c r="BO1164" s="314">
        <f t="shared" si="1755"/>
        <v>2014</v>
      </c>
      <c r="BP1164" s="314">
        <f t="shared" si="1756"/>
        <v>2</v>
      </c>
      <c r="BQ1164" s="202"/>
    </row>
    <row r="1165" spans="1:69" s="35" customFormat="1" ht="10.5" customHeight="1" x14ac:dyDescent="0.2">
      <c r="A1165" s="87" t="str">
        <f t="shared" si="1742"/>
        <v>2014-15RYC5</v>
      </c>
      <c r="B1165" s="87" t="str">
        <f t="shared" si="1757"/>
        <v>Y61</v>
      </c>
      <c r="C1165" s="203" t="s">
        <v>184</v>
      </c>
      <c r="D1165" s="203" t="s">
        <v>541</v>
      </c>
      <c r="E1165" s="42"/>
      <c r="F1165" s="317" t="str">
        <f>VLOOKUP($G1165,'Selection Sheet'!$C$15:$F$39,3,0)</f>
        <v>Y61</v>
      </c>
      <c r="G1165" s="204" t="s">
        <v>87</v>
      </c>
      <c r="H1165" s="203" t="s">
        <v>537</v>
      </c>
      <c r="I1165" s="495">
        <v>282</v>
      </c>
      <c r="J1165" s="495">
        <v>47</v>
      </c>
      <c r="K1165" s="495">
        <v>32</v>
      </c>
      <c r="L1165" s="495">
        <v>11</v>
      </c>
      <c r="M1165" s="507"/>
      <c r="N1165" s="507"/>
      <c r="O1165" s="507"/>
      <c r="P1165" s="507"/>
      <c r="Q1165" s="495" t="s">
        <v>80</v>
      </c>
      <c r="R1165" s="495" t="s">
        <v>80</v>
      </c>
      <c r="S1165" s="495"/>
      <c r="T1165" s="496" t="s">
        <v>80</v>
      </c>
      <c r="U1165" s="497" t="s">
        <v>80</v>
      </c>
      <c r="V1165" s="497" t="s">
        <v>80</v>
      </c>
      <c r="W1165" s="497" t="s">
        <v>80</v>
      </c>
      <c r="X1165" s="498" t="s">
        <v>80</v>
      </c>
      <c r="Y1165" s="499" t="s">
        <v>80</v>
      </c>
      <c r="Z1165" s="500" t="s">
        <v>80</v>
      </c>
      <c r="AA1165" s="500" t="s">
        <v>80</v>
      </c>
      <c r="AB1165" s="501" t="s">
        <v>80</v>
      </c>
      <c r="AC1165" s="500" t="s">
        <v>80</v>
      </c>
      <c r="AD1165" s="500" t="s">
        <v>80</v>
      </c>
      <c r="AE1165" s="500" t="s">
        <v>80</v>
      </c>
      <c r="AF1165" s="502" t="s">
        <v>80</v>
      </c>
      <c r="AG1165" s="503" t="s">
        <v>80</v>
      </c>
      <c r="AH1165" s="504" t="s">
        <v>80</v>
      </c>
      <c r="AI1165" s="502" t="s">
        <v>80</v>
      </c>
      <c r="AJ1165" s="505">
        <v>136</v>
      </c>
      <c r="AK1165" s="505">
        <v>165</v>
      </c>
      <c r="AL1165" s="507"/>
      <c r="AM1165" s="507"/>
      <c r="AN1165" s="505">
        <v>596</v>
      </c>
      <c r="AO1165" s="505">
        <v>612</v>
      </c>
      <c r="AP1165" s="569"/>
      <c r="AQ1165" s="569"/>
      <c r="AR1165" s="505">
        <v>13</v>
      </c>
      <c r="AS1165" s="505">
        <v>275</v>
      </c>
      <c r="AT1165" s="505">
        <v>3</v>
      </c>
      <c r="AU1165" s="505">
        <v>32</v>
      </c>
      <c r="AV1165" s="507"/>
      <c r="AW1165" s="507"/>
      <c r="AX1165" s="507">
        <v>119</v>
      </c>
      <c r="AY1165" s="507">
        <v>130</v>
      </c>
      <c r="AZ1165" s="507">
        <v>177</v>
      </c>
      <c r="BA1165" s="507">
        <v>340</v>
      </c>
      <c r="BB1165" s="357"/>
      <c r="BC1165" s="592" t="str">
        <f t="shared" si="1743"/>
        <v>-</v>
      </c>
      <c r="BD1165" s="593" t="str">
        <f t="shared" si="1744"/>
        <v>-</v>
      </c>
      <c r="BE1165" s="594" t="str">
        <f t="shared" si="1745"/>
        <v>-</v>
      </c>
      <c r="BF1165" s="291" t="str">
        <f t="shared" si="1746"/>
        <v>-</v>
      </c>
      <c r="BG1165" s="566" t="str">
        <f t="shared" si="1747"/>
        <v>-</v>
      </c>
      <c r="BH1165" s="595" t="str">
        <f t="shared" si="1748"/>
        <v>-</v>
      </c>
      <c r="BI1165" s="289" t="str">
        <f t="shared" si="1749"/>
        <v>-</v>
      </c>
      <c r="BJ1165" s="596" t="str">
        <f t="shared" si="1750"/>
        <v>-</v>
      </c>
      <c r="BK1165" s="595" t="str">
        <f t="shared" si="1751"/>
        <v>-</v>
      </c>
      <c r="BL1165" s="289" t="str">
        <f t="shared" si="1752"/>
        <v>-</v>
      </c>
      <c r="BM1165" s="596" t="str">
        <f t="shared" si="1753"/>
        <v>-</v>
      </c>
      <c r="BN1165" s="563">
        <f t="shared" si="1754"/>
        <v>5</v>
      </c>
      <c r="BO1165" s="87">
        <f t="shared" si="1755"/>
        <v>2014</v>
      </c>
      <c r="BP1165" s="87">
        <f t="shared" si="1756"/>
        <v>2</v>
      </c>
      <c r="BQ1165" s="202"/>
    </row>
    <row r="1166" spans="1:69" s="35" customFormat="1" ht="10.5" customHeight="1" x14ac:dyDescent="0.2">
      <c r="A1166" s="87" t="str">
        <f t="shared" si="1742"/>
        <v>2014-15RYD5</v>
      </c>
      <c r="B1166" s="87" t="str">
        <f t="shared" si="1757"/>
        <v>Y59</v>
      </c>
      <c r="C1166" s="203" t="s">
        <v>184</v>
      </c>
      <c r="D1166" s="203" t="s">
        <v>541</v>
      </c>
      <c r="E1166" s="42"/>
      <c r="F1166" s="317" t="str">
        <f>VLOOKUP($G1166,'Selection Sheet'!$C$15:$F$39,3,0)</f>
        <v>Y59</v>
      </c>
      <c r="G1166" s="204" t="s">
        <v>116</v>
      </c>
      <c r="H1166" s="203" t="s">
        <v>538</v>
      </c>
      <c r="I1166" s="495">
        <v>209</v>
      </c>
      <c r="J1166" s="495">
        <v>59</v>
      </c>
      <c r="K1166" s="495">
        <v>30</v>
      </c>
      <c r="L1166" s="495">
        <v>16</v>
      </c>
      <c r="M1166" s="507"/>
      <c r="N1166" s="507"/>
      <c r="O1166" s="507"/>
      <c r="P1166" s="507"/>
      <c r="Q1166" s="495" t="s">
        <v>80</v>
      </c>
      <c r="R1166" s="495" t="s">
        <v>80</v>
      </c>
      <c r="S1166" s="495"/>
      <c r="T1166" s="496" t="s">
        <v>80</v>
      </c>
      <c r="U1166" s="497" t="s">
        <v>80</v>
      </c>
      <c r="V1166" s="497" t="s">
        <v>80</v>
      </c>
      <c r="W1166" s="497" t="s">
        <v>80</v>
      </c>
      <c r="X1166" s="498" t="s">
        <v>80</v>
      </c>
      <c r="Y1166" s="499" t="s">
        <v>80</v>
      </c>
      <c r="Z1166" s="500" t="s">
        <v>80</v>
      </c>
      <c r="AA1166" s="500" t="s">
        <v>80</v>
      </c>
      <c r="AB1166" s="501" t="s">
        <v>80</v>
      </c>
      <c r="AC1166" s="500" t="s">
        <v>80</v>
      </c>
      <c r="AD1166" s="500" t="s">
        <v>80</v>
      </c>
      <c r="AE1166" s="500" t="s">
        <v>80</v>
      </c>
      <c r="AF1166" s="502" t="s">
        <v>80</v>
      </c>
      <c r="AG1166" s="503" t="s">
        <v>80</v>
      </c>
      <c r="AH1166" s="504" t="s">
        <v>80</v>
      </c>
      <c r="AI1166" s="502" t="s">
        <v>80</v>
      </c>
      <c r="AJ1166" s="505">
        <v>91</v>
      </c>
      <c r="AK1166" s="505">
        <v>118</v>
      </c>
      <c r="AL1166" s="507"/>
      <c r="AM1166" s="507"/>
      <c r="AN1166" s="505">
        <v>826</v>
      </c>
      <c r="AO1166" s="505">
        <v>878</v>
      </c>
      <c r="AP1166" s="569"/>
      <c r="AQ1166" s="569"/>
      <c r="AR1166" s="505">
        <v>20</v>
      </c>
      <c r="AS1166" s="505">
        <v>204</v>
      </c>
      <c r="AT1166" s="505">
        <v>8</v>
      </c>
      <c r="AU1166" s="505">
        <v>27</v>
      </c>
      <c r="AV1166" s="507"/>
      <c r="AW1166" s="507"/>
      <c r="AX1166" s="507">
        <v>76</v>
      </c>
      <c r="AY1166" s="507">
        <v>90</v>
      </c>
      <c r="AZ1166" s="507">
        <v>370</v>
      </c>
      <c r="BA1166" s="507">
        <v>531</v>
      </c>
      <c r="BB1166" s="357"/>
      <c r="BC1166" s="592" t="str">
        <f t="shared" si="1743"/>
        <v>-</v>
      </c>
      <c r="BD1166" s="593" t="str">
        <f t="shared" si="1744"/>
        <v>-</v>
      </c>
      <c r="BE1166" s="594" t="str">
        <f t="shared" si="1745"/>
        <v>-</v>
      </c>
      <c r="BF1166" s="291" t="str">
        <f t="shared" si="1746"/>
        <v>-</v>
      </c>
      <c r="BG1166" s="566" t="str">
        <f t="shared" si="1747"/>
        <v>-</v>
      </c>
      <c r="BH1166" s="595" t="str">
        <f t="shared" si="1748"/>
        <v>-</v>
      </c>
      <c r="BI1166" s="289" t="str">
        <f t="shared" si="1749"/>
        <v>-</v>
      </c>
      <c r="BJ1166" s="596" t="str">
        <f t="shared" si="1750"/>
        <v>-</v>
      </c>
      <c r="BK1166" s="595" t="str">
        <f t="shared" si="1751"/>
        <v>-</v>
      </c>
      <c r="BL1166" s="289" t="str">
        <f t="shared" si="1752"/>
        <v>-</v>
      </c>
      <c r="BM1166" s="596" t="str">
        <f t="shared" si="1753"/>
        <v>-</v>
      </c>
      <c r="BN1166" s="563">
        <f t="shared" si="1754"/>
        <v>5</v>
      </c>
      <c r="BO1166" s="87">
        <f t="shared" si="1755"/>
        <v>2014</v>
      </c>
      <c r="BP1166" s="87">
        <f t="shared" si="1756"/>
        <v>2</v>
      </c>
      <c r="BQ1166" s="202"/>
    </row>
    <row r="1167" spans="1:69" s="35" customFormat="1" ht="10.5" customHeight="1" x14ac:dyDescent="0.2">
      <c r="A1167" s="87" t="str">
        <f t="shared" si="1742"/>
        <v>2014-15RYE5</v>
      </c>
      <c r="B1167" s="87" t="str">
        <f t="shared" si="1757"/>
        <v>Y59</v>
      </c>
      <c r="C1167" s="203" t="s">
        <v>184</v>
      </c>
      <c r="D1167" s="203" t="s">
        <v>541</v>
      </c>
      <c r="E1167" s="42"/>
      <c r="F1167" s="317" t="str">
        <f>VLOOKUP($G1167,'Selection Sheet'!$C$15:$F$39,3,0)</f>
        <v>Y59</v>
      </c>
      <c r="G1167" s="204" t="s">
        <v>114</v>
      </c>
      <c r="H1167" s="203" t="s">
        <v>539</v>
      </c>
      <c r="I1167" s="495">
        <v>136</v>
      </c>
      <c r="J1167" s="495">
        <v>45</v>
      </c>
      <c r="K1167" s="495">
        <v>38</v>
      </c>
      <c r="L1167" s="495">
        <v>16</v>
      </c>
      <c r="M1167" s="507"/>
      <c r="N1167" s="507"/>
      <c r="O1167" s="507"/>
      <c r="P1167" s="507"/>
      <c r="Q1167" s="495" t="s">
        <v>80</v>
      </c>
      <c r="R1167" s="495" t="s">
        <v>80</v>
      </c>
      <c r="S1167" s="495"/>
      <c r="T1167" s="496" t="s">
        <v>80</v>
      </c>
      <c r="U1167" s="497" t="s">
        <v>80</v>
      </c>
      <c r="V1167" s="497" t="s">
        <v>80</v>
      </c>
      <c r="W1167" s="497" t="s">
        <v>80</v>
      </c>
      <c r="X1167" s="498" t="s">
        <v>80</v>
      </c>
      <c r="Y1167" s="499" t="s">
        <v>80</v>
      </c>
      <c r="Z1167" s="500" t="s">
        <v>80</v>
      </c>
      <c r="AA1167" s="500" t="s">
        <v>80</v>
      </c>
      <c r="AB1167" s="501" t="s">
        <v>80</v>
      </c>
      <c r="AC1167" s="500" t="s">
        <v>80</v>
      </c>
      <c r="AD1167" s="500" t="s">
        <v>80</v>
      </c>
      <c r="AE1167" s="500" t="s">
        <v>80</v>
      </c>
      <c r="AF1167" s="502" t="s">
        <v>80</v>
      </c>
      <c r="AG1167" s="503" t="s">
        <v>80</v>
      </c>
      <c r="AH1167" s="504" t="s">
        <v>80</v>
      </c>
      <c r="AI1167" s="502" t="s">
        <v>80</v>
      </c>
      <c r="AJ1167" s="505">
        <v>78</v>
      </c>
      <c r="AK1167" s="505">
        <v>110</v>
      </c>
      <c r="AL1167" s="507"/>
      <c r="AM1167" s="507"/>
      <c r="AN1167" s="505">
        <v>512</v>
      </c>
      <c r="AO1167" s="505">
        <v>514</v>
      </c>
      <c r="AP1167" s="569"/>
      <c r="AQ1167" s="569"/>
      <c r="AR1167" s="505">
        <v>21</v>
      </c>
      <c r="AS1167" s="505">
        <v>134</v>
      </c>
      <c r="AT1167" s="505">
        <v>13</v>
      </c>
      <c r="AU1167" s="505">
        <v>38</v>
      </c>
      <c r="AV1167" s="507"/>
      <c r="AW1167" s="507"/>
      <c r="AX1167" s="507">
        <v>56</v>
      </c>
      <c r="AY1167" s="507">
        <v>64</v>
      </c>
      <c r="AZ1167" s="507">
        <v>128</v>
      </c>
      <c r="BA1167" s="507">
        <v>226</v>
      </c>
      <c r="BB1167" s="357"/>
      <c r="BC1167" s="592" t="str">
        <f t="shared" si="1743"/>
        <v>-</v>
      </c>
      <c r="BD1167" s="593" t="str">
        <f t="shared" si="1744"/>
        <v>-</v>
      </c>
      <c r="BE1167" s="594" t="str">
        <f t="shared" si="1745"/>
        <v>-</v>
      </c>
      <c r="BF1167" s="291" t="str">
        <f t="shared" si="1746"/>
        <v>-</v>
      </c>
      <c r="BG1167" s="566" t="str">
        <f t="shared" si="1747"/>
        <v>-</v>
      </c>
      <c r="BH1167" s="595" t="str">
        <f t="shared" si="1748"/>
        <v>-</v>
      </c>
      <c r="BI1167" s="289" t="str">
        <f t="shared" si="1749"/>
        <v>-</v>
      </c>
      <c r="BJ1167" s="596" t="str">
        <f t="shared" si="1750"/>
        <v>-</v>
      </c>
      <c r="BK1167" s="595" t="str">
        <f t="shared" si="1751"/>
        <v>-</v>
      </c>
      <c r="BL1167" s="289" t="str">
        <f t="shared" si="1752"/>
        <v>-</v>
      </c>
      <c r="BM1167" s="596" t="str">
        <f t="shared" si="1753"/>
        <v>-</v>
      </c>
      <c r="BN1167" s="563">
        <f t="shared" si="1754"/>
        <v>5</v>
      </c>
      <c r="BO1167" s="87">
        <f t="shared" si="1755"/>
        <v>2014</v>
      </c>
      <c r="BP1167" s="87">
        <f t="shared" si="1756"/>
        <v>2</v>
      </c>
      <c r="BQ1167" s="202"/>
    </row>
    <row r="1168" spans="1:69" s="35" customFormat="1" ht="10.5" customHeight="1" x14ac:dyDescent="0.2">
      <c r="A1168" s="312" t="str">
        <f t="shared" si="1742"/>
        <v>2014-15RYF5</v>
      </c>
      <c r="B1168" s="312" t="str">
        <f t="shared" si="1757"/>
        <v>Y58</v>
      </c>
      <c r="C1168" s="208" t="s">
        <v>184</v>
      </c>
      <c r="D1168" s="208" t="s">
        <v>541</v>
      </c>
      <c r="E1168" s="53"/>
      <c r="F1168" s="319" t="str">
        <f>VLOOKUP($G1168,'Selection Sheet'!$C$15:$F$39,3,0)</f>
        <v>Y58</v>
      </c>
      <c r="G1168" s="209" t="s">
        <v>99</v>
      </c>
      <c r="H1168" s="208" t="s">
        <v>540</v>
      </c>
      <c r="I1168" s="521">
        <v>290</v>
      </c>
      <c r="J1168" s="521">
        <v>74</v>
      </c>
      <c r="K1168" s="521">
        <v>53</v>
      </c>
      <c r="L1168" s="521">
        <v>28</v>
      </c>
      <c r="M1168" s="533"/>
      <c r="N1168" s="533"/>
      <c r="O1168" s="533"/>
      <c r="P1168" s="533"/>
      <c r="Q1168" s="521" t="s">
        <v>80</v>
      </c>
      <c r="R1168" s="521" t="s">
        <v>80</v>
      </c>
      <c r="S1168" s="521"/>
      <c r="T1168" s="522" t="s">
        <v>80</v>
      </c>
      <c r="U1168" s="523" t="s">
        <v>80</v>
      </c>
      <c r="V1168" s="523" t="s">
        <v>80</v>
      </c>
      <c r="W1168" s="523" t="s">
        <v>80</v>
      </c>
      <c r="X1168" s="524" t="s">
        <v>80</v>
      </c>
      <c r="Y1168" s="525" t="s">
        <v>80</v>
      </c>
      <c r="Z1168" s="526" t="s">
        <v>80</v>
      </c>
      <c r="AA1168" s="526" t="s">
        <v>80</v>
      </c>
      <c r="AB1168" s="527" t="s">
        <v>80</v>
      </c>
      <c r="AC1168" s="526" t="s">
        <v>80</v>
      </c>
      <c r="AD1168" s="526" t="s">
        <v>80</v>
      </c>
      <c r="AE1168" s="526" t="s">
        <v>80</v>
      </c>
      <c r="AF1168" s="528" t="s">
        <v>80</v>
      </c>
      <c r="AG1168" s="529" t="s">
        <v>80</v>
      </c>
      <c r="AH1168" s="530" t="s">
        <v>80</v>
      </c>
      <c r="AI1168" s="528" t="s">
        <v>80</v>
      </c>
      <c r="AJ1168" s="531">
        <v>172</v>
      </c>
      <c r="AK1168" s="531">
        <v>183</v>
      </c>
      <c r="AL1168" s="533"/>
      <c r="AM1168" s="533"/>
      <c r="AN1168" s="531">
        <v>801</v>
      </c>
      <c r="AO1168" s="531">
        <v>814</v>
      </c>
      <c r="AP1168" s="571"/>
      <c r="AQ1168" s="571"/>
      <c r="AR1168" s="531">
        <v>35</v>
      </c>
      <c r="AS1168" s="531">
        <v>290</v>
      </c>
      <c r="AT1168" s="531">
        <v>18</v>
      </c>
      <c r="AU1168" s="531">
        <v>53</v>
      </c>
      <c r="AV1168" s="533"/>
      <c r="AW1168" s="533"/>
      <c r="AX1168" s="533">
        <v>117</v>
      </c>
      <c r="AY1168" s="533">
        <v>155</v>
      </c>
      <c r="AZ1168" s="533">
        <v>176</v>
      </c>
      <c r="BA1168" s="533">
        <v>295</v>
      </c>
      <c r="BB1168" s="359"/>
      <c r="BC1168" s="605" t="str">
        <f t="shared" si="1743"/>
        <v>-</v>
      </c>
      <c r="BD1168" s="606" t="str">
        <f t="shared" si="1744"/>
        <v>-</v>
      </c>
      <c r="BE1168" s="607" t="str">
        <f t="shared" si="1745"/>
        <v>-</v>
      </c>
      <c r="BF1168" s="302" t="str">
        <f t="shared" si="1746"/>
        <v>-</v>
      </c>
      <c r="BG1168" s="608" t="str">
        <f t="shared" si="1747"/>
        <v>-</v>
      </c>
      <c r="BH1168" s="609" t="str">
        <f t="shared" si="1748"/>
        <v>-</v>
      </c>
      <c r="BI1168" s="311" t="str">
        <f t="shared" si="1749"/>
        <v>-</v>
      </c>
      <c r="BJ1168" s="610" t="str">
        <f t="shared" si="1750"/>
        <v>-</v>
      </c>
      <c r="BK1168" s="609" t="str">
        <f t="shared" si="1751"/>
        <v>-</v>
      </c>
      <c r="BL1168" s="311" t="str">
        <f t="shared" si="1752"/>
        <v>-</v>
      </c>
      <c r="BM1168" s="610" t="str">
        <f t="shared" si="1753"/>
        <v>-</v>
      </c>
      <c r="BN1168" s="565">
        <f t="shared" si="1754"/>
        <v>5</v>
      </c>
      <c r="BO1168" s="312">
        <f t="shared" si="1755"/>
        <v>2014</v>
      </c>
      <c r="BP1168" s="312">
        <f t="shared" si="1756"/>
        <v>2</v>
      </c>
      <c r="BQ1168" s="202"/>
    </row>
    <row r="1169" spans="1:69" s="35" customFormat="1" ht="10.5" customHeight="1" x14ac:dyDescent="0.2">
      <c r="A1169" s="87" t="str">
        <f t="shared" si="1742"/>
        <v>2014-15R1F6</v>
      </c>
      <c r="B1169" s="87" t="str">
        <f t="shared" si="1757"/>
        <v>Y59</v>
      </c>
      <c r="C1169" s="203" t="s">
        <v>184</v>
      </c>
      <c r="D1169" s="203" t="s">
        <v>542</v>
      </c>
      <c r="E1169" s="42"/>
      <c r="F1169" s="317" t="str">
        <f>VLOOKUP($G1169,'Selection Sheet'!$C$15:$F$39,3,0)</f>
        <v>Y59</v>
      </c>
      <c r="G1169" s="204" t="s">
        <v>108</v>
      </c>
      <c r="H1169" s="203" t="s">
        <v>529</v>
      </c>
      <c r="I1169" s="495">
        <v>12</v>
      </c>
      <c r="J1169" s="495">
        <v>7</v>
      </c>
      <c r="K1169" s="495">
        <v>3</v>
      </c>
      <c r="L1169" s="495">
        <v>3</v>
      </c>
      <c r="M1169" s="507"/>
      <c r="N1169" s="507"/>
      <c r="O1169" s="507"/>
      <c r="P1169" s="507"/>
      <c r="Q1169" s="495" t="s">
        <v>80</v>
      </c>
      <c r="R1169" s="495" t="s">
        <v>80</v>
      </c>
      <c r="S1169" s="495"/>
      <c r="T1169" s="496" t="s">
        <v>80</v>
      </c>
      <c r="U1169" s="497" t="s">
        <v>80</v>
      </c>
      <c r="V1169" s="497" t="s">
        <v>80</v>
      </c>
      <c r="W1169" s="497" t="s">
        <v>80</v>
      </c>
      <c r="X1169" s="498" t="s">
        <v>80</v>
      </c>
      <c r="Y1169" s="499" t="s">
        <v>80</v>
      </c>
      <c r="Z1169" s="500" t="s">
        <v>80</v>
      </c>
      <c r="AA1169" s="500" t="s">
        <v>80</v>
      </c>
      <c r="AB1169" s="501" t="s">
        <v>80</v>
      </c>
      <c r="AC1169" s="500" t="s">
        <v>80</v>
      </c>
      <c r="AD1169" s="500" t="s">
        <v>80</v>
      </c>
      <c r="AE1169" s="500" t="s">
        <v>80</v>
      </c>
      <c r="AF1169" s="502" t="s">
        <v>80</v>
      </c>
      <c r="AG1169" s="503" t="s">
        <v>80</v>
      </c>
      <c r="AH1169" s="504" t="s">
        <v>80</v>
      </c>
      <c r="AI1169" s="502" t="s">
        <v>80</v>
      </c>
      <c r="AJ1169" s="505">
        <v>7</v>
      </c>
      <c r="AK1169" s="505">
        <v>8</v>
      </c>
      <c r="AL1169" s="507"/>
      <c r="AM1169" s="507"/>
      <c r="AN1169" s="505">
        <v>40</v>
      </c>
      <c r="AO1169" s="505">
        <v>41</v>
      </c>
      <c r="AP1169" s="569"/>
      <c r="AQ1169" s="569"/>
      <c r="AR1169" s="505">
        <v>2</v>
      </c>
      <c r="AS1169" s="505">
        <v>12</v>
      </c>
      <c r="AT1169" s="505">
        <v>2</v>
      </c>
      <c r="AU1169" s="505">
        <v>3</v>
      </c>
      <c r="AV1169" s="507"/>
      <c r="AW1169" s="507"/>
      <c r="AX1169" s="507">
        <v>2</v>
      </c>
      <c r="AY1169" s="507">
        <v>2</v>
      </c>
      <c r="AZ1169" s="507">
        <v>10</v>
      </c>
      <c r="BA1169" s="507">
        <v>20</v>
      </c>
      <c r="BB1169" s="357"/>
      <c r="BC1169" s="592" t="str">
        <f t="shared" si="1743"/>
        <v>-</v>
      </c>
      <c r="BD1169" s="593" t="str">
        <f t="shared" si="1744"/>
        <v>-</v>
      </c>
      <c r="BE1169" s="594" t="str">
        <f t="shared" si="1745"/>
        <v>-</v>
      </c>
      <c r="BF1169" s="291" t="str">
        <f t="shared" si="1746"/>
        <v>-</v>
      </c>
      <c r="BG1169" s="566" t="str">
        <f t="shared" si="1747"/>
        <v>-</v>
      </c>
      <c r="BH1169" s="595" t="str">
        <f t="shared" si="1748"/>
        <v>-</v>
      </c>
      <c r="BI1169" s="289" t="str">
        <f t="shared" si="1749"/>
        <v>-</v>
      </c>
      <c r="BJ1169" s="596" t="str">
        <f t="shared" si="1750"/>
        <v>-</v>
      </c>
      <c r="BK1169" s="595" t="str">
        <f t="shared" si="1751"/>
        <v>-</v>
      </c>
      <c r="BL1169" s="289" t="str">
        <f t="shared" si="1752"/>
        <v>-</v>
      </c>
      <c r="BM1169" s="596" t="str">
        <f t="shared" si="1753"/>
        <v>-</v>
      </c>
      <c r="BN1169" s="563">
        <f t="shared" si="1754"/>
        <v>6</v>
      </c>
      <c r="BO1169" s="87">
        <f t="shared" si="1755"/>
        <v>2014</v>
      </c>
      <c r="BP1169" s="87">
        <f t="shared" si="1756"/>
        <v>0</v>
      </c>
      <c r="BQ1169" s="202"/>
    </row>
    <row r="1170" spans="1:69" s="35" customFormat="1" ht="10.5" customHeight="1" x14ac:dyDescent="0.2">
      <c r="A1170" s="87" t="str">
        <f t="shared" si="1742"/>
        <v>2014-15RRU6</v>
      </c>
      <c r="B1170" s="87" t="str">
        <f t="shared" si="1757"/>
        <v>Y56</v>
      </c>
      <c r="C1170" s="203" t="s">
        <v>184</v>
      </c>
      <c r="D1170" s="203" t="s">
        <v>542</v>
      </c>
      <c r="E1170" s="42"/>
      <c r="F1170" s="317" t="str">
        <f>VLOOKUP($G1170,'Selection Sheet'!$C$15:$F$39,3,0)</f>
        <v>Y56</v>
      </c>
      <c r="G1170" s="204" t="s">
        <v>93</v>
      </c>
      <c r="H1170" s="203" t="s">
        <v>530</v>
      </c>
      <c r="I1170" s="495">
        <v>319</v>
      </c>
      <c r="J1170" s="495">
        <v>106</v>
      </c>
      <c r="K1170" s="495">
        <v>36</v>
      </c>
      <c r="L1170" s="495">
        <v>21</v>
      </c>
      <c r="M1170" s="507"/>
      <c r="N1170" s="507"/>
      <c r="O1170" s="507"/>
      <c r="P1170" s="507"/>
      <c r="Q1170" s="495" t="s">
        <v>80</v>
      </c>
      <c r="R1170" s="495" t="s">
        <v>80</v>
      </c>
      <c r="S1170" s="495"/>
      <c r="T1170" s="496" t="s">
        <v>80</v>
      </c>
      <c r="U1170" s="497" t="s">
        <v>80</v>
      </c>
      <c r="V1170" s="497" t="s">
        <v>80</v>
      </c>
      <c r="W1170" s="497" t="s">
        <v>80</v>
      </c>
      <c r="X1170" s="498" t="s">
        <v>80</v>
      </c>
      <c r="Y1170" s="499" t="s">
        <v>80</v>
      </c>
      <c r="Z1170" s="500" t="s">
        <v>80</v>
      </c>
      <c r="AA1170" s="500" t="s">
        <v>80</v>
      </c>
      <c r="AB1170" s="501" t="s">
        <v>80</v>
      </c>
      <c r="AC1170" s="500" t="s">
        <v>80</v>
      </c>
      <c r="AD1170" s="500" t="s">
        <v>80</v>
      </c>
      <c r="AE1170" s="500" t="s">
        <v>80</v>
      </c>
      <c r="AF1170" s="502" t="s">
        <v>80</v>
      </c>
      <c r="AG1170" s="503" t="s">
        <v>80</v>
      </c>
      <c r="AH1170" s="504" t="s">
        <v>80</v>
      </c>
      <c r="AI1170" s="502" t="s">
        <v>80</v>
      </c>
      <c r="AJ1170" s="505">
        <v>162</v>
      </c>
      <c r="AK1170" s="505">
        <v>227</v>
      </c>
      <c r="AL1170" s="507"/>
      <c r="AM1170" s="507"/>
      <c r="AN1170" s="505">
        <v>937</v>
      </c>
      <c r="AO1170" s="505">
        <v>970</v>
      </c>
      <c r="AP1170" s="569"/>
      <c r="AQ1170" s="569"/>
      <c r="AR1170" s="505">
        <v>32</v>
      </c>
      <c r="AS1170" s="505">
        <v>312</v>
      </c>
      <c r="AT1170" s="505">
        <v>10</v>
      </c>
      <c r="AU1170" s="505">
        <v>34</v>
      </c>
      <c r="AV1170" s="507"/>
      <c r="AW1170" s="507"/>
      <c r="AX1170" s="507">
        <v>89</v>
      </c>
      <c r="AY1170" s="507">
        <v>96</v>
      </c>
      <c r="AZ1170" s="507">
        <v>334</v>
      </c>
      <c r="BA1170" s="507">
        <v>575</v>
      </c>
      <c r="BB1170" s="357"/>
      <c r="BC1170" s="592" t="str">
        <f t="shared" si="1743"/>
        <v>-</v>
      </c>
      <c r="BD1170" s="593" t="str">
        <f t="shared" si="1744"/>
        <v>-</v>
      </c>
      <c r="BE1170" s="594" t="str">
        <f t="shared" si="1745"/>
        <v>-</v>
      </c>
      <c r="BF1170" s="291" t="str">
        <f t="shared" si="1746"/>
        <v>-</v>
      </c>
      <c r="BG1170" s="566" t="str">
        <f t="shared" si="1747"/>
        <v>-</v>
      </c>
      <c r="BH1170" s="595" t="str">
        <f t="shared" si="1748"/>
        <v>-</v>
      </c>
      <c r="BI1170" s="289" t="str">
        <f t="shared" si="1749"/>
        <v>-</v>
      </c>
      <c r="BJ1170" s="596" t="str">
        <f t="shared" si="1750"/>
        <v>-</v>
      </c>
      <c r="BK1170" s="595" t="str">
        <f t="shared" si="1751"/>
        <v>-</v>
      </c>
      <c r="BL1170" s="289" t="str">
        <f t="shared" si="1752"/>
        <v>-</v>
      </c>
      <c r="BM1170" s="596" t="str">
        <f t="shared" si="1753"/>
        <v>-</v>
      </c>
      <c r="BN1170" s="563">
        <f t="shared" si="1754"/>
        <v>6</v>
      </c>
      <c r="BO1170" s="87">
        <f t="shared" si="1755"/>
        <v>2014</v>
      </c>
      <c r="BP1170" s="87">
        <f t="shared" si="1756"/>
        <v>0</v>
      </c>
      <c r="BQ1170" s="202"/>
    </row>
    <row r="1171" spans="1:69" s="35" customFormat="1" ht="10.5" customHeight="1" x14ac:dyDescent="0.2">
      <c r="A1171" s="87" t="str">
        <f t="shared" si="1742"/>
        <v>2014-15RX66</v>
      </c>
      <c r="B1171" s="87" t="str">
        <f t="shared" si="1757"/>
        <v>Y63</v>
      </c>
      <c r="C1171" s="203" t="s">
        <v>184</v>
      </c>
      <c r="D1171" s="203" t="s">
        <v>542</v>
      </c>
      <c r="E1171" s="42"/>
      <c r="F1171" s="317" t="str">
        <f>VLOOKUP($G1171,'Selection Sheet'!$C$15:$F$39,3,0)</f>
        <v>Y63</v>
      </c>
      <c r="G1171" s="204" t="s">
        <v>111</v>
      </c>
      <c r="H1171" s="203" t="s">
        <v>532</v>
      </c>
      <c r="I1171" s="495">
        <v>118</v>
      </c>
      <c r="J1171" s="495">
        <v>40</v>
      </c>
      <c r="K1171" s="495">
        <v>18</v>
      </c>
      <c r="L1171" s="495">
        <v>15</v>
      </c>
      <c r="M1171" s="507"/>
      <c r="N1171" s="507"/>
      <c r="O1171" s="507"/>
      <c r="P1171" s="507"/>
      <c r="Q1171" s="495" t="s">
        <v>80</v>
      </c>
      <c r="R1171" s="495" t="s">
        <v>80</v>
      </c>
      <c r="S1171" s="495"/>
      <c r="T1171" s="496" t="s">
        <v>80</v>
      </c>
      <c r="U1171" s="497" t="s">
        <v>80</v>
      </c>
      <c r="V1171" s="497" t="s">
        <v>80</v>
      </c>
      <c r="W1171" s="497" t="s">
        <v>80</v>
      </c>
      <c r="X1171" s="498" t="s">
        <v>80</v>
      </c>
      <c r="Y1171" s="499" t="s">
        <v>80</v>
      </c>
      <c r="Z1171" s="500" t="s">
        <v>80</v>
      </c>
      <c r="AA1171" s="500" t="s">
        <v>80</v>
      </c>
      <c r="AB1171" s="501" t="s">
        <v>80</v>
      </c>
      <c r="AC1171" s="500" t="s">
        <v>80</v>
      </c>
      <c r="AD1171" s="500" t="s">
        <v>80</v>
      </c>
      <c r="AE1171" s="500" t="s">
        <v>80</v>
      </c>
      <c r="AF1171" s="502" t="s">
        <v>80</v>
      </c>
      <c r="AG1171" s="503" t="s">
        <v>80</v>
      </c>
      <c r="AH1171" s="504" t="s">
        <v>80</v>
      </c>
      <c r="AI1171" s="502" t="s">
        <v>80</v>
      </c>
      <c r="AJ1171" s="505">
        <v>57</v>
      </c>
      <c r="AK1171" s="505">
        <v>61</v>
      </c>
      <c r="AL1171" s="507"/>
      <c r="AM1171" s="507"/>
      <c r="AN1171" s="505">
        <v>286</v>
      </c>
      <c r="AO1171" s="505">
        <v>291</v>
      </c>
      <c r="AP1171" s="569"/>
      <c r="AQ1171" s="569"/>
      <c r="AR1171" s="505">
        <v>4</v>
      </c>
      <c r="AS1171" s="505">
        <v>102</v>
      </c>
      <c r="AT1171" s="505">
        <v>2</v>
      </c>
      <c r="AU1171" s="505">
        <v>8</v>
      </c>
      <c r="AV1171" s="507"/>
      <c r="AW1171" s="507"/>
      <c r="AX1171" s="507">
        <v>62</v>
      </c>
      <c r="AY1171" s="507">
        <v>69</v>
      </c>
      <c r="AZ1171" s="507">
        <v>101</v>
      </c>
      <c r="BA1171" s="507">
        <v>136</v>
      </c>
      <c r="BB1171" s="357"/>
      <c r="BC1171" s="592" t="str">
        <f t="shared" si="1743"/>
        <v>-</v>
      </c>
      <c r="BD1171" s="593" t="str">
        <f t="shared" si="1744"/>
        <v>-</v>
      </c>
      <c r="BE1171" s="594" t="str">
        <f t="shared" si="1745"/>
        <v>-</v>
      </c>
      <c r="BF1171" s="291" t="str">
        <f t="shared" si="1746"/>
        <v>-</v>
      </c>
      <c r="BG1171" s="566" t="str">
        <f t="shared" si="1747"/>
        <v>-</v>
      </c>
      <c r="BH1171" s="595" t="str">
        <f t="shared" si="1748"/>
        <v>-</v>
      </c>
      <c r="BI1171" s="289" t="str">
        <f t="shared" si="1749"/>
        <v>-</v>
      </c>
      <c r="BJ1171" s="596" t="str">
        <f t="shared" si="1750"/>
        <v>-</v>
      </c>
      <c r="BK1171" s="595" t="str">
        <f t="shared" si="1751"/>
        <v>-</v>
      </c>
      <c r="BL1171" s="289" t="str">
        <f t="shared" si="1752"/>
        <v>-</v>
      </c>
      <c r="BM1171" s="596" t="str">
        <f t="shared" si="1753"/>
        <v>-</v>
      </c>
      <c r="BN1171" s="563">
        <f t="shared" si="1754"/>
        <v>6</v>
      </c>
      <c r="BO1171" s="87">
        <f t="shared" si="1755"/>
        <v>2014</v>
      </c>
      <c r="BP1171" s="87">
        <f t="shared" si="1756"/>
        <v>0</v>
      </c>
      <c r="BQ1171" s="202"/>
    </row>
    <row r="1172" spans="1:69" s="35" customFormat="1" ht="10.5" customHeight="1" x14ac:dyDescent="0.2">
      <c r="A1172" s="314" t="str">
        <f t="shared" si="1742"/>
        <v>2014-15RX76</v>
      </c>
      <c r="B1172" s="314" t="str">
        <f t="shared" si="1757"/>
        <v>Y62</v>
      </c>
      <c r="C1172" s="205" t="s">
        <v>184</v>
      </c>
      <c r="D1172" s="205" t="s">
        <v>542</v>
      </c>
      <c r="E1172" s="206"/>
      <c r="F1172" s="318" t="str">
        <f>VLOOKUP($G1172,'Selection Sheet'!$C$15:$F$39,3,0)</f>
        <v>Y62</v>
      </c>
      <c r="G1172" s="207" t="s">
        <v>84</v>
      </c>
      <c r="H1172" s="205" t="s">
        <v>533</v>
      </c>
      <c r="I1172" s="508">
        <v>280</v>
      </c>
      <c r="J1172" s="508">
        <v>80</v>
      </c>
      <c r="K1172" s="508">
        <v>36</v>
      </c>
      <c r="L1172" s="508">
        <v>14</v>
      </c>
      <c r="M1172" s="520"/>
      <c r="N1172" s="520"/>
      <c r="O1172" s="520"/>
      <c r="P1172" s="520"/>
      <c r="Q1172" s="508" t="s">
        <v>80</v>
      </c>
      <c r="R1172" s="508" t="s">
        <v>80</v>
      </c>
      <c r="S1172" s="508"/>
      <c r="T1172" s="509" t="s">
        <v>80</v>
      </c>
      <c r="U1172" s="510" t="s">
        <v>80</v>
      </c>
      <c r="V1172" s="510" t="s">
        <v>80</v>
      </c>
      <c r="W1172" s="510" t="s">
        <v>80</v>
      </c>
      <c r="X1172" s="511" t="s">
        <v>80</v>
      </c>
      <c r="Y1172" s="512" t="s">
        <v>80</v>
      </c>
      <c r="Z1172" s="513" t="s">
        <v>80</v>
      </c>
      <c r="AA1172" s="513" t="s">
        <v>80</v>
      </c>
      <c r="AB1172" s="514" t="s">
        <v>80</v>
      </c>
      <c r="AC1172" s="513" t="s">
        <v>80</v>
      </c>
      <c r="AD1172" s="513" t="s">
        <v>80</v>
      </c>
      <c r="AE1172" s="513" t="s">
        <v>80</v>
      </c>
      <c r="AF1172" s="515" t="s">
        <v>80</v>
      </c>
      <c r="AG1172" s="516" t="s">
        <v>80</v>
      </c>
      <c r="AH1172" s="517" t="s">
        <v>80</v>
      </c>
      <c r="AI1172" s="515" t="s">
        <v>80</v>
      </c>
      <c r="AJ1172" s="518">
        <v>173</v>
      </c>
      <c r="AK1172" s="518">
        <v>185</v>
      </c>
      <c r="AL1172" s="520"/>
      <c r="AM1172" s="520"/>
      <c r="AN1172" s="518">
        <v>1077</v>
      </c>
      <c r="AO1172" s="518">
        <v>1083</v>
      </c>
      <c r="AP1172" s="570"/>
      <c r="AQ1172" s="570"/>
      <c r="AR1172" s="518">
        <v>19</v>
      </c>
      <c r="AS1172" s="518">
        <v>252</v>
      </c>
      <c r="AT1172" s="518">
        <v>3</v>
      </c>
      <c r="AU1172" s="518">
        <v>28</v>
      </c>
      <c r="AV1172" s="520"/>
      <c r="AW1172" s="520"/>
      <c r="AX1172" s="520">
        <v>103</v>
      </c>
      <c r="AY1172" s="520">
        <v>124</v>
      </c>
      <c r="AZ1172" s="520">
        <v>311</v>
      </c>
      <c r="BA1172" s="520">
        <v>410</v>
      </c>
      <c r="BB1172" s="358"/>
      <c r="BC1172" s="597" t="str">
        <f t="shared" si="1743"/>
        <v>-</v>
      </c>
      <c r="BD1172" s="598" t="str">
        <f t="shared" si="1744"/>
        <v>-</v>
      </c>
      <c r="BE1172" s="599" t="str">
        <f t="shared" si="1745"/>
        <v>-</v>
      </c>
      <c r="BF1172" s="600" t="str">
        <f t="shared" si="1746"/>
        <v>-</v>
      </c>
      <c r="BG1172" s="601" t="str">
        <f t="shared" si="1747"/>
        <v>-</v>
      </c>
      <c r="BH1172" s="602" t="str">
        <f t="shared" si="1748"/>
        <v>-</v>
      </c>
      <c r="BI1172" s="603" t="str">
        <f t="shared" si="1749"/>
        <v>-</v>
      </c>
      <c r="BJ1172" s="604" t="str">
        <f t="shared" si="1750"/>
        <v>-</v>
      </c>
      <c r="BK1172" s="602" t="str">
        <f t="shared" si="1751"/>
        <v>-</v>
      </c>
      <c r="BL1172" s="603" t="str">
        <f t="shared" si="1752"/>
        <v>-</v>
      </c>
      <c r="BM1172" s="604" t="str">
        <f t="shared" si="1753"/>
        <v>-</v>
      </c>
      <c r="BN1172" s="564">
        <f t="shared" si="1754"/>
        <v>6</v>
      </c>
      <c r="BO1172" s="314">
        <f t="shared" si="1755"/>
        <v>2014</v>
      </c>
      <c r="BP1172" s="314">
        <f t="shared" si="1756"/>
        <v>0</v>
      </c>
      <c r="BQ1172" s="202"/>
    </row>
    <row r="1173" spans="1:69" s="35" customFormat="1" ht="10.5" customHeight="1" x14ac:dyDescent="0.2">
      <c r="A1173" s="87" t="str">
        <f t="shared" si="1742"/>
        <v>2014-15RX86</v>
      </c>
      <c r="B1173" s="87" t="str">
        <f t="shared" si="1757"/>
        <v>Y63</v>
      </c>
      <c r="C1173" s="203" t="s">
        <v>184</v>
      </c>
      <c r="D1173" s="203" t="s">
        <v>542</v>
      </c>
      <c r="E1173" s="42"/>
      <c r="F1173" s="317" t="str">
        <f>VLOOKUP($G1173,'Selection Sheet'!$C$15:$F$39,3,0)</f>
        <v>Y63</v>
      </c>
      <c r="G1173" s="204" t="s">
        <v>120</v>
      </c>
      <c r="H1173" s="203" t="s">
        <v>534</v>
      </c>
      <c r="I1173" s="495">
        <v>226</v>
      </c>
      <c r="J1173" s="495">
        <v>32</v>
      </c>
      <c r="K1173" s="495">
        <v>31</v>
      </c>
      <c r="L1173" s="495">
        <v>13</v>
      </c>
      <c r="M1173" s="507"/>
      <c r="N1173" s="507"/>
      <c r="O1173" s="507"/>
      <c r="P1173" s="507"/>
      <c r="Q1173" s="495" t="s">
        <v>80</v>
      </c>
      <c r="R1173" s="495" t="s">
        <v>80</v>
      </c>
      <c r="S1173" s="495"/>
      <c r="T1173" s="496" t="s">
        <v>80</v>
      </c>
      <c r="U1173" s="497" t="s">
        <v>80</v>
      </c>
      <c r="V1173" s="497" t="s">
        <v>80</v>
      </c>
      <c r="W1173" s="497" t="s">
        <v>80</v>
      </c>
      <c r="X1173" s="498" t="s">
        <v>80</v>
      </c>
      <c r="Y1173" s="499" t="s">
        <v>80</v>
      </c>
      <c r="Z1173" s="500" t="s">
        <v>80</v>
      </c>
      <c r="AA1173" s="500" t="s">
        <v>80</v>
      </c>
      <c r="AB1173" s="501" t="s">
        <v>80</v>
      </c>
      <c r="AC1173" s="500" t="s">
        <v>80</v>
      </c>
      <c r="AD1173" s="500" t="s">
        <v>80</v>
      </c>
      <c r="AE1173" s="500" t="s">
        <v>80</v>
      </c>
      <c r="AF1173" s="502" t="s">
        <v>80</v>
      </c>
      <c r="AG1173" s="503" t="s">
        <v>80</v>
      </c>
      <c r="AH1173" s="504" t="s">
        <v>80</v>
      </c>
      <c r="AI1173" s="502" t="s">
        <v>80</v>
      </c>
      <c r="AJ1173" s="505">
        <v>84</v>
      </c>
      <c r="AK1173" s="505">
        <v>100</v>
      </c>
      <c r="AL1173" s="507"/>
      <c r="AM1173" s="507"/>
      <c r="AN1173" s="505">
        <v>684</v>
      </c>
      <c r="AO1173" s="505">
        <v>701</v>
      </c>
      <c r="AP1173" s="569"/>
      <c r="AQ1173" s="569"/>
      <c r="AR1173" s="505">
        <v>28</v>
      </c>
      <c r="AS1173" s="505">
        <v>222</v>
      </c>
      <c r="AT1173" s="505">
        <v>16</v>
      </c>
      <c r="AU1173" s="505">
        <v>31</v>
      </c>
      <c r="AV1173" s="507"/>
      <c r="AW1173" s="507"/>
      <c r="AX1173" s="507">
        <v>89</v>
      </c>
      <c r="AY1173" s="507">
        <v>105</v>
      </c>
      <c r="AZ1173" s="507">
        <v>227</v>
      </c>
      <c r="BA1173" s="507">
        <v>386</v>
      </c>
      <c r="BB1173" s="357"/>
      <c r="BC1173" s="592" t="str">
        <f t="shared" si="1743"/>
        <v>-</v>
      </c>
      <c r="BD1173" s="593" t="str">
        <f t="shared" si="1744"/>
        <v>-</v>
      </c>
      <c r="BE1173" s="594" t="str">
        <f t="shared" si="1745"/>
        <v>-</v>
      </c>
      <c r="BF1173" s="291" t="str">
        <f t="shared" si="1746"/>
        <v>-</v>
      </c>
      <c r="BG1173" s="566" t="str">
        <f t="shared" si="1747"/>
        <v>-</v>
      </c>
      <c r="BH1173" s="595" t="str">
        <f t="shared" si="1748"/>
        <v>-</v>
      </c>
      <c r="BI1173" s="289" t="str">
        <f t="shared" si="1749"/>
        <v>-</v>
      </c>
      <c r="BJ1173" s="596" t="str">
        <f t="shared" si="1750"/>
        <v>-</v>
      </c>
      <c r="BK1173" s="595" t="str">
        <f t="shared" si="1751"/>
        <v>-</v>
      </c>
      <c r="BL1173" s="289" t="str">
        <f t="shared" si="1752"/>
        <v>-</v>
      </c>
      <c r="BM1173" s="596" t="str">
        <f t="shared" si="1753"/>
        <v>-</v>
      </c>
      <c r="BN1173" s="563">
        <f t="shared" si="1754"/>
        <v>6</v>
      </c>
      <c r="BO1173" s="87">
        <f t="shared" si="1755"/>
        <v>2014</v>
      </c>
      <c r="BP1173" s="87">
        <f t="shared" si="1756"/>
        <v>0</v>
      </c>
      <c r="BQ1173" s="202"/>
    </row>
    <row r="1174" spans="1:69" s="35" customFormat="1" ht="10.5" customHeight="1" x14ac:dyDescent="0.2">
      <c r="A1174" s="87" t="str">
        <f t="shared" si="1742"/>
        <v>2014-15RX96</v>
      </c>
      <c r="B1174" s="87" t="str">
        <f t="shared" si="1757"/>
        <v>Y60</v>
      </c>
      <c r="C1174" s="203" t="s">
        <v>184</v>
      </c>
      <c r="D1174" s="203" t="s">
        <v>542</v>
      </c>
      <c r="E1174" s="42"/>
      <c r="F1174" s="317" t="str">
        <f>VLOOKUP($G1174,'Selection Sheet'!$C$15:$F$39,3,0)</f>
        <v>Y60</v>
      </c>
      <c r="G1174" s="204" t="s">
        <v>103</v>
      </c>
      <c r="H1174" s="203" t="s">
        <v>535</v>
      </c>
      <c r="I1174" s="495">
        <v>211</v>
      </c>
      <c r="J1174" s="495">
        <v>32</v>
      </c>
      <c r="K1174" s="495">
        <v>25</v>
      </c>
      <c r="L1174" s="495">
        <v>6</v>
      </c>
      <c r="M1174" s="507"/>
      <c r="N1174" s="507"/>
      <c r="O1174" s="507"/>
      <c r="P1174" s="507"/>
      <c r="Q1174" s="495" t="s">
        <v>80</v>
      </c>
      <c r="R1174" s="495" t="s">
        <v>80</v>
      </c>
      <c r="S1174" s="495"/>
      <c r="T1174" s="496" t="s">
        <v>80</v>
      </c>
      <c r="U1174" s="497" t="s">
        <v>80</v>
      </c>
      <c r="V1174" s="497" t="s">
        <v>80</v>
      </c>
      <c r="W1174" s="497" t="s">
        <v>80</v>
      </c>
      <c r="X1174" s="498" t="s">
        <v>80</v>
      </c>
      <c r="Y1174" s="499" t="s">
        <v>80</v>
      </c>
      <c r="Z1174" s="500" t="s">
        <v>80</v>
      </c>
      <c r="AA1174" s="500" t="s">
        <v>80</v>
      </c>
      <c r="AB1174" s="501" t="s">
        <v>80</v>
      </c>
      <c r="AC1174" s="500" t="s">
        <v>80</v>
      </c>
      <c r="AD1174" s="500" t="s">
        <v>80</v>
      </c>
      <c r="AE1174" s="500" t="s">
        <v>80</v>
      </c>
      <c r="AF1174" s="502" t="s">
        <v>80</v>
      </c>
      <c r="AG1174" s="503" t="s">
        <v>80</v>
      </c>
      <c r="AH1174" s="504" t="s">
        <v>80</v>
      </c>
      <c r="AI1174" s="502" t="s">
        <v>80</v>
      </c>
      <c r="AJ1174" s="505">
        <v>85</v>
      </c>
      <c r="AK1174" s="505">
        <v>111</v>
      </c>
      <c r="AL1174" s="507"/>
      <c r="AM1174" s="507"/>
      <c r="AN1174" s="505">
        <v>843</v>
      </c>
      <c r="AO1174" s="505">
        <v>849</v>
      </c>
      <c r="AP1174" s="569"/>
      <c r="AQ1174" s="569"/>
      <c r="AR1174" s="505">
        <v>10</v>
      </c>
      <c r="AS1174" s="505">
        <v>191</v>
      </c>
      <c r="AT1174" s="505">
        <v>1</v>
      </c>
      <c r="AU1174" s="505">
        <v>21</v>
      </c>
      <c r="AV1174" s="507"/>
      <c r="AW1174" s="507"/>
      <c r="AX1174" s="507">
        <v>98</v>
      </c>
      <c r="AY1174" s="507">
        <v>108</v>
      </c>
      <c r="AZ1174" s="507">
        <v>81</v>
      </c>
      <c r="BA1174" s="507">
        <v>130</v>
      </c>
      <c r="BB1174" s="357"/>
      <c r="BC1174" s="592" t="str">
        <f t="shared" si="1743"/>
        <v>-</v>
      </c>
      <c r="BD1174" s="593" t="str">
        <f t="shared" si="1744"/>
        <v>-</v>
      </c>
      <c r="BE1174" s="594" t="str">
        <f t="shared" si="1745"/>
        <v>-</v>
      </c>
      <c r="BF1174" s="291" t="str">
        <f t="shared" si="1746"/>
        <v>-</v>
      </c>
      <c r="BG1174" s="566" t="str">
        <f t="shared" si="1747"/>
        <v>-</v>
      </c>
      <c r="BH1174" s="595" t="str">
        <f t="shared" si="1748"/>
        <v>-</v>
      </c>
      <c r="BI1174" s="289" t="str">
        <f t="shared" si="1749"/>
        <v>-</v>
      </c>
      <c r="BJ1174" s="596" t="str">
        <f t="shared" si="1750"/>
        <v>-</v>
      </c>
      <c r="BK1174" s="595" t="str">
        <f t="shared" si="1751"/>
        <v>-</v>
      </c>
      <c r="BL1174" s="289" t="str">
        <f t="shared" si="1752"/>
        <v>-</v>
      </c>
      <c r="BM1174" s="596" t="str">
        <f t="shared" si="1753"/>
        <v>-</v>
      </c>
      <c r="BN1174" s="563">
        <f t="shared" si="1754"/>
        <v>6</v>
      </c>
      <c r="BO1174" s="87">
        <f t="shared" si="1755"/>
        <v>2014</v>
      </c>
      <c r="BP1174" s="87">
        <f t="shared" si="1756"/>
        <v>0</v>
      </c>
      <c r="BQ1174" s="202"/>
    </row>
    <row r="1175" spans="1:69" s="35" customFormat="1" ht="10.5" customHeight="1" x14ac:dyDescent="0.2">
      <c r="A1175" s="314" t="str">
        <f t="shared" si="1742"/>
        <v>2014-15RYA6</v>
      </c>
      <c r="B1175" s="314" t="str">
        <f t="shared" si="1757"/>
        <v>Y60</v>
      </c>
      <c r="C1175" s="205" t="s">
        <v>184</v>
      </c>
      <c r="D1175" s="205" t="s">
        <v>542</v>
      </c>
      <c r="E1175" s="206"/>
      <c r="F1175" s="318" t="str">
        <f>VLOOKUP($G1175,'Selection Sheet'!$C$15:$F$39,3,0)</f>
        <v>Y60</v>
      </c>
      <c r="G1175" s="207" t="s">
        <v>118</v>
      </c>
      <c r="H1175" s="205" t="s">
        <v>536</v>
      </c>
      <c r="I1175" s="508">
        <v>315</v>
      </c>
      <c r="J1175" s="508">
        <v>91</v>
      </c>
      <c r="K1175" s="508">
        <v>41</v>
      </c>
      <c r="L1175" s="508">
        <v>19</v>
      </c>
      <c r="M1175" s="520"/>
      <c r="N1175" s="520"/>
      <c r="O1175" s="520"/>
      <c r="P1175" s="520"/>
      <c r="Q1175" s="508" t="s">
        <v>80</v>
      </c>
      <c r="R1175" s="508" t="s">
        <v>80</v>
      </c>
      <c r="S1175" s="508"/>
      <c r="T1175" s="509" t="s">
        <v>80</v>
      </c>
      <c r="U1175" s="510" t="s">
        <v>80</v>
      </c>
      <c r="V1175" s="510" t="s">
        <v>80</v>
      </c>
      <c r="W1175" s="510" t="s">
        <v>80</v>
      </c>
      <c r="X1175" s="511" t="s">
        <v>80</v>
      </c>
      <c r="Y1175" s="512" t="s">
        <v>80</v>
      </c>
      <c r="Z1175" s="513" t="s">
        <v>80</v>
      </c>
      <c r="AA1175" s="513" t="s">
        <v>80</v>
      </c>
      <c r="AB1175" s="514" t="s">
        <v>80</v>
      </c>
      <c r="AC1175" s="513" t="s">
        <v>80</v>
      </c>
      <c r="AD1175" s="513" t="s">
        <v>80</v>
      </c>
      <c r="AE1175" s="513" t="s">
        <v>80</v>
      </c>
      <c r="AF1175" s="515" t="s">
        <v>80</v>
      </c>
      <c r="AG1175" s="516" t="s">
        <v>80</v>
      </c>
      <c r="AH1175" s="517" t="s">
        <v>80</v>
      </c>
      <c r="AI1175" s="515" t="s">
        <v>80</v>
      </c>
      <c r="AJ1175" s="518">
        <v>80</v>
      </c>
      <c r="AK1175" s="518">
        <v>115</v>
      </c>
      <c r="AL1175" s="520"/>
      <c r="AM1175" s="520"/>
      <c r="AN1175" s="518">
        <v>713</v>
      </c>
      <c r="AO1175" s="518">
        <v>746</v>
      </c>
      <c r="AP1175" s="570"/>
      <c r="AQ1175" s="570"/>
      <c r="AR1175" s="518">
        <v>27</v>
      </c>
      <c r="AS1175" s="518">
        <v>315</v>
      </c>
      <c r="AT1175" s="518">
        <v>8</v>
      </c>
      <c r="AU1175" s="518">
        <v>41</v>
      </c>
      <c r="AV1175" s="520"/>
      <c r="AW1175" s="520"/>
      <c r="AX1175" s="520">
        <v>112</v>
      </c>
      <c r="AY1175" s="520">
        <v>126</v>
      </c>
      <c r="AZ1175" s="520">
        <v>124</v>
      </c>
      <c r="BA1175" s="520">
        <v>256</v>
      </c>
      <c r="BB1175" s="358"/>
      <c r="BC1175" s="597" t="str">
        <f t="shared" si="1743"/>
        <v>-</v>
      </c>
      <c r="BD1175" s="598" t="str">
        <f t="shared" si="1744"/>
        <v>-</v>
      </c>
      <c r="BE1175" s="599" t="str">
        <f t="shared" si="1745"/>
        <v>-</v>
      </c>
      <c r="BF1175" s="600" t="str">
        <f t="shared" si="1746"/>
        <v>-</v>
      </c>
      <c r="BG1175" s="601" t="str">
        <f t="shared" si="1747"/>
        <v>-</v>
      </c>
      <c r="BH1175" s="602" t="str">
        <f t="shared" si="1748"/>
        <v>-</v>
      </c>
      <c r="BI1175" s="603" t="str">
        <f t="shared" si="1749"/>
        <v>-</v>
      </c>
      <c r="BJ1175" s="604" t="str">
        <f t="shared" si="1750"/>
        <v>-</v>
      </c>
      <c r="BK1175" s="602" t="str">
        <f t="shared" si="1751"/>
        <v>-</v>
      </c>
      <c r="BL1175" s="603" t="str">
        <f t="shared" si="1752"/>
        <v>-</v>
      </c>
      <c r="BM1175" s="604" t="str">
        <f t="shared" si="1753"/>
        <v>-</v>
      </c>
      <c r="BN1175" s="564">
        <f t="shared" si="1754"/>
        <v>6</v>
      </c>
      <c r="BO1175" s="314">
        <f t="shared" si="1755"/>
        <v>2014</v>
      </c>
      <c r="BP1175" s="314">
        <f t="shared" si="1756"/>
        <v>0</v>
      </c>
      <c r="BQ1175" s="202"/>
    </row>
    <row r="1176" spans="1:69" s="35" customFormat="1" ht="10.5" customHeight="1" x14ac:dyDescent="0.2">
      <c r="A1176" s="87" t="str">
        <f t="shared" si="1742"/>
        <v>2014-15RYC6</v>
      </c>
      <c r="B1176" s="87" t="str">
        <f t="shared" si="1757"/>
        <v>Y61</v>
      </c>
      <c r="C1176" s="203" t="s">
        <v>184</v>
      </c>
      <c r="D1176" s="203" t="s">
        <v>542</v>
      </c>
      <c r="E1176" s="42"/>
      <c r="F1176" s="317" t="str">
        <f>VLOOKUP($G1176,'Selection Sheet'!$C$15:$F$39,3,0)</f>
        <v>Y61</v>
      </c>
      <c r="G1176" s="204" t="s">
        <v>87</v>
      </c>
      <c r="H1176" s="203" t="s">
        <v>537</v>
      </c>
      <c r="I1176" s="495">
        <v>256</v>
      </c>
      <c r="J1176" s="495">
        <v>54</v>
      </c>
      <c r="K1176" s="495">
        <v>23</v>
      </c>
      <c r="L1176" s="495">
        <v>13</v>
      </c>
      <c r="M1176" s="507"/>
      <c r="N1176" s="507"/>
      <c r="O1176" s="507"/>
      <c r="P1176" s="507"/>
      <c r="Q1176" s="495" t="s">
        <v>80</v>
      </c>
      <c r="R1176" s="495" t="s">
        <v>80</v>
      </c>
      <c r="S1176" s="495"/>
      <c r="T1176" s="496" t="s">
        <v>80</v>
      </c>
      <c r="U1176" s="497" t="s">
        <v>80</v>
      </c>
      <c r="V1176" s="497" t="s">
        <v>80</v>
      </c>
      <c r="W1176" s="497" t="s">
        <v>80</v>
      </c>
      <c r="X1176" s="498" t="s">
        <v>80</v>
      </c>
      <c r="Y1176" s="499" t="s">
        <v>80</v>
      </c>
      <c r="Z1176" s="500" t="s">
        <v>80</v>
      </c>
      <c r="AA1176" s="500" t="s">
        <v>80</v>
      </c>
      <c r="AB1176" s="501" t="s">
        <v>80</v>
      </c>
      <c r="AC1176" s="500" t="s">
        <v>80</v>
      </c>
      <c r="AD1176" s="500" t="s">
        <v>80</v>
      </c>
      <c r="AE1176" s="500" t="s">
        <v>80</v>
      </c>
      <c r="AF1176" s="502" t="s">
        <v>80</v>
      </c>
      <c r="AG1176" s="503" t="s">
        <v>80</v>
      </c>
      <c r="AH1176" s="504" t="s">
        <v>80</v>
      </c>
      <c r="AI1176" s="502" t="s">
        <v>80</v>
      </c>
      <c r="AJ1176" s="505">
        <v>104</v>
      </c>
      <c r="AK1176" s="505">
        <v>122</v>
      </c>
      <c r="AL1176" s="507"/>
      <c r="AM1176" s="507"/>
      <c r="AN1176" s="505">
        <v>656</v>
      </c>
      <c r="AO1176" s="505">
        <v>682</v>
      </c>
      <c r="AP1176" s="569"/>
      <c r="AQ1176" s="569"/>
      <c r="AR1176" s="505">
        <v>21</v>
      </c>
      <c r="AS1176" s="505">
        <v>251</v>
      </c>
      <c r="AT1176" s="505">
        <v>4</v>
      </c>
      <c r="AU1176" s="505">
        <v>21</v>
      </c>
      <c r="AV1176" s="507"/>
      <c r="AW1176" s="507"/>
      <c r="AX1176" s="507">
        <v>92</v>
      </c>
      <c r="AY1176" s="507">
        <v>100</v>
      </c>
      <c r="AZ1176" s="507">
        <v>155</v>
      </c>
      <c r="BA1176" s="507">
        <v>258</v>
      </c>
      <c r="BB1176" s="357"/>
      <c r="BC1176" s="592" t="str">
        <f t="shared" si="1743"/>
        <v>-</v>
      </c>
      <c r="BD1176" s="593" t="str">
        <f t="shared" si="1744"/>
        <v>-</v>
      </c>
      <c r="BE1176" s="594" t="str">
        <f t="shared" si="1745"/>
        <v>-</v>
      </c>
      <c r="BF1176" s="291" t="str">
        <f t="shared" si="1746"/>
        <v>-</v>
      </c>
      <c r="BG1176" s="566" t="str">
        <f t="shared" si="1747"/>
        <v>-</v>
      </c>
      <c r="BH1176" s="595" t="str">
        <f t="shared" si="1748"/>
        <v>-</v>
      </c>
      <c r="BI1176" s="289" t="str">
        <f t="shared" si="1749"/>
        <v>-</v>
      </c>
      <c r="BJ1176" s="596" t="str">
        <f t="shared" si="1750"/>
        <v>-</v>
      </c>
      <c r="BK1176" s="595" t="str">
        <f t="shared" si="1751"/>
        <v>-</v>
      </c>
      <c r="BL1176" s="289" t="str">
        <f t="shared" si="1752"/>
        <v>-</v>
      </c>
      <c r="BM1176" s="596" t="str">
        <f t="shared" si="1753"/>
        <v>-</v>
      </c>
      <c r="BN1176" s="563">
        <f t="shared" si="1754"/>
        <v>6</v>
      </c>
      <c r="BO1176" s="87">
        <f t="shared" si="1755"/>
        <v>2014</v>
      </c>
      <c r="BP1176" s="87">
        <f t="shared" si="1756"/>
        <v>0</v>
      </c>
      <c r="BQ1176" s="202"/>
    </row>
    <row r="1177" spans="1:69" s="35" customFormat="1" ht="10.5" customHeight="1" x14ac:dyDescent="0.2">
      <c r="A1177" s="87" t="str">
        <f t="shared" ref="A1177:A1240" si="1758">CONCATENATE(C1177,G1177,BN1177)</f>
        <v>2014-15RYD6</v>
      </c>
      <c r="B1177" s="87" t="str">
        <f t="shared" si="1757"/>
        <v>Y59</v>
      </c>
      <c r="C1177" s="203" t="s">
        <v>184</v>
      </c>
      <c r="D1177" s="203" t="s">
        <v>542</v>
      </c>
      <c r="E1177" s="42"/>
      <c r="F1177" s="317" t="str">
        <f>VLOOKUP($G1177,'Selection Sheet'!$C$15:$F$39,3,0)</f>
        <v>Y59</v>
      </c>
      <c r="G1177" s="204" t="s">
        <v>116</v>
      </c>
      <c r="H1177" s="203" t="s">
        <v>538</v>
      </c>
      <c r="I1177" s="495">
        <v>229</v>
      </c>
      <c r="J1177" s="495">
        <v>76</v>
      </c>
      <c r="K1177" s="495">
        <v>34</v>
      </c>
      <c r="L1177" s="495">
        <v>21</v>
      </c>
      <c r="M1177" s="507"/>
      <c r="N1177" s="507"/>
      <c r="O1177" s="507"/>
      <c r="P1177" s="507"/>
      <c r="Q1177" s="495" t="s">
        <v>80</v>
      </c>
      <c r="R1177" s="495" t="s">
        <v>80</v>
      </c>
      <c r="S1177" s="495"/>
      <c r="T1177" s="496" t="s">
        <v>80</v>
      </c>
      <c r="U1177" s="497" t="s">
        <v>80</v>
      </c>
      <c r="V1177" s="497" t="s">
        <v>80</v>
      </c>
      <c r="W1177" s="497" t="s">
        <v>80</v>
      </c>
      <c r="X1177" s="498" t="s">
        <v>80</v>
      </c>
      <c r="Y1177" s="499" t="s">
        <v>80</v>
      </c>
      <c r="Z1177" s="500" t="s">
        <v>80</v>
      </c>
      <c r="AA1177" s="500" t="s">
        <v>80</v>
      </c>
      <c r="AB1177" s="501" t="s">
        <v>80</v>
      </c>
      <c r="AC1177" s="500" t="s">
        <v>80</v>
      </c>
      <c r="AD1177" s="500" t="s">
        <v>80</v>
      </c>
      <c r="AE1177" s="500" t="s">
        <v>80</v>
      </c>
      <c r="AF1177" s="502" t="s">
        <v>80</v>
      </c>
      <c r="AG1177" s="503" t="s">
        <v>80</v>
      </c>
      <c r="AH1177" s="504" t="s">
        <v>80</v>
      </c>
      <c r="AI1177" s="502" t="s">
        <v>80</v>
      </c>
      <c r="AJ1177" s="505">
        <v>93</v>
      </c>
      <c r="AK1177" s="505">
        <v>122</v>
      </c>
      <c r="AL1177" s="507"/>
      <c r="AM1177" s="507"/>
      <c r="AN1177" s="505">
        <v>775</v>
      </c>
      <c r="AO1177" s="505">
        <v>834</v>
      </c>
      <c r="AP1177" s="569"/>
      <c r="AQ1177" s="569"/>
      <c r="AR1177" s="505">
        <v>23</v>
      </c>
      <c r="AS1177" s="505">
        <v>223</v>
      </c>
      <c r="AT1177" s="505">
        <v>7</v>
      </c>
      <c r="AU1177" s="505">
        <v>32</v>
      </c>
      <c r="AV1177" s="507"/>
      <c r="AW1177" s="507"/>
      <c r="AX1177" s="507">
        <v>82</v>
      </c>
      <c r="AY1177" s="507">
        <v>97</v>
      </c>
      <c r="AZ1177" s="507">
        <v>361</v>
      </c>
      <c r="BA1177" s="507">
        <v>520</v>
      </c>
      <c r="BB1177" s="357"/>
      <c r="BC1177" s="592" t="str">
        <f t="shared" ref="BC1177:BC1240" si="1759">IFERROR(AG1177*$AI1177,"-")</f>
        <v>-</v>
      </c>
      <c r="BD1177" s="593" t="str">
        <f t="shared" ref="BD1177:BD1240" si="1760">IFERROR(AH1177*$AI1177,"-")</f>
        <v>-</v>
      </c>
      <c r="BE1177" s="594" t="str">
        <f t="shared" ref="BE1177:BE1240" si="1761">IFERROR(U1177*$T1177, "-")</f>
        <v>-</v>
      </c>
      <c r="BF1177" s="291" t="str">
        <f t="shared" ref="BF1177:BF1240" si="1762">IFERROR(V1177*$T1177,"-")</f>
        <v>-</v>
      </c>
      <c r="BG1177" s="566" t="str">
        <f t="shared" ref="BG1177:BG1240" si="1763">IFERROR(W1177*$T1177,"-")</f>
        <v>-</v>
      </c>
      <c r="BH1177" s="595" t="str">
        <f t="shared" ref="BH1177:BH1240" si="1764">IFERROR(Y1177*$X1177, "-")</f>
        <v>-</v>
      </c>
      <c r="BI1177" s="289" t="str">
        <f t="shared" ref="BI1177:BI1240" si="1765">IFERROR(Z1177*$X1177,"-")</f>
        <v>-</v>
      </c>
      <c r="BJ1177" s="596" t="str">
        <f t="shared" ref="BJ1177:BJ1240" si="1766">IFERROR(AA1177*$X1177,"-")</f>
        <v>-</v>
      </c>
      <c r="BK1177" s="595" t="str">
        <f t="shared" ref="BK1177:BK1240" si="1767">IFERROR(AC1177*$AB1177, "-")</f>
        <v>-</v>
      </c>
      <c r="BL1177" s="289" t="str">
        <f t="shared" ref="BL1177:BL1240" si="1768">IFERROR(AD1177*$AB1177,"-")</f>
        <v>-</v>
      </c>
      <c r="BM1177" s="596" t="str">
        <f t="shared" ref="BM1177:BM1240" si="1769">IFERROR(AE1177*$AB1177,"-")</f>
        <v>-</v>
      </c>
      <c r="BN1177" s="563">
        <f t="shared" ref="BN1177:BN1240" si="1770">MONTH(1&amp;$D1177)</f>
        <v>6</v>
      </c>
      <c r="BO1177" s="87">
        <f t="shared" ref="BO1177:BO1240" si="1771">VALUE(LEFT(C1177,4)+IF($BN1177&lt;4,1,0))</f>
        <v>2014</v>
      </c>
      <c r="BP1177" s="87">
        <f t="shared" ref="BP1177:BP1240" si="1772">(BN1177/3-ROUNDDOWN(BN1177/3,0))*3</f>
        <v>0</v>
      </c>
      <c r="BQ1177" s="202"/>
    </row>
    <row r="1178" spans="1:69" s="35" customFormat="1" ht="10.5" customHeight="1" x14ac:dyDescent="0.2">
      <c r="A1178" s="87" t="str">
        <f t="shared" si="1758"/>
        <v>2014-15RYE6</v>
      </c>
      <c r="B1178" s="87" t="str">
        <f t="shared" ref="B1178:B1241" si="1773">F1178</f>
        <v>Y59</v>
      </c>
      <c r="C1178" s="203" t="s">
        <v>184</v>
      </c>
      <c r="D1178" s="203" t="s">
        <v>542</v>
      </c>
      <c r="E1178" s="42"/>
      <c r="F1178" s="317" t="str">
        <f>VLOOKUP($G1178,'Selection Sheet'!$C$15:$F$39,3,0)</f>
        <v>Y59</v>
      </c>
      <c r="G1178" s="204" t="s">
        <v>114</v>
      </c>
      <c r="H1178" s="203" t="s">
        <v>539</v>
      </c>
      <c r="I1178" s="495">
        <v>119</v>
      </c>
      <c r="J1178" s="495">
        <v>56</v>
      </c>
      <c r="K1178" s="495">
        <v>41</v>
      </c>
      <c r="L1178" s="495">
        <v>27</v>
      </c>
      <c r="M1178" s="507"/>
      <c r="N1178" s="507"/>
      <c r="O1178" s="507"/>
      <c r="P1178" s="507"/>
      <c r="Q1178" s="495" t="s">
        <v>80</v>
      </c>
      <c r="R1178" s="495" t="s">
        <v>80</v>
      </c>
      <c r="S1178" s="495"/>
      <c r="T1178" s="496" t="s">
        <v>80</v>
      </c>
      <c r="U1178" s="497" t="s">
        <v>80</v>
      </c>
      <c r="V1178" s="497" t="s">
        <v>80</v>
      </c>
      <c r="W1178" s="497" t="s">
        <v>80</v>
      </c>
      <c r="X1178" s="498" t="s">
        <v>80</v>
      </c>
      <c r="Y1178" s="499" t="s">
        <v>80</v>
      </c>
      <c r="Z1178" s="500" t="s">
        <v>80</v>
      </c>
      <c r="AA1178" s="500" t="s">
        <v>80</v>
      </c>
      <c r="AB1178" s="501" t="s">
        <v>80</v>
      </c>
      <c r="AC1178" s="500" t="s">
        <v>80</v>
      </c>
      <c r="AD1178" s="500" t="s">
        <v>80</v>
      </c>
      <c r="AE1178" s="500" t="s">
        <v>80</v>
      </c>
      <c r="AF1178" s="502" t="s">
        <v>80</v>
      </c>
      <c r="AG1178" s="503" t="s">
        <v>80</v>
      </c>
      <c r="AH1178" s="504" t="s">
        <v>80</v>
      </c>
      <c r="AI1178" s="502" t="s">
        <v>80</v>
      </c>
      <c r="AJ1178" s="505">
        <v>62</v>
      </c>
      <c r="AK1178" s="505">
        <v>94</v>
      </c>
      <c r="AL1178" s="507"/>
      <c r="AM1178" s="507"/>
      <c r="AN1178" s="505">
        <v>472</v>
      </c>
      <c r="AO1178" s="505">
        <v>472</v>
      </c>
      <c r="AP1178" s="569"/>
      <c r="AQ1178" s="569"/>
      <c r="AR1178" s="505">
        <v>18</v>
      </c>
      <c r="AS1178" s="505">
        <v>118</v>
      </c>
      <c r="AT1178" s="505">
        <v>10</v>
      </c>
      <c r="AU1178" s="505">
        <v>41</v>
      </c>
      <c r="AV1178" s="507"/>
      <c r="AW1178" s="507"/>
      <c r="AX1178" s="507">
        <v>67</v>
      </c>
      <c r="AY1178" s="507">
        <v>70</v>
      </c>
      <c r="AZ1178" s="507">
        <v>108</v>
      </c>
      <c r="BA1178" s="507">
        <v>196</v>
      </c>
      <c r="BB1178" s="357"/>
      <c r="BC1178" s="592" t="str">
        <f t="shared" si="1759"/>
        <v>-</v>
      </c>
      <c r="BD1178" s="593" t="str">
        <f t="shared" si="1760"/>
        <v>-</v>
      </c>
      <c r="BE1178" s="594" t="str">
        <f t="shared" si="1761"/>
        <v>-</v>
      </c>
      <c r="BF1178" s="291" t="str">
        <f t="shared" si="1762"/>
        <v>-</v>
      </c>
      <c r="BG1178" s="566" t="str">
        <f t="shared" si="1763"/>
        <v>-</v>
      </c>
      <c r="BH1178" s="595" t="str">
        <f t="shared" si="1764"/>
        <v>-</v>
      </c>
      <c r="BI1178" s="289" t="str">
        <f t="shared" si="1765"/>
        <v>-</v>
      </c>
      <c r="BJ1178" s="596" t="str">
        <f t="shared" si="1766"/>
        <v>-</v>
      </c>
      <c r="BK1178" s="595" t="str">
        <f t="shared" si="1767"/>
        <v>-</v>
      </c>
      <c r="BL1178" s="289" t="str">
        <f t="shared" si="1768"/>
        <v>-</v>
      </c>
      <c r="BM1178" s="596" t="str">
        <f t="shared" si="1769"/>
        <v>-</v>
      </c>
      <c r="BN1178" s="563">
        <f t="shared" si="1770"/>
        <v>6</v>
      </c>
      <c r="BO1178" s="87">
        <f t="shared" si="1771"/>
        <v>2014</v>
      </c>
      <c r="BP1178" s="87">
        <f t="shared" si="1772"/>
        <v>0</v>
      </c>
      <c r="BQ1178" s="202"/>
    </row>
    <row r="1179" spans="1:69" s="35" customFormat="1" ht="10.5" customHeight="1" x14ac:dyDescent="0.2">
      <c r="A1179" s="312" t="str">
        <f t="shared" si="1758"/>
        <v>2014-15RYF6</v>
      </c>
      <c r="B1179" s="312" t="str">
        <f t="shared" si="1773"/>
        <v>Y58</v>
      </c>
      <c r="C1179" s="208" t="s">
        <v>184</v>
      </c>
      <c r="D1179" s="208" t="s">
        <v>542</v>
      </c>
      <c r="E1179" s="53"/>
      <c r="F1179" s="319" t="str">
        <f>VLOOKUP($G1179,'Selection Sheet'!$C$15:$F$39,3,0)</f>
        <v>Y58</v>
      </c>
      <c r="G1179" s="209" t="s">
        <v>99</v>
      </c>
      <c r="H1179" s="208" t="s">
        <v>540</v>
      </c>
      <c r="I1179" s="521">
        <v>288</v>
      </c>
      <c r="J1179" s="521">
        <v>72</v>
      </c>
      <c r="K1179" s="521">
        <v>45</v>
      </c>
      <c r="L1179" s="521">
        <v>19</v>
      </c>
      <c r="M1179" s="533"/>
      <c r="N1179" s="533"/>
      <c r="O1179" s="533"/>
      <c r="P1179" s="533"/>
      <c r="Q1179" s="521" t="s">
        <v>80</v>
      </c>
      <c r="R1179" s="521" t="s">
        <v>80</v>
      </c>
      <c r="S1179" s="521"/>
      <c r="T1179" s="522" t="s">
        <v>80</v>
      </c>
      <c r="U1179" s="523" t="s">
        <v>80</v>
      </c>
      <c r="V1179" s="523" t="s">
        <v>80</v>
      </c>
      <c r="W1179" s="523" t="s">
        <v>80</v>
      </c>
      <c r="X1179" s="524" t="s">
        <v>80</v>
      </c>
      <c r="Y1179" s="525" t="s">
        <v>80</v>
      </c>
      <c r="Z1179" s="526" t="s">
        <v>80</v>
      </c>
      <c r="AA1179" s="526" t="s">
        <v>80</v>
      </c>
      <c r="AB1179" s="527" t="s">
        <v>80</v>
      </c>
      <c r="AC1179" s="526" t="s">
        <v>80</v>
      </c>
      <c r="AD1179" s="526" t="s">
        <v>80</v>
      </c>
      <c r="AE1179" s="526" t="s">
        <v>80</v>
      </c>
      <c r="AF1179" s="528" t="s">
        <v>80</v>
      </c>
      <c r="AG1179" s="529" t="s">
        <v>80</v>
      </c>
      <c r="AH1179" s="530" t="s">
        <v>80</v>
      </c>
      <c r="AI1179" s="528" t="s">
        <v>80</v>
      </c>
      <c r="AJ1179" s="531">
        <v>127</v>
      </c>
      <c r="AK1179" s="531">
        <v>149</v>
      </c>
      <c r="AL1179" s="533"/>
      <c r="AM1179" s="533"/>
      <c r="AN1179" s="531">
        <v>673</v>
      </c>
      <c r="AO1179" s="531">
        <v>697</v>
      </c>
      <c r="AP1179" s="571"/>
      <c r="AQ1179" s="571"/>
      <c r="AR1179" s="531">
        <v>32</v>
      </c>
      <c r="AS1179" s="531">
        <v>287</v>
      </c>
      <c r="AT1179" s="531">
        <v>13</v>
      </c>
      <c r="AU1179" s="531">
        <v>45</v>
      </c>
      <c r="AV1179" s="533"/>
      <c r="AW1179" s="533"/>
      <c r="AX1179" s="533">
        <v>115</v>
      </c>
      <c r="AY1179" s="533">
        <v>132</v>
      </c>
      <c r="AZ1179" s="533">
        <v>148</v>
      </c>
      <c r="BA1179" s="533">
        <v>256</v>
      </c>
      <c r="BB1179" s="359"/>
      <c r="BC1179" s="605" t="str">
        <f t="shared" si="1759"/>
        <v>-</v>
      </c>
      <c r="BD1179" s="606" t="str">
        <f t="shared" si="1760"/>
        <v>-</v>
      </c>
      <c r="BE1179" s="607" t="str">
        <f t="shared" si="1761"/>
        <v>-</v>
      </c>
      <c r="BF1179" s="302" t="str">
        <f t="shared" si="1762"/>
        <v>-</v>
      </c>
      <c r="BG1179" s="608" t="str">
        <f t="shared" si="1763"/>
        <v>-</v>
      </c>
      <c r="BH1179" s="609" t="str">
        <f t="shared" si="1764"/>
        <v>-</v>
      </c>
      <c r="BI1179" s="311" t="str">
        <f t="shared" si="1765"/>
        <v>-</v>
      </c>
      <c r="BJ1179" s="610" t="str">
        <f t="shared" si="1766"/>
        <v>-</v>
      </c>
      <c r="BK1179" s="609" t="str">
        <f t="shared" si="1767"/>
        <v>-</v>
      </c>
      <c r="BL1179" s="311" t="str">
        <f t="shared" si="1768"/>
        <v>-</v>
      </c>
      <c r="BM1179" s="610" t="str">
        <f t="shared" si="1769"/>
        <v>-</v>
      </c>
      <c r="BN1179" s="565">
        <f t="shared" si="1770"/>
        <v>6</v>
      </c>
      <c r="BO1179" s="312">
        <f t="shared" si="1771"/>
        <v>2014</v>
      </c>
      <c r="BP1179" s="312">
        <f t="shared" si="1772"/>
        <v>0</v>
      </c>
      <c r="BQ1179" s="202"/>
    </row>
    <row r="1180" spans="1:69" s="35" customFormat="1" ht="10.5" customHeight="1" x14ac:dyDescent="0.2">
      <c r="A1180" s="87" t="str">
        <f t="shared" si="1758"/>
        <v>2014-15R1F7</v>
      </c>
      <c r="B1180" s="87" t="str">
        <f t="shared" si="1773"/>
        <v>Y59</v>
      </c>
      <c r="C1180" s="203" t="s">
        <v>184</v>
      </c>
      <c r="D1180" s="203" t="s">
        <v>543</v>
      </c>
      <c r="E1180" s="42"/>
      <c r="F1180" s="317" t="str">
        <f>VLOOKUP($G1180,'Selection Sheet'!$C$15:$F$39,3,0)</f>
        <v>Y59</v>
      </c>
      <c r="G1180" s="204" t="s">
        <v>108</v>
      </c>
      <c r="H1180" s="203" t="s">
        <v>529</v>
      </c>
      <c r="I1180" s="495">
        <v>7</v>
      </c>
      <c r="J1180" s="495">
        <v>1</v>
      </c>
      <c r="K1180" s="495">
        <v>2</v>
      </c>
      <c r="L1180" s="495">
        <v>1</v>
      </c>
      <c r="M1180" s="507"/>
      <c r="N1180" s="507"/>
      <c r="O1180" s="507"/>
      <c r="P1180" s="507"/>
      <c r="Q1180" s="495" t="s">
        <v>80</v>
      </c>
      <c r="R1180" s="495" t="s">
        <v>80</v>
      </c>
      <c r="S1180" s="495"/>
      <c r="T1180" s="496" t="s">
        <v>80</v>
      </c>
      <c r="U1180" s="497" t="s">
        <v>80</v>
      </c>
      <c r="V1180" s="497" t="s">
        <v>80</v>
      </c>
      <c r="W1180" s="497" t="s">
        <v>80</v>
      </c>
      <c r="X1180" s="498" t="s">
        <v>80</v>
      </c>
      <c r="Y1180" s="499" t="s">
        <v>80</v>
      </c>
      <c r="Z1180" s="500" t="s">
        <v>80</v>
      </c>
      <c r="AA1180" s="500" t="s">
        <v>80</v>
      </c>
      <c r="AB1180" s="501" t="s">
        <v>80</v>
      </c>
      <c r="AC1180" s="500" t="s">
        <v>80</v>
      </c>
      <c r="AD1180" s="500" t="s">
        <v>80</v>
      </c>
      <c r="AE1180" s="500" t="s">
        <v>80</v>
      </c>
      <c r="AF1180" s="502" t="s">
        <v>80</v>
      </c>
      <c r="AG1180" s="503" t="s">
        <v>80</v>
      </c>
      <c r="AH1180" s="504" t="s">
        <v>80</v>
      </c>
      <c r="AI1180" s="502" t="s">
        <v>80</v>
      </c>
      <c r="AJ1180" s="505">
        <v>5</v>
      </c>
      <c r="AK1180" s="505">
        <v>7</v>
      </c>
      <c r="AL1180" s="507"/>
      <c r="AM1180" s="507"/>
      <c r="AN1180" s="505">
        <v>47</v>
      </c>
      <c r="AO1180" s="505">
        <v>49</v>
      </c>
      <c r="AP1180" s="569"/>
      <c r="AQ1180" s="569"/>
      <c r="AR1180" s="505">
        <v>0</v>
      </c>
      <c r="AS1180" s="505">
        <v>7</v>
      </c>
      <c r="AT1180" s="505">
        <v>1</v>
      </c>
      <c r="AU1180" s="505">
        <v>2</v>
      </c>
      <c r="AV1180" s="507"/>
      <c r="AW1180" s="507"/>
      <c r="AX1180" s="507">
        <v>1</v>
      </c>
      <c r="AY1180" s="507">
        <v>3</v>
      </c>
      <c r="AZ1180" s="507">
        <v>12</v>
      </c>
      <c r="BA1180" s="507">
        <v>25</v>
      </c>
      <c r="BB1180" s="357"/>
      <c r="BC1180" s="592" t="str">
        <f t="shared" si="1759"/>
        <v>-</v>
      </c>
      <c r="BD1180" s="593" t="str">
        <f t="shared" si="1760"/>
        <v>-</v>
      </c>
      <c r="BE1180" s="594" t="str">
        <f t="shared" si="1761"/>
        <v>-</v>
      </c>
      <c r="BF1180" s="291" t="str">
        <f t="shared" si="1762"/>
        <v>-</v>
      </c>
      <c r="BG1180" s="566" t="str">
        <f t="shared" si="1763"/>
        <v>-</v>
      </c>
      <c r="BH1180" s="595" t="str">
        <f t="shared" si="1764"/>
        <v>-</v>
      </c>
      <c r="BI1180" s="289" t="str">
        <f t="shared" si="1765"/>
        <v>-</v>
      </c>
      <c r="BJ1180" s="596" t="str">
        <f t="shared" si="1766"/>
        <v>-</v>
      </c>
      <c r="BK1180" s="595" t="str">
        <f t="shared" si="1767"/>
        <v>-</v>
      </c>
      <c r="BL1180" s="289" t="str">
        <f t="shared" si="1768"/>
        <v>-</v>
      </c>
      <c r="BM1180" s="596" t="str">
        <f t="shared" si="1769"/>
        <v>-</v>
      </c>
      <c r="BN1180" s="563">
        <f t="shared" si="1770"/>
        <v>7</v>
      </c>
      <c r="BO1180" s="87">
        <f t="shared" si="1771"/>
        <v>2014</v>
      </c>
      <c r="BP1180" s="87">
        <f t="shared" si="1772"/>
        <v>1.0000000000000004</v>
      </c>
      <c r="BQ1180" s="202"/>
    </row>
    <row r="1181" spans="1:69" s="35" customFormat="1" ht="10.5" customHeight="1" x14ac:dyDescent="0.2">
      <c r="A1181" s="87" t="str">
        <f t="shared" si="1758"/>
        <v>2014-15RRU7</v>
      </c>
      <c r="B1181" s="87" t="str">
        <f t="shared" si="1773"/>
        <v>Y56</v>
      </c>
      <c r="C1181" s="203" t="s">
        <v>184</v>
      </c>
      <c r="D1181" s="203" t="s">
        <v>543</v>
      </c>
      <c r="E1181" s="42"/>
      <c r="F1181" s="317" t="str">
        <f>VLOOKUP($G1181,'Selection Sheet'!$C$15:$F$39,3,0)</f>
        <v>Y56</v>
      </c>
      <c r="G1181" s="204" t="s">
        <v>93</v>
      </c>
      <c r="H1181" s="203" t="s">
        <v>530</v>
      </c>
      <c r="I1181" s="495">
        <v>338</v>
      </c>
      <c r="J1181" s="495">
        <v>112</v>
      </c>
      <c r="K1181" s="495">
        <v>42</v>
      </c>
      <c r="L1181" s="495">
        <v>26</v>
      </c>
      <c r="M1181" s="507"/>
      <c r="N1181" s="507"/>
      <c r="O1181" s="507"/>
      <c r="P1181" s="507"/>
      <c r="Q1181" s="495" t="s">
        <v>80</v>
      </c>
      <c r="R1181" s="495" t="s">
        <v>80</v>
      </c>
      <c r="S1181" s="495"/>
      <c r="T1181" s="496" t="s">
        <v>80</v>
      </c>
      <c r="U1181" s="497" t="s">
        <v>80</v>
      </c>
      <c r="V1181" s="497" t="s">
        <v>80</v>
      </c>
      <c r="W1181" s="497" t="s">
        <v>80</v>
      </c>
      <c r="X1181" s="498" t="s">
        <v>80</v>
      </c>
      <c r="Y1181" s="499" t="s">
        <v>80</v>
      </c>
      <c r="Z1181" s="500" t="s">
        <v>80</v>
      </c>
      <c r="AA1181" s="500" t="s">
        <v>80</v>
      </c>
      <c r="AB1181" s="501" t="s">
        <v>80</v>
      </c>
      <c r="AC1181" s="500" t="s">
        <v>80</v>
      </c>
      <c r="AD1181" s="500" t="s">
        <v>80</v>
      </c>
      <c r="AE1181" s="500" t="s">
        <v>80</v>
      </c>
      <c r="AF1181" s="502" t="s">
        <v>80</v>
      </c>
      <c r="AG1181" s="503" t="s">
        <v>80</v>
      </c>
      <c r="AH1181" s="504" t="s">
        <v>80</v>
      </c>
      <c r="AI1181" s="502" t="s">
        <v>80</v>
      </c>
      <c r="AJ1181" s="505">
        <v>167</v>
      </c>
      <c r="AK1181" s="505">
        <v>228</v>
      </c>
      <c r="AL1181" s="507"/>
      <c r="AM1181" s="507"/>
      <c r="AN1181" s="505">
        <v>928</v>
      </c>
      <c r="AO1181" s="505">
        <v>948</v>
      </c>
      <c r="AP1181" s="569"/>
      <c r="AQ1181" s="569"/>
      <c r="AR1181" s="505">
        <v>35</v>
      </c>
      <c r="AS1181" s="505">
        <v>332</v>
      </c>
      <c r="AT1181" s="505">
        <v>8</v>
      </c>
      <c r="AU1181" s="505">
        <v>37</v>
      </c>
      <c r="AV1181" s="507"/>
      <c r="AW1181" s="507"/>
      <c r="AX1181" s="507">
        <v>91</v>
      </c>
      <c r="AY1181" s="507">
        <v>93</v>
      </c>
      <c r="AZ1181" s="507">
        <v>342</v>
      </c>
      <c r="BA1181" s="507">
        <v>572</v>
      </c>
      <c r="BB1181" s="357"/>
      <c r="BC1181" s="592" t="str">
        <f t="shared" si="1759"/>
        <v>-</v>
      </c>
      <c r="BD1181" s="593" t="str">
        <f t="shared" si="1760"/>
        <v>-</v>
      </c>
      <c r="BE1181" s="594" t="str">
        <f t="shared" si="1761"/>
        <v>-</v>
      </c>
      <c r="BF1181" s="291" t="str">
        <f t="shared" si="1762"/>
        <v>-</v>
      </c>
      <c r="BG1181" s="566" t="str">
        <f t="shared" si="1763"/>
        <v>-</v>
      </c>
      <c r="BH1181" s="595" t="str">
        <f t="shared" si="1764"/>
        <v>-</v>
      </c>
      <c r="BI1181" s="289" t="str">
        <f t="shared" si="1765"/>
        <v>-</v>
      </c>
      <c r="BJ1181" s="596" t="str">
        <f t="shared" si="1766"/>
        <v>-</v>
      </c>
      <c r="BK1181" s="595" t="str">
        <f t="shared" si="1767"/>
        <v>-</v>
      </c>
      <c r="BL1181" s="289" t="str">
        <f t="shared" si="1768"/>
        <v>-</v>
      </c>
      <c r="BM1181" s="596" t="str">
        <f t="shared" si="1769"/>
        <v>-</v>
      </c>
      <c r="BN1181" s="563">
        <f t="shared" si="1770"/>
        <v>7</v>
      </c>
      <c r="BO1181" s="87">
        <f t="shared" si="1771"/>
        <v>2014</v>
      </c>
      <c r="BP1181" s="87">
        <f t="shared" si="1772"/>
        <v>1.0000000000000004</v>
      </c>
      <c r="BQ1181" s="202"/>
    </row>
    <row r="1182" spans="1:69" s="35" customFormat="1" ht="10.5" customHeight="1" x14ac:dyDescent="0.2">
      <c r="A1182" s="87" t="str">
        <f t="shared" si="1758"/>
        <v>2014-15RX67</v>
      </c>
      <c r="B1182" s="87" t="str">
        <f t="shared" si="1773"/>
        <v>Y63</v>
      </c>
      <c r="C1182" s="203" t="s">
        <v>184</v>
      </c>
      <c r="D1182" s="203" t="s">
        <v>543</v>
      </c>
      <c r="E1182" s="42"/>
      <c r="F1182" s="317" t="str">
        <f>VLOOKUP($G1182,'Selection Sheet'!$C$15:$F$39,3,0)</f>
        <v>Y63</v>
      </c>
      <c r="G1182" s="204" t="s">
        <v>111</v>
      </c>
      <c r="H1182" s="203" t="s">
        <v>532</v>
      </c>
      <c r="I1182" s="495">
        <v>124</v>
      </c>
      <c r="J1182" s="495">
        <v>30</v>
      </c>
      <c r="K1182" s="495">
        <v>9</v>
      </c>
      <c r="L1182" s="495">
        <v>5</v>
      </c>
      <c r="M1182" s="507"/>
      <c r="N1182" s="507"/>
      <c r="O1182" s="507"/>
      <c r="P1182" s="507"/>
      <c r="Q1182" s="495" t="s">
        <v>80</v>
      </c>
      <c r="R1182" s="495" t="s">
        <v>80</v>
      </c>
      <c r="S1182" s="495"/>
      <c r="T1182" s="496" t="s">
        <v>80</v>
      </c>
      <c r="U1182" s="497" t="s">
        <v>80</v>
      </c>
      <c r="V1182" s="497" t="s">
        <v>80</v>
      </c>
      <c r="W1182" s="497" t="s">
        <v>80</v>
      </c>
      <c r="X1182" s="498" t="s">
        <v>80</v>
      </c>
      <c r="Y1182" s="499" t="s">
        <v>80</v>
      </c>
      <c r="Z1182" s="500" t="s">
        <v>80</v>
      </c>
      <c r="AA1182" s="500" t="s">
        <v>80</v>
      </c>
      <c r="AB1182" s="501" t="s">
        <v>80</v>
      </c>
      <c r="AC1182" s="500" t="s">
        <v>80</v>
      </c>
      <c r="AD1182" s="500" t="s">
        <v>80</v>
      </c>
      <c r="AE1182" s="500" t="s">
        <v>80</v>
      </c>
      <c r="AF1182" s="502" t="s">
        <v>80</v>
      </c>
      <c r="AG1182" s="503" t="s">
        <v>80</v>
      </c>
      <c r="AH1182" s="504" t="s">
        <v>80</v>
      </c>
      <c r="AI1182" s="502" t="s">
        <v>80</v>
      </c>
      <c r="AJ1182" s="505">
        <v>61</v>
      </c>
      <c r="AK1182" s="505">
        <v>67</v>
      </c>
      <c r="AL1182" s="507"/>
      <c r="AM1182" s="507"/>
      <c r="AN1182" s="505">
        <v>385</v>
      </c>
      <c r="AO1182" s="505">
        <v>389</v>
      </c>
      <c r="AP1182" s="569"/>
      <c r="AQ1182" s="569"/>
      <c r="AR1182" s="505">
        <v>5</v>
      </c>
      <c r="AS1182" s="505">
        <v>120</v>
      </c>
      <c r="AT1182" s="505">
        <v>2</v>
      </c>
      <c r="AU1182" s="505">
        <v>7</v>
      </c>
      <c r="AV1182" s="507"/>
      <c r="AW1182" s="507"/>
      <c r="AX1182" s="507">
        <v>66</v>
      </c>
      <c r="AY1182" s="507">
        <v>78</v>
      </c>
      <c r="AZ1182" s="507">
        <v>91</v>
      </c>
      <c r="BA1182" s="507">
        <v>134</v>
      </c>
      <c r="BB1182" s="357"/>
      <c r="BC1182" s="592" t="str">
        <f t="shared" si="1759"/>
        <v>-</v>
      </c>
      <c r="BD1182" s="593" t="str">
        <f t="shared" si="1760"/>
        <v>-</v>
      </c>
      <c r="BE1182" s="594" t="str">
        <f t="shared" si="1761"/>
        <v>-</v>
      </c>
      <c r="BF1182" s="291" t="str">
        <f t="shared" si="1762"/>
        <v>-</v>
      </c>
      <c r="BG1182" s="566" t="str">
        <f t="shared" si="1763"/>
        <v>-</v>
      </c>
      <c r="BH1182" s="595" t="str">
        <f t="shared" si="1764"/>
        <v>-</v>
      </c>
      <c r="BI1182" s="289" t="str">
        <f t="shared" si="1765"/>
        <v>-</v>
      </c>
      <c r="BJ1182" s="596" t="str">
        <f t="shared" si="1766"/>
        <v>-</v>
      </c>
      <c r="BK1182" s="595" t="str">
        <f t="shared" si="1767"/>
        <v>-</v>
      </c>
      <c r="BL1182" s="289" t="str">
        <f t="shared" si="1768"/>
        <v>-</v>
      </c>
      <c r="BM1182" s="596" t="str">
        <f t="shared" si="1769"/>
        <v>-</v>
      </c>
      <c r="BN1182" s="563">
        <f t="shared" si="1770"/>
        <v>7</v>
      </c>
      <c r="BO1182" s="87">
        <f t="shared" si="1771"/>
        <v>2014</v>
      </c>
      <c r="BP1182" s="87">
        <f t="shared" si="1772"/>
        <v>1.0000000000000004</v>
      </c>
      <c r="BQ1182" s="202"/>
    </row>
    <row r="1183" spans="1:69" s="35" customFormat="1" ht="10.5" customHeight="1" x14ac:dyDescent="0.2">
      <c r="A1183" s="314" t="str">
        <f t="shared" si="1758"/>
        <v>2014-15RX77</v>
      </c>
      <c r="B1183" s="314" t="str">
        <f t="shared" si="1773"/>
        <v>Y62</v>
      </c>
      <c r="C1183" s="205" t="s">
        <v>184</v>
      </c>
      <c r="D1183" s="205" t="s">
        <v>543</v>
      </c>
      <c r="E1183" s="206"/>
      <c r="F1183" s="318" t="str">
        <f>VLOOKUP($G1183,'Selection Sheet'!$C$15:$F$39,3,0)</f>
        <v>Y62</v>
      </c>
      <c r="G1183" s="207" t="s">
        <v>84</v>
      </c>
      <c r="H1183" s="205" t="s">
        <v>533</v>
      </c>
      <c r="I1183" s="508">
        <v>320</v>
      </c>
      <c r="J1183" s="508">
        <v>97</v>
      </c>
      <c r="K1183" s="508">
        <v>39</v>
      </c>
      <c r="L1183" s="508">
        <v>15</v>
      </c>
      <c r="M1183" s="520"/>
      <c r="N1183" s="520"/>
      <c r="O1183" s="520"/>
      <c r="P1183" s="520"/>
      <c r="Q1183" s="508" t="s">
        <v>80</v>
      </c>
      <c r="R1183" s="508" t="s">
        <v>80</v>
      </c>
      <c r="S1183" s="508"/>
      <c r="T1183" s="509" t="s">
        <v>80</v>
      </c>
      <c r="U1183" s="510" t="s">
        <v>80</v>
      </c>
      <c r="V1183" s="510" t="s">
        <v>80</v>
      </c>
      <c r="W1183" s="510" t="s">
        <v>80</v>
      </c>
      <c r="X1183" s="511" t="s">
        <v>80</v>
      </c>
      <c r="Y1183" s="512" t="s">
        <v>80</v>
      </c>
      <c r="Z1183" s="513" t="s">
        <v>80</v>
      </c>
      <c r="AA1183" s="513" t="s">
        <v>80</v>
      </c>
      <c r="AB1183" s="514" t="s">
        <v>80</v>
      </c>
      <c r="AC1183" s="513" t="s">
        <v>80</v>
      </c>
      <c r="AD1183" s="513" t="s">
        <v>80</v>
      </c>
      <c r="AE1183" s="513" t="s">
        <v>80</v>
      </c>
      <c r="AF1183" s="515" t="s">
        <v>80</v>
      </c>
      <c r="AG1183" s="516" t="s">
        <v>80</v>
      </c>
      <c r="AH1183" s="517" t="s">
        <v>80</v>
      </c>
      <c r="AI1183" s="515" t="s">
        <v>80</v>
      </c>
      <c r="AJ1183" s="518">
        <v>187</v>
      </c>
      <c r="AK1183" s="518">
        <v>223</v>
      </c>
      <c r="AL1183" s="520"/>
      <c r="AM1183" s="520"/>
      <c r="AN1183" s="518">
        <v>1026</v>
      </c>
      <c r="AO1183" s="518">
        <v>1034</v>
      </c>
      <c r="AP1183" s="570"/>
      <c r="AQ1183" s="570"/>
      <c r="AR1183" s="518">
        <v>24</v>
      </c>
      <c r="AS1183" s="518">
        <v>294</v>
      </c>
      <c r="AT1183" s="518">
        <v>5</v>
      </c>
      <c r="AU1183" s="518">
        <v>36</v>
      </c>
      <c r="AV1183" s="520"/>
      <c r="AW1183" s="520"/>
      <c r="AX1183" s="520">
        <v>113</v>
      </c>
      <c r="AY1183" s="520">
        <v>145</v>
      </c>
      <c r="AZ1183" s="520">
        <v>361</v>
      </c>
      <c r="BA1183" s="520">
        <v>506</v>
      </c>
      <c r="BB1183" s="358"/>
      <c r="BC1183" s="597" t="str">
        <f t="shared" si="1759"/>
        <v>-</v>
      </c>
      <c r="BD1183" s="598" t="str">
        <f t="shared" si="1760"/>
        <v>-</v>
      </c>
      <c r="BE1183" s="599" t="str">
        <f t="shared" si="1761"/>
        <v>-</v>
      </c>
      <c r="BF1183" s="600" t="str">
        <f t="shared" si="1762"/>
        <v>-</v>
      </c>
      <c r="BG1183" s="601" t="str">
        <f t="shared" si="1763"/>
        <v>-</v>
      </c>
      <c r="BH1183" s="602" t="str">
        <f t="shared" si="1764"/>
        <v>-</v>
      </c>
      <c r="BI1183" s="603" t="str">
        <f t="shared" si="1765"/>
        <v>-</v>
      </c>
      <c r="BJ1183" s="604" t="str">
        <f t="shared" si="1766"/>
        <v>-</v>
      </c>
      <c r="BK1183" s="602" t="str">
        <f t="shared" si="1767"/>
        <v>-</v>
      </c>
      <c r="BL1183" s="603" t="str">
        <f t="shared" si="1768"/>
        <v>-</v>
      </c>
      <c r="BM1183" s="604" t="str">
        <f t="shared" si="1769"/>
        <v>-</v>
      </c>
      <c r="BN1183" s="564">
        <f t="shared" si="1770"/>
        <v>7</v>
      </c>
      <c r="BO1183" s="314">
        <f t="shared" si="1771"/>
        <v>2014</v>
      </c>
      <c r="BP1183" s="314">
        <f t="shared" si="1772"/>
        <v>1.0000000000000004</v>
      </c>
      <c r="BQ1183" s="202"/>
    </row>
    <row r="1184" spans="1:69" s="35" customFormat="1" ht="10.5" customHeight="1" x14ac:dyDescent="0.2">
      <c r="A1184" s="87" t="str">
        <f t="shared" si="1758"/>
        <v>2014-15RX87</v>
      </c>
      <c r="B1184" s="87" t="str">
        <f t="shared" si="1773"/>
        <v>Y63</v>
      </c>
      <c r="C1184" s="203" t="s">
        <v>184</v>
      </c>
      <c r="D1184" s="203" t="s">
        <v>543</v>
      </c>
      <c r="E1184" s="42"/>
      <c r="F1184" s="317" t="str">
        <f>VLOOKUP($G1184,'Selection Sheet'!$C$15:$F$39,3,0)</f>
        <v>Y63</v>
      </c>
      <c r="G1184" s="204" t="s">
        <v>120</v>
      </c>
      <c r="H1184" s="203" t="s">
        <v>534</v>
      </c>
      <c r="I1184" s="495">
        <v>211</v>
      </c>
      <c r="J1184" s="495">
        <v>49</v>
      </c>
      <c r="K1184" s="495">
        <v>25</v>
      </c>
      <c r="L1184" s="495">
        <v>12</v>
      </c>
      <c r="M1184" s="507"/>
      <c r="N1184" s="507"/>
      <c r="O1184" s="507"/>
      <c r="P1184" s="507"/>
      <c r="Q1184" s="495" t="s">
        <v>80</v>
      </c>
      <c r="R1184" s="495" t="s">
        <v>80</v>
      </c>
      <c r="S1184" s="495"/>
      <c r="T1184" s="496" t="s">
        <v>80</v>
      </c>
      <c r="U1184" s="497" t="s">
        <v>80</v>
      </c>
      <c r="V1184" s="497" t="s">
        <v>80</v>
      </c>
      <c r="W1184" s="497" t="s">
        <v>80</v>
      </c>
      <c r="X1184" s="498" t="s">
        <v>80</v>
      </c>
      <c r="Y1184" s="499" t="s">
        <v>80</v>
      </c>
      <c r="Z1184" s="500" t="s">
        <v>80</v>
      </c>
      <c r="AA1184" s="500" t="s">
        <v>80</v>
      </c>
      <c r="AB1184" s="501" t="s">
        <v>80</v>
      </c>
      <c r="AC1184" s="500" t="s">
        <v>80</v>
      </c>
      <c r="AD1184" s="500" t="s">
        <v>80</v>
      </c>
      <c r="AE1184" s="500" t="s">
        <v>80</v>
      </c>
      <c r="AF1184" s="502" t="s">
        <v>80</v>
      </c>
      <c r="AG1184" s="503" t="s">
        <v>80</v>
      </c>
      <c r="AH1184" s="504" t="s">
        <v>80</v>
      </c>
      <c r="AI1184" s="502" t="s">
        <v>80</v>
      </c>
      <c r="AJ1184" s="505">
        <v>68</v>
      </c>
      <c r="AK1184" s="505">
        <v>80</v>
      </c>
      <c r="AL1184" s="507"/>
      <c r="AM1184" s="507"/>
      <c r="AN1184" s="505">
        <v>695</v>
      </c>
      <c r="AO1184" s="505">
        <v>709</v>
      </c>
      <c r="AP1184" s="569"/>
      <c r="AQ1184" s="569"/>
      <c r="AR1184" s="505">
        <v>26</v>
      </c>
      <c r="AS1184" s="505">
        <v>196</v>
      </c>
      <c r="AT1184" s="505">
        <v>10</v>
      </c>
      <c r="AU1184" s="505">
        <v>22</v>
      </c>
      <c r="AV1184" s="507"/>
      <c r="AW1184" s="507"/>
      <c r="AX1184" s="507">
        <v>86</v>
      </c>
      <c r="AY1184" s="507">
        <v>90</v>
      </c>
      <c r="AZ1184" s="507">
        <v>237</v>
      </c>
      <c r="BA1184" s="507">
        <v>397</v>
      </c>
      <c r="BB1184" s="357"/>
      <c r="BC1184" s="592" t="str">
        <f t="shared" si="1759"/>
        <v>-</v>
      </c>
      <c r="BD1184" s="593" t="str">
        <f t="shared" si="1760"/>
        <v>-</v>
      </c>
      <c r="BE1184" s="594" t="str">
        <f t="shared" si="1761"/>
        <v>-</v>
      </c>
      <c r="BF1184" s="291" t="str">
        <f t="shared" si="1762"/>
        <v>-</v>
      </c>
      <c r="BG1184" s="566" t="str">
        <f t="shared" si="1763"/>
        <v>-</v>
      </c>
      <c r="BH1184" s="595" t="str">
        <f t="shared" si="1764"/>
        <v>-</v>
      </c>
      <c r="BI1184" s="289" t="str">
        <f t="shared" si="1765"/>
        <v>-</v>
      </c>
      <c r="BJ1184" s="596" t="str">
        <f t="shared" si="1766"/>
        <v>-</v>
      </c>
      <c r="BK1184" s="595" t="str">
        <f t="shared" si="1767"/>
        <v>-</v>
      </c>
      <c r="BL1184" s="289" t="str">
        <f t="shared" si="1768"/>
        <v>-</v>
      </c>
      <c r="BM1184" s="596" t="str">
        <f t="shared" si="1769"/>
        <v>-</v>
      </c>
      <c r="BN1184" s="563">
        <f t="shared" si="1770"/>
        <v>7</v>
      </c>
      <c r="BO1184" s="87">
        <f t="shared" si="1771"/>
        <v>2014</v>
      </c>
      <c r="BP1184" s="87">
        <f t="shared" si="1772"/>
        <v>1.0000000000000004</v>
      </c>
      <c r="BQ1184" s="202"/>
    </row>
    <row r="1185" spans="1:69" s="35" customFormat="1" ht="10.5" customHeight="1" x14ac:dyDescent="0.2">
      <c r="A1185" s="87" t="str">
        <f t="shared" si="1758"/>
        <v>2014-15RX97</v>
      </c>
      <c r="B1185" s="87" t="str">
        <f t="shared" si="1773"/>
        <v>Y60</v>
      </c>
      <c r="C1185" s="203" t="s">
        <v>184</v>
      </c>
      <c r="D1185" s="203" t="s">
        <v>543</v>
      </c>
      <c r="E1185" s="42"/>
      <c r="F1185" s="317" t="str">
        <f>VLOOKUP($G1185,'Selection Sheet'!$C$15:$F$39,3,0)</f>
        <v>Y60</v>
      </c>
      <c r="G1185" s="204" t="s">
        <v>103</v>
      </c>
      <c r="H1185" s="203" t="s">
        <v>535</v>
      </c>
      <c r="I1185" s="495">
        <v>205</v>
      </c>
      <c r="J1185" s="495">
        <v>42</v>
      </c>
      <c r="K1185" s="495">
        <v>33</v>
      </c>
      <c r="L1185" s="495">
        <v>12</v>
      </c>
      <c r="M1185" s="507"/>
      <c r="N1185" s="507"/>
      <c r="O1185" s="507"/>
      <c r="P1185" s="507"/>
      <c r="Q1185" s="495" t="s">
        <v>80</v>
      </c>
      <c r="R1185" s="495" t="s">
        <v>80</v>
      </c>
      <c r="S1185" s="495"/>
      <c r="T1185" s="496" t="s">
        <v>80</v>
      </c>
      <c r="U1185" s="497" t="s">
        <v>80</v>
      </c>
      <c r="V1185" s="497" t="s">
        <v>80</v>
      </c>
      <c r="W1185" s="497" t="s">
        <v>80</v>
      </c>
      <c r="X1185" s="498" t="s">
        <v>80</v>
      </c>
      <c r="Y1185" s="499" t="s">
        <v>80</v>
      </c>
      <c r="Z1185" s="500" t="s">
        <v>80</v>
      </c>
      <c r="AA1185" s="500" t="s">
        <v>80</v>
      </c>
      <c r="AB1185" s="501" t="s">
        <v>80</v>
      </c>
      <c r="AC1185" s="500" t="s">
        <v>80</v>
      </c>
      <c r="AD1185" s="500" t="s">
        <v>80</v>
      </c>
      <c r="AE1185" s="500" t="s">
        <v>80</v>
      </c>
      <c r="AF1185" s="502" t="s">
        <v>80</v>
      </c>
      <c r="AG1185" s="503" t="s">
        <v>80</v>
      </c>
      <c r="AH1185" s="504" t="s">
        <v>80</v>
      </c>
      <c r="AI1185" s="502" t="s">
        <v>80</v>
      </c>
      <c r="AJ1185" s="505">
        <v>61</v>
      </c>
      <c r="AK1185" s="505">
        <v>76</v>
      </c>
      <c r="AL1185" s="507"/>
      <c r="AM1185" s="507"/>
      <c r="AN1185" s="505">
        <v>787</v>
      </c>
      <c r="AO1185" s="505">
        <v>802</v>
      </c>
      <c r="AP1185" s="569"/>
      <c r="AQ1185" s="569"/>
      <c r="AR1185" s="505">
        <v>10</v>
      </c>
      <c r="AS1185" s="505">
        <v>196</v>
      </c>
      <c r="AT1185" s="505">
        <v>3</v>
      </c>
      <c r="AU1185" s="505">
        <v>29</v>
      </c>
      <c r="AV1185" s="507"/>
      <c r="AW1185" s="507"/>
      <c r="AX1185" s="507">
        <v>82</v>
      </c>
      <c r="AY1185" s="507">
        <v>89</v>
      </c>
      <c r="AZ1185" s="507">
        <v>86</v>
      </c>
      <c r="BA1185" s="507">
        <v>142</v>
      </c>
      <c r="BB1185" s="357"/>
      <c r="BC1185" s="592" t="str">
        <f t="shared" si="1759"/>
        <v>-</v>
      </c>
      <c r="BD1185" s="593" t="str">
        <f t="shared" si="1760"/>
        <v>-</v>
      </c>
      <c r="BE1185" s="594" t="str">
        <f t="shared" si="1761"/>
        <v>-</v>
      </c>
      <c r="BF1185" s="291" t="str">
        <f t="shared" si="1762"/>
        <v>-</v>
      </c>
      <c r="BG1185" s="566" t="str">
        <f t="shared" si="1763"/>
        <v>-</v>
      </c>
      <c r="BH1185" s="595" t="str">
        <f t="shared" si="1764"/>
        <v>-</v>
      </c>
      <c r="BI1185" s="289" t="str">
        <f t="shared" si="1765"/>
        <v>-</v>
      </c>
      <c r="BJ1185" s="596" t="str">
        <f t="shared" si="1766"/>
        <v>-</v>
      </c>
      <c r="BK1185" s="595" t="str">
        <f t="shared" si="1767"/>
        <v>-</v>
      </c>
      <c r="BL1185" s="289" t="str">
        <f t="shared" si="1768"/>
        <v>-</v>
      </c>
      <c r="BM1185" s="596" t="str">
        <f t="shared" si="1769"/>
        <v>-</v>
      </c>
      <c r="BN1185" s="563">
        <f t="shared" si="1770"/>
        <v>7</v>
      </c>
      <c r="BO1185" s="87">
        <f t="shared" si="1771"/>
        <v>2014</v>
      </c>
      <c r="BP1185" s="87">
        <f t="shared" si="1772"/>
        <v>1.0000000000000004</v>
      </c>
      <c r="BQ1185" s="202"/>
    </row>
    <row r="1186" spans="1:69" s="35" customFormat="1" ht="10.5" customHeight="1" x14ac:dyDescent="0.2">
      <c r="A1186" s="314" t="str">
        <f t="shared" si="1758"/>
        <v>2014-15RYA7</v>
      </c>
      <c r="B1186" s="314" t="str">
        <f t="shared" si="1773"/>
        <v>Y60</v>
      </c>
      <c r="C1186" s="205" t="s">
        <v>184</v>
      </c>
      <c r="D1186" s="205" t="s">
        <v>543</v>
      </c>
      <c r="E1186" s="206"/>
      <c r="F1186" s="318" t="str">
        <f>VLOOKUP($G1186,'Selection Sheet'!$C$15:$F$39,3,0)</f>
        <v>Y60</v>
      </c>
      <c r="G1186" s="207" t="s">
        <v>118</v>
      </c>
      <c r="H1186" s="205" t="s">
        <v>536</v>
      </c>
      <c r="I1186" s="508">
        <v>336</v>
      </c>
      <c r="J1186" s="508">
        <v>96</v>
      </c>
      <c r="K1186" s="508">
        <v>41</v>
      </c>
      <c r="L1186" s="508">
        <v>19</v>
      </c>
      <c r="M1186" s="520"/>
      <c r="N1186" s="520"/>
      <c r="O1186" s="520"/>
      <c r="P1186" s="520"/>
      <c r="Q1186" s="508" t="s">
        <v>80</v>
      </c>
      <c r="R1186" s="508" t="s">
        <v>80</v>
      </c>
      <c r="S1186" s="508"/>
      <c r="T1186" s="509" t="s">
        <v>80</v>
      </c>
      <c r="U1186" s="510" t="s">
        <v>80</v>
      </c>
      <c r="V1186" s="510" t="s">
        <v>80</v>
      </c>
      <c r="W1186" s="510" t="s">
        <v>80</v>
      </c>
      <c r="X1186" s="511" t="s">
        <v>80</v>
      </c>
      <c r="Y1186" s="512" t="s">
        <v>80</v>
      </c>
      <c r="Z1186" s="513" t="s">
        <v>80</v>
      </c>
      <c r="AA1186" s="513" t="s">
        <v>80</v>
      </c>
      <c r="AB1186" s="514" t="s">
        <v>80</v>
      </c>
      <c r="AC1186" s="513" t="s">
        <v>80</v>
      </c>
      <c r="AD1186" s="513" t="s">
        <v>80</v>
      </c>
      <c r="AE1186" s="513" t="s">
        <v>80</v>
      </c>
      <c r="AF1186" s="515" t="s">
        <v>80</v>
      </c>
      <c r="AG1186" s="516" t="s">
        <v>80</v>
      </c>
      <c r="AH1186" s="517" t="s">
        <v>80</v>
      </c>
      <c r="AI1186" s="515" t="s">
        <v>80</v>
      </c>
      <c r="AJ1186" s="518">
        <v>63</v>
      </c>
      <c r="AK1186" s="518">
        <v>86</v>
      </c>
      <c r="AL1186" s="520"/>
      <c r="AM1186" s="520"/>
      <c r="AN1186" s="518">
        <v>709</v>
      </c>
      <c r="AO1186" s="518">
        <v>778</v>
      </c>
      <c r="AP1186" s="570"/>
      <c r="AQ1186" s="570"/>
      <c r="AR1186" s="518">
        <v>37</v>
      </c>
      <c r="AS1186" s="518">
        <v>336</v>
      </c>
      <c r="AT1186" s="518">
        <v>11</v>
      </c>
      <c r="AU1186" s="518">
        <v>41</v>
      </c>
      <c r="AV1186" s="520"/>
      <c r="AW1186" s="520"/>
      <c r="AX1186" s="520">
        <v>127</v>
      </c>
      <c r="AY1186" s="520">
        <v>135</v>
      </c>
      <c r="AZ1186" s="520">
        <v>119</v>
      </c>
      <c r="BA1186" s="520">
        <v>264</v>
      </c>
      <c r="BB1186" s="358"/>
      <c r="BC1186" s="597" t="str">
        <f t="shared" si="1759"/>
        <v>-</v>
      </c>
      <c r="BD1186" s="598" t="str">
        <f t="shared" si="1760"/>
        <v>-</v>
      </c>
      <c r="BE1186" s="599" t="str">
        <f t="shared" si="1761"/>
        <v>-</v>
      </c>
      <c r="BF1186" s="600" t="str">
        <f t="shared" si="1762"/>
        <v>-</v>
      </c>
      <c r="BG1186" s="601" t="str">
        <f t="shared" si="1763"/>
        <v>-</v>
      </c>
      <c r="BH1186" s="602" t="str">
        <f t="shared" si="1764"/>
        <v>-</v>
      </c>
      <c r="BI1186" s="603" t="str">
        <f t="shared" si="1765"/>
        <v>-</v>
      </c>
      <c r="BJ1186" s="604" t="str">
        <f t="shared" si="1766"/>
        <v>-</v>
      </c>
      <c r="BK1186" s="602" t="str">
        <f t="shared" si="1767"/>
        <v>-</v>
      </c>
      <c r="BL1186" s="603" t="str">
        <f t="shared" si="1768"/>
        <v>-</v>
      </c>
      <c r="BM1186" s="604" t="str">
        <f t="shared" si="1769"/>
        <v>-</v>
      </c>
      <c r="BN1186" s="564">
        <f t="shared" si="1770"/>
        <v>7</v>
      </c>
      <c r="BO1186" s="314">
        <f t="shared" si="1771"/>
        <v>2014</v>
      </c>
      <c r="BP1186" s="314">
        <f t="shared" si="1772"/>
        <v>1.0000000000000004</v>
      </c>
      <c r="BQ1186" s="202"/>
    </row>
    <row r="1187" spans="1:69" s="35" customFormat="1" ht="10.5" customHeight="1" x14ac:dyDescent="0.2">
      <c r="A1187" s="87" t="str">
        <f t="shared" si="1758"/>
        <v>2014-15RYC7</v>
      </c>
      <c r="B1187" s="87" t="str">
        <f t="shared" si="1773"/>
        <v>Y61</v>
      </c>
      <c r="C1187" s="203" t="s">
        <v>184</v>
      </c>
      <c r="D1187" s="203" t="s">
        <v>543</v>
      </c>
      <c r="E1187" s="42"/>
      <c r="F1187" s="317" t="str">
        <f>VLOOKUP($G1187,'Selection Sheet'!$C$15:$F$39,3,0)</f>
        <v>Y61</v>
      </c>
      <c r="G1187" s="204" t="s">
        <v>87</v>
      </c>
      <c r="H1187" s="203" t="s">
        <v>537</v>
      </c>
      <c r="I1187" s="495">
        <v>244</v>
      </c>
      <c r="J1187" s="495">
        <v>56</v>
      </c>
      <c r="K1187" s="495">
        <v>20</v>
      </c>
      <c r="L1187" s="495">
        <v>9</v>
      </c>
      <c r="M1187" s="507"/>
      <c r="N1187" s="507"/>
      <c r="O1187" s="507"/>
      <c r="P1187" s="507"/>
      <c r="Q1187" s="495" t="s">
        <v>80</v>
      </c>
      <c r="R1187" s="495" t="s">
        <v>80</v>
      </c>
      <c r="S1187" s="495"/>
      <c r="T1187" s="496" t="s">
        <v>80</v>
      </c>
      <c r="U1187" s="497" t="s">
        <v>80</v>
      </c>
      <c r="V1187" s="497" t="s">
        <v>80</v>
      </c>
      <c r="W1187" s="497" t="s">
        <v>80</v>
      </c>
      <c r="X1187" s="498" t="s">
        <v>80</v>
      </c>
      <c r="Y1187" s="499" t="s">
        <v>80</v>
      </c>
      <c r="Z1187" s="500" t="s">
        <v>80</v>
      </c>
      <c r="AA1187" s="500" t="s">
        <v>80</v>
      </c>
      <c r="AB1187" s="501" t="s">
        <v>80</v>
      </c>
      <c r="AC1187" s="500" t="s">
        <v>80</v>
      </c>
      <c r="AD1187" s="500" t="s">
        <v>80</v>
      </c>
      <c r="AE1187" s="500" t="s">
        <v>80</v>
      </c>
      <c r="AF1187" s="502" t="s">
        <v>80</v>
      </c>
      <c r="AG1187" s="503" t="s">
        <v>80</v>
      </c>
      <c r="AH1187" s="504" t="s">
        <v>80</v>
      </c>
      <c r="AI1187" s="502" t="s">
        <v>80</v>
      </c>
      <c r="AJ1187" s="505">
        <v>114</v>
      </c>
      <c r="AK1187" s="505">
        <v>142</v>
      </c>
      <c r="AL1187" s="507"/>
      <c r="AM1187" s="507"/>
      <c r="AN1187" s="505">
        <v>724</v>
      </c>
      <c r="AO1187" s="505">
        <v>734</v>
      </c>
      <c r="AP1187" s="569"/>
      <c r="AQ1187" s="569"/>
      <c r="AR1187" s="505">
        <v>16</v>
      </c>
      <c r="AS1187" s="505">
        <v>247</v>
      </c>
      <c r="AT1187" s="505">
        <v>5</v>
      </c>
      <c r="AU1187" s="505">
        <v>19</v>
      </c>
      <c r="AV1187" s="507"/>
      <c r="AW1187" s="507"/>
      <c r="AX1187" s="507">
        <v>95</v>
      </c>
      <c r="AY1187" s="507">
        <v>97</v>
      </c>
      <c r="AZ1187" s="507">
        <v>184</v>
      </c>
      <c r="BA1187" s="507">
        <v>329</v>
      </c>
      <c r="BB1187" s="357"/>
      <c r="BC1187" s="592" t="str">
        <f t="shared" si="1759"/>
        <v>-</v>
      </c>
      <c r="BD1187" s="593" t="str">
        <f t="shared" si="1760"/>
        <v>-</v>
      </c>
      <c r="BE1187" s="594" t="str">
        <f t="shared" si="1761"/>
        <v>-</v>
      </c>
      <c r="BF1187" s="291" t="str">
        <f t="shared" si="1762"/>
        <v>-</v>
      </c>
      <c r="BG1187" s="566" t="str">
        <f t="shared" si="1763"/>
        <v>-</v>
      </c>
      <c r="BH1187" s="595" t="str">
        <f t="shared" si="1764"/>
        <v>-</v>
      </c>
      <c r="BI1187" s="289" t="str">
        <f t="shared" si="1765"/>
        <v>-</v>
      </c>
      <c r="BJ1187" s="596" t="str">
        <f t="shared" si="1766"/>
        <v>-</v>
      </c>
      <c r="BK1187" s="595" t="str">
        <f t="shared" si="1767"/>
        <v>-</v>
      </c>
      <c r="BL1187" s="289" t="str">
        <f t="shared" si="1768"/>
        <v>-</v>
      </c>
      <c r="BM1187" s="596" t="str">
        <f t="shared" si="1769"/>
        <v>-</v>
      </c>
      <c r="BN1187" s="563">
        <f t="shared" si="1770"/>
        <v>7</v>
      </c>
      <c r="BO1187" s="87">
        <f t="shared" si="1771"/>
        <v>2014</v>
      </c>
      <c r="BP1187" s="87">
        <f t="shared" si="1772"/>
        <v>1.0000000000000004</v>
      </c>
      <c r="BQ1187" s="202"/>
    </row>
    <row r="1188" spans="1:69" s="35" customFormat="1" ht="10.5" customHeight="1" x14ac:dyDescent="0.2">
      <c r="A1188" s="87" t="str">
        <f t="shared" si="1758"/>
        <v>2014-15RYD7</v>
      </c>
      <c r="B1188" s="87" t="str">
        <f t="shared" si="1773"/>
        <v>Y59</v>
      </c>
      <c r="C1188" s="203" t="s">
        <v>184</v>
      </c>
      <c r="D1188" s="203" t="s">
        <v>543</v>
      </c>
      <c r="E1188" s="42"/>
      <c r="F1188" s="317" t="str">
        <f>VLOOKUP($G1188,'Selection Sheet'!$C$15:$F$39,3,0)</f>
        <v>Y59</v>
      </c>
      <c r="G1188" s="204" t="s">
        <v>116</v>
      </c>
      <c r="H1188" s="203" t="s">
        <v>538</v>
      </c>
      <c r="I1188" s="495">
        <v>197</v>
      </c>
      <c r="J1188" s="495">
        <v>59</v>
      </c>
      <c r="K1188" s="495">
        <v>34</v>
      </c>
      <c r="L1188" s="495">
        <v>23</v>
      </c>
      <c r="M1188" s="507"/>
      <c r="N1188" s="507"/>
      <c r="O1188" s="507"/>
      <c r="P1188" s="507"/>
      <c r="Q1188" s="495" t="s">
        <v>80</v>
      </c>
      <c r="R1188" s="495" t="s">
        <v>80</v>
      </c>
      <c r="S1188" s="495"/>
      <c r="T1188" s="496" t="s">
        <v>80</v>
      </c>
      <c r="U1188" s="497" t="s">
        <v>80</v>
      </c>
      <c r="V1188" s="497" t="s">
        <v>80</v>
      </c>
      <c r="W1188" s="497" t="s">
        <v>80</v>
      </c>
      <c r="X1188" s="498" t="s">
        <v>80</v>
      </c>
      <c r="Y1188" s="499" t="s">
        <v>80</v>
      </c>
      <c r="Z1188" s="500" t="s">
        <v>80</v>
      </c>
      <c r="AA1188" s="500" t="s">
        <v>80</v>
      </c>
      <c r="AB1188" s="501" t="s">
        <v>80</v>
      </c>
      <c r="AC1188" s="500" t="s">
        <v>80</v>
      </c>
      <c r="AD1188" s="500" t="s">
        <v>80</v>
      </c>
      <c r="AE1188" s="500" t="s">
        <v>80</v>
      </c>
      <c r="AF1188" s="502" t="s">
        <v>80</v>
      </c>
      <c r="AG1188" s="503" t="s">
        <v>80</v>
      </c>
      <c r="AH1188" s="504" t="s">
        <v>80</v>
      </c>
      <c r="AI1188" s="502" t="s">
        <v>80</v>
      </c>
      <c r="AJ1188" s="505">
        <v>85</v>
      </c>
      <c r="AK1188" s="505">
        <v>111</v>
      </c>
      <c r="AL1188" s="507"/>
      <c r="AM1188" s="507"/>
      <c r="AN1188" s="505">
        <v>809</v>
      </c>
      <c r="AO1188" s="505">
        <v>861</v>
      </c>
      <c r="AP1188" s="569"/>
      <c r="AQ1188" s="569"/>
      <c r="AR1188" s="505">
        <v>17</v>
      </c>
      <c r="AS1188" s="505">
        <v>190</v>
      </c>
      <c r="AT1188" s="505">
        <v>10</v>
      </c>
      <c r="AU1188" s="505">
        <v>32</v>
      </c>
      <c r="AV1188" s="507"/>
      <c r="AW1188" s="507"/>
      <c r="AX1188" s="507">
        <v>68</v>
      </c>
      <c r="AY1188" s="507">
        <v>74</v>
      </c>
      <c r="AZ1188" s="507">
        <v>370</v>
      </c>
      <c r="BA1188" s="507">
        <v>533</v>
      </c>
      <c r="BB1188" s="357"/>
      <c r="BC1188" s="592" t="str">
        <f t="shared" si="1759"/>
        <v>-</v>
      </c>
      <c r="BD1188" s="593" t="str">
        <f t="shared" si="1760"/>
        <v>-</v>
      </c>
      <c r="BE1188" s="594" t="str">
        <f t="shared" si="1761"/>
        <v>-</v>
      </c>
      <c r="BF1188" s="291" t="str">
        <f t="shared" si="1762"/>
        <v>-</v>
      </c>
      <c r="BG1188" s="566" t="str">
        <f t="shared" si="1763"/>
        <v>-</v>
      </c>
      <c r="BH1188" s="595" t="str">
        <f t="shared" si="1764"/>
        <v>-</v>
      </c>
      <c r="BI1188" s="289" t="str">
        <f t="shared" si="1765"/>
        <v>-</v>
      </c>
      <c r="BJ1188" s="596" t="str">
        <f t="shared" si="1766"/>
        <v>-</v>
      </c>
      <c r="BK1188" s="595" t="str">
        <f t="shared" si="1767"/>
        <v>-</v>
      </c>
      <c r="BL1188" s="289" t="str">
        <f t="shared" si="1768"/>
        <v>-</v>
      </c>
      <c r="BM1188" s="596" t="str">
        <f t="shared" si="1769"/>
        <v>-</v>
      </c>
      <c r="BN1188" s="563">
        <f t="shared" si="1770"/>
        <v>7</v>
      </c>
      <c r="BO1188" s="87">
        <f t="shared" si="1771"/>
        <v>2014</v>
      </c>
      <c r="BP1188" s="87">
        <f t="shared" si="1772"/>
        <v>1.0000000000000004</v>
      </c>
      <c r="BQ1188" s="202"/>
    </row>
    <row r="1189" spans="1:69" s="35" customFormat="1" ht="10.5" customHeight="1" x14ac:dyDescent="0.2">
      <c r="A1189" s="87" t="str">
        <f t="shared" si="1758"/>
        <v>2014-15RYE7</v>
      </c>
      <c r="B1189" s="87" t="str">
        <f t="shared" si="1773"/>
        <v>Y59</v>
      </c>
      <c r="C1189" s="203" t="s">
        <v>184</v>
      </c>
      <c r="D1189" s="203" t="s">
        <v>543</v>
      </c>
      <c r="E1189" s="42"/>
      <c r="F1189" s="317" t="str">
        <f>VLOOKUP($G1189,'Selection Sheet'!$C$15:$F$39,3,0)</f>
        <v>Y59</v>
      </c>
      <c r="G1189" s="204" t="s">
        <v>114</v>
      </c>
      <c r="H1189" s="203" t="s">
        <v>539</v>
      </c>
      <c r="I1189" s="495">
        <v>108</v>
      </c>
      <c r="J1189" s="495">
        <v>44</v>
      </c>
      <c r="K1189" s="495">
        <v>33</v>
      </c>
      <c r="L1189" s="495">
        <v>14</v>
      </c>
      <c r="M1189" s="507"/>
      <c r="N1189" s="507"/>
      <c r="O1189" s="507"/>
      <c r="P1189" s="507"/>
      <c r="Q1189" s="495" t="s">
        <v>80</v>
      </c>
      <c r="R1189" s="495" t="s">
        <v>80</v>
      </c>
      <c r="S1189" s="495"/>
      <c r="T1189" s="496" t="s">
        <v>80</v>
      </c>
      <c r="U1189" s="497" t="s">
        <v>80</v>
      </c>
      <c r="V1189" s="497" t="s">
        <v>80</v>
      </c>
      <c r="W1189" s="497" t="s">
        <v>80</v>
      </c>
      <c r="X1189" s="498" t="s">
        <v>80</v>
      </c>
      <c r="Y1189" s="499" t="s">
        <v>80</v>
      </c>
      <c r="Z1189" s="500" t="s">
        <v>80</v>
      </c>
      <c r="AA1189" s="500" t="s">
        <v>80</v>
      </c>
      <c r="AB1189" s="501" t="s">
        <v>80</v>
      </c>
      <c r="AC1189" s="500" t="s">
        <v>80</v>
      </c>
      <c r="AD1189" s="500" t="s">
        <v>80</v>
      </c>
      <c r="AE1189" s="500" t="s">
        <v>80</v>
      </c>
      <c r="AF1189" s="502" t="s">
        <v>80</v>
      </c>
      <c r="AG1189" s="503" t="s">
        <v>80</v>
      </c>
      <c r="AH1189" s="504" t="s">
        <v>80</v>
      </c>
      <c r="AI1189" s="502" t="s">
        <v>80</v>
      </c>
      <c r="AJ1189" s="505">
        <v>64</v>
      </c>
      <c r="AK1189" s="505">
        <v>99</v>
      </c>
      <c r="AL1189" s="507"/>
      <c r="AM1189" s="507"/>
      <c r="AN1189" s="505">
        <v>523</v>
      </c>
      <c r="AO1189" s="505">
        <v>529</v>
      </c>
      <c r="AP1189" s="569"/>
      <c r="AQ1189" s="569"/>
      <c r="AR1189" s="505">
        <v>22</v>
      </c>
      <c r="AS1189" s="505">
        <v>105</v>
      </c>
      <c r="AT1189" s="505">
        <v>9</v>
      </c>
      <c r="AU1189" s="505">
        <v>33</v>
      </c>
      <c r="AV1189" s="507"/>
      <c r="AW1189" s="507"/>
      <c r="AX1189" s="507">
        <v>56</v>
      </c>
      <c r="AY1189" s="507">
        <v>65</v>
      </c>
      <c r="AZ1189" s="507">
        <v>124</v>
      </c>
      <c r="BA1189" s="507">
        <v>205</v>
      </c>
      <c r="BB1189" s="357"/>
      <c r="BC1189" s="592" t="str">
        <f t="shared" si="1759"/>
        <v>-</v>
      </c>
      <c r="BD1189" s="593" t="str">
        <f t="shared" si="1760"/>
        <v>-</v>
      </c>
      <c r="BE1189" s="594" t="str">
        <f t="shared" si="1761"/>
        <v>-</v>
      </c>
      <c r="BF1189" s="291" t="str">
        <f t="shared" si="1762"/>
        <v>-</v>
      </c>
      <c r="BG1189" s="566" t="str">
        <f t="shared" si="1763"/>
        <v>-</v>
      </c>
      <c r="BH1189" s="595" t="str">
        <f t="shared" si="1764"/>
        <v>-</v>
      </c>
      <c r="BI1189" s="289" t="str">
        <f t="shared" si="1765"/>
        <v>-</v>
      </c>
      <c r="BJ1189" s="596" t="str">
        <f t="shared" si="1766"/>
        <v>-</v>
      </c>
      <c r="BK1189" s="595" t="str">
        <f t="shared" si="1767"/>
        <v>-</v>
      </c>
      <c r="BL1189" s="289" t="str">
        <f t="shared" si="1768"/>
        <v>-</v>
      </c>
      <c r="BM1189" s="596" t="str">
        <f t="shared" si="1769"/>
        <v>-</v>
      </c>
      <c r="BN1189" s="563">
        <f t="shared" si="1770"/>
        <v>7</v>
      </c>
      <c r="BO1189" s="87">
        <f t="shared" si="1771"/>
        <v>2014</v>
      </c>
      <c r="BP1189" s="87">
        <f t="shared" si="1772"/>
        <v>1.0000000000000004</v>
      </c>
      <c r="BQ1189" s="202"/>
    </row>
    <row r="1190" spans="1:69" s="35" customFormat="1" ht="10.5" customHeight="1" x14ac:dyDescent="0.2">
      <c r="A1190" s="312" t="str">
        <f t="shared" si="1758"/>
        <v>2014-15RYF7</v>
      </c>
      <c r="B1190" s="312" t="str">
        <f t="shared" si="1773"/>
        <v>Y58</v>
      </c>
      <c r="C1190" s="208" t="s">
        <v>184</v>
      </c>
      <c r="D1190" s="208" t="s">
        <v>543</v>
      </c>
      <c r="E1190" s="53"/>
      <c r="F1190" s="319" t="str">
        <f>VLOOKUP($G1190,'Selection Sheet'!$C$15:$F$39,3,0)</f>
        <v>Y58</v>
      </c>
      <c r="G1190" s="209" t="s">
        <v>99</v>
      </c>
      <c r="H1190" s="208" t="s">
        <v>540</v>
      </c>
      <c r="I1190" s="521">
        <v>261</v>
      </c>
      <c r="J1190" s="521">
        <v>65</v>
      </c>
      <c r="K1190" s="521">
        <v>54</v>
      </c>
      <c r="L1190" s="521">
        <v>26</v>
      </c>
      <c r="M1190" s="533"/>
      <c r="N1190" s="533"/>
      <c r="O1190" s="533"/>
      <c r="P1190" s="533"/>
      <c r="Q1190" s="521" t="s">
        <v>80</v>
      </c>
      <c r="R1190" s="521" t="s">
        <v>80</v>
      </c>
      <c r="S1190" s="521"/>
      <c r="T1190" s="522" t="s">
        <v>80</v>
      </c>
      <c r="U1190" s="523" t="s">
        <v>80</v>
      </c>
      <c r="V1190" s="523" t="s">
        <v>80</v>
      </c>
      <c r="W1190" s="523" t="s">
        <v>80</v>
      </c>
      <c r="X1190" s="524" t="s">
        <v>80</v>
      </c>
      <c r="Y1190" s="525" t="s">
        <v>80</v>
      </c>
      <c r="Z1190" s="526" t="s">
        <v>80</v>
      </c>
      <c r="AA1190" s="526" t="s">
        <v>80</v>
      </c>
      <c r="AB1190" s="527" t="s">
        <v>80</v>
      </c>
      <c r="AC1190" s="526" t="s">
        <v>80</v>
      </c>
      <c r="AD1190" s="526" t="s">
        <v>80</v>
      </c>
      <c r="AE1190" s="526" t="s">
        <v>80</v>
      </c>
      <c r="AF1190" s="528" t="s">
        <v>80</v>
      </c>
      <c r="AG1190" s="529" t="s">
        <v>80</v>
      </c>
      <c r="AH1190" s="530" t="s">
        <v>80</v>
      </c>
      <c r="AI1190" s="528" t="s">
        <v>80</v>
      </c>
      <c r="AJ1190" s="531">
        <v>143</v>
      </c>
      <c r="AK1190" s="531">
        <v>159</v>
      </c>
      <c r="AL1190" s="533"/>
      <c r="AM1190" s="533"/>
      <c r="AN1190" s="531">
        <v>780</v>
      </c>
      <c r="AO1190" s="531">
        <v>798</v>
      </c>
      <c r="AP1190" s="571"/>
      <c r="AQ1190" s="571"/>
      <c r="AR1190" s="531">
        <v>28</v>
      </c>
      <c r="AS1190" s="531">
        <v>258</v>
      </c>
      <c r="AT1190" s="531">
        <v>17</v>
      </c>
      <c r="AU1190" s="531">
        <v>53</v>
      </c>
      <c r="AV1190" s="533"/>
      <c r="AW1190" s="533"/>
      <c r="AX1190" s="533">
        <v>99</v>
      </c>
      <c r="AY1190" s="533">
        <v>127</v>
      </c>
      <c r="AZ1190" s="533">
        <v>197</v>
      </c>
      <c r="BA1190" s="533">
        <v>315</v>
      </c>
      <c r="BB1190" s="359"/>
      <c r="BC1190" s="605" t="str">
        <f t="shared" si="1759"/>
        <v>-</v>
      </c>
      <c r="BD1190" s="606" t="str">
        <f t="shared" si="1760"/>
        <v>-</v>
      </c>
      <c r="BE1190" s="607" t="str">
        <f t="shared" si="1761"/>
        <v>-</v>
      </c>
      <c r="BF1190" s="302" t="str">
        <f t="shared" si="1762"/>
        <v>-</v>
      </c>
      <c r="BG1190" s="608" t="str">
        <f t="shared" si="1763"/>
        <v>-</v>
      </c>
      <c r="BH1190" s="609" t="str">
        <f t="shared" si="1764"/>
        <v>-</v>
      </c>
      <c r="BI1190" s="311" t="str">
        <f t="shared" si="1765"/>
        <v>-</v>
      </c>
      <c r="BJ1190" s="610" t="str">
        <f t="shared" si="1766"/>
        <v>-</v>
      </c>
      <c r="BK1190" s="609" t="str">
        <f t="shared" si="1767"/>
        <v>-</v>
      </c>
      <c r="BL1190" s="311" t="str">
        <f t="shared" si="1768"/>
        <v>-</v>
      </c>
      <c r="BM1190" s="610" t="str">
        <f t="shared" si="1769"/>
        <v>-</v>
      </c>
      <c r="BN1190" s="565">
        <f t="shared" si="1770"/>
        <v>7</v>
      </c>
      <c r="BO1190" s="312">
        <f t="shared" si="1771"/>
        <v>2014</v>
      </c>
      <c r="BP1190" s="312">
        <f t="shared" si="1772"/>
        <v>1.0000000000000004</v>
      </c>
      <c r="BQ1190" s="202"/>
    </row>
    <row r="1191" spans="1:69" s="35" customFormat="1" ht="10.5" customHeight="1" x14ac:dyDescent="0.2">
      <c r="A1191" s="87" t="str">
        <f t="shared" si="1758"/>
        <v>2014-15R1F8</v>
      </c>
      <c r="B1191" s="87" t="str">
        <f t="shared" si="1773"/>
        <v>Y59</v>
      </c>
      <c r="C1191" s="203" t="s">
        <v>184</v>
      </c>
      <c r="D1191" s="203" t="s">
        <v>544</v>
      </c>
      <c r="E1191" s="42"/>
      <c r="F1191" s="317" t="str">
        <f>VLOOKUP($G1191,'Selection Sheet'!$C$15:$F$39,3,0)</f>
        <v>Y59</v>
      </c>
      <c r="G1191" s="204" t="s">
        <v>108</v>
      </c>
      <c r="H1191" s="203" t="s">
        <v>529</v>
      </c>
      <c r="I1191" s="495">
        <v>13</v>
      </c>
      <c r="J1191" s="495">
        <v>1</v>
      </c>
      <c r="K1191" s="495">
        <v>3</v>
      </c>
      <c r="L1191" s="495">
        <v>0</v>
      </c>
      <c r="M1191" s="507"/>
      <c r="N1191" s="507"/>
      <c r="O1191" s="507"/>
      <c r="P1191" s="507"/>
      <c r="Q1191" s="495" t="s">
        <v>80</v>
      </c>
      <c r="R1191" s="495" t="s">
        <v>80</v>
      </c>
      <c r="S1191" s="495"/>
      <c r="T1191" s="496" t="s">
        <v>80</v>
      </c>
      <c r="U1191" s="497" t="s">
        <v>80</v>
      </c>
      <c r="V1191" s="497" t="s">
        <v>80</v>
      </c>
      <c r="W1191" s="497" t="s">
        <v>80</v>
      </c>
      <c r="X1191" s="498" t="s">
        <v>80</v>
      </c>
      <c r="Y1191" s="499" t="s">
        <v>80</v>
      </c>
      <c r="Z1191" s="500" t="s">
        <v>80</v>
      </c>
      <c r="AA1191" s="500" t="s">
        <v>80</v>
      </c>
      <c r="AB1191" s="501" t="s">
        <v>80</v>
      </c>
      <c r="AC1191" s="500" t="s">
        <v>80</v>
      </c>
      <c r="AD1191" s="500" t="s">
        <v>80</v>
      </c>
      <c r="AE1191" s="500" t="s">
        <v>80</v>
      </c>
      <c r="AF1191" s="502" t="s">
        <v>80</v>
      </c>
      <c r="AG1191" s="503" t="s">
        <v>80</v>
      </c>
      <c r="AH1191" s="504" t="s">
        <v>80</v>
      </c>
      <c r="AI1191" s="502" t="s">
        <v>80</v>
      </c>
      <c r="AJ1191" s="505">
        <v>5</v>
      </c>
      <c r="AK1191" s="505">
        <v>7</v>
      </c>
      <c r="AL1191" s="507"/>
      <c r="AM1191" s="507"/>
      <c r="AN1191" s="505">
        <v>33</v>
      </c>
      <c r="AO1191" s="505">
        <v>36</v>
      </c>
      <c r="AP1191" s="569"/>
      <c r="AQ1191" s="569"/>
      <c r="AR1191" s="505">
        <v>0</v>
      </c>
      <c r="AS1191" s="505">
        <v>13</v>
      </c>
      <c r="AT1191" s="505">
        <v>0</v>
      </c>
      <c r="AU1191" s="505">
        <v>3</v>
      </c>
      <c r="AV1191" s="507"/>
      <c r="AW1191" s="507"/>
      <c r="AX1191" s="507">
        <v>0</v>
      </c>
      <c r="AY1191" s="507">
        <v>1</v>
      </c>
      <c r="AZ1191" s="507">
        <v>9</v>
      </c>
      <c r="BA1191" s="507">
        <v>19</v>
      </c>
      <c r="BB1191" s="357"/>
      <c r="BC1191" s="592" t="str">
        <f t="shared" si="1759"/>
        <v>-</v>
      </c>
      <c r="BD1191" s="593" t="str">
        <f t="shared" si="1760"/>
        <v>-</v>
      </c>
      <c r="BE1191" s="594" t="str">
        <f t="shared" si="1761"/>
        <v>-</v>
      </c>
      <c r="BF1191" s="291" t="str">
        <f t="shared" si="1762"/>
        <v>-</v>
      </c>
      <c r="BG1191" s="566" t="str">
        <f t="shared" si="1763"/>
        <v>-</v>
      </c>
      <c r="BH1191" s="595" t="str">
        <f t="shared" si="1764"/>
        <v>-</v>
      </c>
      <c r="BI1191" s="289" t="str">
        <f t="shared" si="1765"/>
        <v>-</v>
      </c>
      <c r="BJ1191" s="596" t="str">
        <f t="shared" si="1766"/>
        <v>-</v>
      </c>
      <c r="BK1191" s="595" t="str">
        <f t="shared" si="1767"/>
        <v>-</v>
      </c>
      <c r="BL1191" s="289" t="str">
        <f t="shared" si="1768"/>
        <v>-</v>
      </c>
      <c r="BM1191" s="596" t="str">
        <f t="shared" si="1769"/>
        <v>-</v>
      </c>
      <c r="BN1191" s="563">
        <f t="shared" si="1770"/>
        <v>8</v>
      </c>
      <c r="BO1191" s="87">
        <f t="shared" si="1771"/>
        <v>2014</v>
      </c>
      <c r="BP1191" s="87">
        <f t="shared" si="1772"/>
        <v>1.9999999999999996</v>
      </c>
      <c r="BQ1191" s="202"/>
    </row>
    <row r="1192" spans="1:69" s="35" customFormat="1" ht="10.5" customHeight="1" x14ac:dyDescent="0.2">
      <c r="A1192" s="87" t="str">
        <f t="shared" si="1758"/>
        <v>2014-15RRU8</v>
      </c>
      <c r="B1192" s="87" t="str">
        <f t="shared" si="1773"/>
        <v>Y56</v>
      </c>
      <c r="C1192" s="203" t="s">
        <v>184</v>
      </c>
      <c r="D1192" s="203" t="s">
        <v>544</v>
      </c>
      <c r="E1192" s="42"/>
      <c r="F1192" s="317" t="str">
        <f>VLOOKUP($G1192,'Selection Sheet'!$C$15:$F$39,3,0)</f>
        <v>Y56</v>
      </c>
      <c r="G1192" s="204" t="s">
        <v>93</v>
      </c>
      <c r="H1192" s="203" t="s">
        <v>530</v>
      </c>
      <c r="I1192" s="495">
        <v>352</v>
      </c>
      <c r="J1192" s="495">
        <v>134</v>
      </c>
      <c r="K1192" s="495">
        <v>39</v>
      </c>
      <c r="L1192" s="495">
        <v>26</v>
      </c>
      <c r="M1192" s="507"/>
      <c r="N1192" s="507"/>
      <c r="O1192" s="507"/>
      <c r="P1192" s="507"/>
      <c r="Q1192" s="495" t="s">
        <v>80</v>
      </c>
      <c r="R1192" s="495" t="s">
        <v>80</v>
      </c>
      <c r="S1192" s="495"/>
      <c r="T1192" s="496" t="s">
        <v>80</v>
      </c>
      <c r="U1192" s="497" t="s">
        <v>80</v>
      </c>
      <c r="V1192" s="497" t="s">
        <v>80</v>
      </c>
      <c r="W1192" s="497" t="s">
        <v>80</v>
      </c>
      <c r="X1192" s="498" t="s">
        <v>80</v>
      </c>
      <c r="Y1192" s="499" t="s">
        <v>80</v>
      </c>
      <c r="Z1192" s="500" t="s">
        <v>80</v>
      </c>
      <c r="AA1192" s="500" t="s">
        <v>80</v>
      </c>
      <c r="AB1192" s="501" t="s">
        <v>80</v>
      </c>
      <c r="AC1192" s="500" t="s">
        <v>80</v>
      </c>
      <c r="AD1192" s="500" t="s">
        <v>80</v>
      </c>
      <c r="AE1192" s="500" t="s">
        <v>80</v>
      </c>
      <c r="AF1192" s="502" t="s">
        <v>80</v>
      </c>
      <c r="AG1192" s="503" t="s">
        <v>80</v>
      </c>
      <c r="AH1192" s="504" t="s">
        <v>80</v>
      </c>
      <c r="AI1192" s="502" t="s">
        <v>80</v>
      </c>
      <c r="AJ1192" s="505">
        <v>150</v>
      </c>
      <c r="AK1192" s="505">
        <v>209</v>
      </c>
      <c r="AL1192" s="507"/>
      <c r="AM1192" s="507"/>
      <c r="AN1192" s="505">
        <v>887</v>
      </c>
      <c r="AO1192" s="505">
        <v>921</v>
      </c>
      <c r="AP1192" s="569"/>
      <c r="AQ1192" s="569"/>
      <c r="AR1192" s="505">
        <v>40</v>
      </c>
      <c r="AS1192" s="505">
        <v>342</v>
      </c>
      <c r="AT1192" s="505">
        <v>14</v>
      </c>
      <c r="AU1192" s="505">
        <v>36</v>
      </c>
      <c r="AV1192" s="507"/>
      <c r="AW1192" s="507"/>
      <c r="AX1192" s="507">
        <v>95</v>
      </c>
      <c r="AY1192" s="507">
        <v>104</v>
      </c>
      <c r="AZ1192" s="507">
        <v>330</v>
      </c>
      <c r="BA1192" s="507">
        <v>535</v>
      </c>
      <c r="BB1192" s="357"/>
      <c r="BC1192" s="592" t="str">
        <f t="shared" si="1759"/>
        <v>-</v>
      </c>
      <c r="BD1192" s="593" t="str">
        <f t="shared" si="1760"/>
        <v>-</v>
      </c>
      <c r="BE1192" s="594" t="str">
        <f t="shared" si="1761"/>
        <v>-</v>
      </c>
      <c r="BF1192" s="291" t="str">
        <f t="shared" si="1762"/>
        <v>-</v>
      </c>
      <c r="BG1192" s="566" t="str">
        <f t="shared" si="1763"/>
        <v>-</v>
      </c>
      <c r="BH1192" s="595" t="str">
        <f t="shared" si="1764"/>
        <v>-</v>
      </c>
      <c r="BI1192" s="289" t="str">
        <f t="shared" si="1765"/>
        <v>-</v>
      </c>
      <c r="BJ1192" s="596" t="str">
        <f t="shared" si="1766"/>
        <v>-</v>
      </c>
      <c r="BK1192" s="595" t="str">
        <f t="shared" si="1767"/>
        <v>-</v>
      </c>
      <c r="BL1192" s="289" t="str">
        <f t="shared" si="1768"/>
        <v>-</v>
      </c>
      <c r="BM1192" s="596" t="str">
        <f t="shared" si="1769"/>
        <v>-</v>
      </c>
      <c r="BN1192" s="563">
        <f t="shared" si="1770"/>
        <v>8</v>
      </c>
      <c r="BO1192" s="87">
        <f t="shared" si="1771"/>
        <v>2014</v>
      </c>
      <c r="BP1192" s="87">
        <f t="shared" si="1772"/>
        <v>1.9999999999999996</v>
      </c>
      <c r="BQ1192" s="202"/>
    </row>
    <row r="1193" spans="1:69" s="35" customFormat="1" ht="10.5" customHeight="1" x14ac:dyDescent="0.2">
      <c r="A1193" s="87" t="str">
        <f t="shared" si="1758"/>
        <v>2014-15RX68</v>
      </c>
      <c r="B1193" s="87" t="str">
        <f t="shared" si="1773"/>
        <v>Y63</v>
      </c>
      <c r="C1193" s="203" t="s">
        <v>184</v>
      </c>
      <c r="D1193" s="203" t="s">
        <v>544</v>
      </c>
      <c r="E1193" s="42"/>
      <c r="F1193" s="317" t="str">
        <f>VLOOKUP($G1193,'Selection Sheet'!$C$15:$F$39,3,0)</f>
        <v>Y63</v>
      </c>
      <c r="G1193" s="204" t="s">
        <v>111</v>
      </c>
      <c r="H1193" s="203" t="s">
        <v>532</v>
      </c>
      <c r="I1193" s="495">
        <v>112</v>
      </c>
      <c r="J1193" s="495">
        <v>40</v>
      </c>
      <c r="K1193" s="495">
        <v>14</v>
      </c>
      <c r="L1193" s="495">
        <v>6</v>
      </c>
      <c r="M1193" s="507"/>
      <c r="N1193" s="507"/>
      <c r="O1193" s="507"/>
      <c r="P1193" s="507"/>
      <c r="Q1193" s="495" t="s">
        <v>80</v>
      </c>
      <c r="R1193" s="495" t="s">
        <v>80</v>
      </c>
      <c r="S1193" s="495"/>
      <c r="T1193" s="496" t="s">
        <v>80</v>
      </c>
      <c r="U1193" s="497" t="s">
        <v>80</v>
      </c>
      <c r="V1193" s="497" t="s">
        <v>80</v>
      </c>
      <c r="W1193" s="497" t="s">
        <v>80</v>
      </c>
      <c r="X1193" s="498" t="s">
        <v>80</v>
      </c>
      <c r="Y1193" s="499" t="s">
        <v>80</v>
      </c>
      <c r="Z1193" s="500" t="s">
        <v>80</v>
      </c>
      <c r="AA1193" s="500" t="s">
        <v>80</v>
      </c>
      <c r="AB1193" s="501" t="s">
        <v>80</v>
      </c>
      <c r="AC1193" s="500" t="s">
        <v>80</v>
      </c>
      <c r="AD1193" s="500" t="s">
        <v>80</v>
      </c>
      <c r="AE1193" s="500" t="s">
        <v>80</v>
      </c>
      <c r="AF1193" s="502" t="s">
        <v>80</v>
      </c>
      <c r="AG1193" s="503" t="s">
        <v>80</v>
      </c>
      <c r="AH1193" s="504" t="s">
        <v>80</v>
      </c>
      <c r="AI1193" s="502" t="s">
        <v>80</v>
      </c>
      <c r="AJ1193" s="505">
        <v>40</v>
      </c>
      <c r="AK1193" s="505">
        <v>47</v>
      </c>
      <c r="AL1193" s="507"/>
      <c r="AM1193" s="507"/>
      <c r="AN1193" s="505">
        <v>485</v>
      </c>
      <c r="AO1193" s="505">
        <v>493</v>
      </c>
      <c r="AP1193" s="569"/>
      <c r="AQ1193" s="569"/>
      <c r="AR1193" s="505">
        <v>4</v>
      </c>
      <c r="AS1193" s="505">
        <v>96</v>
      </c>
      <c r="AT1193" s="505">
        <v>1</v>
      </c>
      <c r="AU1193" s="505">
        <v>9</v>
      </c>
      <c r="AV1193" s="507"/>
      <c r="AW1193" s="507"/>
      <c r="AX1193" s="507">
        <v>46</v>
      </c>
      <c r="AY1193" s="507">
        <v>53</v>
      </c>
      <c r="AZ1193" s="507">
        <v>145</v>
      </c>
      <c r="BA1193" s="507">
        <v>207</v>
      </c>
      <c r="BB1193" s="357"/>
      <c r="BC1193" s="592" t="str">
        <f t="shared" si="1759"/>
        <v>-</v>
      </c>
      <c r="BD1193" s="593" t="str">
        <f t="shared" si="1760"/>
        <v>-</v>
      </c>
      <c r="BE1193" s="594" t="str">
        <f t="shared" si="1761"/>
        <v>-</v>
      </c>
      <c r="BF1193" s="291" t="str">
        <f t="shared" si="1762"/>
        <v>-</v>
      </c>
      <c r="BG1193" s="566" t="str">
        <f t="shared" si="1763"/>
        <v>-</v>
      </c>
      <c r="BH1193" s="595" t="str">
        <f t="shared" si="1764"/>
        <v>-</v>
      </c>
      <c r="BI1193" s="289" t="str">
        <f t="shared" si="1765"/>
        <v>-</v>
      </c>
      <c r="BJ1193" s="596" t="str">
        <f t="shared" si="1766"/>
        <v>-</v>
      </c>
      <c r="BK1193" s="595" t="str">
        <f t="shared" si="1767"/>
        <v>-</v>
      </c>
      <c r="BL1193" s="289" t="str">
        <f t="shared" si="1768"/>
        <v>-</v>
      </c>
      <c r="BM1193" s="596" t="str">
        <f t="shared" si="1769"/>
        <v>-</v>
      </c>
      <c r="BN1193" s="563">
        <f t="shared" si="1770"/>
        <v>8</v>
      </c>
      <c r="BO1193" s="87">
        <f t="shared" si="1771"/>
        <v>2014</v>
      </c>
      <c r="BP1193" s="87">
        <f t="shared" si="1772"/>
        <v>1.9999999999999996</v>
      </c>
      <c r="BQ1193" s="202"/>
    </row>
    <row r="1194" spans="1:69" s="35" customFormat="1" ht="10.5" customHeight="1" x14ac:dyDescent="0.2">
      <c r="A1194" s="314" t="str">
        <f t="shared" si="1758"/>
        <v>2014-15RX78</v>
      </c>
      <c r="B1194" s="314" t="str">
        <f t="shared" si="1773"/>
        <v>Y62</v>
      </c>
      <c r="C1194" s="205" t="s">
        <v>184</v>
      </c>
      <c r="D1194" s="205" t="s">
        <v>544</v>
      </c>
      <c r="E1194" s="206"/>
      <c r="F1194" s="318" t="str">
        <f>VLOOKUP($G1194,'Selection Sheet'!$C$15:$F$39,3,0)</f>
        <v>Y62</v>
      </c>
      <c r="G1194" s="207" t="s">
        <v>84</v>
      </c>
      <c r="H1194" s="205" t="s">
        <v>533</v>
      </c>
      <c r="I1194" s="508">
        <v>284</v>
      </c>
      <c r="J1194" s="508">
        <v>85</v>
      </c>
      <c r="K1194" s="508">
        <v>42</v>
      </c>
      <c r="L1194" s="508">
        <v>18</v>
      </c>
      <c r="M1194" s="520"/>
      <c r="N1194" s="520"/>
      <c r="O1194" s="520"/>
      <c r="P1194" s="520"/>
      <c r="Q1194" s="508" t="s">
        <v>80</v>
      </c>
      <c r="R1194" s="508" t="s">
        <v>80</v>
      </c>
      <c r="S1194" s="508"/>
      <c r="T1194" s="509" t="s">
        <v>80</v>
      </c>
      <c r="U1194" s="510" t="s">
        <v>80</v>
      </c>
      <c r="V1194" s="510" t="s">
        <v>80</v>
      </c>
      <c r="W1194" s="510" t="s">
        <v>80</v>
      </c>
      <c r="X1194" s="511" t="s">
        <v>80</v>
      </c>
      <c r="Y1194" s="512" t="s">
        <v>80</v>
      </c>
      <c r="Z1194" s="513" t="s">
        <v>80</v>
      </c>
      <c r="AA1194" s="513" t="s">
        <v>80</v>
      </c>
      <c r="AB1194" s="514" t="s">
        <v>80</v>
      </c>
      <c r="AC1194" s="513" t="s">
        <v>80</v>
      </c>
      <c r="AD1194" s="513" t="s">
        <v>80</v>
      </c>
      <c r="AE1194" s="513" t="s">
        <v>80</v>
      </c>
      <c r="AF1194" s="515" t="s">
        <v>80</v>
      </c>
      <c r="AG1194" s="516" t="s">
        <v>80</v>
      </c>
      <c r="AH1194" s="517" t="s">
        <v>80</v>
      </c>
      <c r="AI1194" s="515" t="s">
        <v>80</v>
      </c>
      <c r="AJ1194" s="518">
        <v>177</v>
      </c>
      <c r="AK1194" s="518">
        <v>193</v>
      </c>
      <c r="AL1194" s="520"/>
      <c r="AM1194" s="520"/>
      <c r="AN1194" s="518">
        <v>566</v>
      </c>
      <c r="AO1194" s="518">
        <v>570</v>
      </c>
      <c r="AP1194" s="570"/>
      <c r="AQ1194" s="570"/>
      <c r="AR1194" s="518">
        <v>25</v>
      </c>
      <c r="AS1194" s="518">
        <v>260</v>
      </c>
      <c r="AT1194" s="518">
        <v>10</v>
      </c>
      <c r="AU1194" s="518">
        <v>35</v>
      </c>
      <c r="AV1194" s="520"/>
      <c r="AW1194" s="520"/>
      <c r="AX1194" s="520">
        <v>92</v>
      </c>
      <c r="AY1194" s="520">
        <v>110</v>
      </c>
      <c r="AZ1194" s="520">
        <v>179</v>
      </c>
      <c r="BA1194" s="520">
        <v>254</v>
      </c>
      <c r="BB1194" s="358"/>
      <c r="BC1194" s="597" t="str">
        <f t="shared" si="1759"/>
        <v>-</v>
      </c>
      <c r="BD1194" s="598" t="str">
        <f t="shared" si="1760"/>
        <v>-</v>
      </c>
      <c r="BE1194" s="599" t="str">
        <f t="shared" si="1761"/>
        <v>-</v>
      </c>
      <c r="BF1194" s="600" t="str">
        <f t="shared" si="1762"/>
        <v>-</v>
      </c>
      <c r="BG1194" s="601" t="str">
        <f t="shared" si="1763"/>
        <v>-</v>
      </c>
      <c r="BH1194" s="602" t="str">
        <f t="shared" si="1764"/>
        <v>-</v>
      </c>
      <c r="BI1194" s="603" t="str">
        <f t="shared" si="1765"/>
        <v>-</v>
      </c>
      <c r="BJ1194" s="604" t="str">
        <f t="shared" si="1766"/>
        <v>-</v>
      </c>
      <c r="BK1194" s="602" t="str">
        <f t="shared" si="1767"/>
        <v>-</v>
      </c>
      <c r="BL1194" s="603" t="str">
        <f t="shared" si="1768"/>
        <v>-</v>
      </c>
      <c r="BM1194" s="604" t="str">
        <f t="shared" si="1769"/>
        <v>-</v>
      </c>
      <c r="BN1194" s="564">
        <f t="shared" si="1770"/>
        <v>8</v>
      </c>
      <c r="BO1194" s="314">
        <f t="shared" si="1771"/>
        <v>2014</v>
      </c>
      <c r="BP1194" s="314">
        <f t="shared" si="1772"/>
        <v>1.9999999999999996</v>
      </c>
      <c r="BQ1194" s="202"/>
    </row>
    <row r="1195" spans="1:69" s="35" customFormat="1" ht="10.5" customHeight="1" x14ac:dyDescent="0.2">
      <c r="A1195" s="87" t="str">
        <f t="shared" si="1758"/>
        <v>2014-15RX88</v>
      </c>
      <c r="B1195" s="87" t="str">
        <f t="shared" si="1773"/>
        <v>Y63</v>
      </c>
      <c r="C1195" s="203" t="s">
        <v>184</v>
      </c>
      <c r="D1195" s="203" t="s">
        <v>544</v>
      </c>
      <c r="E1195" s="42"/>
      <c r="F1195" s="317" t="str">
        <f>VLOOKUP($G1195,'Selection Sheet'!$C$15:$F$39,3,0)</f>
        <v>Y63</v>
      </c>
      <c r="G1195" s="204" t="s">
        <v>120</v>
      </c>
      <c r="H1195" s="203" t="s">
        <v>534</v>
      </c>
      <c r="I1195" s="495">
        <v>266</v>
      </c>
      <c r="J1195" s="495">
        <v>74</v>
      </c>
      <c r="K1195" s="495">
        <v>30</v>
      </c>
      <c r="L1195" s="495">
        <v>14</v>
      </c>
      <c r="M1195" s="507"/>
      <c r="N1195" s="507"/>
      <c r="O1195" s="507"/>
      <c r="P1195" s="507"/>
      <c r="Q1195" s="495" t="s">
        <v>80</v>
      </c>
      <c r="R1195" s="495" t="s">
        <v>80</v>
      </c>
      <c r="S1195" s="495"/>
      <c r="T1195" s="496" t="s">
        <v>80</v>
      </c>
      <c r="U1195" s="497" t="s">
        <v>80</v>
      </c>
      <c r="V1195" s="497" t="s">
        <v>80</v>
      </c>
      <c r="W1195" s="497" t="s">
        <v>80</v>
      </c>
      <c r="X1195" s="498" t="s">
        <v>80</v>
      </c>
      <c r="Y1195" s="499" t="s">
        <v>80</v>
      </c>
      <c r="Z1195" s="500" t="s">
        <v>80</v>
      </c>
      <c r="AA1195" s="500" t="s">
        <v>80</v>
      </c>
      <c r="AB1195" s="501" t="s">
        <v>80</v>
      </c>
      <c r="AC1195" s="500" t="s">
        <v>80</v>
      </c>
      <c r="AD1195" s="500" t="s">
        <v>80</v>
      </c>
      <c r="AE1195" s="500" t="s">
        <v>80</v>
      </c>
      <c r="AF1195" s="502" t="s">
        <v>80</v>
      </c>
      <c r="AG1195" s="503" t="s">
        <v>80</v>
      </c>
      <c r="AH1195" s="504" t="s">
        <v>80</v>
      </c>
      <c r="AI1195" s="502" t="s">
        <v>80</v>
      </c>
      <c r="AJ1195" s="505">
        <v>51</v>
      </c>
      <c r="AK1195" s="505">
        <v>62</v>
      </c>
      <c r="AL1195" s="507"/>
      <c r="AM1195" s="507"/>
      <c r="AN1195" s="505">
        <v>708</v>
      </c>
      <c r="AO1195" s="505">
        <v>721</v>
      </c>
      <c r="AP1195" s="569"/>
      <c r="AQ1195" s="569"/>
      <c r="AR1195" s="505">
        <v>24</v>
      </c>
      <c r="AS1195" s="505">
        <v>221</v>
      </c>
      <c r="AT1195" s="505">
        <v>7</v>
      </c>
      <c r="AU1195" s="505">
        <v>24</v>
      </c>
      <c r="AV1195" s="507"/>
      <c r="AW1195" s="507"/>
      <c r="AX1195" s="507">
        <v>75</v>
      </c>
      <c r="AY1195" s="507">
        <v>86</v>
      </c>
      <c r="AZ1195" s="507">
        <v>227</v>
      </c>
      <c r="BA1195" s="507">
        <v>396</v>
      </c>
      <c r="BB1195" s="357"/>
      <c r="BC1195" s="592" t="str">
        <f t="shared" si="1759"/>
        <v>-</v>
      </c>
      <c r="BD1195" s="593" t="str">
        <f t="shared" si="1760"/>
        <v>-</v>
      </c>
      <c r="BE1195" s="594" t="str">
        <f t="shared" si="1761"/>
        <v>-</v>
      </c>
      <c r="BF1195" s="291" t="str">
        <f t="shared" si="1762"/>
        <v>-</v>
      </c>
      <c r="BG1195" s="566" t="str">
        <f t="shared" si="1763"/>
        <v>-</v>
      </c>
      <c r="BH1195" s="595" t="str">
        <f t="shared" si="1764"/>
        <v>-</v>
      </c>
      <c r="BI1195" s="289" t="str">
        <f t="shared" si="1765"/>
        <v>-</v>
      </c>
      <c r="BJ1195" s="596" t="str">
        <f t="shared" si="1766"/>
        <v>-</v>
      </c>
      <c r="BK1195" s="595" t="str">
        <f t="shared" si="1767"/>
        <v>-</v>
      </c>
      <c r="BL1195" s="289" t="str">
        <f t="shared" si="1768"/>
        <v>-</v>
      </c>
      <c r="BM1195" s="596" t="str">
        <f t="shared" si="1769"/>
        <v>-</v>
      </c>
      <c r="BN1195" s="563">
        <f t="shared" si="1770"/>
        <v>8</v>
      </c>
      <c r="BO1195" s="87">
        <f t="shared" si="1771"/>
        <v>2014</v>
      </c>
      <c r="BP1195" s="87">
        <f t="shared" si="1772"/>
        <v>1.9999999999999996</v>
      </c>
      <c r="BQ1195" s="202"/>
    </row>
    <row r="1196" spans="1:69" s="35" customFormat="1" ht="10.5" customHeight="1" x14ac:dyDescent="0.2">
      <c r="A1196" s="87" t="str">
        <f t="shared" si="1758"/>
        <v>2014-15RX98</v>
      </c>
      <c r="B1196" s="87" t="str">
        <f t="shared" si="1773"/>
        <v>Y60</v>
      </c>
      <c r="C1196" s="203" t="s">
        <v>184</v>
      </c>
      <c r="D1196" s="203" t="s">
        <v>544</v>
      </c>
      <c r="E1196" s="42"/>
      <c r="F1196" s="317" t="str">
        <f>VLOOKUP($G1196,'Selection Sheet'!$C$15:$F$39,3,0)</f>
        <v>Y60</v>
      </c>
      <c r="G1196" s="204" t="s">
        <v>103</v>
      </c>
      <c r="H1196" s="203" t="s">
        <v>535</v>
      </c>
      <c r="I1196" s="495">
        <v>215</v>
      </c>
      <c r="J1196" s="495">
        <v>49</v>
      </c>
      <c r="K1196" s="495">
        <v>31</v>
      </c>
      <c r="L1196" s="495">
        <v>12</v>
      </c>
      <c r="M1196" s="507"/>
      <c r="N1196" s="507"/>
      <c r="O1196" s="507"/>
      <c r="P1196" s="507"/>
      <c r="Q1196" s="495" t="s">
        <v>80</v>
      </c>
      <c r="R1196" s="495" t="s">
        <v>80</v>
      </c>
      <c r="S1196" s="495"/>
      <c r="T1196" s="496" t="s">
        <v>80</v>
      </c>
      <c r="U1196" s="497" t="s">
        <v>80</v>
      </c>
      <c r="V1196" s="497" t="s">
        <v>80</v>
      </c>
      <c r="W1196" s="497" t="s">
        <v>80</v>
      </c>
      <c r="X1196" s="498" t="s">
        <v>80</v>
      </c>
      <c r="Y1196" s="499" t="s">
        <v>80</v>
      </c>
      <c r="Z1196" s="500" t="s">
        <v>80</v>
      </c>
      <c r="AA1196" s="500" t="s">
        <v>80</v>
      </c>
      <c r="AB1196" s="501" t="s">
        <v>80</v>
      </c>
      <c r="AC1196" s="500" t="s">
        <v>80</v>
      </c>
      <c r="AD1196" s="500" t="s">
        <v>80</v>
      </c>
      <c r="AE1196" s="500" t="s">
        <v>80</v>
      </c>
      <c r="AF1196" s="502" t="s">
        <v>80</v>
      </c>
      <c r="AG1196" s="503" t="s">
        <v>80</v>
      </c>
      <c r="AH1196" s="504" t="s">
        <v>80</v>
      </c>
      <c r="AI1196" s="502" t="s">
        <v>80</v>
      </c>
      <c r="AJ1196" s="505">
        <v>101</v>
      </c>
      <c r="AK1196" s="505">
        <v>121</v>
      </c>
      <c r="AL1196" s="507"/>
      <c r="AM1196" s="507"/>
      <c r="AN1196" s="505">
        <v>748</v>
      </c>
      <c r="AO1196" s="505">
        <v>761</v>
      </c>
      <c r="AP1196" s="569"/>
      <c r="AQ1196" s="569"/>
      <c r="AR1196" s="505">
        <v>11</v>
      </c>
      <c r="AS1196" s="505">
        <v>206</v>
      </c>
      <c r="AT1196" s="505">
        <v>5</v>
      </c>
      <c r="AU1196" s="505">
        <v>28</v>
      </c>
      <c r="AV1196" s="507"/>
      <c r="AW1196" s="507"/>
      <c r="AX1196" s="507">
        <v>103</v>
      </c>
      <c r="AY1196" s="507">
        <v>110</v>
      </c>
      <c r="AZ1196" s="507">
        <v>79</v>
      </c>
      <c r="BA1196" s="507">
        <v>134</v>
      </c>
      <c r="BB1196" s="357"/>
      <c r="BC1196" s="592" t="str">
        <f t="shared" si="1759"/>
        <v>-</v>
      </c>
      <c r="BD1196" s="593" t="str">
        <f t="shared" si="1760"/>
        <v>-</v>
      </c>
      <c r="BE1196" s="594" t="str">
        <f t="shared" si="1761"/>
        <v>-</v>
      </c>
      <c r="BF1196" s="291" t="str">
        <f t="shared" si="1762"/>
        <v>-</v>
      </c>
      <c r="BG1196" s="566" t="str">
        <f t="shared" si="1763"/>
        <v>-</v>
      </c>
      <c r="BH1196" s="595" t="str">
        <f t="shared" si="1764"/>
        <v>-</v>
      </c>
      <c r="BI1196" s="289" t="str">
        <f t="shared" si="1765"/>
        <v>-</v>
      </c>
      <c r="BJ1196" s="596" t="str">
        <f t="shared" si="1766"/>
        <v>-</v>
      </c>
      <c r="BK1196" s="595" t="str">
        <f t="shared" si="1767"/>
        <v>-</v>
      </c>
      <c r="BL1196" s="289" t="str">
        <f t="shared" si="1768"/>
        <v>-</v>
      </c>
      <c r="BM1196" s="596" t="str">
        <f t="shared" si="1769"/>
        <v>-</v>
      </c>
      <c r="BN1196" s="563">
        <f t="shared" si="1770"/>
        <v>8</v>
      </c>
      <c r="BO1196" s="87">
        <f t="shared" si="1771"/>
        <v>2014</v>
      </c>
      <c r="BP1196" s="87">
        <f t="shared" si="1772"/>
        <v>1.9999999999999996</v>
      </c>
      <c r="BQ1196" s="202"/>
    </row>
    <row r="1197" spans="1:69" s="35" customFormat="1" ht="10.5" customHeight="1" x14ac:dyDescent="0.2">
      <c r="A1197" s="314" t="str">
        <f t="shared" si="1758"/>
        <v>2014-15RYA8</v>
      </c>
      <c r="B1197" s="314" t="str">
        <f t="shared" si="1773"/>
        <v>Y60</v>
      </c>
      <c r="C1197" s="205" t="s">
        <v>184</v>
      </c>
      <c r="D1197" s="205" t="s">
        <v>544</v>
      </c>
      <c r="E1197" s="206"/>
      <c r="F1197" s="318" t="str">
        <f>VLOOKUP($G1197,'Selection Sheet'!$C$15:$F$39,3,0)</f>
        <v>Y60</v>
      </c>
      <c r="G1197" s="207" t="s">
        <v>118</v>
      </c>
      <c r="H1197" s="205" t="s">
        <v>536</v>
      </c>
      <c r="I1197" s="508">
        <v>314</v>
      </c>
      <c r="J1197" s="508">
        <v>91</v>
      </c>
      <c r="K1197" s="508">
        <v>34</v>
      </c>
      <c r="L1197" s="508">
        <v>15</v>
      </c>
      <c r="M1197" s="520"/>
      <c r="N1197" s="520"/>
      <c r="O1197" s="520"/>
      <c r="P1197" s="520"/>
      <c r="Q1197" s="508" t="s">
        <v>80</v>
      </c>
      <c r="R1197" s="508" t="s">
        <v>80</v>
      </c>
      <c r="S1197" s="508"/>
      <c r="T1197" s="509" t="s">
        <v>80</v>
      </c>
      <c r="U1197" s="510" t="s">
        <v>80</v>
      </c>
      <c r="V1197" s="510" t="s">
        <v>80</v>
      </c>
      <c r="W1197" s="510" t="s">
        <v>80</v>
      </c>
      <c r="X1197" s="511" t="s">
        <v>80</v>
      </c>
      <c r="Y1197" s="512" t="s">
        <v>80</v>
      </c>
      <c r="Z1197" s="513" t="s">
        <v>80</v>
      </c>
      <c r="AA1197" s="513" t="s">
        <v>80</v>
      </c>
      <c r="AB1197" s="514" t="s">
        <v>80</v>
      </c>
      <c r="AC1197" s="513" t="s">
        <v>80</v>
      </c>
      <c r="AD1197" s="513" t="s">
        <v>80</v>
      </c>
      <c r="AE1197" s="513" t="s">
        <v>80</v>
      </c>
      <c r="AF1197" s="515" t="s">
        <v>80</v>
      </c>
      <c r="AG1197" s="516" t="s">
        <v>80</v>
      </c>
      <c r="AH1197" s="517" t="s">
        <v>80</v>
      </c>
      <c r="AI1197" s="515" t="s">
        <v>80</v>
      </c>
      <c r="AJ1197" s="518">
        <v>79</v>
      </c>
      <c r="AK1197" s="518">
        <v>95</v>
      </c>
      <c r="AL1197" s="520"/>
      <c r="AM1197" s="520"/>
      <c r="AN1197" s="518">
        <v>605</v>
      </c>
      <c r="AO1197" s="518">
        <v>638</v>
      </c>
      <c r="AP1197" s="570"/>
      <c r="AQ1197" s="570"/>
      <c r="AR1197" s="518">
        <v>24</v>
      </c>
      <c r="AS1197" s="518">
        <v>314</v>
      </c>
      <c r="AT1197" s="518">
        <v>9</v>
      </c>
      <c r="AU1197" s="518">
        <v>34</v>
      </c>
      <c r="AV1197" s="520"/>
      <c r="AW1197" s="520"/>
      <c r="AX1197" s="520">
        <v>114</v>
      </c>
      <c r="AY1197" s="520">
        <v>126</v>
      </c>
      <c r="AZ1197" s="520">
        <v>108</v>
      </c>
      <c r="BA1197" s="520">
        <v>251</v>
      </c>
      <c r="BB1197" s="358"/>
      <c r="BC1197" s="597" t="str">
        <f t="shared" si="1759"/>
        <v>-</v>
      </c>
      <c r="BD1197" s="598" t="str">
        <f t="shared" si="1760"/>
        <v>-</v>
      </c>
      <c r="BE1197" s="599" t="str">
        <f t="shared" si="1761"/>
        <v>-</v>
      </c>
      <c r="BF1197" s="600" t="str">
        <f t="shared" si="1762"/>
        <v>-</v>
      </c>
      <c r="BG1197" s="601" t="str">
        <f t="shared" si="1763"/>
        <v>-</v>
      </c>
      <c r="BH1197" s="602" t="str">
        <f t="shared" si="1764"/>
        <v>-</v>
      </c>
      <c r="BI1197" s="603" t="str">
        <f t="shared" si="1765"/>
        <v>-</v>
      </c>
      <c r="BJ1197" s="604" t="str">
        <f t="shared" si="1766"/>
        <v>-</v>
      </c>
      <c r="BK1197" s="602" t="str">
        <f t="shared" si="1767"/>
        <v>-</v>
      </c>
      <c r="BL1197" s="603" t="str">
        <f t="shared" si="1768"/>
        <v>-</v>
      </c>
      <c r="BM1197" s="604" t="str">
        <f t="shared" si="1769"/>
        <v>-</v>
      </c>
      <c r="BN1197" s="564">
        <f t="shared" si="1770"/>
        <v>8</v>
      </c>
      <c r="BO1197" s="314">
        <f t="shared" si="1771"/>
        <v>2014</v>
      </c>
      <c r="BP1197" s="314">
        <f t="shared" si="1772"/>
        <v>1.9999999999999996</v>
      </c>
      <c r="BQ1197" s="202"/>
    </row>
    <row r="1198" spans="1:69" s="35" customFormat="1" ht="10.5" customHeight="1" x14ac:dyDescent="0.2">
      <c r="A1198" s="87" t="str">
        <f t="shared" si="1758"/>
        <v>2014-15RYC8</v>
      </c>
      <c r="B1198" s="87" t="str">
        <f t="shared" si="1773"/>
        <v>Y61</v>
      </c>
      <c r="C1198" s="203" t="s">
        <v>184</v>
      </c>
      <c r="D1198" s="203" t="s">
        <v>544</v>
      </c>
      <c r="E1198" s="42"/>
      <c r="F1198" s="317" t="str">
        <f>VLOOKUP($G1198,'Selection Sheet'!$C$15:$F$39,3,0)</f>
        <v>Y61</v>
      </c>
      <c r="G1198" s="204" t="s">
        <v>87</v>
      </c>
      <c r="H1198" s="203" t="s">
        <v>537</v>
      </c>
      <c r="I1198" s="495">
        <v>208</v>
      </c>
      <c r="J1198" s="495">
        <v>49</v>
      </c>
      <c r="K1198" s="495">
        <v>16</v>
      </c>
      <c r="L1198" s="495">
        <v>8</v>
      </c>
      <c r="M1198" s="507"/>
      <c r="N1198" s="507"/>
      <c r="O1198" s="507"/>
      <c r="P1198" s="507"/>
      <c r="Q1198" s="495" t="s">
        <v>80</v>
      </c>
      <c r="R1198" s="495" t="s">
        <v>80</v>
      </c>
      <c r="S1198" s="495"/>
      <c r="T1198" s="496" t="s">
        <v>80</v>
      </c>
      <c r="U1198" s="497" t="s">
        <v>80</v>
      </c>
      <c r="V1198" s="497" t="s">
        <v>80</v>
      </c>
      <c r="W1198" s="497" t="s">
        <v>80</v>
      </c>
      <c r="X1198" s="498" t="s">
        <v>80</v>
      </c>
      <c r="Y1198" s="499" t="s">
        <v>80</v>
      </c>
      <c r="Z1198" s="500" t="s">
        <v>80</v>
      </c>
      <c r="AA1198" s="500" t="s">
        <v>80</v>
      </c>
      <c r="AB1198" s="501" t="s">
        <v>80</v>
      </c>
      <c r="AC1198" s="500" t="s">
        <v>80</v>
      </c>
      <c r="AD1198" s="500" t="s">
        <v>80</v>
      </c>
      <c r="AE1198" s="500" t="s">
        <v>80</v>
      </c>
      <c r="AF1198" s="502" t="s">
        <v>80</v>
      </c>
      <c r="AG1198" s="503" t="s">
        <v>80</v>
      </c>
      <c r="AH1198" s="504" t="s">
        <v>80</v>
      </c>
      <c r="AI1198" s="502" t="s">
        <v>80</v>
      </c>
      <c r="AJ1198" s="505">
        <v>109</v>
      </c>
      <c r="AK1198" s="505">
        <v>145</v>
      </c>
      <c r="AL1198" s="507"/>
      <c r="AM1198" s="507"/>
      <c r="AN1198" s="505">
        <v>623</v>
      </c>
      <c r="AO1198" s="505">
        <v>642</v>
      </c>
      <c r="AP1198" s="569"/>
      <c r="AQ1198" s="569"/>
      <c r="AR1198" s="505">
        <v>15</v>
      </c>
      <c r="AS1198" s="505">
        <v>203</v>
      </c>
      <c r="AT1198" s="505">
        <v>2</v>
      </c>
      <c r="AU1198" s="505">
        <v>15</v>
      </c>
      <c r="AV1198" s="507"/>
      <c r="AW1198" s="507"/>
      <c r="AX1198" s="507">
        <v>86</v>
      </c>
      <c r="AY1198" s="507">
        <v>88</v>
      </c>
      <c r="AZ1198" s="507">
        <v>138</v>
      </c>
      <c r="BA1198" s="507">
        <v>248</v>
      </c>
      <c r="BB1198" s="357"/>
      <c r="BC1198" s="592" t="str">
        <f t="shared" si="1759"/>
        <v>-</v>
      </c>
      <c r="BD1198" s="593" t="str">
        <f t="shared" si="1760"/>
        <v>-</v>
      </c>
      <c r="BE1198" s="594" t="str">
        <f t="shared" si="1761"/>
        <v>-</v>
      </c>
      <c r="BF1198" s="291" t="str">
        <f t="shared" si="1762"/>
        <v>-</v>
      </c>
      <c r="BG1198" s="566" t="str">
        <f t="shared" si="1763"/>
        <v>-</v>
      </c>
      <c r="BH1198" s="595" t="str">
        <f t="shared" si="1764"/>
        <v>-</v>
      </c>
      <c r="BI1198" s="289" t="str">
        <f t="shared" si="1765"/>
        <v>-</v>
      </c>
      <c r="BJ1198" s="596" t="str">
        <f t="shared" si="1766"/>
        <v>-</v>
      </c>
      <c r="BK1198" s="595" t="str">
        <f t="shared" si="1767"/>
        <v>-</v>
      </c>
      <c r="BL1198" s="289" t="str">
        <f t="shared" si="1768"/>
        <v>-</v>
      </c>
      <c r="BM1198" s="596" t="str">
        <f t="shared" si="1769"/>
        <v>-</v>
      </c>
      <c r="BN1198" s="563">
        <f t="shared" si="1770"/>
        <v>8</v>
      </c>
      <c r="BO1198" s="87">
        <f t="shared" si="1771"/>
        <v>2014</v>
      </c>
      <c r="BP1198" s="87">
        <f t="shared" si="1772"/>
        <v>1.9999999999999996</v>
      </c>
      <c r="BQ1198" s="202"/>
    </row>
    <row r="1199" spans="1:69" s="35" customFormat="1" ht="10.5" customHeight="1" x14ac:dyDescent="0.2">
      <c r="A1199" s="87" t="str">
        <f t="shared" si="1758"/>
        <v>2014-15RYD8</v>
      </c>
      <c r="B1199" s="87" t="str">
        <f t="shared" si="1773"/>
        <v>Y59</v>
      </c>
      <c r="C1199" s="203" t="s">
        <v>184</v>
      </c>
      <c r="D1199" s="203" t="s">
        <v>544</v>
      </c>
      <c r="E1199" s="42"/>
      <c r="F1199" s="317" t="str">
        <f>VLOOKUP($G1199,'Selection Sheet'!$C$15:$F$39,3,0)</f>
        <v>Y59</v>
      </c>
      <c r="G1199" s="204" t="s">
        <v>116</v>
      </c>
      <c r="H1199" s="203" t="s">
        <v>538</v>
      </c>
      <c r="I1199" s="495">
        <v>207</v>
      </c>
      <c r="J1199" s="495">
        <v>63</v>
      </c>
      <c r="K1199" s="495">
        <v>35</v>
      </c>
      <c r="L1199" s="495">
        <v>21</v>
      </c>
      <c r="M1199" s="507"/>
      <c r="N1199" s="507"/>
      <c r="O1199" s="507"/>
      <c r="P1199" s="507"/>
      <c r="Q1199" s="495" t="s">
        <v>80</v>
      </c>
      <c r="R1199" s="495" t="s">
        <v>80</v>
      </c>
      <c r="S1199" s="495"/>
      <c r="T1199" s="496" t="s">
        <v>80</v>
      </c>
      <c r="U1199" s="497" t="s">
        <v>80</v>
      </c>
      <c r="V1199" s="497" t="s">
        <v>80</v>
      </c>
      <c r="W1199" s="497" t="s">
        <v>80</v>
      </c>
      <c r="X1199" s="498" t="s">
        <v>80</v>
      </c>
      <c r="Y1199" s="499" t="s">
        <v>80</v>
      </c>
      <c r="Z1199" s="500" t="s">
        <v>80</v>
      </c>
      <c r="AA1199" s="500" t="s">
        <v>80</v>
      </c>
      <c r="AB1199" s="501" t="s">
        <v>80</v>
      </c>
      <c r="AC1199" s="500" t="s">
        <v>80</v>
      </c>
      <c r="AD1199" s="500" t="s">
        <v>80</v>
      </c>
      <c r="AE1199" s="500" t="s">
        <v>80</v>
      </c>
      <c r="AF1199" s="502" t="s">
        <v>80</v>
      </c>
      <c r="AG1199" s="503" t="s">
        <v>80</v>
      </c>
      <c r="AH1199" s="504" t="s">
        <v>80</v>
      </c>
      <c r="AI1199" s="502" t="s">
        <v>80</v>
      </c>
      <c r="AJ1199" s="505">
        <v>75</v>
      </c>
      <c r="AK1199" s="505">
        <v>99</v>
      </c>
      <c r="AL1199" s="507"/>
      <c r="AM1199" s="507"/>
      <c r="AN1199" s="505">
        <v>738</v>
      </c>
      <c r="AO1199" s="505">
        <v>783</v>
      </c>
      <c r="AP1199" s="569"/>
      <c r="AQ1199" s="569"/>
      <c r="AR1199" s="505">
        <v>10</v>
      </c>
      <c r="AS1199" s="505">
        <v>204</v>
      </c>
      <c r="AT1199" s="505">
        <v>6</v>
      </c>
      <c r="AU1199" s="505">
        <v>34</v>
      </c>
      <c r="AV1199" s="507"/>
      <c r="AW1199" s="507"/>
      <c r="AX1199" s="507">
        <v>74</v>
      </c>
      <c r="AY1199" s="507">
        <v>80</v>
      </c>
      <c r="AZ1199" s="507">
        <v>303</v>
      </c>
      <c r="BA1199" s="507">
        <v>447</v>
      </c>
      <c r="BB1199" s="357"/>
      <c r="BC1199" s="592" t="str">
        <f t="shared" si="1759"/>
        <v>-</v>
      </c>
      <c r="BD1199" s="593" t="str">
        <f t="shared" si="1760"/>
        <v>-</v>
      </c>
      <c r="BE1199" s="594" t="str">
        <f t="shared" si="1761"/>
        <v>-</v>
      </c>
      <c r="BF1199" s="291" t="str">
        <f t="shared" si="1762"/>
        <v>-</v>
      </c>
      <c r="BG1199" s="566" t="str">
        <f t="shared" si="1763"/>
        <v>-</v>
      </c>
      <c r="BH1199" s="595" t="str">
        <f t="shared" si="1764"/>
        <v>-</v>
      </c>
      <c r="BI1199" s="289" t="str">
        <f t="shared" si="1765"/>
        <v>-</v>
      </c>
      <c r="BJ1199" s="596" t="str">
        <f t="shared" si="1766"/>
        <v>-</v>
      </c>
      <c r="BK1199" s="595" t="str">
        <f t="shared" si="1767"/>
        <v>-</v>
      </c>
      <c r="BL1199" s="289" t="str">
        <f t="shared" si="1768"/>
        <v>-</v>
      </c>
      <c r="BM1199" s="596" t="str">
        <f t="shared" si="1769"/>
        <v>-</v>
      </c>
      <c r="BN1199" s="563">
        <f t="shared" si="1770"/>
        <v>8</v>
      </c>
      <c r="BO1199" s="87">
        <f t="shared" si="1771"/>
        <v>2014</v>
      </c>
      <c r="BP1199" s="87">
        <f t="shared" si="1772"/>
        <v>1.9999999999999996</v>
      </c>
      <c r="BQ1199" s="202"/>
    </row>
    <row r="1200" spans="1:69" s="35" customFormat="1" ht="10.5" customHeight="1" x14ac:dyDescent="0.2">
      <c r="A1200" s="87" t="str">
        <f t="shared" si="1758"/>
        <v>2014-15RYE8</v>
      </c>
      <c r="B1200" s="87" t="str">
        <f t="shared" si="1773"/>
        <v>Y59</v>
      </c>
      <c r="C1200" s="203" t="s">
        <v>184</v>
      </c>
      <c r="D1200" s="203" t="s">
        <v>544</v>
      </c>
      <c r="E1200" s="42"/>
      <c r="F1200" s="317" t="str">
        <f>VLOOKUP($G1200,'Selection Sheet'!$C$15:$F$39,3,0)</f>
        <v>Y59</v>
      </c>
      <c r="G1200" s="204" t="s">
        <v>114</v>
      </c>
      <c r="H1200" s="203" t="s">
        <v>539</v>
      </c>
      <c r="I1200" s="495">
        <v>112</v>
      </c>
      <c r="J1200" s="495">
        <v>42</v>
      </c>
      <c r="K1200" s="495">
        <v>31</v>
      </c>
      <c r="L1200" s="495">
        <v>13</v>
      </c>
      <c r="M1200" s="507"/>
      <c r="N1200" s="507"/>
      <c r="O1200" s="507"/>
      <c r="P1200" s="507"/>
      <c r="Q1200" s="495" t="s">
        <v>80</v>
      </c>
      <c r="R1200" s="495" t="s">
        <v>80</v>
      </c>
      <c r="S1200" s="495"/>
      <c r="T1200" s="496" t="s">
        <v>80</v>
      </c>
      <c r="U1200" s="497" t="s">
        <v>80</v>
      </c>
      <c r="V1200" s="497" t="s">
        <v>80</v>
      </c>
      <c r="W1200" s="497" t="s">
        <v>80</v>
      </c>
      <c r="X1200" s="498" t="s">
        <v>80</v>
      </c>
      <c r="Y1200" s="499" t="s">
        <v>80</v>
      </c>
      <c r="Z1200" s="500" t="s">
        <v>80</v>
      </c>
      <c r="AA1200" s="500" t="s">
        <v>80</v>
      </c>
      <c r="AB1200" s="501" t="s">
        <v>80</v>
      </c>
      <c r="AC1200" s="500" t="s">
        <v>80</v>
      </c>
      <c r="AD1200" s="500" t="s">
        <v>80</v>
      </c>
      <c r="AE1200" s="500" t="s">
        <v>80</v>
      </c>
      <c r="AF1200" s="502" t="s">
        <v>80</v>
      </c>
      <c r="AG1200" s="503" t="s">
        <v>80</v>
      </c>
      <c r="AH1200" s="504" t="s">
        <v>80</v>
      </c>
      <c r="AI1200" s="502" t="s">
        <v>80</v>
      </c>
      <c r="AJ1200" s="505">
        <v>75</v>
      </c>
      <c r="AK1200" s="505">
        <v>92</v>
      </c>
      <c r="AL1200" s="507"/>
      <c r="AM1200" s="507"/>
      <c r="AN1200" s="505">
        <v>509</v>
      </c>
      <c r="AO1200" s="505">
        <v>517</v>
      </c>
      <c r="AP1200" s="569"/>
      <c r="AQ1200" s="569"/>
      <c r="AR1200" s="505">
        <v>21</v>
      </c>
      <c r="AS1200" s="505">
        <v>108</v>
      </c>
      <c r="AT1200" s="505">
        <v>8</v>
      </c>
      <c r="AU1200" s="505">
        <v>30</v>
      </c>
      <c r="AV1200" s="507"/>
      <c r="AW1200" s="507"/>
      <c r="AX1200" s="507">
        <v>55</v>
      </c>
      <c r="AY1200" s="507">
        <v>58</v>
      </c>
      <c r="AZ1200" s="507">
        <v>122</v>
      </c>
      <c r="BA1200" s="507">
        <v>212</v>
      </c>
      <c r="BB1200" s="357"/>
      <c r="BC1200" s="592" t="str">
        <f t="shared" si="1759"/>
        <v>-</v>
      </c>
      <c r="BD1200" s="593" t="str">
        <f t="shared" si="1760"/>
        <v>-</v>
      </c>
      <c r="BE1200" s="594" t="str">
        <f t="shared" si="1761"/>
        <v>-</v>
      </c>
      <c r="BF1200" s="291" t="str">
        <f t="shared" si="1762"/>
        <v>-</v>
      </c>
      <c r="BG1200" s="566" t="str">
        <f t="shared" si="1763"/>
        <v>-</v>
      </c>
      <c r="BH1200" s="595" t="str">
        <f t="shared" si="1764"/>
        <v>-</v>
      </c>
      <c r="BI1200" s="289" t="str">
        <f t="shared" si="1765"/>
        <v>-</v>
      </c>
      <c r="BJ1200" s="596" t="str">
        <f t="shared" si="1766"/>
        <v>-</v>
      </c>
      <c r="BK1200" s="595" t="str">
        <f t="shared" si="1767"/>
        <v>-</v>
      </c>
      <c r="BL1200" s="289" t="str">
        <f t="shared" si="1768"/>
        <v>-</v>
      </c>
      <c r="BM1200" s="596" t="str">
        <f t="shared" si="1769"/>
        <v>-</v>
      </c>
      <c r="BN1200" s="563">
        <f t="shared" si="1770"/>
        <v>8</v>
      </c>
      <c r="BO1200" s="87">
        <f t="shared" si="1771"/>
        <v>2014</v>
      </c>
      <c r="BP1200" s="87">
        <f t="shared" si="1772"/>
        <v>1.9999999999999996</v>
      </c>
      <c r="BQ1200" s="202"/>
    </row>
    <row r="1201" spans="1:69" s="35" customFormat="1" ht="10.5" customHeight="1" x14ac:dyDescent="0.2">
      <c r="A1201" s="312" t="str">
        <f t="shared" si="1758"/>
        <v>2014-15RYF8</v>
      </c>
      <c r="B1201" s="312" t="str">
        <f t="shared" si="1773"/>
        <v>Y58</v>
      </c>
      <c r="C1201" s="208" t="s">
        <v>184</v>
      </c>
      <c r="D1201" s="208" t="s">
        <v>544</v>
      </c>
      <c r="E1201" s="53"/>
      <c r="F1201" s="319" t="str">
        <f>VLOOKUP($G1201,'Selection Sheet'!$C$15:$F$39,3,0)</f>
        <v>Y58</v>
      </c>
      <c r="G1201" s="209" t="s">
        <v>99</v>
      </c>
      <c r="H1201" s="208" t="s">
        <v>540</v>
      </c>
      <c r="I1201" s="521">
        <v>271</v>
      </c>
      <c r="J1201" s="521">
        <v>79</v>
      </c>
      <c r="K1201" s="521">
        <v>51</v>
      </c>
      <c r="L1201" s="521">
        <v>20</v>
      </c>
      <c r="M1201" s="533"/>
      <c r="N1201" s="533"/>
      <c r="O1201" s="533"/>
      <c r="P1201" s="533"/>
      <c r="Q1201" s="521" t="s">
        <v>80</v>
      </c>
      <c r="R1201" s="521" t="s">
        <v>80</v>
      </c>
      <c r="S1201" s="521"/>
      <c r="T1201" s="522" t="s">
        <v>80</v>
      </c>
      <c r="U1201" s="523" t="s">
        <v>80</v>
      </c>
      <c r="V1201" s="523" t="s">
        <v>80</v>
      </c>
      <c r="W1201" s="523" t="s">
        <v>80</v>
      </c>
      <c r="X1201" s="524" t="s">
        <v>80</v>
      </c>
      <c r="Y1201" s="525" t="s">
        <v>80</v>
      </c>
      <c r="Z1201" s="526" t="s">
        <v>80</v>
      </c>
      <c r="AA1201" s="526" t="s">
        <v>80</v>
      </c>
      <c r="AB1201" s="527" t="s">
        <v>80</v>
      </c>
      <c r="AC1201" s="526" t="s">
        <v>80</v>
      </c>
      <c r="AD1201" s="526" t="s">
        <v>80</v>
      </c>
      <c r="AE1201" s="526" t="s">
        <v>80</v>
      </c>
      <c r="AF1201" s="528" t="s">
        <v>80</v>
      </c>
      <c r="AG1201" s="529" t="s">
        <v>80</v>
      </c>
      <c r="AH1201" s="530" t="s">
        <v>80</v>
      </c>
      <c r="AI1201" s="528" t="s">
        <v>80</v>
      </c>
      <c r="AJ1201" s="531">
        <v>154</v>
      </c>
      <c r="AK1201" s="531">
        <v>179</v>
      </c>
      <c r="AL1201" s="533"/>
      <c r="AM1201" s="533"/>
      <c r="AN1201" s="531">
        <v>839</v>
      </c>
      <c r="AO1201" s="531">
        <v>862</v>
      </c>
      <c r="AP1201" s="571"/>
      <c r="AQ1201" s="571"/>
      <c r="AR1201" s="531">
        <v>23</v>
      </c>
      <c r="AS1201" s="531">
        <v>270</v>
      </c>
      <c r="AT1201" s="531">
        <v>10</v>
      </c>
      <c r="AU1201" s="531">
        <v>51</v>
      </c>
      <c r="AV1201" s="533"/>
      <c r="AW1201" s="533"/>
      <c r="AX1201" s="533">
        <v>115</v>
      </c>
      <c r="AY1201" s="533">
        <v>147</v>
      </c>
      <c r="AZ1201" s="533">
        <v>179</v>
      </c>
      <c r="BA1201" s="533">
        <v>308</v>
      </c>
      <c r="BB1201" s="359"/>
      <c r="BC1201" s="605" t="str">
        <f t="shared" si="1759"/>
        <v>-</v>
      </c>
      <c r="BD1201" s="606" t="str">
        <f t="shared" si="1760"/>
        <v>-</v>
      </c>
      <c r="BE1201" s="607" t="str">
        <f t="shared" si="1761"/>
        <v>-</v>
      </c>
      <c r="BF1201" s="302" t="str">
        <f t="shared" si="1762"/>
        <v>-</v>
      </c>
      <c r="BG1201" s="608" t="str">
        <f t="shared" si="1763"/>
        <v>-</v>
      </c>
      <c r="BH1201" s="609" t="str">
        <f t="shared" si="1764"/>
        <v>-</v>
      </c>
      <c r="BI1201" s="311" t="str">
        <f t="shared" si="1765"/>
        <v>-</v>
      </c>
      <c r="BJ1201" s="610" t="str">
        <f t="shared" si="1766"/>
        <v>-</v>
      </c>
      <c r="BK1201" s="609" t="str">
        <f t="shared" si="1767"/>
        <v>-</v>
      </c>
      <c r="BL1201" s="311" t="str">
        <f t="shared" si="1768"/>
        <v>-</v>
      </c>
      <c r="BM1201" s="610" t="str">
        <f t="shared" si="1769"/>
        <v>-</v>
      </c>
      <c r="BN1201" s="565">
        <f t="shared" si="1770"/>
        <v>8</v>
      </c>
      <c r="BO1201" s="312">
        <f t="shared" si="1771"/>
        <v>2014</v>
      </c>
      <c r="BP1201" s="312">
        <f t="shared" si="1772"/>
        <v>1.9999999999999996</v>
      </c>
      <c r="BQ1201" s="202"/>
    </row>
    <row r="1202" spans="1:69" s="35" customFormat="1" ht="10.5" customHeight="1" x14ac:dyDescent="0.2">
      <c r="A1202" s="87" t="str">
        <f t="shared" si="1758"/>
        <v>2014-15R1F9</v>
      </c>
      <c r="B1202" s="87" t="str">
        <f t="shared" si="1773"/>
        <v>Y59</v>
      </c>
      <c r="C1202" s="203" t="s">
        <v>184</v>
      </c>
      <c r="D1202" s="203" t="s">
        <v>545</v>
      </c>
      <c r="E1202" s="42"/>
      <c r="F1202" s="317" t="str">
        <f>VLOOKUP($G1202,'Selection Sheet'!$C$15:$F$39,3,0)</f>
        <v>Y59</v>
      </c>
      <c r="G1202" s="204" t="s">
        <v>108</v>
      </c>
      <c r="H1202" s="203" t="s">
        <v>529</v>
      </c>
      <c r="I1202" s="495">
        <v>7</v>
      </c>
      <c r="J1202" s="495">
        <v>4</v>
      </c>
      <c r="K1202" s="495">
        <v>4</v>
      </c>
      <c r="L1202" s="495">
        <v>2</v>
      </c>
      <c r="M1202" s="507"/>
      <c r="N1202" s="507"/>
      <c r="O1202" s="507"/>
      <c r="P1202" s="507"/>
      <c r="Q1202" s="495" t="s">
        <v>80</v>
      </c>
      <c r="R1202" s="495" t="s">
        <v>80</v>
      </c>
      <c r="S1202" s="495"/>
      <c r="T1202" s="496" t="s">
        <v>80</v>
      </c>
      <c r="U1202" s="497" t="s">
        <v>80</v>
      </c>
      <c r="V1202" s="497" t="s">
        <v>80</v>
      </c>
      <c r="W1202" s="497" t="s">
        <v>80</v>
      </c>
      <c r="X1202" s="498" t="s">
        <v>80</v>
      </c>
      <c r="Y1202" s="499" t="s">
        <v>80</v>
      </c>
      <c r="Z1202" s="500" t="s">
        <v>80</v>
      </c>
      <c r="AA1202" s="500" t="s">
        <v>80</v>
      </c>
      <c r="AB1202" s="501" t="s">
        <v>80</v>
      </c>
      <c r="AC1202" s="500" t="s">
        <v>80</v>
      </c>
      <c r="AD1202" s="500" t="s">
        <v>80</v>
      </c>
      <c r="AE1202" s="500" t="s">
        <v>80</v>
      </c>
      <c r="AF1202" s="502" t="s">
        <v>80</v>
      </c>
      <c r="AG1202" s="503" t="s">
        <v>80</v>
      </c>
      <c r="AH1202" s="504" t="s">
        <v>80</v>
      </c>
      <c r="AI1202" s="502" t="s">
        <v>80</v>
      </c>
      <c r="AJ1202" s="505">
        <v>2</v>
      </c>
      <c r="AK1202" s="505">
        <v>2</v>
      </c>
      <c r="AL1202" s="507"/>
      <c r="AM1202" s="507"/>
      <c r="AN1202" s="505">
        <v>26</v>
      </c>
      <c r="AO1202" s="505">
        <v>30</v>
      </c>
      <c r="AP1202" s="569"/>
      <c r="AQ1202" s="569"/>
      <c r="AR1202" s="505">
        <v>1</v>
      </c>
      <c r="AS1202" s="505">
        <v>7</v>
      </c>
      <c r="AT1202" s="505">
        <v>1</v>
      </c>
      <c r="AU1202" s="505">
        <v>4</v>
      </c>
      <c r="AV1202" s="507"/>
      <c r="AW1202" s="507"/>
      <c r="AX1202" s="507">
        <v>0</v>
      </c>
      <c r="AY1202" s="507">
        <v>1</v>
      </c>
      <c r="AZ1202" s="507">
        <v>10</v>
      </c>
      <c r="BA1202" s="507">
        <v>15</v>
      </c>
      <c r="BB1202" s="357"/>
      <c r="BC1202" s="592" t="str">
        <f t="shared" si="1759"/>
        <v>-</v>
      </c>
      <c r="BD1202" s="593" t="str">
        <f t="shared" si="1760"/>
        <v>-</v>
      </c>
      <c r="BE1202" s="594" t="str">
        <f t="shared" si="1761"/>
        <v>-</v>
      </c>
      <c r="BF1202" s="291" t="str">
        <f t="shared" si="1762"/>
        <v>-</v>
      </c>
      <c r="BG1202" s="566" t="str">
        <f t="shared" si="1763"/>
        <v>-</v>
      </c>
      <c r="BH1202" s="595" t="str">
        <f t="shared" si="1764"/>
        <v>-</v>
      </c>
      <c r="BI1202" s="289" t="str">
        <f t="shared" si="1765"/>
        <v>-</v>
      </c>
      <c r="BJ1202" s="596" t="str">
        <f t="shared" si="1766"/>
        <v>-</v>
      </c>
      <c r="BK1202" s="595" t="str">
        <f t="shared" si="1767"/>
        <v>-</v>
      </c>
      <c r="BL1202" s="289" t="str">
        <f t="shared" si="1768"/>
        <v>-</v>
      </c>
      <c r="BM1202" s="596" t="str">
        <f t="shared" si="1769"/>
        <v>-</v>
      </c>
      <c r="BN1202" s="563">
        <f t="shared" si="1770"/>
        <v>9</v>
      </c>
      <c r="BO1202" s="87">
        <f t="shared" si="1771"/>
        <v>2014</v>
      </c>
      <c r="BP1202" s="87">
        <f t="shared" si="1772"/>
        <v>0</v>
      </c>
      <c r="BQ1202" s="202"/>
    </row>
    <row r="1203" spans="1:69" s="35" customFormat="1" ht="10.5" customHeight="1" x14ac:dyDescent="0.2">
      <c r="A1203" s="87" t="str">
        <f t="shared" si="1758"/>
        <v>2014-15RRU9</v>
      </c>
      <c r="B1203" s="87" t="str">
        <f t="shared" si="1773"/>
        <v>Y56</v>
      </c>
      <c r="C1203" s="203" t="s">
        <v>184</v>
      </c>
      <c r="D1203" s="203" t="s">
        <v>545</v>
      </c>
      <c r="E1203" s="42"/>
      <c r="F1203" s="317" t="str">
        <f>VLOOKUP($G1203,'Selection Sheet'!$C$15:$F$39,3,0)</f>
        <v>Y56</v>
      </c>
      <c r="G1203" s="204" t="s">
        <v>93</v>
      </c>
      <c r="H1203" s="203" t="s">
        <v>530</v>
      </c>
      <c r="I1203" s="495">
        <v>328</v>
      </c>
      <c r="J1203" s="495">
        <v>91</v>
      </c>
      <c r="K1203" s="495">
        <v>27</v>
      </c>
      <c r="L1203" s="495">
        <v>13</v>
      </c>
      <c r="M1203" s="507"/>
      <c r="N1203" s="507"/>
      <c r="O1203" s="507"/>
      <c r="P1203" s="507"/>
      <c r="Q1203" s="495" t="s">
        <v>80</v>
      </c>
      <c r="R1203" s="495" t="s">
        <v>80</v>
      </c>
      <c r="S1203" s="495"/>
      <c r="T1203" s="496" t="s">
        <v>80</v>
      </c>
      <c r="U1203" s="497" t="s">
        <v>80</v>
      </c>
      <c r="V1203" s="497" t="s">
        <v>80</v>
      </c>
      <c r="W1203" s="497" t="s">
        <v>80</v>
      </c>
      <c r="X1203" s="498" t="s">
        <v>80</v>
      </c>
      <c r="Y1203" s="499" t="s">
        <v>80</v>
      </c>
      <c r="Z1203" s="500" t="s">
        <v>80</v>
      </c>
      <c r="AA1203" s="500" t="s">
        <v>80</v>
      </c>
      <c r="AB1203" s="501" t="s">
        <v>80</v>
      </c>
      <c r="AC1203" s="500" t="s">
        <v>80</v>
      </c>
      <c r="AD1203" s="500" t="s">
        <v>80</v>
      </c>
      <c r="AE1203" s="500" t="s">
        <v>80</v>
      </c>
      <c r="AF1203" s="502" t="s">
        <v>80</v>
      </c>
      <c r="AG1203" s="503" t="s">
        <v>80</v>
      </c>
      <c r="AH1203" s="504" t="s">
        <v>80</v>
      </c>
      <c r="AI1203" s="502" t="s">
        <v>80</v>
      </c>
      <c r="AJ1203" s="505">
        <v>144</v>
      </c>
      <c r="AK1203" s="505">
        <v>217</v>
      </c>
      <c r="AL1203" s="507"/>
      <c r="AM1203" s="507"/>
      <c r="AN1203" s="505">
        <v>829</v>
      </c>
      <c r="AO1203" s="505">
        <v>872</v>
      </c>
      <c r="AP1203" s="569"/>
      <c r="AQ1203" s="569"/>
      <c r="AR1203" s="505">
        <v>21</v>
      </c>
      <c r="AS1203" s="505">
        <v>323</v>
      </c>
      <c r="AT1203" s="505">
        <v>5</v>
      </c>
      <c r="AU1203" s="505">
        <v>26</v>
      </c>
      <c r="AV1203" s="507"/>
      <c r="AW1203" s="507"/>
      <c r="AX1203" s="507">
        <v>93</v>
      </c>
      <c r="AY1203" s="507">
        <v>95</v>
      </c>
      <c r="AZ1203" s="507">
        <v>311</v>
      </c>
      <c r="BA1203" s="507">
        <v>536</v>
      </c>
      <c r="BB1203" s="357"/>
      <c r="BC1203" s="592" t="str">
        <f t="shared" si="1759"/>
        <v>-</v>
      </c>
      <c r="BD1203" s="593" t="str">
        <f t="shared" si="1760"/>
        <v>-</v>
      </c>
      <c r="BE1203" s="594" t="str">
        <f t="shared" si="1761"/>
        <v>-</v>
      </c>
      <c r="BF1203" s="291" t="str">
        <f t="shared" si="1762"/>
        <v>-</v>
      </c>
      <c r="BG1203" s="566" t="str">
        <f t="shared" si="1763"/>
        <v>-</v>
      </c>
      <c r="BH1203" s="595" t="str">
        <f t="shared" si="1764"/>
        <v>-</v>
      </c>
      <c r="BI1203" s="289" t="str">
        <f t="shared" si="1765"/>
        <v>-</v>
      </c>
      <c r="BJ1203" s="596" t="str">
        <f t="shared" si="1766"/>
        <v>-</v>
      </c>
      <c r="BK1203" s="595" t="str">
        <f t="shared" si="1767"/>
        <v>-</v>
      </c>
      <c r="BL1203" s="289" t="str">
        <f t="shared" si="1768"/>
        <v>-</v>
      </c>
      <c r="BM1203" s="596" t="str">
        <f t="shared" si="1769"/>
        <v>-</v>
      </c>
      <c r="BN1203" s="563">
        <f t="shared" si="1770"/>
        <v>9</v>
      </c>
      <c r="BO1203" s="87">
        <f t="shared" si="1771"/>
        <v>2014</v>
      </c>
      <c r="BP1203" s="87">
        <f t="shared" si="1772"/>
        <v>0</v>
      </c>
      <c r="BQ1203" s="202"/>
    </row>
    <row r="1204" spans="1:69" s="35" customFormat="1" ht="10.5" customHeight="1" x14ac:dyDescent="0.2">
      <c r="A1204" s="87" t="str">
        <f t="shared" si="1758"/>
        <v>2014-15RX69</v>
      </c>
      <c r="B1204" s="87" t="str">
        <f t="shared" si="1773"/>
        <v>Y63</v>
      </c>
      <c r="C1204" s="203" t="s">
        <v>184</v>
      </c>
      <c r="D1204" s="203" t="s">
        <v>545</v>
      </c>
      <c r="E1204" s="42"/>
      <c r="F1204" s="317" t="str">
        <f>VLOOKUP($G1204,'Selection Sheet'!$C$15:$F$39,3,0)</f>
        <v>Y63</v>
      </c>
      <c r="G1204" s="204" t="s">
        <v>111</v>
      </c>
      <c r="H1204" s="203" t="s">
        <v>532</v>
      </c>
      <c r="I1204" s="495">
        <v>108</v>
      </c>
      <c r="J1204" s="495">
        <v>25</v>
      </c>
      <c r="K1204" s="495">
        <v>13</v>
      </c>
      <c r="L1204" s="495">
        <v>8</v>
      </c>
      <c r="M1204" s="507"/>
      <c r="N1204" s="507"/>
      <c r="O1204" s="507"/>
      <c r="P1204" s="507"/>
      <c r="Q1204" s="495" t="s">
        <v>80</v>
      </c>
      <c r="R1204" s="495" t="s">
        <v>80</v>
      </c>
      <c r="S1204" s="495"/>
      <c r="T1204" s="496" t="s">
        <v>80</v>
      </c>
      <c r="U1204" s="497" t="s">
        <v>80</v>
      </c>
      <c r="V1204" s="497" t="s">
        <v>80</v>
      </c>
      <c r="W1204" s="497" t="s">
        <v>80</v>
      </c>
      <c r="X1204" s="498" t="s">
        <v>80</v>
      </c>
      <c r="Y1204" s="499" t="s">
        <v>80</v>
      </c>
      <c r="Z1204" s="500" t="s">
        <v>80</v>
      </c>
      <c r="AA1204" s="500" t="s">
        <v>80</v>
      </c>
      <c r="AB1204" s="501" t="s">
        <v>80</v>
      </c>
      <c r="AC1204" s="500" t="s">
        <v>80</v>
      </c>
      <c r="AD1204" s="500" t="s">
        <v>80</v>
      </c>
      <c r="AE1204" s="500" t="s">
        <v>80</v>
      </c>
      <c r="AF1204" s="502" t="s">
        <v>80</v>
      </c>
      <c r="AG1204" s="503" t="s">
        <v>80</v>
      </c>
      <c r="AH1204" s="504" t="s">
        <v>80</v>
      </c>
      <c r="AI1204" s="502" t="s">
        <v>80</v>
      </c>
      <c r="AJ1204" s="505">
        <v>42</v>
      </c>
      <c r="AK1204" s="505">
        <v>55</v>
      </c>
      <c r="AL1204" s="507"/>
      <c r="AM1204" s="507"/>
      <c r="AN1204" s="505">
        <v>397</v>
      </c>
      <c r="AO1204" s="505">
        <v>400</v>
      </c>
      <c r="AP1204" s="569"/>
      <c r="AQ1204" s="569"/>
      <c r="AR1204" s="505">
        <v>3</v>
      </c>
      <c r="AS1204" s="505">
        <v>101</v>
      </c>
      <c r="AT1204" s="505">
        <v>2</v>
      </c>
      <c r="AU1204" s="505">
        <v>11</v>
      </c>
      <c r="AV1204" s="507"/>
      <c r="AW1204" s="507"/>
      <c r="AX1204" s="507">
        <v>58</v>
      </c>
      <c r="AY1204" s="507">
        <v>67</v>
      </c>
      <c r="AZ1204" s="507">
        <v>110</v>
      </c>
      <c r="BA1204" s="507">
        <v>168</v>
      </c>
      <c r="BB1204" s="357"/>
      <c r="BC1204" s="592" t="str">
        <f t="shared" si="1759"/>
        <v>-</v>
      </c>
      <c r="BD1204" s="593" t="str">
        <f t="shared" si="1760"/>
        <v>-</v>
      </c>
      <c r="BE1204" s="594" t="str">
        <f t="shared" si="1761"/>
        <v>-</v>
      </c>
      <c r="BF1204" s="291" t="str">
        <f t="shared" si="1762"/>
        <v>-</v>
      </c>
      <c r="BG1204" s="566" t="str">
        <f t="shared" si="1763"/>
        <v>-</v>
      </c>
      <c r="BH1204" s="595" t="str">
        <f t="shared" si="1764"/>
        <v>-</v>
      </c>
      <c r="BI1204" s="289" t="str">
        <f t="shared" si="1765"/>
        <v>-</v>
      </c>
      <c r="BJ1204" s="596" t="str">
        <f t="shared" si="1766"/>
        <v>-</v>
      </c>
      <c r="BK1204" s="595" t="str">
        <f t="shared" si="1767"/>
        <v>-</v>
      </c>
      <c r="BL1204" s="289" t="str">
        <f t="shared" si="1768"/>
        <v>-</v>
      </c>
      <c r="BM1204" s="596" t="str">
        <f t="shared" si="1769"/>
        <v>-</v>
      </c>
      <c r="BN1204" s="563">
        <f t="shared" si="1770"/>
        <v>9</v>
      </c>
      <c r="BO1204" s="87">
        <f t="shared" si="1771"/>
        <v>2014</v>
      </c>
      <c r="BP1204" s="87">
        <f t="shared" si="1772"/>
        <v>0</v>
      </c>
      <c r="BQ1204" s="202"/>
    </row>
    <row r="1205" spans="1:69" s="35" customFormat="1" ht="10.5" customHeight="1" x14ac:dyDescent="0.2">
      <c r="A1205" s="314" t="str">
        <f t="shared" si="1758"/>
        <v>2014-15RX79</v>
      </c>
      <c r="B1205" s="314" t="str">
        <f t="shared" si="1773"/>
        <v>Y62</v>
      </c>
      <c r="C1205" s="205" t="s">
        <v>184</v>
      </c>
      <c r="D1205" s="205" t="s">
        <v>545</v>
      </c>
      <c r="E1205" s="206"/>
      <c r="F1205" s="318" t="str">
        <f>VLOOKUP($G1205,'Selection Sheet'!$C$15:$F$39,3,0)</f>
        <v>Y62</v>
      </c>
      <c r="G1205" s="207" t="s">
        <v>84</v>
      </c>
      <c r="H1205" s="205" t="s">
        <v>533</v>
      </c>
      <c r="I1205" s="508">
        <v>263</v>
      </c>
      <c r="J1205" s="508">
        <v>88</v>
      </c>
      <c r="K1205" s="508">
        <v>42</v>
      </c>
      <c r="L1205" s="508">
        <v>25</v>
      </c>
      <c r="M1205" s="520"/>
      <c r="N1205" s="520"/>
      <c r="O1205" s="520"/>
      <c r="P1205" s="520"/>
      <c r="Q1205" s="508" t="s">
        <v>80</v>
      </c>
      <c r="R1205" s="508" t="s">
        <v>80</v>
      </c>
      <c r="S1205" s="508"/>
      <c r="T1205" s="509" t="s">
        <v>80</v>
      </c>
      <c r="U1205" s="510" t="s">
        <v>80</v>
      </c>
      <c r="V1205" s="510" t="s">
        <v>80</v>
      </c>
      <c r="W1205" s="510" t="s">
        <v>80</v>
      </c>
      <c r="X1205" s="511" t="s">
        <v>80</v>
      </c>
      <c r="Y1205" s="512" t="s">
        <v>80</v>
      </c>
      <c r="Z1205" s="513" t="s">
        <v>80</v>
      </c>
      <c r="AA1205" s="513" t="s">
        <v>80</v>
      </c>
      <c r="AB1205" s="514" t="s">
        <v>80</v>
      </c>
      <c r="AC1205" s="513" t="s">
        <v>80</v>
      </c>
      <c r="AD1205" s="513" t="s">
        <v>80</v>
      </c>
      <c r="AE1205" s="513" t="s">
        <v>80</v>
      </c>
      <c r="AF1205" s="515" t="s">
        <v>80</v>
      </c>
      <c r="AG1205" s="516" t="s">
        <v>80</v>
      </c>
      <c r="AH1205" s="517" t="s">
        <v>80</v>
      </c>
      <c r="AI1205" s="515" t="s">
        <v>80</v>
      </c>
      <c r="AJ1205" s="518">
        <v>195</v>
      </c>
      <c r="AK1205" s="518">
        <v>224</v>
      </c>
      <c r="AL1205" s="520"/>
      <c r="AM1205" s="520"/>
      <c r="AN1205" s="518">
        <v>541</v>
      </c>
      <c r="AO1205" s="518">
        <v>543</v>
      </c>
      <c r="AP1205" s="570"/>
      <c r="AQ1205" s="570"/>
      <c r="AR1205" s="518">
        <v>29</v>
      </c>
      <c r="AS1205" s="518">
        <v>245</v>
      </c>
      <c r="AT1205" s="518">
        <v>5</v>
      </c>
      <c r="AU1205" s="518">
        <v>37</v>
      </c>
      <c r="AV1205" s="520"/>
      <c r="AW1205" s="520"/>
      <c r="AX1205" s="520">
        <v>115</v>
      </c>
      <c r="AY1205" s="520">
        <v>128</v>
      </c>
      <c r="AZ1205" s="520">
        <v>147</v>
      </c>
      <c r="BA1205" s="520">
        <v>239</v>
      </c>
      <c r="BB1205" s="358"/>
      <c r="BC1205" s="597" t="str">
        <f t="shared" si="1759"/>
        <v>-</v>
      </c>
      <c r="BD1205" s="598" t="str">
        <f t="shared" si="1760"/>
        <v>-</v>
      </c>
      <c r="BE1205" s="599" t="str">
        <f t="shared" si="1761"/>
        <v>-</v>
      </c>
      <c r="BF1205" s="600" t="str">
        <f t="shared" si="1762"/>
        <v>-</v>
      </c>
      <c r="BG1205" s="601" t="str">
        <f t="shared" si="1763"/>
        <v>-</v>
      </c>
      <c r="BH1205" s="602" t="str">
        <f t="shared" si="1764"/>
        <v>-</v>
      </c>
      <c r="BI1205" s="603" t="str">
        <f t="shared" si="1765"/>
        <v>-</v>
      </c>
      <c r="BJ1205" s="604" t="str">
        <f t="shared" si="1766"/>
        <v>-</v>
      </c>
      <c r="BK1205" s="602" t="str">
        <f t="shared" si="1767"/>
        <v>-</v>
      </c>
      <c r="BL1205" s="603" t="str">
        <f t="shared" si="1768"/>
        <v>-</v>
      </c>
      <c r="BM1205" s="604" t="str">
        <f t="shared" si="1769"/>
        <v>-</v>
      </c>
      <c r="BN1205" s="564">
        <f t="shared" si="1770"/>
        <v>9</v>
      </c>
      <c r="BO1205" s="314">
        <f t="shared" si="1771"/>
        <v>2014</v>
      </c>
      <c r="BP1205" s="314">
        <f t="shared" si="1772"/>
        <v>0</v>
      </c>
      <c r="BQ1205" s="202"/>
    </row>
    <row r="1206" spans="1:69" s="35" customFormat="1" ht="10.5" customHeight="1" x14ac:dyDescent="0.2">
      <c r="A1206" s="87" t="str">
        <f t="shared" si="1758"/>
        <v>2014-15RX89</v>
      </c>
      <c r="B1206" s="87" t="str">
        <f t="shared" si="1773"/>
        <v>Y63</v>
      </c>
      <c r="C1206" s="203" t="s">
        <v>184</v>
      </c>
      <c r="D1206" s="203" t="s">
        <v>545</v>
      </c>
      <c r="E1206" s="42"/>
      <c r="F1206" s="317" t="str">
        <f>VLOOKUP($G1206,'Selection Sheet'!$C$15:$F$39,3,0)</f>
        <v>Y63</v>
      </c>
      <c r="G1206" s="204" t="s">
        <v>120</v>
      </c>
      <c r="H1206" s="203" t="s">
        <v>534</v>
      </c>
      <c r="I1206" s="495">
        <v>193</v>
      </c>
      <c r="J1206" s="495">
        <v>49</v>
      </c>
      <c r="K1206" s="495">
        <v>20</v>
      </c>
      <c r="L1206" s="495">
        <v>10</v>
      </c>
      <c r="M1206" s="507"/>
      <c r="N1206" s="507"/>
      <c r="O1206" s="507"/>
      <c r="P1206" s="507"/>
      <c r="Q1206" s="495" t="s">
        <v>80</v>
      </c>
      <c r="R1206" s="495" t="s">
        <v>80</v>
      </c>
      <c r="S1206" s="495"/>
      <c r="T1206" s="496" t="s">
        <v>80</v>
      </c>
      <c r="U1206" s="497" t="s">
        <v>80</v>
      </c>
      <c r="V1206" s="497" t="s">
        <v>80</v>
      </c>
      <c r="W1206" s="497" t="s">
        <v>80</v>
      </c>
      <c r="X1206" s="498" t="s">
        <v>80</v>
      </c>
      <c r="Y1206" s="499" t="s">
        <v>80</v>
      </c>
      <c r="Z1206" s="500" t="s">
        <v>80</v>
      </c>
      <c r="AA1206" s="500" t="s">
        <v>80</v>
      </c>
      <c r="AB1206" s="501" t="s">
        <v>80</v>
      </c>
      <c r="AC1206" s="500" t="s">
        <v>80</v>
      </c>
      <c r="AD1206" s="500" t="s">
        <v>80</v>
      </c>
      <c r="AE1206" s="500" t="s">
        <v>80</v>
      </c>
      <c r="AF1206" s="502" t="s">
        <v>80</v>
      </c>
      <c r="AG1206" s="503" t="s">
        <v>80</v>
      </c>
      <c r="AH1206" s="504" t="s">
        <v>80</v>
      </c>
      <c r="AI1206" s="502" t="s">
        <v>80</v>
      </c>
      <c r="AJ1206" s="505">
        <v>88</v>
      </c>
      <c r="AK1206" s="505">
        <v>109</v>
      </c>
      <c r="AL1206" s="507"/>
      <c r="AM1206" s="507"/>
      <c r="AN1206" s="505">
        <v>663</v>
      </c>
      <c r="AO1206" s="505">
        <v>676</v>
      </c>
      <c r="AP1206" s="569"/>
      <c r="AQ1206" s="569"/>
      <c r="AR1206" s="505">
        <v>20</v>
      </c>
      <c r="AS1206" s="505">
        <v>182</v>
      </c>
      <c r="AT1206" s="505">
        <v>5</v>
      </c>
      <c r="AU1206" s="505">
        <v>17</v>
      </c>
      <c r="AV1206" s="507"/>
      <c r="AW1206" s="507"/>
      <c r="AX1206" s="507">
        <v>94</v>
      </c>
      <c r="AY1206" s="507">
        <v>115</v>
      </c>
      <c r="AZ1206" s="507">
        <v>202</v>
      </c>
      <c r="BA1206" s="507">
        <v>375</v>
      </c>
      <c r="BB1206" s="357"/>
      <c r="BC1206" s="592" t="str">
        <f t="shared" si="1759"/>
        <v>-</v>
      </c>
      <c r="BD1206" s="593" t="str">
        <f t="shared" si="1760"/>
        <v>-</v>
      </c>
      <c r="BE1206" s="594" t="str">
        <f t="shared" si="1761"/>
        <v>-</v>
      </c>
      <c r="BF1206" s="291" t="str">
        <f t="shared" si="1762"/>
        <v>-</v>
      </c>
      <c r="BG1206" s="566" t="str">
        <f t="shared" si="1763"/>
        <v>-</v>
      </c>
      <c r="BH1206" s="595" t="str">
        <f t="shared" si="1764"/>
        <v>-</v>
      </c>
      <c r="BI1206" s="289" t="str">
        <f t="shared" si="1765"/>
        <v>-</v>
      </c>
      <c r="BJ1206" s="596" t="str">
        <f t="shared" si="1766"/>
        <v>-</v>
      </c>
      <c r="BK1206" s="595" t="str">
        <f t="shared" si="1767"/>
        <v>-</v>
      </c>
      <c r="BL1206" s="289" t="str">
        <f t="shared" si="1768"/>
        <v>-</v>
      </c>
      <c r="BM1206" s="596" t="str">
        <f t="shared" si="1769"/>
        <v>-</v>
      </c>
      <c r="BN1206" s="563">
        <f t="shared" si="1770"/>
        <v>9</v>
      </c>
      <c r="BO1206" s="87">
        <f t="shared" si="1771"/>
        <v>2014</v>
      </c>
      <c r="BP1206" s="87">
        <f t="shared" si="1772"/>
        <v>0</v>
      </c>
      <c r="BQ1206" s="202"/>
    </row>
    <row r="1207" spans="1:69" s="35" customFormat="1" ht="10.5" customHeight="1" x14ac:dyDescent="0.2">
      <c r="A1207" s="87" t="str">
        <f t="shared" si="1758"/>
        <v>2014-15RX99</v>
      </c>
      <c r="B1207" s="87" t="str">
        <f t="shared" si="1773"/>
        <v>Y60</v>
      </c>
      <c r="C1207" s="203" t="s">
        <v>184</v>
      </c>
      <c r="D1207" s="203" t="s">
        <v>545</v>
      </c>
      <c r="E1207" s="42"/>
      <c r="F1207" s="317" t="str">
        <f>VLOOKUP($G1207,'Selection Sheet'!$C$15:$F$39,3,0)</f>
        <v>Y60</v>
      </c>
      <c r="G1207" s="204" t="s">
        <v>103</v>
      </c>
      <c r="H1207" s="203" t="s">
        <v>535</v>
      </c>
      <c r="I1207" s="495">
        <v>176</v>
      </c>
      <c r="J1207" s="495">
        <v>40</v>
      </c>
      <c r="K1207" s="495">
        <v>23</v>
      </c>
      <c r="L1207" s="495">
        <v>10</v>
      </c>
      <c r="M1207" s="507"/>
      <c r="N1207" s="507"/>
      <c r="O1207" s="507"/>
      <c r="P1207" s="507"/>
      <c r="Q1207" s="495" t="s">
        <v>80</v>
      </c>
      <c r="R1207" s="495" t="s">
        <v>80</v>
      </c>
      <c r="S1207" s="495"/>
      <c r="T1207" s="496" t="s">
        <v>80</v>
      </c>
      <c r="U1207" s="497" t="s">
        <v>80</v>
      </c>
      <c r="V1207" s="497" t="s">
        <v>80</v>
      </c>
      <c r="W1207" s="497" t="s">
        <v>80</v>
      </c>
      <c r="X1207" s="498" t="s">
        <v>80</v>
      </c>
      <c r="Y1207" s="499" t="s">
        <v>80</v>
      </c>
      <c r="Z1207" s="500" t="s">
        <v>80</v>
      </c>
      <c r="AA1207" s="500" t="s">
        <v>80</v>
      </c>
      <c r="AB1207" s="501" t="s">
        <v>80</v>
      </c>
      <c r="AC1207" s="500" t="s">
        <v>80</v>
      </c>
      <c r="AD1207" s="500" t="s">
        <v>80</v>
      </c>
      <c r="AE1207" s="500" t="s">
        <v>80</v>
      </c>
      <c r="AF1207" s="502" t="s">
        <v>80</v>
      </c>
      <c r="AG1207" s="503" t="s">
        <v>80</v>
      </c>
      <c r="AH1207" s="504" t="s">
        <v>80</v>
      </c>
      <c r="AI1207" s="502" t="s">
        <v>80</v>
      </c>
      <c r="AJ1207" s="505">
        <v>97</v>
      </c>
      <c r="AK1207" s="505">
        <v>110</v>
      </c>
      <c r="AL1207" s="507"/>
      <c r="AM1207" s="507"/>
      <c r="AN1207" s="505">
        <v>741</v>
      </c>
      <c r="AO1207" s="505">
        <v>750</v>
      </c>
      <c r="AP1207" s="569"/>
      <c r="AQ1207" s="569"/>
      <c r="AR1207" s="505">
        <v>3</v>
      </c>
      <c r="AS1207" s="505">
        <v>156</v>
      </c>
      <c r="AT1207" s="505">
        <v>2</v>
      </c>
      <c r="AU1207" s="505">
        <v>17</v>
      </c>
      <c r="AV1207" s="507"/>
      <c r="AW1207" s="507"/>
      <c r="AX1207" s="507">
        <v>96</v>
      </c>
      <c r="AY1207" s="507">
        <v>104</v>
      </c>
      <c r="AZ1207" s="507">
        <v>82</v>
      </c>
      <c r="BA1207" s="507">
        <v>135</v>
      </c>
      <c r="BB1207" s="357"/>
      <c r="BC1207" s="592" t="str">
        <f t="shared" si="1759"/>
        <v>-</v>
      </c>
      <c r="BD1207" s="593" t="str">
        <f t="shared" si="1760"/>
        <v>-</v>
      </c>
      <c r="BE1207" s="594" t="str">
        <f t="shared" si="1761"/>
        <v>-</v>
      </c>
      <c r="BF1207" s="291" t="str">
        <f t="shared" si="1762"/>
        <v>-</v>
      </c>
      <c r="BG1207" s="566" t="str">
        <f t="shared" si="1763"/>
        <v>-</v>
      </c>
      <c r="BH1207" s="595" t="str">
        <f t="shared" si="1764"/>
        <v>-</v>
      </c>
      <c r="BI1207" s="289" t="str">
        <f t="shared" si="1765"/>
        <v>-</v>
      </c>
      <c r="BJ1207" s="596" t="str">
        <f t="shared" si="1766"/>
        <v>-</v>
      </c>
      <c r="BK1207" s="595" t="str">
        <f t="shared" si="1767"/>
        <v>-</v>
      </c>
      <c r="BL1207" s="289" t="str">
        <f t="shared" si="1768"/>
        <v>-</v>
      </c>
      <c r="BM1207" s="596" t="str">
        <f t="shared" si="1769"/>
        <v>-</v>
      </c>
      <c r="BN1207" s="563">
        <f t="shared" si="1770"/>
        <v>9</v>
      </c>
      <c r="BO1207" s="87">
        <f t="shared" si="1771"/>
        <v>2014</v>
      </c>
      <c r="BP1207" s="87">
        <f t="shared" si="1772"/>
        <v>0</v>
      </c>
      <c r="BQ1207" s="202"/>
    </row>
    <row r="1208" spans="1:69" s="35" customFormat="1" ht="10.5" customHeight="1" x14ac:dyDescent="0.2">
      <c r="A1208" s="314" t="str">
        <f t="shared" si="1758"/>
        <v>2014-15RYA9</v>
      </c>
      <c r="B1208" s="314" t="str">
        <f t="shared" si="1773"/>
        <v>Y60</v>
      </c>
      <c r="C1208" s="205" t="s">
        <v>184</v>
      </c>
      <c r="D1208" s="205" t="s">
        <v>545</v>
      </c>
      <c r="E1208" s="206"/>
      <c r="F1208" s="318" t="str">
        <f>VLOOKUP($G1208,'Selection Sheet'!$C$15:$F$39,3,0)</f>
        <v>Y60</v>
      </c>
      <c r="G1208" s="207" t="s">
        <v>118</v>
      </c>
      <c r="H1208" s="205" t="s">
        <v>536</v>
      </c>
      <c r="I1208" s="508">
        <v>279</v>
      </c>
      <c r="J1208" s="508">
        <v>87</v>
      </c>
      <c r="K1208" s="508">
        <v>26</v>
      </c>
      <c r="L1208" s="508">
        <v>15</v>
      </c>
      <c r="M1208" s="520"/>
      <c r="N1208" s="520"/>
      <c r="O1208" s="520"/>
      <c r="P1208" s="520"/>
      <c r="Q1208" s="508" t="s">
        <v>80</v>
      </c>
      <c r="R1208" s="508" t="s">
        <v>80</v>
      </c>
      <c r="S1208" s="508"/>
      <c r="T1208" s="509" t="s">
        <v>80</v>
      </c>
      <c r="U1208" s="510" t="s">
        <v>80</v>
      </c>
      <c r="V1208" s="510" t="s">
        <v>80</v>
      </c>
      <c r="W1208" s="510" t="s">
        <v>80</v>
      </c>
      <c r="X1208" s="511" t="s">
        <v>80</v>
      </c>
      <c r="Y1208" s="512" t="s">
        <v>80</v>
      </c>
      <c r="Z1208" s="513" t="s">
        <v>80</v>
      </c>
      <c r="AA1208" s="513" t="s">
        <v>80</v>
      </c>
      <c r="AB1208" s="514" t="s">
        <v>80</v>
      </c>
      <c r="AC1208" s="513" t="s">
        <v>80</v>
      </c>
      <c r="AD1208" s="513" t="s">
        <v>80</v>
      </c>
      <c r="AE1208" s="513" t="s">
        <v>80</v>
      </c>
      <c r="AF1208" s="515" t="s">
        <v>80</v>
      </c>
      <c r="AG1208" s="516" t="s">
        <v>80</v>
      </c>
      <c r="AH1208" s="517" t="s">
        <v>80</v>
      </c>
      <c r="AI1208" s="515" t="s">
        <v>80</v>
      </c>
      <c r="AJ1208" s="518">
        <v>59</v>
      </c>
      <c r="AK1208" s="518">
        <v>71</v>
      </c>
      <c r="AL1208" s="520"/>
      <c r="AM1208" s="520"/>
      <c r="AN1208" s="518">
        <v>577</v>
      </c>
      <c r="AO1208" s="518">
        <v>616</v>
      </c>
      <c r="AP1208" s="570"/>
      <c r="AQ1208" s="570"/>
      <c r="AR1208" s="518">
        <v>23</v>
      </c>
      <c r="AS1208" s="518">
        <v>279</v>
      </c>
      <c r="AT1208" s="518">
        <v>9</v>
      </c>
      <c r="AU1208" s="518">
        <v>26</v>
      </c>
      <c r="AV1208" s="520"/>
      <c r="AW1208" s="520"/>
      <c r="AX1208" s="520">
        <v>98</v>
      </c>
      <c r="AY1208" s="520">
        <v>119</v>
      </c>
      <c r="AZ1208" s="520">
        <v>99</v>
      </c>
      <c r="BA1208" s="520">
        <v>217</v>
      </c>
      <c r="BB1208" s="358"/>
      <c r="BC1208" s="597" t="str">
        <f t="shared" si="1759"/>
        <v>-</v>
      </c>
      <c r="BD1208" s="598" t="str">
        <f t="shared" si="1760"/>
        <v>-</v>
      </c>
      <c r="BE1208" s="599" t="str">
        <f t="shared" si="1761"/>
        <v>-</v>
      </c>
      <c r="BF1208" s="600" t="str">
        <f t="shared" si="1762"/>
        <v>-</v>
      </c>
      <c r="BG1208" s="601" t="str">
        <f t="shared" si="1763"/>
        <v>-</v>
      </c>
      <c r="BH1208" s="602" t="str">
        <f t="shared" si="1764"/>
        <v>-</v>
      </c>
      <c r="BI1208" s="603" t="str">
        <f t="shared" si="1765"/>
        <v>-</v>
      </c>
      <c r="BJ1208" s="604" t="str">
        <f t="shared" si="1766"/>
        <v>-</v>
      </c>
      <c r="BK1208" s="602" t="str">
        <f t="shared" si="1767"/>
        <v>-</v>
      </c>
      <c r="BL1208" s="603" t="str">
        <f t="shared" si="1768"/>
        <v>-</v>
      </c>
      <c r="BM1208" s="604" t="str">
        <f t="shared" si="1769"/>
        <v>-</v>
      </c>
      <c r="BN1208" s="564">
        <f t="shared" si="1770"/>
        <v>9</v>
      </c>
      <c r="BO1208" s="314">
        <f t="shared" si="1771"/>
        <v>2014</v>
      </c>
      <c r="BP1208" s="314">
        <f t="shared" si="1772"/>
        <v>0</v>
      </c>
      <c r="BQ1208" s="202"/>
    </row>
    <row r="1209" spans="1:69" s="35" customFormat="1" ht="10.5" customHeight="1" x14ac:dyDescent="0.2">
      <c r="A1209" s="87" t="str">
        <f t="shared" si="1758"/>
        <v>2014-15RYC9</v>
      </c>
      <c r="B1209" s="87" t="str">
        <f t="shared" si="1773"/>
        <v>Y61</v>
      </c>
      <c r="C1209" s="203" t="s">
        <v>184</v>
      </c>
      <c r="D1209" s="203" t="s">
        <v>545</v>
      </c>
      <c r="E1209" s="42"/>
      <c r="F1209" s="317" t="str">
        <f>VLOOKUP($G1209,'Selection Sheet'!$C$15:$F$39,3,0)</f>
        <v>Y61</v>
      </c>
      <c r="G1209" s="204" t="s">
        <v>87</v>
      </c>
      <c r="H1209" s="203" t="s">
        <v>537</v>
      </c>
      <c r="I1209" s="495">
        <v>241</v>
      </c>
      <c r="J1209" s="495">
        <v>68</v>
      </c>
      <c r="K1209" s="495">
        <v>29</v>
      </c>
      <c r="L1209" s="495">
        <v>16</v>
      </c>
      <c r="M1209" s="507"/>
      <c r="N1209" s="507"/>
      <c r="O1209" s="507"/>
      <c r="P1209" s="507"/>
      <c r="Q1209" s="495" t="s">
        <v>80</v>
      </c>
      <c r="R1209" s="495" t="s">
        <v>80</v>
      </c>
      <c r="S1209" s="495"/>
      <c r="T1209" s="496" t="s">
        <v>80</v>
      </c>
      <c r="U1209" s="497" t="s">
        <v>80</v>
      </c>
      <c r="V1209" s="497" t="s">
        <v>80</v>
      </c>
      <c r="W1209" s="497" t="s">
        <v>80</v>
      </c>
      <c r="X1209" s="498" t="s">
        <v>80</v>
      </c>
      <c r="Y1209" s="499" t="s">
        <v>80</v>
      </c>
      <c r="Z1209" s="500" t="s">
        <v>80</v>
      </c>
      <c r="AA1209" s="500" t="s">
        <v>80</v>
      </c>
      <c r="AB1209" s="501" t="s">
        <v>80</v>
      </c>
      <c r="AC1209" s="500" t="s">
        <v>80</v>
      </c>
      <c r="AD1209" s="500" t="s">
        <v>80</v>
      </c>
      <c r="AE1209" s="500" t="s">
        <v>80</v>
      </c>
      <c r="AF1209" s="502" t="s">
        <v>80</v>
      </c>
      <c r="AG1209" s="503" t="s">
        <v>80</v>
      </c>
      <c r="AH1209" s="504" t="s">
        <v>80</v>
      </c>
      <c r="AI1209" s="502" t="s">
        <v>80</v>
      </c>
      <c r="AJ1209" s="505">
        <v>117</v>
      </c>
      <c r="AK1209" s="505">
        <v>146</v>
      </c>
      <c r="AL1209" s="507"/>
      <c r="AM1209" s="507"/>
      <c r="AN1209" s="505">
        <v>538</v>
      </c>
      <c r="AO1209" s="505">
        <v>566</v>
      </c>
      <c r="AP1209" s="569"/>
      <c r="AQ1209" s="569"/>
      <c r="AR1209" s="505">
        <v>20</v>
      </c>
      <c r="AS1209" s="505">
        <v>231</v>
      </c>
      <c r="AT1209" s="505">
        <v>5</v>
      </c>
      <c r="AU1209" s="505">
        <v>24</v>
      </c>
      <c r="AV1209" s="507"/>
      <c r="AW1209" s="507"/>
      <c r="AX1209" s="507">
        <v>93</v>
      </c>
      <c r="AY1209" s="507">
        <v>97</v>
      </c>
      <c r="AZ1209" s="507">
        <v>111</v>
      </c>
      <c r="BA1209" s="507">
        <v>203</v>
      </c>
      <c r="BB1209" s="357"/>
      <c r="BC1209" s="592" t="str">
        <f t="shared" si="1759"/>
        <v>-</v>
      </c>
      <c r="BD1209" s="593" t="str">
        <f t="shared" si="1760"/>
        <v>-</v>
      </c>
      <c r="BE1209" s="594" t="str">
        <f t="shared" si="1761"/>
        <v>-</v>
      </c>
      <c r="BF1209" s="291" t="str">
        <f t="shared" si="1762"/>
        <v>-</v>
      </c>
      <c r="BG1209" s="566" t="str">
        <f t="shared" si="1763"/>
        <v>-</v>
      </c>
      <c r="BH1209" s="595" t="str">
        <f t="shared" si="1764"/>
        <v>-</v>
      </c>
      <c r="BI1209" s="289" t="str">
        <f t="shared" si="1765"/>
        <v>-</v>
      </c>
      <c r="BJ1209" s="596" t="str">
        <f t="shared" si="1766"/>
        <v>-</v>
      </c>
      <c r="BK1209" s="595" t="str">
        <f t="shared" si="1767"/>
        <v>-</v>
      </c>
      <c r="BL1209" s="289" t="str">
        <f t="shared" si="1768"/>
        <v>-</v>
      </c>
      <c r="BM1209" s="596" t="str">
        <f t="shared" si="1769"/>
        <v>-</v>
      </c>
      <c r="BN1209" s="563">
        <f t="shared" si="1770"/>
        <v>9</v>
      </c>
      <c r="BO1209" s="87">
        <f t="shared" si="1771"/>
        <v>2014</v>
      </c>
      <c r="BP1209" s="87">
        <f t="shared" si="1772"/>
        <v>0</v>
      </c>
      <c r="BQ1209" s="202"/>
    </row>
    <row r="1210" spans="1:69" s="35" customFormat="1" ht="10.5" customHeight="1" x14ac:dyDescent="0.2">
      <c r="A1210" s="87" t="str">
        <f t="shared" si="1758"/>
        <v>2014-15RYD9</v>
      </c>
      <c r="B1210" s="87" t="str">
        <f t="shared" si="1773"/>
        <v>Y59</v>
      </c>
      <c r="C1210" s="203" t="s">
        <v>184</v>
      </c>
      <c r="D1210" s="203" t="s">
        <v>545</v>
      </c>
      <c r="E1210" s="42"/>
      <c r="F1210" s="317" t="str">
        <f>VLOOKUP($G1210,'Selection Sheet'!$C$15:$F$39,3,0)</f>
        <v>Y59</v>
      </c>
      <c r="G1210" s="204" t="s">
        <v>116</v>
      </c>
      <c r="H1210" s="203" t="s">
        <v>538</v>
      </c>
      <c r="I1210" s="495">
        <v>175</v>
      </c>
      <c r="J1210" s="495">
        <v>59</v>
      </c>
      <c r="K1210" s="495">
        <v>32</v>
      </c>
      <c r="L1210" s="495">
        <v>21</v>
      </c>
      <c r="M1210" s="507"/>
      <c r="N1210" s="507"/>
      <c r="O1210" s="507"/>
      <c r="P1210" s="507"/>
      <c r="Q1210" s="495" t="s">
        <v>80</v>
      </c>
      <c r="R1210" s="495" t="s">
        <v>80</v>
      </c>
      <c r="S1210" s="495"/>
      <c r="T1210" s="496" t="s">
        <v>80</v>
      </c>
      <c r="U1210" s="497" t="s">
        <v>80</v>
      </c>
      <c r="V1210" s="497" t="s">
        <v>80</v>
      </c>
      <c r="W1210" s="497" t="s">
        <v>80</v>
      </c>
      <c r="X1210" s="498" t="s">
        <v>80</v>
      </c>
      <c r="Y1210" s="499" t="s">
        <v>80</v>
      </c>
      <c r="Z1210" s="500" t="s">
        <v>80</v>
      </c>
      <c r="AA1210" s="500" t="s">
        <v>80</v>
      </c>
      <c r="AB1210" s="501" t="s">
        <v>80</v>
      </c>
      <c r="AC1210" s="500" t="s">
        <v>80</v>
      </c>
      <c r="AD1210" s="500" t="s">
        <v>80</v>
      </c>
      <c r="AE1210" s="500" t="s">
        <v>80</v>
      </c>
      <c r="AF1210" s="502" t="s">
        <v>80</v>
      </c>
      <c r="AG1210" s="503" t="s">
        <v>80</v>
      </c>
      <c r="AH1210" s="504" t="s">
        <v>80</v>
      </c>
      <c r="AI1210" s="502" t="s">
        <v>80</v>
      </c>
      <c r="AJ1210" s="505">
        <v>85</v>
      </c>
      <c r="AK1210" s="505">
        <v>112</v>
      </c>
      <c r="AL1210" s="507"/>
      <c r="AM1210" s="507"/>
      <c r="AN1210" s="505">
        <v>745</v>
      </c>
      <c r="AO1210" s="505">
        <v>789</v>
      </c>
      <c r="AP1210" s="569"/>
      <c r="AQ1210" s="569"/>
      <c r="AR1210" s="505">
        <v>21</v>
      </c>
      <c r="AS1210" s="505">
        <v>171</v>
      </c>
      <c r="AT1210" s="505">
        <v>12</v>
      </c>
      <c r="AU1210" s="505">
        <v>31</v>
      </c>
      <c r="AV1210" s="507"/>
      <c r="AW1210" s="507"/>
      <c r="AX1210" s="507">
        <v>75</v>
      </c>
      <c r="AY1210" s="507">
        <v>82</v>
      </c>
      <c r="AZ1210" s="507">
        <v>288</v>
      </c>
      <c r="BA1210" s="507">
        <v>448</v>
      </c>
      <c r="BB1210" s="357"/>
      <c r="BC1210" s="592" t="str">
        <f t="shared" si="1759"/>
        <v>-</v>
      </c>
      <c r="BD1210" s="593" t="str">
        <f t="shared" si="1760"/>
        <v>-</v>
      </c>
      <c r="BE1210" s="594" t="str">
        <f t="shared" si="1761"/>
        <v>-</v>
      </c>
      <c r="BF1210" s="291" t="str">
        <f t="shared" si="1762"/>
        <v>-</v>
      </c>
      <c r="BG1210" s="566" t="str">
        <f t="shared" si="1763"/>
        <v>-</v>
      </c>
      <c r="BH1210" s="595" t="str">
        <f t="shared" si="1764"/>
        <v>-</v>
      </c>
      <c r="BI1210" s="289" t="str">
        <f t="shared" si="1765"/>
        <v>-</v>
      </c>
      <c r="BJ1210" s="596" t="str">
        <f t="shared" si="1766"/>
        <v>-</v>
      </c>
      <c r="BK1210" s="595" t="str">
        <f t="shared" si="1767"/>
        <v>-</v>
      </c>
      <c r="BL1210" s="289" t="str">
        <f t="shared" si="1768"/>
        <v>-</v>
      </c>
      <c r="BM1210" s="596" t="str">
        <f t="shared" si="1769"/>
        <v>-</v>
      </c>
      <c r="BN1210" s="563">
        <f t="shared" si="1770"/>
        <v>9</v>
      </c>
      <c r="BO1210" s="87">
        <f t="shared" si="1771"/>
        <v>2014</v>
      </c>
      <c r="BP1210" s="87">
        <f t="shared" si="1772"/>
        <v>0</v>
      </c>
      <c r="BQ1210" s="202"/>
    </row>
    <row r="1211" spans="1:69" s="35" customFormat="1" ht="10.5" customHeight="1" x14ac:dyDescent="0.2">
      <c r="A1211" s="87" t="str">
        <f t="shared" si="1758"/>
        <v>2014-15RYE9</v>
      </c>
      <c r="B1211" s="87" t="str">
        <f t="shared" si="1773"/>
        <v>Y59</v>
      </c>
      <c r="C1211" s="203" t="s">
        <v>184</v>
      </c>
      <c r="D1211" s="203" t="s">
        <v>545</v>
      </c>
      <c r="E1211" s="42"/>
      <c r="F1211" s="317" t="str">
        <f>VLOOKUP($G1211,'Selection Sheet'!$C$15:$F$39,3,0)</f>
        <v>Y59</v>
      </c>
      <c r="G1211" s="204" t="s">
        <v>114</v>
      </c>
      <c r="H1211" s="203" t="s">
        <v>539</v>
      </c>
      <c r="I1211" s="495">
        <v>130</v>
      </c>
      <c r="J1211" s="495">
        <v>62</v>
      </c>
      <c r="K1211" s="495">
        <v>42</v>
      </c>
      <c r="L1211" s="495">
        <v>28</v>
      </c>
      <c r="M1211" s="507"/>
      <c r="N1211" s="507"/>
      <c r="O1211" s="507"/>
      <c r="P1211" s="507"/>
      <c r="Q1211" s="495" t="s">
        <v>80</v>
      </c>
      <c r="R1211" s="495" t="s">
        <v>80</v>
      </c>
      <c r="S1211" s="495"/>
      <c r="T1211" s="496" t="s">
        <v>80</v>
      </c>
      <c r="U1211" s="497" t="s">
        <v>80</v>
      </c>
      <c r="V1211" s="497" t="s">
        <v>80</v>
      </c>
      <c r="W1211" s="497" t="s">
        <v>80</v>
      </c>
      <c r="X1211" s="498" t="s">
        <v>80</v>
      </c>
      <c r="Y1211" s="499" t="s">
        <v>80</v>
      </c>
      <c r="Z1211" s="500" t="s">
        <v>80</v>
      </c>
      <c r="AA1211" s="500" t="s">
        <v>80</v>
      </c>
      <c r="AB1211" s="501" t="s">
        <v>80</v>
      </c>
      <c r="AC1211" s="500" t="s">
        <v>80</v>
      </c>
      <c r="AD1211" s="500" t="s">
        <v>80</v>
      </c>
      <c r="AE1211" s="500" t="s">
        <v>80</v>
      </c>
      <c r="AF1211" s="502" t="s">
        <v>80</v>
      </c>
      <c r="AG1211" s="503" t="s">
        <v>80</v>
      </c>
      <c r="AH1211" s="504" t="s">
        <v>80</v>
      </c>
      <c r="AI1211" s="502" t="s">
        <v>80</v>
      </c>
      <c r="AJ1211" s="505">
        <v>66</v>
      </c>
      <c r="AK1211" s="505">
        <v>86</v>
      </c>
      <c r="AL1211" s="507"/>
      <c r="AM1211" s="507"/>
      <c r="AN1211" s="505">
        <v>497</v>
      </c>
      <c r="AO1211" s="505">
        <v>504</v>
      </c>
      <c r="AP1211" s="569"/>
      <c r="AQ1211" s="569"/>
      <c r="AR1211" s="505">
        <v>25</v>
      </c>
      <c r="AS1211" s="505">
        <v>128</v>
      </c>
      <c r="AT1211" s="505">
        <v>16</v>
      </c>
      <c r="AU1211" s="505">
        <v>42</v>
      </c>
      <c r="AV1211" s="507"/>
      <c r="AW1211" s="507"/>
      <c r="AX1211" s="507">
        <v>66</v>
      </c>
      <c r="AY1211" s="507">
        <v>70</v>
      </c>
      <c r="AZ1211" s="507">
        <v>108</v>
      </c>
      <c r="BA1211" s="507">
        <v>190</v>
      </c>
      <c r="BB1211" s="357"/>
      <c r="BC1211" s="592" t="str">
        <f t="shared" si="1759"/>
        <v>-</v>
      </c>
      <c r="BD1211" s="593" t="str">
        <f t="shared" si="1760"/>
        <v>-</v>
      </c>
      <c r="BE1211" s="594" t="str">
        <f t="shared" si="1761"/>
        <v>-</v>
      </c>
      <c r="BF1211" s="291" t="str">
        <f t="shared" si="1762"/>
        <v>-</v>
      </c>
      <c r="BG1211" s="566" t="str">
        <f t="shared" si="1763"/>
        <v>-</v>
      </c>
      <c r="BH1211" s="595" t="str">
        <f t="shared" si="1764"/>
        <v>-</v>
      </c>
      <c r="BI1211" s="289" t="str">
        <f t="shared" si="1765"/>
        <v>-</v>
      </c>
      <c r="BJ1211" s="596" t="str">
        <f t="shared" si="1766"/>
        <v>-</v>
      </c>
      <c r="BK1211" s="595" t="str">
        <f t="shared" si="1767"/>
        <v>-</v>
      </c>
      <c r="BL1211" s="289" t="str">
        <f t="shared" si="1768"/>
        <v>-</v>
      </c>
      <c r="BM1211" s="596" t="str">
        <f t="shared" si="1769"/>
        <v>-</v>
      </c>
      <c r="BN1211" s="563">
        <f t="shared" si="1770"/>
        <v>9</v>
      </c>
      <c r="BO1211" s="87">
        <f t="shared" si="1771"/>
        <v>2014</v>
      </c>
      <c r="BP1211" s="87">
        <f t="shared" si="1772"/>
        <v>0</v>
      </c>
      <c r="BQ1211" s="202"/>
    </row>
    <row r="1212" spans="1:69" s="35" customFormat="1" ht="10.5" customHeight="1" x14ac:dyDescent="0.2">
      <c r="A1212" s="312" t="str">
        <f t="shared" si="1758"/>
        <v>2014-15RYF9</v>
      </c>
      <c r="B1212" s="312" t="str">
        <f t="shared" si="1773"/>
        <v>Y58</v>
      </c>
      <c r="C1212" s="208" t="s">
        <v>184</v>
      </c>
      <c r="D1212" s="208" t="s">
        <v>545</v>
      </c>
      <c r="E1212" s="53"/>
      <c r="F1212" s="319" t="str">
        <f>VLOOKUP($G1212,'Selection Sheet'!$C$15:$F$39,3,0)</f>
        <v>Y58</v>
      </c>
      <c r="G1212" s="209" t="s">
        <v>99</v>
      </c>
      <c r="H1212" s="208" t="s">
        <v>540</v>
      </c>
      <c r="I1212" s="521">
        <v>304</v>
      </c>
      <c r="J1212" s="521">
        <v>81</v>
      </c>
      <c r="K1212" s="521">
        <v>51</v>
      </c>
      <c r="L1212" s="521">
        <v>28</v>
      </c>
      <c r="M1212" s="533"/>
      <c r="N1212" s="533"/>
      <c r="O1212" s="533"/>
      <c r="P1212" s="533"/>
      <c r="Q1212" s="521" t="s">
        <v>80</v>
      </c>
      <c r="R1212" s="521" t="s">
        <v>80</v>
      </c>
      <c r="S1212" s="521"/>
      <c r="T1212" s="522" t="s">
        <v>80</v>
      </c>
      <c r="U1212" s="523" t="s">
        <v>80</v>
      </c>
      <c r="V1212" s="523" t="s">
        <v>80</v>
      </c>
      <c r="W1212" s="523" t="s">
        <v>80</v>
      </c>
      <c r="X1212" s="524" t="s">
        <v>80</v>
      </c>
      <c r="Y1212" s="525" t="s">
        <v>80</v>
      </c>
      <c r="Z1212" s="526" t="s">
        <v>80</v>
      </c>
      <c r="AA1212" s="526" t="s">
        <v>80</v>
      </c>
      <c r="AB1212" s="527" t="s">
        <v>80</v>
      </c>
      <c r="AC1212" s="526" t="s">
        <v>80</v>
      </c>
      <c r="AD1212" s="526" t="s">
        <v>80</v>
      </c>
      <c r="AE1212" s="526" t="s">
        <v>80</v>
      </c>
      <c r="AF1212" s="528" t="s">
        <v>80</v>
      </c>
      <c r="AG1212" s="529" t="s">
        <v>80</v>
      </c>
      <c r="AH1212" s="530" t="s">
        <v>80</v>
      </c>
      <c r="AI1212" s="528" t="s">
        <v>80</v>
      </c>
      <c r="AJ1212" s="531">
        <v>175</v>
      </c>
      <c r="AK1212" s="531">
        <v>193</v>
      </c>
      <c r="AL1212" s="533"/>
      <c r="AM1212" s="533"/>
      <c r="AN1212" s="531">
        <v>822</v>
      </c>
      <c r="AO1212" s="531">
        <v>838</v>
      </c>
      <c r="AP1212" s="571"/>
      <c r="AQ1212" s="571"/>
      <c r="AR1212" s="531">
        <v>32</v>
      </c>
      <c r="AS1212" s="531">
        <v>302</v>
      </c>
      <c r="AT1212" s="531">
        <v>18</v>
      </c>
      <c r="AU1212" s="531">
        <v>50</v>
      </c>
      <c r="AV1212" s="533"/>
      <c r="AW1212" s="533"/>
      <c r="AX1212" s="533">
        <v>82</v>
      </c>
      <c r="AY1212" s="533">
        <v>107</v>
      </c>
      <c r="AZ1212" s="533">
        <v>175</v>
      </c>
      <c r="BA1212" s="533">
        <v>295</v>
      </c>
      <c r="BB1212" s="359"/>
      <c r="BC1212" s="605" t="str">
        <f t="shared" si="1759"/>
        <v>-</v>
      </c>
      <c r="BD1212" s="606" t="str">
        <f t="shared" si="1760"/>
        <v>-</v>
      </c>
      <c r="BE1212" s="607" t="str">
        <f t="shared" si="1761"/>
        <v>-</v>
      </c>
      <c r="BF1212" s="302" t="str">
        <f t="shared" si="1762"/>
        <v>-</v>
      </c>
      <c r="BG1212" s="608" t="str">
        <f t="shared" si="1763"/>
        <v>-</v>
      </c>
      <c r="BH1212" s="609" t="str">
        <f t="shared" si="1764"/>
        <v>-</v>
      </c>
      <c r="BI1212" s="311" t="str">
        <f t="shared" si="1765"/>
        <v>-</v>
      </c>
      <c r="BJ1212" s="610" t="str">
        <f t="shared" si="1766"/>
        <v>-</v>
      </c>
      <c r="BK1212" s="609" t="str">
        <f t="shared" si="1767"/>
        <v>-</v>
      </c>
      <c r="BL1212" s="311" t="str">
        <f t="shared" si="1768"/>
        <v>-</v>
      </c>
      <c r="BM1212" s="610" t="str">
        <f t="shared" si="1769"/>
        <v>-</v>
      </c>
      <c r="BN1212" s="565">
        <f t="shared" si="1770"/>
        <v>9</v>
      </c>
      <c r="BO1212" s="312">
        <f t="shared" si="1771"/>
        <v>2014</v>
      </c>
      <c r="BP1212" s="312">
        <f t="shared" si="1772"/>
        <v>0</v>
      </c>
      <c r="BQ1212" s="202"/>
    </row>
    <row r="1213" spans="1:69" s="35" customFormat="1" ht="10.5" customHeight="1" x14ac:dyDescent="0.2">
      <c r="A1213" s="87" t="str">
        <f t="shared" si="1758"/>
        <v>2014-15R1F10</v>
      </c>
      <c r="B1213" s="87" t="str">
        <f t="shared" si="1773"/>
        <v>Y59</v>
      </c>
      <c r="C1213" s="203" t="s">
        <v>184</v>
      </c>
      <c r="D1213" s="203" t="s">
        <v>546</v>
      </c>
      <c r="E1213" s="42"/>
      <c r="F1213" s="317" t="str">
        <f>VLOOKUP($G1213,'Selection Sheet'!$C$15:$F$39,3,0)</f>
        <v>Y59</v>
      </c>
      <c r="G1213" s="204" t="s">
        <v>108</v>
      </c>
      <c r="H1213" s="203" t="s">
        <v>529</v>
      </c>
      <c r="I1213" s="495">
        <v>15</v>
      </c>
      <c r="J1213" s="495">
        <v>3</v>
      </c>
      <c r="K1213" s="495">
        <v>3</v>
      </c>
      <c r="L1213" s="495">
        <v>0</v>
      </c>
      <c r="M1213" s="507"/>
      <c r="N1213" s="507"/>
      <c r="O1213" s="507"/>
      <c r="P1213" s="507"/>
      <c r="Q1213" s="495" t="s">
        <v>80</v>
      </c>
      <c r="R1213" s="495" t="s">
        <v>80</v>
      </c>
      <c r="S1213" s="495"/>
      <c r="T1213" s="496" t="s">
        <v>80</v>
      </c>
      <c r="U1213" s="497" t="s">
        <v>80</v>
      </c>
      <c r="V1213" s="497" t="s">
        <v>80</v>
      </c>
      <c r="W1213" s="497" t="s">
        <v>80</v>
      </c>
      <c r="X1213" s="498" t="s">
        <v>80</v>
      </c>
      <c r="Y1213" s="499" t="s">
        <v>80</v>
      </c>
      <c r="Z1213" s="500" t="s">
        <v>80</v>
      </c>
      <c r="AA1213" s="500" t="s">
        <v>80</v>
      </c>
      <c r="AB1213" s="501" t="s">
        <v>80</v>
      </c>
      <c r="AC1213" s="500" t="s">
        <v>80</v>
      </c>
      <c r="AD1213" s="500" t="s">
        <v>80</v>
      </c>
      <c r="AE1213" s="500" t="s">
        <v>80</v>
      </c>
      <c r="AF1213" s="502" t="s">
        <v>80</v>
      </c>
      <c r="AG1213" s="503" t="s">
        <v>80</v>
      </c>
      <c r="AH1213" s="504" t="s">
        <v>80</v>
      </c>
      <c r="AI1213" s="502" t="s">
        <v>80</v>
      </c>
      <c r="AJ1213" s="505">
        <v>3</v>
      </c>
      <c r="AK1213" s="505">
        <v>4</v>
      </c>
      <c r="AL1213" s="507"/>
      <c r="AM1213" s="507"/>
      <c r="AN1213" s="505">
        <v>40</v>
      </c>
      <c r="AO1213" s="505">
        <v>41</v>
      </c>
      <c r="AP1213" s="569"/>
      <c r="AQ1213" s="569"/>
      <c r="AR1213" s="505">
        <v>1</v>
      </c>
      <c r="AS1213" s="505">
        <v>15</v>
      </c>
      <c r="AT1213" s="505">
        <v>0</v>
      </c>
      <c r="AU1213" s="505">
        <v>3</v>
      </c>
      <c r="AV1213" s="507"/>
      <c r="AW1213" s="507"/>
      <c r="AX1213" s="507">
        <v>1</v>
      </c>
      <c r="AY1213" s="507">
        <v>2</v>
      </c>
      <c r="AZ1213" s="507">
        <v>13</v>
      </c>
      <c r="BA1213" s="507">
        <v>24</v>
      </c>
      <c r="BB1213" s="357"/>
      <c r="BC1213" s="592" t="str">
        <f t="shared" si="1759"/>
        <v>-</v>
      </c>
      <c r="BD1213" s="593" t="str">
        <f t="shared" si="1760"/>
        <v>-</v>
      </c>
      <c r="BE1213" s="594" t="str">
        <f t="shared" si="1761"/>
        <v>-</v>
      </c>
      <c r="BF1213" s="291" t="str">
        <f t="shared" si="1762"/>
        <v>-</v>
      </c>
      <c r="BG1213" s="566" t="str">
        <f t="shared" si="1763"/>
        <v>-</v>
      </c>
      <c r="BH1213" s="595" t="str">
        <f t="shared" si="1764"/>
        <v>-</v>
      </c>
      <c r="BI1213" s="289" t="str">
        <f t="shared" si="1765"/>
        <v>-</v>
      </c>
      <c r="BJ1213" s="596" t="str">
        <f t="shared" si="1766"/>
        <v>-</v>
      </c>
      <c r="BK1213" s="595" t="str">
        <f t="shared" si="1767"/>
        <v>-</v>
      </c>
      <c r="BL1213" s="289" t="str">
        <f t="shared" si="1768"/>
        <v>-</v>
      </c>
      <c r="BM1213" s="596" t="str">
        <f t="shared" si="1769"/>
        <v>-</v>
      </c>
      <c r="BN1213" s="563">
        <f t="shared" si="1770"/>
        <v>10</v>
      </c>
      <c r="BO1213" s="87">
        <f t="shared" si="1771"/>
        <v>2014</v>
      </c>
      <c r="BP1213" s="87">
        <f t="shared" si="1772"/>
        <v>1.0000000000000004</v>
      </c>
      <c r="BQ1213" s="202"/>
    </row>
    <row r="1214" spans="1:69" s="35" customFormat="1" ht="10.5" customHeight="1" x14ac:dyDescent="0.2">
      <c r="A1214" s="87" t="str">
        <f t="shared" si="1758"/>
        <v>2014-15RRU10</v>
      </c>
      <c r="B1214" s="87" t="str">
        <f t="shared" si="1773"/>
        <v>Y56</v>
      </c>
      <c r="C1214" s="203" t="s">
        <v>184</v>
      </c>
      <c r="D1214" s="203" t="s">
        <v>546</v>
      </c>
      <c r="E1214" s="42"/>
      <c r="F1214" s="317" t="str">
        <f>VLOOKUP($G1214,'Selection Sheet'!$C$15:$F$39,3,0)</f>
        <v>Y56</v>
      </c>
      <c r="G1214" s="204" t="s">
        <v>93</v>
      </c>
      <c r="H1214" s="203" t="s">
        <v>530</v>
      </c>
      <c r="I1214" s="495">
        <v>379</v>
      </c>
      <c r="J1214" s="495">
        <v>102</v>
      </c>
      <c r="K1214" s="495">
        <v>51</v>
      </c>
      <c r="L1214" s="495">
        <v>27</v>
      </c>
      <c r="M1214" s="507"/>
      <c r="N1214" s="507"/>
      <c r="O1214" s="507"/>
      <c r="P1214" s="507"/>
      <c r="Q1214" s="495" t="s">
        <v>80</v>
      </c>
      <c r="R1214" s="495" t="s">
        <v>80</v>
      </c>
      <c r="S1214" s="495"/>
      <c r="T1214" s="496" t="s">
        <v>80</v>
      </c>
      <c r="U1214" s="497" t="s">
        <v>80</v>
      </c>
      <c r="V1214" s="497" t="s">
        <v>80</v>
      </c>
      <c r="W1214" s="497" t="s">
        <v>80</v>
      </c>
      <c r="X1214" s="498" t="s">
        <v>80</v>
      </c>
      <c r="Y1214" s="499" t="s">
        <v>80</v>
      </c>
      <c r="Z1214" s="500" t="s">
        <v>80</v>
      </c>
      <c r="AA1214" s="500" t="s">
        <v>80</v>
      </c>
      <c r="AB1214" s="501" t="s">
        <v>80</v>
      </c>
      <c r="AC1214" s="500" t="s">
        <v>80</v>
      </c>
      <c r="AD1214" s="500" t="s">
        <v>80</v>
      </c>
      <c r="AE1214" s="500" t="s">
        <v>80</v>
      </c>
      <c r="AF1214" s="502" t="s">
        <v>80</v>
      </c>
      <c r="AG1214" s="503" t="s">
        <v>80</v>
      </c>
      <c r="AH1214" s="504" t="s">
        <v>80</v>
      </c>
      <c r="AI1214" s="502" t="s">
        <v>80</v>
      </c>
      <c r="AJ1214" s="505">
        <v>173</v>
      </c>
      <c r="AK1214" s="505">
        <v>238</v>
      </c>
      <c r="AL1214" s="507"/>
      <c r="AM1214" s="507"/>
      <c r="AN1214" s="505">
        <v>950</v>
      </c>
      <c r="AO1214" s="505">
        <v>974</v>
      </c>
      <c r="AP1214" s="569"/>
      <c r="AQ1214" s="569"/>
      <c r="AR1214" s="505">
        <v>28</v>
      </c>
      <c r="AS1214" s="505">
        <v>379</v>
      </c>
      <c r="AT1214" s="505">
        <v>15</v>
      </c>
      <c r="AU1214" s="505">
        <v>51</v>
      </c>
      <c r="AV1214" s="507"/>
      <c r="AW1214" s="507"/>
      <c r="AX1214" s="507">
        <v>87</v>
      </c>
      <c r="AY1214" s="507">
        <v>95</v>
      </c>
      <c r="AZ1214" s="507">
        <v>359</v>
      </c>
      <c r="BA1214" s="507">
        <v>600</v>
      </c>
      <c r="BB1214" s="357"/>
      <c r="BC1214" s="592" t="str">
        <f t="shared" si="1759"/>
        <v>-</v>
      </c>
      <c r="BD1214" s="593" t="str">
        <f t="shared" si="1760"/>
        <v>-</v>
      </c>
      <c r="BE1214" s="594" t="str">
        <f t="shared" si="1761"/>
        <v>-</v>
      </c>
      <c r="BF1214" s="291" t="str">
        <f t="shared" si="1762"/>
        <v>-</v>
      </c>
      <c r="BG1214" s="566" t="str">
        <f t="shared" si="1763"/>
        <v>-</v>
      </c>
      <c r="BH1214" s="595" t="str">
        <f t="shared" si="1764"/>
        <v>-</v>
      </c>
      <c r="BI1214" s="289" t="str">
        <f t="shared" si="1765"/>
        <v>-</v>
      </c>
      <c r="BJ1214" s="596" t="str">
        <f t="shared" si="1766"/>
        <v>-</v>
      </c>
      <c r="BK1214" s="595" t="str">
        <f t="shared" si="1767"/>
        <v>-</v>
      </c>
      <c r="BL1214" s="289" t="str">
        <f t="shared" si="1768"/>
        <v>-</v>
      </c>
      <c r="BM1214" s="596" t="str">
        <f t="shared" si="1769"/>
        <v>-</v>
      </c>
      <c r="BN1214" s="563">
        <f t="shared" si="1770"/>
        <v>10</v>
      </c>
      <c r="BO1214" s="87">
        <f t="shared" si="1771"/>
        <v>2014</v>
      </c>
      <c r="BP1214" s="87">
        <f t="shared" si="1772"/>
        <v>1.0000000000000004</v>
      </c>
      <c r="BQ1214" s="202"/>
    </row>
    <row r="1215" spans="1:69" s="35" customFormat="1" ht="10.5" customHeight="1" x14ac:dyDescent="0.2">
      <c r="A1215" s="87" t="str">
        <f t="shared" si="1758"/>
        <v>2014-15RX610</v>
      </c>
      <c r="B1215" s="87" t="str">
        <f t="shared" si="1773"/>
        <v>Y63</v>
      </c>
      <c r="C1215" s="203" t="s">
        <v>184</v>
      </c>
      <c r="D1215" s="203" t="s">
        <v>546</v>
      </c>
      <c r="E1215" s="42"/>
      <c r="F1215" s="317" t="str">
        <f>VLOOKUP($G1215,'Selection Sheet'!$C$15:$F$39,3,0)</f>
        <v>Y63</v>
      </c>
      <c r="G1215" s="204" t="s">
        <v>111</v>
      </c>
      <c r="H1215" s="203" t="s">
        <v>532</v>
      </c>
      <c r="I1215" s="495">
        <v>157</v>
      </c>
      <c r="J1215" s="495">
        <v>48</v>
      </c>
      <c r="K1215" s="495">
        <v>22</v>
      </c>
      <c r="L1215" s="495">
        <v>16</v>
      </c>
      <c r="M1215" s="507"/>
      <c r="N1215" s="507"/>
      <c r="O1215" s="507"/>
      <c r="P1215" s="507"/>
      <c r="Q1215" s="495" t="s">
        <v>80</v>
      </c>
      <c r="R1215" s="495" t="s">
        <v>80</v>
      </c>
      <c r="S1215" s="495"/>
      <c r="T1215" s="496" t="s">
        <v>80</v>
      </c>
      <c r="U1215" s="497" t="s">
        <v>80</v>
      </c>
      <c r="V1215" s="497" t="s">
        <v>80</v>
      </c>
      <c r="W1215" s="497" t="s">
        <v>80</v>
      </c>
      <c r="X1215" s="498" t="s">
        <v>80</v>
      </c>
      <c r="Y1215" s="499" t="s">
        <v>80</v>
      </c>
      <c r="Z1215" s="500" t="s">
        <v>80</v>
      </c>
      <c r="AA1215" s="500" t="s">
        <v>80</v>
      </c>
      <c r="AB1215" s="501" t="s">
        <v>80</v>
      </c>
      <c r="AC1215" s="500" t="s">
        <v>80</v>
      </c>
      <c r="AD1215" s="500" t="s">
        <v>80</v>
      </c>
      <c r="AE1215" s="500" t="s">
        <v>80</v>
      </c>
      <c r="AF1215" s="502" t="s">
        <v>80</v>
      </c>
      <c r="AG1215" s="503" t="s">
        <v>80</v>
      </c>
      <c r="AH1215" s="504" t="s">
        <v>80</v>
      </c>
      <c r="AI1215" s="502" t="s">
        <v>80</v>
      </c>
      <c r="AJ1215" s="505">
        <v>53</v>
      </c>
      <c r="AK1215" s="505">
        <v>57</v>
      </c>
      <c r="AL1215" s="507"/>
      <c r="AM1215" s="507"/>
      <c r="AN1215" s="505">
        <v>334</v>
      </c>
      <c r="AO1215" s="505">
        <v>340</v>
      </c>
      <c r="AP1215" s="569"/>
      <c r="AQ1215" s="569"/>
      <c r="AR1215" s="505">
        <v>8</v>
      </c>
      <c r="AS1215" s="505">
        <v>139</v>
      </c>
      <c r="AT1215" s="505">
        <v>5</v>
      </c>
      <c r="AU1215" s="505">
        <v>14</v>
      </c>
      <c r="AV1215" s="507"/>
      <c r="AW1215" s="507"/>
      <c r="AX1215" s="507">
        <v>60</v>
      </c>
      <c r="AY1215" s="507">
        <v>70</v>
      </c>
      <c r="AZ1215" s="507">
        <v>94</v>
      </c>
      <c r="BA1215" s="507">
        <v>133</v>
      </c>
      <c r="BB1215" s="357"/>
      <c r="BC1215" s="592" t="str">
        <f t="shared" si="1759"/>
        <v>-</v>
      </c>
      <c r="BD1215" s="593" t="str">
        <f t="shared" si="1760"/>
        <v>-</v>
      </c>
      <c r="BE1215" s="594" t="str">
        <f t="shared" si="1761"/>
        <v>-</v>
      </c>
      <c r="BF1215" s="291" t="str">
        <f t="shared" si="1762"/>
        <v>-</v>
      </c>
      <c r="BG1215" s="566" t="str">
        <f t="shared" si="1763"/>
        <v>-</v>
      </c>
      <c r="BH1215" s="595" t="str">
        <f t="shared" si="1764"/>
        <v>-</v>
      </c>
      <c r="BI1215" s="289" t="str">
        <f t="shared" si="1765"/>
        <v>-</v>
      </c>
      <c r="BJ1215" s="596" t="str">
        <f t="shared" si="1766"/>
        <v>-</v>
      </c>
      <c r="BK1215" s="595" t="str">
        <f t="shared" si="1767"/>
        <v>-</v>
      </c>
      <c r="BL1215" s="289" t="str">
        <f t="shared" si="1768"/>
        <v>-</v>
      </c>
      <c r="BM1215" s="596" t="str">
        <f t="shared" si="1769"/>
        <v>-</v>
      </c>
      <c r="BN1215" s="563">
        <f t="shared" si="1770"/>
        <v>10</v>
      </c>
      <c r="BO1215" s="87">
        <f t="shared" si="1771"/>
        <v>2014</v>
      </c>
      <c r="BP1215" s="87">
        <f t="shared" si="1772"/>
        <v>1.0000000000000004</v>
      </c>
      <c r="BQ1215" s="202"/>
    </row>
    <row r="1216" spans="1:69" s="35" customFormat="1" ht="10.5" customHeight="1" x14ac:dyDescent="0.2">
      <c r="A1216" s="314" t="str">
        <f t="shared" si="1758"/>
        <v>2014-15RX710</v>
      </c>
      <c r="B1216" s="314" t="str">
        <f t="shared" si="1773"/>
        <v>Y62</v>
      </c>
      <c r="C1216" s="205" t="s">
        <v>184</v>
      </c>
      <c r="D1216" s="205" t="s">
        <v>546</v>
      </c>
      <c r="E1216" s="206"/>
      <c r="F1216" s="318" t="str">
        <f>VLOOKUP($G1216,'Selection Sheet'!$C$15:$F$39,3,0)</f>
        <v>Y62</v>
      </c>
      <c r="G1216" s="207" t="s">
        <v>84</v>
      </c>
      <c r="H1216" s="205" t="s">
        <v>533</v>
      </c>
      <c r="I1216" s="508">
        <v>356</v>
      </c>
      <c r="J1216" s="508">
        <v>105</v>
      </c>
      <c r="K1216" s="508">
        <v>36</v>
      </c>
      <c r="L1216" s="508">
        <v>16</v>
      </c>
      <c r="M1216" s="520"/>
      <c r="N1216" s="520"/>
      <c r="O1216" s="520"/>
      <c r="P1216" s="520"/>
      <c r="Q1216" s="508" t="s">
        <v>80</v>
      </c>
      <c r="R1216" s="508" t="s">
        <v>80</v>
      </c>
      <c r="S1216" s="508"/>
      <c r="T1216" s="509" t="s">
        <v>80</v>
      </c>
      <c r="U1216" s="510" t="s">
        <v>80</v>
      </c>
      <c r="V1216" s="510" t="s">
        <v>80</v>
      </c>
      <c r="W1216" s="510" t="s">
        <v>80</v>
      </c>
      <c r="X1216" s="511" t="s">
        <v>80</v>
      </c>
      <c r="Y1216" s="512" t="s">
        <v>80</v>
      </c>
      <c r="Z1216" s="513" t="s">
        <v>80</v>
      </c>
      <c r="AA1216" s="513" t="s">
        <v>80</v>
      </c>
      <c r="AB1216" s="514" t="s">
        <v>80</v>
      </c>
      <c r="AC1216" s="513" t="s">
        <v>80</v>
      </c>
      <c r="AD1216" s="513" t="s">
        <v>80</v>
      </c>
      <c r="AE1216" s="513" t="s">
        <v>80</v>
      </c>
      <c r="AF1216" s="515" t="s">
        <v>80</v>
      </c>
      <c r="AG1216" s="516" t="s">
        <v>80</v>
      </c>
      <c r="AH1216" s="517" t="s">
        <v>80</v>
      </c>
      <c r="AI1216" s="515" t="s">
        <v>80</v>
      </c>
      <c r="AJ1216" s="518">
        <v>242</v>
      </c>
      <c r="AK1216" s="518">
        <v>284</v>
      </c>
      <c r="AL1216" s="520"/>
      <c r="AM1216" s="520"/>
      <c r="AN1216" s="518">
        <v>1334</v>
      </c>
      <c r="AO1216" s="518">
        <v>1340</v>
      </c>
      <c r="AP1216" s="570"/>
      <c r="AQ1216" s="570"/>
      <c r="AR1216" s="518">
        <v>30</v>
      </c>
      <c r="AS1216" s="518">
        <v>325</v>
      </c>
      <c r="AT1216" s="518">
        <v>7</v>
      </c>
      <c r="AU1216" s="518">
        <v>32</v>
      </c>
      <c r="AV1216" s="520"/>
      <c r="AW1216" s="520"/>
      <c r="AX1216" s="520">
        <v>146</v>
      </c>
      <c r="AY1216" s="520">
        <v>175</v>
      </c>
      <c r="AZ1216" s="520">
        <v>343</v>
      </c>
      <c r="BA1216" s="520">
        <v>516</v>
      </c>
      <c r="BB1216" s="358"/>
      <c r="BC1216" s="597" t="str">
        <f t="shared" si="1759"/>
        <v>-</v>
      </c>
      <c r="BD1216" s="598" t="str">
        <f t="shared" si="1760"/>
        <v>-</v>
      </c>
      <c r="BE1216" s="599" t="str">
        <f t="shared" si="1761"/>
        <v>-</v>
      </c>
      <c r="BF1216" s="600" t="str">
        <f t="shared" si="1762"/>
        <v>-</v>
      </c>
      <c r="BG1216" s="601" t="str">
        <f t="shared" si="1763"/>
        <v>-</v>
      </c>
      <c r="BH1216" s="602" t="str">
        <f t="shared" si="1764"/>
        <v>-</v>
      </c>
      <c r="BI1216" s="603" t="str">
        <f t="shared" si="1765"/>
        <v>-</v>
      </c>
      <c r="BJ1216" s="604" t="str">
        <f t="shared" si="1766"/>
        <v>-</v>
      </c>
      <c r="BK1216" s="602" t="str">
        <f t="shared" si="1767"/>
        <v>-</v>
      </c>
      <c r="BL1216" s="603" t="str">
        <f t="shared" si="1768"/>
        <v>-</v>
      </c>
      <c r="BM1216" s="604" t="str">
        <f t="shared" si="1769"/>
        <v>-</v>
      </c>
      <c r="BN1216" s="564">
        <f t="shared" si="1770"/>
        <v>10</v>
      </c>
      <c r="BO1216" s="314">
        <f t="shared" si="1771"/>
        <v>2014</v>
      </c>
      <c r="BP1216" s="314">
        <f t="shared" si="1772"/>
        <v>1.0000000000000004</v>
      </c>
      <c r="BQ1216" s="202"/>
    </row>
    <row r="1217" spans="1:69" s="35" customFormat="1" ht="10.5" customHeight="1" x14ac:dyDescent="0.2">
      <c r="A1217" s="87" t="str">
        <f t="shared" si="1758"/>
        <v>2014-15RX810</v>
      </c>
      <c r="B1217" s="87" t="str">
        <f t="shared" si="1773"/>
        <v>Y63</v>
      </c>
      <c r="C1217" s="203" t="s">
        <v>184</v>
      </c>
      <c r="D1217" s="203" t="s">
        <v>546</v>
      </c>
      <c r="E1217" s="42"/>
      <c r="F1217" s="317" t="str">
        <f>VLOOKUP($G1217,'Selection Sheet'!$C$15:$F$39,3,0)</f>
        <v>Y63</v>
      </c>
      <c r="G1217" s="204" t="s">
        <v>120</v>
      </c>
      <c r="H1217" s="203" t="s">
        <v>534</v>
      </c>
      <c r="I1217" s="495">
        <v>251</v>
      </c>
      <c r="J1217" s="495">
        <v>59</v>
      </c>
      <c r="K1217" s="495">
        <v>31</v>
      </c>
      <c r="L1217" s="495">
        <v>18</v>
      </c>
      <c r="M1217" s="507"/>
      <c r="N1217" s="507"/>
      <c r="O1217" s="507"/>
      <c r="P1217" s="507"/>
      <c r="Q1217" s="495" t="s">
        <v>80</v>
      </c>
      <c r="R1217" s="495" t="s">
        <v>80</v>
      </c>
      <c r="S1217" s="495"/>
      <c r="T1217" s="496" t="s">
        <v>80</v>
      </c>
      <c r="U1217" s="497" t="s">
        <v>80</v>
      </c>
      <c r="V1217" s="497" t="s">
        <v>80</v>
      </c>
      <c r="W1217" s="497" t="s">
        <v>80</v>
      </c>
      <c r="X1217" s="498" t="s">
        <v>80</v>
      </c>
      <c r="Y1217" s="499" t="s">
        <v>80</v>
      </c>
      <c r="Z1217" s="500" t="s">
        <v>80</v>
      </c>
      <c r="AA1217" s="500" t="s">
        <v>80</v>
      </c>
      <c r="AB1217" s="501" t="s">
        <v>80</v>
      </c>
      <c r="AC1217" s="500" t="s">
        <v>80</v>
      </c>
      <c r="AD1217" s="500" t="s">
        <v>80</v>
      </c>
      <c r="AE1217" s="500" t="s">
        <v>80</v>
      </c>
      <c r="AF1217" s="502" t="s">
        <v>80</v>
      </c>
      <c r="AG1217" s="503" t="s">
        <v>80</v>
      </c>
      <c r="AH1217" s="504" t="s">
        <v>80</v>
      </c>
      <c r="AI1217" s="502" t="s">
        <v>80</v>
      </c>
      <c r="AJ1217" s="505">
        <v>71</v>
      </c>
      <c r="AK1217" s="505">
        <v>83</v>
      </c>
      <c r="AL1217" s="507"/>
      <c r="AM1217" s="507"/>
      <c r="AN1217" s="505">
        <v>705</v>
      </c>
      <c r="AO1217" s="505">
        <v>723</v>
      </c>
      <c r="AP1217" s="569"/>
      <c r="AQ1217" s="569"/>
      <c r="AR1217" s="505">
        <v>26</v>
      </c>
      <c r="AS1217" s="505">
        <v>230</v>
      </c>
      <c r="AT1217" s="505">
        <v>11</v>
      </c>
      <c r="AU1217" s="505">
        <v>30</v>
      </c>
      <c r="AV1217" s="507"/>
      <c r="AW1217" s="507"/>
      <c r="AX1217" s="507">
        <v>83</v>
      </c>
      <c r="AY1217" s="507">
        <v>95</v>
      </c>
      <c r="AZ1217" s="507">
        <v>234</v>
      </c>
      <c r="BA1217" s="507">
        <v>433</v>
      </c>
      <c r="BB1217" s="357"/>
      <c r="BC1217" s="592" t="str">
        <f t="shared" si="1759"/>
        <v>-</v>
      </c>
      <c r="BD1217" s="593" t="str">
        <f t="shared" si="1760"/>
        <v>-</v>
      </c>
      <c r="BE1217" s="594" t="str">
        <f t="shared" si="1761"/>
        <v>-</v>
      </c>
      <c r="BF1217" s="291" t="str">
        <f t="shared" si="1762"/>
        <v>-</v>
      </c>
      <c r="BG1217" s="566" t="str">
        <f t="shared" si="1763"/>
        <v>-</v>
      </c>
      <c r="BH1217" s="595" t="str">
        <f t="shared" si="1764"/>
        <v>-</v>
      </c>
      <c r="BI1217" s="289" t="str">
        <f t="shared" si="1765"/>
        <v>-</v>
      </c>
      <c r="BJ1217" s="596" t="str">
        <f t="shared" si="1766"/>
        <v>-</v>
      </c>
      <c r="BK1217" s="595" t="str">
        <f t="shared" si="1767"/>
        <v>-</v>
      </c>
      <c r="BL1217" s="289" t="str">
        <f t="shared" si="1768"/>
        <v>-</v>
      </c>
      <c r="BM1217" s="596" t="str">
        <f t="shared" si="1769"/>
        <v>-</v>
      </c>
      <c r="BN1217" s="563">
        <f t="shared" si="1770"/>
        <v>10</v>
      </c>
      <c r="BO1217" s="87">
        <f t="shared" si="1771"/>
        <v>2014</v>
      </c>
      <c r="BP1217" s="87">
        <f t="shared" si="1772"/>
        <v>1.0000000000000004</v>
      </c>
      <c r="BQ1217" s="202"/>
    </row>
    <row r="1218" spans="1:69" s="35" customFormat="1" ht="10.5" customHeight="1" x14ac:dyDescent="0.2">
      <c r="A1218" s="87" t="str">
        <f t="shared" si="1758"/>
        <v>2014-15RX910</v>
      </c>
      <c r="B1218" s="87" t="str">
        <f t="shared" si="1773"/>
        <v>Y60</v>
      </c>
      <c r="C1218" s="203" t="s">
        <v>184</v>
      </c>
      <c r="D1218" s="203" t="s">
        <v>546</v>
      </c>
      <c r="E1218" s="42"/>
      <c r="F1218" s="317" t="str">
        <f>VLOOKUP($G1218,'Selection Sheet'!$C$15:$F$39,3,0)</f>
        <v>Y60</v>
      </c>
      <c r="G1218" s="204" t="s">
        <v>103</v>
      </c>
      <c r="H1218" s="203" t="s">
        <v>535</v>
      </c>
      <c r="I1218" s="495">
        <v>198</v>
      </c>
      <c r="J1218" s="495">
        <v>33</v>
      </c>
      <c r="K1218" s="495">
        <v>15</v>
      </c>
      <c r="L1218" s="495">
        <v>8</v>
      </c>
      <c r="M1218" s="507"/>
      <c r="N1218" s="507"/>
      <c r="O1218" s="507"/>
      <c r="P1218" s="507"/>
      <c r="Q1218" s="495" t="s">
        <v>80</v>
      </c>
      <c r="R1218" s="495" t="s">
        <v>80</v>
      </c>
      <c r="S1218" s="495"/>
      <c r="T1218" s="496" t="s">
        <v>80</v>
      </c>
      <c r="U1218" s="497" t="s">
        <v>80</v>
      </c>
      <c r="V1218" s="497" t="s">
        <v>80</v>
      </c>
      <c r="W1218" s="497" t="s">
        <v>80</v>
      </c>
      <c r="X1218" s="498" t="s">
        <v>80</v>
      </c>
      <c r="Y1218" s="499" t="s">
        <v>80</v>
      </c>
      <c r="Z1218" s="500" t="s">
        <v>80</v>
      </c>
      <c r="AA1218" s="500" t="s">
        <v>80</v>
      </c>
      <c r="AB1218" s="501" t="s">
        <v>80</v>
      </c>
      <c r="AC1218" s="500" t="s">
        <v>80</v>
      </c>
      <c r="AD1218" s="500" t="s">
        <v>80</v>
      </c>
      <c r="AE1218" s="500" t="s">
        <v>80</v>
      </c>
      <c r="AF1218" s="502" t="s">
        <v>80</v>
      </c>
      <c r="AG1218" s="503" t="s">
        <v>80</v>
      </c>
      <c r="AH1218" s="504" t="s">
        <v>80</v>
      </c>
      <c r="AI1218" s="502" t="s">
        <v>80</v>
      </c>
      <c r="AJ1218" s="505">
        <v>114</v>
      </c>
      <c r="AK1218" s="505">
        <v>148</v>
      </c>
      <c r="AL1218" s="507"/>
      <c r="AM1218" s="507"/>
      <c r="AN1218" s="505">
        <v>876</v>
      </c>
      <c r="AO1218" s="505">
        <v>887</v>
      </c>
      <c r="AP1218" s="569"/>
      <c r="AQ1218" s="569"/>
      <c r="AR1218" s="505">
        <v>9</v>
      </c>
      <c r="AS1218" s="505">
        <v>190</v>
      </c>
      <c r="AT1218" s="505">
        <v>3</v>
      </c>
      <c r="AU1218" s="505">
        <v>13</v>
      </c>
      <c r="AV1218" s="507"/>
      <c r="AW1218" s="507"/>
      <c r="AX1218" s="507">
        <v>132</v>
      </c>
      <c r="AY1218" s="507">
        <v>142</v>
      </c>
      <c r="AZ1218" s="507">
        <v>102</v>
      </c>
      <c r="BA1218" s="507">
        <v>171</v>
      </c>
      <c r="BB1218" s="357"/>
      <c r="BC1218" s="592" t="str">
        <f t="shared" si="1759"/>
        <v>-</v>
      </c>
      <c r="BD1218" s="593" t="str">
        <f t="shared" si="1760"/>
        <v>-</v>
      </c>
      <c r="BE1218" s="594" t="str">
        <f t="shared" si="1761"/>
        <v>-</v>
      </c>
      <c r="BF1218" s="291" t="str">
        <f t="shared" si="1762"/>
        <v>-</v>
      </c>
      <c r="BG1218" s="566" t="str">
        <f t="shared" si="1763"/>
        <v>-</v>
      </c>
      <c r="BH1218" s="595" t="str">
        <f t="shared" si="1764"/>
        <v>-</v>
      </c>
      <c r="BI1218" s="289" t="str">
        <f t="shared" si="1765"/>
        <v>-</v>
      </c>
      <c r="BJ1218" s="596" t="str">
        <f t="shared" si="1766"/>
        <v>-</v>
      </c>
      <c r="BK1218" s="595" t="str">
        <f t="shared" si="1767"/>
        <v>-</v>
      </c>
      <c r="BL1218" s="289" t="str">
        <f t="shared" si="1768"/>
        <v>-</v>
      </c>
      <c r="BM1218" s="596" t="str">
        <f t="shared" si="1769"/>
        <v>-</v>
      </c>
      <c r="BN1218" s="563">
        <f t="shared" si="1770"/>
        <v>10</v>
      </c>
      <c r="BO1218" s="87">
        <f t="shared" si="1771"/>
        <v>2014</v>
      </c>
      <c r="BP1218" s="87">
        <f t="shared" si="1772"/>
        <v>1.0000000000000004</v>
      </c>
      <c r="BQ1218" s="202"/>
    </row>
    <row r="1219" spans="1:69" s="35" customFormat="1" ht="10.5" customHeight="1" x14ac:dyDescent="0.2">
      <c r="A1219" s="314" t="str">
        <f t="shared" si="1758"/>
        <v>2014-15RYA10</v>
      </c>
      <c r="B1219" s="314" t="str">
        <f t="shared" si="1773"/>
        <v>Y60</v>
      </c>
      <c r="C1219" s="205" t="s">
        <v>184</v>
      </c>
      <c r="D1219" s="205" t="s">
        <v>546</v>
      </c>
      <c r="E1219" s="206"/>
      <c r="F1219" s="318" t="str">
        <f>VLOOKUP($G1219,'Selection Sheet'!$C$15:$F$39,3,0)</f>
        <v>Y60</v>
      </c>
      <c r="G1219" s="207" t="s">
        <v>118</v>
      </c>
      <c r="H1219" s="205" t="s">
        <v>536</v>
      </c>
      <c r="I1219" s="508">
        <v>329</v>
      </c>
      <c r="J1219" s="508">
        <v>100</v>
      </c>
      <c r="K1219" s="508">
        <v>39</v>
      </c>
      <c r="L1219" s="508">
        <v>21</v>
      </c>
      <c r="M1219" s="520"/>
      <c r="N1219" s="520"/>
      <c r="O1219" s="520"/>
      <c r="P1219" s="520"/>
      <c r="Q1219" s="508" t="s">
        <v>80</v>
      </c>
      <c r="R1219" s="508" t="s">
        <v>80</v>
      </c>
      <c r="S1219" s="508"/>
      <c r="T1219" s="509" t="s">
        <v>80</v>
      </c>
      <c r="U1219" s="510" t="s">
        <v>80</v>
      </c>
      <c r="V1219" s="510" t="s">
        <v>80</v>
      </c>
      <c r="W1219" s="510" t="s">
        <v>80</v>
      </c>
      <c r="X1219" s="511" t="s">
        <v>80</v>
      </c>
      <c r="Y1219" s="512" t="s">
        <v>80</v>
      </c>
      <c r="Z1219" s="513" t="s">
        <v>80</v>
      </c>
      <c r="AA1219" s="513" t="s">
        <v>80</v>
      </c>
      <c r="AB1219" s="514" t="s">
        <v>80</v>
      </c>
      <c r="AC1219" s="513" t="s">
        <v>80</v>
      </c>
      <c r="AD1219" s="513" t="s">
        <v>80</v>
      </c>
      <c r="AE1219" s="513" t="s">
        <v>80</v>
      </c>
      <c r="AF1219" s="515" t="s">
        <v>80</v>
      </c>
      <c r="AG1219" s="516" t="s">
        <v>80</v>
      </c>
      <c r="AH1219" s="517" t="s">
        <v>80</v>
      </c>
      <c r="AI1219" s="515" t="s">
        <v>80</v>
      </c>
      <c r="AJ1219" s="518">
        <v>61</v>
      </c>
      <c r="AK1219" s="518">
        <v>85</v>
      </c>
      <c r="AL1219" s="520"/>
      <c r="AM1219" s="520"/>
      <c r="AN1219" s="518">
        <v>630</v>
      </c>
      <c r="AO1219" s="518">
        <v>673</v>
      </c>
      <c r="AP1219" s="570"/>
      <c r="AQ1219" s="570"/>
      <c r="AR1219" s="518">
        <v>25</v>
      </c>
      <c r="AS1219" s="518">
        <v>329</v>
      </c>
      <c r="AT1219" s="518">
        <v>8</v>
      </c>
      <c r="AU1219" s="518">
        <v>39</v>
      </c>
      <c r="AV1219" s="520"/>
      <c r="AW1219" s="520"/>
      <c r="AX1219" s="520">
        <v>108</v>
      </c>
      <c r="AY1219" s="520">
        <v>126</v>
      </c>
      <c r="AZ1219" s="520">
        <v>107</v>
      </c>
      <c r="BA1219" s="520">
        <v>251</v>
      </c>
      <c r="BB1219" s="358"/>
      <c r="BC1219" s="597" t="str">
        <f t="shared" si="1759"/>
        <v>-</v>
      </c>
      <c r="BD1219" s="598" t="str">
        <f t="shared" si="1760"/>
        <v>-</v>
      </c>
      <c r="BE1219" s="599" t="str">
        <f t="shared" si="1761"/>
        <v>-</v>
      </c>
      <c r="BF1219" s="600" t="str">
        <f t="shared" si="1762"/>
        <v>-</v>
      </c>
      <c r="BG1219" s="601" t="str">
        <f t="shared" si="1763"/>
        <v>-</v>
      </c>
      <c r="BH1219" s="602" t="str">
        <f t="shared" si="1764"/>
        <v>-</v>
      </c>
      <c r="BI1219" s="603" t="str">
        <f t="shared" si="1765"/>
        <v>-</v>
      </c>
      <c r="BJ1219" s="604" t="str">
        <f t="shared" si="1766"/>
        <v>-</v>
      </c>
      <c r="BK1219" s="602" t="str">
        <f t="shared" si="1767"/>
        <v>-</v>
      </c>
      <c r="BL1219" s="603" t="str">
        <f t="shared" si="1768"/>
        <v>-</v>
      </c>
      <c r="BM1219" s="604" t="str">
        <f t="shared" si="1769"/>
        <v>-</v>
      </c>
      <c r="BN1219" s="564">
        <f t="shared" si="1770"/>
        <v>10</v>
      </c>
      <c r="BO1219" s="314">
        <f t="shared" si="1771"/>
        <v>2014</v>
      </c>
      <c r="BP1219" s="314">
        <f t="shared" si="1772"/>
        <v>1.0000000000000004</v>
      </c>
      <c r="BQ1219" s="202"/>
    </row>
    <row r="1220" spans="1:69" s="35" customFormat="1" ht="10.5" customHeight="1" x14ac:dyDescent="0.2">
      <c r="A1220" s="87" t="str">
        <f t="shared" si="1758"/>
        <v>2014-15RYC10</v>
      </c>
      <c r="B1220" s="87" t="str">
        <f t="shared" si="1773"/>
        <v>Y61</v>
      </c>
      <c r="C1220" s="203" t="s">
        <v>184</v>
      </c>
      <c r="D1220" s="203" t="s">
        <v>546</v>
      </c>
      <c r="E1220" s="42"/>
      <c r="F1220" s="317" t="str">
        <f>VLOOKUP($G1220,'Selection Sheet'!$C$15:$F$39,3,0)</f>
        <v>Y61</v>
      </c>
      <c r="G1220" s="204" t="s">
        <v>87</v>
      </c>
      <c r="H1220" s="203" t="s">
        <v>537</v>
      </c>
      <c r="I1220" s="495">
        <v>274</v>
      </c>
      <c r="J1220" s="495">
        <v>78</v>
      </c>
      <c r="K1220" s="495">
        <v>30</v>
      </c>
      <c r="L1220" s="495">
        <v>12</v>
      </c>
      <c r="M1220" s="507"/>
      <c r="N1220" s="507"/>
      <c r="O1220" s="507"/>
      <c r="P1220" s="507"/>
      <c r="Q1220" s="495" t="s">
        <v>80</v>
      </c>
      <c r="R1220" s="495" t="s">
        <v>80</v>
      </c>
      <c r="S1220" s="495"/>
      <c r="T1220" s="496" t="s">
        <v>80</v>
      </c>
      <c r="U1220" s="497" t="s">
        <v>80</v>
      </c>
      <c r="V1220" s="497" t="s">
        <v>80</v>
      </c>
      <c r="W1220" s="497" t="s">
        <v>80</v>
      </c>
      <c r="X1220" s="498" t="s">
        <v>80</v>
      </c>
      <c r="Y1220" s="499" t="s">
        <v>80</v>
      </c>
      <c r="Z1220" s="500" t="s">
        <v>80</v>
      </c>
      <c r="AA1220" s="500" t="s">
        <v>80</v>
      </c>
      <c r="AB1220" s="501" t="s">
        <v>80</v>
      </c>
      <c r="AC1220" s="500" t="s">
        <v>80</v>
      </c>
      <c r="AD1220" s="500" t="s">
        <v>80</v>
      </c>
      <c r="AE1220" s="500" t="s">
        <v>80</v>
      </c>
      <c r="AF1220" s="502" t="s">
        <v>80</v>
      </c>
      <c r="AG1220" s="503" t="s">
        <v>80</v>
      </c>
      <c r="AH1220" s="504" t="s">
        <v>80</v>
      </c>
      <c r="AI1220" s="502" t="s">
        <v>80</v>
      </c>
      <c r="AJ1220" s="505">
        <v>120</v>
      </c>
      <c r="AK1220" s="505">
        <v>149</v>
      </c>
      <c r="AL1220" s="507"/>
      <c r="AM1220" s="507"/>
      <c r="AN1220" s="505">
        <v>566</v>
      </c>
      <c r="AO1220" s="505">
        <v>593</v>
      </c>
      <c r="AP1220" s="569"/>
      <c r="AQ1220" s="569"/>
      <c r="AR1220" s="505">
        <v>20</v>
      </c>
      <c r="AS1220" s="505">
        <v>254</v>
      </c>
      <c r="AT1220" s="505">
        <v>6</v>
      </c>
      <c r="AU1220" s="505">
        <v>27</v>
      </c>
      <c r="AV1220" s="507"/>
      <c r="AW1220" s="507"/>
      <c r="AX1220" s="507">
        <v>94</v>
      </c>
      <c r="AY1220" s="507">
        <v>97</v>
      </c>
      <c r="AZ1220" s="507">
        <v>147</v>
      </c>
      <c r="BA1220" s="507">
        <v>244</v>
      </c>
      <c r="BB1220" s="357"/>
      <c r="BC1220" s="592" t="str">
        <f t="shared" si="1759"/>
        <v>-</v>
      </c>
      <c r="BD1220" s="593" t="str">
        <f t="shared" si="1760"/>
        <v>-</v>
      </c>
      <c r="BE1220" s="594" t="str">
        <f t="shared" si="1761"/>
        <v>-</v>
      </c>
      <c r="BF1220" s="291" t="str">
        <f t="shared" si="1762"/>
        <v>-</v>
      </c>
      <c r="BG1220" s="566" t="str">
        <f t="shared" si="1763"/>
        <v>-</v>
      </c>
      <c r="BH1220" s="595" t="str">
        <f t="shared" si="1764"/>
        <v>-</v>
      </c>
      <c r="BI1220" s="289" t="str">
        <f t="shared" si="1765"/>
        <v>-</v>
      </c>
      <c r="BJ1220" s="596" t="str">
        <f t="shared" si="1766"/>
        <v>-</v>
      </c>
      <c r="BK1220" s="595" t="str">
        <f t="shared" si="1767"/>
        <v>-</v>
      </c>
      <c r="BL1220" s="289" t="str">
        <f t="shared" si="1768"/>
        <v>-</v>
      </c>
      <c r="BM1220" s="596" t="str">
        <f t="shared" si="1769"/>
        <v>-</v>
      </c>
      <c r="BN1220" s="563">
        <f t="shared" si="1770"/>
        <v>10</v>
      </c>
      <c r="BO1220" s="87">
        <f t="shared" si="1771"/>
        <v>2014</v>
      </c>
      <c r="BP1220" s="87">
        <f t="shared" si="1772"/>
        <v>1.0000000000000004</v>
      </c>
      <c r="BQ1220" s="202"/>
    </row>
    <row r="1221" spans="1:69" s="35" customFormat="1" ht="10.5" customHeight="1" x14ac:dyDescent="0.2">
      <c r="A1221" s="87" t="str">
        <f t="shared" si="1758"/>
        <v>2014-15RYD10</v>
      </c>
      <c r="B1221" s="87" t="str">
        <f t="shared" si="1773"/>
        <v>Y59</v>
      </c>
      <c r="C1221" s="203" t="s">
        <v>184</v>
      </c>
      <c r="D1221" s="203" t="s">
        <v>546</v>
      </c>
      <c r="E1221" s="42"/>
      <c r="F1221" s="317" t="str">
        <f>VLOOKUP($G1221,'Selection Sheet'!$C$15:$F$39,3,0)</f>
        <v>Y59</v>
      </c>
      <c r="G1221" s="204" t="s">
        <v>116</v>
      </c>
      <c r="H1221" s="203" t="s">
        <v>538</v>
      </c>
      <c r="I1221" s="495">
        <v>266</v>
      </c>
      <c r="J1221" s="495">
        <v>84</v>
      </c>
      <c r="K1221" s="495">
        <v>29</v>
      </c>
      <c r="L1221" s="495">
        <v>20</v>
      </c>
      <c r="M1221" s="507"/>
      <c r="N1221" s="507"/>
      <c r="O1221" s="507"/>
      <c r="P1221" s="507"/>
      <c r="Q1221" s="495" t="s">
        <v>80</v>
      </c>
      <c r="R1221" s="495" t="s">
        <v>80</v>
      </c>
      <c r="S1221" s="495"/>
      <c r="T1221" s="496" t="s">
        <v>80</v>
      </c>
      <c r="U1221" s="497" t="s">
        <v>80</v>
      </c>
      <c r="V1221" s="497" t="s">
        <v>80</v>
      </c>
      <c r="W1221" s="497" t="s">
        <v>80</v>
      </c>
      <c r="X1221" s="498" t="s">
        <v>80</v>
      </c>
      <c r="Y1221" s="499" t="s">
        <v>80</v>
      </c>
      <c r="Z1221" s="500" t="s">
        <v>80</v>
      </c>
      <c r="AA1221" s="500" t="s">
        <v>80</v>
      </c>
      <c r="AB1221" s="501" t="s">
        <v>80</v>
      </c>
      <c r="AC1221" s="500" t="s">
        <v>80</v>
      </c>
      <c r="AD1221" s="500" t="s">
        <v>80</v>
      </c>
      <c r="AE1221" s="500" t="s">
        <v>80</v>
      </c>
      <c r="AF1221" s="502" t="s">
        <v>80</v>
      </c>
      <c r="AG1221" s="503" t="s">
        <v>80</v>
      </c>
      <c r="AH1221" s="504" t="s">
        <v>80</v>
      </c>
      <c r="AI1221" s="502" t="s">
        <v>80</v>
      </c>
      <c r="AJ1221" s="505">
        <v>96</v>
      </c>
      <c r="AK1221" s="505">
        <v>125</v>
      </c>
      <c r="AL1221" s="507"/>
      <c r="AM1221" s="507"/>
      <c r="AN1221" s="505">
        <v>757</v>
      </c>
      <c r="AO1221" s="505">
        <v>800</v>
      </c>
      <c r="AP1221" s="569"/>
      <c r="AQ1221" s="569"/>
      <c r="AR1221" s="505">
        <v>22</v>
      </c>
      <c r="AS1221" s="505">
        <v>245</v>
      </c>
      <c r="AT1221" s="505">
        <v>10</v>
      </c>
      <c r="AU1221" s="505">
        <v>25</v>
      </c>
      <c r="AV1221" s="507"/>
      <c r="AW1221" s="507"/>
      <c r="AX1221" s="507">
        <v>74</v>
      </c>
      <c r="AY1221" s="507">
        <v>83</v>
      </c>
      <c r="AZ1221" s="507">
        <v>333</v>
      </c>
      <c r="BA1221" s="507">
        <v>514</v>
      </c>
      <c r="BB1221" s="357"/>
      <c r="BC1221" s="592" t="str">
        <f t="shared" si="1759"/>
        <v>-</v>
      </c>
      <c r="BD1221" s="593" t="str">
        <f t="shared" si="1760"/>
        <v>-</v>
      </c>
      <c r="BE1221" s="594" t="str">
        <f t="shared" si="1761"/>
        <v>-</v>
      </c>
      <c r="BF1221" s="291" t="str">
        <f t="shared" si="1762"/>
        <v>-</v>
      </c>
      <c r="BG1221" s="566" t="str">
        <f t="shared" si="1763"/>
        <v>-</v>
      </c>
      <c r="BH1221" s="595" t="str">
        <f t="shared" si="1764"/>
        <v>-</v>
      </c>
      <c r="BI1221" s="289" t="str">
        <f t="shared" si="1765"/>
        <v>-</v>
      </c>
      <c r="BJ1221" s="596" t="str">
        <f t="shared" si="1766"/>
        <v>-</v>
      </c>
      <c r="BK1221" s="595" t="str">
        <f t="shared" si="1767"/>
        <v>-</v>
      </c>
      <c r="BL1221" s="289" t="str">
        <f t="shared" si="1768"/>
        <v>-</v>
      </c>
      <c r="BM1221" s="596" t="str">
        <f t="shared" si="1769"/>
        <v>-</v>
      </c>
      <c r="BN1221" s="563">
        <f t="shared" si="1770"/>
        <v>10</v>
      </c>
      <c r="BO1221" s="87">
        <f t="shared" si="1771"/>
        <v>2014</v>
      </c>
      <c r="BP1221" s="87">
        <f t="shared" si="1772"/>
        <v>1.0000000000000004</v>
      </c>
      <c r="BQ1221" s="202"/>
    </row>
    <row r="1222" spans="1:69" s="35" customFormat="1" ht="10.5" customHeight="1" x14ac:dyDescent="0.2">
      <c r="A1222" s="87" t="str">
        <f t="shared" si="1758"/>
        <v>2014-15RYE10</v>
      </c>
      <c r="B1222" s="87" t="str">
        <f t="shared" si="1773"/>
        <v>Y59</v>
      </c>
      <c r="C1222" s="203" t="s">
        <v>184</v>
      </c>
      <c r="D1222" s="203" t="s">
        <v>546</v>
      </c>
      <c r="E1222" s="42"/>
      <c r="F1222" s="317" t="str">
        <f>VLOOKUP($G1222,'Selection Sheet'!$C$15:$F$39,3,0)</f>
        <v>Y59</v>
      </c>
      <c r="G1222" s="204" t="s">
        <v>114</v>
      </c>
      <c r="H1222" s="203" t="s">
        <v>539</v>
      </c>
      <c r="I1222" s="495">
        <v>128</v>
      </c>
      <c r="J1222" s="495">
        <v>52</v>
      </c>
      <c r="K1222" s="495">
        <v>35</v>
      </c>
      <c r="L1222" s="495">
        <v>20</v>
      </c>
      <c r="M1222" s="507"/>
      <c r="N1222" s="507"/>
      <c r="O1222" s="507"/>
      <c r="P1222" s="507"/>
      <c r="Q1222" s="495" t="s">
        <v>80</v>
      </c>
      <c r="R1222" s="495" t="s">
        <v>80</v>
      </c>
      <c r="S1222" s="495"/>
      <c r="T1222" s="496" t="s">
        <v>80</v>
      </c>
      <c r="U1222" s="497" t="s">
        <v>80</v>
      </c>
      <c r="V1222" s="497" t="s">
        <v>80</v>
      </c>
      <c r="W1222" s="497" t="s">
        <v>80</v>
      </c>
      <c r="X1222" s="498" t="s">
        <v>80</v>
      </c>
      <c r="Y1222" s="499" t="s">
        <v>80</v>
      </c>
      <c r="Z1222" s="500" t="s">
        <v>80</v>
      </c>
      <c r="AA1222" s="500" t="s">
        <v>80</v>
      </c>
      <c r="AB1222" s="501" t="s">
        <v>80</v>
      </c>
      <c r="AC1222" s="500" t="s">
        <v>80</v>
      </c>
      <c r="AD1222" s="500" t="s">
        <v>80</v>
      </c>
      <c r="AE1222" s="500" t="s">
        <v>80</v>
      </c>
      <c r="AF1222" s="502" t="s">
        <v>80</v>
      </c>
      <c r="AG1222" s="503" t="s">
        <v>80</v>
      </c>
      <c r="AH1222" s="504" t="s">
        <v>80</v>
      </c>
      <c r="AI1222" s="502" t="s">
        <v>80</v>
      </c>
      <c r="AJ1222" s="505">
        <v>66</v>
      </c>
      <c r="AK1222" s="505">
        <v>94</v>
      </c>
      <c r="AL1222" s="507"/>
      <c r="AM1222" s="507"/>
      <c r="AN1222" s="505">
        <v>506</v>
      </c>
      <c r="AO1222" s="505">
        <v>517</v>
      </c>
      <c r="AP1222" s="569"/>
      <c r="AQ1222" s="569"/>
      <c r="AR1222" s="505">
        <v>22</v>
      </c>
      <c r="AS1222" s="505">
        <v>127</v>
      </c>
      <c r="AT1222" s="505">
        <v>12</v>
      </c>
      <c r="AU1222" s="505">
        <v>34</v>
      </c>
      <c r="AV1222" s="507"/>
      <c r="AW1222" s="507"/>
      <c r="AX1222" s="507">
        <v>42</v>
      </c>
      <c r="AY1222" s="507">
        <v>48</v>
      </c>
      <c r="AZ1222" s="507">
        <v>91</v>
      </c>
      <c r="BA1222" s="507">
        <v>175</v>
      </c>
      <c r="BB1222" s="357"/>
      <c r="BC1222" s="592" t="str">
        <f t="shared" si="1759"/>
        <v>-</v>
      </c>
      <c r="BD1222" s="593" t="str">
        <f t="shared" si="1760"/>
        <v>-</v>
      </c>
      <c r="BE1222" s="594" t="str">
        <f t="shared" si="1761"/>
        <v>-</v>
      </c>
      <c r="BF1222" s="291" t="str">
        <f t="shared" si="1762"/>
        <v>-</v>
      </c>
      <c r="BG1222" s="566" t="str">
        <f t="shared" si="1763"/>
        <v>-</v>
      </c>
      <c r="BH1222" s="595" t="str">
        <f t="shared" si="1764"/>
        <v>-</v>
      </c>
      <c r="BI1222" s="289" t="str">
        <f t="shared" si="1765"/>
        <v>-</v>
      </c>
      <c r="BJ1222" s="596" t="str">
        <f t="shared" si="1766"/>
        <v>-</v>
      </c>
      <c r="BK1222" s="595" t="str">
        <f t="shared" si="1767"/>
        <v>-</v>
      </c>
      <c r="BL1222" s="289" t="str">
        <f t="shared" si="1768"/>
        <v>-</v>
      </c>
      <c r="BM1222" s="596" t="str">
        <f t="shared" si="1769"/>
        <v>-</v>
      </c>
      <c r="BN1222" s="563">
        <f t="shared" si="1770"/>
        <v>10</v>
      </c>
      <c r="BO1222" s="87">
        <f t="shared" si="1771"/>
        <v>2014</v>
      </c>
      <c r="BP1222" s="87">
        <f t="shared" si="1772"/>
        <v>1.0000000000000004</v>
      </c>
      <c r="BQ1222" s="202"/>
    </row>
    <row r="1223" spans="1:69" s="35" customFormat="1" ht="10.5" customHeight="1" x14ac:dyDescent="0.2">
      <c r="A1223" s="312" t="str">
        <f t="shared" si="1758"/>
        <v>2014-15RYF10</v>
      </c>
      <c r="B1223" s="312" t="str">
        <f t="shared" si="1773"/>
        <v>Y58</v>
      </c>
      <c r="C1223" s="208" t="s">
        <v>184</v>
      </c>
      <c r="D1223" s="208" t="s">
        <v>546</v>
      </c>
      <c r="E1223" s="53"/>
      <c r="F1223" s="319" t="str">
        <f>VLOOKUP($G1223,'Selection Sheet'!$C$15:$F$39,3,0)</f>
        <v>Y58</v>
      </c>
      <c r="G1223" s="209" t="s">
        <v>99</v>
      </c>
      <c r="H1223" s="208" t="s">
        <v>540</v>
      </c>
      <c r="I1223" s="521">
        <v>305</v>
      </c>
      <c r="J1223" s="521">
        <v>65</v>
      </c>
      <c r="K1223" s="521">
        <v>45</v>
      </c>
      <c r="L1223" s="521">
        <v>16</v>
      </c>
      <c r="M1223" s="533"/>
      <c r="N1223" s="533"/>
      <c r="O1223" s="533"/>
      <c r="P1223" s="533"/>
      <c r="Q1223" s="521" t="s">
        <v>80</v>
      </c>
      <c r="R1223" s="521" t="s">
        <v>80</v>
      </c>
      <c r="S1223" s="521"/>
      <c r="T1223" s="522" t="s">
        <v>80</v>
      </c>
      <c r="U1223" s="523" t="s">
        <v>80</v>
      </c>
      <c r="V1223" s="523" t="s">
        <v>80</v>
      </c>
      <c r="W1223" s="523" t="s">
        <v>80</v>
      </c>
      <c r="X1223" s="524" t="s">
        <v>80</v>
      </c>
      <c r="Y1223" s="525" t="s">
        <v>80</v>
      </c>
      <c r="Z1223" s="526" t="s">
        <v>80</v>
      </c>
      <c r="AA1223" s="526" t="s">
        <v>80</v>
      </c>
      <c r="AB1223" s="527" t="s">
        <v>80</v>
      </c>
      <c r="AC1223" s="526" t="s">
        <v>80</v>
      </c>
      <c r="AD1223" s="526" t="s">
        <v>80</v>
      </c>
      <c r="AE1223" s="526" t="s">
        <v>80</v>
      </c>
      <c r="AF1223" s="528" t="s">
        <v>80</v>
      </c>
      <c r="AG1223" s="529" t="s">
        <v>80</v>
      </c>
      <c r="AH1223" s="530" t="s">
        <v>80</v>
      </c>
      <c r="AI1223" s="528" t="s">
        <v>80</v>
      </c>
      <c r="AJ1223" s="531">
        <v>148</v>
      </c>
      <c r="AK1223" s="531">
        <v>165</v>
      </c>
      <c r="AL1223" s="533"/>
      <c r="AM1223" s="533"/>
      <c r="AN1223" s="531">
        <v>803</v>
      </c>
      <c r="AO1223" s="531">
        <v>827</v>
      </c>
      <c r="AP1223" s="571"/>
      <c r="AQ1223" s="571"/>
      <c r="AR1223" s="531">
        <v>23</v>
      </c>
      <c r="AS1223" s="531">
        <v>303</v>
      </c>
      <c r="AT1223" s="531">
        <v>6</v>
      </c>
      <c r="AU1223" s="531">
        <v>45</v>
      </c>
      <c r="AV1223" s="533"/>
      <c r="AW1223" s="533"/>
      <c r="AX1223" s="533">
        <v>103</v>
      </c>
      <c r="AY1223" s="533">
        <v>132</v>
      </c>
      <c r="AZ1223" s="533">
        <v>165</v>
      </c>
      <c r="BA1223" s="533">
        <v>310</v>
      </c>
      <c r="BB1223" s="359"/>
      <c r="BC1223" s="605" t="str">
        <f t="shared" si="1759"/>
        <v>-</v>
      </c>
      <c r="BD1223" s="606" t="str">
        <f t="shared" si="1760"/>
        <v>-</v>
      </c>
      <c r="BE1223" s="607" t="str">
        <f t="shared" si="1761"/>
        <v>-</v>
      </c>
      <c r="BF1223" s="302" t="str">
        <f t="shared" si="1762"/>
        <v>-</v>
      </c>
      <c r="BG1223" s="608" t="str">
        <f t="shared" si="1763"/>
        <v>-</v>
      </c>
      <c r="BH1223" s="609" t="str">
        <f t="shared" si="1764"/>
        <v>-</v>
      </c>
      <c r="BI1223" s="311" t="str">
        <f t="shared" si="1765"/>
        <v>-</v>
      </c>
      <c r="BJ1223" s="610" t="str">
        <f t="shared" si="1766"/>
        <v>-</v>
      </c>
      <c r="BK1223" s="609" t="str">
        <f t="shared" si="1767"/>
        <v>-</v>
      </c>
      <c r="BL1223" s="311" t="str">
        <f t="shared" si="1768"/>
        <v>-</v>
      </c>
      <c r="BM1223" s="610" t="str">
        <f t="shared" si="1769"/>
        <v>-</v>
      </c>
      <c r="BN1223" s="565">
        <f t="shared" si="1770"/>
        <v>10</v>
      </c>
      <c r="BO1223" s="312">
        <f t="shared" si="1771"/>
        <v>2014</v>
      </c>
      <c r="BP1223" s="312">
        <f t="shared" si="1772"/>
        <v>1.0000000000000004</v>
      </c>
      <c r="BQ1223" s="202"/>
    </row>
    <row r="1224" spans="1:69" s="35" customFormat="1" ht="10.5" customHeight="1" x14ac:dyDescent="0.2">
      <c r="A1224" s="87" t="str">
        <f t="shared" si="1758"/>
        <v>2014-15R1F11</v>
      </c>
      <c r="B1224" s="87" t="str">
        <f t="shared" si="1773"/>
        <v>Y59</v>
      </c>
      <c r="C1224" s="203" t="s">
        <v>184</v>
      </c>
      <c r="D1224" s="203" t="s">
        <v>547</v>
      </c>
      <c r="E1224" s="42"/>
      <c r="F1224" s="317" t="str">
        <f>VLOOKUP($G1224,'Selection Sheet'!$C$15:$F$39,3,0)</f>
        <v>Y59</v>
      </c>
      <c r="G1224" s="204" t="s">
        <v>108</v>
      </c>
      <c r="H1224" s="203" t="s">
        <v>529</v>
      </c>
      <c r="I1224" s="495">
        <v>9</v>
      </c>
      <c r="J1224" s="495">
        <v>2</v>
      </c>
      <c r="K1224" s="495">
        <v>1</v>
      </c>
      <c r="L1224" s="495">
        <v>1</v>
      </c>
      <c r="M1224" s="507"/>
      <c r="N1224" s="507"/>
      <c r="O1224" s="507"/>
      <c r="P1224" s="507"/>
      <c r="Q1224" s="495" t="s">
        <v>80</v>
      </c>
      <c r="R1224" s="495" t="s">
        <v>80</v>
      </c>
      <c r="S1224" s="495"/>
      <c r="T1224" s="496" t="s">
        <v>80</v>
      </c>
      <c r="U1224" s="497" t="s">
        <v>80</v>
      </c>
      <c r="V1224" s="497" t="s">
        <v>80</v>
      </c>
      <c r="W1224" s="497" t="s">
        <v>80</v>
      </c>
      <c r="X1224" s="498" t="s">
        <v>80</v>
      </c>
      <c r="Y1224" s="499" t="s">
        <v>80</v>
      </c>
      <c r="Z1224" s="500" t="s">
        <v>80</v>
      </c>
      <c r="AA1224" s="500" t="s">
        <v>80</v>
      </c>
      <c r="AB1224" s="501" t="s">
        <v>80</v>
      </c>
      <c r="AC1224" s="500" t="s">
        <v>80</v>
      </c>
      <c r="AD1224" s="500" t="s">
        <v>80</v>
      </c>
      <c r="AE1224" s="500" t="s">
        <v>80</v>
      </c>
      <c r="AF1224" s="502" t="s">
        <v>80</v>
      </c>
      <c r="AG1224" s="503" t="s">
        <v>80</v>
      </c>
      <c r="AH1224" s="504" t="s">
        <v>80</v>
      </c>
      <c r="AI1224" s="502" t="s">
        <v>80</v>
      </c>
      <c r="AJ1224" s="505">
        <v>7</v>
      </c>
      <c r="AK1224" s="505">
        <v>8</v>
      </c>
      <c r="AL1224" s="507"/>
      <c r="AM1224" s="507"/>
      <c r="AN1224" s="505">
        <v>38</v>
      </c>
      <c r="AO1224" s="505">
        <v>40</v>
      </c>
      <c r="AP1224" s="569"/>
      <c r="AQ1224" s="569"/>
      <c r="AR1224" s="505">
        <v>0</v>
      </c>
      <c r="AS1224" s="505">
        <v>9</v>
      </c>
      <c r="AT1224" s="505">
        <v>0</v>
      </c>
      <c r="AU1224" s="505">
        <v>1</v>
      </c>
      <c r="AV1224" s="507"/>
      <c r="AW1224" s="507"/>
      <c r="AX1224" s="507">
        <v>1</v>
      </c>
      <c r="AY1224" s="507">
        <v>2</v>
      </c>
      <c r="AZ1224" s="507">
        <v>6</v>
      </c>
      <c r="BA1224" s="507">
        <v>15</v>
      </c>
      <c r="BB1224" s="357"/>
      <c r="BC1224" s="592" t="str">
        <f t="shared" si="1759"/>
        <v>-</v>
      </c>
      <c r="BD1224" s="593" t="str">
        <f t="shared" si="1760"/>
        <v>-</v>
      </c>
      <c r="BE1224" s="594" t="str">
        <f t="shared" si="1761"/>
        <v>-</v>
      </c>
      <c r="BF1224" s="291" t="str">
        <f t="shared" si="1762"/>
        <v>-</v>
      </c>
      <c r="BG1224" s="566" t="str">
        <f t="shared" si="1763"/>
        <v>-</v>
      </c>
      <c r="BH1224" s="595" t="str">
        <f t="shared" si="1764"/>
        <v>-</v>
      </c>
      <c r="BI1224" s="289" t="str">
        <f t="shared" si="1765"/>
        <v>-</v>
      </c>
      <c r="BJ1224" s="596" t="str">
        <f t="shared" si="1766"/>
        <v>-</v>
      </c>
      <c r="BK1224" s="595" t="str">
        <f t="shared" si="1767"/>
        <v>-</v>
      </c>
      <c r="BL1224" s="289" t="str">
        <f t="shared" si="1768"/>
        <v>-</v>
      </c>
      <c r="BM1224" s="596" t="str">
        <f t="shared" si="1769"/>
        <v>-</v>
      </c>
      <c r="BN1224" s="563">
        <f t="shared" si="1770"/>
        <v>11</v>
      </c>
      <c r="BO1224" s="87">
        <f t="shared" si="1771"/>
        <v>2014</v>
      </c>
      <c r="BP1224" s="87">
        <f t="shared" si="1772"/>
        <v>1.9999999999999996</v>
      </c>
      <c r="BQ1224" s="202"/>
    </row>
    <row r="1225" spans="1:69" s="35" customFormat="1" ht="10.5" customHeight="1" x14ac:dyDescent="0.2">
      <c r="A1225" s="87" t="str">
        <f t="shared" si="1758"/>
        <v>2014-15RRU11</v>
      </c>
      <c r="B1225" s="87" t="str">
        <f t="shared" si="1773"/>
        <v>Y56</v>
      </c>
      <c r="C1225" s="203" t="s">
        <v>184</v>
      </c>
      <c r="D1225" s="203" t="s">
        <v>547</v>
      </c>
      <c r="E1225" s="42"/>
      <c r="F1225" s="317" t="str">
        <f>VLOOKUP($G1225,'Selection Sheet'!$C$15:$F$39,3,0)</f>
        <v>Y56</v>
      </c>
      <c r="G1225" s="204" t="s">
        <v>93</v>
      </c>
      <c r="H1225" s="203" t="s">
        <v>530</v>
      </c>
      <c r="I1225" s="495">
        <v>380</v>
      </c>
      <c r="J1225" s="495">
        <v>118</v>
      </c>
      <c r="K1225" s="495">
        <v>47</v>
      </c>
      <c r="L1225" s="495">
        <v>23</v>
      </c>
      <c r="M1225" s="507"/>
      <c r="N1225" s="507"/>
      <c r="O1225" s="507"/>
      <c r="P1225" s="507"/>
      <c r="Q1225" s="495" t="s">
        <v>80</v>
      </c>
      <c r="R1225" s="495" t="s">
        <v>80</v>
      </c>
      <c r="S1225" s="495"/>
      <c r="T1225" s="496" t="s">
        <v>80</v>
      </c>
      <c r="U1225" s="497" t="s">
        <v>80</v>
      </c>
      <c r="V1225" s="497" t="s">
        <v>80</v>
      </c>
      <c r="W1225" s="497" t="s">
        <v>80</v>
      </c>
      <c r="X1225" s="498" t="s">
        <v>80</v>
      </c>
      <c r="Y1225" s="499" t="s">
        <v>80</v>
      </c>
      <c r="Z1225" s="500" t="s">
        <v>80</v>
      </c>
      <c r="AA1225" s="500" t="s">
        <v>80</v>
      </c>
      <c r="AB1225" s="501" t="s">
        <v>80</v>
      </c>
      <c r="AC1225" s="500" t="s">
        <v>80</v>
      </c>
      <c r="AD1225" s="500" t="s">
        <v>80</v>
      </c>
      <c r="AE1225" s="500" t="s">
        <v>80</v>
      </c>
      <c r="AF1225" s="502" t="s">
        <v>80</v>
      </c>
      <c r="AG1225" s="503" t="s">
        <v>80</v>
      </c>
      <c r="AH1225" s="504" t="s">
        <v>80</v>
      </c>
      <c r="AI1225" s="502" t="s">
        <v>80</v>
      </c>
      <c r="AJ1225" s="505">
        <v>179</v>
      </c>
      <c r="AK1225" s="505">
        <v>253</v>
      </c>
      <c r="AL1225" s="507"/>
      <c r="AM1225" s="507"/>
      <c r="AN1225" s="505">
        <v>940</v>
      </c>
      <c r="AO1225" s="505">
        <v>968</v>
      </c>
      <c r="AP1225" s="569"/>
      <c r="AQ1225" s="569"/>
      <c r="AR1225" s="505">
        <v>28</v>
      </c>
      <c r="AS1225" s="505">
        <v>377</v>
      </c>
      <c r="AT1225" s="505">
        <v>11</v>
      </c>
      <c r="AU1225" s="505">
        <v>47</v>
      </c>
      <c r="AV1225" s="507"/>
      <c r="AW1225" s="507"/>
      <c r="AX1225" s="507">
        <v>95</v>
      </c>
      <c r="AY1225" s="507">
        <v>95</v>
      </c>
      <c r="AZ1225" s="507">
        <v>348</v>
      </c>
      <c r="BA1225" s="507">
        <v>627</v>
      </c>
      <c r="BB1225" s="357"/>
      <c r="BC1225" s="592" t="str">
        <f t="shared" si="1759"/>
        <v>-</v>
      </c>
      <c r="BD1225" s="593" t="str">
        <f t="shared" si="1760"/>
        <v>-</v>
      </c>
      <c r="BE1225" s="594" t="str">
        <f t="shared" si="1761"/>
        <v>-</v>
      </c>
      <c r="BF1225" s="291" t="str">
        <f t="shared" si="1762"/>
        <v>-</v>
      </c>
      <c r="BG1225" s="566" t="str">
        <f t="shared" si="1763"/>
        <v>-</v>
      </c>
      <c r="BH1225" s="595" t="str">
        <f t="shared" si="1764"/>
        <v>-</v>
      </c>
      <c r="BI1225" s="289" t="str">
        <f t="shared" si="1765"/>
        <v>-</v>
      </c>
      <c r="BJ1225" s="596" t="str">
        <f t="shared" si="1766"/>
        <v>-</v>
      </c>
      <c r="BK1225" s="595" t="str">
        <f t="shared" si="1767"/>
        <v>-</v>
      </c>
      <c r="BL1225" s="289" t="str">
        <f t="shared" si="1768"/>
        <v>-</v>
      </c>
      <c r="BM1225" s="596" t="str">
        <f t="shared" si="1769"/>
        <v>-</v>
      </c>
      <c r="BN1225" s="563">
        <f t="shared" si="1770"/>
        <v>11</v>
      </c>
      <c r="BO1225" s="87">
        <f t="shared" si="1771"/>
        <v>2014</v>
      </c>
      <c r="BP1225" s="87">
        <f t="shared" si="1772"/>
        <v>1.9999999999999996</v>
      </c>
      <c r="BQ1225" s="202"/>
    </row>
    <row r="1226" spans="1:69" s="35" customFormat="1" ht="10.5" customHeight="1" x14ac:dyDescent="0.2">
      <c r="A1226" s="87" t="str">
        <f t="shared" si="1758"/>
        <v>2014-15RX611</v>
      </c>
      <c r="B1226" s="87" t="str">
        <f t="shared" si="1773"/>
        <v>Y63</v>
      </c>
      <c r="C1226" s="203" t="s">
        <v>184</v>
      </c>
      <c r="D1226" s="203" t="s">
        <v>547</v>
      </c>
      <c r="E1226" s="42"/>
      <c r="F1226" s="317" t="str">
        <f>VLOOKUP($G1226,'Selection Sheet'!$C$15:$F$39,3,0)</f>
        <v>Y63</v>
      </c>
      <c r="G1226" s="204" t="s">
        <v>111</v>
      </c>
      <c r="H1226" s="203" t="s">
        <v>532</v>
      </c>
      <c r="I1226" s="495">
        <v>144</v>
      </c>
      <c r="J1226" s="495">
        <v>37</v>
      </c>
      <c r="K1226" s="495">
        <v>18</v>
      </c>
      <c r="L1226" s="495">
        <v>8</v>
      </c>
      <c r="M1226" s="507"/>
      <c r="N1226" s="507"/>
      <c r="O1226" s="507"/>
      <c r="P1226" s="507"/>
      <c r="Q1226" s="495" t="s">
        <v>80</v>
      </c>
      <c r="R1226" s="495" t="s">
        <v>80</v>
      </c>
      <c r="S1226" s="495"/>
      <c r="T1226" s="496" t="s">
        <v>80</v>
      </c>
      <c r="U1226" s="497" t="s">
        <v>80</v>
      </c>
      <c r="V1226" s="497" t="s">
        <v>80</v>
      </c>
      <c r="W1226" s="497" t="s">
        <v>80</v>
      </c>
      <c r="X1226" s="498" t="s">
        <v>80</v>
      </c>
      <c r="Y1226" s="499" t="s">
        <v>80</v>
      </c>
      <c r="Z1226" s="500" t="s">
        <v>80</v>
      </c>
      <c r="AA1226" s="500" t="s">
        <v>80</v>
      </c>
      <c r="AB1226" s="501" t="s">
        <v>80</v>
      </c>
      <c r="AC1226" s="500" t="s">
        <v>80</v>
      </c>
      <c r="AD1226" s="500" t="s">
        <v>80</v>
      </c>
      <c r="AE1226" s="500" t="s">
        <v>80</v>
      </c>
      <c r="AF1226" s="502" t="s">
        <v>80</v>
      </c>
      <c r="AG1226" s="503" t="s">
        <v>80</v>
      </c>
      <c r="AH1226" s="504" t="s">
        <v>80</v>
      </c>
      <c r="AI1226" s="502" t="s">
        <v>80</v>
      </c>
      <c r="AJ1226" s="505">
        <v>57</v>
      </c>
      <c r="AK1226" s="505">
        <v>69</v>
      </c>
      <c r="AL1226" s="507"/>
      <c r="AM1226" s="507"/>
      <c r="AN1226" s="505">
        <v>365</v>
      </c>
      <c r="AO1226" s="505">
        <v>380</v>
      </c>
      <c r="AP1226" s="569"/>
      <c r="AQ1226" s="569"/>
      <c r="AR1226" s="505">
        <v>6</v>
      </c>
      <c r="AS1226" s="505">
        <v>143</v>
      </c>
      <c r="AT1226" s="505">
        <v>2</v>
      </c>
      <c r="AU1226" s="505">
        <v>18</v>
      </c>
      <c r="AV1226" s="507"/>
      <c r="AW1226" s="507"/>
      <c r="AX1226" s="507">
        <v>60</v>
      </c>
      <c r="AY1226" s="507">
        <v>66</v>
      </c>
      <c r="AZ1226" s="507">
        <v>92</v>
      </c>
      <c r="BA1226" s="507">
        <v>136</v>
      </c>
      <c r="BB1226" s="357"/>
      <c r="BC1226" s="592" t="str">
        <f t="shared" si="1759"/>
        <v>-</v>
      </c>
      <c r="BD1226" s="593" t="str">
        <f t="shared" si="1760"/>
        <v>-</v>
      </c>
      <c r="BE1226" s="594" t="str">
        <f t="shared" si="1761"/>
        <v>-</v>
      </c>
      <c r="BF1226" s="291" t="str">
        <f t="shared" si="1762"/>
        <v>-</v>
      </c>
      <c r="BG1226" s="566" t="str">
        <f t="shared" si="1763"/>
        <v>-</v>
      </c>
      <c r="BH1226" s="595" t="str">
        <f t="shared" si="1764"/>
        <v>-</v>
      </c>
      <c r="BI1226" s="289" t="str">
        <f t="shared" si="1765"/>
        <v>-</v>
      </c>
      <c r="BJ1226" s="596" t="str">
        <f t="shared" si="1766"/>
        <v>-</v>
      </c>
      <c r="BK1226" s="595" t="str">
        <f t="shared" si="1767"/>
        <v>-</v>
      </c>
      <c r="BL1226" s="289" t="str">
        <f t="shared" si="1768"/>
        <v>-</v>
      </c>
      <c r="BM1226" s="596" t="str">
        <f t="shared" si="1769"/>
        <v>-</v>
      </c>
      <c r="BN1226" s="563">
        <f t="shared" si="1770"/>
        <v>11</v>
      </c>
      <c r="BO1226" s="87">
        <f t="shared" si="1771"/>
        <v>2014</v>
      </c>
      <c r="BP1226" s="87">
        <f t="shared" si="1772"/>
        <v>1.9999999999999996</v>
      </c>
      <c r="BQ1226" s="202"/>
    </row>
    <row r="1227" spans="1:69" s="35" customFormat="1" ht="10.5" customHeight="1" x14ac:dyDescent="0.2">
      <c r="A1227" s="314" t="str">
        <f t="shared" si="1758"/>
        <v>2014-15RX711</v>
      </c>
      <c r="B1227" s="314" t="str">
        <f t="shared" si="1773"/>
        <v>Y62</v>
      </c>
      <c r="C1227" s="205" t="s">
        <v>184</v>
      </c>
      <c r="D1227" s="205" t="s">
        <v>547</v>
      </c>
      <c r="E1227" s="206"/>
      <c r="F1227" s="318" t="str">
        <f>VLOOKUP($G1227,'Selection Sheet'!$C$15:$F$39,3,0)</f>
        <v>Y62</v>
      </c>
      <c r="G1227" s="207" t="s">
        <v>84</v>
      </c>
      <c r="H1227" s="205" t="s">
        <v>533</v>
      </c>
      <c r="I1227" s="508">
        <v>370</v>
      </c>
      <c r="J1227" s="508">
        <v>113</v>
      </c>
      <c r="K1227" s="508">
        <v>37</v>
      </c>
      <c r="L1227" s="508">
        <v>21</v>
      </c>
      <c r="M1227" s="520"/>
      <c r="N1227" s="520"/>
      <c r="O1227" s="520"/>
      <c r="P1227" s="520"/>
      <c r="Q1227" s="508" t="s">
        <v>80</v>
      </c>
      <c r="R1227" s="508" t="s">
        <v>80</v>
      </c>
      <c r="S1227" s="508"/>
      <c r="T1227" s="509" t="s">
        <v>80</v>
      </c>
      <c r="U1227" s="510" t="s">
        <v>80</v>
      </c>
      <c r="V1227" s="510" t="s">
        <v>80</v>
      </c>
      <c r="W1227" s="510" t="s">
        <v>80</v>
      </c>
      <c r="X1227" s="511" t="s">
        <v>80</v>
      </c>
      <c r="Y1227" s="512" t="s">
        <v>80</v>
      </c>
      <c r="Z1227" s="513" t="s">
        <v>80</v>
      </c>
      <c r="AA1227" s="513" t="s">
        <v>80</v>
      </c>
      <c r="AB1227" s="514" t="s">
        <v>80</v>
      </c>
      <c r="AC1227" s="513" t="s">
        <v>80</v>
      </c>
      <c r="AD1227" s="513" t="s">
        <v>80</v>
      </c>
      <c r="AE1227" s="513" t="s">
        <v>80</v>
      </c>
      <c r="AF1227" s="515" t="s">
        <v>80</v>
      </c>
      <c r="AG1227" s="516" t="s">
        <v>80</v>
      </c>
      <c r="AH1227" s="517" t="s">
        <v>80</v>
      </c>
      <c r="AI1227" s="515" t="s">
        <v>80</v>
      </c>
      <c r="AJ1227" s="518">
        <v>203</v>
      </c>
      <c r="AK1227" s="518">
        <v>227</v>
      </c>
      <c r="AL1227" s="520"/>
      <c r="AM1227" s="520"/>
      <c r="AN1227" s="518">
        <v>1215</v>
      </c>
      <c r="AO1227" s="518">
        <v>1226</v>
      </c>
      <c r="AP1227" s="570"/>
      <c r="AQ1227" s="570"/>
      <c r="AR1227" s="518">
        <v>25</v>
      </c>
      <c r="AS1227" s="518">
        <v>336</v>
      </c>
      <c r="AT1227" s="518">
        <v>7</v>
      </c>
      <c r="AU1227" s="518">
        <v>33</v>
      </c>
      <c r="AV1227" s="520"/>
      <c r="AW1227" s="520"/>
      <c r="AX1227" s="520">
        <v>113</v>
      </c>
      <c r="AY1227" s="520">
        <v>130</v>
      </c>
      <c r="AZ1227" s="520">
        <v>279</v>
      </c>
      <c r="BA1227" s="520">
        <v>431</v>
      </c>
      <c r="BB1227" s="358"/>
      <c r="BC1227" s="597" t="str">
        <f t="shared" si="1759"/>
        <v>-</v>
      </c>
      <c r="BD1227" s="598" t="str">
        <f t="shared" si="1760"/>
        <v>-</v>
      </c>
      <c r="BE1227" s="599" t="str">
        <f t="shared" si="1761"/>
        <v>-</v>
      </c>
      <c r="BF1227" s="600" t="str">
        <f t="shared" si="1762"/>
        <v>-</v>
      </c>
      <c r="BG1227" s="601" t="str">
        <f t="shared" si="1763"/>
        <v>-</v>
      </c>
      <c r="BH1227" s="602" t="str">
        <f t="shared" si="1764"/>
        <v>-</v>
      </c>
      <c r="BI1227" s="603" t="str">
        <f t="shared" si="1765"/>
        <v>-</v>
      </c>
      <c r="BJ1227" s="604" t="str">
        <f t="shared" si="1766"/>
        <v>-</v>
      </c>
      <c r="BK1227" s="602" t="str">
        <f t="shared" si="1767"/>
        <v>-</v>
      </c>
      <c r="BL1227" s="603" t="str">
        <f t="shared" si="1768"/>
        <v>-</v>
      </c>
      <c r="BM1227" s="604" t="str">
        <f t="shared" si="1769"/>
        <v>-</v>
      </c>
      <c r="BN1227" s="564">
        <f t="shared" si="1770"/>
        <v>11</v>
      </c>
      <c r="BO1227" s="314">
        <f t="shared" si="1771"/>
        <v>2014</v>
      </c>
      <c r="BP1227" s="314">
        <f t="shared" si="1772"/>
        <v>1.9999999999999996</v>
      </c>
      <c r="BQ1227" s="202"/>
    </row>
    <row r="1228" spans="1:69" s="35" customFormat="1" ht="10.5" customHeight="1" x14ac:dyDescent="0.2">
      <c r="A1228" s="87" t="str">
        <f t="shared" si="1758"/>
        <v>2014-15RX811</v>
      </c>
      <c r="B1228" s="87" t="str">
        <f t="shared" si="1773"/>
        <v>Y63</v>
      </c>
      <c r="C1228" s="203" t="s">
        <v>184</v>
      </c>
      <c r="D1228" s="203" t="s">
        <v>547</v>
      </c>
      <c r="E1228" s="42"/>
      <c r="F1228" s="317" t="str">
        <f>VLOOKUP($G1228,'Selection Sheet'!$C$15:$F$39,3,0)</f>
        <v>Y63</v>
      </c>
      <c r="G1228" s="204" t="s">
        <v>120</v>
      </c>
      <c r="H1228" s="203" t="s">
        <v>534</v>
      </c>
      <c r="I1228" s="495">
        <v>246</v>
      </c>
      <c r="J1228" s="495">
        <v>71</v>
      </c>
      <c r="K1228" s="495">
        <v>26</v>
      </c>
      <c r="L1228" s="495">
        <v>15</v>
      </c>
      <c r="M1228" s="507"/>
      <c r="N1228" s="507"/>
      <c r="O1228" s="507"/>
      <c r="P1228" s="507"/>
      <c r="Q1228" s="495" t="s">
        <v>80</v>
      </c>
      <c r="R1228" s="495" t="s">
        <v>80</v>
      </c>
      <c r="S1228" s="495"/>
      <c r="T1228" s="496" t="s">
        <v>80</v>
      </c>
      <c r="U1228" s="497" t="s">
        <v>80</v>
      </c>
      <c r="V1228" s="497" t="s">
        <v>80</v>
      </c>
      <c r="W1228" s="497" t="s">
        <v>80</v>
      </c>
      <c r="X1228" s="498" t="s">
        <v>80</v>
      </c>
      <c r="Y1228" s="499" t="s">
        <v>80</v>
      </c>
      <c r="Z1228" s="500" t="s">
        <v>80</v>
      </c>
      <c r="AA1228" s="500" t="s">
        <v>80</v>
      </c>
      <c r="AB1228" s="501" t="s">
        <v>80</v>
      </c>
      <c r="AC1228" s="500" t="s">
        <v>80</v>
      </c>
      <c r="AD1228" s="500" t="s">
        <v>80</v>
      </c>
      <c r="AE1228" s="500" t="s">
        <v>80</v>
      </c>
      <c r="AF1228" s="502" t="s">
        <v>80</v>
      </c>
      <c r="AG1228" s="503" t="s">
        <v>80</v>
      </c>
      <c r="AH1228" s="504" t="s">
        <v>80</v>
      </c>
      <c r="AI1228" s="502" t="s">
        <v>80</v>
      </c>
      <c r="AJ1228" s="505">
        <v>69</v>
      </c>
      <c r="AK1228" s="505">
        <v>86</v>
      </c>
      <c r="AL1228" s="507"/>
      <c r="AM1228" s="507"/>
      <c r="AN1228" s="505">
        <v>724</v>
      </c>
      <c r="AO1228" s="505">
        <v>740</v>
      </c>
      <c r="AP1228" s="569"/>
      <c r="AQ1228" s="569"/>
      <c r="AR1228" s="505">
        <v>36</v>
      </c>
      <c r="AS1228" s="505">
        <v>234</v>
      </c>
      <c r="AT1228" s="505">
        <v>10</v>
      </c>
      <c r="AU1228" s="505">
        <v>25</v>
      </c>
      <c r="AV1228" s="507"/>
      <c r="AW1228" s="507"/>
      <c r="AX1228" s="507">
        <v>95</v>
      </c>
      <c r="AY1228" s="507">
        <v>111</v>
      </c>
      <c r="AZ1228" s="507">
        <v>227</v>
      </c>
      <c r="BA1228" s="507">
        <v>415</v>
      </c>
      <c r="BB1228" s="357"/>
      <c r="BC1228" s="592" t="str">
        <f t="shared" si="1759"/>
        <v>-</v>
      </c>
      <c r="BD1228" s="593" t="str">
        <f t="shared" si="1760"/>
        <v>-</v>
      </c>
      <c r="BE1228" s="594" t="str">
        <f t="shared" si="1761"/>
        <v>-</v>
      </c>
      <c r="BF1228" s="291" t="str">
        <f t="shared" si="1762"/>
        <v>-</v>
      </c>
      <c r="BG1228" s="566" t="str">
        <f t="shared" si="1763"/>
        <v>-</v>
      </c>
      <c r="BH1228" s="595" t="str">
        <f t="shared" si="1764"/>
        <v>-</v>
      </c>
      <c r="BI1228" s="289" t="str">
        <f t="shared" si="1765"/>
        <v>-</v>
      </c>
      <c r="BJ1228" s="596" t="str">
        <f t="shared" si="1766"/>
        <v>-</v>
      </c>
      <c r="BK1228" s="595" t="str">
        <f t="shared" si="1767"/>
        <v>-</v>
      </c>
      <c r="BL1228" s="289" t="str">
        <f t="shared" si="1768"/>
        <v>-</v>
      </c>
      <c r="BM1228" s="596" t="str">
        <f t="shared" si="1769"/>
        <v>-</v>
      </c>
      <c r="BN1228" s="563">
        <f t="shared" si="1770"/>
        <v>11</v>
      </c>
      <c r="BO1228" s="87">
        <f t="shared" si="1771"/>
        <v>2014</v>
      </c>
      <c r="BP1228" s="87">
        <f t="shared" si="1772"/>
        <v>1.9999999999999996</v>
      </c>
      <c r="BQ1228" s="202"/>
    </row>
    <row r="1229" spans="1:69" s="35" customFormat="1" ht="10.5" customHeight="1" x14ac:dyDescent="0.2">
      <c r="A1229" s="87" t="str">
        <f t="shared" si="1758"/>
        <v>2014-15RX911</v>
      </c>
      <c r="B1229" s="87" t="str">
        <f t="shared" si="1773"/>
        <v>Y60</v>
      </c>
      <c r="C1229" s="203" t="s">
        <v>184</v>
      </c>
      <c r="D1229" s="203" t="s">
        <v>547</v>
      </c>
      <c r="E1229" s="42"/>
      <c r="F1229" s="317" t="str">
        <f>VLOOKUP($G1229,'Selection Sheet'!$C$15:$F$39,3,0)</f>
        <v>Y60</v>
      </c>
      <c r="G1229" s="204" t="s">
        <v>103</v>
      </c>
      <c r="H1229" s="203" t="s">
        <v>535</v>
      </c>
      <c r="I1229" s="495">
        <v>210</v>
      </c>
      <c r="J1229" s="495">
        <v>41</v>
      </c>
      <c r="K1229" s="495">
        <v>23</v>
      </c>
      <c r="L1229" s="495">
        <v>8</v>
      </c>
      <c r="M1229" s="507"/>
      <c r="N1229" s="507"/>
      <c r="O1229" s="507"/>
      <c r="P1229" s="507"/>
      <c r="Q1229" s="495" t="s">
        <v>80</v>
      </c>
      <c r="R1229" s="495" t="s">
        <v>80</v>
      </c>
      <c r="S1229" s="495"/>
      <c r="T1229" s="496" t="s">
        <v>80</v>
      </c>
      <c r="U1229" s="497" t="s">
        <v>80</v>
      </c>
      <c r="V1229" s="497" t="s">
        <v>80</v>
      </c>
      <c r="W1229" s="497" t="s">
        <v>80</v>
      </c>
      <c r="X1229" s="498" t="s">
        <v>80</v>
      </c>
      <c r="Y1229" s="499" t="s">
        <v>80</v>
      </c>
      <c r="Z1229" s="500" t="s">
        <v>80</v>
      </c>
      <c r="AA1229" s="500" t="s">
        <v>80</v>
      </c>
      <c r="AB1229" s="501" t="s">
        <v>80</v>
      </c>
      <c r="AC1229" s="500" t="s">
        <v>80</v>
      </c>
      <c r="AD1229" s="500" t="s">
        <v>80</v>
      </c>
      <c r="AE1229" s="500" t="s">
        <v>80</v>
      </c>
      <c r="AF1229" s="502" t="s">
        <v>80</v>
      </c>
      <c r="AG1229" s="503" t="s">
        <v>80</v>
      </c>
      <c r="AH1229" s="504" t="s">
        <v>80</v>
      </c>
      <c r="AI1229" s="502" t="s">
        <v>80</v>
      </c>
      <c r="AJ1229" s="505">
        <v>95</v>
      </c>
      <c r="AK1229" s="505">
        <v>114</v>
      </c>
      <c r="AL1229" s="507"/>
      <c r="AM1229" s="507"/>
      <c r="AN1229" s="505">
        <v>840</v>
      </c>
      <c r="AO1229" s="505">
        <v>850</v>
      </c>
      <c r="AP1229" s="569"/>
      <c r="AQ1229" s="569"/>
      <c r="AR1229" s="505">
        <v>11</v>
      </c>
      <c r="AS1229" s="505">
        <v>201</v>
      </c>
      <c r="AT1229" s="505">
        <v>4</v>
      </c>
      <c r="AU1229" s="505">
        <v>22</v>
      </c>
      <c r="AV1229" s="507"/>
      <c r="AW1229" s="507"/>
      <c r="AX1229" s="507">
        <v>102</v>
      </c>
      <c r="AY1229" s="507">
        <v>110</v>
      </c>
      <c r="AZ1229" s="507">
        <v>85</v>
      </c>
      <c r="BA1229" s="507">
        <v>161</v>
      </c>
      <c r="BB1229" s="357"/>
      <c r="BC1229" s="592" t="str">
        <f t="shared" si="1759"/>
        <v>-</v>
      </c>
      <c r="BD1229" s="593" t="str">
        <f t="shared" si="1760"/>
        <v>-</v>
      </c>
      <c r="BE1229" s="594" t="str">
        <f t="shared" si="1761"/>
        <v>-</v>
      </c>
      <c r="BF1229" s="291" t="str">
        <f t="shared" si="1762"/>
        <v>-</v>
      </c>
      <c r="BG1229" s="566" t="str">
        <f t="shared" si="1763"/>
        <v>-</v>
      </c>
      <c r="BH1229" s="595" t="str">
        <f t="shared" si="1764"/>
        <v>-</v>
      </c>
      <c r="BI1229" s="289" t="str">
        <f t="shared" si="1765"/>
        <v>-</v>
      </c>
      <c r="BJ1229" s="596" t="str">
        <f t="shared" si="1766"/>
        <v>-</v>
      </c>
      <c r="BK1229" s="595" t="str">
        <f t="shared" si="1767"/>
        <v>-</v>
      </c>
      <c r="BL1229" s="289" t="str">
        <f t="shared" si="1768"/>
        <v>-</v>
      </c>
      <c r="BM1229" s="596" t="str">
        <f t="shared" si="1769"/>
        <v>-</v>
      </c>
      <c r="BN1229" s="563">
        <f t="shared" si="1770"/>
        <v>11</v>
      </c>
      <c r="BO1229" s="87">
        <f t="shared" si="1771"/>
        <v>2014</v>
      </c>
      <c r="BP1229" s="87">
        <f t="shared" si="1772"/>
        <v>1.9999999999999996</v>
      </c>
      <c r="BQ1229" s="202"/>
    </row>
    <row r="1230" spans="1:69" s="35" customFormat="1" ht="10.5" customHeight="1" x14ac:dyDescent="0.2">
      <c r="A1230" s="314" t="str">
        <f t="shared" si="1758"/>
        <v>2014-15RYA11</v>
      </c>
      <c r="B1230" s="314" t="str">
        <f t="shared" si="1773"/>
        <v>Y60</v>
      </c>
      <c r="C1230" s="205" t="s">
        <v>184</v>
      </c>
      <c r="D1230" s="205" t="s">
        <v>547</v>
      </c>
      <c r="E1230" s="206"/>
      <c r="F1230" s="318" t="str">
        <f>VLOOKUP($G1230,'Selection Sheet'!$C$15:$F$39,3,0)</f>
        <v>Y60</v>
      </c>
      <c r="G1230" s="207" t="s">
        <v>118</v>
      </c>
      <c r="H1230" s="205" t="s">
        <v>536</v>
      </c>
      <c r="I1230" s="508">
        <v>346</v>
      </c>
      <c r="J1230" s="508">
        <v>90</v>
      </c>
      <c r="K1230" s="508">
        <v>44</v>
      </c>
      <c r="L1230" s="508">
        <v>19</v>
      </c>
      <c r="M1230" s="520"/>
      <c r="N1230" s="520"/>
      <c r="O1230" s="520"/>
      <c r="P1230" s="520"/>
      <c r="Q1230" s="508" t="s">
        <v>80</v>
      </c>
      <c r="R1230" s="508" t="s">
        <v>80</v>
      </c>
      <c r="S1230" s="508"/>
      <c r="T1230" s="509" t="s">
        <v>80</v>
      </c>
      <c r="U1230" s="510" t="s">
        <v>80</v>
      </c>
      <c r="V1230" s="510" t="s">
        <v>80</v>
      </c>
      <c r="W1230" s="510" t="s">
        <v>80</v>
      </c>
      <c r="X1230" s="511" t="s">
        <v>80</v>
      </c>
      <c r="Y1230" s="512" t="s">
        <v>80</v>
      </c>
      <c r="Z1230" s="513" t="s">
        <v>80</v>
      </c>
      <c r="AA1230" s="513" t="s">
        <v>80</v>
      </c>
      <c r="AB1230" s="514" t="s">
        <v>80</v>
      </c>
      <c r="AC1230" s="513" t="s">
        <v>80</v>
      </c>
      <c r="AD1230" s="513" t="s">
        <v>80</v>
      </c>
      <c r="AE1230" s="513" t="s">
        <v>80</v>
      </c>
      <c r="AF1230" s="515" t="s">
        <v>80</v>
      </c>
      <c r="AG1230" s="516" t="s">
        <v>80</v>
      </c>
      <c r="AH1230" s="517" t="s">
        <v>80</v>
      </c>
      <c r="AI1230" s="515" t="s">
        <v>80</v>
      </c>
      <c r="AJ1230" s="518">
        <v>115</v>
      </c>
      <c r="AK1230" s="518">
        <v>157</v>
      </c>
      <c r="AL1230" s="520"/>
      <c r="AM1230" s="520"/>
      <c r="AN1230" s="518">
        <v>658</v>
      </c>
      <c r="AO1230" s="518">
        <v>708</v>
      </c>
      <c r="AP1230" s="570"/>
      <c r="AQ1230" s="570"/>
      <c r="AR1230" s="518">
        <v>25</v>
      </c>
      <c r="AS1230" s="518">
        <v>346</v>
      </c>
      <c r="AT1230" s="518">
        <v>3</v>
      </c>
      <c r="AU1230" s="518">
        <v>44</v>
      </c>
      <c r="AV1230" s="520"/>
      <c r="AW1230" s="520"/>
      <c r="AX1230" s="520">
        <v>127</v>
      </c>
      <c r="AY1230" s="520">
        <v>146</v>
      </c>
      <c r="AZ1230" s="520">
        <v>121</v>
      </c>
      <c r="BA1230" s="520">
        <v>269</v>
      </c>
      <c r="BB1230" s="358"/>
      <c r="BC1230" s="597" t="str">
        <f t="shared" si="1759"/>
        <v>-</v>
      </c>
      <c r="BD1230" s="598" t="str">
        <f t="shared" si="1760"/>
        <v>-</v>
      </c>
      <c r="BE1230" s="599" t="str">
        <f t="shared" si="1761"/>
        <v>-</v>
      </c>
      <c r="BF1230" s="600" t="str">
        <f t="shared" si="1762"/>
        <v>-</v>
      </c>
      <c r="BG1230" s="601" t="str">
        <f t="shared" si="1763"/>
        <v>-</v>
      </c>
      <c r="BH1230" s="602" t="str">
        <f t="shared" si="1764"/>
        <v>-</v>
      </c>
      <c r="BI1230" s="603" t="str">
        <f t="shared" si="1765"/>
        <v>-</v>
      </c>
      <c r="BJ1230" s="604" t="str">
        <f t="shared" si="1766"/>
        <v>-</v>
      </c>
      <c r="BK1230" s="602" t="str">
        <f t="shared" si="1767"/>
        <v>-</v>
      </c>
      <c r="BL1230" s="603" t="str">
        <f t="shared" si="1768"/>
        <v>-</v>
      </c>
      <c r="BM1230" s="604" t="str">
        <f t="shared" si="1769"/>
        <v>-</v>
      </c>
      <c r="BN1230" s="564">
        <f t="shared" si="1770"/>
        <v>11</v>
      </c>
      <c r="BO1230" s="314">
        <f t="shared" si="1771"/>
        <v>2014</v>
      </c>
      <c r="BP1230" s="314">
        <f t="shared" si="1772"/>
        <v>1.9999999999999996</v>
      </c>
      <c r="BQ1230" s="202"/>
    </row>
    <row r="1231" spans="1:69" s="35" customFormat="1" ht="10.5" customHeight="1" x14ac:dyDescent="0.2">
      <c r="A1231" s="87" t="str">
        <f t="shared" si="1758"/>
        <v>2014-15RYC11</v>
      </c>
      <c r="B1231" s="87" t="str">
        <f t="shared" si="1773"/>
        <v>Y61</v>
      </c>
      <c r="C1231" s="203" t="s">
        <v>184</v>
      </c>
      <c r="D1231" s="203" t="s">
        <v>547</v>
      </c>
      <c r="E1231" s="42"/>
      <c r="F1231" s="317" t="str">
        <f>VLOOKUP($G1231,'Selection Sheet'!$C$15:$F$39,3,0)</f>
        <v>Y61</v>
      </c>
      <c r="G1231" s="204" t="s">
        <v>87</v>
      </c>
      <c r="H1231" s="203" t="s">
        <v>537</v>
      </c>
      <c r="I1231" s="495">
        <v>281</v>
      </c>
      <c r="J1231" s="495">
        <v>70</v>
      </c>
      <c r="K1231" s="495">
        <v>28</v>
      </c>
      <c r="L1231" s="495">
        <v>15</v>
      </c>
      <c r="M1231" s="507"/>
      <c r="N1231" s="507"/>
      <c r="O1231" s="507"/>
      <c r="P1231" s="507"/>
      <c r="Q1231" s="495" t="s">
        <v>80</v>
      </c>
      <c r="R1231" s="495" t="s">
        <v>80</v>
      </c>
      <c r="S1231" s="495"/>
      <c r="T1231" s="496" t="s">
        <v>80</v>
      </c>
      <c r="U1231" s="497" t="s">
        <v>80</v>
      </c>
      <c r="V1231" s="497" t="s">
        <v>80</v>
      </c>
      <c r="W1231" s="497" t="s">
        <v>80</v>
      </c>
      <c r="X1231" s="498" t="s">
        <v>80</v>
      </c>
      <c r="Y1231" s="499" t="s">
        <v>80</v>
      </c>
      <c r="Z1231" s="500" t="s">
        <v>80</v>
      </c>
      <c r="AA1231" s="500" t="s">
        <v>80</v>
      </c>
      <c r="AB1231" s="501" t="s">
        <v>80</v>
      </c>
      <c r="AC1231" s="500" t="s">
        <v>80</v>
      </c>
      <c r="AD1231" s="500" t="s">
        <v>80</v>
      </c>
      <c r="AE1231" s="500" t="s">
        <v>80</v>
      </c>
      <c r="AF1231" s="502" t="s">
        <v>80</v>
      </c>
      <c r="AG1231" s="503" t="s">
        <v>80</v>
      </c>
      <c r="AH1231" s="504" t="s">
        <v>80</v>
      </c>
      <c r="AI1231" s="502" t="s">
        <v>80</v>
      </c>
      <c r="AJ1231" s="505">
        <v>116</v>
      </c>
      <c r="AK1231" s="505">
        <v>157</v>
      </c>
      <c r="AL1231" s="507"/>
      <c r="AM1231" s="507"/>
      <c r="AN1231" s="505">
        <v>613</v>
      </c>
      <c r="AO1231" s="505">
        <v>640</v>
      </c>
      <c r="AP1231" s="569"/>
      <c r="AQ1231" s="569"/>
      <c r="AR1231" s="505">
        <v>24</v>
      </c>
      <c r="AS1231" s="505">
        <v>279</v>
      </c>
      <c r="AT1231" s="505">
        <v>3</v>
      </c>
      <c r="AU1231" s="505">
        <v>28</v>
      </c>
      <c r="AV1231" s="507"/>
      <c r="AW1231" s="507"/>
      <c r="AX1231" s="507">
        <v>101</v>
      </c>
      <c r="AY1231" s="507">
        <v>106</v>
      </c>
      <c r="AZ1231" s="507">
        <v>128</v>
      </c>
      <c r="BA1231" s="507">
        <v>234</v>
      </c>
      <c r="BB1231" s="357"/>
      <c r="BC1231" s="592" t="str">
        <f t="shared" si="1759"/>
        <v>-</v>
      </c>
      <c r="BD1231" s="593" t="str">
        <f t="shared" si="1760"/>
        <v>-</v>
      </c>
      <c r="BE1231" s="594" t="str">
        <f t="shared" si="1761"/>
        <v>-</v>
      </c>
      <c r="BF1231" s="291" t="str">
        <f t="shared" si="1762"/>
        <v>-</v>
      </c>
      <c r="BG1231" s="566" t="str">
        <f t="shared" si="1763"/>
        <v>-</v>
      </c>
      <c r="BH1231" s="595" t="str">
        <f t="shared" si="1764"/>
        <v>-</v>
      </c>
      <c r="BI1231" s="289" t="str">
        <f t="shared" si="1765"/>
        <v>-</v>
      </c>
      <c r="BJ1231" s="596" t="str">
        <f t="shared" si="1766"/>
        <v>-</v>
      </c>
      <c r="BK1231" s="595" t="str">
        <f t="shared" si="1767"/>
        <v>-</v>
      </c>
      <c r="BL1231" s="289" t="str">
        <f t="shared" si="1768"/>
        <v>-</v>
      </c>
      <c r="BM1231" s="596" t="str">
        <f t="shared" si="1769"/>
        <v>-</v>
      </c>
      <c r="BN1231" s="563">
        <f t="shared" si="1770"/>
        <v>11</v>
      </c>
      <c r="BO1231" s="87">
        <f t="shared" si="1771"/>
        <v>2014</v>
      </c>
      <c r="BP1231" s="87">
        <f t="shared" si="1772"/>
        <v>1.9999999999999996</v>
      </c>
      <c r="BQ1231" s="202"/>
    </row>
    <row r="1232" spans="1:69" s="35" customFormat="1" ht="10.5" customHeight="1" x14ac:dyDescent="0.2">
      <c r="A1232" s="87" t="str">
        <f t="shared" si="1758"/>
        <v>2014-15RYD11</v>
      </c>
      <c r="B1232" s="87" t="str">
        <f t="shared" si="1773"/>
        <v>Y59</v>
      </c>
      <c r="C1232" s="203" t="s">
        <v>184</v>
      </c>
      <c r="D1232" s="203" t="s">
        <v>547</v>
      </c>
      <c r="E1232" s="42"/>
      <c r="F1232" s="317" t="str">
        <f>VLOOKUP($G1232,'Selection Sheet'!$C$15:$F$39,3,0)</f>
        <v>Y59</v>
      </c>
      <c r="G1232" s="204" t="s">
        <v>116</v>
      </c>
      <c r="H1232" s="203" t="s">
        <v>538</v>
      </c>
      <c r="I1232" s="495">
        <v>224</v>
      </c>
      <c r="J1232" s="495">
        <v>73</v>
      </c>
      <c r="K1232" s="495">
        <v>32</v>
      </c>
      <c r="L1232" s="495">
        <v>15</v>
      </c>
      <c r="M1232" s="507"/>
      <c r="N1232" s="507"/>
      <c r="O1232" s="507"/>
      <c r="P1232" s="507"/>
      <c r="Q1232" s="495" t="s">
        <v>80</v>
      </c>
      <c r="R1232" s="495" t="s">
        <v>80</v>
      </c>
      <c r="S1232" s="495"/>
      <c r="T1232" s="496" t="s">
        <v>80</v>
      </c>
      <c r="U1232" s="497" t="s">
        <v>80</v>
      </c>
      <c r="V1232" s="497" t="s">
        <v>80</v>
      </c>
      <c r="W1232" s="497" t="s">
        <v>80</v>
      </c>
      <c r="X1232" s="498" t="s">
        <v>80</v>
      </c>
      <c r="Y1232" s="499" t="s">
        <v>80</v>
      </c>
      <c r="Z1232" s="500" t="s">
        <v>80</v>
      </c>
      <c r="AA1232" s="500" t="s">
        <v>80</v>
      </c>
      <c r="AB1232" s="501" t="s">
        <v>80</v>
      </c>
      <c r="AC1232" s="500" t="s">
        <v>80</v>
      </c>
      <c r="AD1232" s="500" t="s">
        <v>80</v>
      </c>
      <c r="AE1232" s="500" t="s">
        <v>80</v>
      </c>
      <c r="AF1232" s="502" t="s">
        <v>80</v>
      </c>
      <c r="AG1232" s="503" t="s">
        <v>80</v>
      </c>
      <c r="AH1232" s="504" t="s">
        <v>80</v>
      </c>
      <c r="AI1232" s="502" t="s">
        <v>80</v>
      </c>
      <c r="AJ1232" s="505">
        <v>76</v>
      </c>
      <c r="AK1232" s="505">
        <v>97</v>
      </c>
      <c r="AL1232" s="507"/>
      <c r="AM1232" s="507"/>
      <c r="AN1232" s="505">
        <v>701</v>
      </c>
      <c r="AO1232" s="505">
        <v>732</v>
      </c>
      <c r="AP1232" s="569"/>
      <c r="AQ1232" s="569"/>
      <c r="AR1232" s="505">
        <v>11</v>
      </c>
      <c r="AS1232" s="505">
        <v>176</v>
      </c>
      <c r="AT1232" s="505">
        <v>5</v>
      </c>
      <c r="AU1232" s="505">
        <v>32</v>
      </c>
      <c r="AV1232" s="507"/>
      <c r="AW1232" s="507"/>
      <c r="AX1232" s="507">
        <v>69</v>
      </c>
      <c r="AY1232" s="507">
        <v>79</v>
      </c>
      <c r="AZ1232" s="507">
        <v>268</v>
      </c>
      <c r="BA1232" s="507">
        <v>416</v>
      </c>
      <c r="BB1232" s="357"/>
      <c r="BC1232" s="592" t="str">
        <f t="shared" si="1759"/>
        <v>-</v>
      </c>
      <c r="BD1232" s="593" t="str">
        <f t="shared" si="1760"/>
        <v>-</v>
      </c>
      <c r="BE1232" s="594" t="str">
        <f t="shared" si="1761"/>
        <v>-</v>
      </c>
      <c r="BF1232" s="291" t="str">
        <f t="shared" si="1762"/>
        <v>-</v>
      </c>
      <c r="BG1232" s="566" t="str">
        <f t="shared" si="1763"/>
        <v>-</v>
      </c>
      <c r="BH1232" s="595" t="str">
        <f t="shared" si="1764"/>
        <v>-</v>
      </c>
      <c r="BI1232" s="289" t="str">
        <f t="shared" si="1765"/>
        <v>-</v>
      </c>
      <c r="BJ1232" s="596" t="str">
        <f t="shared" si="1766"/>
        <v>-</v>
      </c>
      <c r="BK1232" s="595" t="str">
        <f t="shared" si="1767"/>
        <v>-</v>
      </c>
      <c r="BL1232" s="289" t="str">
        <f t="shared" si="1768"/>
        <v>-</v>
      </c>
      <c r="BM1232" s="596" t="str">
        <f t="shared" si="1769"/>
        <v>-</v>
      </c>
      <c r="BN1232" s="563">
        <f t="shared" si="1770"/>
        <v>11</v>
      </c>
      <c r="BO1232" s="87">
        <f t="shared" si="1771"/>
        <v>2014</v>
      </c>
      <c r="BP1232" s="87">
        <f t="shared" si="1772"/>
        <v>1.9999999999999996</v>
      </c>
      <c r="BQ1232" s="202"/>
    </row>
    <row r="1233" spans="1:69" s="35" customFormat="1" ht="10.5" customHeight="1" x14ac:dyDescent="0.2">
      <c r="A1233" s="87" t="str">
        <f t="shared" si="1758"/>
        <v>2014-15RYE11</v>
      </c>
      <c r="B1233" s="87" t="str">
        <f t="shared" si="1773"/>
        <v>Y59</v>
      </c>
      <c r="C1233" s="203" t="s">
        <v>184</v>
      </c>
      <c r="D1233" s="203" t="s">
        <v>547</v>
      </c>
      <c r="E1233" s="42"/>
      <c r="F1233" s="317" t="str">
        <f>VLOOKUP($G1233,'Selection Sheet'!$C$15:$F$39,3,0)</f>
        <v>Y59</v>
      </c>
      <c r="G1233" s="204" t="s">
        <v>114</v>
      </c>
      <c r="H1233" s="203" t="s">
        <v>539</v>
      </c>
      <c r="I1233" s="495">
        <v>100</v>
      </c>
      <c r="J1233" s="495">
        <v>42</v>
      </c>
      <c r="K1233" s="495">
        <v>14</v>
      </c>
      <c r="L1233" s="495">
        <v>9</v>
      </c>
      <c r="M1233" s="507"/>
      <c r="N1233" s="507"/>
      <c r="O1233" s="507"/>
      <c r="P1233" s="507"/>
      <c r="Q1233" s="495" t="s">
        <v>80</v>
      </c>
      <c r="R1233" s="495" t="s">
        <v>80</v>
      </c>
      <c r="S1233" s="495"/>
      <c r="T1233" s="496" t="s">
        <v>80</v>
      </c>
      <c r="U1233" s="497" t="s">
        <v>80</v>
      </c>
      <c r="V1233" s="497" t="s">
        <v>80</v>
      </c>
      <c r="W1233" s="497" t="s">
        <v>80</v>
      </c>
      <c r="X1233" s="498" t="s">
        <v>80</v>
      </c>
      <c r="Y1233" s="499" t="s">
        <v>80</v>
      </c>
      <c r="Z1233" s="500" t="s">
        <v>80</v>
      </c>
      <c r="AA1233" s="500" t="s">
        <v>80</v>
      </c>
      <c r="AB1233" s="501" t="s">
        <v>80</v>
      </c>
      <c r="AC1233" s="500" t="s">
        <v>80</v>
      </c>
      <c r="AD1233" s="500" t="s">
        <v>80</v>
      </c>
      <c r="AE1233" s="500" t="s">
        <v>80</v>
      </c>
      <c r="AF1233" s="502" t="s">
        <v>80</v>
      </c>
      <c r="AG1233" s="503" t="s">
        <v>80</v>
      </c>
      <c r="AH1233" s="504" t="s">
        <v>80</v>
      </c>
      <c r="AI1233" s="502" t="s">
        <v>80</v>
      </c>
      <c r="AJ1233" s="505">
        <v>57</v>
      </c>
      <c r="AK1233" s="505">
        <v>83</v>
      </c>
      <c r="AL1233" s="507"/>
      <c r="AM1233" s="507"/>
      <c r="AN1233" s="505">
        <v>450</v>
      </c>
      <c r="AO1233" s="505">
        <v>468</v>
      </c>
      <c r="AP1233" s="569"/>
      <c r="AQ1233" s="569"/>
      <c r="AR1233" s="505">
        <v>16</v>
      </c>
      <c r="AS1233" s="505">
        <v>97</v>
      </c>
      <c r="AT1233" s="505">
        <v>7</v>
      </c>
      <c r="AU1233" s="505">
        <v>13</v>
      </c>
      <c r="AV1233" s="507"/>
      <c r="AW1233" s="507"/>
      <c r="AX1233" s="507">
        <v>51</v>
      </c>
      <c r="AY1233" s="507">
        <v>63</v>
      </c>
      <c r="AZ1233" s="507">
        <v>86</v>
      </c>
      <c r="BA1233" s="507">
        <v>169</v>
      </c>
      <c r="BB1233" s="357"/>
      <c r="BC1233" s="592" t="str">
        <f t="shared" si="1759"/>
        <v>-</v>
      </c>
      <c r="BD1233" s="593" t="str">
        <f t="shared" si="1760"/>
        <v>-</v>
      </c>
      <c r="BE1233" s="594" t="str">
        <f t="shared" si="1761"/>
        <v>-</v>
      </c>
      <c r="BF1233" s="291" t="str">
        <f t="shared" si="1762"/>
        <v>-</v>
      </c>
      <c r="BG1233" s="566" t="str">
        <f t="shared" si="1763"/>
        <v>-</v>
      </c>
      <c r="BH1233" s="595" t="str">
        <f t="shared" si="1764"/>
        <v>-</v>
      </c>
      <c r="BI1233" s="289" t="str">
        <f t="shared" si="1765"/>
        <v>-</v>
      </c>
      <c r="BJ1233" s="596" t="str">
        <f t="shared" si="1766"/>
        <v>-</v>
      </c>
      <c r="BK1233" s="595" t="str">
        <f t="shared" si="1767"/>
        <v>-</v>
      </c>
      <c r="BL1233" s="289" t="str">
        <f t="shared" si="1768"/>
        <v>-</v>
      </c>
      <c r="BM1233" s="596" t="str">
        <f t="shared" si="1769"/>
        <v>-</v>
      </c>
      <c r="BN1233" s="563">
        <f t="shared" si="1770"/>
        <v>11</v>
      </c>
      <c r="BO1233" s="87">
        <f t="shared" si="1771"/>
        <v>2014</v>
      </c>
      <c r="BP1233" s="87">
        <f t="shared" si="1772"/>
        <v>1.9999999999999996</v>
      </c>
      <c r="BQ1233" s="202"/>
    </row>
    <row r="1234" spans="1:69" s="35" customFormat="1" ht="10.5" customHeight="1" x14ac:dyDescent="0.2">
      <c r="A1234" s="312" t="str">
        <f t="shared" si="1758"/>
        <v>2014-15RYF11</v>
      </c>
      <c r="B1234" s="312" t="str">
        <f t="shared" si="1773"/>
        <v>Y58</v>
      </c>
      <c r="C1234" s="208" t="s">
        <v>184</v>
      </c>
      <c r="D1234" s="208" t="s">
        <v>547</v>
      </c>
      <c r="E1234" s="53"/>
      <c r="F1234" s="319" t="str">
        <f>VLOOKUP($G1234,'Selection Sheet'!$C$15:$F$39,3,0)</f>
        <v>Y58</v>
      </c>
      <c r="G1234" s="209" t="s">
        <v>99</v>
      </c>
      <c r="H1234" s="208" t="s">
        <v>540</v>
      </c>
      <c r="I1234" s="521">
        <v>300</v>
      </c>
      <c r="J1234" s="521">
        <v>79</v>
      </c>
      <c r="K1234" s="521">
        <v>41</v>
      </c>
      <c r="L1234" s="521">
        <v>20</v>
      </c>
      <c r="M1234" s="533"/>
      <c r="N1234" s="533"/>
      <c r="O1234" s="533"/>
      <c r="P1234" s="533"/>
      <c r="Q1234" s="521" t="s">
        <v>80</v>
      </c>
      <c r="R1234" s="521" t="s">
        <v>80</v>
      </c>
      <c r="S1234" s="521"/>
      <c r="T1234" s="522" t="s">
        <v>80</v>
      </c>
      <c r="U1234" s="523" t="s">
        <v>80</v>
      </c>
      <c r="V1234" s="523" t="s">
        <v>80</v>
      </c>
      <c r="W1234" s="523" t="s">
        <v>80</v>
      </c>
      <c r="X1234" s="524" t="s">
        <v>80</v>
      </c>
      <c r="Y1234" s="525" t="s">
        <v>80</v>
      </c>
      <c r="Z1234" s="526" t="s">
        <v>80</v>
      </c>
      <c r="AA1234" s="526" t="s">
        <v>80</v>
      </c>
      <c r="AB1234" s="527" t="s">
        <v>80</v>
      </c>
      <c r="AC1234" s="526" t="s">
        <v>80</v>
      </c>
      <c r="AD1234" s="526" t="s">
        <v>80</v>
      </c>
      <c r="AE1234" s="526" t="s">
        <v>80</v>
      </c>
      <c r="AF1234" s="528" t="s">
        <v>80</v>
      </c>
      <c r="AG1234" s="529" t="s">
        <v>80</v>
      </c>
      <c r="AH1234" s="530" t="s">
        <v>80</v>
      </c>
      <c r="AI1234" s="528" t="s">
        <v>80</v>
      </c>
      <c r="AJ1234" s="531">
        <v>135</v>
      </c>
      <c r="AK1234" s="531">
        <v>153</v>
      </c>
      <c r="AL1234" s="533"/>
      <c r="AM1234" s="533"/>
      <c r="AN1234" s="531">
        <v>801</v>
      </c>
      <c r="AO1234" s="531">
        <v>827</v>
      </c>
      <c r="AP1234" s="571"/>
      <c r="AQ1234" s="571"/>
      <c r="AR1234" s="531">
        <v>43</v>
      </c>
      <c r="AS1234" s="531">
        <v>300</v>
      </c>
      <c r="AT1234" s="531">
        <v>19</v>
      </c>
      <c r="AU1234" s="531">
        <v>41</v>
      </c>
      <c r="AV1234" s="533"/>
      <c r="AW1234" s="533"/>
      <c r="AX1234" s="533">
        <v>89</v>
      </c>
      <c r="AY1234" s="533">
        <v>121</v>
      </c>
      <c r="AZ1234" s="533">
        <v>161</v>
      </c>
      <c r="BA1234" s="533">
        <v>312</v>
      </c>
      <c r="BB1234" s="359"/>
      <c r="BC1234" s="605" t="str">
        <f t="shared" si="1759"/>
        <v>-</v>
      </c>
      <c r="BD1234" s="606" t="str">
        <f t="shared" si="1760"/>
        <v>-</v>
      </c>
      <c r="BE1234" s="607" t="str">
        <f t="shared" si="1761"/>
        <v>-</v>
      </c>
      <c r="BF1234" s="302" t="str">
        <f t="shared" si="1762"/>
        <v>-</v>
      </c>
      <c r="BG1234" s="608" t="str">
        <f t="shared" si="1763"/>
        <v>-</v>
      </c>
      <c r="BH1234" s="609" t="str">
        <f t="shared" si="1764"/>
        <v>-</v>
      </c>
      <c r="BI1234" s="311" t="str">
        <f t="shared" si="1765"/>
        <v>-</v>
      </c>
      <c r="BJ1234" s="610" t="str">
        <f t="shared" si="1766"/>
        <v>-</v>
      </c>
      <c r="BK1234" s="609" t="str">
        <f t="shared" si="1767"/>
        <v>-</v>
      </c>
      <c r="BL1234" s="311" t="str">
        <f t="shared" si="1768"/>
        <v>-</v>
      </c>
      <c r="BM1234" s="610" t="str">
        <f t="shared" si="1769"/>
        <v>-</v>
      </c>
      <c r="BN1234" s="565">
        <f t="shared" si="1770"/>
        <v>11</v>
      </c>
      <c r="BO1234" s="312">
        <f t="shared" si="1771"/>
        <v>2014</v>
      </c>
      <c r="BP1234" s="312">
        <f t="shared" si="1772"/>
        <v>1.9999999999999996</v>
      </c>
      <c r="BQ1234" s="202"/>
    </row>
    <row r="1235" spans="1:69" s="35" customFormat="1" ht="10.5" customHeight="1" x14ac:dyDescent="0.2">
      <c r="A1235" s="87" t="str">
        <f t="shared" si="1758"/>
        <v>2014-15R1F12</v>
      </c>
      <c r="B1235" s="87" t="str">
        <f t="shared" si="1773"/>
        <v>Y59</v>
      </c>
      <c r="C1235" s="203" t="s">
        <v>184</v>
      </c>
      <c r="D1235" s="203" t="s">
        <v>548</v>
      </c>
      <c r="E1235" s="42"/>
      <c r="F1235" s="317" t="str">
        <f>VLOOKUP($G1235,'Selection Sheet'!$C$15:$F$39,3,0)</f>
        <v>Y59</v>
      </c>
      <c r="G1235" s="204" t="s">
        <v>108</v>
      </c>
      <c r="H1235" s="203" t="s">
        <v>529</v>
      </c>
      <c r="I1235" s="495">
        <v>5</v>
      </c>
      <c r="J1235" s="495">
        <v>2</v>
      </c>
      <c r="K1235" s="495">
        <v>2</v>
      </c>
      <c r="L1235" s="495">
        <v>1</v>
      </c>
      <c r="M1235" s="507"/>
      <c r="N1235" s="507"/>
      <c r="O1235" s="507"/>
      <c r="P1235" s="507"/>
      <c r="Q1235" s="495" t="s">
        <v>80</v>
      </c>
      <c r="R1235" s="495" t="s">
        <v>80</v>
      </c>
      <c r="S1235" s="495"/>
      <c r="T1235" s="496" t="s">
        <v>80</v>
      </c>
      <c r="U1235" s="497" t="s">
        <v>80</v>
      </c>
      <c r="V1235" s="497" t="s">
        <v>80</v>
      </c>
      <c r="W1235" s="497" t="s">
        <v>80</v>
      </c>
      <c r="X1235" s="498" t="s">
        <v>80</v>
      </c>
      <c r="Y1235" s="499" t="s">
        <v>80</v>
      </c>
      <c r="Z1235" s="500" t="s">
        <v>80</v>
      </c>
      <c r="AA1235" s="500" t="s">
        <v>80</v>
      </c>
      <c r="AB1235" s="501" t="s">
        <v>80</v>
      </c>
      <c r="AC1235" s="500" t="s">
        <v>80</v>
      </c>
      <c r="AD1235" s="500" t="s">
        <v>80</v>
      </c>
      <c r="AE1235" s="500" t="s">
        <v>80</v>
      </c>
      <c r="AF1235" s="502" t="s">
        <v>80</v>
      </c>
      <c r="AG1235" s="503" t="s">
        <v>80</v>
      </c>
      <c r="AH1235" s="504" t="s">
        <v>80</v>
      </c>
      <c r="AI1235" s="502" t="s">
        <v>80</v>
      </c>
      <c r="AJ1235" s="505">
        <v>5</v>
      </c>
      <c r="AK1235" s="505">
        <v>5</v>
      </c>
      <c r="AL1235" s="507"/>
      <c r="AM1235" s="507"/>
      <c r="AN1235" s="505">
        <v>36</v>
      </c>
      <c r="AO1235" s="505">
        <v>37</v>
      </c>
      <c r="AP1235" s="569"/>
      <c r="AQ1235" s="569"/>
      <c r="AR1235" s="505">
        <v>1</v>
      </c>
      <c r="AS1235" s="505">
        <v>5</v>
      </c>
      <c r="AT1235" s="505">
        <v>1</v>
      </c>
      <c r="AU1235" s="505">
        <v>2</v>
      </c>
      <c r="AV1235" s="507"/>
      <c r="AW1235" s="507"/>
      <c r="AX1235" s="507">
        <v>1</v>
      </c>
      <c r="AY1235" s="507">
        <v>1</v>
      </c>
      <c r="AZ1235" s="507">
        <v>16</v>
      </c>
      <c r="BA1235" s="507">
        <v>24</v>
      </c>
      <c r="BB1235" s="357"/>
      <c r="BC1235" s="592" t="str">
        <f t="shared" si="1759"/>
        <v>-</v>
      </c>
      <c r="BD1235" s="593" t="str">
        <f t="shared" si="1760"/>
        <v>-</v>
      </c>
      <c r="BE1235" s="594" t="str">
        <f t="shared" si="1761"/>
        <v>-</v>
      </c>
      <c r="BF1235" s="291" t="str">
        <f t="shared" si="1762"/>
        <v>-</v>
      </c>
      <c r="BG1235" s="566" t="str">
        <f t="shared" si="1763"/>
        <v>-</v>
      </c>
      <c r="BH1235" s="595" t="str">
        <f t="shared" si="1764"/>
        <v>-</v>
      </c>
      <c r="BI1235" s="289" t="str">
        <f t="shared" si="1765"/>
        <v>-</v>
      </c>
      <c r="BJ1235" s="596" t="str">
        <f t="shared" si="1766"/>
        <v>-</v>
      </c>
      <c r="BK1235" s="595" t="str">
        <f t="shared" si="1767"/>
        <v>-</v>
      </c>
      <c r="BL1235" s="289" t="str">
        <f t="shared" si="1768"/>
        <v>-</v>
      </c>
      <c r="BM1235" s="596" t="str">
        <f t="shared" si="1769"/>
        <v>-</v>
      </c>
      <c r="BN1235" s="563">
        <f t="shared" si="1770"/>
        <v>12</v>
      </c>
      <c r="BO1235" s="87">
        <f t="shared" si="1771"/>
        <v>2014</v>
      </c>
      <c r="BP1235" s="87">
        <f t="shared" si="1772"/>
        <v>0</v>
      </c>
      <c r="BQ1235" s="202"/>
    </row>
    <row r="1236" spans="1:69" s="35" customFormat="1" ht="10.5" customHeight="1" x14ac:dyDescent="0.2">
      <c r="A1236" s="87" t="str">
        <f t="shared" si="1758"/>
        <v>2014-15RRU12</v>
      </c>
      <c r="B1236" s="87" t="str">
        <f t="shared" si="1773"/>
        <v>Y56</v>
      </c>
      <c r="C1236" s="203" t="s">
        <v>184</v>
      </c>
      <c r="D1236" s="203" t="s">
        <v>548</v>
      </c>
      <c r="E1236" s="42"/>
      <c r="F1236" s="317" t="str">
        <f>VLOOKUP($G1236,'Selection Sheet'!$C$15:$F$39,3,0)</f>
        <v>Y56</v>
      </c>
      <c r="G1236" s="204" t="s">
        <v>93</v>
      </c>
      <c r="H1236" s="203" t="s">
        <v>530</v>
      </c>
      <c r="I1236" s="495">
        <v>516</v>
      </c>
      <c r="J1236" s="495">
        <v>161</v>
      </c>
      <c r="K1236" s="495">
        <v>45</v>
      </c>
      <c r="L1236" s="495">
        <v>25</v>
      </c>
      <c r="M1236" s="507"/>
      <c r="N1236" s="507"/>
      <c r="O1236" s="507"/>
      <c r="P1236" s="507"/>
      <c r="Q1236" s="495" t="s">
        <v>80</v>
      </c>
      <c r="R1236" s="495" t="s">
        <v>80</v>
      </c>
      <c r="S1236" s="495"/>
      <c r="T1236" s="496" t="s">
        <v>80</v>
      </c>
      <c r="U1236" s="497" t="s">
        <v>80</v>
      </c>
      <c r="V1236" s="497" t="s">
        <v>80</v>
      </c>
      <c r="W1236" s="497" t="s">
        <v>80</v>
      </c>
      <c r="X1236" s="498" t="s">
        <v>80</v>
      </c>
      <c r="Y1236" s="499" t="s">
        <v>80</v>
      </c>
      <c r="Z1236" s="500" t="s">
        <v>80</v>
      </c>
      <c r="AA1236" s="500" t="s">
        <v>80</v>
      </c>
      <c r="AB1236" s="501" t="s">
        <v>80</v>
      </c>
      <c r="AC1236" s="500" t="s">
        <v>80</v>
      </c>
      <c r="AD1236" s="500" t="s">
        <v>80</v>
      </c>
      <c r="AE1236" s="500" t="s">
        <v>80</v>
      </c>
      <c r="AF1236" s="502" t="s">
        <v>80</v>
      </c>
      <c r="AG1236" s="503" t="s">
        <v>80</v>
      </c>
      <c r="AH1236" s="504" t="s">
        <v>80</v>
      </c>
      <c r="AI1236" s="502" t="s">
        <v>80</v>
      </c>
      <c r="AJ1236" s="505">
        <v>180</v>
      </c>
      <c r="AK1236" s="505">
        <v>256</v>
      </c>
      <c r="AL1236" s="507"/>
      <c r="AM1236" s="507"/>
      <c r="AN1236" s="505">
        <v>1012</v>
      </c>
      <c r="AO1236" s="505">
        <v>1049</v>
      </c>
      <c r="AP1236" s="569"/>
      <c r="AQ1236" s="569"/>
      <c r="AR1236" s="505">
        <v>43</v>
      </c>
      <c r="AS1236" s="505">
        <v>512</v>
      </c>
      <c r="AT1236" s="505">
        <v>16</v>
      </c>
      <c r="AU1236" s="505">
        <v>45</v>
      </c>
      <c r="AV1236" s="507"/>
      <c r="AW1236" s="507"/>
      <c r="AX1236" s="507">
        <v>76</v>
      </c>
      <c r="AY1236" s="507">
        <v>86</v>
      </c>
      <c r="AZ1236" s="507">
        <v>270</v>
      </c>
      <c r="BA1236" s="507">
        <v>536</v>
      </c>
      <c r="BB1236" s="357"/>
      <c r="BC1236" s="592" t="str">
        <f t="shared" si="1759"/>
        <v>-</v>
      </c>
      <c r="BD1236" s="593" t="str">
        <f t="shared" si="1760"/>
        <v>-</v>
      </c>
      <c r="BE1236" s="594" t="str">
        <f t="shared" si="1761"/>
        <v>-</v>
      </c>
      <c r="BF1236" s="291" t="str">
        <f t="shared" si="1762"/>
        <v>-</v>
      </c>
      <c r="BG1236" s="566" t="str">
        <f t="shared" si="1763"/>
        <v>-</v>
      </c>
      <c r="BH1236" s="595" t="str">
        <f t="shared" si="1764"/>
        <v>-</v>
      </c>
      <c r="BI1236" s="289" t="str">
        <f t="shared" si="1765"/>
        <v>-</v>
      </c>
      <c r="BJ1236" s="596" t="str">
        <f t="shared" si="1766"/>
        <v>-</v>
      </c>
      <c r="BK1236" s="595" t="str">
        <f t="shared" si="1767"/>
        <v>-</v>
      </c>
      <c r="BL1236" s="289" t="str">
        <f t="shared" si="1768"/>
        <v>-</v>
      </c>
      <c r="BM1236" s="596" t="str">
        <f t="shared" si="1769"/>
        <v>-</v>
      </c>
      <c r="BN1236" s="563">
        <f t="shared" si="1770"/>
        <v>12</v>
      </c>
      <c r="BO1236" s="87">
        <f t="shared" si="1771"/>
        <v>2014</v>
      </c>
      <c r="BP1236" s="87">
        <f t="shared" si="1772"/>
        <v>0</v>
      </c>
      <c r="BQ1236" s="202"/>
    </row>
    <row r="1237" spans="1:69" s="35" customFormat="1" ht="10.5" customHeight="1" x14ac:dyDescent="0.2">
      <c r="A1237" s="87" t="str">
        <f t="shared" si="1758"/>
        <v>2014-15RX612</v>
      </c>
      <c r="B1237" s="87" t="str">
        <f t="shared" si="1773"/>
        <v>Y63</v>
      </c>
      <c r="C1237" s="203" t="s">
        <v>184</v>
      </c>
      <c r="D1237" s="203" t="s">
        <v>548</v>
      </c>
      <c r="E1237" s="42"/>
      <c r="F1237" s="317" t="str">
        <f>VLOOKUP($G1237,'Selection Sheet'!$C$15:$F$39,3,0)</f>
        <v>Y63</v>
      </c>
      <c r="G1237" s="204" t="s">
        <v>111</v>
      </c>
      <c r="H1237" s="203" t="s">
        <v>532</v>
      </c>
      <c r="I1237" s="495">
        <v>140</v>
      </c>
      <c r="J1237" s="495">
        <v>26</v>
      </c>
      <c r="K1237" s="495">
        <v>18</v>
      </c>
      <c r="L1237" s="495">
        <v>9</v>
      </c>
      <c r="M1237" s="507"/>
      <c r="N1237" s="507"/>
      <c r="O1237" s="507"/>
      <c r="P1237" s="507"/>
      <c r="Q1237" s="495" t="s">
        <v>80</v>
      </c>
      <c r="R1237" s="495" t="s">
        <v>80</v>
      </c>
      <c r="S1237" s="495"/>
      <c r="T1237" s="496" t="s">
        <v>80</v>
      </c>
      <c r="U1237" s="497" t="s">
        <v>80</v>
      </c>
      <c r="V1237" s="497" t="s">
        <v>80</v>
      </c>
      <c r="W1237" s="497" t="s">
        <v>80</v>
      </c>
      <c r="X1237" s="498" t="s">
        <v>80</v>
      </c>
      <c r="Y1237" s="499" t="s">
        <v>80</v>
      </c>
      <c r="Z1237" s="500" t="s">
        <v>80</v>
      </c>
      <c r="AA1237" s="500" t="s">
        <v>80</v>
      </c>
      <c r="AB1237" s="501" t="s">
        <v>80</v>
      </c>
      <c r="AC1237" s="500" t="s">
        <v>80</v>
      </c>
      <c r="AD1237" s="500" t="s">
        <v>80</v>
      </c>
      <c r="AE1237" s="500" t="s">
        <v>80</v>
      </c>
      <c r="AF1237" s="502" t="s">
        <v>80</v>
      </c>
      <c r="AG1237" s="503" t="s">
        <v>80</v>
      </c>
      <c r="AH1237" s="504" t="s">
        <v>80</v>
      </c>
      <c r="AI1237" s="502" t="s">
        <v>80</v>
      </c>
      <c r="AJ1237" s="505">
        <v>72</v>
      </c>
      <c r="AK1237" s="505">
        <v>85</v>
      </c>
      <c r="AL1237" s="507"/>
      <c r="AM1237" s="507"/>
      <c r="AN1237" s="505">
        <v>439</v>
      </c>
      <c r="AO1237" s="505">
        <v>458</v>
      </c>
      <c r="AP1237" s="569"/>
      <c r="AQ1237" s="569"/>
      <c r="AR1237" s="505">
        <v>6</v>
      </c>
      <c r="AS1237" s="505">
        <v>134</v>
      </c>
      <c r="AT1237" s="505">
        <v>6</v>
      </c>
      <c r="AU1237" s="505">
        <v>18</v>
      </c>
      <c r="AV1237" s="507"/>
      <c r="AW1237" s="507"/>
      <c r="AX1237" s="507">
        <v>77</v>
      </c>
      <c r="AY1237" s="507">
        <v>85</v>
      </c>
      <c r="AZ1237" s="507">
        <v>138</v>
      </c>
      <c r="BA1237" s="507">
        <v>253</v>
      </c>
      <c r="BB1237" s="357"/>
      <c r="BC1237" s="592" t="str">
        <f t="shared" si="1759"/>
        <v>-</v>
      </c>
      <c r="BD1237" s="593" t="str">
        <f t="shared" si="1760"/>
        <v>-</v>
      </c>
      <c r="BE1237" s="594" t="str">
        <f t="shared" si="1761"/>
        <v>-</v>
      </c>
      <c r="BF1237" s="291" t="str">
        <f t="shared" si="1762"/>
        <v>-</v>
      </c>
      <c r="BG1237" s="566" t="str">
        <f t="shared" si="1763"/>
        <v>-</v>
      </c>
      <c r="BH1237" s="595" t="str">
        <f t="shared" si="1764"/>
        <v>-</v>
      </c>
      <c r="BI1237" s="289" t="str">
        <f t="shared" si="1765"/>
        <v>-</v>
      </c>
      <c r="BJ1237" s="596" t="str">
        <f t="shared" si="1766"/>
        <v>-</v>
      </c>
      <c r="BK1237" s="595" t="str">
        <f t="shared" si="1767"/>
        <v>-</v>
      </c>
      <c r="BL1237" s="289" t="str">
        <f t="shared" si="1768"/>
        <v>-</v>
      </c>
      <c r="BM1237" s="596" t="str">
        <f t="shared" si="1769"/>
        <v>-</v>
      </c>
      <c r="BN1237" s="563">
        <f t="shared" si="1770"/>
        <v>12</v>
      </c>
      <c r="BO1237" s="87">
        <f t="shared" si="1771"/>
        <v>2014</v>
      </c>
      <c r="BP1237" s="87">
        <f t="shared" si="1772"/>
        <v>0</v>
      </c>
      <c r="BQ1237" s="202"/>
    </row>
    <row r="1238" spans="1:69" s="35" customFormat="1" ht="10.5" customHeight="1" x14ac:dyDescent="0.2">
      <c r="A1238" s="314" t="str">
        <f t="shared" si="1758"/>
        <v>2014-15RX712</v>
      </c>
      <c r="B1238" s="314" t="str">
        <f t="shared" si="1773"/>
        <v>Y62</v>
      </c>
      <c r="C1238" s="205" t="s">
        <v>184</v>
      </c>
      <c r="D1238" s="205" t="s">
        <v>548</v>
      </c>
      <c r="E1238" s="206"/>
      <c r="F1238" s="318" t="str">
        <f>VLOOKUP($G1238,'Selection Sheet'!$C$15:$F$39,3,0)</f>
        <v>Y62</v>
      </c>
      <c r="G1238" s="207" t="s">
        <v>84</v>
      </c>
      <c r="H1238" s="205" t="s">
        <v>533</v>
      </c>
      <c r="I1238" s="508">
        <v>454</v>
      </c>
      <c r="J1238" s="508">
        <v>133</v>
      </c>
      <c r="K1238" s="508">
        <v>33</v>
      </c>
      <c r="L1238" s="508">
        <v>14</v>
      </c>
      <c r="M1238" s="520"/>
      <c r="N1238" s="520"/>
      <c r="O1238" s="520"/>
      <c r="P1238" s="520"/>
      <c r="Q1238" s="508" t="s">
        <v>80</v>
      </c>
      <c r="R1238" s="508" t="s">
        <v>80</v>
      </c>
      <c r="S1238" s="508"/>
      <c r="T1238" s="509" t="s">
        <v>80</v>
      </c>
      <c r="U1238" s="510" t="s">
        <v>80</v>
      </c>
      <c r="V1238" s="510" t="s">
        <v>80</v>
      </c>
      <c r="W1238" s="510" t="s">
        <v>80</v>
      </c>
      <c r="X1238" s="511" t="s">
        <v>80</v>
      </c>
      <c r="Y1238" s="512" t="s">
        <v>80</v>
      </c>
      <c r="Z1238" s="513" t="s">
        <v>80</v>
      </c>
      <c r="AA1238" s="513" t="s">
        <v>80</v>
      </c>
      <c r="AB1238" s="514" t="s">
        <v>80</v>
      </c>
      <c r="AC1238" s="513" t="s">
        <v>80</v>
      </c>
      <c r="AD1238" s="513" t="s">
        <v>80</v>
      </c>
      <c r="AE1238" s="513" t="s">
        <v>80</v>
      </c>
      <c r="AF1238" s="515" t="s">
        <v>80</v>
      </c>
      <c r="AG1238" s="516" t="s">
        <v>80</v>
      </c>
      <c r="AH1238" s="517" t="s">
        <v>80</v>
      </c>
      <c r="AI1238" s="515" t="s">
        <v>80</v>
      </c>
      <c r="AJ1238" s="518">
        <v>233</v>
      </c>
      <c r="AK1238" s="518">
        <v>253</v>
      </c>
      <c r="AL1238" s="520"/>
      <c r="AM1238" s="520"/>
      <c r="AN1238" s="518">
        <v>1462</v>
      </c>
      <c r="AO1238" s="518">
        <v>1466</v>
      </c>
      <c r="AP1238" s="570"/>
      <c r="AQ1238" s="570"/>
      <c r="AR1238" s="518">
        <v>39</v>
      </c>
      <c r="AS1238" s="518">
        <v>410</v>
      </c>
      <c r="AT1238" s="518">
        <v>5</v>
      </c>
      <c r="AU1238" s="518">
        <v>28</v>
      </c>
      <c r="AV1238" s="520"/>
      <c r="AW1238" s="520"/>
      <c r="AX1238" s="520">
        <v>126</v>
      </c>
      <c r="AY1238" s="520">
        <v>159</v>
      </c>
      <c r="AZ1238" s="520">
        <v>304</v>
      </c>
      <c r="BA1238" s="520">
        <v>510</v>
      </c>
      <c r="BB1238" s="358"/>
      <c r="BC1238" s="597" t="str">
        <f t="shared" si="1759"/>
        <v>-</v>
      </c>
      <c r="BD1238" s="598" t="str">
        <f t="shared" si="1760"/>
        <v>-</v>
      </c>
      <c r="BE1238" s="599" t="str">
        <f t="shared" si="1761"/>
        <v>-</v>
      </c>
      <c r="BF1238" s="600" t="str">
        <f t="shared" si="1762"/>
        <v>-</v>
      </c>
      <c r="BG1238" s="601" t="str">
        <f t="shared" si="1763"/>
        <v>-</v>
      </c>
      <c r="BH1238" s="602" t="str">
        <f t="shared" si="1764"/>
        <v>-</v>
      </c>
      <c r="BI1238" s="603" t="str">
        <f t="shared" si="1765"/>
        <v>-</v>
      </c>
      <c r="BJ1238" s="604" t="str">
        <f t="shared" si="1766"/>
        <v>-</v>
      </c>
      <c r="BK1238" s="602" t="str">
        <f t="shared" si="1767"/>
        <v>-</v>
      </c>
      <c r="BL1238" s="603" t="str">
        <f t="shared" si="1768"/>
        <v>-</v>
      </c>
      <c r="BM1238" s="604" t="str">
        <f t="shared" si="1769"/>
        <v>-</v>
      </c>
      <c r="BN1238" s="564">
        <f t="shared" si="1770"/>
        <v>12</v>
      </c>
      <c r="BO1238" s="314">
        <f t="shared" si="1771"/>
        <v>2014</v>
      </c>
      <c r="BP1238" s="314">
        <f t="shared" si="1772"/>
        <v>0</v>
      </c>
      <c r="BQ1238" s="202"/>
    </row>
    <row r="1239" spans="1:69" s="35" customFormat="1" ht="10.5" customHeight="1" x14ac:dyDescent="0.2">
      <c r="A1239" s="87" t="str">
        <f t="shared" si="1758"/>
        <v>2014-15RX812</v>
      </c>
      <c r="B1239" s="87" t="str">
        <f t="shared" si="1773"/>
        <v>Y63</v>
      </c>
      <c r="C1239" s="203" t="s">
        <v>184</v>
      </c>
      <c r="D1239" s="203" t="s">
        <v>548</v>
      </c>
      <c r="E1239" s="42"/>
      <c r="F1239" s="317" t="str">
        <f>VLOOKUP($G1239,'Selection Sheet'!$C$15:$F$39,3,0)</f>
        <v>Y63</v>
      </c>
      <c r="G1239" s="204" t="s">
        <v>120</v>
      </c>
      <c r="H1239" s="203" t="s">
        <v>534</v>
      </c>
      <c r="I1239" s="495">
        <v>306</v>
      </c>
      <c r="J1239" s="495">
        <v>67</v>
      </c>
      <c r="K1239" s="495">
        <v>31</v>
      </c>
      <c r="L1239" s="495">
        <v>15</v>
      </c>
      <c r="M1239" s="507"/>
      <c r="N1239" s="507"/>
      <c r="O1239" s="507"/>
      <c r="P1239" s="507"/>
      <c r="Q1239" s="495" t="s">
        <v>80</v>
      </c>
      <c r="R1239" s="495" t="s">
        <v>80</v>
      </c>
      <c r="S1239" s="495"/>
      <c r="T1239" s="496" t="s">
        <v>80</v>
      </c>
      <c r="U1239" s="497" t="s">
        <v>80</v>
      </c>
      <c r="V1239" s="497" t="s">
        <v>80</v>
      </c>
      <c r="W1239" s="497" t="s">
        <v>80</v>
      </c>
      <c r="X1239" s="498" t="s">
        <v>80</v>
      </c>
      <c r="Y1239" s="499" t="s">
        <v>80</v>
      </c>
      <c r="Z1239" s="500" t="s">
        <v>80</v>
      </c>
      <c r="AA1239" s="500" t="s">
        <v>80</v>
      </c>
      <c r="AB1239" s="501" t="s">
        <v>80</v>
      </c>
      <c r="AC1239" s="500" t="s">
        <v>80</v>
      </c>
      <c r="AD1239" s="500" t="s">
        <v>80</v>
      </c>
      <c r="AE1239" s="500" t="s">
        <v>80</v>
      </c>
      <c r="AF1239" s="502" t="s">
        <v>80</v>
      </c>
      <c r="AG1239" s="503" t="s">
        <v>80</v>
      </c>
      <c r="AH1239" s="504" t="s">
        <v>80</v>
      </c>
      <c r="AI1239" s="502" t="s">
        <v>80</v>
      </c>
      <c r="AJ1239" s="505">
        <v>67</v>
      </c>
      <c r="AK1239" s="505">
        <v>83</v>
      </c>
      <c r="AL1239" s="507"/>
      <c r="AM1239" s="507"/>
      <c r="AN1239" s="505">
        <v>716</v>
      </c>
      <c r="AO1239" s="505">
        <v>724</v>
      </c>
      <c r="AP1239" s="569"/>
      <c r="AQ1239" s="569"/>
      <c r="AR1239" s="505">
        <v>26</v>
      </c>
      <c r="AS1239" s="505">
        <v>268</v>
      </c>
      <c r="AT1239" s="505">
        <v>11</v>
      </c>
      <c r="AU1239" s="505">
        <v>27</v>
      </c>
      <c r="AV1239" s="507"/>
      <c r="AW1239" s="507"/>
      <c r="AX1239" s="507">
        <v>99</v>
      </c>
      <c r="AY1239" s="507">
        <v>121</v>
      </c>
      <c r="AZ1239" s="507">
        <v>175</v>
      </c>
      <c r="BA1239" s="507">
        <v>391</v>
      </c>
      <c r="BB1239" s="357"/>
      <c r="BC1239" s="592" t="str">
        <f t="shared" si="1759"/>
        <v>-</v>
      </c>
      <c r="BD1239" s="593" t="str">
        <f t="shared" si="1760"/>
        <v>-</v>
      </c>
      <c r="BE1239" s="594" t="str">
        <f t="shared" si="1761"/>
        <v>-</v>
      </c>
      <c r="BF1239" s="291" t="str">
        <f t="shared" si="1762"/>
        <v>-</v>
      </c>
      <c r="BG1239" s="566" t="str">
        <f t="shared" si="1763"/>
        <v>-</v>
      </c>
      <c r="BH1239" s="595" t="str">
        <f t="shared" si="1764"/>
        <v>-</v>
      </c>
      <c r="BI1239" s="289" t="str">
        <f t="shared" si="1765"/>
        <v>-</v>
      </c>
      <c r="BJ1239" s="596" t="str">
        <f t="shared" si="1766"/>
        <v>-</v>
      </c>
      <c r="BK1239" s="595" t="str">
        <f t="shared" si="1767"/>
        <v>-</v>
      </c>
      <c r="BL1239" s="289" t="str">
        <f t="shared" si="1768"/>
        <v>-</v>
      </c>
      <c r="BM1239" s="596" t="str">
        <f t="shared" si="1769"/>
        <v>-</v>
      </c>
      <c r="BN1239" s="563">
        <f t="shared" si="1770"/>
        <v>12</v>
      </c>
      <c r="BO1239" s="87">
        <f t="shared" si="1771"/>
        <v>2014</v>
      </c>
      <c r="BP1239" s="87">
        <f t="shared" si="1772"/>
        <v>0</v>
      </c>
      <c r="BQ1239" s="202"/>
    </row>
    <row r="1240" spans="1:69" s="35" customFormat="1" ht="10.5" customHeight="1" x14ac:dyDescent="0.2">
      <c r="A1240" s="87" t="str">
        <f t="shared" si="1758"/>
        <v>2014-15RX912</v>
      </c>
      <c r="B1240" s="87" t="str">
        <f t="shared" si="1773"/>
        <v>Y60</v>
      </c>
      <c r="C1240" s="203" t="s">
        <v>184</v>
      </c>
      <c r="D1240" s="203" t="s">
        <v>548</v>
      </c>
      <c r="E1240" s="42"/>
      <c r="F1240" s="317" t="str">
        <f>VLOOKUP($G1240,'Selection Sheet'!$C$15:$F$39,3,0)</f>
        <v>Y60</v>
      </c>
      <c r="G1240" s="204" t="s">
        <v>103</v>
      </c>
      <c r="H1240" s="203" t="s">
        <v>535</v>
      </c>
      <c r="I1240" s="495">
        <v>276</v>
      </c>
      <c r="J1240" s="495">
        <v>58</v>
      </c>
      <c r="K1240" s="495">
        <v>34</v>
      </c>
      <c r="L1240" s="495">
        <v>14</v>
      </c>
      <c r="M1240" s="507"/>
      <c r="N1240" s="507"/>
      <c r="O1240" s="507"/>
      <c r="P1240" s="507"/>
      <c r="Q1240" s="495" t="s">
        <v>80</v>
      </c>
      <c r="R1240" s="495" t="s">
        <v>80</v>
      </c>
      <c r="S1240" s="495"/>
      <c r="T1240" s="496" t="s">
        <v>80</v>
      </c>
      <c r="U1240" s="497" t="s">
        <v>80</v>
      </c>
      <c r="V1240" s="497" t="s">
        <v>80</v>
      </c>
      <c r="W1240" s="497" t="s">
        <v>80</v>
      </c>
      <c r="X1240" s="498" t="s">
        <v>80</v>
      </c>
      <c r="Y1240" s="499" t="s">
        <v>80</v>
      </c>
      <c r="Z1240" s="500" t="s">
        <v>80</v>
      </c>
      <c r="AA1240" s="500" t="s">
        <v>80</v>
      </c>
      <c r="AB1240" s="501" t="s">
        <v>80</v>
      </c>
      <c r="AC1240" s="500" t="s">
        <v>80</v>
      </c>
      <c r="AD1240" s="500" t="s">
        <v>80</v>
      </c>
      <c r="AE1240" s="500" t="s">
        <v>80</v>
      </c>
      <c r="AF1240" s="502" t="s">
        <v>80</v>
      </c>
      <c r="AG1240" s="503" t="s">
        <v>80</v>
      </c>
      <c r="AH1240" s="504" t="s">
        <v>80</v>
      </c>
      <c r="AI1240" s="502" t="s">
        <v>80</v>
      </c>
      <c r="AJ1240" s="505">
        <v>74</v>
      </c>
      <c r="AK1240" s="505">
        <v>105</v>
      </c>
      <c r="AL1240" s="507"/>
      <c r="AM1240" s="507"/>
      <c r="AN1240" s="505">
        <v>837</v>
      </c>
      <c r="AO1240" s="505">
        <v>869</v>
      </c>
      <c r="AP1240" s="569"/>
      <c r="AQ1240" s="569"/>
      <c r="AR1240" s="505">
        <v>15</v>
      </c>
      <c r="AS1240" s="505">
        <v>261</v>
      </c>
      <c r="AT1240" s="505">
        <v>7</v>
      </c>
      <c r="AU1240" s="505">
        <v>29</v>
      </c>
      <c r="AV1240" s="507"/>
      <c r="AW1240" s="507"/>
      <c r="AX1240" s="507">
        <v>106</v>
      </c>
      <c r="AY1240" s="507">
        <v>115</v>
      </c>
      <c r="AZ1240" s="507">
        <v>82</v>
      </c>
      <c r="BA1240" s="507">
        <v>154</v>
      </c>
      <c r="BB1240" s="357"/>
      <c r="BC1240" s="592" t="str">
        <f t="shared" si="1759"/>
        <v>-</v>
      </c>
      <c r="BD1240" s="593" t="str">
        <f t="shared" si="1760"/>
        <v>-</v>
      </c>
      <c r="BE1240" s="594" t="str">
        <f t="shared" si="1761"/>
        <v>-</v>
      </c>
      <c r="BF1240" s="291" t="str">
        <f t="shared" si="1762"/>
        <v>-</v>
      </c>
      <c r="BG1240" s="566" t="str">
        <f t="shared" si="1763"/>
        <v>-</v>
      </c>
      <c r="BH1240" s="595" t="str">
        <f t="shared" si="1764"/>
        <v>-</v>
      </c>
      <c r="BI1240" s="289" t="str">
        <f t="shared" si="1765"/>
        <v>-</v>
      </c>
      <c r="BJ1240" s="596" t="str">
        <f t="shared" si="1766"/>
        <v>-</v>
      </c>
      <c r="BK1240" s="595" t="str">
        <f t="shared" si="1767"/>
        <v>-</v>
      </c>
      <c r="BL1240" s="289" t="str">
        <f t="shared" si="1768"/>
        <v>-</v>
      </c>
      <c r="BM1240" s="596" t="str">
        <f t="shared" si="1769"/>
        <v>-</v>
      </c>
      <c r="BN1240" s="563">
        <f t="shared" si="1770"/>
        <v>12</v>
      </c>
      <c r="BO1240" s="87">
        <f t="shared" si="1771"/>
        <v>2014</v>
      </c>
      <c r="BP1240" s="87">
        <f t="shared" si="1772"/>
        <v>0</v>
      </c>
      <c r="BQ1240" s="202"/>
    </row>
    <row r="1241" spans="1:69" s="35" customFormat="1" ht="10.5" customHeight="1" x14ac:dyDescent="0.2">
      <c r="A1241" s="314" t="str">
        <f t="shared" ref="A1241:A1304" si="1774">CONCATENATE(C1241,G1241,BN1241)</f>
        <v>2014-15RYA12</v>
      </c>
      <c r="B1241" s="314" t="str">
        <f t="shared" si="1773"/>
        <v>Y60</v>
      </c>
      <c r="C1241" s="205" t="s">
        <v>184</v>
      </c>
      <c r="D1241" s="205" t="s">
        <v>548</v>
      </c>
      <c r="E1241" s="206"/>
      <c r="F1241" s="318" t="str">
        <f>VLOOKUP($G1241,'Selection Sheet'!$C$15:$F$39,3,0)</f>
        <v>Y60</v>
      </c>
      <c r="G1241" s="207" t="s">
        <v>118</v>
      </c>
      <c r="H1241" s="205" t="s">
        <v>536</v>
      </c>
      <c r="I1241" s="508">
        <v>464</v>
      </c>
      <c r="J1241" s="508">
        <v>124</v>
      </c>
      <c r="K1241" s="508">
        <v>41</v>
      </c>
      <c r="L1241" s="508">
        <v>17</v>
      </c>
      <c r="M1241" s="520"/>
      <c r="N1241" s="520"/>
      <c r="O1241" s="520"/>
      <c r="P1241" s="520"/>
      <c r="Q1241" s="508" t="s">
        <v>80</v>
      </c>
      <c r="R1241" s="508" t="s">
        <v>80</v>
      </c>
      <c r="S1241" s="508"/>
      <c r="T1241" s="509" t="s">
        <v>80</v>
      </c>
      <c r="U1241" s="510" t="s">
        <v>80</v>
      </c>
      <c r="V1241" s="510" t="s">
        <v>80</v>
      </c>
      <c r="W1241" s="510" t="s">
        <v>80</v>
      </c>
      <c r="X1241" s="511" t="s">
        <v>80</v>
      </c>
      <c r="Y1241" s="512" t="s">
        <v>80</v>
      </c>
      <c r="Z1241" s="513" t="s">
        <v>80</v>
      </c>
      <c r="AA1241" s="513" t="s">
        <v>80</v>
      </c>
      <c r="AB1241" s="514" t="s">
        <v>80</v>
      </c>
      <c r="AC1241" s="513" t="s">
        <v>80</v>
      </c>
      <c r="AD1241" s="513" t="s">
        <v>80</v>
      </c>
      <c r="AE1241" s="513" t="s">
        <v>80</v>
      </c>
      <c r="AF1241" s="515" t="s">
        <v>80</v>
      </c>
      <c r="AG1241" s="516" t="s">
        <v>80</v>
      </c>
      <c r="AH1241" s="517" t="s">
        <v>80</v>
      </c>
      <c r="AI1241" s="515" t="s">
        <v>80</v>
      </c>
      <c r="AJ1241" s="518">
        <v>89</v>
      </c>
      <c r="AK1241" s="518">
        <v>125</v>
      </c>
      <c r="AL1241" s="520"/>
      <c r="AM1241" s="520"/>
      <c r="AN1241" s="518">
        <v>707</v>
      </c>
      <c r="AO1241" s="518">
        <v>741</v>
      </c>
      <c r="AP1241" s="570"/>
      <c r="AQ1241" s="570"/>
      <c r="AR1241" s="518">
        <v>30</v>
      </c>
      <c r="AS1241" s="518">
        <v>464</v>
      </c>
      <c r="AT1241" s="518">
        <v>6</v>
      </c>
      <c r="AU1241" s="518">
        <v>41</v>
      </c>
      <c r="AV1241" s="520"/>
      <c r="AW1241" s="520"/>
      <c r="AX1241" s="520">
        <v>119</v>
      </c>
      <c r="AY1241" s="520">
        <v>139</v>
      </c>
      <c r="AZ1241" s="520">
        <v>119</v>
      </c>
      <c r="BA1241" s="520">
        <v>277</v>
      </c>
      <c r="BB1241" s="358"/>
      <c r="BC1241" s="597" t="str">
        <f t="shared" ref="BC1241:BC1304" si="1775">IFERROR(AG1241*$AI1241,"-")</f>
        <v>-</v>
      </c>
      <c r="BD1241" s="598" t="str">
        <f t="shared" ref="BD1241:BD1304" si="1776">IFERROR(AH1241*$AI1241,"-")</f>
        <v>-</v>
      </c>
      <c r="BE1241" s="599" t="str">
        <f t="shared" ref="BE1241:BE1304" si="1777">IFERROR(U1241*$T1241, "-")</f>
        <v>-</v>
      </c>
      <c r="BF1241" s="600" t="str">
        <f t="shared" ref="BF1241:BF1304" si="1778">IFERROR(V1241*$T1241,"-")</f>
        <v>-</v>
      </c>
      <c r="BG1241" s="601" t="str">
        <f t="shared" ref="BG1241:BG1304" si="1779">IFERROR(W1241*$T1241,"-")</f>
        <v>-</v>
      </c>
      <c r="BH1241" s="602" t="str">
        <f t="shared" ref="BH1241:BH1304" si="1780">IFERROR(Y1241*$X1241, "-")</f>
        <v>-</v>
      </c>
      <c r="BI1241" s="603" t="str">
        <f t="shared" ref="BI1241:BI1304" si="1781">IFERROR(Z1241*$X1241,"-")</f>
        <v>-</v>
      </c>
      <c r="BJ1241" s="604" t="str">
        <f t="shared" ref="BJ1241:BJ1304" si="1782">IFERROR(AA1241*$X1241,"-")</f>
        <v>-</v>
      </c>
      <c r="BK1241" s="602" t="str">
        <f t="shared" ref="BK1241:BK1304" si="1783">IFERROR(AC1241*$AB1241, "-")</f>
        <v>-</v>
      </c>
      <c r="BL1241" s="603" t="str">
        <f t="shared" ref="BL1241:BL1304" si="1784">IFERROR(AD1241*$AB1241,"-")</f>
        <v>-</v>
      </c>
      <c r="BM1241" s="604" t="str">
        <f t="shared" ref="BM1241:BM1304" si="1785">IFERROR(AE1241*$AB1241,"-")</f>
        <v>-</v>
      </c>
      <c r="BN1241" s="564">
        <f t="shared" ref="BN1241:BN1304" si="1786">MONTH(1&amp;$D1241)</f>
        <v>12</v>
      </c>
      <c r="BO1241" s="314">
        <f t="shared" ref="BO1241:BO1304" si="1787">VALUE(LEFT(C1241,4)+IF($BN1241&lt;4,1,0))</f>
        <v>2014</v>
      </c>
      <c r="BP1241" s="314">
        <f t="shared" ref="BP1241:BP1304" si="1788">(BN1241/3-ROUNDDOWN(BN1241/3,0))*3</f>
        <v>0</v>
      </c>
      <c r="BQ1241" s="202"/>
    </row>
    <row r="1242" spans="1:69" s="35" customFormat="1" ht="10.5" customHeight="1" x14ac:dyDescent="0.2">
      <c r="A1242" s="87" t="str">
        <f t="shared" si="1774"/>
        <v>2014-15RYC12</v>
      </c>
      <c r="B1242" s="87" t="str">
        <f t="shared" ref="B1242:B1305" si="1789">F1242</f>
        <v>Y61</v>
      </c>
      <c r="C1242" s="203" t="s">
        <v>184</v>
      </c>
      <c r="D1242" s="203" t="s">
        <v>548</v>
      </c>
      <c r="E1242" s="42"/>
      <c r="F1242" s="317" t="str">
        <f>VLOOKUP($G1242,'Selection Sheet'!$C$15:$F$39,3,0)</f>
        <v>Y61</v>
      </c>
      <c r="G1242" s="204" t="s">
        <v>87</v>
      </c>
      <c r="H1242" s="203" t="s">
        <v>537</v>
      </c>
      <c r="I1242" s="495">
        <v>381</v>
      </c>
      <c r="J1242" s="495">
        <v>94</v>
      </c>
      <c r="K1242" s="495">
        <v>29</v>
      </c>
      <c r="L1242" s="495">
        <v>11</v>
      </c>
      <c r="M1242" s="507"/>
      <c r="N1242" s="507"/>
      <c r="O1242" s="507"/>
      <c r="P1242" s="507"/>
      <c r="Q1242" s="495" t="s">
        <v>80</v>
      </c>
      <c r="R1242" s="495" t="s">
        <v>80</v>
      </c>
      <c r="S1242" s="495"/>
      <c r="T1242" s="496" t="s">
        <v>80</v>
      </c>
      <c r="U1242" s="497" t="s">
        <v>80</v>
      </c>
      <c r="V1242" s="497" t="s">
        <v>80</v>
      </c>
      <c r="W1242" s="497" t="s">
        <v>80</v>
      </c>
      <c r="X1242" s="498" t="s">
        <v>80</v>
      </c>
      <c r="Y1242" s="499" t="s">
        <v>80</v>
      </c>
      <c r="Z1242" s="500" t="s">
        <v>80</v>
      </c>
      <c r="AA1242" s="500" t="s">
        <v>80</v>
      </c>
      <c r="AB1242" s="501" t="s">
        <v>80</v>
      </c>
      <c r="AC1242" s="500" t="s">
        <v>80</v>
      </c>
      <c r="AD1242" s="500" t="s">
        <v>80</v>
      </c>
      <c r="AE1242" s="500" t="s">
        <v>80</v>
      </c>
      <c r="AF1242" s="502" t="s">
        <v>80</v>
      </c>
      <c r="AG1242" s="503" t="s">
        <v>80</v>
      </c>
      <c r="AH1242" s="504" t="s">
        <v>80</v>
      </c>
      <c r="AI1242" s="502" t="s">
        <v>80</v>
      </c>
      <c r="AJ1242" s="505">
        <v>116</v>
      </c>
      <c r="AK1242" s="505">
        <v>149</v>
      </c>
      <c r="AL1242" s="507"/>
      <c r="AM1242" s="507"/>
      <c r="AN1242" s="505">
        <v>643</v>
      </c>
      <c r="AO1242" s="505">
        <v>668</v>
      </c>
      <c r="AP1242" s="569"/>
      <c r="AQ1242" s="569"/>
      <c r="AR1242" s="505">
        <v>24</v>
      </c>
      <c r="AS1242" s="505">
        <v>373</v>
      </c>
      <c r="AT1242" s="505">
        <v>7</v>
      </c>
      <c r="AU1242" s="505">
        <v>28</v>
      </c>
      <c r="AV1242" s="507"/>
      <c r="AW1242" s="507"/>
      <c r="AX1242" s="507">
        <v>85</v>
      </c>
      <c r="AY1242" s="507">
        <v>94</v>
      </c>
      <c r="AZ1242" s="507">
        <v>132</v>
      </c>
      <c r="BA1242" s="507">
        <v>251</v>
      </c>
      <c r="BB1242" s="357"/>
      <c r="BC1242" s="592" t="str">
        <f t="shared" si="1775"/>
        <v>-</v>
      </c>
      <c r="BD1242" s="593" t="str">
        <f t="shared" si="1776"/>
        <v>-</v>
      </c>
      <c r="BE1242" s="594" t="str">
        <f t="shared" si="1777"/>
        <v>-</v>
      </c>
      <c r="BF1242" s="291" t="str">
        <f t="shared" si="1778"/>
        <v>-</v>
      </c>
      <c r="BG1242" s="566" t="str">
        <f t="shared" si="1779"/>
        <v>-</v>
      </c>
      <c r="BH1242" s="595" t="str">
        <f t="shared" si="1780"/>
        <v>-</v>
      </c>
      <c r="BI1242" s="289" t="str">
        <f t="shared" si="1781"/>
        <v>-</v>
      </c>
      <c r="BJ1242" s="596" t="str">
        <f t="shared" si="1782"/>
        <v>-</v>
      </c>
      <c r="BK1242" s="595" t="str">
        <f t="shared" si="1783"/>
        <v>-</v>
      </c>
      <c r="BL1242" s="289" t="str">
        <f t="shared" si="1784"/>
        <v>-</v>
      </c>
      <c r="BM1242" s="596" t="str">
        <f t="shared" si="1785"/>
        <v>-</v>
      </c>
      <c r="BN1242" s="563">
        <f t="shared" si="1786"/>
        <v>12</v>
      </c>
      <c r="BO1242" s="87">
        <f t="shared" si="1787"/>
        <v>2014</v>
      </c>
      <c r="BP1242" s="87">
        <f t="shared" si="1788"/>
        <v>0</v>
      </c>
      <c r="BQ1242" s="202"/>
    </row>
    <row r="1243" spans="1:69" s="35" customFormat="1" ht="10.5" customHeight="1" x14ac:dyDescent="0.2">
      <c r="A1243" s="87" t="str">
        <f t="shared" si="1774"/>
        <v>2014-15RYD12</v>
      </c>
      <c r="B1243" s="87" t="str">
        <f t="shared" si="1789"/>
        <v>Y59</v>
      </c>
      <c r="C1243" s="203" t="s">
        <v>184</v>
      </c>
      <c r="D1243" s="203" t="s">
        <v>548</v>
      </c>
      <c r="E1243" s="42"/>
      <c r="F1243" s="317" t="str">
        <f>VLOOKUP($G1243,'Selection Sheet'!$C$15:$F$39,3,0)</f>
        <v>Y59</v>
      </c>
      <c r="G1243" s="204" t="s">
        <v>116</v>
      </c>
      <c r="H1243" s="203" t="s">
        <v>538</v>
      </c>
      <c r="I1243" s="495">
        <v>341</v>
      </c>
      <c r="J1243" s="495">
        <v>100</v>
      </c>
      <c r="K1243" s="495">
        <v>41</v>
      </c>
      <c r="L1243" s="495">
        <v>19</v>
      </c>
      <c r="M1243" s="507"/>
      <c r="N1243" s="507"/>
      <c r="O1243" s="507"/>
      <c r="P1243" s="507"/>
      <c r="Q1243" s="495" t="s">
        <v>80</v>
      </c>
      <c r="R1243" s="495" t="s">
        <v>80</v>
      </c>
      <c r="S1243" s="495"/>
      <c r="T1243" s="496" t="s">
        <v>80</v>
      </c>
      <c r="U1243" s="497" t="s">
        <v>80</v>
      </c>
      <c r="V1243" s="497" t="s">
        <v>80</v>
      </c>
      <c r="W1243" s="497" t="s">
        <v>80</v>
      </c>
      <c r="X1243" s="498" t="s">
        <v>80</v>
      </c>
      <c r="Y1243" s="499" t="s">
        <v>80</v>
      </c>
      <c r="Z1243" s="500" t="s">
        <v>80</v>
      </c>
      <c r="AA1243" s="500" t="s">
        <v>80</v>
      </c>
      <c r="AB1243" s="501" t="s">
        <v>80</v>
      </c>
      <c r="AC1243" s="500" t="s">
        <v>80</v>
      </c>
      <c r="AD1243" s="500" t="s">
        <v>80</v>
      </c>
      <c r="AE1243" s="500" t="s">
        <v>80</v>
      </c>
      <c r="AF1243" s="502" t="s">
        <v>80</v>
      </c>
      <c r="AG1243" s="503" t="s">
        <v>80</v>
      </c>
      <c r="AH1243" s="504" t="s">
        <v>80</v>
      </c>
      <c r="AI1243" s="502" t="s">
        <v>80</v>
      </c>
      <c r="AJ1243" s="505">
        <v>89</v>
      </c>
      <c r="AK1243" s="505">
        <v>111</v>
      </c>
      <c r="AL1243" s="507"/>
      <c r="AM1243" s="507"/>
      <c r="AN1243" s="505">
        <v>735</v>
      </c>
      <c r="AO1243" s="505">
        <v>800</v>
      </c>
      <c r="AP1243" s="569"/>
      <c r="AQ1243" s="569"/>
      <c r="AR1243" s="505">
        <v>28</v>
      </c>
      <c r="AS1243" s="505">
        <v>339</v>
      </c>
      <c r="AT1243" s="505">
        <v>8</v>
      </c>
      <c r="AU1243" s="505">
        <v>33</v>
      </c>
      <c r="AV1243" s="507"/>
      <c r="AW1243" s="507"/>
      <c r="AX1243" s="507">
        <v>65</v>
      </c>
      <c r="AY1243" s="507">
        <v>71</v>
      </c>
      <c r="AZ1243" s="507">
        <v>298</v>
      </c>
      <c r="BA1243" s="507">
        <v>474</v>
      </c>
      <c r="BB1243" s="357"/>
      <c r="BC1243" s="592" t="str">
        <f t="shared" si="1775"/>
        <v>-</v>
      </c>
      <c r="BD1243" s="593" t="str">
        <f t="shared" si="1776"/>
        <v>-</v>
      </c>
      <c r="BE1243" s="594" t="str">
        <f t="shared" si="1777"/>
        <v>-</v>
      </c>
      <c r="BF1243" s="291" t="str">
        <f t="shared" si="1778"/>
        <v>-</v>
      </c>
      <c r="BG1243" s="566" t="str">
        <f t="shared" si="1779"/>
        <v>-</v>
      </c>
      <c r="BH1243" s="595" t="str">
        <f t="shared" si="1780"/>
        <v>-</v>
      </c>
      <c r="BI1243" s="289" t="str">
        <f t="shared" si="1781"/>
        <v>-</v>
      </c>
      <c r="BJ1243" s="596" t="str">
        <f t="shared" si="1782"/>
        <v>-</v>
      </c>
      <c r="BK1243" s="595" t="str">
        <f t="shared" si="1783"/>
        <v>-</v>
      </c>
      <c r="BL1243" s="289" t="str">
        <f t="shared" si="1784"/>
        <v>-</v>
      </c>
      <c r="BM1243" s="596" t="str">
        <f t="shared" si="1785"/>
        <v>-</v>
      </c>
      <c r="BN1243" s="563">
        <f t="shared" si="1786"/>
        <v>12</v>
      </c>
      <c r="BO1243" s="87">
        <f t="shared" si="1787"/>
        <v>2014</v>
      </c>
      <c r="BP1243" s="87">
        <f t="shared" si="1788"/>
        <v>0</v>
      </c>
      <c r="BQ1243" s="202"/>
    </row>
    <row r="1244" spans="1:69" s="35" customFormat="1" ht="10.5" customHeight="1" x14ac:dyDescent="0.2">
      <c r="A1244" s="87" t="str">
        <f t="shared" si="1774"/>
        <v>2014-15RYE12</v>
      </c>
      <c r="B1244" s="87" t="str">
        <f t="shared" si="1789"/>
        <v>Y59</v>
      </c>
      <c r="C1244" s="203" t="s">
        <v>184</v>
      </c>
      <c r="D1244" s="203" t="s">
        <v>548</v>
      </c>
      <c r="E1244" s="42"/>
      <c r="F1244" s="317" t="str">
        <f>VLOOKUP($G1244,'Selection Sheet'!$C$15:$F$39,3,0)</f>
        <v>Y59</v>
      </c>
      <c r="G1244" s="204" t="s">
        <v>114</v>
      </c>
      <c r="H1244" s="203" t="s">
        <v>539</v>
      </c>
      <c r="I1244" s="495">
        <v>124</v>
      </c>
      <c r="J1244" s="495">
        <v>31</v>
      </c>
      <c r="K1244" s="495">
        <v>30</v>
      </c>
      <c r="L1244" s="495">
        <v>9</v>
      </c>
      <c r="M1244" s="507"/>
      <c r="N1244" s="507"/>
      <c r="O1244" s="507"/>
      <c r="P1244" s="507"/>
      <c r="Q1244" s="495" t="s">
        <v>80</v>
      </c>
      <c r="R1244" s="495" t="s">
        <v>80</v>
      </c>
      <c r="S1244" s="495"/>
      <c r="T1244" s="496" t="s">
        <v>80</v>
      </c>
      <c r="U1244" s="497" t="s">
        <v>80</v>
      </c>
      <c r="V1244" s="497" t="s">
        <v>80</v>
      </c>
      <c r="W1244" s="497" t="s">
        <v>80</v>
      </c>
      <c r="X1244" s="498" t="s">
        <v>80</v>
      </c>
      <c r="Y1244" s="499" t="s">
        <v>80</v>
      </c>
      <c r="Z1244" s="500" t="s">
        <v>80</v>
      </c>
      <c r="AA1244" s="500" t="s">
        <v>80</v>
      </c>
      <c r="AB1244" s="501" t="s">
        <v>80</v>
      </c>
      <c r="AC1244" s="500" t="s">
        <v>80</v>
      </c>
      <c r="AD1244" s="500" t="s">
        <v>80</v>
      </c>
      <c r="AE1244" s="500" t="s">
        <v>80</v>
      </c>
      <c r="AF1244" s="502" t="s">
        <v>80</v>
      </c>
      <c r="AG1244" s="503" t="s">
        <v>80</v>
      </c>
      <c r="AH1244" s="504" t="s">
        <v>80</v>
      </c>
      <c r="AI1244" s="502" t="s">
        <v>80</v>
      </c>
      <c r="AJ1244" s="505">
        <v>58</v>
      </c>
      <c r="AK1244" s="505">
        <v>108</v>
      </c>
      <c r="AL1244" s="507"/>
      <c r="AM1244" s="507"/>
      <c r="AN1244" s="505">
        <v>524</v>
      </c>
      <c r="AO1244" s="505">
        <v>546</v>
      </c>
      <c r="AP1244" s="569"/>
      <c r="AQ1244" s="569"/>
      <c r="AR1244" s="505">
        <v>15</v>
      </c>
      <c r="AS1244" s="505">
        <v>120</v>
      </c>
      <c r="AT1244" s="505">
        <v>5</v>
      </c>
      <c r="AU1244" s="505">
        <v>30</v>
      </c>
      <c r="AV1244" s="507"/>
      <c r="AW1244" s="507"/>
      <c r="AX1244" s="507">
        <v>47</v>
      </c>
      <c r="AY1244" s="507">
        <v>65</v>
      </c>
      <c r="AZ1244" s="507">
        <v>89</v>
      </c>
      <c r="BA1244" s="507">
        <v>180</v>
      </c>
      <c r="BB1244" s="357"/>
      <c r="BC1244" s="592" t="str">
        <f t="shared" si="1775"/>
        <v>-</v>
      </c>
      <c r="BD1244" s="593" t="str">
        <f t="shared" si="1776"/>
        <v>-</v>
      </c>
      <c r="BE1244" s="594" t="str">
        <f t="shared" si="1777"/>
        <v>-</v>
      </c>
      <c r="BF1244" s="291" t="str">
        <f t="shared" si="1778"/>
        <v>-</v>
      </c>
      <c r="BG1244" s="566" t="str">
        <f t="shared" si="1779"/>
        <v>-</v>
      </c>
      <c r="BH1244" s="595" t="str">
        <f t="shared" si="1780"/>
        <v>-</v>
      </c>
      <c r="BI1244" s="289" t="str">
        <f t="shared" si="1781"/>
        <v>-</v>
      </c>
      <c r="BJ1244" s="596" t="str">
        <f t="shared" si="1782"/>
        <v>-</v>
      </c>
      <c r="BK1244" s="595" t="str">
        <f t="shared" si="1783"/>
        <v>-</v>
      </c>
      <c r="BL1244" s="289" t="str">
        <f t="shared" si="1784"/>
        <v>-</v>
      </c>
      <c r="BM1244" s="596" t="str">
        <f t="shared" si="1785"/>
        <v>-</v>
      </c>
      <c r="BN1244" s="563">
        <f t="shared" si="1786"/>
        <v>12</v>
      </c>
      <c r="BO1244" s="87">
        <f t="shared" si="1787"/>
        <v>2014</v>
      </c>
      <c r="BP1244" s="87">
        <f t="shared" si="1788"/>
        <v>0</v>
      </c>
      <c r="BQ1244" s="202"/>
    </row>
    <row r="1245" spans="1:69" s="35" customFormat="1" ht="10.5" customHeight="1" x14ac:dyDescent="0.2">
      <c r="A1245" s="312" t="str">
        <f t="shared" si="1774"/>
        <v>2014-15RYF12</v>
      </c>
      <c r="B1245" s="312" t="str">
        <f t="shared" si="1789"/>
        <v>Y58</v>
      </c>
      <c r="C1245" s="208" t="s">
        <v>184</v>
      </c>
      <c r="D1245" s="208" t="s">
        <v>548</v>
      </c>
      <c r="E1245" s="53"/>
      <c r="F1245" s="319" t="str">
        <f>VLOOKUP($G1245,'Selection Sheet'!$C$15:$F$39,3,0)</f>
        <v>Y58</v>
      </c>
      <c r="G1245" s="209" t="s">
        <v>99</v>
      </c>
      <c r="H1245" s="208" t="s">
        <v>540</v>
      </c>
      <c r="I1245" s="521">
        <v>369</v>
      </c>
      <c r="J1245" s="521">
        <v>92</v>
      </c>
      <c r="K1245" s="521">
        <v>47</v>
      </c>
      <c r="L1245" s="521">
        <v>22</v>
      </c>
      <c r="M1245" s="533"/>
      <c r="N1245" s="533"/>
      <c r="O1245" s="533"/>
      <c r="P1245" s="533"/>
      <c r="Q1245" s="521" t="s">
        <v>80</v>
      </c>
      <c r="R1245" s="521" t="s">
        <v>80</v>
      </c>
      <c r="S1245" s="521"/>
      <c r="T1245" s="522" t="s">
        <v>80</v>
      </c>
      <c r="U1245" s="523" t="s">
        <v>80</v>
      </c>
      <c r="V1245" s="523" t="s">
        <v>80</v>
      </c>
      <c r="W1245" s="523" t="s">
        <v>80</v>
      </c>
      <c r="X1245" s="524" t="s">
        <v>80</v>
      </c>
      <c r="Y1245" s="525" t="s">
        <v>80</v>
      </c>
      <c r="Z1245" s="526" t="s">
        <v>80</v>
      </c>
      <c r="AA1245" s="526" t="s">
        <v>80</v>
      </c>
      <c r="AB1245" s="527" t="s">
        <v>80</v>
      </c>
      <c r="AC1245" s="526" t="s">
        <v>80</v>
      </c>
      <c r="AD1245" s="526" t="s">
        <v>80</v>
      </c>
      <c r="AE1245" s="526" t="s">
        <v>80</v>
      </c>
      <c r="AF1245" s="528" t="s">
        <v>80</v>
      </c>
      <c r="AG1245" s="529" t="s">
        <v>80</v>
      </c>
      <c r="AH1245" s="530" t="s">
        <v>80</v>
      </c>
      <c r="AI1245" s="528" t="s">
        <v>80</v>
      </c>
      <c r="AJ1245" s="531">
        <v>149</v>
      </c>
      <c r="AK1245" s="531">
        <v>167</v>
      </c>
      <c r="AL1245" s="533"/>
      <c r="AM1245" s="533"/>
      <c r="AN1245" s="531">
        <v>809</v>
      </c>
      <c r="AO1245" s="531">
        <v>829</v>
      </c>
      <c r="AP1245" s="571"/>
      <c r="AQ1245" s="571"/>
      <c r="AR1245" s="531">
        <v>34</v>
      </c>
      <c r="AS1245" s="531">
        <v>369</v>
      </c>
      <c r="AT1245" s="531">
        <v>11</v>
      </c>
      <c r="AU1245" s="531">
        <v>47</v>
      </c>
      <c r="AV1245" s="533"/>
      <c r="AW1245" s="533"/>
      <c r="AX1245" s="533">
        <v>92</v>
      </c>
      <c r="AY1245" s="533">
        <v>124</v>
      </c>
      <c r="AZ1245" s="533">
        <v>161</v>
      </c>
      <c r="BA1245" s="533">
        <v>317</v>
      </c>
      <c r="BB1245" s="359"/>
      <c r="BC1245" s="605" t="str">
        <f t="shared" si="1775"/>
        <v>-</v>
      </c>
      <c r="BD1245" s="606" t="str">
        <f t="shared" si="1776"/>
        <v>-</v>
      </c>
      <c r="BE1245" s="607" t="str">
        <f t="shared" si="1777"/>
        <v>-</v>
      </c>
      <c r="BF1245" s="302" t="str">
        <f t="shared" si="1778"/>
        <v>-</v>
      </c>
      <c r="BG1245" s="608" t="str">
        <f t="shared" si="1779"/>
        <v>-</v>
      </c>
      <c r="BH1245" s="609" t="str">
        <f t="shared" si="1780"/>
        <v>-</v>
      </c>
      <c r="BI1245" s="311" t="str">
        <f t="shared" si="1781"/>
        <v>-</v>
      </c>
      <c r="BJ1245" s="610" t="str">
        <f t="shared" si="1782"/>
        <v>-</v>
      </c>
      <c r="BK1245" s="609" t="str">
        <f t="shared" si="1783"/>
        <v>-</v>
      </c>
      <c r="BL1245" s="311" t="str">
        <f t="shared" si="1784"/>
        <v>-</v>
      </c>
      <c r="BM1245" s="610" t="str">
        <f t="shared" si="1785"/>
        <v>-</v>
      </c>
      <c r="BN1245" s="565">
        <f t="shared" si="1786"/>
        <v>12</v>
      </c>
      <c r="BO1245" s="312">
        <f t="shared" si="1787"/>
        <v>2014</v>
      </c>
      <c r="BP1245" s="312">
        <f t="shared" si="1788"/>
        <v>0</v>
      </c>
      <c r="BQ1245" s="202"/>
    </row>
    <row r="1246" spans="1:69" s="35" customFormat="1" ht="10.5" customHeight="1" x14ac:dyDescent="0.2">
      <c r="A1246" s="87" t="str">
        <f t="shared" si="1774"/>
        <v>2014-15R1F1</v>
      </c>
      <c r="B1246" s="87" t="str">
        <f t="shared" si="1789"/>
        <v>Y59</v>
      </c>
      <c r="C1246" s="203" t="s">
        <v>184</v>
      </c>
      <c r="D1246" s="203" t="s">
        <v>549</v>
      </c>
      <c r="E1246" s="42"/>
      <c r="F1246" s="317" t="str">
        <f>VLOOKUP($G1246,'Selection Sheet'!$C$15:$F$39,3,0)</f>
        <v>Y59</v>
      </c>
      <c r="G1246" s="204" t="s">
        <v>108</v>
      </c>
      <c r="H1246" s="203" t="s">
        <v>529</v>
      </c>
      <c r="I1246" s="495">
        <v>6</v>
      </c>
      <c r="J1246" s="495">
        <v>3</v>
      </c>
      <c r="K1246" s="495">
        <v>1</v>
      </c>
      <c r="L1246" s="495">
        <v>0</v>
      </c>
      <c r="M1246" s="507"/>
      <c r="N1246" s="507"/>
      <c r="O1246" s="507"/>
      <c r="P1246" s="507"/>
      <c r="Q1246" s="495" t="s">
        <v>80</v>
      </c>
      <c r="R1246" s="495" t="s">
        <v>80</v>
      </c>
      <c r="S1246" s="495"/>
      <c r="T1246" s="496" t="s">
        <v>80</v>
      </c>
      <c r="U1246" s="497" t="s">
        <v>80</v>
      </c>
      <c r="V1246" s="497" t="s">
        <v>80</v>
      </c>
      <c r="W1246" s="497" t="s">
        <v>80</v>
      </c>
      <c r="X1246" s="498" t="s">
        <v>80</v>
      </c>
      <c r="Y1246" s="499" t="s">
        <v>80</v>
      </c>
      <c r="Z1246" s="500" t="s">
        <v>80</v>
      </c>
      <c r="AA1246" s="500" t="s">
        <v>80</v>
      </c>
      <c r="AB1246" s="501" t="s">
        <v>80</v>
      </c>
      <c r="AC1246" s="500" t="s">
        <v>80</v>
      </c>
      <c r="AD1246" s="500" t="s">
        <v>80</v>
      </c>
      <c r="AE1246" s="500" t="s">
        <v>80</v>
      </c>
      <c r="AF1246" s="502" t="s">
        <v>80</v>
      </c>
      <c r="AG1246" s="503" t="s">
        <v>80</v>
      </c>
      <c r="AH1246" s="504" t="s">
        <v>80</v>
      </c>
      <c r="AI1246" s="502" t="s">
        <v>80</v>
      </c>
      <c r="AJ1246" s="505">
        <v>8</v>
      </c>
      <c r="AK1246" s="505">
        <v>10</v>
      </c>
      <c r="AL1246" s="507"/>
      <c r="AM1246" s="507"/>
      <c r="AN1246" s="505">
        <v>43</v>
      </c>
      <c r="AO1246" s="505">
        <v>45</v>
      </c>
      <c r="AP1246" s="569"/>
      <c r="AQ1246" s="569"/>
      <c r="AR1246" s="505">
        <v>0</v>
      </c>
      <c r="AS1246" s="505">
        <v>6</v>
      </c>
      <c r="AT1246" s="505">
        <v>0</v>
      </c>
      <c r="AU1246" s="505">
        <v>1</v>
      </c>
      <c r="AV1246" s="507"/>
      <c r="AW1246" s="507"/>
      <c r="AX1246" s="507">
        <v>2</v>
      </c>
      <c r="AY1246" s="507">
        <v>3</v>
      </c>
      <c r="AZ1246" s="507">
        <v>16</v>
      </c>
      <c r="BA1246" s="507">
        <v>20</v>
      </c>
      <c r="BB1246" s="357"/>
      <c r="BC1246" s="592" t="str">
        <f t="shared" si="1775"/>
        <v>-</v>
      </c>
      <c r="BD1246" s="593" t="str">
        <f t="shared" si="1776"/>
        <v>-</v>
      </c>
      <c r="BE1246" s="594" t="str">
        <f t="shared" si="1777"/>
        <v>-</v>
      </c>
      <c r="BF1246" s="291" t="str">
        <f t="shared" si="1778"/>
        <v>-</v>
      </c>
      <c r="BG1246" s="566" t="str">
        <f t="shared" si="1779"/>
        <v>-</v>
      </c>
      <c r="BH1246" s="595" t="str">
        <f t="shared" si="1780"/>
        <v>-</v>
      </c>
      <c r="BI1246" s="289" t="str">
        <f t="shared" si="1781"/>
        <v>-</v>
      </c>
      <c r="BJ1246" s="596" t="str">
        <f t="shared" si="1782"/>
        <v>-</v>
      </c>
      <c r="BK1246" s="595" t="str">
        <f t="shared" si="1783"/>
        <v>-</v>
      </c>
      <c r="BL1246" s="289" t="str">
        <f t="shared" si="1784"/>
        <v>-</v>
      </c>
      <c r="BM1246" s="596" t="str">
        <f t="shared" si="1785"/>
        <v>-</v>
      </c>
      <c r="BN1246" s="563">
        <f t="shared" si="1786"/>
        <v>1</v>
      </c>
      <c r="BO1246" s="87">
        <f t="shared" si="1787"/>
        <v>2015</v>
      </c>
      <c r="BP1246" s="87">
        <f t="shared" si="1788"/>
        <v>1</v>
      </c>
      <c r="BQ1246" s="202"/>
    </row>
    <row r="1247" spans="1:69" s="35" customFormat="1" ht="10.5" customHeight="1" x14ac:dyDescent="0.2">
      <c r="A1247" s="87" t="str">
        <f t="shared" si="1774"/>
        <v>2014-15RRU1</v>
      </c>
      <c r="B1247" s="87" t="str">
        <f t="shared" si="1789"/>
        <v>Y56</v>
      </c>
      <c r="C1247" s="203" t="s">
        <v>184</v>
      </c>
      <c r="D1247" s="203" t="s">
        <v>549</v>
      </c>
      <c r="E1247" s="42"/>
      <c r="F1247" s="317" t="str">
        <f>VLOOKUP($G1247,'Selection Sheet'!$C$15:$F$39,3,0)</f>
        <v>Y56</v>
      </c>
      <c r="G1247" s="204" t="s">
        <v>93</v>
      </c>
      <c r="H1247" s="203" t="s">
        <v>530</v>
      </c>
      <c r="I1247" s="495">
        <v>492</v>
      </c>
      <c r="J1247" s="495">
        <v>149</v>
      </c>
      <c r="K1247" s="495">
        <v>55</v>
      </c>
      <c r="L1247" s="495">
        <v>27</v>
      </c>
      <c r="M1247" s="507"/>
      <c r="N1247" s="507"/>
      <c r="O1247" s="507"/>
      <c r="P1247" s="507"/>
      <c r="Q1247" s="495" t="s">
        <v>80</v>
      </c>
      <c r="R1247" s="495" t="s">
        <v>80</v>
      </c>
      <c r="S1247" s="495"/>
      <c r="T1247" s="496" t="s">
        <v>80</v>
      </c>
      <c r="U1247" s="497" t="s">
        <v>80</v>
      </c>
      <c r="V1247" s="497" t="s">
        <v>80</v>
      </c>
      <c r="W1247" s="497" t="s">
        <v>80</v>
      </c>
      <c r="X1247" s="498" t="s">
        <v>80</v>
      </c>
      <c r="Y1247" s="499" t="s">
        <v>80</v>
      </c>
      <c r="Z1247" s="500" t="s">
        <v>80</v>
      </c>
      <c r="AA1247" s="500" t="s">
        <v>80</v>
      </c>
      <c r="AB1247" s="501" t="s">
        <v>80</v>
      </c>
      <c r="AC1247" s="500" t="s">
        <v>80</v>
      </c>
      <c r="AD1247" s="500" t="s">
        <v>80</v>
      </c>
      <c r="AE1247" s="500" t="s">
        <v>80</v>
      </c>
      <c r="AF1247" s="502" t="s">
        <v>80</v>
      </c>
      <c r="AG1247" s="503" t="s">
        <v>80</v>
      </c>
      <c r="AH1247" s="504" t="s">
        <v>80</v>
      </c>
      <c r="AI1247" s="502" t="s">
        <v>80</v>
      </c>
      <c r="AJ1247" s="505">
        <v>196</v>
      </c>
      <c r="AK1247" s="505">
        <v>258</v>
      </c>
      <c r="AL1247" s="507"/>
      <c r="AM1247" s="507"/>
      <c r="AN1247" s="505">
        <v>1021</v>
      </c>
      <c r="AO1247" s="505">
        <v>1053</v>
      </c>
      <c r="AP1247" s="569"/>
      <c r="AQ1247" s="569"/>
      <c r="AR1247" s="505">
        <v>43</v>
      </c>
      <c r="AS1247" s="505">
        <v>488</v>
      </c>
      <c r="AT1247" s="505">
        <v>17</v>
      </c>
      <c r="AU1247" s="505">
        <v>55</v>
      </c>
      <c r="AV1247" s="507"/>
      <c r="AW1247" s="507"/>
      <c r="AX1247" s="507">
        <v>92</v>
      </c>
      <c r="AY1247" s="507">
        <v>96</v>
      </c>
      <c r="AZ1247" s="507">
        <v>351</v>
      </c>
      <c r="BA1247" s="507">
        <v>601</v>
      </c>
      <c r="BB1247" s="357"/>
      <c r="BC1247" s="592" t="str">
        <f t="shared" si="1775"/>
        <v>-</v>
      </c>
      <c r="BD1247" s="593" t="str">
        <f t="shared" si="1776"/>
        <v>-</v>
      </c>
      <c r="BE1247" s="594" t="str">
        <f t="shared" si="1777"/>
        <v>-</v>
      </c>
      <c r="BF1247" s="291" t="str">
        <f t="shared" si="1778"/>
        <v>-</v>
      </c>
      <c r="BG1247" s="566" t="str">
        <f t="shared" si="1779"/>
        <v>-</v>
      </c>
      <c r="BH1247" s="595" t="str">
        <f t="shared" si="1780"/>
        <v>-</v>
      </c>
      <c r="BI1247" s="289" t="str">
        <f t="shared" si="1781"/>
        <v>-</v>
      </c>
      <c r="BJ1247" s="596" t="str">
        <f t="shared" si="1782"/>
        <v>-</v>
      </c>
      <c r="BK1247" s="595" t="str">
        <f t="shared" si="1783"/>
        <v>-</v>
      </c>
      <c r="BL1247" s="289" t="str">
        <f t="shared" si="1784"/>
        <v>-</v>
      </c>
      <c r="BM1247" s="596" t="str">
        <f t="shared" si="1785"/>
        <v>-</v>
      </c>
      <c r="BN1247" s="563">
        <f t="shared" si="1786"/>
        <v>1</v>
      </c>
      <c r="BO1247" s="87">
        <f t="shared" si="1787"/>
        <v>2015</v>
      </c>
      <c r="BP1247" s="87">
        <f t="shared" si="1788"/>
        <v>1</v>
      </c>
      <c r="BQ1247" s="202"/>
    </row>
    <row r="1248" spans="1:69" s="35" customFormat="1" ht="10.5" customHeight="1" x14ac:dyDescent="0.2">
      <c r="A1248" s="87" t="str">
        <f t="shared" si="1774"/>
        <v>2014-15RX61</v>
      </c>
      <c r="B1248" s="87" t="str">
        <f t="shared" si="1789"/>
        <v>Y63</v>
      </c>
      <c r="C1248" s="203" t="s">
        <v>184</v>
      </c>
      <c r="D1248" s="203" t="s">
        <v>549</v>
      </c>
      <c r="E1248" s="42"/>
      <c r="F1248" s="317" t="str">
        <f>VLOOKUP($G1248,'Selection Sheet'!$C$15:$F$39,3,0)</f>
        <v>Y63</v>
      </c>
      <c r="G1248" s="204" t="s">
        <v>111</v>
      </c>
      <c r="H1248" s="203" t="s">
        <v>532</v>
      </c>
      <c r="I1248" s="495">
        <v>166</v>
      </c>
      <c r="J1248" s="495">
        <v>47</v>
      </c>
      <c r="K1248" s="495">
        <v>20</v>
      </c>
      <c r="L1248" s="495">
        <v>10</v>
      </c>
      <c r="M1248" s="507"/>
      <c r="N1248" s="507"/>
      <c r="O1248" s="507"/>
      <c r="P1248" s="507"/>
      <c r="Q1248" s="495" t="s">
        <v>80</v>
      </c>
      <c r="R1248" s="495" t="s">
        <v>80</v>
      </c>
      <c r="S1248" s="495"/>
      <c r="T1248" s="496" t="s">
        <v>80</v>
      </c>
      <c r="U1248" s="497" t="s">
        <v>80</v>
      </c>
      <c r="V1248" s="497" t="s">
        <v>80</v>
      </c>
      <c r="W1248" s="497" t="s">
        <v>80</v>
      </c>
      <c r="X1248" s="498" t="s">
        <v>80</v>
      </c>
      <c r="Y1248" s="499" t="s">
        <v>80</v>
      </c>
      <c r="Z1248" s="500" t="s">
        <v>80</v>
      </c>
      <c r="AA1248" s="500" t="s">
        <v>80</v>
      </c>
      <c r="AB1248" s="501" t="s">
        <v>80</v>
      </c>
      <c r="AC1248" s="500" t="s">
        <v>80</v>
      </c>
      <c r="AD1248" s="500" t="s">
        <v>80</v>
      </c>
      <c r="AE1248" s="500" t="s">
        <v>80</v>
      </c>
      <c r="AF1248" s="502" t="s">
        <v>80</v>
      </c>
      <c r="AG1248" s="503" t="s">
        <v>80</v>
      </c>
      <c r="AH1248" s="504" t="s">
        <v>80</v>
      </c>
      <c r="AI1248" s="502" t="s">
        <v>80</v>
      </c>
      <c r="AJ1248" s="505">
        <v>70</v>
      </c>
      <c r="AK1248" s="505">
        <v>75</v>
      </c>
      <c r="AL1248" s="507"/>
      <c r="AM1248" s="507"/>
      <c r="AN1248" s="505">
        <v>508</v>
      </c>
      <c r="AO1248" s="505">
        <v>521</v>
      </c>
      <c r="AP1248" s="569"/>
      <c r="AQ1248" s="569"/>
      <c r="AR1248" s="505">
        <v>11</v>
      </c>
      <c r="AS1248" s="505">
        <v>160</v>
      </c>
      <c r="AT1248" s="505">
        <v>6</v>
      </c>
      <c r="AU1248" s="505">
        <v>18</v>
      </c>
      <c r="AV1248" s="507"/>
      <c r="AW1248" s="507"/>
      <c r="AX1248" s="507">
        <v>63</v>
      </c>
      <c r="AY1248" s="507">
        <v>70</v>
      </c>
      <c r="AZ1248" s="507">
        <v>170</v>
      </c>
      <c r="BA1248" s="507">
        <v>272</v>
      </c>
      <c r="BB1248" s="357"/>
      <c r="BC1248" s="592" t="str">
        <f t="shared" si="1775"/>
        <v>-</v>
      </c>
      <c r="BD1248" s="593" t="str">
        <f t="shared" si="1776"/>
        <v>-</v>
      </c>
      <c r="BE1248" s="594" t="str">
        <f t="shared" si="1777"/>
        <v>-</v>
      </c>
      <c r="BF1248" s="291" t="str">
        <f t="shared" si="1778"/>
        <v>-</v>
      </c>
      <c r="BG1248" s="566" t="str">
        <f t="shared" si="1779"/>
        <v>-</v>
      </c>
      <c r="BH1248" s="595" t="str">
        <f t="shared" si="1780"/>
        <v>-</v>
      </c>
      <c r="BI1248" s="289" t="str">
        <f t="shared" si="1781"/>
        <v>-</v>
      </c>
      <c r="BJ1248" s="596" t="str">
        <f t="shared" si="1782"/>
        <v>-</v>
      </c>
      <c r="BK1248" s="595" t="str">
        <f t="shared" si="1783"/>
        <v>-</v>
      </c>
      <c r="BL1248" s="289" t="str">
        <f t="shared" si="1784"/>
        <v>-</v>
      </c>
      <c r="BM1248" s="596" t="str">
        <f t="shared" si="1785"/>
        <v>-</v>
      </c>
      <c r="BN1248" s="563">
        <f t="shared" si="1786"/>
        <v>1</v>
      </c>
      <c r="BO1248" s="87">
        <f t="shared" si="1787"/>
        <v>2015</v>
      </c>
      <c r="BP1248" s="87">
        <f t="shared" si="1788"/>
        <v>1</v>
      </c>
      <c r="BQ1248" s="202"/>
    </row>
    <row r="1249" spans="1:69" s="35" customFormat="1" ht="10.5" customHeight="1" x14ac:dyDescent="0.2">
      <c r="A1249" s="314" t="str">
        <f t="shared" si="1774"/>
        <v>2014-15RX71</v>
      </c>
      <c r="B1249" s="314" t="str">
        <f t="shared" si="1789"/>
        <v>Y62</v>
      </c>
      <c r="C1249" s="205" t="s">
        <v>184</v>
      </c>
      <c r="D1249" s="205" t="s">
        <v>549</v>
      </c>
      <c r="E1249" s="206"/>
      <c r="F1249" s="318" t="str">
        <f>VLOOKUP($G1249,'Selection Sheet'!$C$15:$F$39,3,0)</f>
        <v>Y62</v>
      </c>
      <c r="G1249" s="207" t="s">
        <v>84</v>
      </c>
      <c r="H1249" s="205" t="s">
        <v>533</v>
      </c>
      <c r="I1249" s="508">
        <v>384</v>
      </c>
      <c r="J1249" s="508">
        <v>104</v>
      </c>
      <c r="K1249" s="508">
        <v>50</v>
      </c>
      <c r="L1249" s="508">
        <v>24</v>
      </c>
      <c r="M1249" s="520"/>
      <c r="N1249" s="520"/>
      <c r="O1249" s="520"/>
      <c r="P1249" s="520"/>
      <c r="Q1249" s="508" t="s">
        <v>80</v>
      </c>
      <c r="R1249" s="508" t="s">
        <v>80</v>
      </c>
      <c r="S1249" s="508"/>
      <c r="T1249" s="509" t="s">
        <v>80</v>
      </c>
      <c r="U1249" s="510" t="s">
        <v>80</v>
      </c>
      <c r="V1249" s="510" t="s">
        <v>80</v>
      </c>
      <c r="W1249" s="510" t="s">
        <v>80</v>
      </c>
      <c r="X1249" s="511" t="s">
        <v>80</v>
      </c>
      <c r="Y1249" s="512" t="s">
        <v>80</v>
      </c>
      <c r="Z1249" s="513" t="s">
        <v>80</v>
      </c>
      <c r="AA1249" s="513" t="s">
        <v>80</v>
      </c>
      <c r="AB1249" s="514" t="s">
        <v>80</v>
      </c>
      <c r="AC1249" s="513" t="s">
        <v>80</v>
      </c>
      <c r="AD1249" s="513" t="s">
        <v>80</v>
      </c>
      <c r="AE1249" s="513" t="s">
        <v>80</v>
      </c>
      <c r="AF1249" s="515" t="s">
        <v>80</v>
      </c>
      <c r="AG1249" s="516" t="s">
        <v>80</v>
      </c>
      <c r="AH1249" s="517" t="s">
        <v>80</v>
      </c>
      <c r="AI1249" s="515" t="s">
        <v>80</v>
      </c>
      <c r="AJ1249" s="518">
        <v>276</v>
      </c>
      <c r="AK1249" s="518">
        <v>316</v>
      </c>
      <c r="AL1249" s="520"/>
      <c r="AM1249" s="520"/>
      <c r="AN1249" s="518">
        <v>828</v>
      </c>
      <c r="AO1249" s="518">
        <v>833</v>
      </c>
      <c r="AP1249" s="570"/>
      <c r="AQ1249" s="570"/>
      <c r="AR1249" s="518">
        <v>28</v>
      </c>
      <c r="AS1249" s="518">
        <v>357</v>
      </c>
      <c r="AT1249" s="518">
        <v>10</v>
      </c>
      <c r="AU1249" s="518">
        <v>45</v>
      </c>
      <c r="AV1249" s="520"/>
      <c r="AW1249" s="520"/>
      <c r="AX1249" s="520">
        <v>122</v>
      </c>
      <c r="AY1249" s="520">
        <v>146</v>
      </c>
      <c r="AZ1249" s="520">
        <v>167</v>
      </c>
      <c r="BA1249" s="520">
        <v>282</v>
      </c>
      <c r="BB1249" s="358"/>
      <c r="BC1249" s="597" t="str">
        <f t="shared" si="1775"/>
        <v>-</v>
      </c>
      <c r="BD1249" s="598" t="str">
        <f t="shared" si="1776"/>
        <v>-</v>
      </c>
      <c r="BE1249" s="599" t="str">
        <f t="shared" si="1777"/>
        <v>-</v>
      </c>
      <c r="BF1249" s="600" t="str">
        <f t="shared" si="1778"/>
        <v>-</v>
      </c>
      <c r="BG1249" s="601" t="str">
        <f t="shared" si="1779"/>
        <v>-</v>
      </c>
      <c r="BH1249" s="602" t="str">
        <f t="shared" si="1780"/>
        <v>-</v>
      </c>
      <c r="BI1249" s="603" t="str">
        <f t="shared" si="1781"/>
        <v>-</v>
      </c>
      <c r="BJ1249" s="604" t="str">
        <f t="shared" si="1782"/>
        <v>-</v>
      </c>
      <c r="BK1249" s="602" t="str">
        <f t="shared" si="1783"/>
        <v>-</v>
      </c>
      <c r="BL1249" s="603" t="str">
        <f t="shared" si="1784"/>
        <v>-</v>
      </c>
      <c r="BM1249" s="604" t="str">
        <f t="shared" si="1785"/>
        <v>-</v>
      </c>
      <c r="BN1249" s="564">
        <f t="shared" si="1786"/>
        <v>1</v>
      </c>
      <c r="BO1249" s="314">
        <f t="shared" si="1787"/>
        <v>2015</v>
      </c>
      <c r="BP1249" s="314">
        <f t="shared" si="1788"/>
        <v>1</v>
      </c>
      <c r="BQ1249" s="202"/>
    </row>
    <row r="1250" spans="1:69" s="35" customFormat="1" ht="10.5" customHeight="1" x14ac:dyDescent="0.2">
      <c r="A1250" s="87" t="str">
        <f t="shared" si="1774"/>
        <v>2014-15RX81</v>
      </c>
      <c r="B1250" s="87" t="str">
        <f t="shared" si="1789"/>
        <v>Y63</v>
      </c>
      <c r="C1250" s="203" t="s">
        <v>184</v>
      </c>
      <c r="D1250" s="203" t="s">
        <v>549</v>
      </c>
      <c r="E1250" s="42"/>
      <c r="F1250" s="317" t="str">
        <f>VLOOKUP($G1250,'Selection Sheet'!$C$15:$F$39,3,0)</f>
        <v>Y63</v>
      </c>
      <c r="G1250" s="204" t="s">
        <v>120</v>
      </c>
      <c r="H1250" s="203" t="s">
        <v>534</v>
      </c>
      <c r="I1250" s="495">
        <v>323</v>
      </c>
      <c r="J1250" s="495">
        <v>69</v>
      </c>
      <c r="K1250" s="495">
        <v>34</v>
      </c>
      <c r="L1250" s="495">
        <v>17</v>
      </c>
      <c r="M1250" s="507"/>
      <c r="N1250" s="507"/>
      <c r="O1250" s="507"/>
      <c r="P1250" s="507"/>
      <c r="Q1250" s="495" t="s">
        <v>80</v>
      </c>
      <c r="R1250" s="495" t="s">
        <v>80</v>
      </c>
      <c r="S1250" s="495"/>
      <c r="T1250" s="496" t="s">
        <v>80</v>
      </c>
      <c r="U1250" s="497" t="s">
        <v>80</v>
      </c>
      <c r="V1250" s="497" t="s">
        <v>80</v>
      </c>
      <c r="W1250" s="497" t="s">
        <v>80</v>
      </c>
      <c r="X1250" s="498" t="s">
        <v>80</v>
      </c>
      <c r="Y1250" s="499" t="s">
        <v>80</v>
      </c>
      <c r="Z1250" s="500" t="s">
        <v>80</v>
      </c>
      <c r="AA1250" s="500" t="s">
        <v>80</v>
      </c>
      <c r="AB1250" s="501" t="s">
        <v>80</v>
      </c>
      <c r="AC1250" s="500" t="s">
        <v>80</v>
      </c>
      <c r="AD1250" s="500" t="s">
        <v>80</v>
      </c>
      <c r="AE1250" s="500" t="s">
        <v>80</v>
      </c>
      <c r="AF1250" s="502" t="s">
        <v>80</v>
      </c>
      <c r="AG1250" s="503" t="s">
        <v>80</v>
      </c>
      <c r="AH1250" s="504" t="s">
        <v>80</v>
      </c>
      <c r="AI1250" s="502" t="s">
        <v>80</v>
      </c>
      <c r="AJ1250" s="505">
        <v>59</v>
      </c>
      <c r="AK1250" s="505">
        <v>66</v>
      </c>
      <c r="AL1250" s="507"/>
      <c r="AM1250" s="507"/>
      <c r="AN1250" s="505">
        <v>675</v>
      </c>
      <c r="AO1250" s="505">
        <v>688</v>
      </c>
      <c r="AP1250" s="569"/>
      <c r="AQ1250" s="569"/>
      <c r="AR1250" s="505">
        <v>24</v>
      </c>
      <c r="AS1250" s="505">
        <v>305</v>
      </c>
      <c r="AT1250" s="505">
        <v>12</v>
      </c>
      <c r="AU1250" s="505">
        <v>30</v>
      </c>
      <c r="AV1250" s="507"/>
      <c r="AW1250" s="507"/>
      <c r="AX1250" s="507">
        <v>88</v>
      </c>
      <c r="AY1250" s="507">
        <v>111</v>
      </c>
      <c r="AZ1250" s="507">
        <v>211</v>
      </c>
      <c r="BA1250" s="507">
        <v>360</v>
      </c>
      <c r="BB1250" s="357"/>
      <c r="BC1250" s="592" t="str">
        <f t="shared" si="1775"/>
        <v>-</v>
      </c>
      <c r="BD1250" s="593" t="str">
        <f t="shared" si="1776"/>
        <v>-</v>
      </c>
      <c r="BE1250" s="594" t="str">
        <f t="shared" si="1777"/>
        <v>-</v>
      </c>
      <c r="BF1250" s="291" t="str">
        <f t="shared" si="1778"/>
        <v>-</v>
      </c>
      <c r="BG1250" s="566" t="str">
        <f t="shared" si="1779"/>
        <v>-</v>
      </c>
      <c r="BH1250" s="595" t="str">
        <f t="shared" si="1780"/>
        <v>-</v>
      </c>
      <c r="BI1250" s="289" t="str">
        <f t="shared" si="1781"/>
        <v>-</v>
      </c>
      <c r="BJ1250" s="596" t="str">
        <f t="shared" si="1782"/>
        <v>-</v>
      </c>
      <c r="BK1250" s="595" t="str">
        <f t="shared" si="1783"/>
        <v>-</v>
      </c>
      <c r="BL1250" s="289" t="str">
        <f t="shared" si="1784"/>
        <v>-</v>
      </c>
      <c r="BM1250" s="596" t="str">
        <f t="shared" si="1785"/>
        <v>-</v>
      </c>
      <c r="BN1250" s="563">
        <f t="shared" si="1786"/>
        <v>1</v>
      </c>
      <c r="BO1250" s="87">
        <f t="shared" si="1787"/>
        <v>2015</v>
      </c>
      <c r="BP1250" s="87">
        <f t="shared" si="1788"/>
        <v>1</v>
      </c>
      <c r="BQ1250" s="202"/>
    </row>
    <row r="1251" spans="1:69" s="35" customFormat="1" ht="10.5" customHeight="1" x14ac:dyDescent="0.2">
      <c r="A1251" s="87" t="str">
        <f t="shared" si="1774"/>
        <v>2014-15RX91</v>
      </c>
      <c r="B1251" s="87" t="str">
        <f t="shared" si="1789"/>
        <v>Y60</v>
      </c>
      <c r="C1251" s="203" t="s">
        <v>184</v>
      </c>
      <c r="D1251" s="203" t="s">
        <v>549</v>
      </c>
      <c r="E1251" s="42"/>
      <c r="F1251" s="317" t="str">
        <f>VLOOKUP($G1251,'Selection Sheet'!$C$15:$F$39,3,0)</f>
        <v>Y60</v>
      </c>
      <c r="G1251" s="204" t="s">
        <v>103</v>
      </c>
      <c r="H1251" s="203" t="s">
        <v>535</v>
      </c>
      <c r="I1251" s="495">
        <v>306</v>
      </c>
      <c r="J1251" s="495">
        <v>51</v>
      </c>
      <c r="K1251" s="495">
        <v>24</v>
      </c>
      <c r="L1251" s="495">
        <v>7</v>
      </c>
      <c r="M1251" s="507"/>
      <c r="N1251" s="507"/>
      <c r="O1251" s="507"/>
      <c r="P1251" s="507"/>
      <c r="Q1251" s="495" t="s">
        <v>80</v>
      </c>
      <c r="R1251" s="495" t="s">
        <v>80</v>
      </c>
      <c r="S1251" s="495"/>
      <c r="T1251" s="496" t="s">
        <v>80</v>
      </c>
      <c r="U1251" s="497" t="s">
        <v>80</v>
      </c>
      <c r="V1251" s="497" t="s">
        <v>80</v>
      </c>
      <c r="W1251" s="497" t="s">
        <v>80</v>
      </c>
      <c r="X1251" s="498" t="s">
        <v>80</v>
      </c>
      <c r="Y1251" s="499" t="s">
        <v>80</v>
      </c>
      <c r="Z1251" s="500" t="s">
        <v>80</v>
      </c>
      <c r="AA1251" s="500" t="s">
        <v>80</v>
      </c>
      <c r="AB1251" s="501" t="s">
        <v>80</v>
      </c>
      <c r="AC1251" s="500" t="s">
        <v>80</v>
      </c>
      <c r="AD1251" s="500" t="s">
        <v>80</v>
      </c>
      <c r="AE1251" s="500" t="s">
        <v>80</v>
      </c>
      <c r="AF1251" s="502" t="s">
        <v>80</v>
      </c>
      <c r="AG1251" s="503" t="s">
        <v>80</v>
      </c>
      <c r="AH1251" s="504" t="s">
        <v>80</v>
      </c>
      <c r="AI1251" s="502" t="s">
        <v>80</v>
      </c>
      <c r="AJ1251" s="505">
        <v>103</v>
      </c>
      <c r="AK1251" s="505">
        <v>130</v>
      </c>
      <c r="AL1251" s="507"/>
      <c r="AM1251" s="507"/>
      <c r="AN1251" s="505">
        <v>839</v>
      </c>
      <c r="AO1251" s="505">
        <v>857</v>
      </c>
      <c r="AP1251" s="569"/>
      <c r="AQ1251" s="569"/>
      <c r="AR1251" s="505">
        <v>6</v>
      </c>
      <c r="AS1251" s="505">
        <v>296</v>
      </c>
      <c r="AT1251" s="505">
        <v>2</v>
      </c>
      <c r="AU1251" s="505">
        <v>22</v>
      </c>
      <c r="AV1251" s="507"/>
      <c r="AW1251" s="507"/>
      <c r="AX1251" s="507">
        <v>100</v>
      </c>
      <c r="AY1251" s="507">
        <v>108</v>
      </c>
      <c r="AZ1251" s="507">
        <v>92</v>
      </c>
      <c r="BA1251" s="507">
        <v>165</v>
      </c>
      <c r="BB1251" s="357"/>
      <c r="BC1251" s="592" t="str">
        <f t="shared" si="1775"/>
        <v>-</v>
      </c>
      <c r="BD1251" s="593" t="str">
        <f t="shared" si="1776"/>
        <v>-</v>
      </c>
      <c r="BE1251" s="594" t="str">
        <f t="shared" si="1777"/>
        <v>-</v>
      </c>
      <c r="BF1251" s="291" t="str">
        <f t="shared" si="1778"/>
        <v>-</v>
      </c>
      <c r="BG1251" s="566" t="str">
        <f t="shared" si="1779"/>
        <v>-</v>
      </c>
      <c r="BH1251" s="595" t="str">
        <f t="shared" si="1780"/>
        <v>-</v>
      </c>
      <c r="BI1251" s="289" t="str">
        <f t="shared" si="1781"/>
        <v>-</v>
      </c>
      <c r="BJ1251" s="596" t="str">
        <f t="shared" si="1782"/>
        <v>-</v>
      </c>
      <c r="BK1251" s="595" t="str">
        <f t="shared" si="1783"/>
        <v>-</v>
      </c>
      <c r="BL1251" s="289" t="str">
        <f t="shared" si="1784"/>
        <v>-</v>
      </c>
      <c r="BM1251" s="596" t="str">
        <f t="shared" si="1785"/>
        <v>-</v>
      </c>
      <c r="BN1251" s="563">
        <f t="shared" si="1786"/>
        <v>1</v>
      </c>
      <c r="BO1251" s="87">
        <f t="shared" si="1787"/>
        <v>2015</v>
      </c>
      <c r="BP1251" s="87">
        <f t="shared" si="1788"/>
        <v>1</v>
      </c>
      <c r="BQ1251" s="202"/>
    </row>
    <row r="1252" spans="1:69" s="35" customFormat="1" ht="10.5" customHeight="1" x14ac:dyDescent="0.2">
      <c r="A1252" s="314" t="str">
        <f t="shared" si="1774"/>
        <v>2014-15RYA1</v>
      </c>
      <c r="B1252" s="314" t="str">
        <f t="shared" si="1789"/>
        <v>Y60</v>
      </c>
      <c r="C1252" s="205" t="s">
        <v>184</v>
      </c>
      <c r="D1252" s="205" t="s">
        <v>549</v>
      </c>
      <c r="E1252" s="206"/>
      <c r="F1252" s="318" t="str">
        <f>VLOOKUP($G1252,'Selection Sheet'!$C$15:$F$39,3,0)</f>
        <v>Y60</v>
      </c>
      <c r="G1252" s="207" t="s">
        <v>118</v>
      </c>
      <c r="H1252" s="205" t="s">
        <v>536</v>
      </c>
      <c r="I1252" s="508">
        <v>430</v>
      </c>
      <c r="J1252" s="508">
        <v>130</v>
      </c>
      <c r="K1252" s="508">
        <v>45</v>
      </c>
      <c r="L1252" s="508">
        <v>19</v>
      </c>
      <c r="M1252" s="520"/>
      <c r="N1252" s="520"/>
      <c r="O1252" s="520"/>
      <c r="P1252" s="520"/>
      <c r="Q1252" s="508" t="s">
        <v>80</v>
      </c>
      <c r="R1252" s="508" t="s">
        <v>80</v>
      </c>
      <c r="S1252" s="508"/>
      <c r="T1252" s="509" t="s">
        <v>80</v>
      </c>
      <c r="U1252" s="510" t="s">
        <v>80</v>
      </c>
      <c r="V1252" s="510" t="s">
        <v>80</v>
      </c>
      <c r="W1252" s="510" t="s">
        <v>80</v>
      </c>
      <c r="X1252" s="511" t="s">
        <v>80</v>
      </c>
      <c r="Y1252" s="512" t="s">
        <v>80</v>
      </c>
      <c r="Z1252" s="513" t="s">
        <v>80</v>
      </c>
      <c r="AA1252" s="513" t="s">
        <v>80</v>
      </c>
      <c r="AB1252" s="514" t="s">
        <v>80</v>
      </c>
      <c r="AC1252" s="513" t="s">
        <v>80</v>
      </c>
      <c r="AD1252" s="513" t="s">
        <v>80</v>
      </c>
      <c r="AE1252" s="513" t="s">
        <v>80</v>
      </c>
      <c r="AF1252" s="515" t="s">
        <v>80</v>
      </c>
      <c r="AG1252" s="516" t="s">
        <v>80</v>
      </c>
      <c r="AH1252" s="517" t="s">
        <v>80</v>
      </c>
      <c r="AI1252" s="515" t="s">
        <v>80</v>
      </c>
      <c r="AJ1252" s="518">
        <v>89</v>
      </c>
      <c r="AK1252" s="518">
        <v>130</v>
      </c>
      <c r="AL1252" s="520"/>
      <c r="AM1252" s="520"/>
      <c r="AN1252" s="518">
        <v>684</v>
      </c>
      <c r="AO1252" s="518">
        <v>718</v>
      </c>
      <c r="AP1252" s="570"/>
      <c r="AQ1252" s="570"/>
      <c r="AR1252" s="518">
        <v>27</v>
      </c>
      <c r="AS1252" s="518">
        <v>430</v>
      </c>
      <c r="AT1252" s="518">
        <v>7</v>
      </c>
      <c r="AU1252" s="518">
        <v>45</v>
      </c>
      <c r="AV1252" s="520"/>
      <c r="AW1252" s="520"/>
      <c r="AX1252" s="520">
        <v>119</v>
      </c>
      <c r="AY1252" s="520">
        <v>130</v>
      </c>
      <c r="AZ1252" s="520">
        <v>106</v>
      </c>
      <c r="BA1252" s="520">
        <v>250</v>
      </c>
      <c r="BB1252" s="358"/>
      <c r="BC1252" s="597" t="str">
        <f t="shared" si="1775"/>
        <v>-</v>
      </c>
      <c r="BD1252" s="598" t="str">
        <f t="shared" si="1776"/>
        <v>-</v>
      </c>
      <c r="BE1252" s="599" t="str">
        <f t="shared" si="1777"/>
        <v>-</v>
      </c>
      <c r="BF1252" s="600" t="str">
        <f t="shared" si="1778"/>
        <v>-</v>
      </c>
      <c r="BG1252" s="601" t="str">
        <f t="shared" si="1779"/>
        <v>-</v>
      </c>
      <c r="BH1252" s="602" t="str">
        <f t="shared" si="1780"/>
        <v>-</v>
      </c>
      <c r="BI1252" s="603" t="str">
        <f t="shared" si="1781"/>
        <v>-</v>
      </c>
      <c r="BJ1252" s="604" t="str">
        <f t="shared" si="1782"/>
        <v>-</v>
      </c>
      <c r="BK1252" s="602" t="str">
        <f t="shared" si="1783"/>
        <v>-</v>
      </c>
      <c r="BL1252" s="603" t="str">
        <f t="shared" si="1784"/>
        <v>-</v>
      </c>
      <c r="BM1252" s="604" t="str">
        <f t="shared" si="1785"/>
        <v>-</v>
      </c>
      <c r="BN1252" s="564">
        <f t="shared" si="1786"/>
        <v>1</v>
      </c>
      <c r="BO1252" s="314">
        <f t="shared" si="1787"/>
        <v>2015</v>
      </c>
      <c r="BP1252" s="314">
        <f t="shared" si="1788"/>
        <v>1</v>
      </c>
      <c r="BQ1252" s="202"/>
    </row>
    <row r="1253" spans="1:69" s="35" customFormat="1" ht="10.5" customHeight="1" x14ac:dyDescent="0.2">
      <c r="A1253" s="87" t="str">
        <f t="shared" si="1774"/>
        <v>2014-15RYC1</v>
      </c>
      <c r="B1253" s="87" t="str">
        <f t="shared" si="1789"/>
        <v>Y61</v>
      </c>
      <c r="C1253" s="203" t="s">
        <v>184</v>
      </c>
      <c r="D1253" s="203" t="s">
        <v>549</v>
      </c>
      <c r="E1253" s="42"/>
      <c r="F1253" s="317" t="str">
        <f>VLOOKUP($G1253,'Selection Sheet'!$C$15:$F$39,3,0)</f>
        <v>Y61</v>
      </c>
      <c r="G1253" s="204" t="s">
        <v>87</v>
      </c>
      <c r="H1253" s="203" t="s">
        <v>537</v>
      </c>
      <c r="I1253" s="495">
        <v>385</v>
      </c>
      <c r="J1253" s="495">
        <v>86</v>
      </c>
      <c r="K1253" s="495">
        <v>35</v>
      </c>
      <c r="L1253" s="495">
        <v>20</v>
      </c>
      <c r="M1253" s="507"/>
      <c r="N1253" s="507"/>
      <c r="O1253" s="507"/>
      <c r="P1253" s="507"/>
      <c r="Q1253" s="495" t="s">
        <v>80</v>
      </c>
      <c r="R1253" s="495" t="s">
        <v>80</v>
      </c>
      <c r="S1253" s="495"/>
      <c r="T1253" s="496" t="s">
        <v>80</v>
      </c>
      <c r="U1253" s="497" t="s">
        <v>80</v>
      </c>
      <c r="V1253" s="497" t="s">
        <v>80</v>
      </c>
      <c r="W1253" s="497" t="s">
        <v>80</v>
      </c>
      <c r="X1253" s="498" t="s">
        <v>80</v>
      </c>
      <c r="Y1253" s="499" t="s">
        <v>80</v>
      </c>
      <c r="Z1253" s="500" t="s">
        <v>80</v>
      </c>
      <c r="AA1253" s="500" t="s">
        <v>80</v>
      </c>
      <c r="AB1253" s="501" t="s">
        <v>80</v>
      </c>
      <c r="AC1253" s="500" t="s">
        <v>80</v>
      </c>
      <c r="AD1253" s="500" t="s">
        <v>80</v>
      </c>
      <c r="AE1253" s="500" t="s">
        <v>80</v>
      </c>
      <c r="AF1253" s="502" t="s">
        <v>80</v>
      </c>
      <c r="AG1253" s="503" t="s">
        <v>80</v>
      </c>
      <c r="AH1253" s="504" t="s">
        <v>80</v>
      </c>
      <c r="AI1253" s="502" t="s">
        <v>80</v>
      </c>
      <c r="AJ1253" s="505">
        <v>137</v>
      </c>
      <c r="AK1253" s="505">
        <v>170</v>
      </c>
      <c r="AL1253" s="507"/>
      <c r="AM1253" s="507"/>
      <c r="AN1253" s="505">
        <v>622</v>
      </c>
      <c r="AO1253" s="505">
        <v>649</v>
      </c>
      <c r="AP1253" s="569"/>
      <c r="AQ1253" s="569"/>
      <c r="AR1253" s="505">
        <v>20</v>
      </c>
      <c r="AS1253" s="505">
        <v>369</v>
      </c>
      <c r="AT1253" s="505">
        <v>9</v>
      </c>
      <c r="AU1253" s="505">
        <v>32</v>
      </c>
      <c r="AV1253" s="507"/>
      <c r="AW1253" s="507"/>
      <c r="AX1253" s="507">
        <v>101</v>
      </c>
      <c r="AY1253" s="507">
        <v>109</v>
      </c>
      <c r="AZ1253" s="507">
        <v>117</v>
      </c>
      <c r="BA1253" s="507">
        <v>240</v>
      </c>
      <c r="BB1253" s="357"/>
      <c r="BC1253" s="592" t="str">
        <f t="shared" si="1775"/>
        <v>-</v>
      </c>
      <c r="BD1253" s="593" t="str">
        <f t="shared" si="1776"/>
        <v>-</v>
      </c>
      <c r="BE1253" s="594" t="str">
        <f t="shared" si="1777"/>
        <v>-</v>
      </c>
      <c r="BF1253" s="291" t="str">
        <f t="shared" si="1778"/>
        <v>-</v>
      </c>
      <c r="BG1253" s="566" t="str">
        <f t="shared" si="1779"/>
        <v>-</v>
      </c>
      <c r="BH1253" s="595" t="str">
        <f t="shared" si="1780"/>
        <v>-</v>
      </c>
      <c r="BI1253" s="289" t="str">
        <f t="shared" si="1781"/>
        <v>-</v>
      </c>
      <c r="BJ1253" s="596" t="str">
        <f t="shared" si="1782"/>
        <v>-</v>
      </c>
      <c r="BK1253" s="595" t="str">
        <f t="shared" si="1783"/>
        <v>-</v>
      </c>
      <c r="BL1253" s="289" t="str">
        <f t="shared" si="1784"/>
        <v>-</v>
      </c>
      <c r="BM1253" s="596" t="str">
        <f t="shared" si="1785"/>
        <v>-</v>
      </c>
      <c r="BN1253" s="563">
        <f t="shared" si="1786"/>
        <v>1</v>
      </c>
      <c r="BO1253" s="87">
        <f t="shared" si="1787"/>
        <v>2015</v>
      </c>
      <c r="BP1253" s="87">
        <f t="shared" si="1788"/>
        <v>1</v>
      </c>
      <c r="BQ1253" s="202"/>
    </row>
    <row r="1254" spans="1:69" s="35" customFormat="1" ht="10.5" customHeight="1" x14ac:dyDescent="0.2">
      <c r="A1254" s="87" t="str">
        <f t="shared" si="1774"/>
        <v>2014-15RYD1</v>
      </c>
      <c r="B1254" s="87" t="str">
        <f t="shared" si="1789"/>
        <v>Y59</v>
      </c>
      <c r="C1254" s="203" t="s">
        <v>184</v>
      </c>
      <c r="D1254" s="203" t="s">
        <v>549</v>
      </c>
      <c r="E1254" s="42"/>
      <c r="F1254" s="317" t="str">
        <f>VLOOKUP($G1254,'Selection Sheet'!$C$15:$F$39,3,0)</f>
        <v>Y59</v>
      </c>
      <c r="G1254" s="204" t="s">
        <v>116</v>
      </c>
      <c r="H1254" s="203" t="s">
        <v>538</v>
      </c>
      <c r="I1254" s="495">
        <v>318</v>
      </c>
      <c r="J1254" s="495">
        <v>78</v>
      </c>
      <c r="K1254" s="495">
        <v>56</v>
      </c>
      <c r="L1254" s="495">
        <v>27</v>
      </c>
      <c r="M1254" s="507"/>
      <c r="N1254" s="507"/>
      <c r="O1254" s="507"/>
      <c r="P1254" s="507"/>
      <c r="Q1254" s="495" t="s">
        <v>80</v>
      </c>
      <c r="R1254" s="495" t="s">
        <v>80</v>
      </c>
      <c r="S1254" s="495"/>
      <c r="T1254" s="496" t="s">
        <v>80</v>
      </c>
      <c r="U1254" s="497" t="s">
        <v>80</v>
      </c>
      <c r="V1254" s="497" t="s">
        <v>80</v>
      </c>
      <c r="W1254" s="497" t="s">
        <v>80</v>
      </c>
      <c r="X1254" s="498" t="s">
        <v>80</v>
      </c>
      <c r="Y1254" s="499" t="s">
        <v>80</v>
      </c>
      <c r="Z1254" s="500" t="s">
        <v>80</v>
      </c>
      <c r="AA1254" s="500" t="s">
        <v>80</v>
      </c>
      <c r="AB1254" s="501" t="s">
        <v>80</v>
      </c>
      <c r="AC1254" s="500" t="s">
        <v>80</v>
      </c>
      <c r="AD1254" s="500" t="s">
        <v>80</v>
      </c>
      <c r="AE1254" s="500" t="s">
        <v>80</v>
      </c>
      <c r="AF1254" s="502" t="s">
        <v>80</v>
      </c>
      <c r="AG1254" s="503" t="s">
        <v>80</v>
      </c>
      <c r="AH1254" s="504" t="s">
        <v>80</v>
      </c>
      <c r="AI1254" s="502" t="s">
        <v>80</v>
      </c>
      <c r="AJ1254" s="505">
        <v>89</v>
      </c>
      <c r="AK1254" s="505">
        <v>114</v>
      </c>
      <c r="AL1254" s="507"/>
      <c r="AM1254" s="507"/>
      <c r="AN1254" s="505">
        <v>770</v>
      </c>
      <c r="AO1254" s="505">
        <v>799</v>
      </c>
      <c r="AP1254" s="569"/>
      <c r="AQ1254" s="569"/>
      <c r="AR1254" s="505">
        <v>20</v>
      </c>
      <c r="AS1254" s="505">
        <v>286</v>
      </c>
      <c r="AT1254" s="505">
        <v>14</v>
      </c>
      <c r="AU1254" s="505">
        <v>51</v>
      </c>
      <c r="AV1254" s="507"/>
      <c r="AW1254" s="507"/>
      <c r="AX1254" s="507">
        <v>72</v>
      </c>
      <c r="AY1254" s="507">
        <v>86</v>
      </c>
      <c r="AZ1254" s="507">
        <v>291</v>
      </c>
      <c r="BA1254" s="507">
        <v>459</v>
      </c>
      <c r="BB1254" s="357"/>
      <c r="BC1254" s="592" t="str">
        <f t="shared" si="1775"/>
        <v>-</v>
      </c>
      <c r="BD1254" s="593" t="str">
        <f t="shared" si="1776"/>
        <v>-</v>
      </c>
      <c r="BE1254" s="594" t="str">
        <f t="shared" si="1777"/>
        <v>-</v>
      </c>
      <c r="BF1254" s="291" t="str">
        <f t="shared" si="1778"/>
        <v>-</v>
      </c>
      <c r="BG1254" s="566" t="str">
        <f t="shared" si="1779"/>
        <v>-</v>
      </c>
      <c r="BH1254" s="595" t="str">
        <f t="shared" si="1780"/>
        <v>-</v>
      </c>
      <c r="BI1254" s="289" t="str">
        <f t="shared" si="1781"/>
        <v>-</v>
      </c>
      <c r="BJ1254" s="596" t="str">
        <f t="shared" si="1782"/>
        <v>-</v>
      </c>
      <c r="BK1254" s="595" t="str">
        <f t="shared" si="1783"/>
        <v>-</v>
      </c>
      <c r="BL1254" s="289" t="str">
        <f t="shared" si="1784"/>
        <v>-</v>
      </c>
      <c r="BM1254" s="596" t="str">
        <f t="shared" si="1785"/>
        <v>-</v>
      </c>
      <c r="BN1254" s="563">
        <f t="shared" si="1786"/>
        <v>1</v>
      </c>
      <c r="BO1254" s="87">
        <f t="shared" si="1787"/>
        <v>2015</v>
      </c>
      <c r="BP1254" s="87">
        <f t="shared" si="1788"/>
        <v>1</v>
      </c>
      <c r="BQ1254" s="202"/>
    </row>
    <row r="1255" spans="1:69" s="35" customFormat="1" ht="10.5" customHeight="1" x14ac:dyDescent="0.2">
      <c r="A1255" s="87" t="str">
        <f t="shared" si="1774"/>
        <v>2014-15RYE1</v>
      </c>
      <c r="B1255" s="87" t="str">
        <f t="shared" si="1789"/>
        <v>Y59</v>
      </c>
      <c r="C1255" s="203" t="s">
        <v>184</v>
      </c>
      <c r="D1255" s="203" t="s">
        <v>549</v>
      </c>
      <c r="E1255" s="42"/>
      <c r="F1255" s="317" t="str">
        <f>VLOOKUP($G1255,'Selection Sheet'!$C$15:$F$39,3,0)</f>
        <v>Y59</v>
      </c>
      <c r="G1255" s="204" t="s">
        <v>114</v>
      </c>
      <c r="H1255" s="203" t="s">
        <v>539</v>
      </c>
      <c r="I1255" s="495">
        <v>108</v>
      </c>
      <c r="J1255" s="495">
        <v>46</v>
      </c>
      <c r="K1255" s="495">
        <v>33</v>
      </c>
      <c r="L1255" s="495">
        <v>18</v>
      </c>
      <c r="M1255" s="507"/>
      <c r="N1255" s="507"/>
      <c r="O1255" s="507"/>
      <c r="P1255" s="507"/>
      <c r="Q1255" s="495" t="s">
        <v>80</v>
      </c>
      <c r="R1255" s="495" t="s">
        <v>80</v>
      </c>
      <c r="S1255" s="495"/>
      <c r="T1255" s="496" t="s">
        <v>80</v>
      </c>
      <c r="U1255" s="497" t="s">
        <v>80</v>
      </c>
      <c r="V1255" s="497" t="s">
        <v>80</v>
      </c>
      <c r="W1255" s="497" t="s">
        <v>80</v>
      </c>
      <c r="X1255" s="498" t="s">
        <v>80</v>
      </c>
      <c r="Y1255" s="499" t="s">
        <v>80</v>
      </c>
      <c r="Z1255" s="500" t="s">
        <v>80</v>
      </c>
      <c r="AA1255" s="500" t="s">
        <v>80</v>
      </c>
      <c r="AB1255" s="501" t="s">
        <v>80</v>
      </c>
      <c r="AC1255" s="500" t="s">
        <v>80</v>
      </c>
      <c r="AD1255" s="500" t="s">
        <v>80</v>
      </c>
      <c r="AE1255" s="500" t="s">
        <v>80</v>
      </c>
      <c r="AF1255" s="502" t="s">
        <v>80</v>
      </c>
      <c r="AG1255" s="503" t="s">
        <v>80</v>
      </c>
      <c r="AH1255" s="504" t="s">
        <v>80</v>
      </c>
      <c r="AI1255" s="502" t="s">
        <v>80</v>
      </c>
      <c r="AJ1255" s="505">
        <v>63</v>
      </c>
      <c r="AK1255" s="505">
        <v>106</v>
      </c>
      <c r="AL1255" s="507"/>
      <c r="AM1255" s="507"/>
      <c r="AN1255" s="505">
        <v>450</v>
      </c>
      <c r="AO1255" s="505">
        <v>463</v>
      </c>
      <c r="AP1255" s="569"/>
      <c r="AQ1255" s="569"/>
      <c r="AR1255" s="505">
        <v>16</v>
      </c>
      <c r="AS1255" s="505">
        <v>103</v>
      </c>
      <c r="AT1255" s="505">
        <v>9</v>
      </c>
      <c r="AU1255" s="505">
        <v>32</v>
      </c>
      <c r="AV1255" s="507"/>
      <c r="AW1255" s="507"/>
      <c r="AX1255" s="507">
        <v>57</v>
      </c>
      <c r="AY1255" s="507">
        <v>59</v>
      </c>
      <c r="AZ1255" s="507">
        <v>69</v>
      </c>
      <c r="BA1255" s="507">
        <v>153</v>
      </c>
      <c r="BB1255" s="357"/>
      <c r="BC1255" s="592" t="str">
        <f t="shared" si="1775"/>
        <v>-</v>
      </c>
      <c r="BD1255" s="593" t="str">
        <f t="shared" si="1776"/>
        <v>-</v>
      </c>
      <c r="BE1255" s="594" t="str">
        <f t="shared" si="1777"/>
        <v>-</v>
      </c>
      <c r="BF1255" s="291" t="str">
        <f t="shared" si="1778"/>
        <v>-</v>
      </c>
      <c r="BG1255" s="566" t="str">
        <f t="shared" si="1779"/>
        <v>-</v>
      </c>
      <c r="BH1255" s="595" t="str">
        <f t="shared" si="1780"/>
        <v>-</v>
      </c>
      <c r="BI1255" s="289" t="str">
        <f t="shared" si="1781"/>
        <v>-</v>
      </c>
      <c r="BJ1255" s="596" t="str">
        <f t="shared" si="1782"/>
        <v>-</v>
      </c>
      <c r="BK1255" s="595" t="str">
        <f t="shared" si="1783"/>
        <v>-</v>
      </c>
      <c r="BL1255" s="289" t="str">
        <f t="shared" si="1784"/>
        <v>-</v>
      </c>
      <c r="BM1255" s="596" t="str">
        <f t="shared" si="1785"/>
        <v>-</v>
      </c>
      <c r="BN1255" s="563">
        <f t="shared" si="1786"/>
        <v>1</v>
      </c>
      <c r="BO1255" s="87">
        <f t="shared" si="1787"/>
        <v>2015</v>
      </c>
      <c r="BP1255" s="87">
        <f t="shared" si="1788"/>
        <v>1</v>
      </c>
      <c r="BQ1255" s="202"/>
    </row>
    <row r="1256" spans="1:69" s="35" customFormat="1" ht="10.5" customHeight="1" x14ac:dyDescent="0.2">
      <c r="A1256" s="312" t="str">
        <f t="shared" si="1774"/>
        <v>2014-15RYF1</v>
      </c>
      <c r="B1256" s="312" t="str">
        <f t="shared" si="1789"/>
        <v>Y58</v>
      </c>
      <c r="C1256" s="208" t="s">
        <v>184</v>
      </c>
      <c r="D1256" s="208" t="s">
        <v>549</v>
      </c>
      <c r="E1256" s="53"/>
      <c r="F1256" s="319" t="str">
        <f>VLOOKUP($G1256,'Selection Sheet'!$C$15:$F$39,3,0)</f>
        <v>Y58</v>
      </c>
      <c r="G1256" s="209" t="s">
        <v>99</v>
      </c>
      <c r="H1256" s="208" t="s">
        <v>540</v>
      </c>
      <c r="I1256" s="521">
        <v>409</v>
      </c>
      <c r="J1256" s="521">
        <v>112</v>
      </c>
      <c r="K1256" s="521">
        <v>47</v>
      </c>
      <c r="L1256" s="521">
        <v>25</v>
      </c>
      <c r="M1256" s="533"/>
      <c r="N1256" s="533"/>
      <c r="O1256" s="533"/>
      <c r="P1256" s="533"/>
      <c r="Q1256" s="521" t="s">
        <v>80</v>
      </c>
      <c r="R1256" s="521" t="s">
        <v>80</v>
      </c>
      <c r="S1256" s="521"/>
      <c r="T1256" s="522" t="s">
        <v>80</v>
      </c>
      <c r="U1256" s="523" t="s">
        <v>80</v>
      </c>
      <c r="V1256" s="523" t="s">
        <v>80</v>
      </c>
      <c r="W1256" s="523" t="s">
        <v>80</v>
      </c>
      <c r="X1256" s="524" t="s">
        <v>80</v>
      </c>
      <c r="Y1256" s="525" t="s">
        <v>80</v>
      </c>
      <c r="Z1256" s="526" t="s">
        <v>80</v>
      </c>
      <c r="AA1256" s="526" t="s">
        <v>80</v>
      </c>
      <c r="AB1256" s="527" t="s">
        <v>80</v>
      </c>
      <c r="AC1256" s="526" t="s">
        <v>80</v>
      </c>
      <c r="AD1256" s="526" t="s">
        <v>80</v>
      </c>
      <c r="AE1256" s="526" t="s">
        <v>80</v>
      </c>
      <c r="AF1256" s="528" t="s">
        <v>80</v>
      </c>
      <c r="AG1256" s="529" t="s">
        <v>80</v>
      </c>
      <c r="AH1256" s="530" t="s">
        <v>80</v>
      </c>
      <c r="AI1256" s="528" t="s">
        <v>80</v>
      </c>
      <c r="AJ1256" s="531">
        <v>155</v>
      </c>
      <c r="AK1256" s="531">
        <v>175</v>
      </c>
      <c r="AL1256" s="533"/>
      <c r="AM1256" s="533"/>
      <c r="AN1256" s="531">
        <v>830</v>
      </c>
      <c r="AO1256" s="531">
        <v>848</v>
      </c>
      <c r="AP1256" s="571"/>
      <c r="AQ1256" s="571"/>
      <c r="AR1256" s="531">
        <v>34</v>
      </c>
      <c r="AS1256" s="531">
        <v>408</v>
      </c>
      <c r="AT1256" s="531">
        <v>12</v>
      </c>
      <c r="AU1256" s="531">
        <v>47</v>
      </c>
      <c r="AV1256" s="533"/>
      <c r="AW1256" s="533"/>
      <c r="AX1256" s="533">
        <v>104</v>
      </c>
      <c r="AY1256" s="533">
        <v>147</v>
      </c>
      <c r="AZ1256" s="533">
        <v>152</v>
      </c>
      <c r="BA1256" s="533">
        <v>312</v>
      </c>
      <c r="BB1256" s="359"/>
      <c r="BC1256" s="605" t="str">
        <f t="shared" si="1775"/>
        <v>-</v>
      </c>
      <c r="BD1256" s="606" t="str">
        <f t="shared" si="1776"/>
        <v>-</v>
      </c>
      <c r="BE1256" s="607" t="str">
        <f t="shared" si="1777"/>
        <v>-</v>
      </c>
      <c r="BF1256" s="302" t="str">
        <f t="shared" si="1778"/>
        <v>-</v>
      </c>
      <c r="BG1256" s="608" t="str">
        <f t="shared" si="1779"/>
        <v>-</v>
      </c>
      <c r="BH1256" s="609" t="str">
        <f t="shared" si="1780"/>
        <v>-</v>
      </c>
      <c r="BI1256" s="311" t="str">
        <f t="shared" si="1781"/>
        <v>-</v>
      </c>
      <c r="BJ1256" s="610" t="str">
        <f t="shared" si="1782"/>
        <v>-</v>
      </c>
      <c r="BK1256" s="609" t="str">
        <f t="shared" si="1783"/>
        <v>-</v>
      </c>
      <c r="BL1256" s="311" t="str">
        <f t="shared" si="1784"/>
        <v>-</v>
      </c>
      <c r="BM1256" s="610" t="str">
        <f t="shared" si="1785"/>
        <v>-</v>
      </c>
      <c r="BN1256" s="565">
        <f t="shared" si="1786"/>
        <v>1</v>
      </c>
      <c r="BO1256" s="312">
        <f t="shared" si="1787"/>
        <v>2015</v>
      </c>
      <c r="BP1256" s="312">
        <f t="shared" si="1788"/>
        <v>1</v>
      </c>
      <c r="BQ1256" s="202"/>
    </row>
    <row r="1257" spans="1:69" s="35" customFormat="1" ht="10.5" customHeight="1" x14ac:dyDescent="0.2">
      <c r="A1257" s="87" t="str">
        <f t="shared" si="1774"/>
        <v>2014-15R1F2</v>
      </c>
      <c r="B1257" s="87" t="str">
        <f t="shared" si="1789"/>
        <v>Y59</v>
      </c>
      <c r="C1257" s="203" t="s">
        <v>184</v>
      </c>
      <c r="D1257" s="203" t="s">
        <v>550</v>
      </c>
      <c r="E1257" s="42"/>
      <c r="F1257" s="317" t="str">
        <f>VLOOKUP($G1257,'Selection Sheet'!$C$15:$F$39,3,0)</f>
        <v>Y59</v>
      </c>
      <c r="G1257" s="204" t="s">
        <v>108</v>
      </c>
      <c r="H1257" s="203" t="s">
        <v>529</v>
      </c>
      <c r="I1257" s="495">
        <v>17</v>
      </c>
      <c r="J1257" s="495">
        <v>0</v>
      </c>
      <c r="K1257" s="495">
        <v>2</v>
      </c>
      <c r="L1257" s="495">
        <v>0</v>
      </c>
      <c r="M1257" s="507"/>
      <c r="N1257" s="507"/>
      <c r="O1257" s="507"/>
      <c r="P1257" s="507"/>
      <c r="Q1257" s="495" t="s">
        <v>80</v>
      </c>
      <c r="R1257" s="495" t="s">
        <v>80</v>
      </c>
      <c r="S1257" s="495"/>
      <c r="T1257" s="496" t="s">
        <v>80</v>
      </c>
      <c r="U1257" s="497" t="s">
        <v>80</v>
      </c>
      <c r="V1257" s="497" t="s">
        <v>80</v>
      </c>
      <c r="W1257" s="497" t="s">
        <v>80</v>
      </c>
      <c r="X1257" s="498" t="s">
        <v>80</v>
      </c>
      <c r="Y1257" s="499" t="s">
        <v>80</v>
      </c>
      <c r="Z1257" s="500" t="s">
        <v>80</v>
      </c>
      <c r="AA1257" s="500" t="s">
        <v>80</v>
      </c>
      <c r="AB1257" s="501" t="s">
        <v>80</v>
      </c>
      <c r="AC1257" s="500" t="s">
        <v>80</v>
      </c>
      <c r="AD1257" s="500" t="s">
        <v>80</v>
      </c>
      <c r="AE1257" s="500" t="s">
        <v>80</v>
      </c>
      <c r="AF1257" s="502" t="s">
        <v>80</v>
      </c>
      <c r="AG1257" s="503" t="s">
        <v>80</v>
      </c>
      <c r="AH1257" s="504" t="s">
        <v>80</v>
      </c>
      <c r="AI1257" s="502" t="s">
        <v>80</v>
      </c>
      <c r="AJ1257" s="505">
        <v>2</v>
      </c>
      <c r="AK1257" s="505">
        <v>2</v>
      </c>
      <c r="AL1257" s="507"/>
      <c r="AM1257" s="507"/>
      <c r="AN1257" s="505">
        <v>53</v>
      </c>
      <c r="AO1257" s="505">
        <v>53</v>
      </c>
      <c r="AP1257" s="569"/>
      <c r="AQ1257" s="569"/>
      <c r="AR1257" s="505">
        <v>0</v>
      </c>
      <c r="AS1257" s="505">
        <v>17</v>
      </c>
      <c r="AT1257" s="505">
        <v>0</v>
      </c>
      <c r="AU1257" s="505">
        <v>2</v>
      </c>
      <c r="AV1257" s="507"/>
      <c r="AW1257" s="507"/>
      <c r="AX1257" s="507">
        <v>0</v>
      </c>
      <c r="AY1257" s="507">
        <v>0</v>
      </c>
      <c r="AZ1257" s="507">
        <v>16</v>
      </c>
      <c r="BA1257" s="507">
        <v>24</v>
      </c>
      <c r="BB1257" s="357"/>
      <c r="BC1257" s="592" t="str">
        <f t="shared" si="1775"/>
        <v>-</v>
      </c>
      <c r="BD1257" s="593" t="str">
        <f t="shared" si="1776"/>
        <v>-</v>
      </c>
      <c r="BE1257" s="594" t="str">
        <f t="shared" si="1777"/>
        <v>-</v>
      </c>
      <c r="BF1257" s="291" t="str">
        <f t="shared" si="1778"/>
        <v>-</v>
      </c>
      <c r="BG1257" s="566" t="str">
        <f t="shared" si="1779"/>
        <v>-</v>
      </c>
      <c r="BH1257" s="595" t="str">
        <f t="shared" si="1780"/>
        <v>-</v>
      </c>
      <c r="BI1257" s="289" t="str">
        <f t="shared" si="1781"/>
        <v>-</v>
      </c>
      <c r="BJ1257" s="596" t="str">
        <f t="shared" si="1782"/>
        <v>-</v>
      </c>
      <c r="BK1257" s="595" t="str">
        <f t="shared" si="1783"/>
        <v>-</v>
      </c>
      <c r="BL1257" s="289" t="str">
        <f t="shared" si="1784"/>
        <v>-</v>
      </c>
      <c r="BM1257" s="596" t="str">
        <f t="shared" si="1785"/>
        <v>-</v>
      </c>
      <c r="BN1257" s="563">
        <f t="shared" si="1786"/>
        <v>2</v>
      </c>
      <c r="BO1257" s="87">
        <f t="shared" si="1787"/>
        <v>2015</v>
      </c>
      <c r="BP1257" s="87">
        <f t="shared" si="1788"/>
        <v>2</v>
      </c>
      <c r="BQ1257" s="202"/>
    </row>
    <row r="1258" spans="1:69" s="35" customFormat="1" ht="10.5" customHeight="1" x14ac:dyDescent="0.2">
      <c r="A1258" s="87" t="str">
        <f t="shared" si="1774"/>
        <v>2014-15RRU2</v>
      </c>
      <c r="B1258" s="87" t="str">
        <f t="shared" si="1789"/>
        <v>Y56</v>
      </c>
      <c r="C1258" s="203" t="s">
        <v>184</v>
      </c>
      <c r="D1258" s="203" t="s">
        <v>550</v>
      </c>
      <c r="E1258" s="42"/>
      <c r="F1258" s="317" t="str">
        <f>VLOOKUP($G1258,'Selection Sheet'!$C$15:$F$39,3,0)</f>
        <v>Y56</v>
      </c>
      <c r="G1258" s="204" t="s">
        <v>93</v>
      </c>
      <c r="H1258" s="203" t="s">
        <v>530</v>
      </c>
      <c r="I1258" s="495">
        <v>395</v>
      </c>
      <c r="J1258" s="495">
        <v>132</v>
      </c>
      <c r="K1258" s="495">
        <v>45</v>
      </c>
      <c r="L1258" s="495">
        <v>24</v>
      </c>
      <c r="M1258" s="507"/>
      <c r="N1258" s="507"/>
      <c r="O1258" s="507"/>
      <c r="P1258" s="507"/>
      <c r="Q1258" s="495" t="s">
        <v>80</v>
      </c>
      <c r="R1258" s="495" t="s">
        <v>80</v>
      </c>
      <c r="S1258" s="495"/>
      <c r="T1258" s="496" t="s">
        <v>80</v>
      </c>
      <c r="U1258" s="497" t="s">
        <v>80</v>
      </c>
      <c r="V1258" s="497" t="s">
        <v>80</v>
      </c>
      <c r="W1258" s="497" t="s">
        <v>80</v>
      </c>
      <c r="X1258" s="498" t="s">
        <v>80</v>
      </c>
      <c r="Y1258" s="499" t="s">
        <v>80</v>
      </c>
      <c r="Z1258" s="500" t="s">
        <v>80</v>
      </c>
      <c r="AA1258" s="500" t="s">
        <v>80</v>
      </c>
      <c r="AB1258" s="501" t="s">
        <v>80</v>
      </c>
      <c r="AC1258" s="500" t="s">
        <v>80</v>
      </c>
      <c r="AD1258" s="500" t="s">
        <v>80</v>
      </c>
      <c r="AE1258" s="500" t="s">
        <v>80</v>
      </c>
      <c r="AF1258" s="502" t="s">
        <v>80</v>
      </c>
      <c r="AG1258" s="503" t="s">
        <v>80</v>
      </c>
      <c r="AH1258" s="504" t="s">
        <v>80</v>
      </c>
      <c r="AI1258" s="502" t="s">
        <v>80</v>
      </c>
      <c r="AJ1258" s="505">
        <v>202</v>
      </c>
      <c r="AK1258" s="505">
        <v>257</v>
      </c>
      <c r="AL1258" s="507"/>
      <c r="AM1258" s="507"/>
      <c r="AN1258" s="505">
        <v>946</v>
      </c>
      <c r="AO1258" s="505">
        <v>966</v>
      </c>
      <c r="AP1258" s="569"/>
      <c r="AQ1258" s="569"/>
      <c r="AR1258" s="505">
        <v>37</v>
      </c>
      <c r="AS1258" s="505">
        <v>385</v>
      </c>
      <c r="AT1258" s="505">
        <v>15</v>
      </c>
      <c r="AU1258" s="505">
        <v>41</v>
      </c>
      <c r="AV1258" s="507"/>
      <c r="AW1258" s="507"/>
      <c r="AX1258" s="507">
        <v>77</v>
      </c>
      <c r="AY1258" s="507">
        <v>82</v>
      </c>
      <c r="AZ1258" s="507">
        <v>308</v>
      </c>
      <c r="BA1258" s="507">
        <v>561</v>
      </c>
      <c r="BB1258" s="357"/>
      <c r="BC1258" s="592" t="str">
        <f t="shared" si="1775"/>
        <v>-</v>
      </c>
      <c r="BD1258" s="593" t="str">
        <f t="shared" si="1776"/>
        <v>-</v>
      </c>
      <c r="BE1258" s="594" t="str">
        <f t="shared" si="1777"/>
        <v>-</v>
      </c>
      <c r="BF1258" s="291" t="str">
        <f t="shared" si="1778"/>
        <v>-</v>
      </c>
      <c r="BG1258" s="566" t="str">
        <f t="shared" si="1779"/>
        <v>-</v>
      </c>
      <c r="BH1258" s="595" t="str">
        <f t="shared" si="1780"/>
        <v>-</v>
      </c>
      <c r="BI1258" s="289" t="str">
        <f t="shared" si="1781"/>
        <v>-</v>
      </c>
      <c r="BJ1258" s="596" t="str">
        <f t="shared" si="1782"/>
        <v>-</v>
      </c>
      <c r="BK1258" s="595" t="str">
        <f t="shared" si="1783"/>
        <v>-</v>
      </c>
      <c r="BL1258" s="289" t="str">
        <f t="shared" si="1784"/>
        <v>-</v>
      </c>
      <c r="BM1258" s="596" t="str">
        <f t="shared" si="1785"/>
        <v>-</v>
      </c>
      <c r="BN1258" s="563">
        <f t="shared" si="1786"/>
        <v>2</v>
      </c>
      <c r="BO1258" s="87">
        <f t="shared" si="1787"/>
        <v>2015</v>
      </c>
      <c r="BP1258" s="87">
        <f t="shared" si="1788"/>
        <v>2</v>
      </c>
      <c r="BQ1258" s="202"/>
    </row>
    <row r="1259" spans="1:69" s="35" customFormat="1" ht="10.5" customHeight="1" x14ac:dyDescent="0.2">
      <c r="A1259" s="87" t="str">
        <f t="shared" si="1774"/>
        <v>2014-15RX62</v>
      </c>
      <c r="B1259" s="87" t="str">
        <f t="shared" si="1789"/>
        <v>Y63</v>
      </c>
      <c r="C1259" s="203" t="s">
        <v>184</v>
      </c>
      <c r="D1259" s="203" t="s">
        <v>550</v>
      </c>
      <c r="E1259" s="42"/>
      <c r="F1259" s="317" t="str">
        <f>VLOOKUP($G1259,'Selection Sheet'!$C$15:$F$39,3,0)</f>
        <v>Y63</v>
      </c>
      <c r="G1259" s="204" t="s">
        <v>111</v>
      </c>
      <c r="H1259" s="203" t="s">
        <v>532</v>
      </c>
      <c r="I1259" s="495">
        <v>147</v>
      </c>
      <c r="J1259" s="495">
        <v>36</v>
      </c>
      <c r="K1259" s="495">
        <v>23</v>
      </c>
      <c r="L1259" s="495">
        <v>16</v>
      </c>
      <c r="M1259" s="507"/>
      <c r="N1259" s="507"/>
      <c r="O1259" s="507"/>
      <c r="P1259" s="507"/>
      <c r="Q1259" s="495" t="s">
        <v>80</v>
      </c>
      <c r="R1259" s="495" t="s">
        <v>80</v>
      </c>
      <c r="S1259" s="495"/>
      <c r="T1259" s="496" t="s">
        <v>80</v>
      </c>
      <c r="U1259" s="497" t="s">
        <v>80</v>
      </c>
      <c r="V1259" s="497" t="s">
        <v>80</v>
      </c>
      <c r="W1259" s="497" t="s">
        <v>80</v>
      </c>
      <c r="X1259" s="498" t="s">
        <v>80</v>
      </c>
      <c r="Y1259" s="499" t="s">
        <v>80</v>
      </c>
      <c r="Z1259" s="500" t="s">
        <v>80</v>
      </c>
      <c r="AA1259" s="500" t="s">
        <v>80</v>
      </c>
      <c r="AB1259" s="501" t="s">
        <v>80</v>
      </c>
      <c r="AC1259" s="500" t="s">
        <v>80</v>
      </c>
      <c r="AD1259" s="500" t="s">
        <v>80</v>
      </c>
      <c r="AE1259" s="500" t="s">
        <v>80</v>
      </c>
      <c r="AF1259" s="502" t="s">
        <v>80</v>
      </c>
      <c r="AG1259" s="503" t="s">
        <v>80</v>
      </c>
      <c r="AH1259" s="504" t="s">
        <v>80</v>
      </c>
      <c r="AI1259" s="502" t="s">
        <v>80</v>
      </c>
      <c r="AJ1259" s="505">
        <v>55</v>
      </c>
      <c r="AK1259" s="505">
        <v>59</v>
      </c>
      <c r="AL1259" s="507"/>
      <c r="AM1259" s="507"/>
      <c r="AN1259" s="505">
        <v>298</v>
      </c>
      <c r="AO1259" s="505">
        <v>300</v>
      </c>
      <c r="AP1259" s="569"/>
      <c r="AQ1259" s="569"/>
      <c r="AR1259" s="505">
        <v>10</v>
      </c>
      <c r="AS1259" s="505">
        <v>147</v>
      </c>
      <c r="AT1259" s="505">
        <v>7</v>
      </c>
      <c r="AU1259" s="505">
        <v>23</v>
      </c>
      <c r="AV1259" s="507"/>
      <c r="AW1259" s="507"/>
      <c r="AX1259" s="507">
        <v>54</v>
      </c>
      <c r="AY1259" s="507">
        <v>60</v>
      </c>
      <c r="AZ1259" s="507">
        <v>74</v>
      </c>
      <c r="BA1259" s="507">
        <v>121</v>
      </c>
      <c r="BB1259" s="357"/>
      <c r="BC1259" s="592" t="str">
        <f t="shared" si="1775"/>
        <v>-</v>
      </c>
      <c r="BD1259" s="593" t="str">
        <f t="shared" si="1776"/>
        <v>-</v>
      </c>
      <c r="BE1259" s="594" t="str">
        <f t="shared" si="1777"/>
        <v>-</v>
      </c>
      <c r="BF1259" s="291" t="str">
        <f t="shared" si="1778"/>
        <v>-</v>
      </c>
      <c r="BG1259" s="566" t="str">
        <f t="shared" si="1779"/>
        <v>-</v>
      </c>
      <c r="BH1259" s="595" t="str">
        <f t="shared" si="1780"/>
        <v>-</v>
      </c>
      <c r="BI1259" s="289" t="str">
        <f t="shared" si="1781"/>
        <v>-</v>
      </c>
      <c r="BJ1259" s="596" t="str">
        <f t="shared" si="1782"/>
        <v>-</v>
      </c>
      <c r="BK1259" s="595" t="str">
        <f t="shared" si="1783"/>
        <v>-</v>
      </c>
      <c r="BL1259" s="289" t="str">
        <f t="shared" si="1784"/>
        <v>-</v>
      </c>
      <c r="BM1259" s="596" t="str">
        <f t="shared" si="1785"/>
        <v>-</v>
      </c>
      <c r="BN1259" s="563">
        <f t="shared" si="1786"/>
        <v>2</v>
      </c>
      <c r="BO1259" s="87">
        <f t="shared" si="1787"/>
        <v>2015</v>
      </c>
      <c r="BP1259" s="87">
        <f t="shared" si="1788"/>
        <v>2</v>
      </c>
      <c r="BQ1259" s="202"/>
    </row>
    <row r="1260" spans="1:69" s="35" customFormat="1" ht="10.5" customHeight="1" x14ac:dyDescent="0.2">
      <c r="A1260" s="314" t="str">
        <f t="shared" si="1774"/>
        <v>2014-15RX72</v>
      </c>
      <c r="B1260" s="314" t="str">
        <f t="shared" si="1789"/>
        <v>Y62</v>
      </c>
      <c r="C1260" s="205" t="s">
        <v>184</v>
      </c>
      <c r="D1260" s="205" t="s">
        <v>550</v>
      </c>
      <c r="E1260" s="206"/>
      <c r="F1260" s="318" t="str">
        <f>VLOOKUP($G1260,'Selection Sheet'!$C$15:$F$39,3,0)</f>
        <v>Y62</v>
      </c>
      <c r="G1260" s="207" t="s">
        <v>84</v>
      </c>
      <c r="H1260" s="205" t="s">
        <v>533</v>
      </c>
      <c r="I1260" s="508">
        <v>212</v>
      </c>
      <c r="J1260" s="508">
        <v>70</v>
      </c>
      <c r="K1260" s="508">
        <v>26</v>
      </c>
      <c r="L1260" s="508">
        <v>14</v>
      </c>
      <c r="M1260" s="520"/>
      <c r="N1260" s="520"/>
      <c r="O1260" s="520"/>
      <c r="P1260" s="520"/>
      <c r="Q1260" s="508" t="s">
        <v>80</v>
      </c>
      <c r="R1260" s="508" t="s">
        <v>80</v>
      </c>
      <c r="S1260" s="508"/>
      <c r="T1260" s="509" t="s">
        <v>80</v>
      </c>
      <c r="U1260" s="510" t="s">
        <v>80</v>
      </c>
      <c r="V1260" s="510" t="s">
        <v>80</v>
      </c>
      <c r="W1260" s="510" t="s">
        <v>80</v>
      </c>
      <c r="X1260" s="511" t="s">
        <v>80</v>
      </c>
      <c r="Y1260" s="512" t="s">
        <v>80</v>
      </c>
      <c r="Z1260" s="513" t="s">
        <v>80</v>
      </c>
      <c r="AA1260" s="513" t="s">
        <v>80</v>
      </c>
      <c r="AB1260" s="514" t="s">
        <v>80</v>
      </c>
      <c r="AC1260" s="513" t="s">
        <v>80</v>
      </c>
      <c r="AD1260" s="513" t="s">
        <v>80</v>
      </c>
      <c r="AE1260" s="513" t="s">
        <v>80</v>
      </c>
      <c r="AF1260" s="515" t="s">
        <v>80</v>
      </c>
      <c r="AG1260" s="516" t="s">
        <v>80</v>
      </c>
      <c r="AH1260" s="517" t="s">
        <v>80</v>
      </c>
      <c r="AI1260" s="515" t="s">
        <v>80</v>
      </c>
      <c r="AJ1260" s="518">
        <v>227</v>
      </c>
      <c r="AK1260" s="518">
        <v>253</v>
      </c>
      <c r="AL1260" s="520"/>
      <c r="AM1260" s="520"/>
      <c r="AN1260" s="518">
        <v>434</v>
      </c>
      <c r="AO1260" s="518">
        <v>434</v>
      </c>
      <c r="AP1260" s="570"/>
      <c r="AQ1260" s="570"/>
      <c r="AR1260" s="518">
        <v>16</v>
      </c>
      <c r="AS1260" s="518">
        <v>199</v>
      </c>
      <c r="AT1260" s="518">
        <v>7</v>
      </c>
      <c r="AU1260" s="518">
        <v>24</v>
      </c>
      <c r="AV1260" s="520"/>
      <c r="AW1260" s="520"/>
      <c r="AX1260" s="520">
        <v>116</v>
      </c>
      <c r="AY1260" s="520">
        <v>136</v>
      </c>
      <c r="AZ1260" s="520">
        <v>107</v>
      </c>
      <c r="BA1260" s="520">
        <v>160</v>
      </c>
      <c r="BB1260" s="358"/>
      <c r="BC1260" s="597" t="str">
        <f t="shared" si="1775"/>
        <v>-</v>
      </c>
      <c r="BD1260" s="598" t="str">
        <f t="shared" si="1776"/>
        <v>-</v>
      </c>
      <c r="BE1260" s="599" t="str">
        <f t="shared" si="1777"/>
        <v>-</v>
      </c>
      <c r="BF1260" s="600" t="str">
        <f t="shared" si="1778"/>
        <v>-</v>
      </c>
      <c r="BG1260" s="601" t="str">
        <f t="shared" si="1779"/>
        <v>-</v>
      </c>
      <c r="BH1260" s="602" t="str">
        <f t="shared" si="1780"/>
        <v>-</v>
      </c>
      <c r="BI1260" s="603" t="str">
        <f t="shared" si="1781"/>
        <v>-</v>
      </c>
      <c r="BJ1260" s="604" t="str">
        <f t="shared" si="1782"/>
        <v>-</v>
      </c>
      <c r="BK1260" s="602" t="str">
        <f t="shared" si="1783"/>
        <v>-</v>
      </c>
      <c r="BL1260" s="603" t="str">
        <f t="shared" si="1784"/>
        <v>-</v>
      </c>
      <c r="BM1260" s="604" t="str">
        <f t="shared" si="1785"/>
        <v>-</v>
      </c>
      <c r="BN1260" s="564">
        <f t="shared" si="1786"/>
        <v>2</v>
      </c>
      <c r="BO1260" s="314">
        <f t="shared" si="1787"/>
        <v>2015</v>
      </c>
      <c r="BP1260" s="314">
        <f t="shared" si="1788"/>
        <v>2</v>
      </c>
      <c r="BQ1260" s="202"/>
    </row>
    <row r="1261" spans="1:69" s="35" customFormat="1" ht="10.5" customHeight="1" x14ac:dyDescent="0.2">
      <c r="A1261" s="87" t="str">
        <f t="shared" si="1774"/>
        <v>2014-15RX82</v>
      </c>
      <c r="B1261" s="87" t="str">
        <f t="shared" si="1789"/>
        <v>Y63</v>
      </c>
      <c r="C1261" s="203" t="s">
        <v>184</v>
      </c>
      <c r="D1261" s="203" t="s">
        <v>550</v>
      </c>
      <c r="E1261" s="42"/>
      <c r="F1261" s="317" t="str">
        <f>VLOOKUP($G1261,'Selection Sheet'!$C$15:$F$39,3,0)</f>
        <v>Y63</v>
      </c>
      <c r="G1261" s="204" t="s">
        <v>120</v>
      </c>
      <c r="H1261" s="203" t="s">
        <v>534</v>
      </c>
      <c r="I1261" s="495">
        <v>231</v>
      </c>
      <c r="J1261" s="495">
        <v>55</v>
      </c>
      <c r="K1261" s="495">
        <v>28</v>
      </c>
      <c r="L1261" s="495">
        <v>19</v>
      </c>
      <c r="M1261" s="507"/>
      <c r="N1261" s="507"/>
      <c r="O1261" s="507"/>
      <c r="P1261" s="507"/>
      <c r="Q1261" s="495" t="s">
        <v>80</v>
      </c>
      <c r="R1261" s="495" t="s">
        <v>80</v>
      </c>
      <c r="S1261" s="495"/>
      <c r="T1261" s="496" t="s">
        <v>80</v>
      </c>
      <c r="U1261" s="497" t="s">
        <v>80</v>
      </c>
      <c r="V1261" s="497" t="s">
        <v>80</v>
      </c>
      <c r="W1261" s="497" t="s">
        <v>80</v>
      </c>
      <c r="X1261" s="498" t="s">
        <v>80</v>
      </c>
      <c r="Y1261" s="499" t="s">
        <v>80</v>
      </c>
      <c r="Z1261" s="500" t="s">
        <v>80</v>
      </c>
      <c r="AA1261" s="500" t="s">
        <v>80</v>
      </c>
      <c r="AB1261" s="501" t="s">
        <v>80</v>
      </c>
      <c r="AC1261" s="500" t="s">
        <v>80</v>
      </c>
      <c r="AD1261" s="500" t="s">
        <v>80</v>
      </c>
      <c r="AE1261" s="500" t="s">
        <v>80</v>
      </c>
      <c r="AF1261" s="502" t="s">
        <v>80</v>
      </c>
      <c r="AG1261" s="503" t="s">
        <v>80</v>
      </c>
      <c r="AH1261" s="504" t="s">
        <v>80</v>
      </c>
      <c r="AI1261" s="502" t="s">
        <v>80</v>
      </c>
      <c r="AJ1261" s="505">
        <v>66</v>
      </c>
      <c r="AK1261" s="505">
        <v>74</v>
      </c>
      <c r="AL1261" s="507"/>
      <c r="AM1261" s="507"/>
      <c r="AN1261" s="505">
        <v>677</v>
      </c>
      <c r="AO1261" s="505">
        <v>683</v>
      </c>
      <c r="AP1261" s="569"/>
      <c r="AQ1261" s="569"/>
      <c r="AR1261" s="505">
        <v>27</v>
      </c>
      <c r="AS1261" s="505">
        <v>218</v>
      </c>
      <c r="AT1261" s="505">
        <v>13</v>
      </c>
      <c r="AU1261" s="505">
        <v>24</v>
      </c>
      <c r="AV1261" s="507"/>
      <c r="AW1261" s="507"/>
      <c r="AX1261" s="507">
        <v>71</v>
      </c>
      <c r="AY1261" s="507">
        <v>89</v>
      </c>
      <c r="AZ1261" s="507">
        <v>198</v>
      </c>
      <c r="BA1261" s="507">
        <v>343</v>
      </c>
      <c r="BB1261" s="357"/>
      <c r="BC1261" s="592" t="str">
        <f t="shared" si="1775"/>
        <v>-</v>
      </c>
      <c r="BD1261" s="593" t="str">
        <f t="shared" si="1776"/>
        <v>-</v>
      </c>
      <c r="BE1261" s="594" t="str">
        <f t="shared" si="1777"/>
        <v>-</v>
      </c>
      <c r="BF1261" s="291" t="str">
        <f t="shared" si="1778"/>
        <v>-</v>
      </c>
      <c r="BG1261" s="566" t="str">
        <f t="shared" si="1779"/>
        <v>-</v>
      </c>
      <c r="BH1261" s="595" t="str">
        <f t="shared" si="1780"/>
        <v>-</v>
      </c>
      <c r="BI1261" s="289" t="str">
        <f t="shared" si="1781"/>
        <v>-</v>
      </c>
      <c r="BJ1261" s="596" t="str">
        <f t="shared" si="1782"/>
        <v>-</v>
      </c>
      <c r="BK1261" s="595" t="str">
        <f t="shared" si="1783"/>
        <v>-</v>
      </c>
      <c r="BL1261" s="289" t="str">
        <f t="shared" si="1784"/>
        <v>-</v>
      </c>
      <c r="BM1261" s="596" t="str">
        <f t="shared" si="1785"/>
        <v>-</v>
      </c>
      <c r="BN1261" s="563">
        <f t="shared" si="1786"/>
        <v>2</v>
      </c>
      <c r="BO1261" s="87">
        <f t="shared" si="1787"/>
        <v>2015</v>
      </c>
      <c r="BP1261" s="87">
        <f t="shared" si="1788"/>
        <v>2</v>
      </c>
      <c r="BQ1261" s="202"/>
    </row>
    <row r="1262" spans="1:69" s="35" customFormat="1" ht="10.5" customHeight="1" x14ac:dyDescent="0.2">
      <c r="A1262" s="87" t="str">
        <f t="shared" si="1774"/>
        <v>2014-15RX92</v>
      </c>
      <c r="B1262" s="87" t="str">
        <f t="shared" si="1789"/>
        <v>Y60</v>
      </c>
      <c r="C1262" s="203" t="s">
        <v>184</v>
      </c>
      <c r="D1262" s="203" t="s">
        <v>550</v>
      </c>
      <c r="E1262" s="42"/>
      <c r="F1262" s="317" t="str">
        <f>VLOOKUP($G1262,'Selection Sheet'!$C$15:$F$39,3,0)</f>
        <v>Y60</v>
      </c>
      <c r="G1262" s="204" t="s">
        <v>103</v>
      </c>
      <c r="H1262" s="203" t="s">
        <v>535</v>
      </c>
      <c r="I1262" s="495">
        <v>246</v>
      </c>
      <c r="J1262" s="495">
        <v>58</v>
      </c>
      <c r="K1262" s="495">
        <v>21</v>
      </c>
      <c r="L1262" s="495">
        <v>11</v>
      </c>
      <c r="M1262" s="507"/>
      <c r="N1262" s="507"/>
      <c r="O1262" s="507"/>
      <c r="P1262" s="507"/>
      <c r="Q1262" s="495" t="s">
        <v>80</v>
      </c>
      <c r="R1262" s="495" t="s">
        <v>80</v>
      </c>
      <c r="S1262" s="495"/>
      <c r="T1262" s="496" t="s">
        <v>80</v>
      </c>
      <c r="U1262" s="497" t="s">
        <v>80</v>
      </c>
      <c r="V1262" s="497" t="s">
        <v>80</v>
      </c>
      <c r="W1262" s="497" t="s">
        <v>80</v>
      </c>
      <c r="X1262" s="498" t="s">
        <v>80</v>
      </c>
      <c r="Y1262" s="499" t="s">
        <v>80</v>
      </c>
      <c r="Z1262" s="500" t="s">
        <v>80</v>
      </c>
      <c r="AA1262" s="500" t="s">
        <v>80</v>
      </c>
      <c r="AB1262" s="501" t="s">
        <v>80</v>
      </c>
      <c r="AC1262" s="500" t="s">
        <v>80</v>
      </c>
      <c r="AD1262" s="500" t="s">
        <v>80</v>
      </c>
      <c r="AE1262" s="500" t="s">
        <v>80</v>
      </c>
      <c r="AF1262" s="502" t="s">
        <v>80</v>
      </c>
      <c r="AG1262" s="503" t="s">
        <v>80</v>
      </c>
      <c r="AH1262" s="504" t="s">
        <v>80</v>
      </c>
      <c r="AI1262" s="502" t="s">
        <v>80</v>
      </c>
      <c r="AJ1262" s="505">
        <v>97</v>
      </c>
      <c r="AK1262" s="505">
        <v>112</v>
      </c>
      <c r="AL1262" s="507"/>
      <c r="AM1262" s="507"/>
      <c r="AN1262" s="505">
        <v>732</v>
      </c>
      <c r="AO1262" s="505">
        <v>745</v>
      </c>
      <c r="AP1262" s="569"/>
      <c r="AQ1262" s="569"/>
      <c r="AR1262" s="505">
        <v>13</v>
      </c>
      <c r="AS1262" s="505">
        <v>232</v>
      </c>
      <c r="AT1262" s="505">
        <v>5</v>
      </c>
      <c r="AU1262" s="505">
        <v>19</v>
      </c>
      <c r="AV1262" s="507"/>
      <c r="AW1262" s="507"/>
      <c r="AX1262" s="507">
        <v>79</v>
      </c>
      <c r="AY1262" s="507">
        <v>85</v>
      </c>
      <c r="AZ1262" s="507">
        <v>71</v>
      </c>
      <c r="BA1262" s="507">
        <v>133</v>
      </c>
      <c r="BB1262" s="357"/>
      <c r="BC1262" s="592" t="str">
        <f t="shared" si="1775"/>
        <v>-</v>
      </c>
      <c r="BD1262" s="593" t="str">
        <f t="shared" si="1776"/>
        <v>-</v>
      </c>
      <c r="BE1262" s="594" t="str">
        <f t="shared" si="1777"/>
        <v>-</v>
      </c>
      <c r="BF1262" s="291" t="str">
        <f t="shared" si="1778"/>
        <v>-</v>
      </c>
      <c r="BG1262" s="566" t="str">
        <f t="shared" si="1779"/>
        <v>-</v>
      </c>
      <c r="BH1262" s="595" t="str">
        <f t="shared" si="1780"/>
        <v>-</v>
      </c>
      <c r="BI1262" s="289" t="str">
        <f t="shared" si="1781"/>
        <v>-</v>
      </c>
      <c r="BJ1262" s="596" t="str">
        <f t="shared" si="1782"/>
        <v>-</v>
      </c>
      <c r="BK1262" s="595" t="str">
        <f t="shared" si="1783"/>
        <v>-</v>
      </c>
      <c r="BL1262" s="289" t="str">
        <f t="shared" si="1784"/>
        <v>-</v>
      </c>
      <c r="BM1262" s="596" t="str">
        <f t="shared" si="1785"/>
        <v>-</v>
      </c>
      <c r="BN1262" s="563">
        <f t="shared" si="1786"/>
        <v>2</v>
      </c>
      <c r="BO1262" s="87">
        <f t="shared" si="1787"/>
        <v>2015</v>
      </c>
      <c r="BP1262" s="87">
        <f t="shared" si="1788"/>
        <v>2</v>
      </c>
      <c r="BQ1262" s="202"/>
    </row>
    <row r="1263" spans="1:69" s="35" customFormat="1" ht="10.5" customHeight="1" x14ac:dyDescent="0.2">
      <c r="A1263" s="314" t="str">
        <f t="shared" si="1774"/>
        <v>2014-15RYA2</v>
      </c>
      <c r="B1263" s="314" t="str">
        <f t="shared" si="1789"/>
        <v>Y60</v>
      </c>
      <c r="C1263" s="205" t="s">
        <v>184</v>
      </c>
      <c r="D1263" s="205" t="s">
        <v>550</v>
      </c>
      <c r="E1263" s="206"/>
      <c r="F1263" s="318" t="str">
        <f>VLOOKUP($G1263,'Selection Sheet'!$C$15:$F$39,3,0)</f>
        <v>Y60</v>
      </c>
      <c r="G1263" s="207" t="s">
        <v>118</v>
      </c>
      <c r="H1263" s="205" t="s">
        <v>536</v>
      </c>
      <c r="I1263" s="508">
        <v>312</v>
      </c>
      <c r="J1263" s="508">
        <v>86</v>
      </c>
      <c r="K1263" s="508">
        <v>37</v>
      </c>
      <c r="L1263" s="508">
        <v>13</v>
      </c>
      <c r="M1263" s="520"/>
      <c r="N1263" s="520"/>
      <c r="O1263" s="520"/>
      <c r="P1263" s="520"/>
      <c r="Q1263" s="508" t="s">
        <v>80</v>
      </c>
      <c r="R1263" s="508" t="s">
        <v>80</v>
      </c>
      <c r="S1263" s="508"/>
      <c r="T1263" s="509" t="s">
        <v>80</v>
      </c>
      <c r="U1263" s="510" t="s">
        <v>80</v>
      </c>
      <c r="V1263" s="510" t="s">
        <v>80</v>
      </c>
      <c r="W1263" s="510" t="s">
        <v>80</v>
      </c>
      <c r="X1263" s="511" t="s">
        <v>80</v>
      </c>
      <c r="Y1263" s="512" t="s">
        <v>80</v>
      </c>
      <c r="Z1263" s="513" t="s">
        <v>80</v>
      </c>
      <c r="AA1263" s="513" t="s">
        <v>80</v>
      </c>
      <c r="AB1263" s="514" t="s">
        <v>80</v>
      </c>
      <c r="AC1263" s="513" t="s">
        <v>80</v>
      </c>
      <c r="AD1263" s="513" t="s">
        <v>80</v>
      </c>
      <c r="AE1263" s="513" t="s">
        <v>80</v>
      </c>
      <c r="AF1263" s="515" t="s">
        <v>80</v>
      </c>
      <c r="AG1263" s="516" t="s">
        <v>80</v>
      </c>
      <c r="AH1263" s="517" t="s">
        <v>80</v>
      </c>
      <c r="AI1263" s="515" t="s">
        <v>80</v>
      </c>
      <c r="AJ1263" s="518">
        <v>83</v>
      </c>
      <c r="AK1263" s="518">
        <v>134</v>
      </c>
      <c r="AL1263" s="520"/>
      <c r="AM1263" s="520"/>
      <c r="AN1263" s="518">
        <v>618</v>
      </c>
      <c r="AO1263" s="518">
        <v>661</v>
      </c>
      <c r="AP1263" s="570"/>
      <c r="AQ1263" s="570"/>
      <c r="AR1263" s="518">
        <v>28</v>
      </c>
      <c r="AS1263" s="518">
        <v>312</v>
      </c>
      <c r="AT1263" s="518">
        <v>5</v>
      </c>
      <c r="AU1263" s="518">
        <v>37</v>
      </c>
      <c r="AV1263" s="520"/>
      <c r="AW1263" s="520"/>
      <c r="AX1263" s="520">
        <v>128</v>
      </c>
      <c r="AY1263" s="520">
        <v>142</v>
      </c>
      <c r="AZ1263" s="520">
        <v>120</v>
      </c>
      <c r="BA1263" s="520">
        <v>236</v>
      </c>
      <c r="BB1263" s="358"/>
      <c r="BC1263" s="597" t="str">
        <f t="shared" si="1775"/>
        <v>-</v>
      </c>
      <c r="BD1263" s="598" t="str">
        <f t="shared" si="1776"/>
        <v>-</v>
      </c>
      <c r="BE1263" s="599" t="str">
        <f t="shared" si="1777"/>
        <v>-</v>
      </c>
      <c r="BF1263" s="600" t="str">
        <f t="shared" si="1778"/>
        <v>-</v>
      </c>
      <c r="BG1263" s="601" t="str">
        <f t="shared" si="1779"/>
        <v>-</v>
      </c>
      <c r="BH1263" s="602" t="str">
        <f t="shared" si="1780"/>
        <v>-</v>
      </c>
      <c r="BI1263" s="603" t="str">
        <f t="shared" si="1781"/>
        <v>-</v>
      </c>
      <c r="BJ1263" s="604" t="str">
        <f t="shared" si="1782"/>
        <v>-</v>
      </c>
      <c r="BK1263" s="602" t="str">
        <f t="shared" si="1783"/>
        <v>-</v>
      </c>
      <c r="BL1263" s="603" t="str">
        <f t="shared" si="1784"/>
        <v>-</v>
      </c>
      <c r="BM1263" s="604" t="str">
        <f t="shared" si="1785"/>
        <v>-</v>
      </c>
      <c r="BN1263" s="564">
        <f t="shared" si="1786"/>
        <v>2</v>
      </c>
      <c r="BO1263" s="314">
        <f t="shared" si="1787"/>
        <v>2015</v>
      </c>
      <c r="BP1263" s="314">
        <f t="shared" si="1788"/>
        <v>2</v>
      </c>
      <c r="BQ1263" s="202"/>
    </row>
    <row r="1264" spans="1:69" s="35" customFormat="1" ht="10.5" customHeight="1" x14ac:dyDescent="0.2">
      <c r="A1264" s="87" t="str">
        <f t="shared" si="1774"/>
        <v>2014-15RYC2</v>
      </c>
      <c r="B1264" s="87" t="str">
        <f t="shared" si="1789"/>
        <v>Y61</v>
      </c>
      <c r="C1264" s="203" t="s">
        <v>184</v>
      </c>
      <c r="D1264" s="203" t="s">
        <v>550</v>
      </c>
      <c r="E1264" s="42"/>
      <c r="F1264" s="317" t="str">
        <f>VLOOKUP($G1264,'Selection Sheet'!$C$15:$F$39,3,0)</f>
        <v>Y61</v>
      </c>
      <c r="G1264" s="204" t="s">
        <v>87</v>
      </c>
      <c r="H1264" s="203" t="s">
        <v>537</v>
      </c>
      <c r="I1264" s="495">
        <v>305</v>
      </c>
      <c r="J1264" s="495">
        <v>80</v>
      </c>
      <c r="K1264" s="495">
        <v>32</v>
      </c>
      <c r="L1264" s="495">
        <v>16</v>
      </c>
      <c r="M1264" s="507"/>
      <c r="N1264" s="507"/>
      <c r="O1264" s="507"/>
      <c r="P1264" s="507"/>
      <c r="Q1264" s="495" t="s">
        <v>80</v>
      </c>
      <c r="R1264" s="495" t="s">
        <v>80</v>
      </c>
      <c r="S1264" s="495"/>
      <c r="T1264" s="496" t="s">
        <v>80</v>
      </c>
      <c r="U1264" s="497" t="s">
        <v>80</v>
      </c>
      <c r="V1264" s="497" t="s">
        <v>80</v>
      </c>
      <c r="W1264" s="497" t="s">
        <v>80</v>
      </c>
      <c r="X1264" s="498" t="s">
        <v>80</v>
      </c>
      <c r="Y1264" s="499" t="s">
        <v>80</v>
      </c>
      <c r="Z1264" s="500" t="s">
        <v>80</v>
      </c>
      <c r="AA1264" s="500" t="s">
        <v>80</v>
      </c>
      <c r="AB1264" s="501" t="s">
        <v>80</v>
      </c>
      <c r="AC1264" s="500" t="s">
        <v>80</v>
      </c>
      <c r="AD1264" s="500" t="s">
        <v>80</v>
      </c>
      <c r="AE1264" s="500" t="s">
        <v>80</v>
      </c>
      <c r="AF1264" s="502" t="s">
        <v>80</v>
      </c>
      <c r="AG1264" s="503" t="s">
        <v>80</v>
      </c>
      <c r="AH1264" s="504" t="s">
        <v>80</v>
      </c>
      <c r="AI1264" s="502" t="s">
        <v>80</v>
      </c>
      <c r="AJ1264" s="505">
        <v>111</v>
      </c>
      <c r="AK1264" s="505">
        <v>132</v>
      </c>
      <c r="AL1264" s="507"/>
      <c r="AM1264" s="507"/>
      <c r="AN1264" s="505">
        <v>600</v>
      </c>
      <c r="AO1264" s="505">
        <v>632</v>
      </c>
      <c r="AP1264" s="569"/>
      <c r="AQ1264" s="569"/>
      <c r="AR1264" s="505">
        <v>9</v>
      </c>
      <c r="AS1264" s="505">
        <v>293</v>
      </c>
      <c r="AT1264" s="505">
        <v>6</v>
      </c>
      <c r="AU1264" s="505">
        <v>31</v>
      </c>
      <c r="AV1264" s="507"/>
      <c r="AW1264" s="507"/>
      <c r="AX1264" s="507">
        <v>98</v>
      </c>
      <c r="AY1264" s="507">
        <v>102</v>
      </c>
      <c r="AZ1264" s="507">
        <v>117</v>
      </c>
      <c r="BA1264" s="507">
        <v>218</v>
      </c>
      <c r="BB1264" s="357"/>
      <c r="BC1264" s="592" t="str">
        <f t="shared" si="1775"/>
        <v>-</v>
      </c>
      <c r="BD1264" s="593" t="str">
        <f t="shared" si="1776"/>
        <v>-</v>
      </c>
      <c r="BE1264" s="594" t="str">
        <f t="shared" si="1777"/>
        <v>-</v>
      </c>
      <c r="BF1264" s="291" t="str">
        <f t="shared" si="1778"/>
        <v>-</v>
      </c>
      <c r="BG1264" s="566" t="str">
        <f t="shared" si="1779"/>
        <v>-</v>
      </c>
      <c r="BH1264" s="595" t="str">
        <f t="shared" si="1780"/>
        <v>-</v>
      </c>
      <c r="BI1264" s="289" t="str">
        <f t="shared" si="1781"/>
        <v>-</v>
      </c>
      <c r="BJ1264" s="596" t="str">
        <f t="shared" si="1782"/>
        <v>-</v>
      </c>
      <c r="BK1264" s="595" t="str">
        <f t="shared" si="1783"/>
        <v>-</v>
      </c>
      <c r="BL1264" s="289" t="str">
        <f t="shared" si="1784"/>
        <v>-</v>
      </c>
      <c r="BM1264" s="596" t="str">
        <f t="shared" si="1785"/>
        <v>-</v>
      </c>
      <c r="BN1264" s="563">
        <f t="shared" si="1786"/>
        <v>2</v>
      </c>
      <c r="BO1264" s="87">
        <f t="shared" si="1787"/>
        <v>2015</v>
      </c>
      <c r="BP1264" s="87">
        <f t="shared" si="1788"/>
        <v>2</v>
      </c>
      <c r="BQ1264" s="202"/>
    </row>
    <row r="1265" spans="1:69" s="35" customFormat="1" ht="10.5" customHeight="1" x14ac:dyDescent="0.2">
      <c r="A1265" s="87" t="str">
        <f t="shared" si="1774"/>
        <v>2014-15RYD2</v>
      </c>
      <c r="B1265" s="87" t="str">
        <f t="shared" si="1789"/>
        <v>Y59</v>
      </c>
      <c r="C1265" s="203" t="s">
        <v>184</v>
      </c>
      <c r="D1265" s="203" t="s">
        <v>550</v>
      </c>
      <c r="E1265" s="42"/>
      <c r="F1265" s="317" t="str">
        <f>VLOOKUP($G1265,'Selection Sheet'!$C$15:$F$39,3,0)</f>
        <v>Y59</v>
      </c>
      <c r="G1265" s="204" t="s">
        <v>116</v>
      </c>
      <c r="H1265" s="203" t="s">
        <v>538</v>
      </c>
      <c r="I1265" s="495">
        <v>225</v>
      </c>
      <c r="J1265" s="495">
        <v>60</v>
      </c>
      <c r="K1265" s="495">
        <v>22</v>
      </c>
      <c r="L1265" s="495">
        <v>8</v>
      </c>
      <c r="M1265" s="507"/>
      <c r="N1265" s="507"/>
      <c r="O1265" s="507"/>
      <c r="P1265" s="507"/>
      <c r="Q1265" s="495" t="s">
        <v>80</v>
      </c>
      <c r="R1265" s="495" t="s">
        <v>80</v>
      </c>
      <c r="S1265" s="495"/>
      <c r="T1265" s="496" t="s">
        <v>80</v>
      </c>
      <c r="U1265" s="497" t="s">
        <v>80</v>
      </c>
      <c r="V1265" s="497" t="s">
        <v>80</v>
      </c>
      <c r="W1265" s="497" t="s">
        <v>80</v>
      </c>
      <c r="X1265" s="498" t="s">
        <v>80</v>
      </c>
      <c r="Y1265" s="499" t="s">
        <v>80</v>
      </c>
      <c r="Z1265" s="500" t="s">
        <v>80</v>
      </c>
      <c r="AA1265" s="500" t="s">
        <v>80</v>
      </c>
      <c r="AB1265" s="501" t="s">
        <v>80</v>
      </c>
      <c r="AC1265" s="500" t="s">
        <v>80</v>
      </c>
      <c r="AD1265" s="500" t="s">
        <v>80</v>
      </c>
      <c r="AE1265" s="500" t="s">
        <v>80</v>
      </c>
      <c r="AF1265" s="502" t="s">
        <v>80</v>
      </c>
      <c r="AG1265" s="503" t="s">
        <v>80</v>
      </c>
      <c r="AH1265" s="504" t="s">
        <v>80</v>
      </c>
      <c r="AI1265" s="502" t="s">
        <v>80</v>
      </c>
      <c r="AJ1265" s="505">
        <v>103</v>
      </c>
      <c r="AK1265" s="505">
        <v>129</v>
      </c>
      <c r="AL1265" s="507"/>
      <c r="AM1265" s="507"/>
      <c r="AN1265" s="505">
        <v>677</v>
      </c>
      <c r="AO1265" s="505">
        <v>711</v>
      </c>
      <c r="AP1265" s="569"/>
      <c r="AQ1265" s="569"/>
      <c r="AR1265" s="505">
        <v>14</v>
      </c>
      <c r="AS1265" s="505">
        <v>226</v>
      </c>
      <c r="AT1265" s="505">
        <v>5</v>
      </c>
      <c r="AU1265" s="505">
        <v>28</v>
      </c>
      <c r="AV1265" s="507"/>
      <c r="AW1265" s="507"/>
      <c r="AX1265" s="507">
        <v>85</v>
      </c>
      <c r="AY1265" s="507">
        <v>97</v>
      </c>
      <c r="AZ1265" s="507">
        <v>261</v>
      </c>
      <c r="BA1265" s="507">
        <v>435</v>
      </c>
      <c r="BB1265" s="357"/>
      <c r="BC1265" s="592" t="str">
        <f t="shared" si="1775"/>
        <v>-</v>
      </c>
      <c r="BD1265" s="593" t="str">
        <f t="shared" si="1776"/>
        <v>-</v>
      </c>
      <c r="BE1265" s="594" t="str">
        <f t="shared" si="1777"/>
        <v>-</v>
      </c>
      <c r="BF1265" s="291" t="str">
        <f t="shared" si="1778"/>
        <v>-</v>
      </c>
      <c r="BG1265" s="566" t="str">
        <f t="shared" si="1779"/>
        <v>-</v>
      </c>
      <c r="BH1265" s="595" t="str">
        <f t="shared" si="1780"/>
        <v>-</v>
      </c>
      <c r="BI1265" s="289" t="str">
        <f t="shared" si="1781"/>
        <v>-</v>
      </c>
      <c r="BJ1265" s="596" t="str">
        <f t="shared" si="1782"/>
        <v>-</v>
      </c>
      <c r="BK1265" s="595" t="str">
        <f t="shared" si="1783"/>
        <v>-</v>
      </c>
      <c r="BL1265" s="289" t="str">
        <f t="shared" si="1784"/>
        <v>-</v>
      </c>
      <c r="BM1265" s="596" t="str">
        <f t="shared" si="1785"/>
        <v>-</v>
      </c>
      <c r="BN1265" s="563">
        <f t="shared" si="1786"/>
        <v>2</v>
      </c>
      <c r="BO1265" s="87">
        <f t="shared" si="1787"/>
        <v>2015</v>
      </c>
      <c r="BP1265" s="87">
        <f t="shared" si="1788"/>
        <v>2</v>
      </c>
      <c r="BQ1265" s="202"/>
    </row>
    <row r="1266" spans="1:69" s="35" customFormat="1" ht="10.5" customHeight="1" x14ac:dyDescent="0.2">
      <c r="A1266" s="87" t="str">
        <f t="shared" si="1774"/>
        <v>2014-15RYE2</v>
      </c>
      <c r="B1266" s="87" t="str">
        <f t="shared" si="1789"/>
        <v>Y59</v>
      </c>
      <c r="C1266" s="203" t="s">
        <v>184</v>
      </c>
      <c r="D1266" s="203" t="s">
        <v>550</v>
      </c>
      <c r="E1266" s="42"/>
      <c r="F1266" s="317" t="str">
        <f>VLOOKUP($G1266,'Selection Sheet'!$C$15:$F$39,3,0)</f>
        <v>Y59</v>
      </c>
      <c r="G1266" s="204" t="s">
        <v>114</v>
      </c>
      <c r="H1266" s="203" t="s">
        <v>539</v>
      </c>
      <c r="I1266" s="495">
        <v>143</v>
      </c>
      <c r="J1266" s="495">
        <v>45</v>
      </c>
      <c r="K1266" s="495">
        <v>45</v>
      </c>
      <c r="L1266" s="495">
        <v>11</v>
      </c>
      <c r="M1266" s="507"/>
      <c r="N1266" s="507"/>
      <c r="O1266" s="507"/>
      <c r="P1266" s="507"/>
      <c r="Q1266" s="495" t="s">
        <v>80</v>
      </c>
      <c r="R1266" s="495" t="s">
        <v>80</v>
      </c>
      <c r="S1266" s="495"/>
      <c r="T1266" s="496" t="s">
        <v>80</v>
      </c>
      <c r="U1266" s="497" t="s">
        <v>80</v>
      </c>
      <c r="V1266" s="497" t="s">
        <v>80</v>
      </c>
      <c r="W1266" s="497" t="s">
        <v>80</v>
      </c>
      <c r="X1266" s="498" t="s">
        <v>80</v>
      </c>
      <c r="Y1266" s="499" t="s">
        <v>80</v>
      </c>
      <c r="Z1266" s="500" t="s">
        <v>80</v>
      </c>
      <c r="AA1266" s="500" t="s">
        <v>80</v>
      </c>
      <c r="AB1266" s="501" t="s">
        <v>80</v>
      </c>
      <c r="AC1266" s="500" t="s">
        <v>80</v>
      </c>
      <c r="AD1266" s="500" t="s">
        <v>80</v>
      </c>
      <c r="AE1266" s="500" t="s">
        <v>80</v>
      </c>
      <c r="AF1266" s="502" t="s">
        <v>80</v>
      </c>
      <c r="AG1266" s="503" t="s">
        <v>80</v>
      </c>
      <c r="AH1266" s="504" t="s">
        <v>80</v>
      </c>
      <c r="AI1266" s="502" t="s">
        <v>80</v>
      </c>
      <c r="AJ1266" s="505">
        <v>42</v>
      </c>
      <c r="AK1266" s="505">
        <v>75</v>
      </c>
      <c r="AL1266" s="507"/>
      <c r="AM1266" s="507"/>
      <c r="AN1266" s="505">
        <v>421</v>
      </c>
      <c r="AO1266" s="505">
        <v>427</v>
      </c>
      <c r="AP1266" s="569"/>
      <c r="AQ1266" s="569"/>
      <c r="AR1266" s="505">
        <v>18</v>
      </c>
      <c r="AS1266" s="505">
        <v>137</v>
      </c>
      <c r="AT1266" s="505">
        <v>11</v>
      </c>
      <c r="AU1266" s="505">
        <v>43</v>
      </c>
      <c r="AV1266" s="507"/>
      <c r="AW1266" s="507"/>
      <c r="AX1266" s="507">
        <v>54</v>
      </c>
      <c r="AY1266" s="507">
        <v>64</v>
      </c>
      <c r="AZ1266" s="507">
        <v>53</v>
      </c>
      <c r="BA1266" s="507">
        <v>100</v>
      </c>
      <c r="BB1266" s="357"/>
      <c r="BC1266" s="592" t="str">
        <f t="shared" si="1775"/>
        <v>-</v>
      </c>
      <c r="BD1266" s="593" t="str">
        <f t="shared" si="1776"/>
        <v>-</v>
      </c>
      <c r="BE1266" s="594" t="str">
        <f t="shared" si="1777"/>
        <v>-</v>
      </c>
      <c r="BF1266" s="291" t="str">
        <f t="shared" si="1778"/>
        <v>-</v>
      </c>
      <c r="BG1266" s="566" t="str">
        <f t="shared" si="1779"/>
        <v>-</v>
      </c>
      <c r="BH1266" s="595" t="str">
        <f t="shared" si="1780"/>
        <v>-</v>
      </c>
      <c r="BI1266" s="289" t="str">
        <f t="shared" si="1781"/>
        <v>-</v>
      </c>
      <c r="BJ1266" s="596" t="str">
        <f t="shared" si="1782"/>
        <v>-</v>
      </c>
      <c r="BK1266" s="595" t="str">
        <f t="shared" si="1783"/>
        <v>-</v>
      </c>
      <c r="BL1266" s="289" t="str">
        <f t="shared" si="1784"/>
        <v>-</v>
      </c>
      <c r="BM1266" s="596" t="str">
        <f t="shared" si="1785"/>
        <v>-</v>
      </c>
      <c r="BN1266" s="563">
        <f t="shared" si="1786"/>
        <v>2</v>
      </c>
      <c r="BO1266" s="87">
        <f t="shared" si="1787"/>
        <v>2015</v>
      </c>
      <c r="BP1266" s="87">
        <f t="shared" si="1788"/>
        <v>2</v>
      </c>
      <c r="BQ1266" s="202"/>
    </row>
    <row r="1267" spans="1:69" s="35" customFormat="1" ht="10.5" customHeight="1" x14ac:dyDescent="0.2">
      <c r="A1267" s="312" t="str">
        <f t="shared" si="1774"/>
        <v>2014-15RYF2</v>
      </c>
      <c r="B1267" s="312" t="str">
        <f t="shared" si="1789"/>
        <v>Y58</v>
      </c>
      <c r="C1267" s="208" t="s">
        <v>184</v>
      </c>
      <c r="D1267" s="208" t="s">
        <v>550</v>
      </c>
      <c r="E1267" s="53"/>
      <c r="F1267" s="319" t="str">
        <f>VLOOKUP($G1267,'Selection Sheet'!$C$15:$F$39,3,0)</f>
        <v>Y58</v>
      </c>
      <c r="G1267" s="209" t="s">
        <v>99</v>
      </c>
      <c r="H1267" s="208" t="s">
        <v>540</v>
      </c>
      <c r="I1267" s="521">
        <v>320</v>
      </c>
      <c r="J1267" s="521">
        <v>75</v>
      </c>
      <c r="K1267" s="521">
        <v>49</v>
      </c>
      <c r="L1267" s="521">
        <v>21</v>
      </c>
      <c r="M1267" s="533"/>
      <c r="N1267" s="533"/>
      <c r="O1267" s="533"/>
      <c r="P1267" s="533"/>
      <c r="Q1267" s="521" t="s">
        <v>80</v>
      </c>
      <c r="R1267" s="521" t="s">
        <v>80</v>
      </c>
      <c r="S1267" s="521"/>
      <c r="T1267" s="522" t="s">
        <v>80</v>
      </c>
      <c r="U1267" s="523" t="s">
        <v>80</v>
      </c>
      <c r="V1267" s="523" t="s">
        <v>80</v>
      </c>
      <c r="W1267" s="523" t="s">
        <v>80</v>
      </c>
      <c r="X1267" s="524" t="s">
        <v>80</v>
      </c>
      <c r="Y1267" s="525" t="s">
        <v>80</v>
      </c>
      <c r="Z1267" s="526" t="s">
        <v>80</v>
      </c>
      <c r="AA1267" s="526" t="s">
        <v>80</v>
      </c>
      <c r="AB1267" s="527" t="s">
        <v>80</v>
      </c>
      <c r="AC1267" s="526" t="s">
        <v>80</v>
      </c>
      <c r="AD1267" s="526" t="s">
        <v>80</v>
      </c>
      <c r="AE1267" s="526" t="s">
        <v>80</v>
      </c>
      <c r="AF1267" s="528" t="s">
        <v>80</v>
      </c>
      <c r="AG1267" s="529" t="s">
        <v>80</v>
      </c>
      <c r="AH1267" s="530" t="s">
        <v>80</v>
      </c>
      <c r="AI1267" s="528" t="s">
        <v>80</v>
      </c>
      <c r="AJ1267" s="531">
        <v>130</v>
      </c>
      <c r="AK1267" s="531">
        <v>147</v>
      </c>
      <c r="AL1267" s="533"/>
      <c r="AM1267" s="533"/>
      <c r="AN1267" s="531">
        <v>780</v>
      </c>
      <c r="AO1267" s="531">
        <v>796</v>
      </c>
      <c r="AP1267" s="571"/>
      <c r="AQ1267" s="571"/>
      <c r="AR1267" s="531">
        <v>29</v>
      </c>
      <c r="AS1267" s="531">
        <v>318</v>
      </c>
      <c r="AT1267" s="531">
        <v>13</v>
      </c>
      <c r="AU1267" s="531">
        <v>48</v>
      </c>
      <c r="AV1267" s="533"/>
      <c r="AW1267" s="533"/>
      <c r="AX1267" s="533">
        <v>78</v>
      </c>
      <c r="AY1267" s="533">
        <v>105</v>
      </c>
      <c r="AZ1267" s="533">
        <v>158</v>
      </c>
      <c r="BA1267" s="533">
        <v>321</v>
      </c>
      <c r="BB1267" s="359"/>
      <c r="BC1267" s="605" t="str">
        <f t="shared" si="1775"/>
        <v>-</v>
      </c>
      <c r="BD1267" s="606" t="str">
        <f t="shared" si="1776"/>
        <v>-</v>
      </c>
      <c r="BE1267" s="607" t="str">
        <f t="shared" si="1777"/>
        <v>-</v>
      </c>
      <c r="BF1267" s="302" t="str">
        <f t="shared" si="1778"/>
        <v>-</v>
      </c>
      <c r="BG1267" s="608" t="str">
        <f t="shared" si="1779"/>
        <v>-</v>
      </c>
      <c r="BH1267" s="609" t="str">
        <f t="shared" si="1780"/>
        <v>-</v>
      </c>
      <c r="BI1267" s="311" t="str">
        <f t="shared" si="1781"/>
        <v>-</v>
      </c>
      <c r="BJ1267" s="610" t="str">
        <f t="shared" si="1782"/>
        <v>-</v>
      </c>
      <c r="BK1267" s="609" t="str">
        <f t="shared" si="1783"/>
        <v>-</v>
      </c>
      <c r="BL1267" s="311" t="str">
        <f t="shared" si="1784"/>
        <v>-</v>
      </c>
      <c r="BM1267" s="610" t="str">
        <f t="shared" si="1785"/>
        <v>-</v>
      </c>
      <c r="BN1267" s="565">
        <f t="shared" si="1786"/>
        <v>2</v>
      </c>
      <c r="BO1267" s="312">
        <f t="shared" si="1787"/>
        <v>2015</v>
      </c>
      <c r="BP1267" s="312">
        <f t="shared" si="1788"/>
        <v>2</v>
      </c>
      <c r="BQ1267" s="202"/>
    </row>
    <row r="1268" spans="1:69" s="35" customFormat="1" ht="10.5" customHeight="1" x14ac:dyDescent="0.2">
      <c r="A1268" s="87" t="str">
        <f t="shared" si="1774"/>
        <v>2014-15R1F3</v>
      </c>
      <c r="B1268" s="87" t="str">
        <f t="shared" si="1789"/>
        <v>Y59</v>
      </c>
      <c r="C1268" s="203" t="s">
        <v>184</v>
      </c>
      <c r="D1268" s="203" t="s">
        <v>551</v>
      </c>
      <c r="E1268" s="42"/>
      <c r="F1268" s="317" t="str">
        <f>VLOOKUP($G1268,'Selection Sheet'!$C$15:$F$39,3,0)</f>
        <v>Y59</v>
      </c>
      <c r="G1268" s="204" t="s">
        <v>108</v>
      </c>
      <c r="H1268" s="203" t="s">
        <v>529</v>
      </c>
      <c r="I1268" s="495">
        <v>17</v>
      </c>
      <c r="J1268" s="495">
        <v>3</v>
      </c>
      <c r="K1268" s="495">
        <v>2</v>
      </c>
      <c r="L1268" s="495">
        <v>0</v>
      </c>
      <c r="M1268" s="507"/>
      <c r="N1268" s="507"/>
      <c r="O1268" s="507"/>
      <c r="P1268" s="507"/>
      <c r="Q1268" s="495" t="s">
        <v>80</v>
      </c>
      <c r="R1268" s="495" t="s">
        <v>80</v>
      </c>
      <c r="S1268" s="495"/>
      <c r="T1268" s="496" t="s">
        <v>80</v>
      </c>
      <c r="U1268" s="497" t="s">
        <v>80</v>
      </c>
      <c r="V1268" s="497" t="s">
        <v>80</v>
      </c>
      <c r="W1268" s="497" t="s">
        <v>80</v>
      </c>
      <c r="X1268" s="498" t="s">
        <v>80</v>
      </c>
      <c r="Y1268" s="499" t="s">
        <v>80</v>
      </c>
      <c r="Z1268" s="500" t="s">
        <v>80</v>
      </c>
      <c r="AA1268" s="500" t="s">
        <v>80</v>
      </c>
      <c r="AB1268" s="501" t="s">
        <v>80</v>
      </c>
      <c r="AC1268" s="500" t="s">
        <v>80</v>
      </c>
      <c r="AD1268" s="500" t="s">
        <v>80</v>
      </c>
      <c r="AE1268" s="500" t="s">
        <v>80</v>
      </c>
      <c r="AF1268" s="502" t="s">
        <v>80</v>
      </c>
      <c r="AG1268" s="503" t="s">
        <v>80</v>
      </c>
      <c r="AH1268" s="504" t="s">
        <v>80</v>
      </c>
      <c r="AI1268" s="502" t="s">
        <v>80</v>
      </c>
      <c r="AJ1268" s="505">
        <v>5</v>
      </c>
      <c r="AK1268" s="505">
        <v>7</v>
      </c>
      <c r="AL1268" s="507"/>
      <c r="AM1268" s="507"/>
      <c r="AN1268" s="505">
        <v>35</v>
      </c>
      <c r="AO1268" s="505">
        <v>35</v>
      </c>
      <c r="AP1268" s="569"/>
      <c r="AQ1268" s="569"/>
      <c r="AR1268" s="505">
        <v>0</v>
      </c>
      <c r="AS1268" s="505">
        <v>17</v>
      </c>
      <c r="AT1268" s="505">
        <v>0</v>
      </c>
      <c r="AU1268" s="505">
        <v>2</v>
      </c>
      <c r="AV1268" s="507"/>
      <c r="AW1268" s="507"/>
      <c r="AX1268" s="507">
        <v>1</v>
      </c>
      <c r="AY1268" s="507">
        <v>2</v>
      </c>
      <c r="AZ1268" s="507">
        <v>12</v>
      </c>
      <c r="BA1268" s="507">
        <v>21</v>
      </c>
      <c r="BB1268" s="357"/>
      <c r="BC1268" s="592" t="str">
        <f t="shared" si="1775"/>
        <v>-</v>
      </c>
      <c r="BD1268" s="593" t="str">
        <f t="shared" si="1776"/>
        <v>-</v>
      </c>
      <c r="BE1268" s="594" t="str">
        <f t="shared" si="1777"/>
        <v>-</v>
      </c>
      <c r="BF1268" s="291" t="str">
        <f t="shared" si="1778"/>
        <v>-</v>
      </c>
      <c r="BG1268" s="566" t="str">
        <f t="shared" si="1779"/>
        <v>-</v>
      </c>
      <c r="BH1268" s="595" t="str">
        <f t="shared" si="1780"/>
        <v>-</v>
      </c>
      <c r="BI1268" s="289" t="str">
        <f t="shared" si="1781"/>
        <v>-</v>
      </c>
      <c r="BJ1268" s="596" t="str">
        <f t="shared" si="1782"/>
        <v>-</v>
      </c>
      <c r="BK1268" s="595" t="str">
        <f t="shared" si="1783"/>
        <v>-</v>
      </c>
      <c r="BL1268" s="289" t="str">
        <f t="shared" si="1784"/>
        <v>-</v>
      </c>
      <c r="BM1268" s="596" t="str">
        <f t="shared" si="1785"/>
        <v>-</v>
      </c>
      <c r="BN1268" s="563">
        <f t="shared" si="1786"/>
        <v>3</v>
      </c>
      <c r="BO1268" s="87">
        <f t="shared" si="1787"/>
        <v>2015</v>
      </c>
      <c r="BP1268" s="87">
        <f t="shared" si="1788"/>
        <v>0</v>
      </c>
      <c r="BQ1268" s="202"/>
    </row>
    <row r="1269" spans="1:69" s="35" customFormat="1" ht="10.5" customHeight="1" x14ac:dyDescent="0.2">
      <c r="A1269" s="87" t="str">
        <f t="shared" si="1774"/>
        <v>2014-15RRU3</v>
      </c>
      <c r="B1269" s="87" t="str">
        <f t="shared" si="1789"/>
        <v>Y56</v>
      </c>
      <c r="C1269" s="203" t="s">
        <v>184</v>
      </c>
      <c r="D1269" s="203" t="s">
        <v>551</v>
      </c>
      <c r="E1269" s="42"/>
      <c r="F1269" s="317" t="str">
        <f>VLOOKUP($G1269,'Selection Sheet'!$C$15:$F$39,3,0)</f>
        <v>Y56</v>
      </c>
      <c r="G1269" s="204" t="s">
        <v>93</v>
      </c>
      <c r="H1269" s="203" t="s">
        <v>530</v>
      </c>
      <c r="I1269" s="495">
        <v>407</v>
      </c>
      <c r="J1269" s="495">
        <v>112</v>
      </c>
      <c r="K1269" s="495">
        <v>56</v>
      </c>
      <c r="L1269" s="495">
        <v>29</v>
      </c>
      <c r="M1269" s="507"/>
      <c r="N1269" s="507"/>
      <c r="O1269" s="507"/>
      <c r="P1269" s="507"/>
      <c r="Q1269" s="495" t="s">
        <v>80</v>
      </c>
      <c r="R1269" s="495" t="s">
        <v>80</v>
      </c>
      <c r="S1269" s="495"/>
      <c r="T1269" s="496" t="s">
        <v>80</v>
      </c>
      <c r="U1269" s="497" t="s">
        <v>80</v>
      </c>
      <c r="V1269" s="497" t="s">
        <v>80</v>
      </c>
      <c r="W1269" s="497" t="s">
        <v>80</v>
      </c>
      <c r="X1269" s="498" t="s">
        <v>80</v>
      </c>
      <c r="Y1269" s="499" t="s">
        <v>80</v>
      </c>
      <c r="Z1269" s="500" t="s">
        <v>80</v>
      </c>
      <c r="AA1269" s="500" t="s">
        <v>80</v>
      </c>
      <c r="AB1269" s="501" t="s">
        <v>80</v>
      </c>
      <c r="AC1269" s="500" t="s">
        <v>80</v>
      </c>
      <c r="AD1269" s="500" t="s">
        <v>80</v>
      </c>
      <c r="AE1269" s="500" t="s">
        <v>80</v>
      </c>
      <c r="AF1269" s="502" t="s">
        <v>80</v>
      </c>
      <c r="AG1269" s="503" t="s">
        <v>80</v>
      </c>
      <c r="AH1269" s="504" t="s">
        <v>80</v>
      </c>
      <c r="AI1269" s="502" t="s">
        <v>80</v>
      </c>
      <c r="AJ1269" s="505">
        <v>200</v>
      </c>
      <c r="AK1269" s="505">
        <v>297</v>
      </c>
      <c r="AL1269" s="507"/>
      <c r="AM1269" s="507"/>
      <c r="AN1269" s="505">
        <v>1057</v>
      </c>
      <c r="AO1269" s="505">
        <v>1092</v>
      </c>
      <c r="AP1269" s="569"/>
      <c r="AQ1269" s="569"/>
      <c r="AR1269" s="505">
        <v>34</v>
      </c>
      <c r="AS1269" s="505">
        <v>399</v>
      </c>
      <c r="AT1269" s="505">
        <v>17</v>
      </c>
      <c r="AU1269" s="505">
        <v>55</v>
      </c>
      <c r="AV1269" s="507"/>
      <c r="AW1269" s="507"/>
      <c r="AX1269" s="507">
        <v>96</v>
      </c>
      <c r="AY1269" s="507">
        <v>100</v>
      </c>
      <c r="AZ1269" s="507">
        <v>372</v>
      </c>
      <c r="BA1269" s="507">
        <v>658</v>
      </c>
      <c r="BB1269" s="357"/>
      <c r="BC1269" s="592" t="str">
        <f t="shared" si="1775"/>
        <v>-</v>
      </c>
      <c r="BD1269" s="593" t="str">
        <f t="shared" si="1776"/>
        <v>-</v>
      </c>
      <c r="BE1269" s="594" t="str">
        <f t="shared" si="1777"/>
        <v>-</v>
      </c>
      <c r="BF1269" s="291" t="str">
        <f t="shared" si="1778"/>
        <v>-</v>
      </c>
      <c r="BG1269" s="566" t="str">
        <f t="shared" si="1779"/>
        <v>-</v>
      </c>
      <c r="BH1269" s="595" t="str">
        <f t="shared" si="1780"/>
        <v>-</v>
      </c>
      <c r="BI1269" s="289" t="str">
        <f t="shared" si="1781"/>
        <v>-</v>
      </c>
      <c r="BJ1269" s="596" t="str">
        <f t="shared" si="1782"/>
        <v>-</v>
      </c>
      <c r="BK1269" s="595" t="str">
        <f t="shared" si="1783"/>
        <v>-</v>
      </c>
      <c r="BL1269" s="289" t="str">
        <f t="shared" si="1784"/>
        <v>-</v>
      </c>
      <c r="BM1269" s="596" t="str">
        <f t="shared" si="1785"/>
        <v>-</v>
      </c>
      <c r="BN1269" s="563">
        <f t="shared" si="1786"/>
        <v>3</v>
      </c>
      <c r="BO1269" s="87">
        <f t="shared" si="1787"/>
        <v>2015</v>
      </c>
      <c r="BP1269" s="87">
        <f t="shared" si="1788"/>
        <v>0</v>
      </c>
      <c r="BQ1269" s="202"/>
    </row>
    <row r="1270" spans="1:69" s="35" customFormat="1" ht="10.5" customHeight="1" x14ac:dyDescent="0.2">
      <c r="A1270" s="87" t="str">
        <f t="shared" si="1774"/>
        <v>2014-15RX63</v>
      </c>
      <c r="B1270" s="87" t="str">
        <f t="shared" si="1789"/>
        <v>Y63</v>
      </c>
      <c r="C1270" s="203" t="s">
        <v>184</v>
      </c>
      <c r="D1270" s="203" t="s">
        <v>551</v>
      </c>
      <c r="E1270" s="42"/>
      <c r="F1270" s="317" t="str">
        <f>VLOOKUP($G1270,'Selection Sheet'!$C$15:$F$39,3,0)</f>
        <v>Y63</v>
      </c>
      <c r="G1270" s="204" t="s">
        <v>111</v>
      </c>
      <c r="H1270" s="203" t="s">
        <v>532</v>
      </c>
      <c r="I1270" s="495">
        <v>149</v>
      </c>
      <c r="J1270" s="495">
        <v>37</v>
      </c>
      <c r="K1270" s="495">
        <v>13</v>
      </c>
      <c r="L1270" s="495">
        <v>9</v>
      </c>
      <c r="M1270" s="507"/>
      <c r="N1270" s="507"/>
      <c r="O1270" s="507"/>
      <c r="P1270" s="507"/>
      <c r="Q1270" s="495" t="s">
        <v>80</v>
      </c>
      <c r="R1270" s="495" t="s">
        <v>80</v>
      </c>
      <c r="S1270" s="495"/>
      <c r="T1270" s="496" t="s">
        <v>80</v>
      </c>
      <c r="U1270" s="497" t="s">
        <v>80</v>
      </c>
      <c r="V1270" s="497" t="s">
        <v>80</v>
      </c>
      <c r="W1270" s="497" t="s">
        <v>80</v>
      </c>
      <c r="X1270" s="498" t="s">
        <v>80</v>
      </c>
      <c r="Y1270" s="499" t="s">
        <v>80</v>
      </c>
      <c r="Z1270" s="500" t="s">
        <v>80</v>
      </c>
      <c r="AA1270" s="500" t="s">
        <v>80</v>
      </c>
      <c r="AB1270" s="501" t="s">
        <v>80</v>
      </c>
      <c r="AC1270" s="500" t="s">
        <v>80</v>
      </c>
      <c r="AD1270" s="500" t="s">
        <v>80</v>
      </c>
      <c r="AE1270" s="500" t="s">
        <v>80</v>
      </c>
      <c r="AF1270" s="502" t="s">
        <v>80</v>
      </c>
      <c r="AG1270" s="503" t="s">
        <v>80</v>
      </c>
      <c r="AH1270" s="504" t="s">
        <v>80</v>
      </c>
      <c r="AI1270" s="502" t="s">
        <v>80</v>
      </c>
      <c r="AJ1270" s="505">
        <v>61</v>
      </c>
      <c r="AK1270" s="505">
        <v>68</v>
      </c>
      <c r="AL1270" s="507"/>
      <c r="AM1270" s="507"/>
      <c r="AN1270" s="505">
        <v>349</v>
      </c>
      <c r="AO1270" s="505">
        <v>363</v>
      </c>
      <c r="AP1270" s="569"/>
      <c r="AQ1270" s="569"/>
      <c r="AR1270" s="505">
        <v>9</v>
      </c>
      <c r="AS1270" s="505">
        <v>149</v>
      </c>
      <c r="AT1270" s="505">
        <v>6</v>
      </c>
      <c r="AU1270" s="505">
        <v>13</v>
      </c>
      <c r="AV1270" s="507"/>
      <c r="AW1270" s="507"/>
      <c r="AX1270" s="507">
        <v>73</v>
      </c>
      <c r="AY1270" s="507">
        <v>88</v>
      </c>
      <c r="AZ1270" s="507">
        <v>80</v>
      </c>
      <c r="BA1270" s="507">
        <v>104</v>
      </c>
      <c r="BB1270" s="357"/>
      <c r="BC1270" s="592" t="str">
        <f t="shared" si="1775"/>
        <v>-</v>
      </c>
      <c r="BD1270" s="593" t="str">
        <f t="shared" si="1776"/>
        <v>-</v>
      </c>
      <c r="BE1270" s="594" t="str">
        <f t="shared" si="1777"/>
        <v>-</v>
      </c>
      <c r="BF1270" s="291" t="str">
        <f t="shared" si="1778"/>
        <v>-</v>
      </c>
      <c r="BG1270" s="566" t="str">
        <f t="shared" si="1779"/>
        <v>-</v>
      </c>
      <c r="BH1270" s="595" t="str">
        <f t="shared" si="1780"/>
        <v>-</v>
      </c>
      <c r="BI1270" s="289" t="str">
        <f t="shared" si="1781"/>
        <v>-</v>
      </c>
      <c r="BJ1270" s="596" t="str">
        <f t="shared" si="1782"/>
        <v>-</v>
      </c>
      <c r="BK1270" s="595" t="str">
        <f t="shared" si="1783"/>
        <v>-</v>
      </c>
      <c r="BL1270" s="289" t="str">
        <f t="shared" si="1784"/>
        <v>-</v>
      </c>
      <c r="BM1270" s="596" t="str">
        <f t="shared" si="1785"/>
        <v>-</v>
      </c>
      <c r="BN1270" s="563">
        <f t="shared" si="1786"/>
        <v>3</v>
      </c>
      <c r="BO1270" s="87">
        <f t="shared" si="1787"/>
        <v>2015</v>
      </c>
      <c r="BP1270" s="87">
        <f t="shared" si="1788"/>
        <v>0</v>
      </c>
      <c r="BQ1270" s="202"/>
    </row>
    <row r="1271" spans="1:69" s="35" customFormat="1" ht="10.5" customHeight="1" x14ac:dyDescent="0.2">
      <c r="A1271" s="314" t="str">
        <f t="shared" si="1774"/>
        <v>2014-15RX73</v>
      </c>
      <c r="B1271" s="314" t="str">
        <f t="shared" si="1789"/>
        <v>Y62</v>
      </c>
      <c r="C1271" s="205" t="s">
        <v>184</v>
      </c>
      <c r="D1271" s="205" t="s">
        <v>551</v>
      </c>
      <c r="E1271" s="206"/>
      <c r="F1271" s="318" t="str">
        <f>VLOOKUP($G1271,'Selection Sheet'!$C$15:$F$39,3,0)</f>
        <v>Y62</v>
      </c>
      <c r="G1271" s="207" t="s">
        <v>84</v>
      </c>
      <c r="H1271" s="205" t="s">
        <v>533</v>
      </c>
      <c r="I1271" s="508">
        <v>213</v>
      </c>
      <c r="J1271" s="508">
        <v>78</v>
      </c>
      <c r="K1271" s="508">
        <v>40</v>
      </c>
      <c r="L1271" s="508">
        <v>22</v>
      </c>
      <c r="M1271" s="520"/>
      <c r="N1271" s="520"/>
      <c r="O1271" s="520"/>
      <c r="P1271" s="520"/>
      <c r="Q1271" s="508" t="s">
        <v>80</v>
      </c>
      <c r="R1271" s="508" t="s">
        <v>80</v>
      </c>
      <c r="S1271" s="508"/>
      <c r="T1271" s="509" t="s">
        <v>80</v>
      </c>
      <c r="U1271" s="510" t="s">
        <v>80</v>
      </c>
      <c r="V1271" s="510" t="s">
        <v>80</v>
      </c>
      <c r="W1271" s="510" t="s">
        <v>80</v>
      </c>
      <c r="X1271" s="511" t="s">
        <v>80</v>
      </c>
      <c r="Y1271" s="512" t="s">
        <v>80</v>
      </c>
      <c r="Z1271" s="513" t="s">
        <v>80</v>
      </c>
      <c r="AA1271" s="513" t="s">
        <v>80</v>
      </c>
      <c r="AB1271" s="514" t="s">
        <v>80</v>
      </c>
      <c r="AC1271" s="513" t="s">
        <v>80</v>
      </c>
      <c r="AD1271" s="513" t="s">
        <v>80</v>
      </c>
      <c r="AE1271" s="513" t="s">
        <v>80</v>
      </c>
      <c r="AF1271" s="515" t="s">
        <v>80</v>
      </c>
      <c r="AG1271" s="516" t="s">
        <v>80</v>
      </c>
      <c r="AH1271" s="517" t="s">
        <v>80</v>
      </c>
      <c r="AI1271" s="515" t="s">
        <v>80</v>
      </c>
      <c r="AJ1271" s="518">
        <v>265</v>
      </c>
      <c r="AK1271" s="518">
        <v>312</v>
      </c>
      <c r="AL1271" s="520"/>
      <c r="AM1271" s="520"/>
      <c r="AN1271" s="518">
        <v>828</v>
      </c>
      <c r="AO1271" s="518">
        <v>829</v>
      </c>
      <c r="AP1271" s="570"/>
      <c r="AQ1271" s="570"/>
      <c r="AR1271" s="518">
        <v>24</v>
      </c>
      <c r="AS1271" s="518">
        <v>187</v>
      </c>
      <c r="AT1271" s="518">
        <v>9</v>
      </c>
      <c r="AU1271" s="518">
        <v>33</v>
      </c>
      <c r="AV1271" s="520"/>
      <c r="AW1271" s="520"/>
      <c r="AX1271" s="520">
        <v>143</v>
      </c>
      <c r="AY1271" s="520">
        <v>161</v>
      </c>
      <c r="AZ1271" s="520">
        <v>190</v>
      </c>
      <c r="BA1271" s="520">
        <v>304</v>
      </c>
      <c r="BB1271" s="358"/>
      <c r="BC1271" s="597" t="str">
        <f t="shared" si="1775"/>
        <v>-</v>
      </c>
      <c r="BD1271" s="598" t="str">
        <f t="shared" si="1776"/>
        <v>-</v>
      </c>
      <c r="BE1271" s="599" t="str">
        <f t="shared" si="1777"/>
        <v>-</v>
      </c>
      <c r="BF1271" s="600" t="str">
        <f t="shared" si="1778"/>
        <v>-</v>
      </c>
      <c r="BG1271" s="601" t="str">
        <f t="shared" si="1779"/>
        <v>-</v>
      </c>
      <c r="BH1271" s="602" t="str">
        <f t="shared" si="1780"/>
        <v>-</v>
      </c>
      <c r="BI1271" s="603" t="str">
        <f t="shared" si="1781"/>
        <v>-</v>
      </c>
      <c r="BJ1271" s="604" t="str">
        <f t="shared" si="1782"/>
        <v>-</v>
      </c>
      <c r="BK1271" s="602" t="str">
        <f t="shared" si="1783"/>
        <v>-</v>
      </c>
      <c r="BL1271" s="603" t="str">
        <f t="shared" si="1784"/>
        <v>-</v>
      </c>
      <c r="BM1271" s="604" t="str">
        <f t="shared" si="1785"/>
        <v>-</v>
      </c>
      <c r="BN1271" s="564">
        <f t="shared" si="1786"/>
        <v>3</v>
      </c>
      <c r="BO1271" s="314">
        <f t="shared" si="1787"/>
        <v>2015</v>
      </c>
      <c r="BP1271" s="314">
        <f t="shared" si="1788"/>
        <v>0</v>
      </c>
      <c r="BQ1271" s="202"/>
    </row>
    <row r="1272" spans="1:69" s="35" customFormat="1" ht="10.5" customHeight="1" x14ac:dyDescent="0.2">
      <c r="A1272" s="87" t="str">
        <f t="shared" si="1774"/>
        <v>2014-15RX83</v>
      </c>
      <c r="B1272" s="87" t="str">
        <f t="shared" si="1789"/>
        <v>Y63</v>
      </c>
      <c r="C1272" s="203" t="s">
        <v>184</v>
      </c>
      <c r="D1272" s="203" t="s">
        <v>551</v>
      </c>
      <c r="E1272" s="42"/>
      <c r="F1272" s="317" t="str">
        <f>VLOOKUP($G1272,'Selection Sheet'!$C$15:$F$39,3,0)</f>
        <v>Y63</v>
      </c>
      <c r="G1272" s="204" t="s">
        <v>120</v>
      </c>
      <c r="H1272" s="203" t="s">
        <v>534</v>
      </c>
      <c r="I1272" s="495">
        <v>251</v>
      </c>
      <c r="J1272" s="495">
        <v>51</v>
      </c>
      <c r="K1272" s="495">
        <v>30</v>
      </c>
      <c r="L1272" s="495">
        <v>17</v>
      </c>
      <c r="M1272" s="507"/>
      <c r="N1272" s="507"/>
      <c r="O1272" s="507"/>
      <c r="P1272" s="507"/>
      <c r="Q1272" s="495" t="s">
        <v>80</v>
      </c>
      <c r="R1272" s="495" t="s">
        <v>80</v>
      </c>
      <c r="S1272" s="495"/>
      <c r="T1272" s="496" t="s">
        <v>80</v>
      </c>
      <c r="U1272" s="497" t="s">
        <v>80</v>
      </c>
      <c r="V1272" s="497" t="s">
        <v>80</v>
      </c>
      <c r="W1272" s="497" t="s">
        <v>80</v>
      </c>
      <c r="X1272" s="498" t="s">
        <v>80</v>
      </c>
      <c r="Y1272" s="499" t="s">
        <v>80</v>
      </c>
      <c r="Z1272" s="500" t="s">
        <v>80</v>
      </c>
      <c r="AA1272" s="500" t="s">
        <v>80</v>
      </c>
      <c r="AB1272" s="501" t="s">
        <v>80</v>
      </c>
      <c r="AC1272" s="500" t="s">
        <v>80</v>
      </c>
      <c r="AD1272" s="500" t="s">
        <v>80</v>
      </c>
      <c r="AE1272" s="500" t="s">
        <v>80</v>
      </c>
      <c r="AF1272" s="502" t="s">
        <v>80</v>
      </c>
      <c r="AG1272" s="503" t="s">
        <v>80</v>
      </c>
      <c r="AH1272" s="504" t="s">
        <v>80</v>
      </c>
      <c r="AI1272" s="502" t="s">
        <v>80</v>
      </c>
      <c r="AJ1272" s="505">
        <v>91</v>
      </c>
      <c r="AK1272" s="505">
        <v>120</v>
      </c>
      <c r="AL1272" s="507"/>
      <c r="AM1272" s="507"/>
      <c r="AN1272" s="505">
        <v>698</v>
      </c>
      <c r="AO1272" s="505">
        <v>713</v>
      </c>
      <c r="AP1272" s="569"/>
      <c r="AQ1272" s="569"/>
      <c r="AR1272" s="505">
        <v>26</v>
      </c>
      <c r="AS1272" s="505">
        <v>234</v>
      </c>
      <c r="AT1272" s="505">
        <v>14</v>
      </c>
      <c r="AU1272" s="505">
        <v>30</v>
      </c>
      <c r="AV1272" s="507"/>
      <c r="AW1272" s="507"/>
      <c r="AX1272" s="507">
        <v>64</v>
      </c>
      <c r="AY1272" s="507">
        <v>80</v>
      </c>
      <c r="AZ1272" s="507">
        <v>197</v>
      </c>
      <c r="BA1272" s="507">
        <v>344</v>
      </c>
      <c r="BB1272" s="357"/>
      <c r="BC1272" s="592" t="str">
        <f t="shared" si="1775"/>
        <v>-</v>
      </c>
      <c r="BD1272" s="593" t="str">
        <f t="shared" si="1776"/>
        <v>-</v>
      </c>
      <c r="BE1272" s="594" t="str">
        <f t="shared" si="1777"/>
        <v>-</v>
      </c>
      <c r="BF1272" s="291" t="str">
        <f t="shared" si="1778"/>
        <v>-</v>
      </c>
      <c r="BG1272" s="566" t="str">
        <f t="shared" si="1779"/>
        <v>-</v>
      </c>
      <c r="BH1272" s="595" t="str">
        <f t="shared" si="1780"/>
        <v>-</v>
      </c>
      <c r="BI1272" s="289" t="str">
        <f t="shared" si="1781"/>
        <v>-</v>
      </c>
      <c r="BJ1272" s="596" t="str">
        <f t="shared" si="1782"/>
        <v>-</v>
      </c>
      <c r="BK1272" s="595" t="str">
        <f t="shared" si="1783"/>
        <v>-</v>
      </c>
      <c r="BL1272" s="289" t="str">
        <f t="shared" si="1784"/>
        <v>-</v>
      </c>
      <c r="BM1272" s="596" t="str">
        <f t="shared" si="1785"/>
        <v>-</v>
      </c>
      <c r="BN1272" s="563">
        <f t="shared" si="1786"/>
        <v>3</v>
      </c>
      <c r="BO1272" s="87">
        <f t="shared" si="1787"/>
        <v>2015</v>
      </c>
      <c r="BP1272" s="87">
        <f t="shared" si="1788"/>
        <v>0</v>
      </c>
      <c r="BQ1272" s="202"/>
    </row>
    <row r="1273" spans="1:69" s="35" customFormat="1" ht="10.5" customHeight="1" x14ac:dyDescent="0.2">
      <c r="A1273" s="87" t="str">
        <f t="shared" si="1774"/>
        <v>2014-15RX93</v>
      </c>
      <c r="B1273" s="87" t="str">
        <f t="shared" si="1789"/>
        <v>Y60</v>
      </c>
      <c r="C1273" s="203" t="s">
        <v>184</v>
      </c>
      <c r="D1273" s="203" t="s">
        <v>551</v>
      </c>
      <c r="E1273" s="42"/>
      <c r="F1273" s="317" t="str">
        <f>VLOOKUP($G1273,'Selection Sheet'!$C$15:$F$39,3,0)</f>
        <v>Y60</v>
      </c>
      <c r="G1273" s="204" t="s">
        <v>103</v>
      </c>
      <c r="H1273" s="203" t="s">
        <v>535</v>
      </c>
      <c r="I1273" s="495">
        <v>242</v>
      </c>
      <c r="J1273" s="495">
        <v>48</v>
      </c>
      <c r="K1273" s="495">
        <v>31</v>
      </c>
      <c r="L1273" s="495">
        <v>10</v>
      </c>
      <c r="M1273" s="507"/>
      <c r="N1273" s="507"/>
      <c r="O1273" s="507"/>
      <c r="P1273" s="507"/>
      <c r="Q1273" s="495" t="s">
        <v>80</v>
      </c>
      <c r="R1273" s="495" t="s">
        <v>80</v>
      </c>
      <c r="S1273" s="495"/>
      <c r="T1273" s="496" t="s">
        <v>80</v>
      </c>
      <c r="U1273" s="497" t="s">
        <v>80</v>
      </c>
      <c r="V1273" s="497" t="s">
        <v>80</v>
      </c>
      <c r="W1273" s="497" t="s">
        <v>80</v>
      </c>
      <c r="X1273" s="498" t="s">
        <v>80</v>
      </c>
      <c r="Y1273" s="499" t="s">
        <v>80</v>
      </c>
      <c r="Z1273" s="500" t="s">
        <v>80</v>
      </c>
      <c r="AA1273" s="500" t="s">
        <v>80</v>
      </c>
      <c r="AB1273" s="501" t="s">
        <v>80</v>
      </c>
      <c r="AC1273" s="500" t="s">
        <v>80</v>
      </c>
      <c r="AD1273" s="500" t="s">
        <v>80</v>
      </c>
      <c r="AE1273" s="500" t="s">
        <v>80</v>
      </c>
      <c r="AF1273" s="502" t="s">
        <v>80</v>
      </c>
      <c r="AG1273" s="503" t="s">
        <v>80</v>
      </c>
      <c r="AH1273" s="504" t="s">
        <v>80</v>
      </c>
      <c r="AI1273" s="502" t="s">
        <v>80</v>
      </c>
      <c r="AJ1273" s="505">
        <v>105</v>
      </c>
      <c r="AK1273" s="505">
        <v>128</v>
      </c>
      <c r="AL1273" s="507"/>
      <c r="AM1273" s="507"/>
      <c r="AN1273" s="505">
        <v>823</v>
      </c>
      <c r="AO1273" s="505">
        <v>838</v>
      </c>
      <c r="AP1273" s="569"/>
      <c r="AQ1273" s="569"/>
      <c r="AR1273" s="505">
        <v>13</v>
      </c>
      <c r="AS1273" s="505">
        <v>230</v>
      </c>
      <c r="AT1273" s="505">
        <v>4</v>
      </c>
      <c r="AU1273" s="505">
        <v>28</v>
      </c>
      <c r="AV1273" s="507"/>
      <c r="AW1273" s="507"/>
      <c r="AX1273" s="507">
        <v>87</v>
      </c>
      <c r="AY1273" s="507">
        <v>94</v>
      </c>
      <c r="AZ1273" s="507">
        <v>74</v>
      </c>
      <c r="BA1273" s="507">
        <v>140</v>
      </c>
      <c r="BB1273" s="357"/>
      <c r="BC1273" s="592" t="str">
        <f t="shared" si="1775"/>
        <v>-</v>
      </c>
      <c r="BD1273" s="593" t="str">
        <f t="shared" si="1776"/>
        <v>-</v>
      </c>
      <c r="BE1273" s="594" t="str">
        <f t="shared" si="1777"/>
        <v>-</v>
      </c>
      <c r="BF1273" s="291" t="str">
        <f t="shared" si="1778"/>
        <v>-</v>
      </c>
      <c r="BG1273" s="566" t="str">
        <f t="shared" si="1779"/>
        <v>-</v>
      </c>
      <c r="BH1273" s="595" t="str">
        <f t="shared" si="1780"/>
        <v>-</v>
      </c>
      <c r="BI1273" s="289" t="str">
        <f t="shared" si="1781"/>
        <v>-</v>
      </c>
      <c r="BJ1273" s="596" t="str">
        <f t="shared" si="1782"/>
        <v>-</v>
      </c>
      <c r="BK1273" s="595" t="str">
        <f t="shared" si="1783"/>
        <v>-</v>
      </c>
      <c r="BL1273" s="289" t="str">
        <f t="shared" si="1784"/>
        <v>-</v>
      </c>
      <c r="BM1273" s="596" t="str">
        <f t="shared" si="1785"/>
        <v>-</v>
      </c>
      <c r="BN1273" s="563">
        <f t="shared" si="1786"/>
        <v>3</v>
      </c>
      <c r="BO1273" s="87">
        <f t="shared" si="1787"/>
        <v>2015</v>
      </c>
      <c r="BP1273" s="87">
        <f t="shared" si="1788"/>
        <v>0</v>
      </c>
      <c r="BQ1273" s="202"/>
    </row>
    <row r="1274" spans="1:69" s="35" customFormat="1" ht="10.5" customHeight="1" x14ac:dyDescent="0.2">
      <c r="A1274" s="314" t="str">
        <f t="shared" si="1774"/>
        <v>2014-15RYA3</v>
      </c>
      <c r="B1274" s="314" t="str">
        <f t="shared" si="1789"/>
        <v>Y60</v>
      </c>
      <c r="C1274" s="205" t="s">
        <v>184</v>
      </c>
      <c r="D1274" s="205" t="s">
        <v>551</v>
      </c>
      <c r="E1274" s="206"/>
      <c r="F1274" s="318" t="str">
        <f>VLOOKUP($G1274,'Selection Sheet'!$C$15:$F$39,3,0)</f>
        <v>Y60</v>
      </c>
      <c r="G1274" s="207" t="s">
        <v>118</v>
      </c>
      <c r="H1274" s="205" t="s">
        <v>536</v>
      </c>
      <c r="I1274" s="508">
        <v>334</v>
      </c>
      <c r="J1274" s="508">
        <v>96</v>
      </c>
      <c r="K1274" s="508">
        <v>57</v>
      </c>
      <c r="L1274" s="508">
        <v>28</v>
      </c>
      <c r="M1274" s="520"/>
      <c r="N1274" s="520"/>
      <c r="O1274" s="520"/>
      <c r="P1274" s="520"/>
      <c r="Q1274" s="508" t="s">
        <v>80</v>
      </c>
      <c r="R1274" s="508" t="s">
        <v>80</v>
      </c>
      <c r="S1274" s="508"/>
      <c r="T1274" s="509" t="s">
        <v>80</v>
      </c>
      <c r="U1274" s="510" t="s">
        <v>80</v>
      </c>
      <c r="V1274" s="510" t="s">
        <v>80</v>
      </c>
      <c r="W1274" s="510" t="s">
        <v>80</v>
      </c>
      <c r="X1274" s="511" t="s">
        <v>80</v>
      </c>
      <c r="Y1274" s="512" t="s">
        <v>80</v>
      </c>
      <c r="Z1274" s="513" t="s">
        <v>80</v>
      </c>
      <c r="AA1274" s="513" t="s">
        <v>80</v>
      </c>
      <c r="AB1274" s="514" t="s">
        <v>80</v>
      </c>
      <c r="AC1274" s="513" t="s">
        <v>80</v>
      </c>
      <c r="AD1274" s="513" t="s">
        <v>80</v>
      </c>
      <c r="AE1274" s="513" t="s">
        <v>80</v>
      </c>
      <c r="AF1274" s="515" t="s">
        <v>80</v>
      </c>
      <c r="AG1274" s="516" t="s">
        <v>80</v>
      </c>
      <c r="AH1274" s="517" t="s">
        <v>80</v>
      </c>
      <c r="AI1274" s="515" t="s">
        <v>80</v>
      </c>
      <c r="AJ1274" s="518">
        <v>94</v>
      </c>
      <c r="AK1274" s="518">
        <v>137</v>
      </c>
      <c r="AL1274" s="520"/>
      <c r="AM1274" s="520"/>
      <c r="AN1274" s="518">
        <v>709</v>
      </c>
      <c r="AO1274" s="518">
        <v>742</v>
      </c>
      <c r="AP1274" s="570"/>
      <c r="AQ1274" s="570"/>
      <c r="AR1274" s="518">
        <v>30</v>
      </c>
      <c r="AS1274" s="518">
        <v>334</v>
      </c>
      <c r="AT1274" s="518">
        <v>9</v>
      </c>
      <c r="AU1274" s="518">
        <v>57</v>
      </c>
      <c r="AV1274" s="520"/>
      <c r="AW1274" s="520"/>
      <c r="AX1274" s="520">
        <v>87</v>
      </c>
      <c r="AY1274" s="520">
        <v>96</v>
      </c>
      <c r="AZ1274" s="520">
        <v>141</v>
      </c>
      <c r="BA1274" s="520">
        <v>297</v>
      </c>
      <c r="BB1274" s="358"/>
      <c r="BC1274" s="597" t="str">
        <f t="shared" si="1775"/>
        <v>-</v>
      </c>
      <c r="BD1274" s="598" t="str">
        <f t="shared" si="1776"/>
        <v>-</v>
      </c>
      <c r="BE1274" s="599" t="str">
        <f t="shared" si="1777"/>
        <v>-</v>
      </c>
      <c r="BF1274" s="600" t="str">
        <f t="shared" si="1778"/>
        <v>-</v>
      </c>
      <c r="BG1274" s="601" t="str">
        <f t="shared" si="1779"/>
        <v>-</v>
      </c>
      <c r="BH1274" s="602" t="str">
        <f t="shared" si="1780"/>
        <v>-</v>
      </c>
      <c r="BI1274" s="603" t="str">
        <f t="shared" si="1781"/>
        <v>-</v>
      </c>
      <c r="BJ1274" s="604" t="str">
        <f t="shared" si="1782"/>
        <v>-</v>
      </c>
      <c r="BK1274" s="602" t="str">
        <f t="shared" si="1783"/>
        <v>-</v>
      </c>
      <c r="BL1274" s="603" t="str">
        <f t="shared" si="1784"/>
        <v>-</v>
      </c>
      <c r="BM1274" s="604" t="str">
        <f t="shared" si="1785"/>
        <v>-</v>
      </c>
      <c r="BN1274" s="564">
        <f t="shared" si="1786"/>
        <v>3</v>
      </c>
      <c r="BO1274" s="314">
        <f t="shared" si="1787"/>
        <v>2015</v>
      </c>
      <c r="BP1274" s="314">
        <f t="shared" si="1788"/>
        <v>0</v>
      </c>
      <c r="BQ1274" s="202"/>
    </row>
    <row r="1275" spans="1:69" s="35" customFormat="1" ht="10.5" customHeight="1" x14ac:dyDescent="0.2">
      <c r="A1275" s="87" t="str">
        <f t="shared" si="1774"/>
        <v>2014-15RYC3</v>
      </c>
      <c r="B1275" s="87" t="str">
        <f t="shared" si="1789"/>
        <v>Y61</v>
      </c>
      <c r="C1275" s="203" t="s">
        <v>184</v>
      </c>
      <c r="D1275" s="203" t="s">
        <v>551</v>
      </c>
      <c r="E1275" s="42"/>
      <c r="F1275" s="317" t="str">
        <f>VLOOKUP($G1275,'Selection Sheet'!$C$15:$F$39,3,0)</f>
        <v>Y61</v>
      </c>
      <c r="G1275" s="204" t="s">
        <v>87</v>
      </c>
      <c r="H1275" s="203" t="s">
        <v>537</v>
      </c>
      <c r="I1275" s="495">
        <v>330</v>
      </c>
      <c r="J1275" s="495">
        <v>96</v>
      </c>
      <c r="K1275" s="495">
        <v>36</v>
      </c>
      <c r="L1275" s="495">
        <v>25</v>
      </c>
      <c r="M1275" s="507"/>
      <c r="N1275" s="507"/>
      <c r="O1275" s="507"/>
      <c r="P1275" s="507"/>
      <c r="Q1275" s="495" t="s">
        <v>80</v>
      </c>
      <c r="R1275" s="495" t="s">
        <v>80</v>
      </c>
      <c r="S1275" s="495"/>
      <c r="T1275" s="496" t="s">
        <v>80</v>
      </c>
      <c r="U1275" s="497" t="s">
        <v>80</v>
      </c>
      <c r="V1275" s="497" t="s">
        <v>80</v>
      </c>
      <c r="W1275" s="497" t="s">
        <v>80</v>
      </c>
      <c r="X1275" s="498" t="s">
        <v>80</v>
      </c>
      <c r="Y1275" s="499" t="s">
        <v>80</v>
      </c>
      <c r="Z1275" s="500" t="s">
        <v>80</v>
      </c>
      <c r="AA1275" s="500" t="s">
        <v>80</v>
      </c>
      <c r="AB1275" s="501" t="s">
        <v>80</v>
      </c>
      <c r="AC1275" s="500" t="s">
        <v>80</v>
      </c>
      <c r="AD1275" s="500" t="s">
        <v>80</v>
      </c>
      <c r="AE1275" s="500" t="s">
        <v>80</v>
      </c>
      <c r="AF1275" s="502" t="s">
        <v>80</v>
      </c>
      <c r="AG1275" s="503" t="s">
        <v>80</v>
      </c>
      <c r="AH1275" s="504" t="s">
        <v>80</v>
      </c>
      <c r="AI1275" s="502" t="s">
        <v>80</v>
      </c>
      <c r="AJ1275" s="505">
        <v>144</v>
      </c>
      <c r="AK1275" s="505">
        <v>187</v>
      </c>
      <c r="AL1275" s="507"/>
      <c r="AM1275" s="507"/>
      <c r="AN1275" s="505">
        <v>665</v>
      </c>
      <c r="AO1275" s="505">
        <v>693</v>
      </c>
      <c r="AP1275" s="569"/>
      <c r="AQ1275" s="569"/>
      <c r="AR1275" s="505">
        <v>22</v>
      </c>
      <c r="AS1275" s="505">
        <v>317</v>
      </c>
      <c r="AT1275" s="505">
        <v>10</v>
      </c>
      <c r="AU1275" s="505">
        <v>31</v>
      </c>
      <c r="AV1275" s="507"/>
      <c r="AW1275" s="507"/>
      <c r="AX1275" s="507">
        <v>110</v>
      </c>
      <c r="AY1275" s="507">
        <v>125</v>
      </c>
      <c r="AZ1275" s="507">
        <v>145</v>
      </c>
      <c r="BA1275" s="507">
        <v>261</v>
      </c>
      <c r="BB1275" s="357"/>
      <c r="BC1275" s="592" t="str">
        <f t="shared" si="1775"/>
        <v>-</v>
      </c>
      <c r="BD1275" s="593" t="str">
        <f t="shared" si="1776"/>
        <v>-</v>
      </c>
      <c r="BE1275" s="594" t="str">
        <f t="shared" si="1777"/>
        <v>-</v>
      </c>
      <c r="BF1275" s="291" t="str">
        <f t="shared" si="1778"/>
        <v>-</v>
      </c>
      <c r="BG1275" s="566" t="str">
        <f t="shared" si="1779"/>
        <v>-</v>
      </c>
      <c r="BH1275" s="595" t="str">
        <f t="shared" si="1780"/>
        <v>-</v>
      </c>
      <c r="BI1275" s="289" t="str">
        <f t="shared" si="1781"/>
        <v>-</v>
      </c>
      <c r="BJ1275" s="596" t="str">
        <f t="shared" si="1782"/>
        <v>-</v>
      </c>
      <c r="BK1275" s="595" t="str">
        <f t="shared" si="1783"/>
        <v>-</v>
      </c>
      <c r="BL1275" s="289" t="str">
        <f t="shared" si="1784"/>
        <v>-</v>
      </c>
      <c r="BM1275" s="596" t="str">
        <f t="shared" si="1785"/>
        <v>-</v>
      </c>
      <c r="BN1275" s="563">
        <f t="shared" si="1786"/>
        <v>3</v>
      </c>
      <c r="BO1275" s="87">
        <f t="shared" si="1787"/>
        <v>2015</v>
      </c>
      <c r="BP1275" s="87">
        <f t="shared" si="1788"/>
        <v>0</v>
      </c>
      <c r="BQ1275" s="202"/>
    </row>
    <row r="1276" spans="1:69" s="35" customFormat="1" ht="10.5" customHeight="1" x14ac:dyDescent="0.2">
      <c r="A1276" s="87" t="str">
        <f t="shared" si="1774"/>
        <v>2014-15RYD3</v>
      </c>
      <c r="B1276" s="87" t="str">
        <f t="shared" si="1789"/>
        <v>Y59</v>
      </c>
      <c r="C1276" s="203" t="s">
        <v>184</v>
      </c>
      <c r="D1276" s="203" t="s">
        <v>551</v>
      </c>
      <c r="E1276" s="42"/>
      <c r="F1276" s="317" t="str">
        <f>VLOOKUP($G1276,'Selection Sheet'!$C$15:$F$39,3,0)</f>
        <v>Y59</v>
      </c>
      <c r="G1276" s="204" t="s">
        <v>116</v>
      </c>
      <c r="H1276" s="203" t="s">
        <v>538</v>
      </c>
      <c r="I1276" s="495">
        <v>244</v>
      </c>
      <c r="J1276" s="495">
        <v>71</v>
      </c>
      <c r="K1276" s="495">
        <v>30</v>
      </c>
      <c r="L1276" s="495">
        <v>12</v>
      </c>
      <c r="M1276" s="507"/>
      <c r="N1276" s="507"/>
      <c r="O1276" s="507"/>
      <c r="P1276" s="507"/>
      <c r="Q1276" s="495" t="s">
        <v>80</v>
      </c>
      <c r="R1276" s="495" t="s">
        <v>80</v>
      </c>
      <c r="S1276" s="495"/>
      <c r="T1276" s="496" t="s">
        <v>80</v>
      </c>
      <c r="U1276" s="497" t="s">
        <v>80</v>
      </c>
      <c r="V1276" s="497" t="s">
        <v>80</v>
      </c>
      <c r="W1276" s="497" t="s">
        <v>80</v>
      </c>
      <c r="X1276" s="498" t="s">
        <v>80</v>
      </c>
      <c r="Y1276" s="499" t="s">
        <v>80</v>
      </c>
      <c r="Z1276" s="500" t="s">
        <v>80</v>
      </c>
      <c r="AA1276" s="500" t="s">
        <v>80</v>
      </c>
      <c r="AB1276" s="501" t="s">
        <v>80</v>
      </c>
      <c r="AC1276" s="500" t="s">
        <v>80</v>
      </c>
      <c r="AD1276" s="500" t="s">
        <v>80</v>
      </c>
      <c r="AE1276" s="500" t="s">
        <v>80</v>
      </c>
      <c r="AF1276" s="502" t="s">
        <v>80</v>
      </c>
      <c r="AG1276" s="503" t="s">
        <v>80</v>
      </c>
      <c r="AH1276" s="504" t="s">
        <v>80</v>
      </c>
      <c r="AI1276" s="502" t="s">
        <v>80</v>
      </c>
      <c r="AJ1276" s="505">
        <v>87</v>
      </c>
      <c r="AK1276" s="505">
        <v>119</v>
      </c>
      <c r="AL1276" s="507"/>
      <c r="AM1276" s="507"/>
      <c r="AN1276" s="505">
        <v>782</v>
      </c>
      <c r="AO1276" s="505">
        <v>807</v>
      </c>
      <c r="AP1276" s="569"/>
      <c r="AQ1276" s="569"/>
      <c r="AR1276" s="505">
        <v>22</v>
      </c>
      <c r="AS1276" s="505">
        <v>238</v>
      </c>
      <c r="AT1276" s="505">
        <v>5</v>
      </c>
      <c r="AU1276" s="505">
        <v>28</v>
      </c>
      <c r="AV1276" s="507"/>
      <c r="AW1276" s="507"/>
      <c r="AX1276" s="507">
        <v>84</v>
      </c>
      <c r="AY1276" s="507">
        <v>92</v>
      </c>
      <c r="AZ1276" s="507">
        <v>331</v>
      </c>
      <c r="BA1276" s="507">
        <v>535</v>
      </c>
      <c r="BB1276" s="357"/>
      <c r="BC1276" s="592" t="str">
        <f t="shared" si="1775"/>
        <v>-</v>
      </c>
      <c r="BD1276" s="593" t="str">
        <f t="shared" si="1776"/>
        <v>-</v>
      </c>
      <c r="BE1276" s="594" t="str">
        <f t="shared" si="1777"/>
        <v>-</v>
      </c>
      <c r="BF1276" s="291" t="str">
        <f t="shared" si="1778"/>
        <v>-</v>
      </c>
      <c r="BG1276" s="566" t="str">
        <f t="shared" si="1779"/>
        <v>-</v>
      </c>
      <c r="BH1276" s="595" t="str">
        <f t="shared" si="1780"/>
        <v>-</v>
      </c>
      <c r="BI1276" s="289" t="str">
        <f t="shared" si="1781"/>
        <v>-</v>
      </c>
      <c r="BJ1276" s="596" t="str">
        <f t="shared" si="1782"/>
        <v>-</v>
      </c>
      <c r="BK1276" s="595" t="str">
        <f t="shared" si="1783"/>
        <v>-</v>
      </c>
      <c r="BL1276" s="289" t="str">
        <f t="shared" si="1784"/>
        <v>-</v>
      </c>
      <c r="BM1276" s="596" t="str">
        <f t="shared" si="1785"/>
        <v>-</v>
      </c>
      <c r="BN1276" s="563">
        <f t="shared" si="1786"/>
        <v>3</v>
      </c>
      <c r="BO1276" s="87">
        <f t="shared" si="1787"/>
        <v>2015</v>
      </c>
      <c r="BP1276" s="87">
        <f t="shared" si="1788"/>
        <v>0</v>
      </c>
      <c r="BQ1276" s="202"/>
    </row>
    <row r="1277" spans="1:69" s="35" customFormat="1" ht="10.5" customHeight="1" x14ac:dyDescent="0.2">
      <c r="A1277" s="87" t="str">
        <f t="shared" si="1774"/>
        <v>2014-15RYE3</v>
      </c>
      <c r="B1277" s="87" t="str">
        <f t="shared" si="1789"/>
        <v>Y59</v>
      </c>
      <c r="C1277" s="203" t="s">
        <v>184</v>
      </c>
      <c r="D1277" s="203" t="s">
        <v>551</v>
      </c>
      <c r="E1277" s="42"/>
      <c r="F1277" s="317" t="str">
        <f>VLOOKUP($G1277,'Selection Sheet'!$C$15:$F$39,3,0)</f>
        <v>Y59</v>
      </c>
      <c r="G1277" s="204" t="s">
        <v>114</v>
      </c>
      <c r="H1277" s="203" t="s">
        <v>539</v>
      </c>
      <c r="I1277" s="495">
        <v>140</v>
      </c>
      <c r="J1277" s="495">
        <v>48</v>
      </c>
      <c r="K1277" s="495">
        <v>30</v>
      </c>
      <c r="L1277" s="495">
        <v>18</v>
      </c>
      <c r="M1277" s="507"/>
      <c r="N1277" s="507"/>
      <c r="O1277" s="507"/>
      <c r="P1277" s="507"/>
      <c r="Q1277" s="495" t="s">
        <v>80</v>
      </c>
      <c r="R1277" s="495" t="s">
        <v>80</v>
      </c>
      <c r="S1277" s="495"/>
      <c r="T1277" s="496" t="s">
        <v>80</v>
      </c>
      <c r="U1277" s="497" t="s">
        <v>80</v>
      </c>
      <c r="V1277" s="497" t="s">
        <v>80</v>
      </c>
      <c r="W1277" s="497" t="s">
        <v>80</v>
      </c>
      <c r="X1277" s="498" t="s">
        <v>80</v>
      </c>
      <c r="Y1277" s="499" t="s">
        <v>80</v>
      </c>
      <c r="Z1277" s="500" t="s">
        <v>80</v>
      </c>
      <c r="AA1277" s="500" t="s">
        <v>80</v>
      </c>
      <c r="AB1277" s="501" t="s">
        <v>80</v>
      </c>
      <c r="AC1277" s="500" t="s">
        <v>80</v>
      </c>
      <c r="AD1277" s="500" t="s">
        <v>80</v>
      </c>
      <c r="AE1277" s="500" t="s">
        <v>80</v>
      </c>
      <c r="AF1277" s="502" t="s">
        <v>80</v>
      </c>
      <c r="AG1277" s="503" t="s">
        <v>80</v>
      </c>
      <c r="AH1277" s="504" t="s">
        <v>80</v>
      </c>
      <c r="AI1277" s="502" t="s">
        <v>80</v>
      </c>
      <c r="AJ1277" s="505">
        <v>61</v>
      </c>
      <c r="AK1277" s="505">
        <v>110</v>
      </c>
      <c r="AL1277" s="507"/>
      <c r="AM1277" s="507"/>
      <c r="AN1277" s="505">
        <v>483</v>
      </c>
      <c r="AO1277" s="505">
        <v>490</v>
      </c>
      <c r="AP1277" s="569"/>
      <c r="AQ1277" s="569"/>
      <c r="AR1277" s="505">
        <v>27</v>
      </c>
      <c r="AS1277" s="505">
        <v>130</v>
      </c>
      <c r="AT1277" s="505">
        <v>8</v>
      </c>
      <c r="AU1277" s="505">
        <v>26</v>
      </c>
      <c r="AV1277" s="507"/>
      <c r="AW1277" s="507"/>
      <c r="AX1277" s="507">
        <v>71</v>
      </c>
      <c r="AY1277" s="507">
        <v>77</v>
      </c>
      <c r="AZ1277" s="507">
        <v>66</v>
      </c>
      <c r="BA1277" s="507">
        <v>119</v>
      </c>
      <c r="BB1277" s="357"/>
      <c r="BC1277" s="592" t="str">
        <f t="shared" si="1775"/>
        <v>-</v>
      </c>
      <c r="BD1277" s="593" t="str">
        <f t="shared" si="1776"/>
        <v>-</v>
      </c>
      <c r="BE1277" s="594" t="str">
        <f t="shared" si="1777"/>
        <v>-</v>
      </c>
      <c r="BF1277" s="291" t="str">
        <f t="shared" si="1778"/>
        <v>-</v>
      </c>
      <c r="BG1277" s="566" t="str">
        <f t="shared" si="1779"/>
        <v>-</v>
      </c>
      <c r="BH1277" s="595" t="str">
        <f t="shared" si="1780"/>
        <v>-</v>
      </c>
      <c r="BI1277" s="289" t="str">
        <f t="shared" si="1781"/>
        <v>-</v>
      </c>
      <c r="BJ1277" s="596" t="str">
        <f t="shared" si="1782"/>
        <v>-</v>
      </c>
      <c r="BK1277" s="595" t="str">
        <f t="shared" si="1783"/>
        <v>-</v>
      </c>
      <c r="BL1277" s="289" t="str">
        <f t="shared" si="1784"/>
        <v>-</v>
      </c>
      <c r="BM1277" s="596" t="str">
        <f t="shared" si="1785"/>
        <v>-</v>
      </c>
      <c r="BN1277" s="563">
        <f t="shared" si="1786"/>
        <v>3</v>
      </c>
      <c r="BO1277" s="87">
        <f t="shared" si="1787"/>
        <v>2015</v>
      </c>
      <c r="BP1277" s="87">
        <f t="shared" si="1788"/>
        <v>0</v>
      </c>
      <c r="BQ1277" s="202"/>
    </row>
    <row r="1278" spans="1:69" s="35" customFormat="1" ht="10.5" customHeight="1" x14ac:dyDescent="0.2">
      <c r="A1278" s="312" t="str">
        <f t="shared" si="1774"/>
        <v>2014-15RYF3</v>
      </c>
      <c r="B1278" s="312" t="str">
        <f t="shared" si="1789"/>
        <v>Y58</v>
      </c>
      <c r="C1278" s="208" t="s">
        <v>184</v>
      </c>
      <c r="D1278" s="208" t="s">
        <v>551</v>
      </c>
      <c r="E1278" s="53"/>
      <c r="F1278" s="319" t="str">
        <f>VLOOKUP($G1278,'Selection Sheet'!$C$15:$F$39,3,0)</f>
        <v>Y58</v>
      </c>
      <c r="G1278" s="209" t="s">
        <v>99</v>
      </c>
      <c r="H1278" s="208" t="s">
        <v>540</v>
      </c>
      <c r="I1278" s="521">
        <v>311</v>
      </c>
      <c r="J1278" s="521">
        <v>81</v>
      </c>
      <c r="K1278" s="521">
        <v>41</v>
      </c>
      <c r="L1278" s="521">
        <v>17</v>
      </c>
      <c r="M1278" s="533"/>
      <c r="N1278" s="533"/>
      <c r="O1278" s="533"/>
      <c r="P1278" s="533"/>
      <c r="Q1278" s="521" t="s">
        <v>80</v>
      </c>
      <c r="R1278" s="521" t="s">
        <v>80</v>
      </c>
      <c r="S1278" s="521"/>
      <c r="T1278" s="522" t="s">
        <v>80</v>
      </c>
      <c r="U1278" s="523" t="s">
        <v>80</v>
      </c>
      <c r="V1278" s="523" t="s">
        <v>80</v>
      </c>
      <c r="W1278" s="523" t="s">
        <v>80</v>
      </c>
      <c r="X1278" s="524" t="s">
        <v>80</v>
      </c>
      <c r="Y1278" s="525" t="s">
        <v>80</v>
      </c>
      <c r="Z1278" s="526" t="s">
        <v>80</v>
      </c>
      <c r="AA1278" s="526" t="s">
        <v>80</v>
      </c>
      <c r="AB1278" s="527" t="s">
        <v>80</v>
      </c>
      <c r="AC1278" s="526" t="s">
        <v>80</v>
      </c>
      <c r="AD1278" s="526" t="s">
        <v>80</v>
      </c>
      <c r="AE1278" s="526" t="s">
        <v>80</v>
      </c>
      <c r="AF1278" s="528" t="s">
        <v>80</v>
      </c>
      <c r="AG1278" s="529" t="s">
        <v>80</v>
      </c>
      <c r="AH1278" s="530" t="s">
        <v>80</v>
      </c>
      <c r="AI1278" s="528" t="s">
        <v>80</v>
      </c>
      <c r="AJ1278" s="531">
        <v>166</v>
      </c>
      <c r="AK1278" s="531">
        <v>187</v>
      </c>
      <c r="AL1278" s="533"/>
      <c r="AM1278" s="533"/>
      <c r="AN1278" s="531">
        <v>860</v>
      </c>
      <c r="AO1278" s="531">
        <v>887</v>
      </c>
      <c r="AP1278" s="571"/>
      <c r="AQ1278" s="571"/>
      <c r="AR1278" s="531">
        <v>24</v>
      </c>
      <c r="AS1278" s="531">
        <v>308</v>
      </c>
      <c r="AT1278" s="531">
        <v>9</v>
      </c>
      <c r="AU1278" s="531">
        <v>39</v>
      </c>
      <c r="AV1278" s="533"/>
      <c r="AW1278" s="533"/>
      <c r="AX1278" s="533">
        <v>85</v>
      </c>
      <c r="AY1278" s="533">
        <v>114</v>
      </c>
      <c r="AZ1278" s="533">
        <v>182</v>
      </c>
      <c r="BA1278" s="533">
        <v>323</v>
      </c>
      <c r="BB1278" s="359"/>
      <c r="BC1278" s="605" t="str">
        <f t="shared" si="1775"/>
        <v>-</v>
      </c>
      <c r="BD1278" s="606" t="str">
        <f t="shared" si="1776"/>
        <v>-</v>
      </c>
      <c r="BE1278" s="607" t="str">
        <f t="shared" si="1777"/>
        <v>-</v>
      </c>
      <c r="BF1278" s="302" t="str">
        <f t="shared" si="1778"/>
        <v>-</v>
      </c>
      <c r="BG1278" s="608" t="str">
        <f t="shared" si="1779"/>
        <v>-</v>
      </c>
      <c r="BH1278" s="609" t="str">
        <f t="shared" si="1780"/>
        <v>-</v>
      </c>
      <c r="BI1278" s="311" t="str">
        <f t="shared" si="1781"/>
        <v>-</v>
      </c>
      <c r="BJ1278" s="610" t="str">
        <f t="shared" si="1782"/>
        <v>-</v>
      </c>
      <c r="BK1278" s="609" t="str">
        <f t="shared" si="1783"/>
        <v>-</v>
      </c>
      <c r="BL1278" s="311" t="str">
        <f t="shared" si="1784"/>
        <v>-</v>
      </c>
      <c r="BM1278" s="610" t="str">
        <f t="shared" si="1785"/>
        <v>-</v>
      </c>
      <c r="BN1278" s="565">
        <f t="shared" si="1786"/>
        <v>3</v>
      </c>
      <c r="BO1278" s="312">
        <f t="shared" si="1787"/>
        <v>2015</v>
      </c>
      <c r="BP1278" s="312">
        <f t="shared" si="1788"/>
        <v>0</v>
      </c>
      <c r="BQ1278" s="202"/>
    </row>
    <row r="1279" spans="1:69" s="35" customFormat="1" ht="10.5" customHeight="1" x14ac:dyDescent="0.2">
      <c r="A1279" s="87" t="str">
        <f t="shared" si="1774"/>
        <v>2015-16R1F4</v>
      </c>
      <c r="B1279" s="87" t="str">
        <f t="shared" si="1789"/>
        <v>Y59</v>
      </c>
      <c r="C1279" s="203" t="s">
        <v>186</v>
      </c>
      <c r="D1279" s="203" t="s">
        <v>528</v>
      </c>
      <c r="E1279" s="42"/>
      <c r="F1279" s="317" t="str">
        <f>VLOOKUP($G1279,'Selection Sheet'!$C$15:$F$39,3,0)</f>
        <v>Y59</v>
      </c>
      <c r="G1279" s="204" t="s">
        <v>108</v>
      </c>
      <c r="H1279" s="203" t="s">
        <v>529</v>
      </c>
      <c r="I1279" s="495">
        <v>13</v>
      </c>
      <c r="J1279" s="495">
        <v>5</v>
      </c>
      <c r="K1279" s="495">
        <v>4</v>
      </c>
      <c r="L1279" s="495">
        <v>3</v>
      </c>
      <c r="M1279" s="507"/>
      <c r="N1279" s="507"/>
      <c r="O1279" s="507"/>
      <c r="P1279" s="507"/>
      <c r="Q1279" s="495" t="s">
        <v>80</v>
      </c>
      <c r="R1279" s="495" t="s">
        <v>80</v>
      </c>
      <c r="S1279" s="495"/>
      <c r="T1279" s="496" t="s">
        <v>80</v>
      </c>
      <c r="U1279" s="497" t="s">
        <v>80</v>
      </c>
      <c r="V1279" s="497" t="s">
        <v>80</v>
      </c>
      <c r="W1279" s="497" t="s">
        <v>80</v>
      </c>
      <c r="X1279" s="498" t="s">
        <v>80</v>
      </c>
      <c r="Y1279" s="499" t="s">
        <v>80</v>
      </c>
      <c r="Z1279" s="500" t="s">
        <v>80</v>
      </c>
      <c r="AA1279" s="500" t="s">
        <v>80</v>
      </c>
      <c r="AB1279" s="501" t="s">
        <v>80</v>
      </c>
      <c r="AC1279" s="500" t="s">
        <v>80</v>
      </c>
      <c r="AD1279" s="500" t="s">
        <v>80</v>
      </c>
      <c r="AE1279" s="500" t="s">
        <v>80</v>
      </c>
      <c r="AF1279" s="502" t="s">
        <v>80</v>
      </c>
      <c r="AG1279" s="503" t="s">
        <v>80</v>
      </c>
      <c r="AH1279" s="504" t="s">
        <v>80</v>
      </c>
      <c r="AI1279" s="502" t="s">
        <v>80</v>
      </c>
      <c r="AJ1279" s="505">
        <v>4</v>
      </c>
      <c r="AK1279" s="505">
        <v>5</v>
      </c>
      <c r="AL1279" s="507"/>
      <c r="AM1279" s="507"/>
      <c r="AN1279" s="505">
        <v>38</v>
      </c>
      <c r="AO1279" s="505">
        <v>38</v>
      </c>
      <c r="AP1279" s="569"/>
      <c r="AQ1279" s="569"/>
      <c r="AR1279" s="505">
        <v>1</v>
      </c>
      <c r="AS1279" s="505">
        <v>13</v>
      </c>
      <c r="AT1279" s="505">
        <v>1</v>
      </c>
      <c r="AU1279" s="505">
        <v>4</v>
      </c>
      <c r="AV1279" s="507"/>
      <c r="AW1279" s="507"/>
      <c r="AX1279" s="507">
        <v>0</v>
      </c>
      <c r="AY1279" s="507">
        <v>0</v>
      </c>
      <c r="AZ1279" s="507">
        <v>11</v>
      </c>
      <c r="BA1279" s="507">
        <v>19</v>
      </c>
      <c r="BB1279" s="357"/>
      <c r="BC1279" s="592" t="str">
        <f t="shared" si="1775"/>
        <v>-</v>
      </c>
      <c r="BD1279" s="593" t="str">
        <f t="shared" si="1776"/>
        <v>-</v>
      </c>
      <c r="BE1279" s="594" t="str">
        <f t="shared" si="1777"/>
        <v>-</v>
      </c>
      <c r="BF1279" s="291" t="str">
        <f t="shared" si="1778"/>
        <v>-</v>
      </c>
      <c r="BG1279" s="566" t="str">
        <f t="shared" si="1779"/>
        <v>-</v>
      </c>
      <c r="BH1279" s="595" t="str">
        <f t="shared" si="1780"/>
        <v>-</v>
      </c>
      <c r="BI1279" s="289" t="str">
        <f t="shared" si="1781"/>
        <v>-</v>
      </c>
      <c r="BJ1279" s="596" t="str">
        <f t="shared" si="1782"/>
        <v>-</v>
      </c>
      <c r="BK1279" s="595" t="str">
        <f t="shared" si="1783"/>
        <v>-</v>
      </c>
      <c r="BL1279" s="289" t="str">
        <f t="shared" si="1784"/>
        <v>-</v>
      </c>
      <c r="BM1279" s="596" t="str">
        <f t="shared" si="1785"/>
        <v>-</v>
      </c>
      <c r="BN1279" s="563">
        <f t="shared" si="1786"/>
        <v>4</v>
      </c>
      <c r="BO1279" s="87">
        <f t="shared" si="1787"/>
        <v>2015</v>
      </c>
      <c r="BP1279" s="87">
        <f t="shared" si="1788"/>
        <v>0.99999999999999978</v>
      </c>
      <c r="BQ1279" s="202"/>
    </row>
    <row r="1280" spans="1:69" s="35" customFormat="1" ht="10.5" customHeight="1" x14ac:dyDescent="0.2">
      <c r="A1280" s="87" t="str">
        <f t="shared" si="1774"/>
        <v>2015-16RRU4</v>
      </c>
      <c r="B1280" s="87" t="str">
        <f t="shared" si="1789"/>
        <v>Y56</v>
      </c>
      <c r="C1280" s="203" t="s">
        <v>186</v>
      </c>
      <c r="D1280" s="203" t="s">
        <v>528</v>
      </c>
      <c r="E1280" s="42"/>
      <c r="F1280" s="317" t="str">
        <f>VLOOKUP($G1280,'Selection Sheet'!$C$15:$F$39,3,0)</f>
        <v>Y56</v>
      </c>
      <c r="G1280" s="204" t="s">
        <v>93</v>
      </c>
      <c r="H1280" s="203" t="s">
        <v>530</v>
      </c>
      <c r="I1280" s="495">
        <v>369</v>
      </c>
      <c r="J1280" s="495">
        <v>121</v>
      </c>
      <c r="K1280" s="495">
        <v>58</v>
      </c>
      <c r="L1280" s="495">
        <v>37</v>
      </c>
      <c r="M1280" s="507"/>
      <c r="N1280" s="507"/>
      <c r="O1280" s="507"/>
      <c r="P1280" s="507"/>
      <c r="Q1280" s="495" t="s">
        <v>80</v>
      </c>
      <c r="R1280" s="495" t="s">
        <v>80</v>
      </c>
      <c r="S1280" s="495"/>
      <c r="T1280" s="496" t="s">
        <v>80</v>
      </c>
      <c r="U1280" s="497" t="s">
        <v>80</v>
      </c>
      <c r="V1280" s="497" t="s">
        <v>80</v>
      </c>
      <c r="W1280" s="497" t="s">
        <v>80</v>
      </c>
      <c r="X1280" s="498" t="s">
        <v>80</v>
      </c>
      <c r="Y1280" s="499" t="s">
        <v>80</v>
      </c>
      <c r="Z1280" s="500" t="s">
        <v>80</v>
      </c>
      <c r="AA1280" s="500" t="s">
        <v>80</v>
      </c>
      <c r="AB1280" s="501" t="s">
        <v>80</v>
      </c>
      <c r="AC1280" s="500" t="s">
        <v>80</v>
      </c>
      <c r="AD1280" s="500" t="s">
        <v>80</v>
      </c>
      <c r="AE1280" s="500" t="s">
        <v>80</v>
      </c>
      <c r="AF1280" s="502" t="s">
        <v>80</v>
      </c>
      <c r="AG1280" s="503" t="s">
        <v>80</v>
      </c>
      <c r="AH1280" s="504" t="s">
        <v>80</v>
      </c>
      <c r="AI1280" s="502" t="s">
        <v>80</v>
      </c>
      <c r="AJ1280" s="505">
        <v>174</v>
      </c>
      <c r="AK1280" s="505">
        <v>260</v>
      </c>
      <c r="AL1280" s="507"/>
      <c r="AM1280" s="507"/>
      <c r="AN1280" s="505">
        <v>939</v>
      </c>
      <c r="AO1280" s="505">
        <v>964</v>
      </c>
      <c r="AP1280" s="569"/>
      <c r="AQ1280" s="569"/>
      <c r="AR1280" s="505">
        <v>37</v>
      </c>
      <c r="AS1280" s="505">
        <v>363</v>
      </c>
      <c r="AT1280" s="505">
        <v>23</v>
      </c>
      <c r="AU1280" s="505">
        <v>56</v>
      </c>
      <c r="AV1280" s="507"/>
      <c r="AW1280" s="507"/>
      <c r="AX1280" s="507">
        <v>102</v>
      </c>
      <c r="AY1280" s="507">
        <v>115</v>
      </c>
      <c r="AZ1280" s="507">
        <v>330</v>
      </c>
      <c r="BA1280" s="507">
        <v>537</v>
      </c>
      <c r="BB1280" s="357"/>
      <c r="BC1280" s="592" t="str">
        <f t="shared" si="1775"/>
        <v>-</v>
      </c>
      <c r="BD1280" s="593" t="str">
        <f t="shared" si="1776"/>
        <v>-</v>
      </c>
      <c r="BE1280" s="594" t="str">
        <f t="shared" si="1777"/>
        <v>-</v>
      </c>
      <c r="BF1280" s="291" t="str">
        <f t="shared" si="1778"/>
        <v>-</v>
      </c>
      <c r="BG1280" s="566" t="str">
        <f t="shared" si="1779"/>
        <v>-</v>
      </c>
      <c r="BH1280" s="595" t="str">
        <f t="shared" si="1780"/>
        <v>-</v>
      </c>
      <c r="BI1280" s="289" t="str">
        <f t="shared" si="1781"/>
        <v>-</v>
      </c>
      <c r="BJ1280" s="596" t="str">
        <f t="shared" si="1782"/>
        <v>-</v>
      </c>
      <c r="BK1280" s="595" t="str">
        <f t="shared" si="1783"/>
        <v>-</v>
      </c>
      <c r="BL1280" s="289" t="str">
        <f t="shared" si="1784"/>
        <v>-</v>
      </c>
      <c r="BM1280" s="596" t="str">
        <f t="shared" si="1785"/>
        <v>-</v>
      </c>
      <c r="BN1280" s="563">
        <f t="shared" si="1786"/>
        <v>4</v>
      </c>
      <c r="BO1280" s="87">
        <f t="shared" si="1787"/>
        <v>2015</v>
      </c>
      <c r="BP1280" s="87">
        <f t="shared" si="1788"/>
        <v>0.99999999999999978</v>
      </c>
      <c r="BQ1280" s="202"/>
    </row>
    <row r="1281" spans="1:69" s="35" customFormat="1" ht="10.5" customHeight="1" x14ac:dyDescent="0.2">
      <c r="A1281" s="87" t="str">
        <f t="shared" si="1774"/>
        <v>2015-16RX64</v>
      </c>
      <c r="B1281" s="87" t="str">
        <f t="shared" si="1789"/>
        <v>Y63</v>
      </c>
      <c r="C1281" s="203" t="s">
        <v>186</v>
      </c>
      <c r="D1281" s="203" t="s">
        <v>528</v>
      </c>
      <c r="E1281" s="42"/>
      <c r="F1281" s="317" t="str">
        <f>VLOOKUP($G1281,'Selection Sheet'!$C$15:$F$39,3,0)</f>
        <v>Y63</v>
      </c>
      <c r="G1281" s="204" t="s">
        <v>111</v>
      </c>
      <c r="H1281" s="203" t="s">
        <v>532</v>
      </c>
      <c r="I1281" s="495">
        <v>149</v>
      </c>
      <c r="J1281" s="495">
        <v>31</v>
      </c>
      <c r="K1281" s="495">
        <v>11</v>
      </c>
      <c r="L1281" s="495">
        <v>6</v>
      </c>
      <c r="M1281" s="507"/>
      <c r="N1281" s="507"/>
      <c r="O1281" s="507"/>
      <c r="P1281" s="507"/>
      <c r="Q1281" s="495" t="s">
        <v>80</v>
      </c>
      <c r="R1281" s="495" t="s">
        <v>80</v>
      </c>
      <c r="S1281" s="495"/>
      <c r="T1281" s="496" t="s">
        <v>80</v>
      </c>
      <c r="U1281" s="497" t="s">
        <v>80</v>
      </c>
      <c r="V1281" s="497" t="s">
        <v>80</v>
      </c>
      <c r="W1281" s="497" t="s">
        <v>80</v>
      </c>
      <c r="X1281" s="498" t="s">
        <v>80</v>
      </c>
      <c r="Y1281" s="499" t="s">
        <v>80</v>
      </c>
      <c r="Z1281" s="500" t="s">
        <v>80</v>
      </c>
      <c r="AA1281" s="500" t="s">
        <v>80</v>
      </c>
      <c r="AB1281" s="501" t="s">
        <v>80</v>
      </c>
      <c r="AC1281" s="500" t="s">
        <v>80</v>
      </c>
      <c r="AD1281" s="500" t="s">
        <v>80</v>
      </c>
      <c r="AE1281" s="500" t="s">
        <v>80</v>
      </c>
      <c r="AF1281" s="502" t="s">
        <v>80</v>
      </c>
      <c r="AG1281" s="503" t="s">
        <v>80</v>
      </c>
      <c r="AH1281" s="504" t="s">
        <v>80</v>
      </c>
      <c r="AI1281" s="502" t="s">
        <v>80</v>
      </c>
      <c r="AJ1281" s="505">
        <v>64</v>
      </c>
      <c r="AK1281" s="505">
        <v>71</v>
      </c>
      <c r="AL1281" s="507"/>
      <c r="AM1281" s="507"/>
      <c r="AN1281" s="505">
        <v>369</v>
      </c>
      <c r="AO1281" s="505">
        <v>376</v>
      </c>
      <c r="AP1281" s="569"/>
      <c r="AQ1281" s="569"/>
      <c r="AR1281" s="505">
        <v>7</v>
      </c>
      <c r="AS1281" s="505">
        <v>138</v>
      </c>
      <c r="AT1281" s="505">
        <v>3</v>
      </c>
      <c r="AU1281" s="505">
        <v>8</v>
      </c>
      <c r="AV1281" s="507"/>
      <c r="AW1281" s="507"/>
      <c r="AX1281" s="507">
        <v>66</v>
      </c>
      <c r="AY1281" s="507">
        <v>70</v>
      </c>
      <c r="AZ1281" s="507">
        <v>118</v>
      </c>
      <c r="BA1281" s="507">
        <v>208</v>
      </c>
      <c r="BB1281" s="357"/>
      <c r="BC1281" s="592" t="str">
        <f t="shared" si="1775"/>
        <v>-</v>
      </c>
      <c r="BD1281" s="593" t="str">
        <f t="shared" si="1776"/>
        <v>-</v>
      </c>
      <c r="BE1281" s="594" t="str">
        <f t="shared" si="1777"/>
        <v>-</v>
      </c>
      <c r="BF1281" s="291" t="str">
        <f t="shared" si="1778"/>
        <v>-</v>
      </c>
      <c r="BG1281" s="566" t="str">
        <f t="shared" si="1779"/>
        <v>-</v>
      </c>
      <c r="BH1281" s="595" t="str">
        <f t="shared" si="1780"/>
        <v>-</v>
      </c>
      <c r="BI1281" s="289" t="str">
        <f t="shared" si="1781"/>
        <v>-</v>
      </c>
      <c r="BJ1281" s="596" t="str">
        <f t="shared" si="1782"/>
        <v>-</v>
      </c>
      <c r="BK1281" s="595" t="str">
        <f t="shared" si="1783"/>
        <v>-</v>
      </c>
      <c r="BL1281" s="289" t="str">
        <f t="shared" si="1784"/>
        <v>-</v>
      </c>
      <c r="BM1281" s="596" t="str">
        <f t="shared" si="1785"/>
        <v>-</v>
      </c>
      <c r="BN1281" s="563">
        <f t="shared" si="1786"/>
        <v>4</v>
      </c>
      <c r="BO1281" s="87">
        <f t="shared" si="1787"/>
        <v>2015</v>
      </c>
      <c r="BP1281" s="87">
        <f t="shared" si="1788"/>
        <v>0.99999999999999978</v>
      </c>
      <c r="BQ1281" s="202"/>
    </row>
    <row r="1282" spans="1:69" s="35" customFormat="1" ht="10.5" customHeight="1" x14ac:dyDescent="0.2">
      <c r="A1282" s="314" t="str">
        <f t="shared" si="1774"/>
        <v>2015-16RX74</v>
      </c>
      <c r="B1282" s="314" t="str">
        <f t="shared" si="1789"/>
        <v>Y62</v>
      </c>
      <c r="C1282" s="205" t="s">
        <v>186</v>
      </c>
      <c r="D1282" s="205" t="s">
        <v>528</v>
      </c>
      <c r="E1282" s="206"/>
      <c r="F1282" s="318" t="str">
        <f>VLOOKUP($G1282,'Selection Sheet'!$C$15:$F$39,3,0)</f>
        <v>Y62</v>
      </c>
      <c r="G1282" s="207" t="s">
        <v>84</v>
      </c>
      <c r="H1282" s="205" t="s">
        <v>533</v>
      </c>
      <c r="I1282" s="508">
        <v>201</v>
      </c>
      <c r="J1282" s="508">
        <v>72</v>
      </c>
      <c r="K1282" s="508">
        <v>23</v>
      </c>
      <c r="L1282" s="508">
        <v>15</v>
      </c>
      <c r="M1282" s="520"/>
      <c r="N1282" s="520"/>
      <c r="O1282" s="520"/>
      <c r="P1282" s="520"/>
      <c r="Q1282" s="508" t="s">
        <v>80</v>
      </c>
      <c r="R1282" s="508" t="s">
        <v>80</v>
      </c>
      <c r="S1282" s="508"/>
      <c r="T1282" s="509" t="s">
        <v>80</v>
      </c>
      <c r="U1282" s="510" t="s">
        <v>80</v>
      </c>
      <c r="V1282" s="510" t="s">
        <v>80</v>
      </c>
      <c r="W1282" s="510" t="s">
        <v>80</v>
      </c>
      <c r="X1282" s="511" t="s">
        <v>80</v>
      </c>
      <c r="Y1282" s="512" t="s">
        <v>80</v>
      </c>
      <c r="Z1282" s="513" t="s">
        <v>80</v>
      </c>
      <c r="AA1282" s="513" t="s">
        <v>80</v>
      </c>
      <c r="AB1282" s="514" t="s">
        <v>80</v>
      </c>
      <c r="AC1282" s="513" t="s">
        <v>80</v>
      </c>
      <c r="AD1282" s="513" t="s">
        <v>80</v>
      </c>
      <c r="AE1282" s="513" t="s">
        <v>80</v>
      </c>
      <c r="AF1282" s="515" t="s">
        <v>80</v>
      </c>
      <c r="AG1282" s="516" t="s">
        <v>80</v>
      </c>
      <c r="AH1282" s="517" t="s">
        <v>80</v>
      </c>
      <c r="AI1282" s="515" t="s">
        <v>80</v>
      </c>
      <c r="AJ1282" s="518">
        <v>243</v>
      </c>
      <c r="AK1282" s="518">
        <v>293</v>
      </c>
      <c r="AL1282" s="520"/>
      <c r="AM1282" s="520"/>
      <c r="AN1282" s="518">
        <v>1245</v>
      </c>
      <c r="AO1282" s="518">
        <v>1250</v>
      </c>
      <c r="AP1282" s="570"/>
      <c r="AQ1282" s="570"/>
      <c r="AR1282" s="518">
        <v>25</v>
      </c>
      <c r="AS1282" s="518">
        <v>194</v>
      </c>
      <c r="AT1282" s="518">
        <v>6</v>
      </c>
      <c r="AU1282" s="518">
        <v>21</v>
      </c>
      <c r="AV1282" s="520"/>
      <c r="AW1282" s="520"/>
      <c r="AX1282" s="520">
        <v>154</v>
      </c>
      <c r="AY1282" s="520">
        <v>175</v>
      </c>
      <c r="AZ1282" s="520">
        <v>417</v>
      </c>
      <c r="BA1282" s="520">
        <v>676</v>
      </c>
      <c r="BB1282" s="358"/>
      <c r="BC1282" s="597" t="str">
        <f t="shared" si="1775"/>
        <v>-</v>
      </c>
      <c r="BD1282" s="598" t="str">
        <f t="shared" si="1776"/>
        <v>-</v>
      </c>
      <c r="BE1282" s="599" t="str">
        <f t="shared" si="1777"/>
        <v>-</v>
      </c>
      <c r="BF1282" s="600" t="str">
        <f t="shared" si="1778"/>
        <v>-</v>
      </c>
      <c r="BG1282" s="601" t="str">
        <f t="shared" si="1779"/>
        <v>-</v>
      </c>
      <c r="BH1282" s="602" t="str">
        <f t="shared" si="1780"/>
        <v>-</v>
      </c>
      <c r="BI1282" s="603" t="str">
        <f t="shared" si="1781"/>
        <v>-</v>
      </c>
      <c r="BJ1282" s="604" t="str">
        <f t="shared" si="1782"/>
        <v>-</v>
      </c>
      <c r="BK1282" s="602" t="str">
        <f t="shared" si="1783"/>
        <v>-</v>
      </c>
      <c r="BL1282" s="603" t="str">
        <f t="shared" si="1784"/>
        <v>-</v>
      </c>
      <c r="BM1282" s="604" t="str">
        <f t="shared" si="1785"/>
        <v>-</v>
      </c>
      <c r="BN1282" s="564">
        <f t="shared" si="1786"/>
        <v>4</v>
      </c>
      <c r="BO1282" s="314">
        <f t="shared" si="1787"/>
        <v>2015</v>
      </c>
      <c r="BP1282" s="314">
        <f t="shared" si="1788"/>
        <v>0.99999999999999978</v>
      </c>
      <c r="BQ1282" s="202"/>
    </row>
    <row r="1283" spans="1:69" s="35" customFormat="1" ht="10.5" customHeight="1" x14ac:dyDescent="0.2">
      <c r="A1283" s="87" t="str">
        <f t="shared" si="1774"/>
        <v>2015-16RX84</v>
      </c>
      <c r="B1283" s="87" t="str">
        <f t="shared" si="1789"/>
        <v>Y63</v>
      </c>
      <c r="C1283" s="203" t="s">
        <v>186</v>
      </c>
      <c r="D1283" s="203" t="s">
        <v>528</v>
      </c>
      <c r="E1283" s="42"/>
      <c r="F1283" s="317" t="str">
        <f>VLOOKUP($G1283,'Selection Sheet'!$C$15:$F$39,3,0)</f>
        <v>Y63</v>
      </c>
      <c r="G1283" s="204" t="s">
        <v>120</v>
      </c>
      <c r="H1283" s="203" t="s">
        <v>534</v>
      </c>
      <c r="I1283" s="495">
        <v>215</v>
      </c>
      <c r="J1283" s="495">
        <v>61</v>
      </c>
      <c r="K1283" s="495">
        <v>26</v>
      </c>
      <c r="L1283" s="495">
        <v>18</v>
      </c>
      <c r="M1283" s="507"/>
      <c r="N1283" s="507"/>
      <c r="O1283" s="507"/>
      <c r="P1283" s="507"/>
      <c r="Q1283" s="495" t="s">
        <v>80</v>
      </c>
      <c r="R1283" s="495" t="s">
        <v>80</v>
      </c>
      <c r="S1283" s="495"/>
      <c r="T1283" s="496" t="s">
        <v>80</v>
      </c>
      <c r="U1283" s="497" t="s">
        <v>80</v>
      </c>
      <c r="V1283" s="497" t="s">
        <v>80</v>
      </c>
      <c r="W1283" s="497" t="s">
        <v>80</v>
      </c>
      <c r="X1283" s="498" t="s">
        <v>80</v>
      </c>
      <c r="Y1283" s="499" t="s">
        <v>80</v>
      </c>
      <c r="Z1283" s="500" t="s">
        <v>80</v>
      </c>
      <c r="AA1283" s="500" t="s">
        <v>80</v>
      </c>
      <c r="AB1283" s="501" t="s">
        <v>80</v>
      </c>
      <c r="AC1283" s="500" t="s">
        <v>80</v>
      </c>
      <c r="AD1283" s="500" t="s">
        <v>80</v>
      </c>
      <c r="AE1283" s="500" t="s">
        <v>80</v>
      </c>
      <c r="AF1283" s="502" t="s">
        <v>80</v>
      </c>
      <c r="AG1283" s="503" t="s">
        <v>80</v>
      </c>
      <c r="AH1283" s="504" t="s">
        <v>80</v>
      </c>
      <c r="AI1283" s="502" t="s">
        <v>80</v>
      </c>
      <c r="AJ1283" s="505">
        <v>117</v>
      </c>
      <c r="AK1283" s="505">
        <v>136</v>
      </c>
      <c r="AL1283" s="507"/>
      <c r="AM1283" s="507"/>
      <c r="AN1283" s="505">
        <v>590</v>
      </c>
      <c r="AO1283" s="505">
        <v>601</v>
      </c>
      <c r="AP1283" s="569"/>
      <c r="AQ1283" s="569"/>
      <c r="AR1283" s="505">
        <v>16</v>
      </c>
      <c r="AS1283" s="505">
        <v>196</v>
      </c>
      <c r="AT1283" s="505">
        <v>10</v>
      </c>
      <c r="AU1283" s="505">
        <v>22</v>
      </c>
      <c r="AV1283" s="507"/>
      <c r="AW1283" s="507"/>
      <c r="AX1283" s="507">
        <v>75</v>
      </c>
      <c r="AY1283" s="507">
        <v>94</v>
      </c>
      <c r="AZ1283" s="507">
        <v>179</v>
      </c>
      <c r="BA1283" s="507">
        <v>314</v>
      </c>
      <c r="BB1283" s="357"/>
      <c r="BC1283" s="592" t="str">
        <f t="shared" si="1775"/>
        <v>-</v>
      </c>
      <c r="BD1283" s="593" t="str">
        <f t="shared" si="1776"/>
        <v>-</v>
      </c>
      <c r="BE1283" s="594" t="str">
        <f t="shared" si="1777"/>
        <v>-</v>
      </c>
      <c r="BF1283" s="291" t="str">
        <f t="shared" si="1778"/>
        <v>-</v>
      </c>
      <c r="BG1283" s="566" t="str">
        <f t="shared" si="1779"/>
        <v>-</v>
      </c>
      <c r="BH1283" s="595" t="str">
        <f t="shared" si="1780"/>
        <v>-</v>
      </c>
      <c r="BI1283" s="289" t="str">
        <f t="shared" si="1781"/>
        <v>-</v>
      </c>
      <c r="BJ1283" s="596" t="str">
        <f t="shared" si="1782"/>
        <v>-</v>
      </c>
      <c r="BK1283" s="595" t="str">
        <f t="shared" si="1783"/>
        <v>-</v>
      </c>
      <c r="BL1283" s="289" t="str">
        <f t="shared" si="1784"/>
        <v>-</v>
      </c>
      <c r="BM1283" s="596" t="str">
        <f t="shared" si="1785"/>
        <v>-</v>
      </c>
      <c r="BN1283" s="563">
        <f t="shared" si="1786"/>
        <v>4</v>
      </c>
      <c r="BO1283" s="87">
        <f t="shared" si="1787"/>
        <v>2015</v>
      </c>
      <c r="BP1283" s="87">
        <f t="shared" si="1788"/>
        <v>0.99999999999999978</v>
      </c>
      <c r="BQ1283" s="202"/>
    </row>
    <row r="1284" spans="1:69" s="35" customFormat="1" ht="10.5" customHeight="1" x14ac:dyDescent="0.2">
      <c r="A1284" s="87" t="str">
        <f t="shared" si="1774"/>
        <v>2015-16RX94</v>
      </c>
      <c r="B1284" s="87" t="str">
        <f t="shared" si="1789"/>
        <v>Y60</v>
      </c>
      <c r="C1284" s="203" t="s">
        <v>186</v>
      </c>
      <c r="D1284" s="203" t="s">
        <v>528</v>
      </c>
      <c r="E1284" s="42"/>
      <c r="F1284" s="317" t="str">
        <f>VLOOKUP($G1284,'Selection Sheet'!$C$15:$F$39,3,0)</f>
        <v>Y60</v>
      </c>
      <c r="G1284" s="204" t="s">
        <v>103</v>
      </c>
      <c r="H1284" s="203" t="s">
        <v>535</v>
      </c>
      <c r="I1284" s="495">
        <v>225</v>
      </c>
      <c r="J1284" s="495">
        <v>55</v>
      </c>
      <c r="K1284" s="495">
        <v>27</v>
      </c>
      <c r="L1284" s="495">
        <v>17</v>
      </c>
      <c r="M1284" s="507"/>
      <c r="N1284" s="507"/>
      <c r="O1284" s="507"/>
      <c r="P1284" s="507"/>
      <c r="Q1284" s="495" t="s">
        <v>80</v>
      </c>
      <c r="R1284" s="495" t="s">
        <v>80</v>
      </c>
      <c r="S1284" s="495"/>
      <c r="T1284" s="496" t="s">
        <v>80</v>
      </c>
      <c r="U1284" s="497" t="s">
        <v>80</v>
      </c>
      <c r="V1284" s="497" t="s">
        <v>80</v>
      </c>
      <c r="W1284" s="497" t="s">
        <v>80</v>
      </c>
      <c r="X1284" s="498" t="s">
        <v>80</v>
      </c>
      <c r="Y1284" s="499" t="s">
        <v>80</v>
      </c>
      <c r="Z1284" s="500" t="s">
        <v>80</v>
      </c>
      <c r="AA1284" s="500" t="s">
        <v>80</v>
      </c>
      <c r="AB1284" s="501" t="s">
        <v>80</v>
      </c>
      <c r="AC1284" s="500" t="s">
        <v>80</v>
      </c>
      <c r="AD1284" s="500" t="s">
        <v>80</v>
      </c>
      <c r="AE1284" s="500" t="s">
        <v>80</v>
      </c>
      <c r="AF1284" s="502" t="s">
        <v>80</v>
      </c>
      <c r="AG1284" s="503" t="s">
        <v>80</v>
      </c>
      <c r="AH1284" s="504" t="s">
        <v>80</v>
      </c>
      <c r="AI1284" s="502" t="s">
        <v>80</v>
      </c>
      <c r="AJ1284" s="505">
        <v>110</v>
      </c>
      <c r="AK1284" s="505">
        <v>156</v>
      </c>
      <c r="AL1284" s="507"/>
      <c r="AM1284" s="507"/>
      <c r="AN1284" s="505">
        <v>768</v>
      </c>
      <c r="AO1284" s="505">
        <v>784</v>
      </c>
      <c r="AP1284" s="569"/>
      <c r="AQ1284" s="569"/>
      <c r="AR1284" s="505">
        <v>9</v>
      </c>
      <c r="AS1284" s="505">
        <v>205</v>
      </c>
      <c r="AT1284" s="505">
        <v>5</v>
      </c>
      <c r="AU1284" s="505">
        <v>22</v>
      </c>
      <c r="AV1284" s="507"/>
      <c r="AW1284" s="507"/>
      <c r="AX1284" s="507">
        <v>78</v>
      </c>
      <c r="AY1284" s="507">
        <v>86</v>
      </c>
      <c r="AZ1284" s="507">
        <v>92</v>
      </c>
      <c r="BA1284" s="507">
        <v>146</v>
      </c>
      <c r="BB1284" s="357"/>
      <c r="BC1284" s="592" t="str">
        <f t="shared" si="1775"/>
        <v>-</v>
      </c>
      <c r="BD1284" s="593" t="str">
        <f t="shared" si="1776"/>
        <v>-</v>
      </c>
      <c r="BE1284" s="594" t="str">
        <f t="shared" si="1777"/>
        <v>-</v>
      </c>
      <c r="BF1284" s="291" t="str">
        <f t="shared" si="1778"/>
        <v>-</v>
      </c>
      <c r="BG1284" s="566" t="str">
        <f t="shared" si="1779"/>
        <v>-</v>
      </c>
      <c r="BH1284" s="595" t="str">
        <f t="shared" si="1780"/>
        <v>-</v>
      </c>
      <c r="BI1284" s="289" t="str">
        <f t="shared" si="1781"/>
        <v>-</v>
      </c>
      <c r="BJ1284" s="596" t="str">
        <f t="shared" si="1782"/>
        <v>-</v>
      </c>
      <c r="BK1284" s="595" t="str">
        <f t="shared" si="1783"/>
        <v>-</v>
      </c>
      <c r="BL1284" s="289" t="str">
        <f t="shared" si="1784"/>
        <v>-</v>
      </c>
      <c r="BM1284" s="596" t="str">
        <f t="shared" si="1785"/>
        <v>-</v>
      </c>
      <c r="BN1284" s="563">
        <f t="shared" si="1786"/>
        <v>4</v>
      </c>
      <c r="BO1284" s="87">
        <f t="shared" si="1787"/>
        <v>2015</v>
      </c>
      <c r="BP1284" s="87">
        <f t="shared" si="1788"/>
        <v>0.99999999999999978</v>
      </c>
      <c r="BQ1284" s="202"/>
    </row>
    <row r="1285" spans="1:69" s="35" customFormat="1" ht="10.5" customHeight="1" x14ac:dyDescent="0.2">
      <c r="A1285" s="314" t="str">
        <f t="shared" si="1774"/>
        <v>2015-16RYA4</v>
      </c>
      <c r="B1285" s="314" t="str">
        <f t="shared" si="1789"/>
        <v>Y60</v>
      </c>
      <c r="C1285" s="205" t="s">
        <v>186</v>
      </c>
      <c r="D1285" s="205" t="s">
        <v>528</v>
      </c>
      <c r="E1285" s="206"/>
      <c r="F1285" s="318" t="str">
        <f>VLOOKUP($G1285,'Selection Sheet'!$C$15:$F$39,3,0)</f>
        <v>Y60</v>
      </c>
      <c r="G1285" s="207" t="s">
        <v>118</v>
      </c>
      <c r="H1285" s="205" t="s">
        <v>536</v>
      </c>
      <c r="I1285" s="508">
        <v>306</v>
      </c>
      <c r="J1285" s="508">
        <v>93</v>
      </c>
      <c r="K1285" s="508">
        <v>35</v>
      </c>
      <c r="L1285" s="508">
        <v>19</v>
      </c>
      <c r="M1285" s="520"/>
      <c r="N1285" s="520"/>
      <c r="O1285" s="520"/>
      <c r="P1285" s="520"/>
      <c r="Q1285" s="508" t="s">
        <v>80</v>
      </c>
      <c r="R1285" s="508" t="s">
        <v>80</v>
      </c>
      <c r="S1285" s="508"/>
      <c r="T1285" s="509" t="s">
        <v>80</v>
      </c>
      <c r="U1285" s="510" t="s">
        <v>80</v>
      </c>
      <c r="V1285" s="510" t="s">
        <v>80</v>
      </c>
      <c r="W1285" s="510" t="s">
        <v>80</v>
      </c>
      <c r="X1285" s="511" t="s">
        <v>80</v>
      </c>
      <c r="Y1285" s="512" t="s">
        <v>80</v>
      </c>
      <c r="Z1285" s="513" t="s">
        <v>80</v>
      </c>
      <c r="AA1285" s="513" t="s">
        <v>80</v>
      </c>
      <c r="AB1285" s="514" t="s">
        <v>80</v>
      </c>
      <c r="AC1285" s="513" t="s">
        <v>80</v>
      </c>
      <c r="AD1285" s="513" t="s">
        <v>80</v>
      </c>
      <c r="AE1285" s="513" t="s">
        <v>80</v>
      </c>
      <c r="AF1285" s="515" t="s">
        <v>80</v>
      </c>
      <c r="AG1285" s="516" t="s">
        <v>80</v>
      </c>
      <c r="AH1285" s="517" t="s">
        <v>80</v>
      </c>
      <c r="AI1285" s="515" t="s">
        <v>80</v>
      </c>
      <c r="AJ1285" s="518">
        <v>103</v>
      </c>
      <c r="AK1285" s="518">
        <v>134</v>
      </c>
      <c r="AL1285" s="520"/>
      <c r="AM1285" s="520"/>
      <c r="AN1285" s="518">
        <v>579</v>
      </c>
      <c r="AO1285" s="518">
        <v>597</v>
      </c>
      <c r="AP1285" s="570"/>
      <c r="AQ1285" s="570"/>
      <c r="AR1285" s="518">
        <v>29</v>
      </c>
      <c r="AS1285" s="518">
        <v>306</v>
      </c>
      <c r="AT1285" s="518">
        <v>13</v>
      </c>
      <c r="AU1285" s="518">
        <v>35</v>
      </c>
      <c r="AV1285" s="520"/>
      <c r="AW1285" s="520"/>
      <c r="AX1285" s="520">
        <v>122</v>
      </c>
      <c r="AY1285" s="520">
        <v>140</v>
      </c>
      <c r="AZ1285" s="520">
        <v>125</v>
      </c>
      <c r="BA1285" s="520">
        <v>201</v>
      </c>
      <c r="BB1285" s="358"/>
      <c r="BC1285" s="597" t="str">
        <f t="shared" si="1775"/>
        <v>-</v>
      </c>
      <c r="BD1285" s="598" t="str">
        <f t="shared" si="1776"/>
        <v>-</v>
      </c>
      <c r="BE1285" s="599" t="str">
        <f t="shared" si="1777"/>
        <v>-</v>
      </c>
      <c r="BF1285" s="600" t="str">
        <f t="shared" si="1778"/>
        <v>-</v>
      </c>
      <c r="BG1285" s="601" t="str">
        <f t="shared" si="1779"/>
        <v>-</v>
      </c>
      <c r="BH1285" s="602" t="str">
        <f t="shared" si="1780"/>
        <v>-</v>
      </c>
      <c r="BI1285" s="603" t="str">
        <f t="shared" si="1781"/>
        <v>-</v>
      </c>
      <c r="BJ1285" s="604" t="str">
        <f t="shared" si="1782"/>
        <v>-</v>
      </c>
      <c r="BK1285" s="602" t="str">
        <f t="shared" si="1783"/>
        <v>-</v>
      </c>
      <c r="BL1285" s="603" t="str">
        <f t="shared" si="1784"/>
        <v>-</v>
      </c>
      <c r="BM1285" s="604" t="str">
        <f t="shared" si="1785"/>
        <v>-</v>
      </c>
      <c r="BN1285" s="564">
        <f t="shared" si="1786"/>
        <v>4</v>
      </c>
      <c r="BO1285" s="314">
        <f t="shared" si="1787"/>
        <v>2015</v>
      </c>
      <c r="BP1285" s="314">
        <f t="shared" si="1788"/>
        <v>0.99999999999999978</v>
      </c>
      <c r="BQ1285" s="202"/>
    </row>
    <row r="1286" spans="1:69" s="35" customFormat="1" ht="10.5" customHeight="1" x14ac:dyDescent="0.2">
      <c r="A1286" s="87" t="str">
        <f t="shared" si="1774"/>
        <v>2015-16RYC4</v>
      </c>
      <c r="B1286" s="87" t="str">
        <f t="shared" si="1789"/>
        <v>Y61</v>
      </c>
      <c r="C1286" s="203" t="s">
        <v>186</v>
      </c>
      <c r="D1286" s="203" t="s">
        <v>528</v>
      </c>
      <c r="E1286" s="42"/>
      <c r="F1286" s="317" t="str">
        <f>VLOOKUP($G1286,'Selection Sheet'!$C$15:$F$39,3,0)</f>
        <v>Y61</v>
      </c>
      <c r="G1286" s="204" t="s">
        <v>87</v>
      </c>
      <c r="H1286" s="203" t="s">
        <v>537</v>
      </c>
      <c r="I1286" s="495">
        <v>275</v>
      </c>
      <c r="J1286" s="495">
        <v>67</v>
      </c>
      <c r="K1286" s="495">
        <v>36</v>
      </c>
      <c r="L1286" s="495">
        <v>14</v>
      </c>
      <c r="M1286" s="507"/>
      <c r="N1286" s="507"/>
      <c r="O1286" s="507"/>
      <c r="P1286" s="507"/>
      <c r="Q1286" s="495" t="s">
        <v>80</v>
      </c>
      <c r="R1286" s="495" t="s">
        <v>80</v>
      </c>
      <c r="S1286" s="495"/>
      <c r="T1286" s="496" t="s">
        <v>80</v>
      </c>
      <c r="U1286" s="497" t="s">
        <v>80</v>
      </c>
      <c r="V1286" s="497" t="s">
        <v>80</v>
      </c>
      <c r="W1286" s="497" t="s">
        <v>80</v>
      </c>
      <c r="X1286" s="498" t="s">
        <v>80</v>
      </c>
      <c r="Y1286" s="499" t="s">
        <v>80</v>
      </c>
      <c r="Z1286" s="500" t="s">
        <v>80</v>
      </c>
      <c r="AA1286" s="500" t="s">
        <v>80</v>
      </c>
      <c r="AB1286" s="501" t="s">
        <v>80</v>
      </c>
      <c r="AC1286" s="500" t="s">
        <v>80</v>
      </c>
      <c r="AD1286" s="500" t="s">
        <v>80</v>
      </c>
      <c r="AE1286" s="500" t="s">
        <v>80</v>
      </c>
      <c r="AF1286" s="502" t="s">
        <v>80</v>
      </c>
      <c r="AG1286" s="503" t="s">
        <v>80</v>
      </c>
      <c r="AH1286" s="504" t="s">
        <v>80</v>
      </c>
      <c r="AI1286" s="502" t="s">
        <v>80</v>
      </c>
      <c r="AJ1286" s="505">
        <v>131</v>
      </c>
      <c r="AK1286" s="505">
        <v>155</v>
      </c>
      <c r="AL1286" s="507"/>
      <c r="AM1286" s="507"/>
      <c r="AN1286" s="505">
        <v>671</v>
      </c>
      <c r="AO1286" s="505">
        <v>695</v>
      </c>
      <c r="AP1286" s="569"/>
      <c r="AQ1286" s="569"/>
      <c r="AR1286" s="505">
        <v>18</v>
      </c>
      <c r="AS1286" s="505">
        <v>266</v>
      </c>
      <c r="AT1286" s="505">
        <v>8</v>
      </c>
      <c r="AU1286" s="505">
        <v>34</v>
      </c>
      <c r="AV1286" s="507"/>
      <c r="AW1286" s="507"/>
      <c r="AX1286" s="507">
        <v>105</v>
      </c>
      <c r="AY1286" s="507">
        <v>120</v>
      </c>
      <c r="AZ1286" s="507">
        <v>181</v>
      </c>
      <c r="BA1286" s="507">
        <v>290</v>
      </c>
      <c r="BB1286" s="357"/>
      <c r="BC1286" s="592" t="str">
        <f t="shared" si="1775"/>
        <v>-</v>
      </c>
      <c r="BD1286" s="593" t="str">
        <f t="shared" si="1776"/>
        <v>-</v>
      </c>
      <c r="BE1286" s="594" t="str">
        <f t="shared" si="1777"/>
        <v>-</v>
      </c>
      <c r="BF1286" s="291" t="str">
        <f t="shared" si="1778"/>
        <v>-</v>
      </c>
      <c r="BG1286" s="566" t="str">
        <f t="shared" si="1779"/>
        <v>-</v>
      </c>
      <c r="BH1286" s="595" t="str">
        <f t="shared" si="1780"/>
        <v>-</v>
      </c>
      <c r="BI1286" s="289" t="str">
        <f t="shared" si="1781"/>
        <v>-</v>
      </c>
      <c r="BJ1286" s="596" t="str">
        <f t="shared" si="1782"/>
        <v>-</v>
      </c>
      <c r="BK1286" s="595" t="str">
        <f t="shared" si="1783"/>
        <v>-</v>
      </c>
      <c r="BL1286" s="289" t="str">
        <f t="shared" si="1784"/>
        <v>-</v>
      </c>
      <c r="BM1286" s="596" t="str">
        <f t="shared" si="1785"/>
        <v>-</v>
      </c>
      <c r="BN1286" s="563">
        <f t="shared" si="1786"/>
        <v>4</v>
      </c>
      <c r="BO1286" s="87">
        <f t="shared" si="1787"/>
        <v>2015</v>
      </c>
      <c r="BP1286" s="87">
        <f t="shared" si="1788"/>
        <v>0.99999999999999978</v>
      </c>
      <c r="BQ1286" s="202"/>
    </row>
    <row r="1287" spans="1:69" s="35" customFormat="1" ht="10.5" customHeight="1" x14ac:dyDescent="0.2">
      <c r="A1287" s="87" t="str">
        <f t="shared" si="1774"/>
        <v>2015-16RYD4</v>
      </c>
      <c r="B1287" s="87" t="str">
        <f t="shared" si="1789"/>
        <v>Y59</v>
      </c>
      <c r="C1287" s="203" t="s">
        <v>186</v>
      </c>
      <c r="D1287" s="203" t="s">
        <v>528</v>
      </c>
      <c r="E1287" s="42"/>
      <c r="F1287" s="317" t="str">
        <f>VLOOKUP($G1287,'Selection Sheet'!$C$15:$F$39,3,0)</f>
        <v>Y59</v>
      </c>
      <c r="G1287" s="204" t="s">
        <v>116</v>
      </c>
      <c r="H1287" s="203" t="s">
        <v>538</v>
      </c>
      <c r="I1287" s="495">
        <v>208</v>
      </c>
      <c r="J1287" s="495">
        <v>49</v>
      </c>
      <c r="K1287" s="495">
        <v>34</v>
      </c>
      <c r="L1287" s="495">
        <v>13</v>
      </c>
      <c r="M1287" s="507"/>
      <c r="N1287" s="507"/>
      <c r="O1287" s="507"/>
      <c r="P1287" s="507"/>
      <c r="Q1287" s="495" t="s">
        <v>80</v>
      </c>
      <c r="R1287" s="495" t="s">
        <v>80</v>
      </c>
      <c r="S1287" s="495"/>
      <c r="T1287" s="496" t="s">
        <v>80</v>
      </c>
      <c r="U1287" s="497" t="s">
        <v>80</v>
      </c>
      <c r="V1287" s="497" t="s">
        <v>80</v>
      </c>
      <c r="W1287" s="497" t="s">
        <v>80</v>
      </c>
      <c r="X1287" s="498" t="s">
        <v>80</v>
      </c>
      <c r="Y1287" s="499" t="s">
        <v>80</v>
      </c>
      <c r="Z1287" s="500" t="s">
        <v>80</v>
      </c>
      <c r="AA1287" s="500" t="s">
        <v>80</v>
      </c>
      <c r="AB1287" s="501" t="s">
        <v>80</v>
      </c>
      <c r="AC1287" s="500" t="s">
        <v>80</v>
      </c>
      <c r="AD1287" s="500" t="s">
        <v>80</v>
      </c>
      <c r="AE1287" s="500" t="s">
        <v>80</v>
      </c>
      <c r="AF1287" s="502" t="s">
        <v>80</v>
      </c>
      <c r="AG1287" s="503" t="s">
        <v>80</v>
      </c>
      <c r="AH1287" s="504" t="s">
        <v>80</v>
      </c>
      <c r="AI1287" s="502" t="s">
        <v>80</v>
      </c>
      <c r="AJ1287" s="505">
        <v>81</v>
      </c>
      <c r="AK1287" s="505">
        <v>118</v>
      </c>
      <c r="AL1287" s="507"/>
      <c r="AM1287" s="507"/>
      <c r="AN1287" s="505">
        <v>799</v>
      </c>
      <c r="AO1287" s="505">
        <v>815</v>
      </c>
      <c r="AP1287" s="569"/>
      <c r="AQ1287" s="569"/>
      <c r="AR1287" s="505">
        <v>13</v>
      </c>
      <c r="AS1287" s="505">
        <v>196</v>
      </c>
      <c r="AT1287" s="505">
        <v>6</v>
      </c>
      <c r="AU1287" s="505">
        <v>37</v>
      </c>
      <c r="AV1287" s="507"/>
      <c r="AW1287" s="507"/>
      <c r="AX1287" s="507">
        <v>42</v>
      </c>
      <c r="AY1287" s="507">
        <v>46</v>
      </c>
      <c r="AZ1287" s="507">
        <v>291</v>
      </c>
      <c r="BA1287" s="507">
        <v>454</v>
      </c>
      <c r="BB1287" s="357"/>
      <c r="BC1287" s="592" t="str">
        <f t="shared" si="1775"/>
        <v>-</v>
      </c>
      <c r="BD1287" s="593" t="str">
        <f t="shared" si="1776"/>
        <v>-</v>
      </c>
      <c r="BE1287" s="594" t="str">
        <f t="shared" si="1777"/>
        <v>-</v>
      </c>
      <c r="BF1287" s="291" t="str">
        <f t="shared" si="1778"/>
        <v>-</v>
      </c>
      <c r="BG1287" s="566" t="str">
        <f t="shared" si="1779"/>
        <v>-</v>
      </c>
      <c r="BH1287" s="595" t="str">
        <f t="shared" si="1780"/>
        <v>-</v>
      </c>
      <c r="BI1287" s="289" t="str">
        <f t="shared" si="1781"/>
        <v>-</v>
      </c>
      <c r="BJ1287" s="596" t="str">
        <f t="shared" si="1782"/>
        <v>-</v>
      </c>
      <c r="BK1287" s="595" t="str">
        <f t="shared" si="1783"/>
        <v>-</v>
      </c>
      <c r="BL1287" s="289" t="str">
        <f t="shared" si="1784"/>
        <v>-</v>
      </c>
      <c r="BM1287" s="596" t="str">
        <f t="shared" si="1785"/>
        <v>-</v>
      </c>
      <c r="BN1287" s="563">
        <f t="shared" si="1786"/>
        <v>4</v>
      </c>
      <c r="BO1287" s="87">
        <f t="shared" si="1787"/>
        <v>2015</v>
      </c>
      <c r="BP1287" s="87">
        <f t="shared" si="1788"/>
        <v>0.99999999999999978</v>
      </c>
      <c r="BQ1287" s="202"/>
    </row>
    <row r="1288" spans="1:69" s="35" customFormat="1" ht="10.5" customHeight="1" x14ac:dyDescent="0.2">
      <c r="A1288" s="87" t="str">
        <f t="shared" si="1774"/>
        <v>2015-16RYE4</v>
      </c>
      <c r="B1288" s="87" t="str">
        <f t="shared" si="1789"/>
        <v>Y59</v>
      </c>
      <c r="C1288" s="203" t="s">
        <v>186</v>
      </c>
      <c r="D1288" s="203" t="s">
        <v>528</v>
      </c>
      <c r="E1288" s="42"/>
      <c r="F1288" s="317" t="str">
        <f>VLOOKUP($G1288,'Selection Sheet'!$C$15:$F$39,3,0)</f>
        <v>Y59</v>
      </c>
      <c r="G1288" s="204" t="s">
        <v>114</v>
      </c>
      <c r="H1288" s="203" t="s">
        <v>539</v>
      </c>
      <c r="I1288" s="495">
        <v>126</v>
      </c>
      <c r="J1288" s="495">
        <v>35</v>
      </c>
      <c r="K1288" s="495">
        <v>31</v>
      </c>
      <c r="L1288" s="495">
        <v>13</v>
      </c>
      <c r="M1288" s="507"/>
      <c r="N1288" s="507"/>
      <c r="O1288" s="507"/>
      <c r="P1288" s="507"/>
      <c r="Q1288" s="495" t="s">
        <v>80</v>
      </c>
      <c r="R1288" s="495" t="s">
        <v>80</v>
      </c>
      <c r="S1288" s="495"/>
      <c r="T1288" s="496" t="s">
        <v>80</v>
      </c>
      <c r="U1288" s="497" t="s">
        <v>80</v>
      </c>
      <c r="V1288" s="497" t="s">
        <v>80</v>
      </c>
      <c r="W1288" s="497" t="s">
        <v>80</v>
      </c>
      <c r="X1288" s="498" t="s">
        <v>80</v>
      </c>
      <c r="Y1288" s="499" t="s">
        <v>80</v>
      </c>
      <c r="Z1288" s="500" t="s">
        <v>80</v>
      </c>
      <c r="AA1288" s="500" t="s">
        <v>80</v>
      </c>
      <c r="AB1288" s="501" t="s">
        <v>80</v>
      </c>
      <c r="AC1288" s="500" t="s">
        <v>80</v>
      </c>
      <c r="AD1288" s="500" t="s">
        <v>80</v>
      </c>
      <c r="AE1288" s="500" t="s">
        <v>80</v>
      </c>
      <c r="AF1288" s="502" t="s">
        <v>80</v>
      </c>
      <c r="AG1288" s="503" t="s">
        <v>80</v>
      </c>
      <c r="AH1288" s="504" t="s">
        <v>80</v>
      </c>
      <c r="AI1288" s="502" t="s">
        <v>80</v>
      </c>
      <c r="AJ1288" s="505">
        <v>50</v>
      </c>
      <c r="AK1288" s="505">
        <v>105</v>
      </c>
      <c r="AL1288" s="507"/>
      <c r="AM1288" s="507"/>
      <c r="AN1288" s="505">
        <v>589</v>
      </c>
      <c r="AO1288" s="505">
        <v>596</v>
      </c>
      <c r="AP1288" s="569"/>
      <c r="AQ1288" s="569"/>
      <c r="AR1288" s="505">
        <v>13</v>
      </c>
      <c r="AS1288" s="505">
        <v>117</v>
      </c>
      <c r="AT1288" s="505">
        <v>5</v>
      </c>
      <c r="AU1288" s="505">
        <v>28</v>
      </c>
      <c r="AV1288" s="507"/>
      <c r="AW1288" s="507"/>
      <c r="AX1288" s="507">
        <v>44</v>
      </c>
      <c r="AY1288" s="507">
        <v>48</v>
      </c>
      <c r="AZ1288" s="507">
        <v>63</v>
      </c>
      <c r="BA1288" s="507">
        <v>112</v>
      </c>
      <c r="BB1288" s="357"/>
      <c r="BC1288" s="592" t="str">
        <f t="shared" si="1775"/>
        <v>-</v>
      </c>
      <c r="BD1288" s="593" t="str">
        <f t="shared" si="1776"/>
        <v>-</v>
      </c>
      <c r="BE1288" s="594" t="str">
        <f t="shared" si="1777"/>
        <v>-</v>
      </c>
      <c r="BF1288" s="291" t="str">
        <f t="shared" si="1778"/>
        <v>-</v>
      </c>
      <c r="BG1288" s="566" t="str">
        <f t="shared" si="1779"/>
        <v>-</v>
      </c>
      <c r="BH1288" s="595" t="str">
        <f t="shared" si="1780"/>
        <v>-</v>
      </c>
      <c r="BI1288" s="289" t="str">
        <f t="shared" si="1781"/>
        <v>-</v>
      </c>
      <c r="BJ1288" s="596" t="str">
        <f t="shared" si="1782"/>
        <v>-</v>
      </c>
      <c r="BK1288" s="595" t="str">
        <f t="shared" si="1783"/>
        <v>-</v>
      </c>
      <c r="BL1288" s="289" t="str">
        <f t="shared" si="1784"/>
        <v>-</v>
      </c>
      <c r="BM1288" s="596" t="str">
        <f t="shared" si="1785"/>
        <v>-</v>
      </c>
      <c r="BN1288" s="563">
        <f t="shared" si="1786"/>
        <v>4</v>
      </c>
      <c r="BO1288" s="87">
        <f t="shared" si="1787"/>
        <v>2015</v>
      </c>
      <c r="BP1288" s="87">
        <f t="shared" si="1788"/>
        <v>0.99999999999999978</v>
      </c>
      <c r="BQ1288" s="202"/>
    </row>
    <row r="1289" spans="1:69" s="35" customFormat="1" ht="10.5" customHeight="1" x14ac:dyDescent="0.2">
      <c r="A1289" s="312" t="str">
        <f t="shared" si="1774"/>
        <v>2015-16RYF4</v>
      </c>
      <c r="B1289" s="312" t="str">
        <f t="shared" si="1789"/>
        <v>Y58</v>
      </c>
      <c r="C1289" s="208" t="s">
        <v>186</v>
      </c>
      <c r="D1289" s="208" t="s">
        <v>528</v>
      </c>
      <c r="E1289" s="53"/>
      <c r="F1289" s="319" t="str">
        <f>VLOOKUP($G1289,'Selection Sheet'!$C$15:$F$39,3,0)</f>
        <v>Y58</v>
      </c>
      <c r="G1289" s="209" t="s">
        <v>99</v>
      </c>
      <c r="H1289" s="208" t="s">
        <v>540</v>
      </c>
      <c r="I1289" s="521">
        <v>300</v>
      </c>
      <c r="J1289" s="521">
        <v>81</v>
      </c>
      <c r="K1289" s="521">
        <v>40</v>
      </c>
      <c r="L1289" s="521">
        <v>19</v>
      </c>
      <c r="M1289" s="533"/>
      <c r="N1289" s="533"/>
      <c r="O1289" s="533"/>
      <c r="P1289" s="533"/>
      <c r="Q1289" s="521" t="s">
        <v>80</v>
      </c>
      <c r="R1289" s="521" t="s">
        <v>80</v>
      </c>
      <c r="S1289" s="521"/>
      <c r="T1289" s="522" t="s">
        <v>80</v>
      </c>
      <c r="U1289" s="523" t="s">
        <v>80</v>
      </c>
      <c r="V1289" s="523" t="s">
        <v>80</v>
      </c>
      <c r="W1289" s="523" t="s">
        <v>80</v>
      </c>
      <c r="X1289" s="524" t="s">
        <v>80</v>
      </c>
      <c r="Y1289" s="525" t="s">
        <v>80</v>
      </c>
      <c r="Z1289" s="526" t="s">
        <v>80</v>
      </c>
      <c r="AA1289" s="526" t="s">
        <v>80</v>
      </c>
      <c r="AB1289" s="527" t="s">
        <v>80</v>
      </c>
      <c r="AC1289" s="526" t="s">
        <v>80</v>
      </c>
      <c r="AD1289" s="526" t="s">
        <v>80</v>
      </c>
      <c r="AE1289" s="526" t="s">
        <v>80</v>
      </c>
      <c r="AF1289" s="528" t="s">
        <v>80</v>
      </c>
      <c r="AG1289" s="529" t="s">
        <v>80</v>
      </c>
      <c r="AH1289" s="530" t="s">
        <v>80</v>
      </c>
      <c r="AI1289" s="528" t="s">
        <v>80</v>
      </c>
      <c r="AJ1289" s="531">
        <v>188</v>
      </c>
      <c r="AK1289" s="531">
        <v>220</v>
      </c>
      <c r="AL1289" s="533"/>
      <c r="AM1289" s="533"/>
      <c r="AN1289" s="531">
        <v>843</v>
      </c>
      <c r="AO1289" s="531">
        <v>860</v>
      </c>
      <c r="AP1289" s="571"/>
      <c r="AQ1289" s="571"/>
      <c r="AR1289" s="531">
        <v>27</v>
      </c>
      <c r="AS1289" s="531">
        <v>300</v>
      </c>
      <c r="AT1289" s="531">
        <v>11</v>
      </c>
      <c r="AU1289" s="531">
        <v>40</v>
      </c>
      <c r="AV1289" s="533"/>
      <c r="AW1289" s="533"/>
      <c r="AX1289" s="533">
        <v>98</v>
      </c>
      <c r="AY1289" s="533">
        <v>132</v>
      </c>
      <c r="AZ1289" s="533">
        <v>177</v>
      </c>
      <c r="BA1289" s="533">
        <v>348</v>
      </c>
      <c r="BB1289" s="359"/>
      <c r="BC1289" s="605" t="str">
        <f t="shared" si="1775"/>
        <v>-</v>
      </c>
      <c r="BD1289" s="606" t="str">
        <f t="shared" si="1776"/>
        <v>-</v>
      </c>
      <c r="BE1289" s="607" t="str">
        <f t="shared" si="1777"/>
        <v>-</v>
      </c>
      <c r="BF1289" s="302" t="str">
        <f t="shared" si="1778"/>
        <v>-</v>
      </c>
      <c r="BG1289" s="608" t="str">
        <f t="shared" si="1779"/>
        <v>-</v>
      </c>
      <c r="BH1289" s="609" t="str">
        <f t="shared" si="1780"/>
        <v>-</v>
      </c>
      <c r="BI1289" s="311" t="str">
        <f t="shared" si="1781"/>
        <v>-</v>
      </c>
      <c r="BJ1289" s="610" t="str">
        <f t="shared" si="1782"/>
        <v>-</v>
      </c>
      <c r="BK1289" s="609" t="str">
        <f t="shared" si="1783"/>
        <v>-</v>
      </c>
      <c r="BL1289" s="311" t="str">
        <f t="shared" si="1784"/>
        <v>-</v>
      </c>
      <c r="BM1289" s="610" t="str">
        <f t="shared" si="1785"/>
        <v>-</v>
      </c>
      <c r="BN1289" s="565">
        <f t="shared" si="1786"/>
        <v>4</v>
      </c>
      <c r="BO1289" s="312">
        <f t="shared" si="1787"/>
        <v>2015</v>
      </c>
      <c r="BP1289" s="312">
        <f t="shared" si="1788"/>
        <v>0.99999999999999978</v>
      </c>
      <c r="BQ1289" s="202"/>
    </row>
    <row r="1290" spans="1:69" s="35" customFormat="1" ht="10.5" customHeight="1" x14ac:dyDescent="0.2">
      <c r="A1290" s="87" t="str">
        <f t="shared" si="1774"/>
        <v>2015-16R1F5</v>
      </c>
      <c r="B1290" s="87" t="str">
        <f t="shared" si="1789"/>
        <v>Y59</v>
      </c>
      <c r="C1290" s="203" t="s">
        <v>186</v>
      </c>
      <c r="D1290" s="203" t="s">
        <v>541</v>
      </c>
      <c r="E1290" s="42"/>
      <c r="F1290" s="317" t="str">
        <f>VLOOKUP($G1290,'Selection Sheet'!$C$15:$F$39,3,0)</f>
        <v>Y59</v>
      </c>
      <c r="G1290" s="204" t="s">
        <v>108</v>
      </c>
      <c r="H1290" s="203" t="s">
        <v>529</v>
      </c>
      <c r="I1290" s="495">
        <v>11</v>
      </c>
      <c r="J1290" s="495">
        <v>3</v>
      </c>
      <c r="K1290" s="495">
        <v>2</v>
      </c>
      <c r="L1290" s="495">
        <v>1</v>
      </c>
      <c r="M1290" s="507"/>
      <c r="N1290" s="507"/>
      <c r="O1290" s="507"/>
      <c r="P1290" s="507"/>
      <c r="Q1290" s="495" t="s">
        <v>80</v>
      </c>
      <c r="R1290" s="495" t="s">
        <v>80</v>
      </c>
      <c r="S1290" s="495"/>
      <c r="T1290" s="496" t="s">
        <v>80</v>
      </c>
      <c r="U1290" s="497" t="s">
        <v>80</v>
      </c>
      <c r="V1290" s="497" t="s">
        <v>80</v>
      </c>
      <c r="W1290" s="497" t="s">
        <v>80</v>
      </c>
      <c r="X1290" s="498" t="s">
        <v>80</v>
      </c>
      <c r="Y1290" s="499" t="s">
        <v>80</v>
      </c>
      <c r="Z1290" s="500" t="s">
        <v>80</v>
      </c>
      <c r="AA1290" s="500" t="s">
        <v>80</v>
      </c>
      <c r="AB1290" s="501" t="s">
        <v>80</v>
      </c>
      <c r="AC1290" s="500" t="s">
        <v>80</v>
      </c>
      <c r="AD1290" s="500" t="s">
        <v>80</v>
      </c>
      <c r="AE1290" s="500" t="s">
        <v>80</v>
      </c>
      <c r="AF1290" s="502" t="s">
        <v>80</v>
      </c>
      <c r="AG1290" s="503" t="s">
        <v>80</v>
      </c>
      <c r="AH1290" s="504" t="s">
        <v>80</v>
      </c>
      <c r="AI1290" s="502" t="s">
        <v>80</v>
      </c>
      <c r="AJ1290" s="505">
        <v>2</v>
      </c>
      <c r="AK1290" s="505">
        <v>3</v>
      </c>
      <c r="AL1290" s="507"/>
      <c r="AM1290" s="507"/>
      <c r="AN1290" s="505">
        <v>33</v>
      </c>
      <c r="AO1290" s="505">
        <v>33</v>
      </c>
      <c r="AP1290" s="569"/>
      <c r="AQ1290" s="569"/>
      <c r="AR1290" s="505">
        <v>0</v>
      </c>
      <c r="AS1290" s="505">
        <v>11</v>
      </c>
      <c r="AT1290" s="505">
        <v>0</v>
      </c>
      <c r="AU1290" s="505">
        <v>2</v>
      </c>
      <c r="AV1290" s="507"/>
      <c r="AW1290" s="507"/>
      <c r="AX1290" s="507">
        <v>0</v>
      </c>
      <c r="AY1290" s="507">
        <v>1</v>
      </c>
      <c r="AZ1290" s="507">
        <v>14</v>
      </c>
      <c r="BA1290" s="507">
        <v>18</v>
      </c>
      <c r="BB1290" s="357"/>
      <c r="BC1290" s="592" t="str">
        <f t="shared" si="1775"/>
        <v>-</v>
      </c>
      <c r="BD1290" s="593" t="str">
        <f t="shared" si="1776"/>
        <v>-</v>
      </c>
      <c r="BE1290" s="594" t="str">
        <f t="shared" si="1777"/>
        <v>-</v>
      </c>
      <c r="BF1290" s="291" t="str">
        <f t="shared" si="1778"/>
        <v>-</v>
      </c>
      <c r="BG1290" s="566" t="str">
        <f t="shared" si="1779"/>
        <v>-</v>
      </c>
      <c r="BH1290" s="595" t="str">
        <f t="shared" si="1780"/>
        <v>-</v>
      </c>
      <c r="BI1290" s="289" t="str">
        <f t="shared" si="1781"/>
        <v>-</v>
      </c>
      <c r="BJ1290" s="596" t="str">
        <f t="shared" si="1782"/>
        <v>-</v>
      </c>
      <c r="BK1290" s="595" t="str">
        <f t="shared" si="1783"/>
        <v>-</v>
      </c>
      <c r="BL1290" s="289" t="str">
        <f t="shared" si="1784"/>
        <v>-</v>
      </c>
      <c r="BM1290" s="596" t="str">
        <f t="shared" si="1785"/>
        <v>-</v>
      </c>
      <c r="BN1290" s="563">
        <f t="shared" si="1786"/>
        <v>5</v>
      </c>
      <c r="BO1290" s="87">
        <f t="shared" si="1787"/>
        <v>2015</v>
      </c>
      <c r="BP1290" s="87">
        <f t="shared" si="1788"/>
        <v>2</v>
      </c>
      <c r="BQ1290" s="202"/>
    </row>
    <row r="1291" spans="1:69" s="35" customFormat="1" ht="10.5" customHeight="1" x14ac:dyDescent="0.2">
      <c r="A1291" s="87" t="str">
        <f t="shared" si="1774"/>
        <v>2015-16RRU5</v>
      </c>
      <c r="B1291" s="87" t="str">
        <f t="shared" si="1789"/>
        <v>Y56</v>
      </c>
      <c r="C1291" s="203" t="s">
        <v>186</v>
      </c>
      <c r="D1291" s="203" t="s">
        <v>541</v>
      </c>
      <c r="E1291" s="42"/>
      <c r="F1291" s="317" t="str">
        <f>VLOOKUP($G1291,'Selection Sheet'!$C$15:$F$39,3,0)</f>
        <v>Y56</v>
      </c>
      <c r="G1291" s="204" t="s">
        <v>93</v>
      </c>
      <c r="H1291" s="203" t="s">
        <v>530</v>
      </c>
      <c r="I1291" s="495">
        <v>337</v>
      </c>
      <c r="J1291" s="495">
        <v>98</v>
      </c>
      <c r="K1291" s="495">
        <v>49</v>
      </c>
      <c r="L1291" s="495">
        <v>24</v>
      </c>
      <c r="M1291" s="507"/>
      <c r="N1291" s="507"/>
      <c r="O1291" s="507"/>
      <c r="P1291" s="507"/>
      <c r="Q1291" s="495" t="s">
        <v>80</v>
      </c>
      <c r="R1291" s="495" t="s">
        <v>80</v>
      </c>
      <c r="S1291" s="495"/>
      <c r="T1291" s="496" t="s">
        <v>80</v>
      </c>
      <c r="U1291" s="497" t="s">
        <v>80</v>
      </c>
      <c r="V1291" s="497" t="s">
        <v>80</v>
      </c>
      <c r="W1291" s="497" t="s">
        <v>80</v>
      </c>
      <c r="X1291" s="498" t="s">
        <v>80</v>
      </c>
      <c r="Y1291" s="499" t="s">
        <v>80</v>
      </c>
      <c r="Z1291" s="500" t="s">
        <v>80</v>
      </c>
      <c r="AA1291" s="500" t="s">
        <v>80</v>
      </c>
      <c r="AB1291" s="501" t="s">
        <v>80</v>
      </c>
      <c r="AC1291" s="500" t="s">
        <v>80</v>
      </c>
      <c r="AD1291" s="500" t="s">
        <v>80</v>
      </c>
      <c r="AE1291" s="500" t="s">
        <v>80</v>
      </c>
      <c r="AF1291" s="502" t="s">
        <v>80</v>
      </c>
      <c r="AG1291" s="503" t="s">
        <v>80</v>
      </c>
      <c r="AH1291" s="504" t="s">
        <v>80</v>
      </c>
      <c r="AI1291" s="502" t="s">
        <v>80</v>
      </c>
      <c r="AJ1291" s="505">
        <v>210</v>
      </c>
      <c r="AK1291" s="505">
        <v>275</v>
      </c>
      <c r="AL1291" s="507"/>
      <c r="AM1291" s="507"/>
      <c r="AN1291" s="505">
        <v>977</v>
      </c>
      <c r="AO1291" s="505">
        <v>1012</v>
      </c>
      <c r="AP1291" s="569"/>
      <c r="AQ1291" s="569"/>
      <c r="AR1291" s="505">
        <v>27</v>
      </c>
      <c r="AS1291" s="505">
        <v>332</v>
      </c>
      <c r="AT1291" s="505">
        <v>12</v>
      </c>
      <c r="AU1291" s="505">
        <v>47</v>
      </c>
      <c r="AV1291" s="507"/>
      <c r="AW1291" s="507"/>
      <c r="AX1291" s="507">
        <v>102</v>
      </c>
      <c r="AY1291" s="507">
        <v>120</v>
      </c>
      <c r="AZ1291" s="507">
        <v>387</v>
      </c>
      <c r="BA1291" s="507">
        <v>584</v>
      </c>
      <c r="BB1291" s="357"/>
      <c r="BC1291" s="592" t="str">
        <f t="shared" si="1775"/>
        <v>-</v>
      </c>
      <c r="BD1291" s="593" t="str">
        <f t="shared" si="1776"/>
        <v>-</v>
      </c>
      <c r="BE1291" s="594" t="str">
        <f t="shared" si="1777"/>
        <v>-</v>
      </c>
      <c r="BF1291" s="291" t="str">
        <f t="shared" si="1778"/>
        <v>-</v>
      </c>
      <c r="BG1291" s="566" t="str">
        <f t="shared" si="1779"/>
        <v>-</v>
      </c>
      <c r="BH1291" s="595" t="str">
        <f t="shared" si="1780"/>
        <v>-</v>
      </c>
      <c r="BI1291" s="289" t="str">
        <f t="shared" si="1781"/>
        <v>-</v>
      </c>
      <c r="BJ1291" s="596" t="str">
        <f t="shared" si="1782"/>
        <v>-</v>
      </c>
      <c r="BK1291" s="595" t="str">
        <f t="shared" si="1783"/>
        <v>-</v>
      </c>
      <c r="BL1291" s="289" t="str">
        <f t="shared" si="1784"/>
        <v>-</v>
      </c>
      <c r="BM1291" s="596" t="str">
        <f t="shared" si="1785"/>
        <v>-</v>
      </c>
      <c r="BN1291" s="563">
        <f t="shared" si="1786"/>
        <v>5</v>
      </c>
      <c r="BO1291" s="87">
        <f t="shared" si="1787"/>
        <v>2015</v>
      </c>
      <c r="BP1291" s="87">
        <f t="shared" si="1788"/>
        <v>2</v>
      </c>
      <c r="BQ1291" s="202"/>
    </row>
    <row r="1292" spans="1:69" s="35" customFormat="1" ht="10.5" customHeight="1" x14ac:dyDescent="0.2">
      <c r="A1292" s="87" t="str">
        <f t="shared" si="1774"/>
        <v>2015-16RX65</v>
      </c>
      <c r="B1292" s="87" t="str">
        <f t="shared" si="1789"/>
        <v>Y63</v>
      </c>
      <c r="C1292" s="203" t="s">
        <v>186</v>
      </c>
      <c r="D1292" s="203" t="s">
        <v>541</v>
      </c>
      <c r="E1292" s="42"/>
      <c r="F1292" s="317" t="str">
        <f>VLOOKUP($G1292,'Selection Sheet'!$C$15:$F$39,3,0)</f>
        <v>Y63</v>
      </c>
      <c r="G1292" s="204" t="s">
        <v>111</v>
      </c>
      <c r="H1292" s="203" t="s">
        <v>532</v>
      </c>
      <c r="I1292" s="495">
        <v>129</v>
      </c>
      <c r="J1292" s="495">
        <v>31</v>
      </c>
      <c r="K1292" s="495">
        <v>14</v>
      </c>
      <c r="L1292" s="495">
        <v>10</v>
      </c>
      <c r="M1292" s="507"/>
      <c r="N1292" s="507"/>
      <c r="O1292" s="507"/>
      <c r="P1292" s="507"/>
      <c r="Q1292" s="495" t="s">
        <v>80</v>
      </c>
      <c r="R1292" s="495" t="s">
        <v>80</v>
      </c>
      <c r="S1292" s="495"/>
      <c r="T1292" s="496" t="s">
        <v>80</v>
      </c>
      <c r="U1292" s="497" t="s">
        <v>80</v>
      </c>
      <c r="V1292" s="497" t="s">
        <v>80</v>
      </c>
      <c r="W1292" s="497" t="s">
        <v>80</v>
      </c>
      <c r="X1292" s="498" t="s">
        <v>80</v>
      </c>
      <c r="Y1292" s="499" t="s">
        <v>80</v>
      </c>
      <c r="Z1292" s="500" t="s">
        <v>80</v>
      </c>
      <c r="AA1292" s="500" t="s">
        <v>80</v>
      </c>
      <c r="AB1292" s="501" t="s">
        <v>80</v>
      </c>
      <c r="AC1292" s="500" t="s">
        <v>80</v>
      </c>
      <c r="AD1292" s="500" t="s">
        <v>80</v>
      </c>
      <c r="AE1292" s="500" t="s">
        <v>80</v>
      </c>
      <c r="AF1292" s="502" t="s">
        <v>80</v>
      </c>
      <c r="AG1292" s="503" t="s">
        <v>80</v>
      </c>
      <c r="AH1292" s="504" t="s">
        <v>80</v>
      </c>
      <c r="AI1292" s="502" t="s">
        <v>80</v>
      </c>
      <c r="AJ1292" s="505">
        <v>65</v>
      </c>
      <c r="AK1292" s="505">
        <v>68</v>
      </c>
      <c r="AL1292" s="507"/>
      <c r="AM1292" s="507"/>
      <c r="AN1292" s="505">
        <v>363</v>
      </c>
      <c r="AO1292" s="505">
        <v>368</v>
      </c>
      <c r="AP1292" s="569"/>
      <c r="AQ1292" s="569"/>
      <c r="AR1292" s="505">
        <v>9</v>
      </c>
      <c r="AS1292" s="505">
        <v>125</v>
      </c>
      <c r="AT1292" s="505">
        <v>6</v>
      </c>
      <c r="AU1292" s="505">
        <v>12</v>
      </c>
      <c r="AV1292" s="507"/>
      <c r="AW1292" s="507"/>
      <c r="AX1292" s="507">
        <v>73</v>
      </c>
      <c r="AY1292" s="507">
        <v>80</v>
      </c>
      <c r="AZ1292" s="507">
        <v>98</v>
      </c>
      <c r="BA1292" s="507">
        <v>136</v>
      </c>
      <c r="BB1292" s="357"/>
      <c r="BC1292" s="592" t="str">
        <f t="shared" si="1775"/>
        <v>-</v>
      </c>
      <c r="BD1292" s="593" t="str">
        <f t="shared" si="1776"/>
        <v>-</v>
      </c>
      <c r="BE1292" s="594" t="str">
        <f t="shared" si="1777"/>
        <v>-</v>
      </c>
      <c r="BF1292" s="291" t="str">
        <f t="shared" si="1778"/>
        <v>-</v>
      </c>
      <c r="BG1292" s="566" t="str">
        <f t="shared" si="1779"/>
        <v>-</v>
      </c>
      <c r="BH1292" s="595" t="str">
        <f t="shared" si="1780"/>
        <v>-</v>
      </c>
      <c r="BI1292" s="289" t="str">
        <f t="shared" si="1781"/>
        <v>-</v>
      </c>
      <c r="BJ1292" s="596" t="str">
        <f t="shared" si="1782"/>
        <v>-</v>
      </c>
      <c r="BK1292" s="595" t="str">
        <f t="shared" si="1783"/>
        <v>-</v>
      </c>
      <c r="BL1292" s="289" t="str">
        <f t="shared" si="1784"/>
        <v>-</v>
      </c>
      <c r="BM1292" s="596" t="str">
        <f t="shared" si="1785"/>
        <v>-</v>
      </c>
      <c r="BN1292" s="563">
        <f t="shared" si="1786"/>
        <v>5</v>
      </c>
      <c r="BO1292" s="87">
        <f t="shared" si="1787"/>
        <v>2015</v>
      </c>
      <c r="BP1292" s="87">
        <f t="shared" si="1788"/>
        <v>2</v>
      </c>
      <c r="BQ1292" s="202"/>
    </row>
    <row r="1293" spans="1:69" s="35" customFormat="1" ht="10.5" customHeight="1" x14ac:dyDescent="0.2">
      <c r="A1293" s="314" t="str">
        <f t="shared" si="1774"/>
        <v>2015-16RX75</v>
      </c>
      <c r="B1293" s="314" t="str">
        <f t="shared" si="1789"/>
        <v>Y62</v>
      </c>
      <c r="C1293" s="205" t="s">
        <v>186</v>
      </c>
      <c r="D1293" s="205" t="s">
        <v>541</v>
      </c>
      <c r="E1293" s="206"/>
      <c r="F1293" s="318" t="str">
        <f>VLOOKUP($G1293,'Selection Sheet'!$C$15:$F$39,3,0)</f>
        <v>Y62</v>
      </c>
      <c r="G1293" s="207" t="s">
        <v>84</v>
      </c>
      <c r="H1293" s="205" t="s">
        <v>533</v>
      </c>
      <c r="I1293" s="508">
        <v>193</v>
      </c>
      <c r="J1293" s="508">
        <v>56</v>
      </c>
      <c r="K1293" s="508">
        <v>30</v>
      </c>
      <c r="L1293" s="508">
        <v>14</v>
      </c>
      <c r="M1293" s="520"/>
      <c r="N1293" s="520"/>
      <c r="O1293" s="520"/>
      <c r="P1293" s="520"/>
      <c r="Q1293" s="508" t="s">
        <v>80</v>
      </c>
      <c r="R1293" s="508" t="s">
        <v>80</v>
      </c>
      <c r="S1293" s="508"/>
      <c r="T1293" s="509" t="s">
        <v>80</v>
      </c>
      <c r="U1293" s="510" t="s">
        <v>80</v>
      </c>
      <c r="V1293" s="510" t="s">
        <v>80</v>
      </c>
      <c r="W1293" s="510" t="s">
        <v>80</v>
      </c>
      <c r="X1293" s="511" t="s">
        <v>80</v>
      </c>
      <c r="Y1293" s="512" t="s">
        <v>80</v>
      </c>
      <c r="Z1293" s="513" t="s">
        <v>80</v>
      </c>
      <c r="AA1293" s="513" t="s">
        <v>80</v>
      </c>
      <c r="AB1293" s="514" t="s">
        <v>80</v>
      </c>
      <c r="AC1293" s="513" t="s">
        <v>80</v>
      </c>
      <c r="AD1293" s="513" t="s">
        <v>80</v>
      </c>
      <c r="AE1293" s="513" t="s">
        <v>80</v>
      </c>
      <c r="AF1293" s="515" t="s">
        <v>80</v>
      </c>
      <c r="AG1293" s="516" t="s">
        <v>80</v>
      </c>
      <c r="AH1293" s="517" t="s">
        <v>80</v>
      </c>
      <c r="AI1293" s="515" t="s">
        <v>80</v>
      </c>
      <c r="AJ1293" s="518">
        <v>299</v>
      </c>
      <c r="AK1293" s="518">
        <v>326</v>
      </c>
      <c r="AL1293" s="520"/>
      <c r="AM1293" s="520"/>
      <c r="AN1293" s="518">
        <v>733</v>
      </c>
      <c r="AO1293" s="518">
        <v>735</v>
      </c>
      <c r="AP1293" s="570"/>
      <c r="AQ1293" s="570"/>
      <c r="AR1293" s="518">
        <v>21</v>
      </c>
      <c r="AS1293" s="518">
        <v>187</v>
      </c>
      <c r="AT1293" s="518">
        <v>6</v>
      </c>
      <c r="AU1293" s="518">
        <v>29</v>
      </c>
      <c r="AV1293" s="520"/>
      <c r="AW1293" s="520"/>
      <c r="AX1293" s="520">
        <v>121</v>
      </c>
      <c r="AY1293" s="520">
        <v>148</v>
      </c>
      <c r="AZ1293" s="520">
        <v>262</v>
      </c>
      <c r="BA1293" s="520">
        <v>364</v>
      </c>
      <c r="BB1293" s="358"/>
      <c r="BC1293" s="597" t="str">
        <f t="shared" si="1775"/>
        <v>-</v>
      </c>
      <c r="BD1293" s="598" t="str">
        <f t="shared" si="1776"/>
        <v>-</v>
      </c>
      <c r="BE1293" s="599" t="str">
        <f t="shared" si="1777"/>
        <v>-</v>
      </c>
      <c r="BF1293" s="600" t="str">
        <f t="shared" si="1778"/>
        <v>-</v>
      </c>
      <c r="BG1293" s="601" t="str">
        <f t="shared" si="1779"/>
        <v>-</v>
      </c>
      <c r="BH1293" s="602" t="str">
        <f t="shared" si="1780"/>
        <v>-</v>
      </c>
      <c r="BI1293" s="603" t="str">
        <f t="shared" si="1781"/>
        <v>-</v>
      </c>
      <c r="BJ1293" s="604" t="str">
        <f t="shared" si="1782"/>
        <v>-</v>
      </c>
      <c r="BK1293" s="602" t="str">
        <f t="shared" si="1783"/>
        <v>-</v>
      </c>
      <c r="BL1293" s="603" t="str">
        <f t="shared" si="1784"/>
        <v>-</v>
      </c>
      <c r="BM1293" s="604" t="str">
        <f t="shared" si="1785"/>
        <v>-</v>
      </c>
      <c r="BN1293" s="564">
        <f t="shared" si="1786"/>
        <v>5</v>
      </c>
      <c r="BO1293" s="314">
        <f t="shared" si="1787"/>
        <v>2015</v>
      </c>
      <c r="BP1293" s="314">
        <f t="shared" si="1788"/>
        <v>2</v>
      </c>
      <c r="BQ1293" s="202"/>
    </row>
    <row r="1294" spans="1:69" s="35" customFormat="1" ht="10.5" customHeight="1" x14ac:dyDescent="0.2">
      <c r="A1294" s="87" t="str">
        <f t="shared" si="1774"/>
        <v>2015-16RX85</v>
      </c>
      <c r="B1294" s="87" t="str">
        <f t="shared" si="1789"/>
        <v>Y63</v>
      </c>
      <c r="C1294" s="203" t="s">
        <v>186</v>
      </c>
      <c r="D1294" s="203" t="s">
        <v>541</v>
      </c>
      <c r="E1294" s="42"/>
      <c r="F1294" s="317" t="str">
        <f>VLOOKUP($G1294,'Selection Sheet'!$C$15:$F$39,3,0)</f>
        <v>Y63</v>
      </c>
      <c r="G1294" s="204" t="s">
        <v>120</v>
      </c>
      <c r="H1294" s="203" t="s">
        <v>534</v>
      </c>
      <c r="I1294" s="495">
        <v>241</v>
      </c>
      <c r="J1294" s="495">
        <v>65</v>
      </c>
      <c r="K1294" s="495">
        <v>40</v>
      </c>
      <c r="L1294" s="495">
        <v>23</v>
      </c>
      <c r="M1294" s="507"/>
      <c r="N1294" s="507"/>
      <c r="O1294" s="507"/>
      <c r="P1294" s="507"/>
      <c r="Q1294" s="495" t="s">
        <v>80</v>
      </c>
      <c r="R1294" s="495" t="s">
        <v>80</v>
      </c>
      <c r="S1294" s="495"/>
      <c r="T1294" s="496" t="s">
        <v>80</v>
      </c>
      <c r="U1294" s="497" t="s">
        <v>80</v>
      </c>
      <c r="V1294" s="497" t="s">
        <v>80</v>
      </c>
      <c r="W1294" s="497" t="s">
        <v>80</v>
      </c>
      <c r="X1294" s="498" t="s">
        <v>80</v>
      </c>
      <c r="Y1294" s="499" t="s">
        <v>80</v>
      </c>
      <c r="Z1294" s="500" t="s">
        <v>80</v>
      </c>
      <c r="AA1294" s="500" t="s">
        <v>80</v>
      </c>
      <c r="AB1294" s="501" t="s">
        <v>80</v>
      </c>
      <c r="AC1294" s="500" t="s">
        <v>80</v>
      </c>
      <c r="AD1294" s="500" t="s">
        <v>80</v>
      </c>
      <c r="AE1294" s="500" t="s">
        <v>80</v>
      </c>
      <c r="AF1294" s="502" t="s">
        <v>80</v>
      </c>
      <c r="AG1294" s="503" t="s">
        <v>80</v>
      </c>
      <c r="AH1294" s="504" t="s">
        <v>80</v>
      </c>
      <c r="AI1294" s="502" t="s">
        <v>80</v>
      </c>
      <c r="AJ1294" s="505">
        <v>82</v>
      </c>
      <c r="AK1294" s="505">
        <v>97</v>
      </c>
      <c r="AL1294" s="507"/>
      <c r="AM1294" s="507"/>
      <c r="AN1294" s="505">
        <v>683</v>
      </c>
      <c r="AO1294" s="505">
        <v>701</v>
      </c>
      <c r="AP1294" s="569"/>
      <c r="AQ1294" s="569"/>
      <c r="AR1294" s="505">
        <v>25</v>
      </c>
      <c r="AS1294" s="505">
        <v>232</v>
      </c>
      <c r="AT1294" s="505">
        <v>14</v>
      </c>
      <c r="AU1294" s="505">
        <v>39</v>
      </c>
      <c r="AV1294" s="507"/>
      <c r="AW1294" s="507"/>
      <c r="AX1294" s="507">
        <v>85</v>
      </c>
      <c r="AY1294" s="507">
        <v>106</v>
      </c>
      <c r="AZ1294" s="507">
        <v>239</v>
      </c>
      <c r="BA1294" s="507">
        <v>400</v>
      </c>
      <c r="BB1294" s="357"/>
      <c r="BC1294" s="592" t="str">
        <f t="shared" si="1775"/>
        <v>-</v>
      </c>
      <c r="BD1294" s="593" t="str">
        <f t="shared" si="1776"/>
        <v>-</v>
      </c>
      <c r="BE1294" s="594" t="str">
        <f t="shared" si="1777"/>
        <v>-</v>
      </c>
      <c r="BF1294" s="291" t="str">
        <f t="shared" si="1778"/>
        <v>-</v>
      </c>
      <c r="BG1294" s="566" t="str">
        <f t="shared" si="1779"/>
        <v>-</v>
      </c>
      <c r="BH1294" s="595" t="str">
        <f t="shared" si="1780"/>
        <v>-</v>
      </c>
      <c r="BI1294" s="289" t="str">
        <f t="shared" si="1781"/>
        <v>-</v>
      </c>
      <c r="BJ1294" s="596" t="str">
        <f t="shared" si="1782"/>
        <v>-</v>
      </c>
      <c r="BK1294" s="595" t="str">
        <f t="shared" si="1783"/>
        <v>-</v>
      </c>
      <c r="BL1294" s="289" t="str">
        <f t="shared" si="1784"/>
        <v>-</v>
      </c>
      <c r="BM1294" s="596" t="str">
        <f t="shared" si="1785"/>
        <v>-</v>
      </c>
      <c r="BN1294" s="563">
        <f t="shared" si="1786"/>
        <v>5</v>
      </c>
      <c r="BO1294" s="87">
        <f t="shared" si="1787"/>
        <v>2015</v>
      </c>
      <c r="BP1294" s="87">
        <f t="shared" si="1788"/>
        <v>2</v>
      </c>
      <c r="BQ1294" s="202"/>
    </row>
    <row r="1295" spans="1:69" s="35" customFormat="1" ht="10.5" customHeight="1" x14ac:dyDescent="0.2">
      <c r="A1295" s="87" t="str">
        <f t="shared" si="1774"/>
        <v>2015-16RX95</v>
      </c>
      <c r="B1295" s="87" t="str">
        <f t="shared" si="1789"/>
        <v>Y60</v>
      </c>
      <c r="C1295" s="203" t="s">
        <v>186</v>
      </c>
      <c r="D1295" s="203" t="s">
        <v>541</v>
      </c>
      <c r="E1295" s="42"/>
      <c r="F1295" s="317" t="str">
        <f>VLOOKUP($G1295,'Selection Sheet'!$C$15:$F$39,3,0)</f>
        <v>Y60</v>
      </c>
      <c r="G1295" s="204" t="s">
        <v>103</v>
      </c>
      <c r="H1295" s="203" t="s">
        <v>535</v>
      </c>
      <c r="I1295" s="495">
        <v>196</v>
      </c>
      <c r="J1295" s="495">
        <v>46</v>
      </c>
      <c r="K1295" s="495">
        <v>27</v>
      </c>
      <c r="L1295" s="495">
        <v>13</v>
      </c>
      <c r="M1295" s="507"/>
      <c r="N1295" s="507"/>
      <c r="O1295" s="507"/>
      <c r="P1295" s="507"/>
      <c r="Q1295" s="495" t="s">
        <v>80</v>
      </c>
      <c r="R1295" s="495" t="s">
        <v>80</v>
      </c>
      <c r="S1295" s="495"/>
      <c r="T1295" s="496" t="s">
        <v>80</v>
      </c>
      <c r="U1295" s="497" t="s">
        <v>80</v>
      </c>
      <c r="V1295" s="497" t="s">
        <v>80</v>
      </c>
      <c r="W1295" s="497" t="s">
        <v>80</v>
      </c>
      <c r="X1295" s="498" t="s">
        <v>80</v>
      </c>
      <c r="Y1295" s="499" t="s">
        <v>80</v>
      </c>
      <c r="Z1295" s="500" t="s">
        <v>80</v>
      </c>
      <c r="AA1295" s="500" t="s">
        <v>80</v>
      </c>
      <c r="AB1295" s="501" t="s">
        <v>80</v>
      </c>
      <c r="AC1295" s="500" t="s">
        <v>80</v>
      </c>
      <c r="AD1295" s="500" t="s">
        <v>80</v>
      </c>
      <c r="AE1295" s="500" t="s">
        <v>80</v>
      </c>
      <c r="AF1295" s="502" t="s">
        <v>80</v>
      </c>
      <c r="AG1295" s="503" t="s">
        <v>80</v>
      </c>
      <c r="AH1295" s="504" t="s">
        <v>80</v>
      </c>
      <c r="AI1295" s="502" t="s">
        <v>80</v>
      </c>
      <c r="AJ1295" s="505">
        <v>97</v>
      </c>
      <c r="AK1295" s="505">
        <v>133</v>
      </c>
      <c r="AL1295" s="507"/>
      <c r="AM1295" s="507"/>
      <c r="AN1295" s="505">
        <v>796</v>
      </c>
      <c r="AO1295" s="505">
        <v>808</v>
      </c>
      <c r="AP1295" s="569"/>
      <c r="AQ1295" s="569"/>
      <c r="AR1295" s="505">
        <v>14</v>
      </c>
      <c r="AS1295" s="505">
        <v>177</v>
      </c>
      <c r="AT1295" s="505">
        <v>7</v>
      </c>
      <c r="AU1295" s="505">
        <v>23</v>
      </c>
      <c r="AV1295" s="507"/>
      <c r="AW1295" s="507"/>
      <c r="AX1295" s="507">
        <v>51</v>
      </c>
      <c r="AY1295" s="507">
        <v>55</v>
      </c>
      <c r="AZ1295" s="507">
        <v>90</v>
      </c>
      <c r="BA1295" s="507">
        <v>172</v>
      </c>
      <c r="BB1295" s="357"/>
      <c r="BC1295" s="592" t="str">
        <f t="shared" si="1775"/>
        <v>-</v>
      </c>
      <c r="BD1295" s="593" t="str">
        <f t="shared" si="1776"/>
        <v>-</v>
      </c>
      <c r="BE1295" s="594" t="str">
        <f t="shared" si="1777"/>
        <v>-</v>
      </c>
      <c r="BF1295" s="291" t="str">
        <f t="shared" si="1778"/>
        <v>-</v>
      </c>
      <c r="BG1295" s="566" t="str">
        <f t="shared" si="1779"/>
        <v>-</v>
      </c>
      <c r="BH1295" s="595" t="str">
        <f t="shared" si="1780"/>
        <v>-</v>
      </c>
      <c r="BI1295" s="289" t="str">
        <f t="shared" si="1781"/>
        <v>-</v>
      </c>
      <c r="BJ1295" s="596" t="str">
        <f t="shared" si="1782"/>
        <v>-</v>
      </c>
      <c r="BK1295" s="595" t="str">
        <f t="shared" si="1783"/>
        <v>-</v>
      </c>
      <c r="BL1295" s="289" t="str">
        <f t="shared" si="1784"/>
        <v>-</v>
      </c>
      <c r="BM1295" s="596" t="str">
        <f t="shared" si="1785"/>
        <v>-</v>
      </c>
      <c r="BN1295" s="563">
        <f t="shared" si="1786"/>
        <v>5</v>
      </c>
      <c r="BO1295" s="87">
        <f t="shared" si="1787"/>
        <v>2015</v>
      </c>
      <c r="BP1295" s="87">
        <f t="shared" si="1788"/>
        <v>2</v>
      </c>
      <c r="BQ1295" s="202"/>
    </row>
    <row r="1296" spans="1:69" s="35" customFormat="1" ht="10.5" customHeight="1" x14ac:dyDescent="0.2">
      <c r="A1296" s="314" t="str">
        <f t="shared" si="1774"/>
        <v>2015-16RYA5</v>
      </c>
      <c r="B1296" s="314" t="str">
        <f t="shared" si="1789"/>
        <v>Y60</v>
      </c>
      <c r="C1296" s="205" t="s">
        <v>186</v>
      </c>
      <c r="D1296" s="205" t="s">
        <v>541</v>
      </c>
      <c r="E1296" s="206"/>
      <c r="F1296" s="318" t="str">
        <f>VLOOKUP($G1296,'Selection Sheet'!$C$15:$F$39,3,0)</f>
        <v>Y60</v>
      </c>
      <c r="G1296" s="207" t="s">
        <v>118</v>
      </c>
      <c r="H1296" s="205" t="s">
        <v>536</v>
      </c>
      <c r="I1296" s="508">
        <v>324</v>
      </c>
      <c r="J1296" s="508">
        <v>111</v>
      </c>
      <c r="K1296" s="508">
        <v>42</v>
      </c>
      <c r="L1296" s="508">
        <v>21</v>
      </c>
      <c r="M1296" s="520"/>
      <c r="N1296" s="520"/>
      <c r="O1296" s="520"/>
      <c r="P1296" s="520"/>
      <c r="Q1296" s="508" t="s">
        <v>80</v>
      </c>
      <c r="R1296" s="508" t="s">
        <v>80</v>
      </c>
      <c r="S1296" s="508"/>
      <c r="T1296" s="509" t="s">
        <v>80</v>
      </c>
      <c r="U1296" s="510" t="s">
        <v>80</v>
      </c>
      <c r="V1296" s="510" t="s">
        <v>80</v>
      </c>
      <c r="W1296" s="510" t="s">
        <v>80</v>
      </c>
      <c r="X1296" s="511" t="s">
        <v>80</v>
      </c>
      <c r="Y1296" s="512" t="s">
        <v>80</v>
      </c>
      <c r="Z1296" s="513" t="s">
        <v>80</v>
      </c>
      <c r="AA1296" s="513" t="s">
        <v>80</v>
      </c>
      <c r="AB1296" s="514" t="s">
        <v>80</v>
      </c>
      <c r="AC1296" s="513" t="s">
        <v>80</v>
      </c>
      <c r="AD1296" s="513" t="s">
        <v>80</v>
      </c>
      <c r="AE1296" s="513" t="s">
        <v>80</v>
      </c>
      <c r="AF1296" s="515" t="s">
        <v>80</v>
      </c>
      <c r="AG1296" s="516" t="s">
        <v>80</v>
      </c>
      <c r="AH1296" s="517" t="s">
        <v>80</v>
      </c>
      <c r="AI1296" s="515" t="s">
        <v>80</v>
      </c>
      <c r="AJ1296" s="518">
        <v>113</v>
      </c>
      <c r="AK1296" s="518">
        <v>146</v>
      </c>
      <c r="AL1296" s="520"/>
      <c r="AM1296" s="520"/>
      <c r="AN1296" s="518">
        <v>738</v>
      </c>
      <c r="AO1296" s="518">
        <v>747</v>
      </c>
      <c r="AP1296" s="570"/>
      <c r="AQ1296" s="570"/>
      <c r="AR1296" s="518">
        <v>34</v>
      </c>
      <c r="AS1296" s="518">
        <v>324</v>
      </c>
      <c r="AT1296" s="518">
        <v>10</v>
      </c>
      <c r="AU1296" s="518">
        <v>42</v>
      </c>
      <c r="AV1296" s="520"/>
      <c r="AW1296" s="520"/>
      <c r="AX1296" s="520">
        <v>134</v>
      </c>
      <c r="AY1296" s="520">
        <v>148</v>
      </c>
      <c r="AZ1296" s="520">
        <v>185</v>
      </c>
      <c r="BA1296" s="520">
        <v>306</v>
      </c>
      <c r="BB1296" s="358"/>
      <c r="BC1296" s="597" t="str">
        <f t="shared" si="1775"/>
        <v>-</v>
      </c>
      <c r="BD1296" s="598" t="str">
        <f t="shared" si="1776"/>
        <v>-</v>
      </c>
      <c r="BE1296" s="599" t="str">
        <f t="shared" si="1777"/>
        <v>-</v>
      </c>
      <c r="BF1296" s="600" t="str">
        <f t="shared" si="1778"/>
        <v>-</v>
      </c>
      <c r="BG1296" s="601" t="str">
        <f t="shared" si="1779"/>
        <v>-</v>
      </c>
      <c r="BH1296" s="602" t="str">
        <f t="shared" si="1780"/>
        <v>-</v>
      </c>
      <c r="BI1296" s="603" t="str">
        <f t="shared" si="1781"/>
        <v>-</v>
      </c>
      <c r="BJ1296" s="604" t="str">
        <f t="shared" si="1782"/>
        <v>-</v>
      </c>
      <c r="BK1296" s="602" t="str">
        <f t="shared" si="1783"/>
        <v>-</v>
      </c>
      <c r="BL1296" s="603" t="str">
        <f t="shared" si="1784"/>
        <v>-</v>
      </c>
      <c r="BM1296" s="604" t="str">
        <f t="shared" si="1785"/>
        <v>-</v>
      </c>
      <c r="BN1296" s="564">
        <f t="shared" si="1786"/>
        <v>5</v>
      </c>
      <c r="BO1296" s="314">
        <f t="shared" si="1787"/>
        <v>2015</v>
      </c>
      <c r="BP1296" s="314">
        <f t="shared" si="1788"/>
        <v>2</v>
      </c>
      <c r="BQ1296" s="202"/>
    </row>
    <row r="1297" spans="1:69" s="35" customFormat="1" ht="10.5" customHeight="1" x14ac:dyDescent="0.2">
      <c r="A1297" s="87" t="str">
        <f t="shared" si="1774"/>
        <v>2015-16RYC5</v>
      </c>
      <c r="B1297" s="87" t="str">
        <f t="shared" si="1789"/>
        <v>Y61</v>
      </c>
      <c r="C1297" s="203" t="s">
        <v>186</v>
      </c>
      <c r="D1297" s="203" t="s">
        <v>541</v>
      </c>
      <c r="E1297" s="42"/>
      <c r="F1297" s="317" t="str">
        <f>VLOOKUP($G1297,'Selection Sheet'!$C$15:$F$39,3,0)</f>
        <v>Y61</v>
      </c>
      <c r="G1297" s="204" t="s">
        <v>87</v>
      </c>
      <c r="H1297" s="203" t="s">
        <v>537</v>
      </c>
      <c r="I1297" s="495">
        <v>259</v>
      </c>
      <c r="J1297" s="495">
        <v>67</v>
      </c>
      <c r="K1297" s="495">
        <v>30</v>
      </c>
      <c r="L1297" s="495">
        <v>12</v>
      </c>
      <c r="M1297" s="507"/>
      <c r="N1297" s="507"/>
      <c r="O1297" s="507"/>
      <c r="P1297" s="507"/>
      <c r="Q1297" s="495" t="s">
        <v>80</v>
      </c>
      <c r="R1297" s="495" t="s">
        <v>80</v>
      </c>
      <c r="S1297" s="495"/>
      <c r="T1297" s="496" t="s">
        <v>80</v>
      </c>
      <c r="U1297" s="497" t="s">
        <v>80</v>
      </c>
      <c r="V1297" s="497" t="s">
        <v>80</v>
      </c>
      <c r="W1297" s="497" t="s">
        <v>80</v>
      </c>
      <c r="X1297" s="498" t="s">
        <v>80</v>
      </c>
      <c r="Y1297" s="499" t="s">
        <v>80</v>
      </c>
      <c r="Z1297" s="500" t="s">
        <v>80</v>
      </c>
      <c r="AA1297" s="500" t="s">
        <v>80</v>
      </c>
      <c r="AB1297" s="501" t="s">
        <v>80</v>
      </c>
      <c r="AC1297" s="500" t="s">
        <v>80</v>
      </c>
      <c r="AD1297" s="500" t="s">
        <v>80</v>
      </c>
      <c r="AE1297" s="500" t="s">
        <v>80</v>
      </c>
      <c r="AF1297" s="502" t="s">
        <v>80</v>
      </c>
      <c r="AG1297" s="503" t="s">
        <v>80</v>
      </c>
      <c r="AH1297" s="504" t="s">
        <v>80</v>
      </c>
      <c r="AI1297" s="502" t="s">
        <v>80</v>
      </c>
      <c r="AJ1297" s="505">
        <v>124</v>
      </c>
      <c r="AK1297" s="505">
        <v>163</v>
      </c>
      <c r="AL1297" s="507"/>
      <c r="AM1297" s="507"/>
      <c r="AN1297" s="505">
        <v>721</v>
      </c>
      <c r="AO1297" s="505">
        <v>736</v>
      </c>
      <c r="AP1297" s="569"/>
      <c r="AQ1297" s="569"/>
      <c r="AR1297" s="505">
        <v>12</v>
      </c>
      <c r="AS1297" s="505">
        <v>249</v>
      </c>
      <c r="AT1297" s="505">
        <v>5</v>
      </c>
      <c r="AU1297" s="505">
        <v>28</v>
      </c>
      <c r="AV1297" s="507"/>
      <c r="AW1297" s="507"/>
      <c r="AX1297" s="507">
        <v>102</v>
      </c>
      <c r="AY1297" s="507">
        <v>109</v>
      </c>
      <c r="AZ1297" s="507">
        <v>159</v>
      </c>
      <c r="BA1297" s="507">
        <v>303</v>
      </c>
      <c r="BB1297" s="357"/>
      <c r="BC1297" s="592" t="str">
        <f t="shared" si="1775"/>
        <v>-</v>
      </c>
      <c r="BD1297" s="593" t="str">
        <f t="shared" si="1776"/>
        <v>-</v>
      </c>
      <c r="BE1297" s="594" t="str">
        <f t="shared" si="1777"/>
        <v>-</v>
      </c>
      <c r="BF1297" s="291" t="str">
        <f t="shared" si="1778"/>
        <v>-</v>
      </c>
      <c r="BG1297" s="566" t="str">
        <f t="shared" si="1779"/>
        <v>-</v>
      </c>
      <c r="BH1297" s="595" t="str">
        <f t="shared" si="1780"/>
        <v>-</v>
      </c>
      <c r="BI1297" s="289" t="str">
        <f t="shared" si="1781"/>
        <v>-</v>
      </c>
      <c r="BJ1297" s="596" t="str">
        <f t="shared" si="1782"/>
        <v>-</v>
      </c>
      <c r="BK1297" s="595" t="str">
        <f t="shared" si="1783"/>
        <v>-</v>
      </c>
      <c r="BL1297" s="289" t="str">
        <f t="shared" si="1784"/>
        <v>-</v>
      </c>
      <c r="BM1297" s="596" t="str">
        <f t="shared" si="1785"/>
        <v>-</v>
      </c>
      <c r="BN1297" s="563">
        <f t="shared" si="1786"/>
        <v>5</v>
      </c>
      <c r="BO1297" s="87">
        <f t="shared" si="1787"/>
        <v>2015</v>
      </c>
      <c r="BP1297" s="87">
        <f t="shared" si="1788"/>
        <v>2</v>
      </c>
      <c r="BQ1297" s="202"/>
    </row>
    <row r="1298" spans="1:69" s="35" customFormat="1" ht="10.5" customHeight="1" x14ac:dyDescent="0.2">
      <c r="A1298" s="87" t="str">
        <f t="shared" si="1774"/>
        <v>2015-16RYD5</v>
      </c>
      <c r="B1298" s="87" t="str">
        <f t="shared" si="1789"/>
        <v>Y59</v>
      </c>
      <c r="C1298" s="203" t="s">
        <v>186</v>
      </c>
      <c r="D1298" s="203" t="s">
        <v>541</v>
      </c>
      <c r="E1298" s="42"/>
      <c r="F1298" s="317" t="str">
        <f>VLOOKUP($G1298,'Selection Sheet'!$C$15:$F$39,3,0)</f>
        <v>Y59</v>
      </c>
      <c r="G1298" s="204" t="s">
        <v>116</v>
      </c>
      <c r="H1298" s="203" t="s">
        <v>538</v>
      </c>
      <c r="I1298" s="495">
        <v>246</v>
      </c>
      <c r="J1298" s="495">
        <v>69</v>
      </c>
      <c r="K1298" s="495">
        <v>30</v>
      </c>
      <c r="L1298" s="495">
        <v>14</v>
      </c>
      <c r="M1298" s="507"/>
      <c r="N1298" s="507"/>
      <c r="O1298" s="507"/>
      <c r="P1298" s="507"/>
      <c r="Q1298" s="495" t="s">
        <v>80</v>
      </c>
      <c r="R1298" s="495" t="s">
        <v>80</v>
      </c>
      <c r="S1298" s="495"/>
      <c r="T1298" s="496" t="s">
        <v>80</v>
      </c>
      <c r="U1298" s="497" t="s">
        <v>80</v>
      </c>
      <c r="V1298" s="497" t="s">
        <v>80</v>
      </c>
      <c r="W1298" s="497" t="s">
        <v>80</v>
      </c>
      <c r="X1298" s="498" t="s">
        <v>80</v>
      </c>
      <c r="Y1298" s="499" t="s">
        <v>80</v>
      </c>
      <c r="Z1298" s="500" t="s">
        <v>80</v>
      </c>
      <c r="AA1298" s="500" t="s">
        <v>80</v>
      </c>
      <c r="AB1298" s="501" t="s">
        <v>80</v>
      </c>
      <c r="AC1298" s="500" t="s">
        <v>80</v>
      </c>
      <c r="AD1298" s="500" t="s">
        <v>80</v>
      </c>
      <c r="AE1298" s="500" t="s">
        <v>80</v>
      </c>
      <c r="AF1298" s="502" t="s">
        <v>80</v>
      </c>
      <c r="AG1298" s="503" t="s">
        <v>80</v>
      </c>
      <c r="AH1298" s="504" t="s">
        <v>80</v>
      </c>
      <c r="AI1298" s="502" t="s">
        <v>80</v>
      </c>
      <c r="AJ1298" s="505">
        <v>79</v>
      </c>
      <c r="AK1298" s="505">
        <v>131</v>
      </c>
      <c r="AL1298" s="507"/>
      <c r="AM1298" s="507"/>
      <c r="AN1298" s="505">
        <v>803</v>
      </c>
      <c r="AO1298" s="505">
        <v>836</v>
      </c>
      <c r="AP1298" s="569"/>
      <c r="AQ1298" s="569"/>
      <c r="AR1298" s="505">
        <v>12</v>
      </c>
      <c r="AS1298" s="505">
        <v>224</v>
      </c>
      <c r="AT1298" s="505">
        <v>2</v>
      </c>
      <c r="AU1298" s="505">
        <v>20</v>
      </c>
      <c r="AV1298" s="507"/>
      <c r="AW1298" s="507"/>
      <c r="AX1298" s="507">
        <v>67</v>
      </c>
      <c r="AY1298" s="507">
        <v>75</v>
      </c>
      <c r="AZ1298" s="507">
        <v>306</v>
      </c>
      <c r="BA1298" s="507">
        <v>479</v>
      </c>
      <c r="BB1298" s="357"/>
      <c r="BC1298" s="592" t="str">
        <f t="shared" si="1775"/>
        <v>-</v>
      </c>
      <c r="BD1298" s="593" t="str">
        <f t="shared" si="1776"/>
        <v>-</v>
      </c>
      <c r="BE1298" s="594" t="str">
        <f t="shared" si="1777"/>
        <v>-</v>
      </c>
      <c r="BF1298" s="291" t="str">
        <f t="shared" si="1778"/>
        <v>-</v>
      </c>
      <c r="BG1298" s="566" t="str">
        <f t="shared" si="1779"/>
        <v>-</v>
      </c>
      <c r="BH1298" s="595" t="str">
        <f t="shared" si="1780"/>
        <v>-</v>
      </c>
      <c r="BI1298" s="289" t="str">
        <f t="shared" si="1781"/>
        <v>-</v>
      </c>
      <c r="BJ1298" s="596" t="str">
        <f t="shared" si="1782"/>
        <v>-</v>
      </c>
      <c r="BK1298" s="595" t="str">
        <f t="shared" si="1783"/>
        <v>-</v>
      </c>
      <c r="BL1298" s="289" t="str">
        <f t="shared" si="1784"/>
        <v>-</v>
      </c>
      <c r="BM1298" s="596" t="str">
        <f t="shared" si="1785"/>
        <v>-</v>
      </c>
      <c r="BN1298" s="563">
        <f t="shared" si="1786"/>
        <v>5</v>
      </c>
      <c r="BO1298" s="87">
        <f t="shared" si="1787"/>
        <v>2015</v>
      </c>
      <c r="BP1298" s="87">
        <f t="shared" si="1788"/>
        <v>2</v>
      </c>
      <c r="BQ1298" s="202"/>
    </row>
    <row r="1299" spans="1:69" s="35" customFormat="1" ht="10.5" customHeight="1" x14ac:dyDescent="0.2">
      <c r="A1299" s="87" t="str">
        <f t="shared" si="1774"/>
        <v>2015-16RYE5</v>
      </c>
      <c r="B1299" s="87" t="str">
        <f t="shared" si="1789"/>
        <v>Y59</v>
      </c>
      <c r="C1299" s="203" t="s">
        <v>186</v>
      </c>
      <c r="D1299" s="203" t="s">
        <v>541</v>
      </c>
      <c r="E1299" s="42"/>
      <c r="F1299" s="317" t="str">
        <f>VLOOKUP($G1299,'Selection Sheet'!$C$15:$F$39,3,0)</f>
        <v>Y59</v>
      </c>
      <c r="G1299" s="204" t="s">
        <v>114</v>
      </c>
      <c r="H1299" s="203" t="s">
        <v>539</v>
      </c>
      <c r="I1299" s="495">
        <v>142</v>
      </c>
      <c r="J1299" s="495">
        <v>47</v>
      </c>
      <c r="K1299" s="495">
        <v>36</v>
      </c>
      <c r="L1299" s="495">
        <v>25</v>
      </c>
      <c r="M1299" s="507"/>
      <c r="N1299" s="507"/>
      <c r="O1299" s="507"/>
      <c r="P1299" s="507"/>
      <c r="Q1299" s="495" t="s">
        <v>80</v>
      </c>
      <c r="R1299" s="495" t="s">
        <v>80</v>
      </c>
      <c r="S1299" s="495"/>
      <c r="T1299" s="496" t="s">
        <v>80</v>
      </c>
      <c r="U1299" s="497" t="s">
        <v>80</v>
      </c>
      <c r="V1299" s="497" t="s">
        <v>80</v>
      </c>
      <c r="W1299" s="497" t="s">
        <v>80</v>
      </c>
      <c r="X1299" s="498" t="s">
        <v>80</v>
      </c>
      <c r="Y1299" s="499" t="s">
        <v>80</v>
      </c>
      <c r="Z1299" s="500" t="s">
        <v>80</v>
      </c>
      <c r="AA1299" s="500" t="s">
        <v>80</v>
      </c>
      <c r="AB1299" s="501" t="s">
        <v>80</v>
      </c>
      <c r="AC1299" s="500" t="s">
        <v>80</v>
      </c>
      <c r="AD1299" s="500" t="s">
        <v>80</v>
      </c>
      <c r="AE1299" s="500" t="s">
        <v>80</v>
      </c>
      <c r="AF1299" s="502" t="s">
        <v>80</v>
      </c>
      <c r="AG1299" s="503" t="s">
        <v>80</v>
      </c>
      <c r="AH1299" s="504" t="s">
        <v>80</v>
      </c>
      <c r="AI1299" s="502" t="s">
        <v>80</v>
      </c>
      <c r="AJ1299" s="505">
        <v>53</v>
      </c>
      <c r="AK1299" s="505">
        <v>81</v>
      </c>
      <c r="AL1299" s="507"/>
      <c r="AM1299" s="507"/>
      <c r="AN1299" s="505">
        <v>645</v>
      </c>
      <c r="AO1299" s="505">
        <v>649</v>
      </c>
      <c r="AP1299" s="569"/>
      <c r="AQ1299" s="569"/>
      <c r="AR1299" s="505">
        <v>21</v>
      </c>
      <c r="AS1299" s="505">
        <v>137</v>
      </c>
      <c r="AT1299" s="505">
        <v>17</v>
      </c>
      <c r="AU1299" s="505">
        <v>35</v>
      </c>
      <c r="AV1299" s="507"/>
      <c r="AW1299" s="507"/>
      <c r="AX1299" s="507">
        <v>45</v>
      </c>
      <c r="AY1299" s="507">
        <v>57</v>
      </c>
      <c r="AZ1299" s="507">
        <v>66</v>
      </c>
      <c r="BA1299" s="507">
        <v>122</v>
      </c>
      <c r="BB1299" s="357"/>
      <c r="BC1299" s="592" t="str">
        <f t="shared" si="1775"/>
        <v>-</v>
      </c>
      <c r="BD1299" s="593" t="str">
        <f t="shared" si="1776"/>
        <v>-</v>
      </c>
      <c r="BE1299" s="594" t="str">
        <f t="shared" si="1777"/>
        <v>-</v>
      </c>
      <c r="BF1299" s="291" t="str">
        <f t="shared" si="1778"/>
        <v>-</v>
      </c>
      <c r="BG1299" s="566" t="str">
        <f t="shared" si="1779"/>
        <v>-</v>
      </c>
      <c r="BH1299" s="595" t="str">
        <f t="shared" si="1780"/>
        <v>-</v>
      </c>
      <c r="BI1299" s="289" t="str">
        <f t="shared" si="1781"/>
        <v>-</v>
      </c>
      <c r="BJ1299" s="596" t="str">
        <f t="shared" si="1782"/>
        <v>-</v>
      </c>
      <c r="BK1299" s="595" t="str">
        <f t="shared" si="1783"/>
        <v>-</v>
      </c>
      <c r="BL1299" s="289" t="str">
        <f t="shared" si="1784"/>
        <v>-</v>
      </c>
      <c r="BM1299" s="596" t="str">
        <f t="shared" si="1785"/>
        <v>-</v>
      </c>
      <c r="BN1299" s="563">
        <f t="shared" si="1786"/>
        <v>5</v>
      </c>
      <c r="BO1299" s="87">
        <f t="shared" si="1787"/>
        <v>2015</v>
      </c>
      <c r="BP1299" s="87">
        <f t="shared" si="1788"/>
        <v>2</v>
      </c>
      <c r="BQ1299" s="202"/>
    </row>
    <row r="1300" spans="1:69" s="35" customFormat="1" ht="10.5" customHeight="1" x14ac:dyDescent="0.2">
      <c r="A1300" s="312" t="str">
        <f t="shared" si="1774"/>
        <v>2015-16RYF5</v>
      </c>
      <c r="B1300" s="312" t="str">
        <f t="shared" si="1789"/>
        <v>Y58</v>
      </c>
      <c r="C1300" s="208" t="s">
        <v>186</v>
      </c>
      <c r="D1300" s="208" t="s">
        <v>541</v>
      </c>
      <c r="E1300" s="53"/>
      <c r="F1300" s="319" t="str">
        <f>VLOOKUP($G1300,'Selection Sheet'!$C$15:$F$39,3,0)</f>
        <v>Y58</v>
      </c>
      <c r="G1300" s="209" t="s">
        <v>99</v>
      </c>
      <c r="H1300" s="208" t="s">
        <v>540</v>
      </c>
      <c r="I1300" s="521">
        <v>269</v>
      </c>
      <c r="J1300" s="521">
        <v>61</v>
      </c>
      <c r="K1300" s="521">
        <v>34</v>
      </c>
      <c r="L1300" s="521">
        <v>17</v>
      </c>
      <c r="M1300" s="533"/>
      <c r="N1300" s="533"/>
      <c r="O1300" s="533"/>
      <c r="P1300" s="533"/>
      <c r="Q1300" s="521" t="s">
        <v>80</v>
      </c>
      <c r="R1300" s="521" t="s">
        <v>80</v>
      </c>
      <c r="S1300" s="521"/>
      <c r="T1300" s="522" t="s">
        <v>80</v>
      </c>
      <c r="U1300" s="523" t="s">
        <v>80</v>
      </c>
      <c r="V1300" s="523" t="s">
        <v>80</v>
      </c>
      <c r="W1300" s="523" t="s">
        <v>80</v>
      </c>
      <c r="X1300" s="524" t="s">
        <v>80</v>
      </c>
      <c r="Y1300" s="525" t="s">
        <v>80</v>
      </c>
      <c r="Z1300" s="526" t="s">
        <v>80</v>
      </c>
      <c r="AA1300" s="526" t="s">
        <v>80</v>
      </c>
      <c r="AB1300" s="527" t="s">
        <v>80</v>
      </c>
      <c r="AC1300" s="526" t="s">
        <v>80</v>
      </c>
      <c r="AD1300" s="526" t="s">
        <v>80</v>
      </c>
      <c r="AE1300" s="526" t="s">
        <v>80</v>
      </c>
      <c r="AF1300" s="528" t="s">
        <v>80</v>
      </c>
      <c r="AG1300" s="529" t="s">
        <v>80</v>
      </c>
      <c r="AH1300" s="530" t="s">
        <v>80</v>
      </c>
      <c r="AI1300" s="528" t="s">
        <v>80</v>
      </c>
      <c r="AJ1300" s="531">
        <v>189</v>
      </c>
      <c r="AK1300" s="531">
        <v>212</v>
      </c>
      <c r="AL1300" s="533"/>
      <c r="AM1300" s="533"/>
      <c r="AN1300" s="531">
        <v>885</v>
      </c>
      <c r="AO1300" s="531">
        <v>909</v>
      </c>
      <c r="AP1300" s="571"/>
      <c r="AQ1300" s="571"/>
      <c r="AR1300" s="531">
        <v>23</v>
      </c>
      <c r="AS1300" s="531">
        <v>266</v>
      </c>
      <c r="AT1300" s="531">
        <v>16</v>
      </c>
      <c r="AU1300" s="531">
        <v>33</v>
      </c>
      <c r="AV1300" s="533"/>
      <c r="AW1300" s="533"/>
      <c r="AX1300" s="533">
        <v>101</v>
      </c>
      <c r="AY1300" s="533">
        <v>140</v>
      </c>
      <c r="AZ1300" s="533">
        <v>177</v>
      </c>
      <c r="BA1300" s="533">
        <v>347</v>
      </c>
      <c r="BB1300" s="359"/>
      <c r="BC1300" s="605" t="str">
        <f t="shared" si="1775"/>
        <v>-</v>
      </c>
      <c r="BD1300" s="606" t="str">
        <f t="shared" si="1776"/>
        <v>-</v>
      </c>
      <c r="BE1300" s="607" t="str">
        <f t="shared" si="1777"/>
        <v>-</v>
      </c>
      <c r="BF1300" s="302" t="str">
        <f t="shared" si="1778"/>
        <v>-</v>
      </c>
      <c r="BG1300" s="608" t="str">
        <f t="shared" si="1779"/>
        <v>-</v>
      </c>
      <c r="BH1300" s="609" t="str">
        <f t="shared" si="1780"/>
        <v>-</v>
      </c>
      <c r="BI1300" s="311" t="str">
        <f t="shared" si="1781"/>
        <v>-</v>
      </c>
      <c r="BJ1300" s="610" t="str">
        <f t="shared" si="1782"/>
        <v>-</v>
      </c>
      <c r="BK1300" s="609" t="str">
        <f t="shared" si="1783"/>
        <v>-</v>
      </c>
      <c r="BL1300" s="311" t="str">
        <f t="shared" si="1784"/>
        <v>-</v>
      </c>
      <c r="BM1300" s="610" t="str">
        <f t="shared" si="1785"/>
        <v>-</v>
      </c>
      <c r="BN1300" s="565">
        <f t="shared" si="1786"/>
        <v>5</v>
      </c>
      <c r="BO1300" s="312">
        <f t="shared" si="1787"/>
        <v>2015</v>
      </c>
      <c r="BP1300" s="312">
        <f t="shared" si="1788"/>
        <v>2</v>
      </c>
      <c r="BQ1300" s="202"/>
    </row>
    <row r="1301" spans="1:69" s="35" customFormat="1" ht="10.5" customHeight="1" x14ac:dyDescent="0.2">
      <c r="A1301" s="87" t="str">
        <f t="shared" si="1774"/>
        <v>2015-16R1F6</v>
      </c>
      <c r="B1301" s="87" t="str">
        <f t="shared" si="1789"/>
        <v>Y59</v>
      </c>
      <c r="C1301" s="203" t="s">
        <v>186</v>
      </c>
      <c r="D1301" s="203" t="s">
        <v>542</v>
      </c>
      <c r="E1301" s="42"/>
      <c r="F1301" s="317" t="str">
        <f>VLOOKUP($G1301,'Selection Sheet'!$C$15:$F$39,3,0)</f>
        <v>Y59</v>
      </c>
      <c r="G1301" s="204" t="s">
        <v>108</v>
      </c>
      <c r="H1301" s="203" t="s">
        <v>529</v>
      </c>
      <c r="I1301" s="495">
        <v>11</v>
      </c>
      <c r="J1301" s="495">
        <v>4</v>
      </c>
      <c r="K1301" s="495">
        <v>4</v>
      </c>
      <c r="L1301" s="495">
        <v>3</v>
      </c>
      <c r="M1301" s="507"/>
      <c r="N1301" s="507"/>
      <c r="O1301" s="507"/>
      <c r="P1301" s="507"/>
      <c r="Q1301" s="495" t="s">
        <v>80</v>
      </c>
      <c r="R1301" s="495" t="s">
        <v>80</v>
      </c>
      <c r="S1301" s="495"/>
      <c r="T1301" s="496" t="s">
        <v>80</v>
      </c>
      <c r="U1301" s="497" t="s">
        <v>80</v>
      </c>
      <c r="V1301" s="497" t="s">
        <v>80</v>
      </c>
      <c r="W1301" s="497" t="s">
        <v>80</v>
      </c>
      <c r="X1301" s="498" t="s">
        <v>80</v>
      </c>
      <c r="Y1301" s="499" t="s">
        <v>80</v>
      </c>
      <c r="Z1301" s="500" t="s">
        <v>80</v>
      </c>
      <c r="AA1301" s="500" t="s">
        <v>80</v>
      </c>
      <c r="AB1301" s="501" t="s">
        <v>80</v>
      </c>
      <c r="AC1301" s="500" t="s">
        <v>80</v>
      </c>
      <c r="AD1301" s="500" t="s">
        <v>80</v>
      </c>
      <c r="AE1301" s="500" t="s">
        <v>80</v>
      </c>
      <c r="AF1301" s="502" t="s">
        <v>80</v>
      </c>
      <c r="AG1301" s="503" t="s">
        <v>80</v>
      </c>
      <c r="AH1301" s="504" t="s">
        <v>80</v>
      </c>
      <c r="AI1301" s="502" t="s">
        <v>80</v>
      </c>
      <c r="AJ1301" s="505">
        <v>4</v>
      </c>
      <c r="AK1301" s="505">
        <v>4</v>
      </c>
      <c r="AL1301" s="507"/>
      <c r="AM1301" s="507"/>
      <c r="AN1301" s="505">
        <v>35</v>
      </c>
      <c r="AO1301" s="505">
        <v>35</v>
      </c>
      <c r="AP1301" s="569"/>
      <c r="AQ1301" s="569"/>
      <c r="AR1301" s="505">
        <v>2</v>
      </c>
      <c r="AS1301" s="505">
        <v>11</v>
      </c>
      <c r="AT1301" s="505">
        <v>2</v>
      </c>
      <c r="AU1301" s="505">
        <v>4</v>
      </c>
      <c r="AV1301" s="507"/>
      <c r="AW1301" s="507"/>
      <c r="AX1301" s="507">
        <v>0</v>
      </c>
      <c r="AY1301" s="507">
        <v>1</v>
      </c>
      <c r="AZ1301" s="507">
        <v>10</v>
      </c>
      <c r="BA1301" s="507">
        <v>15</v>
      </c>
      <c r="BB1301" s="357"/>
      <c r="BC1301" s="592" t="str">
        <f t="shared" si="1775"/>
        <v>-</v>
      </c>
      <c r="BD1301" s="593" t="str">
        <f t="shared" si="1776"/>
        <v>-</v>
      </c>
      <c r="BE1301" s="594" t="str">
        <f t="shared" si="1777"/>
        <v>-</v>
      </c>
      <c r="BF1301" s="291" t="str">
        <f t="shared" si="1778"/>
        <v>-</v>
      </c>
      <c r="BG1301" s="566" t="str">
        <f t="shared" si="1779"/>
        <v>-</v>
      </c>
      <c r="BH1301" s="595" t="str">
        <f t="shared" si="1780"/>
        <v>-</v>
      </c>
      <c r="BI1301" s="289" t="str">
        <f t="shared" si="1781"/>
        <v>-</v>
      </c>
      <c r="BJ1301" s="596" t="str">
        <f t="shared" si="1782"/>
        <v>-</v>
      </c>
      <c r="BK1301" s="595" t="str">
        <f t="shared" si="1783"/>
        <v>-</v>
      </c>
      <c r="BL1301" s="289" t="str">
        <f t="shared" si="1784"/>
        <v>-</v>
      </c>
      <c r="BM1301" s="596" t="str">
        <f t="shared" si="1785"/>
        <v>-</v>
      </c>
      <c r="BN1301" s="563">
        <f t="shared" si="1786"/>
        <v>6</v>
      </c>
      <c r="BO1301" s="87">
        <f t="shared" si="1787"/>
        <v>2015</v>
      </c>
      <c r="BP1301" s="87">
        <f t="shared" si="1788"/>
        <v>0</v>
      </c>
      <c r="BQ1301" s="202"/>
    </row>
    <row r="1302" spans="1:69" s="35" customFormat="1" ht="10.5" customHeight="1" x14ac:dyDescent="0.2">
      <c r="A1302" s="87" t="str">
        <f t="shared" si="1774"/>
        <v>2015-16RRU6</v>
      </c>
      <c r="B1302" s="87" t="str">
        <f t="shared" si="1789"/>
        <v>Y56</v>
      </c>
      <c r="C1302" s="203" t="s">
        <v>186</v>
      </c>
      <c r="D1302" s="203" t="s">
        <v>542</v>
      </c>
      <c r="E1302" s="42"/>
      <c r="F1302" s="317" t="str">
        <f>VLOOKUP($G1302,'Selection Sheet'!$C$15:$F$39,3,0)</f>
        <v>Y56</v>
      </c>
      <c r="G1302" s="204" t="s">
        <v>93</v>
      </c>
      <c r="H1302" s="203" t="s">
        <v>530</v>
      </c>
      <c r="I1302" s="495">
        <v>368</v>
      </c>
      <c r="J1302" s="495">
        <v>113</v>
      </c>
      <c r="K1302" s="495">
        <v>53</v>
      </c>
      <c r="L1302" s="495">
        <v>22</v>
      </c>
      <c r="M1302" s="507"/>
      <c r="N1302" s="507"/>
      <c r="O1302" s="507"/>
      <c r="P1302" s="507"/>
      <c r="Q1302" s="495" t="s">
        <v>80</v>
      </c>
      <c r="R1302" s="495" t="s">
        <v>80</v>
      </c>
      <c r="S1302" s="495"/>
      <c r="T1302" s="496" t="s">
        <v>80</v>
      </c>
      <c r="U1302" s="497" t="s">
        <v>80</v>
      </c>
      <c r="V1302" s="497" t="s">
        <v>80</v>
      </c>
      <c r="W1302" s="497" t="s">
        <v>80</v>
      </c>
      <c r="X1302" s="498" t="s">
        <v>80</v>
      </c>
      <c r="Y1302" s="499" t="s">
        <v>80</v>
      </c>
      <c r="Z1302" s="500" t="s">
        <v>80</v>
      </c>
      <c r="AA1302" s="500" t="s">
        <v>80</v>
      </c>
      <c r="AB1302" s="501" t="s">
        <v>80</v>
      </c>
      <c r="AC1302" s="500" t="s">
        <v>80</v>
      </c>
      <c r="AD1302" s="500" t="s">
        <v>80</v>
      </c>
      <c r="AE1302" s="500" t="s">
        <v>80</v>
      </c>
      <c r="AF1302" s="502" t="s">
        <v>80</v>
      </c>
      <c r="AG1302" s="503" t="s">
        <v>80</v>
      </c>
      <c r="AH1302" s="504" t="s">
        <v>80</v>
      </c>
      <c r="AI1302" s="502" t="s">
        <v>80</v>
      </c>
      <c r="AJ1302" s="505">
        <v>181</v>
      </c>
      <c r="AK1302" s="505">
        <v>269</v>
      </c>
      <c r="AL1302" s="507"/>
      <c r="AM1302" s="507"/>
      <c r="AN1302" s="505">
        <v>1067</v>
      </c>
      <c r="AO1302" s="505">
        <v>1099</v>
      </c>
      <c r="AP1302" s="569"/>
      <c r="AQ1302" s="569"/>
      <c r="AR1302" s="505">
        <v>35</v>
      </c>
      <c r="AS1302" s="505">
        <v>367</v>
      </c>
      <c r="AT1302" s="505">
        <v>10</v>
      </c>
      <c r="AU1302" s="505">
        <v>53</v>
      </c>
      <c r="AV1302" s="507"/>
      <c r="AW1302" s="507"/>
      <c r="AX1302" s="507">
        <v>124</v>
      </c>
      <c r="AY1302" s="507">
        <v>140</v>
      </c>
      <c r="AZ1302" s="507">
        <v>362</v>
      </c>
      <c r="BA1302" s="507">
        <v>607</v>
      </c>
      <c r="BB1302" s="357"/>
      <c r="BC1302" s="592" t="str">
        <f t="shared" si="1775"/>
        <v>-</v>
      </c>
      <c r="BD1302" s="593" t="str">
        <f t="shared" si="1776"/>
        <v>-</v>
      </c>
      <c r="BE1302" s="594" t="str">
        <f t="shared" si="1777"/>
        <v>-</v>
      </c>
      <c r="BF1302" s="291" t="str">
        <f t="shared" si="1778"/>
        <v>-</v>
      </c>
      <c r="BG1302" s="566" t="str">
        <f t="shared" si="1779"/>
        <v>-</v>
      </c>
      <c r="BH1302" s="595" t="str">
        <f t="shared" si="1780"/>
        <v>-</v>
      </c>
      <c r="BI1302" s="289" t="str">
        <f t="shared" si="1781"/>
        <v>-</v>
      </c>
      <c r="BJ1302" s="596" t="str">
        <f t="shared" si="1782"/>
        <v>-</v>
      </c>
      <c r="BK1302" s="595" t="str">
        <f t="shared" si="1783"/>
        <v>-</v>
      </c>
      <c r="BL1302" s="289" t="str">
        <f t="shared" si="1784"/>
        <v>-</v>
      </c>
      <c r="BM1302" s="596" t="str">
        <f t="shared" si="1785"/>
        <v>-</v>
      </c>
      <c r="BN1302" s="563">
        <f t="shared" si="1786"/>
        <v>6</v>
      </c>
      <c r="BO1302" s="87">
        <f t="shared" si="1787"/>
        <v>2015</v>
      </c>
      <c r="BP1302" s="87">
        <f t="shared" si="1788"/>
        <v>0</v>
      </c>
      <c r="BQ1302" s="202"/>
    </row>
    <row r="1303" spans="1:69" s="35" customFormat="1" ht="10.5" customHeight="1" x14ac:dyDescent="0.2">
      <c r="A1303" s="87" t="str">
        <f t="shared" si="1774"/>
        <v>2015-16RX66</v>
      </c>
      <c r="B1303" s="87" t="str">
        <f t="shared" si="1789"/>
        <v>Y63</v>
      </c>
      <c r="C1303" s="203" t="s">
        <v>186</v>
      </c>
      <c r="D1303" s="203" t="s">
        <v>542</v>
      </c>
      <c r="E1303" s="42"/>
      <c r="F1303" s="317" t="str">
        <f>VLOOKUP($G1303,'Selection Sheet'!$C$15:$F$39,3,0)</f>
        <v>Y63</v>
      </c>
      <c r="G1303" s="204" t="s">
        <v>111</v>
      </c>
      <c r="H1303" s="203" t="s">
        <v>532</v>
      </c>
      <c r="I1303" s="495">
        <v>138</v>
      </c>
      <c r="J1303" s="495">
        <v>39</v>
      </c>
      <c r="K1303" s="495">
        <v>23</v>
      </c>
      <c r="L1303" s="495">
        <v>16</v>
      </c>
      <c r="M1303" s="507"/>
      <c r="N1303" s="507"/>
      <c r="O1303" s="507"/>
      <c r="P1303" s="507"/>
      <c r="Q1303" s="495" t="s">
        <v>80</v>
      </c>
      <c r="R1303" s="495" t="s">
        <v>80</v>
      </c>
      <c r="S1303" s="495"/>
      <c r="T1303" s="496" t="s">
        <v>80</v>
      </c>
      <c r="U1303" s="497" t="s">
        <v>80</v>
      </c>
      <c r="V1303" s="497" t="s">
        <v>80</v>
      </c>
      <c r="W1303" s="497" t="s">
        <v>80</v>
      </c>
      <c r="X1303" s="498" t="s">
        <v>80</v>
      </c>
      <c r="Y1303" s="499" t="s">
        <v>80</v>
      </c>
      <c r="Z1303" s="500" t="s">
        <v>80</v>
      </c>
      <c r="AA1303" s="500" t="s">
        <v>80</v>
      </c>
      <c r="AB1303" s="501" t="s">
        <v>80</v>
      </c>
      <c r="AC1303" s="500" t="s">
        <v>80</v>
      </c>
      <c r="AD1303" s="500" t="s">
        <v>80</v>
      </c>
      <c r="AE1303" s="500" t="s">
        <v>80</v>
      </c>
      <c r="AF1303" s="502" t="s">
        <v>80</v>
      </c>
      <c r="AG1303" s="503" t="s">
        <v>80</v>
      </c>
      <c r="AH1303" s="504" t="s">
        <v>80</v>
      </c>
      <c r="AI1303" s="502" t="s">
        <v>80</v>
      </c>
      <c r="AJ1303" s="505">
        <v>51</v>
      </c>
      <c r="AK1303" s="505">
        <v>57</v>
      </c>
      <c r="AL1303" s="507"/>
      <c r="AM1303" s="507"/>
      <c r="AN1303" s="505">
        <v>345</v>
      </c>
      <c r="AO1303" s="505">
        <v>354</v>
      </c>
      <c r="AP1303" s="569"/>
      <c r="AQ1303" s="569"/>
      <c r="AR1303" s="505">
        <v>15</v>
      </c>
      <c r="AS1303" s="505">
        <v>130</v>
      </c>
      <c r="AT1303" s="505">
        <v>10</v>
      </c>
      <c r="AU1303" s="505">
        <v>21</v>
      </c>
      <c r="AV1303" s="507"/>
      <c r="AW1303" s="507"/>
      <c r="AX1303" s="507">
        <v>59</v>
      </c>
      <c r="AY1303" s="507">
        <v>65</v>
      </c>
      <c r="AZ1303" s="507">
        <v>102</v>
      </c>
      <c r="BA1303" s="507">
        <v>156</v>
      </c>
      <c r="BB1303" s="357"/>
      <c r="BC1303" s="592" t="str">
        <f t="shared" si="1775"/>
        <v>-</v>
      </c>
      <c r="BD1303" s="593" t="str">
        <f t="shared" si="1776"/>
        <v>-</v>
      </c>
      <c r="BE1303" s="594" t="str">
        <f t="shared" si="1777"/>
        <v>-</v>
      </c>
      <c r="BF1303" s="291" t="str">
        <f t="shared" si="1778"/>
        <v>-</v>
      </c>
      <c r="BG1303" s="566" t="str">
        <f t="shared" si="1779"/>
        <v>-</v>
      </c>
      <c r="BH1303" s="595" t="str">
        <f t="shared" si="1780"/>
        <v>-</v>
      </c>
      <c r="BI1303" s="289" t="str">
        <f t="shared" si="1781"/>
        <v>-</v>
      </c>
      <c r="BJ1303" s="596" t="str">
        <f t="shared" si="1782"/>
        <v>-</v>
      </c>
      <c r="BK1303" s="595" t="str">
        <f t="shared" si="1783"/>
        <v>-</v>
      </c>
      <c r="BL1303" s="289" t="str">
        <f t="shared" si="1784"/>
        <v>-</v>
      </c>
      <c r="BM1303" s="596" t="str">
        <f t="shared" si="1785"/>
        <v>-</v>
      </c>
      <c r="BN1303" s="563">
        <f t="shared" si="1786"/>
        <v>6</v>
      </c>
      <c r="BO1303" s="87">
        <f t="shared" si="1787"/>
        <v>2015</v>
      </c>
      <c r="BP1303" s="87">
        <f t="shared" si="1788"/>
        <v>0</v>
      </c>
      <c r="BQ1303" s="202"/>
    </row>
    <row r="1304" spans="1:69" s="35" customFormat="1" ht="10.5" customHeight="1" x14ac:dyDescent="0.2">
      <c r="A1304" s="314" t="str">
        <f t="shared" si="1774"/>
        <v>2015-16RX76</v>
      </c>
      <c r="B1304" s="314" t="str">
        <f t="shared" si="1789"/>
        <v>Y62</v>
      </c>
      <c r="C1304" s="205" t="s">
        <v>186</v>
      </c>
      <c r="D1304" s="205" t="s">
        <v>542</v>
      </c>
      <c r="E1304" s="206"/>
      <c r="F1304" s="318" t="str">
        <f>VLOOKUP($G1304,'Selection Sheet'!$C$15:$F$39,3,0)</f>
        <v>Y62</v>
      </c>
      <c r="G1304" s="207" t="s">
        <v>84</v>
      </c>
      <c r="H1304" s="205" t="s">
        <v>533</v>
      </c>
      <c r="I1304" s="508">
        <v>302</v>
      </c>
      <c r="J1304" s="508">
        <v>110</v>
      </c>
      <c r="K1304" s="508">
        <v>36</v>
      </c>
      <c r="L1304" s="508">
        <v>22</v>
      </c>
      <c r="M1304" s="520"/>
      <c r="N1304" s="520"/>
      <c r="O1304" s="520"/>
      <c r="P1304" s="520"/>
      <c r="Q1304" s="508" t="s">
        <v>80</v>
      </c>
      <c r="R1304" s="508" t="s">
        <v>80</v>
      </c>
      <c r="S1304" s="508"/>
      <c r="T1304" s="509" t="s">
        <v>80</v>
      </c>
      <c r="U1304" s="510" t="s">
        <v>80</v>
      </c>
      <c r="V1304" s="510" t="s">
        <v>80</v>
      </c>
      <c r="W1304" s="510" t="s">
        <v>80</v>
      </c>
      <c r="X1304" s="511" t="s">
        <v>80</v>
      </c>
      <c r="Y1304" s="512" t="s">
        <v>80</v>
      </c>
      <c r="Z1304" s="513" t="s">
        <v>80</v>
      </c>
      <c r="AA1304" s="513" t="s">
        <v>80</v>
      </c>
      <c r="AB1304" s="514" t="s">
        <v>80</v>
      </c>
      <c r="AC1304" s="513" t="s">
        <v>80</v>
      </c>
      <c r="AD1304" s="513" t="s">
        <v>80</v>
      </c>
      <c r="AE1304" s="513" t="s">
        <v>80</v>
      </c>
      <c r="AF1304" s="515" t="s">
        <v>80</v>
      </c>
      <c r="AG1304" s="516" t="s">
        <v>80</v>
      </c>
      <c r="AH1304" s="517" t="s">
        <v>80</v>
      </c>
      <c r="AI1304" s="515" t="s">
        <v>80</v>
      </c>
      <c r="AJ1304" s="518">
        <v>235</v>
      </c>
      <c r="AK1304" s="518">
        <v>260</v>
      </c>
      <c r="AL1304" s="520"/>
      <c r="AM1304" s="520"/>
      <c r="AN1304" s="518">
        <v>1562</v>
      </c>
      <c r="AO1304" s="518">
        <v>1566</v>
      </c>
      <c r="AP1304" s="570"/>
      <c r="AQ1304" s="570"/>
      <c r="AR1304" s="518">
        <v>31</v>
      </c>
      <c r="AS1304" s="518">
        <v>291</v>
      </c>
      <c r="AT1304" s="518">
        <v>9</v>
      </c>
      <c r="AU1304" s="518">
        <v>33</v>
      </c>
      <c r="AV1304" s="520"/>
      <c r="AW1304" s="520"/>
      <c r="AX1304" s="520">
        <v>146</v>
      </c>
      <c r="AY1304" s="520">
        <v>159</v>
      </c>
      <c r="AZ1304" s="520">
        <v>538</v>
      </c>
      <c r="BA1304" s="520">
        <v>764</v>
      </c>
      <c r="BB1304" s="358"/>
      <c r="BC1304" s="597" t="str">
        <f t="shared" si="1775"/>
        <v>-</v>
      </c>
      <c r="BD1304" s="598" t="str">
        <f t="shared" si="1776"/>
        <v>-</v>
      </c>
      <c r="BE1304" s="599" t="str">
        <f t="shared" si="1777"/>
        <v>-</v>
      </c>
      <c r="BF1304" s="600" t="str">
        <f t="shared" si="1778"/>
        <v>-</v>
      </c>
      <c r="BG1304" s="601" t="str">
        <f t="shared" si="1779"/>
        <v>-</v>
      </c>
      <c r="BH1304" s="602" t="str">
        <f t="shared" si="1780"/>
        <v>-</v>
      </c>
      <c r="BI1304" s="603" t="str">
        <f t="shared" si="1781"/>
        <v>-</v>
      </c>
      <c r="BJ1304" s="604" t="str">
        <f t="shared" si="1782"/>
        <v>-</v>
      </c>
      <c r="BK1304" s="602" t="str">
        <f t="shared" si="1783"/>
        <v>-</v>
      </c>
      <c r="BL1304" s="603" t="str">
        <f t="shared" si="1784"/>
        <v>-</v>
      </c>
      <c r="BM1304" s="604" t="str">
        <f t="shared" si="1785"/>
        <v>-</v>
      </c>
      <c r="BN1304" s="564">
        <f t="shared" si="1786"/>
        <v>6</v>
      </c>
      <c r="BO1304" s="314">
        <f t="shared" si="1787"/>
        <v>2015</v>
      </c>
      <c r="BP1304" s="314">
        <f t="shared" si="1788"/>
        <v>0</v>
      </c>
      <c r="BQ1304" s="202"/>
    </row>
    <row r="1305" spans="1:69" s="35" customFormat="1" ht="10.5" customHeight="1" x14ac:dyDescent="0.2">
      <c r="A1305" s="87" t="str">
        <f t="shared" ref="A1305:A1368" si="1790">CONCATENATE(C1305,G1305,BN1305)</f>
        <v>2015-16RX86</v>
      </c>
      <c r="B1305" s="87" t="str">
        <f t="shared" si="1789"/>
        <v>Y63</v>
      </c>
      <c r="C1305" s="203" t="s">
        <v>186</v>
      </c>
      <c r="D1305" s="203" t="s">
        <v>542</v>
      </c>
      <c r="E1305" s="42"/>
      <c r="F1305" s="317" t="str">
        <f>VLOOKUP($G1305,'Selection Sheet'!$C$15:$F$39,3,0)</f>
        <v>Y63</v>
      </c>
      <c r="G1305" s="204" t="s">
        <v>120</v>
      </c>
      <c r="H1305" s="203" t="s">
        <v>534</v>
      </c>
      <c r="I1305" s="495">
        <v>212</v>
      </c>
      <c r="J1305" s="495">
        <v>60</v>
      </c>
      <c r="K1305" s="495">
        <v>32</v>
      </c>
      <c r="L1305" s="495">
        <v>18</v>
      </c>
      <c r="M1305" s="507"/>
      <c r="N1305" s="507"/>
      <c r="O1305" s="507"/>
      <c r="P1305" s="507"/>
      <c r="Q1305" s="495" t="s">
        <v>80</v>
      </c>
      <c r="R1305" s="495" t="s">
        <v>80</v>
      </c>
      <c r="S1305" s="495"/>
      <c r="T1305" s="496" t="s">
        <v>80</v>
      </c>
      <c r="U1305" s="497" t="s">
        <v>80</v>
      </c>
      <c r="V1305" s="497" t="s">
        <v>80</v>
      </c>
      <c r="W1305" s="497" t="s">
        <v>80</v>
      </c>
      <c r="X1305" s="498" t="s">
        <v>80</v>
      </c>
      <c r="Y1305" s="499" t="s">
        <v>80</v>
      </c>
      <c r="Z1305" s="500" t="s">
        <v>80</v>
      </c>
      <c r="AA1305" s="500" t="s">
        <v>80</v>
      </c>
      <c r="AB1305" s="501" t="s">
        <v>80</v>
      </c>
      <c r="AC1305" s="500" t="s">
        <v>80</v>
      </c>
      <c r="AD1305" s="500" t="s">
        <v>80</v>
      </c>
      <c r="AE1305" s="500" t="s">
        <v>80</v>
      </c>
      <c r="AF1305" s="502" t="s">
        <v>80</v>
      </c>
      <c r="AG1305" s="503" t="s">
        <v>80</v>
      </c>
      <c r="AH1305" s="504" t="s">
        <v>80</v>
      </c>
      <c r="AI1305" s="502" t="s">
        <v>80</v>
      </c>
      <c r="AJ1305" s="505">
        <v>74</v>
      </c>
      <c r="AK1305" s="505">
        <v>87</v>
      </c>
      <c r="AL1305" s="507"/>
      <c r="AM1305" s="507"/>
      <c r="AN1305" s="505">
        <v>705</v>
      </c>
      <c r="AO1305" s="505">
        <v>724</v>
      </c>
      <c r="AP1305" s="569"/>
      <c r="AQ1305" s="569"/>
      <c r="AR1305" s="505">
        <v>26</v>
      </c>
      <c r="AS1305" s="505">
        <v>204</v>
      </c>
      <c r="AT1305" s="505">
        <v>15</v>
      </c>
      <c r="AU1305" s="505">
        <v>30</v>
      </c>
      <c r="AV1305" s="507"/>
      <c r="AW1305" s="507"/>
      <c r="AX1305" s="507">
        <v>84</v>
      </c>
      <c r="AY1305" s="507">
        <v>99</v>
      </c>
      <c r="AZ1305" s="507">
        <v>218</v>
      </c>
      <c r="BA1305" s="507">
        <v>407</v>
      </c>
      <c r="BB1305" s="357"/>
      <c r="BC1305" s="592" t="str">
        <f t="shared" ref="BC1305:BC1368" si="1791">IFERROR(AG1305*$AI1305,"-")</f>
        <v>-</v>
      </c>
      <c r="BD1305" s="593" t="str">
        <f t="shared" ref="BD1305:BD1368" si="1792">IFERROR(AH1305*$AI1305,"-")</f>
        <v>-</v>
      </c>
      <c r="BE1305" s="594" t="str">
        <f t="shared" ref="BE1305:BE1368" si="1793">IFERROR(U1305*$T1305, "-")</f>
        <v>-</v>
      </c>
      <c r="BF1305" s="291" t="str">
        <f t="shared" ref="BF1305:BF1368" si="1794">IFERROR(V1305*$T1305,"-")</f>
        <v>-</v>
      </c>
      <c r="BG1305" s="566" t="str">
        <f t="shared" ref="BG1305:BG1368" si="1795">IFERROR(W1305*$T1305,"-")</f>
        <v>-</v>
      </c>
      <c r="BH1305" s="595" t="str">
        <f t="shared" ref="BH1305:BH1368" si="1796">IFERROR(Y1305*$X1305, "-")</f>
        <v>-</v>
      </c>
      <c r="BI1305" s="289" t="str">
        <f t="shared" ref="BI1305:BI1368" si="1797">IFERROR(Z1305*$X1305,"-")</f>
        <v>-</v>
      </c>
      <c r="BJ1305" s="596" t="str">
        <f t="shared" ref="BJ1305:BJ1368" si="1798">IFERROR(AA1305*$X1305,"-")</f>
        <v>-</v>
      </c>
      <c r="BK1305" s="595" t="str">
        <f t="shared" ref="BK1305:BK1368" si="1799">IFERROR(AC1305*$AB1305, "-")</f>
        <v>-</v>
      </c>
      <c r="BL1305" s="289" t="str">
        <f t="shared" ref="BL1305:BL1368" si="1800">IFERROR(AD1305*$AB1305,"-")</f>
        <v>-</v>
      </c>
      <c r="BM1305" s="596" t="str">
        <f t="shared" ref="BM1305:BM1368" si="1801">IFERROR(AE1305*$AB1305,"-")</f>
        <v>-</v>
      </c>
      <c r="BN1305" s="563">
        <f t="shared" ref="BN1305:BN1368" si="1802">MONTH(1&amp;$D1305)</f>
        <v>6</v>
      </c>
      <c r="BO1305" s="87">
        <f t="shared" ref="BO1305:BO1368" si="1803">VALUE(LEFT(C1305,4)+IF($BN1305&lt;4,1,0))</f>
        <v>2015</v>
      </c>
      <c r="BP1305" s="87">
        <f t="shared" ref="BP1305:BP1368" si="1804">(BN1305/3-ROUNDDOWN(BN1305/3,0))*3</f>
        <v>0</v>
      </c>
      <c r="BQ1305" s="202"/>
    </row>
    <row r="1306" spans="1:69" s="35" customFormat="1" ht="10.5" customHeight="1" x14ac:dyDescent="0.2">
      <c r="A1306" s="87" t="str">
        <f t="shared" si="1790"/>
        <v>2015-16RX96</v>
      </c>
      <c r="B1306" s="87" t="str">
        <f t="shared" ref="B1306:B1369" si="1805">F1306</f>
        <v>Y60</v>
      </c>
      <c r="C1306" s="203" t="s">
        <v>186</v>
      </c>
      <c r="D1306" s="203" t="s">
        <v>542</v>
      </c>
      <c r="E1306" s="42"/>
      <c r="F1306" s="317" t="str">
        <f>VLOOKUP($G1306,'Selection Sheet'!$C$15:$F$39,3,0)</f>
        <v>Y60</v>
      </c>
      <c r="G1306" s="204" t="s">
        <v>103</v>
      </c>
      <c r="H1306" s="203" t="s">
        <v>535</v>
      </c>
      <c r="I1306" s="495">
        <v>190</v>
      </c>
      <c r="J1306" s="495">
        <v>50</v>
      </c>
      <c r="K1306" s="495">
        <v>24</v>
      </c>
      <c r="L1306" s="495">
        <v>8</v>
      </c>
      <c r="M1306" s="507"/>
      <c r="N1306" s="507"/>
      <c r="O1306" s="507"/>
      <c r="P1306" s="507"/>
      <c r="Q1306" s="495" t="s">
        <v>80</v>
      </c>
      <c r="R1306" s="495" t="s">
        <v>80</v>
      </c>
      <c r="S1306" s="495"/>
      <c r="T1306" s="496" t="s">
        <v>80</v>
      </c>
      <c r="U1306" s="497" t="s">
        <v>80</v>
      </c>
      <c r="V1306" s="497" t="s">
        <v>80</v>
      </c>
      <c r="W1306" s="497" t="s">
        <v>80</v>
      </c>
      <c r="X1306" s="498" t="s">
        <v>80</v>
      </c>
      <c r="Y1306" s="499" t="s">
        <v>80</v>
      </c>
      <c r="Z1306" s="500" t="s">
        <v>80</v>
      </c>
      <c r="AA1306" s="500" t="s">
        <v>80</v>
      </c>
      <c r="AB1306" s="501" t="s">
        <v>80</v>
      </c>
      <c r="AC1306" s="500" t="s">
        <v>80</v>
      </c>
      <c r="AD1306" s="500" t="s">
        <v>80</v>
      </c>
      <c r="AE1306" s="500" t="s">
        <v>80</v>
      </c>
      <c r="AF1306" s="502" t="s">
        <v>80</v>
      </c>
      <c r="AG1306" s="503" t="s">
        <v>80</v>
      </c>
      <c r="AH1306" s="504" t="s">
        <v>80</v>
      </c>
      <c r="AI1306" s="502" t="s">
        <v>80</v>
      </c>
      <c r="AJ1306" s="505">
        <v>98</v>
      </c>
      <c r="AK1306" s="505">
        <v>129</v>
      </c>
      <c r="AL1306" s="507"/>
      <c r="AM1306" s="507"/>
      <c r="AN1306" s="505">
        <v>781</v>
      </c>
      <c r="AO1306" s="505">
        <v>786</v>
      </c>
      <c r="AP1306" s="569"/>
      <c r="AQ1306" s="569"/>
      <c r="AR1306" s="505">
        <v>10</v>
      </c>
      <c r="AS1306" s="505">
        <v>173</v>
      </c>
      <c r="AT1306" s="505">
        <v>2</v>
      </c>
      <c r="AU1306" s="505">
        <v>21</v>
      </c>
      <c r="AV1306" s="507"/>
      <c r="AW1306" s="507"/>
      <c r="AX1306" s="507">
        <v>54</v>
      </c>
      <c r="AY1306" s="507">
        <v>60</v>
      </c>
      <c r="AZ1306" s="507">
        <v>68</v>
      </c>
      <c r="BA1306" s="507">
        <v>133</v>
      </c>
      <c r="BB1306" s="357"/>
      <c r="BC1306" s="592" t="str">
        <f t="shared" si="1791"/>
        <v>-</v>
      </c>
      <c r="BD1306" s="593" t="str">
        <f t="shared" si="1792"/>
        <v>-</v>
      </c>
      <c r="BE1306" s="594" t="str">
        <f t="shared" si="1793"/>
        <v>-</v>
      </c>
      <c r="BF1306" s="291" t="str">
        <f t="shared" si="1794"/>
        <v>-</v>
      </c>
      <c r="BG1306" s="566" t="str">
        <f t="shared" si="1795"/>
        <v>-</v>
      </c>
      <c r="BH1306" s="595" t="str">
        <f t="shared" si="1796"/>
        <v>-</v>
      </c>
      <c r="BI1306" s="289" t="str">
        <f t="shared" si="1797"/>
        <v>-</v>
      </c>
      <c r="BJ1306" s="596" t="str">
        <f t="shared" si="1798"/>
        <v>-</v>
      </c>
      <c r="BK1306" s="595" t="str">
        <f t="shared" si="1799"/>
        <v>-</v>
      </c>
      <c r="BL1306" s="289" t="str">
        <f t="shared" si="1800"/>
        <v>-</v>
      </c>
      <c r="BM1306" s="596" t="str">
        <f t="shared" si="1801"/>
        <v>-</v>
      </c>
      <c r="BN1306" s="563">
        <f t="shared" si="1802"/>
        <v>6</v>
      </c>
      <c r="BO1306" s="87">
        <f t="shared" si="1803"/>
        <v>2015</v>
      </c>
      <c r="BP1306" s="87">
        <f t="shared" si="1804"/>
        <v>0</v>
      </c>
      <c r="BQ1306" s="202"/>
    </row>
    <row r="1307" spans="1:69" s="35" customFormat="1" ht="10.5" customHeight="1" x14ac:dyDescent="0.2">
      <c r="A1307" s="314" t="str">
        <f t="shared" si="1790"/>
        <v>2015-16RYA6</v>
      </c>
      <c r="B1307" s="314" t="str">
        <f t="shared" si="1805"/>
        <v>Y60</v>
      </c>
      <c r="C1307" s="205" t="s">
        <v>186</v>
      </c>
      <c r="D1307" s="205" t="s">
        <v>542</v>
      </c>
      <c r="E1307" s="206"/>
      <c r="F1307" s="318" t="str">
        <f>VLOOKUP($G1307,'Selection Sheet'!$C$15:$F$39,3,0)</f>
        <v>Y60</v>
      </c>
      <c r="G1307" s="207" t="s">
        <v>118</v>
      </c>
      <c r="H1307" s="205" t="s">
        <v>536</v>
      </c>
      <c r="I1307" s="508">
        <v>332</v>
      </c>
      <c r="J1307" s="508">
        <v>99</v>
      </c>
      <c r="K1307" s="508">
        <v>41</v>
      </c>
      <c r="L1307" s="508">
        <v>20</v>
      </c>
      <c r="M1307" s="520"/>
      <c r="N1307" s="520"/>
      <c r="O1307" s="520"/>
      <c r="P1307" s="520"/>
      <c r="Q1307" s="508" t="s">
        <v>80</v>
      </c>
      <c r="R1307" s="508" t="s">
        <v>80</v>
      </c>
      <c r="S1307" s="508"/>
      <c r="T1307" s="509" t="s">
        <v>80</v>
      </c>
      <c r="U1307" s="510" t="s">
        <v>80</v>
      </c>
      <c r="V1307" s="510" t="s">
        <v>80</v>
      </c>
      <c r="W1307" s="510" t="s">
        <v>80</v>
      </c>
      <c r="X1307" s="511" t="s">
        <v>80</v>
      </c>
      <c r="Y1307" s="512" t="s">
        <v>80</v>
      </c>
      <c r="Z1307" s="513" t="s">
        <v>80</v>
      </c>
      <c r="AA1307" s="513" t="s">
        <v>80</v>
      </c>
      <c r="AB1307" s="514" t="s">
        <v>80</v>
      </c>
      <c r="AC1307" s="513" t="s">
        <v>80</v>
      </c>
      <c r="AD1307" s="513" t="s">
        <v>80</v>
      </c>
      <c r="AE1307" s="513" t="s">
        <v>80</v>
      </c>
      <c r="AF1307" s="515" t="s">
        <v>80</v>
      </c>
      <c r="AG1307" s="516" t="s">
        <v>80</v>
      </c>
      <c r="AH1307" s="517" t="s">
        <v>80</v>
      </c>
      <c r="AI1307" s="515" t="s">
        <v>80</v>
      </c>
      <c r="AJ1307" s="518">
        <v>133</v>
      </c>
      <c r="AK1307" s="518">
        <v>144</v>
      </c>
      <c r="AL1307" s="520"/>
      <c r="AM1307" s="520"/>
      <c r="AN1307" s="518">
        <v>687</v>
      </c>
      <c r="AO1307" s="518">
        <v>700</v>
      </c>
      <c r="AP1307" s="570"/>
      <c r="AQ1307" s="570"/>
      <c r="AR1307" s="518">
        <v>35</v>
      </c>
      <c r="AS1307" s="518">
        <v>332</v>
      </c>
      <c r="AT1307" s="518">
        <v>11</v>
      </c>
      <c r="AU1307" s="518">
        <v>41</v>
      </c>
      <c r="AV1307" s="520"/>
      <c r="AW1307" s="520"/>
      <c r="AX1307" s="520">
        <v>110</v>
      </c>
      <c r="AY1307" s="520">
        <v>125</v>
      </c>
      <c r="AZ1307" s="520">
        <v>191</v>
      </c>
      <c r="BA1307" s="520">
        <v>311</v>
      </c>
      <c r="BB1307" s="358"/>
      <c r="BC1307" s="597" t="str">
        <f t="shared" si="1791"/>
        <v>-</v>
      </c>
      <c r="BD1307" s="598" t="str">
        <f t="shared" si="1792"/>
        <v>-</v>
      </c>
      <c r="BE1307" s="599" t="str">
        <f t="shared" si="1793"/>
        <v>-</v>
      </c>
      <c r="BF1307" s="600" t="str">
        <f t="shared" si="1794"/>
        <v>-</v>
      </c>
      <c r="BG1307" s="601" t="str">
        <f t="shared" si="1795"/>
        <v>-</v>
      </c>
      <c r="BH1307" s="602" t="str">
        <f t="shared" si="1796"/>
        <v>-</v>
      </c>
      <c r="BI1307" s="603" t="str">
        <f t="shared" si="1797"/>
        <v>-</v>
      </c>
      <c r="BJ1307" s="604" t="str">
        <f t="shared" si="1798"/>
        <v>-</v>
      </c>
      <c r="BK1307" s="602" t="str">
        <f t="shared" si="1799"/>
        <v>-</v>
      </c>
      <c r="BL1307" s="603" t="str">
        <f t="shared" si="1800"/>
        <v>-</v>
      </c>
      <c r="BM1307" s="604" t="str">
        <f t="shared" si="1801"/>
        <v>-</v>
      </c>
      <c r="BN1307" s="564">
        <f t="shared" si="1802"/>
        <v>6</v>
      </c>
      <c r="BO1307" s="314">
        <f t="shared" si="1803"/>
        <v>2015</v>
      </c>
      <c r="BP1307" s="314">
        <f t="shared" si="1804"/>
        <v>0</v>
      </c>
      <c r="BQ1307" s="202"/>
    </row>
    <row r="1308" spans="1:69" s="35" customFormat="1" ht="10.5" customHeight="1" x14ac:dyDescent="0.2">
      <c r="A1308" s="87" t="str">
        <f t="shared" si="1790"/>
        <v>2015-16RYC6</v>
      </c>
      <c r="B1308" s="87" t="str">
        <f t="shared" si="1805"/>
        <v>Y61</v>
      </c>
      <c r="C1308" s="203" t="s">
        <v>186</v>
      </c>
      <c r="D1308" s="203" t="s">
        <v>542</v>
      </c>
      <c r="E1308" s="42"/>
      <c r="F1308" s="317" t="str">
        <f>VLOOKUP($G1308,'Selection Sheet'!$C$15:$F$39,3,0)</f>
        <v>Y61</v>
      </c>
      <c r="G1308" s="204" t="s">
        <v>87</v>
      </c>
      <c r="H1308" s="203" t="s">
        <v>537</v>
      </c>
      <c r="I1308" s="495">
        <v>263</v>
      </c>
      <c r="J1308" s="495">
        <v>77</v>
      </c>
      <c r="K1308" s="495">
        <v>32</v>
      </c>
      <c r="L1308" s="495">
        <v>18</v>
      </c>
      <c r="M1308" s="507"/>
      <c r="N1308" s="507"/>
      <c r="O1308" s="507"/>
      <c r="P1308" s="507"/>
      <c r="Q1308" s="495" t="s">
        <v>80</v>
      </c>
      <c r="R1308" s="495" t="s">
        <v>80</v>
      </c>
      <c r="S1308" s="495"/>
      <c r="T1308" s="496" t="s">
        <v>80</v>
      </c>
      <c r="U1308" s="497" t="s">
        <v>80</v>
      </c>
      <c r="V1308" s="497" t="s">
        <v>80</v>
      </c>
      <c r="W1308" s="497" t="s">
        <v>80</v>
      </c>
      <c r="X1308" s="498" t="s">
        <v>80</v>
      </c>
      <c r="Y1308" s="499" t="s">
        <v>80</v>
      </c>
      <c r="Z1308" s="500" t="s">
        <v>80</v>
      </c>
      <c r="AA1308" s="500" t="s">
        <v>80</v>
      </c>
      <c r="AB1308" s="501" t="s">
        <v>80</v>
      </c>
      <c r="AC1308" s="500" t="s">
        <v>80</v>
      </c>
      <c r="AD1308" s="500" t="s">
        <v>80</v>
      </c>
      <c r="AE1308" s="500" t="s">
        <v>80</v>
      </c>
      <c r="AF1308" s="502" t="s">
        <v>80</v>
      </c>
      <c r="AG1308" s="503" t="s">
        <v>80</v>
      </c>
      <c r="AH1308" s="504" t="s">
        <v>80</v>
      </c>
      <c r="AI1308" s="502" t="s">
        <v>80</v>
      </c>
      <c r="AJ1308" s="505">
        <v>138</v>
      </c>
      <c r="AK1308" s="505">
        <v>169</v>
      </c>
      <c r="AL1308" s="507"/>
      <c r="AM1308" s="507"/>
      <c r="AN1308" s="505">
        <v>780</v>
      </c>
      <c r="AO1308" s="505">
        <v>794</v>
      </c>
      <c r="AP1308" s="569"/>
      <c r="AQ1308" s="569"/>
      <c r="AR1308" s="505">
        <v>17</v>
      </c>
      <c r="AS1308" s="505">
        <v>251</v>
      </c>
      <c r="AT1308" s="505">
        <v>8</v>
      </c>
      <c r="AU1308" s="505">
        <v>27</v>
      </c>
      <c r="AV1308" s="507"/>
      <c r="AW1308" s="507"/>
      <c r="AX1308" s="507">
        <v>106</v>
      </c>
      <c r="AY1308" s="507">
        <v>115</v>
      </c>
      <c r="AZ1308" s="507">
        <v>171</v>
      </c>
      <c r="BA1308" s="507">
        <v>336</v>
      </c>
      <c r="BB1308" s="357"/>
      <c r="BC1308" s="592" t="str">
        <f t="shared" si="1791"/>
        <v>-</v>
      </c>
      <c r="BD1308" s="593" t="str">
        <f t="shared" si="1792"/>
        <v>-</v>
      </c>
      <c r="BE1308" s="594" t="str">
        <f t="shared" si="1793"/>
        <v>-</v>
      </c>
      <c r="BF1308" s="291" t="str">
        <f t="shared" si="1794"/>
        <v>-</v>
      </c>
      <c r="BG1308" s="566" t="str">
        <f t="shared" si="1795"/>
        <v>-</v>
      </c>
      <c r="BH1308" s="595" t="str">
        <f t="shared" si="1796"/>
        <v>-</v>
      </c>
      <c r="BI1308" s="289" t="str">
        <f t="shared" si="1797"/>
        <v>-</v>
      </c>
      <c r="BJ1308" s="596" t="str">
        <f t="shared" si="1798"/>
        <v>-</v>
      </c>
      <c r="BK1308" s="595" t="str">
        <f t="shared" si="1799"/>
        <v>-</v>
      </c>
      <c r="BL1308" s="289" t="str">
        <f t="shared" si="1800"/>
        <v>-</v>
      </c>
      <c r="BM1308" s="596" t="str">
        <f t="shared" si="1801"/>
        <v>-</v>
      </c>
      <c r="BN1308" s="563">
        <f t="shared" si="1802"/>
        <v>6</v>
      </c>
      <c r="BO1308" s="87">
        <f t="shared" si="1803"/>
        <v>2015</v>
      </c>
      <c r="BP1308" s="87">
        <f t="shared" si="1804"/>
        <v>0</v>
      </c>
      <c r="BQ1308" s="202"/>
    </row>
    <row r="1309" spans="1:69" s="35" customFormat="1" ht="10.5" customHeight="1" x14ac:dyDescent="0.2">
      <c r="A1309" s="87" t="str">
        <f t="shared" si="1790"/>
        <v>2015-16RYD6</v>
      </c>
      <c r="B1309" s="87" t="str">
        <f t="shared" si="1805"/>
        <v>Y59</v>
      </c>
      <c r="C1309" s="203" t="s">
        <v>186</v>
      </c>
      <c r="D1309" s="203" t="s">
        <v>542</v>
      </c>
      <c r="E1309" s="42"/>
      <c r="F1309" s="317" t="str">
        <f>VLOOKUP($G1309,'Selection Sheet'!$C$15:$F$39,3,0)</f>
        <v>Y59</v>
      </c>
      <c r="G1309" s="204" t="s">
        <v>116</v>
      </c>
      <c r="H1309" s="203" t="s">
        <v>538</v>
      </c>
      <c r="I1309" s="495">
        <v>262</v>
      </c>
      <c r="J1309" s="495">
        <v>79</v>
      </c>
      <c r="K1309" s="495">
        <v>39</v>
      </c>
      <c r="L1309" s="495">
        <v>23</v>
      </c>
      <c r="M1309" s="507"/>
      <c r="N1309" s="507"/>
      <c r="O1309" s="507"/>
      <c r="P1309" s="507"/>
      <c r="Q1309" s="495" t="s">
        <v>80</v>
      </c>
      <c r="R1309" s="495" t="s">
        <v>80</v>
      </c>
      <c r="S1309" s="495"/>
      <c r="T1309" s="496" t="s">
        <v>80</v>
      </c>
      <c r="U1309" s="497" t="s">
        <v>80</v>
      </c>
      <c r="V1309" s="497" t="s">
        <v>80</v>
      </c>
      <c r="W1309" s="497" t="s">
        <v>80</v>
      </c>
      <c r="X1309" s="498" t="s">
        <v>80</v>
      </c>
      <c r="Y1309" s="499" t="s">
        <v>80</v>
      </c>
      <c r="Z1309" s="500" t="s">
        <v>80</v>
      </c>
      <c r="AA1309" s="500" t="s">
        <v>80</v>
      </c>
      <c r="AB1309" s="501" t="s">
        <v>80</v>
      </c>
      <c r="AC1309" s="500" t="s">
        <v>80</v>
      </c>
      <c r="AD1309" s="500" t="s">
        <v>80</v>
      </c>
      <c r="AE1309" s="500" t="s">
        <v>80</v>
      </c>
      <c r="AF1309" s="502" t="s">
        <v>80</v>
      </c>
      <c r="AG1309" s="503" t="s">
        <v>80</v>
      </c>
      <c r="AH1309" s="504" t="s">
        <v>80</v>
      </c>
      <c r="AI1309" s="502" t="s">
        <v>80</v>
      </c>
      <c r="AJ1309" s="505">
        <v>84</v>
      </c>
      <c r="AK1309" s="505">
        <v>130</v>
      </c>
      <c r="AL1309" s="507"/>
      <c r="AM1309" s="507"/>
      <c r="AN1309" s="505">
        <v>810</v>
      </c>
      <c r="AO1309" s="505">
        <v>848</v>
      </c>
      <c r="AP1309" s="569"/>
      <c r="AQ1309" s="569"/>
      <c r="AR1309" s="505">
        <v>29</v>
      </c>
      <c r="AS1309" s="505">
        <v>249</v>
      </c>
      <c r="AT1309" s="505">
        <v>11</v>
      </c>
      <c r="AU1309" s="505">
        <v>35</v>
      </c>
      <c r="AV1309" s="507"/>
      <c r="AW1309" s="507"/>
      <c r="AX1309" s="507">
        <v>51</v>
      </c>
      <c r="AY1309" s="507">
        <v>54</v>
      </c>
      <c r="AZ1309" s="507">
        <v>316</v>
      </c>
      <c r="BA1309" s="507">
        <v>468</v>
      </c>
      <c r="BB1309" s="357"/>
      <c r="BC1309" s="592" t="str">
        <f t="shared" si="1791"/>
        <v>-</v>
      </c>
      <c r="BD1309" s="593" t="str">
        <f t="shared" si="1792"/>
        <v>-</v>
      </c>
      <c r="BE1309" s="594" t="str">
        <f t="shared" si="1793"/>
        <v>-</v>
      </c>
      <c r="BF1309" s="291" t="str">
        <f t="shared" si="1794"/>
        <v>-</v>
      </c>
      <c r="BG1309" s="566" t="str">
        <f t="shared" si="1795"/>
        <v>-</v>
      </c>
      <c r="BH1309" s="595" t="str">
        <f t="shared" si="1796"/>
        <v>-</v>
      </c>
      <c r="BI1309" s="289" t="str">
        <f t="shared" si="1797"/>
        <v>-</v>
      </c>
      <c r="BJ1309" s="596" t="str">
        <f t="shared" si="1798"/>
        <v>-</v>
      </c>
      <c r="BK1309" s="595" t="str">
        <f t="shared" si="1799"/>
        <v>-</v>
      </c>
      <c r="BL1309" s="289" t="str">
        <f t="shared" si="1800"/>
        <v>-</v>
      </c>
      <c r="BM1309" s="596" t="str">
        <f t="shared" si="1801"/>
        <v>-</v>
      </c>
      <c r="BN1309" s="563">
        <f t="shared" si="1802"/>
        <v>6</v>
      </c>
      <c r="BO1309" s="87">
        <f t="shared" si="1803"/>
        <v>2015</v>
      </c>
      <c r="BP1309" s="87">
        <f t="shared" si="1804"/>
        <v>0</v>
      </c>
      <c r="BQ1309" s="202"/>
    </row>
    <row r="1310" spans="1:69" s="35" customFormat="1" ht="10.5" customHeight="1" x14ac:dyDescent="0.2">
      <c r="A1310" s="87" t="str">
        <f t="shared" si="1790"/>
        <v>2015-16RYE6</v>
      </c>
      <c r="B1310" s="87" t="str">
        <f t="shared" si="1805"/>
        <v>Y59</v>
      </c>
      <c r="C1310" s="203" t="s">
        <v>186</v>
      </c>
      <c r="D1310" s="203" t="s">
        <v>542</v>
      </c>
      <c r="E1310" s="42"/>
      <c r="F1310" s="317" t="str">
        <f>VLOOKUP($G1310,'Selection Sheet'!$C$15:$F$39,3,0)</f>
        <v>Y59</v>
      </c>
      <c r="G1310" s="204" t="s">
        <v>114</v>
      </c>
      <c r="H1310" s="203" t="s">
        <v>539</v>
      </c>
      <c r="I1310" s="495">
        <v>129</v>
      </c>
      <c r="J1310" s="495">
        <v>46</v>
      </c>
      <c r="K1310" s="495">
        <v>29</v>
      </c>
      <c r="L1310" s="495">
        <v>15</v>
      </c>
      <c r="M1310" s="507"/>
      <c r="N1310" s="507"/>
      <c r="O1310" s="507"/>
      <c r="P1310" s="507"/>
      <c r="Q1310" s="495" t="s">
        <v>80</v>
      </c>
      <c r="R1310" s="495" t="s">
        <v>80</v>
      </c>
      <c r="S1310" s="495"/>
      <c r="T1310" s="496" t="s">
        <v>80</v>
      </c>
      <c r="U1310" s="497" t="s">
        <v>80</v>
      </c>
      <c r="V1310" s="497" t="s">
        <v>80</v>
      </c>
      <c r="W1310" s="497" t="s">
        <v>80</v>
      </c>
      <c r="X1310" s="498" t="s">
        <v>80</v>
      </c>
      <c r="Y1310" s="499" t="s">
        <v>80</v>
      </c>
      <c r="Z1310" s="500" t="s">
        <v>80</v>
      </c>
      <c r="AA1310" s="500" t="s">
        <v>80</v>
      </c>
      <c r="AB1310" s="501" t="s">
        <v>80</v>
      </c>
      <c r="AC1310" s="500" t="s">
        <v>80</v>
      </c>
      <c r="AD1310" s="500" t="s">
        <v>80</v>
      </c>
      <c r="AE1310" s="500" t="s">
        <v>80</v>
      </c>
      <c r="AF1310" s="502" t="s">
        <v>80</v>
      </c>
      <c r="AG1310" s="503" t="s">
        <v>80</v>
      </c>
      <c r="AH1310" s="504" t="s">
        <v>80</v>
      </c>
      <c r="AI1310" s="502" t="s">
        <v>80</v>
      </c>
      <c r="AJ1310" s="505">
        <v>58</v>
      </c>
      <c r="AK1310" s="505">
        <v>93</v>
      </c>
      <c r="AL1310" s="507"/>
      <c r="AM1310" s="507"/>
      <c r="AN1310" s="505">
        <v>538</v>
      </c>
      <c r="AO1310" s="505">
        <v>544</v>
      </c>
      <c r="AP1310" s="569"/>
      <c r="AQ1310" s="569"/>
      <c r="AR1310" s="505">
        <v>19</v>
      </c>
      <c r="AS1310" s="505">
        <v>121</v>
      </c>
      <c r="AT1310" s="505">
        <v>8</v>
      </c>
      <c r="AU1310" s="505">
        <v>28</v>
      </c>
      <c r="AV1310" s="507"/>
      <c r="AW1310" s="507"/>
      <c r="AX1310" s="507">
        <v>77</v>
      </c>
      <c r="AY1310" s="507">
        <v>89</v>
      </c>
      <c r="AZ1310" s="507">
        <v>41</v>
      </c>
      <c r="BA1310" s="507">
        <v>83</v>
      </c>
      <c r="BB1310" s="357"/>
      <c r="BC1310" s="592" t="str">
        <f t="shared" si="1791"/>
        <v>-</v>
      </c>
      <c r="BD1310" s="593" t="str">
        <f t="shared" si="1792"/>
        <v>-</v>
      </c>
      <c r="BE1310" s="594" t="str">
        <f t="shared" si="1793"/>
        <v>-</v>
      </c>
      <c r="BF1310" s="291" t="str">
        <f t="shared" si="1794"/>
        <v>-</v>
      </c>
      <c r="BG1310" s="566" t="str">
        <f t="shared" si="1795"/>
        <v>-</v>
      </c>
      <c r="BH1310" s="595" t="str">
        <f t="shared" si="1796"/>
        <v>-</v>
      </c>
      <c r="BI1310" s="289" t="str">
        <f t="shared" si="1797"/>
        <v>-</v>
      </c>
      <c r="BJ1310" s="596" t="str">
        <f t="shared" si="1798"/>
        <v>-</v>
      </c>
      <c r="BK1310" s="595" t="str">
        <f t="shared" si="1799"/>
        <v>-</v>
      </c>
      <c r="BL1310" s="289" t="str">
        <f t="shared" si="1800"/>
        <v>-</v>
      </c>
      <c r="BM1310" s="596" t="str">
        <f t="shared" si="1801"/>
        <v>-</v>
      </c>
      <c r="BN1310" s="563">
        <f t="shared" si="1802"/>
        <v>6</v>
      </c>
      <c r="BO1310" s="87">
        <f t="shared" si="1803"/>
        <v>2015</v>
      </c>
      <c r="BP1310" s="87">
        <f t="shared" si="1804"/>
        <v>0</v>
      </c>
      <c r="BQ1310" s="202"/>
    </row>
    <row r="1311" spans="1:69" s="35" customFormat="1" ht="10.5" customHeight="1" x14ac:dyDescent="0.2">
      <c r="A1311" s="312" t="str">
        <f t="shared" si="1790"/>
        <v>2015-16RYF6</v>
      </c>
      <c r="B1311" s="312" t="str">
        <f t="shared" si="1805"/>
        <v>Y58</v>
      </c>
      <c r="C1311" s="208" t="s">
        <v>186</v>
      </c>
      <c r="D1311" s="208" t="s">
        <v>542</v>
      </c>
      <c r="E1311" s="53"/>
      <c r="F1311" s="319" t="str">
        <f>VLOOKUP($G1311,'Selection Sheet'!$C$15:$F$39,3,0)</f>
        <v>Y58</v>
      </c>
      <c r="G1311" s="209" t="s">
        <v>99</v>
      </c>
      <c r="H1311" s="208" t="s">
        <v>540</v>
      </c>
      <c r="I1311" s="521">
        <v>286</v>
      </c>
      <c r="J1311" s="521">
        <v>73</v>
      </c>
      <c r="K1311" s="521">
        <v>39</v>
      </c>
      <c r="L1311" s="521">
        <v>21</v>
      </c>
      <c r="M1311" s="533"/>
      <c r="N1311" s="533"/>
      <c r="O1311" s="533"/>
      <c r="P1311" s="533"/>
      <c r="Q1311" s="521" t="s">
        <v>80</v>
      </c>
      <c r="R1311" s="521" t="s">
        <v>80</v>
      </c>
      <c r="S1311" s="521"/>
      <c r="T1311" s="522" t="s">
        <v>80</v>
      </c>
      <c r="U1311" s="523" t="s">
        <v>80</v>
      </c>
      <c r="V1311" s="523" t="s">
        <v>80</v>
      </c>
      <c r="W1311" s="523" t="s">
        <v>80</v>
      </c>
      <c r="X1311" s="524" t="s">
        <v>80</v>
      </c>
      <c r="Y1311" s="525" t="s">
        <v>80</v>
      </c>
      <c r="Z1311" s="526" t="s">
        <v>80</v>
      </c>
      <c r="AA1311" s="526" t="s">
        <v>80</v>
      </c>
      <c r="AB1311" s="527" t="s">
        <v>80</v>
      </c>
      <c r="AC1311" s="526" t="s">
        <v>80</v>
      </c>
      <c r="AD1311" s="526" t="s">
        <v>80</v>
      </c>
      <c r="AE1311" s="526" t="s">
        <v>80</v>
      </c>
      <c r="AF1311" s="528" t="s">
        <v>80</v>
      </c>
      <c r="AG1311" s="529" t="s">
        <v>80</v>
      </c>
      <c r="AH1311" s="530" t="s">
        <v>80</v>
      </c>
      <c r="AI1311" s="528" t="s">
        <v>80</v>
      </c>
      <c r="AJ1311" s="531">
        <v>148</v>
      </c>
      <c r="AK1311" s="531">
        <v>179</v>
      </c>
      <c r="AL1311" s="533"/>
      <c r="AM1311" s="533"/>
      <c r="AN1311" s="531">
        <v>861</v>
      </c>
      <c r="AO1311" s="531">
        <v>887</v>
      </c>
      <c r="AP1311" s="571"/>
      <c r="AQ1311" s="571"/>
      <c r="AR1311" s="531">
        <v>38</v>
      </c>
      <c r="AS1311" s="531">
        <v>286</v>
      </c>
      <c r="AT1311" s="531">
        <v>17</v>
      </c>
      <c r="AU1311" s="531">
        <v>39</v>
      </c>
      <c r="AV1311" s="533"/>
      <c r="AW1311" s="533"/>
      <c r="AX1311" s="533">
        <v>92</v>
      </c>
      <c r="AY1311" s="533">
        <v>120</v>
      </c>
      <c r="AZ1311" s="533">
        <v>165</v>
      </c>
      <c r="BA1311" s="533">
        <v>330</v>
      </c>
      <c r="BB1311" s="359"/>
      <c r="BC1311" s="605" t="str">
        <f t="shared" si="1791"/>
        <v>-</v>
      </c>
      <c r="BD1311" s="606" t="str">
        <f t="shared" si="1792"/>
        <v>-</v>
      </c>
      <c r="BE1311" s="607" t="str">
        <f t="shared" si="1793"/>
        <v>-</v>
      </c>
      <c r="BF1311" s="302" t="str">
        <f t="shared" si="1794"/>
        <v>-</v>
      </c>
      <c r="BG1311" s="608" t="str">
        <f t="shared" si="1795"/>
        <v>-</v>
      </c>
      <c r="BH1311" s="609" t="str">
        <f t="shared" si="1796"/>
        <v>-</v>
      </c>
      <c r="BI1311" s="311" t="str">
        <f t="shared" si="1797"/>
        <v>-</v>
      </c>
      <c r="BJ1311" s="610" t="str">
        <f t="shared" si="1798"/>
        <v>-</v>
      </c>
      <c r="BK1311" s="609" t="str">
        <f t="shared" si="1799"/>
        <v>-</v>
      </c>
      <c r="BL1311" s="311" t="str">
        <f t="shared" si="1800"/>
        <v>-</v>
      </c>
      <c r="BM1311" s="610" t="str">
        <f t="shared" si="1801"/>
        <v>-</v>
      </c>
      <c r="BN1311" s="565">
        <f t="shared" si="1802"/>
        <v>6</v>
      </c>
      <c r="BO1311" s="312">
        <f t="shared" si="1803"/>
        <v>2015</v>
      </c>
      <c r="BP1311" s="312">
        <f t="shared" si="1804"/>
        <v>0</v>
      </c>
      <c r="BQ1311" s="202"/>
    </row>
    <row r="1312" spans="1:69" s="35" customFormat="1" ht="10.5" customHeight="1" x14ac:dyDescent="0.2">
      <c r="A1312" s="87" t="str">
        <f t="shared" si="1790"/>
        <v>2015-16R1F7</v>
      </c>
      <c r="B1312" s="87" t="str">
        <f t="shared" si="1805"/>
        <v>Y59</v>
      </c>
      <c r="C1312" s="203" t="s">
        <v>186</v>
      </c>
      <c r="D1312" s="203" t="s">
        <v>543</v>
      </c>
      <c r="E1312" s="42"/>
      <c r="F1312" s="317" t="str">
        <f>VLOOKUP($G1312,'Selection Sheet'!$C$15:$F$39,3,0)</f>
        <v>Y59</v>
      </c>
      <c r="G1312" s="204" t="s">
        <v>108</v>
      </c>
      <c r="H1312" s="203" t="s">
        <v>529</v>
      </c>
      <c r="I1312" s="495">
        <v>12</v>
      </c>
      <c r="J1312" s="495">
        <v>2</v>
      </c>
      <c r="K1312" s="495">
        <v>1</v>
      </c>
      <c r="L1312" s="495">
        <v>1</v>
      </c>
      <c r="M1312" s="507"/>
      <c r="N1312" s="507"/>
      <c r="O1312" s="507"/>
      <c r="P1312" s="507"/>
      <c r="Q1312" s="495" t="s">
        <v>80</v>
      </c>
      <c r="R1312" s="495" t="s">
        <v>80</v>
      </c>
      <c r="S1312" s="495"/>
      <c r="T1312" s="496" t="s">
        <v>80</v>
      </c>
      <c r="U1312" s="497" t="s">
        <v>80</v>
      </c>
      <c r="V1312" s="497" t="s">
        <v>80</v>
      </c>
      <c r="W1312" s="497" t="s">
        <v>80</v>
      </c>
      <c r="X1312" s="498" t="s">
        <v>80</v>
      </c>
      <c r="Y1312" s="499" t="s">
        <v>80</v>
      </c>
      <c r="Z1312" s="500" t="s">
        <v>80</v>
      </c>
      <c r="AA1312" s="500" t="s">
        <v>80</v>
      </c>
      <c r="AB1312" s="501" t="s">
        <v>80</v>
      </c>
      <c r="AC1312" s="500" t="s">
        <v>80</v>
      </c>
      <c r="AD1312" s="500" t="s">
        <v>80</v>
      </c>
      <c r="AE1312" s="500" t="s">
        <v>80</v>
      </c>
      <c r="AF1312" s="502" t="s">
        <v>80</v>
      </c>
      <c r="AG1312" s="503" t="s">
        <v>80</v>
      </c>
      <c r="AH1312" s="504" t="s">
        <v>80</v>
      </c>
      <c r="AI1312" s="502" t="s">
        <v>80</v>
      </c>
      <c r="AJ1312" s="505">
        <v>1</v>
      </c>
      <c r="AK1312" s="505">
        <v>1</v>
      </c>
      <c r="AL1312" s="507"/>
      <c r="AM1312" s="507"/>
      <c r="AN1312" s="505">
        <v>45</v>
      </c>
      <c r="AO1312" s="505">
        <v>47</v>
      </c>
      <c r="AP1312" s="569"/>
      <c r="AQ1312" s="569"/>
      <c r="AR1312" s="505">
        <v>0</v>
      </c>
      <c r="AS1312" s="505">
        <v>12</v>
      </c>
      <c r="AT1312" s="505">
        <v>0</v>
      </c>
      <c r="AU1312" s="505">
        <v>1</v>
      </c>
      <c r="AV1312" s="507"/>
      <c r="AW1312" s="507"/>
      <c r="AX1312" s="507">
        <v>1</v>
      </c>
      <c r="AY1312" s="507">
        <v>1</v>
      </c>
      <c r="AZ1312" s="507">
        <v>17</v>
      </c>
      <c r="BA1312" s="507">
        <v>24</v>
      </c>
      <c r="BB1312" s="357"/>
      <c r="BC1312" s="592" t="str">
        <f t="shared" si="1791"/>
        <v>-</v>
      </c>
      <c r="BD1312" s="593" t="str">
        <f t="shared" si="1792"/>
        <v>-</v>
      </c>
      <c r="BE1312" s="594" t="str">
        <f t="shared" si="1793"/>
        <v>-</v>
      </c>
      <c r="BF1312" s="291" t="str">
        <f t="shared" si="1794"/>
        <v>-</v>
      </c>
      <c r="BG1312" s="566" t="str">
        <f t="shared" si="1795"/>
        <v>-</v>
      </c>
      <c r="BH1312" s="595" t="str">
        <f t="shared" si="1796"/>
        <v>-</v>
      </c>
      <c r="BI1312" s="289" t="str">
        <f t="shared" si="1797"/>
        <v>-</v>
      </c>
      <c r="BJ1312" s="596" t="str">
        <f t="shared" si="1798"/>
        <v>-</v>
      </c>
      <c r="BK1312" s="595" t="str">
        <f t="shared" si="1799"/>
        <v>-</v>
      </c>
      <c r="BL1312" s="289" t="str">
        <f t="shared" si="1800"/>
        <v>-</v>
      </c>
      <c r="BM1312" s="596" t="str">
        <f t="shared" si="1801"/>
        <v>-</v>
      </c>
      <c r="BN1312" s="563">
        <f t="shared" si="1802"/>
        <v>7</v>
      </c>
      <c r="BO1312" s="87">
        <f t="shared" si="1803"/>
        <v>2015</v>
      </c>
      <c r="BP1312" s="87">
        <f t="shared" si="1804"/>
        <v>1.0000000000000004</v>
      </c>
      <c r="BQ1312" s="202"/>
    </row>
    <row r="1313" spans="1:69" s="35" customFormat="1" ht="10.5" customHeight="1" x14ac:dyDescent="0.2">
      <c r="A1313" s="87" t="str">
        <f t="shared" si="1790"/>
        <v>2015-16RRU7</v>
      </c>
      <c r="B1313" s="87" t="str">
        <f t="shared" si="1805"/>
        <v>Y56</v>
      </c>
      <c r="C1313" s="203" t="s">
        <v>186</v>
      </c>
      <c r="D1313" s="203" t="s">
        <v>543</v>
      </c>
      <c r="E1313" s="42"/>
      <c r="F1313" s="317" t="str">
        <f>VLOOKUP($G1313,'Selection Sheet'!$C$15:$F$39,3,0)</f>
        <v>Y56</v>
      </c>
      <c r="G1313" s="204" t="s">
        <v>93</v>
      </c>
      <c r="H1313" s="203" t="s">
        <v>530</v>
      </c>
      <c r="I1313" s="495">
        <v>321</v>
      </c>
      <c r="J1313" s="495">
        <v>102</v>
      </c>
      <c r="K1313" s="495">
        <v>41</v>
      </c>
      <c r="L1313" s="495">
        <v>26</v>
      </c>
      <c r="M1313" s="507"/>
      <c r="N1313" s="507"/>
      <c r="O1313" s="507"/>
      <c r="P1313" s="507"/>
      <c r="Q1313" s="495" t="s">
        <v>80</v>
      </c>
      <c r="R1313" s="495" t="s">
        <v>80</v>
      </c>
      <c r="S1313" s="495"/>
      <c r="T1313" s="496" t="s">
        <v>80</v>
      </c>
      <c r="U1313" s="497" t="s">
        <v>80</v>
      </c>
      <c r="V1313" s="497" t="s">
        <v>80</v>
      </c>
      <c r="W1313" s="497" t="s">
        <v>80</v>
      </c>
      <c r="X1313" s="498" t="s">
        <v>80</v>
      </c>
      <c r="Y1313" s="499" t="s">
        <v>80</v>
      </c>
      <c r="Z1313" s="500" t="s">
        <v>80</v>
      </c>
      <c r="AA1313" s="500" t="s">
        <v>80</v>
      </c>
      <c r="AB1313" s="501" t="s">
        <v>80</v>
      </c>
      <c r="AC1313" s="500" t="s">
        <v>80</v>
      </c>
      <c r="AD1313" s="500" t="s">
        <v>80</v>
      </c>
      <c r="AE1313" s="500" t="s">
        <v>80</v>
      </c>
      <c r="AF1313" s="502" t="s">
        <v>80</v>
      </c>
      <c r="AG1313" s="503" t="s">
        <v>80</v>
      </c>
      <c r="AH1313" s="504" t="s">
        <v>80</v>
      </c>
      <c r="AI1313" s="502" t="s">
        <v>80</v>
      </c>
      <c r="AJ1313" s="505">
        <v>185</v>
      </c>
      <c r="AK1313" s="505">
        <v>256</v>
      </c>
      <c r="AL1313" s="507"/>
      <c r="AM1313" s="507"/>
      <c r="AN1313" s="505">
        <v>1096</v>
      </c>
      <c r="AO1313" s="505">
        <v>1123</v>
      </c>
      <c r="AP1313" s="569"/>
      <c r="AQ1313" s="569"/>
      <c r="AR1313" s="505">
        <v>38</v>
      </c>
      <c r="AS1313" s="505">
        <v>315</v>
      </c>
      <c r="AT1313" s="505">
        <v>17</v>
      </c>
      <c r="AU1313" s="505">
        <v>40</v>
      </c>
      <c r="AV1313" s="507"/>
      <c r="AW1313" s="507"/>
      <c r="AX1313" s="507">
        <v>105</v>
      </c>
      <c r="AY1313" s="507">
        <v>112</v>
      </c>
      <c r="AZ1313" s="507">
        <v>395</v>
      </c>
      <c r="BA1313" s="507">
        <v>632</v>
      </c>
      <c r="BB1313" s="357"/>
      <c r="BC1313" s="592" t="str">
        <f t="shared" si="1791"/>
        <v>-</v>
      </c>
      <c r="BD1313" s="593" t="str">
        <f t="shared" si="1792"/>
        <v>-</v>
      </c>
      <c r="BE1313" s="594" t="str">
        <f t="shared" si="1793"/>
        <v>-</v>
      </c>
      <c r="BF1313" s="291" t="str">
        <f t="shared" si="1794"/>
        <v>-</v>
      </c>
      <c r="BG1313" s="566" t="str">
        <f t="shared" si="1795"/>
        <v>-</v>
      </c>
      <c r="BH1313" s="595" t="str">
        <f t="shared" si="1796"/>
        <v>-</v>
      </c>
      <c r="BI1313" s="289" t="str">
        <f t="shared" si="1797"/>
        <v>-</v>
      </c>
      <c r="BJ1313" s="596" t="str">
        <f t="shared" si="1798"/>
        <v>-</v>
      </c>
      <c r="BK1313" s="595" t="str">
        <f t="shared" si="1799"/>
        <v>-</v>
      </c>
      <c r="BL1313" s="289" t="str">
        <f t="shared" si="1800"/>
        <v>-</v>
      </c>
      <c r="BM1313" s="596" t="str">
        <f t="shared" si="1801"/>
        <v>-</v>
      </c>
      <c r="BN1313" s="563">
        <f t="shared" si="1802"/>
        <v>7</v>
      </c>
      <c r="BO1313" s="87">
        <f t="shared" si="1803"/>
        <v>2015</v>
      </c>
      <c r="BP1313" s="87">
        <f t="shared" si="1804"/>
        <v>1.0000000000000004</v>
      </c>
      <c r="BQ1313" s="202"/>
    </row>
    <row r="1314" spans="1:69" s="35" customFormat="1" ht="10.5" customHeight="1" x14ac:dyDescent="0.2">
      <c r="A1314" s="87" t="str">
        <f t="shared" si="1790"/>
        <v>2015-16RX67</v>
      </c>
      <c r="B1314" s="87" t="str">
        <f t="shared" si="1805"/>
        <v>Y63</v>
      </c>
      <c r="C1314" s="203" t="s">
        <v>186</v>
      </c>
      <c r="D1314" s="203" t="s">
        <v>543</v>
      </c>
      <c r="E1314" s="42"/>
      <c r="F1314" s="317" t="str">
        <f>VLOOKUP($G1314,'Selection Sheet'!$C$15:$F$39,3,0)</f>
        <v>Y63</v>
      </c>
      <c r="G1314" s="204" t="s">
        <v>111</v>
      </c>
      <c r="H1314" s="203" t="s">
        <v>532</v>
      </c>
      <c r="I1314" s="495">
        <v>119</v>
      </c>
      <c r="J1314" s="495">
        <v>32</v>
      </c>
      <c r="K1314" s="495">
        <v>13</v>
      </c>
      <c r="L1314" s="495">
        <v>4</v>
      </c>
      <c r="M1314" s="507"/>
      <c r="N1314" s="507"/>
      <c r="O1314" s="507"/>
      <c r="P1314" s="507"/>
      <c r="Q1314" s="495" t="s">
        <v>80</v>
      </c>
      <c r="R1314" s="495" t="s">
        <v>80</v>
      </c>
      <c r="S1314" s="495"/>
      <c r="T1314" s="496" t="s">
        <v>80</v>
      </c>
      <c r="U1314" s="497" t="s">
        <v>80</v>
      </c>
      <c r="V1314" s="497" t="s">
        <v>80</v>
      </c>
      <c r="W1314" s="497" t="s">
        <v>80</v>
      </c>
      <c r="X1314" s="498" t="s">
        <v>80</v>
      </c>
      <c r="Y1314" s="499" t="s">
        <v>80</v>
      </c>
      <c r="Z1314" s="500" t="s">
        <v>80</v>
      </c>
      <c r="AA1314" s="500" t="s">
        <v>80</v>
      </c>
      <c r="AB1314" s="501" t="s">
        <v>80</v>
      </c>
      <c r="AC1314" s="500" t="s">
        <v>80</v>
      </c>
      <c r="AD1314" s="500" t="s">
        <v>80</v>
      </c>
      <c r="AE1314" s="500" t="s">
        <v>80</v>
      </c>
      <c r="AF1314" s="502" t="s">
        <v>80</v>
      </c>
      <c r="AG1314" s="503" t="s">
        <v>80</v>
      </c>
      <c r="AH1314" s="504" t="s">
        <v>80</v>
      </c>
      <c r="AI1314" s="502" t="s">
        <v>80</v>
      </c>
      <c r="AJ1314" s="505">
        <v>67</v>
      </c>
      <c r="AK1314" s="505">
        <v>72</v>
      </c>
      <c r="AL1314" s="507"/>
      <c r="AM1314" s="507"/>
      <c r="AN1314" s="505">
        <v>382</v>
      </c>
      <c r="AO1314" s="505">
        <v>389</v>
      </c>
      <c r="AP1314" s="569"/>
      <c r="AQ1314" s="569"/>
      <c r="AR1314" s="505">
        <v>9</v>
      </c>
      <c r="AS1314" s="505">
        <v>116</v>
      </c>
      <c r="AT1314" s="505">
        <v>1</v>
      </c>
      <c r="AU1314" s="505">
        <v>13</v>
      </c>
      <c r="AV1314" s="507"/>
      <c r="AW1314" s="507"/>
      <c r="AX1314" s="507">
        <v>67</v>
      </c>
      <c r="AY1314" s="507">
        <v>73</v>
      </c>
      <c r="AZ1314" s="507">
        <v>129</v>
      </c>
      <c r="BA1314" s="507">
        <v>179</v>
      </c>
      <c r="BB1314" s="357"/>
      <c r="BC1314" s="592" t="str">
        <f t="shared" si="1791"/>
        <v>-</v>
      </c>
      <c r="BD1314" s="593" t="str">
        <f t="shared" si="1792"/>
        <v>-</v>
      </c>
      <c r="BE1314" s="594" t="str">
        <f t="shared" si="1793"/>
        <v>-</v>
      </c>
      <c r="BF1314" s="291" t="str">
        <f t="shared" si="1794"/>
        <v>-</v>
      </c>
      <c r="BG1314" s="566" t="str">
        <f t="shared" si="1795"/>
        <v>-</v>
      </c>
      <c r="BH1314" s="595" t="str">
        <f t="shared" si="1796"/>
        <v>-</v>
      </c>
      <c r="BI1314" s="289" t="str">
        <f t="shared" si="1797"/>
        <v>-</v>
      </c>
      <c r="BJ1314" s="596" t="str">
        <f t="shared" si="1798"/>
        <v>-</v>
      </c>
      <c r="BK1314" s="595" t="str">
        <f t="shared" si="1799"/>
        <v>-</v>
      </c>
      <c r="BL1314" s="289" t="str">
        <f t="shared" si="1800"/>
        <v>-</v>
      </c>
      <c r="BM1314" s="596" t="str">
        <f t="shared" si="1801"/>
        <v>-</v>
      </c>
      <c r="BN1314" s="563">
        <f t="shared" si="1802"/>
        <v>7</v>
      </c>
      <c r="BO1314" s="87">
        <f t="shared" si="1803"/>
        <v>2015</v>
      </c>
      <c r="BP1314" s="87">
        <f t="shared" si="1804"/>
        <v>1.0000000000000004</v>
      </c>
      <c r="BQ1314" s="202"/>
    </row>
    <row r="1315" spans="1:69" s="35" customFormat="1" ht="10.5" customHeight="1" x14ac:dyDescent="0.2">
      <c r="A1315" s="314" t="str">
        <f t="shared" si="1790"/>
        <v>2015-16RX77</v>
      </c>
      <c r="B1315" s="314" t="str">
        <f t="shared" si="1805"/>
        <v>Y62</v>
      </c>
      <c r="C1315" s="205" t="s">
        <v>186</v>
      </c>
      <c r="D1315" s="205" t="s">
        <v>543</v>
      </c>
      <c r="E1315" s="206"/>
      <c r="F1315" s="318" t="str">
        <f>VLOOKUP($G1315,'Selection Sheet'!$C$15:$F$39,3,0)</f>
        <v>Y62</v>
      </c>
      <c r="G1315" s="207" t="s">
        <v>84</v>
      </c>
      <c r="H1315" s="205" t="s">
        <v>533</v>
      </c>
      <c r="I1315" s="508">
        <v>245</v>
      </c>
      <c r="J1315" s="508">
        <v>76</v>
      </c>
      <c r="K1315" s="508">
        <v>25</v>
      </c>
      <c r="L1315" s="508">
        <v>16</v>
      </c>
      <c r="M1315" s="520"/>
      <c r="N1315" s="520"/>
      <c r="O1315" s="520"/>
      <c r="P1315" s="520"/>
      <c r="Q1315" s="508" t="s">
        <v>80</v>
      </c>
      <c r="R1315" s="508" t="s">
        <v>80</v>
      </c>
      <c r="S1315" s="508"/>
      <c r="T1315" s="509" t="s">
        <v>80</v>
      </c>
      <c r="U1315" s="510" t="s">
        <v>80</v>
      </c>
      <c r="V1315" s="510" t="s">
        <v>80</v>
      </c>
      <c r="W1315" s="510" t="s">
        <v>80</v>
      </c>
      <c r="X1315" s="511" t="s">
        <v>80</v>
      </c>
      <c r="Y1315" s="512" t="s">
        <v>80</v>
      </c>
      <c r="Z1315" s="513" t="s">
        <v>80</v>
      </c>
      <c r="AA1315" s="513" t="s">
        <v>80</v>
      </c>
      <c r="AB1315" s="514" t="s">
        <v>80</v>
      </c>
      <c r="AC1315" s="513" t="s">
        <v>80</v>
      </c>
      <c r="AD1315" s="513" t="s">
        <v>80</v>
      </c>
      <c r="AE1315" s="513" t="s">
        <v>80</v>
      </c>
      <c r="AF1315" s="515" t="s">
        <v>80</v>
      </c>
      <c r="AG1315" s="516" t="s">
        <v>80</v>
      </c>
      <c r="AH1315" s="517" t="s">
        <v>80</v>
      </c>
      <c r="AI1315" s="515" t="s">
        <v>80</v>
      </c>
      <c r="AJ1315" s="518">
        <v>184</v>
      </c>
      <c r="AK1315" s="518">
        <v>216</v>
      </c>
      <c r="AL1315" s="520"/>
      <c r="AM1315" s="520"/>
      <c r="AN1315" s="518">
        <v>694</v>
      </c>
      <c r="AO1315" s="518">
        <v>697</v>
      </c>
      <c r="AP1315" s="570"/>
      <c r="AQ1315" s="570"/>
      <c r="AR1315" s="518">
        <v>20</v>
      </c>
      <c r="AS1315" s="518">
        <v>237</v>
      </c>
      <c r="AT1315" s="518">
        <v>6</v>
      </c>
      <c r="AU1315" s="518">
        <v>24</v>
      </c>
      <c r="AV1315" s="520"/>
      <c r="AW1315" s="520"/>
      <c r="AX1315" s="520">
        <v>119</v>
      </c>
      <c r="AY1315" s="520">
        <v>143</v>
      </c>
      <c r="AZ1315" s="520">
        <v>237</v>
      </c>
      <c r="BA1315" s="520">
        <v>362</v>
      </c>
      <c r="BB1315" s="358"/>
      <c r="BC1315" s="597" t="str">
        <f t="shared" si="1791"/>
        <v>-</v>
      </c>
      <c r="BD1315" s="598" t="str">
        <f t="shared" si="1792"/>
        <v>-</v>
      </c>
      <c r="BE1315" s="599" t="str">
        <f t="shared" si="1793"/>
        <v>-</v>
      </c>
      <c r="BF1315" s="600" t="str">
        <f t="shared" si="1794"/>
        <v>-</v>
      </c>
      <c r="BG1315" s="601" t="str">
        <f t="shared" si="1795"/>
        <v>-</v>
      </c>
      <c r="BH1315" s="602" t="str">
        <f t="shared" si="1796"/>
        <v>-</v>
      </c>
      <c r="BI1315" s="603" t="str">
        <f t="shared" si="1797"/>
        <v>-</v>
      </c>
      <c r="BJ1315" s="604" t="str">
        <f t="shared" si="1798"/>
        <v>-</v>
      </c>
      <c r="BK1315" s="602" t="str">
        <f t="shared" si="1799"/>
        <v>-</v>
      </c>
      <c r="BL1315" s="603" t="str">
        <f t="shared" si="1800"/>
        <v>-</v>
      </c>
      <c r="BM1315" s="604" t="str">
        <f t="shared" si="1801"/>
        <v>-</v>
      </c>
      <c r="BN1315" s="564">
        <f t="shared" si="1802"/>
        <v>7</v>
      </c>
      <c r="BO1315" s="314">
        <f t="shared" si="1803"/>
        <v>2015</v>
      </c>
      <c r="BP1315" s="314">
        <f t="shared" si="1804"/>
        <v>1.0000000000000004</v>
      </c>
      <c r="BQ1315" s="202"/>
    </row>
    <row r="1316" spans="1:69" s="35" customFormat="1" ht="10.5" customHeight="1" x14ac:dyDescent="0.2">
      <c r="A1316" s="87" t="str">
        <f t="shared" si="1790"/>
        <v>2015-16RX87</v>
      </c>
      <c r="B1316" s="87" t="str">
        <f t="shared" si="1805"/>
        <v>Y63</v>
      </c>
      <c r="C1316" s="203" t="s">
        <v>186</v>
      </c>
      <c r="D1316" s="203" t="s">
        <v>543</v>
      </c>
      <c r="E1316" s="42"/>
      <c r="F1316" s="317" t="str">
        <f>VLOOKUP($G1316,'Selection Sheet'!$C$15:$F$39,3,0)</f>
        <v>Y63</v>
      </c>
      <c r="G1316" s="204" t="s">
        <v>120</v>
      </c>
      <c r="H1316" s="203" t="s">
        <v>534</v>
      </c>
      <c r="I1316" s="495">
        <v>224</v>
      </c>
      <c r="J1316" s="495">
        <v>63</v>
      </c>
      <c r="K1316" s="495">
        <v>29</v>
      </c>
      <c r="L1316" s="495">
        <v>19</v>
      </c>
      <c r="M1316" s="507"/>
      <c r="N1316" s="507"/>
      <c r="O1316" s="507"/>
      <c r="P1316" s="507"/>
      <c r="Q1316" s="495" t="s">
        <v>80</v>
      </c>
      <c r="R1316" s="495" t="s">
        <v>80</v>
      </c>
      <c r="S1316" s="495"/>
      <c r="T1316" s="496" t="s">
        <v>80</v>
      </c>
      <c r="U1316" s="497" t="s">
        <v>80</v>
      </c>
      <c r="V1316" s="497" t="s">
        <v>80</v>
      </c>
      <c r="W1316" s="497" t="s">
        <v>80</v>
      </c>
      <c r="X1316" s="498" t="s">
        <v>80</v>
      </c>
      <c r="Y1316" s="499" t="s">
        <v>80</v>
      </c>
      <c r="Z1316" s="500" t="s">
        <v>80</v>
      </c>
      <c r="AA1316" s="500" t="s">
        <v>80</v>
      </c>
      <c r="AB1316" s="501" t="s">
        <v>80</v>
      </c>
      <c r="AC1316" s="500" t="s">
        <v>80</v>
      </c>
      <c r="AD1316" s="500" t="s">
        <v>80</v>
      </c>
      <c r="AE1316" s="500" t="s">
        <v>80</v>
      </c>
      <c r="AF1316" s="502" t="s">
        <v>80</v>
      </c>
      <c r="AG1316" s="503" t="s">
        <v>80</v>
      </c>
      <c r="AH1316" s="504" t="s">
        <v>80</v>
      </c>
      <c r="AI1316" s="502" t="s">
        <v>80</v>
      </c>
      <c r="AJ1316" s="505">
        <v>67</v>
      </c>
      <c r="AK1316" s="505">
        <v>76</v>
      </c>
      <c r="AL1316" s="507"/>
      <c r="AM1316" s="507"/>
      <c r="AN1316" s="505">
        <v>660</v>
      </c>
      <c r="AO1316" s="505">
        <v>667</v>
      </c>
      <c r="AP1316" s="569"/>
      <c r="AQ1316" s="569"/>
      <c r="AR1316" s="505">
        <v>24</v>
      </c>
      <c r="AS1316" s="505">
        <v>219</v>
      </c>
      <c r="AT1316" s="505">
        <v>12</v>
      </c>
      <c r="AU1316" s="505">
        <v>29</v>
      </c>
      <c r="AV1316" s="507"/>
      <c r="AW1316" s="507"/>
      <c r="AX1316" s="507">
        <v>89</v>
      </c>
      <c r="AY1316" s="507">
        <v>103</v>
      </c>
      <c r="AZ1316" s="507">
        <v>222</v>
      </c>
      <c r="BA1316" s="507">
        <v>398</v>
      </c>
      <c r="BB1316" s="357"/>
      <c r="BC1316" s="592" t="str">
        <f t="shared" si="1791"/>
        <v>-</v>
      </c>
      <c r="BD1316" s="593" t="str">
        <f t="shared" si="1792"/>
        <v>-</v>
      </c>
      <c r="BE1316" s="594" t="str">
        <f t="shared" si="1793"/>
        <v>-</v>
      </c>
      <c r="BF1316" s="291" t="str">
        <f t="shared" si="1794"/>
        <v>-</v>
      </c>
      <c r="BG1316" s="566" t="str">
        <f t="shared" si="1795"/>
        <v>-</v>
      </c>
      <c r="BH1316" s="595" t="str">
        <f t="shared" si="1796"/>
        <v>-</v>
      </c>
      <c r="BI1316" s="289" t="str">
        <f t="shared" si="1797"/>
        <v>-</v>
      </c>
      <c r="BJ1316" s="596" t="str">
        <f t="shared" si="1798"/>
        <v>-</v>
      </c>
      <c r="BK1316" s="595" t="str">
        <f t="shared" si="1799"/>
        <v>-</v>
      </c>
      <c r="BL1316" s="289" t="str">
        <f t="shared" si="1800"/>
        <v>-</v>
      </c>
      <c r="BM1316" s="596" t="str">
        <f t="shared" si="1801"/>
        <v>-</v>
      </c>
      <c r="BN1316" s="563">
        <f t="shared" si="1802"/>
        <v>7</v>
      </c>
      <c r="BO1316" s="87">
        <f t="shared" si="1803"/>
        <v>2015</v>
      </c>
      <c r="BP1316" s="87">
        <f t="shared" si="1804"/>
        <v>1.0000000000000004</v>
      </c>
      <c r="BQ1316" s="202"/>
    </row>
    <row r="1317" spans="1:69" s="35" customFormat="1" ht="10.5" customHeight="1" x14ac:dyDescent="0.2">
      <c r="A1317" s="87" t="str">
        <f t="shared" si="1790"/>
        <v>2015-16RX97</v>
      </c>
      <c r="B1317" s="87" t="str">
        <f t="shared" si="1805"/>
        <v>Y60</v>
      </c>
      <c r="C1317" s="203" t="s">
        <v>186</v>
      </c>
      <c r="D1317" s="203" t="s">
        <v>543</v>
      </c>
      <c r="E1317" s="42"/>
      <c r="F1317" s="317" t="str">
        <f>VLOOKUP($G1317,'Selection Sheet'!$C$15:$F$39,3,0)</f>
        <v>Y60</v>
      </c>
      <c r="G1317" s="204" t="s">
        <v>103</v>
      </c>
      <c r="H1317" s="203" t="s">
        <v>535</v>
      </c>
      <c r="I1317" s="495">
        <v>225</v>
      </c>
      <c r="J1317" s="495">
        <v>52</v>
      </c>
      <c r="K1317" s="495">
        <v>28</v>
      </c>
      <c r="L1317" s="495">
        <v>13</v>
      </c>
      <c r="M1317" s="507"/>
      <c r="N1317" s="507"/>
      <c r="O1317" s="507"/>
      <c r="P1317" s="507"/>
      <c r="Q1317" s="495" t="s">
        <v>80</v>
      </c>
      <c r="R1317" s="495" t="s">
        <v>80</v>
      </c>
      <c r="S1317" s="495"/>
      <c r="T1317" s="496" t="s">
        <v>80</v>
      </c>
      <c r="U1317" s="497" t="s">
        <v>80</v>
      </c>
      <c r="V1317" s="497" t="s">
        <v>80</v>
      </c>
      <c r="W1317" s="497" t="s">
        <v>80</v>
      </c>
      <c r="X1317" s="498" t="s">
        <v>80</v>
      </c>
      <c r="Y1317" s="499" t="s">
        <v>80</v>
      </c>
      <c r="Z1317" s="500" t="s">
        <v>80</v>
      </c>
      <c r="AA1317" s="500" t="s">
        <v>80</v>
      </c>
      <c r="AB1317" s="501" t="s">
        <v>80</v>
      </c>
      <c r="AC1317" s="500" t="s">
        <v>80</v>
      </c>
      <c r="AD1317" s="500" t="s">
        <v>80</v>
      </c>
      <c r="AE1317" s="500" t="s">
        <v>80</v>
      </c>
      <c r="AF1317" s="502" t="s">
        <v>80</v>
      </c>
      <c r="AG1317" s="503" t="s">
        <v>80</v>
      </c>
      <c r="AH1317" s="504" t="s">
        <v>80</v>
      </c>
      <c r="AI1317" s="502" t="s">
        <v>80</v>
      </c>
      <c r="AJ1317" s="505">
        <v>90</v>
      </c>
      <c r="AK1317" s="505">
        <v>116</v>
      </c>
      <c r="AL1317" s="507"/>
      <c r="AM1317" s="507"/>
      <c r="AN1317" s="505">
        <v>830</v>
      </c>
      <c r="AO1317" s="505">
        <v>840</v>
      </c>
      <c r="AP1317" s="569"/>
      <c r="AQ1317" s="569"/>
      <c r="AR1317" s="505">
        <v>20</v>
      </c>
      <c r="AS1317" s="505">
        <v>123</v>
      </c>
      <c r="AT1317" s="505">
        <v>8</v>
      </c>
      <c r="AU1317" s="505">
        <v>27</v>
      </c>
      <c r="AV1317" s="507"/>
      <c r="AW1317" s="507"/>
      <c r="AX1317" s="507">
        <v>61</v>
      </c>
      <c r="AY1317" s="507">
        <v>62</v>
      </c>
      <c r="AZ1317" s="507">
        <v>95</v>
      </c>
      <c r="BA1317" s="507">
        <v>175</v>
      </c>
      <c r="BB1317" s="357"/>
      <c r="BC1317" s="592" t="str">
        <f t="shared" si="1791"/>
        <v>-</v>
      </c>
      <c r="BD1317" s="593" t="str">
        <f t="shared" si="1792"/>
        <v>-</v>
      </c>
      <c r="BE1317" s="594" t="str">
        <f t="shared" si="1793"/>
        <v>-</v>
      </c>
      <c r="BF1317" s="291" t="str">
        <f t="shared" si="1794"/>
        <v>-</v>
      </c>
      <c r="BG1317" s="566" t="str">
        <f t="shared" si="1795"/>
        <v>-</v>
      </c>
      <c r="BH1317" s="595" t="str">
        <f t="shared" si="1796"/>
        <v>-</v>
      </c>
      <c r="BI1317" s="289" t="str">
        <f t="shared" si="1797"/>
        <v>-</v>
      </c>
      <c r="BJ1317" s="596" t="str">
        <f t="shared" si="1798"/>
        <v>-</v>
      </c>
      <c r="BK1317" s="595" t="str">
        <f t="shared" si="1799"/>
        <v>-</v>
      </c>
      <c r="BL1317" s="289" t="str">
        <f t="shared" si="1800"/>
        <v>-</v>
      </c>
      <c r="BM1317" s="596" t="str">
        <f t="shared" si="1801"/>
        <v>-</v>
      </c>
      <c r="BN1317" s="563">
        <f t="shared" si="1802"/>
        <v>7</v>
      </c>
      <c r="BO1317" s="87">
        <f t="shared" si="1803"/>
        <v>2015</v>
      </c>
      <c r="BP1317" s="87">
        <f t="shared" si="1804"/>
        <v>1.0000000000000004</v>
      </c>
      <c r="BQ1317" s="202"/>
    </row>
    <row r="1318" spans="1:69" s="35" customFormat="1" ht="10.5" customHeight="1" x14ac:dyDescent="0.2">
      <c r="A1318" s="314" t="str">
        <f t="shared" si="1790"/>
        <v>2015-16RYA7</v>
      </c>
      <c r="B1318" s="314" t="str">
        <f t="shared" si="1805"/>
        <v>Y60</v>
      </c>
      <c r="C1318" s="205" t="s">
        <v>186</v>
      </c>
      <c r="D1318" s="205" t="s">
        <v>543</v>
      </c>
      <c r="E1318" s="206"/>
      <c r="F1318" s="318" t="str">
        <f>VLOOKUP($G1318,'Selection Sheet'!$C$15:$F$39,3,0)</f>
        <v>Y60</v>
      </c>
      <c r="G1318" s="207" t="s">
        <v>118</v>
      </c>
      <c r="H1318" s="205" t="s">
        <v>536</v>
      </c>
      <c r="I1318" s="508">
        <v>315</v>
      </c>
      <c r="J1318" s="508">
        <v>104</v>
      </c>
      <c r="K1318" s="508">
        <v>45</v>
      </c>
      <c r="L1318" s="508">
        <v>26</v>
      </c>
      <c r="M1318" s="520"/>
      <c r="N1318" s="520"/>
      <c r="O1318" s="520"/>
      <c r="P1318" s="520"/>
      <c r="Q1318" s="508" t="s">
        <v>80</v>
      </c>
      <c r="R1318" s="508" t="s">
        <v>80</v>
      </c>
      <c r="S1318" s="508"/>
      <c r="T1318" s="509" t="s">
        <v>80</v>
      </c>
      <c r="U1318" s="510" t="s">
        <v>80</v>
      </c>
      <c r="V1318" s="510" t="s">
        <v>80</v>
      </c>
      <c r="W1318" s="510" t="s">
        <v>80</v>
      </c>
      <c r="X1318" s="511" t="s">
        <v>80</v>
      </c>
      <c r="Y1318" s="512" t="s">
        <v>80</v>
      </c>
      <c r="Z1318" s="513" t="s">
        <v>80</v>
      </c>
      <c r="AA1318" s="513" t="s">
        <v>80</v>
      </c>
      <c r="AB1318" s="514" t="s">
        <v>80</v>
      </c>
      <c r="AC1318" s="513" t="s">
        <v>80</v>
      </c>
      <c r="AD1318" s="513" t="s">
        <v>80</v>
      </c>
      <c r="AE1318" s="513" t="s">
        <v>80</v>
      </c>
      <c r="AF1318" s="515" t="s">
        <v>80</v>
      </c>
      <c r="AG1318" s="516" t="s">
        <v>80</v>
      </c>
      <c r="AH1318" s="517" t="s">
        <v>80</v>
      </c>
      <c r="AI1318" s="515" t="s">
        <v>80</v>
      </c>
      <c r="AJ1318" s="518">
        <v>92</v>
      </c>
      <c r="AK1318" s="518">
        <v>125</v>
      </c>
      <c r="AL1318" s="520"/>
      <c r="AM1318" s="520"/>
      <c r="AN1318" s="518">
        <v>707</v>
      </c>
      <c r="AO1318" s="518">
        <v>718</v>
      </c>
      <c r="AP1318" s="570"/>
      <c r="AQ1318" s="570"/>
      <c r="AR1318" s="518">
        <v>35</v>
      </c>
      <c r="AS1318" s="518">
        <v>315</v>
      </c>
      <c r="AT1318" s="518">
        <v>11</v>
      </c>
      <c r="AU1318" s="518">
        <v>45</v>
      </c>
      <c r="AV1318" s="520"/>
      <c r="AW1318" s="520"/>
      <c r="AX1318" s="520">
        <v>102</v>
      </c>
      <c r="AY1318" s="520">
        <v>112</v>
      </c>
      <c r="AZ1318" s="520">
        <v>166</v>
      </c>
      <c r="BA1318" s="520">
        <v>280</v>
      </c>
      <c r="BB1318" s="358"/>
      <c r="BC1318" s="597" t="str">
        <f t="shared" si="1791"/>
        <v>-</v>
      </c>
      <c r="BD1318" s="598" t="str">
        <f t="shared" si="1792"/>
        <v>-</v>
      </c>
      <c r="BE1318" s="599" t="str">
        <f t="shared" si="1793"/>
        <v>-</v>
      </c>
      <c r="BF1318" s="600" t="str">
        <f t="shared" si="1794"/>
        <v>-</v>
      </c>
      <c r="BG1318" s="601" t="str">
        <f t="shared" si="1795"/>
        <v>-</v>
      </c>
      <c r="BH1318" s="602" t="str">
        <f t="shared" si="1796"/>
        <v>-</v>
      </c>
      <c r="BI1318" s="603" t="str">
        <f t="shared" si="1797"/>
        <v>-</v>
      </c>
      <c r="BJ1318" s="604" t="str">
        <f t="shared" si="1798"/>
        <v>-</v>
      </c>
      <c r="BK1318" s="602" t="str">
        <f t="shared" si="1799"/>
        <v>-</v>
      </c>
      <c r="BL1318" s="603" t="str">
        <f t="shared" si="1800"/>
        <v>-</v>
      </c>
      <c r="BM1318" s="604" t="str">
        <f t="shared" si="1801"/>
        <v>-</v>
      </c>
      <c r="BN1318" s="564">
        <f t="shared" si="1802"/>
        <v>7</v>
      </c>
      <c r="BO1318" s="314">
        <f t="shared" si="1803"/>
        <v>2015</v>
      </c>
      <c r="BP1318" s="314">
        <f t="shared" si="1804"/>
        <v>1.0000000000000004</v>
      </c>
      <c r="BQ1318" s="202"/>
    </row>
    <row r="1319" spans="1:69" s="35" customFormat="1" ht="10.5" customHeight="1" x14ac:dyDescent="0.2">
      <c r="A1319" s="87" t="str">
        <f t="shared" si="1790"/>
        <v>2015-16RYC7</v>
      </c>
      <c r="B1319" s="87" t="str">
        <f t="shared" si="1805"/>
        <v>Y61</v>
      </c>
      <c r="C1319" s="203" t="s">
        <v>186</v>
      </c>
      <c r="D1319" s="203" t="s">
        <v>543</v>
      </c>
      <c r="E1319" s="42"/>
      <c r="F1319" s="317" t="str">
        <f>VLOOKUP($G1319,'Selection Sheet'!$C$15:$F$39,3,0)</f>
        <v>Y61</v>
      </c>
      <c r="G1319" s="204" t="s">
        <v>87</v>
      </c>
      <c r="H1319" s="203" t="s">
        <v>537</v>
      </c>
      <c r="I1319" s="495">
        <v>309</v>
      </c>
      <c r="J1319" s="495">
        <v>79</v>
      </c>
      <c r="K1319" s="495">
        <v>32</v>
      </c>
      <c r="L1319" s="495">
        <v>14</v>
      </c>
      <c r="M1319" s="507"/>
      <c r="N1319" s="507"/>
      <c r="O1319" s="507"/>
      <c r="P1319" s="507"/>
      <c r="Q1319" s="495" t="s">
        <v>80</v>
      </c>
      <c r="R1319" s="495" t="s">
        <v>80</v>
      </c>
      <c r="S1319" s="495"/>
      <c r="T1319" s="496" t="s">
        <v>80</v>
      </c>
      <c r="U1319" s="497" t="s">
        <v>80</v>
      </c>
      <c r="V1319" s="497" t="s">
        <v>80</v>
      </c>
      <c r="W1319" s="497" t="s">
        <v>80</v>
      </c>
      <c r="X1319" s="498" t="s">
        <v>80</v>
      </c>
      <c r="Y1319" s="499" t="s">
        <v>80</v>
      </c>
      <c r="Z1319" s="500" t="s">
        <v>80</v>
      </c>
      <c r="AA1319" s="500" t="s">
        <v>80</v>
      </c>
      <c r="AB1319" s="501" t="s">
        <v>80</v>
      </c>
      <c r="AC1319" s="500" t="s">
        <v>80</v>
      </c>
      <c r="AD1319" s="500" t="s">
        <v>80</v>
      </c>
      <c r="AE1319" s="500" t="s">
        <v>80</v>
      </c>
      <c r="AF1319" s="502" t="s">
        <v>80</v>
      </c>
      <c r="AG1319" s="503" t="s">
        <v>80</v>
      </c>
      <c r="AH1319" s="504" t="s">
        <v>80</v>
      </c>
      <c r="AI1319" s="502" t="s">
        <v>80</v>
      </c>
      <c r="AJ1319" s="505">
        <v>146</v>
      </c>
      <c r="AK1319" s="505">
        <v>176</v>
      </c>
      <c r="AL1319" s="507"/>
      <c r="AM1319" s="507"/>
      <c r="AN1319" s="505">
        <v>764</v>
      </c>
      <c r="AO1319" s="505">
        <v>784</v>
      </c>
      <c r="AP1319" s="569"/>
      <c r="AQ1319" s="569"/>
      <c r="AR1319" s="505">
        <v>19</v>
      </c>
      <c r="AS1319" s="505">
        <v>295</v>
      </c>
      <c r="AT1319" s="505">
        <v>4</v>
      </c>
      <c r="AU1319" s="505">
        <v>26</v>
      </c>
      <c r="AV1319" s="507"/>
      <c r="AW1319" s="507"/>
      <c r="AX1319" s="507">
        <v>112</v>
      </c>
      <c r="AY1319" s="507">
        <v>124</v>
      </c>
      <c r="AZ1319" s="507">
        <v>165</v>
      </c>
      <c r="BA1319" s="507">
        <v>336</v>
      </c>
      <c r="BB1319" s="357"/>
      <c r="BC1319" s="592" t="str">
        <f t="shared" si="1791"/>
        <v>-</v>
      </c>
      <c r="BD1319" s="593" t="str">
        <f t="shared" si="1792"/>
        <v>-</v>
      </c>
      <c r="BE1319" s="594" t="str">
        <f t="shared" si="1793"/>
        <v>-</v>
      </c>
      <c r="BF1319" s="291" t="str">
        <f t="shared" si="1794"/>
        <v>-</v>
      </c>
      <c r="BG1319" s="566" t="str">
        <f t="shared" si="1795"/>
        <v>-</v>
      </c>
      <c r="BH1319" s="595" t="str">
        <f t="shared" si="1796"/>
        <v>-</v>
      </c>
      <c r="BI1319" s="289" t="str">
        <f t="shared" si="1797"/>
        <v>-</v>
      </c>
      <c r="BJ1319" s="596" t="str">
        <f t="shared" si="1798"/>
        <v>-</v>
      </c>
      <c r="BK1319" s="595" t="str">
        <f t="shared" si="1799"/>
        <v>-</v>
      </c>
      <c r="BL1319" s="289" t="str">
        <f t="shared" si="1800"/>
        <v>-</v>
      </c>
      <c r="BM1319" s="596" t="str">
        <f t="shared" si="1801"/>
        <v>-</v>
      </c>
      <c r="BN1319" s="563">
        <f t="shared" si="1802"/>
        <v>7</v>
      </c>
      <c r="BO1319" s="87">
        <f t="shared" si="1803"/>
        <v>2015</v>
      </c>
      <c r="BP1319" s="87">
        <f t="shared" si="1804"/>
        <v>1.0000000000000004</v>
      </c>
      <c r="BQ1319" s="202"/>
    </row>
    <row r="1320" spans="1:69" s="35" customFormat="1" ht="10.5" customHeight="1" x14ac:dyDescent="0.2">
      <c r="A1320" s="87" t="str">
        <f t="shared" si="1790"/>
        <v>2015-16RYD7</v>
      </c>
      <c r="B1320" s="87" t="str">
        <f t="shared" si="1805"/>
        <v>Y59</v>
      </c>
      <c r="C1320" s="203" t="s">
        <v>186</v>
      </c>
      <c r="D1320" s="203" t="s">
        <v>543</v>
      </c>
      <c r="E1320" s="42"/>
      <c r="F1320" s="317" t="str">
        <f>VLOOKUP($G1320,'Selection Sheet'!$C$15:$F$39,3,0)</f>
        <v>Y59</v>
      </c>
      <c r="G1320" s="204" t="s">
        <v>116</v>
      </c>
      <c r="H1320" s="203" t="s">
        <v>538</v>
      </c>
      <c r="I1320" s="495">
        <v>232</v>
      </c>
      <c r="J1320" s="495">
        <v>73</v>
      </c>
      <c r="K1320" s="495">
        <v>48</v>
      </c>
      <c r="L1320" s="495">
        <v>20</v>
      </c>
      <c r="M1320" s="507"/>
      <c r="N1320" s="507"/>
      <c r="O1320" s="507"/>
      <c r="P1320" s="507"/>
      <c r="Q1320" s="495" t="s">
        <v>80</v>
      </c>
      <c r="R1320" s="495" t="s">
        <v>80</v>
      </c>
      <c r="S1320" s="495"/>
      <c r="T1320" s="496" t="s">
        <v>80</v>
      </c>
      <c r="U1320" s="497" t="s">
        <v>80</v>
      </c>
      <c r="V1320" s="497" t="s">
        <v>80</v>
      </c>
      <c r="W1320" s="497" t="s">
        <v>80</v>
      </c>
      <c r="X1320" s="498" t="s">
        <v>80</v>
      </c>
      <c r="Y1320" s="499" t="s">
        <v>80</v>
      </c>
      <c r="Z1320" s="500" t="s">
        <v>80</v>
      </c>
      <c r="AA1320" s="500" t="s">
        <v>80</v>
      </c>
      <c r="AB1320" s="501" t="s">
        <v>80</v>
      </c>
      <c r="AC1320" s="500" t="s">
        <v>80</v>
      </c>
      <c r="AD1320" s="500" t="s">
        <v>80</v>
      </c>
      <c r="AE1320" s="500" t="s">
        <v>80</v>
      </c>
      <c r="AF1320" s="502" t="s">
        <v>80</v>
      </c>
      <c r="AG1320" s="503" t="s">
        <v>80</v>
      </c>
      <c r="AH1320" s="504" t="s">
        <v>80</v>
      </c>
      <c r="AI1320" s="502" t="s">
        <v>80</v>
      </c>
      <c r="AJ1320" s="505">
        <v>91</v>
      </c>
      <c r="AK1320" s="505">
        <v>140</v>
      </c>
      <c r="AL1320" s="507"/>
      <c r="AM1320" s="507"/>
      <c r="AN1320" s="505">
        <v>818</v>
      </c>
      <c r="AO1320" s="505">
        <v>852</v>
      </c>
      <c r="AP1320" s="569"/>
      <c r="AQ1320" s="569"/>
      <c r="AR1320" s="505">
        <v>21</v>
      </c>
      <c r="AS1320" s="505">
        <v>210</v>
      </c>
      <c r="AT1320" s="505">
        <v>8</v>
      </c>
      <c r="AU1320" s="505">
        <v>41</v>
      </c>
      <c r="AV1320" s="507"/>
      <c r="AW1320" s="507"/>
      <c r="AX1320" s="507">
        <v>57</v>
      </c>
      <c r="AY1320" s="507">
        <v>59</v>
      </c>
      <c r="AZ1320" s="507">
        <v>309</v>
      </c>
      <c r="BA1320" s="507">
        <v>480</v>
      </c>
      <c r="BB1320" s="357"/>
      <c r="BC1320" s="592" t="str">
        <f t="shared" si="1791"/>
        <v>-</v>
      </c>
      <c r="BD1320" s="593" t="str">
        <f t="shared" si="1792"/>
        <v>-</v>
      </c>
      <c r="BE1320" s="594" t="str">
        <f t="shared" si="1793"/>
        <v>-</v>
      </c>
      <c r="BF1320" s="291" t="str">
        <f t="shared" si="1794"/>
        <v>-</v>
      </c>
      <c r="BG1320" s="566" t="str">
        <f t="shared" si="1795"/>
        <v>-</v>
      </c>
      <c r="BH1320" s="595" t="str">
        <f t="shared" si="1796"/>
        <v>-</v>
      </c>
      <c r="BI1320" s="289" t="str">
        <f t="shared" si="1797"/>
        <v>-</v>
      </c>
      <c r="BJ1320" s="596" t="str">
        <f t="shared" si="1798"/>
        <v>-</v>
      </c>
      <c r="BK1320" s="595" t="str">
        <f t="shared" si="1799"/>
        <v>-</v>
      </c>
      <c r="BL1320" s="289" t="str">
        <f t="shared" si="1800"/>
        <v>-</v>
      </c>
      <c r="BM1320" s="596" t="str">
        <f t="shared" si="1801"/>
        <v>-</v>
      </c>
      <c r="BN1320" s="563">
        <f t="shared" si="1802"/>
        <v>7</v>
      </c>
      <c r="BO1320" s="87">
        <f t="shared" si="1803"/>
        <v>2015</v>
      </c>
      <c r="BP1320" s="87">
        <f t="shared" si="1804"/>
        <v>1.0000000000000004</v>
      </c>
      <c r="BQ1320" s="202"/>
    </row>
    <row r="1321" spans="1:69" s="35" customFormat="1" ht="10.5" customHeight="1" x14ac:dyDescent="0.2">
      <c r="A1321" s="87" t="str">
        <f t="shared" si="1790"/>
        <v>2015-16RYE7</v>
      </c>
      <c r="B1321" s="87" t="str">
        <f t="shared" si="1805"/>
        <v>Y59</v>
      </c>
      <c r="C1321" s="203" t="s">
        <v>186</v>
      </c>
      <c r="D1321" s="203" t="s">
        <v>543</v>
      </c>
      <c r="E1321" s="42"/>
      <c r="F1321" s="317" t="str">
        <f>VLOOKUP($G1321,'Selection Sheet'!$C$15:$F$39,3,0)</f>
        <v>Y59</v>
      </c>
      <c r="G1321" s="204" t="s">
        <v>114</v>
      </c>
      <c r="H1321" s="203" t="s">
        <v>539</v>
      </c>
      <c r="I1321" s="495">
        <v>150</v>
      </c>
      <c r="J1321" s="495">
        <v>33</v>
      </c>
      <c r="K1321" s="495">
        <v>18</v>
      </c>
      <c r="L1321" s="495">
        <v>7</v>
      </c>
      <c r="M1321" s="507"/>
      <c r="N1321" s="507"/>
      <c r="O1321" s="507"/>
      <c r="P1321" s="507"/>
      <c r="Q1321" s="495" t="s">
        <v>80</v>
      </c>
      <c r="R1321" s="495" t="s">
        <v>80</v>
      </c>
      <c r="S1321" s="495"/>
      <c r="T1321" s="496" t="s">
        <v>80</v>
      </c>
      <c r="U1321" s="497" t="s">
        <v>80</v>
      </c>
      <c r="V1321" s="497" t="s">
        <v>80</v>
      </c>
      <c r="W1321" s="497" t="s">
        <v>80</v>
      </c>
      <c r="X1321" s="498" t="s">
        <v>80</v>
      </c>
      <c r="Y1321" s="499" t="s">
        <v>80</v>
      </c>
      <c r="Z1321" s="500" t="s">
        <v>80</v>
      </c>
      <c r="AA1321" s="500" t="s">
        <v>80</v>
      </c>
      <c r="AB1321" s="501" t="s">
        <v>80</v>
      </c>
      <c r="AC1321" s="500" t="s">
        <v>80</v>
      </c>
      <c r="AD1321" s="500" t="s">
        <v>80</v>
      </c>
      <c r="AE1321" s="500" t="s">
        <v>80</v>
      </c>
      <c r="AF1321" s="502" t="s">
        <v>80</v>
      </c>
      <c r="AG1321" s="503" t="s">
        <v>80</v>
      </c>
      <c r="AH1321" s="504" t="s">
        <v>80</v>
      </c>
      <c r="AI1321" s="502" t="s">
        <v>80</v>
      </c>
      <c r="AJ1321" s="505">
        <v>47</v>
      </c>
      <c r="AK1321" s="505">
        <v>78</v>
      </c>
      <c r="AL1321" s="507"/>
      <c r="AM1321" s="507"/>
      <c r="AN1321" s="505">
        <v>621</v>
      </c>
      <c r="AO1321" s="505">
        <v>627</v>
      </c>
      <c r="AP1321" s="569"/>
      <c r="AQ1321" s="569"/>
      <c r="AR1321" s="505">
        <v>24</v>
      </c>
      <c r="AS1321" s="505">
        <v>133</v>
      </c>
      <c r="AT1321" s="505">
        <v>8</v>
      </c>
      <c r="AU1321" s="505">
        <v>17</v>
      </c>
      <c r="AV1321" s="507"/>
      <c r="AW1321" s="507"/>
      <c r="AX1321" s="507">
        <v>45</v>
      </c>
      <c r="AY1321" s="507">
        <v>46</v>
      </c>
      <c r="AZ1321" s="507">
        <v>57</v>
      </c>
      <c r="BA1321" s="507">
        <v>111</v>
      </c>
      <c r="BB1321" s="357"/>
      <c r="BC1321" s="592" t="str">
        <f t="shared" si="1791"/>
        <v>-</v>
      </c>
      <c r="BD1321" s="593" t="str">
        <f t="shared" si="1792"/>
        <v>-</v>
      </c>
      <c r="BE1321" s="594" t="str">
        <f t="shared" si="1793"/>
        <v>-</v>
      </c>
      <c r="BF1321" s="291" t="str">
        <f t="shared" si="1794"/>
        <v>-</v>
      </c>
      <c r="BG1321" s="566" t="str">
        <f t="shared" si="1795"/>
        <v>-</v>
      </c>
      <c r="BH1321" s="595" t="str">
        <f t="shared" si="1796"/>
        <v>-</v>
      </c>
      <c r="BI1321" s="289" t="str">
        <f t="shared" si="1797"/>
        <v>-</v>
      </c>
      <c r="BJ1321" s="596" t="str">
        <f t="shared" si="1798"/>
        <v>-</v>
      </c>
      <c r="BK1321" s="595" t="str">
        <f t="shared" si="1799"/>
        <v>-</v>
      </c>
      <c r="BL1321" s="289" t="str">
        <f t="shared" si="1800"/>
        <v>-</v>
      </c>
      <c r="BM1321" s="596" t="str">
        <f t="shared" si="1801"/>
        <v>-</v>
      </c>
      <c r="BN1321" s="563">
        <f t="shared" si="1802"/>
        <v>7</v>
      </c>
      <c r="BO1321" s="87">
        <f t="shared" si="1803"/>
        <v>2015</v>
      </c>
      <c r="BP1321" s="87">
        <f t="shared" si="1804"/>
        <v>1.0000000000000004</v>
      </c>
      <c r="BQ1321" s="202"/>
    </row>
    <row r="1322" spans="1:69" s="35" customFormat="1" ht="10.5" customHeight="1" x14ac:dyDescent="0.2">
      <c r="A1322" s="312" t="str">
        <f t="shared" si="1790"/>
        <v>2015-16RYF7</v>
      </c>
      <c r="B1322" s="312" t="str">
        <f t="shared" si="1805"/>
        <v>Y58</v>
      </c>
      <c r="C1322" s="208" t="s">
        <v>186</v>
      </c>
      <c r="D1322" s="208" t="s">
        <v>543</v>
      </c>
      <c r="E1322" s="53"/>
      <c r="F1322" s="319" t="str">
        <f>VLOOKUP($G1322,'Selection Sheet'!$C$15:$F$39,3,0)</f>
        <v>Y58</v>
      </c>
      <c r="G1322" s="209" t="s">
        <v>99</v>
      </c>
      <c r="H1322" s="208" t="s">
        <v>540</v>
      </c>
      <c r="I1322" s="521">
        <v>304</v>
      </c>
      <c r="J1322" s="521">
        <v>39</v>
      </c>
      <c r="K1322" s="521">
        <v>40</v>
      </c>
      <c r="L1322" s="521">
        <v>18</v>
      </c>
      <c r="M1322" s="533"/>
      <c r="N1322" s="533"/>
      <c r="O1322" s="533"/>
      <c r="P1322" s="533"/>
      <c r="Q1322" s="521" t="s">
        <v>80</v>
      </c>
      <c r="R1322" s="521" t="s">
        <v>80</v>
      </c>
      <c r="S1322" s="521"/>
      <c r="T1322" s="522" t="s">
        <v>80</v>
      </c>
      <c r="U1322" s="523" t="s">
        <v>80</v>
      </c>
      <c r="V1322" s="523" t="s">
        <v>80</v>
      </c>
      <c r="W1322" s="523" t="s">
        <v>80</v>
      </c>
      <c r="X1322" s="524" t="s">
        <v>80</v>
      </c>
      <c r="Y1322" s="525" t="s">
        <v>80</v>
      </c>
      <c r="Z1322" s="526" t="s">
        <v>80</v>
      </c>
      <c r="AA1322" s="526" t="s">
        <v>80</v>
      </c>
      <c r="AB1322" s="527" t="s">
        <v>80</v>
      </c>
      <c r="AC1322" s="526" t="s">
        <v>80</v>
      </c>
      <c r="AD1322" s="526" t="s">
        <v>80</v>
      </c>
      <c r="AE1322" s="526" t="s">
        <v>80</v>
      </c>
      <c r="AF1322" s="528" t="s">
        <v>80</v>
      </c>
      <c r="AG1322" s="529" t="s">
        <v>80</v>
      </c>
      <c r="AH1322" s="530" t="s">
        <v>80</v>
      </c>
      <c r="AI1322" s="528" t="s">
        <v>80</v>
      </c>
      <c r="AJ1322" s="531">
        <v>170</v>
      </c>
      <c r="AK1322" s="531">
        <v>201</v>
      </c>
      <c r="AL1322" s="533"/>
      <c r="AM1322" s="533"/>
      <c r="AN1322" s="531">
        <v>817</v>
      </c>
      <c r="AO1322" s="531">
        <v>831</v>
      </c>
      <c r="AP1322" s="571"/>
      <c r="AQ1322" s="571"/>
      <c r="AR1322" s="531">
        <v>20</v>
      </c>
      <c r="AS1322" s="531">
        <v>266</v>
      </c>
      <c r="AT1322" s="531">
        <v>11</v>
      </c>
      <c r="AU1322" s="531">
        <v>52</v>
      </c>
      <c r="AV1322" s="533"/>
      <c r="AW1322" s="533"/>
      <c r="AX1322" s="533">
        <v>112</v>
      </c>
      <c r="AY1322" s="533">
        <v>148</v>
      </c>
      <c r="AZ1322" s="533">
        <v>156</v>
      </c>
      <c r="BA1322" s="533">
        <v>358</v>
      </c>
      <c r="BB1322" s="359"/>
      <c r="BC1322" s="605" t="str">
        <f t="shared" si="1791"/>
        <v>-</v>
      </c>
      <c r="BD1322" s="606" t="str">
        <f t="shared" si="1792"/>
        <v>-</v>
      </c>
      <c r="BE1322" s="607" t="str">
        <f t="shared" si="1793"/>
        <v>-</v>
      </c>
      <c r="BF1322" s="302" t="str">
        <f t="shared" si="1794"/>
        <v>-</v>
      </c>
      <c r="BG1322" s="608" t="str">
        <f t="shared" si="1795"/>
        <v>-</v>
      </c>
      <c r="BH1322" s="609" t="str">
        <f t="shared" si="1796"/>
        <v>-</v>
      </c>
      <c r="BI1322" s="311" t="str">
        <f t="shared" si="1797"/>
        <v>-</v>
      </c>
      <c r="BJ1322" s="610" t="str">
        <f t="shared" si="1798"/>
        <v>-</v>
      </c>
      <c r="BK1322" s="609" t="str">
        <f t="shared" si="1799"/>
        <v>-</v>
      </c>
      <c r="BL1322" s="311" t="str">
        <f t="shared" si="1800"/>
        <v>-</v>
      </c>
      <c r="BM1322" s="610" t="str">
        <f t="shared" si="1801"/>
        <v>-</v>
      </c>
      <c r="BN1322" s="565">
        <f t="shared" si="1802"/>
        <v>7</v>
      </c>
      <c r="BO1322" s="312">
        <f t="shared" si="1803"/>
        <v>2015</v>
      </c>
      <c r="BP1322" s="312">
        <f t="shared" si="1804"/>
        <v>1.0000000000000004</v>
      </c>
      <c r="BQ1322" s="202"/>
    </row>
    <row r="1323" spans="1:69" s="35" customFormat="1" ht="10.5" customHeight="1" x14ac:dyDescent="0.2">
      <c r="A1323" s="87" t="str">
        <f t="shared" si="1790"/>
        <v>2015-16R1F8</v>
      </c>
      <c r="B1323" s="87" t="str">
        <f t="shared" si="1805"/>
        <v>Y59</v>
      </c>
      <c r="C1323" s="203" t="s">
        <v>186</v>
      </c>
      <c r="D1323" s="203" t="s">
        <v>544</v>
      </c>
      <c r="E1323" s="42"/>
      <c r="F1323" s="317" t="str">
        <f>VLOOKUP($G1323,'Selection Sheet'!$C$15:$F$39,3,0)</f>
        <v>Y59</v>
      </c>
      <c r="G1323" s="204" t="s">
        <v>108</v>
      </c>
      <c r="H1323" s="203" t="s">
        <v>529</v>
      </c>
      <c r="I1323" s="495">
        <v>21</v>
      </c>
      <c r="J1323" s="495">
        <v>5</v>
      </c>
      <c r="K1323" s="495">
        <v>2</v>
      </c>
      <c r="L1323" s="495">
        <v>2</v>
      </c>
      <c r="M1323" s="507"/>
      <c r="N1323" s="507"/>
      <c r="O1323" s="507"/>
      <c r="P1323" s="507"/>
      <c r="Q1323" s="495" t="s">
        <v>80</v>
      </c>
      <c r="R1323" s="495" t="s">
        <v>80</v>
      </c>
      <c r="S1323" s="495"/>
      <c r="T1323" s="496" t="s">
        <v>80</v>
      </c>
      <c r="U1323" s="497" t="s">
        <v>80</v>
      </c>
      <c r="V1323" s="497" t="s">
        <v>80</v>
      </c>
      <c r="W1323" s="497" t="s">
        <v>80</v>
      </c>
      <c r="X1323" s="498" t="s">
        <v>80</v>
      </c>
      <c r="Y1323" s="499" t="s">
        <v>80</v>
      </c>
      <c r="Z1323" s="500" t="s">
        <v>80</v>
      </c>
      <c r="AA1323" s="500" t="s">
        <v>80</v>
      </c>
      <c r="AB1323" s="501" t="s">
        <v>80</v>
      </c>
      <c r="AC1323" s="500" t="s">
        <v>80</v>
      </c>
      <c r="AD1323" s="500" t="s">
        <v>80</v>
      </c>
      <c r="AE1323" s="500" t="s">
        <v>80</v>
      </c>
      <c r="AF1323" s="502" t="s">
        <v>80</v>
      </c>
      <c r="AG1323" s="503" t="s">
        <v>80</v>
      </c>
      <c r="AH1323" s="504" t="s">
        <v>80</v>
      </c>
      <c r="AI1323" s="502" t="s">
        <v>80</v>
      </c>
      <c r="AJ1323" s="505">
        <v>6</v>
      </c>
      <c r="AK1323" s="505">
        <v>9</v>
      </c>
      <c r="AL1323" s="507"/>
      <c r="AM1323" s="507"/>
      <c r="AN1323" s="505">
        <v>34</v>
      </c>
      <c r="AO1323" s="505">
        <v>35</v>
      </c>
      <c r="AP1323" s="569"/>
      <c r="AQ1323" s="569"/>
      <c r="AR1323" s="505">
        <v>3</v>
      </c>
      <c r="AS1323" s="505">
        <v>21</v>
      </c>
      <c r="AT1323" s="505">
        <v>2</v>
      </c>
      <c r="AU1323" s="505">
        <v>2</v>
      </c>
      <c r="AV1323" s="507"/>
      <c r="AW1323" s="507"/>
      <c r="AX1323" s="507">
        <v>0</v>
      </c>
      <c r="AY1323" s="507">
        <v>1</v>
      </c>
      <c r="AZ1323" s="507">
        <v>9</v>
      </c>
      <c r="BA1323" s="507">
        <v>18</v>
      </c>
      <c r="BB1323" s="357"/>
      <c r="BC1323" s="592" t="str">
        <f t="shared" si="1791"/>
        <v>-</v>
      </c>
      <c r="BD1323" s="593" t="str">
        <f t="shared" si="1792"/>
        <v>-</v>
      </c>
      <c r="BE1323" s="594" t="str">
        <f t="shared" si="1793"/>
        <v>-</v>
      </c>
      <c r="BF1323" s="291" t="str">
        <f t="shared" si="1794"/>
        <v>-</v>
      </c>
      <c r="BG1323" s="566" t="str">
        <f t="shared" si="1795"/>
        <v>-</v>
      </c>
      <c r="BH1323" s="595" t="str">
        <f t="shared" si="1796"/>
        <v>-</v>
      </c>
      <c r="BI1323" s="289" t="str">
        <f t="shared" si="1797"/>
        <v>-</v>
      </c>
      <c r="BJ1323" s="596" t="str">
        <f t="shared" si="1798"/>
        <v>-</v>
      </c>
      <c r="BK1323" s="595" t="str">
        <f t="shared" si="1799"/>
        <v>-</v>
      </c>
      <c r="BL1323" s="289" t="str">
        <f t="shared" si="1800"/>
        <v>-</v>
      </c>
      <c r="BM1323" s="596" t="str">
        <f t="shared" si="1801"/>
        <v>-</v>
      </c>
      <c r="BN1323" s="563">
        <f t="shared" si="1802"/>
        <v>8</v>
      </c>
      <c r="BO1323" s="87">
        <f t="shared" si="1803"/>
        <v>2015</v>
      </c>
      <c r="BP1323" s="87">
        <f t="shared" si="1804"/>
        <v>1.9999999999999996</v>
      </c>
      <c r="BQ1323" s="202"/>
    </row>
    <row r="1324" spans="1:69" s="35" customFormat="1" ht="10.5" customHeight="1" x14ac:dyDescent="0.2">
      <c r="A1324" s="87" t="str">
        <f t="shared" si="1790"/>
        <v>2015-16RRU8</v>
      </c>
      <c r="B1324" s="87" t="str">
        <f t="shared" si="1805"/>
        <v>Y56</v>
      </c>
      <c r="C1324" s="203" t="s">
        <v>186</v>
      </c>
      <c r="D1324" s="203" t="s">
        <v>544</v>
      </c>
      <c r="E1324" s="42"/>
      <c r="F1324" s="317" t="str">
        <f>VLOOKUP($G1324,'Selection Sheet'!$C$15:$F$39,3,0)</f>
        <v>Y56</v>
      </c>
      <c r="G1324" s="204" t="s">
        <v>93</v>
      </c>
      <c r="H1324" s="203" t="s">
        <v>530</v>
      </c>
      <c r="I1324" s="495">
        <v>324</v>
      </c>
      <c r="J1324" s="495">
        <v>109</v>
      </c>
      <c r="K1324" s="495">
        <v>36</v>
      </c>
      <c r="L1324" s="495">
        <v>28</v>
      </c>
      <c r="M1324" s="507"/>
      <c r="N1324" s="507"/>
      <c r="O1324" s="507"/>
      <c r="P1324" s="507"/>
      <c r="Q1324" s="495" t="s">
        <v>80</v>
      </c>
      <c r="R1324" s="495" t="s">
        <v>80</v>
      </c>
      <c r="S1324" s="495"/>
      <c r="T1324" s="496" t="s">
        <v>80</v>
      </c>
      <c r="U1324" s="497" t="s">
        <v>80</v>
      </c>
      <c r="V1324" s="497" t="s">
        <v>80</v>
      </c>
      <c r="W1324" s="497" t="s">
        <v>80</v>
      </c>
      <c r="X1324" s="498" t="s">
        <v>80</v>
      </c>
      <c r="Y1324" s="499" t="s">
        <v>80</v>
      </c>
      <c r="Z1324" s="500" t="s">
        <v>80</v>
      </c>
      <c r="AA1324" s="500" t="s">
        <v>80</v>
      </c>
      <c r="AB1324" s="501" t="s">
        <v>80</v>
      </c>
      <c r="AC1324" s="500" t="s">
        <v>80</v>
      </c>
      <c r="AD1324" s="500" t="s">
        <v>80</v>
      </c>
      <c r="AE1324" s="500" t="s">
        <v>80</v>
      </c>
      <c r="AF1324" s="502" t="s">
        <v>80</v>
      </c>
      <c r="AG1324" s="503" t="s">
        <v>80</v>
      </c>
      <c r="AH1324" s="504" t="s">
        <v>80</v>
      </c>
      <c r="AI1324" s="502" t="s">
        <v>80</v>
      </c>
      <c r="AJ1324" s="505">
        <v>172</v>
      </c>
      <c r="AK1324" s="505">
        <v>248</v>
      </c>
      <c r="AL1324" s="507"/>
      <c r="AM1324" s="507"/>
      <c r="AN1324" s="505">
        <v>1035</v>
      </c>
      <c r="AO1324" s="505">
        <v>1069</v>
      </c>
      <c r="AP1324" s="569"/>
      <c r="AQ1324" s="569"/>
      <c r="AR1324" s="505">
        <v>43</v>
      </c>
      <c r="AS1324" s="505">
        <v>320</v>
      </c>
      <c r="AT1324" s="505">
        <v>20</v>
      </c>
      <c r="AU1324" s="505">
        <v>36</v>
      </c>
      <c r="AV1324" s="507"/>
      <c r="AW1324" s="507"/>
      <c r="AX1324" s="507">
        <v>113</v>
      </c>
      <c r="AY1324" s="507">
        <v>123</v>
      </c>
      <c r="AZ1324" s="507">
        <v>401</v>
      </c>
      <c r="BA1324" s="507">
        <v>623</v>
      </c>
      <c r="BB1324" s="357"/>
      <c r="BC1324" s="592" t="str">
        <f t="shared" si="1791"/>
        <v>-</v>
      </c>
      <c r="BD1324" s="593" t="str">
        <f t="shared" si="1792"/>
        <v>-</v>
      </c>
      <c r="BE1324" s="594" t="str">
        <f t="shared" si="1793"/>
        <v>-</v>
      </c>
      <c r="BF1324" s="291" t="str">
        <f t="shared" si="1794"/>
        <v>-</v>
      </c>
      <c r="BG1324" s="566" t="str">
        <f t="shared" si="1795"/>
        <v>-</v>
      </c>
      <c r="BH1324" s="595" t="str">
        <f t="shared" si="1796"/>
        <v>-</v>
      </c>
      <c r="BI1324" s="289" t="str">
        <f t="shared" si="1797"/>
        <v>-</v>
      </c>
      <c r="BJ1324" s="596" t="str">
        <f t="shared" si="1798"/>
        <v>-</v>
      </c>
      <c r="BK1324" s="595" t="str">
        <f t="shared" si="1799"/>
        <v>-</v>
      </c>
      <c r="BL1324" s="289" t="str">
        <f t="shared" si="1800"/>
        <v>-</v>
      </c>
      <c r="BM1324" s="596" t="str">
        <f t="shared" si="1801"/>
        <v>-</v>
      </c>
      <c r="BN1324" s="563">
        <f t="shared" si="1802"/>
        <v>8</v>
      </c>
      <c r="BO1324" s="87">
        <f t="shared" si="1803"/>
        <v>2015</v>
      </c>
      <c r="BP1324" s="87">
        <f t="shared" si="1804"/>
        <v>1.9999999999999996</v>
      </c>
      <c r="BQ1324" s="202"/>
    </row>
    <row r="1325" spans="1:69" s="35" customFormat="1" ht="10.5" customHeight="1" x14ac:dyDescent="0.2">
      <c r="A1325" s="87" t="str">
        <f t="shared" si="1790"/>
        <v>2015-16RX68</v>
      </c>
      <c r="B1325" s="87" t="str">
        <f t="shared" si="1805"/>
        <v>Y63</v>
      </c>
      <c r="C1325" s="203" t="s">
        <v>186</v>
      </c>
      <c r="D1325" s="203" t="s">
        <v>544</v>
      </c>
      <c r="E1325" s="42"/>
      <c r="F1325" s="317" t="str">
        <f>VLOOKUP($G1325,'Selection Sheet'!$C$15:$F$39,3,0)</f>
        <v>Y63</v>
      </c>
      <c r="G1325" s="204" t="s">
        <v>111</v>
      </c>
      <c r="H1325" s="203" t="s">
        <v>532</v>
      </c>
      <c r="I1325" s="495">
        <v>142</v>
      </c>
      <c r="J1325" s="495">
        <v>34</v>
      </c>
      <c r="K1325" s="495">
        <v>12</v>
      </c>
      <c r="L1325" s="495">
        <v>6</v>
      </c>
      <c r="M1325" s="507"/>
      <c r="N1325" s="507"/>
      <c r="O1325" s="507"/>
      <c r="P1325" s="507"/>
      <c r="Q1325" s="495" t="s">
        <v>80</v>
      </c>
      <c r="R1325" s="495" t="s">
        <v>80</v>
      </c>
      <c r="S1325" s="495"/>
      <c r="T1325" s="496" t="s">
        <v>80</v>
      </c>
      <c r="U1325" s="497" t="s">
        <v>80</v>
      </c>
      <c r="V1325" s="497" t="s">
        <v>80</v>
      </c>
      <c r="W1325" s="497" t="s">
        <v>80</v>
      </c>
      <c r="X1325" s="498" t="s">
        <v>80</v>
      </c>
      <c r="Y1325" s="499" t="s">
        <v>80</v>
      </c>
      <c r="Z1325" s="500" t="s">
        <v>80</v>
      </c>
      <c r="AA1325" s="500" t="s">
        <v>80</v>
      </c>
      <c r="AB1325" s="501" t="s">
        <v>80</v>
      </c>
      <c r="AC1325" s="500" t="s">
        <v>80</v>
      </c>
      <c r="AD1325" s="500" t="s">
        <v>80</v>
      </c>
      <c r="AE1325" s="500" t="s">
        <v>80</v>
      </c>
      <c r="AF1325" s="502" t="s">
        <v>80</v>
      </c>
      <c r="AG1325" s="503" t="s">
        <v>80</v>
      </c>
      <c r="AH1325" s="504" t="s">
        <v>80</v>
      </c>
      <c r="AI1325" s="502" t="s">
        <v>80</v>
      </c>
      <c r="AJ1325" s="505">
        <v>50</v>
      </c>
      <c r="AK1325" s="505">
        <v>61</v>
      </c>
      <c r="AL1325" s="507"/>
      <c r="AM1325" s="507"/>
      <c r="AN1325" s="505">
        <v>405</v>
      </c>
      <c r="AO1325" s="505">
        <v>412</v>
      </c>
      <c r="AP1325" s="569"/>
      <c r="AQ1325" s="569"/>
      <c r="AR1325" s="505">
        <v>9</v>
      </c>
      <c r="AS1325" s="505">
        <v>142</v>
      </c>
      <c r="AT1325" s="505">
        <v>4</v>
      </c>
      <c r="AU1325" s="505">
        <v>12</v>
      </c>
      <c r="AV1325" s="507"/>
      <c r="AW1325" s="507"/>
      <c r="AX1325" s="507">
        <v>47</v>
      </c>
      <c r="AY1325" s="507">
        <v>51</v>
      </c>
      <c r="AZ1325" s="507">
        <v>120</v>
      </c>
      <c r="BA1325" s="507">
        <v>182</v>
      </c>
      <c r="BB1325" s="357"/>
      <c r="BC1325" s="592" t="str">
        <f t="shared" si="1791"/>
        <v>-</v>
      </c>
      <c r="BD1325" s="593" t="str">
        <f t="shared" si="1792"/>
        <v>-</v>
      </c>
      <c r="BE1325" s="594" t="str">
        <f t="shared" si="1793"/>
        <v>-</v>
      </c>
      <c r="BF1325" s="291" t="str">
        <f t="shared" si="1794"/>
        <v>-</v>
      </c>
      <c r="BG1325" s="566" t="str">
        <f t="shared" si="1795"/>
        <v>-</v>
      </c>
      <c r="BH1325" s="595" t="str">
        <f t="shared" si="1796"/>
        <v>-</v>
      </c>
      <c r="BI1325" s="289" t="str">
        <f t="shared" si="1797"/>
        <v>-</v>
      </c>
      <c r="BJ1325" s="596" t="str">
        <f t="shared" si="1798"/>
        <v>-</v>
      </c>
      <c r="BK1325" s="595" t="str">
        <f t="shared" si="1799"/>
        <v>-</v>
      </c>
      <c r="BL1325" s="289" t="str">
        <f t="shared" si="1800"/>
        <v>-</v>
      </c>
      <c r="BM1325" s="596" t="str">
        <f t="shared" si="1801"/>
        <v>-</v>
      </c>
      <c r="BN1325" s="563">
        <f t="shared" si="1802"/>
        <v>8</v>
      </c>
      <c r="BO1325" s="87">
        <f t="shared" si="1803"/>
        <v>2015</v>
      </c>
      <c r="BP1325" s="87">
        <f t="shared" si="1804"/>
        <v>1.9999999999999996</v>
      </c>
      <c r="BQ1325" s="202"/>
    </row>
    <row r="1326" spans="1:69" s="35" customFormat="1" ht="10.5" customHeight="1" x14ac:dyDescent="0.2">
      <c r="A1326" s="314" t="str">
        <f t="shared" si="1790"/>
        <v>2015-16RX78</v>
      </c>
      <c r="B1326" s="314" t="str">
        <f t="shared" si="1805"/>
        <v>Y62</v>
      </c>
      <c r="C1326" s="205" t="s">
        <v>186</v>
      </c>
      <c r="D1326" s="205" t="s">
        <v>544</v>
      </c>
      <c r="E1326" s="206"/>
      <c r="F1326" s="318" t="str">
        <f>VLOOKUP($G1326,'Selection Sheet'!$C$15:$F$39,3,0)</f>
        <v>Y62</v>
      </c>
      <c r="G1326" s="207" t="s">
        <v>84</v>
      </c>
      <c r="H1326" s="205" t="s">
        <v>533</v>
      </c>
      <c r="I1326" s="508">
        <v>261</v>
      </c>
      <c r="J1326" s="508">
        <v>94</v>
      </c>
      <c r="K1326" s="508">
        <v>27</v>
      </c>
      <c r="L1326" s="508">
        <v>15</v>
      </c>
      <c r="M1326" s="520"/>
      <c r="N1326" s="520"/>
      <c r="O1326" s="520"/>
      <c r="P1326" s="520"/>
      <c r="Q1326" s="508" t="s">
        <v>80</v>
      </c>
      <c r="R1326" s="508" t="s">
        <v>80</v>
      </c>
      <c r="S1326" s="508"/>
      <c r="T1326" s="509" t="s">
        <v>80</v>
      </c>
      <c r="U1326" s="510" t="s">
        <v>80</v>
      </c>
      <c r="V1326" s="510" t="s">
        <v>80</v>
      </c>
      <c r="W1326" s="510" t="s">
        <v>80</v>
      </c>
      <c r="X1326" s="511" t="s">
        <v>80</v>
      </c>
      <c r="Y1326" s="512" t="s">
        <v>80</v>
      </c>
      <c r="Z1326" s="513" t="s">
        <v>80</v>
      </c>
      <c r="AA1326" s="513" t="s">
        <v>80</v>
      </c>
      <c r="AB1326" s="514" t="s">
        <v>80</v>
      </c>
      <c r="AC1326" s="513" t="s">
        <v>80</v>
      </c>
      <c r="AD1326" s="513" t="s">
        <v>80</v>
      </c>
      <c r="AE1326" s="513" t="s">
        <v>80</v>
      </c>
      <c r="AF1326" s="515" t="s">
        <v>80</v>
      </c>
      <c r="AG1326" s="516" t="s">
        <v>80</v>
      </c>
      <c r="AH1326" s="517" t="s">
        <v>80</v>
      </c>
      <c r="AI1326" s="515" t="s">
        <v>80</v>
      </c>
      <c r="AJ1326" s="518">
        <v>163</v>
      </c>
      <c r="AK1326" s="518">
        <v>193</v>
      </c>
      <c r="AL1326" s="520"/>
      <c r="AM1326" s="520"/>
      <c r="AN1326" s="518">
        <v>566</v>
      </c>
      <c r="AO1326" s="518">
        <v>566</v>
      </c>
      <c r="AP1326" s="570"/>
      <c r="AQ1326" s="570"/>
      <c r="AR1326" s="518">
        <v>27</v>
      </c>
      <c r="AS1326" s="518">
        <v>255</v>
      </c>
      <c r="AT1326" s="518">
        <v>9</v>
      </c>
      <c r="AU1326" s="518">
        <v>27</v>
      </c>
      <c r="AV1326" s="520"/>
      <c r="AW1326" s="520"/>
      <c r="AX1326" s="520">
        <v>96</v>
      </c>
      <c r="AY1326" s="520">
        <v>114</v>
      </c>
      <c r="AZ1326" s="520">
        <v>229</v>
      </c>
      <c r="BA1326" s="520">
        <v>377</v>
      </c>
      <c r="BB1326" s="358"/>
      <c r="BC1326" s="597" t="str">
        <f t="shared" si="1791"/>
        <v>-</v>
      </c>
      <c r="BD1326" s="598" t="str">
        <f t="shared" si="1792"/>
        <v>-</v>
      </c>
      <c r="BE1326" s="599" t="str">
        <f t="shared" si="1793"/>
        <v>-</v>
      </c>
      <c r="BF1326" s="600" t="str">
        <f t="shared" si="1794"/>
        <v>-</v>
      </c>
      <c r="BG1326" s="601" t="str">
        <f t="shared" si="1795"/>
        <v>-</v>
      </c>
      <c r="BH1326" s="602" t="str">
        <f t="shared" si="1796"/>
        <v>-</v>
      </c>
      <c r="BI1326" s="603" t="str">
        <f t="shared" si="1797"/>
        <v>-</v>
      </c>
      <c r="BJ1326" s="604" t="str">
        <f t="shared" si="1798"/>
        <v>-</v>
      </c>
      <c r="BK1326" s="602" t="str">
        <f t="shared" si="1799"/>
        <v>-</v>
      </c>
      <c r="BL1326" s="603" t="str">
        <f t="shared" si="1800"/>
        <v>-</v>
      </c>
      <c r="BM1326" s="604" t="str">
        <f t="shared" si="1801"/>
        <v>-</v>
      </c>
      <c r="BN1326" s="564">
        <f t="shared" si="1802"/>
        <v>8</v>
      </c>
      <c r="BO1326" s="314">
        <f t="shared" si="1803"/>
        <v>2015</v>
      </c>
      <c r="BP1326" s="314">
        <f t="shared" si="1804"/>
        <v>1.9999999999999996</v>
      </c>
      <c r="BQ1326" s="202"/>
    </row>
    <row r="1327" spans="1:69" s="35" customFormat="1" ht="10.5" customHeight="1" x14ac:dyDescent="0.2">
      <c r="A1327" s="87" t="str">
        <f t="shared" si="1790"/>
        <v>2015-16RX88</v>
      </c>
      <c r="B1327" s="87" t="str">
        <f t="shared" si="1805"/>
        <v>Y63</v>
      </c>
      <c r="C1327" s="203" t="s">
        <v>186</v>
      </c>
      <c r="D1327" s="203" t="s">
        <v>544</v>
      </c>
      <c r="E1327" s="42"/>
      <c r="F1327" s="317" t="str">
        <f>VLOOKUP($G1327,'Selection Sheet'!$C$15:$F$39,3,0)</f>
        <v>Y63</v>
      </c>
      <c r="G1327" s="204" t="s">
        <v>120</v>
      </c>
      <c r="H1327" s="203" t="s">
        <v>534</v>
      </c>
      <c r="I1327" s="495">
        <v>220</v>
      </c>
      <c r="J1327" s="495">
        <v>75</v>
      </c>
      <c r="K1327" s="495">
        <v>38</v>
      </c>
      <c r="L1327" s="495">
        <v>25</v>
      </c>
      <c r="M1327" s="507"/>
      <c r="N1327" s="507"/>
      <c r="O1327" s="507"/>
      <c r="P1327" s="507"/>
      <c r="Q1327" s="495" t="s">
        <v>80</v>
      </c>
      <c r="R1327" s="495" t="s">
        <v>80</v>
      </c>
      <c r="S1327" s="495"/>
      <c r="T1327" s="496" t="s">
        <v>80</v>
      </c>
      <c r="U1327" s="497" t="s">
        <v>80</v>
      </c>
      <c r="V1327" s="497" t="s">
        <v>80</v>
      </c>
      <c r="W1327" s="497" t="s">
        <v>80</v>
      </c>
      <c r="X1327" s="498" t="s">
        <v>80</v>
      </c>
      <c r="Y1327" s="499" t="s">
        <v>80</v>
      </c>
      <c r="Z1327" s="500" t="s">
        <v>80</v>
      </c>
      <c r="AA1327" s="500" t="s">
        <v>80</v>
      </c>
      <c r="AB1327" s="501" t="s">
        <v>80</v>
      </c>
      <c r="AC1327" s="500" t="s">
        <v>80</v>
      </c>
      <c r="AD1327" s="500" t="s">
        <v>80</v>
      </c>
      <c r="AE1327" s="500" t="s">
        <v>80</v>
      </c>
      <c r="AF1327" s="502" t="s">
        <v>80</v>
      </c>
      <c r="AG1327" s="503" t="s">
        <v>80</v>
      </c>
      <c r="AH1327" s="504" t="s">
        <v>80</v>
      </c>
      <c r="AI1327" s="502" t="s">
        <v>80</v>
      </c>
      <c r="AJ1327" s="505">
        <v>70</v>
      </c>
      <c r="AK1327" s="505">
        <v>80</v>
      </c>
      <c r="AL1327" s="507"/>
      <c r="AM1327" s="507"/>
      <c r="AN1327" s="505">
        <v>712</v>
      </c>
      <c r="AO1327" s="505">
        <v>728</v>
      </c>
      <c r="AP1327" s="569"/>
      <c r="AQ1327" s="569"/>
      <c r="AR1327" s="505">
        <v>23</v>
      </c>
      <c r="AS1327" s="505">
        <v>204</v>
      </c>
      <c r="AT1327" s="505">
        <v>13</v>
      </c>
      <c r="AU1327" s="505">
        <v>35</v>
      </c>
      <c r="AV1327" s="507"/>
      <c r="AW1327" s="507"/>
      <c r="AX1327" s="507">
        <v>71</v>
      </c>
      <c r="AY1327" s="507">
        <v>81</v>
      </c>
      <c r="AZ1327" s="507">
        <v>249</v>
      </c>
      <c r="BA1327" s="507">
        <v>437</v>
      </c>
      <c r="BB1327" s="357"/>
      <c r="BC1327" s="592" t="str">
        <f t="shared" si="1791"/>
        <v>-</v>
      </c>
      <c r="BD1327" s="593" t="str">
        <f t="shared" si="1792"/>
        <v>-</v>
      </c>
      <c r="BE1327" s="594" t="str">
        <f t="shared" si="1793"/>
        <v>-</v>
      </c>
      <c r="BF1327" s="291" t="str">
        <f t="shared" si="1794"/>
        <v>-</v>
      </c>
      <c r="BG1327" s="566" t="str">
        <f t="shared" si="1795"/>
        <v>-</v>
      </c>
      <c r="BH1327" s="595" t="str">
        <f t="shared" si="1796"/>
        <v>-</v>
      </c>
      <c r="BI1327" s="289" t="str">
        <f t="shared" si="1797"/>
        <v>-</v>
      </c>
      <c r="BJ1327" s="596" t="str">
        <f t="shared" si="1798"/>
        <v>-</v>
      </c>
      <c r="BK1327" s="595" t="str">
        <f t="shared" si="1799"/>
        <v>-</v>
      </c>
      <c r="BL1327" s="289" t="str">
        <f t="shared" si="1800"/>
        <v>-</v>
      </c>
      <c r="BM1327" s="596" t="str">
        <f t="shared" si="1801"/>
        <v>-</v>
      </c>
      <c r="BN1327" s="563">
        <f t="shared" si="1802"/>
        <v>8</v>
      </c>
      <c r="BO1327" s="87">
        <f t="shared" si="1803"/>
        <v>2015</v>
      </c>
      <c r="BP1327" s="87">
        <f t="shared" si="1804"/>
        <v>1.9999999999999996</v>
      </c>
      <c r="BQ1327" s="202"/>
    </row>
    <row r="1328" spans="1:69" s="35" customFormat="1" ht="10.5" customHeight="1" x14ac:dyDescent="0.2">
      <c r="A1328" s="87" t="str">
        <f t="shared" si="1790"/>
        <v>2015-16RX98</v>
      </c>
      <c r="B1328" s="87" t="str">
        <f t="shared" si="1805"/>
        <v>Y60</v>
      </c>
      <c r="C1328" s="203" t="s">
        <v>186</v>
      </c>
      <c r="D1328" s="203" t="s">
        <v>544</v>
      </c>
      <c r="E1328" s="42"/>
      <c r="F1328" s="317" t="str">
        <f>VLOOKUP($G1328,'Selection Sheet'!$C$15:$F$39,3,0)</f>
        <v>Y60</v>
      </c>
      <c r="G1328" s="204" t="s">
        <v>103</v>
      </c>
      <c r="H1328" s="203" t="s">
        <v>535</v>
      </c>
      <c r="I1328" s="495">
        <v>216</v>
      </c>
      <c r="J1328" s="495">
        <v>49</v>
      </c>
      <c r="K1328" s="495">
        <v>27</v>
      </c>
      <c r="L1328" s="495">
        <v>13</v>
      </c>
      <c r="M1328" s="507"/>
      <c r="N1328" s="507"/>
      <c r="O1328" s="507"/>
      <c r="P1328" s="507"/>
      <c r="Q1328" s="495" t="s">
        <v>80</v>
      </c>
      <c r="R1328" s="495" t="s">
        <v>80</v>
      </c>
      <c r="S1328" s="495"/>
      <c r="T1328" s="496" t="s">
        <v>80</v>
      </c>
      <c r="U1328" s="497" t="s">
        <v>80</v>
      </c>
      <c r="V1328" s="497" t="s">
        <v>80</v>
      </c>
      <c r="W1328" s="497" t="s">
        <v>80</v>
      </c>
      <c r="X1328" s="498" t="s">
        <v>80</v>
      </c>
      <c r="Y1328" s="499" t="s">
        <v>80</v>
      </c>
      <c r="Z1328" s="500" t="s">
        <v>80</v>
      </c>
      <c r="AA1328" s="500" t="s">
        <v>80</v>
      </c>
      <c r="AB1328" s="501" t="s">
        <v>80</v>
      </c>
      <c r="AC1328" s="500" t="s">
        <v>80</v>
      </c>
      <c r="AD1328" s="500" t="s">
        <v>80</v>
      </c>
      <c r="AE1328" s="500" t="s">
        <v>80</v>
      </c>
      <c r="AF1328" s="502" t="s">
        <v>80</v>
      </c>
      <c r="AG1328" s="503" t="s">
        <v>80</v>
      </c>
      <c r="AH1328" s="504" t="s">
        <v>80</v>
      </c>
      <c r="AI1328" s="502" t="s">
        <v>80</v>
      </c>
      <c r="AJ1328" s="505">
        <v>98</v>
      </c>
      <c r="AK1328" s="505">
        <v>126</v>
      </c>
      <c r="AL1328" s="507"/>
      <c r="AM1328" s="507"/>
      <c r="AN1328" s="505">
        <v>725</v>
      </c>
      <c r="AO1328" s="505">
        <v>735</v>
      </c>
      <c r="AP1328" s="569"/>
      <c r="AQ1328" s="569"/>
      <c r="AR1328" s="505">
        <v>13</v>
      </c>
      <c r="AS1328" s="505">
        <v>195</v>
      </c>
      <c r="AT1328" s="505">
        <v>2</v>
      </c>
      <c r="AU1328" s="505">
        <v>20</v>
      </c>
      <c r="AV1328" s="507"/>
      <c r="AW1328" s="507"/>
      <c r="AX1328" s="507">
        <v>51</v>
      </c>
      <c r="AY1328" s="507">
        <v>54</v>
      </c>
      <c r="AZ1328" s="507">
        <v>78</v>
      </c>
      <c r="BA1328" s="507">
        <v>139</v>
      </c>
      <c r="BB1328" s="357"/>
      <c r="BC1328" s="592" t="str">
        <f t="shared" si="1791"/>
        <v>-</v>
      </c>
      <c r="BD1328" s="593" t="str">
        <f t="shared" si="1792"/>
        <v>-</v>
      </c>
      <c r="BE1328" s="594" t="str">
        <f t="shared" si="1793"/>
        <v>-</v>
      </c>
      <c r="BF1328" s="291" t="str">
        <f t="shared" si="1794"/>
        <v>-</v>
      </c>
      <c r="BG1328" s="566" t="str">
        <f t="shared" si="1795"/>
        <v>-</v>
      </c>
      <c r="BH1328" s="595" t="str">
        <f t="shared" si="1796"/>
        <v>-</v>
      </c>
      <c r="BI1328" s="289" t="str">
        <f t="shared" si="1797"/>
        <v>-</v>
      </c>
      <c r="BJ1328" s="596" t="str">
        <f t="shared" si="1798"/>
        <v>-</v>
      </c>
      <c r="BK1328" s="595" t="str">
        <f t="shared" si="1799"/>
        <v>-</v>
      </c>
      <c r="BL1328" s="289" t="str">
        <f t="shared" si="1800"/>
        <v>-</v>
      </c>
      <c r="BM1328" s="596" t="str">
        <f t="shared" si="1801"/>
        <v>-</v>
      </c>
      <c r="BN1328" s="563">
        <f t="shared" si="1802"/>
        <v>8</v>
      </c>
      <c r="BO1328" s="87">
        <f t="shared" si="1803"/>
        <v>2015</v>
      </c>
      <c r="BP1328" s="87">
        <f t="shared" si="1804"/>
        <v>1.9999999999999996</v>
      </c>
      <c r="BQ1328" s="202"/>
    </row>
    <row r="1329" spans="1:69" s="35" customFormat="1" ht="10.5" customHeight="1" x14ac:dyDescent="0.2">
      <c r="A1329" s="314" t="str">
        <f t="shared" si="1790"/>
        <v>2015-16RYA8</v>
      </c>
      <c r="B1329" s="314" t="str">
        <f t="shared" si="1805"/>
        <v>Y60</v>
      </c>
      <c r="C1329" s="205" t="s">
        <v>186</v>
      </c>
      <c r="D1329" s="205" t="s">
        <v>544</v>
      </c>
      <c r="E1329" s="206"/>
      <c r="F1329" s="318" t="str">
        <f>VLOOKUP($G1329,'Selection Sheet'!$C$15:$F$39,3,0)</f>
        <v>Y60</v>
      </c>
      <c r="G1329" s="207" t="s">
        <v>118</v>
      </c>
      <c r="H1329" s="205" t="s">
        <v>536</v>
      </c>
      <c r="I1329" s="508">
        <v>294</v>
      </c>
      <c r="J1329" s="508">
        <v>92</v>
      </c>
      <c r="K1329" s="508">
        <v>43</v>
      </c>
      <c r="L1329" s="508">
        <v>26</v>
      </c>
      <c r="M1329" s="520"/>
      <c r="N1329" s="520"/>
      <c r="O1329" s="520"/>
      <c r="P1329" s="520"/>
      <c r="Q1329" s="508" t="s">
        <v>80</v>
      </c>
      <c r="R1329" s="508" t="s">
        <v>80</v>
      </c>
      <c r="S1329" s="508"/>
      <c r="T1329" s="509" t="s">
        <v>80</v>
      </c>
      <c r="U1329" s="510" t="s">
        <v>80</v>
      </c>
      <c r="V1329" s="510" t="s">
        <v>80</v>
      </c>
      <c r="W1329" s="510" t="s">
        <v>80</v>
      </c>
      <c r="X1329" s="511" t="s">
        <v>80</v>
      </c>
      <c r="Y1329" s="512" t="s">
        <v>80</v>
      </c>
      <c r="Z1329" s="513" t="s">
        <v>80</v>
      </c>
      <c r="AA1329" s="513" t="s">
        <v>80</v>
      </c>
      <c r="AB1329" s="514" t="s">
        <v>80</v>
      </c>
      <c r="AC1329" s="513" t="s">
        <v>80</v>
      </c>
      <c r="AD1329" s="513" t="s">
        <v>80</v>
      </c>
      <c r="AE1329" s="513" t="s">
        <v>80</v>
      </c>
      <c r="AF1329" s="515" t="s">
        <v>80</v>
      </c>
      <c r="AG1329" s="516" t="s">
        <v>80</v>
      </c>
      <c r="AH1329" s="517" t="s">
        <v>80</v>
      </c>
      <c r="AI1329" s="515" t="s">
        <v>80</v>
      </c>
      <c r="AJ1329" s="518">
        <v>94</v>
      </c>
      <c r="AK1329" s="518">
        <v>119</v>
      </c>
      <c r="AL1329" s="520"/>
      <c r="AM1329" s="520"/>
      <c r="AN1329" s="518">
        <v>654</v>
      </c>
      <c r="AO1329" s="518">
        <v>668</v>
      </c>
      <c r="AP1329" s="570"/>
      <c r="AQ1329" s="570"/>
      <c r="AR1329" s="518">
        <v>29</v>
      </c>
      <c r="AS1329" s="518">
        <v>294</v>
      </c>
      <c r="AT1329" s="518">
        <v>15</v>
      </c>
      <c r="AU1329" s="518">
        <v>43</v>
      </c>
      <c r="AV1329" s="520"/>
      <c r="AW1329" s="520"/>
      <c r="AX1329" s="520">
        <v>116</v>
      </c>
      <c r="AY1329" s="520">
        <v>138</v>
      </c>
      <c r="AZ1329" s="520">
        <v>165</v>
      </c>
      <c r="BA1329" s="520">
        <v>280</v>
      </c>
      <c r="BB1329" s="358"/>
      <c r="BC1329" s="597" t="str">
        <f t="shared" si="1791"/>
        <v>-</v>
      </c>
      <c r="BD1329" s="598" t="str">
        <f t="shared" si="1792"/>
        <v>-</v>
      </c>
      <c r="BE1329" s="599" t="str">
        <f t="shared" si="1793"/>
        <v>-</v>
      </c>
      <c r="BF1329" s="600" t="str">
        <f t="shared" si="1794"/>
        <v>-</v>
      </c>
      <c r="BG1329" s="601" t="str">
        <f t="shared" si="1795"/>
        <v>-</v>
      </c>
      <c r="BH1329" s="602" t="str">
        <f t="shared" si="1796"/>
        <v>-</v>
      </c>
      <c r="BI1329" s="603" t="str">
        <f t="shared" si="1797"/>
        <v>-</v>
      </c>
      <c r="BJ1329" s="604" t="str">
        <f t="shared" si="1798"/>
        <v>-</v>
      </c>
      <c r="BK1329" s="602" t="str">
        <f t="shared" si="1799"/>
        <v>-</v>
      </c>
      <c r="BL1329" s="603" t="str">
        <f t="shared" si="1800"/>
        <v>-</v>
      </c>
      <c r="BM1329" s="604" t="str">
        <f t="shared" si="1801"/>
        <v>-</v>
      </c>
      <c r="BN1329" s="564">
        <f t="shared" si="1802"/>
        <v>8</v>
      </c>
      <c r="BO1329" s="314">
        <f t="shared" si="1803"/>
        <v>2015</v>
      </c>
      <c r="BP1329" s="314">
        <f t="shared" si="1804"/>
        <v>1.9999999999999996</v>
      </c>
      <c r="BQ1329" s="202"/>
    </row>
    <row r="1330" spans="1:69" s="35" customFormat="1" ht="10.5" customHeight="1" x14ac:dyDescent="0.2">
      <c r="A1330" s="87" t="str">
        <f t="shared" si="1790"/>
        <v>2015-16RYC8</v>
      </c>
      <c r="B1330" s="87" t="str">
        <f t="shared" si="1805"/>
        <v>Y61</v>
      </c>
      <c r="C1330" s="203" t="s">
        <v>186</v>
      </c>
      <c r="D1330" s="203" t="s">
        <v>544</v>
      </c>
      <c r="E1330" s="42"/>
      <c r="F1330" s="317" t="str">
        <f>VLOOKUP($G1330,'Selection Sheet'!$C$15:$F$39,3,0)</f>
        <v>Y61</v>
      </c>
      <c r="G1330" s="204" t="s">
        <v>87</v>
      </c>
      <c r="H1330" s="203" t="s">
        <v>537</v>
      </c>
      <c r="I1330" s="495">
        <v>278</v>
      </c>
      <c r="J1330" s="495">
        <v>75</v>
      </c>
      <c r="K1330" s="495">
        <v>32</v>
      </c>
      <c r="L1330" s="495">
        <v>18</v>
      </c>
      <c r="M1330" s="507"/>
      <c r="N1330" s="507"/>
      <c r="O1330" s="507"/>
      <c r="P1330" s="507"/>
      <c r="Q1330" s="495" t="s">
        <v>80</v>
      </c>
      <c r="R1330" s="495" t="s">
        <v>80</v>
      </c>
      <c r="S1330" s="495"/>
      <c r="T1330" s="496" t="s">
        <v>80</v>
      </c>
      <c r="U1330" s="497" t="s">
        <v>80</v>
      </c>
      <c r="V1330" s="497" t="s">
        <v>80</v>
      </c>
      <c r="W1330" s="497" t="s">
        <v>80</v>
      </c>
      <c r="X1330" s="498" t="s">
        <v>80</v>
      </c>
      <c r="Y1330" s="499" t="s">
        <v>80</v>
      </c>
      <c r="Z1330" s="500" t="s">
        <v>80</v>
      </c>
      <c r="AA1330" s="500" t="s">
        <v>80</v>
      </c>
      <c r="AB1330" s="501" t="s">
        <v>80</v>
      </c>
      <c r="AC1330" s="500" t="s">
        <v>80</v>
      </c>
      <c r="AD1330" s="500" t="s">
        <v>80</v>
      </c>
      <c r="AE1330" s="500" t="s">
        <v>80</v>
      </c>
      <c r="AF1330" s="502" t="s">
        <v>80</v>
      </c>
      <c r="AG1330" s="503" t="s">
        <v>80</v>
      </c>
      <c r="AH1330" s="504" t="s">
        <v>80</v>
      </c>
      <c r="AI1330" s="502" t="s">
        <v>80</v>
      </c>
      <c r="AJ1330" s="505">
        <v>122</v>
      </c>
      <c r="AK1330" s="505">
        <v>153</v>
      </c>
      <c r="AL1330" s="507"/>
      <c r="AM1330" s="507"/>
      <c r="AN1330" s="505">
        <v>808</v>
      </c>
      <c r="AO1330" s="505">
        <v>823</v>
      </c>
      <c r="AP1330" s="569"/>
      <c r="AQ1330" s="569"/>
      <c r="AR1330" s="505">
        <v>11</v>
      </c>
      <c r="AS1330" s="505">
        <v>262</v>
      </c>
      <c r="AT1330" s="505">
        <v>6</v>
      </c>
      <c r="AU1330" s="505">
        <v>28</v>
      </c>
      <c r="AV1330" s="507"/>
      <c r="AW1330" s="507"/>
      <c r="AX1330" s="507">
        <v>91</v>
      </c>
      <c r="AY1330" s="507">
        <v>99</v>
      </c>
      <c r="AZ1330" s="507">
        <v>173</v>
      </c>
      <c r="BA1330" s="507">
        <v>339</v>
      </c>
      <c r="BB1330" s="357"/>
      <c r="BC1330" s="592" t="str">
        <f t="shared" si="1791"/>
        <v>-</v>
      </c>
      <c r="BD1330" s="593" t="str">
        <f t="shared" si="1792"/>
        <v>-</v>
      </c>
      <c r="BE1330" s="594" t="str">
        <f t="shared" si="1793"/>
        <v>-</v>
      </c>
      <c r="BF1330" s="291" t="str">
        <f t="shared" si="1794"/>
        <v>-</v>
      </c>
      <c r="BG1330" s="566" t="str">
        <f t="shared" si="1795"/>
        <v>-</v>
      </c>
      <c r="BH1330" s="595" t="str">
        <f t="shared" si="1796"/>
        <v>-</v>
      </c>
      <c r="BI1330" s="289" t="str">
        <f t="shared" si="1797"/>
        <v>-</v>
      </c>
      <c r="BJ1330" s="596" t="str">
        <f t="shared" si="1798"/>
        <v>-</v>
      </c>
      <c r="BK1330" s="595" t="str">
        <f t="shared" si="1799"/>
        <v>-</v>
      </c>
      <c r="BL1330" s="289" t="str">
        <f t="shared" si="1800"/>
        <v>-</v>
      </c>
      <c r="BM1330" s="596" t="str">
        <f t="shared" si="1801"/>
        <v>-</v>
      </c>
      <c r="BN1330" s="563">
        <f t="shared" si="1802"/>
        <v>8</v>
      </c>
      <c r="BO1330" s="87">
        <f t="shared" si="1803"/>
        <v>2015</v>
      </c>
      <c r="BP1330" s="87">
        <f t="shared" si="1804"/>
        <v>1.9999999999999996</v>
      </c>
      <c r="BQ1330" s="202"/>
    </row>
    <row r="1331" spans="1:69" s="35" customFormat="1" ht="10.5" customHeight="1" x14ac:dyDescent="0.2">
      <c r="A1331" s="87" t="str">
        <f t="shared" si="1790"/>
        <v>2015-16RYD8</v>
      </c>
      <c r="B1331" s="87" t="str">
        <f t="shared" si="1805"/>
        <v>Y59</v>
      </c>
      <c r="C1331" s="203" t="s">
        <v>186</v>
      </c>
      <c r="D1331" s="203" t="s">
        <v>544</v>
      </c>
      <c r="E1331" s="42"/>
      <c r="F1331" s="317" t="str">
        <f>VLOOKUP($G1331,'Selection Sheet'!$C$15:$F$39,3,0)</f>
        <v>Y59</v>
      </c>
      <c r="G1331" s="204" t="s">
        <v>116</v>
      </c>
      <c r="H1331" s="203" t="s">
        <v>538</v>
      </c>
      <c r="I1331" s="495">
        <v>212</v>
      </c>
      <c r="J1331" s="495">
        <v>64</v>
      </c>
      <c r="K1331" s="495">
        <v>26</v>
      </c>
      <c r="L1331" s="495">
        <v>15</v>
      </c>
      <c r="M1331" s="507"/>
      <c r="N1331" s="507"/>
      <c r="O1331" s="507"/>
      <c r="P1331" s="507"/>
      <c r="Q1331" s="495" t="s">
        <v>80</v>
      </c>
      <c r="R1331" s="495" t="s">
        <v>80</v>
      </c>
      <c r="S1331" s="495"/>
      <c r="T1331" s="496" t="s">
        <v>80</v>
      </c>
      <c r="U1331" s="497" t="s">
        <v>80</v>
      </c>
      <c r="V1331" s="497" t="s">
        <v>80</v>
      </c>
      <c r="W1331" s="497" t="s">
        <v>80</v>
      </c>
      <c r="X1331" s="498" t="s">
        <v>80</v>
      </c>
      <c r="Y1331" s="499" t="s">
        <v>80</v>
      </c>
      <c r="Z1331" s="500" t="s">
        <v>80</v>
      </c>
      <c r="AA1331" s="500" t="s">
        <v>80</v>
      </c>
      <c r="AB1331" s="501" t="s">
        <v>80</v>
      </c>
      <c r="AC1331" s="500" t="s">
        <v>80</v>
      </c>
      <c r="AD1331" s="500" t="s">
        <v>80</v>
      </c>
      <c r="AE1331" s="500" t="s">
        <v>80</v>
      </c>
      <c r="AF1331" s="502" t="s">
        <v>80</v>
      </c>
      <c r="AG1331" s="503" t="s">
        <v>80</v>
      </c>
      <c r="AH1331" s="504" t="s">
        <v>80</v>
      </c>
      <c r="AI1331" s="502" t="s">
        <v>80</v>
      </c>
      <c r="AJ1331" s="505">
        <v>97</v>
      </c>
      <c r="AK1331" s="505">
        <v>148</v>
      </c>
      <c r="AL1331" s="507"/>
      <c r="AM1331" s="507"/>
      <c r="AN1331" s="505">
        <v>656</v>
      </c>
      <c r="AO1331" s="505">
        <v>687</v>
      </c>
      <c r="AP1331" s="569"/>
      <c r="AQ1331" s="569"/>
      <c r="AR1331" s="505">
        <v>18</v>
      </c>
      <c r="AS1331" s="505">
        <v>197</v>
      </c>
      <c r="AT1331" s="505">
        <v>6</v>
      </c>
      <c r="AU1331" s="505">
        <v>23</v>
      </c>
      <c r="AV1331" s="507"/>
      <c r="AW1331" s="507"/>
      <c r="AX1331" s="507">
        <v>51</v>
      </c>
      <c r="AY1331" s="507">
        <v>51</v>
      </c>
      <c r="AZ1331" s="507">
        <v>310</v>
      </c>
      <c r="BA1331" s="507">
        <v>462</v>
      </c>
      <c r="BB1331" s="357"/>
      <c r="BC1331" s="592" t="str">
        <f t="shared" si="1791"/>
        <v>-</v>
      </c>
      <c r="BD1331" s="593" t="str">
        <f t="shared" si="1792"/>
        <v>-</v>
      </c>
      <c r="BE1331" s="594" t="str">
        <f t="shared" si="1793"/>
        <v>-</v>
      </c>
      <c r="BF1331" s="291" t="str">
        <f t="shared" si="1794"/>
        <v>-</v>
      </c>
      <c r="BG1331" s="566" t="str">
        <f t="shared" si="1795"/>
        <v>-</v>
      </c>
      <c r="BH1331" s="595" t="str">
        <f t="shared" si="1796"/>
        <v>-</v>
      </c>
      <c r="BI1331" s="289" t="str">
        <f t="shared" si="1797"/>
        <v>-</v>
      </c>
      <c r="BJ1331" s="596" t="str">
        <f t="shared" si="1798"/>
        <v>-</v>
      </c>
      <c r="BK1331" s="595" t="str">
        <f t="shared" si="1799"/>
        <v>-</v>
      </c>
      <c r="BL1331" s="289" t="str">
        <f t="shared" si="1800"/>
        <v>-</v>
      </c>
      <c r="BM1331" s="596" t="str">
        <f t="shared" si="1801"/>
        <v>-</v>
      </c>
      <c r="BN1331" s="563">
        <f t="shared" si="1802"/>
        <v>8</v>
      </c>
      <c r="BO1331" s="87">
        <f t="shared" si="1803"/>
        <v>2015</v>
      </c>
      <c r="BP1331" s="87">
        <f t="shared" si="1804"/>
        <v>1.9999999999999996</v>
      </c>
      <c r="BQ1331" s="202"/>
    </row>
    <row r="1332" spans="1:69" s="35" customFormat="1" ht="10.5" customHeight="1" x14ac:dyDescent="0.2">
      <c r="A1332" s="87" t="str">
        <f t="shared" si="1790"/>
        <v>2015-16RYE8</v>
      </c>
      <c r="B1332" s="87" t="str">
        <f t="shared" si="1805"/>
        <v>Y59</v>
      </c>
      <c r="C1332" s="203" t="s">
        <v>186</v>
      </c>
      <c r="D1332" s="203" t="s">
        <v>544</v>
      </c>
      <c r="E1332" s="42"/>
      <c r="F1332" s="317" t="str">
        <f>VLOOKUP($G1332,'Selection Sheet'!$C$15:$F$39,3,0)</f>
        <v>Y59</v>
      </c>
      <c r="G1332" s="204" t="s">
        <v>114</v>
      </c>
      <c r="H1332" s="203" t="s">
        <v>539</v>
      </c>
      <c r="I1332" s="495">
        <v>139</v>
      </c>
      <c r="J1332" s="495">
        <v>20</v>
      </c>
      <c r="K1332" s="495">
        <v>28</v>
      </c>
      <c r="L1332" s="495">
        <v>6</v>
      </c>
      <c r="M1332" s="507"/>
      <c r="N1332" s="507"/>
      <c r="O1332" s="507"/>
      <c r="P1332" s="507"/>
      <c r="Q1332" s="495" t="s">
        <v>80</v>
      </c>
      <c r="R1332" s="495" t="s">
        <v>80</v>
      </c>
      <c r="S1332" s="495"/>
      <c r="T1332" s="496" t="s">
        <v>80</v>
      </c>
      <c r="U1332" s="497" t="s">
        <v>80</v>
      </c>
      <c r="V1332" s="497" t="s">
        <v>80</v>
      </c>
      <c r="W1332" s="497" t="s">
        <v>80</v>
      </c>
      <c r="X1332" s="498" t="s">
        <v>80</v>
      </c>
      <c r="Y1332" s="499" t="s">
        <v>80</v>
      </c>
      <c r="Z1332" s="500" t="s">
        <v>80</v>
      </c>
      <c r="AA1332" s="500" t="s">
        <v>80</v>
      </c>
      <c r="AB1332" s="501" t="s">
        <v>80</v>
      </c>
      <c r="AC1332" s="500" t="s">
        <v>80</v>
      </c>
      <c r="AD1332" s="500" t="s">
        <v>80</v>
      </c>
      <c r="AE1332" s="500" t="s">
        <v>80</v>
      </c>
      <c r="AF1332" s="502" t="s">
        <v>80</v>
      </c>
      <c r="AG1332" s="503" t="s">
        <v>80</v>
      </c>
      <c r="AH1332" s="504" t="s">
        <v>80</v>
      </c>
      <c r="AI1332" s="502" t="s">
        <v>80</v>
      </c>
      <c r="AJ1332" s="505">
        <v>65</v>
      </c>
      <c r="AK1332" s="505">
        <v>100</v>
      </c>
      <c r="AL1332" s="507"/>
      <c r="AM1332" s="507"/>
      <c r="AN1332" s="505">
        <v>595</v>
      </c>
      <c r="AO1332" s="505">
        <v>619</v>
      </c>
      <c r="AP1332" s="569"/>
      <c r="AQ1332" s="569"/>
      <c r="AR1332" s="505">
        <v>14</v>
      </c>
      <c r="AS1332" s="505">
        <v>121</v>
      </c>
      <c r="AT1332" s="505">
        <v>5</v>
      </c>
      <c r="AU1332" s="505">
        <v>22</v>
      </c>
      <c r="AV1332" s="507"/>
      <c r="AW1332" s="507"/>
      <c r="AX1332" s="507">
        <v>54</v>
      </c>
      <c r="AY1332" s="507">
        <v>65</v>
      </c>
      <c r="AZ1332" s="507">
        <v>56</v>
      </c>
      <c r="BA1332" s="507">
        <v>98</v>
      </c>
      <c r="BB1332" s="357"/>
      <c r="BC1332" s="592" t="str">
        <f t="shared" si="1791"/>
        <v>-</v>
      </c>
      <c r="BD1332" s="593" t="str">
        <f t="shared" si="1792"/>
        <v>-</v>
      </c>
      <c r="BE1332" s="594" t="str">
        <f t="shared" si="1793"/>
        <v>-</v>
      </c>
      <c r="BF1332" s="291" t="str">
        <f t="shared" si="1794"/>
        <v>-</v>
      </c>
      <c r="BG1332" s="566" t="str">
        <f t="shared" si="1795"/>
        <v>-</v>
      </c>
      <c r="BH1332" s="595" t="str">
        <f t="shared" si="1796"/>
        <v>-</v>
      </c>
      <c r="BI1332" s="289" t="str">
        <f t="shared" si="1797"/>
        <v>-</v>
      </c>
      <c r="BJ1332" s="596" t="str">
        <f t="shared" si="1798"/>
        <v>-</v>
      </c>
      <c r="BK1332" s="595" t="str">
        <f t="shared" si="1799"/>
        <v>-</v>
      </c>
      <c r="BL1332" s="289" t="str">
        <f t="shared" si="1800"/>
        <v>-</v>
      </c>
      <c r="BM1332" s="596" t="str">
        <f t="shared" si="1801"/>
        <v>-</v>
      </c>
      <c r="BN1332" s="563">
        <f t="shared" si="1802"/>
        <v>8</v>
      </c>
      <c r="BO1332" s="87">
        <f t="shared" si="1803"/>
        <v>2015</v>
      </c>
      <c r="BP1332" s="87">
        <f t="shared" si="1804"/>
        <v>1.9999999999999996</v>
      </c>
      <c r="BQ1332" s="202"/>
    </row>
    <row r="1333" spans="1:69" s="35" customFormat="1" ht="10.5" customHeight="1" x14ac:dyDescent="0.2">
      <c r="A1333" s="312" t="str">
        <f t="shared" si="1790"/>
        <v>2015-16RYF8</v>
      </c>
      <c r="B1333" s="312" t="str">
        <f t="shared" si="1805"/>
        <v>Y58</v>
      </c>
      <c r="C1333" s="208" t="s">
        <v>186</v>
      </c>
      <c r="D1333" s="208" t="s">
        <v>544</v>
      </c>
      <c r="E1333" s="53"/>
      <c r="F1333" s="319" t="str">
        <f>VLOOKUP($G1333,'Selection Sheet'!$C$15:$F$39,3,0)</f>
        <v>Y58</v>
      </c>
      <c r="G1333" s="209" t="s">
        <v>99</v>
      </c>
      <c r="H1333" s="208" t="s">
        <v>540</v>
      </c>
      <c r="I1333" s="521">
        <v>267</v>
      </c>
      <c r="J1333" s="521">
        <v>60</v>
      </c>
      <c r="K1333" s="521">
        <v>52</v>
      </c>
      <c r="L1333" s="521">
        <v>23</v>
      </c>
      <c r="M1333" s="533"/>
      <c r="N1333" s="533"/>
      <c r="O1333" s="533"/>
      <c r="P1333" s="533"/>
      <c r="Q1333" s="521" t="s">
        <v>80</v>
      </c>
      <c r="R1333" s="521" t="s">
        <v>80</v>
      </c>
      <c r="S1333" s="521"/>
      <c r="T1333" s="522" t="s">
        <v>80</v>
      </c>
      <c r="U1333" s="523" t="s">
        <v>80</v>
      </c>
      <c r="V1333" s="523" t="s">
        <v>80</v>
      </c>
      <c r="W1333" s="523" t="s">
        <v>80</v>
      </c>
      <c r="X1333" s="524" t="s">
        <v>80</v>
      </c>
      <c r="Y1333" s="525" t="s">
        <v>80</v>
      </c>
      <c r="Z1333" s="526" t="s">
        <v>80</v>
      </c>
      <c r="AA1333" s="526" t="s">
        <v>80</v>
      </c>
      <c r="AB1333" s="527" t="s">
        <v>80</v>
      </c>
      <c r="AC1333" s="526" t="s">
        <v>80</v>
      </c>
      <c r="AD1333" s="526" t="s">
        <v>80</v>
      </c>
      <c r="AE1333" s="526" t="s">
        <v>80</v>
      </c>
      <c r="AF1333" s="528" t="s">
        <v>80</v>
      </c>
      <c r="AG1333" s="529" t="s">
        <v>80</v>
      </c>
      <c r="AH1333" s="530" t="s">
        <v>80</v>
      </c>
      <c r="AI1333" s="528" t="s">
        <v>80</v>
      </c>
      <c r="AJ1333" s="531">
        <v>170</v>
      </c>
      <c r="AK1333" s="531">
        <v>201</v>
      </c>
      <c r="AL1333" s="533"/>
      <c r="AM1333" s="533"/>
      <c r="AN1333" s="531">
        <v>870</v>
      </c>
      <c r="AO1333" s="531">
        <v>902</v>
      </c>
      <c r="AP1333" s="571"/>
      <c r="AQ1333" s="571"/>
      <c r="AR1333" s="531">
        <v>20</v>
      </c>
      <c r="AS1333" s="531">
        <v>266</v>
      </c>
      <c r="AT1333" s="531">
        <v>11</v>
      </c>
      <c r="AU1333" s="531">
        <v>52</v>
      </c>
      <c r="AV1333" s="533"/>
      <c r="AW1333" s="533"/>
      <c r="AX1333" s="533">
        <v>80</v>
      </c>
      <c r="AY1333" s="533">
        <v>110</v>
      </c>
      <c r="AZ1333" s="533">
        <v>164</v>
      </c>
      <c r="BA1333" s="533">
        <v>400</v>
      </c>
      <c r="BB1333" s="359"/>
      <c r="BC1333" s="605" t="str">
        <f t="shared" si="1791"/>
        <v>-</v>
      </c>
      <c r="BD1333" s="606" t="str">
        <f t="shared" si="1792"/>
        <v>-</v>
      </c>
      <c r="BE1333" s="607" t="str">
        <f t="shared" si="1793"/>
        <v>-</v>
      </c>
      <c r="BF1333" s="302" t="str">
        <f t="shared" si="1794"/>
        <v>-</v>
      </c>
      <c r="BG1333" s="608" t="str">
        <f t="shared" si="1795"/>
        <v>-</v>
      </c>
      <c r="BH1333" s="609" t="str">
        <f t="shared" si="1796"/>
        <v>-</v>
      </c>
      <c r="BI1333" s="311" t="str">
        <f t="shared" si="1797"/>
        <v>-</v>
      </c>
      <c r="BJ1333" s="610" t="str">
        <f t="shared" si="1798"/>
        <v>-</v>
      </c>
      <c r="BK1333" s="609" t="str">
        <f t="shared" si="1799"/>
        <v>-</v>
      </c>
      <c r="BL1333" s="311" t="str">
        <f t="shared" si="1800"/>
        <v>-</v>
      </c>
      <c r="BM1333" s="610" t="str">
        <f t="shared" si="1801"/>
        <v>-</v>
      </c>
      <c r="BN1333" s="565">
        <f t="shared" si="1802"/>
        <v>8</v>
      </c>
      <c r="BO1333" s="312">
        <f t="shared" si="1803"/>
        <v>2015</v>
      </c>
      <c r="BP1333" s="312">
        <f t="shared" si="1804"/>
        <v>1.9999999999999996</v>
      </c>
      <c r="BQ1333" s="202"/>
    </row>
    <row r="1334" spans="1:69" s="35" customFormat="1" ht="10.5" customHeight="1" x14ac:dyDescent="0.2">
      <c r="A1334" s="87" t="str">
        <f t="shared" si="1790"/>
        <v>2015-16R1F9</v>
      </c>
      <c r="B1334" s="87" t="str">
        <f t="shared" si="1805"/>
        <v>Y59</v>
      </c>
      <c r="C1334" s="203" t="s">
        <v>186</v>
      </c>
      <c r="D1334" s="203" t="s">
        <v>545</v>
      </c>
      <c r="E1334" s="42"/>
      <c r="F1334" s="317" t="str">
        <f>VLOOKUP($G1334,'Selection Sheet'!$C$15:$F$39,3,0)</f>
        <v>Y59</v>
      </c>
      <c r="G1334" s="204" t="s">
        <v>108</v>
      </c>
      <c r="H1334" s="203" t="s">
        <v>529</v>
      </c>
      <c r="I1334" s="495">
        <v>13</v>
      </c>
      <c r="J1334" s="495">
        <v>2</v>
      </c>
      <c r="K1334" s="495">
        <v>1</v>
      </c>
      <c r="L1334" s="495">
        <v>1</v>
      </c>
      <c r="M1334" s="507"/>
      <c r="N1334" s="507"/>
      <c r="O1334" s="507"/>
      <c r="P1334" s="507"/>
      <c r="Q1334" s="495" t="s">
        <v>80</v>
      </c>
      <c r="R1334" s="495" t="s">
        <v>80</v>
      </c>
      <c r="S1334" s="495"/>
      <c r="T1334" s="496" t="s">
        <v>80</v>
      </c>
      <c r="U1334" s="497" t="s">
        <v>80</v>
      </c>
      <c r="V1334" s="497" t="s">
        <v>80</v>
      </c>
      <c r="W1334" s="497" t="s">
        <v>80</v>
      </c>
      <c r="X1334" s="498" t="s">
        <v>80</v>
      </c>
      <c r="Y1334" s="499" t="s">
        <v>80</v>
      </c>
      <c r="Z1334" s="500" t="s">
        <v>80</v>
      </c>
      <c r="AA1334" s="500" t="s">
        <v>80</v>
      </c>
      <c r="AB1334" s="501" t="s">
        <v>80</v>
      </c>
      <c r="AC1334" s="500" t="s">
        <v>80</v>
      </c>
      <c r="AD1334" s="500" t="s">
        <v>80</v>
      </c>
      <c r="AE1334" s="500" t="s">
        <v>80</v>
      </c>
      <c r="AF1334" s="502" t="s">
        <v>80</v>
      </c>
      <c r="AG1334" s="503" t="s">
        <v>80</v>
      </c>
      <c r="AH1334" s="504" t="s">
        <v>80</v>
      </c>
      <c r="AI1334" s="502" t="s">
        <v>80</v>
      </c>
      <c r="AJ1334" s="505">
        <v>4</v>
      </c>
      <c r="AK1334" s="505">
        <v>6</v>
      </c>
      <c r="AL1334" s="507"/>
      <c r="AM1334" s="507"/>
      <c r="AN1334" s="505">
        <v>25</v>
      </c>
      <c r="AO1334" s="505">
        <v>27</v>
      </c>
      <c r="AP1334" s="569"/>
      <c r="AQ1334" s="569"/>
      <c r="AR1334" s="505">
        <v>0</v>
      </c>
      <c r="AS1334" s="505">
        <v>13</v>
      </c>
      <c r="AT1334" s="505">
        <v>0</v>
      </c>
      <c r="AU1334" s="505">
        <v>1</v>
      </c>
      <c r="AV1334" s="507"/>
      <c r="AW1334" s="507"/>
      <c r="AX1334" s="507">
        <v>0</v>
      </c>
      <c r="AY1334" s="507">
        <v>1</v>
      </c>
      <c r="AZ1334" s="507">
        <v>12</v>
      </c>
      <c r="BA1334" s="507">
        <v>21</v>
      </c>
      <c r="BB1334" s="357"/>
      <c r="BC1334" s="592" t="str">
        <f t="shared" si="1791"/>
        <v>-</v>
      </c>
      <c r="BD1334" s="593" t="str">
        <f t="shared" si="1792"/>
        <v>-</v>
      </c>
      <c r="BE1334" s="594" t="str">
        <f t="shared" si="1793"/>
        <v>-</v>
      </c>
      <c r="BF1334" s="291" t="str">
        <f t="shared" si="1794"/>
        <v>-</v>
      </c>
      <c r="BG1334" s="566" t="str">
        <f t="shared" si="1795"/>
        <v>-</v>
      </c>
      <c r="BH1334" s="595" t="str">
        <f t="shared" si="1796"/>
        <v>-</v>
      </c>
      <c r="BI1334" s="289" t="str">
        <f t="shared" si="1797"/>
        <v>-</v>
      </c>
      <c r="BJ1334" s="596" t="str">
        <f t="shared" si="1798"/>
        <v>-</v>
      </c>
      <c r="BK1334" s="595" t="str">
        <f t="shared" si="1799"/>
        <v>-</v>
      </c>
      <c r="BL1334" s="289" t="str">
        <f t="shared" si="1800"/>
        <v>-</v>
      </c>
      <c r="BM1334" s="596" t="str">
        <f t="shared" si="1801"/>
        <v>-</v>
      </c>
      <c r="BN1334" s="563">
        <f t="shared" si="1802"/>
        <v>9</v>
      </c>
      <c r="BO1334" s="87">
        <f t="shared" si="1803"/>
        <v>2015</v>
      </c>
      <c r="BP1334" s="87">
        <f t="shared" si="1804"/>
        <v>0</v>
      </c>
      <c r="BQ1334" s="202"/>
    </row>
    <row r="1335" spans="1:69" s="35" customFormat="1" ht="10.5" customHeight="1" x14ac:dyDescent="0.2">
      <c r="A1335" s="87" t="str">
        <f t="shared" si="1790"/>
        <v>2015-16RRU9</v>
      </c>
      <c r="B1335" s="87" t="str">
        <f t="shared" si="1805"/>
        <v>Y56</v>
      </c>
      <c r="C1335" s="203" t="s">
        <v>186</v>
      </c>
      <c r="D1335" s="203" t="s">
        <v>545</v>
      </c>
      <c r="E1335" s="42"/>
      <c r="F1335" s="317" t="str">
        <f>VLOOKUP($G1335,'Selection Sheet'!$C$15:$F$39,3,0)</f>
        <v>Y56</v>
      </c>
      <c r="G1335" s="204" t="s">
        <v>93</v>
      </c>
      <c r="H1335" s="203" t="s">
        <v>530</v>
      </c>
      <c r="I1335" s="495">
        <v>319</v>
      </c>
      <c r="J1335" s="495">
        <v>85</v>
      </c>
      <c r="K1335" s="495">
        <v>27</v>
      </c>
      <c r="L1335" s="495">
        <v>13</v>
      </c>
      <c r="M1335" s="507"/>
      <c r="N1335" s="507"/>
      <c r="O1335" s="507"/>
      <c r="P1335" s="507"/>
      <c r="Q1335" s="495" t="s">
        <v>80</v>
      </c>
      <c r="R1335" s="495" t="s">
        <v>80</v>
      </c>
      <c r="S1335" s="495"/>
      <c r="T1335" s="496" t="s">
        <v>80</v>
      </c>
      <c r="U1335" s="497" t="s">
        <v>80</v>
      </c>
      <c r="V1335" s="497" t="s">
        <v>80</v>
      </c>
      <c r="W1335" s="497" t="s">
        <v>80</v>
      </c>
      <c r="X1335" s="498" t="s">
        <v>80</v>
      </c>
      <c r="Y1335" s="499" t="s">
        <v>80</v>
      </c>
      <c r="Z1335" s="500" t="s">
        <v>80</v>
      </c>
      <c r="AA1335" s="500" t="s">
        <v>80</v>
      </c>
      <c r="AB1335" s="501" t="s">
        <v>80</v>
      </c>
      <c r="AC1335" s="500" t="s">
        <v>80</v>
      </c>
      <c r="AD1335" s="500" t="s">
        <v>80</v>
      </c>
      <c r="AE1335" s="500" t="s">
        <v>80</v>
      </c>
      <c r="AF1335" s="502" t="s">
        <v>80</v>
      </c>
      <c r="AG1335" s="503" t="s">
        <v>80</v>
      </c>
      <c r="AH1335" s="504" t="s">
        <v>80</v>
      </c>
      <c r="AI1335" s="502" t="s">
        <v>80</v>
      </c>
      <c r="AJ1335" s="505">
        <v>150</v>
      </c>
      <c r="AK1335" s="505">
        <v>208</v>
      </c>
      <c r="AL1335" s="507"/>
      <c r="AM1335" s="507"/>
      <c r="AN1335" s="505">
        <v>1012</v>
      </c>
      <c r="AO1335" s="505">
        <v>1033</v>
      </c>
      <c r="AP1335" s="569"/>
      <c r="AQ1335" s="569"/>
      <c r="AR1335" s="505">
        <v>17</v>
      </c>
      <c r="AS1335" s="505">
        <v>317</v>
      </c>
      <c r="AT1335" s="505">
        <v>6</v>
      </c>
      <c r="AU1335" s="505">
        <v>27</v>
      </c>
      <c r="AV1335" s="507"/>
      <c r="AW1335" s="507"/>
      <c r="AX1335" s="507">
        <v>94</v>
      </c>
      <c r="AY1335" s="507">
        <v>101</v>
      </c>
      <c r="AZ1335" s="507">
        <v>366</v>
      </c>
      <c r="BA1335" s="507">
        <v>596</v>
      </c>
      <c r="BB1335" s="357"/>
      <c r="BC1335" s="592" t="str">
        <f t="shared" si="1791"/>
        <v>-</v>
      </c>
      <c r="BD1335" s="593" t="str">
        <f t="shared" si="1792"/>
        <v>-</v>
      </c>
      <c r="BE1335" s="594" t="str">
        <f t="shared" si="1793"/>
        <v>-</v>
      </c>
      <c r="BF1335" s="291" t="str">
        <f t="shared" si="1794"/>
        <v>-</v>
      </c>
      <c r="BG1335" s="566" t="str">
        <f t="shared" si="1795"/>
        <v>-</v>
      </c>
      <c r="BH1335" s="595" t="str">
        <f t="shared" si="1796"/>
        <v>-</v>
      </c>
      <c r="BI1335" s="289" t="str">
        <f t="shared" si="1797"/>
        <v>-</v>
      </c>
      <c r="BJ1335" s="596" t="str">
        <f t="shared" si="1798"/>
        <v>-</v>
      </c>
      <c r="BK1335" s="595" t="str">
        <f t="shared" si="1799"/>
        <v>-</v>
      </c>
      <c r="BL1335" s="289" t="str">
        <f t="shared" si="1800"/>
        <v>-</v>
      </c>
      <c r="BM1335" s="596" t="str">
        <f t="shared" si="1801"/>
        <v>-</v>
      </c>
      <c r="BN1335" s="563">
        <f t="shared" si="1802"/>
        <v>9</v>
      </c>
      <c r="BO1335" s="87">
        <f t="shared" si="1803"/>
        <v>2015</v>
      </c>
      <c r="BP1335" s="87">
        <f t="shared" si="1804"/>
        <v>0</v>
      </c>
      <c r="BQ1335" s="202"/>
    </row>
    <row r="1336" spans="1:69" s="35" customFormat="1" ht="10.5" customHeight="1" x14ac:dyDescent="0.2">
      <c r="A1336" s="87" t="str">
        <f t="shared" si="1790"/>
        <v>2015-16RX69</v>
      </c>
      <c r="B1336" s="87" t="str">
        <f t="shared" si="1805"/>
        <v>Y63</v>
      </c>
      <c r="C1336" s="203" t="s">
        <v>186</v>
      </c>
      <c r="D1336" s="203" t="s">
        <v>545</v>
      </c>
      <c r="E1336" s="42"/>
      <c r="F1336" s="317" t="str">
        <f>VLOOKUP($G1336,'Selection Sheet'!$C$15:$F$39,3,0)</f>
        <v>Y63</v>
      </c>
      <c r="G1336" s="204" t="s">
        <v>111</v>
      </c>
      <c r="H1336" s="203" t="s">
        <v>532</v>
      </c>
      <c r="I1336" s="495">
        <v>130</v>
      </c>
      <c r="J1336" s="495">
        <v>34</v>
      </c>
      <c r="K1336" s="495">
        <v>12</v>
      </c>
      <c r="L1336" s="495">
        <v>7</v>
      </c>
      <c r="M1336" s="507"/>
      <c r="N1336" s="507"/>
      <c r="O1336" s="507"/>
      <c r="P1336" s="507"/>
      <c r="Q1336" s="495" t="s">
        <v>80</v>
      </c>
      <c r="R1336" s="495" t="s">
        <v>80</v>
      </c>
      <c r="S1336" s="495"/>
      <c r="T1336" s="496" t="s">
        <v>80</v>
      </c>
      <c r="U1336" s="497" t="s">
        <v>80</v>
      </c>
      <c r="V1336" s="497" t="s">
        <v>80</v>
      </c>
      <c r="W1336" s="497" t="s">
        <v>80</v>
      </c>
      <c r="X1336" s="498" t="s">
        <v>80</v>
      </c>
      <c r="Y1336" s="499" t="s">
        <v>80</v>
      </c>
      <c r="Z1336" s="500" t="s">
        <v>80</v>
      </c>
      <c r="AA1336" s="500" t="s">
        <v>80</v>
      </c>
      <c r="AB1336" s="501" t="s">
        <v>80</v>
      </c>
      <c r="AC1336" s="500" t="s">
        <v>80</v>
      </c>
      <c r="AD1336" s="500" t="s">
        <v>80</v>
      </c>
      <c r="AE1336" s="500" t="s">
        <v>80</v>
      </c>
      <c r="AF1336" s="502" t="s">
        <v>80</v>
      </c>
      <c r="AG1336" s="503" t="s">
        <v>80</v>
      </c>
      <c r="AH1336" s="504" t="s">
        <v>80</v>
      </c>
      <c r="AI1336" s="502" t="s">
        <v>80</v>
      </c>
      <c r="AJ1336" s="505">
        <v>42</v>
      </c>
      <c r="AK1336" s="505">
        <v>48</v>
      </c>
      <c r="AL1336" s="507"/>
      <c r="AM1336" s="507"/>
      <c r="AN1336" s="505">
        <v>340</v>
      </c>
      <c r="AO1336" s="505">
        <v>354</v>
      </c>
      <c r="AP1336" s="569"/>
      <c r="AQ1336" s="569"/>
      <c r="AR1336" s="505">
        <v>11</v>
      </c>
      <c r="AS1336" s="505">
        <v>130</v>
      </c>
      <c r="AT1336" s="505">
        <v>3</v>
      </c>
      <c r="AU1336" s="505">
        <v>12</v>
      </c>
      <c r="AV1336" s="507"/>
      <c r="AW1336" s="507"/>
      <c r="AX1336" s="507">
        <v>45</v>
      </c>
      <c r="AY1336" s="507">
        <v>49</v>
      </c>
      <c r="AZ1336" s="507">
        <v>105</v>
      </c>
      <c r="BA1336" s="507">
        <v>168</v>
      </c>
      <c r="BB1336" s="357"/>
      <c r="BC1336" s="592" t="str">
        <f t="shared" si="1791"/>
        <v>-</v>
      </c>
      <c r="BD1336" s="593" t="str">
        <f t="shared" si="1792"/>
        <v>-</v>
      </c>
      <c r="BE1336" s="594" t="str">
        <f t="shared" si="1793"/>
        <v>-</v>
      </c>
      <c r="BF1336" s="291" t="str">
        <f t="shared" si="1794"/>
        <v>-</v>
      </c>
      <c r="BG1336" s="566" t="str">
        <f t="shared" si="1795"/>
        <v>-</v>
      </c>
      <c r="BH1336" s="595" t="str">
        <f t="shared" si="1796"/>
        <v>-</v>
      </c>
      <c r="BI1336" s="289" t="str">
        <f t="shared" si="1797"/>
        <v>-</v>
      </c>
      <c r="BJ1336" s="596" t="str">
        <f t="shared" si="1798"/>
        <v>-</v>
      </c>
      <c r="BK1336" s="595" t="str">
        <f t="shared" si="1799"/>
        <v>-</v>
      </c>
      <c r="BL1336" s="289" t="str">
        <f t="shared" si="1800"/>
        <v>-</v>
      </c>
      <c r="BM1336" s="596" t="str">
        <f t="shared" si="1801"/>
        <v>-</v>
      </c>
      <c r="BN1336" s="563">
        <f t="shared" si="1802"/>
        <v>9</v>
      </c>
      <c r="BO1336" s="87">
        <f t="shared" si="1803"/>
        <v>2015</v>
      </c>
      <c r="BP1336" s="87">
        <f t="shared" si="1804"/>
        <v>0</v>
      </c>
      <c r="BQ1336" s="202"/>
    </row>
    <row r="1337" spans="1:69" s="35" customFormat="1" ht="10.5" customHeight="1" x14ac:dyDescent="0.2">
      <c r="A1337" s="314" t="str">
        <f t="shared" si="1790"/>
        <v>2015-16RX79</v>
      </c>
      <c r="B1337" s="314" t="str">
        <f t="shared" si="1805"/>
        <v>Y62</v>
      </c>
      <c r="C1337" s="205" t="s">
        <v>186</v>
      </c>
      <c r="D1337" s="205" t="s">
        <v>545</v>
      </c>
      <c r="E1337" s="206"/>
      <c r="F1337" s="318" t="str">
        <f>VLOOKUP($G1337,'Selection Sheet'!$C$15:$F$39,3,0)</f>
        <v>Y62</v>
      </c>
      <c r="G1337" s="207" t="s">
        <v>84</v>
      </c>
      <c r="H1337" s="205" t="s">
        <v>533</v>
      </c>
      <c r="I1337" s="508">
        <v>295</v>
      </c>
      <c r="J1337" s="508">
        <v>106</v>
      </c>
      <c r="K1337" s="508">
        <v>43</v>
      </c>
      <c r="L1337" s="508">
        <v>26</v>
      </c>
      <c r="M1337" s="520"/>
      <c r="N1337" s="520"/>
      <c r="O1337" s="520"/>
      <c r="P1337" s="520"/>
      <c r="Q1337" s="508" t="s">
        <v>80</v>
      </c>
      <c r="R1337" s="508" t="s">
        <v>80</v>
      </c>
      <c r="S1337" s="508"/>
      <c r="T1337" s="509" t="s">
        <v>80</v>
      </c>
      <c r="U1337" s="510" t="s">
        <v>80</v>
      </c>
      <c r="V1337" s="510" t="s">
        <v>80</v>
      </c>
      <c r="W1337" s="510" t="s">
        <v>80</v>
      </c>
      <c r="X1337" s="511" t="s">
        <v>80</v>
      </c>
      <c r="Y1337" s="512" t="s">
        <v>80</v>
      </c>
      <c r="Z1337" s="513" t="s">
        <v>80</v>
      </c>
      <c r="AA1337" s="513" t="s">
        <v>80</v>
      </c>
      <c r="AB1337" s="514" t="s">
        <v>80</v>
      </c>
      <c r="AC1337" s="513" t="s">
        <v>80</v>
      </c>
      <c r="AD1337" s="513" t="s">
        <v>80</v>
      </c>
      <c r="AE1337" s="513" t="s">
        <v>80</v>
      </c>
      <c r="AF1337" s="515" t="s">
        <v>80</v>
      </c>
      <c r="AG1337" s="516" t="s">
        <v>80</v>
      </c>
      <c r="AH1337" s="517" t="s">
        <v>80</v>
      </c>
      <c r="AI1337" s="515" t="s">
        <v>80</v>
      </c>
      <c r="AJ1337" s="518">
        <v>148</v>
      </c>
      <c r="AK1337" s="518">
        <v>181</v>
      </c>
      <c r="AL1337" s="520"/>
      <c r="AM1337" s="520"/>
      <c r="AN1337" s="518">
        <v>1409</v>
      </c>
      <c r="AO1337" s="518">
        <v>1412</v>
      </c>
      <c r="AP1337" s="570"/>
      <c r="AQ1337" s="570"/>
      <c r="AR1337" s="518">
        <v>36</v>
      </c>
      <c r="AS1337" s="518">
        <v>289</v>
      </c>
      <c r="AT1337" s="518">
        <v>16</v>
      </c>
      <c r="AU1337" s="518">
        <v>43</v>
      </c>
      <c r="AV1337" s="520"/>
      <c r="AW1337" s="520"/>
      <c r="AX1337" s="520">
        <v>113</v>
      </c>
      <c r="AY1337" s="520">
        <v>136</v>
      </c>
      <c r="AZ1337" s="520">
        <v>450</v>
      </c>
      <c r="BA1337" s="520">
        <v>730</v>
      </c>
      <c r="BB1337" s="358"/>
      <c r="BC1337" s="597" t="str">
        <f t="shared" si="1791"/>
        <v>-</v>
      </c>
      <c r="BD1337" s="598" t="str">
        <f t="shared" si="1792"/>
        <v>-</v>
      </c>
      <c r="BE1337" s="599" t="str">
        <f t="shared" si="1793"/>
        <v>-</v>
      </c>
      <c r="BF1337" s="600" t="str">
        <f t="shared" si="1794"/>
        <v>-</v>
      </c>
      <c r="BG1337" s="601" t="str">
        <f t="shared" si="1795"/>
        <v>-</v>
      </c>
      <c r="BH1337" s="602" t="str">
        <f t="shared" si="1796"/>
        <v>-</v>
      </c>
      <c r="BI1337" s="603" t="str">
        <f t="shared" si="1797"/>
        <v>-</v>
      </c>
      <c r="BJ1337" s="604" t="str">
        <f t="shared" si="1798"/>
        <v>-</v>
      </c>
      <c r="BK1337" s="602" t="str">
        <f t="shared" si="1799"/>
        <v>-</v>
      </c>
      <c r="BL1337" s="603" t="str">
        <f t="shared" si="1800"/>
        <v>-</v>
      </c>
      <c r="BM1337" s="604" t="str">
        <f t="shared" si="1801"/>
        <v>-</v>
      </c>
      <c r="BN1337" s="564">
        <f t="shared" si="1802"/>
        <v>9</v>
      </c>
      <c r="BO1337" s="314">
        <f t="shared" si="1803"/>
        <v>2015</v>
      </c>
      <c r="BP1337" s="314">
        <f t="shared" si="1804"/>
        <v>0</v>
      </c>
      <c r="BQ1337" s="202"/>
    </row>
    <row r="1338" spans="1:69" s="35" customFormat="1" ht="10.5" customHeight="1" x14ac:dyDescent="0.2">
      <c r="A1338" s="87" t="str">
        <f t="shared" si="1790"/>
        <v>2015-16RX89</v>
      </c>
      <c r="B1338" s="87" t="str">
        <f t="shared" si="1805"/>
        <v>Y63</v>
      </c>
      <c r="C1338" s="203" t="s">
        <v>186</v>
      </c>
      <c r="D1338" s="203" t="s">
        <v>545</v>
      </c>
      <c r="E1338" s="42"/>
      <c r="F1338" s="317" t="str">
        <f>VLOOKUP($G1338,'Selection Sheet'!$C$15:$F$39,3,0)</f>
        <v>Y63</v>
      </c>
      <c r="G1338" s="204" t="s">
        <v>120</v>
      </c>
      <c r="H1338" s="203" t="s">
        <v>534</v>
      </c>
      <c r="I1338" s="495">
        <v>217</v>
      </c>
      <c r="J1338" s="495">
        <v>47</v>
      </c>
      <c r="K1338" s="495">
        <v>21</v>
      </c>
      <c r="L1338" s="495">
        <v>8</v>
      </c>
      <c r="M1338" s="507"/>
      <c r="N1338" s="507"/>
      <c r="O1338" s="507"/>
      <c r="P1338" s="507"/>
      <c r="Q1338" s="495" t="s">
        <v>80</v>
      </c>
      <c r="R1338" s="495" t="s">
        <v>80</v>
      </c>
      <c r="S1338" s="495"/>
      <c r="T1338" s="496" t="s">
        <v>80</v>
      </c>
      <c r="U1338" s="497" t="s">
        <v>80</v>
      </c>
      <c r="V1338" s="497" t="s">
        <v>80</v>
      </c>
      <c r="W1338" s="497" t="s">
        <v>80</v>
      </c>
      <c r="X1338" s="498" t="s">
        <v>80</v>
      </c>
      <c r="Y1338" s="499" t="s">
        <v>80</v>
      </c>
      <c r="Z1338" s="500" t="s">
        <v>80</v>
      </c>
      <c r="AA1338" s="500" t="s">
        <v>80</v>
      </c>
      <c r="AB1338" s="501" t="s">
        <v>80</v>
      </c>
      <c r="AC1338" s="500" t="s">
        <v>80</v>
      </c>
      <c r="AD1338" s="500" t="s">
        <v>80</v>
      </c>
      <c r="AE1338" s="500" t="s">
        <v>80</v>
      </c>
      <c r="AF1338" s="502" t="s">
        <v>80</v>
      </c>
      <c r="AG1338" s="503" t="s">
        <v>80</v>
      </c>
      <c r="AH1338" s="504" t="s">
        <v>80</v>
      </c>
      <c r="AI1338" s="502" t="s">
        <v>80</v>
      </c>
      <c r="AJ1338" s="505">
        <v>84</v>
      </c>
      <c r="AK1338" s="505">
        <v>103</v>
      </c>
      <c r="AL1338" s="507"/>
      <c r="AM1338" s="507"/>
      <c r="AN1338" s="505">
        <v>711</v>
      </c>
      <c r="AO1338" s="505">
        <v>724</v>
      </c>
      <c r="AP1338" s="569"/>
      <c r="AQ1338" s="569"/>
      <c r="AR1338" s="505">
        <v>10</v>
      </c>
      <c r="AS1338" s="505">
        <v>206</v>
      </c>
      <c r="AT1338" s="505">
        <v>3</v>
      </c>
      <c r="AU1338" s="505">
        <v>17</v>
      </c>
      <c r="AV1338" s="507"/>
      <c r="AW1338" s="507"/>
      <c r="AX1338" s="507">
        <v>76</v>
      </c>
      <c r="AY1338" s="507">
        <v>95</v>
      </c>
      <c r="AZ1338" s="507">
        <v>217</v>
      </c>
      <c r="BA1338" s="507">
        <v>402</v>
      </c>
      <c r="BB1338" s="357"/>
      <c r="BC1338" s="592" t="str">
        <f t="shared" si="1791"/>
        <v>-</v>
      </c>
      <c r="BD1338" s="593" t="str">
        <f t="shared" si="1792"/>
        <v>-</v>
      </c>
      <c r="BE1338" s="594" t="str">
        <f t="shared" si="1793"/>
        <v>-</v>
      </c>
      <c r="BF1338" s="291" t="str">
        <f t="shared" si="1794"/>
        <v>-</v>
      </c>
      <c r="BG1338" s="566" t="str">
        <f t="shared" si="1795"/>
        <v>-</v>
      </c>
      <c r="BH1338" s="595" t="str">
        <f t="shared" si="1796"/>
        <v>-</v>
      </c>
      <c r="BI1338" s="289" t="str">
        <f t="shared" si="1797"/>
        <v>-</v>
      </c>
      <c r="BJ1338" s="596" t="str">
        <f t="shared" si="1798"/>
        <v>-</v>
      </c>
      <c r="BK1338" s="595" t="str">
        <f t="shared" si="1799"/>
        <v>-</v>
      </c>
      <c r="BL1338" s="289" t="str">
        <f t="shared" si="1800"/>
        <v>-</v>
      </c>
      <c r="BM1338" s="596" t="str">
        <f t="shared" si="1801"/>
        <v>-</v>
      </c>
      <c r="BN1338" s="563">
        <f t="shared" si="1802"/>
        <v>9</v>
      </c>
      <c r="BO1338" s="87">
        <f t="shared" si="1803"/>
        <v>2015</v>
      </c>
      <c r="BP1338" s="87">
        <f t="shared" si="1804"/>
        <v>0</v>
      </c>
      <c r="BQ1338" s="202"/>
    </row>
    <row r="1339" spans="1:69" s="35" customFormat="1" ht="10.5" customHeight="1" x14ac:dyDescent="0.2">
      <c r="A1339" s="87" t="str">
        <f t="shared" si="1790"/>
        <v>2015-16RX99</v>
      </c>
      <c r="B1339" s="87" t="str">
        <f t="shared" si="1805"/>
        <v>Y60</v>
      </c>
      <c r="C1339" s="203" t="s">
        <v>186</v>
      </c>
      <c r="D1339" s="203" t="s">
        <v>545</v>
      </c>
      <c r="E1339" s="42"/>
      <c r="F1339" s="317" t="str">
        <f>VLOOKUP($G1339,'Selection Sheet'!$C$15:$F$39,3,0)</f>
        <v>Y60</v>
      </c>
      <c r="G1339" s="204" t="s">
        <v>103</v>
      </c>
      <c r="H1339" s="203" t="s">
        <v>535</v>
      </c>
      <c r="I1339" s="495">
        <v>209</v>
      </c>
      <c r="J1339" s="495">
        <v>53</v>
      </c>
      <c r="K1339" s="495">
        <v>20</v>
      </c>
      <c r="L1339" s="495">
        <v>9</v>
      </c>
      <c r="M1339" s="507"/>
      <c r="N1339" s="507"/>
      <c r="O1339" s="507"/>
      <c r="P1339" s="507"/>
      <c r="Q1339" s="495" t="s">
        <v>80</v>
      </c>
      <c r="R1339" s="495" t="s">
        <v>80</v>
      </c>
      <c r="S1339" s="495"/>
      <c r="T1339" s="496" t="s">
        <v>80</v>
      </c>
      <c r="U1339" s="497" t="s">
        <v>80</v>
      </c>
      <c r="V1339" s="497" t="s">
        <v>80</v>
      </c>
      <c r="W1339" s="497" t="s">
        <v>80</v>
      </c>
      <c r="X1339" s="498" t="s">
        <v>80</v>
      </c>
      <c r="Y1339" s="499" t="s">
        <v>80</v>
      </c>
      <c r="Z1339" s="500" t="s">
        <v>80</v>
      </c>
      <c r="AA1339" s="500" t="s">
        <v>80</v>
      </c>
      <c r="AB1339" s="501" t="s">
        <v>80</v>
      </c>
      <c r="AC1339" s="500" t="s">
        <v>80</v>
      </c>
      <c r="AD1339" s="500" t="s">
        <v>80</v>
      </c>
      <c r="AE1339" s="500" t="s">
        <v>80</v>
      </c>
      <c r="AF1339" s="502" t="s">
        <v>80</v>
      </c>
      <c r="AG1339" s="503" t="s">
        <v>80</v>
      </c>
      <c r="AH1339" s="504" t="s">
        <v>80</v>
      </c>
      <c r="AI1339" s="502" t="s">
        <v>80</v>
      </c>
      <c r="AJ1339" s="505">
        <v>100</v>
      </c>
      <c r="AK1339" s="505">
        <v>126</v>
      </c>
      <c r="AL1339" s="507"/>
      <c r="AM1339" s="507"/>
      <c r="AN1339" s="505">
        <v>745</v>
      </c>
      <c r="AO1339" s="505">
        <v>759</v>
      </c>
      <c r="AP1339" s="569"/>
      <c r="AQ1339" s="569"/>
      <c r="AR1339" s="505">
        <v>11</v>
      </c>
      <c r="AS1339" s="505">
        <v>197</v>
      </c>
      <c r="AT1339" s="505">
        <v>3</v>
      </c>
      <c r="AU1339" s="505">
        <v>19</v>
      </c>
      <c r="AV1339" s="507"/>
      <c r="AW1339" s="507"/>
      <c r="AX1339" s="507">
        <v>52</v>
      </c>
      <c r="AY1339" s="507">
        <v>57</v>
      </c>
      <c r="AZ1339" s="507">
        <v>73</v>
      </c>
      <c r="BA1339" s="507">
        <v>130</v>
      </c>
      <c r="BB1339" s="357"/>
      <c r="BC1339" s="592" t="str">
        <f t="shared" si="1791"/>
        <v>-</v>
      </c>
      <c r="BD1339" s="593" t="str">
        <f t="shared" si="1792"/>
        <v>-</v>
      </c>
      <c r="BE1339" s="594" t="str">
        <f t="shared" si="1793"/>
        <v>-</v>
      </c>
      <c r="BF1339" s="291" t="str">
        <f t="shared" si="1794"/>
        <v>-</v>
      </c>
      <c r="BG1339" s="566" t="str">
        <f t="shared" si="1795"/>
        <v>-</v>
      </c>
      <c r="BH1339" s="595" t="str">
        <f t="shared" si="1796"/>
        <v>-</v>
      </c>
      <c r="BI1339" s="289" t="str">
        <f t="shared" si="1797"/>
        <v>-</v>
      </c>
      <c r="BJ1339" s="596" t="str">
        <f t="shared" si="1798"/>
        <v>-</v>
      </c>
      <c r="BK1339" s="595" t="str">
        <f t="shared" si="1799"/>
        <v>-</v>
      </c>
      <c r="BL1339" s="289" t="str">
        <f t="shared" si="1800"/>
        <v>-</v>
      </c>
      <c r="BM1339" s="596" t="str">
        <f t="shared" si="1801"/>
        <v>-</v>
      </c>
      <c r="BN1339" s="563">
        <f t="shared" si="1802"/>
        <v>9</v>
      </c>
      <c r="BO1339" s="87">
        <f t="shared" si="1803"/>
        <v>2015</v>
      </c>
      <c r="BP1339" s="87">
        <f t="shared" si="1804"/>
        <v>0</v>
      </c>
      <c r="BQ1339" s="202"/>
    </row>
    <row r="1340" spans="1:69" s="35" customFormat="1" ht="10.5" customHeight="1" x14ac:dyDescent="0.2">
      <c r="A1340" s="314" t="str">
        <f t="shared" si="1790"/>
        <v>2015-16RYA9</v>
      </c>
      <c r="B1340" s="314" t="str">
        <f t="shared" si="1805"/>
        <v>Y60</v>
      </c>
      <c r="C1340" s="205" t="s">
        <v>186</v>
      </c>
      <c r="D1340" s="205" t="s">
        <v>545</v>
      </c>
      <c r="E1340" s="206"/>
      <c r="F1340" s="318" t="str">
        <f>VLOOKUP($G1340,'Selection Sheet'!$C$15:$F$39,3,0)</f>
        <v>Y60</v>
      </c>
      <c r="G1340" s="207" t="s">
        <v>118</v>
      </c>
      <c r="H1340" s="205" t="s">
        <v>536</v>
      </c>
      <c r="I1340" s="508">
        <v>313</v>
      </c>
      <c r="J1340" s="508">
        <v>98</v>
      </c>
      <c r="K1340" s="508">
        <v>47</v>
      </c>
      <c r="L1340" s="508">
        <v>25</v>
      </c>
      <c r="M1340" s="520"/>
      <c r="N1340" s="520"/>
      <c r="O1340" s="520"/>
      <c r="P1340" s="520"/>
      <c r="Q1340" s="508" t="s">
        <v>80</v>
      </c>
      <c r="R1340" s="508" t="s">
        <v>80</v>
      </c>
      <c r="S1340" s="508"/>
      <c r="T1340" s="509" t="s">
        <v>80</v>
      </c>
      <c r="U1340" s="510" t="s">
        <v>80</v>
      </c>
      <c r="V1340" s="510" t="s">
        <v>80</v>
      </c>
      <c r="W1340" s="510" t="s">
        <v>80</v>
      </c>
      <c r="X1340" s="511" t="s">
        <v>80</v>
      </c>
      <c r="Y1340" s="512" t="s">
        <v>80</v>
      </c>
      <c r="Z1340" s="513" t="s">
        <v>80</v>
      </c>
      <c r="AA1340" s="513" t="s">
        <v>80</v>
      </c>
      <c r="AB1340" s="514" t="s">
        <v>80</v>
      </c>
      <c r="AC1340" s="513" t="s">
        <v>80</v>
      </c>
      <c r="AD1340" s="513" t="s">
        <v>80</v>
      </c>
      <c r="AE1340" s="513" t="s">
        <v>80</v>
      </c>
      <c r="AF1340" s="515" t="s">
        <v>80</v>
      </c>
      <c r="AG1340" s="516" t="s">
        <v>80</v>
      </c>
      <c r="AH1340" s="517" t="s">
        <v>80</v>
      </c>
      <c r="AI1340" s="515" t="s">
        <v>80</v>
      </c>
      <c r="AJ1340" s="518">
        <v>85</v>
      </c>
      <c r="AK1340" s="518">
        <v>112</v>
      </c>
      <c r="AL1340" s="520"/>
      <c r="AM1340" s="520"/>
      <c r="AN1340" s="518">
        <v>566</v>
      </c>
      <c r="AO1340" s="518">
        <v>588</v>
      </c>
      <c r="AP1340" s="570"/>
      <c r="AQ1340" s="570"/>
      <c r="AR1340" s="518">
        <v>30</v>
      </c>
      <c r="AS1340" s="518">
        <v>313</v>
      </c>
      <c r="AT1340" s="518">
        <v>10</v>
      </c>
      <c r="AU1340" s="518">
        <v>47</v>
      </c>
      <c r="AV1340" s="520"/>
      <c r="AW1340" s="520"/>
      <c r="AX1340" s="520">
        <v>117</v>
      </c>
      <c r="AY1340" s="520">
        <v>132</v>
      </c>
      <c r="AZ1340" s="520">
        <v>137</v>
      </c>
      <c r="BA1340" s="520">
        <v>226</v>
      </c>
      <c r="BB1340" s="358"/>
      <c r="BC1340" s="597" t="str">
        <f t="shared" si="1791"/>
        <v>-</v>
      </c>
      <c r="BD1340" s="598" t="str">
        <f t="shared" si="1792"/>
        <v>-</v>
      </c>
      <c r="BE1340" s="599" t="str">
        <f t="shared" si="1793"/>
        <v>-</v>
      </c>
      <c r="BF1340" s="600" t="str">
        <f t="shared" si="1794"/>
        <v>-</v>
      </c>
      <c r="BG1340" s="601" t="str">
        <f t="shared" si="1795"/>
        <v>-</v>
      </c>
      <c r="BH1340" s="602" t="str">
        <f t="shared" si="1796"/>
        <v>-</v>
      </c>
      <c r="BI1340" s="603" t="str">
        <f t="shared" si="1797"/>
        <v>-</v>
      </c>
      <c r="BJ1340" s="604" t="str">
        <f t="shared" si="1798"/>
        <v>-</v>
      </c>
      <c r="BK1340" s="602" t="str">
        <f t="shared" si="1799"/>
        <v>-</v>
      </c>
      <c r="BL1340" s="603" t="str">
        <f t="shared" si="1800"/>
        <v>-</v>
      </c>
      <c r="BM1340" s="604" t="str">
        <f t="shared" si="1801"/>
        <v>-</v>
      </c>
      <c r="BN1340" s="564">
        <f t="shared" si="1802"/>
        <v>9</v>
      </c>
      <c r="BO1340" s="314">
        <f t="shared" si="1803"/>
        <v>2015</v>
      </c>
      <c r="BP1340" s="314">
        <f t="shared" si="1804"/>
        <v>0</v>
      </c>
      <c r="BQ1340" s="202"/>
    </row>
    <row r="1341" spans="1:69" s="35" customFormat="1" ht="10.5" customHeight="1" x14ac:dyDescent="0.2">
      <c r="A1341" s="87" t="str">
        <f t="shared" si="1790"/>
        <v>2015-16RYC9</v>
      </c>
      <c r="B1341" s="87" t="str">
        <f t="shared" si="1805"/>
        <v>Y61</v>
      </c>
      <c r="C1341" s="203" t="s">
        <v>186</v>
      </c>
      <c r="D1341" s="203" t="s">
        <v>545</v>
      </c>
      <c r="E1341" s="42"/>
      <c r="F1341" s="317" t="str">
        <f>VLOOKUP($G1341,'Selection Sheet'!$C$15:$F$39,3,0)</f>
        <v>Y61</v>
      </c>
      <c r="G1341" s="204" t="s">
        <v>87</v>
      </c>
      <c r="H1341" s="203" t="s">
        <v>537</v>
      </c>
      <c r="I1341" s="495">
        <v>263</v>
      </c>
      <c r="J1341" s="495">
        <v>69</v>
      </c>
      <c r="K1341" s="495">
        <v>24</v>
      </c>
      <c r="L1341" s="495">
        <v>11</v>
      </c>
      <c r="M1341" s="507"/>
      <c r="N1341" s="507"/>
      <c r="O1341" s="507"/>
      <c r="P1341" s="507"/>
      <c r="Q1341" s="495" t="s">
        <v>80</v>
      </c>
      <c r="R1341" s="495" t="s">
        <v>80</v>
      </c>
      <c r="S1341" s="495"/>
      <c r="T1341" s="496" t="s">
        <v>80</v>
      </c>
      <c r="U1341" s="497" t="s">
        <v>80</v>
      </c>
      <c r="V1341" s="497" t="s">
        <v>80</v>
      </c>
      <c r="W1341" s="497" t="s">
        <v>80</v>
      </c>
      <c r="X1341" s="498" t="s">
        <v>80</v>
      </c>
      <c r="Y1341" s="499" t="s">
        <v>80</v>
      </c>
      <c r="Z1341" s="500" t="s">
        <v>80</v>
      </c>
      <c r="AA1341" s="500" t="s">
        <v>80</v>
      </c>
      <c r="AB1341" s="501" t="s">
        <v>80</v>
      </c>
      <c r="AC1341" s="500" t="s">
        <v>80</v>
      </c>
      <c r="AD1341" s="500" t="s">
        <v>80</v>
      </c>
      <c r="AE1341" s="500" t="s">
        <v>80</v>
      </c>
      <c r="AF1341" s="502" t="s">
        <v>80</v>
      </c>
      <c r="AG1341" s="503" t="s">
        <v>80</v>
      </c>
      <c r="AH1341" s="504" t="s">
        <v>80</v>
      </c>
      <c r="AI1341" s="502" t="s">
        <v>80</v>
      </c>
      <c r="AJ1341" s="505">
        <v>121</v>
      </c>
      <c r="AK1341" s="505">
        <v>153</v>
      </c>
      <c r="AL1341" s="507"/>
      <c r="AM1341" s="507"/>
      <c r="AN1341" s="505">
        <v>666</v>
      </c>
      <c r="AO1341" s="505">
        <v>678</v>
      </c>
      <c r="AP1341" s="569"/>
      <c r="AQ1341" s="569"/>
      <c r="AR1341" s="505">
        <v>21</v>
      </c>
      <c r="AS1341" s="505">
        <v>257</v>
      </c>
      <c r="AT1341" s="505">
        <v>9</v>
      </c>
      <c r="AU1341" s="505">
        <v>23</v>
      </c>
      <c r="AV1341" s="507"/>
      <c r="AW1341" s="507"/>
      <c r="AX1341" s="507">
        <v>81</v>
      </c>
      <c r="AY1341" s="507">
        <v>93</v>
      </c>
      <c r="AZ1341" s="507">
        <v>128</v>
      </c>
      <c r="BA1341" s="507">
        <v>287</v>
      </c>
      <c r="BB1341" s="357"/>
      <c r="BC1341" s="592" t="str">
        <f t="shared" si="1791"/>
        <v>-</v>
      </c>
      <c r="BD1341" s="593" t="str">
        <f t="shared" si="1792"/>
        <v>-</v>
      </c>
      <c r="BE1341" s="594" t="str">
        <f t="shared" si="1793"/>
        <v>-</v>
      </c>
      <c r="BF1341" s="291" t="str">
        <f t="shared" si="1794"/>
        <v>-</v>
      </c>
      <c r="BG1341" s="566" t="str">
        <f t="shared" si="1795"/>
        <v>-</v>
      </c>
      <c r="BH1341" s="595" t="str">
        <f t="shared" si="1796"/>
        <v>-</v>
      </c>
      <c r="BI1341" s="289" t="str">
        <f t="shared" si="1797"/>
        <v>-</v>
      </c>
      <c r="BJ1341" s="596" t="str">
        <f t="shared" si="1798"/>
        <v>-</v>
      </c>
      <c r="BK1341" s="595" t="str">
        <f t="shared" si="1799"/>
        <v>-</v>
      </c>
      <c r="BL1341" s="289" t="str">
        <f t="shared" si="1800"/>
        <v>-</v>
      </c>
      <c r="BM1341" s="596" t="str">
        <f t="shared" si="1801"/>
        <v>-</v>
      </c>
      <c r="BN1341" s="563">
        <f t="shared" si="1802"/>
        <v>9</v>
      </c>
      <c r="BO1341" s="87">
        <f t="shared" si="1803"/>
        <v>2015</v>
      </c>
      <c r="BP1341" s="87">
        <f t="shared" si="1804"/>
        <v>0</v>
      </c>
      <c r="BQ1341" s="202"/>
    </row>
    <row r="1342" spans="1:69" s="35" customFormat="1" ht="10.5" customHeight="1" x14ac:dyDescent="0.2">
      <c r="A1342" s="87" t="str">
        <f t="shared" si="1790"/>
        <v>2015-16RYD9</v>
      </c>
      <c r="B1342" s="87" t="str">
        <f t="shared" si="1805"/>
        <v>Y59</v>
      </c>
      <c r="C1342" s="203" t="s">
        <v>186</v>
      </c>
      <c r="D1342" s="203" t="s">
        <v>545</v>
      </c>
      <c r="E1342" s="42"/>
      <c r="F1342" s="317" t="str">
        <f>VLOOKUP($G1342,'Selection Sheet'!$C$15:$F$39,3,0)</f>
        <v>Y59</v>
      </c>
      <c r="G1342" s="204" t="s">
        <v>116</v>
      </c>
      <c r="H1342" s="203" t="s">
        <v>538</v>
      </c>
      <c r="I1342" s="495">
        <v>216</v>
      </c>
      <c r="J1342" s="495">
        <v>59</v>
      </c>
      <c r="K1342" s="495">
        <v>30</v>
      </c>
      <c r="L1342" s="495">
        <v>17</v>
      </c>
      <c r="M1342" s="507"/>
      <c r="N1342" s="507"/>
      <c r="O1342" s="507"/>
      <c r="P1342" s="507"/>
      <c r="Q1342" s="495" t="s">
        <v>80</v>
      </c>
      <c r="R1342" s="495" t="s">
        <v>80</v>
      </c>
      <c r="S1342" s="495"/>
      <c r="T1342" s="496" t="s">
        <v>80</v>
      </c>
      <c r="U1342" s="497" t="s">
        <v>80</v>
      </c>
      <c r="V1342" s="497" t="s">
        <v>80</v>
      </c>
      <c r="W1342" s="497" t="s">
        <v>80</v>
      </c>
      <c r="X1342" s="498" t="s">
        <v>80</v>
      </c>
      <c r="Y1342" s="499" t="s">
        <v>80</v>
      </c>
      <c r="Z1342" s="500" t="s">
        <v>80</v>
      </c>
      <c r="AA1342" s="500" t="s">
        <v>80</v>
      </c>
      <c r="AB1342" s="501" t="s">
        <v>80</v>
      </c>
      <c r="AC1342" s="500" t="s">
        <v>80</v>
      </c>
      <c r="AD1342" s="500" t="s">
        <v>80</v>
      </c>
      <c r="AE1342" s="500" t="s">
        <v>80</v>
      </c>
      <c r="AF1342" s="502" t="s">
        <v>80</v>
      </c>
      <c r="AG1342" s="503" t="s">
        <v>80</v>
      </c>
      <c r="AH1342" s="504" t="s">
        <v>80</v>
      </c>
      <c r="AI1342" s="502" t="s">
        <v>80</v>
      </c>
      <c r="AJ1342" s="505">
        <v>84</v>
      </c>
      <c r="AK1342" s="505">
        <v>126</v>
      </c>
      <c r="AL1342" s="507"/>
      <c r="AM1342" s="507"/>
      <c r="AN1342" s="505">
        <v>613</v>
      </c>
      <c r="AO1342" s="505">
        <v>639</v>
      </c>
      <c r="AP1342" s="569"/>
      <c r="AQ1342" s="569"/>
      <c r="AR1342" s="505">
        <v>17</v>
      </c>
      <c r="AS1342" s="505">
        <v>199</v>
      </c>
      <c r="AT1342" s="505">
        <v>6</v>
      </c>
      <c r="AU1342" s="505">
        <v>17</v>
      </c>
      <c r="AV1342" s="507"/>
      <c r="AW1342" s="507"/>
      <c r="AX1342" s="507">
        <v>49</v>
      </c>
      <c r="AY1342" s="507">
        <v>54</v>
      </c>
      <c r="AZ1342" s="507">
        <v>271</v>
      </c>
      <c r="BA1342" s="507">
        <v>420</v>
      </c>
      <c r="BB1342" s="357"/>
      <c r="BC1342" s="592" t="str">
        <f t="shared" si="1791"/>
        <v>-</v>
      </c>
      <c r="BD1342" s="593" t="str">
        <f t="shared" si="1792"/>
        <v>-</v>
      </c>
      <c r="BE1342" s="594" t="str">
        <f t="shared" si="1793"/>
        <v>-</v>
      </c>
      <c r="BF1342" s="291" t="str">
        <f t="shared" si="1794"/>
        <v>-</v>
      </c>
      <c r="BG1342" s="566" t="str">
        <f t="shared" si="1795"/>
        <v>-</v>
      </c>
      <c r="BH1342" s="595" t="str">
        <f t="shared" si="1796"/>
        <v>-</v>
      </c>
      <c r="BI1342" s="289" t="str">
        <f t="shared" si="1797"/>
        <v>-</v>
      </c>
      <c r="BJ1342" s="596" t="str">
        <f t="shared" si="1798"/>
        <v>-</v>
      </c>
      <c r="BK1342" s="595" t="str">
        <f t="shared" si="1799"/>
        <v>-</v>
      </c>
      <c r="BL1342" s="289" t="str">
        <f t="shared" si="1800"/>
        <v>-</v>
      </c>
      <c r="BM1342" s="596" t="str">
        <f t="shared" si="1801"/>
        <v>-</v>
      </c>
      <c r="BN1342" s="563">
        <f t="shared" si="1802"/>
        <v>9</v>
      </c>
      <c r="BO1342" s="87">
        <f t="shared" si="1803"/>
        <v>2015</v>
      </c>
      <c r="BP1342" s="87">
        <f t="shared" si="1804"/>
        <v>0</v>
      </c>
      <c r="BQ1342" s="202"/>
    </row>
    <row r="1343" spans="1:69" s="35" customFormat="1" ht="10.5" customHeight="1" x14ac:dyDescent="0.2">
      <c r="A1343" s="87" t="str">
        <f t="shared" si="1790"/>
        <v>2015-16RYE9</v>
      </c>
      <c r="B1343" s="87" t="str">
        <f t="shared" si="1805"/>
        <v>Y59</v>
      </c>
      <c r="C1343" s="203" t="s">
        <v>186</v>
      </c>
      <c r="D1343" s="203" t="s">
        <v>545</v>
      </c>
      <c r="E1343" s="42"/>
      <c r="F1343" s="317" t="str">
        <f>VLOOKUP($G1343,'Selection Sheet'!$C$15:$F$39,3,0)</f>
        <v>Y59</v>
      </c>
      <c r="G1343" s="204" t="s">
        <v>114</v>
      </c>
      <c r="H1343" s="203" t="s">
        <v>539</v>
      </c>
      <c r="I1343" s="495">
        <v>136</v>
      </c>
      <c r="J1343" s="495">
        <v>19</v>
      </c>
      <c r="K1343" s="495">
        <v>37</v>
      </c>
      <c r="L1343" s="495">
        <v>7</v>
      </c>
      <c r="M1343" s="507"/>
      <c r="N1343" s="507"/>
      <c r="O1343" s="507"/>
      <c r="P1343" s="507"/>
      <c r="Q1343" s="495" t="s">
        <v>80</v>
      </c>
      <c r="R1343" s="495" t="s">
        <v>80</v>
      </c>
      <c r="S1343" s="495"/>
      <c r="T1343" s="496" t="s">
        <v>80</v>
      </c>
      <c r="U1343" s="497" t="s">
        <v>80</v>
      </c>
      <c r="V1343" s="497" t="s">
        <v>80</v>
      </c>
      <c r="W1343" s="497" t="s">
        <v>80</v>
      </c>
      <c r="X1343" s="498" t="s">
        <v>80</v>
      </c>
      <c r="Y1343" s="499" t="s">
        <v>80</v>
      </c>
      <c r="Z1343" s="500" t="s">
        <v>80</v>
      </c>
      <c r="AA1343" s="500" t="s">
        <v>80</v>
      </c>
      <c r="AB1343" s="501" t="s">
        <v>80</v>
      </c>
      <c r="AC1343" s="500" t="s">
        <v>80</v>
      </c>
      <c r="AD1343" s="500" t="s">
        <v>80</v>
      </c>
      <c r="AE1343" s="500" t="s">
        <v>80</v>
      </c>
      <c r="AF1343" s="502" t="s">
        <v>80</v>
      </c>
      <c r="AG1343" s="503" t="s">
        <v>80</v>
      </c>
      <c r="AH1343" s="504" t="s">
        <v>80</v>
      </c>
      <c r="AI1343" s="502" t="s">
        <v>80</v>
      </c>
      <c r="AJ1343" s="505">
        <v>66</v>
      </c>
      <c r="AK1343" s="505">
        <v>85</v>
      </c>
      <c r="AL1343" s="507"/>
      <c r="AM1343" s="507"/>
      <c r="AN1343" s="505">
        <v>595</v>
      </c>
      <c r="AO1343" s="505">
        <v>607</v>
      </c>
      <c r="AP1343" s="569"/>
      <c r="AQ1343" s="569"/>
      <c r="AR1343" s="505">
        <v>17</v>
      </c>
      <c r="AS1343" s="505">
        <v>127</v>
      </c>
      <c r="AT1343" s="505">
        <v>5</v>
      </c>
      <c r="AU1343" s="505">
        <v>36</v>
      </c>
      <c r="AV1343" s="507"/>
      <c r="AW1343" s="507"/>
      <c r="AX1343" s="507">
        <v>50</v>
      </c>
      <c r="AY1343" s="507">
        <v>54</v>
      </c>
      <c r="AZ1343" s="507">
        <v>37</v>
      </c>
      <c r="BA1343" s="507">
        <v>84</v>
      </c>
      <c r="BB1343" s="357"/>
      <c r="BC1343" s="592" t="str">
        <f t="shared" si="1791"/>
        <v>-</v>
      </c>
      <c r="BD1343" s="593" t="str">
        <f t="shared" si="1792"/>
        <v>-</v>
      </c>
      <c r="BE1343" s="594" t="str">
        <f t="shared" si="1793"/>
        <v>-</v>
      </c>
      <c r="BF1343" s="291" t="str">
        <f t="shared" si="1794"/>
        <v>-</v>
      </c>
      <c r="BG1343" s="566" t="str">
        <f t="shared" si="1795"/>
        <v>-</v>
      </c>
      <c r="BH1343" s="595" t="str">
        <f t="shared" si="1796"/>
        <v>-</v>
      </c>
      <c r="BI1343" s="289" t="str">
        <f t="shared" si="1797"/>
        <v>-</v>
      </c>
      <c r="BJ1343" s="596" t="str">
        <f t="shared" si="1798"/>
        <v>-</v>
      </c>
      <c r="BK1343" s="595" t="str">
        <f t="shared" si="1799"/>
        <v>-</v>
      </c>
      <c r="BL1343" s="289" t="str">
        <f t="shared" si="1800"/>
        <v>-</v>
      </c>
      <c r="BM1343" s="596" t="str">
        <f t="shared" si="1801"/>
        <v>-</v>
      </c>
      <c r="BN1343" s="563">
        <f t="shared" si="1802"/>
        <v>9</v>
      </c>
      <c r="BO1343" s="87">
        <f t="shared" si="1803"/>
        <v>2015</v>
      </c>
      <c r="BP1343" s="87">
        <f t="shared" si="1804"/>
        <v>0</v>
      </c>
      <c r="BQ1343" s="202"/>
    </row>
    <row r="1344" spans="1:69" s="35" customFormat="1" ht="10.5" customHeight="1" x14ac:dyDescent="0.2">
      <c r="A1344" s="312" t="str">
        <f t="shared" si="1790"/>
        <v>2015-16RYF9</v>
      </c>
      <c r="B1344" s="312" t="str">
        <f t="shared" si="1805"/>
        <v>Y58</v>
      </c>
      <c r="C1344" s="208" t="s">
        <v>186</v>
      </c>
      <c r="D1344" s="208" t="s">
        <v>545</v>
      </c>
      <c r="E1344" s="53"/>
      <c r="F1344" s="319" t="str">
        <f>VLOOKUP($G1344,'Selection Sheet'!$C$15:$F$39,3,0)</f>
        <v>Y58</v>
      </c>
      <c r="G1344" s="209" t="s">
        <v>99</v>
      </c>
      <c r="H1344" s="208" t="s">
        <v>540</v>
      </c>
      <c r="I1344" s="521">
        <v>282</v>
      </c>
      <c r="J1344" s="521">
        <v>84</v>
      </c>
      <c r="K1344" s="521">
        <v>43</v>
      </c>
      <c r="L1344" s="521">
        <v>26</v>
      </c>
      <c r="M1344" s="533"/>
      <c r="N1344" s="533"/>
      <c r="O1344" s="533"/>
      <c r="P1344" s="533"/>
      <c r="Q1344" s="521" t="s">
        <v>80</v>
      </c>
      <c r="R1344" s="521" t="s">
        <v>80</v>
      </c>
      <c r="S1344" s="521"/>
      <c r="T1344" s="522" t="s">
        <v>80</v>
      </c>
      <c r="U1344" s="523" t="s">
        <v>80</v>
      </c>
      <c r="V1344" s="523" t="s">
        <v>80</v>
      </c>
      <c r="W1344" s="523" t="s">
        <v>80</v>
      </c>
      <c r="X1344" s="524" t="s">
        <v>80</v>
      </c>
      <c r="Y1344" s="525" t="s">
        <v>80</v>
      </c>
      <c r="Z1344" s="526" t="s">
        <v>80</v>
      </c>
      <c r="AA1344" s="526" t="s">
        <v>80</v>
      </c>
      <c r="AB1344" s="527" t="s">
        <v>80</v>
      </c>
      <c r="AC1344" s="526" t="s">
        <v>80</v>
      </c>
      <c r="AD1344" s="526" t="s">
        <v>80</v>
      </c>
      <c r="AE1344" s="526" t="s">
        <v>80</v>
      </c>
      <c r="AF1344" s="528" t="s">
        <v>80</v>
      </c>
      <c r="AG1344" s="529" t="s">
        <v>80</v>
      </c>
      <c r="AH1344" s="530" t="s">
        <v>80</v>
      </c>
      <c r="AI1344" s="528" t="s">
        <v>80</v>
      </c>
      <c r="AJ1344" s="531">
        <v>86</v>
      </c>
      <c r="AK1344" s="531">
        <v>106</v>
      </c>
      <c r="AL1344" s="533"/>
      <c r="AM1344" s="533"/>
      <c r="AN1344" s="531">
        <v>802</v>
      </c>
      <c r="AO1344" s="531">
        <v>837</v>
      </c>
      <c r="AP1344" s="571"/>
      <c r="AQ1344" s="571"/>
      <c r="AR1344" s="531">
        <v>31</v>
      </c>
      <c r="AS1344" s="531">
        <v>282</v>
      </c>
      <c r="AT1344" s="531">
        <v>16</v>
      </c>
      <c r="AU1344" s="531">
        <v>43</v>
      </c>
      <c r="AV1344" s="533"/>
      <c r="AW1344" s="533"/>
      <c r="AX1344" s="533">
        <v>148</v>
      </c>
      <c r="AY1344" s="533">
        <v>178</v>
      </c>
      <c r="AZ1344" s="533">
        <v>140</v>
      </c>
      <c r="BA1344" s="533">
        <v>348</v>
      </c>
      <c r="BB1344" s="359"/>
      <c r="BC1344" s="605" t="str">
        <f t="shared" si="1791"/>
        <v>-</v>
      </c>
      <c r="BD1344" s="606" t="str">
        <f t="shared" si="1792"/>
        <v>-</v>
      </c>
      <c r="BE1344" s="607" t="str">
        <f t="shared" si="1793"/>
        <v>-</v>
      </c>
      <c r="BF1344" s="302" t="str">
        <f t="shared" si="1794"/>
        <v>-</v>
      </c>
      <c r="BG1344" s="608" t="str">
        <f t="shared" si="1795"/>
        <v>-</v>
      </c>
      <c r="BH1344" s="609" t="str">
        <f t="shared" si="1796"/>
        <v>-</v>
      </c>
      <c r="BI1344" s="311" t="str">
        <f t="shared" si="1797"/>
        <v>-</v>
      </c>
      <c r="BJ1344" s="610" t="str">
        <f t="shared" si="1798"/>
        <v>-</v>
      </c>
      <c r="BK1344" s="609" t="str">
        <f t="shared" si="1799"/>
        <v>-</v>
      </c>
      <c r="BL1344" s="311" t="str">
        <f t="shared" si="1800"/>
        <v>-</v>
      </c>
      <c r="BM1344" s="610" t="str">
        <f t="shared" si="1801"/>
        <v>-</v>
      </c>
      <c r="BN1344" s="565">
        <f t="shared" si="1802"/>
        <v>9</v>
      </c>
      <c r="BO1344" s="312">
        <f t="shared" si="1803"/>
        <v>2015</v>
      </c>
      <c r="BP1344" s="312">
        <f t="shared" si="1804"/>
        <v>0</v>
      </c>
      <c r="BQ1344" s="202"/>
    </row>
    <row r="1345" spans="1:69" s="35" customFormat="1" ht="10.5" customHeight="1" x14ac:dyDescent="0.2">
      <c r="A1345" s="87" t="str">
        <f t="shared" si="1790"/>
        <v>2015-16R1F10</v>
      </c>
      <c r="B1345" s="87" t="str">
        <f t="shared" si="1805"/>
        <v>Y59</v>
      </c>
      <c r="C1345" s="203" t="s">
        <v>186</v>
      </c>
      <c r="D1345" s="203" t="s">
        <v>546</v>
      </c>
      <c r="E1345" s="42"/>
      <c r="F1345" s="317" t="str">
        <f>VLOOKUP($G1345,'Selection Sheet'!$C$15:$F$39,3,0)</f>
        <v>Y59</v>
      </c>
      <c r="G1345" s="204" t="s">
        <v>108</v>
      </c>
      <c r="H1345" s="203" t="s">
        <v>529</v>
      </c>
      <c r="I1345" s="495">
        <v>7</v>
      </c>
      <c r="J1345" s="495">
        <v>1</v>
      </c>
      <c r="K1345" s="495">
        <v>1</v>
      </c>
      <c r="L1345" s="495">
        <v>1</v>
      </c>
      <c r="M1345" s="507"/>
      <c r="N1345" s="507"/>
      <c r="O1345" s="507"/>
      <c r="P1345" s="507"/>
      <c r="Q1345" s="495" t="s">
        <v>80</v>
      </c>
      <c r="R1345" s="495" t="s">
        <v>80</v>
      </c>
      <c r="S1345" s="495"/>
      <c r="T1345" s="496" t="s">
        <v>80</v>
      </c>
      <c r="U1345" s="497" t="s">
        <v>80</v>
      </c>
      <c r="V1345" s="497" t="s">
        <v>80</v>
      </c>
      <c r="W1345" s="497" t="s">
        <v>80</v>
      </c>
      <c r="X1345" s="498" t="s">
        <v>80</v>
      </c>
      <c r="Y1345" s="499" t="s">
        <v>80</v>
      </c>
      <c r="Z1345" s="500" t="s">
        <v>80</v>
      </c>
      <c r="AA1345" s="500" t="s">
        <v>80</v>
      </c>
      <c r="AB1345" s="501" t="s">
        <v>80</v>
      </c>
      <c r="AC1345" s="500" t="s">
        <v>80</v>
      </c>
      <c r="AD1345" s="500" t="s">
        <v>80</v>
      </c>
      <c r="AE1345" s="500" t="s">
        <v>80</v>
      </c>
      <c r="AF1345" s="502" t="s">
        <v>80</v>
      </c>
      <c r="AG1345" s="503" t="s">
        <v>80</v>
      </c>
      <c r="AH1345" s="504" t="s">
        <v>80</v>
      </c>
      <c r="AI1345" s="502" t="s">
        <v>80</v>
      </c>
      <c r="AJ1345" s="505">
        <v>5</v>
      </c>
      <c r="AK1345" s="505">
        <v>8</v>
      </c>
      <c r="AL1345" s="507"/>
      <c r="AM1345" s="507"/>
      <c r="AN1345" s="505">
        <v>46</v>
      </c>
      <c r="AO1345" s="505">
        <v>47</v>
      </c>
      <c r="AP1345" s="569"/>
      <c r="AQ1345" s="569"/>
      <c r="AR1345" s="505">
        <v>1</v>
      </c>
      <c r="AS1345" s="505">
        <v>7</v>
      </c>
      <c r="AT1345" s="505">
        <v>1</v>
      </c>
      <c r="AU1345" s="505">
        <v>1</v>
      </c>
      <c r="AV1345" s="507"/>
      <c r="AW1345" s="507"/>
      <c r="AX1345" s="507">
        <v>2</v>
      </c>
      <c r="AY1345" s="507">
        <v>3</v>
      </c>
      <c r="AZ1345" s="507">
        <v>11</v>
      </c>
      <c r="BA1345" s="507">
        <v>22</v>
      </c>
      <c r="BB1345" s="357"/>
      <c r="BC1345" s="592" t="str">
        <f t="shared" si="1791"/>
        <v>-</v>
      </c>
      <c r="BD1345" s="593" t="str">
        <f t="shared" si="1792"/>
        <v>-</v>
      </c>
      <c r="BE1345" s="594" t="str">
        <f t="shared" si="1793"/>
        <v>-</v>
      </c>
      <c r="BF1345" s="291" t="str">
        <f t="shared" si="1794"/>
        <v>-</v>
      </c>
      <c r="BG1345" s="566" t="str">
        <f t="shared" si="1795"/>
        <v>-</v>
      </c>
      <c r="BH1345" s="595" t="str">
        <f t="shared" si="1796"/>
        <v>-</v>
      </c>
      <c r="BI1345" s="289" t="str">
        <f t="shared" si="1797"/>
        <v>-</v>
      </c>
      <c r="BJ1345" s="596" t="str">
        <f t="shared" si="1798"/>
        <v>-</v>
      </c>
      <c r="BK1345" s="595" t="str">
        <f t="shared" si="1799"/>
        <v>-</v>
      </c>
      <c r="BL1345" s="289" t="str">
        <f t="shared" si="1800"/>
        <v>-</v>
      </c>
      <c r="BM1345" s="596" t="str">
        <f t="shared" si="1801"/>
        <v>-</v>
      </c>
      <c r="BN1345" s="563">
        <f t="shared" si="1802"/>
        <v>10</v>
      </c>
      <c r="BO1345" s="87">
        <f t="shared" si="1803"/>
        <v>2015</v>
      </c>
      <c r="BP1345" s="87">
        <f t="shared" si="1804"/>
        <v>1.0000000000000004</v>
      </c>
      <c r="BQ1345" s="202"/>
    </row>
    <row r="1346" spans="1:69" s="35" customFormat="1" ht="10.5" customHeight="1" x14ac:dyDescent="0.2">
      <c r="A1346" s="87" t="str">
        <f t="shared" si="1790"/>
        <v>2015-16RRU10</v>
      </c>
      <c r="B1346" s="87" t="str">
        <f t="shared" si="1805"/>
        <v>Y56</v>
      </c>
      <c r="C1346" s="203" t="s">
        <v>186</v>
      </c>
      <c r="D1346" s="203" t="s">
        <v>546</v>
      </c>
      <c r="E1346" s="42"/>
      <c r="F1346" s="317" t="str">
        <f>VLOOKUP($G1346,'Selection Sheet'!$C$15:$F$39,3,0)</f>
        <v>Y56</v>
      </c>
      <c r="G1346" s="204" t="s">
        <v>93</v>
      </c>
      <c r="H1346" s="203" t="s">
        <v>530</v>
      </c>
      <c r="I1346" s="495">
        <v>362</v>
      </c>
      <c r="J1346" s="495">
        <v>112</v>
      </c>
      <c r="K1346" s="495">
        <v>47</v>
      </c>
      <c r="L1346" s="495">
        <v>26</v>
      </c>
      <c r="M1346" s="507"/>
      <c r="N1346" s="507"/>
      <c r="O1346" s="507"/>
      <c r="P1346" s="507"/>
      <c r="Q1346" s="495" t="s">
        <v>80</v>
      </c>
      <c r="R1346" s="495" t="s">
        <v>80</v>
      </c>
      <c r="S1346" s="495"/>
      <c r="T1346" s="496" t="s">
        <v>80</v>
      </c>
      <c r="U1346" s="497" t="s">
        <v>80</v>
      </c>
      <c r="V1346" s="497" t="s">
        <v>80</v>
      </c>
      <c r="W1346" s="497" t="s">
        <v>80</v>
      </c>
      <c r="X1346" s="498" t="s">
        <v>80</v>
      </c>
      <c r="Y1346" s="499" t="s">
        <v>80</v>
      </c>
      <c r="Z1346" s="500" t="s">
        <v>80</v>
      </c>
      <c r="AA1346" s="500" t="s">
        <v>80</v>
      </c>
      <c r="AB1346" s="501" t="s">
        <v>80</v>
      </c>
      <c r="AC1346" s="500" t="s">
        <v>80</v>
      </c>
      <c r="AD1346" s="500" t="s">
        <v>80</v>
      </c>
      <c r="AE1346" s="500" t="s">
        <v>80</v>
      </c>
      <c r="AF1346" s="502" t="s">
        <v>80</v>
      </c>
      <c r="AG1346" s="503" t="s">
        <v>80</v>
      </c>
      <c r="AH1346" s="504" t="s">
        <v>80</v>
      </c>
      <c r="AI1346" s="502" t="s">
        <v>80</v>
      </c>
      <c r="AJ1346" s="505">
        <v>178</v>
      </c>
      <c r="AK1346" s="505">
        <v>252</v>
      </c>
      <c r="AL1346" s="507"/>
      <c r="AM1346" s="507"/>
      <c r="AN1346" s="505">
        <v>1103</v>
      </c>
      <c r="AO1346" s="505">
        <v>1126</v>
      </c>
      <c r="AP1346" s="569"/>
      <c r="AQ1346" s="569"/>
      <c r="AR1346" s="505">
        <v>34</v>
      </c>
      <c r="AS1346" s="505">
        <v>354</v>
      </c>
      <c r="AT1346" s="505">
        <v>19</v>
      </c>
      <c r="AU1346" s="505">
        <v>45</v>
      </c>
      <c r="AV1346" s="507"/>
      <c r="AW1346" s="507"/>
      <c r="AX1346" s="507">
        <v>123</v>
      </c>
      <c r="AY1346" s="507">
        <v>136</v>
      </c>
      <c r="AZ1346" s="507">
        <v>417</v>
      </c>
      <c r="BA1346" s="507">
        <v>686</v>
      </c>
      <c r="BB1346" s="357"/>
      <c r="BC1346" s="592" t="str">
        <f t="shared" si="1791"/>
        <v>-</v>
      </c>
      <c r="BD1346" s="593" t="str">
        <f t="shared" si="1792"/>
        <v>-</v>
      </c>
      <c r="BE1346" s="594" t="str">
        <f t="shared" si="1793"/>
        <v>-</v>
      </c>
      <c r="BF1346" s="291" t="str">
        <f t="shared" si="1794"/>
        <v>-</v>
      </c>
      <c r="BG1346" s="566" t="str">
        <f t="shared" si="1795"/>
        <v>-</v>
      </c>
      <c r="BH1346" s="595" t="str">
        <f t="shared" si="1796"/>
        <v>-</v>
      </c>
      <c r="BI1346" s="289" t="str">
        <f t="shared" si="1797"/>
        <v>-</v>
      </c>
      <c r="BJ1346" s="596" t="str">
        <f t="shared" si="1798"/>
        <v>-</v>
      </c>
      <c r="BK1346" s="595" t="str">
        <f t="shared" si="1799"/>
        <v>-</v>
      </c>
      <c r="BL1346" s="289" t="str">
        <f t="shared" si="1800"/>
        <v>-</v>
      </c>
      <c r="BM1346" s="596" t="str">
        <f t="shared" si="1801"/>
        <v>-</v>
      </c>
      <c r="BN1346" s="563">
        <f t="shared" si="1802"/>
        <v>10</v>
      </c>
      <c r="BO1346" s="87">
        <f t="shared" si="1803"/>
        <v>2015</v>
      </c>
      <c r="BP1346" s="87">
        <f t="shared" si="1804"/>
        <v>1.0000000000000004</v>
      </c>
      <c r="BQ1346" s="202"/>
    </row>
    <row r="1347" spans="1:69" s="35" customFormat="1" ht="10.5" customHeight="1" x14ac:dyDescent="0.2">
      <c r="A1347" s="87" t="str">
        <f t="shared" si="1790"/>
        <v>2015-16RX610</v>
      </c>
      <c r="B1347" s="87" t="str">
        <f t="shared" si="1805"/>
        <v>Y63</v>
      </c>
      <c r="C1347" s="203" t="s">
        <v>186</v>
      </c>
      <c r="D1347" s="203" t="s">
        <v>546</v>
      </c>
      <c r="E1347" s="42"/>
      <c r="F1347" s="317" t="str">
        <f>VLOOKUP($G1347,'Selection Sheet'!$C$15:$F$39,3,0)</f>
        <v>Y63</v>
      </c>
      <c r="G1347" s="204" t="s">
        <v>111</v>
      </c>
      <c r="H1347" s="203" t="s">
        <v>532</v>
      </c>
      <c r="I1347" s="495">
        <v>149</v>
      </c>
      <c r="J1347" s="495">
        <v>38</v>
      </c>
      <c r="K1347" s="495">
        <v>10</v>
      </c>
      <c r="L1347" s="495">
        <v>5</v>
      </c>
      <c r="M1347" s="507"/>
      <c r="N1347" s="507"/>
      <c r="O1347" s="507"/>
      <c r="P1347" s="507"/>
      <c r="Q1347" s="495" t="s">
        <v>80</v>
      </c>
      <c r="R1347" s="495" t="s">
        <v>80</v>
      </c>
      <c r="S1347" s="495"/>
      <c r="T1347" s="496" t="s">
        <v>80</v>
      </c>
      <c r="U1347" s="497" t="s">
        <v>80</v>
      </c>
      <c r="V1347" s="497" t="s">
        <v>80</v>
      </c>
      <c r="W1347" s="497" t="s">
        <v>80</v>
      </c>
      <c r="X1347" s="498" t="s">
        <v>80</v>
      </c>
      <c r="Y1347" s="499" t="s">
        <v>80</v>
      </c>
      <c r="Z1347" s="500" t="s">
        <v>80</v>
      </c>
      <c r="AA1347" s="500" t="s">
        <v>80</v>
      </c>
      <c r="AB1347" s="501" t="s">
        <v>80</v>
      </c>
      <c r="AC1347" s="500" t="s">
        <v>80</v>
      </c>
      <c r="AD1347" s="500" t="s">
        <v>80</v>
      </c>
      <c r="AE1347" s="500" t="s">
        <v>80</v>
      </c>
      <c r="AF1347" s="502" t="s">
        <v>80</v>
      </c>
      <c r="AG1347" s="503" t="s">
        <v>80</v>
      </c>
      <c r="AH1347" s="504" t="s">
        <v>80</v>
      </c>
      <c r="AI1347" s="502" t="s">
        <v>80</v>
      </c>
      <c r="AJ1347" s="505">
        <v>58</v>
      </c>
      <c r="AK1347" s="505">
        <v>73</v>
      </c>
      <c r="AL1347" s="507"/>
      <c r="AM1347" s="507"/>
      <c r="AN1347" s="505">
        <v>418</v>
      </c>
      <c r="AO1347" s="505">
        <v>427</v>
      </c>
      <c r="AP1347" s="569"/>
      <c r="AQ1347" s="569"/>
      <c r="AR1347" s="505">
        <v>10</v>
      </c>
      <c r="AS1347" s="505">
        <v>149</v>
      </c>
      <c r="AT1347" s="505">
        <v>5</v>
      </c>
      <c r="AU1347" s="505">
        <v>10</v>
      </c>
      <c r="AV1347" s="507"/>
      <c r="AW1347" s="507"/>
      <c r="AX1347" s="507">
        <v>62</v>
      </c>
      <c r="AY1347" s="507">
        <v>67</v>
      </c>
      <c r="AZ1347" s="507">
        <v>132</v>
      </c>
      <c r="BA1347" s="507">
        <v>191</v>
      </c>
      <c r="BB1347" s="357"/>
      <c r="BC1347" s="592" t="str">
        <f t="shared" si="1791"/>
        <v>-</v>
      </c>
      <c r="BD1347" s="593" t="str">
        <f t="shared" si="1792"/>
        <v>-</v>
      </c>
      <c r="BE1347" s="594" t="str">
        <f t="shared" si="1793"/>
        <v>-</v>
      </c>
      <c r="BF1347" s="291" t="str">
        <f t="shared" si="1794"/>
        <v>-</v>
      </c>
      <c r="BG1347" s="566" t="str">
        <f t="shared" si="1795"/>
        <v>-</v>
      </c>
      <c r="BH1347" s="595" t="str">
        <f t="shared" si="1796"/>
        <v>-</v>
      </c>
      <c r="BI1347" s="289" t="str">
        <f t="shared" si="1797"/>
        <v>-</v>
      </c>
      <c r="BJ1347" s="596" t="str">
        <f t="shared" si="1798"/>
        <v>-</v>
      </c>
      <c r="BK1347" s="595" t="str">
        <f t="shared" si="1799"/>
        <v>-</v>
      </c>
      <c r="BL1347" s="289" t="str">
        <f t="shared" si="1800"/>
        <v>-</v>
      </c>
      <c r="BM1347" s="596" t="str">
        <f t="shared" si="1801"/>
        <v>-</v>
      </c>
      <c r="BN1347" s="563">
        <f t="shared" si="1802"/>
        <v>10</v>
      </c>
      <c r="BO1347" s="87">
        <f t="shared" si="1803"/>
        <v>2015</v>
      </c>
      <c r="BP1347" s="87">
        <f t="shared" si="1804"/>
        <v>1.0000000000000004</v>
      </c>
      <c r="BQ1347" s="202"/>
    </row>
    <row r="1348" spans="1:69" s="35" customFormat="1" ht="10.5" customHeight="1" x14ac:dyDescent="0.2">
      <c r="A1348" s="314" t="str">
        <f t="shared" si="1790"/>
        <v>2015-16RX710</v>
      </c>
      <c r="B1348" s="314" t="str">
        <f t="shared" si="1805"/>
        <v>Y62</v>
      </c>
      <c r="C1348" s="205" t="s">
        <v>186</v>
      </c>
      <c r="D1348" s="205" t="s">
        <v>546</v>
      </c>
      <c r="E1348" s="206"/>
      <c r="F1348" s="318" t="str">
        <f>VLOOKUP($G1348,'Selection Sheet'!$C$15:$F$39,3,0)</f>
        <v>Y62</v>
      </c>
      <c r="G1348" s="207" t="s">
        <v>84</v>
      </c>
      <c r="H1348" s="205" t="s">
        <v>533</v>
      </c>
      <c r="I1348" s="508">
        <v>320</v>
      </c>
      <c r="J1348" s="508">
        <v>97</v>
      </c>
      <c r="K1348" s="508">
        <v>31</v>
      </c>
      <c r="L1348" s="508">
        <v>17</v>
      </c>
      <c r="M1348" s="520"/>
      <c r="N1348" s="520"/>
      <c r="O1348" s="520"/>
      <c r="P1348" s="520"/>
      <c r="Q1348" s="508" t="s">
        <v>80</v>
      </c>
      <c r="R1348" s="508" t="s">
        <v>80</v>
      </c>
      <c r="S1348" s="508"/>
      <c r="T1348" s="509" t="s">
        <v>80</v>
      </c>
      <c r="U1348" s="510" t="s">
        <v>80</v>
      </c>
      <c r="V1348" s="510" t="s">
        <v>80</v>
      </c>
      <c r="W1348" s="510" t="s">
        <v>80</v>
      </c>
      <c r="X1348" s="511" t="s">
        <v>80</v>
      </c>
      <c r="Y1348" s="512" t="s">
        <v>80</v>
      </c>
      <c r="Z1348" s="513" t="s">
        <v>80</v>
      </c>
      <c r="AA1348" s="513" t="s">
        <v>80</v>
      </c>
      <c r="AB1348" s="514" t="s">
        <v>80</v>
      </c>
      <c r="AC1348" s="513" t="s">
        <v>80</v>
      </c>
      <c r="AD1348" s="513" t="s">
        <v>80</v>
      </c>
      <c r="AE1348" s="513" t="s">
        <v>80</v>
      </c>
      <c r="AF1348" s="515" t="s">
        <v>80</v>
      </c>
      <c r="AG1348" s="516" t="s">
        <v>80</v>
      </c>
      <c r="AH1348" s="517" t="s">
        <v>80</v>
      </c>
      <c r="AI1348" s="515" t="s">
        <v>80</v>
      </c>
      <c r="AJ1348" s="518">
        <v>185</v>
      </c>
      <c r="AK1348" s="518">
        <v>209</v>
      </c>
      <c r="AL1348" s="520"/>
      <c r="AM1348" s="520"/>
      <c r="AN1348" s="518">
        <v>381</v>
      </c>
      <c r="AO1348" s="518">
        <v>384</v>
      </c>
      <c r="AP1348" s="570"/>
      <c r="AQ1348" s="570"/>
      <c r="AR1348" s="518">
        <v>26</v>
      </c>
      <c r="AS1348" s="518">
        <v>312</v>
      </c>
      <c r="AT1348" s="518">
        <v>7</v>
      </c>
      <c r="AU1348" s="518">
        <v>31</v>
      </c>
      <c r="AV1348" s="520"/>
      <c r="AW1348" s="520"/>
      <c r="AX1348" s="520">
        <v>113</v>
      </c>
      <c r="AY1348" s="520">
        <v>139</v>
      </c>
      <c r="AZ1348" s="520">
        <v>161</v>
      </c>
      <c r="BA1348" s="520">
        <v>264</v>
      </c>
      <c r="BB1348" s="358"/>
      <c r="BC1348" s="597" t="str">
        <f t="shared" si="1791"/>
        <v>-</v>
      </c>
      <c r="BD1348" s="598" t="str">
        <f t="shared" si="1792"/>
        <v>-</v>
      </c>
      <c r="BE1348" s="599" t="str">
        <f t="shared" si="1793"/>
        <v>-</v>
      </c>
      <c r="BF1348" s="600" t="str">
        <f t="shared" si="1794"/>
        <v>-</v>
      </c>
      <c r="BG1348" s="601" t="str">
        <f t="shared" si="1795"/>
        <v>-</v>
      </c>
      <c r="BH1348" s="602" t="str">
        <f t="shared" si="1796"/>
        <v>-</v>
      </c>
      <c r="BI1348" s="603" t="str">
        <f t="shared" si="1797"/>
        <v>-</v>
      </c>
      <c r="BJ1348" s="604" t="str">
        <f t="shared" si="1798"/>
        <v>-</v>
      </c>
      <c r="BK1348" s="602" t="str">
        <f t="shared" si="1799"/>
        <v>-</v>
      </c>
      <c r="BL1348" s="603" t="str">
        <f t="shared" si="1800"/>
        <v>-</v>
      </c>
      <c r="BM1348" s="604" t="str">
        <f t="shared" si="1801"/>
        <v>-</v>
      </c>
      <c r="BN1348" s="564">
        <f t="shared" si="1802"/>
        <v>10</v>
      </c>
      <c r="BO1348" s="314">
        <f t="shared" si="1803"/>
        <v>2015</v>
      </c>
      <c r="BP1348" s="314">
        <f t="shared" si="1804"/>
        <v>1.0000000000000004</v>
      </c>
      <c r="BQ1348" s="202"/>
    </row>
    <row r="1349" spans="1:69" s="35" customFormat="1" ht="10.5" customHeight="1" x14ac:dyDescent="0.2">
      <c r="A1349" s="87" t="str">
        <f t="shared" si="1790"/>
        <v>2015-16RX810</v>
      </c>
      <c r="B1349" s="87" t="str">
        <f t="shared" si="1805"/>
        <v>Y63</v>
      </c>
      <c r="C1349" s="203" t="s">
        <v>186</v>
      </c>
      <c r="D1349" s="203" t="s">
        <v>546</v>
      </c>
      <c r="E1349" s="42"/>
      <c r="F1349" s="317" t="str">
        <f>VLOOKUP($G1349,'Selection Sheet'!$C$15:$F$39,3,0)</f>
        <v>Y63</v>
      </c>
      <c r="G1349" s="204" t="s">
        <v>120</v>
      </c>
      <c r="H1349" s="203" t="s">
        <v>534</v>
      </c>
      <c r="I1349" s="495">
        <v>219</v>
      </c>
      <c r="J1349" s="495">
        <v>48</v>
      </c>
      <c r="K1349" s="495">
        <v>31</v>
      </c>
      <c r="L1349" s="495">
        <v>14</v>
      </c>
      <c r="M1349" s="507"/>
      <c r="N1349" s="507"/>
      <c r="O1349" s="507"/>
      <c r="P1349" s="507"/>
      <c r="Q1349" s="495" t="s">
        <v>80</v>
      </c>
      <c r="R1349" s="495" t="s">
        <v>80</v>
      </c>
      <c r="S1349" s="495"/>
      <c r="T1349" s="496" t="s">
        <v>80</v>
      </c>
      <c r="U1349" s="497" t="s">
        <v>80</v>
      </c>
      <c r="V1349" s="497" t="s">
        <v>80</v>
      </c>
      <c r="W1349" s="497" t="s">
        <v>80</v>
      </c>
      <c r="X1349" s="498" t="s">
        <v>80</v>
      </c>
      <c r="Y1349" s="499" t="s">
        <v>80</v>
      </c>
      <c r="Z1349" s="500" t="s">
        <v>80</v>
      </c>
      <c r="AA1349" s="500" t="s">
        <v>80</v>
      </c>
      <c r="AB1349" s="501" t="s">
        <v>80</v>
      </c>
      <c r="AC1349" s="500" t="s">
        <v>80</v>
      </c>
      <c r="AD1349" s="500" t="s">
        <v>80</v>
      </c>
      <c r="AE1349" s="500" t="s">
        <v>80</v>
      </c>
      <c r="AF1349" s="502" t="s">
        <v>80</v>
      </c>
      <c r="AG1349" s="503" t="s">
        <v>80</v>
      </c>
      <c r="AH1349" s="504" t="s">
        <v>80</v>
      </c>
      <c r="AI1349" s="502" t="s">
        <v>80</v>
      </c>
      <c r="AJ1349" s="505">
        <v>85</v>
      </c>
      <c r="AK1349" s="505">
        <v>97</v>
      </c>
      <c r="AL1349" s="507"/>
      <c r="AM1349" s="507"/>
      <c r="AN1349" s="505">
        <v>665</v>
      </c>
      <c r="AO1349" s="505">
        <v>673</v>
      </c>
      <c r="AP1349" s="569"/>
      <c r="AQ1349" s="569"/>
      <c r="AR1349" s="505">
        <v>19</v>
      </c>
      <c r="AS1349" s="505">
        <v>214</v>
      </c>
      <c r="AT1349" s="505">
        <v>8</v>
      </c>
      <c r="AU1349" s="505">
        <v>30</v>
      </c>
      <c r="AV1349" s="507"/>
      <c r="AW1349" s="507"/>
      <c r="AX1349" s="507">
        <v>92</v>
      </c>
      <c r="AY1349" s="507">
        <v>103</v>
      </c>
      <c r="AZ1349" s="507">
        <v>209</v>
      </c>
      <c r="BA1349" s="507">
        <v>390</v>
      </c>
      <c r="BB1349" s="357"/>
      <c r="BC1349" s="592" t="str">
        <f t="shared" si="1791"/>
        <v>-</v>
      </c>
      <c r="BD1349" s="593" t="str">
        <f t="shared" si="1792"/>
        <v>-</v>
      </c>
      <c r="BE1349" s="594" t="str">
        <f t="shared" si="1793"/>
        <v>-</v>
      </c>
      <c r="BF1349" s="291" t="str">
        <f t="shared" si="1794"/>
        <v>-</v>
      </c>
      <c r="BG1349" s="566" t="str">
        <f t="shared" si="1795"/>
        <v>-</v>
      </c>
      <c r="BH1349" s="595" t="str">
        <f t="shared" si="1796"/>
        <v>-</v>
      </c>
      <c r="BI1349" s="289" t="str">
        <f t="shared" si="1797"/>
        <v>-</v>
      </c>
      <c r="BJ1349" s="596" t="str">
        <f t="shared" si="1798"/>
        <v>-</v>
      </c>
      <c r="BK1349" s="595" t="str">
        <f t="shared" si="1799"/>
        <v>-</v>
      </c>
      <c r="BL1349" s="289" t="str">
        <f t="shared" si="1800"/>
        <v>-</v>
      </c>
      <c r="BM1349" s="596" t="str">
        <f t="shared" si="1801"/>
        <v>-</v>
      </c>
      <c r="BN1349" s="563">
        <f t="shared" si="1802"/>
        <v>10</v>
      </c>
      <c r="BO1349" s="87">
        <f t="shared" si="1803"/>
        <v>2015</v>
      </c>
      <c r="BP1349" s="87">
        <f t="shared" si="1804"/>
        <v>1.0000000000000004</v>
      </c>
      <c r="BQ1349" s="202"/>
    </row>
    <row r="1350" spans="1:69" s="35" customFormat="1" ht="10.5" customHeight="1" x14ac:dyDescent="0.2">
      <c r="A1350" s="87" t="str">
        <f t="shared" si="1790"/>
        <v>2015-16RX910</v>
      </c>
      <c r="B1350" s="87" t="str">
        <f t="shared" si="1805"/>
        <v>Y60</v>
      </c>
      <c r="C1350" s="203" t="s">
        <v>186</v>
      </c>
      <c r="D1350" s="203" t="s">
        <v>546</v>
      </c>
      <c r="E1350" s="42"/>
      <c r="F1350" s="317" t="str">
        <f>VLOOKUP($G1350,'Selection Sheet'!$C$15:$F$39,3,0)</f>
        <v>Y60</v>
      </c>
      <c r="G1350" s="204" t="s">
        <v>103</v>
      </c>
      <c r="H1350" s="203" t="s">
        <v>535</v>
      </c>
      <c r="I1350" s="495">
        <v>208</v>
      </c>
      <c r="J1350" s="495">
        <v>53</v>
      </c>
      <c r="K1350" s="495">
        <v>31</v>
      </c>
      <c r="L1350" s="495">
        <v>13</v>
      </c>
      <c r="M1350" s="507"/>
      <c r="N1350" s="507"/>
      <c r="O1350" s="507"/>
      <c r="P1350" s="507"/>
      <c r="Q1350" s="495" t="s">
        <v>80</v>
      </c>
      <c r="R1350" s="495" t="s">
        <v>80</v>
      </c>
      <c r="S1350" s="495"/>
      <c r="T1350" s="496" t="s">
        <v>80</v>
      </c>
      <c r="U1350" s="497" t="s">
        <v>80</v>
      </c>
      <c r="V1350" s="497" t="s">
        <v>80</v>
      </c>
      <c r="W1350" s="497" t="s">
        <v>80</v>
      </c>
      <c r="X1350" s="498" t="s">
        <v>80</v>
      </c>
      <c r="Y1350" s="499" t="s">
        <v>80</v>
      </c>
      <c r="Z1350" s="500" t="s">
        <v>80</v>
      </c>
      <c r="AA1350" s="500" t="s">
        <v>80</v>
      </c>
      <c r="AB1350" s="501" t="s">
        <v>80</v>
      </c>
      <c r="AC1350" s="500" t="s">
        <v>80</v>
      </c>
      <c r="AD1350" s="500" t="s">
        <v>80</v>
      </c>
      <c r="AE1350" s="500" t="s">
        <v>80</v>
      </c>
      <c r="AF1350" s="502" t="s">
        <v>80</v>
      </c>
      <c r="AG1350" s="503" t="s">
        <v>80</v>
      </c>
      <c r="AH1350" s="504" t="s">
        <v>80</v>
      </c>
      <c r="AI1350" s="502" t="s">
        <v>80</v>
      </c>
      <c r="AJ1350" s="505">
        <v>84</v>
      </c>
      <c r="AK1350" s="505">
        <v>95</v>
      </c>
      <c r="AL1350" s="507"/>
      <c r="AM1350" s="507"/>
      <c r="AN1350" s="505">
        <v>689</v>
      </c>
      <c r="AO1350" s="505">
        <v>819</v>
      </c>
      <c r="AP1350" s="569"/>
      <c r="AQ1350" s="569"/>
      <c r="AR1350" s="505">
        <v>14</v>
      </c>
      <c r="AS1350" s="505">
        <v>196</v>
      </c>
      <c r="AT1350" s="505">
        <v>9</v>
      </c>
      <c r="AU1350" s="505">
        <v>25</v>
      </c>
      <c r="AV1350" s="507"/>
      <c r="AW1350" s="507"/>
      <c r="AX1350" s="507">
        <v>42</v>
      </c>
      <c r="AY1350" s="507">
        <v>48</v>
      </c>
      <c r="AZ1350" s="507">
        <v>103</v>
      </c>
      <c r="BA1350" s="507">
        <v>176</v>
      </c>
      <c r="BB1350" s="357"/>
      <c r="BC1350" s="592" t="str">
        <f t="shared" si="1791"/>
        <v>-</v>
      </c>
      <c r="BD1350" s="593" t="str">
        <f t="shared" si="1792"/>
        <v>-</v>
      </c>
      <c r="BE1350" s="594" t="str">
        <f t="shared" si="1793"/>
        <v>-</v>
      </c>
      <c r="BF1350" s="291" t="str">
        <f t="shared" si="1794"/>
        <v>-</v>
      </c>
      <c r="BG1350" s="566" t="str">
        <f t="shared" si="1795"/>
        <v>-</v>
      </c>
      <c r="BH1350" s="595" t="str">
        <f t="shared" si="1796"/>
        <v>-</v>
      </c>
      <c r="BI1350" s="289" t="str">
        <f t="shared" si="1797"/>
        <v>-</v>
      </c>
      <c r="BJ1350" s="596" t="str">
        <f t="shared" si="1798"/>
        <v>-</v>
      </c>
      <c r="BK1350" s="595" t="str">
        <f t="shared" si="1799"/>
        <v>-</v>
      </c>
      <c r="BL1350" s="289" t="str">
        <f t="shared" si="1800"/>
        <v>-</v>
      </c>
      <c r="BM1350" s="596" t="str">
        <f t="shared" si="1801"/>
        <v>-</v>
      </c>
      <c r="BN1350" s="563">
        <f t="shared" si="1802"/>
        <v>10</v>
      </c>
      <c r="BO1350" s="87">
        <f t="shared" si="1803"/>
        <v>2015</v>
      </c>
      <c r="BP1350" s="87">
        <f t="shared" si="1804"/>
        <v>1.0000000000000004</v>
      </c>
      <c r="BQ1350" s="202"/>
    </row>
    <row r="1351" spans="1:69" s="35" customFormat="1" ht="10.5" customHeight="1" x14ac:dyDescent="0.2">
      <c r="A1351" s="314" t="str">
        <f t="shared" si="1790"/>
        <v>2015-16RYA10</v>
      </c>
      <c r="B1351" s="314" t="str">
        <f t="shared" si="1805"/>
        <v>Y60</v>
      </c>
      <c r="C1351" s="205" t="s">
        <v>186</v>
      </c>
      <c r="D1351" s="205" t="s">
        <v>546</v>
      </c>
      <c r="E1351" s="206"/>
      <c r="F1351" s="318" t="str">
        <f>VLOOKUP($G1351,'Selection Sheet'!$C$15:$F$39,3,0)</f>
        <v>Y60</v>
      </c>
      <c r="G1351" s="207" t="s">
        <v>118</v>
      </c>
      <c r="H1351" s="205" t="s">
        <v>536</v>
      </c>
      <c r="I1351" s="508">
        <v>350</v>
      </c>
      <c r="J1351" s="508">
        <v>91</v>
      </c>
      <c r="K1351" s="508">
        <v>43</v>
      </c>
      <c r="L1351" s="508">
        <v>19</v>
      </c>
      <c r="M1351" s="520"/>
      <c r="N1351" s="520"/>
      <c r="O1351" s="520"/>
      <c r="P1351" s="520"/>
      <c r="Q1351" s="508" t="s">
        <v>80</v>
      </c>
      <c r="R1351" s="508" t="s">
        <v>80</v>
      </c>
      <c r="S1351" s="508"/>
      <c r="T1351" s="509" t="s">
        <v>80</v>
      </c>
      <c r="U1351" s="510" t="s">
        <v>80</v>
      </c>
      <c r="V1351" s="510" t="s">
        <v>80</v>
      </c>
      <c r="W1351" s="510" t="s">
        <v>80</v>
      </c>
      <c r="X1351" s="511" t="s">
        <v>80</v>
      </c>
      <c r="Y1351" s="512" t="s">
        <v>80</v>
      </c>
      <c r="Z1351" s="513" t="s">
        <v>80</v>
      </c>
      <c r="AA1351" s="513" t="s">
        <v>80</v>
      </c>
      <c r="AB1351" s="514" t="s">
        <v>80</v>
      </c>
      <c r="AC1351" s="513" t="s">
        <v>80</v>
      </c>
      <c r="AD1351" s="513" t="s">
        <v>80</v>
      </c>
      <c r="AE1351" s="513" t="s">
        <v>80</v>
      </c>
      <c r="AF1351" s="515" t="s">
        <v>80</v>
      </c>
      <c r="AG1351" s="516" t="s">
        <v>80</v>
      </c>
      <c r="AH1351" s="517" t="s">
        <v>80</v>
      </c>
      <c r="AI1351" s="515" t="s">
        <v>80</v>
      </c>
      <c r="AJ1351" s="518">
        <v>96</v>
      </c>
      <c r="AK1351" s="518">
        <v>132</v>
      </c>
      <c r="AL1351" s="520"/>
      <c r="AM1351" s="520"/>
      <c r="AN1351" s="518">
        <v>734</v>
      </c>
      <c r="AO1351" s="518">
        <v>743</v>
      </c>
      <c r="AP1351" s="570"/>
      <c r="AQ1351" s="570"/>
      <c r="AR1351" s="518">
        <v>29</v>
      </c>
      <c r="AS1351" s="518">
        <v>350</v>
      </c>
      <c r="AT1351" s="518">
        <v>9</v>
      </c>
      <c r="AU1351" s="518">
        <v>43</v>
      </c>
      <c r="AV1351" s="520"/>
      <c r="AW1351" s="520"/>
      <c r="AX1351" s="520">
        <v>108</v>
      </c>
      <c r="AY1351" s="520">
        <v>125</v>
      </c>
      <c r="AZ1351" s="520">
        <v>176</v>
      </c>
      <c r="BA1351" s="520">
        <v>309</v>
      </c>
      <c r="BB1351" s="358"/>
      <c r="BC1351" s="597" t="str">
        <f t="shared" si="1791"/>
        <v>-</v>
      </c>
      <c r="BD1351" s="598" t="str">
        <f t="shared" si="1792"/>
        <v>-</v>
      </c>
      <c r="BE1351" s="599" t="str">
        <f t="shared" si="1793"/>
        <v>-</v>
      </c>
      <c r="BF1351" s="600" t="str">
        <f t="shared" si="1794"/>
        <v>-</v>
      </c>
      <c r="BG1351" s="601" t="str">
        <f t="shared" si="1795"/>
        <v>-</v>
      </c>
      <c r="BH1351" s="602" t="str">
        <f t="shared" si="1796"/>
        <v>-</v>
      </c>
      <c r="BI1351" s="603" t="str">
        <f t="shared" si="1797"/>
        <v>-</v>
      </c>
      <c r="BJ1351" s="604" t="str">
        <f t="shared" si="1798"/>
        <v>-</v>
      </c>
      <c r="BK1351" s="602" t="str">
        <f t="shared" si="1799"/>
        <v>-</v>
      </c>
      <c r="BL1351" s="603" t="str">
        <f t="shared" si="1800"/>
        <v>-</v>
      </c>
      <c r="BM1351" s="604" t="str">
        <f t="shared" si="1801"/>
        <v>-</v>
      </c>
      <c r="BN1351" s="564">
        <f t="shared" si="1802"/>
        <v>10</v>
      </c>
      <c r="BO1351" s="314">
        <f t="shared" si="1803"/>
        <v>2015</v>
      </c>
      <c r="BP1351" s="314">
        <f t="shared" si="1804"/>
        <v>1.0000000000000004</v>
      </c>
      <c r="BQ1351" s="202"/>
    </row>
    <row r="1352" spans="1:69" s="35" customFormat="1" ht="10.5" customHeight="1" x14ac:dyDescent="0.2">
      <c r="A1352" s="87" t="str">
        <f t="shared" si="1790"/>
        <v>2015-16RYC10</v>
      </c>
      <c r="B1352" s="87" t="str">
        <f t="shared" si="1805"/>
        <v>Y61</v>
      </c>
      <c r="C1352" s="203" t="s">
        <v>186</v>
      </c>
      <c r="D1352" s="203" t="s">
        <v>546</v>
      </c>
      <c r="E1352" s="42"/>
      <c r="F1352" s="317" t="str">
        <f>VLOOKUP($G1352,'Selection Sheet'!$C$15:$F$39,3,0)</f>
        <v>Y61</v>
      </c>
      <c r="G1352" s="204" t="s">
        <v>87</v>
      </c>
      <c r="H1352" s="203" t="s">
        <v>537</v>
      </c>
      <c r="I1352" s="495">
        <v>313</v>
      </c>
      <c r="J1352" s="495">
        <v>94</v>
      </c>
      <c r="K1352" s="495">
        <v>30</v>
      </c>
      <c r="L1352" s="495">
        <v>19</v>
      </c>
      <c r="M1352" s="507"/>
      <c r="N1352" s="507"/>
      <c r="O1352" s="507"/>
      <c r="P1352" s="507"/>
      <c r="Q1352" s="495" t="s">
        <v>80</v>
      </c>
      <c r="R1352" s="495" t="s">
        <v>80</v>
      </c>
      <c r="S1352" s="495"/>
      <c r="T1352" s="496" t="s">
        <v>80</v>
      </c>
      <c r="U1352" s="497" t="s">
        <v>80</v>
      </c>
      <c r="V1352" s="497" t="s">
        <v>80</v>
      </c>
      <c r="W1352" s="497" t="s">
        <v>80</v>
      </c>
      <c r="X1352" s="498" t="s">
        <v>80</v>
      </c>
      <c r="Y1352" s="499" t="s">
        <v>80</v>
      </c>
      <c r="Z1352" s="500" t="s">
        <v>80</v>
      </c>
      <c r="AA1352" s="500" t="s">
        <v>80</v>
      </c>
      <c r="AB1352" s="501" t="s">
        <v>80</v>
      </c>
      <c r="AC1352" s="500" t="s">
        <v>80</v>
      </c>
      <c r="AD1352" s="500" t="s">
        <v>80</v>
      </c>
      <c r="AE1352" s="500" t="s">
        <v>80</v>
      </c>
      <c r="AF1352" s="502" t="s">
        <v>80</v>
      </c>
      <c r="AG1352" s="503" t="s">
        <v>80</v>
      </c>
      <c r="AH1352" s="504" t="s">
        <v>80</v>
      </c>
      <c r="AI1352" s="502" t="s">
        <v>80</v>
      </c>
      <c r="AJ1352" s="505">
        <v>113</v>
      </c>
      <c r="AK1352" s="505">
        <v>151</v>
      </c>
      <c r="AL1352" s="507"/>
      <c r="AM1352" s="507"/>
      <c r="AN1352" s="505">
        <v>753</v>
      </c>
      <c r="AO1352" s="505">
        <v>767</v>
      </c>
      <c r="AP1352" s="569"/>
      <c r="AQ1352" s="569"/>
      <c r="AR1352" s="505">
        <v>24</v>
      </c>
      <c r="AS1352" s="505">
        <v>256</v>
      </c>
      <c r="AT1352" s="505">
        <v>8</v>
      </c>
      <c r="AU1352" s="505">
        <v>17</v>
      </c>
      <c r="AV1352" s="507"/>
      <c r="AW1352" s="507"/>
      <c r="AX1352" s="507">
        <v>110</v>
      </c>
      <c r="AY1352" s="507">
        <v>116</v>
      </c>
      <c r="AZ1352" s="507">
        <v>138</v>
      </c>
      <c r="BA1352" s="507">
        <v>268</v>
      </c>
      <c r="BB1352" s="357"/>
      <c r="BC1352" s="592" t="str">
        <f t="shared" si="1791"/>
        <v>-</v>
      </c>
      <c r="BD1352" s="593" t="str">
        <f t="shared" si="1792"/>
        <v>-</v>
      </c>
      <c r="BE1352" s="594" t="str">
        <f t="shared" si="1793"/>
        <v>-</v>
      </c>
      <c r="BF1352" s="291" t="str">
        <f t="shared" si="1794"/>
        <v>-</v>
      </c>
      <c r="BG1352" s="566" t="str">
        <f t="shared" si="1795"/>
        <v>-</v>
      </c>
      <c r="BH1352" s="595" t="str">
        <f t="shared" si="1796"/>
        <v>-</v>
      </c>
      <c r="BI1352" s="289" t="str">
        <f t="shared" si="1797"/>
        <v>-</v>
      </c>
      <c r="BJ1352" s="596" t="str">
        <f t="shared" si="1798"/>
        <v>-</v>
      </c>
      <c r="BK1352" s="595" t="str">
        <f t="shared" si="1799"/>
        <v>-</v>
      </c>
      <c r="BL1352" s="289" t="str">
        <f t="shared" si="1800"/>
        <v>-</v>
      </c>
      <c r="BM1352" s="596" t="str">
        <f t="shared" si="1801"/>
        <v>-</v>
      </c>
      <c r="BN1352" s="563">
        <f t="shared" si="1802"/>
        <v>10</v>
      </c>
      <c r="BO1352" s="87">
        <f t="shared" si="1803"/>
        <v>2015</v>
      </c>
      <c r="BP1352" s="87">
        <f t="shared" si="1804"/>
        <v>1.0000000000000004</v>
      </c>
      <c r="BQ1352" s="202"/>
    </row>
    <row r="1353" spans="1:69" s="35" customFormat="1" ht="10.5" customHeight="1" x14ac:dyDescent="0.2">
      <c r="A1353" s="87" t="str">
        <f t="shared" si="1790"/>
        <v>2015-16RYD10</v>
      </c>
      <c r="B1353" s="87" t="str">
        <f t="shared" si="1805"/>
        <v>Y59</v>
      </c>
      <c r="C1353" s="203" t="s">
        <v>186</v>
      </c>
      <c r="D1353" s="203" t="s">
        <v>546</v>
      </c>
      <c r="E1353" s="42"/>
      <c r="F1353" s="317" t="str">
        <f>VLOOKUP($G1353,'Selection Sheet'!$C$15:$F$39,3,0)</f>
        <v>Y59</v>
      </c>
      <c r="G1353" s="204" t="s">
        <v>116</v>
      </c>
      <c r="H1353" s="203" t="s">
        <v>538</v>
      </c>
      <c r="I1353" s="495">
        <v>276</v>
      </c>
      <c r="J1353" s="495">
        <v>85</v>
      </c>
      <c r="K1353" s="495">
        <v>40</v>
      </c>
      <c r="L1353" s="495">
        <v>22</v>
      </c>
      <c r="M1353" s="507"/>
      <c r="N1353" s="507"/>
      <c r="O1353" s="507"/>
      <c r="P1353" s="507"/>
      <c r="Q1353" s="495" t="s">
        <v>80</v>
      </c>
      <c r="R1353" s="495" t="s">
        <v>80</v>
      </c>
      <c r="S1353" s="495"/>
      <c r="T1353" s="496" t="s">
        <v>80</v>
      </c>
      <c r="U1353" s="497" t="s">
        <v>80</v>
      </c>
      <c r="V1353" s="497" t="s">
        <v>80</v>
      </c>
      <c r="W1353" s="497" t="s">
        <v>80</v>
      </c>
      <c r="X1353" s="498" t="s">
        <v>80</v>
      </c>
      <c r="Y1353" s="499" t="s">
        <v>80</v>
      </c>
      <c r="Z1353" s="500" t="s">
        <v>80</v>
      </c>
      <c r="AA1353" s="500" t="s">
        <v>80</v>
      </c>
      <c r="AB1353" s="501" t="s">
        <v>80</v>
      </c>
      <c r="AC1353" s="500" t="s">
        <v>80</v>
      </c>
      <c r="AD1353" s="500" t="s">
        <v>80</v>
      </c>
      <c r="AE1353" s="500" t="s">
        <v>80</v>
      </c>
      <c r="AF1353" s="502" t="s">
        <v>80</v>
      </c>
      <c r="AG1353" s="503" t="s">
        <v>80</v>
      </c>
      <c r="AH1353" s="504" t="s">
        <v>80</v>
      </c>
      <c r="AI1353" s="502" t="s">
        <v>80</v>
      </c>
      <c r="AJ1353" s="505">
        <v>95</v>
      </c>
      <c r="AK1353" s="505">
        <v>129</v>
      </c>
      <c r="AL1353" s="507"/>
      <c r="AM1353" s="507"/>
      <c r="AN1353" s="505">
        <v>634</v>
      </c>
      <c r="AO1353" s="505">
        <v>657</v>
      </c>
      <c r="AP1353" s="569"/>
      <c r="AQ1353" s="569"/>
      <c r="AR1353" s="505">
        <v>21</v>
      </c>
      <c r="AS1353" s="505">
        <v>256</v>
      </c>
      <c r="AT1353" s="505">
        <v>8</v>
      </c>
      <c r="AU1353" s="505">
        <v>34</v>
      </c>
      <c r="AV1353" s="507"/>
      <c r="AW1353" s="507"/>
      <c r="AX1353" s="507">
        <v>51</v>
      </c>
      <c r="AY1353" s="507">
        <v>55</v>
      </c>
      <c r="AZ1353" s="507">
        <v>280</v>
      </c>
      <c r="BA1353" s="507">
        <v>418</v>
      </c>
      <c r="BB1353" s="357"/>
      <c r="BC1353" s="592" t="str">
        <f t="shared" si="1791"/>
        <v>-</v>
      </c>
      <c r="BD1353" s="593" t="str">
        <f t="shared" si="1792"/>
        <v>-</v>
      </c>
      <c r="BE1353" s="594" t="str">
        <f t="shared" si="1793"/>
        <v>-</v>
      </c>
      <c r="BF1353" s="291" t="str">
        <f t="shared" si="1794"/>
        <v>-</v>
      </c>
      <c r="BG1353" s="566" t="str">
        <f t="shared" si="1795"/>
        <v>-</v>
      </c>
      <c r="BH1353" s="595" t="str">
        <f t="shared" si="1796"/>
        <v>-</v>
      </c>
      <c r="BI1353" s="289" t="str">
        <f t="shared" si="1797"/>
        <v>-</v>
      </c>
      <c r="BJ1353" s="596" t="str">
        <f t="shared" si="1798"/>
        <v>-</v>
      </c>
      <c r="BK1353" s="595" t="str">
        <f t="shared" si="1799"/>
        <v>-</v>
      </c>
      <c r="BL1353" s="289" t="str">
        <f t="shared" si="1800"/>
        <v>-</v>
      </c>
      <c r="BM1353" s="596" t="str">
        <f t="shared" si="1801"/>
        <v>-</v>
      </c>
      <c r="BN1353" s="563">
        <f t="shared" si="1802"/>
        <v>10</v>
      </c>
      <c r="BO1353" s="87">
        <f t="shared" si="1803"/>
        <v>2015</v>
      </c>
      <c r="BP1353" s="87">
        <f t="shared" si="1804"/>
        <v>1.0000000000000004</v>
      </c>
      <c r="BQ1353" s="202"/>
    </row>
    <row r="1354" spans="1:69" s="35" customFormat="1" ht="10.5" customHeight="1" x14ac:dyDescent="0.2">
      <c r="A1354" s="87" t="str">
        <f t="shared" si="1790"/>
        <v>2015-16RYE10</v>
      </c>
      <c r="B1354" s="87" t="str">
        <f t="shared" si="1805"/>
        <v>Y59</v>
      </c>
      <c r="C1354" s="203" t="s">
        <v>186</v>
      </c>
      <c r="D1354" s="203" t="s">
        <v>546</v>
      </c>
      <c r="E1354" s="42"/>
      <c r="F1354" s="317" t="str">
        <f>VLOOKUP($G1354,'Selection Sheet'!$C$15:$F$39,3,0)</f>
        <v>Y59</v>
      </c>
      <c r="G1354" s="204" t="s">
        <v>114</v>
      </c>
      <c r="H1354" s="203" t="s">
        <v>539</v>
      </c>
      <c r="I1354" s="495">
        <v>131</v>
      </c>
      <c r="J1354" s="495">
        <v>41</v>
      </c>
      <c r="K1354" s="495">
        <v>29</v>
      </c>
      <c r="L1354" s="495">
        <v>15</v>
      </c>
      <c r="M1354" s="507"/>
      <c r="N1354" s="507"/>
      <c r="O1354" s="507"/>
      <c r="P1354" s="507"/>
      <c r="Q1354" s="495" t="s">
        <v>80</v>
      </c>
      <c r="R1354" s="495" t="s">
        <v>80</v>
      </c>
      <c r="S1354" s="495"/>
      <c r="T1354" s="496" t="s">
        <v>80</v>
      </c>
      <c r="U1354" s="497" t="s">
        <v>80</v>
      </c>
      <c r="V1354" s="497" t="s">
        <v>80</v>
      </c>
      <c r="W1354" s="497" t="s">
        <v>80</v>
      </c>
      <c r="X1354" s="498" t="s">
        <v>80</v>
      </c>
      <c r="Y1354" s="499" t="s">
        <v>80</v>
      </c>
      <c r="Z1354" s="500" t="s">
        <v>80</v>
      </c>
      <c r="AA1354" s="500" t="s">
        <v>80</v>
      </c>
      <c r="AB1354" s="501" t="s">
        <v>80</v>
      </c>
      <c r="AC1354" s="500" t="s">
        <v>80</v>
      </c>
      <c r="AD1354" s="500" t="s">
        <v>80</v>
      </c>
      <c r="AE1354" s="500" t="s">
        <v>80</v>
      </c>
      <c r="AF1354" s="502" t="s">
        <v>80</v>
      </c>
      <c r="AG1354" s="503" t="s">
        <v>80</v>
      </c>
      <c r="AH1354" s="504" t="s">
        <v>80</v>
      </c>
      <c r="AI1354" s="502" t="s">
        <v>80</v>
      </c>
      <c r="AJ1354" s="505">
        <v>59</v>
      </c>
      <c r="AK1354" s="505">
        <v>81</v>
      </c>
      <c r="AL1354" s="507"/>
      <c r="AM1354" s="507"/>
      <c r="AN1354" s="505">
        <v>541</v>
      </c>
      <c r="AO1354" s="505">
        <v>545</v>
      </c>
      <c r="AP1354" s="569"/>
      <c r="AQ1354" s="569"/>
      <c r="AR1354" s="505">
        <v>10</v>
      </c>
      <c r="AS1354" s="505">
        <v>120</v>
      </c>
      <c r="AT1354" s="505">
        <v>4</v>
      </c>
      <c r="AU1354" s="505">
        <v>29</v>
      </c>
      <c r="AV1354" s="507"/>
      <c r="AW1354" s="507"/>
      <c r="AX1354" s="507">
        <v>46</v>
      </c>
      <c r="AY1354" s="507">
        <v>52</v>
      </c>
      <c r="AZ1354" s="507">
        <v>38</v>
      </c>
      <c r="BA1354" s="507">
        <v>86</v>
      </c>
      <c r="BB1354" s="357"/>
      <c r="BC1354" s="592" t="str">
        <f t="shared" si="1791"/>
        <v>-</v>
      </c>
      <c r="BD1354" s="593" t="str">
        <f t="shared" si="1792"/>
        <v>-</v>
      </c>
      <c r="BE1354" s="594" t="str">
        <f t="shared" si="1793"/>
        <v>-</v>
      </c>
      <c r="BF1354" s="291" t="str">
        <f t="shared" si="1794"/>
        <v>-</v>
      </c>
      <c r="BG1354" s="566" t="str">
        <f t="shared" si="1795"/>
        <v>-</v>
      </c>
      <c r="BH1354" s="595" t="str">
        <f t="shared" si="1796"/>
        <v>-</v>
      </c>
      <c r="BI1354" s="289" t="str">
        <f t="shared" si="1797"/>
        <v>-</v>
      </c>
      <c r="BJ1354" s="596" t="str">
        <f t="shared" si="1798"/>
        <v>-</v>
      </c>
      <c r="BK1354" s="595" t="str">
        <f t="shared" si="1799"/>
        <v>-</v>
      </c>
      <c r="BL1354" s="289" t="str">
        <f t="shared" si="1800"/>
        <v>-</v>
      </c>
      <c r="BM1354" s="596" t="str">
        <f t="shared" si="1801"/>
        <v>-</v>
      </c>
      <c r="BN1354" s="563">
        <f t="shared" si="1802"/>
        <v>10</v>
      </c>
      <c r="BO1354" s="87">
        <f t="shared" si="1803"/>
        <v>2015</v>
      </c>
      <c r="BP1354" s="87">
        <f t="shared" si="1804"/>
        <v>1.0000000000000004</v>
      </c>
      <c r="BQ1354" s="202"/>
    </row>
    <row r="1355" spans="1:69" s="35" customFormat="1" ht="10.5" customHeight="1" x14ac:dyDescent="0.2">
      <c r="A1355" s="312" t="str">
        <f t="shared" si="1790"/>
        <v>2015-16RYF10</v>
      </c>
      <c r="B1355" s="312" t="str">
        <f t="shared" si="1805"/>
        <v>Y58</v>
      </c>
      <c r="C1355" s="208" t="s">
        <v>186</v>
      </c>
      <c r="D1355" s="208" t="s">
        <v>546</v>
      </c>
      <c r="E1355" s="53"/>
      <c r="F1355" s="319" t="str">
        <f>VLOOKUP($G1355,'Selection Sheet'!$C$15:$F$39,3,0)</f>
        <v>Y58</v>
      </c>
      <c r="G1355" s="209" t="s">
        <v>99</v>
      </c>
      <c r="H1355" s="208" t="s">
        <v>540</v>
      </c>
      <c r="I1355" s="521">
        <v>291</v>
      </c>
      <c r="J1355" s="521">
        <v>73</v>
      </c>
      <c r="K1355" s="521">
        <v>45</v>
      </c>
      <c r="L1355" s="521">
        <v>24</v>
      </c>
      <c r="M1355" s="533"/>
      <c r="N1355" s="533"/>
      <c r="O1355" s="533"/>
      <c r="P1355" s="533"/>
      <c r="Q1355" s="521" t="s">
        <v>80</v>
      </c>
      <c r="R1355" s="521" t="s">
        <v>80</v>
      </c>
      <c r="S1355" s="521"/>
      <c r="T1355" s="522" t="s">
        <v>80</v>
      </c>
      <c r="U1355" s="523" t="s">
        <v>80</v>
      </c>
      <c r="V1355" s="523" t="s">
        <v>80</v>
      </c>
      <c r="W1355" s="523" t="s">
        <v>80</v>
      </c>
      <c r="X1355" s="524" t="s">
        <v>80</v>
      </c>
      <c r="Y1355" s="525" t="s">
        <v>80</v>
      </c>
      <c r="Z1355" s="526" t="s">
        <v>80</v>
      </c>
      <c r="AA1355" s="526" t="s">
        <v>80</v>
      </c>
      <c r="AB1355" s="527" t="s">
        <v>80</v>
      </c>
      <c r="AC1355" s="526" t="s">
        <v>80</v>
      </c>
      <c r="AD1355" s="526" t="s">
        <v>80</v>
      </c>
      <c r="AE1355" s="526" t="s">
        <v>80</v>
      </c>
      <c r="AF1355" s="528" t="s">
        <v>80</v>
      </c>
      <c r="AG1355" s="529" t="s">
        <v>80</v>
      </c>
      <c r="AH1355" s="530" t="s">
        <v>80</v>
      </c>
      <c r="AI1355" s="528" t="s">
        <v>80</v>
      </c>
      <c r="AJ1355" s="531">
        <v>162</v>
      </c>
      <c r="AK1355" s="531">
        <v>203</v>
      </c>
      <c r="AL1355" s="533"/>
      <c r="AM1355" s="533"/>
      <c r="AN1355" s="531">
        <v>848</v>
      </c>
      <c r="AO1355" s="531">
        <v>887</v>
      </c>
      <c r="AP1355" s="571"/>
      <c r="AQ1355" s="571"/>
      <c r="AR1355" s="531">
        <v>20</v>
      </c>
      <c r="AS1355" s="531">
        <v>281</v>
      </c>
      <c r="AT1355" s="531">
        <v>10</v>
      </c>
      <c r="AU1355" s="531">
        <v>42</v>
      </c>
      <c r="AV1355" s="533"/>
      <c r="AW1355" s="533"/>
      <c r="AX1355" s="533">
        <v>94</v>
      </c>
      <c r="AY1355" s="533">
        <v>119</v>
      </c>
      <c r="AZ1355" s="533">
        <v>186</v>
      </c>
      <c r="BA1355" s="533">
        <v>434</v>
      </c>
      <c r="BB1355" s="359"/>
      <c r="BC1355" s="605" t="str">
        <f t="shared" si="1791"/>
        <v>-</v>
      </c>
      <c r="BD1355" s="606" t="str">
        <f t="shared" si="1792"/>
        <v>-</v>
      </c>
      <c r="BE1355" s="607" t="str">
        <f t="shared" si="1793"/>
        <v>-</v>
      </c>
      <c r="BF1355" s="302" t="str">
        <f t="shared" si="1794"/>
        <v>-</v>
      </c>
      <c r="BG1355" s="608" t="str">
        <f t="shared" si="1795"/>
        <v>-</v>
      </c>
      <c r="BH1355" s="609" t="str">
        <f t="shared" si="1796"/>
        <v>-</v>
      </c>
      <c r="BI1355" s="311" t="str">
        <f t="shared" si="1797"/>
        <v>-</v>
      </c>
      <c r="BJ1355" s="610" t="str">
        <f t="shared" si="1798"/>
        <v>-</v>
      </c>
      <c r="BK1355" s="609" t="str">
        <f t="shared" si="1799"/>
        <v>-</v>
      </c>
      <c r="BL1355" s="311" t="str">
        <f t="shared" si="1800"/>
        <v>-</v>
      </c>
      <c r="BM1355" s="610" t="str">
        <f t="shared" si="1801"/>
        <v>-</v>
      </c>
      <c r="BN1355" s="565">
        <f t="shared" si="1802"/>
        <v>10</v>
      </c>
      <c r="BO1355" s="312">
        <f t="shared" si="1803"/>
        <v>2015</v>
      </c>
      <c r="BP1355" s="312">
        <f t="shared" si="1804"/>
        <v>1.0000000000000004</v>
      </c>
      <c r="BQ1355" s="202"/>
    </row>
    <row r="1356" spans="1:69" s="35" customFormat="1" ht="10.5" customHeight="1" x14ac:dyDescent="0.2">
      <c r="A1356" s="87" t="str">
        <f t="shared" si="1790"/>
        <v>2015-16R1F11</v>
      </c>
      <c r="B1356" s="87" t="str">
        <f t="shared" si="1805"/>
        <v>Y59</v>
      </c>
      <c r="C1356" s="203" t="s">
        <v>186</v>
      </c>
      <c r="D1356" s="203" t="s">
        <v>547</v>
      </c>
      <c r="E1356" s="42"/>
      <c r="F1356" s="317" t="str">
        <f>VLOOKUP($G1356,'Selection Sheet'!$C$15:$F$39,3,0)</f>
        <v>Y59</v>
      </c>
      <c r="G1356" s="204" t="s">
        <v>108</v>
      </c>
      <c r="H1356" s="203" t="s">
        <v>529</v>
      </c>
      <c r="I1356" s="495">
        <v>6</v>
      </c>
      <c r="J1356" s="495">
        <v>2</v>
      </c>
      <c r="K1356" s="495">
        <v>3</v>
      </c>
      <c r="L1356" s="495">
        <v>2</v>
      </c>
      <c r="M1356" s="507"/>
      <c r="N1356" s="507"/>
      <c r="O1356" s="507"/>
      <c r="P1356" s="507"/>
      <c r="Q1356" s="495" t="s">
        <v>80</v>
      </c>
      <c r="R1356" s="495" t="s">
        <v>80</v>
      </c>
      <c r="S1356" s="495"/>
      <c r="T1356" s="496" t="s">
        <v>80</v>
      </c>
      <c r="U1356" s="497" t="s">
        <v>80</v>
      </c>
      <c r="V1356" s="497" t="s">
        <v>80</v>
      </c>
      <c r="W1356" s="497" t="s">
        <v>80</v>
      </c>
      <c r="X1356" s="498" t="s">
        <v>80</v>
      </c>
      <c r="Y1356" s="499" t="s">
        <v>80</v>
      </c>
      <c r="Z1356" s="500" t="s">
        <v>80</v>
      </c>
      <c r="AA1356" s="500" t="s">
        <v>80</v>
      </c>
      <c r="AB1356" s="501" t="s">
        <v>80</v>
      </c>
      <c r="AC1356" s="500" t="s">
        <v>80</v>
      </c>
      <c r="AD1356" s="500" t="s">
        <v>80</v>
      </c>
      <c r="AE1356" s="500" t="s">
        <v>80</v>
      </c>
      <c r="AF1356" s="502" t="s">
        <v>80</v>
      </c>
      <c r="AG1356" s="503" t="s">
        <v>80</v>
      </c>
      <c r="AH1356" s="504" t="s">
        <v>80</v>
      </c>
      <c r="AI1356" s="502" t="s">
        <v>80</v>
      </c>
      <c r="AJ1356" s="505">
        <v>2</v>
      </c>
      <c r="AK1356" s="505">
        <v>2</v>
      </c>
      <c r="AL1356" s="507"/>
      <c r="AM1356" s="507"/>
      <c r="AN1356" s="505">
        <v>19</v>
      </c>
      <c r="AO1356" s="505">
        <v>19</v>
      </c>
      <c r="AP1356" s="569"/>
      <c r="AQ1356" s="569"/>
      <c r="AR1356" s="505">
        <v>2</v>
      </c>
      <c r="AS1356" s="505">
        <v>6</v>
      </c>
      <c r="AT1356" s="505">
        <v>2</v>
      </c>
      <c r="AU1356" s="505">
        <v>3</v>
      </c>
      <c r="AV1356" s="507"/>
      <c r="AW1356" s="507"/>
      <c r="AX1356" s="507">
        <v>0</v>
      </c>
      <c r="AY1356" s="507">
        <v>1</v>
      </c>
      <c r="AZ1356" s="507">
        <v>5</v>
      </c>
      <c r="BA1356" s="507">
        <v>10</v>
      </c>
      <c r="BB1356" s="357"/>
      <c r="BC1356" s="592" t="str">
        <f t="shared" si="1791"/>
        <v>-</v>
      </c>
      <c r="BD1356" s="593" t="str">
        <f t="shared" si="1792"/>
        <v>-</v>
      </c>
      <c r="BE1356" s="594" t="str">
        <f t="shared" si="1793"/>
        <v>-</v>
      </c>
      <c r="BF1356" s="291" t="str">
        <f t="shared" si="1794"/>
        <v>-</v>
      </c>
      <c r="BG1356" s="566" t="str">
        <f t="shared" si="1795"/>
        <v>-</v>
      </c>
      <c r="BH1356" s="595" t="str">
        <f t="shared" si="1796"/>
        <v>-</v>
      </c>
      <c r="BI1356" s="289" t="str">
        <f t="shared" si="1797"/>
        <v>-</v>
      </c>
      <c r="BJ1356" s="596" t="str">
        <f t="shared" si="1798"/>
        <v>-</v>
      </c>
      <c r="BK1356" s="595" t="str">
        <f t="shared" si="1799"/>
        <v>-</v>
      </c>
      <c r="BL1356" s="289" t="str">
        <f t="shared" si="1800"/>
        <v>-</v>
      </c>
      <c r="BM1356" s="596" t="str">
        <f t="shared" si="1801"/>
        <v>-</v>
      </c>
      <c r="BN1356" s="563">
        <f t="shared" si="1802"/>
        <v>11</v>
      </c>
      <c r="BO1356" s="87">
        <f t="shared" si="1803"/>
        <v>2015</v>
      </c>
      <c r="BP1356" s="87">
        <f t="shared" si="1804"/>
        <v>1.9999999999999996</v>
      </c>
      <c r="BQ1356" s="202"/>
    </row>
    <row r="1357" spans="1:69" s="35" customFormat="1" ht="10.5" customHeight="1" x14ac:dyDescent="0.2">
      <c r="A1357" s="87" t="str">
        <f t="shared" si="1790"/>
        <v>2015-16RRU11</v>
      </c>
      <c r="B1357" s="87" t="str">
        <f t="shared" si="1805"/>
        <v>Y56</v>
      </c>
      <c r="C1357" s="203" t="s">
        <v>186</v>
      </c>
      <c r="D1357" s="203" t="s">
        <v>547</v>
      </c>
      <c r="E1357" s="42"/>
      <c r="F1357" s="317" t="str">
        <f>VLOOKUP($G1357,'Selection Sheet'!$C$15:$F$39,3,0)</f>
        <v>Y56</v>
      </c>
      <c r="G1357" s="204" t="s">
        <v>93</v>
      </c>
      <c r="H1357" s="203" t="s">
        <v>530</v>
      </c>
      <c r="I1357" s="495">
        <v>383</v>
      </c>
      <c r="J1357" s="495">
        <v>108</v>
      </c>
      <c r="K1357" s="495">
        <v>65</v>
      </c>
      <c r="L1357" s="495">
        <v>34</v>
      </c>
      <c r="M1357" s="507"/>
      <c r="N1357" s="507"/>
      <c r="O1357" s="507"/>
      <c r="P1357" s="507"/>
      <c r="Q1357" s="495" t="s">
        <v>80</v>
      </c>
      <c r="R1357" s="495" t="s">
        <v>80</v>
      </c>
      <c r="S1357" s="495"/>
      <c r="T1357" s="496" t="s">
        <v>80</v>
      </c>
      <c r="U1357" s="497" t="s">
        <v>80</v>
      </c>
      <c r="V1357" s="497" t="s">
        <v>80</v>
      </c>
      <c r="W1357" s="497" t="s">
        <v>80</v>
      </c>
      <c r="X1357" s="498" t="s">
        <v>80</v>
      </c>
      <c r="Y1357" s="499" t="s">
        <v>80</v>
      </c>
      <c r="Z1357" s="500" t="s">
        <v>80</v>
      </c>
      <c r="AA1357" s="500" t="s">
        <v>80</v>
      </c>
      <c r="AB1357" s="501" t="s">
        <v>80</v>
      </c>
      <c r="AC1357" s="500" t="s">
        <v>80</v>
      </c>
      <c r="AD1357" s="500" t="s">
        <v>80</v>
      </c>
      <c r="AE1357" s="500" t="s">
        <v>80</v>
      </c>
      <c r="AF1357" s="502" t="s">
        <v>80</v>
      </c>
      <c r="AG1357" s="503" t="s">
        <v>80</v>
      </c>
      <c r="AH1357" s="504" t="s">
        <v>80</v>
      </c>
      <c r="AI1357" s="502" t="s">
        <v>80</v>
      </c>
      <c r="AJ1357" s="505">
        <v>183</v>
      </c>
      <c r="AK1357" s="505">
        <v>272</v>
      </c>
      <c r="AL1357" s="507"/>
      <c r="AM1357" s="507"/>
      <c r="AN1357" s="505">
        <v>1090</v>
      </c>
      <c r="AO1357" s="505">
        <v>1120</v>
      </c>
      <c r="AP1357" s="569"/>
      <c r="AQ1357" s="569"/>
      <c r="AR1357" s="505">
        <v>36</v>
      </c>
      <c r="AS1357" s="505">
        <v>376</v>
      </c>
      <c r="AT1357" s="505">
        <v>19</v>
      </c>
      <c r="AU1357" s="505">
        <v>62</v>
      </c>
      <c r="AV1357" s="507"/>
      <c r="AW1357" s="507"/>
      <c r="AX1357" s="507">
        <v>111</v>
      </c>
      <c r="AY1357" s="507">
        <v>116</v>
      </c>
      <c r="AZ1357" s="507">
        <v>444</v>
      </c>
      <c r="BA1357" s="507">
        <v>693</v>
      </c>
      <c r="BB1357" s="357"/>
      <c r="BC1357" s="592" t="str">
        <f t="shared" si="1791"/>
        <v>-</v>
      </c>
      <c r="BD1357" s="593" t="str">
        <f t="shared" si="1792"/>
        <v>-</v>
      </c>
      <c r="BE1357" s="594" t="str">
        <f t="shared" si="1793"/>
        <v>-</v>
      </c>
      <c r="BF1357" s="291" t="str">
        <f t="shared" si="1794"/>
        <v>-</v>
      </c>
      <c r="BG1357" s="566" t="str">
        <f t="shared" si="1795"/>
        <v>-</v>
      </c>
      <c r="BH1357" s="595" t="str">
        <f t="shared" si="1796"/>
        <v>-</v>
      </c>
      <c r="BI1357" s="289" t="str">
        <f t="shared" si="1797"/>
        <v>-</v>
      </c>
      <c r="BJ1357" s="596" t="str">
        <f t="shared" si="1798"/>
        <v>-</v>
      </c>
      <c r="BK1357" s="595" t="str">
        <f t="shared" si="1799"/>
        <v>-</v>
      </c>
      <c r="BL1357" s="289" t="str">
        <f t="shared" si="1800"/>
        <v>-</v>
      </c>
      <c r="BM1357" s="596" t="str">
        <f t="shared" si="1801"/>
        <v>-</v>
      </c>
      <c r="BN1357" s="563">
        <f t="shared" si="1802"/>
        <v>11</v>
      </c>
      <c r="BO1357" s="87">
        <f t="shared" si="1803"/>
        <v>2015</v>
      </c>
      <c r="BP1357" s="87">
        <f t="shared" si="1804"/>
        <v>1.9999999999999996</v>
      </c>
      <c r="BQ1357" s="202"/>
    </row>
    <row r="1358" spans="1:69" s="35" customFormat="1" ht="10.5" customHeight="1" x14ac:dyDescent="0.2">
      <c r="A1358" s="87" t="str">
        <f t="shared" si="1790"/>
        <v>2015-16RX611</v>
      </c>
      <c r="B1358" s="87" t="str">
        <f t="shared" si="1805"/>
        <v>Y63</v>
      </c>
      <c r="C1358" s="203" t="s">
        <v>186</v>
      </c>
      <c r="D1358" s="203" t="s">
        <v>547</v>
      </c>
      <c r="E1358" s="42"/>
      <c r="F1358" s="317" t="str">
        <f>VLOOKUP($G1358,'Selection Sheet'!$C$15:$F$39,3,0)</f>
        <v>Y63</v>
      </c>
      <c r="G1358" s="204" t="s">
        <v>111</v>
      </c>
      <c r="H1358" s="203" t="s">
        <v>532</v>
      </c>
      <c r="I1358" s="495">
        <v>154</v>
      </c>
      <c r="J1358" s="495">
        <v>30</v>
      </c>
      <c r="K1358" s="495">
        <v>9</v>
      </c>
      <c r="L1358" s="495">
        <v>5</v>
      </c>
      <c r="M1358" s="507"/>
      <c r="N1358" s="507"/>
      <c r="O1358" s="507"/>
      <c r="P1358" s="507"/>
      <c r="Q1358" s="495" t="s">
        <v>80</v>
      </c>
      <c r="R1358" s="495" t="s">
        <v>80</v>
      </c>
      <c r="S1358" s="495"/>
      <c r="T1358" s="496" t="s">
        <v>80</v>
      </c>
      <c r="U1358" s="497" t="s">
        <v>80</v>
      </c>
      <c r="V1358" s="497" t="s">
        <v>80</v>
      </c>
      <c r="W1358" s="497" t="s">
        <v>80</v>
      </c>
      <c r="X1358" s="498" t="s">
        <v>80</v>
      </c>
      <c r="Y1358" s="499" t="s">
        <v>80</v>
      </c>
      <c r="Z1358" s="500" t="s">
        <v>80</v>
      </c>
      <c r="AA1358" s="500" t="s">
        <v>80</v>
      </c>
      <c r="AB1358" s="501" t="s">
        <v>80</v>
      </c>
      <c r="AC1358" s="500" t="s">
        <v>80</v>
      </c>
      <c r="AD1358" s="500" t="s">
        <v>80</v>
      </c>
      <c r="AE1358" s="500" t="s">
        <v>80</v>
      </c>
      <c r="AF1358" s="502" t="s">
        <v>80</v>
      </c>
      <c r="AG1358" s="503" t="s">
        <v>80</v>
      </c>
      <c r="AH1358" s="504" t="s">
        <v>80</v>
      </c>
      <c r="AI1358" s="502" t="s">
        <v>80</v>
      </c>
      <c r="AJ1358" s="505">
        <v>62</v>
      </c>
      <c r="AK1358" s="505">
        <v>75</v>
      </c>
      <c r="AL1358" s="507"/>
      <c r="AM1358" s="507"/>
      <c r="AN1358" s="505">
        <v>389</v>
      </c>
      <c r="AO1358" s="505">
        <v>395</v>
      </c>
      <c r="AP1358" s="569"/>
      <c r="AQ1358" s="569"/>
      <c r="AR1358" s="505">
        <v>7</v>
      </c>
      <c r="AS1358" s="505">
        <v>154</v>
      </c>
      <c r="AT1358" s="505">
        <v>4</v>
      </c>
      <c r="AU1358" s="505">
        <v>9</v>
      </c>
      <c r="AV1358" s="507"/>
      <c r="AW1358" s="507"/>
      <c r="AX1358" s="507">
        <v>69</v>
      </c>
      <c r="AY1358" s="507">
        <v>78</v>
      </c>
      <c r="AZ1358" s="507">
        <v>105</v>
      </c>
      <c r="BA1358" s="507">
        <v>173</v>
      </c>
      <c r="BB1358" s="357"/>
      <c r="BC1358" s="592" t="str">
        <f t="shared" si="1791"/>
        <v>-</v>
      </c>
      <c r="BD1358" s="593" t="str">
        <f t="shared" si="1792"/>
        <v>-</v>
      </c>
      <c r="BE1358" s="594" t="str">
        <f t="shared" si="1793"/>
        <v>-</v>
      </c>
      <c r="BF1358" s="291" t="str">
        <f t="shared" si="1794"/>
        <v>-</v>
      </c>
      <c r="BG1358" s="566" t="str">
        <f t="shared" si="1795"/>
        <v>-</v>
      </c>
      <c r="BH1358" s="595" t="str">
        <f t="shared" si="1796"/>
        <v>-</v>
      </c>
      <c r="BI1358" s="289" t="str">
        <f t="shared" si="1797"/>
        <v>-</v>
      </c>
      <c r="BJ1358" s="596" t="str">
        <f t="shared" si="1798"/>
        <v>-</v>
      </c>
      <c r="BK1358" s="595" t="str">
        <f t="shared" si="1799"/>
        <v>-</v>
      </c>
      <c r="BL1358" s="289" t="str">
        <f t="shared" si="1800"/>
        <v>-</v>
      </c>
      <c r="BM1358" s="596" t="str">
        <f t="shared" si="1801"/>
        <v>-</v>
      </c>
      <c r="BN1358" s="563">
        <f t="shared" si="1802"/>
        <v>11</v>
      </c>
      <c r="BO1358" s="87">
        <f t="shared" si="1803"/>
        <v>2015</v>
      </c>
      <c r="BP1358" s="87">
        <f t="shared" si="1804"/>
        <v>1.9999999999999996</v>
      </c>
      <c r="BQ1358" s="202"/>
    </row>
    <row r="1359" spans="1:69" s="35" customFormat="1" ht="10.5" customHeight="1" x14ac:dyDescent="0.2">
      <c r="A1359" s="314" t="str">
        <f t="shared" si="1790"/>
        <v>2015-16RX711</v>
      </c>
      <c r="B1359" s="314" t="str">
        <f t="shared" si="1805"/>
        <v>Y62</v>
      </c>
      <c r="C1359" s="205" t="s">
        <v>186</v>
      </c>
      <c r="D1359" s="205" t="s">
        <v>547</v>
      </c>
      <c r="E1359" s="206"/>
      <c r="F1359" s="318" t="str">
        <f>VLOOKUP($G1359,'Selection Sheet'!$C$15:$F$39,3,0)</f>
        <v>Y62</v>
      </c>
      <c r="G1359" s="207" t="s">
        <v>84</v>
      </c>
      <c r="H1359" s="205" t="s">
        <v>533</v>
      </c>
      <c r="I1359" s="508">
        <v>318</v>
      </c>
      <c r="J1359" s="508">
        <v>97</v>
      </c>
      <c r="K1359" s="508">
        <v>47</v>
      </c>
      <c r="L1359" s="508">
        <v>22</v>
      </c>
      <c r="M1359" s="520"/>
      <c r="N1359" s="520"/>
      <c r="O1359" s="520"/>
      <c r="P1359" s="520"/>
      <c r="Q1359" s="508" t="s">
        <v>80</v>
      </c>
      <c r="R1359" s="508" t="s">
        <v>80</v>
      </c>
      <c r="S1359" s="508"/>
      <c r="T1359" s="509" t="s">
        <v>80</v>
      </c>
      <c r="U1359" s="510" t="s">
        <v>80</v>
      </c>
      <c r="V1359" s="510" t="s">
        <v>80</v>
      </c>
      <c r="W1359" s="510" t="s">
        <v>80</v>
      </c>
      <c r="X1359" s="511" t="s">
        <v>80</v>
      </c>
      <c r="Y1359" s="512" t="s">
        <v>80</v>
      </c>
      <c r="Z1359" s="513" t="s">
        <v>80</v>
      </c>
      <c r="AA1359" s="513" t="s">
        <v>80</v>
      </c>
      <c r="AB1359" s="514" t="s">
        <v>80</v>
      </c>
      <c r="AC1359" s="513" t="s">
        <v>80</v>
      </c>
      <c r="AD1359" s="513" t="s">
        <v>80</v>
      </c>
      <c r="AE1359" s="513" t="s">
        <v>80</v>
      </c>
      <c r="AF1359" s="515" t="s">
        <v>80</v>
      </c>
      <c r="AG1359" s="516" t="s">
        <v>80</v>
      </c>
      <c r="AH1359" s="517" t="s">
        <v>80</v>
      </c>
      <c r="AI1359" s="515" t="s">
        <v>80</v>
      </c>
      <c r="AJ1359" s="518">
        <v>204</v>
      </c>
      <c r="AK1359" s="518">
        <v>235</v>
      </c>
      <c r="AL1359" s="520"/>
      <c r="AM1359" s="520"/>
      <c r="AN1359" s="518">
        <v>784</v>
      </c>
      <c r="AO1359" s="518">
        <v>787</v>
      </c>
      <c r="AP1359" s="570"/>
      <c r="AQ1359" s="570"/>
      <c r="AR1359" s="518">
        <v>25</v>
      </c>
      <c r="AS1359" s="518">
        <v>304</v>
      </c>
      <c r="AT1359" s="518">
        <v>7</v>
      </c>
      <c r="AU1359" s="518">
        <v>43</v>
      </c>
      <c r="AV1359" s="520"/>
      <c r="AW1359" s="520"/>
      <c r="AX1359" s="520">
        <v>118</v>
      </c>
      <c r="AY1359" s="520">
        <v>141</v>
      </c>
      <c r="AZ1359" s="520">
        <v>288</v>
      </c>
      <c r="BA1359" s="520">
        <v>536</v>
      </c>
      <c r="BB1359" s="358"/>
      <c r="BC1359" s="597" t="str">
        <f t="shared" si="1791"/>
        <v>-</v>
      </c>
      <c r="BD1359" s="598" t="str">
        <f t="shared" si="1792"/>
        <v>-</v>
      </c>
      <c r="BE1359" s="599" t="str">
        <f t="shared" si="1793"/>
        <v>-</v>
      </c>
      <c r="BF1359" s="600" t="str">
        <f t="shared" si="1794"/>
        <v>-</v>
      </c>
      <c r="BG1359" s="601" t="str">
        <f t="shared" si="1795"/>
        <v>-</v>
      </c>
      <c r="BH1359" s="602" t="str">
        <f t="shared" si="1796"/>
        <v>-</v>
      </c>
      <c r="BI1359" s="603" t="str">
        <f t="shared" si="1797"/>
        <v>-</v>
      </c>
      <c r="BJ1359" s="604" t="str">
        <f t="shared" si="1798"/>
        <v>-</v>
      </c>
      <c r="BK1359" s="602" t="str">
        <f t="shared" si="1799"/>
        <v>-</v>
      </c>
      <c r="BL1359" s="603" t="str">
        <f t="shared" si="1800"/>
        <v>-</v>
      </c>
      <c r="BM1359" s="604" t="str">
        <f t="shared" si="1801"/>
        <v>-</v>
      </c>
      <c r="BN1359" s="564">
        <f t="shared" si="1802"/>
        <v>11</v>
      </c>
      <c r="BO1359" s="314">
        <f t="shared" si="1803"/>
        <v>2015</v>
      </c>
      <c r="BP1359" s="314">
        <f t="shared" si="1804"/>
        <v>1.9999999999999996</v>
      </c>
      <c r="BQ1359" s="202"/>
    </row>
    <row r="1360" spans="1:69" s="35" customFormat="1" ht="10.5" customHeight="1" x14ac:dyDescent="0.2">
      <c r="A1360" s="87" t="str">
        <f t="shared" si="1790"/>
        <v>2015-16RX811</v>
      </c>
      <c r="B1360" s="87" t="str">
        <f t="shared" si="1805"/>
        <v>Y63</v>
      </c>
      <c r="C1360" s="203" t="s">
        <v>186</v>
      </c>
      <c r="D1360" s="203" t="s">
        <v>547</v>
      </c>
      <c r="E1360" s="42"/>
      <c r="F1360" s="317" t="str">
        <f>VLOOKUP($G1360,'Selection Sheet'!$C$15:$F$39,3,0)</f>
        <v>Y63</v>
      </c>
      <c r="G1360" s="204" t="s">
        <v>120</v>
      </c>
      <c r="H1360" s="203" t="s">
        <v>534</v>
      </c>
      <c r="I1360" s="495">
        <v>249</v>
      </c>
      <c r="J1360" s="495">
        <v>65</v>
      </c>
      <c r="K1360" s="495">
        <v>24</v>
      </c>
      <c r="L1360" s="495">
        <v>13</v>
      </c>
      <c r="M1360" s="507"/>
      <c r="N1360" s="507"/>
      <c r="O1360" s="507"/>
      <c r="P1360" s="507"/>
      <c r="Q1360" s="495" t="s">
        <v>80</v>
      </c>
      <c r="R1360" s="495" t="s">
        <v>80</v>
      </c>
      <c r="S1360" s="495"/>
      <c r="T1360" s="496" t="s">
        <v>80</v>
      </c>
      <c r="U1360" s="497" t="s">
        <v>80</v>
      </c>
      <c r="V1360" s="497" t="s">
        <v>80</v>
      </c>
      <c r="W1360" s="497" t="s">
        <v>80</v>
      </c>
      <c r="X1360" s="498" t="s">
        <v>80</v>
      </c>
      <c r="Y1360" s="499" t="s">
        <v>80</v>
      </c>
      <c r="Z1360" s="500" t="s">
        <v>80</v>
      </c>
      <c r="AA1360" s="500" t="s">
        <v>80</v>
      </c>
      <c r="AB1360" s="501" t="s">
        <v>80</v>
      </c>
      <c r="AC1360" s="500" t="s">
        <v>80</v>
      </c>
      <c r="AD1360" s="500" t="s">
        <v>80</v>
      </c>
      <c r="AE1360" s="500" t="s">
        <v>80</v>
      </c>
      <c r="AF1360" s="502" t="s">
        <v>80</v>
      </c>
      <c r="AG1360" s="503" t="s">
        <v>80</v>
      </c>
      <c r="AH1360" s="504" t="s">
        <v>80</v>
      </c>
      <c r="AI1360" s="502" t="s">
        <v>80</v>
      </c>
      <c r="AJ1360" s="505">
        <v>87</v>
      </c>
      <c r="AK1360" s="505">
        <v>117</v>
      </c>
      <c r="AL1360" s="507"/>
      <c r="AM1360" s="507"/>
      <c r="AN1360" s="505">
        <v>649</v>
      </c>
      <c r="AO1360" s="505">
        <v>662</v>
      </c>
      <c r="AP1360" s="569"/>
      <c r="AQ1360" s="569"/>
      <c r="AR1360" s="505">
        <v>17</v>
      </c>
      <c r="AS1360" s="505">
        <v>226</v>
      </c>
      <c r="AT1360" s="505">
        <v>7</v>
      </c>
      <c r="AU1360" s="505">
        <v>24</v>
      </c>
      <c r="AV1360" s="507"/>
      <c r="AW1360" s="507"/>
      <c r="AX1360" s="507">
        <v>88</v>
      </c>
      <c r="AY1360" s="507">
        <v>111</v>
      </c>
      <c r="AZ1360" s="507">
        <v>167</v>
      </c>
      <c r="BA1360" s="507">
        <v>327</v>
      </c>
      <c r="BB1360" s="357"/>
      <c r="BC1360" s="592" t="str">
        <f t="shared" si="1791"/>
        <v>-</v>
      </c>
      <c r="BD1360" s="593" t="str">
        <f t="shared" si="1792"/>
        <v>-</v>
      </c>
      <c r="BE1360" s="594" t="str">
        <f t="shared" si="1793"/>
        <v>-</v>
      </c>
      <c r="BF1360" s="291" t="str">
        <f t="shared" si="1794"/>
        <v>-</v>
      </c>
      <c r="BG1360" s="566" t="str">
        <f t="shared" si="1795"/>
        <v>-</v>
      </c>
      <c r="BH1360" s="595" t="str">
        <f t="shared" si="1796"/>
        <v>-</v>
      </c>
      <c r="BI1360" s="289" t="str">
        <f t="shared" si="1797"/>
        <v>-</v>
      </c>
      <c r="BJ1360" s="596" t="str">
        <f t="shared" si="1798"/>
        <v>-</v>
      </c>
      <c r="BK1360" s="595" t="str">
        <f t="shared" si="1799"/>
        <v>-</v>
      </c>
      <c r="BL1360" s="289" t="str">
        <f t="shared" si="1800"/>
        <v>-</v>
      </c>
      <c r="BM1360" s="596" t="str">
        <f t="shared" si="1801"/>
        <v>-</v>
      </c>
      <c r="BN1360" s="563">
        <f t="shared" si="1802"/>
        <v>11</v>
      </c>
      <c r="BO1360" s="87">
        <f t="shared" si="1803"/>
        <v>2015</v>
      </c>
      <c r="BP1360" s="87">
        <f t="shared" si="1804"/>
        <v>1.9999999999999996</v>
      </c>
      <c r="BQ1360" s="202"/>
    </row>
    <row r="1361" spans="1:69" s="35" customFormat="1" ht="10.5" customHeight="1" x14ac:dyDescent="0.2">
      <c r="A1361" s="87" t="str">
        <f t="shared" si="1790"/>
        <v>2015-16RX911</v>
      </c>
      <c r="B1361" s="87" t="str">
        <f t="shared" si="1805"/>
        <v>Y60</v>
      </c>
      <c r="C1361" s="203" t="s">
        <v>186</v>
      </c>
      <c r="D1361" s="203" t="s">
        <v>547</v>
      </c>
      <c r="E1361" s="42"/>
      <c r="F1361" s="317" t="str">
        <f>VLOOKUP($G1361,'Selection Sheet'!$C$15:$F$39,3,0)</f>
        <v>Y60</v>
      </c>
      <c r="G1361" s="204" t="s">
        <v>103</v>
      </c>
      <c r="H1361" s="203" t="s">
        <v>535</v>
      </c>
      <c r="I1361" s="495">
        <v>226</v>
      </c>
      <c r="J1361" s="495">
        <v>55</v>
      </c>
      <c r="K1361" s="495">
        <v>30</v>
      </c>
      <c r="L1361" s="495">
        <v>9</v>
      </c>
      <c r="M1361" s="507"/>
      <c r="N1361" s="507"/>
      <c r="O1361" s="507"/>
      <c r="P1361" s="507"/>
      <c r="Q1361" s="495" t="s">
        <v>80</v>
      </c>
      <c r="R1361" s="495" t="s">
        <v>80</v>
      </c>
      <c r="S1361" s="495"/>
      <c r="T1361" s="496" t="s">
        <v>80</v>
      </c>
      <c r="U1361" s="497" t="s">
        <v>80</v>
      </c>
      <c r="V1361" s="497" t="s">
        <v>80</v>
      </c>
      <c r="W1361" s="497" t="s">
        <v>80</v>
      </c>
      <c r="X1361" s="498" t="s">
        <v>80</v>
      </c>
      <c r="Y1361" s="499" t="s">
        <v>80</v>
      </c>
      <c r="Z1361" s="500" t="s">
        <v>80</v>
      </c>
      <c r="AA1361" s="500" t="s">
        <v>80</v>
      </c>
      <c r="AB1361" s="501" t="s">
        <v>80</v>
      </c>
      <c r="AC1361" s="500" t="s">
        <v>80</v>
      </c>
      <c r="AD1361" s="500" t="s">
        <v>80</v>
      </c>
      <c r="AE1361" s="500" t="s">
        <v>80</v>
      </c>
      <c r="AF1361" s="502" t="s">
        <v>80</v>
      </c>
      <c r="AG1361" s="503" t="s">
        <v>80</v>
      </c>
      <c r="AH1361" s="504" t="s">
        <v>80</v>
      </c>
      <c r="AI1361" s="502" t="s">
        <v>80</v>
      </c>
      <c r="AJ1361" s="505">
        <v>82</v>
      </c>
      <c r="AK1361" s="505">
        <v>109</v>
      </c>
      <c r="AL1361" s="507"/>
      <c r="AM1361" s="507"/>
      <c r="AN1361" s="505">
        <v>727</v>
      </c>
      <c r="AO1361" s="505">
        <v>807</v>
      </c>
      <c r="AP1361" s="569"/>
      <c r="AQ1361" s="569"/>
      <c r="AR1361" s="505">
        <v>5</v>
      </c>
      <c r="AS1361" s="505">
        <v>218</v>
      </c>
      <c r="AT1361" s="505">
        <v>2</v>
      </c>
      <c r="AU1361" s="505">
        <v>27</v>
      </c>
      <c r="AV1361" s="507"/>
      <c r="AW1361" s="507"/>
      <c r="AX1361" s="507">
        <v>55</v>
      </c>
      <c r="AY1361" s="507">
        <v>60</v>
      </c>
      <c r="AZ1361" s="507">
        <v>75</v>
      </c>
      <c r="BA1361" s="507">
        <v>143</v>
      </c>
      <c r="BB1361" s="357"/>
      <c r="BC1361" s="592" t="str">
        <f t="shared" si="1791"/>
        <v>-</v>
      </c>
      <c r="BD1361" s="593" t="str">
        <f t="shared" si="1792"/>
        <v>-</v>
      </c>
      <c r="BE1361" s="594" t="str">
        <f t="shared" si="1793"/>
        <v>-</v>
      </c>
      <c r="BF1361" s="291" t="str">
        <f t="shared" si="1794"/>
        <v>-</v>
      </c>
      <c r="BG1361" s="566" t="str">
        <f t="shared" si="1795"/>
        <v>-</v>
      </c>
      <c r="BH1361" s="595" t="str">
        <f t="shared" si="1796"/>
        <v>-</v>
      </c>
      <c r="BI1361" s="289" t="str">
        <f t="shared" si="1797"/>
        <v>-</v>
      </c>
      <c r="BJ1361" s="596" t="str">
        <f t="shared" si="1798"/>
        <v>-</v>
      </c>
      <c r="BK1361" s="595" t="str">
        <f t="shared" si="1799"/>
        <v>-</v>
      </c>
      <c r="BL1361" s="289" t="str">
        <f t="shared" si="1800"/>
        <v>-</v>
      </c>
      <c r="BM1361" s="596" t="str">
        <f t="shared" si="1801"/>
        <v>-</v>
      </c>
      <c r="BN1361" s="563">
        <f t="shared" si="1802"/>
        <v>11</v>
      </c>
      <c r="BO1361" s="87">
        <f t="shared" si="1803"/>
        <v>2015</v>
      </c>
      <c r="BP1361" s="87">
        <f t="shared" si="1804"/>
        <v>1.9999999999999996</v>
      </c>
      <c r="BQ1361" s="202"/>
    </row>
    <row r="1362" spans="1:69" s="35" customFormat="1" ht="10.5" customHeight="1" x14ac:dyDescent="0.2">
      <c r="A1362" s="314" t="str">
        <f t="shared" si="1790"/>
        <v>2015-16RYA11</v>
      </c>
      <c r="B1362" s="314" t="str">
        <f t="shared" si="1805"/>
        <v>Y60</v>
      </c>
      <c r="C1362" s="205" t="s">
        <v>186</v>
      </c>
      <c r="D1362" s="205" t="s">
        <v>547</v>
      </c>
      <c r="E1362" s="206"/>
      <c r="F1362" s="318" t="str">
        <f>VLOOKUP($G1362,'Selection Sheet'!$C$15:$F$39,3,0)</f>
        <v>Y60</v>
      </c>
      <c r="G1362" s="207" t="s">
        <v>118</v>
      </c>
      <c r="H1362" s="205" t="s">
        <v>536</v>
      </c>
      <c r="I1362" s="508">
        <v>342</v>
      </c>
      <c r="J1362" s="508">
        <v>107</v>
      </c>
      <c r="K1362" s="508">
        <v>37</v>
      </c>
      <c r="L1362" s="508">
        <v>15</v>
      </c>
      <c r="M1362" s="520"/>
      <c r="N1362" s="520"/>
      <c r="O1362" s="520"/>
      <c r="P1362" s="520"/>
      <c r="Q1362" s="508" t="s">
        <v>80</v>
      </c>
      <c r="R1362" s="508" t="s">
        <v>80</v>
      </c>
      <c r="S1362" s="508"/>
      <c r="T1362" s="509" t="s">
        <v>80</v>
      </c>
      <c r="U1362" s="510" t="s">
        <v>80</v>
      </c>
      <c r="V1362" s="510" t="s">
        <v>80</v>
      </c>
      <c r="W1362" s="510" t="s">
        <v>80</v>
      </c>
      <c r="X1362" s="511" t="s">
        <v>80</v>
      </c>
      <c r="Y1362" s="512" t="s">
        <v>80</v>
      </c>
      <c r="Z1362" s="513" t="s">
        <v>80</v>
      </c>
      <c r="AA1362" s="513" t="s">
        <v>80</v>
      </c>
      <c r="AB1362" s="514" t="s">
        <v>80</v>
      </c>
      <c r="AC1362" s="513" t="s">
        <v>80</v>
      </c>
      <c r="AD1362" s="513" t="s">
        <v>80</v>
      </c>
      <c r="AE1362" s="513" t="s">
        <v>80</v>
      </c>
      <c r="AF1362" s="515" t="s">
        <v>80</v>
      </c>
      <c r="AG1362" s="516" t="s">
        <v>80</v>
      </c>
      <c r="AH1362" s="517" t="s">
        <v>80</v>
      </c>
      <c r="AI1362" s="515" t="s">
        <v>80</v>
      </c>
      <c r="AJ1362" s="518">
        <v>105</v>
      </c>
      <c r="AK1362" s="518">
        <v>126</v>
      </c>
      <c r="AL1362" s="520"/>
      <c r="AM1362" s="520"/>
      <c r="AN1362" s="518">
        <v>744</v>
      </c>
      <c r="AO1362" s="518">
        <v>762</v>
      </c>
      <c r="AP1362" s="570"/>
      <c r="AQ1362" s="570"/>
      <c r="AR1362" s="518">
        <v>29</v>
      </c>
      <c r="AS1362" s="518">
        <v>342</v>
      </c>
      <c r="AT1362" s="518">
        <v>7</v>
      </c>
      <c r="AU1362" s="518">
        <v>37</v>
      </c>
      <c r="AV1362" s="520"/>
      <c r="AW1362" s="520"/>
      <c r="AX1362" s="520">
        <v>128</v>
      </c>
      <c r="AY1362" s="520">
        <v>148</v>
      </c>
      <c r="AZ1362" s="520">
        <v>163</v>
      </c>
      <c r="BA1362" s="520">
        <v>299</v>
      </c>
      <c r="BB1362" s="358"/>
      <c r="BC1362" s="597" t="str">
        <f t="shared" si="1791"/>
        <v>-</v>
      </c>
      <c r="BD1362" s="598" t="str">
        <f t="shared" si="1792"/>
        <v>-</v>
      </c>
      <c r="BE1362" s="599" t="str">
        <f t="shared" si="1793"/>
        <v>-</v>
      </c>
      <c r="BF1362" s="600" t="str">
        <f t="shared" si="1794"/>
        <v>-</v>
      </c>
      <c r="BG1362" s="601" t="str">
        <f t="shared" si="1795"/>
        <v>-</v>
      </c>
      <c r="BH1362" s="602" t="str">
        <f t="shared" si="1796"/>
        <v>-</v>
      </c>
      <c r="BI1362" s="603" t="str">
        <f t="shared" si="1797"/>
        <v>-</v>
      </c>
      <c r="BJ1362" s="604" t="str">
        <f t="shared" si="1798"/>
        <v>-</v>
      </c>
      <c r="BK1362" s="602" t="str">
        <f t="shared" si="1799"/>
        <v>-</v>
      </c>
      <c r="BL1362" s="603" t="str">
        <f t="shared" si="1800"/>
        <v>-</v>
      </c>
      <c r="BM1362" s="604" t="str">
        <f t="shared" si="1801"/>
        <v>-</v>
      </c>
      <c r="BN1362" s="564">
        <f t="shared" si="1802"/>
        <v>11</v>
      </c>
      <c r="BO1362" s="314">
        <f t="shared" si="1803"/>
        <v>2015</v>
      </c>
      <c r="BP1362" s="314">
        <f t="shared" si="1804"/>
        <v>1.9999999999999996</v>
      </c>
      <c r="BQ1362" s="202"/>
    </row>
    <row r="1363" spans="1:69" s="35" customFormat="1" ht="10.5" customHeight="1" x14ac:dyDescent="0.2">
      <c r="A1363" s="87" t="str">
        <f t="shared" si="1790"/>
        <v>2015-16RYC11</v>
      </c>
      <c r="B1363" s="87" t="str">
        <f t="shared" si="1805"/>
        <v>Y61</v>
      </c>
      <c r="C1363" s="203" t="s">
        <v>186</v>
      </c>
      <c r="D1363" s="203" t="s">
        <v>547</v>
      </c>
      <c r="E1363" s="42"/>
      <c r="F1363" s="317" t="str">
        <f>VLOOKUP($G1363,'Selection Sheet'!$C$15:$F$39,3,0)</f>
        <v>Y61</v>
      </c>
      <c r="G1363" s="204" t="s">
        <v>87</v>
      </c>
      <c r="H1363" s="203" t="s">
        <v>537</v>
      </c>
      <c r="I1363" s="495">
        <v>225</v>
      </c>
      <c r="J1363" s="495">
        <v>65</v>
      </c>
      <c r="K1363" s="495">
        <v>28</v>
      </c>
      <c r="L1363" s="495">
        <v>16</v>
      </c>
      <c r="M1363" s="507"/>
      <c r="N1363" s="507"/>
      <c r="O1363" s="507"/>
      <c r="P1363" s="507"/>
      <c r="Q1363" s="495" t="s">
        <v>80</v>
      </c>
      <c r="R1363" s="495" t="s">
        <v>80</v>
      </c>
      <c r="S1363" s="495"/>
      <c r="T1363" s="496" t="s">
        <v>80</v>
      </c>
      <c r="U1363" s="497" t="s">
        <v>80</v>
      </c>
      <c r="V1363" s="497" t="s">
        <v>80</v>
      </c>
      <c r="W1363" s="497" t="s">
        <v>80</v>
      </c>
      <c r="X1363" s="498" t="s">
        <v>80</v>
      </c>
      <c r="Y1363" s="499" t="s">
        <v>80</v>
      </c>
      <c r="Z1363" s="500" t="s">
        <v>80</v>
      </c>
      <c r="AA1363" s="500" t="s">
        <v>80</v>
      </c>
      <c r="AB1363" s="501" t="s">
        <v>80</v>
      </c>
      <c r="AC1363" s="500" t="s">
        <v>80</v>
      </c>
      <c r="AD1363" s="500" t="s">
        <v>80</v>
      </c>
      <c r="AE1363" s="500" t="s">
        <v>80</v>
      </c>
      <c r="AF1363" s="502" t="s">
        <v>80</v>
      </c>
      <c r="AG1363" s="503" t="s">
        <v>80</v>
      </c>
      <c r="AH1363" s="504" t="s">
        <v>80</v>
      </c>
      <c r="AI1363" s="502" t="s">
        <v>80</v>
      </c>
      <c r="AJ1363" s="505">
        <v>106</v>
      </c>
      <c r="AK1363" s="505">
        <v>124</v>
      </c>
      <c r="AL1363" s="507"/>
      <c r="AM1363" s="507"/>
      <c r="AN1363" s="505">
        <v>682</v>
      </c>
      <c r="AO1363" s="505">
        <v>697</v>
      </c>
      <c r="AP1363" s="569"/>
      <c r="AQ1363" s="569"/>
      <c r="AR1363" s="505">
        <v>18</v>
      </c>
      <c r="AS1363" s="505">
        <v>212</v>
      </c>
      <c r="AT1363" s="505">
        <v>6</v>
      </c>
      <c r="AU1363" s="505">
        <v>24</v>
      </c>
      <c r="AV1363" s="507"/>
      <c r="AW1363" s="507"/>
      <c r="AX1363" s="507">
        <v>93</v>
      </c>
      <c r="AY1363" s="507">
        <v>97</v>
      </c>
      <c r="AZ1363" s="507">
        <v>116</v>
      </c>
      <c r="BA1363" s="507">
        <v>267</v>
      </c>
      <c r="BB1363" s="357"/>
      <c r="BC1363" s="592" t="str">
        <f t="shared" si="1791"/>
        <v>-</v>
      </c>
      <c r="BD1363" s="593" t="str">
        <f t="shared" si="1792"/>
        <v>-</v>
      </c>
      <c r="BE1363" s="594" t="str">
        <f t="shared" si="1793"/>
        <v>-</v>
      </c>
      <c r="BF1363" s="291" t="str">
        <f t="shared" si="1794"/>
        <v>-</v>
      </c>
      <c r="BG1363" s="566" t="str">
        <f t="shared" si="1795"/>
        <v>-</v>
      </c>
      <c r="BH1363" s="595" t="str">
        <f t="shared" si="1796"/>
        <v>-</v>
      </c>
      <c r="BI1363" s="289" t="str">
        <f t="shared" si="1797"/>
        <v>-</v>
      </c>
      <c r="BJ1363" s="596" t="str">
        <f t="shared" si="1798"/>
        <v>-</v>
      </c>
      <c r="BK1363" s="595" t="str">
        <f t="shared" si="1799"/>
        <v>-</v>
      </c>
      <c r="BL1363" s="289" t="str">
        <f t="shared" si="1800"/>
        <v>-</v>
      </c>
      <c r="BM1363" s="596" t="str">
        <f t="shared" si="1801"/>
        <v>-</v>
      </c>
      <c r="BN1363" s="563">
        <f t="shared" si="1802"/>
        <v>11</v>
      </c>
      <c r="BO1363" s="87">
        <f t="shared" si="1803"/>
        <v>2015</v>
      </c>
      <c r="BP1363" s="87">
        <f t="shared" si="1804"/>
        <v>1.9999999999999996</v>
      </c>
      <c r="BQ1363" s="202"/>
    </row>
    <row r="1364" spans="1:69" s="35" customFormat="1" ht="10.5" customHeight="1" x14ac:dyDescent="0.2">
      <c r="A1364" s="87" t="str">
        <f t="shared" si="1790"/>
        <v>2015-16RYD11</v>
      </c>
      <c r="B1364" s="87" t="str">
        <f t="shared" si="1805"/>
        <v>Y59</v>
      </c>
      <c r="C1364" s="203" t="s">
        <v>186</v>
      </c>
      <c r="D1364" s="203" t="s">
        <v>547</v>
      </c>
      <c r="E1364" s="42"/>
      <c r="F1364" s="317" t="str">
        <f>VLOOKUP($G1364,'Selection Sheet'!$C$15:$F$39,3,0)</f>
        <v>Y59</v>
      </c>
      <c r="G1364" s="204" t="s">
        <v>116</v>
      </c>
      <c r="H1364" s="203" t="s">
        <v>538</v>
      </c>
      <c r="I1364" s="495">
        <v>222</v>
      </c>
      <c r="J1364" s="495">
        <v>60</v>
      </c>
      <c r="K1364" s="495">
        <v>22</v>
      </c>
      <c r="L1364" s="495">
        <v>13</v>
      </c>
      <c r="M1364" s="507"/>
      <c r="N1364" s="507"/>
      <c r="O1364" s="507"/>
      <c r="P1364" s="507"/>
      <c r="Q1364" s="495" t="s">
        <v>80</v>
      </c>
      <c r="R1364" s="495" t="s">
        <v>80</v>
      </c>
      <c r="S1364" s="495"/>
      <c r="T1364" s="496" t="s">
        <v>80</v>
      </c>
      <c r="U1364" s="497" t="s">
        <v>80</v>
      </c>
      <c r="V1364" s="497" t="s">
        <v>80</v>
      </c>
      <c r="W1364" s="497" t="s">
        <v>80</v>
      </c>
      <c r="X1364" s="498" t="s">
        <v>80</v>
      </c>
      <c r="Y1364" s="499" t="s">
        <v>80</v>
      </c>
      <c r="Z1364" s="500" t="s">
        <v>80</v>
      </c>
      <c r="AA1364" s="500" t="s">
        <v>80</v>
      </c>
      <c r="AB1364" s="501" t="s">
        <v>80</v>
      </c>
      <c r="AC1364" s="500" t="s">
        <v>80</v>
      </c>
      <c r="AD1364" s="500" t="s">
        <v>80</v>
      </c>
      <c r="AE1364" s="500" t="s">
        <v>80</v>
      </c>
      <c r="AF1364" s="502" t="s">
        <v>80</v>
      </c>
      <c r="AG1364" s="503" t="s">
        <v>80</v>
      </c>
      <c r="AH1364" s="504" t="s">
        <v>80</v>
      </c>
      <c r="AI1364" s="502" t="s">
        <v>80</v>
      </c>
      <c r="AJ1364" s="505">
        <v>77</v>
      </c>
      <c r="AK1364" s="505">
        <v>117</v>
      </c>
      <c r="AL1364" s="507"/>
      <c r="AM1364" s="507"/>
      <c r="AN1364" s="505">
        <v>655</v>
      </c>
      <c r="AO1364" s="505">
        <v>678</v>
      </c>
      <c r="AP1364" s="569"/>
      <c r="AQ1364" s="569"/>
      <c r="AR1364" s="505">
        <v>22</v>
      </c>
      <c r="AS1364" s="505">
        <v>210</v>
      </c>
      <c r="AT1364" s="505">
        <v>7</v>
      </c>
      <c r="AU1364" s="505">
        <v>21</v>
      </c>
      <c r="AV1364" s="507"/>
      <c r="AW1364" s="507"/>
      <c r="AX1364" s="507">
        <v>74</v>
      </c>
      <c r="AY1364" s="507">
        <v>79</v>
      </c>
      <c r="AZ1364" s="507">
        <v>293</v>
      </c>
      <c r="BA1364" s="507">
        <v>424</v>
      </c>
      <c r="BB1364" s="357"/>
      <c r="BC1364" s="592" t="str">
        <f t="shared" si="1791"/>
        <v>-</v>
      </c>
      <c r="BD1364" s="593" t="str">
        <f t="shared" si="1792"/>
        <v>-</v>
      </c>
      <c r="BE1364" s="594" t="str">
        <f t="shared" si="1793"/>
        <v>-</v>
      </c>
      <c r="BF1364" s="291" t="str">
        <f t="shared" si="1794"/>
        <v>-</v>
      </c>
      <c r="BG1364" s="566" t="str">
        <f t="shared" si="1795"/>
        <v>-</v>
      </c>
      <c r="BH1364" s="595" t="str">
        <f t="shared" si="1796"/>
        <v>-</v>
      </c>
      <c r="BI1364" s="289" t="str">
        <f t="shared" si="1797"/>
        <v>-</v>
      </c>
      <c r="BJ1364" s="596" t="str">
        <f t="shared" si="1798"/>
        <v>-</v>
      </c>
      <c r="BK1364" s="595" t="str">
        <f t="shared" si="1799"/>
        <v>-</v>
      </c>
      <c r="BL1364" s="289" t="str">
        <f t="shared" si="1800"/>
        <v>-</v>
      </c>
      <c r="BM1364" s="596" t="str">
        <f t="shared" si="1801"/>
        <v>-</v>
      </c>
      <c r="BN1364" s="563">
        <f t="shared" si="1802"/>
        <v>11</v>
      </c>
      <c r="BO1364" s="87">
        <f t="shared" si="1803"/>
        <v>2015</v>
      </c>
      <c r="BP1364" s="87">
        <f t="shared" si="1804"/>
        <v>1.9999999999999996</v>
      </c>
      <c r="BQ1364" s="202"/>
    </row>
    <row r="1365" spans="1:69" s="35" customFormat="1" ht="10.5" customHeight="1" x14ac:dyDescent="0.2">
      <c r="A1365" s="87" t="str">
        <f t="shared" si="1790"/>
        <v>2015-16RYE11</v>
      </c>
      <c r="B1365" s="87" t="str">
        <f t="shared" si="1805"/>
        <v>Y59</v>
      </c>
      <c r="C1365" s="203" t="s">
        <v>186</v>
      </c>
      <c r="D1365" s="203" t="s">
        <v>547</v>
      </c>
      <c r="E1365" s="42"/>
      <c r="F1365" s="317" t="str">
        <f>VLOOKUP($G1365,'Selection Sheet'!$C$15:$F$39,3,0)</f>
        <v>Y59</v>
      </c>
      <c r="G1365" s="204" t="s">
        <v>114</v>
      </c>
      <c r="H1365" s="203" t="s">
        <v>539</v>
      </c>
      <c r="I1365" s="495">
        <v>107</v>
      </c>
      <c r="J1365" s="495">
        <v>30</v>
      </c>
      <c r="K1365" s="495">
        <v>29</v>
      </c>
      <c r="L1365" s="495">
        <v>12</v>
      </c>
      <c r="M1365" s="507"/>
      <c r="N1365" s="507"/>
      <c r="O1365" s="507"/>
      <c r="P1365" s="507"/>
      <c r="Q1365" s="495" t="s">
        <v>80</v>
      </c>
      <c r="R1365" s="495" t="s">
        <v>80</v>
      </c>
      <c r="S1365" s="495"/>
      <c r="T1365" s="496" t="s">
        <v>80</v>
      </c>
      <c r="U1365" s="497" t="s">
        <v>80</v>
      </c>
      <c r="V1365" s="497" t="s">
        <v>80</v>
      </c>
      <c r="W1365" s="497" t="s">
        <v>80</v>
      </c>
      <c r="X1365" s="498" t="s">
        <v>80</v>
      </c>
      <c r="Y1365" s="499" t="s">
        <v>80</v>
      </c>
      <c r="Z1365" s="500" t="s">
        <v>80</v>
      </c>
      <c r="AA1365" s="500" t="s">
        <v>80</v>
      </c>
      <c r="AB1365" s="501" t="s">
        <v>80</v>
      </c>
      <c r="AC1365" s="500" t="s">
        <v>80</v>
      </c>
      <c r="AD1365" s="500" t="s">
        <v>80</v>
      </c>
      <c r="AE1365" s="500" t="s">
        <v>80</v>
      </c>
      <c r="AF1365" s="502" t="s">
        <v>80</v>
      </c>
      <c r="AG1365" s="503" t="s">
        <v>80</v>
      </c>
      <c r="AH1365" s="504" t="s">
        <v>80</v>
      </c>
      <c r="AI1365" s="502" t="s">
        <v>80</v>
      </c>
      <c r="AJ1365" s="505">
        <v>67</v>
      </c>
      <c r="AK1365" s="505">
        <v>88</v>
      </c>
      <c r="AL1365" s="507"/>
      <c r="AM1365" s="507"/>
      <c r="AN1365" s="505">
        <v>542</v>
      </c>
      <c r="AO1365" s="505">
        <v>548</v>
      </c>
      <c r="AP1365" s="569"/>
      <c r="AQ1365" s="569"/>
      <c r="AR1365" s="505">
        <v>15</v>
      </c>
      <c r="AS1365" s="505">
        <v>91</v>
      </c>
      <c r="AT1365" s="505">
        <v>8</v>
      </c>
      <c r="AU1365" s="505">
        <v>25</v>
      </c>
      <c r="AV1365" s="507"/>
      <c r="AW1365" s="507"/>
      <c r="AX1365" s="507">
        <v>54</v>
      </c>
      <c r="AY1365" s="507">
        <v>61</v>
      </c>
      <c r="AZ1365" s="507">
        <v>53</v>
      </c>
      <c r="BA1365" s="507">
        <v>100</v>
      </c>
      <c r="BB1365" s="357"/>
      <c r="BC1365" s="592" t="str">
        <f t="shared" si="1791"/>
        <v>-</v>
      </c>
      <c r="BD1365" s="593" t="str">
        <f t="shared" si="1792"/>
        <v>-</v>
      </c>
      <c r="BE1365" s="594" t="str">
        <f t="shared" si="1793"/>
        <v>-</v>
      </c>
      <c r="BF1365" s="291" t="str">
        <f t="shared" si="1794"/>
        <v>-</v>
      </c>
      <c r="BG1365" s="566" t="str">
        <f t="shared" si="1795"/>
        <v>-</v>
      </c>
      <c r="BH1365" s="595" t="str">
        <f t="shared" si="1796"/>
        <v>-</v>
      </c>
      <c r="BI1365" s="289" t="str">
        <f t="shared" si="1797"/>
        <v>-</v>
      </c>
      <c r="BJ1365" s="596" t="str">
        <f t="shared" si="1798"/>
        <v>-</v>
      </c>
      <c r="BK1365" s="595" t="str">
        <f t="shared" si="1799"/>
        <v>-</v>
      </c>
      <c r="BL1365" s="289" t="str">
        <f t="shared" si="1800"/>
        <v>-</v>
      </c>
      <c r="BM1365" s="596" t="str">
        <f t="shared" si="1801"/>
        <v>-</v>
      </c>
      <c r="BN1365" s="563">
        <f t="shared" si="1802"/>
        <v>11</v>
      </c>
      <c r="BO1365" s="87">
        <f t="shared" si="1803"/>
        <v>2015</v>
      </c>
      <c r="BP1365" s="87">
        <f t="shared" si="1804"/>
        <v>1.9999999999999996</v>
      </c>
      <c r="BQ1365" s="202"/>
    </row>
    <row r="1366" spans="1:69" s="35" customFormat="1" ht="10.5" customHeight="1" x14ac:dyDescent="0.2">
      <c r="A1366" s="312" t="str">
        <f t="shared" si="1790"/>
        <v>2015-16RYF11</v>
      </c>
      <c r="B1366" s="312" t="str">
        <f t="shared" si="1805"/>
        <v>Y58</v>
      </c>
      <c r="C1366" s="208" t="s">
        <v>186</v>
      </c>
      <c r="D1366" s="208" t="s">
        <v>547</v>
      </c>
      <c r="E1366" s="53"/>
      <c r="F1366" s="319" t="str">
        <f>VLOOKUP($G1366,'Selection Sheet'!$C$15:$F$39,3,0)</f>
        <v>Y58</v>
      </c>
      <c r="G1366" s="209" t="s">
        <v>99</v>
      </c>
      <c r="H1366" s="208" t="s">
        <v>540</v>
      </c>
      <c r="I1366" s="521">
        <v>212</v>
      </c>
      <c r="J1366" s="521">
        <v>59</v>
      </c>
      <c r="K1366" s="521">
        <v>34</v>
      </c>
      <c r="L1366" s="521">
        <v>17</v>
      </c>
      <c r="M1366" s="533"/>
      <c r="N1366" s="533"/>
      <c r="O1366" s="533"/>
      <c r="P1366" s="533"/>
      <c r="Q1366" s="521" t="s">
        <v>80</v>
      </c>
      <c r="R1366" s="521" t="s">
        <v>80</v>
      </c>
      <c r="S1366" s="521"/>
      <c r="T1366" s="522" t="s">
        <v>80</v>
      </c>
      <c r="U1366" s="523" t="s">
        <v>80</v>
      </c>
      <c r="V1366" s="523" t="s">
        <v>80</v>
      </c>
      <c r="W1366" s="523" t="s">
        <v>80</v>
      </c>
      <c r="X1366" s="524" t="s">
        <v>80</v>
      </c>
      <c r="Y1366" s="525" t="s">
        <v>80</v>
      </c>
      <c r="Z1366" s="526" t="s">
        <v>80</v>
      </c>
      <c r="AA1366" s="526" t="s">
        <v>80</v>
      </c>
      <c r="AB1366" s="527" t="s">
        <v>80</v>
      </c>
      <c r="AC1366" s="526" t="s">
        <v>80</v>
      </c>
      <c r="AD1366" s="526" t="s">
        <v>80</v>
      </c>
      <c r="AE1366" s="526" t="s">
        <v>80</v>
      </c>
      <c r="AF1366" s="528" t="s">
        <v>80</v>
      </c>
      <c r="AG1366" s="529" t="s">
        <v>80</v>
      </c>
      <c r="AH1366" s="530" t="s">
        <v>80</v>
      </c>
      <c r="AI1366" s="528" t="s">
        <v>80</v>
      </c>
      <c r="AJ1366" s="531">
        <v>166</v>
      </c>
      <c r="AK1366" s="531">
        <v>190</v>
      </c>
      <c r="AL1366" s="533"/>
      <c r="AM1366" s="533"/>
      <c r="AN1366" s="531">
        <v>852</v>
      </c>
      <c r="AO1366" s="531">
        <v>880</v>
      </c>
      <c r="AP1366" s="571"/>
      <c r="AQ1366" s="571"/>
      <c r="AR1366" s="531">
        <v>17</v>
      </c>
      <c r="AS1366" s="531">
        <v>201</v>
      </c>
      <c r="AT1366" s="531">
        <v>5</v>
      </c>
      <c r="AU1366" s="531">
        <v>31</v>
      </c>
      <c r="AV1366" s="533"/>
      <c r="AW1366" s="533"/>
      <c r="AX1366" s="533">
        <v>116</v>
      </c>
      <c r="AY1366" s="533">
        <v>153</v>
      </c>
      <c r="AZ1366" s="533">
        <v>206</v>
      </c>
      <c r="BA1366" s="533">
        <v>443</v>
      </c>
      <c r="BB1366" s="359"/>
      <c r="BC1366" s="605" t="str">
        <f t="shared" si="1791"/>
        <v>-</v>
      </c>
      <c r="BD1366" s="606" t="str">
        <f t="shared" si="1792"/>
        <v>-</v>
      </c>
      <c r="BE1366" s="607" t="str">
        <f t="shared" si="1793"/>
        <v>-</v>
      </c>
      <c r="BF1366" s="302" t="str">
        <f t="shared" si="1794"/>
        <v>-</v>
      </c>
      <c r="BG1366" s="608" t="str">
        <f t="shared" si="1795"/>
        <v>-</v>
      </c>
      <c r="BH1366" s="609" t="str">
        <f t="shared" si="1796"/>
        <v>-</v>
      </c>
      <c r="BI1366" s="311" t="str">
        <f t="shared" si="1797"/>
        <v>-</v>
      </c>
      <c r="BJ1366" s="610" t="str">
        <f t="shared" si="1798"/>
        <v>-</v>
      </c>
      <c r="BK1366" s="609" t="str">
        <f t="shared" si="1799"/>
        <v>-</v>
      </c>
      <c r="BL1366" s="311" t="str">
        <f t="shared" si="1800"/>
        <v>-</v>
      </c>
      <c r="BM1366" s="610" t="str">
        <f t="shared" si="1801"/>
        <v>-</v>
      </c>
      <c r="BN1366" s="565">
        <f t="shared" si="1802"/>
        <v>11</v>
      </c>
      <c r="BO1366" s="312">
        <f t="shared" si="1803"/>
        <v>2015</v>
      </c>
      <c r="BP1366" s="312">
        <f t="shared" si="1804"/>
        <v>1.9999999999999996</v>
      </c>
      <c r="BQ1366" s="202"/>
    </row>
    <row r="1367" spans="1:69" s="35" customFormat="1" ht="10.5" customHeight="1" x14ac:dyDescent="0.2">
      <c r="A1367" s="87" t="str">
        <f t="shared" si="1790"/>
        <v>2015-16R1F12</v>
      </c>
      <c r="B1367" s="87" t="str">
        <f t="shared" si="1805"/>
        <v>Y59</v>
      </c>
      <c r="C1367" s="203" t="s">
        <v>186</v>
      </c>
      <c r="D1367" s="203" t="s">
        <v>548</v>
      </c>
      <c r="E1367" s="42"/>
      <c r="F1367" s="317" t="str">
        <f>VLOOKUP($G1367,'Selection Sheet'!$C$15:$F$39,3,0)</f>
        <v>Y59</v>
      </c>
      <c r="G1367" s="204" t="s">
        <v>108</v>
      </c>
      <c r="H1367" s="203" t="s">
        <v>529</v>
      </c>
      <c r="I1367" s="495">
        <v>8</v>
      </c>
      <c r="J1367" s="495">
        <v>2</v>
      </c>
      <c r="K1367" s="495">
        <v>2</v>
      </c>
      <c r="L1367" s="495">
        <v>2</v>
      </c>
      <c r="M1367" s="507"/>
      <c r="N1367" s="507"/>
      <c r="O1367" s="507"/>
      <c r="P1367" s="507"/>
      <c r="Q1367" s="495" t="s">
        <v>80</v>
      </c>
      <c r="R1367" s="495" t="s">
        <v>80</v>
      </c>
      <c r="S1367" s="495"/>
      <c r="T1367" s="496" t="s">
        <v>80</v>
      </c>
      <c r="U1367" s="497" t="s">
        <v>80</v>
      </c>
      <c r="V1367" s="497" t="s">
        <v>80</v>
      </c>
      <c r="W1367" s="497" t="s">
        <v>80</v>
      </c>
      <c r="X1367" s="498" t="s">
        <v>80</v>
      </c>
      <c r="Y1367" s="499" t="s">
        <v>80</v>
      </c>
      <c r="Z1367" s="500" t="s">
        <v>80</v>
      </c>
      <c r="AA1367" s="500" t="s">
        <v>80</v>
      </c>
      <c r="AB1367" s="501" t="s">
        <v>80</v>
      </c>
      <c r="AC1367" s="500" t="s">
        <v>80</v>
      </c>
      <c r="AD1367" s="500" t="s">
        <v>80</v>
      </c>
      <c r="AE1367" s="500" t="s">
        <v>80</v>
      </c>
      <c r="AF1367" s="502" t="s">
        <v>80</v>
      </c>
      <c r="AG1367" s="503" t="s">
        <v>80</v>
      </c>
      <c r="AH1367" s="504" t="s">
        <v>80</v>
      </c>
      <c r="AI1367" s="502" t="s">
        <v>80</v>
      </c>
      <c r="AJ1367" s="505">
        <v>4</v>
      </c>
      <c r="AK1367" s="505">
        <v>6</v>
      </c>
      <c r="AL1367" s="507"/>
      <c r="AM1367" s="507"/>
      <c r="AN1367" s="505">
        <v>33</v>
      </c>
      <c r="AO1367" s="505">
        <v>33</v>
      </c>
      <c r="AP1367" s="569"/>
      <c r="AQ1367" s="569"/>
      <c r="AR1367" s="505">
        <v>1</v>
      </c>
      <c r="AS1367" s="505">
        <v>8</v>
      </c>
      <c r="AT1367" s="505">
        <v>1</v>
      </c>
      <c r="AU1367" s="505">
        <v>2</v>
      </c>
      <c r="AV1367" s="507"/>
      <c r="AW1367" s="507"/>
      <c r="AX1367" s="507">
        <v>1</v>
      </c>
      <c r="AY1367" s="507">
        <v>1</v>
      </c>
      <c r="AZ1367" s="507">
        <v>12</v>
      </c>
      <c r="BA1367" s="507">
        <v>15</v>
      </c>
      <c r="BB1367" s="357"/>
      <c r="BC1367" s="592" t="str">
        <f t="shared" si="1791"/>
        <v>-</v>
      </c>
      <c r="BD1367" s="593" t="str">
        <f t="shared" si="1792"/>
        <v>-</v>
      </c>
      <c r="BE1367" s="594" t="str">
        <f t="shared" si="1793"/>
        <v>-</v>
      </c>
      <c r="BF1367" s="291" t="str">
        <f t="shared" si="1794"/>
        <v>-</v>
      </c>
      <c r="BG1367" s="566" t="str">
        <f t="shared" si="1795"/>
        <v>-</v>
      </c>
      <c r="BH1367" s="595" t="str">
        <f t="shared" si="1796"/>
        <v>-</v>
      </c>
      <c r="BI1367" s="289" t="str">
        <f t="shared" si="1797"/>
        <v>-</v>
      </c>
      <c r="BJ1367" s="596" t="str">
        <f t="shared" si="1798"/>
        <v>-</v>
      </c>
      <c r="BK1367" s="595" t="str">
        <f t="shared" si="1799"/>
        <v>-</v>
      </c>
      <c r="BL1367" s="289" t="str">
        <f t="shared" si="1800"/>
        <v>-</v>
      </c>
      <c r="BM1367" s="596" t="str">
        <f t="shared" si="1801"/>
        <v>-</v>
      </c>
      <c r="BN1367" s="563">
        <f t="shared" si="1802"/>
        <v>12</v>
      </c>
      <c r="BO1367" s="87">
        <f t="shared" si="1803"/>
        <v>2015</v>
      </c>
      <c r="BP1367" s="87">
        <f t="shared" si="1804"/>
        <v>0</v>
      </c>
      <c r="BQ1367" s="202"/>
    </row>
    <row r="1368" spans="1:69" s="35" customFormat="1" ht="10.5" customHeight="1" x14ac:dyDescent="0.2">
      <c r="A1368" s="87" t="str">
        <f t="shared" si="1790"/>
        <v>2015-16RRU12</v>
      </c>
      <c r="B1368" s="87" t="str">
        <f t="shared" si="1805"/>
        <v>Y56</v>
      </c>
      <c r="C1368" s="203" t="s">
        <v>186</v>
      </c>
      <c r="D1368" s="203" t="s">
        <v>548</v>
      </c>
      <c r="E1368" s="42"/>
      <c r="F1368" s="317" t="str">
        <f>VLOOKUP($G1368,'Selection Sheet'!$C$15:$F$39,3,0)</f>
        <v>Y56</v>
      </c>
      <c r="G1368" s="204" t="s">
        <v>93</v>
      </c>
      <c r="H1368" s="203" t="s">
        <v>530</v>
      </c>
      <c r="I1368" s="495">
        <v>365</v>
      </c>
      <c r="J1368" s="495">
        <v>107</v>
      </c>
      <c r="K1368" s="495">
        <v>41</v>
      </c>
      <c r="L1368" s="495">
        <v>19</v>
      </c>
      <c r="M1368" s="507"/>
      <c r="N1368" s="507"/>
      <c r="O1368" s="507"/>
      <c r="P1368" s="507"/>
      <c r="Q1368" s="495" t="s">
        <v>80</v>
      </c>
      <c r="R1368" s="495" t="s">
        <v>80</v>
      </c>
      <c r="S1368" s="495"/>
      <c r="T1368" s="496" t="s">
        <v>80</v>
      </c>
      <c r="U1368" s="497" t="s">
        <v>80</v>
      </c>
      <c r="V1368" s="497" t="s">
        <v>80</v>
      </c>
      <c r="W1368" s="497" t="s">
        <v>80</v>
      </c>
      <c r="X1368" s="498" t="s">
        <v>80</v>
      </c>
      <c r="Y1368" s="499" t="s">
        <v>80</v>
      </c>
      <c r="Z1368" s="500" t="s">
        <v>80</v>
      </c>
      <c r="AA1368" s="500" t="s">
        <v>80</v>
      </c>
      <c r="AB1368" s="501" t="s">
        <v>80</v>
      </c>
      <c r="AC1368" s="500" t="s">
        <v>80</v>
      </c>
      <c r="AD1368" s="500" t="s">
        <v>80</v>
      </c>
      <c r="AE1368" s="500" t="s">
        <v>80</v>
      </c>
      <c r="AF1368" s="502" t="s">
        <v>80</v>
      </c>
      <c r="AG1368" s="503" t="s">
        <v>80</v>
      </c>
      <c r="AH1368" s="504" t="s">
        <v>80</v>
      </c>
      <c r="AI1368" s="502" t="s">
        <v>80</v>
      </c>
      <c r="AJ1368" s="505">
        <v>196</v>
      </c>
      <c r="AK1368" s="505">
        <v>285</v>
      </c>
      <c r="AL1368" s="507"/>
      <c r="AM1368" s="507"/>
      <c r="AN1368" s="505">
        <v>1097</v>
      </c>
      <c r="AO1368" s="505">
        <v>1129</v>
      </c>
      <c r="AP1368" s="569"/>
      <c r="AQ1368" s="569"/>
      <c r="AR1368" s="505">
        <v>32</v>
      </c>
      <c r="AS1368" s="505">
        <v>357</v>
      </c>
      <c r="AT1368" s="505">
        <v>12</v>
      </c>
      <c r="AU1368" s="505">
        <v>39</v>
      </c>
      <c r="AV1368" s="507"/>
      <c r="AW1368" s="507"/>
      <c r="AX1368" s="507">
        <v>114</v>
      </c>
      <c r="AY1368" s="507">
        <v>126</v>
      </c>
      <c r="AZ1368" s="507">
        <v>438</v>
      </c>
      <c r="BA1368" s="507">
        <v>660</v>
      </c>
      <c r="BB1368" s="357"/>
      <c r="BC1368" s="592" t="str">
        <f t="shared" si="1791"/>
        <v>-</v>
      </c>
      <c r="BD1368" s="593" t="str">
        <f t="shared" si="1792"/>
        <v>-</v>
      </c>
      <c r="BE1368" s="594" t="str">
        <f t="shared" si="1793"/>
        <v>-</v>
      </c>
      <c r="BF1368" s="291" t="str">
        <f t="shared" si="1794"/>
        <v>-</v>
      </c>
      <c r="BG1368" s="566" t="str">
        <f t="shared" si="1795"/>
        <v>-</v>
      </c>
      <c r="BH1368" s="595" t="str">
        <f t="shared" si="1796"/>
        <v>-</v>
      </c>
      <c r="BI1368" s="289" t="str">
        <f t="shared" si="1797"/>
        <v>-</v>
      </c>
      <c r="BJ1368" s="596" t="str">
        <f t="shared" si="1798"/>
        <v>-</v>
      </c>
      <c r="BK1368" s="595" t="str">
        <f t="shared" si="1799"/>
        <v>-</v>
      </c>
      <c r="BL1368" s="289" t="str">
        <f t="shared" si="1800"/>
        <v>-</v>
      </c>
      <c r="BM1368" s="596" t="str">
        <f t="shared" si="1801"/>
        <v>-</v>
      </c>
      <c r="BN1368" s="563">
        <f t="shared" si="1802"/>
        <v>12</v>
      </c>
      <c r="BO1368" s="87">
        <f t="shared" si="1803"/>
        <v>2015</v>
      </c>
      <c r="BP1368" s="87">
        <f t="shared" si="1804"/>
        <v>0</v>
      </c>
      <c r="BQ1368" s="202"/>
    </row>
    <row r="1369" spans="1:69" s="35" customFormat="1" ht="10.5" customHeight="1" x14ac:dyDescent="0.2">
      <c r="A1369" s="87" t="str">
        <f t="shared" ref="A1369:A1432" si="1806">CONCATENATE(C1369,G1369,BN1369)</f>
        <v>2015-16RX612</v>
      </c>
      <c r="B1369" s="87" t="str">
        <f t="shared" si="1805"/>
        <v>Y63</v>
      </c>
      <c r="C1369" s="203" t="s">
        <v>186</v>
      </c>
      <c r="D1369" s="203" t="s">
        <v>548</v>
      </c>
      <c r="E1369" s="42"/>
      <c r="F1369" s="317" t="str">
        <f>VLOOKUP($G1369,'Selection Sheet'!$C$15:$F$39,3,0)</f>
        <v>Y63</v>
      </c>
      <c r="G1369" s="204" t="s">
        <v>111</v>
      </c>
      <c r="H1369" s="203" t="s">
        <v>532</v>
      </c>
      <c r="I1369" s="495">
        <v>177</v>
      </c>
      <c r="J1369" s="495">
        <v>42</v>
      </c>
      <c r="K1369" s="495">
        <v>10</v>
      </c>
      <c r="L1369" s="495">
        <v>3</v>
      </c>
      <c r="M1369" s="507"/>
      <c r="N1369" s="507"/>
      <c r="O1369" s="507"/>
      <c r="P1369" s="507"/>
      <c r="Q1369" s="495" t="s">
        <v>80</v>
      </c>
      <c r="R1369" s="495" t="s">
        <v>80</v>
      </c>
      <c r="S1369" s="495"/>
      <c r="T1369" s="496" t="s">
        <v>80</v>
      </c>
      <c r="U1369" s="497" t="s">
        <v>80</v>
      </c>
      <c r="V1369" s="497" t="s">
        <v>80</v>
      </c>
      <c r="W1369" s="497" t="s">
        <v>80</v>
      </c>
      <c r="X1369" s="498" t="s">
        <v>80</v>
      </c>
      <c r="Y1369" s="499" t="s">
        <v>80</v>
      </c>
      <c r="Z1369" s="500" t="s">
        <v>80</v>
      </c>
      <c r="AA1369" s="500" t="s">
        <v>80</v>
      </c>
      <c r="AB1369" s="501" t="s">
        <v>80</v>
      </c>
      <c r="AC1369" s="500" t="s">
        <v>80</v>
      </c>
      <c r="AD1369" s="500" t="s">
        <v>80</v>
      </c>
      <c r="AE1369" s="500" t="s">
        <v>80</v>
      </c>
      <c r="AF1369" s="502" t="s">
        <v>80</v>
      </c>
      <c r="AG1369" s="503" t="s">
        <v>80</v>
      </c>
      <c r="AH1369" s="504" t="s">
        <v>80</v>
      </c>
      <c r="AI1369" s="502" t="s">
        <v>80</v>
      </c>
      <c r="AJ1369" s="505">
        <v>57</v>
      </c>
      <c r="AK1369" s="505">
        <v>69</v>
      </c>
      <c r="AL1369" s="507"/>
      <c r="AM1369" s="507"/>
      <c r="AN1369" s="505">
        <v>407</v>
      </c>
      <c r="AO1369" s="505">
        <v>420</v>
      </c>
      <c r="AP1369" s="569"/>
      <c r="AQ1369" s="569"/>
      <c r="AR1369" s="505">
        <v>5</v>
      </c>
      <c r="AS1369" s="505">
        <v>177</v>
      </c>
      <c r="AT1369" s="505">
        <v>1</v>
      </c>
      <c r="AU1369" s="505">
        <v>10</v>
      </c>
      <c r="AV1369" s="507"/>
      <c r="AW1369" s="507"/>
      <c r="AX1369" s="507">
        <v>69</v>
      </c>
      <c r="AY1369" s="507">
        <v>73</v>
      </c>
      <c r="AZ1369" s="507">
        <v>101</v>
      </c>
      <c r="BA1369" s="507">
        <v>183</v>
      </c>
      <c r="BB1369" s="357"/>
      <c r="BC1369" s="592" t="str">
        <f t="shared" ref="BC1369:BC1432" si="1807">IFERROR(AG1369*$AI1369,"-")</f>
        <v>-</v>
      </c>
      <c r="BD1369" s="593" t="str">
        <f t="shared" ref="BD1369:BD1432" si="1808">IFERROR(AH1369*$AI1369,"-")</f>
        <v>-</v>
      </c>
      <c r="BE1369" s="594" t="str">
        <f t="shared" ref="BE1369:BE1432" si="1809">IFERROR(U1369*$T1369, "-")</f>
        <v>-</v>
      </c>
      <c r="BF1369" s="291" t="str">
        <f t="shared" ref="BF1369:BF1432" si="1810">IFERROR(V1369*$T1369,"-")</f>
        <v>-</v>
      </c>
      <c r="BG1369" s="566" t="str">
        <f t="shared" ref="BG1369:BG1432" si="1811">IFERROR(W1369*$T1369,"-")</f>
        <v>-</v>
      </c>
      <c r="BH1369" s="595" t="str">
        <f t="shared" ref="BH1369:BH1432" si="1812">IFERROR(Y1369*$X1369, "-")</f>
        <v>-</v>
      </c>
      <c r="BI1369" s="289" t="str">
        <f t="shared" ref="BI1369:BI1432" si="1813">IFERROR(Z1369*$X1369,"-")</f>
        <v>-</v>
      </c>
      <c r="BJ1369" s="596" t="str">
        <f t="shared" ref="BJ1369:BJ1432" si="1814">IFERROR(AA1369*$X1369,"-")</f>
        <v>-</v>
      </c>
      <c r="BK1369" s="595" t="str">
        <f t="shared" ref="BK1369:BK1432" si="1815">IFERROR(AC1369*$AB1369, "-")</f>
        <v>-</v>
      </c>
      <c r="BL1369" s="289" t="str">
        <f t="shared" ref="BL1369:BL1432" si="1816">IFERROR(AD1369*$AB1369,"-")</f>
        <v>-</v>
      </c>
      <c r="BM1369" s="596" t="str">
        <f t="shared" ref="BM1369:BM1432" si="1817">IFERROR(AE1369*$AB1369,"-")</f>
        <v>-</v>
      </c>
      <c r="BN1369" s="563">
        <f t="shared" ref="BN1369:BN1432" si="1818">MONTH(1&amp;$D1369)</f>
        <v>12</v>
      </c>
      <c r="BO1369" s="87">
        <f t="shared" ref="BO1369:BO1432" si="1819">VALUE(LEFT(C1369,4)+IF($BN1369&lt;4,1,0))</f>
        <v>2015</v>
      </c>
      <c r="BP1369" s="87">
        <f t="shared" ref="BP1369:BP1432" si="1820">(BN1369/3-ROUNDDOWN(BN1369/3,0))*3</f>
        <v>0</v>
      </c>
      <c r="BQ1369" s="202"/>
    </row>
    <row r="1370" spans="1:69" s="35" customFormat="1" ht="10.5" customHeight="1" x14ac:dyDescent="0.2">
      <c r="A1370" s="314" t="str">
        <f t="shared" si="1806"/>
        <v>2015-16RX712</v>
      </c>
      <c r="B1370" s="314" t="str">
        <f t="shared" ref="B1370:B1433" si="1821">F1370</f>
        <v>Y62</v>
      </c>
      <c r="C1370" s="205" t="s">
        <v>186</v>
      </c>
      <c r="D1370" s="205" t="s">
        <v>548</v>
      </c>
      <c r="E1370" s="206"/>
      <c r="F1370" s="318" t="str">
        <f>VLOOKUP($G1370,'Selection Sheet'!$C$15:$F$39,3,0)</f>
        <v>Y62</v>
      </c>
      <c r="G1370" s="207" t="s">
        <v>84</v>
      </c>
      <c r="H1370" s="205" t="s">
        <v>533</v>
      </c>
      <c r="I1370" s="508">
        <v>349</v>
      </c>
      <c r="J1370" s="508">
        <v>113</v>
      </c>
      <c r="K1370" s="508">
        <v>44</v>
      </c>
      <c r="L1370" s="508">
        <v>21</v>
      </c>
      <c r="M1370" s="520"/>
      <c r="N1370" s="520"/>
      <c r="O1370" s="520"/>
      <c r="P1370" s="520"/>
      <c r="Q1370" s="508" t="s">
        <v>80</v>
      </c>
      <c r="R1370" s="508" t="s">
        <v>80</v>
      </c>
      <c r="S1370" s="508"/>
      <c r="T1370" s="509" t="s">
        <v>80</v>
      </c>
      <c r="U1370" s="510" t="s">
        <v>80</v>
      </c>
      <c r="V1370" s="510" t="s">
        <v>80</v>
      </c>
      <c r="W1370" s="510" t="s">
        <v>80</v>
      </c>
      <c r="X1370" s="511" t="s">
        <v>80</v>
      </c>
      <c r="Y1370" s="512" t="s">
        <v>80</v>
      </c>
      <c r="Z1370" s="513" t="s">
        <v>80</v>
      </c>
      <c r="AA1370" s="513" t="s">
        <v>80</v>
      </c>
      <c r="AB1370" s="514" t="s">
        <v>80</v>
      </c>
      <c r="AC1370" s="513" t="s">
        <v>80</v>
      </c>
      <c r="AD1370" s="513" t="s">
        <v>80</v>
      </c>
      <c r="AE1370" s="513" t="s">
        <v>80</v>
      </c>
      <c r="AF1370" s="515" t="s">
        <v>80</v>
      </c>
      <c r="AG1370" s="516" t="s">
        <v>80</v>
      </c>
      <c r="AH1370" s="517" t="s">
        <v>80</v>
      </c>
      <c r="AI1370" s="515" t="s">
        <v>80</v>
      </c>
      <c r="AJ1370" s="518">
        <v>193</v>
      </c>
      <c r="AK1370" s="518">
        <v>221</v>
      </c>
      <c r="AL1370" s="520"/>
      <c r="AM1370" s="520"/>
      <c r="AN1370" s="518">
        <v>485</v>
      </c>
      <c r="AO1370" s="518">
        <v>486</v>
      </c>
      <c r="AP1370" s="570"/>
      <c r="AQ1370" s="570"/>
      <c r="AR1370" s="518">
        <v>23</v>
      </c>
      <c r="AS1370" s="518">
        <v>339</v>
      </c>
      <c r="AT1370" s="518">
        <v>8</v>
      </c>
      <c r="AU1370" s="518">
        <v>41</v>
      </c>
      <c r="AV1370" s="520"/>
      <c r="AW1370" s="520"/>
      <c r="AX1370" s="520">
        <v>105</v>
      </c>
      <c r="AY1370" s="520">
        <v>124</v>
      </c>
      <c r="AZ1370" s="520">
        <v>189</v>
      </c>
      <c r="BA1370" s="520">
        <v>328</v>
      </c>
      <c r="BB1370" s="358"/>
      <c r="BC1370" s="597" t="str">
        <f t="shared" si="1807"/>
        <v>-</v>
      </c>
      <c r="BD1370" s="598" t="str">
        <f t="shared" si="1808"/>
        <v>-</v>
      </c>
      <c r="BE1370" s="599" t="str">
        <f t="shared" si="1809"/>
        <v>-</v>
      </c>
      <c r="BF1370" s="600" t="str">
        <f t="shared" si="1810"/>
        <v>-</v>
      </c>
      <c r="BG1370" s="601" t="str">
        <f t="shared" si="1811"/>
        <v>-</v>
      </c>
      <c r="BH1370" s="602" t="str">
        <f t="shared" si="1812"/>
        <v>-</v>
      </c>
      <c r="BI1370" s="603" t="str">
        <f t="shared" si="1813"/>
        <v>-</v>
      </c>
      <c r="BJ1370" s="604" t="str">
        <f t="shared" si="1814"/>
        <v>-</v>
      </c>
      <c r="BK1370" s="602" t="str">
        <f t="shared" si="1815"/>
        <v>-</v>
      </c>
      <c r="BL1370" s="603" t="str">
        <f t="shared" si="1816"/>
        <v>-</v>
      </c>
      <c r="BM1370" s="604" t="str">
        <f t="shared" si="1817"/>
        <v>-</v>
      </c>
      <c r="BN1370" s="564">
        <f t="shared" si="1818"/>
        <v>12</v>
      </c>
      <c r="BO1370" s="314">
        <f t="shared" si="1819"/>
        <v>2015</v>
      </c>
      <c r="BP1370" s="314">
        <f t="shared" si="1820"/>
        <v>0</v>
      </c>
      <c r="BQ1370" s="202"/>
    </row>
    <row r="1371" spans="1:69" s="35" customFormat="1" ht="10.5" customHeight="1" x14ac:dyDescent="0.2">
      <c r="A1371" s="87" t="str">
        <f t="shared" si="1806"/>
        <v>2015-16RX812</v>
      </c>
      <c r="B1371" s="87" t="str">
        <f t="shared" si="1821"/>
        <v>Y63</v>
      </c>
      <c r="C1371" s="203" t="s">
        <v>186</v>
      </c>
      <c r="D1371" s="203" t="s">
        <v>548</v>
      </c>
      <c r="E1371" s="42"/>
      <c r="F1371" s="317" t="str">
        <f>VLOOKUP($G1371,'Selection Sheet'!$C$15:$F$39,3,0)</f>
        <v>Y63</v>
      </c>
      <c r="G1371" s="204" t="s">
        <v>120</v>
      </c>
      <c r="H1371" s="203" t="s">
        <v>534</v>
      </c>
      <c r="I1371" s="495">
        <v>246</v>
      </c>
      <c r="J1371" s="495">
        <v>51</v>
      </c>
      <c r="K1371" s="495">
        <v>20</v>
      </c>
      <c r="L1371" s="495">
        <v>11</v>
      </c>
      <c r="M1371" s="507"/>
      <c r="N1371" s="507"/>
      <c r="O1371" s="507"/>
      <c r="P1371" s="507"/>
      <c r="Q1371" s="495" t="s">
        <v>80</v>
      </c>
      <c r="R1371" s="495" t="s">
        <v>80</v>
      </c>
      <c r="S1371" s="495"/>
      <c r="T1371" s="496" t="s">
        <v>80</v>
      </c>
      <c r="U1371" s="497" t="s">
        <v>80</v>
      </c>
      <c r="V1371" s="497" t="s">
        <v>80</v>
      </c>
      <c r="W1371" s="497" t="s">
        <v>80</v>
      </c>
      <c r="X1371" s="498" t="s">
        <v>80</v>
      </c>
      <c r="Y1371" s="499" t="s">
        <v>80</v>
      </c>
      <c r="Z1371" s="500" t="s">
        <v>80</v>
      </c>
      <c r="AA1371" s="500" t="s">
        <v>80</v>
      </c>
      <c r="AB1371" s="501" t="s">
        <v>80</v>
      </c>
      <c r="AC1371" s="500" t="s">
        <v>80</v>
      </c>
      <c r="AD1371" s="500" t="s">
        <v>80</v>
      </c>
      <c r="AE1371" s="500" t="s">
        <v>80</v>
      </c>
      <c r="AF1371" s="502" t="s">
        <v>80</v>
      </c>
      <c r="AG1371" s="503" t="s">
        <v>80</v>
      </c>
      <c r="AH1371" s="504" t="s">
        <v>80</v>
      </c>
      <c r="AI1371" s="502" t="s">
        <v>80</v>
      </c>
      <c r="AJ1371" s="505">
        <v>110</v>
      </c>
      <c r="AK1371" s="505">
        <v>140</v>
      </c>
      <c r="AL1371" s="507"/>
      <c r="AM1371" s="507"/>
      <c r="AN1371" s="505">
        <v>577</v>
      </c>
      <c r="AO1371" s="505">
        <v>601</v>
      </c>
      <c r="AP1371" s="569"/>
      <c r="AQ1371" s="569"/>
      <c r="AR1371" s="505">
        <v>22</v>
      </c>
      <c r="AS1371" s="505">
        <v>227</v>
      </c>
      <c r="AT1371" s="505">
        <v>10</v>
      </c>
      <c r="AU1371" s="505">
        <v>18</v>
      </c>
      <c r="AV1371" s="507"/>
      <c r="AW1371" s="507"/>
      <c r="AX1371" s="507">
        <v>95</v>
      </c>
      <c r="AY1371" s="507">
        <v>104</v>
      </c>
      <c r="AZ1371" s="507">
        <v>171</v>
      </c>
      <c r="BA1371" s="507">
        <v>310</v>
      </c>
      <c r="BB1371" s="357"/>
      <c r="BC1371" s="592" t="str">
        <f t="shared" si="1807"/>
        <v>-</v>
      </c>
      <c r="BD1371" s="593" t="str">
        <f t="shared" si="1808"/>
        <v>-</v>
      </c>
      <c r="BE1371" s="594" t="str">
        <f t="shared" si="1809"/>
        <v>-</v>
      </c>
      <c r="BF1371" s="291" t="str">
        <f t="shared" si="1810"/>
        <v>-</v>
      </c>
      <c r="BG1371" s="566" t="str">
        <f t="shared" si="1811"/>
        <v>-</v>
      </c>
      <c r="BH1371" s="595" t="str">
        <f t="shared" si="1812"/>
        <v>-</v>
      </c>
      <c r="BI1371" s="289" t="str">
        <f t="shared" si="1813"/>
        <v>-</v>
      </c>
      <c r="BJ1371" s="596" t="str">
        <f t="shared" si="1814"/>
        <v>-</v>
      </c>
      <c r="BK1371" s="595" t="str">
        <f t="shared" si="1815"/>
        <v>-</v>
      </c>
      <c r="BL1371" s="289" t="str">
        <f t="shared" si="1816"/>
        <v>-</v>
      </c>
      <c r="BM1371" s="596" t="str">
        <f t="shared" si="1817"/>
        <v>-</v>
      </c>
      <c r="BN1371" s="563">
        <f t="shared" si="1818"/>
        <v>12</v>
      </c>
      <c r="BO1371" s="87">
        <f t="shared" si="1819"/>
        <v>2015</v>
      </c>
      <c r="BP1371" s="87">
        <f t="shared" si="1820"/>
        <v>0</v>
      </c>
      <c r="BQ1371" s="202"/>
    </row>
    <row r="1372" spans="1:69" s="35" customFormat="1" ht="10.5" customHeight="1" x14ac:dyDescent="0.2">
      <c r="A1372" s="87" t="str">
        <f t="shared" si="1806"/>
        <v>2015-16RX912</v>
      </c>
      <c r="B1372" s="87" t="str">
        <f t="shared" si="1821"/>
        <v>Y60</v>
      </c>
      <c r="C1372" s="203" t="s">
        <v>186</v>
      </c>
      <c r="D1372" s="203" t="s">
        <v>548</v>
      </c>
      <c r="E1372" s="42"/>
      <c r="F1372" s="317" t="str">
        <f>VLOOKUP($G1372,'Selection Sheet'!$C$15:$F$39,3,0)</f>
        <v>Y60</v>
      </c>
      <c r="G1372" s="204" t="s">
        <v>103</v>
      </c>
      <c r="H1372" s="203" t="s">
        <v>535</v>
      </c>
      <c r="I1372" s="495">
        <v>187</v>
      </c>
      <c r="J1372" s="495">
        <v>47</v>
      </c>
      <c r="K1372" s="495">
        <v>24</v>
      </c>
      <c r="L1372" s="495">
        <v>16</v>
      </c>
      <c r="M1372" s="507"/>
      <c r="N1372" s="507"/>
      <c r="O1372" s="507"/>
      <c r="P1372" s="507"/>
      <c r="Q1372" s="495" t="s">
        <v>80</v>
      </c>
      <c r="R1372" s="495" t="s">
        <v>80</v>
      </c>
      <c r="S1372" s="495"/>
      <c r="T1372" s="496" t="s">
        <v>80</v>
      </c>
      <c r="U1372" s="497" t="s">
        <v>80</v>
      </c>
      <c r="V1372" s="497" t="s">
        <v>80</v>
      </c>
      <c r="W1372" s="497" t="s">
        <v>80</v>
      </c>
      <c r="X1372" s="498" t="s">
        <v>80</v>
      </c>
      <c r="Y1372" s="499" t="s">
        <v>80</v>
      </c>
      <c r="Z1372" s="500" t="s">
        <v>80</v>
      </c>
      <c r="AA1372" s="500" t="s">
        <v>80</v>
      </c>
      <c r="AB1372" s="501" t="s">
        <v>80</v>
      </c>
      <c r="AC1372" s="500" t="s">
        <v>80</v>
      </c>
      <c r="AD1372" s="500" t="s">
        <v>80</v>
      </c>
      <c r="AE1372" s="500" t="s">
        <v>80</v>
      </c>
      <c r="AF1372" s="502" t="s">
        <v>80</v>
      </c>
      <c r="AG1372" s="503" t="s">
        <v>80</v>
      </c>
      <c r="AH1372" s="504" t="s">
        <v>80</v>
      </c>
      <c r="AI1372" s="502" t="s">
        <v>80</v>
      </c>
      <c r="AJ1372" s="505">
        <v>74</v>
      </c>
      <c r="AK1372" s="505">
        <v>93</v>
      </c>
      <c r="AL1372" s="507"/>
      <c r="AM1372" s="507"/>
      <c r="AN1372" s="505">
        <v>736</v>
      </c>
      <c r="AO1372" s="505">
        <v>743</v>
      </c>
      <c r="AP1372" s="569"/>
      <c r="AQ1372" s="569"/>
      <c r="AR1372" s="505">
        <v>10</v>
      </c>
      <c r="AS1372" s="505">
        <v>155</v>
      </c>
      <c r="AT1372" s="505">
        <v>6</v>
      </c>
      <c r="AU1372" s="505">
        <v>14</v>
      </c>
      <c r="AV1372" s="507"/>
      <c r="AW1372" s="507"/>
      <c r="AX1372" s="507">
        <v>58</v>
      </c>
      <c r="AY1372" s="507">
        <v>61</v>
      </c>
      <c r="AZ1372" s="507">
        <v>59</v>
      </c>
      <c r="BA1372" s="507">
        <v>117</v>
      </c>
      <c r="BB1372" s="357"/>
      <c r="BC1372" s="592" t="str">
        <f t="shared" si="1807"/>
        <v>-</v>
      </c>
      <c r="BD1372" s="593" t="str">
        <f t="shared" si="1808"/>
        <v>-</v>
      </c>
      <c r="BE1372" s="594" t="str">
        <f t="shared" si="1809"/>
        <v>-</v>
      </c>
      <c r="BF1372" s="291" t="str">
        <f t="shared" si="1810"/>
        <v>-</v>
      </c>
      <c r="BG1372" s="566" t="str">
        <f t="shared" si="1811"/>
        <v>-</v>
      </c>
      <c r="BH1372" s="595" t="str">
        <f t="shared" si="1812"/>
        <v>-</v>
      </c>
      <c r="BI1372" s="289" t="str">
        <f t="shared" si="1813"/>
        <v>-</v>
      </c>
      <c r="BJ1372" s="596" t="str">
        <f t="shared" si="1814"/>
        <v>-</v>
      </c>
      <c r="BK1372" s="595" t="str">
        <f t="shared" si="1815"/>
        <v>-</v>
      </c>
      <c r="BL1372" s="289" t="str">
        <f t="shared" si="1816"/>
        <v>-</v>
      </c>
      <c r="BM1372" s="596" t="str">
        <f t="shared" si="1817"/>
        <v>-</v>
      </c>
      <c r="BN1372" s="563">
        <f t="shared" si="1818"/>
        <v>12</v>
      </c>
      <c r="BO1372" s="87">
        <f t="shared" si="1819"/>
        <v>2015</v>
      </c>
      <c r="BP1372" s="87">
        <f t="shared" si="1820"/>
        <v>0</v>
      </c>
      <c r="BQ1372" s="202"/>
    </row>
    <row r="1373" spans="1:69" s="35" customFormat="1" ht="10.5" customHeight="1" x14ac:dyDescent="0.2">
      <c r="A1373" s="314" t="str">
        <f t="shared" si="1806"/>
        <v>2015-16RYA12</v>
      </c>
      <c r="B1373" s="314" t="str">
        <f t="shared" si="1821"/>
        <v>Y60</v>
      </c>
      <c r="C1373" s="205" t="s">
        <v>186</v>
      </c>
      <c r="D1373" s="205" t="s">
        <v>548</v>
      </c>
      <c r="E1373" s="206"/>
      <c r="F1373" s="318" t="str">
        <f>VLOOKUP($G1373,'Selection Sheet'!$C$15:$F$39,3,0)</f>
        <v>Y60</v>
      </c>
      <c r="G1373" s="207" t="s">
        <v>118</v>
      </c>
      <c r="H1373" s="205" t="s">
        <v>536</v>
      </c>
      <c r="I1373" s="508">
        <v>395</v>
      </c>
      <c r="J1373" s="508">
        <v>114</v>
      </c>
      <c r="K1373" s="508">
        <v>47</v>
      </c>
      <c r="L1373" s="508">
        <v>23</v>
      </c>
      <c r="M1373" s="520"/>
      <c r="N1373" s="520"/>
      <c r="O1373" s="520"/>
      <c r="P1373" s="520"/>
      <c r="Q1373" s="508" t="s">
        <v>80</v>
      </c>
      <c r="R1373" s="508" t="s">
        <v>80</v>
      </c>
      <c r="S1373" s="508"/>
      <c r="T1373" s="509" t="s">
        <v>80</v>
      </c>
      <c r="U1373" s="510" t="s">
        <v>80</v>
      </c>
      <c r="V1373" s="510" t="s">
        <v>80</v>
      </c>
      <c r="W1373" s="510" t="s">
        <v>80</v>
      </c>
      <c r="X1373" s="511" t="s">
        <v>80</v>
      </c>
      <c r="Y1373" s="512" t="s">
        <v>80</v>
      </c>
      <c r="Z1373" s="513" t="s">
        <v>80</v>
      </c>
      <c r="AA1373" s="513" t="s">
        <v>80</v>
      </c>
      <c r="AB1373" s="514" t="s">
        <v>80</v>
      </c>
      <c r="AC1373" s="513" t="s">
        <v>80</v>
      </c>
      <c r="AD1373" s="513" t="s">
        <v>80</v>
      </c>
      <c r="AE1373" s="513" t="s">
        <v>80</v>
      </c>
      <c r="AF1373" s="515" t="s">
        <v>80</v>
      </c>
      <c r="AG1373" s="516" t="s">
        <v>80</v>
      </c>
      <c r="AH1373" s="517" t="s">
        <v>80</v>
      </c>
      <c r="AI1373" s="515" t="s">
        <v>80</v>
      </c>
      <c r="AJ1373" s="518">
        <v>96</v>
      </c>
      <c r="AK1373" s="518">
        <v>115</v>
      </c>
      <c r="AL1373" s="520"/>
      <c r="AM1373" s="520"/>
      <c r="AN1373" s="518">
        <v>780</v>
      </c>
      <c r="AO1373" s="518">
        <v>802</v>
      </c>
      <c r="AP1373" s="570"/>
      <c r="AQ1373" s="570"/>
      <c r="AR1373" s="518">
        <v>35</v>
      </c>
      <c r="AS1373" s="518">
        <v>395</v>
      </c>
      <c r="AT1373" s="518">
        <v>12</v>
      </c>
      <c r="AU1373" s="518">
        <v>47</v>
      </c>
      <c r="AV1373" s="520"/>
      <c r="AW1373" s="520"/>
      <c r="AX1373" s="520">
        <v>104</v>
      </c>
      <c r="AY1373" s="520">
        <v>125</v>
      </c>
      <c r="AZ1373" s="520">
        <v>164</v>
      </c>
      <c r="BA1373" s="520">
        <v>286</v>
      </c>
      <c r="BB1373" s="358"/>
      <c r="BC1373" s="597" t="str">
        <f t="shared" si="1807"/>
        <v>-</v>
      </c>
      <c r="BD1373" s="598" t="str">
        <f t="shared" si="1808"/>
        <v>-</v>
      </c>
      <c r="BE1373" s="599" t="str">
        <f t="shared" si="1809"/>
        <v>-</v>
      </c>
      <c r="BF1373" s="600" t="str">
        <f t="shared" si="1810"/>
        <v>-</v>
      </c>
      <c r="BG1373" s="601" t="str">
        <f t="shared" si="1811"/>
        <v>-</v>
      </c>
      <c r="BH1373" s="602" t="str">
        <f t="shared" si="1812"/>
        <v>-</v>
      </c>
      <c r="BI1373" s="603" t="str">
        <f t="shared" si="1813"/>
        <v>-</v>
      </c>
      <c r="BJ1373" s="604" t="str">
        <f t="shared" si="1814"/>
        <v>-</v>
      </c>
      <c r="BK1373" s="602" t="str">
        <f t="shared" si="1815"/>
        <v>-</v>
      </c>
      <c r="BL1373" s="603" t="str">
        <f t="shared" si="1816"/>
        <v>-</v>
      </c>
      <c r="BM1373" s="604" t="str">
        <f t="shared" si="1817"/>
        <v>-</v>
      </c>
      <c r="BN1373" s="564">
        <f t="shared" si="1818"/>
        <v>12</v>
      </c>
      <c r="BO1373" s="314">
        <f t="shared" si="1819"/>
        <v>2015</v>
      </c>
      <c r="BP1373" s="314">
        <f t="shared" si="1820"/>
        <v>0</v>
      </c>
      <c r="BQ1373" s="202"/>
    </row>
    <row r="1374" spans="1:69" s="35" customFormat="1" ht="10.5" customHeight="1" x14ac:dyDescent="0.2">
      <c r="A1374" s="87" t="str">
        <f t="shared" si="1806"/>
        <v>2015-16RYC12</v>
      </c>
      <c r="B1374" s="87" t="str">
        <f t="shared" si="1821"/>
        <v>Y61</v>
      </c>
      <c r="C1374" s="203" t="s">
        <v>186</v>
      </c>
      <c r="D1374" s="203" t="s">
        <v>548</v>
      </c>
      <c r="E1374" s="42"/>
      <c r="F1374" s="317" t="str">
        <f>VLOOKUP($G1374,'Selection Sheet'!$C$15:$F$39,3,0)</f>
        <v>Y61</v>
      </c>
      <c r="G1374" s="204" t="s">
        <v>87</v>
      </c>
      <c r="H1374" s="203" t="s">
        <v>537</v>
      </c>
      <c r="I1374" s="495">
        <v>261</v>
      </c>
      <c r="J1374" s="495">
        <v>60</v>
      </c>
      <c r="K1374" s="495">
        <v>23</v>
      </c>
      <c r="L1374" s="495">
        <v>10</v>
      </c>
      <c r="M1374" s="507"/>
      <c r="N1374" s="507"/>
      <c r="O1374" s="507"/>
      <c r="P1374" s="507"/>
      <c r="Q1374" s="495" t="s">
        <v>80</v>
      </c>
      <c r="R1374" s="495" t="s">
        <v>80</v>
      </c>
      <c r="S1374" s="495"/>
      <c r="T1374" s="496" t="s">
        <v>80</v>
      </c>
      <c r="U1374" s="497" t="s">
        <v>80</v>
      </c>
      <c r="V1374" s="497" t="s">
        <v>80</v>
      </c>
      <c r="W1374" s="497" t="s">
        <v>80</v>
      </c>
      <c r="X1374" s="498" t="s">
        <v>80</v>
      </c>
      <c r="Y1374" s="499" t="s">
        <v>80</v>
      </c>
      <c r="Z1374" s="500" t="s">
        <v>80</v>
      </c>
      <c r="AA1374" s="500" t="s">
        <v>80</v>
      </c>
      <c r="AB1374" s="501" t="s">
        <v>80</v>
      </c>
      <c r="AC1374" s="500" t="s">
        <v>80</v>
      </c>
      <c r="AD1374" s="500" t="s">
        <v>80</v>
      </c>
      <c r="AE1374" s="500" t="s">
        <v>80</v>
      </c>
      <c r="AF1374" s="502" t="s">
        <v>80</v>
      </c>
      <c r="AG1374" s="503" t="s">
        <v>80</v>
      </c>
      <c r="AH1374" s="504" t="s">
        <v>80</v>
      </c>
      <c r="AI1374" s="502" t="s">
        <v>80</v>
      </c>
      <c r="AJ1374" s="505">
        <v>104</v>
      </c>
      <c r="AK1374" s="505">
        <v>121</v>
      </c>
      <c r="AL1374" s="507"/>
      <c r="AM1374" s="507"/>
      <c r="AN1374" s="505">
        <v>735</v>
      </c>
      <c r="AO1374" s="505">
        <v>762</v>
      </c>
      <c r="AP1374" s="569"/>
      <c r="AQ1374" s="569"/>
      <c r="AR1374" s="505">
        <v>12</v>
      </c>
      <c r="AS1374" s="505">
        <v>247</v>
      </c>
      <c r="AT1374" s="505">
        <v>2</v>
      </c>
      <c r="AU1374" s="505">
        <v>22</v>
      </c>
      <c r="AV1374" s="507"/>
      <c r="AW1374" s="507"/>
      <c r="AX1374" s="507">
        <v>97</v>
      </c>
      <c r="AY1374" s="507">
        <v>103</v>
      </c>
      <c r="AZ1374" s="507">
        <v>144</v>
      </c>
      <c r="BA1374" s="507">
        <v>319</v>
      </c>
      <c r="BB1374" s="357"/>
      <c r="BC1374" s="592" t="str">
        <f t="shared" si="1807"/>
        <v>-</v>
      </c>
      <c r="BD1374" s="593" t="str">
        <f t="shared" si="1808"/>
        <v>-</v>
      </c>
      <c r="BE1374" s="594" t="str">
        <f t="shared" si="1809"/>
        <v>-</v>
      </c>
      <c r="BF1374" s="291" t="str">
        <f t="shared" si="1810"/>
        <v>-</v>
      </c>
      <c r="BG1374" s="566" t="str">
        <f t="shared" si="1811"/>
        <v>-</v>
      </c>
      <c r="BH1374" s="595" t="str">
        <f t="shared" si="1812"/>
        <v>-</v>
      </c>
      <c r="BI1374" s="289" t="str">
        <f t="shared" si="1813"/>
        <v>-</v>
      </c>
      <c r="BJ1374" s="596" t="str">
        <f t="shared" si="1814"/>
        <v>-</v>
      </c>
      <c r="BK1374" s="595" t="str">
        <f t="shared" si="1815"/>
        <v>-</v>
      </c>
      <c r="BL1374" s="289" t="str">
        <f t="shared" si="1816"/>
        <v>-</v>
      </c>
      <c r="BM1374" s="596" t="str">
        <f t="shared" si="1817"/>
        <v>-</v>
      </c>
      <c r="BN1374" s="563">
        <f t="shared" si="1818"/>
        <v>12</v>
      </c>
      <c r="BO1374" s="87">
        <f t="shared" si="1819"/>
        <v>2015</v>
      </c>
      <c r="BP1374" s="87">
        <f t="shared" si="1820"/>
        <v>0</v>
      </c>
      <c r="BQ1374" s="202"/>
    </row>
    <row r="1375" spans="1:69" s="35" customFormat="1" ht="10.5" customHeight="1" x14ac:dyDescent="0.2">
      <c r="A1375" s="87" t="str">
        <f t="shared" si="1806"/>
        <v>2015-16RYD12</v>
      </c>
      <c r="B1375" s="87" t="str">
        <f t="shared" si="1821"/>
        <v>Y59</v>
      </c>
      <c r="C1375" s="203" t="s">
        <v>186</v>
      </c>
      <c r="D1375" s="203" t="s">
        <v>548</v>
      </c>
      <c r="E1375" s="42"/>
      <c r="F1375" s="317" t="str">
        <f>VLOOKUP($G1375,'Selection Sheet'!$C$15:$F$39,3,0)</f>
        <v>Y59</v>
      </c>
      <c r="G1375" s="204" t="s">
        <v>116</v>
      </c>
      <c r="H1375" s="203" t="s">
        <v>538</v>
      </c>
      <c r="I1375" s="495">
        <v>271</v>
      </c>
      <c r="J1375" s="495">
        <v>82</v>
      </c>
      <c r="K1375" s="495">
        <v>47</v>
      </c>
      <c r="L1375" s="495">
        <v>22</v>
      </c>
      <c r="M1375" s="507"/>
      <c r="N1375" s="507"/>
      <c r="O1375" s="507"/>
      <c r="P1375" s="507"/>
      <c r="Q1375" s="495" t="s">
        <v>80</v>
      </c>
      <c r="R1375" s="495" t="s">
        <v>80</v>
      </c>
      <c r="S1375" s="495"/>
      <c r="T1375" s="496" t="s">
        <v>80</v>
      </c>
      <c r="U1375" s="497" t="s">
        <v>80</v>
      </c>
      <c r="V1375" s="497" t="s">
        <v>80</v>
      </c>
      <c r="W1375" s="497" t="s">
        <v>80</v>
      </c>
      <c r="X1375" s="498" t="s">
        <v>80</v>
      </c>
      <c r="Y1375" s="499" t="s">
        <v>80</v>
      </c>
      <c r="Z1375" s="500" t="s">
        <v>80</v>
      </c>
      <c r="AA1375" s="500" t="s">
        <v>80</v>
      </c>
      <c r="AB1375" s="501" t="s">
        <v>80</v>
      </c>
      <c r="AC1375" s="500" t="s">
        <v>80</v>
      </c>
      <c r="AD1375" s="500" t="s">
        <v>80</v>
      </c>
      <c r="AE1375" s="500" t="s">
        <v>80</v>
      </c>
      <c r="AF1375" s="502" t="s">
        <v>80</v>
      </c>
      <c r="AG1375" s="503" t="s">
        <v>80</v>
      </c>
      <c r="AH1375" s="504" t="s">
        <v>80</v>
      </c>
      <c r="AI1375" s="502" t="s">
        <v>80</v>
      </c>
      <c r="AJ1375" s="505">
        <v>84</v>
      </c>
      <c r="AK1375" s="505">
        <v>128</v>
      </c>
      <c r="AL1375" s="507"/>
      <c r="AM1375" s="507"/>
      <c r="AN1375" s="505">
        <v>701</v>
      </c>
      <c r="AO1375" s="505">
        <v>729</v>
      </c>
      <c r="AP1375" s="569"/>
      <c r="AQ1375" s="569"/>
      <c r="AR1375" s="505">
        <v>21</v>
      </c>
      <c r="AS1375" s="505">
        <v>261</v>
      </c>
      <c r="AT1375" s="505">
        <v>10</v>
      </c>
      <c r="AU1375" s="505">
        <v>45</v>
      </c>
      <c r="AV1375" s="507"/>
      <c r="AW1375" s="507"/>
      <c r="AX1375" s="507">
        <v>70</v>
      </c>
      <c r="AY1375" s="507">
        <v>75</v>
      </c>
      <c r="AZ1375" s="507">
        <v>306</v>
      </c>
      <c r="BA1375" s="507">
        <v>452</v>
      </c>
      <c r="BB1375" s="357"/>
      <c r="BC1375" s="592" t="str">
        <f t="shared" si="1807"/>
        <v>-</v>
      </c>
      <c r="BD1375" s="593" t="str">
        <f t="shared" si="1808"/>
        <v>-</v>
      </c>
      <c r="BE1375" s="594" t="str">
        <f t="shared" si="1809"/>
        <v>-</v>
      </c>
      <c r="BF1375" s="291" t="str">
        <f t="shared" si="1810"/>
        <v>-</v>
      </c>
      <c r="BG1375" s="566" t="str">
        <f t="shared" si="1811"/>
        <v>-</v>
      </c>
      <c r="BH1375" s="595" t="str">
        <f t="shared" si="1812"/>
        <v>-</v>
      </c>
      <c r="BI1375" s="289" t="str">
        <f t="shared" si="1813"/>
        <v>-</v>
      </c>
      <c r="BJ1375" s="596" t="str">
        <f t="shared" si="1814"/>
        <v>-</v>
      </c>
      <c r="BK1375" s="595" t="str">
        <f t="shared" si="1815"/>
        <v>-</v>
      </c>
      <c r="BL1375" s="289" t="str">
        <f t="shared" si="1816"/>
        <v>-</v>
      </c>
      <c r="BM1375" s="596" t="str">
        <f t="shared" si="1817"/>
        <v>-</v>
      </c>
      <c r="BN1375" s="563">
        <f t="shared" si="1818"/>
        <v>12</v>
      </c>
      <c r="BO1375" s="87">
        <f t="shared" si="1819"/>
        <v>2015</v>
      </c>
      <c r="BP1375" s="87">
        <f t="shared" si="1820"/>
        <v>0</v>
      </c>
      <c r="BQ1375" s="202"/>
    </row>
    <row r="1376" spans="1:69" s="35" customFormat="1" ht="10.5" customHeight="1" x14ac:dyDescent="0.2">
      <c r="A1376" s="87" t="str">
        <f t="shared" si="1806"/>
        <v>2015-16RYE12</v>
      </c>
      <c r="B1376" s="87" t="str">
        <f t="shared" si="1821"/>
        <v>Y59</v>
      </c>
      <c r="C1376" s="203" t="s">
        <v>186</v>
      </c>
      <c r="D1376" s="203" t="s">
        <v>548</v>
      </c>
      <c r="E1376" s="42"/>
      <c r="F1376" s="317" t="str">
        <f>VLOOKUP($G1376,'Selection Sheet'!$C$15:$F$39,3,0)</f>
        <v>Y59</v>
      </c>
      <c r="G1376" s="204" t="s">
        <v>114</v>
      </c>
      <c r="H1376" s="203" t="s">
        <v>539</v>
      </c>
      <c r="I1376" s="495">
        <v>127</v>
      </c>
      <c r="J1376" s="495">
        <v>40</v>
      </c>
      <c r="K1376" s="495">
        <v>44</v>
      </c>
      <c r="L1376" s="495">
        <v>16</v>
      </c>
      <c r="M1376" s="507"/>
      <c r="N1376" s="507"/>
      <c r="O1376" s="507"/>
      <c r="P1376" s="507"/>
      <c r="Q1376" s="495" t="s">
        <v>80</v>
      </c>
      <c r="R1376" s="495" t="s">
        <v>80</v>
      </c>
      <c r="S1376" s="495"/>
      <c r="T1376" s="496" t="s">
        <v>80</v>
      </c>
      <c r="U1376" s="497" t="s">
        <v>80</v>
      </c>
      <c r="V1376" s="497" t="s">
        <v>80</v>
      </c>
      <c r="W1376" s="497" t="s">
        <v>80</v>
      </c>
      <c r="X1376" s="498" t="s">
        <v>80</v>
      </c>
      <c r="Y1376" s="499" t="s">
        <v>80</v>
      </c>
      <c r="Z1376" s="500" t="s">
        <v>80</v>
      </c>
      <c r="AA1376" s="500" t="s">
        <v>80</v>
      </c>
      <c r="AB1376" s="501" t="s">
        <v>80</v>
      </c>
      <c r="AC1376" s="500" t="s">
        <v>80</v>
      </c>
      <c r="AD1376" s="500" t="s">
        <v>80</v>
      </c>
      <c r="AE1376" s="500" t="s">
        <v>80</v>
      </c>
      <c r="AF1376" s="502" t="s">
        <v>80</v>
      </c>
      <c r="AG1376" s="503" t="s">
        <v>80</v>
      </c>
      <c r="AH1376" s="504" t="s">
        <v>80</v>
      </c>
      <c r="AI1376" s="502" t="s">
        <v>80</v>
      </c>
      <c r="AJ1376" s="505">
        <v>67</v>
      </c>
      <c r="AK1376" s="505">
        <v>89</v>
      </c>
      <c r="AL1376" s="507"/>
      <c r="AM1376" s="507"/>
      <c r="AN1376" s="505">
        <v>531</v>
      </c>
      <c r="AO1376" s="505">
        <v>536</v>
      </c>
      <c r="AP1376" s="569"/>
      <c r="AQ1376" s="569"/>
      <c r="AR1376" s="505">
        <v>17</v>
      </c>
      <c r="AS1376" s="505">
        <v>113</v>
      </c>
      <c r="AT1376" s="505">
        <v>12</v>
      </c>
      <c r="AU1376" s="505">
        <v>35</v>
      </c>
      <c r="AV1376" s="507"/>
      <c r="AW1376" s="507"/>
      <c r="AX1376" s="507">
        <v>62</v>
      </c>
      <c r="AY1376" s="507">
        <v>68</v>
      </c>
      <c r="AZ1376" s="507">
        <v>15</v>
      </c>
      <c r="BA1376" s="507">
        <v>45</v>
      </c>
      <c r="BB1376" s="357"/>
      <c r="BC1376" s="592" t="str">
        <f t="shared" si="1807"/>
        <v>-</v>
      </c>
      <c r="BD1376" s="593" t="str">
        <f t="shared" si="1808"/>
        <v>-</v>
      </c>
      <c r="BE1376" s="594" t="str">
        <f t="shared" si="1809"/>
        <v>-</v>
      </c>
      <c r="BF1376" s="291" t="str">
        <f t="shared" si="1810"/>
        <v>-</v>
      </c>
      <c r="BG1376" s="566" t="str">
        <f t="shared" si="1811"/>
        <v>-</v>
      </c>
      <c r="BH1376" s="595" t="str">
        <f t="shared" si="1812"/>
        <v>-</v>
      </c>
      <c r="BI1376" s="289" t="str">
        <f t="shared" si="1813"/>
        <v>-</v>
      </c>
      <c r="BJ1376" s="596" t="str">
        <f t="shared" si="1814"/>
        <v>-</v>
      </c>
      <c r="BK1376" s="595" t="str">
        <f t="shared" si="1815"/>
        <v>-</v>
      </c>
      <c r="BL1376" s="289" t="str">
        <f t="shared" si="1816"/>
        <v>-</v>
      </c>
      <c r="BM1376" s="596" t="str">
        <f t="shared" si="1817"/>
        <v>-</v>
      </c>
      <c r="BN1376" s="563">
        <f t="shared" si="1818"/>
        <v>12</v>
      </c>
      <c r="BO1376" s="87">
        <f t="shared" si="1819"/>
        <v>2015</v>
      </c>
      <c r="BP1376" s="87">
        <f t="shared" si="1820"/>
        <v>0</v>
      </c>
      <c r="BQ1376" s="202"/>
    </row>
    <row r="1377" spans="1:69" s="35" customFormat="1" ht="10.5" customHeight="1" x14ac:dyDescent="0.2">
      <c r="A1377" s="312" t="str">
        <f t="shared" si="1806"/>
        <v>2015-16RYF12</v>
      </c>
      <c r="B1377" s="312" t="str">
        <f t="shared" si="1821"/>
        <v>Y58</v>
      </c>
      <c r="C1377" s="208" t="s">
        <v>186</v>
      </c>
      <c r="D1377" s="208" t="s">
        <v>548</v>
      </c>
      <c r="E1377" s="53"/>
      <c r="F1377" s="319" t="str">
        <f>VLOOKUP($G1377,'Selection Sheet'!$C$15:$F$39,3,0)</f>
        <v>Y58</v>
      </c>
      <c r="G1377" s="209" t="s">
        <v>99</v>
      </c>
      <c r="H1377" s="208" t="s">
        <v>540</v>
      </c>
      <c r="I1377" s="521">
        <v>294</v>
      </c>
      <c r="J1377" s="521">
        <v>77</v>
      </c>
      <c r="K1377" s="521">
        <v>46</v>
      </c>
      <c r="L1377" s="521">
        <v>19</v>
      </c>
      <c r="M1377" s="533"/>
      <c r="N1377" s="533"/>
      <c r="O1377" s="533"/>
      <c r="P1377" s="533"/>
      <c r="Q1377" s="521" t="s">
        <v>80</v>
      </c>
      <c r="R1377" s="521" t="s">
        <v>80</v>
      </c>
      <c r="S1377" s="521"/>
      <c r="T1377" s="522" t="s">
        <v>80</v>
      </c>
      <c r="U1377" s="523" t="s">
        <v>80</v>
      </c>
      <c r="V1377" s="523" t="s">
        <v>80</v>
      </c>
      <c r="W1377" s="523" t="s">
        <v>80</v>
      </c>
      <c r="X1377" s="524" t="s">
        <v>80</v>
      </c>
      <c r="Y1377" s="525" t="s">
        <v>80</v>
      </c>
      <c r="Z1377" s="526" t="s">
        <v>80</v>
      </c>
      <c r="AA1377" s="526" t="s">
        <v>80</v>
      </c>
      <c r="AB1377" s="527" t="s">
        <v>80</v>
      </c>
      <c r="AC1377" s="526" t="s">
        <v>80</v>
      </c>
      <c r="AD1377" s="526" t="s">
        <v>80</v>
      </c>
      <c r="AE1377" s="526" t="s">
        <v>80</v>
      </c>
      <c r="AF1377" s="528" t="s">
        <v>80</v>
      </c>
      <c r="AG1377" s="529" t="s">
        <v>80</v>
      </c>
      <c r="AH1377" s="530" t="s">
        <v>80</v>
      </c>
      <c r="AI1377" s="528" t="s">
        <v>80</v>
      </c>
      <c r="AJ1377" s="531">
        <v>164</v>
      </c>
      <c r="AK1377" s="531">
        <v>200</v>
      </c>
      <c r="AL1377" s="533"/>
      <c r="AM1377" s="533"/>
      <c r="AN1377" s="531">
        <v>801</v>
      </c>
      <c r="AO1377" s="531">
        <v>830</v>
      </c>
      <c r="AP1377" s="571"/>
      <c r="AQ1377" s="571"/>
      <c r="AR1377" s="531">
        <v>27</v>
      </c>
      <c r="AS1377" s="531">
        <v>292</v>
      </c>
      <c r="AT1377" s="531">
        <v>9</v>
      </c>
      <c r="AU1377" s="531">
        <v>46</v>
      </c>
      <c r="AV1377" s="533"/>
      <c r="AW1377" s="533"/>
      <c r="AX1377" s="533">
        <v>102</v>
      </c>
      <c r="AY1377" s="533">
        <v>133</v>
      </c>
      <c r="AZ1377" s="533">
        <v>149</v>
      </c>
      <c r="BA1377" s="533">
        <v>379</v>
      </c>
      <c r="BB1377" s="359"/>
      <c r="BC1377" s="605" t="str">
        <f t="shared" si="1807"/>
        <v>-</v>
      </c>
      <c r="BD1377" s="606" t="str">
        <f t="shared" si="1808"/>
        <v>-</v>
      </c>
      <c r="BE1377" s="607" t="str">
        <f t="shared" si="1809"/>
        <v>-</v>
      </c>
      <c r="BF1377" s="302" t="str">
        <f t="shared" si="1810"/>
        <v>-</v>
      </c>
      <c r="BG1377" s="608" t="str">
        <f t="shared" si="1811"/>
        <v>-</v>
      </c>
      <c r="BH1377" s="609" t="str">
        <f t="shared" si="1812"/>
        <v>-</v>
      </c>
      <c r="BI1377" s="311" t="str">
        <f t="shared" si="1813"/>
        <v>-</v>
      </c>
      <c r="BJ1377" s="610" t="str">
        <f t="shared" si="1814"/>
        <v>-</v>
      </c>
      <c r="BK1377" s="609" t="str">
        <f t="shared" si="1815"/>
        <v>-</v>
      </c>
      <c r="BL1377" s="311" t="str">
        <f t="shared" si="1816"/>
        <v>-</v>
      </c>
      <c r="BM1377" s="610" t="str">
        <f t="shared" si="1817"/>
        <v>-</v>
      </c>
      <c r="BN1377" s="565">
        <f t="shared" si="1818"/>
        <v>12</v>
      </c>
      <c r="BO1377" s="312">
        <f t="shared" si="1819"/>
        <v>2015</v>
      </c>
      <c r="BP1377" s="312">
        <f t="shared" si="1820"/>
        <v>0</v>
      </c>
      <c r="BQ1377" s="202"/>
    </row>
    <row r="1378" spans="1:69" s="35" customFormat="1" ht="10.5" customHeight="1" x14ac:dyDescent="0.2">
      <c r="A1378" s="87" t="str">
        <f t="shared" si="1806"/>
        <v>2015-16R1F1</v>
      </c>
      <c r="B1378" s="87" t="str">
        <f t="shared" si="1821"/>
        <v>Y59</v>
      </c>
      <c r="C1378" s="203" t="s">
        <v>186</v>
      </c>
      <c r="D1378" s="203" t="s">
        <v>549</v>
      </c>
      <c r="E1378" s="42"/>
      <c r="F1378" s="317" t="str">
        <f>VLOOKUP($G1378,'Selection Sheet'!$C$15:$F$39,3,0)</f>
        <v>Y59</v>
      </c>
      <c r="G1378" s="204" t="s">
        <v>108</v>
      </c>
      <c r="H1378" s="203" t="s">
        <v>529</v>
      </c>
      <c r="I1378" s="495">
        <v>11</v>
      </c>
      <c r="J1378" s="495">
        <v>2</v>
      </c>
      <c r="K1378" s="495">
        <v>3</v>
      </c>
      <c r="L1378" s="495">
        <v>0</v>
      </c>
      <c r="M1378" s="507"/>
      <c r="N1378" s="507"/>
      <c r="O1378" s="507"/>
      <c r="P1378" s="507"/>
      <c r="Q1378" s="495" t="s">
        <v>80</v>
      </c>
      <c r="R1378" s="495" t="s">
        <v>80</v>
      </c>
      <c r="S1378" s="495"/>
      <c r="T1378" s="496" t="s">
        <v>80</v>
      </c>
      <c r="U1378" s="497" t="s">
        <v>80</v>
      </c>
      <c r="V1378" s="497" t="s">
        <v>80</v>
      </c>
      <c r="W1378" s="497" t="s">
        <v>80</v>
      </c>
      <c r="X1378" s="498" t="s">
        <v>80</v>
      </c>
      <c r="Y1378" s="499" t="s">
        <v>80</v>
      </c>
      <c r="Z1378" s="500" t="s">
        <v>80</v>
      </c>
      <c r="AA1378" s="500" t="s">
        <v>80</v>
      </c>
      <c r="AB1378" s="501" t="s">
        <v>80</v>
      </c>
      <c r="AC1378" s="500" t="s">
        <v>80</v>
      </c>
      <c r="AD1378" s="500" t="s">
        <v>80</v>
      </c>
      <c r="AE1378" s="500" t="s">
        <v>80</v>
      </c>
      <c r="AF1378" s="502" t="s">
        <v>80</v>
      </c>
      <c r="AG1378" s="503" t="s">
        <v>80</v>
      </c>
      <c r="AH1378" s="504" t="s">
        <v>80</v>
      </c>
      <c r="AI1378" s="502" t="s">
        <v>80</v>
      </c>
      <c r="AJ1378" s="505">
        <v>4</v>
      </c>
      <c r="AK1378" s="505">
        <v>5</v>
      </c>
      <c r="AL1378" s="507"/>
      <c r="AM1378" s="507"/>
      <c r="AN1378" s="505">
        <v>33</v>
      </c>
      <c r="AO1378" s="505">
        <v>33</v>
      </c>
      <c r="AP1378" s="569"/>
      <c r="AQ1378" s="569"/>
      <c r="AR1378" s="505">
        <v>0</v>
      </c>
      <c r="AS1378" s="505">
        <v>11</v>
      </c>
      <c r="AT1378" s="505">
        <v>0</v>
      </c>
      <c r="AU1378" s="505">
        <v>3</v>
      </c>
      <c r="AV1378" s="507"/>
      <c r="AW1378" s="507"/>
      <c r="AX1378" s="507">
        <v>1</v>
      </c>
      <c r="AY1378" s="507">
        <v>1</v>
      </c>
      <c r="AZ1378" s="507">
        <v>13</v>
      </c>
      <c r="BA1378" s="507">
        <v>21</v>
      </c>
      <c r="BB1378" s="357"/>
      <c r="BC1378" s="592" t="str">
        <f t="shared" si="1807"/>
        <v>-</v>
      </c>
      <c r="BD1378" s="593" t="str">
        <f t="shared" si="1808"/>
        <v>-</v>
      </c>
      <c r="BE1378" s="594" t="str">
        <f t="shared" si="1809"/>
        <v>-</v>
      </c>
      <c r="BF1378" s="291" t="str">
        <f t="shared" si="1810"/>
        <v>-</v>
      </c>
      <c r="BG1378" s="566" t="str">
        <f t="shared" si="1811"/>
        <v>-</v>
      </c>
      <c r="BH1378" s="595" t="str">
        <f t="shared" si="1812"/>
        <v>-</v>
      </c>
      <c r="BI1378" s="289" t="str">
        <f t="shared" si="1813"/>
        <v>-</v>
      </c>
      <c r="BJ1378" s="596" t="str">
        <f t="shared" si="1814"/>
        <v>-</v>
      </c>
      <c r="BK1378" s="595" t="str">
        <f t="shared" si="1815"/>
        <v>-</v>
      </c>
      <c r="BL1378" s="289" t="str">
        <f t="shared" si="1816"/>
        <v>-</v>
      </c>
      <c r="BM1378" s="596" t="str">
        <f t="shared" si="1817"/>
        <v>-</v>
      </c>
      <c r="BN1378" s="563">
        <f t="shared" si="1818"/>
        <v>1</v>
      </c>
      <c r="BO1378" s="87">
        <f t="shared" si="1819"/>
        <v>2016</v>
      </c>
      <c r="BP1378" s="87">
        <f t="shared" si="1820"/>
        <v>1</v>
      </c>
      <c r="BQ1378" s="202"/>
    </row>
    <row r="1379" spans="1:69" s="35" customFormat="1" ht="10.5" customHeight="1" x14ac:dyDescent="0.2">
      <c r="A1379" s="87" t="str">
        <f t="shared" si="1806"/>
        <v>2015-16RRU1</v>
      </c>
      <c r="B1379" s="87" t="str">
        <f t="shared" si="1821"/>
        <v>Y56</v>
      </c>
      <c r="C1379" s="203" t="s">
        <v>186</v>
      </c>
      <c r="D1379" s="203" t="s">
        <v>549</v>
      </c>
      <c r="E1379" s="42"/>
      <c r="F1379" s="317" t="str">
        <f>VLOOKUP($G1379,'Selection Sheet'!$C$15:$F$39,3,0)</f>
        <v>Y56</v>
      </c>
      <c r="G1379" s="204" t="s">
        <v>93</v>
      </c>
      <c r="H1379" s="203" t="s">
        <v>530</v>
      </c>
      <c r="I1379" s="495">
        <v>419</v>
      </c>
      <c r="J1379" s="495">
        <v>124</v>
      </c>
      <c r="K1379" s="495">
        <v>55</v>
      </c>
      <c r="L1379" s="495">
        <v>26</v>
      </c>
      <c r="M1379" s="507"/>
      <c r="N1379" s="507"/>
      <c r="O1379" s="507"/>
      <c r="P1379" s="507"/>
      <c r="Q1379" s="495" t="s">
        <v>80</v>
      </c>
      <c r="R1379" s="495" t="s">
        <v>80</v>
      </c>
      <c r="S1379" s="495"/>
      <c r="T1379" s="496" t="s">
        <v>80</v>
      </c>
      <c r="U1379" s="497" t="s">
        <v>80</v>
      </c>
      <c r="V1379" s="497" t="s">
        <v>80</v>
      </c>
      <c r="W1379" s="497" t="s">
        <v>80</v>
      </c>
      <c r="X1379" s="498" t="s">
        <v>80</v>
      </c>
      <c r="Y1379" s="499" t="s">
        <v>80</v>
      </c>
      <c r="Z1379" s="500" t="s">
        <v>80</v>
      </c>
      <c r="AA1379" s="500" t="s">
        <v>80</v>
      </c>
      <c r="AB1379" s="501" t="s">
        <v>80</v>
      </c>
      <c r="AC1379" s="500" t="s">
        <v>80</v>
      </c>
      <c r="AD1379" s="500" t="s">
        <v>80</v>
      </c>
      <c r="AE1379" s="500" t="s">
        <v>80</v>
      </c>
      <c r="AF1379" s="502" t="s">
        <v>80</v>
      </c>
      <c r="AG1379" s="503" t="s">
        <v>80</v>
      </c>
      <c r="AH1379" s="504" t="s">
        <v>80</v>
      </c>
      <c r="AI1379" s="502" t="s">
        <v>80</v>
      </c>
      <c r="AJ1379" s="505">
        <v>199</v>
      </c>
      <c r="AK1379" s="505">
        <v>275</v>
      </c>
      <c r="AL1379" s="507"/>
      <c r="AM1379" s="507"/>
      <c r="AN1379" s="505">
        <v>1148</v>
      </c>
      <c r="AO1379" s="505">
        <v>1187</v>
      </c>
      <c r="AP1379" s="569"/>
      <c r="AQ1379" s="569"/>
      <c r="AR1379" s="505">
        <v>32</v>
      </c>
      <c r="AS1379" s="505">
        <v>409</v>
      </c>
      <c r="AT1379" s="505">
        <v>13</v>
      </c>
      <c r="AU1379" s="505">
        <v>53</v>
      </c>
      <c r="AV1379" s="507"/>
      <c r="AW1379" s="507"/>
      <c r="AX1379" s="507">
        <v>135</v>
      </c>
      <c r="AY1379" s="507">
        <v>141</v>
      </c>
      <c r="AZ1379" s="507">
        <v>430</v>
      </c>
      <c r="BA1379" s="507">
        <v>696</v>
      </c>
      <c r="BB1379" s="357"/>
      <c r="BC1379" s="592" t="str">
        <f t="shared" si="1807"/>
        <v>-</v>
      </c>
      <c r="BD1379" s="593" t="str">
        <f t="shared" si="1808"/>
        <v>-</v>
      </c>
      <c r="BE1379" s="594" t="str">
        <f t="shared" si="1809"/>
        <v>-</v>
      </c>
      <c r="BF1379" s="291" t="str">
        <f t="shared" si="1810"/>
        <v>-</v>
      </c>
      <c r="BG1379" s="566" t="str">
        <f t="shared" si="1811"/>
        <v>-</v>
      </c>
      <c r="BH1379" s="595" t="str">
        <f t="shared" si="1812"/>
        <v>-</v>
      </c>
      <c r="BI1379" s="289" t="str">
        <f t="shared" si="1813"/>
        <v>-</v>
      </c>
      <c r="BJ1379" s="596" t="str">
        <f t="shared" si="1814"/>
        <v>-</v>
      </c>
      <c r="BK1379" s="595" t="str">
        <f t="shared" si="1815"/>
        <v>-</v>
      </c>
      <c r="BL1379" s="289" t="str">
        <f t="shared" si="1816"/>
        <v>-</v>
      </c>
      <c r="BM1379" s="596" t="str">
        <f t="shared" si="1817"/>
        <v>-</v>
      </c>
      <c r="BN1379" s="563">
        <f t="shared" si="1818"/>
        <v>1</v>
      </c>
      <c r="BO1379" s="87">
        <f t="shared" si="1819"/>
        <v>2016</v>
      </c>
      <c r="BP1379" s="87">
        <f t="shared" si="1820"/>
        <v>1</v>
      </c>
      <c r="BQ1379" s="202"/>
    </row>
    <row r="1380" spans="1:69" s="35" customFormat="1" ht="10.5" customHeight="1" x14ac:dyDescent="0.2">
      <c r="A1380" s="87" t="str">
        <f t="shared" si="1806"/>
        <v>2015-16RX61</v>
      </c>
      <c r="B1380" s="87" t="str">
        <f t="shared" si="1821"/>
        <v>Y63</v>
      </c>
      <c r="C1380" s="203" t="s">
        <v>186</v>
      </c>
      <c r="D1380" s="203" t="s">
        <v>549</v>
      </c>
      <c r="E1380" s="42"/>
      <c r="F1380" s="317" t="str">
        <f>VLOOKUP($G1380,'Selection Sheet'!$C$15:$F$39,3,0)</f>
        <v>Y63</v>
      </c>
      <c r="G1380" s="204" t="s">
        <v>111</v>
      </c>
      <c r="H1380" s="203" t="s">
        <v>532</v>
      </c>
      <c r="I1380" s="495">
        <v>164</v>
      </c>
      <c r="J1380" s="495">
        <v>31</v>
      </c>
      <c r="K1380" s="495">
        <v>12</v>
      </c>
      <c r="L1380" s="495">
        <v>7</v>
      </c>
      <c r="M1380" s="507"/>
      <c r="N1380" s="507"/>
      <c r="O1380" s="507"/>
      <c r="P1380" s="507"/>
      <c r="Q1380" s="495" t="s">
        <v>80</v>
      </c>
      <c r="R1380" s="495" t="s">
        <v>80</v>
      </c>
      <c r="S1380" s="495"/>
      <c r="T1380" s="496" t="s">
        <v>80</v>
      </c>
      <c r="U1380" s="497" t="s">
        <v>80</v>
      </c>
      <c r="V1380" s="497" t="s">
        <v>80</v>
      </c>
      <c r="W1380" s="497" t="s">
        <v>80</v>
      </c>
      <c r="X1380" s="498" t="s">
        <v>80</v>
      </c>
      <c r="Y1380" s="499" t="s">
        <v>80</v>
      </c>
      <c r="Z1380" s="500" t="s">
        <v>80</v>
      </c>
      <c r="AA1380" s="500" t="s">
        <v>80</v>
      </c>
      <c r="AB1380" s="501" t="s">
        <v>80</v>
      </c>
      <c r="AC1380" s="500" t="s">
        <v>80</v>
      </c>
      <c r="AD1380" s="500" t="s">
        <v>80</v>
      </c>
      <c r="AE1380" s="500" t="s">
        <v>80</v>
      </c>
      <c r="AF1380" s="502" t="s">
        <v>80</v>
      </c>
      <c r="AG1380" s="503" t="s">
        <v>80</v>
      </c>
      <c r="AH1380" s="504" t="s">
        <v>80</v>
      </c>
      <c r="AI1380" s="502" t="s">
        <v>80</v>
      </c>
      <c r="AJ1380" s="505">
        <v>54</v>
      </c>
      <c r="AK1380" s="505">
        <v>66</v>
      </c>
      <c r="AL1380" s="507"/>
      <c r="AM1380" s="507"/>
      <c r="AN1380" s="505">
        <v>433</v>
      </c>
      <c r="AO1380" s="505">
        <v>440</v>
      </c>
      <c r="AP1380" s="569"/>
      <c r="AQ1380" s="569"/>
      <c r="AR1380" s="505">
        <v>8</v>
      </c>
      <c r="AS1380" s="505">
        <v>164</v>
      </c>
      <c r="AT1380" s="505">
        <v>4</v>
      </c>
      <c r="AU1380" s="505">
        <v>12</v>
      </c>
      <c r="AV1380" s="507"/>
      <c r="AW1380" s="507"/>
      <c r="AX1380" s="507">
        <v>50</v>
      </c>
      <c r="AY1380" s="507">
        <v>54</v>
      </c>
      <c r="AZ1380" s="507">
        <v>112</v>
      </c>
      <c r="BA1380" s="507">
        <v>177</v>
      </c>
      <c r="BB1380" s="357"/>
      <c r="BC1380" s="592" t="str">
        <f t="shared" si="1807"/>
        <v>-</v>
      </c>
      <c r="BD1380" s="593" t="str">
        <f t="shared" si="1808"/>
        <v>-</v>
      </c>
      <c r="BE1380" s="594" t="str">
        <f t="shared" si="1809"/>
        <v>-</v>
      </c>
      <c r="BF1380" s="291" t="str">
        <f t="shared" si="1810"/>
        <v>-</v>
      </c>
      <c r="BG1380" s="566" t="str">
        <f t="shared" si="1811"/>
        <v>-</v>
      </c>
      <c r="BH1380" s="595" t="str">
        <f t="shared" si="1812"/>
        <v>-</v>
      </c>
      <c r="BI1380" s="289" t="str">
        <f t="shared" si="1813"/>
        <v>-</v>
      </c>
      <c r="BJ1380" s="596" t="str">
        <f t="shared" si="1814"/>
        <v>-</v>
      </c>
      <c r="BK1380" s="595" t="str">
        <f t="shared" si="1815"/>
        <v>-</v>
      </c>
      <c r="BL1380" s="289" t="str">
        <f t="shared" si="1816"/>
        <v>-</v>
      </c>
      <c r="BM1380" s="596" t="str">
        <f t="shared" si="1817"/>
        <v>-</v>
      </c>
      <c r="BN1380" s="563">
        <f t="shared" si="1818"/>
        <v>1</v>
      </c>
      <c r="BO1380" s="87">
        <f t="shared" si="1819"/>
        <v>2016</v>
      </c>
      <c r="BP1380" s="87">
        <f t="shared" si="1820"/>
        <v>1</v>
      </c>
      <c r="BQ1380" s="202"/>
    </row>
    <row r="1381" spans="1:69" s="35" customFormat="1" ht="10.5" customHeight="1" x14ac:dyDescent="0.2">
      <c r="A1381" s="314" t="str">
        <f t="shared" si="1806"/>
        <v>2015-16RX71</v>
      </c>
      <c r="B1381" s="314" t="str">
        <f t="shared" si="1821"/>
        <v>Y62</v>
      </c>
      <c r="C1381" s="205" t="s">
        <v>186</v>
      </c>
      <c r="D1381" s="205" t="s">
        <v>549</v>
      </c>
      <c r="E1381" s="206"/>
      <c r="F1381" s="318" t="str">
        <f>VLOOKUP($G1381,'Selection Sheet'!$C$15:$F$39,3,0)</f>
        <v>Y62</v>
      </c>
      <c r="G1381" s="207" t="s">
        <v>84</v>
      </c>
      <c r="H1381" s="205" t="s">
        <v>533</v>
      </c>
      <c r="I1381" s="508">
        <v>350</v>
      </c>
      <c r="J1381" s="508">
        <v>128</v>
      </c>
      <c r="K1381" s="508">
        <v>49</v>
      </c>
      <c r="L1381" s="508">
        <v>30</v>
      </c>
      <c r="M1381" s="520"/>
      <c r="N1381" s="520"/>
      <c r="O1381" s="520"/>
      <c r="P1381" s="520"/>
      <c r="Q1381" s="508" t="s">
        <v>80</v>
      </c>
      <c r="R1381" s="508" t="s">
        <v>80</v>
      </c>
      <c r="S1381" s="508"/>
      <c r="T1381" s="509" t="s">
        <v>80</v>
      </c>
      <c r="U1381" s="510" t="s">
        <v>80</v>
      </c>
      <c r="V1381" s="510" t="s">
        <v>80</v>
      </c>
      <c r="W1381" s="510" t="s">
        <v>80</v>
      </c>
      <c r="X1381" s="511" t="s">
        <v>80</v>
      </c>
      <c r="Y1381" s="512" t="s">
        <v>80</v>
      </c>
      <c r="Z1381" s="513" t="s">
        <v>80</v>
      </c>
      <c r="AA1381" s="513" t="s">
        <v>80</v>
      </c>
      <c r="AB1381" s="514" t="s">
        <v>80</v>
      </c>
      <c r="AC1381" s="513" t="s">
        <v>80</v>
      </c>
      <c r="AD1381" s="513" t="s">
        <v>80</v>
      </c>
      <c r="AE1381" s="513" t="s">
        <v>80</v>
      </c>
      <c r="AF1381" s="515" t="s">
        <v>80</v>
      </c>
      <c r="AG1381" s="516" t="s">
        <v>80</v>
      </c>
      <c r="AH1381" s="517" t="s">
        <v>80</v>
      </c>
      <c r="AI1381" s="515" t="s">
        <v>80</v>
      </c>
      <c r="AJ1381" s="518">
        <v>188</v>
      </c>
      <c r="AK1381" s="518">
        <v>218</v>
      </c>
      <c r="AL1381" s="520"/>
      <c r="AM1381" s="520"/>
      <c r="AN1381" s="518">
        <v>1236</v>
      </c>
      <c r="AO1381" s="518">
        <v>1236</v>
      </c>
      <c r="AP1381" s="570"/>
      <c r="AQ1381" s="570"/>
      <c r="AR1381" s="518">
        <v>28</v>
      </c>
      <c r="AS1381" s="518">
        <v>344</v>
      </c>
      <c r="AT1381" s="518">
        <v>11</v>
      </c>
      <c r="AU1381" s="518">
        <v>47</v>
      </c>
      <c r="AV1381" s="520"/>
      <c r="AW1381" s="520"/>
      <c r="AX1381" s="520">
        <v>121</v>
      </c>
      <c r="AY1381" s="520">
        <v>147</v>
      </c>
      <c r="AZ1381" s="520">
        <v>402</v>
      </c>
      <c r="BA1381" s="520">
        <v>820</v>
      </c>
      <c r="BB1381" s="358"/>
      <c r="BC1381" s="597" t="str">
        <f t="shared" si="1807"/>
        <v>-</v>
      </c>
      <c r="BD1381" s="598" t="str">
        <f t="shared" si="1808"/>
        <v>-</v>
      </c>
      <c r="BE1381" s="599" t="str">
        <f t="shared" si="1809"/>
        <v>-</v>
      </c>
      <c r="BF1381" s="600" t="str">
        <f t="shared" si="1810"/>
        <v>-</v>
      </c>
      <c r="BG1381" s="601" t="str">
        <f t="shared" si="1811"/>
        <v>-</v>
      </c>
      <c r="BH1381" s="602" t="str">
        <f t="shared" si="1812"/>
        <v>-</v>
      </c>
      <c r="BI1381" s="603" t="str">
        <f t="shared" si="1813"/>
        <v>-</v>
      </c>
      <c r="BJ1381" s="604" t="str">
        <f t="shared" si="1814"/>
        <v>-</v>
      </c>
      <c r="BK1381" s="602" t="str">
        <f t="shared" si="1815"/>
        <v>-</v>
      </c>
      <c r="BL1381" s="603" t="str">
        <f t="shared" si="1816"/>
        <v>-</v>
      </c>
      <c r="BM1381" s="604" t="str">
        <f t="shared" si="1817"/>
        <v>-</v>
      </c>
      <c r="BN1381" s="564">
        <f t="shared" si="1818"/>
        <v>1</v>
      </c>
      <c r="BO1381" s="314">
        <f t="shared" si="1819"/>
        <v>2016</v>
      </c>
      <c r="BP1381" s="314">
        <f t="shared" si="1820"/>
        <v>1</v>
      </c>
      <c r="BQ1381" s="202"/>
    </row>
    <row r="1382" spans="1:69" s="35" customFormat="1" ht="10.5" customHeight="1" x14ac:dyDescent="0.2">
      <c r="A1382" s="87" t="str">
        <f t="shared" si="1806"/>
        <v>2015-16RX81</v>
      </c>
      <c r="B1382" s="87" t="str">
        <f t="shared" si="1821"/>
        <v>Y63</v>
      </c>
      <c r="C1382" s="203" t="s">
        <v>186</v>
      </c>
      <c r="D1382" s="203" t="s">
        <v>549</v>
      </c>
      <c r="E1382" s="42"/>
      <c r="F1382" s="317" t="str">
        <f>VLOOKUP($G1382,'Selection Sheet'!$C$15:$F$39,3,0)</f>
        <v>Y63</v>
      </c>
      <c r="G1382" s="204" t="s">
        <v>120</v>
      </c>
      <c r="H1382" s="203" t="s">
        <v>534</v>
      </c>
      <c r="I1382" s="495">
        <v>278</v>
      </c>
      <c r="J1382" s="495">
        <v>60</v>
      </c>
      <c r="K1382" s="495">
        <v>28</v>
      </c>
      <c r="L1382" s="495">
        <v>14</v>
      </c>
      <c r="M1382" s="507"/>
      <c r="N1382" s="507"/>
      <c r="O1382" s="507"/>
      <c r="P1382" s="507"/>
      <c r="Q1382" s="495" t="s">
        <v>80</v>
      </c>
      <c r="R1382" s="495" t="s">
        <v>80</v>
      </c>
      <c r="S1382" s="495"/>
      <c r="T1382" s="496" t="s">
        <v>80</v>
      </c>
      <c r="U1382" s="497" t="s">
        <v>80</v>
      </c>
      <c r="V1382" s="497" t="s">
        <v>80</v>
      </c>
      <c r="W1382" s="497" t="s">
        <v>80</v>
      </c>
      <c r="X1382" s="498" t="s">
        <v>80</v>
      </c>
      <c r="Y1382" s="499" t="s">
        <v>80</v>
      </c>
      <c r="Z1382" s="500" t="s">
        <v>80</v>
      </c>
      <c r="AA1382" s="500" t="s">
        <v>80</v>
      </c>
      <c r="AB1382" s="501" t="s">
        <v>80</v>
      </c>
      <c r="AC1382" s="500" t="s">
        <v>80</v>
      </c>
      <c r="AD1382" s="500" t="s">
        <v>80</v>
      </c>
      <c r="AE1382" s="500" t="s">
        <v>80</v>
      </c>
      <c r="AF1382" s="502" t="s">
        <v>80</v>
      </c>
      <c r="AG1382" s="503" t="s">
        <v>80</v>
      </c>
      <c r="AH1382" s="504" t="s">
        <v>80</v>
      </c>
      <c r="AI1382" s="502" t="s">
        <v>80</v>
      </c>
      <c r="AJ1382" s="505">
        <v>116</v>
      </c>
      <c r="AK1382" s="505">
        <v>140</v>
      </c>
      <c r="AL1382" s="507"/>
      <c r="AM1382" s="507"/>
      <c r="AN1382" s="505">
        <v>590</v>
      </c>
      <c r="AO1382" s="505">
        <v>599</v>
      </c>
      <c r="AP1382" s="569"/>
      <c r="AQ1382" s="569"/>
      <c r="AR1382" s="505">
        <v>25</v>
      </c>
      <c r="AS1382" s="505">
        <v>259</v>
      </c>
      <c r="AT1382" s="505">
        <v>5</v>
      </c>
      <c r="AU1382" s="505">
        <v>25</v>
      </c>
      <c r="AV1382" s="507"/>
      <c r="AW1382" s="507"/>
      <c r="AX1382" s="507">
        <v>79</v>
      </c>
      <c r="AY1382" s="507">
        <v>100</v>
      </c>
      <c r="AZ1382" s="507">
        <v>147</v>
      </c>
      <c r="BA1382" s="507">
        <v>298</v>
      </c>
      <c r="BB1382" s="357"/>
      <c r="BC1382" s="592" t="str">
        <f t="shared" si="1807"/>
        <v>-</v>
      </c>
      <c r="BD1382" s="593" t="str">
        <f t="shared" si="1808"/>
        <v>-</v>
      </c>
      <c r="BE1382" s="594" t="str">
        <f t="shared" si="1809"/>
        <v>-</v>
      </c>
      <c r="BF1382" s="291" t="str">
        <f t="shared" si="1810"/>
        <v>-</v>
      </c>
      <c r="BG1382" s="566" t="str">
        <f t="shared" si="1811"/>
        <v>-</v>
      </c>
      <c r="BH1382" s="595" t="str">
        <f t="shared" si="1812"/>
        <v>-</v>
      </c>
      <c r="BI1382" s="289" t="str">
        <f t="shared" si="1813"/>
        <v>-</v>
      </c>
      <c r="BJ1382" s="596" t="str">
        <f t="shared" si="1814"/>
        <v>-</v>
      </c>
      <c r="BK1382" s="595" t="str">
        <f t="shared" si="1815"/>
        <v>-</v>
      </c>
      <c r="BL1382" s="289" t="str">
        <f t="shared" si="1816"/>
        <v>-</v>
      </c>
      <c r="BM1382" s="596" t="str">
        <f t="shared" si="1817"/>
        <v>-</v>
      </c>
      <c r="BN1382" s="563">
        <f t="shared" si="1818"/>
        <v>1</v>
      </c>
      <c r="BO1382" s="87">
        <f t="shared" si="1819"/>
        <v>2016</v>
      </c>
      <c r="BP1382" s="87">
        <f t="shared" si="1820"/>
        <v>1</v>
      </c>
      <c r="BQ1382" s="202"/>
    </row>
    <row r="1383" spans="1:69" s="35" customFormat="1" ht="10.5" customHeight="1" x14ac:dyDescent="0.2">
      <c r="A1383" s="87" t="str">
        <f t="shared" si="1806"/>
        <v>2015-16RX91</v>
      </c>
      <c r="B1383" s="87" t="str">
        <f t="shared" si="1821"/>
        <v>Y60</v>
      </c>
      <c r="C1383" s="203" t="s">
        <v>186</v>
      </c>
      <c r="D1383" s="203" t="s">
        <v>549</v>
      </c>
      <c r="E1383" s="42"/>
      <c r="F1383" s="317" t="str">
        <f>VLOOKUP($G1383,'Selection Sheet'!$C$15:$F$39,3,0)</f>
        <v>Y60</v>
      </c>
      <c r="G1383" s="204" t="s">
        <v>103</v>
      </c>
      <c r="H1383" s="203" t="s">
        <v>535</v>
      </c>
      <c r="I1383" s="495">
        <v>253</v>
      </c>
      <c r="J1383" s="495">
        <v>60</v>
      </c>
      <c r="K1383" s="495">
        <v>27</v>
      </c>
      <c r="L1383" s="495">
        <v>7</v>
      </c>
      <c r="M1383" s="507"/>
      <c r="N1383" s="507"/>
      <c r="O1383" s="507"/>
      <c r="P1383" s="507"/>
      <c r="Q1383" s="495" t="s">
        <v>80</v>
      </c>
      <c r="R1383" s="495" t="s">
        <v>80</v>
      </c>
      <c r="S1383" s="495"/>
      <c r="T1383" s="496" t="s">
        <v>80</v>
      </c>
      <c r="U1383" s="497" t="s">
        <v>80</v>
      </c>
      <c r="V1383" s="497" t="s">
        <v>80</v>
      </c>
      <c r="W1383" s="497" t="s">
        <v>80</v>
      </c>
      <c r="X1383" s="498" t="s">
        <v>80</v>
      </c>
      <c r="Y1383" s="499" t="s">
        <v>80</v>
      </c>
      <c r="Z1383" s="500" t="s">
        <v>80</v>
      </c>
      <c r="AA1383" s="500" t="s">
        <v>80</v>
      </c>
      <c r="AB1383" s="501" t="s">
        <v>80</v>
      </c>
      <c r="AC1383" s="500" t="s">
        <v>80</v>
      </c>
      <c r="AD1383" s="500" t="s">
        <v>80</v>
      </c>
      <c r="AE1383" s="500" t="s">
        <v>80</v>
      </c>
      <c r="AF1383" s="502" t="s">
        <v>80</v>
      </c>
      <c r="AG1383" s="503" t="s">
        <v>80</v>
      </c>
      <c r="AH1383" s="504" t="s">
        <v>80</v>
      </c>
      <c r="AI1383" s="502" t="s">
        <v>80</v>
      </c>
      <c r="AJ1383" s="505">
        <v>67</v>
      </c>
      <c r="AK1383" s="505">
        <v>77</v>
      </c>
      <c r="AL1383" s="507"/>
      <c r="AM1383" s="507"/>
      <c r="AN1383" s="505">
        <v>723</v>
      </c>
      <c r="AO1383" s="505">
        <v>738</v>
      </c>
      <c r="AP1383" s="569"/>
      <c r="AQ1383" s="569"/>
      <c r="AR1383" s="505">
        <v>10</v>
      </c>
      <c r="AS1383" s="505">
        <v>236</v>
      </c>
      <c r="AT1383" s="505">
        <v>4</v>
      </c>
      <c r="AU1383" s="505">
        <v>24</v>
      </c>
      <c r="AV1383" s="507"/>
      <c r="AW1383" s="507"/>
      <c r="AX1383" s="507">
        <v>40</v>
      </c>
      <c r="AY1383" s="507">
        <v>43</v>
      </c>
      <c r="AZ1383" s="507">
        <v>58</v>
      </c>
      <c r="BA1383" s="507">
        <v>141</v>
      </c>
      <c r="BB1383" s="357"/>
      <c r="BC1383" s="592" t="str">
        <f t="shared" si="1807"/>
        <v>-</v>
      </c>
      <c r="BD1383" s="593" t="str">
        <f t="shared" si="1808"/>
        <v>-</v>
      </c>
      <c r="BE1383" s="594" t="str">
        <f t="shared" si="1809"/>
        <v>-</v>
      </c>
      <c r="BF1383" s="291" t="str">
        <f t="shared" si="1810"/>
        <v>-</v>
      </c>
      <c r="BG1383" s="566" t="str">
        <f t="shared" si="1811"/>
        <v>-</v>
      </c>
      <c r="BH1383" s="595" t="str">
        <f t="shared" si="1812"/>
        <v>-</v>
      </c>
      <c r="BI1383" s="289" t="str">
        <f t="shared" si="1813"/>
        <v>-</v>
      </c>
      <c r="BJ1383" s="596" t="str">
        <f t="shared" si="1814"/>
        <v>-</v>
      </c>
      <c r="BK1383" s="595" t="str">
        <f t="shared" si="1815"/>
        <v>-</v>
      </c>
      <c r="BL1383" s="289" t="str">
        <f t="shared" si="1816"/>
        <v>-</v>
      </c>
      <c r="BM1383" s="596" t="str">
        <f t="shared" si="1817"/>
        <v>-</v>
      </c>
      <c r="BN1383" s="563">
        <f t="shared" si="1818"/>
        <v>1</v>
      </c>
      <c r="BO1383" s="87">
        <f t="shared" si="1819"/>
        <v>2016</v>
      </c>
      <c r="BP1383" s="87">
        <f t="shared" si="1820"/>
        <v>1</v>
      </c>
      <c r="BQ1383" s="202"/>
    </row>
    <row r="1384" spans="1:69" s="35" customFormat="1" ht="10.5" customHeight="1" x14ac:dyDescent="0.2">
      <c r="A1384" s="314" t="str">
        <f t="shared" si="1806"/>
        <v>2015-16RYA1</v>
      </c>
      <c r="B1384" s="314" t="str">
        <f t="shared" si="1821"/>
        <v>Y60</v>
      </c>
      <c r="C1384" s="205" t="s">
        <v>186</v>
      </c>
      <c r="D1384" s="205" t="s">
        <v>549</v>
      </c>
      <c r="E1384" s="206"/>
      <c r="F1384" s="318" t="str">
        <f>VLOOKUP($G1384,'Selection Sheet'!$C$15:$F$39,3,0)</f>
        <v>Y60</v>
      </c>
      <c r="G1384" s="207" t="s">
        <v>118</v>
      </c>
      <c r="H1384" s="205" t="s">
        <v>536</v>
      </c>
      <c r="I1384" s="508">
        <v>393</v>
      </c>
      <c r="J1384" s="508">
        <v>107</v>
      </c>
      <c r="K1384" s="508">
        <v>46</v>
      </c>
      <c r="L1384" s="508">
        <v>19</v>
      </c>
      <c r="M1384" s="520"/>
      <c r="N1384" s="520"/>
      <c r="O1384" s="520"/>
      <c r="P1384" s="520"/>
      <c r="Q1384" s="508" t="s">
        <v>80</v>
      </c>
      <c r="R1384" s="508" t="s">
        <v>80</v>
      </c>
      <c r="S1384" s="508"/>
      <c r="T1384" s="509" t="s">
        <v>80</v>
      </c>
      <c r="U1384" s="510" t="s">
        <v>80</v>
      </c>
      <c r="V1384" s="510" t="s">
        <v>80</v>
      </c>
      <c r="W1384" s="510" t="s">
        <v>80</v>
      </c>
      <c r="X1384" s="511" t="s">
        <v>80</v>
      </c>
      <c r="Y1384" s="512" t="s">
        <v>80</v>
      </c>
      <c r="Z1384" s="513" t="s">
        <v>80</v>
      </c>
      <c r="AA1384" s="513" t="s">
        <v>80</v>
      </c>
      <c r="AB1384" s="514" t="s">
        <v>80</v>
      </c>
      <c r="AC1384" s="513" t="s">
        <v>80</v>
      </c>
      <c r="AD1384" s="513" t="s">
        <v>80</v>
      </c>
      <c r="AE1384" s="513" t="s">
        <v>80</v>
      </c>
      <c r="AF1384" s="515" t="s">
        <v>80</v>
      </c>
      <c r="AG1384" s="516" t="s">
        <v>80</v>
      </c>
      <c r="AH1384" s="517" t="s">
        <v>80</v>
      </c>
      <c r="AI1384" s="515" t="s">
        <v>80</v>
      </c>
      <c r="AJ1384" s="518">
        <v>112</v>
      </c>
      <c r="AK1384" s="518">
        <v>150</v>
      </c>
      <c r="AL1384" s="520"/>
      <c r="AM1384" s="520"/>
      <c r="AN1384" s="518">
        <v>860</v>
      </c>
      <c r="AO1384" s="518">
        <v>873</v>
      </c>
      <c r="AP1384" s="570"/>
      <c r="AQ1384" s="570"/>
      <c r="AR1384" s="518">
        <v>21</v>
      </c>
      <c r="AS1384" s="518">
        <v>393</v>
      </c>
      <c r="AT1384" s="518">
        <v>10</v>
      </c>
      <c r="AU1384" s="518">
        <v>46</v>
      </c>
      <c r="AV1384" s="520"/>
      <c r="AW1384" s="520"/>
      <c r="AX1384" s="520">
        <v>138</v>
      </c>
      <c r="AY1384" s="520">
        <v>152</v>
      </c>
      <c r="AZ1384" s="520">
        <v>188</v>
      </c>
      <c r="BA1384" s="520">
        <v>324</v>
      </c>
      <c r="BB1384" s="358"/>
      <c r="BC1384" s="597" t="str">
        <f t="shared" si="1807"/>
        <v>-</v>
      </c>
      <c r="BD1384" s="598" t="str">
        <f t="shared" si="1808"/>
        <v>-</v>
      </c>
      <c r="BE1384" s="599" t="str">
        <f t="shared" si="1809"/>
        <v>-</v>
      </c>
      <c r="BF1384" s="600" t="str">
        <f t="shared" si="1810"/>
        <v>-</v>
      </c>
      <c r="BG1384" s="601" t="str">
        <f t="shared" si="1811"/>
        <v>-</v>
      </c>
      <c r="BH1384" s="602" t="str">
        <f t="shared" si="1812"/>
        <v>-</v>
      </c>
      <c r="BI1384" s="603" t="str">
        <f t="shared" si="1813"/>
        <v>-</v>
      </c>
      <c r="BJ1384" s="604" t="str">
        <f t="shared" si="1814"/>
        <v>-</v>
      </c>
      <c r="BK1384" s="602" t="str">
        <f t="shared" si="1815"/>
        <v>-</v>
      </c>
      <c r="BL1384" s="603" t="str">
        <f t="shared" si="1816"/>
        <v>-</v>
      </c>
      <c r="BM1384" s="604" t="str">
        <f t="shared" si="1817"/>
        <v>-</v>
      </c>
      <c r="BN1384" s="564">
        <f t="shared" si="1818"/>
        <v>1</v>
      </c>
      <c r="BO1384" s="314">
        <f t="shared" si="1819"/>
        <v>2016</v>
      </c>
      <c r="BP1384" s="314">
        <f t="shared" si="1820"/>
        <v>1</v>
      </c>
      <c r="BQ1384" s="202"/>
    </row>
    <row r="1385" spans="1:69" s="35" customFormat="1" ht="10.5" customHeight="1" x14ac:dyDescent="0.2">
      <c r="A1385" s="87" t="str">
        <f t="shared" si="1806"/>
        <v>2015-16RYC1</v>
      </c>
      <c r="B1385" s="87" t="str">
        <f t="shared" si="1821"/>
        <v>Y61</v>
      </c>
      <c r="C1385" s="203" t="s">
        <v>186</v>
      </c>
      <c r="D1385" s="203" t="s">
        <v>549</v>
      </c>
      <c r="E1385" s="42"/>
      <c r="F1385" s="317" t="str">
        <f>VLOOKUP($G1385,'Selection Sheet'!$C$15:$F$39,3,0)</f>
        <v>Y61</v>
      </c>
      <c r="G1385" s="204" t="s">
        <v>87</v>
      </c>
      <c r="H1385" s="203" t="s">
        <v>537</v>
      </c>
      <c r="I1385" s="495">
        <v>285</v>
      </c>
      <c r="J1385" s="495">
        <v>62</v>
      </c>
      <c r="K1385" s="495">
        <v>35</v>
      </c>
      <c r="L1385" s="495">
        <v>16</v>
      </c>
      <c r="M1385" s="507"/>
      <c r="N1385" s="507"/>
      <c r="O1385" s="507"/>
      <c r="P1385" s="507"/>
      <c r="Q1385" s="495" t="s">
        <v>80</v>
      </c>
      <c r="R1385" s="495" t="s">
        <v>80</v>
      </c>
      <c r="S1385" s="495"/>
      <c r="T1385" s="496" t="s">
        <v>80</v>
      </c>
      <c r="U1385" s="497" t="s">
        <v>80</v>
      </c>
      <c r="V1385" s="497" t="s">
        <v>80</v>
      </c>
      <c r="W1385" s="497" t="s">
        <v>80</v>
      </c>
      <c r="X1385" s="498" t="s">
        <v>80</v>
      </c>
      <c r="Y1385" s="499" t="s">
        <v>80</v>
      </c>
      <c r="Z1385" s="500" t="s">
        <v>80</v>
      </c>
      <c r="AA1385" s="500" t="s">
        <v>80</v>
      </c>
      <c r="AB1385" s="501" t="s">
        <v>80</v>
      </c>
      <c r="AC1385" s="500" t="s">
        <v>80</v>
      </c>
      <c r="AD1385" s="500" t="s">
        <v>80</v>
      </c>
      <c r="AE1385" s="500" t="s">
        <v>80</v>
      </c>
      <c r="AF1385" s="502" t="s">
        <v>80</v>
      </c>
      <c r="AG1385" s="503" t="s">
        <v>80</v>
      </c>
      <c r="AH1385" s="504" t="s">
        <v>80</v>
      </c>
      <c r="AI1385" s="502" t="s">
        <v>80</v>
      </c>
      <c r="AJ1385" s="505">
        <v>128</v>
      </c>
      <c r="AK1385" s="505">
        <v>137</v>
      </c>
      <c r="AL1385" s="507"/>
      <c r="AM1385" s="507"/>
      <c r="AN1385" s="505">
        <v>811</v>
      </c>
      <c r="AO1385" s="505">
        <v>828</v>
      </c>
      <c r="AP1385" s="569"/>
      <c r="AQ1385" s="569"/>
      <c r="AR1385" s="505">
        <v>15</v>
      </c>
      <c r="AS1385" s="505">
        <v>276</v>
      </c>
      <c r="AT1385" s="505">
        <v>9</v>
      </c>
      <c r="AU1385" s="505">
        <v>33</v>
      </c>
      <c r="AV1385" s="507"/>
      <c r="AW1385" s="507"/>
      <c r="AX1385" s="507">
        <v>115</v>
      </c>
      <c r="AY1385" s="507">
        <v>122</v>
      </c>
      <c r="AZ1385" s="507">
        <v>157</v>
      </c>
      <c r="BA1385" s="507">
        <v>340</v>
      </c>
      <c r="BB1385" s="357"/>
      <c r="BC1385" s="592" t="str">
        <f t="shared" si="1807"/>
        <v>-</v>
      </c>
      <c r="BD1385" s="593" t="str">
        <f t="shared" si="1808"/>
        <v>-</v>
      </c>
      <c r="BE1385" s="594" t="str">
        <f t="shared" si="1809"/>
        <v>-</v>
      </c>
      <c r="BF1385" s="291" t="str">
        <f t="shared" si="1810"/>
        <v>-</v>
      </c>
      <c r="BG1385" s="566" t="str">
        <f t="shared" si="1811"/>
        <v>-</v>
      </c>
      <c r="BH1385" s="595" t="str">
        <f t="shared" si="1812"/>
        <v>-</v>
      </c>
      <c r="BI1385" s="289" t="str">
        <f t="shared" si="1813"/>
        <v>-</v>
      </c>
      <c r="BJ1385" s="596" t="str">
        <f t="shared" si="1814"/>
        <v>-</v>
      </c>
      <c r="BK1385" s="595" t="str">
        <f t="shared" si="1815"/>
        <v>-</v>
      </c>
      <c r="BL1385" s="289" t="str">
        <f t="shared" si="1816"/>
        <v>-</v>
      </c>
      <c r="BM1385" s="596" t="str">
        <f t="shared" si="1817"/>
        <v>-</v>
      </c>
      <c r="BN1385" s="563">
        <f t="shared" si="1818"/>
        <v>1</v>
      </c>
      <c r="BO1385" s="87">
        <f t="shared" si="1819"/>
        <v>2016</v>
      </c>
      <c r="BP1385" s="87">
        <f t="shared" si="1820"/>
        <v>1</v>
      </c>
      <c r="BQ1385" s="202"/>
    </row>
    <row r="1386" spans="1:69" s="35" customFormat="1" ht="10.5" customHeight="1" x14ac:dyDescent="0.2">
      <c r="A1386" s="87" t="str">
        <f t="shared" si="1806"/>
        <v>2015-16RYD1</v>
      </c>
      <c r="B1386" s="87" t="str">
        <f t="shared" si="1821"/>
        <v>Y59</v>
      </c>
      <c r="C1386" s="203" t="s">
        <v>186</v>
      </c>
      <c r="D1386" s="203" t="s">
        <v>549</v>
      </c>
      <c r="E1386" s="42"/>
      <c r="F1386" s="317" t="str">
        <f>VLOOKUP($G1386,'Selection Sheet'!$C$15:$F$39,3,0)</f>
        <v>Y59</v>
      </c>
      <c r="G1386" s="204" t="s">
        <v>116</v>
      </c>
      <c r="H1386" s="203" t="s">
        <v>538</v>
      </c>
      <c r="I1386" s="495">
        <v>305</v>
      </c>
      <c r="J1386" s="495">
        <v>72</v>
      </c>
      <c r="K1386" s="495">
        <v>48</v>
      </c>
      <c r="L1386" s="495">
        <v>15</v>
      </c>
      <c r="M1386" s="507"/>
      <c r="N1386" s="507"/>
      <c r="O1386" s="507"/>
      <c r="P1386" s="507"/>
      <c r="Q1386" s="495" t="s">
        <v>80</v>
      </c>
      <c r="R1386" s="495" t="s">
        <v>80</v>
      </c>
      <c r="S1386" s="495"/>
      <c r="T1386" s="496" t="s">
        <v>80</v>
      </c>
      <c r="U1386" s="497" t="s">
        <v>80</v>
      </c>
      <c r="V1386" s="497" t="s">
        <v>80</v>
      </c>
      <c r="W1386" s="497" t="s">
        <v>80</v>
      </c>
      <c r="X1386" s="498" t="s">
        <v>80</v>
      </c>
      <c r="Y1386" s="499" t="s">
        <v>80</v>
      </c>
      <c r="Z1386" s="500" t="s">
        <v>80</v>
      </c>
      <c r="AA1386" s="500" t="s">
        <v>80</v>
      </c>
      <c r="AB1386" s="501" t="s">
        <v>80</v>
      </c>
      <c r="AC1386" s="500" t="s">
        <v>80</v>
      </c>
      <c r="AD1386" s="500" t="s">
        <v>80</v>
      </c>
      <c r="AE1386" s="500" t="s">
        <v>80</v>
      </c>
      <c r="AF1386" s="502" t="s">
        <v>80</v>
      </c>
      <c r="AG1386" s="503" t="s">
        <v>80</v>
      </c>
      <c r="AH1386" s="504" t="s">
        <v>80</v>
      </c>
      <c r="AI1386" s="502" t="s">
        <v>80</v>
      </c>
      <c r="AJ1386" s="505">
        <v>82</v>
      </c>
      <c r="AK1386" s="505">
        <v>123</v>
      </c>
      <c r="AL1386" s="507"/>
      <c r="AM1386" s="507"/>
      <c r="AN1386" s="505">
        <v>722</v>
      </c>
      <c r="AO1386" s="505">
        <v>749</v>
      </c>
      <c r="AP1386" s="569"/>
      <c r="AQ1386" s="569"/>
      <c r="AR1386" s="505">
        <v>9</v>
      </c>
      <c r="AS1386" s="505">
        <v>261</v>
      </c>
      <c r="AT1386" s="505">
        <v>6</v>
      </c>
      <c r="AU1386" s="505">
        <v>39</v>
      </c>
      <c r="AV1386" s="507"/>
      <c r="AW1386" s="507"/>
      <c r="AX1386" s="507">
        <v>73</v>
      </c>
      <c r="AY1386" s="507">
        <v>84</v>
      </c>
      <c r="AZ1386" s="507">
        <v>283</v>
      </c>
      <c r="BA1386" s="507">
        <v>466</v>
      </c>
      <c r="BB1386" s="357"/>
      <c r="BC1386" s="592" t="str">
        <f t="shared" si="1807"/>
        <v>-</v>
      </c>
      <c r="BD1386" s="593" t="str">
        <f t="shared" si="1808"/>
        <v>-</v>
      </c>
      <c r="BE1386" s="594" t="str">
        <f t="shared" si="1809"/>
        <v>-</v>
      </c>
      <c r="BF1386" s="291" t="str">
        <f t="shared" si="1810"/>
        <v>-</v>
      </c>
      <c r="BG1386" s="566" t="str">
        <f t="shared" si="1811"/>
        <v>-</v>
      </c>
      <c r="BH1386" s="595" t="str">
        <f t="shared" si="1812"/>
        <v>-</v>
      </c>
      <c r="BI1386" s="289" t="str">
        <f t="shared" si="1813"/>
        <v>-</v>
      </c>
      <c r="BJ1386" s="596" t="str">
        <f t="shared" si="1814"/>
        <v>-</v>
      </c>
      <c r="BK1386" s="595" t="str">
        <f t="shared" si="1815"/>
        <v>-</v>
      </c>
      <c r="BL1386" s="289" t="str">
        <f t="shared" si="1816"/>
        <v>-</v>
      </c>
      <c r="BM1386" s="596" t="str">
        <f t="shared" si="1817"/>
        <v>-</v>
      </c>
      <c r="BN1386" s="563">
        <f t="shared" si="1818"/>
        <v>1</v>
      </c>
      <c r="BO1386" s="87">
        <f t="shared" si="1819"/>
        <v>2016</v>
      </c>
      <c r="BP1386" s="87">
        <f t="shared" si="1820"/>
        <v>1</v>
      </c>
      <c r="BQ1386" s="202"/>
    </row>
    <row r="1387" spans="1:69" s="35" customFormat="1" ht="10.5" customHeight="1" x14ac:dyDescent="0.2">
      <c r="A1387" s="87" t="str">
        <f t="shared" si="1806"/>
        <v>2015-16RYE1</v>
      </c>
      <c r="B1387" s="87" t="str">
        <f t="shared" si="1821"/>
        <v>Y59</v>
      </c>
      <c r="C1387" s="203" t="s">
        <v>186</v>
      </c>
      <c r="D1387" s="203" t="s">
        <v>549</v>
      </c>
      <c r="E1387" s="42"/>
      <c r="F1387" s="317" t="str">
        <f>VLOOKUP($G1387,'Selection Sheet'!$C$15:$F$39,3,0)</f>
        <v>Y59</v>
      </c>
      <c r="G1387" s="204" t="s">
        <v>114</v>
      </c>
      <c r="H1387" s="203" t="s">
        <v>539</v>
      </c>
      <c r="I1387" s="495">
        <v>124</v>
      </c>
      <c r="J1387" s="495">
        <v>39</v>
      </c>
      <c r="K1387" s="495">
        <v>24</v>
      </c>
      <c r="L1387" s="495">
        <v>10</v>
      </c>
      <c r="M1387" s="507"/>
      <c r="N1387" s="507"/>
      <c r="O1387" s="507"/>
      <c r="P1387" s="507"/>
      <c r="Q1387" s="495" t="s">
        <v>80</v>
      </c>
      <c r="R1387" s="495" t="s">
        <v>80</v>
      </c>
      <c r="S1387" s="495"/>
      <c r="T1387" s="496" t="s">
        <v>80</v>
      </c>
      <c r="U1387" s="497" t="s">
        <v>80</v>
      </c>
      <c r="V1387" s="497" t="s">
        <v>80</v>
      </c>
      <c r="W1387" s="497" t="s">
        <v>80</v>
      </c>
      <c r="X1387" s="498" t="s">
        <v>80</v>
      </c>
      <c r="Y1387" s="499" t="s">
        <v>80</v>
      </c>
      <c r="Z1387" s="500" t="s">
        <v>80</v>
      </c>
      <c r="AA1387" s="500" t="s">
        <v>80</v>
      </c>
      <c r="AB1387" s="501" t="s">
        <v>80</v>
      </c>
      <c r="AC1387" s="500" t="s">
        <v>80</v>
      </c>
      <c r="AD1387" s="500" t="s">
        <v>80</v>
      </c>
      <c r="AE1387" s="500" t="s">
        <v>80</v>
      </c>
      <c r="AF1387" s="502" t="s">
        <v>80</v>
      </c>
      <c r="AG1387" s="503" t="s">
        <v>80</v>
      </c>
      <c r="AH1387" s="504" t="s">
        <v>80</v>
      </c>
      <c r="AI1387" s="502" t="s">
        <v>80</v>
      </c>
      <c r="AJ1387" s="505">
        <v>78</v>
      </c>
      <c r="AK1387" s="505">
        <v>106</v>
      </c>
      <c r="AL1387" s="507"/>
      <c r="AM1387" s="507"/>
      <c r="AN1387" s="505">
        <v>493</v>
      </c>
      <c r="AO1387" s="505">
        <v>507</v>
      </c>
      <c r="AP1387" s="569"/>
      <c r="AQ1387" s="569"/>
      <c r="AR1387" s="505">
        <v>16</v>
      </c>
      <c r="AS1387" s="505">
        <v>119</v>
      </c>
      <c r="AT1387" s="505">
        <v>4</v>
      </c>
      <c r="AU1387" s="505">
        <v>23</v>
      </c>
      <c r="AV1387" s="507"/>
      <c r="AW1387" s="507"/>
      <c r="AX1387" s="507">
        <v>46</v>
      </c>
      <c r="AY1387" s="507">
        <v>53</v>
      </c>
      <c r="AZ1387" s="507">
        <v>20</v>
      </c>
      <c r="BA1387" s="507">
        <v>45</v>
      </c>
      <c r="BB1387" s="357"/>
      <c r="BC1387" s="592" t="str">
        <f t="shared" si="1807"/>
        <v>-</v>
      </c>
      <c r="BD1387" s="593" t="str">
        <f t="shared" si="1808"/>
        <v>-</v>
      </c>
      <c r="BE1387" s="594" t="str">
        <f t="shared" si="1809"/>
        <v>-</v>
      </c>
      <c r="BF1387" s="291" t="str">
        <f t="shared" si="1810"/>
        <v>-</v>
      </c>
      <c r="BG1387" s="566" t="str">
        <f t="shared" si="1811"/>
        <v>-</v>
      </c>
      <c r="BH1387" s="595" t="str">
        <f t="shared" si="1812"/>
        <v>-</v>
      </c>
      <c r="BI1387" s="289" t="str">
        <f t="shared" si="1813"/>
        <v>-</v>
      </c>
      <c r="BJ1387" s="596" t="str">
        <f t="shared" si="1814"/>
        <v>-</v>
      </c>
      <c r="BK1387" s="595" t="str">
        <f t="shared" si="1815"/>
        <v>-</v>
      </c>
      <c r="BL1387" s="289" t="str">
        <f t="shared" si="1816"/>
        <v>-</v>
      </c>
      <c r="BM1387" s="596" t="str">
        <f t="shared" si="1817"/>
        <v>-</v>
      </c>
      <c r="BN1387" s="563">
        <f t="shared" si="1818"/>
        <v>1</v>
      </c>
      <c r="BO1387" s="87">
        <f t="shared" si="1819"/>
        <v>2016</v>
      </c>
      <c r="BP1387" s="87">
        <f t="shared" si="1820"/>
        <v>1</v>
      </c>
      <c r="BQ1387" s="202"/>
    </row>
    <row r="1388" spans="1:69" s="35" customFormat="1" ht="10.5" customHeight="1" x14ac:dyDescent="0.2">
      <c r="A1388" s="312" t="str">
        <f t="shared" si="1806"/>
        <v>2015-16RYF1</v>
      </c>
      <c r="B1388" s="312" t="str">
        <f t="shared" si="1821"/>
        <v>Y58</v>
      </c>
      <c r="C1388" s="208" t="s">
        <v>186</v>
      </c>
      <c r="D1388" s="208" t="s">
        <v>549</v>
      </c>
      <c r="E1388" s="53"/>
      <c r="F1388" s="319" t="str">
        <f>VLOOKUP($G1388,'Selection Sheet'!$C$15:$F$39,3,0)</f>
        <v>Y58</v>
      </c>
      <c r="G1388" s="209" t="s">
        <v>99</v>
      </c>
      <c r="H1388" s="208" t="s">
        <v>540</v>
      </c>
      <c r="I1388" s="521">
        <v>357</v>
      </c>
      <c r="J1388" s="521">
        <v>91</v>
      </c>
      <c r="K1388" s="521">
        <v>39</v>
      </c>
      <c r="L1388" s="521">
        <v>18</v>
      </c>
      <c r="M1388" s="533"/>
      <c r="N1388" s="533"/>
      <c r="O1388" s="533"/>
      <c r="P1388" s="533"/>
      <c r="Q1388" s="521" t="s">
        <v>80</v>
      </c>
      <c r="R1388" s="521" t="s">
        <v>80</v>
      </c>
      <c r="S1388" s="521"/>
      <c r="T1388" s="522" t="s">
        <v>80</v>
      </c>
      <c r="U1388" s="523" t="s">
        <v>80</v>
      </c>
      <c r="V1388" s="523" t="s">
        <v>80</v>
      </c>
      <c r="W1388" s="523" t="s">
        <v>80</v>
      </c>
      <c r="X1388" s="524" t="s">
        <v>80</v>
      </c>
      <c r="Y1388" s="525" t="s">
        <v>80</v>
      </c>
      <c r="Z1388" s="526" t="s">
        <v>80</v>
      </c>
      <c r="AA1388" s="526" t="s">
        <v>80</v>
      </c>
      <c r="AB1388" s="527" t="s">
        <v>80</v>
      </c>
      <c r="AC1388" s="526" t="s">
        <v>80</v>
      </c>
      <c r="AD1388" s="526" t="s">
        <v>80</v>
      </c>
      <c r="AE1388" s="526" t="s">
        <v>80</v>
      </c>
      <c r="AF1388" s="528" t="s">
        <v>80</v>
      </c>
      <c r="AG1388" s="529" t="s">
        <v>80</v>
      </c>
      <c r="AH1388" s="530" t="s">
        <v>80</v>
      </c>
      <c r="AI1388" s="528" t="s">
        <v>80</v>
      </c>
      <c r="AJ1388" s="531">
        <v>128</v>
      </c>
      <c r="AK1388" s="531">
        <v>150</v>
      </c>
      <c r="AL1388" s="533"/>
      <c r="AM1388" s="533"/>
      <c r="AN1388" s="531">
        <v>770</v>
      </c>
      <c r="AO1388" s="531">
        <v>806</v>
      </c>
      <c r="AP1388" s="571"/>
      <c r="AQ1388" s="571"/>
      <c r="AR1388" s="531">
        <v>27</v>
      </c>
      <c r="AS1388" s="531">
        <v>354</v>
      </c>
      <c r="AT1388" s="531">
        <v>9</v>
      </c>
      <c r="AU1388" s="531">
        <v>39</v>
      </c>
      <c r="AV1388" s="533"/>
      <c r="AW1388" s="533"/>
      <c r="AX1388" s="533">
        <v>118</v>
      </c>
      <c r="AY1388" s="533">
        <v>149</v>
      </c>
      <c r="AZ1388" s="533">
        <v>158</v>
      </c>
      <c r="BA1388" s="533">
        <v>363</v>
      </c>
      <c r="BB1388" s="359"/>
      <c r="BC1388" s="605" t="str">
        <f t="shared" si="1807"/>
        <v>-</v>
      </c>
      <c r="BD1388" s="606" t="str">
        <f t="shared" si="1808"/>
        <v>-</v>
      </c>
      <c r="BE1388" s="607" t="str">
        <f t="shared" si="1809"/>
        <v>-</v>
      </c>
      <c r="BF1388" s="302" t="str">
        <f t="shared" si="1810"/>
        <v>-</v>
      </c>
      <c r="BG1388" s="608" t="str">
        <f t="shared" si="1811"/>
        <v>-</v>
      </c>
      <c r="BH1388" s="609" t="str">
        <f t="shared" si="1812"/>
        <v>-</v>
      </c>
      <c r="BI1388" s="311" t="str">
        <f t="shared" si="1813"/>
        <v>-</v>
      </c>
      <c r="BJ1388" s="610" t="str">
        <f t="shared" si="1814"/>
        <v>-</v>
      </c>
      <c r="BK1388" s="609" t="str">
        <f t="shared" si="1815"/>
        <v>-</v>
      </c>
      <c r="BL1388" s="311" t="str">
        <f t="shared" si="1816"/>
        <v>-</v>
      </c>
      <c r="BM1388" s="610" t="str">
        <f t="shared" si="1817"/>
        <v>-</v>
      </c>
      <c r="BN1388" s="565">
        <f t="shared" si="1818"/>
        <v>1</v>
      </c>
      <c r="BO1388" s="312">
        <f t="shared" si="1819"/>
        <v>2016</v>
      </c>
      <c r="BP1388" s="312">
        <f t="shared" si="1820"/>
        <v>1</v>
      </c>
      <c r="BQ1388" s="202"/>
    </row>
    <row r="1389" spans="1:69" s="35" customFormat="1" ht="10.5" customHeight="1" x14ac:dyDescent="0.2">
      <c r="A1389" s="87" t="str">
        <f t="shared" si="1806"/>
        <v>2015-16R1F2</v>
      </c>
      <c r="B1389" s="87" t="str">
        <f t="shared" si="1821"/>
        <v>Y59</v>
      </c>
      <c r="C1389" s="203" t="s">
        <v>186</v>
      </c>
      <c r="D1389" s="203" t="s">
        <v>550</v>
      </c>
      <c r="E1389" s="42"/>
      <c r="F1389" s="317" t="str">
        <f>VLOOKUP($G1389,'Selection Sheet'!$C$15:$F$39,3,0)</f>
        <v>Y59</v>
      </c>
      <c r="G1389" s="204" t="s">
        <v>108</v>
      </c>
      <c r="H1389" s="203" t="s">
        <v>529</v>
      </c>
      <c r="I1389" s="495">
        <v>7</v>
      </c>
      <c r="J1389" s="495">
        <v>4</v>
      </c>
      <c r="K1389" s="495">
        <v>2</v>
      </c>
      <c r="L1389" s="495">
        <v>2</v>
      </c>
      <c r="M1389" s="507"/>
      <c r="N1389" s="507"/>
      <c r="O1389" s="507"/>
      <c r="P1389" s="507"/>
      <c r="Q1389" s="495" t="s">
        <v>80</v>
      </c>
      <c r="R1389" s="495" t="s">
        <v>80</v>
      </c>
      <c r="S1389" s="495"/>
      <c r="T1389" s="496" t="s">
        <v>80</v>
      </c>
      <c r="U1389" s="497" t="s">
        <v>80</v>
      </c>
      <c r="V1389" s="497" t="s">
        <v>80</v>
      </c>
      <c r="W1389" s="497" t="s">
        <v>80</v>
      </c>
      <c r="X1389" s="498" t="s">
        <v>80</v>
      </c>
      <c r="Y1389" s="499" t="s">
        <v>80</v>
      </c>
      <c r="Z1389" s="500" t="s">
        <v>80</v>
      </c>
      <c r="AA1389" s="500" t="s">
        <v>80</v>
      </c>
      <c r="AB1389" s="501" t="s">
        <v>80</v>
      </c>
      <c r="AC1389" s="500" t="s">
        <v>80</v>
      </c>
      <c r="AD1389" s="500" t="s">
        <v>80</v>
      </c>
      <c r="AE1389" s="500" t="s">
        <v>80</v>
      </c>
      <c r="AF1389" s="502" t="s">
        <v>80</v>
      </c>
      <c r="AG1389" s="503" t="s">
        <v>80</v>
      </c>
      <c r="AH1389" s="504" t="s">
        <v>80</v>
      </c>
      <c r="AI1389" s="502" t="s">
        <v>80</v>
      </c>
      <c r="AJ1389" s="505">
        <v>2</v>
      </c>
      <c r="AK1389" s="505">
        <v>2</v>
      </c>
      <c r="AL1389" s="507"/>
      <c r="AM1389" s="507"/>
      <c r="AN1389" s="505">
        <v>28</v>
      </c>
      <c r="AO1389" s="505">
        <v>31</v>
      </c>
      <c r="AP1389" s="569"/>
      <c r="AQ1389" s="569"/>
      <c r="AR1389" s="505">
        <v>2</v>
      </c>
      <c r="AS1389" s="505">
        <v>7</v>
      </c>
      <c r="AT1389" s="505">
        <v>2</v>
      </c>
      <c r="AU1389" s="505">
        <v>2</v>
      </c>
      <c r="AV1389" s="507"/>
      <c r="AW1389" s="507"/>
      <c r="AX1389" s="507">
        <v>0</v>
      </c>
      <c r="AY1389" s="507">
        <v>0</v>
      </c>
      <c r="AZ1389" s="507">
        <v>9</v>
      </c>
      <c r="BA1389" s="507">
        <v>15</v>
      </c>
      <c r="BB1389" s="357"/>
      <c r="BC1389" s="592" t="str">
        <f t="shared" si="1807"/>
        <v>-</v>
      </c>
      <c r="BD1389" s="593" t="str">
        <f t="shared" si="1808"/>
        <v>-</v>
      </c>
      <c r="BE1389" s="594" t="str">
        <f t="shared" si="1809"/>
        <v>-</v>
      </c>
      <c r="BF1389" s="291" t="str">
        <f t="shared" si="1810"/>
        <v>-</v>
      </c>
      <c r="BG1389" s="566" t="str">
        <f t="shared" si="1811"/>
        <v>-</v>
      </c>
      <c r="BH1389" s="595" t="str">
        <f t="shared" si="1812"/>
        <v>-</v>
      </c>
      <c r="BI1389" s="289" t="str">
        <f t="shared" si="1813"/>
        <v>-</v>
      </c>
      <c r="BJ1389" s="596" t="str">
        <f t="shared" si="1814"/>
        <v>-</v>
      </c>
      <c r="BK1389" s="595" t="str">
        <f t="shared" si="1815"/>
        <v>-</v>
      </c>
      <c r="BL1389" s="289" t="str">
        <f t="shared" si="1816"/>
        <v>-</v>
      </c>
      <c r="BM1389" s="596" t="str">
        <f t="shared" si="1817"/>
        <v>-</v>
      </c>
      <c r="BN1389" s="563">
        <f t="shared" si="1818"/>
        <v>2</v>
      </c>
      <c r="BO1389" s="87">
        <f t="shared" si="1819"/>
        <v>2016</v>
      </c>
      <c r="BP1389" s="87">
        <f t="shared" si="1820"/>
        <v>2</v>
      </c>
      <c r="BQ1389" s="202"/>
    </row>
    <row r="1390" spans="1:69" s="35" customFormat="1" ht="10.5" customHeight="1" x14ac:dyDescent="0.2">
      <c r="A1390" s="87" t="str">
        <f t="shared" si="1806"/>
        <v>2015-16RRU2</v>
      </c>
      <c r="B1390" s="87" t="str">
        <f t="shared" si="1821"/>
        <v>Y56</v>
      </c>
      <c r="C1390" s="203" t="s">
        <v>186</v>
      </c>
      <c r="D1390" s="203" t="s">
        <v>550</v>
      </c>
      <c r="E1390" s="42"/>
      <c r="F1390" s="317" t="str">
        <f>VLOOKUP($G1390,'Selection Sheet'!$C$15:$F$39,3,0)</f>
        <v>Y56</v>
      </c>
      <c r="G1390" s="204" t="s">
        <v>93</v>
      </c>
      <c r="H1390" s="203" t="s">
        <v>530</v>
      </c>
      <c r="I1390" s="495">
        <v>409</v>
      </c>
      <c r="J1390" s="495">
        <v>107</v>
      </c>
      <c r="K1390" s="495">
        <v>43</v>
      </c>
      <c r="L1390" s="495">
        <v>19</v>
      </c>
      <c r="M1390" s="507"/>
      <c r="N1390" s="507"/>
      <c r="O1390" s="507"/>
      <c r="P1390" s="507"/>
      <c r="Q1390" s="495" t="s">
        <v>80</v>
      </c>
      <c r="R1390" s="495" t="s">
        <v>80</v>
      </c>
      <c r="S1390" s="495"/>
      <c r="T1390" s="496" t="s">
        <v>80</v>
      </c>
      <c r="U1390" s="497" t="s">
        <v>80</v>
      </c>
      <c r="V1390" s="497" t="s">
        <v>80</v>
      </c>
      <c r="W1390" s="497" t="s">
        <v>80</v>
      </c>
      <c r="X1390" s="498" t="s">
        <v>80</v>
      </c>
      <c r="Y1390" s="499" t="s">
        <v>80</v>
      </c>
      <c r="Z1390" s="500" t="s">
        <v>80</v>
      </c>
      <c r="AA1390" s="500" t="s">
        <v>80</v>
      </c>
      <c r="AB1390" s="501" t="s">
        <v>80</v>
      </c>
      <c r="AC1390" s="500" t="s">
        <v>80</v>
      </c>
      <c r="AD1390" s="500" t="s">
        <v>80</v>
      </c>
      <c r="AE1390" s="500" t="s">
        <v>80</v>
      </c>
      <c r="AF1390" s="502" t="s">
        <v>80</v>
      </c>
      <c r="AG1390" s="503" t="s">
        <v>80</v>
      </c>
      <c r="AH1390" s="504" t="s">
        <v>80</v>
      </c>
      <c r="AI1390" s="502" t="s">
        <v>80</v>
      </c>
      <c r="AJ1390" s="505">
        <v>176</v>
      </c>
      <c r="AK1390" s="505">
        <v>252</v>
      </c>
      <c r="AL1390" s="507"/>
      <c r="AM1390" s="507"/>
      <c r="AN1390" s="505">
        <v>1063</v>
      </c>
      <c r="AO1390" s="505">
        <v>1092</v>
      </c>
      <c r="AP1390" s="569"/>
      <c r="AQ1390" s="569"/>
      <c r="AR1390" s="505">
        <v>30</v>
      </c>
      <c r="AS1390" s="505">
        <v>404</v>
      </c>
      <c r="AT1390" s="505">
        <v>11</v>
      </c>
      <c r="AU1390" s="505">
        <v>42</v>
      </c>
      <c r="AV1390" s="507"/>
      <c r="AW1390" s="507"/>
      <c r="AX1390" s="507">
        <v>116</v>
      </c>
      <c r="AY1390" s="507">
        <v>136</v>
      </c>
      <c r="AZ1390" s="507">
        <v>368</v>
      </c>
      <c r="BA1390" s="507">
        <v>615</v>
      </c>
      <c r="BB1390" s="357"/>
      <c r="BC1390" s="592" t="str">
        <f t="shared" si="1807"/>
        <v>-</v>
      </c>
      <c r="BD1390" s="593" t="str">
        <f t="shared" si="1808"/>
        <v>-</v>
      </c>
      <c r="BE1390" s="594" t="str">
        <f t="shared" si="1809"/>
        <v>-</v>
      </c>
      <c r="BF1390" s="291" t="str">
        <f t="shared" si="1810"/>
        <v>-</v>
      </c>
      <c r="BG1390" s="566" t="str">
        <f t="shared" si="1811"/>
        <v>-</v>
      </c>
      <c r="BH1390" s="595" t="str">
        <f t="shared" si="1812"/>
        <v>-</v>
      </c>
      <c r="BI1390" s="289" t="str">
        <f t="shared" si="1813"/>
        <v>-</v>
      </c>
      <c r="BJ1390" s="596" t="str">
        <f t="shared" si="1814"/>
        <v>-</v>
      </c>
      <c r="BK1390" s="595" t="str">
        <f t="shared" si="1815"/>
        <v>-</v>
      </c>
      <c r="BL1390" s="289" t="str">
        <f t="shared" si="1816"/>
        <v>-</v>
      </c>
      <c r="BM1390" s="596" t="str">
        <f t="shared" si="1817"/>
        <v>-</v>
      </c>
      <c r="BN1390" s="563">
        <f t="shared" si="1818"/>
        <v>2</v>
      </c>
      <c r="BO1390" s="87">
        <f t="shared" si="1819"/>
        <v>2016</v>
      </c>
      <c r="BP1390" s="87">
        <f t="shared" si="1820"/>
        <v>2</v>
      </c>
      <c r="BQ1390" s="202"/>
    </row>
    <row r="1391" spans="1:69" s="35" customFormat="1" ht="10.5" customHeight="1" x14ac:dyDescent="0.2">
      <c r="A1391" s="87" t="str">
        <f t="shared" si="1806"/>
        <v>2015-16RX62</v>
      </c>
      <c r="B1391" s="87" t="str">
        <f t="shared" si="1821"/>
        <v>Y63</v>
      </c>
      <c r="C1391" s="203" t="s">
        <v>186</v>
      </c>
      <c r="D1391" s="203" t="s">
        <v>550</v>
      </c>
      <c r="E1391" s="42"/>
      <c r="F1391" s="317" t="str">
        <f>VLOOKUP($G1391,'Selection Sheet'!$C$15:$F$39,3,0)</f>
        <v>Y63</v>
      </c>
      <c r="G1391" s="204" t="s">
        <v>111</v>
      </c>
      <c r="H1391" s="203" t="s">
        <v>532</v>
      </c>
      <c r="I1391" s="495">
        <v>152</v>
      </c>
      <c r="J1391" s="495">
        <v>40</v>
      </c>
      <c r="K1391" s="495">
        <v>12</v>
      </c>
      <c r="L1391" s="495">
        <v>7</v>
      </c>
      <c r="M1391" s="507"/>
      <c r="N1391" s="507"/>
      <c r="O1391" s="507"/>
      <c r="P1391" s="507"/>
      <c r="Q1391" s="495" t="s">
        <v>80</v>
      </c>
      <c r="R1391" s="495" t="s">
        <v>80</v>
      </c>
      <c r="S1391" s="495"/>
      <c r="T1391" s="496" t="s">
        <v>80</v>
      </c>
      <c r="U1391" s="497" t="s">
        <v>80</v>
      </c>
      <c r="V1391" s="497" t="s">
        <v>80</v>
      </c>
      <c r="W1391" s="497" t="s">
        <v>80</v>
      </c>
      <c r="X1391" s="498" t="s">
        <v>80</v>
      </c>
      <c r="Y1391" s="499" t="s">
        <v>80</v>
      </c>
      <c r="Z1391" s="500" t="s">
        <v>80</v>
      </c>
      <c r="AA1391" s="500" t="s">
        <v>80</v>
      </c>
      <c r="AB1391" s="501" t="s">
        <v>80</v>
      </c>
      <c r="AC1391" s="500" t="s">
        <v>80</v>
      </c>
      <c r="AD1391" s="500" t="s">
        <v>80</v>
      </c>
      <c r="AE1391" s="500" t="s">
        <v>80</v>
      </c>
      <c r="AF1391" s="502" t="s">
        <v>80</v>
      </c>
      <c r="AG1391" s="503" t="s">
        <v>80</v>
      </c>
      <c r="AH1391" s="504" t="s">
        <v>80</v>
      </c>
      <c r="AI1391" s="502" t="s">
        <v>80</v>
      </c>
      <c r="AJ1391" s="505">
        <v>50</v>
      </c>
      <c r="AK1391" s="505">
        <v>60</v>
      </c>
      <c r="AL1391" s="507"/>
      <c r="AM1391" s="507"/>
      <c r="AN1391" s="505">
        <v>368</v>
      </c>
      <c r="AO1391" s="505">
        <v>376</v>
      </c>
      <c r="AP1391" s="569"/>
      <c r="AQ1391" s="569"/>
      <c r="AR1391" s="505">
        <v>7</v>
      </c>
      <c r="AS1391" s="505">
        <v>152</v>
      </c>
      <c r="AT1391" s="505">
        <v>4</v>
      </c>
      <c r="AU1391" s="505">
        <v>12</v>
      </c>
      <c r="AV1391" s="507"/>
      <c r="AW1391" s="507"/>
      <c r="AX1391" s="507">
        <v>55</v>
      </c>
      <c r="AY1391" s="507">
        <v>58</v>
      </c>
      <c r="AZ1391" s="507">
        <v>109</v>
      </c>
      <c r="BA1391" s="507">
        <v>168</v>
      </c>
      <c r="BB1391" s="357"/>
      <c r="BC1391" s="592" t="str">
        <f t="shared" si="1807"/>
        <v>-</v>
      </c>
      <c r="BD1391" s="593" t="str">
        <f t="shared" si="1808"/>
        <v>-</v>
      </c>
      <c r="BE1391" s="594" t="str">
        <f t="shared" si="1809"/>
        <v>-</v>
      </c>
      <c r="BF1391" s="291" t="str">
        <f t="shared" si="1810"/>
        <v>-</v>
      </c>
      <c r="BG1391" s="566" t="str">
        <f t="shared" si="1811"/>
        <v>-</v>
      </c>
      <c r="BH1391" s="595" t="str">
        <f t="shared" si="1812"/>
        <v>-</v>
      </c>
      <c r="BI1391" s="289" t="str">
        <f t="shared" si="1813"/>
        <v>-</v>
      </c>
      <c r="BJ1391" s="596" t="str">
        <f t="shared" si="1814"/>
        <v>-</v>
      </c>
      <c r="BK1391" s="595" t="str">
        <f t="shared" si="1815"/>
        <v>-</v>
      </c>
      <c r="BL1391" s="289" t="str">
        <f t="shared" si="1816"/>
        <v>-</v>
      </c>
      <c r="BM1391" s="596" t="str">
        <f t="shared" si="1817"/>
        <v>-</v>
      </c>
      <c r="BN1391" s="563">
        <f t="shared" si="1818"/>
        <v>2</v>
      </c>
      <c r="BO1391" s="87">
        <f t="shared" si="1819"/>
        <v>2016</v>
      </c>
      <c r="BP1391" s="87">
        <f t="shared" si="1820"/>
        <v>2</v>
      </c>
      <c r="BQ1391" s="202"/>
    </row>
    <row r="1392" spans="1:69" s="35" customFormat="1" ht="10.5" customHeight="1" x14ac:dyDescent="0.2">
      <c r="A1392" s="314" t="str">
        <f t="shared" si="1806"/>
        <v>2015-16RX72</v>
      </c>
      <c r="B1392" s="314" t="str">
        <f t="shared" si="1821"/>
        <v>Y62</v>
      </c>
      <c r="C1392" s="205" t="s">
        <v>186</v>
      </c>
      <c r="D1392" s="205" t="s">
        <v>550</v>
      </c>
      <c r="E1392" s="206"/>
      <c r="F1392" s="318" t="str">
        <f>VLOOKUP($G1392,'Selection Sheet'!$C$15:$F$39,3,0)</f>
        <v>Y62</v>
      </c>
      <c r="G1392" s="207" t="s">
        <v>84</v>
      </c>
      <c r="H1392" s="205" t="s">
        <v>533</v>
      </c>
      <c r="I1392" s="508">
        <v>304</v>
      </c>
      <c r="J1392" s="508">
        <v>107</v>
      </c>
      <c r="K1392" s="508">
        <v>42</v>
      </c>
      <c r="L1392" s="508">
        <v>24</v>
      </c>
      <c r="M1392" s="520"/>
      <c r="N1392" s="520"/>
      <c r="O1392" s="520"/>
      <c r="P1392" s="520"/>
      <c r="Q1392" s="508" t="s">
        <v>80</v>
      </c>
      <c r="R1392" s="508" t="s">
        <v>80</v>
      </c>
      <c r="S1392" s="508"/>
      <c r="T1392" s="509" t="s">
        <v>80</v>
      </c>
      <c r="U1392" s="510" t="s">
        <v>80</v>
      </c>
      <c r="V1392" s="510" t="s">
        <v>80</v>
      </c>
      <c r="W1392" s="510" t="s">
        <v>80</v>
      </c>
      <c r="X1392" s="511" t="s">
        <v>80</v>
      </c>
      <c r="Y1392" s="512" t="s">
        <v>80</v>
      </c>
      <c r="Z1392" s="513" t="s">
        <v>80</v>
      </c>
      <c r="AA1392" s="513" t="s">
        <v>80</v>
      </c>
      <c r="AB1392" s="514" t="s">
        <v>80</v>
      </c>
      <c r="AC1392" s="513" t="s">
        <v>80</v>
      </c>
      <c r="AD1392" s="513" t="s">
        <v>80</v>
      </c>
      <c r="AE1392" s="513" t="s">
        <v>80</v>
      </c>
      <c r="AF1392" s="515" t="s">
        <v>80</v>
      </c>
      <c r="AG1392" s="516" t="s">
        <v>80</v>
      </c>
      <c r="AH1392" s="517" t="s">
        <v>80</v>
      </c>
      <c r="AI1392" s="515" t="s">
        <v>80</v>
      </c>
      <c r="AJ1392" s="518">
        <v>188</v>
      </c>
      <c r="AK1392" s="518">
        <v>223</v>
      </c>
      <c r="AL1392" s="520"/>
      <c r="AM1392" s="520"/>
      <c r="AN1392" s="518">
        <v>1209</v>
      </c>
      <c r="AO1392" s="518">
        <v>1211</v>
      </c>
      <c r="AP1392" s="570"/>
      <c r="AQ1392" s="570"/>
      <c r="AR1392" s="518">
        <v>27</v>
      </c>
      <c r="AS1392" s="518">
        <v>291</v>
      </c>
      <c r="AT1392" s="518">
        <v>9</v>
      </c>
      <c r="AU1392" s="518">
        <v>40</v>
      </c>
      <c r="AV1392" s="520"/>
      <c r="AW1392" s="520"/>
      <c r="AX1392" s="520">
        <v>103</v>
      </c>
      <c r="AY1392" s="520">
        <v>129</v>
      </c>
      <c r="AZ1392" s="520">
        <v>380</v>
      </c>
      <c r="BA1392" s="520">
        <v>793</v>
      </c>
      <c r="BB1392" s="358"/>
      <c r="BC1392" s="597" t="str">
        <f t="shared" si="1807"/>
        <v>-</v>
      </c>
      <c r="BD1392" s="598" t="str">
        <f t="shared" si="1808"/>
        <v>-</v>
      </c>
      <c r="BE1392" s="599" t="str">
        <f t="shared" si="1809"/>
        <v>-</v>
      </c>
      <c r="BF1392" s="600" t="str">
        <f t="shared" si="1810"/>
        <v>-</v>
      </c>
      <c r="BG1392" s="601" t="str">
        <f t="shared" si="1811"/>
        <v>-</v>
      </c>
      <c r="BH1392" s="602" t="str">
        <f t="shared" si="1812"/>
        <v>-</v>
      </c>
      <c r="BI1392" s="603" t="str">
        <f t="shared" si="1813"/>
        <v>-</v>
      </c>
      <c r="BJ1392" s="604" t="str">
        <f t="shared" si="1814"/>
        <v>-</v>
      </c>
      <c r="BK1392" s="602" t="str">
        <f t="shared" si="1815"/>
        <v>-</v>
      </c>
      <c r="BL1392" s="603" t="str">
        <f t="shared" si="1816"/>
        <v>-</v>
      </c>
      <c r="BM1392" s="604" t="str">
        <f t="shared" si="1817"/>
        <v>-</v>
      </c>
      <c r="BN1392" s="564">
        <f t="shared" si="1818"/>
        <v>2</v>
      </c>
      <c r="BO1392" s="314">
        <f t="shared" si="1819"/>
        <v>2016</v>
      </c>
      <c r="BP1392" s="314">
        <f t="shared" si="1820"/>
        <v>2</v>
      </c>
      <c r="BQ1392" s="202"/>
    </row>
    <row r="1393" spans="1:69" s="35" customFormat="1" ht="10.5" customHeight="1" x14ac:dyDescent="0.2">
      <c r="A1393" s="87" t="str">
        <f t="shared" si="1806"/>
        <v>2015-16RX82</v>
      </c>
      <c r="B1393" s="87" t="str">
        <f t="shared" si="1821"/>
        <v>Y63</v>
      </c>
      <c r="C1393" s="203" t="s">
        <v>186</v>
      </c>
      <c r="D1393" s="203" t="s">
        <v>550</v>
      </c>
      <c r="E1393" s="42"/>
      <c r="F1393" s="317" t="str">
        <f>VLOOKUP($G1393,'Selection Sheet'!$C$15:$F$39,3,0)</f>
        <v>Y63</v>
      </c>
      <c r="G1393" s="204" t="s">
        <v>120</v>
      </c>
      <c r="H1393" s="203" t="s">
        <v>534</v>
      </c>
      <c r="I1393" s="495">
        <v>253</v>
      </c>
      <c r="J1393" s="495">
        <v>69</v>
      </c>
      <c r="K1393" s="495">
        <v>18</v>
      </c>
      <c r="L1393" s="495">
        <v>9</v>
      </c>
      <c r="M1393" s="507"/>
      <c r="N1393" s="507"/>
      <c r="O1393" s="507"/>
      <c r="P1393" s="507"/>
      <c r="Q1393" s="495" t="s">
        <v>80</v>
      </c>
      <c r="R1393" s="495" t="s">
        <v>80</v>
      </c>
      <c r="S1393" s="495"/>
      <c r="T1393" s="496" t="s">
        <v>80</v>
      </c>
      <c r="U1393" s="497" t="s">
        <v>80</v>
      </c>
      <c r="V1393" s="497" t="s">
        <v>80</v>
      </c>
      <c r="W1393" s="497" t="s">
        <v>80</v>
      </c>
      <c r="X1393" s="498" t="s">
        <v>80</v>
      </c>
      <c r="Y1393" s="499" t="s">
        <v>80</v>
      </c>
      <c r="Z1393" s="500" t="s">
        <v>80</v>
      </c>
      <c r="AA1393" s="500" t="s">
        <v>80</v>
      </c>
      <c r="AB1393" s="501" t="s">
        <v>80</v>
      </c>
      <c r="AC1393" s="500" t="s">
        <v>80</v>
      </c>
      <c r="AD1393" s="500" t="s">
        <v>80</v>
      </c>
      <c r="AE1393" s="500" t="s">
        <v>80</v>
      </c>
      <c r="AF1393" s="502" t="s">
        <v>80</v>
      </c>
      <c r="AG1393" s="503" t="s">
        <v>80</v>
      </c>
      <c r="AH1393" s="504" t="s">
        <v>80</v>
      </c>
      <c r="AI1393" s="502" t="s">
        <v>80</v>
      </c>
      <c r="AJ1393" s="505">
        <v>83</v>
      </c>
      <c r="AK1393" s="505">
        <v>110</v>
      </c>
      <c r="AL1393" s="507"/>
      <c r="AM1393" s="507"/>
      <c r="AN1393" s="505">
        <v>609</v>
      </c>
      <c r="AO1393" s="505">
        <v>617</v>
      </c>
      <c r="AP1393" s="569"/>
      <c r="AQ1393" s="569"/>
      <c r="AR1393" s="505">
        <v>20</v>
      </c>
      <c r="AS1393" s="505">
        <v>239</v>
      </c>
      <c r="AT1393" s="505">
        <v>6</v>
      </c>
      <c r="AU1393" s="505">
        <v>13</v>
      </c>
      <c r="AV1393" s="507"/>
      <c r="AW1393" s="507"/>
      <c r="AX1393" s="507">
        <v>73</v>
      </c>
      <c r="AY1393" s="507">
        <v>86</v>
      </c>
      <c r="AZ1393" s="507">
        <v>155</v>
      </c>
      <c r="BA1393" s="507">
        <v>301</v>
      </c>
      <c r="BB1393" s="357"/>
      <c r="BC1393" s="592" t="str">
        <f t="shared" si="1807"/>
        <v>-</v>
      </c>
      <c r="BD1393" s="593" t="str">
        <f t="shared" si="1808"/>
        <v>-</v>
      </c>
      <c r="BE1393" s="594" t="str">
        <f t="shared" si="1809"/>
        <v>-</v>
      </c>
      <c r="BF1393" s="291" t="str">
        <f t="shared" si="1810"/>
        <v>-</v>
      </c>
      <c r="BG1393" s="566" t="str">
        <f t="shared" si="1811"/>
        <v>-</v>
      </c>
      <c r="BH1393" s="595" t="str">
        <f t="shared" si="1812"/>
        <v>-</v>
      </c>
      <c r="BI1393" s="289" t="str">
        <f t="shared" si="1813"/>
        <v>-</v>
      </c>
      <c r="BJ1393" s="596" t="str">
        <f t="shared" si="1814"/>
        <v>-</v>
      </c>
      <c r="BK1393" s="595" t="str">
        <f t="shared" si="1815"/>
        <v>-</v>
      </c>
      <c r="BL1393" s="289" t="str">
        <f t="shared" si="1816"/>
        <v>-</v>
      </c>
      <c r="BM1393" s="596" t="str">
        <f t="shared" si="1817"/>
        <v>-</v>
      </c>
      <c r="BN1393" s="563">
        <f t="shared" si="1818"/>
        <v>2</v>
      </c>
      <c r="BO1393" s="87">
        <f t="shared" si="1819"/>
        <v>2016</v>
      </c>
      <c r="BP1393" s="87">
        <f t="shared" si="1820"/>
        <v>2</v>
      </c>
      <c r="BQ1393" s="202"/>
    </row>
    <row r="1394" spans="1:69" s="35" customFormat="1" ht="10.5" customHeight="1" x14ac:dyDescent="0.2">
      <c r="A1394" s="87" t="str">
        <f t="shared" si="1806"/>
        <v>2015-16RX92</v>
      </c>
      <c r="B1394" s="87" t="str">
        <f t="shared" si="1821"/>
        <v>Y60</v>
      </c>
      <c r="C1394" s="203" t="s">
        <v>186</v>
      </c>
      <c r="D1394" s="203" t="s">
        <v>550</v>
      </c>
      <c r="E1394" s="42"/>
      <c r="F1394" s="317" t="str">
        <f>VLOOKUP($G1394,'Selection Sheet'!$C$15:$F$39,3,0)</f>
        <v>Y60</v>
      </c>
      <c r="G1394" s="204" t="s">
        <v>103</v>
      </c>
      <c r="H1394" s="203" t="s">
        <v>535</v>
      </c>
      <c r="I1394" s="495">
        <v>247</v>
      </c>
      <c r="J1394" s="495">
        <v>56</v>
      </c>
      <c r="K1394" s="495">
        <v>33</v>
      </c>
      <c r="L1394" s="495">
        <v>13</v>
      </c>
      <c r="M1394" s="507"/>
      <c r="N1394" s="507"/>
      <c r="O1394" s="507"/>
      <c r="P1394" s="507"/>
      <c r="Q1394" s="495" t="s">
        <v>80</v>
      </c>
      <c r="R1394" s="495" t="s">
        <v>80</v>
      </c>
      <c r="S1394" s="495"/>
      <c r="T1394" s="496" t="s">
        <v>80</v>
      </c>
      <c r="U1394" s="497" t="s">
        <v>80</v>
      </c>
      <c r="V1394" s="497" t="s">
        <v>80</v>
      </c>
      <c r="W1394" s="497" t="s">
        <v>80</v>
      </c>
      <c r="X1394" s="498" t="s">
        <v>80</v>
      </c>
      <c r="Y1394" s="499" t="s">
        <v>80</v>
      </c>
      <c r="Z1394" s="500" t="s">
        <v>80</v>
      </c>
      <c r="AA1394" s="500" t="s">
        <v>80</v>
      </c>
      <c r="AB1394" s="501" t="s">
        <v>80</v>
      </c>
      <c r="AC1394" s="500" t="s">
        <v>80</v>
      </c>
      <c r="AD1394" s="500" t="s">
        <v>80</v>
      </c>
      <c r="AE1394" s="500" t="s">
        <v>80</v>
      </c>
      <c r="AF1394" s="502" t="s">
        <v>80</v>
      </c>
      <c r="AG1394" s="503" t="s">
        <v>80</v>
      </c>
      <c r="AH1394" s="504" t="s">
        <v>80</v>
      </c>
      <c r="AI1394" s="502" t="s">
        <v>80</v>
      </c>
      <c r="AJ1394" s="505">
        <v>90</v>
      </c>
      <c r="AK1394" s="505">
        <v>114</v>
      </c>
      <c r="AL1394" s="507"/>
      <c r="AM1394" s="507"/>
      <c r="AN1394" s="505">
        <v>726</v>
      </c>
      <c r="AO1394" s="505">
        <v>738</v>
      </c>
      <c r="AP1394" s="569"/>
      <c r="AQ1394" s="569"/>
      <c r="AR1394" s="505">
        <v>6</v>
      </c>
      <c r="AS1394" s="505">
        <v>231</v>
      </c>
      <c r="AT1394" s="505">
        <v>3</v>
      </c>
      <c r="AU1394" s="505">
        <v>30</v>
      </c>
      <c r="AV1394" s="507"/>
      <c r="AW1394" s="507"/>
      <c r="AX1394" s="507">
        <v>49</v>
      </c>
      <c r="AY1394" s="507">
        <v>55</v>
      </c>
      <c r="AZ1394" s="507">
        <v>70</v>
      </c>
      <c r="BA1394" s="507">
        <v>136</v>
      </c>
      <c r="BB1394" s="357"/>
      <c r="BC1394" s="592" t="str">
        <f t="shared" si="1807"/>
        <v>-</v>
      </c>
      <c r="BD1394" s="593" t="str">
        <f t="shared" si="1808"/>
        <v>-</v>
      </c>
      <c r="BE1394" s="594" t="str">
        <f t="shared" si="1809"/>
        <v>-</v>
      </c>
      <c r="BF1394" s="291" t="str">
        <f t="shared" si="1810"/>
        <v>-</v>
      </c>
      <c r="BG1394" s="566" t="str">
        <f t="shared" si="1811"/>
        <v>-</v>
      </c>
      <c r="BH1394" s="595" t="str">
        <f t="shared" si="1812"/>
        <v>-</v>
      </c>
      <c r="BI1394" s="289" t="str">
        <f t="shared" si="1813"/>
        <v>-</v>
      </c>
      <c r="BJ1394" s="596" t="str">
        <f t="shared" si="1814"/>
        <v>-</v>
      </c>
      <c r="BK1394" s="595" t="str">
        <f t="shared" si="1815"/>
        <v>-</v>
      </c>
      <c r="BL1394" s="289" t="str">
        <f t="shared" si="1816"/>
        <v>-</v>
      </c>
      <c r="BM1394" s="596" t="str">
        <f t="shared" si="1817"/>
        <v>-</v>
      </c>
      <c r="BN1394" s="563">
        <f t="shared" si="1818"/>
        <v>2</v>
      </c>
      <c r="BO1394" s="87">
        <f t="shared" si="1819"/>
        <v>2016</v>
      </c>
      <c r="BP1394" s="87">
        <f t="shared" si="1820"/>
        <v>2</v>
      </c>
      <c r="BQ1394" s="202"/>
    </row>
    <row r="1395" spans="1:69" s="35" customFormat="1" ht="10.5" customHeight="1" x14ac:dyDescent="0.2">
      <c r="A1395" s="314" t="str">
        <f t="shared" si="1806"/>
        <v>2015-16RYA2</v>
      </c>
      <c r="B1395" s="314" t="str">
        <f t="shared" si="1821"/>
        <v>Y60</v>
      </c>
      <c r="C1395" s="205" t="s">
        <v>186</v>
      </c>
      <c r="D1395" s="205" t="s">
        <v>550</v>
      </c>
      <c r="E1395" s="206"/>
      <c r="F1395" s="318" t="str">
        <f>VLOOKUP($G1395,'Selection Sheet'!$C$15:$F$39,3,0)</f>
        <v>Y60</v>
      </c>
      <c r="G1395" s="207" t="s">
        <v>118</v>
      </c>
      <c r="H1395" s="205" t="s">
        <v>536</v>
      </c>
      <c r="I1395" s="508">
        <v>313</v>
      </c>
      <c r="J1395" s="508">
        <v>93</v>
      </c>
      <c r="K1395" s="508">
        <v>35</v>
      </c>
      <c r="L1395" s="508">
        <v>16</v>
      </c>
      <c r="M1395" s="520"/>
      <c r="N1395" s="520"/>
      <c r="O1395" s="520"/>
      <c r="P1395" s="520"/>
      <c r="Q1395" s="508" t="s">
        <v>80</v>
      </c>
      <c r="R1395" s="508" t="s">
        <v>80</v>
      </c>
      <c r="S1395" s="508"/>
      <c r="T1395" s="509" t="s">
        <v>80</v>
      </c>
      <c r="U1395" s="510" t="s">
        <v>80</v>
      </c>
      <c r="V1395" s="510" t="s">
        <v>80</v>
      </c>
      <c r="W1395" s="510" t="s">
        <v>80</v>
      </c>
      <c r="X1395" s="511" t="s">
        <v>80</v>
      </c>
      <c r="Y1395" s="512" t="s">
        <v>80</v>
      </c>
      <c r="Z1395" s="513" t="s">
        <v>80</v>
      </c>
      <c r="AA1395" s="513" t="s">
        <v>80</v>
      </c>
      <c r="AB1395" s="514" t="s">
        <v>80</v>
      </c>
      <c r="AC1395" s="513" t="s">
        <v>80</v>
      </c>
      <c r="AD1395" s="513" t="s">
        <v>80</v>
      </c>
      <c r="AE1395" s="513" t="s">
        <v>80</v>
      </c>
      <c r="AF1395" s="515" t="s">
        <v>80</v>
      </c>
      <c r="AG1395" s="516" t="s">
        <v>80</v>
      </c>
      <c r="AH1395" s="517" t="s">
        <v>80</v>
      </c>
      <c r="AI1395" s="515" t="s">
        <v>80</v>
      </c>
      <c r="AJ1395" s="518">
        <v>70</v>
      </c>
      <c r="AK1395" s="518">
        <v>83</v>
      </c>
      <c r="AL1395" s="520"/>
      <c r="AM1395" s="520"/>
      <c r="AN1395" s="518">
        <v>630</v>
      </c>
      <c r="AO1395" s="518">
        <v>640</v>
      </c>
      <c r="AP1395" s="570"/>
      <c r="AQ1395" s="570"/>
      <c r="AR1395" s="518">
        <v>12</v>
      </c>
      <c r="AS1395" s="518">
        <v>313</v>
      </c>
      <c r="AT1395" s="518">
        <v>4</v>
      </c>
      <c r="AU1395" s="518">
        <v>35</v>
      </c>
      <c r="AV1395" s="520"/>
      <c r="AW1395" s="520"/>
      <c r="AX1395" s="520">
        <v>115</v>
      </c>
      <c r="AY1395" s="520">
        <v>143</v>
      </c>
      <c r="AZ1395" s="520">
        <v>118</v>
      </c>
      <c r="BA1395" s="520">
        <v>231</v>
      </c>
      <c r="BB1395" s="358"/>
      <c r="BC1395" s="597" t="str">
        <f t="shared" si="1807"/>
        <v>-</v>
      </c>
      <c r="BD1395" s="598" t="str">
        <f t="shared" si="1808"/>
        <v>-</v>
      </c>
      <c r="BE1395" s="599" t="str">
        <f t="shared" si="1809"/>
        <v>-</v>
      </c>
      <c r="BF1395" s="600" t="str">
        <f t="shared" si="1810"/>
        <v>-</v>
      </c>
      <c r="BG1395" s="601" t="str">
        <f t="shared" si="1811"/>
        <v>-</v>
      </c>
      <c r="BH1395" s="602" t="str">
        <f t="shared" si="1812"/>
        <v>-</v>
      </c>
      <c r="BI1395" s="603" t="str">
        <f t="shared" si="1813"/>
        <v>-</v>
      </c>
      <c r="BJ1395" s="604" t="str">
        <f t="shared" si="1814"/>
        <v>-</v>
      </c>
      <c r="BK1395" s="602" t="str">
        <f t="shared" si="1815"/>
        <v>-</v>
      </c>
      <c r="BL1395" s="603" t="str">
        <f t="shared" si="1816"/>
        <v>-</v>
      </c>
      <c r="BM1395" s="604" t="str">
        <f t="shared" si="1817"/>
        <v>-</v>
      </c>
      <c r="BN1395" s="564">
        <f t="shared" si="1818"/>
        <v>2</v>
      </c>
      <c r="BO1395" s="314">
        <f t="shared" si="1819"/>
        <v>2016</v>
      </c>
      <c r="BP1395" s="314">
        <f t="shared" si="1820"/>
        <v>2</v>
      </c>
      <c r="BQ1395" s="202"/>
    </row>
    <row r="1396" spans="1:69" s="35" customFormat="1" ht="10.5" customHeight="1" x14ac:dyDescent="0.2">
      <c r="A1396" s="87" t="str">
        <f t="shared" si="1806"/>
        <v>2015-16RYC2</v>
      </c>
      <c r="B1396" s="87" t="str">
        <f t="shared" si="1821"/>
        <v>Y61</v>
      </c>
      <c r="C1396" s="203" t="s">
        <v>186</v>
      </c>
      <c r="D1396" s="203" t="s">
        <v>550</v>
      </c>
      <c r="E1396" s="42"/>
      <c r="F1396" s="317" t="str">
        <f>VLOOKUP($G1396,'Selection Sheet'!$C$15:$F$39,3,0)</f>
        <v>Y61</v>
      </c>
      <c r="G1396" s="204" t="s">
        <v>87</v>
      </c>
      <c r="H1396" s="203" t="s">
        <v>537</v>
      </c>
      <c r="I1396" s="495">
        <v>266</v>
      </c>
      <c r="J1396" s="495">
        <v>68</v>
      </c>
      <c r="K1396" s="495">
        <v>24</v>
      </c>
      <c r="L1396" s="495">
        <v>11</v>
      </c>
      <c r="M1396" s="507"/>
      <c r="N1396" s="507"/>
      <c r="O1396" s="507"/>
      <c r="P1396" s="507"/>
      <c r="Q1396" s="495" t="s">
        <v>80</v>
      </c>
      <c r="R1396" s="495" t="s">
        <v>80</v>
      </c>
      <c r="S1396" s="495"/>
      <c r="T1396" s="496" t="s">
        <v>80</v>
      </c>
      <c r="U1396" s="497" t="s">
        <v>80</v>
      </c>
      <c r="V1396" s="497" t="s">
        <v>80</v>
      </c>
      <c r="W1396" s="497" t="s">
        <v>80</v>
      </c>
      <c r="X1396" s="498" t="s">
        <v>80</v>
      </c>
      <c r="Y1396" s="499" t="s">
        <v>80</v>
      </c>
      <c r="Z1396" s="500" t="s">
        <v>80</v>
      </c>
      <c r="AA1396" s="500" t="s">
        <v>80</v>
      </c>
      <c r="AB1396" s="501" t="s">
        <v>80</v>
      </c>
      <c r="AC1396" s="500" t="s">
        <v>80</v>
      </c>
      <c r="AD1396" s="500" t="s">
        <v>80</v>
      </c>
      <c r="AE1396" s="500" t="s">
        <v>80</v>
      </c>
      <c r="AF1396" s="502" t="s">
        <v>80</v>
      </c>
      <c r="AG1396" s="503" t="s">
        <v>80</v>
      </c>
      <c r="AH1396" s="504" t="s">
        <v>80</v>
      </c>
      <c r="AI1396" s="502" t="s">
        <v>80</v>
      </c>
      <c r="AJ1396" s="505">
        <v>110</v>
      </c>
      <c r="AK1396" s="505">
        <v>127</v>
      </c>
      <c r="AL1396" s="507"/>
      <c r="AM1396" s="507"/>
      <c r="AN1396" s="505">
        <v>787</v>
      </c>
      <c r="AO1396" s="505">
        <v>800</v>
      </c>
      <c r="AP1396" s="569"/>
      <c r="AQ1396" s="569"/>
      <c r="AR1396" s="505">
        <v>10</v>
      </c>
      <c r="AS1396" s="505">
        <v>261</v>
      </c>
      <c r="AT1396" s="505">
        <v>3</v>
      </c>
      <c r="AU1396" s="505">
        <v>23</v>
      </c>
      <c r="AV1396" s="507"/>
      <c r="AW1396" s="507"/>
      <c r="AX1396" s="507">
        <v>112</v>
      </c>
      <c r="AY1396" s="507">
        <v>119</v>
      </c>
      <c r="AZ1396" s="507">
        <v>151</v>
      </c>
      <c r="BA1396" s="507">
        <v>325</v>
      </c>
      <c r="BB1396" s="357"/>
      <c r="BC1396" s="592" t="str">
        <f t="shared" si="1807"/>
        <v>-</v>
      </c>
      <c r="BD1396" s="593" t="str">
        <f t="shared" si="1808"/>
        <v>-</v>
      </c>
      <c r="BE1396" s="594" t="str">
        <f t="shared" si="1809"/>
        <v>-</v>
      </c>
      <c r="BF1396" s="291" t="str">
        <f t="shared" si="1810"/>
        <v>-</v>
      </c>
      <c r="BG1396" s="566" t="str">
        <f t="shared" si="1811"/>
        <v>-</v>
      </c>
      <c r="BH1396" s="595" t="str">
        <f t="shared" si="1812"/>
        <v>-</v>
      </c>
      <c r="BI1396" s="289" t="str">
        <f t="shared" si="1813"/>
        <v>-</v>
      </c>
      <c r="BJ1396" s="596" t="str">
        <f t="shared" si="1814"/>
        <v>-</v>
      </c>
      <c r="BK1396" s="595" t="str">
        <f t="shared" si="1815"/>
        <v>-</v>
      </c>
      <c r="BL1396" s="289" t="str">
        <f t="shared" si="1816"/>
        <v>-</v>
      </c>
      <c r="BM1396" s="596" t="str">
        <f t="shared" si="1817"/>
        <v>-</v>
      </c>
      <c r="BN1396" s="563">
        <f t="shared" si="1818"/>
        <v>2</v>
      </c>
      <c r="BO1396" s="87">
        <f t="shared" si="1819"/>
        <v>2016</v>
      </c>
      <c r="BP1396" s="87">
        <f t="shared" si="1820"/>
        <v>2</v>
      </c>
      <c r="BQ1396" s="202"/>
    </row>
    <row r="1397" spans="1:69" s="35" customFormat="1" ht="10.5" customHeight="1" x14ac:dyDescent="0.2">
      <c r="A1397" s="87" t="str">
        <f t="shared" si="1806"/>
        <v>2015-16RYD2</v>
      </c>
      <c r="B1397" s="87" t="str">
        <f t="shared" si="1821"/>
        <v>Y59</v>
      </c>
      <c r="C1397" s="203" t="s">
        <v>186</v>
      </c>
      <c r="D1397" s="203" t="s">
        <v>550</v>
      </c>
      <c r="E1397" s="42"/>
      <c r="F1397" s="317" t="str">
        <f>VLOOKUP($G1397,'Selection Sheet'!$C$15:$F$39,3,0)</f>
        <v>Y59</v>
      </c>
      <c r="G1397" s="204" t="s">
        <v>116</v>
      </c>
      <c r="H1397" s="203" t="s">
        <v>538</v>
      </c>
      <c r="I1397" s="495">
        <v>316</v>
      </c>
      <c r="J1397" s="495">
        <v>74</v>
      </c>
      <c r="K1397" s="495">
        <v>53</v>
      </c>
      <c r="L1397" s="495">
        <v>24</v>
      </c>
      <c r="M1397" s="507"/>
      <c r="N1397" s="507"/>
      <c r="O1397" s="507"/>
      <c r="P1397" s="507"/>
      <c r="Q1397" s="495" t="s">
        <v>80</v>
      </c>
      <c r="R1397" s="495" t="s">
        <v>80</v>
      </c>
      <c r="S1397" s="495"/>
      <c r="T1397" s="496" t="s">
        <v>80</v>
      </c>
      <c r="U1397" s="497" t="s">
        <v>80</v>
      </c>
      <c r="V1397" s="497" t="s">
        <v>80</v>
      </c>
      <c r="W1397" s="497" t="s">
        <v>80</v>
      </c>
      <c r="X1397" s="498" t="s">
        <v>80</v>
      </c>
      <c r="Y1397" s="499" t="s">
        <v>80</v>
      </c>
      <c r="Z1397" s="500" t="s">
        <v>80</v>
      </c>
      <c r="AA1397" s="500" t="s">
        <v>80</v>
      </c>
      <c r="AB1397" s="501" t="s">
        <v>80</v>
      </c>
      <c r="AC1397" s="500" t="s">
        <v>80</v>
      </c>
      <c r="AD1397" s="500" t="s">
        <v>80</v>
      </c>
      <c r="AE1397" s="500" t="s">
        <v>80</v>
      </c>
      <c r="AF1397" s="502" t="s">
        <v>80</v>
      </c>
      <c r="AG1397" s="503" t="s">
        <v>80</v>
      </c>
      <c r="AH1397" s="504" t="s">
        <v>80</v>
      </c>
      <c r="AI1397" s="502" t="s">
        <v>80</v>
      </c>
      <c r="AJ1397" s="505">
        <v>86</v>
      </c>
      <c r="AK1397" s="505">
        <v>127</v>
      </c>
      <c r="AL1397" s="507"/>
      <c r="AM1397" s="507"/>
      <c r="AN1397" s="505">
        <v>561</v>
      </c>
      <c r="AO1397" s="505">
        <v>583</v>
      </c>
      <c r="AP1397" s="569"/>
      <c r="AQ1397" s="569"/>
      <c r="AR1397" s="505">
        <v>13</v>
      </c>
      <c r="AS1397" s="505">
        <v>287</v>
      </c>
      <c r="AT1397" s="505">
        <v>7</v>
      </c>
      <c r="AU1397" s="505">
        <v>47</v>
      </c>
      <c r="AV1397" s="507"/>
      <c r="AW1397" s="507"/>
      <c r="AX1397" s="507">
        <v>88</v>
      </c>
      <c r="AY1397" s="507">
        <v>99</v>
      </c>
      <c r="AZ1397" s="507">
        <v>248</v>
      </c>
      <c r="BA1397" s="507">
        <v>426</v>
      </c>
      <c r="BB1397" s="357"/>
      <c r="BC1397" s="592" t="str">
        <f t="shared" si="1807"/>
        <v>-</v>
      </c>
      <c r="BD1397" s="593" t="str">
        <f t="shared" si="1808"/>
        <v>-</v>
      </c>
      <c r="BE1397" s="594" t="str">
        <f t="shared" si="1809"/>
        <v>-</v>
      </c>
      <c r="BF1397" s="291" t="str">
        <f t="shared" si="1810"/>
        <v>-</v>
      </c>
      <c r="BG1397" s="566" t="str">
        <f t="shared" si="1811"/>
        <v>-</v>
      </c>
      <c r="BH1397" s="595" t="str">
        <f t="shared" si="1812"/>
        <v>-</v>
      </c>
      <c r="BI1397" s="289" t="str">
        <f t="shared" si="1813"/>
        <v>-</v>
      </c>
      <c r="BJ1397" s="596" t="str">
        <f t="shared" si="1814"/>
        <v>-</v>
      </c>
      <c r="BK1397" s="595" t="str">
        <f t="shared" si="1815"/>
        <v>-</v>
      </c>
      <c r="BL1397" s="289" t="str">
        <f t="shared" si="1816"/>
        <v>-</v>
      </c>
      <c r="BM1397" s="596" t="str">
        <f t="shared" si="1817"/>
        <v>-</v>
      </c>
      <c r="BN1397" s="563">
        <f t="shared" si="1818"/>
        <v>2</v>
      </c>
      <c r="BO1397" s="87">
        <f t="shared" si="1819"/>
        <v>2016</v>
      </c>
      <c r="BP1397" s="87">
        <f t="shared" si="1820"/>
        <v>2</v>
      </c>
      <c r="BQ1397" s="202"/>
    </row>
    <row r="1398" spans="1:69" s="35" customFormat="1" ht="10.5" customHeight="1" x14ac:dyDescent="0.2">
      <c r="A1398" s="87" t="str">
        <f t="shared" si="1806"/>
        <v>2015-16RYE2</v>
      </c>
      <c r="B1398" s="87" t="str">
        <f t="shared" si="1821"/>
        <v>Y59</v>
      </c>
      <c r="C1398" s="203" t="s">
        <v>186</v>
      </c>
      <c r="D1398" s="203" t="s">
        <v>550</v>
      </c>
      <c r="E1398" s="42"/>
      <c r="F1398" s="317" t="str">
        <f>VLOOKUP($G1398,'Selection Sheet'!$C$15:$F$39,3,0)</f>
        <v>Y59</v>
      </c>
      <c r="G1398" s="204" t="s">
        <v>114</v>
      </c>
      <c r="H1398" s="203" t="s">
        <v>539</v>
      </c>
      <c r="I1398" s="495">
        <v>91</v>
      </c>
      <c r="J1398" s="495">
        <v>27</v>
      </c>
      <c r="K1398" s="495">
        <v>25</v>
      </c>
      <c r="L1398" s="495">
        <v>11</v>
      </c>
      <c r="M1398" s="507"/>
      <c r="N1398" s="507"/>
      <c r="O1398" s="507"/>
      <c r="P1398" s="507"/>
      <c r="Q1398" s="495" t="s">
        <v>80</v>
      </c>
      <c r="R1398" s="495" t="s">
        <v>80</v>
      </c>
      <c r="S1398" s="495"/>
      <c r="T1398" s="496" t="s">
        <v>80</v>
      </c>
      <c r="U1398" s="497" t="s">
        <v>80</v>
      </c>
      <c r="V1398" s="497" t="s">
        <v>80</v>
      </c>
      <c r="W1398" s="497" t="s">
        <v>80</v>
      </c>
      <c r="X1398" s="498" t="s">
        <v>80</v>
      </c>
      <c r="Y1398" s="499" t="s">
        <v>80</v>
      </c>
      <c r="Z1398" s="500" t="s">
        <v>80</v>
      </c>
      <c r="AA1398" s="500" t="s">
        <v>80</v>
      </c>
      <c r="AB1398" s="501" t="s">
        <v>80</v>
      </c>
      <c r="AC1398" s="500" t="s">
        <v>80</v>
      </c>
      <c r="AD1398" s="500" t="s">
        <v>80</v>
      </c>
      <c r="AE1398" s="500" t="s">
        <v>80</v>
      </c>
      <c r="AF1398" s="502" t="s">
        <v>80</v>
      </c>
      <c r="AG1398" s="503" t="s">
        <v>80</v>
      </c>
      <c r="AH1398" s="504" t="s">
        <v>80</v>
      </c>
      <c r="AI1398" s="502" t="s">
        <v>80</v>
      </c>
      <c r="AJ1398" s="505">
        <v>62</v>
      </c>
      <c r="AK1398" s="505">
        <v>84</v>
      </c>
      <c r="AL1398" s="507"/>
      <c r="AM1398" s="507"/>
      <c r="AN1398" s="505">
        <v>477</v>
      </c>
      <c r="AO1398" s="505">
        <v>493</v>
      </c>
      <c r="AP1398" s="569"/>
      <c r="AQ1398" s="569"/>
      <c r="AR1398" s="505">
        <v>12</v>
      </c>
      <c r="AS1398" s="505">
        <v>87</v>
      </c>
      <c r="AT1398" s="505">
        <v>7</v>
      </c>
      <c r="AU1398" s="505">
        <v>22</v>
      </c>
      <c r="AV1398" s="507"/>
      <c r="AW1398" s="507"/>
      <c r="AX1398" s="507">
        <v>49</v>
      </c>
      <c r="AY1398" s="507">
        <v>59</v>
      </c>
      <c r="AZ1398" s="507">
        <v>12</v>
      </c>
      <c r="BA1398" s="507">
        <v>25</v>
      </c>
      <c r="BB1398" s="357"/>
      <c r="BC1398" s="592" t="str">
        <f t="shared" si="1807"/>
        <v>-</v>
      </c>
      <c r="BD1398" s="593" t="str">
        <f t="shared" si="1808"/>
        <v>-</v>
      </c>
      <c r="BE1398" s="594" t="str">
        <f t="shared" si="1809"/>
        <v>-</v>
      </c>
      <c r="BF1398" s="291" t="str">
        <f t="shared" si="1810"/>
        <v>-</v>
      </c>
      <c r="BG1398" s="566" t="str">
        <f t="shared" si="1811"/>
        <v>-</v>
      </c>
      <c r="BH1398" s="595" t="str">
        <f t="shared" si="1812"/>
        <v>-</v>
      </c>
      <c r="BI1398" s="289" t="str">
        <f t="shared" si="1813"/>
        <v>-</v>
      </c>
      <c r="BJ1398" s="596" t="str">
        <f t="shared" si="1814"/>
        <v>-</v>
      </c>
      <c r="BK1398" s="595" t="str">
        <f t="shared" si="1815"/>
        <v>-</v>
      </c>
      <c r="BL1398" s="289" t="str">
        <f t="shared" si="1816"/>
        <v>-</v>
      </c>
      <c r="BM1398" s="596" t="str">
        <f t="shared" si="1817"/>
        <v>-</v>
      </c>
      <c r="BN1398" s="563">
        <f t="shared" si="1818"/>
        <v>2</v>
      </c>
      <c r="BO1398" s="87">
        <f t="shared" si="1819"/>
        <v>2016</v>
      </c>
      <c r="BP1398" s="87">
        <f t="shared" si="1820"/>
        <v>2</v>
      </c>
      <c r="BQ1398" s="202"/>
    </row>
    <row r="1399" spans="1:69" s="35" customFormat="1" ht="10.5" customHeight="1" x14ac:dyDescent="0.2">
      <c r="A1399" s="312" t="str">
        <f t="shared" si="1806"/>
        <v>2015-16RYF2</v>
      </c>
      <c r="B1399" s="312" t="str">
        <f t="shared" si="1821"/>
        <v>Y58</v>
      </c>
      <c r="C1399" s="208" t="s">
        <v>186</v>
      </c>
      <c r="D1399" s="208" t="s">
        <v>550</v>
      </c>
      <c r="E1399" s="53"/>
      <c r="F1399" s="319" t="str">
        <f>VLOOKUP($G1399,'Selection Sheet'!$C$15:$F$39,3,0)</f>
        <v>Y58</v>
      </c>
      <c r="G1399" s="209" t="s">
        <v>99</v>
      </c>
      <c r="H1399" s="208" t="s">
        <v>540</v>
      </c>
      <c r="I1399" s="521">
        <v>324</v>
      </c>
      <c r="J1399" s="521">
        <v>94</v>
      </c>
      <c r="K1399" s="521">
        <v>45</v>
      </c>
      <c r="L1399" s="521">
        <v>24</v>
      </c>
      <c r="M1399" s="533"/>
      <c r="N1399" s="533"/>
      <c r="O1399" s="533"/>
      <c r="P1399" s="533"/>
      <c r="Q1399" s="521" t="s">
        <v>80</v>
      </c>
      <c r="R1399" s="521" t="s">
        <v>80</v>
      </c>
      <c r="S1399" s="521"/>
      <c r="T1399" s="522" t="s">
        <v>80</v>
      </c>
      <c r="U1399" s="523" t="s">
        <v>80</v>
      </c>
      <c r="V1399" s="523" t="s">
        <v>80</v>
      </c>
      <c r="W1399" s="523" t="s">
        <v>80</v>
      </c>
      <c r="X1399" s="524" t="s">
        <v>80</v>
      </c>
      <c r="Y1399" s="525" t="s">
        <v>80</v>
      </c>
      <c r="Z1399" s="526" t="s">
        <v>80</v>
      </c>
      <c r="AA1399" s="526" t="s">
        <v>80</v>
      </c>
      <c r="AB1399" s="527" t="s">
        <v>80</v>
      </c>
      <c r="AC1399" s="526" t="s">
        <v>80</v>
      </c>
      <c r="AD1399" s="526" t="s">
        <v>80</v>
      </c>
      <c r="AE1399" s="526" t="s">
        <v>80</v>
      </c>
      <c r="AF1399" s="528" t="s">
        <v>80</v>
      </c>
      <c r="AG1399" s="529" t="s">
        <v>80</v>
      </c>
      <c r="AH1399" s="530" t="s">
        <v>80</v>
      </c>
      <c r="AI1399" s="528" t="s">
        <v>80</v>
      </c>
      <c r="AJ1399" s="531">
        <v>127</v>
      </c>
      <c r="AK1399" s="531">
        <v>143</v>
      </c>
      <c r="AL1399" s="533"/>
      <c r="AM1399" s="533"/>
      <c r="AN1399" s="531">
        <v>788</v>
      </c>
      <c r="AO1399" s="531">
        <v>818</v>
      </c>
      <c r="AP1399" s="571"/>
      <c r="AQ1399" s="571"/>
      <c r="AR1399" s="531">
        <v>28</v>
      </c>
      <c r="AS1399" s="531">
        <v>321</v>
      </c>
      <c r="AT1399" s="531">
        <v>11</v>
      </c>
      <c r="AU1399" s="531">
        <v>44</v>
      </c>
      <c r="AV1399" s="533"/>
      <c r="AW1399" s="533"/>
      <c r="AX1399" s="533">
        <v>89</v>
      </c>
      <c r="AY1399" s="533">
        <v>125</v>
      </c>
      <c r="AZ1399" s="533">
        <v>190</v>
      </c>
      <c r="BA1399" s="533">
        <v>412</v>
      </c>
      <c r="BB1399" s="359"/>
      <c r="BC1399" s="605" t="str">
        <f t="shared" si="1807"/>
        <v>-</v>
      </c>
      <c r="BD1399" s="606" t="str">
        <f t="shared" si="1808"/>
        <v>-</v>
      </c>
      <c r="BE1399" s="607" t="str">
        <f t="shared" si="1809"/>
        <v>-</v>
      </c>
      <c r="BF1399" s="302" t="str">
        <f t="shared" si="1810"/>
        <v>-</v>
      </c>
      <c r="BG1399" s="608" t="str">
        <f t="shared" si="1811"/>
        <v>-</v>
      </c>
      <c r="BH1399" s="609" t="str">
        <f t="shared" si="1812"/>
        <v>-</v>
      </c>
      <c r="BI1399" s="311" t="str">
        <f t="shared" si="1813"/>
        <v>-</v>
      </c>
      <c r="BJ1399" s="610" t="str">
        <f t="shared" si="1814"/>
        <v>-</v>
      </c>
      <c r="BK1399" s="609" t="str">
        <f t="shared" si="1815"/>
        <v>-</v>
      </c>
      <c r="BL1399" s="311" t="str">
        <f t="shared" si="1816"/>
        <v>-</v>
      </c>
      <c r="BM1399" s="610" t="str">
        <f t="shared" si="1817"/>
        <v>-</v>
      </c>
      <c r="BN1399" s="565">
        <f t="shared" si="1818"/>
        <v>2</v>
      </c>
      <c r="BO1399" s="312">
        <f t="shared" si="1819"/>
        <v>2016</v>
      </c>
      <c r="BP1399" s="312">
        <f t="shared" si="1820"/>
        <v>2</v>
      </c>
      <c r="BQ1399" s="202"/>
    </row>
    <row r="1400" spans="1:69" s="35" customFormat="1" ht="10.5" customHeight="1" x14ac:dyDescent="0.2">
      <c r="A1400" s="87" t="str">
        <f t="shared" si="1806"/>
        <v>2015-16R1F3</v>
      </c>
      <c r="B1400" s="87" t="str">
        <f t="shared" si="1821"/>
        <v>Y59</v>
      </c>
      <c r="C1400" s="203" t="s">
        <v>186</v>
      </c>
      <c r="D1400" s="203" t="s">
        <v>551</v>
      </c>
      <c r="E1400" s="42"/>
      <c r="F1400" s="317" t="str">
        <f>VLOOKUP($G1400,'Selection Sheet'!$C$15:$F$39,3,0)</f>
        <v>Y59</v>
      </c>
      <c r="G1400" s="204" t="s">
        <v>108</v>
      </c>
      <c r="H1400" s="203" t="s">
        <v>529</v>
      </c>
      <c r="I1400" s="495">
        <v>19</v>
      </c>
      <c r="J1400" s="495">
        <v>5</v>
      </c>
      <c r="K1400" s="495">
        <v>5</v>
      </c>
      <c r="L1400" s="495">
        <v>5</v>
      </c>
      <c r="M1400" s="507"/>
      <c r="N1400" s="507"/>
      <c r="O1400" s="507"/>
      <c r="P1400" s="507"/>
      <c r="Q1400" s="495" t="s">
        <v>80</v>
      </c>
      <c r="R1400" s="495" t="s">
        <v>80</v>
      </c>
      <c r="S1400" s="495"/>
      <c r="T1400" s="496" t="s">
        <v>80</v>
      </c>
      <c r="U1400" s="497" t="s">
        <v>80</v>
      </c>
      <c r="V1400" s="497" t="s">
        <v>80</v>
      </c>
      <c r="W1400" s="497" t="s">
        <v>80</v>
      </c>
      <c r="X1400" s="498" t="s">
        <v>80</v>
      </c>
      <c r="Y1400" s="499" t="s">
        <v>80</v>
      </c>
      <c r="Z1400" s="500" t="s">
        <v>80</v>
      </c>
      <c r="AA1400" s="500" t="s">
        <v>80</v>
      </c>
      <c r="AB1400" s="501" t="s">
        <v>80</v>
      </c>
      <c r="AC1400" s="500" t="s">
        <v>80</v>
      </c>
      <c r="AD1400" s="500" t="s">
        <v>80</v>
      </c>
      <c r="AE1400" s="500" t="s">
        <v>80</v>
      </c>
      <c r="AF1400" s="502" t="s">
        <v>80</v>
      </c>
      <c r="AG1400" s="503" t="s">
        <v>80</v>
      </c>
      <c r="AH1400" s="504" t="s">
        <v>80</v>
      </c>
      <c r="AI1400" s="502" t="s">
        <v>80</v>
      </c>
      <c r="AJ1400" s="505">
        <v>4</v>
      </c>
      <c r="AK1400" s="505">
        <v>5</v>
      </c>
      <c r="AL1400" s="507"/>
      <c r="AM1400" s="507"/>
      <c r="AN1400" s="505">
        <v>34</v>
      </c>
      <c r="AO1400" s="505">
        <v>34</v>
      </c>
      <c r="AP1400" s="569"/>
      <c r="AQ1400" s="569"/>
      <c r="AR1400" s="505">
        <v>3</v>
      </c>
      <c r="AS1400" s="505">
        <v>19</v>
      </c>
      <c r="AT1400" s="505">
        <v>2</v>
      </c>
      <c r="AU1400" s="505">
        <v>5</v>
      </c>
      <c r="AV1400" s="507"/>
      <c r="AW1400" s="507"/>
      <c r="AX1400" s="507">
        <v>1</v>
      </c>
      <c r="AY1400" s="507">
        <v>1</v>
      </c>
      <c r="AZ1400" s="507">
        <v>8</v>
      </c>
      <c r="BA1400" s="507">
        <v>16</v>
      </c>
      <c r="BB1400" s="357"/>
      <c r="BC1400" s="592" t="str">
        <f t="shared" si="1807"/>
        <v>-</v>
      </c>
      <c r="BD1400" s="593" t="str">
        <f t="shared" si="1808"/>
        <v>-</v>
      </c>
      <c r="BE1400" s="594" t="str">
        <f t="shared" si="1809"/>
        <v>-</v>
      </c>
      <c r="BF1400" s="291" t="str">
        <f t="shared" si="1810"/>
        <v>-</v>
      </c>
      <c r="BG1400" s="566" t="str">
        <f t="shared" si="1811"/>
        <v>-</v>
      </c>
      <c r="BH1400" s="595" t="str">
        <f t="shared" si="1812"/>
        <v>-</v>
      </c>
      <c r="BI1400" s="289" t="str">
        <f t="shared" si="1813"/>
        <v>-</v>
      </c>
      <c r="BJ1400" s="596" t="str">
        <f t="shared" si="1814"/>
        <v>-</v>
      </c>
      <c r="BK1400" s="595" t="str">
        <f t="shared" si="1815"/>
        <v>-</v>
      </c>
      <c r="BL1400" s="289" t="str">
        <f t="shared" si="1816"/>
        <v>-</v>
      </c>
      <c r="BM1400" s="596" t="str">
        <f t="shared" si="1817"/>
        <v>-</v>
      </c>
      <c r="BN1400" s="563">
        <f t="shared" si="1818"/>
        <v>3</v>
      </c>
      <c r="BO1400" s="87">
        <f t="shared" si="1819"/>
        <v>2016</v>
      </c>
      <c r="BP1400" s="87">
        <f t="shared" si="1820"/>
        <v>0</v>
      </c>
      <c r="BQ1400" s="202"/>
    </row>
    <row r="1401" spans="1:69" s="35" customFormat="1" ht="10.5" customHeight="1" x14ac:dyDescent="0.2">
      <c r="A1401" s="87" t="str">
        <f t="shared" si="1806"/>
        <v>2015-16RRU3</v>
      </c>
      <c r="B1401" s="87" t="str">
        <f t="shared" si="1821"/>
        <v>Y56</v>
      </c>
      <c r="C1401" s="203" t="s">
        <v>186</v>
      </c>
      <c r="D1401" s="203" t="s">
        <v>551</v>
      </c>
      <c r="E1401" s="42"/>
      <c r="F1401" s="317" t="str">
        <f>VLOOKUP($G1401,'Selection Sheet'!$C$15:$F$39,3,0)</f>
        <v>Y56</v>
      </c>
      <c r="G1401" s="204" t="s">
        <v>93</v>
      </c>
      <c r="H1401" s="203" t="s">
        <v>530</v>
      </c>
      <c r="I1401" s="495">
        <v>413</v>
      </c>
      <c r="J1401" s="495">
        <v>125</v>
      </c>
      <c r="K1401" s="495">
        <v>45</v>
      </c>
      <c r="L1401" s="495">
        <v>25</v>
      </c>
      <c r="M1401" s="507"/>
      <c r="N1401" s="507"/>
      <c r="O1401" s="507"/>
      <c r="P1401" s="507"/>
      <c r="Q1401" s="495" t="s">
        <v>80</v>
      </c>
      <c r="R1401" s="495" t="s">
        <v>80</v>
      </c>
      <c r="S1401" s="495"/>
      <c r="T1401" s="496" t="s">
        <v>80</v>
      </c>
      <c r="U1401" s="497" t="s">
        <v>80</v>
      </c>
      <c r="V1401" s="497" t="s">
        <v>80</v>
      </c>
      <c r="W1401" s="497" t="s">
        <v>80</v>
      </c>
      <c r="X1401" s="498" t="s">
        <v>80</v>
      </c>
      <c r="Y1401" s="499" t="s">
        <v>80</v>
      </c>
      <c r="Z1401" s="500" t="s">
        <v>80</v>
      </c>
      <c r="AA1401" s="500" t="s">
        <v>80</v>
      </c>
      <c r="AB1401" s="501" t="s">
        <v>80</v>
      </c>
      <c r="AC1401" s="500" t="s">
        <v>80</v>
      </c>
      <c r="AD1401" s="500" t="s">
        <v>80</v>
      </c>
      <c r="AE1401" s="500" t="s">
        <v>80</v>
      </c>
      <c r="AF1401" s="502" t="s">
        <v>80</v>
      </c>
      <c r="AG1401" s="503" t="s">
        <v>80</v>
      </c>
      <c r="AH1401" s="504" t="s">
        <v>80</v>
      </c>
      <c r="AI1401" s="502" t="s">
        <v>80</v>
      </c>
      <c r="AJ1401" s="505">
        <v>194</v>
      </c>
      <c r="AK1401" s="505">
        <v>267</v>
      </c>
      <c r="AL1401" s="507"/>
      <c r="AM1401" s="507"/>
      <c r="AN1401" s="505">
        <v>1122</v>
      </c>
      <c r="AO1401" s="505">
        <v>1164</v>
      </c>
      <c r="AP1401" s="569"/>
      <c r="AQ1401" s="569"/>
      <c r="AR1401" s="505">
        <v>27</v>
      </c>
      <c r="AS1401" s="505">
        <v>403</v>
      </c>
      <c r="AT1401" s="505">
        <v>9</v>
      </c>
      <c r="AU1401" s="505">
        <v>42</v>
      </c>
      <c r="AV1401" s="507"/>
      <c r="AW1401" s="507"/>
      <c r="AX1401" s="507">
        <v>117</v>
      </c>
      <c r="AY1401" s="507">
        <v>134</v>
      </c>
      <c r="AZ1401" s="507">
        <v>399</v>
      </c>
      <c r="BA1401" s="507">
        <v>685</v>
      </c>
      <c r="BB1401" s="357"/>
      <c r="BC1401" s="592" t="str">
        <f t="shared" si="1807"/>
        <v>-</v>
      </c>
      <c r="BD1401" s="593" t="str">
        <f t="shared" si="1808"/>
        <v>-</v>
      </c>
      <c r="BE1401" s="594" t="str">
        <f t="shared" si="1809"/>
        <v>-</v>
      </c>
      <c r="BF1401" s="291" t="str">
        <f t="shared" si="1810"/>
        <v>-</v>
      </c>
      <c r="BG1401" s="566" t="str">
        <f t="shared" si="1811"/>
        <v>-</v>
      </c>
      <c r="BH1401" s="595" t="str">
        <f t="shared" si="1812"/>
        <v>-</v>
      </c>
      <c r="BI1401" s="289" t="str">
        <f t="shared" si="1813"/>
        <v>-</v>
      </c>
      <c r="BJ1401" s="596" t="str">
        <f t="shared" si="1814"/>
        <v>-</v>
      </c>
      <c r="BK1401" s="595" t="str">
        <f t="shared" si="1815"/>
        <v>-</v>
      </c>
      <c r="BL1401" s="289" t="str">
        <f t="shared" si="1816"/>
        <v>-</v>
      </c>
      <c r="BM1401" s="596" t="str">
        <f t="shared" si="1817"/>
        <v>-</v>
      </c>
      <c r="BN1401" s="563">
        <f t="shared" si="1818"/>
        <v>3</v>
      </c>
      <c r="BO1401" s="87">
        <f t="shared" si="1819"/>
        <v>2016</v>
      </c>
      <c r="BP1401" s="87">
        <f t="shared" si="1820"/>
        <v>0</v>
      </c>
      <c r="BQ1401" s="202"/>
    </row>
    <row r="1402" spans="1:69" s="35" customFormat="1" ht="10.5" customHeight="1" x14ac:dyDescent="0.2">
      <c r="A1402" s="87" t="str">
        <f t="shared" si="1806"/>
        <v>2015-16RX63</v>
      </c>
      <c r="B1402" s="87" t="str">
        <f t="shared" si="1821"/>
        <v>Y63</v>
      </c>
      <c r="C1402" s="203" t="s">
        <v>186</v>
      </c>
      <c r="D1402" s="203" t="s">
        <v>551</v>
      </c>
      <c r="E1402" s="42"/>
      <c r="F1402" s="317" t="str">
        <f>VLOOKUP($G1402,'Selection Sheet'!$C$15:$F$39,3,0)</f>
        <v>Y63</v>
      </c>
      <c r="G1402" s="204" t="s">
        <v>111</v>
      </c>
      <c r="H1402" s="203" t="s">
        <v>532</v>
      </c>
      <c r="I1402" s="495">
        <v>143</v>
      </c>
      <c r="J1402" s="495">
        <v>22</v>
      </c>
      <c r="K1402" s="495">
        <v>10</v>
      </c>
      <c r="L1402" s="495">
        <v>5</v>
      </c>
      <c r="M1402" s="507"/>
      <c r="N1402" s="507"/>
      <c r="O1402" s="507"/>
      <c r="P1402" s="507"/>
      <c r="Q1402" s="495" t="s">
        <v>80</v>
      </c>
      <c r="R1402" s="495" t="s">
        <v>80</v>
      </c>
      <c r="S1402" s="495"/>
      <c r="T1402" s="496" t="s">
        <v>80</v>
      </c>
      <c r="U1402" s="497" t="s">
        <v>80</v>
      </c>
      <c r="V1402" s="497" t="s">
        <v>80</v>
      </c>
      <c r="W1402" s="497" t="s">
        <v>80</v>
      </c>
      <c r="X1402" s="498" t="s">
        <v>80</v>
      </c>
      <c r="Y1402" s="499" t="s">
        <v>80</v>
      </c>
      <c r="Z1402" s="500" t="s">
        <v>80</v>
      </c>
      <c r="AA1402" s="500" t="s">
        <v>80</v>
      </c>
      <c r="AB1402" s="501" t="s">
        <v>80</v>
      </c>
      <c r="AC1402" s="500" t="s">
        <v>80</v>
      </c>
      <c r="AD1402" s="500" t="s">
        <v>80</v>
      </c>
      <c r="AE1402" s="500" t="s">
        <v>80</v>
      </c>
      <c r="AF1402" s="502" t="s">
        <v>80</v>
      </c>
      <c r="AG1402" s="503" t="s">
        <v>80</v>
      </c>
      <c r="AH1402" s="504" t="s">
        <v>80</v>
      </c>
      <c r="AI1402" s="502" t="s">
        <v>80</v>
      </c>
      <c r="AJ1402" s="505">
        <v>71</v>
      </c>
      <c r="AK1402" s="505">
        <v>81</v>
      </c>
      <c r="AL1402" s="507"/>
      <c r="AM1402" s="507"/>
      <c r="AN1402" s="505">
        <v>394</v>
      </c>
      <c r="AO1402" s="505">
        <v>400</v>
      </c>
      <c r="AP1402" s="569"/>
      <c r="AQ1402" s="569"/>
      <c r="AR1402" s="505">
        <v>5</v>
      </c>
      <c r="AS1402" s="505">
        <v>143</v>
      </c>
      <c r="AT1402" s="505">
        <v>2</v>
      </c>
      <c r="AU1402" s="505">
        <v>10</v>
      </c>
      <c r="AV1402" s="507"/>
      <c r="AW1402" s="507"/>
      <c r="AX1402" s="507">
        <v>76</v>
      </c>
      <c r="AY1402" s="507">
        <v>79</v>
      </c>
      <c r="AZ1402" s="507">
        <v>100</v>
      </c>
      <c r="BA1402" s="507">
        <v>170</v>
      </c>
      <c r="BB1402" s="357"/>
      <c r="BC1402" s="592" t="str">
        <f t="shared" si="1807"/>
        <v>-</v>
      </c>
      <c r="BD1402" s="593" t="str">
        <f t="shared" si="1808"/>
        <v>-</v>
      </c>
      <c r="BE1402" s="594" t="str">
        <f t="shared" si="1809"/>
        <v>-</v>
      </c>
      <c r="BF1402" s="291" t="str">
        <f t="shared" si="1810"/>
        <v>-</v>
      </c>
      <c r="BG1402" s="566" t="str">
        <f t="shared" si="1811"/>
        <v>-</v>
      </c>
      <c r="BH1402" s="595" t="str">
        <f t="shared" si="1812"/>
        <v>-</v>
      </c>
      <c r="BI1402" s="289" t="str">
        <f t="shared" si="1813"/>
        <v>-</v>
      </c>
      <c r="BJ1402" s="596" t="str">
        <f t="shared" si="1814"/>
        <v>-</v>
      </c>
      <c r="BK1402" s="595" t="str">
        <f t="shared" si="1815"/>
        <v>-</v>
      </c>
      <c r="BL1402" s="289" t="str">
        <f t="shared" si="1816"/>
        <v>-</v>
      </c>
      <c r="BM1402" s="596" t="str">
        <f t="shared" si="1817"/>
        <v>-</v>
      </c>
      <c r="BN1402" s="563">
        <f t="shared" si="1818"/>
        <v>3</v>
      </c>
      <c r="BO1402" s="87">
        <f t="shared" si="1819"/>
        <v>2016</v>
      </c>
      <c r="BP1402" s="87">
        <f t="shared" si="1820"/>
        <v>0</v>
      </c>
      <c r="BQ1402" s="202"/>
    </row>
    <row r="1403" spans="1:69" s="35" customFormat="1" ht="10.5" customHeight="1" x14ac:dyDescent="0.2">
      <c r="A1403" s="314" t="str">
        <f t="shared" si="1806"/>
        <v>2015-16RX73</v>
      </c>
      <c r="B1403" s="314" t="str">
        <f t="shared" si="1821"/>
        <v>Y62</v>
      </c>
      <c r="C1403" s="205" t="s">
        <v>186</v>
      </c>
      <c r="D1403" s="205" t="s">
        <v>551</v>
      </c>
      <c r="E1403" s="206"/>
      <c r="F1403" s="318" t="str">
        <f>VLOOKUP($G1403,'Selection Sheet'!$C$15:$F$39,3,0)</f>
        <v>Y62</v>
      </c>
      <c r="G1403" s="207" t="s">
        <v>84</v>
      </c>
      <c r="H1403" s="205" t="s">
        <v>533</v>
      </c>
      <c r="I1403" s="508">
        <v>351</v>
      </c>
      <c r="J1403" s="508">
        <v>95</v>
      </c>
      <c r="K1403" s="508">
        <v>40</v>
      </c>
      <c r="L1403" s="508">
        <v>20</v>
      </c>
      <c r="M1403" s="520"/>
      <c r="N1403" s="520"/>
      <c r="O1403" s="520"/>
      <c r="P1403" s="520"/>
      <c r="Q1403" s="508" t="s">
        <v>80</v>
      </c>
      <c r="R1403" s="508" t="s">
        <v>80</v>
      </c>
      <c r="S1403" s="508"/>
      <c r="T1403" s="509" t="s">
        <v>80</v>
      </c>
      <c r="U1403" s="510" t="s">
        <v>80</v>
      </c>
      <c r="V1403" s="510" t="s">
        <v>80</v>
      </c>
      <c r="W1403" s="510" t="s">
        <v>80</v>
      </c>
      <c r="X1403" s="511" t="s">
        <v>80</v>
      </c>
      <c r="Y1403" s="512" t="s">
        <v>80</v>
      </c>
      <c r="Z1403" s="513" t="s">
        <v>80</v>
      </c>
      <c r="AA1403" s="513" t="s">
        <v>80</v>
      </c>
      <c r="AB1403" s="514" t="s">
        <v>80</v>
      </c>
      <c r="AC1403" s="513" t="s">
        <v>80</v>
      </c>
      <c r="AD1403" s="513" t="s">
        <v>80</v>
      </c>
      <c r="AE1403" s="513" t="s">
        <v>80</v>
      </c>
      <c r="AF1403" s="515" t="s">
        <v>80</v>
      </c>
      <c r="AG1403" s="516" t="s">
        <v>80</v>
      </c>
      <c r="AH1403" s="517" t="s">
        <v>80</v>
      </c>
      <c r="AI1403" s="515" t="s">
        <v>80</v>
      </c>
      <c r="AJ1403" s="518">
        <v>195</v>
      </c>
      <c r="AK1403" s="518">
        <v>232</v>
      </c>
      <c r="AL1403" s="520"/>
      <c r="AM1403" s="520"/>
      <c r="AN1403" s="518">
        <v>1299</v>
      </c>
      <c r="AO1403" s="518">
        <v>1303</v>
      </c>
      <c r="AP1403" s="570"/>
      <c r="AQ1403" s="570"/>
      <c r="AR1403" s="518">
        <v>22</v>
      </c>
      <c r="AS1403" s="518">
        <v>328</v>
      </c>
      <c r="AT1403" s="518">
        <v>9</v>
      </c>
      <c r="AU1403" s="518">
        <v>35</v>
      </c>
      <c r="AV1403" s="520"/>
      <c r="AW1403" s="520"/>
      <c r="AX1403" s="520">
        <v>102</v>
      </c>
      <c r="AY1403" s="520">
        <v>122</v>
      </c>
      <c r="AZ1403" s="520">
        <v>372</v>
      </c>
      <c r="BA1403" s="520">
        <v>823</v>
      </c>
      <c r="BB1403" s="358"/>
      <c r="BC1403" s="597" t="str">
        <f t="shared" si="1807"/>
        <v>-</v>
      </c>
      <c r="BD1403" s="598" t="str">
        <f t="shared" si="1808"/>
        <v>-</v>
      </c>
      <c r="BE1403" s="599" t="str">
        <f t="shared" si="1809"/>
        <v>-</v>
      </c>
      <c r="BF1403" s="600" t="str">
        <f t="shared" si="1810"/>
        <v>-</v>
      </c>
      <c r="BG1403" s="601" t="str">
        <f t="shared" si="1811"/>
        <v>-</v>
      </c>
      <c r="BH1403" s="602" t="str">
        <f t="shared" si="1812"/>
        <v>-</v>
      </c>
      <c r="BI1403" s="603" t="str">
        <f t="shared" si="1813"/>
        <v>-</v>
      </c>
      <c r="BJ1403" s="604" t="str">
        <f t="shared" si="1814"/>
        <v>-</v>
      </c>
      <c r="BK1403" s="602" t="str">
        <f t="shared" si="1815"/>
        <v>-</v>
      </c>
      <c r="BL1403" s="603" t="str">
        <f t="shared" si="1816"/>
        <v>-</v>
      </c>
      <c r="BM1403" s="604" t="str">
        <f t="shared" si="1817"/>
        <v>-</v>
      </c>
      <c r="BN1403" s="564">
        <f t="shared" si="1818"/>
        <v>3</v>
      </c>
      <c r="BO1403" s="314">
        <f t="shared" si="1819"/>
        <v>2016</v>
      </c>
      <c r="BP1403" s="314">
        <f t="shared" si="1820"/>
        <v>0</v>
      </c>
      <c r="BQ1403" s="202"/>
    </row>
    <row r="1404" spans="1:69" s="35" customFormat="1" ht="10.5" customHeight="1" x14ac:dyDescent="0.2">
      <c r="A1404" s="87" t="str">
        <f t="shared" si="1806"/>
        <v>2015-16RX83</v>
      </c>
      <c r="B1404" s="87" t="str">
        <f t="shared" si="1821"/>
        <v>Y63</v>
      </c>
      <c r="C1404" s="203" t="s">
        <v>186</v>
      </c>
      <c r="D1404" s="203" t="s">
        <v>551</v>
      </c>
      <c r="E1404" s="42"/>
      <c r="F1404" s="317" t="str">
        <f>VLOOKUP($G1404,'Selection Sheet'!$C$15:$F$39,3,0)</f>
        <v>Y63</v>
      </c>
      <c r="G1404" s="204" t="s">
        <v>120</v>
      </c>
      <c r="H1404" s="203" t="s">
        <v>534</v>
      </c>
      <c r="I1404" s="495">
        <v>255</v>
      </c>
      <c r="J1404" s="495">
        <v>80</v>
      </c>
      <c r="K1404" s="495">
        <v>14</v>
      </c>
      <c r="L1404" s="495">
        <v>12</v>
      </c>
      <c r="M1404" s="507"/>
      <c r="N1404" s="507"/>
      <c r="O1404" s="507"/>
      <c r="P1404" s="507"/>
      <c r="Q1404" s="495" t="s">
        <v>80</v>
      </c>
      <c r="R1404" s="495" t="s">
        <v>80</v>
      </c>
      <c r="S1404" s="495"/>
      <c r="T1404" s="496" t="s">
        <v>80</v>
      </c>
      <c r="U1404" s="497" t="s">
        <v>80</v>
      </c>
      <c r="V1404" s="497" t="s">
        <v>80</v>
      </c>
      <c r="W1404" s="497" t="s">
        <v>80</v>
      </c>
      <c r="X1404" s="498" t="s">
        <v>80</v>
      </c>
      <c r="Y1404" s="499" t="s">
        <v>80</v>
      </c>
      <c r="Z1404" s="500" t="s">
        <v>80</v>
      </c>
      <c r="AA1404" s="500" t="s">
        <v>80</v>
      </c>
      <c r="AB1404" s="501" t="s">
        <v>80</v>
      </c>
      <c r="AC1404" s="500" t="s">
        <v>80</v>
      </c>
      <c r="AD1404" s="500" t="s">
        <v>80</v>
      </c>
      <c r="AE1404" s="500" t="s">
        <v>80</v>
      </c>
      <c r="AF1404" s="502" t="s">
        <v>80</v>
      </c>
      <c r="AG1404" s="503" t="s">
        <v>80</v>
      </c>
      <c r="AH1404" s="504" t="s">
        <v>80</v>
      </c>
      <c r="AI1404" s="502" t="s">
        <v>80</v>
      </c>
      <c r="AJ1404" s="505">
        <v>113</v>
      </c>
      <c r="AK1404" s="505">
        <v>129</v>
      </c>
      <c r="AL1404" s="507"/>
      <c r="AM1404" s="507"/>
      <c r="AN1404" s="505">
        <v>607</v>
      </c>
      <c r="AO1404" s="505">
        <v>634</v>
      </c>
      <c r="AP1404" s="569"/>
      <c r="AQ1404" s="569"/>
      <c r="AR1404" s="505">
        <v>21</v>
      </c>
      <c r="AS1404" s="505">
        <v>250</v>
      </c>
      <c r="AT1404" s="505">
        <v>8</v>
      </c>
      <c r="AU1404" s="505">
        <v>13</v>
      </c>
      <c r="AV1404" s="507"/>
      <c r="AW1404" s="507"/>
      <c r="AX1404" s="507">
        <v>89</v>
      </c>
      <c r="AY1404" s="507">
        <v>103</v>
      </c>
      <c r="AZ1404" s="507">
        <v>155</v>
      </c>
      <c r="BA1404" s="507">
        <v>318</v>
      </c>
      <c r="BB1404" s="357"/>
      <c r="BC1404" s="592" t="str">
        <f t="shared" si="1807"/>
        <v>-</v>
      </c>
      <c r="BD1404" s="593" t="str">
        <f t="shared" si="1808"/>
        <v>-</v>
      </c>
      <c r="BE1404" s="594" t="str">
        <f t="shared" si="1809"/>
        <v>-</v>
      </c>
      <c r="BF1404" s="291" t="str">
        <f t="shared" si="1810"/>
        <v>-</v>
      </c>
      <c r="BG1404" s="566" t="str">
        <f t="shared" si="1811"/>
        <v>-</v>
      </c>
      <c r="BH1404" s="595" t="str">
        <f t="shared" si="1812"/>
        <v>-</v>
      </c>
      <c r="BI1404" s="289" t="str">
        <f t="shared" si="1813"/>
        <v>-</v>
      </c>
      <c r="BJ1404" s="596" t="str">
        <f t="shared" si="1814"/>
        <v>-</v>
      </c>
      <c r="BK1404" s="595" t="str">
        <f t="shared" si="1815"/>
        <v>-</v>
      </c>
      <c r="BL1404" s="289" t="str">
        <f t="shared" si="1816"/>
        <v>-</v>
      </c>
      <c r="BM1404" s="596" t="str">
        <f t="shared" si="1817"/>
        <v>-</v>
      </c>
      <c r="BN1404" s="563">
        <f t="shared" si="1818"/>
        <v>3</v>
      </c>
      <c r="BO1404" s="87">
        <f t="shared" si="1819"/>
        <v>2016</v>
      </c>
      <c r="BP1404" s="87">
        <f t="shared" si="1820"/>
        <v>0</v>
      </c>
      <c r="BQ1404" s="202"/>
    </row>
    <row r="1405" spans="1:69" s="35" customFormat="1" ht="10.5" customHeight="1" x14ac:dyDescent="0.2">
      <c r="A1405" s="87" t="str">
        <f t="shared" si="1806"/>
        <v>2015-16RX93</v>
      </c>
      <c r="B1405" s="87" t="str">
        <f t="shared" si="1821"/>
        <v>Y60</v>
      </c>
      <c r="C1405" s="203" t="s">
        <v>186</v>
      </c>
      <c r="D1405" s="203" t="s">
        <v>551</v>
      </c>
      <c r="E1405" s="42"/>
      <c r="F1405" s="317" t="str">
        <f>VLOOKUP($G1405,'Selection Sheet'!$C$15:$F$39,3,0)</f>
        <v>Y60</v>
      </c>
      <c r="G1405" s="204" t="s">
        <v>103</v>
      </c>
      <c r="H1405" s="203" t="s">
        <v>535</v>
      </c>
      <c r="I1405" s="495">
        <v>250</v>
      </c>
      <c r="J1405" s="495">
        <v>70</v>
      </c>
      <c r="K1405" s="495">
        <v>32</v>
      </c>
      <c r="L1405" s="495">
        <v>13</v>
      </c>
      <c r="M1405" s="507"/>
      <c r="N1405" s="507"/>
      <c r="O1405" s="507"/>
      <c r="P1405" s="507"/>
      <c r="Q1405" s="495" t="s">
        <v>80</v>
      </c>
      <c r="R1405" s="495" t="s">
        <v>80</v>
      </c>
      <c r="S1405" s="495"/>
      <c r="T1405" s="496" t="s">
        <v>80</v>
      </c>
      <c r="U1405" s="497" t="s">
        <v>80</v>
      </c>
      <c r="V1405" s="497" t="s">
        <v>80</v>
      </c>
      <c r="W1405" s="497" t="s">
        <v>80</v>
      </c>
      <c r="X1405" s="498" t="s">
        <v>80</v>
      </c>
      <c r="Y1405" s="499" t="s">
        <v>80</v>
      </c>
      <c r="Z1405" s="500" t="s">
        <v>80</v>
      </c>
      <c r="AA1405" s="500" t="s">
        <v>80</v>
      </c>
      <c r="AB1405" s="501" t="s">
        <v>80</v>
      </c>
      <c r="AC1405" s="500" t="s">
        <v>80</v>
      </c>
      <c r="AD1405" s="500" t="s">
        <v>80</v>
      </c>
      <c r="AE1405" s="500" t="s">
        <v>80</v>
      </c>
      <c r="AF1405" s="502" t="s">
        <v>80</v>
      </c>
      <c r="AG1405" s="503" t="s">
        <v>80</v>
      </c>
      <c r="AH1405" s="504" t="s">
        <v>80</v>
      </c>
      <c r="AI1405" s="502" t="s">
        <v>80</v>
      </c>
      <c r="AJ1405" s="505">
        <v>123</v>
      </c>
      <c r="AK1405" s="505">
        <v>144</v>
      </c>
      <c r="AL1405" s="507"/>
      <c r="AM1405" s="507"/>
      <c r="AN1405" s="505">
        <v>677</v>
      </c>
      <c r="AO1405" s="505">
        <v>689</v>
      </c>
      <c r="AP1405" s="569"/>
      <c r="AQ1405" s="569"/>
      <c r="AR1405" s="505">
        <v>8</v>
      </c>
      <c r="AS1405" s="505">
        <v>232</v>
      </c>
      <c r="AT1405" s="505">
        <v>3</v>
      </c>
      <c r="AU1405" s="505">
        <v>29</v>
      </c>
      <c r="AV1405" s="507"/>
      <c r="AW1405" s="507"/>
      <c r="AX1405" s="507">
        <v>68</v>
      </c>
      <c r="AY1405" s="507">
        <v>80</v>
      </c>
      <c r="AZ1405" s="507">
        <v>75</v>
      </c>
      <c r="BA1405" s="507">
        <v>148</v>
      </c>
      <c r="BB1405" s="357"/>
      <c r="BC1405" s="592" t="str">
        <f t="shared" si="1807"/>
        <v>-</v>
      </c>
      <c r="BD1405" s="593" t="str">
        <f t="shared" si="1808"/>
        <v>-</v>
      </c>
      <c r="BE1405" s="594" t="str">
        <f t="shared" si="1809"/>
        <v>-</v>
      </c>
      <c r="BF1405" s="291" t="str">
        <f t="shared" si="1810"/>
        <v>-</v>
      </c>
      <c r="BG1405" s="566" t="str">
        <f t="shared" si="1811"/>
        <v>-</v>
      </c>
      <c r="BH1405" s="595" t="str">
        <f t="shared" si="1812"/>
        <v>-</v>
      </c>
      <c r="BI1405" s="289" t="str">
        <f t="shared" si="1813"/>
        <v>-</v>
      </c>
      <c r="BJ1405" s="596" t="str">
        <f t="shared" si="1814"/>
        <v>-</v>
      </c>
      <c r="BK1405" s="595" t="str">
        <f t="shared" si="1815"/>
        <v>-</v>
      </c>
      <c r="BL1405" s="289" t="str">
        <f t="shared" si="1816"/>
        <v>-</v>
      </c>
      <c r="BM1405" s="596" t="str">
        <f t="shared" si="1817"/>
        <v>-</v>
      </c>
      <c r="BN1405" s="563">
        <f t="shared" si="1818"/>
        <v>3</v>
      </c>
      <c r="BO1405" s="87">
        <f t="shared" si="1819"/>
        <v>2016</v>
      </c>
      <c r="BP1405" s="87">
        <f t="shared" si="1820"/>
        <v>0</v>
      </c>
      <c r="BQ1405" s="202"/>
    </row>
    <row r="1406" spans="1:69" s="35" customFormat="1" ht="10.5" customHeight="1" x14ac:dyDescent="0.2">
      <c r="A1406" s="314" t="str">
        <f t="shared" si="1806"/>
        <v>2015-16RYA3</v>
      </c>
      <c r="B1406" s="314" t="str">
        <f t="shared" si="1821"/>
        <v>Y60</v>
      </c>
      <c r="C1406" s="205" t="s">
        <v>186</v>
      </c>
      <c r="D1406" s="205" t="s">
        <v>551</v>
      </c>
      <c r="E1406" s="206"/>
      <c r="F1406" s="318" t="str">
        <f>VLOOKUP($G1406,'Selection Sheet'!$C$15:$F$39,3,0)</f>
        <v>Y60</v>
      </c>
      <c r="G1406" s="207" t="s">
        <v>118</v>
      </c>
      <c r="H1406" s="205" t="s">
        <v>536</v>
      </c>
      <c r="I1406" s="508">
        <v>369</v>
      </c>
      <c r="J1406" s="508">
        <v>114</v>
      </c>
      <c r="K1406" s="508">
        <v>28</v>
      </c>
      <c r="L1406" s="508">
        <v>19</v>
      </c>
      <c r="M1406" s="520"/>
      <c r="N1406" s="520"/>
      <c r="O1406" s="520"/>
      <c r="P1406" s="520"/>
      <c r="Q1406" s="508" t="s">
        <v>80</v>
      </c>
      <c r="R1406" s="508" t="s">
        <v>80</v>
      </c>
      <c r="S1406" s="508"/>
      <c r="T1406" s="509" t="s">
        <v>80</v>
      </c>
      <c r="U1406" s="510" t="s">
        <v>80</v>
      </c>
      <c r="V1406" s="510" t="s">
        <v>80</v>
      </c>
      <c r="W1406" s="510" t="s">
        <v>80</v>
      </c>
      <c r="X1406" s="511" t="s">
        <v>80</v>
      </c>
      <c r="Y1406" s="512" t="s">
        <v>80</v>
      </c>
      <c r="Z1406" s="513" t="s">
        <v>80</v>
      </c>
      <c r="AA1406" s="513" t="s">
        <v>80</v>
      </c>
      <c r="AB1406" s="514" t="s">
        <v>80</v>
      </c>
      <c r="AC1406" s="513" t="s">
        <v>80</v>
      </c>
      <c r="AD1406" s="513" t="s">
        <v>80</v>
      </c>
      <c r="AE1406" s="513" t="s">
        <v>80</v>
      </c>
      <c r="AF1406" s="515" t="s">
        <v>80</v>
      </c>
      <c r="AG1406" s="516" t="s">
        <v>80</v>
      </c>
      <c r="AH1406" s="517" t="s">
        <v>80</v>
      </c>
      <c r="AI1406" s="515" t="s">
        <v>80</v>
      </c>
      <c r="AJ1406" s="518">
        <v>92</v>
      </c>
      <c r="AK1406" s="518">
        <v>131</v>
      </c>
      <c r="AL1406" s="520"/>
      <c r="AM1406" s="520"/>
      <c r="AN1406" s="518">
        <v>859</v>
      </c>
      <c r="AO1406" s="518">
        <v>863</v>
      </c>
      <c r="AP1406" s="570"/>
      <c r="AQ1406" s="570"/>
      <c r="AR1406" s="518">
        <v>30</v>
      </c>
      <c r="AS1406" s="518">
        <v>369</v>
      </c>
      <c r="AT1406" s="518">
        <v>8</v>
      </c>
      <c r="AU1406" s="518">
        <v>28</v>
      </c>
      <c r="AV1406" s="520"/>
      <c r="AW1406" s="520"/>
      <c r="AX1406" s="520">
        <v>100</v>
      </c>
      <c r="AY1406" s="520">
        <v>112</v>
      </c>
      <c r="AZ1406" s="520">
        <v>152</v>
      </c>
      <c r="BA1406" s="520">
        <v>338</v>
      </c>
      <c r="BB1406" s="358"/>
      <c r="BC1406" s="597" t="str">
        <f t="shared" si="1807"/>
        <v>-</v>
      </c>
      <c r="BD1406" s="598" t="str">
        <f t="shared" si="1808"/>
        <v>-</v>
      </c>
      <c r="BE1406" s="599" t="str">
        <f t="shared" si="1809"/>
        <v>-</v>
      </c>
      <c r="BF1406" s="600" t="str">
        <f t="shared" si="1810"/>
        <v>-</v>
      </c>
      <c r="BG1406" s="601" t="str">
        <f t="shared" si="1811"/>
        <v>-</v>
      </c>
      <c r="BH1406" s="602" t="str">
        <f t="shared" si="1812"/>
        <v>-</v>
      </c>
      <c r="BI1406" s="603" t="str">
        <f t="shared" si="1813"/>
        <v>-</v>
      </c>
      <c r="BJ1406" s="604" t="str">
        <f t="shared" si="1814"/>
        <v>-</v>
      </c>
      <c r="BK1406" s="602" t="str">
        <f t="shared" si="1815"/>
        <v>-</v>
      </c>
      <c r="BL1406" s="603" t="str">
        <f t="shared" si="1816"/>
        <v>-</v>
      </c>
      <c r="BM1406" s="604" t="str">
        <f t="shared" si="1817"/>
        <v>-</v>
      </c>
      <c r="BN1406" s="564">
        <f t="shared" si="1818"/>
        <v>3</v>
      </c>
      <c r="BO1406" s="314">
        <f t="shared" si="1819"/>
        <v>2016</v>
      </c>
      <c r="BP1406" s="314">
        <f t="shared" si="1820"/>
        <v>0</v>
      </c>
      <c r="BQ1406" s="202"/>
    </row>
    <row r="1407" spans="1:69" s="35" customFormat="1" ht="10.5" customHeight="1" x14ac:dyDescent="0.2">
      <c r="A1407" s="87" t="str">
        <f t="shared" si="1806"/>
        <v>2015-16RYC3</v>
      </c>
      <c r="B1407" s="87" t="str">
        <f t="shared" si="1821"/>
        <v>Y61</v>
      </c>
      <c r="C1407" s="203" t="s">
        <v>186</v>
      </c>
      <c r="D1407" s="203" t="s">
        <v>551</v>
      </c>
      <c r="E1407" s="42"/>
      <c r="F1407" s="317" t="str">
        <f>VLOOKUP($G1407,'Selection Sheet'!$C$15:$F$39,3,0)</f>
        <v>Y61</v>
      </c>
      <c r="G1407" s="204" t="s">
        <v>87</v>
      </c>
      <c r="H1407" s="203" t="s">
        <v>537</v>
      </c>
      <c r="I1407" s="495">
        <v>303</v>
      </c>
      <c r="J1407" s="495">
        <v>80</v>
      </c>
      <c r="K1407" s="495">
        <v>32</v>
      </c>
      <c r="L1407" s="495">
        <v>18</v>
      </c>
      <c r="M1407" s="507"/>
      <c r="N1407" s="507"/>
      <c r="O1407" s="507"/>
      <c r="P1407" s="507"/>
      <c r="Q1407" s="495" t="s">
        <v>80</v>
      </c>
      <c r="R1407" s="495" t="s">
        <v>80</v>
      </c>
      <c r="S1407" s="495"/>
      <c r="T1407" s="496" t="s">
        <v>80</v>
      </c>
      <c r="U1407" s="497" t="s">
        <v>80</v>
      </c>
      <c r="V1407" s="497" t="s">
        <v>80</v>
      </c>
      <c r="W1407" s="497" t="s">
        <v>80</v>
      </c>
      <c r="X1407" s="498" t="s">
        <v>80</v>
      </c>
      <c r="Y1407" s="499" t="s">
        <v>80</v>
      </c>
      <c r="Z1407" s="500" t="s">
        <v>80</v>
      </c>
      <c r="AA1407" s="500" t="s">
        <v>80</v>
      </c>
      <c r="AB1407" s="501" t="s">
        <v>80</v>
      </c>
      <c r="AC1407" s="500" t="s">
        <v>80</v>
      </c>
      <c r="AD1407" s="500" t="s">
        <v>80</v>
      </c>
      <c r="AE1407" s="500" t="s">
        <v>80</v>
      </c>
      <c r="AF1407" s="502" t="s">
        <v>80</v>
      </c>
      <c r="AG1407" s="503" t="s">
        <v>80</v>
      </c>
      <c r="AH1407" s="504" t="s">
        <v>80</v>
      </c>
      <c r="AI1407" s="502" t="s">
        <v>80</v>
      </c>
      <c r="AJ1407" s="505">
        <v>123</v>
      </c>
      <c r="AK1407" s="505">
        <v>132</v>
      </c>
      <c r="AL1407" s="507"/>
      <c r="AM1407" s="507"/>
      <c r="AN1407" s="505">
        <v>776</v>
      </c>
      <c r="AO1407" s="505">
        <v>781</v>
      </c>
      <c r="AP1407" s="569"/>
      <c r="AQ1407" s="569"/>
      <c r="AR1407" s="505">
        <v>19</v>
      </c>
      <c r="AS1407" s="505">
        <v>295</v>
      </c>
      <c r="AT1407" s="505">
        <v>6</v>
      </c>
      <c r="AU1407" s="505">
        <v>28</v>
      </c>
      <c r="AV1407" s="507"/>
      <c r="AW1407" s="507"/>
      <c r="AX1407" s="507">
        <v>115</v>
      </c>
      <c r="AY1407" s="507">
        <v>120</v>
      </c>
      <c r="AZ1407" s="507">
        <v>139</v>
      </c>
      <c r="BA1407" s="507">
        <v>337</v>
      </c>
      <c r="BB1407" s="357"/>
      <c r="BC1407" s="592" t="str">
        <f t="shared" si="1807"/>
        <v>-</v>
      </c>
      <c r="BD1407" s="593" t="str">
        <f t="shared" si="1808"/>
        <v>-</v>
      </c>
      <c r="BE1407" s="594" t="str">
        <f t="shared" si="1809"/>
        <v>-</v>
      </c>
      <c r="BF1407" s="291" t="str">
        <f t="shared" si="1810"/>
        <v>-</v>
      </c>
      <c r="BG1407" s="566" t="str">
        <f t="shared" si="1811"/>
        <v>-</v>
      </c>
      <c r="BH1407" s="595" t="str">
        <f t="shared" si="1812"/>
        <v>-</v>
      </c>
      <c r="BI1407" s="289" t="str">
        <f t="shared" si="1813"/>
        <v>-</v>
      </c>
      <c r="BJ1407" s="596" t="str">
        <f t="shared" si="1814"/>
        <v>-</v>
      </c>
      <c r="BK1407" s="595" t="str">
        <f t="shared" si="1815"/>
        <v>-</v>
      </c>
      <c r="BL1407" s="289" t="str">
        <f t="shared" si="1816"/>
        <v>-</v>
      </c>
      <c r="BM1407" s="596" t="str">
        <f t="shared" si="1817"/>
        <v>-</v>
      </c>
      <c r="BN1407" s="563">
        <f t="shared" si="1818"/>
        <v>3</v>
      </c>
      <c r="BO1407" s="87">
        <f t="shared" si="1819"/>
        <v>2016</v>
      </c>
      <c r="BP1407" s="87">
        <f t="shared" si="1820"/>
        <v>0</v>
      </c>
      <c r="BQ1407" s="202"/>
    </row>
    <row r="1408" spans="1:69" s="35" customFormat="1" ht="10.5" customHeight="1" x14ac:dyDescent="0.2">
      <c r="A1408" s="87" t="str">
        <f t="shared" si="1806"/>
        <v>2015-16RYD3</v>
      </c>
      <c r="B1408" s="87" t="str">
        <f t="shared" si="1821"/>
        <v>Y59</v>
      </c>
      <c r="C1408" s="203" t="s">
        <v>186</v>
      </c>
      <c r="D1408" s="203" t="s">
        <v>551</v>
      </c>
      <c r="E1408" s="42"/>
      <c r="F1408" s="317" t="str">
        <f>VLOOKUP($G1408,'Selection Sheet'!$C$15:$F$39,3,0)</f>
        <v>Y59</v>
      </c>
      <c r="G1408" s="204" t="s">
        <v>116</v>
      </c>
      <c r="H1408" s="203" t="s">
        <v>538</v>
      </c>
      <c r="I1408" s="495">
        <v>263</v>
      </c>
      <c r="J1408" s="495">
        <v>77</v>
      </c>
      <c r="K1408" s="495">
        <v>37</v>
      </c>
      <c r="L1408" s="495">
        <v>19</v>
      </c>
      <c r="M1408" s="507"/>
      <c r="N1408" s="507"/>
      <c r="O1408" s="507"/>
      <c r="P1408" s="507"/>
      <c r="Q1408" s="495" t="s">
        <v>80</v>
      </c>
      <c r="R1408" s="495" t="s">
        <v>80</v>
      </c>
      <c r="S1408" s="495"/>
      <c r="T1408" s="496" t="s">
        <v>80</v>
      </c>
      <c r="U1408" s="497" t="s">
        <v>80</v>
      </c>
      <c r="V1408" s="497" t="s">
        <v>80</v>
      </c>
      <c r="W1408" s="497" t="s">
        <v>80</v>
      </c>
      <c r="X1408" s="498" t="s">
        <v>80</v>
      </c>
      <c r="Y1408" s="499" t="s">
        <v>80</v>
      </c>
      <c r="Z1408" s="500" t="s">
        <v>80</v>
      </c>
      <c r="AA1408" s="500" t="s">
        <v>80</v>
      </c>
      <c r="AB1408" s="501" t="s">
        <v>80</v>
      </c>
      <c r="AC1408" s="500" t="s">
        <v>80</v>
      </c>
      <c r="AD1408" s="500" t="s">
        <v>80</v>
      </c>
      <c r="AE1408" s="500" t="s">
        <v>80</v>
      </c>
      <c r="AF1408" s="502" t="s">
        <v>80</v>
      </c>
      <c r="AG1408" s="503" t="s">
        <v>80</v>
      </c>
      <c r="AH1408" s="504" t="s">
        <v>80</v>
      </c>
      <c r="AI1408" s="502" t="s">
        <v>80</v>
      </c>
      <c r="AJ1408" s="505">
        <v>75</v>
      </c>
      <c r="AK1408" s="505">
        <v>111</v>
      </c>
      <c r="AL1408" s="507"/>
      <c r="AM1408" s="507"/>
      <c r="AN1408" s="505">
        <v>522</v>
      </c>
      <c r="AO1408" s="505">
        <v>547</v>
      </c>
      <c r="AP1408" s="569"/>
      <c r="AQ1408" s="569"/>
      <c r="AR1408" s="505">
        <v>17</v>
      </c>
      <c r="AS1408" s="505">
        <v>252</v>
      </c>
      <c r="AT1408" s="505">
        <v>6</v>
      </c>
      <c r="AU1408" s="505">
        <v>33</v>
      </c>
      <c r="AV1408" s="507"/>
      <c r="AW1408" s="507"/>
      <c r="AX1408" s="507">
        <v>115</v>
      </c>
      <c r="AY1408" s="507">
        <v>117</v>
      </c>
      <c r="AZ1408" s="507">
        <v>260</v>
      </c>
      <c r="BA1408" s="507">
        <v>410</v>
      </c>
      <c r="BB1408" s="357"/>
      <c r="BC1408" s="592" t="str">
        <f t="shared" si="1807"/>
        <v>-</v>
      </c>
      <c r="BD1408" s="593" t="str">
        <f t="shared" si="1808"/>
        <v>-</v>
      </c>
      <c r="BE1408" s="594" t="str">
        <f t="shared" si="1809"/>
        <v>-</v>
      </c>
      <c r="BF1408" s="291" t="str">
        <f t="shared" si="1810"/>
        <v>-</v>
      </c>
      <c r="BG1408" s="566" t="str">
        <f t="shared" si="1811"/>
        <v>-</v>
      </c>
      <c r="BH1408" s="595" t="str">
        <f t="shared" si="1812"/>
        <v>-</v>
      </c>
      <c r="BI1408" s="289" t="str">
        <f t="shared" si="1813"/>
        <v>-</v>
      </c>
      <c r="BJ1408" s="596" t="str">
        <f t="shared" si="1814"/>
        <v>-</v>
      </c>
      <c r="BK1408" s="595" t="str">
        <f t="shared" si="1815"/>
        <v>-</v>
      </c>
      <c r="BL1408" s="289" t="str">
        <f t="shared" si="1816"/>
        <v>-</v>
      </c>
      <c r="BM1408" s="596" t="str">
        <f t="shared" si="1817"/>
        <v>-</v>
      </c>
      <c r="BN1408" s="563">
        <f t="shared" si="1818"/>
        <v>3</v>
      </c>
      <c r="BO1408" s="87">
        <f t="shared" si="1819"/>
        <v>2016</v>
      </c>
      <c r="BP1408" s="87">
        <f t="shared" si="1820"/>
        <v>0</v>
      </c>
      <c r="BQ1408" s="202"/>
    </row>
    <row r="1409" spans="1:69" s="35" customFormat="1" ht="10.5" customHeight="1" x14ac:dyDescent="0.2">
      <c r="A1409" s="87" t="str">
        <f t="shared" si="1806"/>
        <v>2015-16RYE3</v>
      </c>
      <c r="B1409" s="87" t="str">
        <f t="shared" si="1821"/>
        <v>Y59</v>
      </c>
      <c r="C1409" s="203" t="s">
        <v>186</v>
      </c>
      <c r="D1409" s="203" t="s">
        <v>551</v>
      </c>
      <c r="E1409" s="42"/>
      <c r="F1409" s="317" t="str">
        <f>VLOOKUP($G1409,'Selection Sheet'!$C$15:$F$39,3,0)</f>
        <v>Y59</v>
      </c>
      <c r="G1409" s="204" t="s">
        <v>114</v>
      </c>
      <c r="H1409" s="203" t="s">
        <v>539</v>
      </c>
      <c r="I1409" s="495">
        <v>116</v>
      </c>
      <c r="J1409" s="495">
        <v>42</v>
      </c>
      <c r="K1409" s="495">
        <v>40</v>
      </c>
      <c r="L1409" s="495">
        <v>16</v>
      </c>
      <c r="M1409" s="507"/>
      <c r="N1409" s="507"/>
      <c r="O1409" s="507"/>
      <c r="P1409" s="507"/>
      <c r="Q1409" s="495" t="s">
        <v>80</v>
      </c>
      <c r="R1409" s="495" t="s">
        <v>80</v>
      </c>
      <c r="S1409" s="495"/>
      <c r="T1409" s="496" t="s">
        <v>80</v>
      </c>
      <c r="U1409" s="497" t="s">
        <v>80</v>
      </c>
      <c r="V1409" s="497" t="s">
        <v>80</v>
      </c>
      <c r="W1409" s="497" t="s">
        <v>80</v>
      </c>
      <c r="X1409" s="498" t="s">
        <v>80</v>
      </c>
      <c r="Y1409" s="499" t="s">
        <v>80</v>
      </c>
      <c r="Z1409" s="500" t="s">
        <v>80</v>
      </c>
      <c r="AA1409" s="500" t="s">
        <v>80</v>
      </c>
      <c r="AB1409" s="501" t="s">
        <v>80</v>
      </c>
      <c r="AC1409" s="500" t="s">
        <v>80</v>
      </c>
      <c r="AD1409" s="500" t="s">
        <v>80</v>
      </c>
      <c r="AE1409" s="500" t="s">
        <v>80</v>
      </c>
      <c r="AF1409" s="502" t="s">
        <v>80</v>
      </c>
      <c r="AG1409" s="503" t="s">
        <v>80</v>
      </c>
      <c r="AH1409" s="504" t="s">
        <v>80</v>
      </c>
      <c r="AI1409" s="502" t="s">
        <v>80</v>
      </c>
      <c r="AJ1409" s="505">
        <v>64</v>
      </c>
      <c r="AK1409" s="505">
        <v>92</v>
      </c>
      <c r="AL1409" s="507"/>
      <c r="AM1409" s="507"/>
      <c r="AN1409" s="505">
        <v>541</v>
      </c>
      <c r="AO1409" s="505">
        <v>551</v>
      </c>
      <c r="AP1409" s="569"/>
      <c r="AQ1409" s="569"/>
      <c r="AR1409" s="505">
        <v>11</v>
      </c>
      <c r="AS1409" s="505">
        <v>106</v>
      </c>
      <c r="AT1409" s="505">
        <v>6</v>
      </c>
      <c r="AU1409" s="505">
        <v>36</v>
      </c>
      <c r="AV1409" s="507"/>
      <c r="AW1409" s="507"/>
      <c r="AX1409" s="507">
        <v>57</v>
      </c>
      <c r="AY1409" s="507">
        <v>66</v>
      </c>
      <c r="AZ1409" s="507">
        <v>13</v>
      </c>
      <c r="BA1409" s="507">
        <v>30</v>
      </c>
      <c r="BB1409" s="357"/>
      <c r="BC1409" s="592" t="str">
        <f t="shared" si="1807"/>
        <v>-</v>
      </c>
      <c r="BD1409" s="593" t="str">
        <f t="shared" si="1808"/>
        <v>-</v>
      </c>
      <c r="BE1409" s="594" t="str">
        <f t="shared" si="1809"/>
        <v>-</v>
      </c>
      <c r="BF1409" s="291" t="str">
        <f t="shared" si="1810"/>
        <v>-</v>
      </c>
      <c r="BG1409" s="566" t="str">
        <f t="shared" si="1811"/>
        <v>-</v>
      </c>
      <c r="BH1409" s="595" t="str">
        <f t="shared" si="1812"/>
        <v>-</v>
      </c>
      <c r="BI1409" s="289" t="str">
        <f t="shared" si="1813"/>
        <v>-</v>
      </c>
      <c r="BJ1409" s="596" t="str">
        <f t="shared" si="1814"/>
        <v>-</v>
      </c>
      <c r="BK1409" s="595" t="str">
        <f t="shared" si="1815"/>
        <v>-</v>
      </c>
      <c r="BL1409" s="289" t="str">
        <f t="shared" si="1816"/>
        <v>-</v>
      </c>
      <c r="BM1409" s="596" t="str">
        <f t="shared" si="1817"/>
        <v>-</v>
      </c>
      <c r="BN1409" s="563">
        <f t="shared" si="1818"/>
        <v>3</v>
      </c>
      <c r="BO1409" s="87">
        <f t="shared" si="1819"/>
        <v>2016</v>
      </c>
      <c r="BP1409" s="87">
        <f t="shared" si="1820"/>
        <v>0</v>
      </c>
      <c r="BQ1409" s="202"/>
    </row>
    <row r="1410" spans="1:69" s="35" customFormat="1" ht="10.5" customHeight="1" x14ac:dyDescent="0.2">
      <c r="A1410" s="312" t="str">
        <f t="shared" si="1806"/>
        <v>2015-16RYF3</v>
      </c>
      <c r="B1410" s="312" t="str">
        <f t="shared" si="1821"/>
        <v>Y58</v>
      </c>
      <c r="C1410" s="208" t="s">
        <v>186</v>
      </c>
      <c r="D1410" s="208" t="s">
        <v>551</v>
      </c>
      <c r="E1410" s="53"/>
      <c r="F1410" s="319" t="str">
        <f>VLOOKUP($G1410,'Selection Sheet'!$C$15:$F$39,3,0)</f>
        <v>Y58</v>
      </c>
      <c r="G1410" s="209" t="s">
        <v>99</v>
      </c>
      <c r="H1410" s="208" t="s">
        <v>540</v>
      </c>
      <c r="I1410" s="521">
        <v>330</v>
      </c>
      <c r="J1410" s="521">
        <v>86</v>
      </c>
      <c r="K1410" s="521">
        <v>37</v>
      </c>
      <c r="L1410" s="521">
        <v>22</v>
      </c>
      <c r="M1410" s="533"/>
      <c r="N1410" s="533"/>
      <c r="O1410" s="533"/>
      <c r="P1410" s="533"/>
      <c r="Q1410" s="521" t="s">
        <v>80</v>
      </c>
      <c r="R1410" s="521" t="s">
        <v>80</v>
      </c>
      <c r="S1410" s="521"/>
      <c r="T1410" s="522" t="s">
        <v>80</v>
      </c>
      <c r="U1410" s="523" t="s">
        <v>80</v>
      </c>
      <c r="V1410" s="523" t="s">
        <v>80</v>
      </c>
      <c r="W1410" s="523" t="s">
        <v>80</v>
      </c>
      <c r="X1410" s="524" t="s">
        <v>80</v>
      </c>
      <c r="Y1410" s="525" t="s">
        <v>80</v>
      </c>
      <c r="Z1410" s="526" t="s">
        <v>80</v>
      </c>
      <c r="AA1410" s="526" t="s">
        <v>80</v>
      </c>
      <c r="AB1410" s="527" t="s">
        <v>80</v>
      </c>
      <c r="AC1410" s="526" t="s">
        <v>80</v>
      </c>
      <c r="AD1410" s="526" t="s">
        <v>80</v>
      </c>
      <c r="AE1410" s="526" t="s">
        <v>80</v>
      </c>
      <c r="AF1410" s="528" t="s">
        <v>80</v>
      </c>
      <c r="AG1410" s="529" t="s">
        <v>80</v>
      </c>
      <c r="AH1410" s="530" t="s">
        <v>80</v>
      </c>
      <c r="AI1410" s="528" t="s">
        <v>80</v>
      </c>
      <c r="AJ1410" s="531">
        <v>178</v>
      </c>
      <c r="AK1410" s="531">
        <v>213</v>
      </c>
      <c r="AL1410" s="533"/>
      <c r="AM1410" s="533"/>
      <c r="AN1410" s="531">
        <v>952</v>
      </c>
      <c r="AO1410" s="531">
        <v>995</v>
      </c>
      <c r="AP1410" s="571"/>
      <c r="AQ1410" s="571"/>
      <c r="AR1410" s="531">
        <v>29</v>
      </c>
      <c r="AS1410" s="531">
        <v>329</v>
      </c>
      <c r="AT1410" s="531">
        <v>12</v>
      </c>
      <c r="AU1410" s="531">
        <v>37</v>
      </c>
      <c r="AV1410" s="533"/>
      <c r="AW1410" s="533"/>
      <c r="AX1410" s="533">
        <v>93</v>
      </c>
      <c r="AY1410" s="533">
        <v>123</v>
      </c>
      <c r="AZ1410" s="533">
        <v>199</v>
      </c>
      <c r="BA1410" s="533">
        <v>478</v>
      </c>
      <c r="BB1410" s="359"/>
      <c r="BC1410" s="605" t="str">
        <f t="shared" si="1807"/>
        <v>-</v>
      </c>
      <c r="BD1410" s="606" t="str">
        <f t="shared" si="1808"/>
        <v>-</v>
      </c>
      <c r="BE1410" s="607" t="str">
        <f t="shared" si="1809"/>
        <v>-</v>
      </c>
      <c r="BF1410" s="302" t="str">
        <f t="shared" si="1810"/>
        <v>-</v>
      </c>
      <c r="BG1410" s="608" t="str">
        <f t="shared" si="1811"/>
        <v>-</v>
      </c>
      <c r="BH1410" s="609" t="str">
        <f t="shared" si="1812"/>
        <v>-</v>
      </c>
      <c r="BI1410" s="311" t="str">
        <f t="shared" si="1813"/>
        <v>-</v>
      </c>
      <c r="BJ1410" s="610" t="str">
        <f t="shared" si="1814"/>
        <v>-</v>
      </c>
      <c r="BK1410" s="609" t="str">
        <f t="shared" si="1815"/>
        <v>-</v>
      </c>
      <c r="BL1410" s="311" t="str">
        <f t="shared" si="1816"/>
        <v>-</v>
      </c>
      <c r="BM1410" s="610" t="str">
        <f t="shared" si="1817"/>
        <v>-</v>
      </c>
      <c r="BN1410" s="565">
        <f t="shared" si="1818"/>
        <v>3</v>
      </c>
      <c r="BO1410" s="312">
        <f t="shared" si="1819"/>
        <v>2016</v>
      </c>
      <c r="BP1410" s="312">
        <f t="shared" si="1820"/>
        <v>0</v>
      </c>
      <c r="BQ1410" s="202"/>
    </row>
    <row r="1411" spans="1:69" s="35" customFormat="1" ht="10.5" customHeight="1" x14ac:dyDescent="0.2">
      <c r="A1411" s="87" t="str">
        <f t="shared" si="1806"/>
        <v>2016-17R1F4</v>
      </c>
      <c r="B1411" s="87" t="str">
        <f t="shared" si="1821"/>
        <v>Y59</v>
      </c>
      <c r="C1411" s="203" t="s">
        <v>188</v>
      </c>
      <c r="D1411" s="203" t="s">
        <v>528</v>
      </c>
      <c r="E1411" s="42"/>
      <c r="F1411" s="317" t="str">
        <f>VLOOKUP($G1411,'Selection Sheet'!$C$15:$F$39,3,0)</f>
        <v>Y59</v>
      </c>
      <c r="G1411" s="204" t="s">
        <v>108</v>
      </c>
      <c r="H1411" s="203" t="s">
        <v>529</v>
      </c>
      <c r="I1411" s="495">
        <v>9</v>
      </c>
      <c r="J1411" s="495">
        <v>1</v>
      </c>
      <c r="K1411" s="495">
        <v>2</v>
      </c>
      <c r="L1411" s="495">
        <v>1</v>
      </c>
      <c r="M1411" s="507"/>
      <c r="N1411" s="507"/>
      <c r="O1411" s="507"/>
      <c r="P1411" s="507"/>
      <c r="Q1411" s="495" t="s">
        <v>80</v>
      </c>
      <c r="R1411" s="495" t="s">
        <v>80</v>
      </c>
      <c r="S1411" s="495"/>
      <c r="T1411" s="496" t="s">
        <v>80</v>
      </c>
      <c r="U1411" s="497" t="s">
        <v>80</v>
      </c>
      <c r="V1411" s="497" t="s">
        <v>80</v>
      </c>
      <c r="W1411" s="497" t="s">
        <v>80</v>
      </c>
      <c r="X1411" s="498" t="s">
        <v>80</v>
      </c>
      <c r="Y1411" s="499" t="s">
        <v>80</v>
      </c>
      <c r="Z1411" s="500" t="s">
        <v>80</v>
      </c>
      <c r="AA1411" s="500" t="s">
        <v>80</v>
      </c>
      <c r="AB1411" s="501" t="s">
        <v>80</v>
      </c>
      <c r="AC1411" s="500" t="s">
        <v>80</v>
      </c>
      <c r="AD1411" s="500" t="s">
        <v>80</v>
      </c>
      <c r="AE1411" s="500" t="s">
        <v>80</v>
      </c>
      <c r="AF1411" s="502" t="s">
        <v>80</v>
      </c>
      <c r="AG1411" s="503" t="s">
        <v>80</v>
      </c>
      <c r="AH1411" s="504" t="s">
        <v>80</v>
      </c>
      <c r="AI1411" s="502" t="s">
        <v>80</v>
      </c>
      <c r="AJ1411" s="505">
        <v>7</v>
      </c>
      <c r="AK1411" s="505">
        <v>12</v>
      </c>
      <c r="AL1411" s="507"/>
      <c r="AM1411" s="507"/>
      <c r="AN1411" s="505">
        <v>34</v>
      </c>
      <c r="AO1411" s="505">
        <v>35</v>
      </c>
      <c r="AP1411" s="569"/>
      <c r="AQ1411" s="569"/>
      <c r="AR1411" s="505">
        <v>1</v>
      </c>
      <c r="AS1411" s="505">
        <v>9</v>
      </c>
      <c r="AT1411" s="505">
        <v>1</v>
      </c>
      <c r="AU1411" s="505">
        <v>2</v>
      </c>
      <c r="AV1411" s="507"/>
      <c r="AW1411" s="507"/>
      <c r="AX1411" s="507">
        <v>0</v>
      </c>
      <c r="AY1411" s="507">
        <v>6</v>
      </c>
      <c r="AZ1411" s="507">
        <v>9</v>
      </c>
      <c r="BA1411" s="507">
        <v>12</v>
      </c>
      <c r="BB1411" s="357"/>
      <c r="BC1411" s="592" t="str">
        <f t="shared" si="1807"/>
        <v>-</v>
      </c>
      <c r="BD1411" s="593" t="str">
        <f t="shared" si="1808"/>
        <v>-</v>
      </c>
      <c r="BE1411" s="594" t="str">
        <f t="shared" si="1809"/>
        <v>-</v>
      </c>
      <c r="BF1411" s="291" t="str">
        <f t="shared" si="1810"/>
        <v>-</v>
      </c>
      <c r="BG1411" s="566" t="str">
        <f t="shared" si="1811"/>
        <v>-</v>
      </c>
      <c r="BH1411" s="595" t="str">
        <f t="shared" si="1812"/>
        <v>-</v>
      </c>
      <c r="BI1411" s="289" t="str">
        <f t="shared" si="1813"/>
        <v>-</v>
      </c>
      <c r="BJ1411" s="596" t="str">
        <f t="shared" si="1814"/>
        <v>-</v>
      </c>
      <c r="BK1411" s="595" t="str">
        <f t="shared" si="1815"/>
        <v>-</v>
      </c>
      <c r="BL1411" s="289" t="str">
        <f t="shared" si="1816"/>
        <v>-</v>
      </c>
      <c r="BM1411" s="596" t="str">
        <f t="shared" si="1817"/>
        <v>-</v>
      </c>
      <c r="BN1411" s="563">
        <f t="shared" si="1818"/>
        <v>4</v>
      </c>
      <c r="BO1411" s="87">
        <f t="shared" si="1819"/>
        <v>2016</v>
      </c>
      <c r="BP1411" s="87">
        <f t="shared" si="1820"/>
        <v>0.99999999999999978</v>
      </c>
      <c r="BQ1411" s="202"/>
    </row>
    <row r="1412" spans="1:69" s="35" customFormat="1" ht="10.5" customHeight="1" x14ac:dyDescent="0.2">
      <c r="A1412" s="87" t="str">
        <f t="shared" si="1806"/>
        <v>2016-17RRU4</v>
      </c>
      <c r="B1412" s="87" t="str">
        <f t="shared" si="1821"/>
        <v>Y56</v>
      </c>
      <c r="C1412" s="203" t="s">
        <v>188</v>
      </c>
      <c r="D1412" s="203" t="s">
        <v>528</v>
      </c>
      <c r="E1412" s="42"/>
      <c r="F1412" s="317" t="str">
        <f>VLOOKUP($G1412,'Selection Sheet'!$C$15:$F$39,3,0)</f>
        <v>Y56</v>
      </c>
      <c r="G1412" s="204" t="s">
        <v>93</v>
      </c>
      <c r="H1412" s="203" t="s">
        <v>530</v>
      </c>
      <c r="I1412" s="495">
        <v>361</v>
      </c>
      <c r="J1412" s="495">
        <v>113</v>
      </c>
      <c r="K1412" s="495">
        <v>56</v>
      </c>
      <c r="L1412" s="495">
        <v>34</v>
      </c>
      <c r="M1412" s="507"/>
      <c r="N1412" s="507"/>
      <c r="O1412" s="507"/>
      <c r="P1412" s="507"/>
      <c r="Q1412" s="495" t="s">
        <v>80</v>
      </c>
      <c r="R1412" s="495" t="s">
        <v>80</v>
      </c>
      <c r="S1412" s="495"/>
      <c r="T1412" s="496" t="s">
        <v>80</v>
      </c>
      <c r="U1412" s="497" t="s">
        <v>80</v>
      </c>
      <c r="V1412" s="497" t="s">
        <v>80</v>
      </c>
      <c r="W1412" s="497" t="s">
        <v>80</v>
      </c>
      <c r="X1412" s="498" t="s">
        <v>80</v>
      </c>
      <c r="Y1412" s="499" t="s">
        <v>80</v>
      </c>
      <c r="Z1412" s="500" t="s">
        <v>80</v>
      </c>
      <c r="AA1412" s="500" t="s">
        <v>80</v>
      </c>
      <c r="AB1412" s="501" t="s">
        <v>80</v>
      </c>
      <c r="AC1412" s="500" t="s">
        <v>80</v>
      </c>
      <c r="AD1412" s="500" t="s">
        <v>80</v>
      </c>
      <c r="AE1412" s="500" t="s">
        <v>80</v>
      </c>
      <c r="AF1412" s="502" t="s">
        <v>80</v>
      </c>
      <c r="AG1412" s="503" t="s">
        <v>80</v>
      </c>
      <c r="AH1412" s="504" t="s">
        <v>80</v>
      </c>
      <c r="AI1412" s="502" t="s">
        <v>80</v>
      </c>
      <c r="AJ1412" s="505">
        <v>181</v>
      </c>
      <c r="AK1412" s="505">
        <v>261</v>
      </c>
      <c r="AL1412" s="507"/>
      <c r="AM1412" s="507"/>
      <c r="AN1412" s="505">
        <v>1010</v>
      </c>
      <c r="AO1412" s="505">
        <v>1057</v>
      </c>
      <c r="AP1412" s="569"/>
      <c r="AQ1412" s="569"/>
      <c r="AR1412" s="505">
        <v>37</v>
      </c>
      <c r="AS1412" s="505">
        <v>355</v>
      </c>
      <c r="AT1412" s="505">
        <v>22</v>
      </c>
      <c r="AU1412" s="505">
        <v>52</v>
      </c>
      <c r="AV1412" s="507"/>
      <c r="AW1412" s="507"/>
      <c r="AX1412" s="507">
        <v>109</v>
      </c>
      <c r="AY1412" s="507">
        <v>115</v>
      </c>
      <c r="AZ1412" s="507">
        <v>380</v>
      </c>
      <c r="BA1412" s="507">
        <v>588</v>
      </c>
      <c r="BB1412" s="357"/>
      <c r="BC1412" s="592" t="str">
        <f t="shared" si="1807"/>
        <v>-</v>
      </c>
      <c r="BD1412" s="593" t="str">
        <f t="shared" si="1808"/>
        <v>-</v>
      </c>
      <c r="BE1412" s="594" t="str">
        <f t="shared" si="1809"/>
        <v>-</v>
      </c>
      <c r="BF1412" s="291" t="str">
        <f t="shared" si="1810"/>
        <v>-</v>
      </c>
      <c r="BG1412" s="566" t="str">
        <f t="shared" si="1811"/>
        <v>-</v>
      </c>
      <c r="BH1412" s="595" t="str">
        <f t="shared" si="1812"/>
        <v>-</v>
      </c>
      <c r="BI1412" s="289" t="str">
        <f t="shared" si="1813"/>
        <v>-</v>
      </c>
      <c r="BJ1412" s="596" t="str">
        <f t="shared" si="1814"/>
        <v>-</v>
      </c>
      <c r="BK1412" s="595" t="str">
        <f t="shared" si="1815"/>
        <v>-</v>
      </c>
      <c r="BL1412" s="289" t="str">
        <f t="shared" si="1816"/>
        <v>-</v>
      </c>
      <c r="BM1412" s="596" t="str">
        <f t="shared" si="1817"/>
        <v>-</v>
      </c>
      <c r="BN1412" s="563">
        <f t="shared" si="1818"/>
        <v>4</v>
      </c>
      <c r="BO1412" s="87">
        <f t="shared" si="1819"/>
        <v>2016</v>
      </c>
      <c r="BP1412" s="87">
        <f t="shared" si="1820"/>
        <v>0.99999999999999978</v>
      </c>
      <c r="BQ1412" s="202"/>
    </row>
    <row r="1413" spans="1:69" s="35" customFormat="1" ht="10.5" customHeight="1" x14ac:dyDescent="0.2">
      <c r="A1413" s="87" t="str">
        <f t="shared" si="1806"/>
        <v>2016-17RX64</v>
      </c>
      <c r="B1413" s="87" t="str">
        <f t="shared" si="1821"/>
        <v>Y63</v>
      </c>
      <c r="C1413" s="203" t="s">
        <v>188</v>
      </c>
      <c r="D1413" s="203" t="s">
        <v>528</v>
      </c>
      <c r="E1413" s="42"/>
      <c r="F1413" s="317" t="str">
        <f>VLOOKUP($G1413,'Selection Sheet'!$C$15:$F$39,3,0)</f>
        <v>Y63</v>
      </c>
      <c r="G1413" s="204" t="s">
        <v>111</v>
      </c>
      <c r="H1413" s="203" t="s">
        <v>532</v>
      </c>
      <c r="I1413" s="495">
        <v>162</v>
      </c>
      <c r="J1413" s="495">
        <v>42</v>
      </c>
      <c r="K1413" s="495">
        <v>13</v>
      </c>
      <c r="L1413" s="495">
        <v>10</v>
      </c>
      <c r="M1413" s="507"/>
      <c r="N1413" s="507"/>
      <c r="O1413" s="507"/>
      <c r="P1413" s="507"/>
      <c r="Q1413" s="495" t="s">
        <v>80</v>
      </c>
      <c r="R1413" s="495" t="s">
        <v>80</v>
      </c>
      <c r="S1413" s="495"/>
      <c r="T1413" s="496" t="s">
        <v>80</v>
      </c>
      <c r="U1413" s="497" t="s">
        <v>80</v>
      </c>
      <c r="V1413" s="497" t="s">
        <v>80</v>
      </c>
      <c r="W1413" s="497" t="s">
        <v>80</v>
      </c>
      <c r="X1413" s="498" t="s">
        <v>80</v>
      </c>
      <c r="Y1413" s="499" t="s">
        <v>80</v>
      </c>
      <c r="Z1413" s="500" t="s">
        <v>80</v>
      </c>
      <c r="AA1413" s="500" t="s">
        <v>80</v>
      </c>
      <c r="AB1413" s="501" t="s">
        <v>80</v>
      </c>
      <c r="AC1413" s="500" t="s">
        <v>80</v>
      </c>
      <c r="AD1413" s="500" t="s">
        <v>80</v>
      </c>
      <c r="AE1413" s="500" t="s">
        <v>80</v>
      </c>
      <c r="AF1413" s="502" t="s">
        <v>80</v>
      </c>
      <c r="AG1413" s="503" t="s">
        <v>80</v>
      </c>
      <c r="AH1413" s="504" t="s">
        <v>80</v>
      </c>
      <c r="AI1413" s="502" t="s">
        <v>80</v>
      </c>
      <c r="AJ1413" s="505">
        <v>69</v>
      </c>
      <c r="AK1413" s="505">
        <v>78</v>
      </c>
      <c r="AL1413" s="507"/>
      <c r="AM1413" s="507"/>
      <c r="AN1413" s="505">
        <v>408</v>
      </c>
      <c r="AO1413" s="505">
        <v>412</v>
      </c>
      <c r="AP1413" s="569"/>
      <c r="AQ1413" s="569"/>
      <c r="AR1413" s="505">
        <v>12</v>
      </c>
      <c r="AS1413" s="505">
        <v>161</v>
      </c>
      <c r="AT1413" s="505">
        <v>5</v>
      </c>
      <c r="AU1413" s="505">
        <v>13</v>
      </c>
      <c r="AV1413" s="507"/>
      <c r="AW1413" s="507"/>
      <c r="AX1413" s="507">
        <v>50</v>
      </c>
      <c r="AY1413" s="507">
        <v>55</v>
      </c>
      <c r="AZ1413" s="507">
        <v>105</v>
      </c>
      <c r="BA1413" s="507">
        <v>190</v>
      </c>
      <c r="BB1413" s="357"/>
      <c r="BC1413" s="592" t="str">
        <f t="shared" si="1807"/>
        <v>-</v>
      </c>
      <c r="BD1413" s="593" t="str">
        <f t="shared" si="1808"/>
        <v>-</v>
      </c>
      <c r="BE1413" s="594" t="str">
        <f t="shared" si="1809"/>
        <v>-</v>
      </c>
      <c r="BF1413" s="291" t="str">
        <f t="shared" si="1810"/>
        <v>-</v>
      </c>
      <c r="BG1413" s="566" t="str">
        <f t="shared" si="1811"/>
        <v>-</v>
      </c>
      <c r="BH1413" s="595" t="str">
        <f t="shared" si="1812"/>
        <v>-</v>
      </c>
      <c r="BI1413" s="289" t="str">
        <f t="shared" si="1813"/>
        <v>-</v>
      </c>
      <c r="BJ1413" s="596" t="str">
        <f t="shared" si="1814"/>
        <v>-</v>
      </c>
      <c r="BK1413" s="595" t="str">
        <f t="shared" si="1815"/>
        <v>-</v>
      </c>
      <c r="BL1413" s="289" t="str">
        <f t="shared" si="1816"/>
        <v>-</v>
      </c>
      <c r="BM1413" s="596" t="str">
        <f t="shared" si="1817"/>
        <v>-</v>
      </c>
      <c r="BN1413" s="563">
        <f t="shared" si="1818"/>
        <v>4</v>
      </c>
      <c r="BO1413" s="87">
        <f t="shared" si="1819"/>
        <v>2016</v>
      </c>
      <c r="BP1413" s="87">
        <f t="shared" si="1820"/>
        <v>0.99999999999999978</v>
      </c>
      <c r="BQ1413" s="202"/>
    </row>
    <row r="1414" spans="1:69" s="35" customFormat="1" ht="10.5" customHeight="1" x14ac:dyDescent="0.2">
      <c r="A1414" s="314" t="str">
        <f t="shared" si="1806"/>
        <v>2016-17RX74</v>
      </c>
      <c r="B1414" s="314" t="str">
        <f t="shared" si="1821"/>
        <v>Y62</v>
      </c>
      <c r="C1414" s="205" t="s">
        <v>188</v>
      </c>
      <c r="D1414" s="205" t="s">
        <v>528</v>
      </c>
      <c r="E1414" s="206"/>
      <c r="F1414" s="318" t="str">
        <f>VLOOKUP($G1414,'Selection Sheet'!$C$15:$F$39,3,0)</f>
        <v>Y62</v>
      </c>
      <c r="G1414" s="207" t="s">
        <v>84</v>
      </c>
      <c r="H1414" s="205" t="s">
        <v>533</v>
      </c>
      <c r="I1414" s="508">
        <v>322</v>
      </c>
      <c r="J1414" s="508">
        <v>123</v>
      </c>
      <c r="K1414" s="508">
        <v>41</v>
      </c>
      <c r="L1414" s="508">
        <v>25</v>
      </c>
      <c r="M1414" s="520"/>
      <c r="N1414" s="520"/>
      <c r="O1414" s="520"/>
      <c r="P1414" s="520"/>
      <c r="Q1414" s="508" t="s">
        <v>80</v>
      </c>
      <c r="R1414" s="508" t="s">
        <v>80</v>
      </c>
      <c r="S1414" s="508"/>
      <c r="T1414" s="509" t="s">
        <v>80</v>
      </c>
      <c r="U1414" s="510" t="s">
        <v>80</v>
      </c>
      <c r="V1414" s="510" t="s">
        <v>80</v>
      </c>
      <c r="W1414" s="510" t="s">
        <v>80</v>
      </c>
      <c r="X1414" s="511" t="s">
        <v>80</v>
      </c>
      <c r="Y1414" s="512" t="s">
        <v>80</v>
      </c>
      <c r="Z1414" s="513" t="s">
        <v>80</v>
      </c>
      <c r="AA1414" s="513" t="s">
        <v>80</v>
      </c>
      <c r="AB1414" s="514" t="s">
        <v>80</v>
      </c>
      <c r="AC1414" s="513" t="s">
        <v>80</v>
      </c>
      <c r="AD1414" s="513" t="s">
        <v>80</v>
      </c>
      <c r="AE1414" s="513" t="s">
        <v>80</v>
      </c>
      <c r="AF1414" s="515" t="s">
        <v>80</v>
      </c>
      <c r="AG1414" s="516" t="s">
        <v>80</v>
      </c>
      <c r="AH1414" s="517" t="s">
        <v>80</v>
      </c>
      <c r="AI1414" s="515" t="s">
        <v>80</v>
      </c>
      <c r="AJ1414" s="518">
        <v>192</v>
      </c>
      <c r="AK1414" s="518">
        <v>218</v>
      </c>
      <c r="AL1414" s="520"/>
      <c r="AM1414" s="520"/>
      <c r="AN1414" s="518">
        <v>1126</v>
      </c>
      <c r="AO1414" s="518">
        <v>1132</v>
      </c>
      <c r="AP1414" s="570"/>
      <c r="AQ1414" s="570"/>
      <c r="AR1414" s="518">
        <v>29</v>
      </c>
      <c r="AS1414" s="518">
        <v>318</v>
      </c>
      <c r="AT1414" s="518">
        <v>9</v>
      </c>
      <c r="AU1414" s="518">
        <v>41</v>
      </c>
      <c r="AV1414" s="520"/>
      <c r="AW1414" s="520"/>
      <c r="AX1414" s="520">
        <v>113</v>
      </c>
      <c r="AY1414" s="520">
        <v>141</v>
      </c>
      <c r="AZ1414" s="520">
        <v>344</v>
      </c>
      <c r="BA1414" s="520">
        <v>574</v>
      </c>
      <c r="BB1414" s="358"/>
      <c r="BC1414" s="597" t="str">
        <f t="shared" si="1807"/>
        <v>-</v>
      </c>
      <c r="BD1414" s="598" t="str">
        <f t="shared" si="1808"/>
        <v>-</v>
      </c>
      <c r="BE1414" s="599" t="str">
        <f t="shared" si="1809"/>
        <v>-</v>
      </c>
      <c r="BF1414" s="600" t="str">
        <f t="shared" si="1810"/>
        <v>-</v>
      </c>
      <c r="BG1414" s="601" t="str">
        <f t="shared" si="1811"/>
        <v>-</v>
      </c>
      <c r="BH1414" s="602" t="str">
        <f t="shared" si="1812"/>
        <v>-</v>
      </c>
      <c r="BI1414" s="603" t="str">
        <f t="shared" si="1813"/>
        <v>-</v>
      </c>
      <c r="BJ1414" s="604" t="str">
        <f t="shared" si="1814"/>
        <v>-</v>
      </c>
      <c r="BK1414" s="602" t="str">
        <f t="shared" si="1815"/>
        <v>-</v>
      </c>
      <c r="BL1414" s="603" t="str">
        <f t="shared" si="1816"/>
        <v>-</v>
      </c>
      <c r="BM1414" s="604" t="str">
        <f t="shared" si="1817"/>
        <v>-</v>
      </c>
      <c r="BN1414" s="564">
        <f t="shared" si="1818"/>
        <v>4</v>
      </c>
      <c r="BO1414" s="314">
        <f t="shared" si="1819"/>
        <v>2016</v>
      </c>
      <c r="BP1414" s="314">
        <f t="shared" si="1820"/>
        <v>0.99999999999999978</v>
      </c>
      <c r="BQ1414" s="202"/>
    </row>
    <row r="1415" spans="1:69" s="35" customFormat="1" ht="10.5" customHeight="1" x14ac:dyDescent="0.2">
      <c r="A1415" s="87" t="str">
        <f t="shared" si="1806"/>
        <v>2016-17RX84</v>
      </c>
      <c r="B1415" s="87" t="str">
        <f t="shared" si="1821"/>
        <v>Y63</v>
      </c>
      <c r="C1415" s="203" t="s">
        <v>188</v>
      </c>
      <c r="D1415" s="203" t="s">
        <v>528</v>
      </c>
      <c r="E1415" s="42"/>
      <c r="F1415" s="317" t="str">
        <f>VLOOKUP($G1415,'Selection Sheet'!$C$15:$F$39,3,0)</f>
        <v>Y63</v>
      </c>
      <c r="G1415" s="204" t="s">
        <v>120</v>
      </c>
      <c r="H1415" s="203" t="s">
        <v>534</v>
      </c>
      <c r="I1415" s="495">
        <v>212</v>
      </c>
      <c r="J1415" s="495">
        <v>52</v>
      </c>
      <c r="K1415" s="495">
        <v>8</v>
      </c>
      <c r="L1415" s="495">
        <v>3</v>
      </c>
      <c r="M1415" s="507"/>
      <c r="N1415" s="507"/>
      <c r="O1415" s="507"/>
      <c r="P1415" s="507"/>
      <c r="Q1415" s="495" t="s">
        <v>80</v>
      </c>
      <c r="R1415" s="495" t="s">
        <v>80</v>
      </c>
      <c r="S1415" s="495"/>
      <c r="T1415" s="496" t="s">
        <v>80</v>
      </c>
      <c r="U1415" s="497" t="s">
        <v>80</v>
      </c>
      <c r="V1415" s="497" t="s">
        <v>80</v>
      </c>
      <c r="W1415" s="497" t="s">
        <v>80</v>
      </c>
      <c r="X1415" s="498" t="s">
        <v>80</v>
      </c>
      <c r="Y1415" s="499" t="s">
        <v>80</v>
      </c>
      <c r="Z1415" s="500" t="s">
        <v>80</v>
      </c>
      <c r="AA1415" s="500" t="s">
        <v>80</v>
      </c>
      <c r="AB1415" s="501" t="s">
        <v>80</v>
      </c>
      <c r="AC1415" s="500" t="s">
        <v>80</v>
      </c>
      <c r="AD1415" s="500" t="s">
        <v>80</v>
      </c>
      <c r="AE1415" s="500" t="s">
        <v>80</v>
      </c>
      <c r="AF1415" s="502" t="s">
        <v>80</v>
      </c>
      <c r="AG1415" s="503" t="s">
        <v>80</v>
      </c>
      <c r="AH1415" s="504" t="s">
        <v>80</v>
      </c>
      <c r="AI1415" s="502" t="s">
        <v>80</v>
      </c>
      <c r="AJ1415" s="505">
        <v>125</v>
      </c>
      <c r="AK1415" s="505">
        <v>141</v>
      </c>
      <c r="AL1415" s="507"/>
      <c r="AM1415" s="507"/>
      <c r="AN1415" s="505">
        <v>514</v>
      </c>
      <c r="AO1415" s="505">
        <v>521</v>
      </c>
      <c r="AP1415" s="569"/>
      <c r="AQ1415" s="569"/>
      <c r="AR1415" s="505">
        <v>15</v>
      </c>
      <c r="AS1415" s="505">
        <v>212</v>
      </c>
      <c r="AT1415" s="505">
        <v>3</v>
      </c>
      <c r="AU1415" s="505">
        <v>8</v>
      </c>
      <c r="AV1415" s="507"/>
      <c r="AW1415" s="507"/>
      <c r="AX1415" s="507">
        <v>93</v>
      </c>
      <c r="AY1415" s="507">
        <v>102</v>
      </c>
      <c r="AZ1415" s="507">
        <v>153</v>
      </c>
      <c r="BA1415" s="507">
        <v>281</v>
      </c>
      <c r="BB1415" s="357"/>
      <c r="BC1415" s="592" t="str">
        <f t="shared" si="1807"/>
        <v>-</v>
      </c>
      <c r="BD1415" s="593" t="str">
        <f t="shared" si="1808"/>
        <v>-</v>
      </c>
      <c r="BE1415" s="594" t="str">
        <f t="shared" si="1809"/>
        <v>-</v>
      </c>
      <c r="BF1415" s="291" t="str">
        <f t="shared" si="1810"/>
        <v>-</v>
      </c>
      <c r="BG1415" s="566" t="str">
        <f t="shared" si="1811"/>
        <v>-</v>
      </c>
      <c r="BH1415" s="595" t="str">
        <f t="shared" si="1812"/>
        <v>-</v>
      </c>
      <c r="BI1415" s="289" t="str">
        <f t="shared" si="1813"/>
        <v>-</v>
      </c>
      <c r="BJ1415" s="596" t="str">
        <f t="shared" si="1814"/>
        <v>-</v>
      </c>
      <c r="BK1415" s="595" t="str">
        <f t="shared" si="1815"/>
        <v>-</v>
      </c>
      <c r="BL1415" s="289" t="str">
        <f t="shared" si="1816"/>
        <v>-</v>
      </c>
      <c r="BM1415" s="596" t="str">
        <f t="shared" si="1817"/>
        <v>-</v>
      </c>
      <c r="BN1415" s="563">
        <f t="shared" si="1818"/>
        <v>4</v>
      </c>
      <c r="BO1415" s="87">
        <f t="shared" si="1819"/>
        <v>2016</v>
      </c>
      <c r="BP1415" s="87">
        <f t="shared" si="1820"/>
        <v>0.99999999999999978</v>
      </c>
      <c r="BQ1415" s="202"/>
    </row>
    <row r="1416" spans="1:69" s="35" customFormat="1" ht="10.5" customHeight="1" x14ac:dyDescent="0.2">
      <c r="A1416" s="87" t="str">
        <f t="shared" si="1806"/>
        <v>2016-17RX94</v>
      </c>
      <c r="B1416" s="87" t="str">
        <f t="shared" si="1821"/>
        <v>Y60</v>
      </c>
      <c r="C1416" s="203" t="s">
        <v>188</v>
      </c>
      <c r="D1416" s="203" t="s">
        <v>528</v>
      </c>
      <c r="E1416" s="42"/>
      <c r="F1416" s="317" t="str">
        <f>VLOOKUP($G1416,'Selection Sheet'!$C$15:$F$39,3,0)</f>
        <v>Y60</v>
      </c>
      <c r="G1416" s="204" t="s">
        <v>103</v>
      </c>
      <c r="H1416" s="203" t="s">
        <v>535</v>
      </c>
      <c r="I1416" s="495">
        <v>192</v>
      </c>
      <c r="J1416" s="495">
        <v>57</v>
      </c>
      <c r="K1416" s="495">
        <v>21</v>
      </c>
      <c r="L1416" s="495">
        <v>8</v>
      </c>
      <c r="M1416" s="507"/>
      <c r="N1416" s="507"/>
      <c r="O1416" s="507"/>
      <c r="P1416" s="507"/>
      <c r="Q1416" s="495" t="s">
        <v>80</v>
      </c>
      <c r="R1416" s="495" t="s">
        <v>80</v>
      </c>
      <c r="S1416" s="495"/>
      <c r="T1416" s="496" t="s">
        <v>80</v>
      </c>
      <c r="U1416" s="497" t="s">
        <v>80</v>
      </c>
      <c r="V1416" s="497" t="s">
        <v>80</v>
      </c>
      <c r="W1416" s="497" t="s">
        <v>80</v>
      </c>
      <c r="X1416" s="498" t="s">
        <v>80</v>
      </c>
      <c r="Y1416" s="499" t="s">
        <v>80</v>
      </c>
      <c r="Z1416" s="500" t="s">
        <v>80</v>
      </c>
      <c r="AA1416" s="500" t="s">
        <v>80</v>
      </c>
      <c r="AB1416" s="501" t="s">
        <v>80</v>
      </c>
      <c r="AC1416" s="500" t="s">
        <v>80</v>
      </c>
      <c r="AD1416" s="500" t="s">
        <v>80</v>
      </c>
      <c r="AE1416" s="500" t="s">
        <v>80</v>
      </c>
      <c r="AF1416" s="502" t="s">
        <v>80</v>
      </c>
      <c r="AG1416" s="503" t="s">
        <v>80</v>
      </c>
      <c r="AH1416" s="504" t="s">
        <v>80</v>
      </c>
      <c r="AI1416" s="502" t="s">
        <v>80</v>
      </c>
      <c r="AJ1416" s="505">
        <v>92</v>
      </c>
      <c r="AK1416" s="505">
        <v>104</v>
      </c>
      <c r="AL1416" s="507"/>
      <c r="AM1416" s="507"/>
      <c r="AN1416" s="505">
        <v>802</v>
      </c>
      <c r="AO1416" s="505">
        <v>809</v>
      </c>
      <c r="AP1416" s="569"/>
      <c r="AQ1416" s="569"/>
      <c r="AR1416" s="505">
        <v>7</v>
      </c>
      <c r="AS1416" s="505">
        <v>185</v>
      </c>
      <c r="AT1416" s="505">
        <v>3</v>
      </c>
      <c r="AU1416" s="505">
        <v>20</v>
      </c>
      <c r="AV1416" s="507"/>
      <c r="AW1416" s="507"/>
      <c r="AX1416" s="507">
        <v>63</v>
      </c>
      <c r="AY1416" s="507">
        <v>67</v>
      </c>
      <c r="AZ1416" s="507">
        <v>75</v>
      </c>
      <c r="BA1416" s="507">
        <v>142</v>
      </c>
      <c r="BB1416" s="357"/>
      <c r="BC1416" s="592" t="str">
        <f t="shared" si="1807"/>
        <v>-</v>
      </c>
      <c r="BD1416" s="593" t="str">
        <f t="shared" si="1808"/>
        <v>-</v>
      </c>
      <c r="BE1416" s="594" t="str">
        <f t="shared" si="1809"/>
        <v>-</v>
      </c>
      <c r="BF1416" s="291" t="str">
        <f t="shared" si="1810"/>
        <v>-</v>
      </c>
      <c r="BG1416" s="566" t="str">
        <f t="shared" si="1811"/>
        <v>-</v>
      </c>
      <c r="BH1416" s="595" t="str">
        <f t="shared" si="1812"/>
        <v>-</v>
      </c>
      <c r="BI1416" s="289" t="str">
        <f t="shared" si="1813"/>
        <v>-</v>
      </c>
      <c r="BJ1416" s="596" t="str">
        <f t="shared" si="1814"/>
        <v>-</v>
      </c>
      <c r="BK1416" s="595" t="str">
        <f t="shared" si="1815"/>
        <v>-</v>
      </c>
      <c r="BL1416" s="289" t="str">
        <f t="shared" si="1816"/>
        <v>-</v>
      </c>
      <c r="BM1416" s="596" t="str">
        <f t="shared" si="1817"/>
        <v>-</v>
      </c>
      <c r="BN1416" s="563">
        <f t="shared" si="1818"/>
        <v>4</v>
      </c>
      <c r="BO1416" s="87">
        <f t="shared" si="1819"/>
        <v>2016</v>
      </c>
      <c r="BP1416" s="87">
        <f t="shared" si="1820"/>
        <v>0.99999999999999978</v>
      </c>
      <c r="BQ1416" s="202"/>
    </row>
    <row r="1417" spans="1:69" s="35" customFormat="1" ht="10.5" customHeight="1" x14ac:dyDescent="0.2">
      <c r="A1417" s="314" t="str">
        <f t="shared" si="1806"/>
        <v>2016-17RYA4</v>
      </c>
      <c r="B1417" s="314" t="str">
        <f t="shared" si="1821"/>
        <v>Y60</v>
      </c>
      <c r="C1417" s="205" t="s">
        <v>188</v>
      </c>
      <c r="D1417" s="205" t="s">
        <v>528</v>
      </c>
      <c r="E1417" s="206"/>
      <c r="F1417" s="318" t="str">
        <f>VLOOKUP($G1417,'Selection Sheet'!$C$15:$F$39,3,0)</f>
        <v>Y60</v>
      </c>
      <c r="G1417" s="207" t="s">
        <v>118</v>
      </c>
      <c r="H1417" s="205" t="s">
        <v>536</v>
      </c>
      <c r="I1417" s="508">
        <v>345</v>
      </c>
      <c r="J1417" s="508">
        <v>110</v>
      </c>
      <c r="K1417" s="508">
        <v>46</v>
      </c>
      <c r="L1417" s="508">
        <v>19</v>
      </c>
      <c r="M1417" s="520"/>
      <c r="N1417" s="520"/>
      <c r="O1417" s="520"/>
      <c r="P1417" s="520"/>
      <c r="Q1417" s="508" t="s">
        <v>80</v>
      </c>
      <c r="R1417" s="508" t="s">
        <v>80</v>
      </c>
      <c r="S1417" s="508"/>
      <c r="T1417" s="509" t="s">
        <v>80</v>
      </c>
      <c r="U1417" s="510" t="s">
        <v>80</v>
      </c>
      <c r="V1417" s="510" t="s">
        <v>80</v>
      </c>
      <c r="W1417" s="510" t="s">
        <v>80</v>
      </c>
      <c r="X1417" s="511" t="s">
        <v>80</v>
      </c>
      <c r="Y1417" s="512" t="s">
        <v>80</v>
      </c>
      <c r="Z1417" s="513" t="s">
        <v>80</v>
      </c>
      <c r="AA1417" s="513" t="s">
        <v>80</v>
      </c>
      <c r="AB1417" s="514" t="s">
        <v>80</v>
      </c>
      <c r="AC1417" s="513" t="s">
        <v>80</v>
      </c>
      <c r="AD1417" s="513" t="s">
        <v>80</v>
      </c>
      <c r="AE1417" s="513" t="s">
        <v>80</v>
      </c>
      <c r="AF1417" s="515" t="s">
        <v>80</v>
      </c>
      <c r="AG1417" s="516" t="s">
        <v>80</v>
      </c>
      <c r="AH1417" s="517" t="s">
        <v>80</v>
      </c>
      <c r="AI1417" s="515" t="s">
        <v>80</v>
      </c>
      <c r="AJ1417" s="518">
        <v>106</v>
      </c>
      <c r="AK1417" s="518">
        <v>127</v>
      </c>
      <c r="AL1417" s="520"/>
      <c r="AM1417" s="520"/>
      <c r="AN1417" s="518">
        <v>755</v>
      </c>
      <c r="AO1417" s="518">
        <v>765</v>
      </c>
      <c r="AP1417" s="570"/>
      <c r="AQ1417" s="570"/>
      <c r="AR1417" s="518">
        <v>37</v>
      </c>
      <c r="AS1417" s="518">
        <v>345</v>
      </c>
      <c r="AT1417" s="518">
        <v>11</v>
      </c>
      <c r="AU1417" s="518">
        <v>46</v>
      </c>
      <c r="AV1417" s="520"/>
      <c r="AW1417" s="520"/>
      <c r="AX1417" s="520">
        <v>117</v>
      </c>
      <c r="AY1417" s="520">
        <v>134</v>
      </c>
      <c r="AZ1417" s="520">
        <v>180</v>
      </c>
      <c r="BA1417" s="520">
        <v>301</v>
      </c>
      <c r="BB1417" s="358"/>
      <c r="BC1417" s="597" t="str">
        <f t="shared" si="1807"/>
        <v>-</v>
      </c>
      <c r="BD1417" s="598" t="str">
        <f t="shared" si="1808"/>
        <v>-</v>
      </c>
      <c r="BE1417" s="599" t="str">
        <f t="shared" si="1809"/>
        <v>-</v>
      </c>
      <c r="BF1417" s="600" t="str">
        <f t="shared" si="1810"/>
        <v>-</v>
      </c>
      <c r="BG1417" s="601" t="str">
        <f t="shared" si="1811"/>
        <v>-</v>
      </c>
      <c r="BH1417" s="602" t="str">
        <f t="shared" si="1812"/>
        <v>-</v>
      </c>
      <c r="BI1417" s="603" t="str">
        <f t="shared" si="1813"/>
        <v>-</v>
      </c>
      <c r="BJ1417" s="604" t="str">
        <f t="shared" si="1814"/>
        <v>-</v>
      </c>
      <c r="BK1417" s="602" t="str">
        <f t="shared" si="1815"/>
        <v>-</v>
      </c>
      <c r="BL1417" s="603" t="str">
        <f t="shared" si="1816"/>
        <v>-</v>
      </c>
      <c r="BM1417" s="604" t="str">
        <f t="shared" si="1817"/>
        <v>-</v>
      </c>
      <c r="BN1417" s="564">
        <f t="shared" si="1818"/>
        <v>4</v>
      </c>
      <c r="BO1417" s="314">
        <f t="shared" si="1819"/>
        <v>2016</v>
      </c>
      <c r="BP1417" s="314">
        <f t="shared" si="1820"/>
        <v>0.99999999999999978</v>
      </c>
      <c r="BQ1417" s="202"/>
    </row>
    <row r="1418" spans="1:69" s="35" customFormat="1" ht="10.5" customHeight="1" x14ac:dyDescent="0.2">
      <c r="A1418" s="87" t="str">
        <f t="shared" si="1806"/>
        <v>2016-17RYC4</v>
      </c>
      <c r="B1418" s="87" t="str">
        <f t="shared" si="1821"/>
        <v>Y61</v>
      </c>
      <c r="C1418" s="203" t="s">
        <v>188</v>
      </c>
      <c r="D1418" s="203" t="s">
        <v>528</v>
      </c>
      <c r="E1418" s="42"/>
      <c r="F1418" s="317" t="str">
        <f>VLOOKUP($G1418,'Selection Sheet'!$C$15:$F$39,3,0)</f>
        <v>Y61</v>
      </c>
      <c r="G1418" s="204" t="s">
        <v>87</v>
      </c>
      <c r="H1418" s="203" t="s">
        <v>537</v>
      </c>
      <c r="I1418" s="495">
        <v>285</v>
      </c>
      <c r="J1418" s="495">
        <v>83</v>
      </c>
      <c r="K1418" s="495">
        <v>28</v>
      </c>
      <c r="L1418" s="495">
        <v>14</v>
      </c>
      <c r="M1418" s="507"/>
      <c r="N1418" s="507"/>
      <c r="O1418" s="507"/>
      <c r="P1418" s="507"/>
      <c r="Q1418" s="495" t="s">
        <v>80</v>
      </c>
      <c r="R1418" s="495" t="s">
        <v>80</v>
      </c>
      <c r="S1418" s="495"/>
      <c r="T1418" s="496" t="s">
        <v>80</v>
      </c>
      <c r="U1418" s="497" t="s">
        <v>80</v>
      </c>
      <c r="V1418" s="497" t="s">
        <v>80</v>
      </c>
      <c r="W1418" s="497" t="s">
        <v>80</v>
      </c>
      <c r="X1418" s="498" t="s">
        <v>80</v>
      </c>
      <c r="Y1418" s="499" t="s">
        <v>80</v>
      </c>
      <c r="Z1418" s="500" t="s">
        <v>80</v>
      </c>
      <c r="AA1418" s="500" t="s">
        <v>80</v>
      </c>
      <c r="AB1418" s="501" t="s">
        <v>80</v>
      </c>
      <c r="AC1418" s="500" t="s">
        <v>80</v>
      </c>
      <c r="AD1418" s="500" t="s">
        <v>80</v>
      </c>
      <c r="AE1418" s="500" t="s">
        <v>80</v>
      </c>
      <c r="AF1418" s="502" t="s">
        <v>80</v>
      </c>
      <c r="AG1418" s="503" t="s">
        <v>80</v>
      </c>
      <c r="AH1418" s="504" t="s">
        <v>80</v>
      </c>
      <c r="AI1418" s="502" t="s">
        <v>80</v>
      </c>
      <c r="AJ1418" s="505">
        <v>125</v>
      </c>
      <c r="AK1418" s="505">
        <v>140</v>
      </c>
      <c r="AL1418" s="507"/>
      <c r="AM1418" s="507"/>
      <c r="AN1418" s="505">
        <v>706</v>
      </c>
      <c r="AO1418" s="505">
        <v>712</v>
      </c>
      <c r="AP1418" s="569"/>
      <c r="AQ1418" s="569"/>
      <c r="AR1418" s="505">
        <v>13</v>
      </c>
      <c r="AS1418" s="505">
        <v>278</v>
      </c>
      <c r="AT1418" s="505">
        <v>7</v>
      </c>
      <c r="AU1418" s="505">
        <v>26</v>
      </c>
      <c r="AV1418" s="507"/>
      <c r="AW1418" s="507"/>
      <c r="AX1418" s="507">
        <v>86</v>
      </c>
      <c r="AY1418" s="507">
        <v>91</v>
      </c>
      <c r="AZ1418" s="507">
        <v>150</v>
      </c>
      <c r="BA1418" s="507">
        <v>348</v>
      </c>
      <c r="BB1418" s="357"/>
      <c r="BC1418" s="592" t="str">
        <f t="shared" si="1807"/>
        <v>-</v>
      </c>
      <c r="BD1418" s="593" t="str">
        <f t="shared" si="1808"/>
        <v>-</v>
      </c>
      <c r="BE1418" s="594" t="str">
        <f t="shared" si="1809"/>
        <v>-</v>
      </c>
      <c r="BF1418" s="291" t="str">
        <f t="shared" si="1810"/>
        <v>-</v>
      </c>
      <c r="BG1418" s="566" t="str">
        <f t="shared" si="1811"/>
        <v>-</v>
      </c>
      <c r="BH1418" s="595" t="str">
        <f t="shared" si="1812"/>
        <v>-</v>
      </c>
      <c r="BI1418" s="289" t="str">
        <f t="shared" si="1813"/>
        <v>-</v>
      </c>
      <c r="BJ1418" s="596" t="str">
        <f t="shared" si="1814"/>
        <v>-</v>
      </c>
      <c r="BK1418" s="595" t="str">
        <f t="shared" si="1815"/>
        <v>-</v>
      </c>
      <c r="BL1418" s="289" t="str">
        <f t="shared" si="1816"/>
        <v>-</v>
      </c>
      <c r="BM1418" s="596" t="str">
        <f t="shared" si="1817"/>
        <v>-</v>
      </c>
      <c r="BN1418" s="563">
        <f t="shared" si="1818"/>
        <v>4</v>
      </c>
      <c r="BO1418" s="87">
        <f t="shared" si="1819"/>
        <v>2016</v>
      </c>
      <c r="BP1418" s="87">
        <f t="shared" si="1820"/>
        <v>0.99999999999999978</v>
      </c>
      <c r="BQ1418" s="202"/>
    </row>
    <row r="1419" spans="1:69" s="35" customFormat="1" ht="10.5" customHeight="1" x14ac:dyDescent="0.2">
      <c r="A1419" s="87" t="str">
        <f t="shared" si="1806"/>
        <v>2016-17RYD4</v>
      </c>
      <c r="B1419" s="87" t="str">
        <f t="shared" si="1821"/>
        <v>Y59</v>
      </c>
      <c r="C1419" s="203" t="s">
        <v>188</v>
      </c>
      <c r="D1419" s="203" t="s">
        <v>528</v>
      </c>
      <c r="E1419" s="42"/>
      <c r="F1419" s="317" t="str">
        <f>VLOOKUP($G1419,'Selection Sheet'!$C$15:$F$39,3,0)</f>
        <v>Y59</v>
      </c>
      <c r="G1419" s="204" t="s">
        <v>116</v>
      </c>
      <c r="H1419" s="203" t="s">
        <v>538</v>
      </c>
      <c r="I1419" s="495">
        <v>251</v>
      </c>
      <c r="J1419" s="495">
        <v>68</v>
      </c>
      <c r="K1419" s="495">
        <v>36</v>
      </c>
      <c r="L1419" s="495">
        <v>22</v>
      </c>
      <c r="M1419" s="507"/>
      <c r="N1419" s="507"/>
      <c r="O1419" s="507"/>
      <c r="P1419" s="507"/>
      <c r="Q1419" s="495" t="s">
        <v>80</v>
      </c>
      <c r="R1419" s="495" t="s">
        <v>80</v>
      </c>
      <c r="S1419" s="495"/>
      <c r="T1419" s="496" t="s">
        <v>80</v>
      </c>
      <c r="U1419" s="497" t="s">
        <v>80</v>
      </c>
      <c r="V1419" s="497" t="s">
        <v>80</v>
      </c>
      <c r="W1419" s="497" t="s">
        <v>80</v>
      </c>
      <c r="X1419" s="498" t="s">
        <v>80</v>
      </c>
      <c r="Y1419" s="499" t="s">
        <v>80</v>
      </c>
      <c r="Z1419" s="500" t="s">
        <v>80</v>
      </c>
      <c r="AA1419" s="500" t="s">
        <v>80</v>
      </c>
      <c r="AB1419" s="501" t="s">
        <v>80</v>
      </c>
      <c r="AC1419" s="500" t="s">
        <v>80</v>
      </c>
      <c r="AD1419" s="500" t="s">
        <v>80</v>
      </c>
      <c r="AE1419" s="500" t="s">
        <v>80</v>
      </c>
      <c r="AF1419" s="502" t="s">
        <v>80</v>
      </c>
      <c r="AG1419" s="503" t="s">
        <v>80</v>
      </c>
      <c r="AH1419" s="504" t="s">
        <v>80</v>
      </c>
      <c r="AI1419" s="502" t="s">
        <v>80</v>
      </c>
      <c r="AJ1419" s="505">
        <v>89</v>
      </c>
      <c r="AK1419" s="505">
        <v>134</v>
      </c>
      <c r="AL1419" s="507"/>
      <c r="AM1419" s="507"/>
      <c r="AN1419" s="505">
        <v>475</v>
      </c>
      <c r="AO1419" s="505">
        <v>499</v>
      </c>
      <c r="AP1419" s="569"/>
      <c r="AQ1419" s="569"/>
      <c r="AR1419" s="505">
        <v>16</v>
      </c>
      <c r="AS1419" s="505">
        <v>245</v>
      </c>
      <c r="AT1419" s="505">
        <v>10</v>
      </c>
      <c r="AU1419" s="505">
        <v>35</v>
      </c>
      <c r="AV1419" s="507"/>
      <c r="AW1419" s="507"/>
      <c r="AX1419" s="507">
        <v>98</v>
      </c>
      <c r="AY1419" s="507">
        <v>104</v>
      </c>
      <c r="AZ1419" s="507">
        <v>259</v>
      </c>
      <c r="BA1419" s="507">
        <v>406</v>
      </c>
      <c r="BB1419" s="357"/>
      <c r="BC1419" s="592" t="str">
        <f t="shared" si="1807"/>
        <v>-</v>
      </c>
      <c r="BD1419" s="593" t="str">
        <f t="shared" si="1808"/>
        <v>-</v>
      </c>
      <c r="BE1419" s="594" t="str">
        <f t="shared" si="1809"/>
        <v>-</v>
      </c>
      <c r="BF1419" s="291" t="str">
        <f t="shared" si="1810"/>
        <v>-</v>
      </c>
      <c r="BG1419" s="566" t="str">
        <f t="shared" si="1811"/>
        <v>-</v>
      </c>
      <c r="BH1419" s="595" t="str">
        <f t="shared" si="1812"/>
        <v>-</v>
      </c>
      <c r="BI1419" s="289" t="str">
        <f t="shared" si="1813"/>
        <v>-</v>
      </c>
      <c r="BJ1419" s="596" t="str">
        <f t="shared" si="1814"/>
        <v>-</v>
      </c>
      <c r="BK1419" s="595" t="str">
        <f t="shared" si="1815"/>
        <v>-</v>
      </c>
      <c r="BL1419" s="289" t="str">
        <f t="shared" si="1816"/>
        <v>-</v>
      </c>
      <c r="BM1419" s="596" t="str">
        <f t="shared" si="1817"/>
        <v>-</v>
      </c>
      <c r="BN1419" s="563">
        <f t="shared" si="1818"/>
        <v>4</v>
      </c>
      <c r="BO1419" s="87">
        <f t="shared" si="1819"/>
        <v>2016</v>
      </c>
      <c r="BP1419" s="87">
        <f t="shared" si="1820"/>
        <v>0.99999999999999978</v>
      </c>
      <c r="BQ1419" s="202"/>
    </row>
    <row r="1420" spans="1:69" s="35" customFormat="1" ht="10.5" customHeight="1" x14ac:dyDescent="0.2">
      <c r="A1420" s="87" t="str">
        <f t="shared" si="1806"/>
        <v>2016-17RYE4</v>
      </c>
      <c r="B1420" s="87" t="str">
        <f t="shared" si="1821"/>
        <v>Y59</v>
      </c>
      <c r="C1420" s="203" t="s">
        <v>188</v>
      </c>
      <c r="D1420" s="203" t="s">
        <v>528</v>
      </c>
      <c r="E1420" s="42"/>
      <c r="F1420" s="317" t="str">
        <f>VLOOKUP($G1420,'Selection Sheet'!$C$15:$F$39,3,0)</f>
        <v>Y59</v>
      </c>
      <c r="G1420" s="204" t="s">
        <v>114</v>
      </c>
      <c r="H1420" s="203" t="s">
        <v>539</v>
      </c>
      <c r="I1420" s="495">
        <v>100</v>
      </c>
      <c r="J1420" s="495">
        <v>36</v>
      </c>
      <c r="K1420" s="495">
        <v>42</v>
      </c>
      <c r="L1420" s="495">
        <v>19</v>
      </c>
      <c r="M1420" s="507"/>
      <c r="N1420" s="507"/>
      <c r="O1420" s="507"/>
      <c r="P1420" s="507"/>
      <c r="Q1420" s="495" t="s">
        <v>80</v>
      </c>
      <c r="R1420" s="495" t="s">
        <v>80</v>
      </c>
      <c r="S1420" s="495"/>
      <c r="T1420" s="496" t="s">
        <v>80</v>
      </c>
      <c r="U1420" s="497" t="s">
        <v>80</v>
      </c>
      <c r="V1420" s="497" t="s">
        <v>80</v>
      </c>
      <c r="W1420" s="497" t="s">
        <v>80</v>
      </c>
      <c r="X1420" s="498" t="s">
        <v>80</v>
      </c>
      <c r="Y1420" s="499" t="s">
        <v>80</v>
      </c>
      <c r="Z1420" s="500" t="s">
        <v>80</v>
      </c>
      <c r="AA1420" s="500" t="s">
        <v>80</v>
      </c>
      <c r="AB1420" s="501" t="s">
        <v>80</v>
      </c>
      <c r="AC1420" s="500" t="s">
        <v>80</v>
      </c>
      <c r="AD1420" s="500" t="s">
        <v>80</v>
      </c>
      <c r="AE1420" s="500" t="s">
        <v>80</v>
      </c>
      <c r="AF1420" s="502" t="s">
        <v>80</v>
      </c>
      <c r="AG1420" s="503" t="s">
        <v>80</v>
      </c>
      <c r="AH1420" s="504" t="s">
        <v>80</v>
      </c>
      <c r="AI1420" s="502" t="s">
        <v>80</v>
      </c>
      <c r="AJ1420" s="505">
        <v>59</v>
      </c>
      <c r="AK1420" s="505">
        <v>84</v>
      </c>
      <c r="AL1420" s="507"/>
      <c r="AM1420" s="507"/>
      <c r="AN1420" s="505">
        <v>510</v>
      </c>
      <c r="AO1420" s="505">
        <v>518</v>
      </c>
      <c r="AP1420" s="569"/>
      <c r="AQ1420" s="569"/>
      <c r="AR1420" s="505">
        <v>15</v>
      </c>
      <c r="AS1420" s="505">
        <v>90</v>
      </c>
      <c r="AT1420" s="505">
        <v>6</v>
      </c>
      <c r="AU1420" s="505">
        <v>36</v>
      </c>
      <c r="AV1420" s="507"/>
      <c r="AW1420" s="507"/>
      <c r="AX1420" s="507">
        <v>36</v>
      </c>
      <c r="AY1420" s="507">
        <v>44</v>
      </c>
      <c r="AZ1420" s="507">
        <v>167</v>
      </c>
      <c r="BA1420" s="507">
        <v>301</v>
      </c>
      <c r="BB1420" s="357"/>
      <c r="BC1420" s="592" t="str">
        <f t="shared" si="1807"/>
        <v>-</v>
      </c>
      <c r="BD1420" s="593" t="str">
        <f t="shared" si="1808"/>
        <v>-</v>
      </c>
      <c r="BE1420" s="594" t="str">
        <f t="shared" si="1809"/>
        <v>-</v>
      </c>
      <c r="BF1420" s="291" t="str">
        <f t="shared" si="1810"/>
        <v>-</v>
      </c>
      <c r="BG1420" s="566" t="str">
        <f t="shared" si="1811"/>
        <v>-</v>
      </c>
      <c r="BH1420" s="595" t="str">
        <f t="shared" si="1812"/>
        <v>-</v>
      </c>
      <c r="BI1420" s="289" t="str">
        <f t="shared" si="1813"/>
        <v>-</v>
      </c>
      <c r="BJ1420" s="596" t="str">
        <f t="shared" si="1814"/>
        <v>-</v>
      </c>
      <c r="BK1420" s="595" t="str">
        <f t="shared" si="1815"/>
        <v>-</v>
      </c>
      <c r="BL1420" s="289" t="str">
        <f t="shared" si="1816"/>
        <v>-</v>
      </c>
      <c r="BM1420" s="596" t="str">
        <f t="shared" si="1817"/>
        <v>-</v>
      </c>
      <c r="BN1420" s="563">
        <f t="shared" si="1818"/>
        <v>4</v>
      </c>
      <c r="BO1420" s="87">
        <f t="shared" si="1819"/>
        <v>2016</v>
      </c>
      <c r="BP1420" s="87">
        <f t="shared" si="1820"/>
        <v>0.99999999999999978</v>
      </c>
      <c r="BQ1420" s="202"/>
    </row>
    <row r="1421" spans="1:69" s="35" customFormat="1" ht="10.5" customHeight="1" x14ac:dyDescent="0.2">
      <c r="A1421" s="312" t="str">
        <f t="shared" si="1806"/>
        <v>2016-17RYF4</v>
      </c>
      <c r="B1421" s="312" t="str">
        <f t="shared" si="1821"/>
        <v>Y58</v>
      </c>
      <c r="C1421" s="208" t="s">
        <v>188</v>
      </c>
      <c r="D1421" s="208" t="s">
        <v>528</v>
      </c>
      <c r="E1421" s="53"/>
      <c r="F1421" s="319" t="str">
        <f>VLOOKUP($G1421,'Selection Sheet'!$C$15:$F$39,3,0)</f>
        <v>Y58</v>
      </c>
      <c r="G1421" s="209" t="s">
        <v>99</v>
      </c>
      <c r="H1421" s="208" t="s">
        <v>540</v>
      </c>
      <c r="I1421" s="521">
        <v>299</v>
      </c>
      <c r="J1421" s="521">
        <v>75</v>
      </c>
      <c r="K1421" s="521">
        <v>40</v>
      </c>
      <c r="L1421" s="521">
        <v>22</v>
      </c>
      <c r="M1421" s="533"/>
      <c r="N1421" s="533"/>
      <c r="O1421" s="533"/>
      <c r="P1421" s="533"/>
      <c r="Q1421" s="521" t="s">
        <v>80</v>
      </c>
      <c r="R1421" s="521" t="s">
        <v>80</v>
      </c>
      <c r="S1421" s="521"/>
      <c r="T1421" s="522" t="s">
        <v>80</v>
      </c>
      <c r="U1421" s="523" t="s">
        <v>80</v>
      </c>
      <c r="V1421" s="523" t="s">
        <v>80</v>
      </c>
      <c r="W1421" s="523" t="s">
        <v>80</v>
      </c>
      <c r="X1421" s="524" t="s">
        <v>80</v>
      </c>
      <c r="Y1421" s="525" t="s">
        <v>80</v>
      </c>
      <c r="Z1421" s="526" t="s">
        <v>80</v>
      </c>
      <c r="AA1421" s="526" t="s">
        <v>80</v>
      </c>
      <c r="AB1421" s="527" t="s">
        <v>80</v>
      </c>
      <c r="AC1421" s="526" t="s">
        <v>80</v>
      </c>
      <c r="AD1421" s="526" t="s">
        <v>80</v>
      </c>
      <c r="AE1421" s="526" t="s">
        <v>80</v>
      </c>
      <c r="AF1421" s="528" t="s">
        <v>80</v>
      </c>
      <c r="AG1421" s="529" t="s">
        <v>80</v>
      </c>
      <c r="AH1421" s="530" t="s">
        <v>80</v>
      </c>
      <c r="AI1421" s="528" t="s">
        <v>80</v>
      </c>
      <c r="AJ1421" s="531">
        <v>158</v>
      </c>
      <c r="AK1421" s="531">
        <v>193</v>
      </c>
      <c r="AL1421" s="533"/>
      <c r="AM1421" s="533"/>
      <c r="AN1421" s="531">
        <v>847</v>
      </c>
      <c r="AO1421" s="531">
        <v>890</v>
      </c>
      <c r="AP1421" s="571"/>
      <c r="AQ1421" s="571"/>
      <c r="AR1421" s="531">
        <v>27</v>
      </c>
      <c r="AS1421" s="531">
        <v>296</v>
      </c>
      <c r="AT1421" s="531">
        <v>10</v>
      </c>
      <c r="AU1421" s="531">
        <v>39</v>
      </c>
      <c r="AV1421" s="533"/>
      <c r="AW1421" s="533"/>
      <c r="AX1421" s="533">
        <v>104</v>
      </c>
      <c r="AY1421" s="533">
        <v>131</v>
      </c>
      <c r="AZ1421" s="533">
        <v>132</v>
      </c>
      <c r="BA1421" s="533">
        <v>360</v>
      </c>
      <c r="BB1421" s="359"/>
      <c r="BC1421" s="605" t="str">
        <f t="shared" si="1807"/>
        <v>-</v>
      </c>
      <c r="BD1421" s="606" t="str">
        <f t="shared" si="1808"/>
        <v>-</v>
      </c>
      <c r="BE1421" s="607" t="str">
        <f t="shared" si="1809"/>
        <v>-</v>
      </c>
      <c r="BF1421" s="302" t="str">
        <f t="shared" si="1810"/>
        <v>-</v>
      </c>
      <c r="BG1421" s="608" t="str">
        <f t="shared" si="1811"/>
        <v>-</v>
      </c>
      <c r="BH1421" s="609" t="str">
        <f t="shared" si="1812"/>
        <v>-</v>
      </c>
      <c r="BI1421" s="311" t="str">
        <f t="shared" si="1813"/>
        <v>-</v>
      </c>
      <c r="BJ1421" s="610" t="str">
        <f t="shared" si="1814"/>
        <v>-</v>
      </c>
      <c r="BK1421" s="609" t="str">
        <f t="shared" si="1815"/>
        <v>-</v>
      </c>
      <c r="BL1421" s="311" t="str">
        <f t="shared" si="1816"/>
        <v>-</v>
      </c>
      <c r="BM1421" s="610" t="str">
        <f t="shared" si="1817"/>
        <v>-</v>
      </c>
      <c r="BN1421" s="565">
        <f t="shared" si="1818"/>
        <v>4</v>
      </c>
      <c r="BO1421" s="312">
        <f t="shared" si="1819"/>
        <v>2016</v>
      </c>
      <c r="BP1421" s="312">
        <f t="shared" si="1820"/>
        <v>0.99999999999999978</v>
      </c>
      <c r="BQ1421" s="202"/>
    </row>
    <row r="1422" spans="1:69" s="35" customFormat="1" ht="10.5" customHeight="1" x14ac:dyDescent="0.2">
      <c r="A1422" s="87" t="str">
        <f t="shared" si="1806"/>
        <v>2016-17R1F5</v>
      </c>
      <c r="B1422" s="87" t="str">
        <f t="shared" si="1821"/>
        <v>Y59</v>
      </c>
      <c r="C1422" s="203" t="s">
        <v>188</v>
      </c>
      <c r="D1422" s="203" t="s">
        <v>541</v>
      </c>
      <c r="E1422" s="42"/>
      <c r="F1422" s="317" t="str">
        <f>VLOOKUP($G1422,'Selection Sheet'!$C$15:$F$39,3,0)</f>
        <v>Y59</v>
      </c>
      <c r="G1422" s="204" t="s">
        <v>108</v>
      </c>
      <c r="H1422" s="203" t="s">
        <v>529</v>
      </c>
      <c r="I1422" s="495">
        <v>12</v>
      </c>
      <c r="J1422" s="495">
        <v>1</v>
      </c>
      <c r="K1422" s="495">
        <v>2</v>
      </c>
      <c r="L1422" s="495">
        <v>0</v>
      </c>
      <c r="M1422" s="507"/>
      <c r="N1422" s="507"/>
      <c r="O1422" s="507"/>
      <c r="P1422" s="507"/>
      <c r="Q1422" s="495" t="s">
        <v>80</v>
      </c>
      <c r="R1422" s="495" t="s">
        <v>80</v>
      </c>
      <c r="S1422" s="495"/>
      <c r="T1422" s="496" t="s">
        <v>80</v>
      </c>
      <c r="U1422" s="497" t="s">
        <v>80</v>
      </c>
      <c r="V1422" s="497" t="s">
        <v>80</v>
      </c>
      <c r="W1422" s="497" t="s">
        <v>80</v>
      </c>
      <c r="X1422" s="498" t="s">
        <v>80</v>
      </c>
      <c r="Y1422" s="499" t="s">
        <v>80</v>
      </c>
      <c r="Z1422" s="500" t="s">
        <v>80</v>
      </c>
      <c r="AA1422" s="500" t="s">
        <v>80</v>
      </c>
      <c r="AB1422" s="501" t="s">
        <v>80</v>
      </c>
      <c r="AC1422" s="500" t="s">
        <v>80</v>
      </c>
      <c r="AD1422" s="500" t="s">
        <v>80</v>
      </c>
      <c r="AE1422" s="500" t="s">
        <v>80</v>
      </c>
      <c r="AF1422" s="502" t="s">
        <v>80</v>
      </c>
      <c r="AG1422" s="503" t="s">
        <v>80</v>
      </c>
      <c r="AH1422" s="504" t="s">
        <v>80</v>
      </c>
      <c r="AI1422" s="502" t="s">
        <v>80</v>
      </c>
      <c r="AJ1422" s="505">
        <v>4</v>
      </c>
      <c r="AK1422" s="505">
        <v>4</v>
      </c>
      <c r="AL1422" s="507"/>
      <c r="AM1422" s="507"/>
      <c r="AN1422" s="505">
        <v>26</v>
      </c>
      <c r="AO1422" s="505">
        <v>26</v>
      </c>
      <c r="AP1422" s="569"/>
      <c r="AQ1422" s="569"/>
      <c r="AR1422" s="505">
        <v>1</v>
      </c>
      <c r="AS1422" s="505">
        <v>12</v>
      </c>
      <c r="AT1422" s="505">
        <v>0</v>
      </c>
      <c r="AU1422" s="505">
        <v>2</v>
      </c>
      <c r="AV1422" s="507"/>
      <c r="AW1422" s="507"/>
      <c r="AX1422" s="507">
        <v>1</v>
      </c>
      <c r="AY1422" s="507">
        <v>2</v>
      </c>
      <c r="AZ1422" s="507">
        <v>10</v>
      </c>
      <c r="BA1422" s="507">
        <v>14</v>
      </c>
      <c r="BB1422" s="357"/>
      <c r="BC1422" s="592" t="str">
        <f t="shared" si="1807"/>
        <v>-</v>
      </c>
      <c r="BD1422" s="593" t="str">
        <f t="shared" si="1808"/>
        <v>-</v>
      </c>
      <c r="BE1422" s="594" t="str">
        <f t="shared" si="1809"/>
        <v>-</v>
      </c>
      <c r="BF1422" s="291" t="str">
        <f t="shared" si="1810"/>
        <v>-</v>
      </c>
      <c r="BG1422" s="566" t="str">
        <f t="shared" si="1811"/>
        <v>-</v>
      </c>
      <c r="BH1422" s="595" t="str">
        <f t="shared" si="1812"/>
        <v>-</v>
      </c>
      <c r="BI1422" s="289" t="str">
        <f t="shared" si="1813"/>
        <v>-</v>
      </c>
      <c r="BJ1422" s="596" t="str">
        <f t="shared" si="1814"/>
        <v>-</v>
      </c>
      <c r="BK1422" s="595" t="str">
        <f t="shared" si="1815"/>
        <v>-</v>
      </c>
      <c r="BL1422" s="289" t="str">
        <f t="shared" si="1816"/>
        <v>-</v>
      </c>
      <c r="BM1422" s="596" t="str">
        <f t="shared" si="1817"/>
        <v>-</v>
      </c>
      <c r="BN1422" s="563">
        <f t="shared" si="1818"/>
        <v>5</v>
      </c>
      <c r="BO1422" s="87">
        <f t="shared" si="1819"/>
        <v>2016</v>
      </c>
      <c r="BP1422" s="87">
        <f t="shared" si="1820"/>
        <v>2</v>
      </c>
      <c r="BQ1422" s="202"/>
    </row>
    <row r="1423" spans="1:69" s="35" customFormat="1" ht="10.5" customHeight="1" x14ac:dyDescent="0.2">
      <c r="A1423" s="87" t="str">
        <f t="shared" si="1806"/>
        <v>2016-17RRU5</v>
      </c>
      <c r="B1423" s="87" t="str">
        <f t="shared" si="1821"/>
        <v>Y56</v>
      </c>
      <c r="C1423" s="203" t="s">
        <v>188</v>
      </c>
      <c r="D1423" s="203" t="s">
        <v>541</v>
      </c>
      <c r="E1423" s="42"/>
      <c r="F1423" s="317" t="str">
        <f>VLOOKUP($G1423,'Selection Sheet'!$C$15:$F$39,3,0)</f>
        <v>Y56</v>
      </c>
      <c r="G1423" s="204" t="s">
        <v>93</v>
      </c>
      <c r="H1423" s="203" t="s">
        <v>530</v>
      </c>
      <c r="I1423" s="495">
        <v>315</v>
      </c>
      <c r="J1423" s="495">
        <v>90</v>
      </c>
      <c r="K1423" s="495">
        <v>36</v>
      </c>
      <c r="L1423" s="495">
        <v>19</v>
      </c>
      <c r="M1423" s="507"/>
      <c r="N1423" s="507"/>
      <c r="O1423" s="507"/>
      <c r="P1423" s="507"/>
      <c r="Q1423" s="495" t="s">
        <v>80</v>
      </c>
      <c r="R1423" s="495" t="s">
        <v>80</v>
      </c>
      <c r="S1423" s="495"/>
      <c r="T1423" s="496" t="s">
        <v>80</v>
      </c>
      <c r="U1423" s="497" t="s">
        <v>80</v>
      </c>
      <c r="V1423" s="497" t="s">
        <v>80</v>
      </c>
      <c r="W1423" s="497" t="s">
        <v>80</v>
      </c>
      <c r="X1423" s="498" t="s">
        <v>80</v>
      </c>
      <c r="Y1423" s="499" t="s">
        <v>80</v>
      </c>
      <c r="Z1423" s="500" t="s">
        <v>80</v>
      </c>
      <c r="AA1423" s="500" t="s">
        <v>80</v>
      </c>
      <c r="AB1423" s="501" t="s">
        <v>80</v>
      </c>
      <c r="AC1423" s="500" t="s">
        <v>80</v>
      </c>
      <c r="AD1423" s="500" t="s">
        <v>80</v>
      </c>
      <c r="AE1423" s="500" t="s">
        <v>80</v>
      </c>
      <c r="AF1423" s="502" t="s">
        <v>80</v>
      </c>
      <c r="AG1423" s="503" t="s">
        <v>80</v>
      </c>
      <c r="AH1423" s="504" t="s">
        <v>80</v>
      </c>
      <c r="AI1423" s="502" t="s">
        <v>80</v>
      </c>
      <c r="AJ1423" s="505">
        <v>223</v>
      </c>
      <c r="AK1423" s="505">
        <v>302</v>
      </c>
      <c r="AL1423" s="507"/>
      <c r="AM1423" s="507"/>
      <c r="AN1423" s="505">
        <v>1042</v>
      </c>
      <c r="AO1423" s="505">
        <v>1079</v>
      </c>
      <c r="AP1423" s="569"/>
      <c r="AQ1423" s="569"/>
      <c r="AR1423" s="505">
        <v>36</v>
      </c>
      <c r="AS1423" s="505">
        <v>313</v>
      </c>
      <c r="AT1423" s="505">
        <v>11</v>
      </c>
      <c r="AU1423" s="505">
        <v>35</v>
      </c>
      <c r="AV1423" s="507"/>
      <c r="AW1423" s="507"/>
      <c r="AX1423" s="507">
        <v>130</v>
      </c>
      <c r="AY1423" s="507">
        <v>147</v>
      </c>
      <c r="AZ1423" s="507">
        <v>399</v>
      </c>
      <c r="BA1423" s="507">
        <v>615</v>
      </c>
      <c r="BB1423" s="357"/>
      <c r="BC1423" s="592" t="str">
        <f t="shared" si="1807"/>
        <v>-</v>
      </c>
      <c r="BD1423" s="593" t="str">
        <f t="shared" si="1808"/>
        <v>-</v>
      </c>
      <c r="BE1423" s="594" t="str">
        <f t="shared" si="1809"/>
        <v>-</v>
      </c>
      <c r="BF1423" s="291" t="str">
        <f t="shared" si="1810"/>
        <v>-</v>
      </c>
      <c r="BG1423" s="566" t="str">
        <f t="shared" si="1811"/>
        <v>-</v>
      </c>
      <c r="BH1423" s="595" t="str">
        <f t="shared" si="1812"/>
        <v>-</v>
      </c>
      <c r="BI1423" s="289" t="str">
        <f t="shared" si="1813"/>
        <v>-</v>
      </c>
      <c r="BJ1423" s="596" t="str">
        <f t="shared" si="1814"/>
        <v>-</v>
      </c>
      <c r="BK1423" s="595" t="str">
        <f t="shared" si="1815"/>
        <v>-</v>
      </c>
      <c r="BL1423" s="289" t="str">
        <f t="shared" si="1816"/>
        <v>-</v>
      </c>
      <c r="BM1423" s="596" t="str">
        <f t="shared" si="1817"/>
        <v>-</v>
      </c>
      <c r="BN1423" s="563">
        <f t="shared" si="1818"/>
        <v>5</v>
      </c>
      <c r="BO1423" s="87">
        <f t="shared" si="1819"/>
        <v>2016</v>
      </c>
      <c r="BP1423" s="87">
        <f t="shared" si="1820"/>
        <v>2</v>
      </c>
      <c r="BQ1423" s="202"/>
    </row>
    <row r="1424" spans="1:69" s="35" customFormat="1" ht="10.5" customHeight="1" x14ac:dyDescent="0.2">
      <c r="A1424" s="87" t="str">
        <f t="shared" si="1806"/>
        <v>2016-17RX65</v>
      </c>
      <c r="B1424" s="87" t="str">
        <f t="shared" si="1821"/>
        <v>Y63</v>
      </c>
      <c r="C1424" s="203" t="s">
        <v>188</v>
      </c>
      <c r="D1424" s="203" t="s">
        <v>541</v>
      </c>
      <c r="E1424" s="42"/>
      <c r="F1424" s="317" t="str">
        <f>VLOOKUP($G1424,'Selection Sheet'!$C$15:$F$39,3,0)</f>
        <v>Y63</v>
      </c>
      <c r="G1424" s="204" t="s">
        <v>111</v>
      </c>
      <c r="H1424" s="203" t="s">
        <v>532</v>
      </c>
      <c r="I1424" s="495">
        <v>116</v>
      </c>
      <c r="J1424" s="495">
        <v>25</v>
      </c>
      <c r="K1424" s="495">
        <v>9</v>
      </c>
      <c r="L1424" s="495">
        <v>6</v>
      </c>
      <c r="M1424" s="507"/>
      <c r="N1424" s="507"/>
      <c r="O1424" s="507"/>
      <c r="P1424" s="507"/>
      <c r="Q1424" s="495" t="s">
        <v>80</v>
      </c>
      <c r="R1424" s="495" t="s">
        <v>80</v>
      </c>
      <c r="S1424" s="495"/>
      <c r="T1424" s="496" t="s">
        <v>80</v>
      </c>
      <c r="U1424" s="497" t="s">
        <v>80</v>
      </c>
      <c r="V1424" s="497" t="s">
        <v>80</v>
      </c>
      <c r="W1424" s="497" t="s">
        <v>80</v>
      </c>
      <c r="X1424" s="498" t="s">
        <v>80</v>
      </c>
      <c r="Y1424" s="499" t="s">
        <v>80</v>
      </c>
      <c r="Z1424" s="500" t="s">
        <v>80</v>
      </c>
      <c r="AA1424" s="500" t="s">
        <v>80</v>
      </c>
      <c r="AB1424" s="501" t="s">
        <v>80</v>
      </c>
      <c r="AC1424" s="500" t="s">
        <v>80</v>
      </c>
      <c r="AD1424" s="500" t="s">
        <v>80</v>
      </c>
      <c r="AE1424" s="500" t="s">
        <v>80</v>
      </c>
      <c r="AF1424" s="502" t="s">
        <v>80</v>
      </c>
      <c r="AG1424" s="503" t="s">
        <v>80</v>
      </c>
      <c r="AH1424" s="504" t="s">
        <v>80</v>
      </c>
      <c r="AI1424" s="502" t="s">
        <v>80</v>
      </c>
      <c r="AJ1424" s="505">
        <v>46</v>
      </c>
      <c r="AK1424" s="505">
        <v>55</v>
      </c>
      <c r="AL1424" s="507"/>
      <c r="AM1424" s="507"/>
      <c r="AN1424" s="505">
        <v>369</v>
      </c>
      <c r="AO1424" s="505">
        <v>376</v>
      </c>
      <c r="AP1424" s="569"/>
      <c r="AQ1424" s="569"/>
      <c r="AR1424" s="505">
        <v>8</v>
      </c>
      <c r="AS1424" s="505">
        <v>114</v>
      </c>
      <c r="AT1424" s="505">
        <v>4</v>
      </c>
      <c r="AU1424" s="505">
        <v>7</v>
      </c>
      <c r="AV1424" s="507"/>
      <c r="AW1424" s="507"/>
      <c r="AX1424" s="507">
        <v>51</v>
      </c>
      <c r="AY1424" s="507">
        <v>55</v>
      </c>
      <c r="AZ1424" s="507">
        <v>98</v>
      </c>
      <c r="BA1424" s="507">
        <v>157</v>
      </c>
      <c r="BB1424" s="357"/>
      <c r="BC1424" s="592" t="str">
        <f t="shared" si="1807"/>
        <v>-</v>
      </c>
      <c r="BD1424" s="593" t="str">
        <f t="shared" si="1808"/>
        <v>-</v>
      </c>
      <c r="BE1424" s="594" t="str">
        <f t="shared" si="1809"/>
        <v>-</v>
      </c>
      <c r="BF1424" s="291" t="str">
        <f t="shared" si="1810"/>
        <v>-</v>
      </c>
      <c r="BG1424" s="566" t="str">
        <f t="shared" si="1811"/>
        <v>-</v>
      </c>
      <c r="BH1424" s="595" t="str">
        <f t="shared" si="1812"/>
        <v>-</v>
      </c>
      <c r="BI1424" s="289" t="str">
        <f t="shared" si="1813"/>
        <v>-</v>
      </c>
      <c r="BJ1424" s="596" t="str">
        <f t="shared" si="1814"/>
        <v>-</v>
      </c>
      <c r="BK1424" s="595" t="str">
        <f t="shared" si="1815"/>
        <v>-</v>
      </c>
      <c r="BL1424" s="289" t="str">
        <f t="shared" si="1816"/>
        <v>-</v>
      </c>
      <c r="BM1424" s="596" t="str">
        <f t="shared" si="1817"/>
        <v>-</v>
      </c>
      <c r="BN1424" s="563">
        <f t="shared" si="1818"/>
        <v>5</v>
      </c>
      <c r="BO1424" s="87">
        <f t="shared" si="1819"/>
        <v>2016</v>
      </c>
      <c r="BP1424" s="87">
        <f t="shared" si="1820"/>
        <v>2</v>
      </c>
      <c r="BQ1424" s="202"/>
    </row>
    <row r="1425" spans="1:69" s="35" customFormat="1" ht="10.5" customHeight="1" x14ac:dyDescent="0.2">
      <c r="A1425" s="314" t="str">
        <f t="shared" si="1806"/>
        <v>2016-17RX75</v>
      </c>
      <c r="B1425" s="314" t="str">
        <f t="shared" si="1821"/>
        <v>Y62</v>
      </c>
      <c r="C1425" s="205" t="s">
        <v>188</v>
      </c>
      <c r="D1425" s="205" t="s">
        <v>541</v>
      </c>
      <c r="E1425" s="206"/>
      <c r="F1425" s="318" t="str">
        <f>VLOOKUP($G1425,'Selection Sheet'!$C$15:$F$39,3,0)</f>
        <v>Y62</v>
      </c>
      <c r="G1425" s="207" t="s">
        <v>84</v>
      </c>
      <c r="H1425" s="205" t="s">
        <v>533</v>
      </c>
      <c r="I1425" s="508">
        <v>267</v>
      </c>
      <c r="J1425" s="508">
        <v>93</v>
      </c>
      <c r="K1425" s="508">
        <v>30</v>
      </c>
      <c r="L1425" s="508">
        <v>20</v>
      </c>
      <c r="M1425" s="520"/>
      <c r="N1425" s="520"/>
      <c r="O1425" s="520"/>
      <c r="P1425" s="520"/>
      <c r="Q1425" s="508" t="s">
        <v>80</v>
      </c>
      <c r="R1425" s="508" t="s">
        <v>80</v>
      </c>
      <c r="S1425" s="508"/>
      <c r="T1425" s="509" t="s">
        <v>80</v>
      </c>
      <c r="U1425" s="510" t="s">
        <v>80</v>
      </c>
      <c r="V1425" s="510" t="s">
        <v>80</v>
      </c>
      <c r="W1425" s="510" t="s">
        <v>80</v>
      </c>
      <c r="X1425" s="511" t="s">
        <v>80</v>
      </c>
      <c r="Y1425" s="512" t="s">
        <v>80</v>
      </c>
      <c r="Z1425" s="513" t="s">
        <v>80</v>
      </c>
      <c r="AA1425" s="513" t="s">
        <v>80</v>
      </c>
      <c r="AB1425" s="514" t="s">
        <v>80</v>
      </c>
      <c r="AC1425" s="513" t="s">
        <v>80</v>
      </c>
      <c r="AD1425" s="513" t="s">
        <v>80</v>
      </c>
      <c r="AE1425" s="513" t="s">
        <v>80</v>
      </c>
      <c r="AF1425" s="515" t="s">
        <v>80</v>
      </c>
      <c r="AG1425" s="516" t="s">
        <v>80</v>
      </c>
      <c r="AH1425" s="517" t="s">
        <v>80</v>
      </c>
      <c r="AI1425" s="515" t="s">
        <v>80</v>
      </c>
      <c r="AJ1425" s="518">
        <v>200</v>
      </c>
      <c r="AK1425" s="518">
        <v>221</v>
      </c>
      <c r="AL1425" s="520"/>
      <c r="AM1425" s="520"/>
      <c r="AN1425" s="518">
        <v>1205</v>
      </c>
      <c r="AO1425" s="518">
        <v>1207</v>
      </c>
      <c r="AP1425" s="570"/>
      <c r="AQ1425" s="570"/>
      <c r="AR1425" s="518">
        <v>23</v>
      </c>
      <c r="AS1425" s="518">
        <v>264</v>
      </c>
      <c r="AT1425" s="518">
        <v>10</v>
      </c>
      <c r="AU1425" s="518">
        <v>30</v>
      </c>
      <c r="AV1425" s="520"/>
      <c r="AW1425" s="520"/>
      <c r="AX1425" s="520">
        <v>133</v>
      </c>
      <c r="AY1425" s="520">
        <v>157</v>
      </c>
      <c r="AZ1425" s="520">
        <v>350</v>
      </c>
      <c r="BA1425" s="520">
        <v>631</v>
      </c>
      <c r="BB1425" s="358"/>
      <c r="BC1425" s="597" t="str">
        <f t="shared" si="1807"/>
        <v>-</v>
      </c>
      <c r="BD1425" s="598" t="str">
        <f t="shared" si="1808"/>
        <v>-</v>
      </c>
      <c r="BE1425" s="599" t="str">
        <f t="shared" si="1809"/>
        <v>-</v>
      </c>
      <c r="BF1425" s="600" t="str">
        <f t="shared" si="1810"/>
        <v>-</v>
      </c>
      <c r="BG1425" s="601" t="str">
        <f t="shared" si="1811"/>
        <v>-</v>
      </c>
      <c r="BH1425" s="602" t="str">
        <f t="shared" si="1812"/>
        <v>-</v>
      </c>
      <c r="BI1425" s="603" t="str">
        <f t="shared" si="1813"/>
        <v>-</v>
      </c>
      <c r="BJ1425" s="604" t="str">
        <f t="shared" si="1814"/>
        <v>-</v>
      </c>
      <c r="BK1425" s="602" t="str">
        <f t="shared" si="1815"/>
        <v>-</v>
      </c>
      <c r="BL1425" s="603" t="str">
        <f t="shared" si="1816"/>
        <v>-</v>
      </c>
      <c r="BM1425" s="604" t="str">
        <f t="shared" si="1817"/>
        <v>-</v>
      </c>
      <c r="BN1425" s="564">
        <f t="shared" si="1818"/>
        <v>5</v>
      </c>
      <c r="BO1425" s="314">
        <f t="shared" si="1819"/>
        <v>2016</v>
      </c>
      <c r="BP1425" s="314">
        <f t="shared" si="1820"/>
        <v>2</v>
      </c>
      <c r="BQ1425" s="202"/>
    </row>
    <row r="1426" spans="1:69" s="35" customFormat="1" ht="10.5" customHeight="1" x14ac:dyDescent="0.2">
      <c r="A1426" s="87" t="str">
        <f t="shared" si="1806"/>
        <v>2016-17RX85</v>
      </c>
      <c r="B1426" s="87" t="str">
        <f t="shared" si="1821"/>
        <v>Y63</v>
      </c>
      <c r="C1426" s="203" t="s">
        <v>188</v>
      </c>
      <c r="D1426" s="203" t="s">
        <v>541</v>
      </c>
      <c r="E1426" s="42"/>
      <c r="F1426" s="317" t="str">
        <f>VLOOKUP($G1426,'Selection Sheet'!$C$15:$F$39,3,0)</f>
        <v>Y63</v>
      </c>
      <c r="G1426" s="204" t="s">
        <v>120</v>
      </c>
      <c r="H1426" s="203" t="s">
        <v>534</v>
      </c>
      <c r="I1426" s="495">
        <v>216</v>
      </c>
      <c r="J1426" s="495">
        <v>60</v>
      </c>
      <c r="K1426" s="495">
        <v>27</v>
      </c>
      <c r="L1426" s="495">
        <v>11</v>
      </c>
      <c r="M1426" s="507"/>
      <c r="N1426" s="507"/>
      <c r="O1426" s="507"/>
      <c r="P1426" s="507"/>
      <c r="Q1426" s="495" t="s">
        <v>80</v>
      </c>
      <c r="R1426" s="495" t="s">
        <v>80</v>
      </c>
      <c r="S1426" s="495"/>
      <c r="T1426" s="496" t="s">
        <v>80</v>
      </c>
      <c r="U1426" s="497" t="s">
        <v>80</v>
      </c>
      <c r="V1426" s="497" t="s">
        <v>80</v>
      </c>
      <c r="W1426" s="497" t="s">
        <v>80</v>
      </c>
      <c r="X1426" s="498" t="s">
        <v>80</v>
      </c>
      <c r="Y1426" s="499" t="s">
        <v>80</v>
      </c>
      <c r="Z1426" s="500" t="s">
        <v>80</v>
      </c>
      <c r="AA1426" s="500" t="s">
        <v>80</v>
      </c>
      <c r="AB1426" s="501" t="s">
        <v>80</v>
      </c>
      <c r="AC1426" s="500" t="s">
        <v>80</v>
      </c>
      <c r="AD1426" s="500" t="s">
        <v>80</v>
      </c>
      <c r="AE1426" s="500" t="s">
        <v>80</v>
      </c>
      <c r="AF1426" s="502" t="s">
        <v>80</v>
      </c>
      <c r="AG1426" s="503" t="s">
        <v>80</v>
      </c>
      <c r="AH1426" s="504" t="s">
        <v>80</v>
      </c>
      <c r="AI1426" s="502" t="s">
        <v>80</v>
      </c>
      <c r="AJ1426" s="505">
        <v>121</v>
      </c>
      <c r="AK1426" s="505">
        <v>132</v>
      </c>
      <c r="AL1426" s="507"/>
      <c r="AM1426" s="507"/>
      <c r="AN1426" s="505">
        <v>556</v>
      </c>
      <c r="AO1426" s="505">
        <v>567</v>
      </c>
      <c r="AP1426" s="569"/>
      <c r="AQ1426" s="569"/>
      <c r="AR1426" s="505">
        <v>20</v>
      </c>
      <c r="AS1426" s="505">
        <v>212</v>
      </c>
      <c r="AT1426" s="505">
        <v>7</v>
      </c>
      <c r="AU1426" s="505">
        <v>27</v>
      </c>
      <c r="AV1426" s="507"/>
      <c r="AW1426" s="507"/>
      <c r="AX1426" s="507">
        <v>91</v>
      </c>
      <c r="AY1426" s="507">
        <v>108</v>
      </c>
      <c r="AZ1426" s="507">
        <v>168</v>
      </c>
      <c r="BA1426" s="507">
        <v>323</v>
      </c>
      <c r="BB1426" s="357"/>
      <c r="BC1426" s="592" t="str">
        <f t="shared" si="1807"/>
        <v>-</v>
      </c>
      <c r="BD1426" s="593" t="str">
        <f t="shared" si="1808"/>
        <v>-</v>
      </c>
      <c r="BE1426" s="594" t="str">
        <f t="shared" si="1809"/>
        <v>-</v>
      </c>
      <c r="BF1426" s="291" t="str">
        <f t="shared" si="1810"/>
        <v>-</v>
      </c>
      <c r="BG1426" s="566" t="str">
        <f t="shared" si="1811"/>
        <v>-</v>
      </c>
      <c r="BH1426" s="595" t="str">
        <f t="shared" si="1812"/>
        <v>-</v>
      </c>
      <c r="BI1426" s="289" t="str">
        <f t="shared" si="1813"/>
        <v>-</v>
      </c>
      <c r="BJ1426" s="596" t="str">
        <f t="shared" si="1814"/>
        <v>-</v>
      </c>
      <c r="BK1426" s="595" t="str">
        <f t="shared" si="1815"/>
        <v>-</v>
      </c>
      <c r="BL1426" s="289" t="str">
        <f t="shared" si="1816"/>
        <v>-</v>
      </c>
      <c r="BM1426" s="596" t="str">
        <f t="shared" si="1817"/>
        <v>-</v>
      </c>
      <c r="BN1426" s="563">
        <f t="shared" si="1818"/>
        <v>5</v>
      </c>
      <c r="BO1426" s="87">
        <f t="shared" si="1819"/>
        <v>2016</v>
      </c>
      <c r="BP1426" s="87">
        <f t="shared" si="1820"/>
        <v>2</v>
      </c>
      <c r="BQ1426" s="202"/>
    </row>
    <row r="1427" spans="1:69" s="35" customFormat="1" ht="10.5" customHeight="1" x14ac:dyDescent="0.2">
      <c r="A1427" s="87" t="str">
        <f t="shared" si="1806"/>
        <v>2016-17RX95</v>
      </c>
      <c r="B1427" s="87" t="str">
        <f t="shared" si="1821"/>
        <v>Y60</v>
      </c>
      <c r="C1427" s="203" t="s">
        <v>188</v>
      </c>
      <c r="D1427" s="203" t="s">
        <v>541</v>
      </c>
      <c r="E1427" s="42"/>
      <c r="F1427" s="317" t="str">
        <f>VLOOKUP($G1427,'Selection Sheet'!$C$15:$F$39,3,0)</f>
        <v>Y60</v>
      </c>
      <c r="G1427" s="204" t="s">
        <v>103</v>
      </c>
      <c r="H1427" s="203" t="s">
        <v>535</v>
      </c>
      <c r="I1427" s="495">
        <v>202</v>
      </c>
      <c r="J1427" s="495">
        <v>43</v>
      </c>
      <c r="K1427" s="495">
        <v>24</v>
      </c>
      <c r="L1427" s="495">
        <v>14</v>
      </c>
      <c r="M1427" s="507"/>
      <c r="N1427" s="507"/>
      <c r="O1427" s="507"/>
      <c r="P1427" s="507"/>
      <c r="Q1427" s="495" t="s">
        <v>80</v>
      </c>
      <c r="R1427" s="495" t="s">
        <v>80</v>
      </c>
      <c r="S1427" s="495"/>
      <c r="T1427" s="496" t="s">
        <v>80</v>
      </c>
      <c r="U1427" s="497" t="s">
        <v>80</v>
      </c>
      <c r="V1427" s="497" t="s">
        <v>80</v>
      </c>
      <c r="W1427" s="497" t="s">
        <v>80</v>
      </c>
      <c r="X1427" s="498" t="s">
        <v>80</v>
      </c>
      <c r="Y1427" s="499" t="s">
        <v>80</v>
      </c>
      <c r="Z1427" s="500" t="s">
        <v>80</v>
      </c>
      <c r="AA1427" s="500" t="s">
        <v>80</v>
      </c>
      <c r="AB1427" s="501" t="s">
        <v>80</v>
      </c>
      <c r="AC1427" s="500" t="s">
        <v>80</v>
      </c>
      <c r="AD1427" s="500" t="s">
        <v>80</v>
      </c>
      <c r="AE1427" s="500" t="s">
        <v>80</v>
      </c>
      <c r="AF1427" s="502" t="s">
        <v>80</v>
      </c>
      <c r="AG1427" s="503" t="s">
        <v>80</v>
      </c>
      <c r="AH1427" s="504" t="s">
        <v>80</v>
      </c>
      <c r="AI1427" s="502" t="s">
        <v>80</v>
      </c>
      <c r="AJ1427" s="505">
        <v>97</v>
      </c>
      <c r="AK1427" s="505">
        <v>118</v>
      </c>
      <c r="AL1427" s="507"/>
      <c r="AM1427" s="507"/>
      <c r="AN1427" s="505">
        <v>892</v>
      </c>
      <c r="AO1427" s="505">
        <v>902</v>
      </c>
      <c r="AP1427" s="569"/>
      <c r="AQ1427" s="569"/>
      <c r="AR1427" s="505">
        <v>8</v>
      </c>
      <c r="AS1427" s="505">
        <v>196</v>
      </c>
      <c r="AT1427" s="505">
        <v>2</v>
      </c>
      <c r="AU1427" s="505">
        <v>23</v>
      </c>
      <c r="AV1427" s="507"/>
      <c r="AW1427" s="507"/>
      <c r="AX1427" s="507">
        <v>49</v>
      </c>
      <c r="AY1427" s="507">
        <v>60</v>
      </c>
      <c r="AZ1427" s="507">
        <v>98</v>
      </c>
      <c r="BA1427" s="507">
        <v>174</v>
      </c>
      <c r="BB1427" s="357"/>
      <c r="BC1427" s="592" t="str">
        <f t="shared" si="1807"/>
        <v>-</v>
      </c>
      <c r="BD1427" s="593" t="str">
        <f t="shared" si="1808"/>
        <v>-</v>
      </c>
      <c r="BE1427" s="594" t="str">
        <f t="shared" si="1809"/>
        <v>-</v>
      </c>
      <c r="BF1427" s="291" t="str">
        <f t="shared" si="1810"/>
        <v>-</v>
      </c>
      <c r="BG1427" s="566" t="str">
        <f t="shared" si="1811"/>
        <v>-</v>
      </c>
      <c r="BH1427" s="595" t="str">
        <f t="shared" si="1812"/>
        <v>-</v>
      </c>
      <c r="BI1427" s="289" t="str">
        <f t="shared" si="1813"/>
        <v>-</v>
      </c>
      <c r="BJ1427" s="596" t="str">
        <f t="shared" si="1814"/>
        <v>-</v>
      </c>
      <c r="BK1427" s="595" t="str">
        <f t="shared" si="1815"/>
        <v>-</v>
      </c>
      <c r="BL1427" s="289" t="str">
        <f t="shared" si="1816"/>
        <v>-</v>
      </c>
      <c r="BM1427" s="596" t="str">
        <f t="shared" si="1817"/>
        <v>-</v>
      </c>
      <c r="BN1427" s="563">
        <f t="shared" si="1818"/>
        <v>5</v>
      </c>
      <c r="BO1427" s="87">
        <f t="shared" si="1819"/>
        <v>2016</v>
      </c>
      <c r="BP1427" s="87">
        <f t="shared" si="1820"/>
        <v>2</v>
      </c>
      <c r="BQ1427" s="202"/>
    </row>
    <row r="1428" spans="1:69" s="35" customFormat="1" ht="10.5" customHeight="1" x14ac:dyDescent="0.2">
      <c r="A1428" s="314" t="str">
        <f t="shared" si="1806"/>
        <v>2016-17RYA5</v>
      </c>
      <c r="B1428" s="314" t="str">
        <f t="shared" si="1821"/>
        <v>Y60</v>
      </c>
      <c r="C1428" s="205" t="s">
        <v>188</v>
      </c>
      <c r="D1428" s="205" t="s">
        <v>541</v>
      </c>
      <c r="E1428" s="206"/>
      <c r="F1428" s="318" t="str">
        <f>VLOOKUP($G1428,'Selection Sheet'!$C$15:$F$39,3,0)</f>
        <v>Y60</v>
      </c>
      <c r="G1428" s="207" t="s">
        <v>118</v>
      </c>
      <c r="H1428" s="205" t="s">
        <v>536</v>
      </c>
      <c r="I1428" s="508">
        <v>311</v>
      </c>
      <c r="J1428" s="508">
        <v>106</v>
      </c>
      <c r="K1428" s="508">
        <v>40</v>
      </c>
      <c r="L1428" s="508">
        <v>25</v>
      </c>
      <c r="M1428" s="520"/>
      <c r="N1428" s="520"/>
      <c r="O1428" s="520"/>
      <c r="P1428" s="520"/>
      <c r="Q1428" s="508" t="s">
        <v>80</v>
      </c>
      <c r="R1428" s="508" t="s">
        <v>80</v>
      </c>
      <c r="S1428" s="508"/>
      <c r="T1428" s="509" t="s">
        <v>80</v>
      </c>
      <c r="U1428" s="510" t="s">
        <v>80</v>
      </c>
      <c r="V1428" s="510" t="s">
        <v>80</v>
      </c>
      <c r="W1428" s="510" t="s">
        <v>80</v>
      </c>
      <c r="X1428" s="511" t="s">
        <v>80</v>
      </c>
      <c r="Y1428" s="512" t="s">
        <v>80</v>
      </c>
      <c r="Z1428" s="513" t="s">
        <v>80</v>
      </c>
      <c r="AA1428" s="513" t="s">
        <v>80</v>
      </c>
      <c r="AB1428" s="514" t="s">
        <v>80</v>
      </c>
      <c r="AC1428" s="513" t="s">
        <v>80</v>
      </c>
      <c r="AD1428" s="513" t="s">
        <v>80</v>
      </c>
      <c r="AE1428" s="513" t="s">
        <v>80</v>
      </c>
      <c r="AF1428" s="515" t="s">
        <v>80</v>
      </c>
      <c r="AG1428" s="516" t="s">
        <v>80</v>
      </c>
      <c r="AH1428" s="517" t="s">
        <v>80</v>
      </c>
      <c r="AI1428" s="515" t="s">
        <v>80</v>
      </c>
      <c r="AJ1428" s="518">
        <v>98</v>
      </c>
      <c r="AK1428" s="518">
        <v>133</v>
      </c>
      <c r="AL1428" s="520"/>
      <c r="AM1428" s="520"/>
      <c r="AN1428" s="518">
        <v>880</v>
      </c>
      <c r="AO1428" s="518">
        <v>891</v>
      </c>
      <c r="AP1428" s="570"/>
      <c r="AQ1428" s="570"/>
      <c r="AR1428" s="518">
        <v>27</v>
      </c>
      <c r="AS1428" s="518">
        <v>311</v>
      </c>
      <c r="AT1428" s="518">
        <v>13</v>
      </c>
      <c r="AU1428" s="518">
        <v>40</v>
      </c>
      <c r="AV1428" s="520"/>
      <c r="AW1428" s="520"/>
      <c r="AX1428" s="520">
        <v>136</v>
      </c>
      <c r="AY1428" s="520">
        <v>146</v>
      </c>
      <c r="AZ1428" s="520">
        <v>221</v>
      </c>
      <c r="BA1428" s="520">
        <v>365</v>
      </c>
      <c r="BB1428" s="358"/>
      <c r="BC1428" s="597" t="str">
        <f t="shared" si="1807"/>
        <v>-</v>
      </c>
      <c r="BD1428" s="598" t="str">
        <f t="shared" si="1808"/>
        <v>-</v>
      </c>
      <c r="BE1428" s="599" t="str">
        <f t="shared" si="1809"/>
        <v>-</v>
      </c>
      <c r="BF1428" s="600" t="str">
        <f t="shared" si="1810"/>
        <v>-</v>
      </c>
      <c r="BG1428" s="601" t="str">
        <f t="shared" si="1811"/>
        <v>-</v>
      </c>
      <c r="BH1428" s="602" t="str">
        <f t="shared" si="1812"/>
        <v>-</v>
      </c>
      <c r="BI1428" s="603" t="str">
        <f t="shared" si="1813"/>
        <v>-</v>
      </c>
      <c r="BJ1428" s="604" t="str">
        <f t="shared" si="1814"/>
        <v>-</v>
      </c>
      <c r="BK1428" s="602" t="str">
        <f t="shared" si="1815"/>
        <v>-</v>
      </c>
      <c r="BL1428" s="603" t="str">
        <f t="shared" si="1816"/>
        <v>-</v>
      </c>
      <c r="BM1428" s="604" t="str">
        <f t="shared" si="1817"/>
        <v>-</v>
      </c>
      <c r="BN1428" s="564">
        <f t="shared" si="1818"/>
        <v>5</v>
      </c>
      <c r="BO1428" s="314">
        <f t="shared" si="1819"/>
        <v>2016</v>
      </c>
      <c r="BP1428" s="314">
        <f t="shared" si="1820"/>
        <v>2</v>
      </c>
      <c r="BQ1428" s="202"/>
    </row>
    <row r="1429" spans="1:69" s="35" customFormat="1" ht="10.5" customHeight="1" x14ac:dyDescent="0.2">
      <c r="A1429" s="87" t="str">
        <f t="shared" si="1806"/>
        <v>2016-17RYC5</v>
      </c>
      <c r="B1429" s="87" t="str">
        <f t="shared" si="1821"/>
        <v>Y61</v>
      </c>
      <c r="C1429" s="203" t="s">
        <v>188</v>
      </c>
      <c r="D1429" s="203" t="s">
        <v>541</v>
      </c>
      <c r="E1429" s="42"/>
      <c r="F1429" s="317" t="str">
        <f>VLOOKUP($G1429,'Selection Sheet'!$C$15:$F$39,3,0)</f>
        <v>Y61</v>
      </c>
      <c r="G1429" s="204" t="s">
        <v>87</v>
      </c>
      <c r="H1429" s="203" t="s">
        <v>537</v>
      </c>
      <c r="I1429" s="495">
        <v>245</v>
      </c>
      <c r="J1429" s="495">
        <v>74</v>
      </c>
      <c r="K1429" s="495">
        <v>29</v>
      </c>
      <c r="L1429" s="495">
        <v>17</v>
      </c>
      <c r="M1429" s="507"/>
      <c r="N1429" s="507"/>
      <c r="O1429" s="507"/>
      <c r="P1429" s="507"/>
      <c r="Q1429" s="495" t="s">
        <v>80</v>
      </c>
      <c r="R1429" s="495" t="s">
        <v>80</v>
      </c>
      <c r="S1429" s="495"/>
      <c r="T1429" s="496" t="s">
        <v>80</v>
      </c>
      <c r="U1429" s="497" t="s">
        <v>80</v>
      </c>
      <c r="V1429" s="497" t="s">
        <v>80</v>
      </c>
      <c r="W1429" s="497" t="s">
        <v>80</v>
      </c>
      <c r="X1429" s="498" t="s">
        <v>80</v>
      </c>
      <c r="Y1429" s="499" t="s">
        <v>80</v>
      </c>
      <c r="Z1429" s="500" t="s">
        <v>80</v>
      </c>
      <c r="AA1429" s="500" t="s">
        <v>80</v>
      </c>
      <c r="AB1429" s="501" t="s">
        <v>80</v>
      </c>
      <c r="AC1429" s="500" t="s">
        <v>80</v>
      </c>
      <c r="AD1429" s="500" t="s">
        <v>80</v>
      </c>
      <c r="AE1429" s="500" t="s">
        <v>80</v>
      </c>
      <c r="AF1429" s="502" t="s">
        <v>80</v>
      </c>
      <c r="AG1429" s="503" t="s">
        <v>80</v>
      </c>
      <c r="AH1429" s="504" t="s">
        <v>80</v>
      </c>
      <c r="AI1429" s="502" t="s">
        <v>80</v>
      </c>
      <c r="AJ1429" s="505">
        <v>128</v>
      </c>
      <c r="AK1429" s="505">
        <v>145</v>
      </c>
      <c r="AL1429" s="507"/>
      <c r="AM1429" s="507"/>
      <c r="AN1429" s="505">
        <v>620</v>
      </c>
      <c r="AO1429" s="505">
        <v>625</v>
      </c>
      <c r="AP1429" s="569"/>
      <c r="AQ1429" s="569"/>
      <c r="AR1429" s="505">
        <v>20</v>
      </c>
      <c r="AS1429" s="505">
        <v>237</v>
      </c>
      <c r="AT1429" s="505">
        <v>8</v>
      </c>
      <c r="AU1429" s="505">
        <v>26</v>
      </c>
      <c r="AV1429" s="507"/>
      <c r="AW1429" s="507"/>
      <c r="AX1429" s="507">
        <v>108</v>
      </c>
      <c r="AY1429" s="507">
        <v>118</v>
      </c>
      <c r="AZ1429" s="507">
        <v>174</v>
      </c>
      <c r="BA1429" s="507">
        <v>320</v>
      </c>
      <c r="BB1429" s="357"/>
      <c r="BC1429" s="592" t="str">
        <f t="shared" si="1807"/>
        <v>-</v>
      </c>
      <c r="BD1429" s="593" t="str">
        <f t="shared" si="1808"/>
        <v>-</v>
      </c>
      <c r="BE1429" s="594" t="str">
        <f t="shared" si="1809"/>
        <v>-</v>
      </c>
      <c r="BF1429" s="291" t="str">
        <f t="shared" si="1810"/>
        <v>-</v>
      </c>
      <c r="BG1429" s="566" t="str">
        <f t="shared" si="1811"/>
        <v>-</v>
      </c>
      <c r="BH1429" s="595" t="str">
        <f t="shared" si="1812"/>
        <v>-</v>
      </c>
      <c r="BI1429" s="289" t="str">
        <f t="shared" si="1813"/>
        <v>-</v>
      </c>
      <c r="BJ1429" s="596" t="str">
        <f t="shared" si="1814"/>
        <v>-</v>
      </c>
      <c r="BK1429" s="595" t="str">
        <f t="shared" si="1815"/>
        <v>-</v>
      </c>
      <c r="BL1429" s="289" t="str">
        <f t="shared" si="1816"/>
        <v>-</v>
      </c>
      <c r="BM1429" s="596" t="str">
        <f t="shared" si="1817"/>
        <v>-</v>
      </c>
      <c r="BN1429" s="563">
        <f t="shared" si="1818"/>
        <v>5</v>
      </c>
      <c r="BO1429" s="87">
        <f t="shared" si="1819"/>
        <v>2016</v>
      </c>
      <c r="BP1429" s="87">
        <f t="shared" si="1820"/>
        <v>2</v>
      </c>
      <c r="BQ1429" s="202"/>
    </row>
    <row r="1430" spans="1:69" s="35" customFormat="1" ht="10.5" customHeight="1" x14ac:dyDescent="0.2">
      <c r="A1430" s="87" t="str">
        <f t="shared" si="1806"/>
        <v>2016-17RYD5</v>
      </c>
      <c r="B1430" s="87" t="str">
        <f t="shared" si="1821"/>
        <v>Y59</v>
      </c>
      <c r="C1430" s="203" t="s">
        <v>188</v>
      </c>
      <c r="D1430" s="203" t="s">
        <v>541</v>
      </c>
      <c r="E1430" s="42"/>
      <c r="F1430" s="317" t="str">
        <f>VLOOKUP($G1430,'Selection Sheet'!$C$15:$F$39,3,0)</f>
        <v>Y59</v>
      </c>
      <c r="G1430" s="204" t="s">
        <v>116</v>
      </c>
      <c r="H1430" s="203" t="s">
        <v>538</v>
      </c>
      <c r="I1430" s="495">
        <v>234</v>
      </c>
      <c r="J1430" s="495">
        <v>65</v>
      </c>
      <c r="K1430" s="495">
        <v>31</v>
      </c>
      <c r="L1430" s="495">
        <v>19</v>
      </c>
      <c r="M1430" s="507"/>
      <c r="N1430" s="507"/>
      <c r="O1430" s="507"/>
      <c r="P1430" s="507"/>
      <c r="Q1430" s="495" t="s">
        <v>80</v>
      </c>
      <c r="R1430" s="495" t="s">
        <v>80</v>
      </c>
      <c r="S1430" s="495"/>
      <c r="T1430" s="496" t="s">
        <v>80</v>
      </c>
      <c r="U1430" s="497" t="s">
        <v>80</v>
      </c>
      <c r="V1430" s="497" t="s">
        <v>80</v>
      </c>
      <c r="W1430" s="497" t="s">
        <v>80</v>
      </c>
      <c r="X1430" s="498" t="s">
        <v>80</v>
      </c>
      <c r="Y1430" s="499" t="s">
        <v>80</v>
      </c>
      <c r="Z1430" s="500" t="s">
        <v>80</v>
      </c>
      <c r="AA1430" s="500" t="s">
        <v>80</v>
      </c>
      <c r="AB1430" s="501" t="s">
        <v>80</v>
      </c>
      <c r="AC1430" s="500" t="s">
        <v>80</v>
      </c>
      <c r="AD1430" s="500" t="s">
        <v>80</v>
      </c>
      <c r="AE1430" s="500" t="s">
        <v>80</v>
      </c>
      <c r="AF1430" s="502" t="s">
        <v>80</v>
      </c>
      <c r="AG1430" s="503" t="s">
        <v>80</v>
      </c>
      <c r="AH1430" s="504" t="s">
        <v>80</v>
      </c>
      <c r="AI1430" s="502" t="s">
        <v>80</v>
      </c>
      <c r="AJ1430" s="505">
        <v>70</v>
      </c>
      <c r="AK1430" s="505">
        <v>108</v>
      </c>
      <c r="AL1430" s="507"/>
      <c r="AM1430" s="507"/>
      <c r="AN1430" s="505">
        <v>490</v>
      </c>
      <c r="AO1430" s="505">
        <v>511</v>
      </c>
      <c r="AP1430" s="569"/>
      <c r="AQ1430" s="569"/>
      <c r="AR1430" s="505">
        <v>21</v>
      </c>
      <c r="AS1430" s="505">
        <v>231</v>
      </c>
      <c r="AT1430" s="505">
        <v>11</v>
      </c>
      <c r="AU1430" s="505">
        <v>31</v>
      </c>
      <c r="AV1430" s="507"/>
      <c r="AW1430" s="507"/>
      <c r="AX1430" s="507">
        <v>90</v>
      </c>
      <c r="AY1430" s="507">
        <v>102</v>
      </c>
      <c r="AZ1430" s="507">
        <v>257</v>
      </c>
      <c r="BA1430" s="507">
        <v>388</v>
      </c>
      <c r="BB1430" s="357"/>
      <c r="BC1430" s="592" t="str">
        <f t="shared" si="1807"/>
        <v>-</v>
      </c>
      <c r="BD1430" s="593" t="str">
        <f t="shared" si="1808"/>
        <v>-</v>
      </c>
      <c r="BE1430" s="594" t="str">
        <f t="shared" si="1809"/>
        <v>-</v>
      </c>
      <c r="BF1430" s="291" t="str">
        <f t="shared" si="1810"/>
        <v>-</v>
      </c>
      <c r="BG1430" s="566" t="str">
        <f t="shared" si="1811"/>
        <v>-</v>
      </c>
      <c r="BH1430" s="595" t="str">
        <f t="shared" si="1812"/>
        <v>-</v>
      </c>
      <c r="BI1430" s="289" t="str">
        <f t="shared" si="1813"/>
        <v>-</v>
      </c>
      <c r="BJ1430" s="596" t="str">
        <f t="shared" si="1814"/>
        <v>-</v>
      </c>
      <c r="BK1430" s="595" t="str">
        <f t="shared" si="1815"/>
        <v>-</v>
      </c>
      <c r="BL1430" s="289" t="str">
        <f t="shared" si="1816"/>
        <v>-</v>
      </c>
      <c r="BM1430" s="596" t="str">
        <f t="shared" si="1817"/>
        <v>-</v>
      </c>
      <c r="BN1430" s="563">
        <f t="shared" si="1818"/>
        <v>5</v>
      </c>
      <c r="BO1430" s="87">
        <f t="shared" si="1819"/>
        <v>2016</v>
      </c>
      <c r="BP1430" s="87">
        <f t="shared" si="1820"/>
        <v>2</v>
      </c>
      <c r="BQ1430" s="202"/>
    </row>
    <row r="1431" spans="1:69" s="35" customFormat="1" ht="10.5" customHeight="1" x14ac:dyDescent="0.2">
      <c r="A1431" s="87" t="str">
        <f t="shared" si="1806"/>
        <v>2016-17RYE5</v>
      </c>
      <c r="B1431" s="87" t="str">
        <f t="shared" si="1821"/>
        <v>Y59</v>
      </c>
      <c r="C1431" s="203" t="s">
        <v>188</v>
      </c>
      <c r="D1431" s="203" t="s">
        <v>541</v>
      </c>
      <c r="E1431" s="42"/>
      <c r="F1431" s="317" t="str">
        <f>VLOOKUP($G1431,'Selection Sheet'!$C$15:$F$39,3,0)</f>
        <v>Y59</v>
      </c>
      <c r="G1431" s="204" t="s">
        <v>114</v>
      </c>
      <c r="H1431" s="203" t="s">
        <v>539</v>
      </c>
      <c r="I1431" s="495">
        <v>103</v>
      </c>
      <c r="J1431" s="495">
        <v>42</v>
      </c>
      <c r="K1431" s="495">
        <v>37</v>
      </c>
      <c r="L1431" s="495">
        <v>17</v>
      </c>
      <c r="M1431" s="507"/>
      <c r="N1431" s="507"/>
      <c r="O1431" s="507"/>
      <c r="P1431" s="507"/>
      <c r="Q1431" s="495" t="s">
        <v>80</v>
      </c>
      <c r="R1431" s="495" t="s">
        <v>80</v>
      </c>
      <c r="S1431" s="495"/>
      <c r="T1431" s="496" t="s">
        <v>80</v>
      </c>
      <c r="U1431" s="497" t="s">
        <v>80</v>
      </c>
      <c r="V1431" s="497" t="s">
        <v>80</v>
      </c>
      <c r="W1431" s="497" t="s">
        <v>80</v>
      </c>
      <c r="X1431" s="498" t="s">
        <v>80</v>
      </c>
      <c r="Y1431" s="499" t="s">
        <v>80</v>
      </c>
      <c r="Z1431" s="500" t="s">
        <v>80</v>
      </c>
      <c r="AA1431" s="500" t="s">
        <v>80</v>
      </c>
      <c r="AB1431" s="501" t="s">
        <v>80</v>
      </c>
      <c r="AC1431" s="500" t="s">
        <v>80</v>
      </c>
      <c r="AD1431" s="500" t="s">
        <v>80</v>
      </c>
      <c r="AE1431" s="500" t="s">
        <v>80</v>
      </c>
      <c r="AF1431" s="502" t="s">
        <v>80</v>
      </c>
      <c r="AG1431" s="503" t="s">
        <v>80</v>
      </c>
      <c r="AH1431" s="504" t="s">
        <v>80</v>
      </c>
      <c r="AI1431" s="502" t="s">
        <v>80</v>
      </c>
      <c r="AJ1431" s="505">
        <v>53</v>
      </c>
      <c r="AK1431" s="505">
        <v>79</v>
      </c>
      <c r="AL1431" s="507"/>
      <c r="AM1431" s="507"/>
      <c r="AN1431" s="505">
        <v>591</v>
      </c>
      <c r="AO1431" s="505">
        <v>602</v>
      </c>
      <c r="AP1431" s="569"/>
      <c r="AQ1431" s="569"/>
      <c r="AR1431" s="505">
        <v>11</v>
      </c>
      <c r="AS1431" s="505">
        <v>89</v>
      </c>
      <c r="AT1431" s="505">
        <v>8</v>
      </c>
      <c r="AU1431" s="505">
        <v>30</v>
      </c>
      <c r="AV1431" s="507"/>
      <c r="AW1431" s="507"/>
      <c r="AX1431" s="507">
        <v>63</v>
      </c>
      <c r="AY1431" s="507">
        <v>68</v>
      </c>
      <c r="AZ1431" s="507">
        <v>151</v>
      </c>
      <c r="BA1431" s="507">
        <v>298</v>
      </c>
      <c r="BB1431" s="357"/>
      <c r="BC1431" s="592" t="str">
        <f t="shared" si="1807"/>
        <v>-</v>
      </c>
      <c r="BD1431" s="593" t="str">
        <f t="shared" si="1808"/>
        <v>-</v>
      </c>
      <c r="BE1431" s="594" t="str">
        <f t="shared" si="1809"/>
        <v>-</v>
      </c>
      <c r="BF1431" s="291" t="str">
        <f t="shared" si="1810"/>
        <v>-</v>
      </c>
      <c r="BG1431" s="566" t="str">
        <f t="shared" si="1811"/>
        <v>-</v>
      </c>
      <c r="BH1431" s="595" t="str">
        <f t="shared" si="1812"/>
        <v>-</v>
      </c>
      <c r="BI1431" s="289" t="str">
        <f t="shared" si="1813"/>
        <v>-</v>
      </c>
      <c r="BJ1431" s="596" t="str">
        <f t="shared" si="1814"/>
        <v>-</v>
      </c>
      <c r="BK1431" s="595" t="str">
        <f t="shared" si="1815"/>
        <v>-</v>
      </c>
      <c r="BL1431" s="289" t="str">
        <f t="shared" si="1816"/>
        <v>-</v>
      </c>
      <c r="BM1431" s="596" t="str">
        <f t="shared" si="1817"/>
        <v>-</v>
      </c>
      <c r="BN1431" s="563">
        <f t="shared" si="1818"/>
        <v>5</v>
      </c>
      <c r="BO1431" s="87">
        <f t="shared" si="1819"/>
        <v>2016</v>
      </c>
      <c r="BP1431" s="87">
        <f t="shared" si="1820"/>
        <v>2</v>
      </c>
      <c r="BQ1431" s="202"/>
    </row>
    <row r="1432" spans="1:69" s="35" customFormat="1" ht="10.5" customHeight="1" x14ac:dyDescent="0.2">
      <c r="A1432" s="312" t="str">
        <f t="shared" si="1806"/>
        <v>2016-17RYF5</v>
      </c>
      <c r="B1432" s="312" t="str">
        <f t="shared" si="1821"/>
        <v>Y58</v>
      </c>
      <c r="C1432" s="208" t="s">
        <v>188</v>
      </c>
      <c r="D1432" s="208" t="s">
        <v>541</v>
      </c>
      <c r="E1432" s="53"/>
      <c r="F1432" s="319" t="str">
        <f>VLOOKUP($G1432,'Selection Sheet'!$C$15:$F$39,3,0)</f>
        <v>Y58</v>
      </c>
      <c r="G1432" s="209" t="s">
        <v>99</v>
      </c>
      <c r="H1432" s="208" t="s">
        <v>540</v>
      </c>
      <c r="I1432" s="521">
        <v>311</v>
      </c>
      <c r="J1432" s="521">
        <v>89</v>
      </c>
      <c r="K1432" s="521">
        <v>48</v>
      </c>
      <c r="L1432" s="521">
        <v>22</v>
      </c>
      <c r="M1432" s="533"/>
      <c r="N1432" s="533"/>
      <c r="O1432" s="533"/>
      <c r="P1432" s="533"/>
      <c r="Q1432" s="521" t="s">
        <v>80</v>
      </c>
      <c r="R1432" s="521" t="s">
        <v>80</v>
      </c>
      <c r="S1432" s="521"/>
      <c r="T1432" s="522" t="s">
        <v>80</v>
      </c>
      <c r="U1432" s="523" t="s">
        <v>80</v>
      </c>
      <c r="V1432" s="523" t="s">
        <v>80</v>
      </c>
      <c r="W1432" s="523" t="s">
        <v>80</v>
      </c>
      <c r="X1432" s="524" t="s">
        <v>80</v>
      </c>
      <c r="Y1432" s="525" t="s">
        <v>80</v>
      </c>
      <c r="Z1432" s="526" t="s">
        <v>80</v>
      </c>
      <c r="AA1432" s="526" t="s">
        <v>80</v>
      </c>
      <c r="AB1432" s="527" t="s">
        <v>80</v>
      </c>
      <c r="AC1432" s="526" t="s">
        <v>80</v>
      </c>
      <c r="AD1432" s="526" t="s">
        <v>80</v>
      </c>
      <c r="AE1432" s="526" t="s">
        <v>80</v>
      </c>
      <c r="AF1432" s="528" t="s">
        <v>80</v>
      </c>
      <c r="AG1432" s="529" t="s">
        <v>80</v>
      </c>
      <c r="AH1432" s="530" t="s">
        <v>80</v>
      </c>
      <c r="AI1432" s="528" t="s">
        <v>80</v>
      </c>
      <c r="AJ1432" s="531">
        <v>167</v>
      </c>
      <c r="AK1432" s="531">
        <v>209</v>
      </c>
      <c r="AL1432" s="533"/>
      <c r="AM1432" s="533"/>
      <c r="AN1432" s="531">
        <v>818</v>
      </c>
      <c r="AO1432" s="531">
        <v>854</v>
      </c>
      <c r="AP1432" s="571"/>
      <c r="AQ1432" s="571"/>
      <c r="AR1432" s="531">
        <v>33</v>
      </c>
      <c r="AS1432" s="531">
        <v>303</v>
      </c>
      <c r="AT1432" s="531">
        <v>10</v>
      </c>
      <c r="AU1432" s="531">
        <v>44</v>
      </c>
      <c r="AV1432" s="533"/>
      <c r="AW1432" s="533"/>
      <c r="AX1432" s="533">
        <v>104</v>
      </c>
      <c r="AY1432" s="533">
        <v>155</v>
      </c>
      <c r="AZ1432" s="533">
        <v>118</v>
      </c>
      <c r="BA1432" s="533">
        <v>369</v>
      </c>
      <c r="BB1432" s="359"/>
      <c r="BC1432" s="605" t="str">
        <f t="shared" si="1807"/>
        <v>-</v>
      </c>
      <c r="BD1432" s="606" t="str">
        <f t="shared" si="1808"/>
        <v>-</v>
      </c>
      <c r="BE1432" s="607" t="str">
        <f t="shared" si="1809"/>
        <v>-</v>
      </c>
      <c r="BF1432" s="302" t="str">
        <f t="shared" si="1810"/>
        <v>-</v>
      </c>
      <c r="BG1432" s="608" t="str">
        <f t="shared" si="1811"/>
        <v>-</v>
      </c>
      <c r="BH1432" s="609" t="str">
        <f t="shared" si="1812"/>
        <v>-</v>
      </c>
      <c r="BI1432" s="311" t="str">
        <f t="shared" si="1813"/>
        <v>-</v>
      </c>
      <c r="BJ1432" s="610" t="str">
        <f t="shared" si="1814"/>
        <v>-</v>
      </c>
      <c r="BK1432" s="609" t="str">
        <f t="shared" si="1815"/>
        <v>-</v>
      </c>
      <c r="BL1432" s="311" t="str">
        <f t="shared" si="1816"/>
        <v>-</v>
      </c>
      <c r="BM1432" s="610" t="str">
        <f t="shared" si="1817"/>
        <v>-</v>
      </c>
      <c r="BN1432" s="565">
        <f t="shared" si="1818"/>
        <v>5</v>
      </c>
      <c r="BO1432" s="312">
        <f t="shared" si="1819"/>
        <v>2016</v>
      </c>
      <c r="BP1432" s="312">
        <f t="shared" si="1820"/>
        <v>2</v>
      </c>
      <c r="BQ1432" s="202"/>
    </row>
    <row r="1433" spans="1:69" s="35" customFormat="1" ht="10.5" customHeight="1" x14ac:dyDescent="0.2">
      <c r="A1433" s="87" t="str">
        <f t="shared" ref="A1433:A1496" si="1822">CONCATENATE(C1433,G1433,BN1433)</f>
        <v>2016-17R1F6</v>
      </c>
      <c r="B1433" s="87" t="str">
        <f t="shared" si="1821"/>
        <v>Y59</v>
      </c>
      <c r="C1433" s="203" t="s">
        <v>188</v>
      </c>
      <c r="D1433" s="203" t="s">
        <v>542</v>
      </c>
      <c r="E1433" s="42"/>
      <c r="F1433" s="317" t="str">
        <f>VLOOKUP($G1433,'Selection Sheet'!$C$15:$F$39,3,0)</f>
        <v>Y59</v>
      </c>
      <c r="G1433" s="204" t="s">
        <v>108</v>
      </c>
      <c r="H1433" s="203" t="s">
        <v>529</v>
      </c>
      <c r="I1433" s="495">
        <v>6</v>
      </c>
      <c r="J1433" s="495">
        <v>1</v>
      </c>
      <c r="K1433" s="495">
        <v>1</v>
      </c>
      <c r="L1433" s="495">
        <v>0</v>
      </c>
      <c r="M1433" s="507"/>
      <c r="N1433" s="507"/>
      <c r="O1433" s="507"/>
      <c r="P1433" s="507"/>
      <c r="Q1433" s="495" t="s">
        <v>80</v>
      </c>
      <c r="R1433" s="495" t="s">
        <v>80</v>
      </c>
      <c r="S1433" s="495"/>
      <c r="T1433" s="496" t="s">
        <v>80</v>
      </c>
      <c r="U1433" s="497" t="s">
        <v>80</v>
      </c>
      <c r="V1433" s="497" t="s">
        <v>80</v>
      </c>
      <c r="W1433" s="497" t="s">
        <v>80</v>
      </c>
      <c r="X1433" s="498" t="s">
        <v>80</v>
      </c>
      <c r="Y1433" s="499" t="s">
        <v>80</v>
      </c>
      <c r="Z1433" s="500" t="s">
        <v>80</v>
      </c>
      <c r="AA1433" s="500" t="s">
        <v>80</v>
      </c>
      <c r="AB1433" s="501" t="s">
        <v>80</v>
      </c>
      <c r="AC1433" s="500" t="s">
        <v>80</v>
      </c>
      <c r="AD1433" s="500" t="s">
        <v>80</v>
      </c>
      <c r="AE1433" s="500" t="s">
        <v>80</v>
      </c>
      <c r="AF1433" s="502" t="s">
        <v>80</v>
      </c>
      <c r="AG1433" s="503" t="s">
        <v>80</v>
      </c>
      <c r="AH1433" s="504" t="s">
        <v>80</v>
      </c>
      <c r="AI1433" s="502" t="s">
        <v>80</v>
      </c>
      <c r="AJ1433" s="505">
        <v>4</v>
      </c>
      <c r="AK1433" s="505">
        <v>7</v>
      </c>
      <c r="AL1433" s="507"/>
      <c r="AM1433" s="507"/>
      <c r="AN1433" s="505">
        <v>33</v>
      </c>
      <c r="AO1433" s="505">
        <v>33</v>
      </c>
      <c r="AP1433" s="569"/>
      <c r="AQ1433" s="569"/>
      <c r="AR1433" s="505">
        <v>0</v>
      </c>
      <c r="AS1433" s="505">
        <v>6</v>
      </c>
      <c r="AT1433" s="505">
        <v>0</v>
      </c>
      <c r="AU1433" s="505">
        <v>1</v>
      </c>
      <c r="AV1433" s="507"/>
      <c r="AW1433" s="507"/>
      <c r="AX1433" s="507">
        <v>0</v>
      </c>
      <c r="AY1433" s="507">
        <v>0</v>
      </c>
      <c r="AZ1433" s="507">
        <v>11</v>
      </c>
      <c r="BA1433" s="507">
        <v>16</v>
      </c>
      <c r="BB1433" s="357"/>
      <c r="BC1433" s="592" t="str">
        <f t="shared" ref="BC1433:BC1496" si="1823">IFERROR(AG1433*$AI1433,"-")</f>
        <v>-</v>
      </c>
      <c r="BD1433" s="593" t="str">
        <f t="shared" ref="BD1433:BD1496" si="1824">IFERROR(AH1433*$AI1433,"-")</f>
        <v>-</v>
      </c>
      <c r="BE1433" s="594" t="str">
        <f t="shared" ref="BE1433:BE1496" si="1825">IFERROR(U1433*$T1433, "-")</f>
        <v>-</v>
      </c>
      <c r="BF1433" s="291" t="str">
        <f t="shared" ref="BF1433:BF1496" si="1826">IFERROR(V1433*$T1433,"-")</f>
        <v>-</v>
      </c>
      <c r="BG1433" s="566" t="str">
        <f t="shared" ref="BG1433:BG1496" si="1827">IFERROR(W1433*$T1433,"-")</f>
        <v>-</v>
      </c>
      <c r="BH1433" s="595" t="str">
        <f t="shared" ref="BH1433:BH1496" si="1828">IFERROR(Y1433*$X1433, "-")</f>
        <v>-</v>
      </c>
      <c r="BI1433" s="289" t="str">
        <f t="shared" ref="BI1433:BI1496" si="1829">IFERROR(Z1433*$X1433,"-")</f>
        <v>-</v>
      </c>
      <c r="BJ1433" s="596" t="str">
        <f t="shared" ref="BJ1433:BJ1496" si="1830">IFERROR(AA1433*$X1433,"-")</f>
        <v>-</v>
      </c>
      <c r="BK1433" s="595" t="str">
        <f t="shared" ref="BK1433:BK1496" si="1831">IFERROR(AC1433*$AB1433, "-")</f>
        <v>-</v>
      </c>
      <c r="BL1433" s="289" t="str">
        <f t="shared" ref="BL1433:BL1496" si="1832">IFERROR(AD1433*$AB1433,"-")</f>
        <v>-</v>
      </c>
      <c r="BM1433" s="596" t="str">
        <f t="shared" ref="BM1433:BM1496" si="1833">IFERROR(AE1433*$AB1433,"-")</f>
        <v>-</v>
      </c>
      <c r="BN1433" s="563">
        <f t="shared" ref="BN1433:BN1496" si="1834">MONTH(1&amp;$D1433)</f>
        <v>6</v>
      </c>
      <c r="BO1433" s="87">
        <f t="shared" ref="BO1433:BO1496" si="1835">VALUE(LEFT(C1433,4)+IF($BN1433&lt;4,1,0))</f>
        <v>2016</v>
      </c>
      <c r="BP1433" s="87">
        <f t="shared" ref="BP1433:BP1496" si="1836">(BN1433/3-ROUNDDOWN(BN1433/3,0))*3</f>
        <v>0</v>
      </c>
      <c r="BQ1433" s="202"/>
    </row>
    <row r="1434" spans="1:69" s="35" customFormat="1" ht="10.5" customHeight="1" x14ac:dyDescent="0.2">
      <c r="A1434" s="87" t="str">
        <f t="shared" si="1822"/>
        <v>2016-17RRU6</v>
      </c>
      <c r="B1434" s="87" t="str">
        <f t="shared" ref="B1434:B1497" si="1837">F1434</f>
        <v>Y56</v>
      </c>
      <c r="C1434" s="203" t="s">
        <v>188</v>
      </c>
      <c r="D1434" s="203" t="s">
        <v>542</v>
      </c>
      <c r="E1434" s="42"/>
      <c r="F1434" s="317" t="str">
        <f>VLOOKUP($G1434,'Selection Sheet'!$C$15:$F$39,3,0)</f>
        <v>Y56</v>
      </c>
      <c r="G1434" s="204" t="s">
        <v>93</v>
      </c>
      <c r="H1434" s="203" t="s">
        <v>530</v>
      </c>
      <c r="I1434" s="495">
        <v>343</v>
      </c>
      <c r="J1434" s="495">
        <v>115</v>
      </c>
      <c r="K1434" s="495">
        <v>51</v>
      </c>
      <c r="L1434" s="495">
        <v>32</v>
      </c>
      <c r="M1434" s="507"/>
      <c r="N1434" s="507"/>
      <c r="O1434" s="507"/>
      <c r="P1434" s="507"/>
      <c r="Q1434" s="495" t="s">
        <v>80</v>
      </c>
      <c r="R1434" s="495" t="s">
        <v>80</v>
      </c>
      <c r="S1434" s="495"/>
      <c r="T1434" s="496" t="s">
        <v>80</v>
      </c>
      <c r="U1434" s="497" t="s">
        <v>80</v>
      </c>
      <c r="V1434" s="497" t="s">
        <v>80</v>
      </c>
      <c r="W1434" s="497" t="s">
        <v>80</v>
      </c>
      <c r="X1434" s="498" t="s">
        <v>80</v>
      </c>
      <c r="Y1434" s="499" t="s">
        <v>80</v>
      </c>
      <c r="Z1434" s="500" t="s">
        <v>80</v>
      </c>
      <c r="AA1434" s="500" t="s">
        <v>80</v>
      </c>
      <c r="AB1434" s="501" t="s">
        <v>80</v>
      </c>
      <c r="AC1434" s="500" t="s">
        <v>80</v>
      </c>
      <c r="AD1434" s="500" t="s">
        <v>80</v>
      </c>
      <c r="AE1434" s="500" t="s">
        <v>80</v>
      </c>
      <c r="AF1434" s="502" t="s">
        <v>80</v>
      </c>
      <c r="AG1434" s="503" t="s">
        <v>80</v>
      </c>
      <c r="AH1434" s="504" t="s">
        <v>80</v>
      </c>
      <c r="AI1434" s="502" t="s">
        <v>80</v>
      </c>
      <c r="AJ1434" s="505">
        <v>179</v>
      </c>
      <c r="AK1434" s="505">
        <v>264</v>
      </c>
      <c r="AL1434" s="507"/>
      <c r="AM1434" s="507"/>
      <c r="AN1434" s="505">
        <v>1006</v>
      </c>
      <c r="AO1434" s="505">
        <v>1043</v>
      </c>
      <c r="AP1434" s="569"/>
      <c r="AQ1434" s="569"/>
      <c r="AR1434" s="505">
        <v>41</v>
      </c>
      <c r="AS1434" s="505">
        <v>338</v>
      </c>
      <c r="AT1434" s="505">
        <v>16</v>
      </c>
      <c r="AU1434" s="505">
        <v>51</v>
      </c>
      <c r="AV1434" s="507"/>
      <c r="AW1434" s="507"/>
      <c r="AX1434" s="507">
        <v>106</v>
      </c>
      <c r="AY1434" s="507">
        <v>114</v>
      </c>
      <c r="AZ1434" s="507">
        <v>381</v>
      </c>
      <c r="BA1434" s="507">
        <v>598</v>
      </c>
      <c r="BB1434" s="357"/>
      <c r="BC1434" s="592" t="str">
        <f t="shared" si="1823"/>
        <v>-</v>
      </c>
      <c r="BD1434" s="593" t="str">
        <f t="shared" si="1824"/>
        <v>-</v>
      </c>
      <c r="BE1434" s="594" t="str">
        <f t="shared" si="1825"/>
        <v>-</v>
      </c>
      <c r="BF1434" s="291" t="str">
        <f t="shared" si="1826"/>
        <v>-</v>
      </c>
      <c r="BG1434" s="566" t="str">
        <f t="shared" si="1827"/>
        <v>-</v>
      </c>
      <c r="BH1434" s="595" t="str">
        <f t="shared" si="1828"/>
        <v>-</v>
      </c>
      <c r="BI1434" s="289" t="str">
        <f t="shared" si="1829"/>
        <v>-</v>
      </c>
      <c r="BJ1434" s="596" t="str">
        <f t="shared" si="1830"/>
        <v>-</v>
      </c>
      <c r="BK1434" s="595" t="str">
        <f t="shared" si="1831"/>
        <v>-</v>
      </c>
      <c r="BL1434" s="289" t="str">
        <f t="shared" si="1832"/>
        <v>-</v>
      </c>
      <c r="BM1434" s="596" t="str">
        <f t="shared" si="1833"/>
        <v>-</v>
      </c>
      <c r="BN1434" s="563">
        <f t="shared" si="1834"/>
        <v>6</v>
      </c>
      <c r="BO1434" s="87">
        <f t="shared" si="1835"/>
        <v>2016</v>
      </c>
      <c r="BP1434" s="87">
        <f t="shared" si="1836"/>
        <v>0</v>
      </c>
      <c r="BQ1434" s="202"/>
    </row>
    <row r="1435" spans="1:69" s="35" customFormat="1" ht="10.5" customHeight="1" x14ac:dyDescent="0.2">
      <c r="A1435" s="87" t="str">
        <f t="shared" si="1822"/>
        <v>2016-17RX66</v>
      </c>
      <c r="B1435" s="87" t="str">
        <f t="shared" si="1837"/>
        <v>Y63</v>
      </c>
      <c r="C1435" s="203" t="s">
        <v>188</v>
      </c>
      <c r="D1435" s="203" t="s">
        <v>542</v>
      </c>
      <c r="E1435" s="42"/>
      <c r="F1435" s="317" t="str">
        <f>VLOOKUP($G1435,'Selection Sheet'!$C$15:$F$39,3,0)</f>
        <v>Y63</v>
      </c>
      <c r="G1435" s="204" t="s">
        <v>111</v>
      </c>
      <c r="H1435" s="203" t="s">
        <v>532</v>
      </c>
      <c r="I1435" s="495">
        <v>122</v>
      </c>
      <c r="J1435" s="495">
        <v>30</v>
      </c>
      <c r="K1435" s="495">
        <v>10</v>
      </c>
      <c r="L1435" s="495">
        <v>5</v>
      </c>
      <c r="M1435" s="507"/>
      <c r="N1435" s="507"/>
      <c r="O1435" s="507"/>
      <c r="P1435" s="507"/>
      <c r="Q1435" s="495" t="s">
        <v>80</v>
      </c>
      <c r="R1435" s="495" t="s">
        <v>80</v>
      </c>
      <c r="S1435" s="495"/>
      <c r="T1435" s="496" t="s">
        <v>80</v>
      </c>
      <c r="U1435" s="497" t="s">
        <v>80</v>
      </c>
      <c r="V1435" s="497" t="s">
        <v>80</v>
      </c>
      <c r="W1435" s="497" t="s">
        <v>80</v>
      </c>
      <c r="X1435" s="498" t="s">
        <v>80</v>
      </c>
      <c r="Y1435" s="499" t="s">
        <v>80</v>
      </c>
      <c r="Z1435" s="500" t="s">
        <v>80</v>
      </c>
      <c r="AA1435" s="500" t="s">
        <v>80</v>
      </c>
      <c r="AB1435" s="501" t="s">
        <v>80</v>
      </c>
      <c r="AC1435" s="500" t="s">
        <v>80</v>
      </c>
      <c r="AD1435" s="500" t="s">
        <v>80</v>
      </c>
      <c r="AE1435" s="500" t="s">
        <v>80</v>
      </c>
      <c r="AF1435" s="502" t="s">
        <v>80</v>
      </c>
      <c r="AG1435" s="503" t="s">
        <v>80</v>
      </c>
      <c r="AH1435" s="504" t="s">
        <v>80</v>
      </c>
      <c r="AI1435" s="502" t="s">
        <v>80</v>
      </c>
      <c r="AJ1435" s="505">
        <v>58</v>
      </c>
      <c r="AK1435" s="505">
        <v>68</v>
      </c>
      <c r="AL1435" s="507"/>
      <c r="AM1435" s="507"/>
      <c r="AN1435" s="505">
        <v>364</v>
      </c>
      <c r="AO1435" s="505">
        <v>371</v>
      </c>
      <c r="AP1435" s="569"/>
      <c r="AQ1435" s="569"/>
      <c r="AR1435" s="505">
        <v>7</v>
      </c>
      <c r="AS1435" s="505">
        <v>121</v>
      </c>
      <c r="AT1435" s="505">
        <v>3</v>
      </c>
      <c r="AU1435" s="505">
        <v>10</v>
      </c>
      <c r="AV1435" s="507"/>
      <c r="AW1435" s="507"/>
      <c r="AX1435" s="507">
        <v>56</v>
      </c>
      <c r="AY1435" s="507">
        <v>57</v>
      </c>
      <c r="AZ1435" s="507">
        <v>98</v>
      </c>
      <c r="BA1435" s="507">
        <v>161</v>
      </c>
      <c r="BB1435" s="357"/>
      <c r="BC1435" s="592" t="str">
        <f t="shared" si="1823"/>
        <v>-</v>
      </c>
      <c r="BD1435" s="593" t="str">
        <f t="shared" si="1824"/>
        <v>-</v>
      </c>
      <c r="BE1435" s="594" t="str">
        <f t="shared" si="1825"/>
        <v>-</v>
      </c>
      <c r="BF1435" s="291" t="str">
        <f t="shared" si="1826"/>
        <v>-</v>
      </c>
      <c r="BG1435" s="566" t="str">
        <f t="shared" si="1827"/>
        <v>-</v>
      </c>
      <c r="BH1435" s="595" t="str">
        <f t="shared" si="1828"/>
        <v>-</v>
      </c>
      <c r="BI1435" s="289" t="str">
        <f t="shared" si="1829"/>
        <v>-</v>
      </c>
      <c r="BJ1435" s="596" t="str">
        <f t="shared" si="1830"/>
        <v>-</v>
      </c>
      <c r="BK1435" s="595" t="str">
        <f t="shared" si="1831"/>
        <v>-</v>
      </c>
      <c r="BL1435" s="289" t="str">
        <f t="shared" si="1832"/>
        <v>-</v>
      </c>
      <c r="BM1435" s="596" t="str">
        <f t="shared" si="1833"/>
        <v>-</v>
      </c>
      <c r="BN1435" s="563">
        <f t="shared" si="1834"/>
        <v>6</v>
      </c>
      <c r="BO1435" s="87">
        <f t="shared" si="1835"/>
        <v>2016</v>
      </c>
      <c r="BP1435" s="87">
        <f t="shared" si="1836"/>
        <v>0</v>
      </c>
      <c r="BQ1435" s="202"/>
    </row>
    <row r="1436" spans="1:69" s="35" customFormat="1" ht="10.5" customHeight="1" x14ac:dyDescent="0.2">
      <c r="A1436" s="314" t="str">
        <f t="shared" si="1822"/>
        <v>2016-17RX76</v>
      </c>
      <c r="B1436" s="314" t="str">
        <f t="shared" si="1837"/>
        <v>Y62</v>
      </c>
      <c r="C1436" s="205" t="s">
        <v>188</v>
      </c>
      <c r="D1436" s="205" t="s">
        <v>542</v>
      </c>
      <c r="E1436" s="206"/>
      <c r="F1436" s="318" t="str">
        <f>VLOOKUP($G1436,'Selection Sheet'!$C$15:$F$39,3,0)</f>
        <v>Y62</v>
      </c>
      <c r="G1436" s="207" t="s">
        <v>84</v>
      </c>
      <c r="H1436" s="205" t="s">
        <v>533</v>
      </c>
      <c r="I1436" s="508">
        <v>245</v>
      </c>
      <c r="J1436" s="508">
        <v>83</v>
      </c>
      <c r="K1436" s="508">
        <v>31</v>
      </c>
      <c r="L1436" s="508">
        <v>20</v>
      </c>
      <c r="M1436" s="520"/>
      <c r="N1436" s="520"/>
      <c r="O1436" s="520"/>
      <c r="P1436" s="520"/>
      <c r="Q1436" s="508" t="s">
        <v>80</v>
      </c>
      <c r="R1436" s="508" t="s">
        <v>80</v>
      </c>
      <c r="S1436" s="508"/>
      <c r="T1436" s="509" t="s">
        <v>80</v>
      </c>
      <c r="U1436" s="510" t="s">
        <v>80</v>
      </c>
      <c r="V1436" s="510" t="s">
        <v>80</v>
      </c>
      <c r="W1436" s="510" t="s">
        <v>80</v>
      </c>
      <c r="X1436" s="511" t="s">
        <v>80</v>
      </c>
      <c r="Y1436" s="512" t="s">
        <v>80</v>
      </c>
      <c r="Z1436" s="513" t="s">
        <v>80</v>
      </c>
      <c r="AA1436" s="513" t="s">
        <v>80</v>
      </c>
      <c r="AB1436" s="514" t="s">
        <v>80</v>
      </c>
      <c r="AC1436" s="513" t="s">
        <v>80</v>
      </c>
      <c r="AD1436" s="513" t="s">
        <v>80</v>
      </c>
      <c r="AE1436" s="513" t="s">
        <v>80</v>
      </c>
      <c r="AF1436" s="515" t="s">
        <v>80</v>
      </c>
      <c r="AG1436" s="516" t="s">
        <v>80</v>
      </c>
      <c r="AH1436" s="517" t="s">
        <v>80</v>
      </c>
      <c r="AI1436" s="515" t="s">
        <v>80</v>
      </c>
      <c r="AJ1436" s="518">
        <v>178</v>
      </c>
      <c r="AK1436" s="518">
        <v>219</v>
      </c>
      <c r="AL1436" s="520"/>
      <c r="AM1436" s="520"/>
      <c r="AN1436" s="518">
        <v>1098</v>
      </c>
      <c r="AO1436" s="518">
        <v>1100</v>
      </c>
      <c r="AP1436" s="570"/>
      <c r="AQ1436" s="570"/>
      <c r="AR1436" s="518">
        <v>28</v>
      </c>
      <c r="AS1436" s="518">
        <v>243</v>
      </c>
      <c r="AT1436" s="518">
        <v>11</v>
      </c>
      <c r="AU1436" s="518">
        <v>31</v>
      </c>
      <c r="AV1436" s="520"/>
      <c r="AW1436" s="520"/>
      <c r="AX1436" s="520">
        <v>121</v>
      </c>
      <c r="AY1436" s="520">
        <v>134</v>
      </c>
      <c r="AZ1436" s="520">
        <v>347</v>
      </c>
      <c r="BA1436" s="520">
        <v>586</v>
      </c>
      <c r="BB1436" s="358"/>
      <c r="BC1436" s="597" t="str">
        <f t="shared" si="1823"/>
        <v>-</v>
      </c>
      <c r="BD1436" s="598" t="str">
        <f t="shared" si="1824"/>
        <v>-</v>
      </c>
      <c r="BE1436" s="599" t="str">
        <f t="shared" si="1825"/>
        <v>-</v>
      </c>
      <c r="BF1436" s="600" t="str">
        <f t="shared" si="1826"/>
        <v>-</v>
      </c>
      <c r="BG1436" s="601" t="str">
        <f t="shared" si="1827"/>
        <v>-</v>
      </c>
      <c r="BH1436" s="602" t="str">
        <f t="shared" si="1828"/>
        <v>-</v>
      </c>
      <c r="BI1436" s="603" t="str">
        <f t="shared" si="1829"/>
        <v>-</v>
      </c>
      <c r="BJ1436" s="604" t="str">
        <f t="shared" si="1830"/>
        <v>-</v>
      </c>
      <c r="BK1436" s="602" t="str">
        <f t="shared" si="1831"/>
        <v>-</v>
      </c>
      <c r="BL1436" s="603" t="str">
        <f t="shared" si="1832"/>
        <v>-</v>
      </c>
      <c r="BM1436" s="604" t="str">
        <f t="shared" si="1833"/>
        <v>-</v>
      </c>
      <c r="BN1436" s="564">
        <f t="shared" si="1834"/>
        <v>6</v>
      </c>
      <c r="BO1436" s="314">
        <f t="shared" si="1835"/>
        <v>2016</v>
      </c>
      <c r="BP1436" s="314">
        <f t="shared" si="1836"/>
        <v>0</v>
      </c>
      <c r="BQ1436" s="202"/>
    </row>
    <row r="1437" spans="1:69" s="35" customFormat="1" ht="10.5" customHeight="1" x14ac:dyDescent="0.2">
      <c r="A1437" s="87" t="str">
        <f t="shared" si="1822"/>
        <v>2016-17RX86</v>
      </c>
      <c r="B1437" s="87" t="str">
        <f t="shared" si="1837"/>
        <v>Y63</v>
      </c>
      <c r="C1437" s="203" t="s">
        <v>188</v>
      </c>
      <c r="D1437" s="203" t="s">
        <v>542</v>
      </c>
      <c r="E1437" s="42"/>
      <c r="F1437" s="317" t="str">
        <f>VLOOKUP($G1437,'Selection Sheet'!$C$15:$F$39,3,0)</f>
        <v>Y63</v>
      </c>
      <c r="G1437" s="204" t="s">
        <v>120</v>
      </c>
      <c r="H1437" s="203" t="s">
        <v>534</v>
      </c>
      <c r="I1437" s="495">
        <v>215</v>
      </c>
      <c r="J1437" s="495">
        <v>56</v>
      </c>
      <c r="K1437" s="495">
        <v>44</v>
      </c>
      <c r="L1437" s="495">
        <v>20</v>
      </c>
      <c r="M1437" s="507"/>
      <c r="N1437" s="507"/>
      <c r="O1437" s="507"/>
      <c r="P1437" s="507"/>
      <c r="Q1437" s="495" t="s">
        <v>80</v>
      </c>
      <c r="R1437" s="495" t="s">
        <v>80</v>
      </c>
      <c r="S1437" s="495"/>
      <c r="T1437" s="496" t="s">
        <v>80</v>
      </c>
      <c r="U1437" s="497" t="s">
        <v>80</v>
      </c>
      <c r="V1437" s="497" t="s">
        <v>80</v>
      </c>
      <c r="W1437" s="497" t="s">
        <v>80</v>
      </c>
      <c r="X1437" s="498" t="s">
        <v>80</v>
      </c>
      <c r="Y1437" s="499" t="s">
        <v>80</v>
      </c>
      <c r="Z1437" s="500" t="s">
        <v>80</v>
      </c>
      <c r="AA1437" s="500" t="s">
        <v>80</v>
      </c>
      <c r="AB1437" s="501" t="s">
        <v>80</v>
      </c>
      <c r="AC1437" s="500" t="s">
        <v>80</v>
      </c>
      <c r="AD1437" s="500" t="s">
        <v>80</v>
      </c>
      <c r="AE1437" s="500" t="s">
        <v>80</v>
      </c>
      <c r="AF1437" s="502" t="s">
        <v>80</v>
      </c>
      <c r="AG1437" s="503" t="s">
        <v>80</v>
      </c>
      <c r="AH1437" s="504" t="s">
        <v>80</v>
      </c>
      <c r="AI1437" s="502" t="s">
        <v>80</v>
      </c>
      <c r="AJ1437" s="505">
        <v>83</v>
      </c>
      <c r="AK1437" s="505">
        <v>99</v>
      </c>
      <c r="AL1437" s="507"/>
      <c r="AM1437" s="507"/>
      <c r="AN1437" s="505">
        <v>502</v>
      </c>
      <c r="AO1437" s="505">
        <v>516</v>
      </c>
      <c r="AP1437" s="569"/>
      <c r="AQ1437" s="569"/>
      <c r="AR1437" s="505">
        <v>22</v>
      </c>
      <c r="AS1437" s="505">
        <v>213</v>
      </c>
      <c r="AT1437" s="505">
        <v>14</v>
      </c>
      <c r="AU1437" s="505">
        <v>43</v>
      </c>
      <c r="AV1437" s="507"/>
      <c r="AW1437" s="507"/>
      <c r="AX1437" s="507">
        <v>72</v>
      </c>
      <c r="AY1437" s="507">
        <v>87</v>
      </c>
      <c r="AZ1437" s="507">
        <v>118</v>
      </c>
      <c r="BA1437" s="507">
        <v>273</v>
      </c>
      <c r="BB1437" s="357"/>
      <c r="BC1437" s="592" t="str">
        <f t="shared" si="1823"/>
        <v>-</v>
      </c>
      <c r="BD1437" s="593" t="str">
        <f t="shared" si="1824"/>
        <v>-</v>
      </c>
      <c r="BE1437" s="594" t="str">
        <f t="shared" si="1825"/>
        <v>-</v>
      </c>
      <c r="BF1437" s="291" t="str">
        <f t="shared" si="1826"/>
        <v>-</v>
      </c>
      <c r="BG1437" s="566" t="str">
        <f t="shared" si="1827"/>
        <v>-</v>
      </c>
      <c r="BH1437" s="595" t="str">
        <f t="shared" si="1828"/>
        <v>-</v>
      </c>
      <c r="BI1437" s="289" t="str">
        <f t="shared" si="1829"/>
        <v>-</v>
      </c>
      <c r="BJ1437" s="596" t="str">
        <f t="shared" si="1830"/>
        <v>-</v>
      </c>
      <c r="BK1437" s="595" t="str">
        <f t="shared" si="1831"/>
        <v>-</v>
      </c>
      <c r="BL1437" s="289" t="str">
        <f t="shared" si="1832"/>
        <v>-</v>
      </c>
      <c r="BM1437" s="596" t="str">
        <f t="shared" si="1833"/>
        <v>-</v>
      </c>
      <c r="BN1437" s="563">
        <f t="shared" si="1834"/>
        <v>6</v>
      </c>
      <c r="BO1437" s="87">
        <f t="shared" si="1835"/>
        <v>2016</v>
      </c>
      <c r="BP1437" s="87">
        <f t="shared" si="1836"/>
        <v>0</v>
      </c>
      <c r="BQ1437" s="202"/>
    </row>
    <row r="1438" spans="1:69" s="35" customFormat="1" ht="10.5" customHeight="1" x14ac:dyDescent="0.2">
      <c r="A1438" s="87" t="str">
        <f t="shared" si="1822"/>
        <v>2016-17RX96</v>
      </c>
      <c r="B1438" s="87" t="str">
        <f t="shared" si="1837"/>
        <v>Y60</v>
      </c>
      <c r="C1438" s="203" t="s">
        <v>188</v>
      </c>
      <c r="D1438" s="203" t="s">
        <v>542</v>
      </c>
      <c r="E1438" s="42"/>
      <c r="F1438" s="317" t="str">
        <f>VLOOKUP($G1438,'Selection Sheet'!$C$15:$F$39,3,0)</f>
        <v>Y60</v>
      </c>
      <c r="G1438" s="204" t="s">
        <v>103</v>
      </c>
      <c r="H1438" s="203" t="s">
        <v>535</v>
      </c>
      <c r="I1438" s="495">
        <v>196</v>
      </c>
      <c r="J1438" s="495">
        <v>56</v>
      </c>
      <c r="K1438" s="495">
        <v>28</v>
      </c>
      <c r="L1438" s="495">
        <v>14</v>
      </c>
      <c r="M1438" s="507"/>
      <c r="N1438" s="507"/>
      <c r="O1438" s="507"/>
      <c r="P1438" s="507"/>
      <c r="Q1438" s="495" t="s">
        <v>80</v>
      </c>
      <c r="R1438" s="495" t="s">
        <v>80</v>
      </c>
      <c r="S1438" s="495"/>
      <c r="T1438" s="496" t="s">
        <v>80</v>
      </c>
      <c r="U1438" s="497" t="s">
        <v>80</v>
      </c>
      <c r="V1438" s="497" t="s">
        <v>80</v>
      </c>
      <c r="W1438" s="497" t="s">
        <v>80</v>
      </c>
      <c r="X1438" s="498" t="s">
        <v>80</v>
      </c>
      <c r="Y1438" s="499" t="s">
        <v>80</v>
      </c>
      <c r="Z1438" s="500" t="s">
        <v>80</v>
      </c>
      <c r="AA1438" s="500" t="s">
        <v>80</v>
      </c>
      <c r="AB1438" s="501" t="s">
        <v>80</v>
      </c>
      <c r="AC1438" s="500" t="s">
        <v>80</v>
      </c>
      <c r="AD1438" s="500" t="s">
        <v>80</v>
      </c>
      <c r="AE1438" s="500" t="s">
        <v>80</v>
      </c>
      <c r="AF1438" s="502" t="s">
        <v>80</v>
      </c>
      <c r="AG1438" s="503" t="s">
        <v>80</v>
      </c>
      <c r="AH1438" s="504" t="s">
        <v>80</v>
      </c>
      <c r="AI1438" s="502" t="s">
        <v>80</v>
      </c>
      <c r="AJ1438" s="505">
        <v>96</v>
      </c>
      <c r="AK1438" s="505">
        <v>122</v>
      </c>
      <c r="AL1438" s="507"/>
      <c r="AM1438" s="507"/>
      <c r="AN1438" s="505">
        <v>832</v>
      </c>
      <c r="AO1438" s="505">
        <v>845</v>
      </c>
      <c r="AP1438" s="569"/>
      <c r="AQ1438" s="569"/>
      <c r="AR1438" s="505">
        <v>13</v>
      </c>
      <c r="AS1438" s="505">
        <v>178</v>
      </c>
      <c r="AT1438" s="505">
        <v>5</v>
      </c>
      <c r="AU1438" s="505">
        <v>22</v>
      </c>
      <c r="AV1438" s="507"/>
      <c r="AW1438" s="507"/>
      <c r="AX1438" s="507">
        <v>50</v>
      </c>
      <c r="AY1438" s="507">
        <v>55</v>
      </c>
      <c r="AZ1438" s="507">
        <v>89</v>
      </c>
      <c r="BA1438" s="507">
        <v>162</v>
      </c>
      <c r="BB1438" s="357"/>
      <c r="BC1438" s="592" t="str">
        <f t="shared" si="1823"/>
        <v>-</v>
      </c>
      <c r="BD1438" s="593" t="str">
        <f t="shared" si="1824"/>
        <v>-</v>
      </c>
      <c r="BE1438" s="594" t="str">
        <f t="shared" si="1825"/>
        <v>-</v>
      </c>
      <c r="BF1438" s="291" t="str">
        <f t="shared" si="1826"/>
        <v>-</v>
      </c>
      <c r="BG1438" s="566" t="str">
        <f t="shared" si="1827"/>
        <v>-</v>
      </c>
      <c r="BH1438" s="595" t="str">
        <f t="shared" si="1828"/>
        <v>-</v>
      </c>
      <c r="BI1438" s="289" t="str">
        <f t="shared" si="1829"/>
        <v>-</v>
      </c>
      <c r="BJ1438" s="596" t="str">
        <f t="shared" si="1830"/>
        <v>-</v>
      </c>
      <c r="BK1438" s="595" t="str">
        <f t="shared" si="1831"/>
        <v>-</v>
      </c>
      <c r="BL1438" s="289" t="str">
        <f t="shared" si="1832"/>
        <v>-</v>
      </c>
      <c r="BM1438" s="596" t="str">
        <f t="shared" si="1833"/>
        <v>-</v>
      </c>
      <c r="BN1438" s="563">
        <f t="shared" si="1834"/>
        <v>6</v>
      </c>
      <c r="BO1438" s="87">
        <f t="shared" si="1835"/>
        <v>2016</v>
      </c>
      <c r="BP1438" s="87">
        <f t="shared" si="1836"/>
        <v>0</v>
      </c>
      <c r="BQ1438" s="202"/>
    </row>
    <row r="1439" spans="1:69" s="35" customFormat="1" ht="10.5" customHeight="1" x14ac:dyDescent="0.2">
      <c r="A1439" s="314" t="str">
        <f t="shared" si="1822"/>
        <v>2016-17RYA6</v>
      </c>
      <c r="B1439" s="314" t="str">
        <f t="shared" si="1837"/>
        <v>Y60</v>
      </c>
      <c r="C1439" s="205" t="s">
        <v>188</v>
      </c>
      <c r="D1439" s="205" t="s">
        <v>542</v>
      </c>
      <c r="E1439" s="206"/>
      <c r="F1439" s="318" t="str">
        <f>VLOOKUP($G1439,'Selection Sheet'!$C$15:$F$39,3,0)</f>
        <v>Y60</v>
      </c>
      <c r="G1439" s="207" t="s">
        <v>118</v>
      </c>
      <c r="H1439" s="205" t="s">
        <v>536</v>
      </c>
      <c r="I1439" s="508">
        <v>294</v>
      </c>
      <c r="J1439" s="508">
        <v>94</v>
      </c>
      <c r="K1439" s="508">
        <v>34</v>
      </c>
      <c r="L1439" s="508">
        <v>22</v>
      </c>
      <c r="M1439" s="520"/>
      <c r="N1439" s="520"/>
      <c r="O1439" s="520"/>
      <c r="P1439" s="520"/>
      <c r="Q1439" s="508" t="s">
        <v>80</v>
      </c>
      <c r="R1439" s="508" t="s">
        <v>80</v>
      </c>
      <c r="S1439" s="508"/>
      <c r="T1439" s="509" t="s">
        <v>80</v>
      </c>
      <c r="U1439" s="510" t="s">
        <v>80</v>
      </c>
      <c r="V1439" s="510" t="s">
        <v>80</v>
      </c>
      <c r="W1439" s="510" t="s">
        <v>80</v>
      </c>
      <c r="X1439" s="511" t="s">
        <v>80</v>
      </c>
      <c r="Y1439" s="512" t="s">
        <v>80</v>
      </c>
      <c r="Z1439" s="513" t="s">
        <v>80</v>
      </c>
      <c r="AA1439" s="513" t="s">
        <v>80</v>
      </c>
      <c r="AB1439" s="514" t="s">
        <v>80</v>
      </c>
      <c r="AC1439" s="513" t="s">
        <v>80</v>
      </c>
      <c r="AD1439" s="513" t="s">
        <v>80</v>
      </c>
      <c r="AE1439" s="513" t="s">
        <v>80</v>
      </c>
      <c r="AF1439" s="515" t="s">
        <v>80</v>
      </c>
      <c r="AG1439" s="516" t="s">
        <v>80</v>
      </c>
      <c r="AH1439" s="517" t="s">
        <v>80</v>
      </c>
      <c r="AI1439" s="515" t="s">
        <v>80</v>
      </c>
      <c r="AJ1439" s="518">
        <v>128</v>
      </c>
      <c r="AK1439" s="518">
        <v>152</v>
      </c>
      <c r="AL1439" s="520"/>
      <c r="AM1439" s="520"/>
      <c r="AN1439" s="518">
        <v>906</v>
      </c>
      <c r="AO1439" s="518">
        <v>935</v>
      </c>
      <c r="AP1439" s="570"/>
      <c r="AQ1439" s="570"/>
      <c r="AR1439" s="518">
        <v>25</v>
      </c>
      <c r="AS1439" s="518">
        <v>294</v>
      </c>
      <c r="AT1439" s="518">
        <v>8</v>
      </c>
      <c r="AU1439" s="518">
        <v>34</v>
      </c>
      <c r="AV1439" s="520"/>
      <c r="AW1439" s="520"/>
      <c r="AX1439" s="520">
        <v>103</v>
      </c>
      <c r="AY1439" s="520">
        <v>114</v>
      </c>
      <c r="AZ1439" s="520">
        <v>206</v>
      </c>
      <c r="BA1439" s="520">
        <v>372</v>
      </c>
      <c r="BB1439" s="358"/>
      <c r="BC1439" s="597" t="str">
        <f t="shared" si="1823"/>
        <v>-</v>
      </c>
      <c r="BD1439" s="598" t="str">
        <f t="shared" si="1824"/>
        <v>-</v>
      </c>
      <c r="BE1439" s="599" t="str">
        <f t="shared" si="1825"/>
        <v>-</v>
      </c>
      <c r="BF1439" s="600" t="str">
        <f t="shared" si="1826"/>
        <v>-</v>
      </c>
      <c r="BG1439" s="601" t="str">
        <f t="shared" si="1827"/>
        <v>-</v>
      </c>
      <c r="BH1439" s="602" t="str">
        <f t="shared" si="1828"/>
        <v>-</v>
      </c>
      <c r="BI1439" s="603" t="str">
        <f t="shared" si="1829"/>
        <v>-</v>
      </c>
      <c r="BJ1439" s="604" t="str">
        <f t="shared" si="1830"/>
        <v>-</v>
      </c>
      <c r="BK1439" s="602" t="str">
        <f t="shared" si="1831"/>
        <v>-</v>
      </c>
      <c r="BL1439" s="603" t="str">
        <f t="shared" si="1832"/>
        <v>-</v>
      </c>
      <c r="BM1439" s="604" t="str">
        <f t="shared" si="1833"/>
        <v>-</v>
      </c>
      <c r="BN1439" s="564">
        <f t="shared" si="1834"/>
        <v>6</v>
      </c>
      <c r="BO1439" s="314">
        <f t="shared" si="1835"/>
        <v>2016</v>
      </c>
      <c r="BP1439" s="314">
        <f t="shared" si="1836"/>
        <v>0</v>
      </c>
      <c r="BQ1439" s="202"/>
    </row>
    <row r="1440" spans="1:69" s="35" customFormat="1" ht="10.5" customHeight="1" x14ac:dyDescent="0.2">
      <c r="A1440" s="87" t="str">
        <f t="shared" si="1822"/>
        <v>2016-17RYC6</v>
      </c>
      <c r="B1440" s="87" t="str">
        <f t="shared" si="1837"/>
        <v>Y61</v>
      </c>
      <c r="C1440" s="203" t="s">
        <v>188</v>
      </c>
      <c r="D1440" s="203" t="s">
        <v>542</v>
      </c>
      <c r="E1440" s="42"/>
      <c r="F1440" s="317" t="str">
        <f>VLOOKUP($G1440,'Selection Sheet'!$C$15:$F$39,3,0)</f>
        <v>Y61</v>
      </c>
      <c r="G1440" s="204" t="s">
        <v>87</v>
      </c>
      <c r="H1440" s="203" t="s">
        <v>537</v>
      </c>
      <c r="I1440" s="495">
        <v>261</v>
      </c>
      <c r="J1440" s="495">
        <v>80</v>
      </c>
      <c r="K1440" s="495">
        <v>36</v>
      </c>
      <c r="L1440" s="495">
        <v>19</v>
      </c>
      <c r="M1440" s="507"/>
      <c r="N1440" s="507"/>
      <c r="O1440" s="507"/>
      <c r="P1440" s="507"/>
      <c r="Q1440" s="495" t="s">
        <v>80</v>
      </c>
      <c r="R1440" s="495" t="s">
        <v>80</v>
      </c>
      <c r="S1440" s="495"/>
      <c r="T1440" s="496" t="s">
        <v>80</v>
      </c>
      <c r="U1440" s="497" t="s">
        <v>80</v>
      </c>
      <c r="V1440" s="497" t="s">
        <v>80</v>
      </c>
      <c r="W1440" s="497" t="s">
        <v>80</v>
      </c>
      <c r="X1440" s="498" t="s">
        <v>80</v>
      </c>
      <c r="Y1440" s="499" t="s">
        <v>80</v>
      </c>
      <c r="Z1440" s="500" t="s">
        <v>80</v>
      </c>
      <c r="AA1440" s="500" t="s">
        <v>80</v>
      </c>
      <c r="AB1440" s="501" t="s">
        <v>80</v>
      </c>
      <c r="AC1440" s="500" t="s">
        <v>80</v>
      </c>
      <c r="AD1440" s="500" t="s">
        <v>80</v>
      </c>
      <c r="AE1440" s="500" t="s">
        <v>80</v>
      </c>
      <c r="AF1440" s="502" t="s">
        <v>80</v>
      </c>
      <c r="AG1440" s="503" t="s">
        <v>80</v>
      </c>
      <c r="AH1440" s="504" t="s">
        <v>80</v>
      </c>
      <c r="AI1440" s="502" t="s">
        <v>80</v>
      </c>
      <c r="AJ1440" s="505">
        <v>114</v>
      </c>
      <c r="AK1440" s="505">
        <v>119</v>
      </c>
      <c r="AL1440" s="507"/>
      <c r="AM1440" s="507"/>
      <c r="AN1440" s="505">
        <v>551</v>
      </c>
      <c r="AO1440" s="505">
        <v>555</v>
      </c>
      <c r="AP1440" s="569"/>
      <c r="AQ1440" s="569"/>
      <c r="AR1440" s="505">
        <v>33</v>
      </c>
      <c r="AS1440" s="505">
        <v>257</v>
      </c>
      <c r="AT1440" s="505">
        <v>8</v>
      </c>
      <c r="AU1440" s="505">
        <v>34</v>
      </c>
      <c r="AV1440" s="507"/>
      <c r="AW1440" s="507"/>
      <c r="AX1440" s="507">
        <v>133</v>
      </c>
      <c r="AY1440" s="507">
        <v>153</v>
      </c>
      <c r="AZ1440" s="507">
        <v>145</v>
      </c>
      <c r="BA1440" s="507">
        <v>277</v>
      </c>
      <c r="BB1440" s="357"/>
      <c r="BC1440" s="592" t="str">
        <f t="shared" si="1823"/>
        <v>-</v>
      </c>
      <c r="BD1440" s="593" t="str">
        <f t="shared" si="1824"/>
        <v>-</v>
      </c>
      <c r="BE1440" s="594" t="str">
        <f t="shared" si="1825"/>
        <v>-</v>
      </c>
      <c r="BF1440" s="291" t="str">
        <f t="shared" si="1826"/>
        <v>-</v>
      </c>
      <c r="BG1440" s="566" t="str">
        <f t="shared" si="1827"/>
        <v>-</v>
      </c>
      <c r="BH1440" s="595" t="str">
        <f t="shared" si="1828"/>
        <v>-</v>
      </c>
      <c r="BI1440" s="289" t="str">
        <f t="shared" si="1829"/>
        <v>-</v>
      </c>
      <c r="BJ1440" s="596" t="str">
        <f t="shared" si="1830"/>
        <v>-</v>
      </c>
      <c r="BK1440" s="595" t="str">
        <f t="shared" si="1831"/>
        <v>-</v>
      </c>
      <c r="BL1440" s="289" t="str">
        <f t="shared" si="1832"/>
        <v>-</v>
      </c>
      <c r="BM1440" s="596" t="str">
        <f t="shared" si="1833"/>
        <v>-</v>
      </c>
      <c r="BN1440" s="563">
        <f t="shared" si="1834"/>
        <v>6</v>
      </c>
      <c r="BO1440" s="87">
        <f t="shared" si="1835"/>
        <v>2016</v>
      </c>
      <c r="BP1440" s="87">
        <f t="shared" si="1836"/>
        <v>0</v>
      </c>
      <c r="BQ1440" s="202"/>
    </row>
    <row r="1441" spans="1:69" s="35" customFormat="1" ht="10.5" customHeight="1" x14ac:dyDescent="0.2">
      <c r="A1441" s="87" t="str">
        <f t="shared" si="1822"/>
        <v>2016-17RYD6</v>
      </c>
      <c r="B1441" s="87" t="str">
        <f t="shared" si="1837"/>
        <v>Y59</v>
      </c>
      <c r="C1441" s="203" t="s">
        <v>188</v>
      </c>
      <c r="D1441" s="203" t="s">
        <v>542</v>
      </c>
      <c r="E1441" s="42"/>
      <c r="F1441" s="317" t="str">
        <f>VLOOKUP($G1441,'Selection Sheet'!$C$15:$F$39,3,0)</f>
        <v>Y59</v>
      </c>
      <c r="G1441" s="204" t="s">
        <v>116</v>
      </c>
      <c r="H1441" s="203" t="s">
        <v>538</v>
      </c>
      <c r="I1441" s="495">
        <v>236</v>
      </c>
      <c r="J1441" s="495">
        <v>73</v>
      </c>
      <c r="K1441" s="495">
        <v>36</v>
      </c>
      <c r="L1441" s="495">
        <v>16</v>
      </c>
      <c r="M1441" s="507"/>
      <c r="N1441" s="507"/>
      <c r="O1441" s="507"/>
      <c r="P1441" s="507"/>
      <c r="Q1441" s="495" t="s">
        <v>80</v>
      </c>
      <c r="R1441" s="495" t="s">
        <v>80</v>
      </c>
      <c r="S1441" s="495"/>
      <c r="T1441" s="496" t="s">
        <v>80</v>
      </c>
      <c r="U1441" s="497" t="s">
        <v>80</v>
      </c>
      <c r="V1441" s="497" t="s">
        <v>80</v>
      </c>
      <c r="W1441" s="497" t="s">
        <v>80</v>
      </c>
      <c r="X1441" s="498" t="s">
        <v>80</v>
      </c>
      <c r="Y1441" s="499" t="s">
        <v>80</v>
      </c>
      <c r="Z1441" s="500" t="s">
        <v>80</v>
      </c>
      <c r="AA1441" s="500" t="s">
        <v>80</v>
      </c>
      <c r="AB1441" s="501" t="s">
        <v>80</v>
      </c>
      <c r="AC1441" s="500" t="s">
        <v>80</v>
      </c>
      <c r="AD1441" s="500" t="s">
        <v>80</v>
      </c>
      <c r="AE1441" s="500" t="s">
        <v>80</v>
      </c>
      <c r="AF1441" s="502" t="s">
        <v>80</v>
      </c>
      <c r="AG1441" s="503" t="s">
        <v>80</v>
      </c>
      <c r="AH1441" s="504" t="s">
        <v>80</v>
      </c>
      <c r="AI1441" s="502" t="s">
        <v>80</v>
      </c>
      <c r="AJ1441" s="505">
        <v>62</v>
      </c>
      <c r="AK1441" s="505">
        <v>96</v>
      </c>
      <c r="AL1441" s="507"/>
      <c r="AM1441" s="507"/>
      <c r="AN1441" s="505">
        <v>479</v>
      </c>
      <c r="AO1441" s="505">
        <v>488</v>
      </c>
      <c r="AP1441" s="569"/>
      <c r="AQ1441" s="569"/>
      <c r="AR1441" s="505">
        <v>21</v>
      </c>
      <c r="AS1441" s="505">
        <v>225</v>
      </c>
      <c r="AT1441" s="505">
        <v>9</v>
      </c>
      <c r="AU1441" s="505">
        <v>34</v>
      </c>
      <c r="AV1441" s="507"/>
      <c r="AW1441" s="507"/>
      <c r="AX1441" s="507">
        <v>71</v>
      </c>
      <c r="AY1441" s="507">
        <v>78</v>
      </c>
      <c r="AZ1441" s="507">
        <v>231</v>
      </c>
      <c r="BA1441" s="507">
        <v>393</v>
      </c>
      <c r="BB1441" s="357"/>
      <c r="BC1441" s="592" t="str">
        <f t="shared" si="1823"/>
        <v>-</v>
      </c>
      <c r="BD1441" s="593" t="str">
        <f t="shared" si="1824"/>
        <v>-</v>
      </c>
      <c r="BE1441" s="594" t="str">
        <f t="shared" si="1825"/>
        <v>-</v>
      </c>
      <c r="BF1441" s="291" t="str">
        <f t="shared" si="1826"/>
        <v>-</v>
      </c>
      <c r="BG1441" s="566" t="str">
        <f t="shared" si="1827"/>
        <v>-</v>
      </c>
      <c r="BH1441" s="595" t="str">
        <f t="shared" si="1828"/>
        <v>-</v>
      </c>
      <c r="BI1441" s="289" t="str">
        <f t="shared" si="1829"/>
        <v>-</v>
      </c>
      <c r="BJ1441" s="596" t="str">
        <f t="shared" si="1830"/>
        <v>-</v>
      </c>
      <c r="BK1441" s="595" t="str">
        <f t="shared" si="1831"/>
        <v>-</v>
      </c>
      <c r="BL1441" s="289" t="str">
        <f t="shared" si="1832"/>
        <v>-</v>
      </c>
      <c r="BM1441" s="596" t="str">
        <f t="shared" si="1833"/>
        <v>-</v>
      </c>
      <c r="BN1441" s="563">
        <f t="shared" si="1834"/>
        <v>6</v>
      </c>
      <c r="BO1441" s="87">
        <f t="shared" si="1835"/>
        <v>2016</v>
      </c>
      <c r="BP1441" s="87">
        <f t="shared" si="1836"/>
        <v>0</v>
      </c>
      <c r="BQ1441" s="202"/>
    </row>
    <row r="1442" spans="1:69" s="35" customFormat="1" ht="10.5" customHeight="1" x14ac:dyDescent="0.2">
      <c r="A1442" s="87" t="str">
        <f t="shared" si="1822"/>
        <v>2016-17RYE6</v>
      </c>
      <c r="B1442" s="87" t="str">
        <f t="shared" si="1837"/>
        <v>Y59</v>
      </c>
      <c r="C1442" s="203" t="s">
        <v>188</v>
      </c>
      <c r="D1442" s="203" t="s">
        <v>542</v>
      </c>
      <c r="E1442" s="42"/>
      <c r="F1442" s="317" t="str">
        <f>VLOOKUP($G1442,'Selection Sheet'!$C$15:$F$39,3,0)</f>
        <v>Y59</v>
      </c>
      <c r="G1442" s="204" t="s">
        <v>114</v>
      </c>
      <c r="H1442" s="203" t="s">
        <v>539</v>
      </c>
      <c r="I1442" s="495">
        <v>104</v>
      </c>
      <c r="J1442" s="495">
        <v>22</v>
      </c>
      <c r="K1442" s="495">
        <v>24</v>
      </c>
      <c r="L1442" s="495">
        <v>6</v>
      </c>
      <c r="M1442" s="507"/>
      <c r="N1442" s="507"/>
      <c r="O1442" s="507"/>
      <c r="P1442" s="507"/>
      <c r="Q1442" s="495" t="s">
        <v>80</v>
      </c>
      <c r="R1442" s="495" t="s">
        <v>80</v>
      </c>
      <c r="S1442" s="495"/>
      <c r="T1442" s="496" t="s">
        <v>80</v>
      </c>
      <c r="U1442" s="497" t="s">
        <v>80</v>
      </c>
      <c r="V1442" s="497" t="s">
        <v>80</v>
      </c>
      <c r="W1442" s="497" t="s">
        <v>80</v>
      </c>
      <c r="X1442" s="498" t="s">
        <v>80</v>
      </c>
      <c r="Y1442" s="499" t="s">
        <v>80</v>
      </c>
      <c r="Z1442" s="500" t="s">
        <v>80</v>
      </c>
      <c r="AA1442" s="500" t="s">
        <v>80</v>
      </c>
      <c r="AB1442" s="501" t="s">
        <v>80</v>
      </c>
      <c r="AC1442" s="500" t="s">
        <v>80</v>
      </c>
      <c r="AD1442" s="500" t="s">
        <v>80</v>
      </c>
      <c r="AE1442" s="500" t="s">
        <v>80</v>
      </c>
      <c r="AF1442" s="502" t="s">
        <v>80</v>
      </c>
      <c r="AG1442" s="503" t="s">
        <v>80</v>
      </c>
      <c r="AH1442" s="504" t="s">
        <v>80</v>
      </c>
      <c r="AI1442" s="502" t="s">
        <v>80</v>
      </c>
      <c r="AJ1442" s="505">
        <v>60</v>
      </c>
      <c r="AK1442" s="505">
        <v>93</v>
      </c>
      <c r="AL1442" s="507"/>
      <c r="AM1442" s="507"/>
      <c r="AN1442" s="505">
        <v>523</v>
      </c>
      <c r="AO1442" s="505">
        <v>533</v>
      </c>
      <c r="AP1442" s="569"/>
      <c r="AQ1442" s="569"/>
      <c r="AR1442" s="505">
        <v>6</v>
      </c>
      <c r="AS1442" s="505">
        <v>96</v>
      </c>
      <c r="AT1442" s="505">
        <v>3</v>
      </c>
      <c r="AU1442" s="505">
        <v>22</v>
      </c>
      <c r="AV1442" s="507"/>
      <c r="AW1442" s="507"/>
      <c r="AX1442" s="507">
        <v>60</v>
      </c>
      <c r="AY1442" s="507">
        <v>69</v>
      </c>
      <c r="AZ1442" s="507">
        <v>161</v>
      </c>
      <c r="BA1442" s="507">
        <v>299</v>
      </c>
      <c r="BB1442" s="357"/>
      <c r="BC1442" s="592" t="str">
        <f t="shared" si="1823"/>
        <v>-</v>
      </c>
      <c r="BD1442" s="593" t="str">
        <f t="shared" si="1824"/>
        <v>-</v>
      </c>
      <c r="BE1442" s="594" t="str">
        <f t="shared" si="1825"/>
        <v>-</v>
      </c>
      <c r="BF1442" s="291" t="str">
        <f t="shared" si="1826"/>
        <v>-</v>
      </c>
      <c r="BG1442" s="566" t="str">
        <f t="shared" si="1827"/>
        <v>-</v>
      </c>
      <c r="BH1442" s="595" t="str">
        <f t="shared" si="1828"/>
        <v>-</v>
      </c>
      <c r="BI1442" s="289" t="str">
        <f t="shared" si="1829"/>
        <v>-</v>
      </c>
      <c r="BJ1442" s="596" t="str">
        <f t="shared" si="1830"/>
        <v>-</v>
      </c>
      <c r="BK1442" s="595" t="str">
        <f t="shared" si="1831"/>
        <v>-</v>
      </c>
      <c r="BL1442" s="289" t="str">
        <f t="shared" si="1832"/>
        <v>-</v>
      </c>
      <c r="BM1442" s="596" t="str">
        <f t="shared" si="1833"/>
        <v>-</v>
      </c>
      <c r="BN1442" s="563">
        <f t="shared" si="1834"/>
        <v>6</v>
      </c>
      <c r="BO1442" s="87">
        <f t="shared" si="1835"/>
        <v>2016</v>
      </c>
      <c r="BP1442" s="87">
        <f t="shared" si="1836"/>
        <v>0</v>
      </c>
      <c r="BQ1442" s="202"/>
    </row>
    <row r="1443" spans="1:69" s="35" customFormat="1" ht="10.5" customHeight="1" x14ac:dyDescent="0.2">
      <c r="A1443" s="312" t="str">
        <f t="shared" si="1822"/>
        <v>2016-17RYF6</v>
      </c>
      <c r="B1443" s="312" t="str">
        <f t="shared" si="1837"/>
        <v>Y58</v>
      </c>
      <c r="C1443" s="208" t="s">
        <v>188</v>
      </c>
      <c r="D1443" s="208" t="s">
        <v>542</v>
      </c>
      <c r="E1443" s="53"/>
      <c r="F1443" s="319" t="str">
        <f>VLOOKUP($G1443,'Selection Sheet'!$C$15:$F$39,3,0)</f>
        <v>Y58</v>
      </c>
      <c r="G1443" s="209" t="s">
        <v>99</v>
      </c>
      <c r="H1443" s="208" t="s">
        <v>540</v>
      </c>
      <c r="I1443" s="521">
        <v>284</v>
      </c>
      <c r="J1443" s="521">
        <v>74</v>
      </c>
      <c r="K1443" s="521">
        <v>48</v>
      </c>
      <c r="L1443" s="521">
        <v>24</v>
      </c>
      <c r="M1443" s="533"/>
      <c r="N1443" s="533"/>
      <c r="O1443" s="533"/>
      <c r="P1443" s="533"/>
      <c r="Q1443" s="521" t="s">
        <v>80</v>
      </c>
      <c r="R1443" s="521" t="s">
        <v>80</v>
      </c>
      <c r="S1443" s="521"/>
      <c r="T1443" s="522" t="s">
        <v>80</v>
      </c>
      <c r="U1443" s="523" t="s">
        <v>80</v>
      </c>
      <c r="V1443" s="523" t="s">
        <v>80</v>
      </c>
      <c r="W1443" s="523" t="s">
        <v>80</v>
      </c>
      <c r="X1443" s="524" t="s">
        <v>80</v>
      </c>
      <c r="Y1443" s="525" t="s">
        <v>80</v>
      </c>
      <c r="Z1443" s="526" t="s">
        <v>80</v>
      </c>
      <c r="AA1443" s="526" t="s">
        <v>80</v>
      </c>
      <c r="AB1443" s="527" t="s">
        <v>80</v>
      </c>
      <c r="AC1443" s="526" t="s">
        <v>80</v>
      </c>
      <c r="AD1443" s="526" t="s">
        <v>80</v>
      </c>
      <c r="AE1443" s="526" t="s">
        <v>80</v>
      </c>
      <c r="AF1443" s="528" t="s">
        <v>80</v>
      </c>
      <c r="AG1443" s="529" t="s">
        <v>80</v>
      </c>
      <c r="AH1443" s="530" t="s">
        <v>80</v>
      </c>
      <c r="AI1443" s="528" t="s">
        <v>80</v>
      </c>
      <c r="AJ1443" s="531">
        <v>121</v>
      </c>
      <c r="AK1443" s="531">
        <v>170</v>
      </c>
      <c r="AL1443" s="533"/>
      <c r="AM1443" s="533"/>
      <c r="AN1443" s="531">
        <v>889</v>
      </c>
      <c r="AO1443" s="531">
        <v>932</v>
      </c>
      <c r="AP1443" s="571"/>
      <c r="AQ1443" s="571"/>
      <c r="AR1443" s="531">
        <v>24</v>
      </c>
      <c r="AS1443" s="531">
        <v>279</v>
      </c>
      <c r="AT1443" s="531">
        <v>12</v>
      </c>
      <c r="AU1443" s="531">
        <v>47</v>
      </c>
      <c r="AV1443" s="533"/>
      <c r="AW1443" s="533"/>
      <c r="AX1443" s="533">
        <v>92</v>
      </c>
      <c r="AY1443" s="533">
        <v>134</v>
      </c>
      <c r="AZ1443" s="533">
        <v>123</v>
      </c>
      <c r="BA1443" s="533">
        <v>378</v>
      </c>
      <c r="BB1443" s="359"/>
      <c r="BC1443" s="605" t="str">
        <f t="shared" si="1823"/>
        <v>-</v>
      </c>
      <c r="BD1443" s="606" t="str">
        <f t="shared" si="1824"/>
        <v>-</v>
      </c>
      <c r="BE1443" s="607" t="str">
        <f t="shared" si="1825"/>
        <v>-</v>
      </c>
      <c r="BF1443" s="302" t="str">
        <f t="shared" si="1826"/>
        <v>-</v>
      </c>
      <c r="BG1443" s="608" t="str">
        <f t="shared" si="1827"/>
        <v>-</v>
      </c>
      <c r="BH1443" s="609" t="str">
        <f t="shared" si="1828"/>
        <v>-</v>
      </c>
      <c r="BI1443" s="311" t="str">
        <f t="shared" si="1829"/>
        <v>-</v>
      </c>
      <c r="BJ1443" s="610" t="str">
        <f t="shared" si="1830"/>
        <v>-</v>
      </c>
      <c r="BK1443" s="609" t="str">
        <f t="shared" si="1831"/>
        <v>-</v>
      </c>
      <c r="BL1443" s="311" t="str">
        <f t="shared" si="1832"/>
        <v>-</v>
      </c>
      <c r="BM1443" s="610" t="str">
        <f t="shared" si="1833"/>
        <v>-</v>
      </c>
      <c r="BN1443" s="565">
        <f t="shared" si="1834"/>
        <v>6</v>
      </c>
      <c r="BO1443" s="312">
        <f t="shared" si="1835"/>
        <v>2016</v>
      </c>
      <c r="BP1443" s="312">
        <f t="shared" si="1836"/>
        <v>0</v>
      </c>
      <c r="BQ1443" s="202"/>
    </row>
    <row r="1444" spans="1:69" s="35" customFormat="1" ht="10.5" customHeight="1" x14ac:dyDescent="0.2">
      <c r="A1444" s="87" t="str">
        <f t="shared" si="1822"/>
        <v>2016-17R1F7</v>
      </c>
      <c r="B1444" s="87" t="str">
        <f t="shared" si="1837"/>
        <v>Y59</v>
      </c>
      <c r="C1444" s="203" t="s">
        <v>188</v>
      </c>
      <c r="D1444" s="203" t="s">
        <v>543</v>
      </c>
      <c r="E1444" s="42"/>
      <c r="F1444" s="317" t="str">
        <f>VLOOKUP($G1444,'Selection Sheet'!$C$15:$F$39,3,0)</f>
        <v>Y59</v>
      </c>
      <c r="G1444" s="204" t="s">
        <v>108</v>
      </c>
      <c r="H1444" s="203" t="s">
        <v>529</v>
      </c>
      <c r="I1444" s="495">
        <v>7</v>
      </c>
      <c r="J1444" s="495">
        <v>0</v>
      </c>
      <c r="K1444" s="495">
        <v>4</v>
      </c>
      <c r="L1444" s="495">
        <v>1</v>
      </c>
      <c r="M1444" s="507"/>
      <c r="N1444" s="507"/>
      <c r="O1444" s="507"/>
      <c r="P1444" s="507"/>
      <c r="Q1444" s="495" t="s">
        <v>80</v>
      </c>
      <c r="R1444" s="495" t="s">
        <v>80</v>
      </c>
      <c r="S1444" s="495"/>
      <c r="T1444" s="496" t="s">
        <v>80</v>
      </c>
      <c r="U1444" s="497" t="s">
        <v>80</v>
      </c>
      <c r="V1444" s="497" t="s">
        <v>80</v>
      </c>
      <c r="W1444" s="497" t="s">
        <v>80</v>
      </c>
      <c r="X1444" s="498" t="s">
        <v>80</v>
      </c>
      <c r="Y1444" s="499" t="s">
        <v>80</v>
      </c>
      <c r="Z1444" s="500" t="s">
        <v>80</v>
      </c>
      <c r="AA1444" s="500" t="s">
        <v>80</v>
      </c>
      <c r="AB1444" s="501" t="s">
        <v>80</v>
      </c>
      <c r="AC1444" s="500" t="s">
        <v>80</v>
      </c>
      <c r="AD1444" s="500" t="s">
        <v>80</v>
      </c>
      <c r="AE1444" s="500" t="s">
        <v>80</v>
      </c>
      <c r="AF1444" s="502" t="s">
        <v>80</v>
      </c>
      <c r="AG1444" s="503" t="s">
        <v>80</v>
      </c>
      <c r="AH1444" s="504" t="s">
        <v>80</v>
      </c>
      <c r="AI1444" s="502" t="s">
        <v>80</v>
      </c>
      <c r="AJ1444" s="505">
        <v>3</v>
      </c>
      <c r="AK1444" s="505">
        <v>4</v>
      </c>
      <c r="AL1444" s="507"/>
      <c r="AM1444" s="507"/>
      <c r="AN1444" s="505">
        <v>45</v>
      </c>
      <c r="AO1444" s="505">
        <v>46</v>
      </c>
      <c r="AP1444" s="569"/>
      <c r="AQ1444" s="569"/>
      <c r="AR1444" s="505">
        <v>0</v>
      </c>
      <c r="AS1444" s="505">
        <v>7</v>
      </c>
      <c r="AT1444" s="505">
        <v>0</v>
      </c>
      <c r="AU1444" s="505">
        <v>4</v>
      </c>
      <c r="AV1444" s="507"/>
      <c r="AW1444" s="507"/>
      <c r="AX1444" s="507">
        <v>2</v>
      </c>
      <c r="AY1444" s="507">
        <v>2</v>
      </c>
      <c r="AZ1444" s="507">
        <v>16</v>
      </c>
      <c r="BA1444" s="507">
        <v>24</v>
      </c>
      <c r="BB1444" s="357"/>
      <c r="BC1444" s="592" t="str">
        <f t="shared" si="1823"/>
        <v>-</v>
      </c>
      <c r="BD1444" s="593" t="str">
        <f t="shared" si="1824"/>
        <v>-</v>
      </c>
      <c r="BE1444" s="594" t="str">
        <f t="shared" si="1825"/>
        <v>-</v>
      </c>
      <c r="BF1444" s="291" t="str">
        <f t="shared" si="1826"/>
        <v>-</v>
      </c>
      <c r="BG1444" s="566" t="str">
        <f t="shared" si="1827"/>
        <v>-</v>
      </c>
      <c r="BH1444" s="595" t="str">
        <f t="shared" si="1828"/>
        <v>-</v>
      </c>
      <c r="BI1444" s="289" t="str">
        <f t="shared" si="1829"/>
        <v>-</v>
      </c>
      <c r="BJ1444" s="596" t="str">
        <f t="shared" si="1830"/>
        <v>-</v>
      </c>
      <c r="BK1444" s="595" t="str">
        <f t="shared" si="1831"/>
        <v>-</v>
      </c>
      <c r="BL1444" s="289" t="str">
        <f t="shared" si="1832"/>
        <v>-</v>
      </c>
      <c r="BM1444" s="596" t="str">
        <f t="shared" si="1833"/>
        <v>-</v>
      </c>
      <c r="BN1444" s="563">
        <f t="shared" si="1834"/>
        <v>7</v>
      </c>
      <c r="BO1444" s="87">
        <f t="shared" si="1835"/>
        <v>2016</v>
      </c>
      <c r="BP1444" s="87">
        <f t="shared" si="1836"/>
        <v>1.0000000000000004</v>
      </c>
      <c r="BQ1444" s="202"/>
    </row>
    <row r="1445" spans="1:69" s="35" customFormat="1" ht="10.5" customHeight="1" x14ac:dyDescent="0.2">
      <c r="A1445" s="87" t="str">
        <f t="shared" si="1822"/>
        <v>2016-17RRU7</v>
      </c>
      <c r="B1445" s="87" t="str">
        <f t="shared" si="1837"/>
        <v>Y56</v>
      </c>
      <c r="C1445" s="203" t="s">
        <v>188</v>
      </c>
      <c r="D1445" s="203" t="s">
        <v>543</v>
      </c>
      <c r="E1445" s="42"/>
      <c r="F1445" s="317" t="str">
        <f>VLOOKUP($G1445,'Selection Sheet'!$C$15:$F$39,3,0)</f>
        <v>Y56</v>
      </c>
      <c r="G1445" s="204" t="s">
        <v>93</v>
      </c>
      <c r="H1445" s="203" t="s">
        <v>530</v>
      </c>
      <c r="I1445" s="495">
        <v>323</v>
      </c>
      <c r="J1445" s="495">
        <v>88</v>
      </c>
      <c r="K1445" s="495">
        <v>48</v>
      </c>
      <c r="L1445" s="495">
        <v>25</v>
      </c>
      <c r="M1445" s="507"/>
      <c r="N1445" s="507"/>
      <c r="O1445" s="507"/>
      <c r="P1445" s="507"/>
      <c r="Q1445" s="495" t="s">
        <v>80</v>
      </c>
      <c r="R1445" s="495" t="s">
        <v>80</v>
      </c>
      <c r="S1445" s="495"/>
      <c r="T1445" s="496" t="s">
        <v>80</v>
      </c>
      <c r="U1445" s="497" t="s">
        <v>80</v>
      </c>
      <c r="V1445" s="497" t="s">
        <v>80</v>
      </c>
      <c r="W1445" s="497" t="s">
        <v>80</v>
      </c>
      <c r="X1445" s="498" t="s">
        <v>80</v>
      </c>
      <c r="Y1445" s="499" t="s">
        <v>80</v>
      </c>
      <c r="Z1445" s="500" t="s">
        <v>80</v>
      </c>
      <c r="AA1445" s="500" t="s">
        <v>80</v>
      </c>
      <c r="AB1445" s="501" t="s">
        <v>80</v>
      </c>
      <c r="AC1445" s="500" t="s">
        <v>80</v>
      </c>
      <c r="AD1445" s="500" t="s">
        <v>80</v>
      </c>
      <c r="AE1445" s="500" t="s">
        <v>80</v>
      </c>
      <c r="AF1445" s="502" t="s">
        <v>80</v>
      </c>
      <c r="AG1445" s="503" t="s">
        <v>80</v>
      </c>
      <c r="AH1445" s="504" t="s">
        <v>80</v>
      </c>
      <c r="AI1445" s="502" t="s">
        <v>80</v>
      </c>
      <c r="AJ1445" s="505">
        <v>178</v>
      </c>
      <c r="AK1445" s="505">
        <v>251</v>
      </c>
      <c r="AL1445" s="507"/>
      <c r="AM1445" s="507"/>
      <c r="AN1445" s="505">
        <v>1079</v>
      </c>
      <c r="AO1445" s="505">
        <v>1106</v>
      </c>
      <c r="AP1445" s="569"/>
      <c r="AQ1445" s="569"/>
      <c r="AR1445" s="505">
        <v>32</v>
      </c>
      <c r="AS1445" s="505">
        <v>316</v>
      </c>
      <c r="AT1445" s="505">
        <v>14</v>
      </c>
      <c r="AU1445" s="505">
        <v>46</v>
      </c>
      <c r="AV1445" s="507"/>
      <c r="AW1445" s="507"/>
      <c r="AX1445" s="507">
        <v>119</v>
      </c>
      <c r="AY1445" s="507">
        <v>127</v>
      </c>
      <c r="AZ1445" s="507">
        <v>392</v>
      </c>
      <c r="BA1445" s="507">
        <v>653</v>
      </c>
      <c r="BB1445" s="357"/>
      <c r="BC1445" s="592" t="str">
        <f t="shared" si="1823"/>
        <v>-</v>
      </c>
      <c r="BD1445" s="593" t="str">
        <f t="shared" si="1824"/>
        <v>-</v>
      </c>
      <c r="BE1445" s="594" t="str">
        <f t="shared" si="1825"/>
        <v>-</v>
      </c>
      <c r="BF1445" s="291" t="str">
        <f t="shared" si="1826"/>
        <v>-</v>
      </c>
      <c r="BG1445" s="566" t="str">
        <f t="shared" si="1827"/>
        <v>-</v>
      </c>
      <c r="BH1445" s="595" t="str">
        <f t="shared" si="1828"/>
        <v>-</v>
      </c>
      <c r="BI1445" s="289" t="str">
        <f t="shared" si="1829"/>
        <v>-</v>
      </c>
      <c r="BJ1445" s="596" t="str">
        <f t="shared" si="1830"/>
        <v>-</v>
      </c>
      <c r="BK1445" s="595" t="str">
        <f t="shared" si="1831"/>
        <v>-</v>
      </c>
      <c r="BL1445" s="289" t="str">
        <f t="shared" si="1832"/>
        <v>-</v>
      </c>
      <c r="BM1445" s="596" t="str">
        <f t="shared" si="1833"/>
        <v>-</v>
      </c>
      <c r="BN1445" s="563">
        <f t="shared" si="1834"/>
        <v>7</v>
      </c>
      <c r="BO1445" s="87">
        <f t="shared" si="1835"/>
        <v>2016</v>
      </c>
      <c r="BP1445" s="87">
        <f t="shared" si="1836"/>
        <v>1.0000000000000004</v>
      </c>
      <c r="BQ1445" s="202"/>
    </row>
    <row r="1446" spans="1:69" s="35" customFormat="1" ht="10.5" customHeight="1" x14ac:dyDescent="0.2">
      <c r="A1446" s="87" t="str">
        <f t="shared" si="1822"/>
        <v>2016-17RX67</v>
      </c>
      <c r="B1446" s="87" t="str">
        <f t="shared" si="1837"/>
        <v>Y63</v>
      </c>
      <c r="C1446" s="203" t="s">
        <v>188</v>
      </c>
      <c r="D1446" s="203" t="s">
        <v>543</v>
      </c>
      <c r="E1446" s="42"/>
      <c r="F1446" s="317" t="str">
        <f>VLOOKUP($G1446,'Selection Sheet'!$C$15:$F$39,3,0)</f>
        <v>Y63</v>
      </c>
      <c r="G1446" s="204" t="s">
        <v>111</v>
      </c>
      <c r="H1446" s="203" t="s">
        <v>532</v>
      </c>
      <c r="I1446" s="495">
        <v>113</v>
      </c>
      <c r="J1446" s="495">
        <v>36</v>
      </c>
      <c r="K1446" s="495">
        <v>15</v>
      </c>
      <c r="L1446" s="495">
        <v>12</v>
      </c>
      <c r="M1446" s="507"/>
      <c r="N1446" s="507"/>
      <c r="O1446" s="507"/>
      <c r="P1446" s="507"/>
      <c r="Q1446" s="495" t="s">
        <v>80</v>
      </c>
      <c r="R1446" s="495" t="s">
        <v>80</v>
      </c>
      <c r="S1446" s="495"/>
      <c r="T1446" s="496" t="s">
        <v>80</v>
      </c>
      <c r="U1446" s="497" t="s">
        <v>80</v>
      </c>
      <c r="V1446" s="497" t="s">
        <v>80</v>
      </c>
      <c r="W1446" s="497" t="s">
        <v>80</v>
      </c>
      <c r="X1446" s="498" t="s">
        <v>80</v>
      </c>
      <c r="Y1446" s="499" t="s">
        <v>80</v>
      </c>
      <c r="Z1446" s="500" t="s">
        <v>80</v>
      </c>
      <c r="AA1446" s="500" t="s">
        <v>80</v>
      </c>
      <c r="AB1446" s="501" t="s">
        <v>80</v>
      </c>
      <c r="AC1446" s="500" t="s">
        <v>80</v>
      </c>
      <c r="AD1446" s="500" t="s">
        <v>80</v>
      </c>
      <c r="AE1446" s="500" t="s">
        <v>80</v>
      </c>
      <c r="AF1446" s="502" t="s">
        <v>80</v>
      </c>
      <c r="AG1446" s="503" t="s">
        <v>80</v>
      </c>
      <c r="AH1446" s="504" t="s">
        <v>80</v>
      </c>
      <c r="AI1446" s="502" t="s">
        <v>80</v>
      </c>
      <c r="AJ1446" s="505">
        <v>46</v>
      </c>
      <c r="AK1446" s="505">
        <v>66</v>
      </c>
      <c r="AL1446" s="507"/>
      <c r="AM1446" s="507"/>
      <c r="AN1446" s="505">
        <v>316</v>
      </c>
      <c r="AO1446" s="505">
        <v>328</v>
      </c>
      <c r="AP1446" s="569"/>
      <c r="AQ1446" s="569"/>
      <c r="AR1446" s="505">
        <v>14</v>
      </c>
      <c r="AS1446" s="505">
        <v>110</v>
      </c>
      <c r="AT1446" s="505">
        <v>8</v>
      </c>
      <c r="AU1446" s="505">
        <v>15</v>
      </c>
      <c r="AV1446" s="507"/>
      <c r="AW1446" s="507"/>
      <c r="AX1446" s="507">
        <v>45</v>
      </c>
      <c r="AY1446" s="507">
        <v>47</v>
      </c>
      <c r="AZ1446" s="507">
        <v>82</v>
      </c>
      <c r="BA1446" s="507">
        <v>142</v>
      </c>
      <c r="BB1446" s="357"/>
      <c r="BC1446" s="592" t="str">
        <f t="shared" si="1823"/>
        <v>-</v>
      </c>
      <c r="BD1446" s="593" t="str">
        <f t="shared" si="1824"/>
        <v>-</v>
      </c>
      <c r="BE1446" s="594" t="str">
        <f t="shared" si="1825"/>
        <v>-</v>
      </c>
      <c r="BF1446" s="291" t="str">
        <f t="shared" si="1826"/>
        <v>-</v>
      </c>
      <c r="BG1446" s="566" t="str">
        <f t="shared" si="1827"/>
        <v>-</v>
      </c>
      <c r="BH1446" s="595" t="str">
        <f t="shared" si="1828"/>
        <v>-</v>
      </c>
      <c r="BI1446" s="289" t="str">
        <f t="shared" si="1829"/>
        <v>-</v>
      </c>
      <c r="BJ1446" s="596" t="str">
        <f t="shared" si="1830"/>
        <v>-</v>
      </c>
      <c r="BK1446" s="595" t="str">
        <f t="shared" si="1831"/>
        <v>-</v>
      </c>
      <c r="BL1446" s="289" t="str">
        <f t="shared" si="1832"/>
        <v>-</v>
      </c>
      <c r="BM1446" s="596" t="str">
        <f t="shared" si="1833"/>
        <v>-</v>
      </c>
      <c r="BN1446" s="563">
        <f t="shared" si="1834"/>
        <v>7</v>
      </c>
      <c r="BO1446" s="87">
        <f t="shared" si="1835"/>
        <v>2016</v>
      </c>
      <c r="BP1446" s="87">
        <f t="shared" si="1836"/>
        <v>1.0000000000000004</v>
      </c>
      <c r="BQ1446" s="202"/>
    </row>
    <row r="1447" spans="1:69" s="35" customFormat="1" ht="10.5" customHeight="1" x14ac:dyDescent="0.2">
      <c r="A1447" s="314" t="str">
        <f t="shared" si="1822"/>
        <v>2016-17RX77</v>
      </c>
      <c r="B1447" s="314" t="str">
        <f t="shared" si="1837"/>
        <v>Y62</v>
      </c>
      <c r="C1447" s="205" t="s">
        <v>188</v>
      </c>
      <c r="D1447" s="205" t="s">
        <v>543</v>
      </c>
      <c r="E1447" s="206"/>
      <c r="F1447" s="318" t="str">
        <f>VLOOKUP($G1447,'Selection Sheet'!$C$15:$F$39,3,0)</f>
        <v>Y62</v>
      </c>
      <c r="G1447" s="207" t="s">
        <v>84</v>
      </c>
      <c r="H1447" s="205" t="s">
        <v>533</v>
      </c>
      <c r="I1447" s="508">
        <v>296</v>
      </c>
      <c r="J1447" s="508">
        <v>106</v>
      </c>
      <c r="K1447" s="508">
        <v>40</v>
      </c>
      <c r="L1447" s="508">
        <v>20</v>
      </c>
      <c r="M1447" s="520"/>
      <c r="N1447" s="520"/>
      <c r="O1447" s="520"/>
      <c r="P1447" s="520"/>
      <c r="Q1447" s="508" t="s">
        <v>80</v>
      </c>
      <c r="R1447" s="508" t="s">
        <v>80</v>
      </c>
      <c r="S1447" s="508"/>
      <c r="T1447" s="509" t="s">
        <v>80</v>
      </c>
      <c r="U1447" s="510" t="s">
        <v>80</v>
      </c>
      <c r="V1447" s="510" t="s">
        <v>80</v>
      </c>
      <c r="W1447" s="510" t="s">
        <v>80</v>
      </c>
      <c r="X1447" s="511" t="s">
        <v>80</v>
      </c>
      <c r="Y1447" s="512" t="s">
        <v>80</v>
      </c>
      <c r="Z1447" s="513" t="s">
        <v>80</v>
      </c>
      <c r="AA1447" s="513" t="s">
        <v>80</v>
      </c>
      <c r="AB1447" s="514" t="s">
        <v>80</v>
      </c>
      <c r="AC1447" s="513" t="s">
        <v>80</v>
      </c>
      <c r="AD1447" s="513" t="s">
        <v>80</v>
      </c>
      <c r="AE1447" s="513" t="s">
        <v>80</v>
      </c>
      <c r="AF1447" s="515" t="s">
        <v>80</v>
      </c>
      <c r="AG1447" s="516" t="s">
        <v>80</v>
      </c>
      <c r="AH1447" s="517" t="s">
        <v>80</v>
      </c>
      <c r="AI1447" s="515" t="s">
        <v>80</v>
      </c>
      <c r="AJ1447" s="518">
        <v>212</v>
      </c>
      <c r="AK1447" s="518">
        <v>240</v>
      </c>
      <c r="AL1447" s="520"/>
      <c r="AM1447" s="520"/>
      <c r="AN1447" s="518">
        <v>1019</v>
      </c>
      <c r="AO1447" s="518">
        <v>1024</v>
      </c>
      <c r="AP1447" s="570"/>
      <c r="AQ1447" s="570"/>
      <c r="AR1447" s="518">
        <v>36</v>
      </c>
      <c r="AS1447" s="518">
        <v>295</v>
      </c>
      <c r="AT1447" s="518">
        <v>10</v>
      </c>
      <c r="AU1447" s="518">
        <v>40</v>
      </c>
      <c r="AV1447" s="520"/>
      <c r="AW1447" s="520"/>
      <c r="AX1447" s="520">
        <v>148</v>
      </c>
      <c r="AY1447" s="520">
        <v>172</v>
      </c>
      <c r="AZ1447" s="520">
        <v>286</v>
      </c>
      <c r="BA1447" s="520">
        <v>523</v>
      </c>
      <c r="BB1447" s="358"/>
      <c r="BC1447" s="597" t="str">
        <f t="shared" si="1823"/>
        <v>-</v>
      </c>
      <c r="BD1447" s="598" t="str">
        <f t="shared" si="1824"/>
        <v>-</v>
      </c>
      <c r="BE1447" s="599" t="str">
        <f t="shared" si="1825"/>
        <v>-</v>
      </c>
      <c r="BF1447" s="600" t="str">
        <f t="shared" si="1826"/>
        <v>-</v>
      </c>
      <c r="BG1447" s="601" t="str">
        <f t="shared" si="1827"/>
        <v>-</v>
      </c>
      <c r="BH1447" s="602" t="str">
        <f t="shared" si="1828"/>
        <v>-</v>
      </c>
      <c r="BI1447" s="603" t="str">
        <f t="shared" si="1829"/>
        <v>-</v>
      </c>
      <c r="BJ1447" s="604" t="str">
        <f t="shared" si="1830"/>
        <v>-</v>
      </c>
      <c r="BK1447" s="602" t="str">
        <f t="shared" si="1831"/>
        <v>-</v>
      </c>
      <c r="BL1447" s="603" t="str">
        <f t="shared" si="1832"/>
        <v>-</v>
      </c>
      <c r="BM1447" s="604" t="str">
        <f t="shared" si="1833"/>
        <v>-</v>
      </c>
      <c r="BN1447" s="564">
        <f t="shared" si="1834"/>
        <v>7</v>
      </c>
      <c r="BO1447" s="314">
        <f t="shared" si="1835"/>
        <v>2016</v>
      </c>
      <c r="BP1447" s="314">
        <f t="shared" si="1836"/>
        <v>1.0000000000000004</v>
      </c>
      <c r="BQ1447" s="202"/>
    </row>
    <row r="1448" spans="1:69" s="35" customFormat="1" ht="10.5" customHeight="1" x14ac:dyDescent="0.2">
      <c r="A1448" s="87" t="str">
        <f t="shared" si="1822"/>
        <v>2016-17RX87</v>
      </c>
      <c r="B1448" s="87" t="str">
        <f t="shared" si="1837"/>
        <v>Y63</v>
      </c>
      <c r="C1448" s="203" t="s">
        <v>188</v>
      </c>
      <c r="D1448" s="203" t="s">
        <v>543</v>
      </c>
      <c r="E1448" s="42"/>
      <c r="F1448" s="317" t="str">
        <f>VLOOKUP($G1448,'Selection Sheet'!$C$15:$F$39,3,0)</f>
        <v>Y63</v>
      </c>
      <c r="G1448" s="204" t="s">
        <v>120</v>
      </c>
      <c r="H1448" s="203" t="s">
        <v>534</v>
      </c>
      <c r="I1448" s="495">
        <v>244</v>
      </c>
      <c r="J1448" s="495">
        <v>67</v>
      </c>
      <c r="K1448" s="495">
        <v>57</v>
      </c>
      <c r="L1448" s="495">
        <v>31</v>
      </c>
      <c r="M1448" s="507"/>
      <c r="N1448" s="507"/>
      <c r="O1448" s="507"/>
      <c r="P1448" s="507"/>
      <c r="Q1448" s="495" t="s">
        <v>80</v>
      </c>
      <c r="R1448" s="495" t="s">
        <v>80</v>
      </c>
      <c r="S1448" s="495"/>
      <c r="T1448" s="496" t="s">
        <v>80</v>
      </c>
      <c r="U1448" s="497" t="s">
        <v>80</v>
      </c>
      <c r="V1448" s="497" t="s">
        <v>80</v>
      </c>
      <c r="W1448" s="497" t="s">
        <v>80</v>
      </c>
      <c r="X1448" s="498" t="s">
        <v>80</v>
      </c>
      <c r="Y1448" s="499" t="s">
        <v>80</v>
      </c>
      <c r="Z1448" s="500" t="s">
        <v>80</v>
      </c>
      <c r="AA1448" s="500" t="s">
        <v>80</v>
      </c>
      <c r="AB1448" s="501" t="s">
        <v>80</v>
      </c>
      <c r="AC1448" s="500" t="s">
        <v>80</v>
      </c>
      <c r="AD1448" s="500" t="s">
        <v>80</v>
      </c>
      <c r="AE1448" s="500" t="s">
        <v>80</v>
      </c>
      <c r="AF1448" s="502" t="s">
        <v>80</v>
      </c>
      <c r="AG1448" s="503" t="s">
        <v>80</v>
      </c>
      <c r="AH1448" s="504" t="s">
        <v>80</v>
      </c>
      <c r="AI1448" s="502" t="s">
        <v>80</v>
      </c>
      <c r="AJ1448" s="505">
        <v>97</v>
      </c>
      <c r="AK1448" s="505">
        <v>114</v>
      </c>
      <c r="AL1448" s="507"/>
      <c r="AM1448" s="507"/>
      <c r="AN1448" s="505">
        <v>572</v>
      </c>
      <c r="AO1448" s="505">
        <v>578</v>
      </c>
      <c r="AP1448" s="569"/>
      <c r="AQ1448" s="569"/>
      <c r="AR1448" s="505">
        <v>29</v>
      </c>
      <c r="AS1448" s="505">
        <v>244</v>
      </c>
      <c r="AT1448" s="505">
        <v>20</v>
      </c>
      <c r="AU1448" s="505">
        <v>57</v>
      </c>
      <c r="AV1448" s="507"/>
      <c r="AW1448" s="507"/>
      <c r="AX1448" s="507">
        <v>77</v>
      </c>
      <c r="AY1448" s="507">
        <v>96</v>
      </c>
      <c r="AZ1448" s="507">
        <v>154</v>
      </c>
      <c r="BA1448" s="507">
        <v>327</v>
      </c>
      <c r="BB1448" s="357"/>
      <c r="BC1448" s="592" t="str">
        <f t="shared" si="1823"/>
        <v>-</v>
      </c>
      <c r="BD1448" s="593" t="str">
        <f t="shared" si="1824"/>
        <v>-</v>
      </c>
      <c r="BE1448" s="594" t="str">
        <f t="shared" si="1825"/>
        <v>-</v>
      </c>
      <c r="BF1448" s="291" t="str">
        <f t="shared" si="1826"/>
        <v>-</v>
      </c>
      <c r="BG1448" s="566" t="str">
        <f t="shared" si="1827"/>
        <v>-</v>
      </c>
      <c r="BH1448" s="595" t="str">
        <f t="shared" si="1828"/>
        <v>-</v>
      </c>
      <c r="BI1448" s="289" t="str">
        <f t="shared" si="1829"/>
        <v>-</v>
      </c>
      <c r="BJ1448" s="596" t="str">
        <f t="shared" si="1830"/>
        <v>-</v>
      </c>
      <c r="BK1448" s="595" t="str">
        <f t="shared" si="1831"/>
        <v>-</v>
      </c>
      <c r="BL1448" s="289" t="str">
        <f t="shared" si="1832"/>
        <v>-</v>
      </c>
      <c r="BM1448" s="596" t="str">
        <f t="shared" si="1833"/>
        <v>-</v>
      </c>
      <c r="BN1448" s="563">
        <f t="shared" si="1834"/>
        <v>7</v>
      </c>
      <c r="BO1448" s="87">
        <f t="shared" si="1835"/>
        <v>2016</v>
      </c>
      <c r="BP1448" s="87">
        <f t="shared" si="1836"/>
        <v>1.0000000000000004</v>
      </c>
      <c r="BQ1448" s="202"/>
    </row>
    <row r="1449" spans="1:69" s="35" customFormat="1" ht="10.5" customHeight="1" x14ac:dyDescent="0.2">
      <c r="A1449" s="87" t="str">
        <f t="shared" si="1822"/>
        <v>2016-17RX97</v>
      </c>
      <c r="B1449" s="87" t="str">
        <f t="shared" si="1837"/>
        <v>Y60</v>
      </c>
      <c r="C1449" s="203" t="s">
        <v>188</v>
      </c>
      <c r="D1449" s="203" t="s">
        <v>543</v>
      </c>
      <c r="E1449" s="42"/>
      <c r="F1449" s="317" t="str">
        <f>VLOOKUP($G1449,'Selection Sheet'!$C$15:$F$39,3,0)</f>
        <v>Y60</v>
      </c>
      <c r="G1449" s="204" t="s">
        <v>103</v>
      </c>
      <c r="H1449" s="203" t="s">
        <v>535</v>
      </c>
      <c r="I1449" s="495">
        <v>200</v>
      </c>
      <c r="J1449" s="495">
        <v>52</v>
      </c>
      <c r="K1449" s="495">
        <v>23</v>
      </c>
      <c r="L1449" s="495">
        <v>11</v>
      </c>
      <c r="M1449" s="507"/>
      <c r="N1449" s="507"/>
      <c r="O1449" s="507"/>
      <c r="P1449" s="507"/>
      <c r="Q1449" s="495" t="s">
        <v>80</v>
      </c>
      <c r="R1449" s="495" t="s">
        <v>80</v>
      </c>
      <c r="S1449" s="495"/>
      <c r="T1449" s="496" t="s">
        <v>80</v>
      </c>
      <c r="U1449" s="497" t="s">
        <v>80</v>
      </c>
      <c r="V1449" s="497" t="s">
        <v>80</v>
      </c>
      <c r="W1449" s="497" t="s">
        <v>80</v>
      </c>
      <c r="X1449" s="498" t="s">
        <v>80</v>
      </c>
      <c r="Y1449" s="499" t="s">
        <v>80</v>
      </c>
      <c r="Z1449" s="500" t="s">
        <v>80</v>
      </c>
      <c r="AA1449" s="500" t="s">
        <v>80</v>
      </c>
      <c r="AB1449" s="501" t="s">
        <v>80</v>
      </c>
      <c r="AC1449" s="500" t="s">
        <v>80</v>
      </c>
      <c r="AD1449" s="500" t="s">
        <v>80</v>
      </c>
      <c r="AE1449" s="500" t="s">
        <v>80</v>
      </c>
      <c r="AF1449" s="502" t="s">
        <v>80</v>
      </c>
      <c r="AG1449" s="503" t="s">
        <v>80</v>
      </c>
      <c r="AH1449" s="504" t="s">
        <v>80</v>
      </c>
      <c r="AI1449" s="502" t="s">
        <v>80</v>
      </c>
      <c r="AJ1449" s="505">
        <v>111</v>
      </c>
      <c r="AK1449" s="505">
        <v>127</v>
      </c>
      <c r="AL1449" s="507"/>
      <c r="AM1449" s="507"/>
      <c r="AN1449" s="505">
        <v>765</v>
      </c>
      <c r="AO1449" s="505">
        <v>777</v>
      </c>
      <c r="AP1449" s="569"/>
      <c r="AQ1449" s="569"/>
      <c r="AR1449" s="505">
        <v>10</v>
      </c>
      <c r="AS1449" s="505">
        <v>188</v>
      </c>
      <c r="AT1449" s="505">
        <v>5</v>
      </c>
      <c r="AU1449" s="505">
        <v>23</v>
      </c>
      <c r="AV1449" s="507"/>
      <c r="AW1449" s="507"/>
      <c r="AX1449" s="507">
        <v>57</v>
      </c>
      <c r="AY1449" s="507">
        <v>59</v>
      </c>
      <c r="AZ1449" s="507">
        <v>76</v>
      </c>
      <c r="BA1449" s="507">
        <v>128</v>
      </c>
      <c r="BB1449" s="357"/>
      <c r="BC1449" s="592" t="str">
        <f t="shared" si="1823"/>
        <v>-</v>
      </c>
      <c r="BD1449" s="593" t="str">
        <f t="shared" si="1824"/>
        <v>-</v>
      </c>
      <c r="BE1449" s="594" t="str">
        <f t="shared" si="1825"/>
        <v>-</v>
      </c>
      <c r="BF1449" s="291" t="str">
        <f t="shared" si="1826"/>
        <v>-</v>
      </c>
      <c r="BG1449" s="566" t="str">
        <f t="shared" si="1827"/>
        <v>-</v>
      </c>
      <c r="BH1449" s="595" t="str">
        <f t="shared" si="1828"/>
        <v>-</v>
      </c>
      <c r="BI1449" s="289" t="str">
        <f t="shared" si="1829"/>
        <v>-</v>
      </c>
      <c r="BJ1449" s="596" t="str">
        <f t="shared" si="1830"/>
        <v>-</v>
      </c>
      <c r="BK1449" s="595" t="str">
        <f t="shared" si="1831"/>
        <v>-</v>
      </c>
      <c r="BL1449" s="289" t="str">
        <f t="shared" si="1832"/>
        <v>-</v>
      </c>
      <c r="BM1449" s="596" t="str">
        <f t="shared" si="1833"/>
        <v>-</v>
      </c>
      <c r="BN1449" s="563">
        <f t="shared" si="1834"/>
        <v>7</v>
      </c>
      <c r="BO1449" s="87">
        <f t="shared" si="1835"/>
        <v>2016</v>
      </c>
      <c r="BP1449" s="87">
        <f t="shared" si="1836"/>
        <v>1.0000000000000004</v>
      </c>
      <c r="BQ1449" s="202"/>
    </row>
    <row r="1450" spans="1:69" s="35" customFormat="1" ht="10.5" customHeight="1" x14ac:dyDescent="0.2">
      <c r="A1450" s="314" t="str">
        <f t="shared" si="1822"/>
        <v>2016-17RYA7</v>
      </c>
      <c r="B1450" s="314" t="str">
        <f t="shared" si="1837"/>
        <v>Y60</v>
      </c>
      <c r="C1450" s="205" t="s">
        <v>188</v>
      </c>
      <c r="D1450" s="205" t="s">
        <v>543</v>
      </c>
      <c r="E1450" s="206"/>
      <c r="F1450" s="318" t="str">
        <f>VLOOKUP($G1450,'Selection Sheet'!$C$15:$F$39,3,0)</f>
        <v>Y60</v>
      </c>
      <c r="G1450" s="207" t="s">
        <v>118</v>
      </c>
      <c r="H1450" s="205" t="s">
        <v>536</v>
      </c>
      <c r="I1450" s="508">
        <v>268</v>
      </c>
      <c r="J1450" s="508">
        <v>90</v>
      </c>
      <c r="K1450" s="508">
        <v>38</v>
      </c>
      <c r="L1450" s="508">
        <v>18</v>
      </c>
      <c r="M1450" s="520"/>
      <c r="N1450" s="520"/>
      <c r="O1450" s="520"/>
      <c r="P1450" s="520"/>
      <c r="Q1450" s="508" t="s">
        <v>80</v>
      </c>
      <c r="R1450" s="508" t="s">
        <v>80</v>
      </c>
      <c r="S1450" s="508"/>
      <c r="T1450" s="509" t="s">
        <v>80</v>
      </c>
      <c r="U1450" s="510" t="s">
        <v>80</v>
      </c>
      <c r="V1450" s="510" t="s">
        <v>80</v>
      </c>
      <c r="W1450" s="510" t="s">
        <v>80</v>
      </c>
      <c r="X1450" s="511" t="s">
        <v>80</v>
      </c>
      <c r="Y1450" s="512" t="s">
        <v>80</v>
      </c>
      <c r="Z1450" s="513" t="s">
        <v>80</v>
      </c>
      <c r="AA1450" s="513" t="s">
        <v>80</v>
      </c>
      <c r="AB1450" s="514" t="s">
        <v>80</v>
      </c>
      <c r="AC1450" s="513" t="s">
        <v>80</v>
      </c>
      <c r="AD1450" s="513" t="s">
        <v>80</v>
      </c>
      <c r="AE1450" s="513" t="s">
        <v>80</v>
      </c>
      <c r="AF1450" s="515" t="s">
        <v>80</v>
      </c>
      <c r="AG1450" s="516" t="s">
        <v>80</v>
      </c>
      <c r="AH1450" s="517" t="s">
        <v>80</v>
      </c>
      <c r="AI1450" s="515" t="s">
        <v>80</v>
      </c>
      <c r="AJ1450" s="518">
        <v>119</v>
      </c>
      <c r="AK1450" s="518">
        <v>145</v>
      </c>
      <c r="AL1450" s="520"/>
      <c r="AM1450" s="520"/>
      <c r="AN1450" s="518">
        <v>960</v>
      </c>
      <c r="AO1450" s="518">
        <v>981</v>
      </c>
      <c r="AP1450" s="570"/>
      <c r="AQ1450" s="570"/>
      <c r="AR1450" s="518">
        <v>30</v>
      </c>
      <c r="AS1450" s="518">
        <v>268</v>
      </c>
      <c r="AT1450" s="518">
        <v>15</v>
      </c>
      <c r="AU1450" s="518">
        <v>38</v>
      </c>
      <c r="AV1450" s="520"/>
      <c r="AW1450" s="520"/>
      <c r="AX1450" s="520">
        <v>101</v>
      </c>
      <c r="AY1450" s="520">
        <v>135</v>
      </c>
      <c r="AZ1450" s="520">
        <v>218</v>
      </c>
      <c r="BA1450" s="520">
        <v>410</v>
      </c>
      <c r="BB1450" s="358"/>
      <c r="BC1450" s="597" t="str">
        <f t="shared" si="1823"/>
        <v>-</v>
      </c>
      <c r="BD1450" s="598" t="str">
        <f t="shared" si="1824"/>
        <v>-</v>
      </c>
      <c r="BE1450" s="599" t="str">
        <f t="shared" si="1825"/>
        <v>-</v>
      </c>
      <c r="BF1450" s="600" t="str">
        <f t="shared" si="1826"/>
        <v>-</v>
      </c>
      <c r="BG1450" s="601" t="str">
        <f t="shared" si="1827"/>
        <v>-</v>
      </c>
      <c r="BH1450" s="602" t="str">
        <f t="shared" si="1828"/>
        <v>-</v>
      </c>
      <c r="BI1450" s="603" t="str">
        <f t="shared" si="1829"/>
        <v>-</v>
      </c>
      <c r="BJ1450" s="604" t="str">
        <f t="shared" si="1830"/>
        <v>-</v>
      </c>
      <c r="BK1450" s="602" t="str">
        <f t="shared" si="1831"/>
        <v>-</v>
      </c>
      <c r="BL1450" s="603" t="str">
        <f t="shared" si="1832"/>
        <v>-</v>
      </c>
      <c r="BM1450" s="604" t="str">
        <f t="shared" si="1833"/>
        <v>-</v>
      </c>
      <c r="BN1450" s="564">
        <f t="shared" si="1834"/>
        <v>7</v>
      </c>
      <c r="BO1450" s="314">
        <f t="shared" si="1835"/>
        <v>2016</v>
      </c>
      <c r="BP1450" s="314">
        <f t="shared" si="1836"/>
        <v>1.0000000000000004</v>
      </c>
      <c r="BQ1450" s="202"/>
    </row>
    <row r="1451" spans="1:69" s="35" customFormat="1" ht="10.5" customHeight="1" x14ac:dyDescent="0.2">
      <c r="A1451" s="87" t="str">
        <f t="shared" si="1822"/>
        <v>2016-17RYC7</v>
      </c>
      <c r="B1451" s="87" t="str">
        <f t="shared" si="1837"/>
        <v>Y61</v>
      </c>
      <c r="C1451" s="203" t="s">
        <v>188</v>
      </c>
      <c r="D1451" s="203" t="s">
        <v>543</v>
      </c>
      <c r="E1451" s="42"/>
      <c r="F1451" s="317" t="str">
        <f>VLOOKUP($G1451,'Selection Sheet'!$C$15:$F$39,3,0)</f>
        <v>Y61</v>
      </c>
      <c r="G1451" s="204" t="s">
        <v>87</v>
      </c>
      <c r="H1451" s="203" t="s">
        <v>537</v>
      </c>
      <c r="I1451" s="495">
        <v>274</v>
      </c>
      <c r="J1451" s="495">
        <v>86</v>
      </c>
      <c r="K1451" s="495">
        <v>26</v>
      </c>
      <c r="L1451" s="495">
        <v>17</v>
      </c>
      <c r="M1451" s="507"/>
      <c r="N1451" s="507"/>
      <c r="O1451" s="507"/>
      <c r="P1451" s="507"/>
      <c r="Q1451" s="495" t="s">
        <v>80</v>
      </c>
      <c r="R1451" s="495" t="s">
        <v>80</v>
      </c>
      <c r="S1451" s="495"/>
      <c r="T1451" s="496" t="s">
        <v>80</v>
      </c>
      <c r="U1451" s="497" t="s">
        <v>80</v>
      </c>
      <c r="V1451" s="497" t="s">
        <v>80</v>
      </c>
      <c r="W1451" s="497" t="s">
        <v>80</v>
      </c>
      <c r="X1451" s="498" t="s">
        <v>80</v>
      </c>
      <c r="Y1451" s="499" t="s">
        <v>80</v>
      </c>
      <c r="Z1451" s="500" t="s">
        <v>80</v>
      </c>
      <c r="AA1451" s="500" t="s">
        <v>80</v>
      </c>
      <c r="AB1451" s="501" t="s">
        <v>80</v>
      </c>
      <c r="AC1451" s="500" t="s">
        <v>80</v>
      </c>
      <c r="AD1451" s="500" t="s">
        <v>80</v>
      </c>
      <c r="AE1451" s="500" t="s">
        <v>80</v>
      </c>
      <c r="AF1451" s="502" t="s">
        <v>80</v>
      </c>
      <c r="AG1451" s="503" t="s">
        <v>80</v>
      </c>
      <c r="AH1451" s="504" t="s">
        <v>80</v>
      </c>
      <c r="AI1451" s="502" t="s">
        <v>80</v>
      </c>
      <c r="AJ1451" s="505">
        <v>127</v>
      </c>
      <c r="AK1451" s="505">
        <v>133</v>
      </c>
      <c r="AL1451" s="507"/>
      <c r="AM1451" s="507"/>
      <c r="AN1451" s="505">
        <v>521</v>
      </c>
      <c r="AO1451" s="505">
        <v>522</v>
      </c>
      <c r="AP1451" s="569"/>
      <c r="AQ1451" s="569"/>
      <c r="AR1451" s="505">
        <v>26</v>
      </c>
      <c r="AS1451" s="505">
        <v>265</v>
      </c>
      <c r="AT1451" s="505">
        <v>11</v>
      </c>
      <c r="AU1451" s="505">
        <v>25</v>
      </c>
      <c r="AV1451" s="507"/>
      <c r="AW1451" s="507"/>
      <c r="AX1451" s="507">
        <v>99</v>
      </c>
      <c r="AY1451" s="507">
        <v>109</v>
      </c>
      <c r="AZ1451" s="507">
        <v>161</v>
      </c>
      <c r="BA1451" s="507">
        <v>309</v>
      </c>
      <c r="BB1451" s="357"/>
      <c r="BC1451" s="592" t="str">
        <f t="shared" si="1823"/>
        <v>-</v>
      </c>
      <c r="BD1451" s="593" t="str">
        <f t="shared" si="1824"/>
        <v>-</v>
      </c>
      <c r="BE1451" s="594" t="str">
        <f t="shared" si="1825"/>
        <v>-</v>
      </c>
      <c r="BF1451" s="291" t="str">
        <f t="shared" si="1826"/>
        <v>-</v>
      </c>
      <c r="BG1451" s="566" t="str">
        <f t="shared" si="1827"/>
        <v>-</v>
      </c>
      <c r="BH1451" s="595" t="str">
        <f t="shared" si="1828"/>
        <v>-</v>
      </c>
      <c r="BI1451" s="289" t="str">
        <f t="shared" si="1829"/>
        <v>-</v>
      </c>
      <c r="BJ1451" s="596" t="str">
        <f t="shared" si="1830"/>
        <v>-</v>
      </c>
      <c r="BK1451" s="595" t="str">
        <f t="shared" si="1831"/>
        <v>-</v>
      </c>
      <c r="BL1451" s="289" t="str">
        <f t="shared" si="1832"/>
        <v>-</v>
      </c>
      <c r="BM1451" s="596" t="str">
        <f t="shared" si="1833"/>
        <v>-</v>
      </c>
      <c r="BN1451" s="563">
        <f t="shared" si="1834"/>
        <v>7</v>
      </c>
      <c r="BO1451" s="87">
        <f t="shared" si="1835"/>
        <v>2016</v>
      </c>
      <c r="BP1451" s="87">
        <f t="shared" si="1836"/>
        <v>1.0000000000000004</v>
      </c>
      <c r="BQ1451" s="202"/>
    </row>
    <row r="1452" spans="1:69" s="35" customFormat="1" ht="10.5" customHeight="1" x14ac:dyDescent="0.2">
      <c r="A1452" s="87" t="str">
        <f t="shared" si="1822"/>
        <v>2016-17RYD7</v>
      </c>
      <c r="B1452" s="87" t="str">
        <f t="shared" si="1837"/>
        <v>Y59</v>
      </c>
      <c r="C1452" s="203" t="s">
        <v>188</v>
      </c>
      <c r="D1452" s="203" t="s">
        <v>543</v>
      </c>
      <c r="E1452" s="42"/>
      <c r="F1452" s="317" t="str">
        <f>VLOOKUP($G1452,'Selection Sheet'!$C$15:$F$39,3,0)</f>
        <v>Y59</v>
      </c>
      <c r="G1452" s="204" t="s">
        <v>116</v>
      </c>
      <c r="H1452" s="203" t="s">
        <v>538</v>
      </c>
      <c r="I1452" s="495">
        <v>249</v>
      </c>
      <c r="J1452" s="495">
        <v>82</v>
      </c>
      <c r="K1452" s="495">
        <v>28</v>
      </c>
      <c r="L1452" s="495">
        <v>19</v>
      </c>
      <c r="M1452" s="507"/>
      <c r="N1452" s="507"/>
      <c r="O1452" s="507"/>
      <c r="P1452" s="507"/>
      <c r="Q1452" s="495" t="s">
        <v>80</v>
      </c>
      <c r="R1452" s="495" t="s">
        <v>80</v>
      </c>
      <c r="S1452" s="495"/>
      <c r="T1452" s="496" t="s">
        <v>80</v>
      </c>
      <c r="U1452" s="497" t="s">
        <v>80</v>
      </c>
      <c r="V1452" s="497" t="s">
        <v>80</v>
      </c>
      <c r="W1452" s="497" t="s">
        <v>80</v>
      </c>
      <c r="X1452" s="498" t="s">
        <v>80</v>
      </c>
      <c r="Y1452" s="499" t="s">
        <v>80</v>
      </c>
      <c r="Z1452" s="500" t="s">
        <v>80</v>
      </c>
      <c r="AA1452" s="500" t="s">
        <v>80</v>
      </c>
      <c r="AB1452" s="501" t="s">
        <v>80</v>
      </c>
      <c r="AC1452" s="500" t="s">
        <v>80</v>
      </c>
      <c r="AD1452" s="500" t="s">
        <v>80</v>
      </c>
      <c r="AE1452" s="500" t="s">
        <v>80</v>
      </c>
      <c r="AF1452" s="502" t="s">
        <v>80</v>
      </c>
      <c r="AG1452" s="503" t="s">
        <v>80</v>
      </c>
      <c r="AH1452" s="504" t="s">
        <v>80</v>
      </c>
      <c r="AI1452" s="502" t="s">
        <v>80</v>
      </c>
      <c r="AJ1452" s="505">
        <v>90</v>
      </c>
      <c r="AK1452" s="505">
        <v>139</v>
      </c>
      <c r="AL1452" s="507"/>
      <c r="AM1452" s="507"/>
      <c r="AN1452" s="505">
        <v>473</v>
      </c>
      <c r="AO1452" s="505">
        <v>489</v>
      </c>
      <c r="AP1452" s="569"/>
      <c r="AQ1452" s="569"/>
      <c r="AR1452" s="505">
        <v>27</v>
      </c>
      <c r="AS1452" s="505">
        <v>243</v>
      </c>
      <c r="AT1452" s="505">
        <v>8</v>
      </c>
      <c r="AU1452" s="505">
        <v>25</v>
      </c>
      <c r="AV1452" s="507"/>
      <c r="AW1452" s="507"/>
      <c r="AX1452" s="507">
        <v>80</v>
      </c>
      <c r="AY1452" s="507">
        <v>84</v>
      </c>
      <c r="AZ1452" s="507">
        <v>260</v>
      </c>
      <c r="BA1452" s="507">
        <v>387</v>
      </c>
      <c r="BB1452" s="357"/>
      <c r="BC1452" s="592" t="str">
        <f t="shared" si="1823"/>
        <v>-</v>
      </c>
      <c r="BD1452" s="593" t="str">
        <f t="shared" si="1824"/>
        <v>-</v>
      </c>
      <c r="BE1452" s="594" t="str">
        <f t="shared" si="1825"/>
        <v>-</v>
      </c>
      <c r="BF1452" s="291" t="str">
        <f t="shared" si="1826"/>
        <v>-</v>
      </c>
      <c r="BG1452" s="566" t="str">
        <f t="shared" si="1827"/>
        <v>-</v>
      </c>
      <c r="BH1452" s="595" t="str">
        <f t="shared" si="1828"/>
        <v>-</v>
      </c>
      <c r="BI1452" s="289" t="str">
        <f t="shared" si="1829"/>
        <v>-</v>
      </c>
      <c r="BJ1452" s="596" t="str">
        <f t="shared" si="1830"/>
        <v>-</v>
      </c>
      <c r="BK1452" s="595" t="str">
        <f t="shared" si="1831"/>
        <v>-</v>
      </c>
      <c r="BL1452" s="289" t="str">
        <f t="shared" si="1832"/>
        <v>-</v>
      </c>
      <c r="BM1452" s="596" t="str">
        <f t="shared" si="1833"/>
        <v>-</v>
      </c>
      <c r="BN1452" s="563">
        <f t="shared" si="1834"/>
        <v>7</v>
      </c>
      <c r="BO1452" s="87">
        <f t="shared" si="1835"/>
        <v>2016</v>
      </c>
      <c r="BP1452" s="87">
        <f t="shared" si="1836"/>
        <v>1.0000000000000004</v>
      </c>
      <c r="BQ1452" s="202"/>
    </row>
    <row r="1453" spans="1:69" s="35" customFormat="1" ht="10.5" customHeight="1" x14ac:dyDescent="0.2">
      <c r="A1453" s="87" t="str">
        <f t="shared" si="1822"/>
        <v>2016-17RYE7</v>
      </c>
      <c r="B1453" s="87" t="str">
        <f t="shared" si="1837"/>
        <v>Y59</v>
      </c>
      <c r="C1453" s="203" t="s">
        <v>188</v>
      </c>
      <c r="D1453" s="203" t="s">
        <v>543</v>
      </c>
      <c r="E1453" s="42"/>
      <c r="F1453" s="317" t="str">
        <f>VLOOKUP($G1453,'Selection Sheet'!$C$15:$F$39,3,0)</f>
        <v>Y59</v>
      </c>
      <c r="G1453" s="204" t="s">
        <v>114</v>
      </c>
      <c r="H1453" s="203" t="s">
        <v>539</v>
      </c>
      <c r="I1453" s="495">
        <v>114</v>
      </c>
      <c r="J1453" s="495">
        <v>38</v>
      </c>
      <c r="K1453" s="495">
        <v>34</v>
      </c>
      <c r="L1453" s="495">
        <v>16</v>
      </c>
      <c r="M1453" s="507"/>
      <c r="N1453" s="507"/>
      <c r="O1453" s="507"/>
      <c r="P1453" s="507"/>
      <c r="Q1453" s="495" t="s">
        <v>80</v>
      </c>
      <c r="R1453" s="495" t="s">
        <v>80</v>
      </c>
      <c r="S1453" s="495"/>
      <c r="T1453" s="496" t="s">
        <v>80</v>
      </c>
      <c r="U1453" s="497" t="s">
        <v>80</v>
      </c>
      <c r="V1453" s="497" t="s">
        <v>80</v>
      </c>
      <c r="W1453" s="497" t="s">
        <v>80</v>
      </c>
      <c r="X1453" s="498" t="s">
        <v>80</v>
      </c>
      <c r="Y1453" s="499" t="s">
        <v>80</v>
      </c>
      <c r="Z1453" s="500" t="s">
        <v>80</v>
      </c>
      <c r="AA1453" s="500" t="s">
        <v>80</v>
      </c>
      <c r="AB1453" s="501" t="s">
        <v>80</v>
      </c>
      <c r="AC1453" s="500" t="s">
        <v>80</v>
      </c>
      <c r="AD1453" s="500" t="s">
        <v>80</v>
      </c>
      <c r="AE1453" s="500" t="s">
        <v>80</v>
      </c>
      <c r="AF1453" s="502" t="s">
        <v>80</v>
      </c>
      <c r="AG1453" s="503" t="s">
        <v>80</v>
      </c>
      <c r="AH1453" s="504" t="s">
        <v>80</v>
      </c>
      <c r="AI1453" s="502" t="s">
        <v>80</v>
      </c>
      <c r="AJ1453" s="505">
        <v>79</v>
      </c>
      <c r="AK1453" s="505">
        <v>95</v>
      </c>
      <c r="AL1453" s="507"/>
      <c r="AM1453" s="507"/>
      <c r="AN1453" s="505">
        <v>534</v>
      </c>
      <c r="AO1453" s="505">
        <v>540</v>
      </c>
      <c r="AP1453" s="569"/>
      <c r="AQ1453" s="569"/>
      <c r="AR1453" s="505">
        <v>17</v>
      </c>
      <c r="AS1453" s="505">
        <v>104</v>
      </c>
      <c r="AT1453" s="505">
        <v>11</v>
      </c>
      <c r="AU1453" s="505">
        <v>30</v>
      </c>
      <c r="AV1453" s="507"/>
      <c r="AW1453" s="507"/>
      <c r="AX1453" s="507">
        <v>37</v>
      </c>
      <c r="AY1453" s="507">
        <v>41</v>
      </c>
      <c r="AZ1453" s="507">
        <v>135</v>
      </c>
      <c r="BA1453" s="507">
        <v>251</v>
      </c>
      <c r="BB1453" s="357"/>
      <c r="BC1453" s="592" t="str">
        <f t="shared" si="1823"/>
        <v>-</v>
      </c>
      <c r="BD1453" s="593" t="str">
        <f t="shared" si="1824"/>
        <v>-</v>
      </c>
      <c r="BE1453" s="594" t="str">
        <f t="shared" si="1825"/>
        <v>-</v>
      </c>
      <c r="BF1453" s="291" t="str">
        <f t="shared" si="1826"/>
        <v>-</v>
      </c>
      <c r="BG1453" s="566" t="str">
        <f t="shared" si="1827"/>
        <v>-</v>
      </c>
      <c r="BH1453" s="595" t="str">
        <f t="shared" si="1828"/>
        <v>-</v>
      </c>
      <c r="BI1453" s="289" t="str">
        <f t="shared" si="1829"/>
        <v>-</v>
      </c>
      <c r="BJ1453" s="596" t="str">
        <f t="shared" si="1830"/>
        <v>-</v>
      </c>
      <c r="BK1453" s="595" t="str">
        <f t="shared" si="1831"/>
        <v>-</v>
      </c>
      <c r="BL1453" s="289" t="str">
        <f t="shared" si="1832"/>
        <v>-</v>
      </c>
      <c r="BM1453" s="596" t="str">
        <f t="shared" si="1833"/>
        <v>-</v>
      </c>
      <c r="BN1453" s="563">
        <f t="shared" si="1834"/>
        <v>7</v>
      </c>
      <c r="BO1453" s="87">
        <f t="shared" si="1835"/>
        <v>2016</v>
      </c>
      <c r="BP1453" s="87">
        <f t="shared" si="1836"/>
        <v>1.0000000000000004</v>
      </c>
      <c r="BQ1453" s="202"/>
    </row>
    <row r="1454" spans="1:69" s="35" customFormat="1" ht="10.5" customHeight="1" x14ac:dyDescent="0.2">
      <c r="A1454" s="312" t="str">
        <f t="shared" si="1822"/>
        <v>2016-17RYF7</v>
      </c>
      <c r="B1454" s="312" t="str">
        <f t="shared" si="1837"/>
        <v>Y58</v>
      </c>
      <c r="C1454" s="208" t="s">
        <v>188</v>
      </c>
      <c r="D1454" s="208" t="s">
        <v>543</v>
      </c>
      <c r="E1454" s="53"/>
      <c r="F1454" s="319" t="str">
        <f>VLOOKUP($G1454,'Selection Sheet'!$C$15:$F$39,3,0)</f>
        <v>Y58</v>
      </c>
      <c r="G1454" s="209" t="s">
        <v>99</v>
      </c>
      <c r="H1454" s="208" t="s">
        <v>540</v>
      </c>
      <c r="I1454" s="521">
        <v>296</v>
      </c>
      <c r="J1454" s="521">
        <v>64</v>
      </c>
      <c r="K1454" s="521">
        <v>38</v>
      </c>
      <c r="L1454" s="521">
        <v>17</v>
      </c>
      <c r="M1454" s="533"/>
      <c r="N1454" s="533"/>
      <c r="O1454" s="533"/>
      <c r="P1454" s="533"/>
      <c r="Q1454" s="521" t="s">
        <v>80</v>
      </c>
      <c r="R1454" s="521" t="s">
        <v>80</v>
      </c>
      <c r="S1454" s="521"/>
      <c r="T1454" s="522" t="s">
        <v>80</v>
      </c>
      <c r="U1454" s="523" t="s">
        <v>80</v>
      </c>
      <c r="V1454" s="523" t="s">
        <v>80</v>
      </c>
      <c r="W1454" s="523" t="s">
        <v>80</v>
      </c>
      <c r="X1454" s="524" t="s">
        <v>80</v>
      </c>
      <c r="Y1454" s="525" t="s">
        <v>80</v>
      </c>
      <c r="Z1454" s="526" t="s">
        <v>80</v>
      </c>
      <c r="AA1454" s="526" t="s">
        <v>80</v>
      </c>
      <c r="AB1454" s="527" t="s">
        <v>80</v>
      </c>
      <c r="AC1454" s="526" t="s">
        <v>80</v>
      </c>
      <c r="AD1454" s="526" t="s">
        <v>80</v>
      </c>
      <c r="AE1454" s="526" t="s">
        <v>80</v>
      </c>
      <c r="AF1454" s="528" t="s">
        <v>80</v>
      </c>
      <c r="AG1454" s="529" t="s">
        <v>80</v>
      </c>
      <c r="AH1454" s="530" t="s">
        <v>80</v>
      </c>
      <c r="AI1454" s="528" t="s">
        <v>80</v>
      </c>
      <c r="AJ1454" s="531">
        <v>183</v>
      </c>
      <c r="AK1454" s="531">
        <v>238</v>
      </c>
      <c r="AL1454" s="533"/>
      <c r="AM1454" s="533"/>
      <c r="AN1454" s="531">
        <v>803</v>
      </c>
      <c r="AO1454" s="531">
        <v>869</v>
      </c>
      <c r="AP1454" s="571"/>
      <c r="AQ1454" s="571"/>
      <c r="AR1454" s="531">
        <v>21</v>
      </c>
      <c r="AS1454" s="531">
        <v>291</v>
      </c>
      <c r="AT1454" s="531">
        <v>7</v>
      </c>
      <c r="AU1454" s="531">
        <v>37</v>
      </c>
      <c r="AV1454" s="533"/>
      <c r="AW1454" s="533"/>
      <c r="AX1454" s="533">
        <v>98</v>
      </c>
      <c r="AY1454" s="533">
        <v>130</v>
      </c>
      <c r="AZ1454" s="533">
        <v>147</v>
      </c>
      <c r="BA1454" s="533">
        <v>358</v>
      </c>
      <c r="BB1454" s="359"/>
      <c r="BC1454" s="605" t="str">
        <f t="shared" si="1823"/>
        <v>-</v>
      </c>
      <c r="BD1454" s="606" t="str">
        <f t="shared" si="1824"/>
        <v>-</v>
      </c>
      <c r="BE1454" s="607" t="str">
        <f t="shared" si="1825"/>
        <v>-</v>
      </c>
      <c r="BF1454" s="302" t="str">
        <f t="shared" si="1826"/>
        <v>-</v>
      </c>
      <c r="BG1454" s="608" t="str">
        <f t="shared" si="1827"/>
        <v>-</v>
      </c>
      <c r="BH1454" s="609" t="str">
        <f t="shared" si="1828"/>
        <v>-</v>
      </c>
      <c r="BI1454" s="311" t="str">
        <f t="shared" si="1829"/>
        <v>-</v>
      </c>
      <c r="BJ1454" s="610" t="str">
        <f t="shared" si="1830"/>
        <v>-</v>
      </c>
      <c r="BK1454" s="609" t="str">
        <f t="shared" si="1831"/>
        <v>-</v>
      </c>
      <c r="BL1454" s="311" t="str">
        <f t="shared" si="1832"/>
        <v>-</v>
      </c>
      <c r="BM1454" s="610" t="str">
        <f t="shared" si="1833"/>
        <v>-</v>
      </c>
      <c r="BN1454" s="565">
        <f t="shared" si="1834"/>
        <v>7</v>
      </c>
      <c r="BO1454" s="312">
        <f t="shared" si="1835"/>
        <v>2016</v>
      </c>
      <c r="BP1454" s="312">
        <f t="shared" si="1836"/>
        <v>1.0000000000000004</v>
      </c>
      <c r="BQ1454" s="202"/>
    </row>
    <row r="1455" spans="1:69" s="35" customFormat="1" ht="10.5" customHeight="1" x14ac:dyDescent="0.2">
      <c r="A1455" s="87" t="str">
        <f t="shared" si="1822"/>
        <v>2016-17R1F8</v>
      </c>
      <c r="B1455" s="87" t="str">
        <f t="shared" si="1837"/>
        <v>Y59</v>
      </c>
      <c r="C1455" s="203" t="s">
        <v>188</v>
      </c>
      <c r="D1455" s="203" t="s">
        <v>544</v>
      </c>
      <c r="E1455" s="42"/>
      <c r="F1455" s="317" t="str">
        <f>VLOOKUP($G1455,'Selection Sheet'!$C$15:$F$39,3,0)</f>
        <v>Y59</v>
      </c>
      <c r="G1455" s="204" t="s">
        <v>108</v>
      </c>
      <c r="H1455" s="203" t="s">
        <v>529</v>
      </c>
      <c r="I1455" s="495">
        <v>3</v>
      </c>
      <c r="J1455" s="495">
        <v>0</v>
      </c>
      <c r="K1455" s="495">
        <v>1</v>
      </c>
      <c r="L1455" s="495">
        <v>0</v>
      </c>
      <c r="M1455" s="507"/>
      <c r="N1455" s="507"/>
      <c r="O1455" s="507"/>
      <c r="P1455" s="507"/>
      <c r="Q1455" s="495" t="s">
        <v>80</v>
      </c>
      <c r="R1455" s="495" t="s">
        <v>80</v>
      </c>
      <c r="S1455" s="495"/>
      <c r="T1455" s="496" t="s">
        <v>80</v>
      </c>
      <c r="U1455" s="497" t="s">
        <v>80</v>
      </c>
      <c r="V1455" s="497" t="s">
        <v>80</v>
      </c>
      <c r="W1455" s="497" t="s">
        <v>80</v>
      </c>
      <c r="X1455" s="498" t="s">
        <v>80</v>
      </c>
      <c r="Y1455" s="499" t="s">
        <v>80</v>
      </c>
      <c r="Z1455" s="500" t="s">
        <v>80</v>
      </c>
      <c r="AA1455" s="500" t="s">
        <v>80</v>
      </c>
      <c r="AB1455" s="501" t="s">
        <v>80</v>
      </c>
      <c r="AC1455" s="500" t="s">
        <v>80</v>
      </c>
      <c r="AD1455" s="500" t="s">
        <v>80</v>
      </c>
      <c r="AE1455" s="500" t="s">
        <v>80</v>
      </c>
      <c r="AF1455" s="502" t="s">
        <v>80</v>
      </c>
      <c r="AG1455" s="503" t="s">
        <v>80</v>
      </c>
      <c r="AH1455" s="504" t="s">
        <v>80</v>
      </c>
      <c r="AI1455" s="502" t="s">
        <v>80</v>
      </c>
      <c r="AJ1455" s="505">
        <v>3</v>
      </c>
      <c r="AK1455" s="505">
        <v>4</v>
      </c>
      <c r="AL1455" s="507"/>
      <c r="AM1455" s="507"/>
      <c r="AN1455" s="505">
        <v>34</v>
      </c>
      <c r="AO1455" s="505">
        <v>36</v>
      </c>
      <c r="AP1455" s="569"/>
      <c r="AQ1455" s="569"/>
      <c r="AR1455" s="505">
        <v>0</v>
      </c>
      <c r="AS1455" s="505">
        <v>3</v>
      </c>
      <c r="AT1455" s="505">
        <v>0</v>
      </c>
      <c r="AU1455" s="505">
        <v>1</v>
      </c>
      <c r="AV1455" s="507"/>
      <c r="AW1455" s="507"/>
      <c r="AX1455" s="507">
        <v>1</v>
      </c>
      <c r="AY1455" s="507">
        <v>1</v>
      </c>
      <c r="AZ1455" s="507">
        <v>13</v>
      </c>
      <c r="BA1455" s="507">
        <v>21</v>
      </c>
      <c r="BB1455" s="357"/>
      <c r="BC1455" s="592" t="str">
        <f t="shared" si="1823"/>
        <v>-</v>
      </c>
      <c r="BD1455" s="593" t="str">
        <f t="shared" si="1824"/>
        <v>-</v>
      </c>
      <c r="BE1455" s="594" t="str">
        <f t="shared" si="1825"/>
        <v>-</v>
      </c>
      <c r="BF1455" s="291" t="str">
        <f t="shared" si="1826"/>
        <v>-</v>
      </c>
      <c r="BG1455" s="566" t="str">
        <f t="shared" si="1827"/>
        <v>-</v>
      </c>
      <c r="BH1455" s="595" t="str">
        <f t="shared" si="1828"/>
        <v>-</v>
      </c>
      <c r="BI1455" s="289" t="str">
        <f t="shared" si="1829"/>
        <v>-</v>
      </c>
      <c r="BJ1455" s="596" t="str">
        <f t="shared" si="1830"/>
        <v>-</v>
      </c>
      <c r="BK1455" s="595" t="str">
        <f t="shared" si="1831"/>
        <v>-</v>
      </c>
      <c r="BL1455" s="289" t="str">
        <f t="shared" si="1832"/>
        <v>-</v>
      </c>
      <c r="BM1455" s="596" t="str">
        <f t="shared" si="1833"/>
        <v>-</v>
      </c>
      <c r="BN1455" s="563">
        <f t="shared" si="1834"/>
        <v>8</v>
      </c>
      <c r="BO1455" s="87">
        <f t="shared" si="1835"/>
        <v>2016</v>
      </c>
      <c r="BP1455" s="87">
        <f t="shared" si="1836"/>
        <v>1.9999999999999996</v>
      </c>
      <c r="BQ1455" s="202"/>
    </row>
    <row r="1456" spans="1:69" s="35" customFormat="1" ht="10.5" customHeight="1" x14ac:dyDescent="0.2">
      <c r="A1456" s="87" t="str">
        <f t="shared" si="1822"/>
        <v>2016-17RRU8</v>
      </c>
      <c r="B1456" s="87" t="str">
        <f t="shared" si="1837"/>
        <v>Y56</v>
      </c>
      <c r="C1456" s="203" t="s">
        <v>188</v>
      </c>
      <c r="D1456" s="203" t="s">
        <v>544</v>
      </c>
      <c r="E1456" s="42"/>
      <c r="F1456" s="317" t="str">
        <f>VLOOKUP($G1456,'Selection Sheet'!$C$15:$F$39,3,0)</f>
        <v>Y56</v>
      </c>
      <c r="G1456" s="204" t="s">
        <v>93</v>
      </c>
      <c r="H1456" s="203" t="s">
        <v>530</v>
      </c>
      <c r="I1456" s="495">
        <v>339</v>
      </c>
      <c r="J1456" s="495">
        <v>87</v>
      </c>
      <c r="K1456" s="495">
        <v>41</v>
      </c>
      <c r="L1456" s="495">
        <v>26</v>
      </c>
      <c r="M1456" s="507"/>
      <c r="N1456" s="507"/>
      <c r="O1456" s="507"/>
      <c r="P1456" s="507"/>
      <c r="Q1456" s="495" t="s">
        <v>80</v>
      </c>
      <c r="R1456" s="495" t="s">
        <v>80</v>
      </c>
      <c r="S1456" s="495"/>
      <c r="T1456" s="496" t="s">
        <v>80</v>
      </c>
      <c r="U1456" s="497" t="s">
        <v>80</v>
      </c>
      <c r="V1456" s="497" t="s">
        <v>80</v>
      </c>
      <c r="W1456" s="497" t="s">
        <v>80</v>
      </c>
      <c r="X1456" s="498" t="s">
        <v>80</v>
      </c>
      <c r="Y1456" s="499" t="s">
        <v>80</v>
      </c>
      <c r="Z1456" s="500" t="s">
        <v>80</v>
      </c>
      <c r="AA1456" s="500" t="s">
        <v>80</v>
      </c>
      <c r="AB1456" s="501" t="s">
        <v>80</v>
      </c>
      <c r="AC1456" s="500" t="s">
        <v>80</v>
      </c>
      <c r="AD1456" s="500" t="s">
        <v>80</v>
      </c>
      <c r="AE1456" s="500" t="s">
        <v>80</v>
      </c>
      <c r="AF1456" s="502" t="s">
        <v>80</v>
      </c>
      <c r="AG1456" s="503" t="s">
        <v>80</v>
      </c>
      <c r="AH1456" s="504" t="s">
        <v>80</v>
      </c>
      <c r="AI1456" s="502" t="s">
        <v>80</v>
      </c>
      <c r="AJ1456" s="505">
        <v>143</v>
      </c>
      <c r="AK1456" s="505">
        <v>222</v>
      </c>
      <c r="AL1456" s="507"/>
      <c r="AM1456" s="507"/>
      <c r="AN1456" s="505">
        <v>1052</v>
      </c>
      <c r="AO1456" s="505">
        <v>1081</v>
      </c>
      <c r="AP1456" s="569"/>
      <c r="AQ1456" s="569"/>
      <c r="AR1456" s="505">
        <v>40</v>
      </c>
      <c r="AS1456" s="505">
        <v>330</v>
      </c>
      <c r="AT1456" s="505">
        <v>18</v>
      </c>
      <c r="AU1456" s="505">
        <v>40</v>
      </c>
      <c r="AV1456" s="507"/>
      <c r="AW1456" s="507"/>
      <c r="AX1456" s="507">
        <v>114</v>
      </c>
      <c r="AY1456" s="507">
        <v>125</v>
      </c>
      <c r="AZ1456" s="507">
        <v>405</v>
      </c>
      <c r="BA1456" s="507">
        <v>597</v>
      </c>
      <c r="BB1456" s="357"/>
      <c r="BC1456" s="592" t="str">
        <f t="shared" si="1823"/>
        <v>-</v>
      </c>
      <c r="BD1456" s="593" t="str">
        <f t="shared" si="1824"/>
        <v>-</v>
      </c>
      <c r="BE1456" s="594" t="str">
        <f t="shared" si="1825"/>
        <v>-</v>
      </c>
      <c r="BF1456" s="291" t="str">
        <f t="shared" si="1826"/>
        <v>-</v>
      </c>
      <c r="BG1456" s="566" t="str">
        <f t="shared" si="1827"/>
        <v>-</v>
      </c>
      <c r="BH1456" s="595" t="str">
        <f t="shared" si="1828"/>
        <v>-</v>
      </c>
      <c r="BI1456" s="289" t="str">
        <f t="shared" si="1829"/>
        <v>-</v>
      </c>
      <c r="BJ1456" s="596" t="str">
        <f t="shared" si="1830"/>
        <v>-</v>
      </c>
      <c r="BK1456" s="595" t="str">
        <f t="shared" si="1831"/>
        <v>-</v>
      </c>
      <c r="BL1456" s="289" t="str">
        <f t="shared" si="1832"/>
        <v>-</v>
      </c>
      <c r="BM1456" s="596" t="str">
        <f t="shared" si="1833"/>
        <v>-</v>
      </c>
      <c r="BN1456" s="563">
        <f t="shared" si="1834"/>
        <v>8</v>
      </c>
      <c r="BO1456" s="87">
        <f t="shared" si="1835"/>
        <v>2016</v>
      </c>
      <c r="BP1456" s="87">
        <f t="shared" si="1836"/>
        <v>1.9999999999999996</v>
      </c>
      <c r="BQ1456" s="202"/>
    </row>
    <row r="1457" spans="1:69" s="35" customFormat="1" ht="10.5" customHeight="1" x14ac:dyDescent="0.2">
      <c r="A1457" s="87" t="str">
        <f t="shared" si="1822"/>
        <v>2016-17RX68</v>
      </c>
      <c r="B1457" s="87" t="str">
        <f t="shared" si="1837"/>
        <v>Y63</v>
      </c>
      <c r="C1457" s="203" t="s">
        <v>188</v>
      </c>
      <c r="D1457" s="203" t="s">
        <v>544</v>
      </c>
      <c r="E1457" s="42"/>
      <c r="F1457" s="317" t="str">
        <f>VLOOKUP($G1457,'Selection Sheet'!$C$15:$F$39,3,0)</f>
        <v>Y63</v>
      </c>
      <c r="G1457" s="204" t="s">
        <v>111</v>
      </c>
      <c r="H1457" s="203" t="s">
        <v>532</v>
      </c>
      <c r="I1457" s="495">
        <v>155</v>
      </c>
      <c r="J1457" s="495">
        <v>36</v>
      </c>
      <c r="K1457" s="495">
        <v>13</v>
      </c>
      <c r="L1457" s="495">
        <v>8</v>
      </c>
      <c r="M1457" s="507"/>
      <c r="N1457" s="507"/>
      <c r="O1457" s="507"/>
      <c r="P1457" s="507"/>
      <c r="Q1457" s="495" t="s">
        <v>80</v>
      </c>
      <c r="R1457" s="495" t="s">
        <v>80</v>
      </c>
      <c r="S1457" s="495"/>
      <c r="T1457" s="496" t="s">
        <v>80</v>
      </c>
      <c r="U1457" s="497" t="s">
        <v>80</v>
      </c>
      <c r="V1457" s="497" t="s">
        <v>80</v>
      </c>
      <c r="W1457" s="497" t="s">
        <v>80</v>
      </c>
      <c r="X1457" s="498" t="s">
        <v>80</v>
      </c>
      <c r="Y1457" s="499" t="s">
        <v>80</v>
      </c>
      <c r="Z1457" s="500" t="s">
        <v>80</v>
      </c>
      <c r="AA1457" s="500" t="s">
        <v>80</v>
      </c>
      <c r="AB1457" s="501" t="s">
        <v>80</v>
      </c>
      <c r="AC1457" s="500" t="s">
        <v>80</v>
      </c>
      <c r="AD1457" s="500" t="s">
        <v>80</v>
      </c>
      <c r="AE1457" s="500" t="s">
        <v>80</v>
      </c>
      <c r="AF1457" s="502" t="s">
        <v>80</v>
      </c>
      <c r="AG1457" s="503" t="s">
        <v>80</v>
      </c>
      <c r="AH1457" s="504" t="s">
        <v>80</v>
      </c>
      <c r="AI1457" s="502" t="s">
        <v>80</v>
      </c>
      <c r="AJ1457" s="505">
        <v>73</v>
      </c>
      <c r="AK1457" s="505">
        <v>88</v>
      </c>
      <c r="AL1457" s="507"/>
      <c r="AM1457" s="507"/>
      <c r="AN1457" s="505">
        <v>367</v>
      </c>
      <c r="AO1457" s="505">
        <v>382</v>
      </c>
      <c r="AP1457" s="569"/>
      <c r="AQ1457" s="569"/>
      <c r="AR1457" s="505">
        <v>11</v>
      </c>
      <c r="AS1457" s="505">
        <v>149</v>
      </c>
      <c r="AT1457" s="505">
        <v>5</v>
      </c>
      <c r="AU1457" s="505">
        <v>10</v>
      </c>
      <c r="AV1457" s="507"/>
      <c r="AW1457" s="507"/>
      <c r="AX1457" s="507">
        <v>37</v>
      </c>
      <c r="AY1457" s="507">
        <v>37</v>
      </c>
      <c r="AZ1457" s="507">
        <v>114</v>
      </c>
      <c r="BA1457" s="507">
        <v>173</v>
      </c>
      <c r="BB1457" s="357"/>
      <c r="BC1457" s="592" t="str">
        <f t="shared" si="1823"/>
        <v>-</v>
      </c>
      <c r="BD1457" s="593" t="str">
        <f t="shared" si="1824"/>
        <v>-</v>
      </c>
      <c r="BE1457" s="594" t="str">
        <f t="shared" si="1825"/>
        <v>-</v>
      </c>
      <c r="BF1457" s="291" t="str">
        <f t="shared" si="1826"/>
        <v>-</v>
      </c>
      <c r="BG1457" s="566" t="str">
        <f t="shared" si="1827"/>
        <v>-</v>
      </c>
      <c r="BH1457" s="595" t="str">
        <f t="shared" si="1828"/>
        <v>-</v>
      </c>
      <c r="BI1457" s="289" t="str">
        <f t="shared" si="1829"/>
        <v>-</v>
      </c>
      <c r="BJ1457" s="596" t="str">
        <f t="shared" si="1830"/>
        <v>-</v>
      </c>
      <c r="BK1457" s="595" t="str">
        <f t="shared" si="1831"/>
        <v>-</v>
      </c>
      <c r="BL1457" s="289" t="str">
        <f t="shared" si="1832"/>
        <v>-</v>
      </c>
      <c r="BM1457" s="596" t="str">
        <f t="shared" si="1833"/>
        <v>-</v>
      </c>
      <c r="BN1457" s="563">
        <f t="shared" si="1834"/>
        <v>8</v>
      </c>
      <c r="BO1457" s="87">
        <f t="shared" si="1835"/>
        <v>2016</v>
      </c>
      <c r="BP1457" s="87">
        <f t="shared" si="1836"/>
        <v>1.9999999999999996</v>
      </c>
      <c r="BQ1457" s="202"/>
    </row>
    <row r="1458" spans="1:69" s="35" customFormat="1" ht="10.5" customHeight="1" x14ac:dyDescent="0.2">
      <c r="A1458" s="314" t="str">
        <f t="shared" si="1822"/>
        <v>2016-17RX78</v>
      </c>
      <c r="B1458" s="314" t="str">
        <f t="shared" si="1837"/>
        <v>Y62</v>
      </c>
      <c r="C1458" s="205" t="s">
        <v>188</v>
      </c>
      <c r="D1458" s="205" t="s">
        <v>544</v>
      </c>
      <c r="E1458" s="206"/>
      <c r="F1458" s="318" t="str">
        <f>VLOOKUP($G1458,'Selection Sheet'!$C$15:$F$39,3,0)</f>
        <v>Y62</v>
      </c>
      <c r="G1458" s="207" t="s">
        <v>84</v>
      </c>
      <c r="H1458" s="205" t="s">
        <v>533</v>
      </c>
      <c r="I1458" s="508">
        <v>294</v>
      </c>
      <c r="J1458" s="508">
        <v>103</v>
      </c>
      <c r="K1458" s="508">
        <v>33</v>
      </c>
      <c r="L1458" s="508">
        <v>20</v>
      </c>
      <c r="M1458" s="520"/>
      <c r="N1458" s="520"/>
      <c r="O1458" s="520"/>
      <c r="P1458" s="520"/>
      <c r="Q1458" s="508" t="s">
        <v>80</v>
      </c>
      <c r="R1458" s="508" t="s">
        <v>80</v>
      </c>
      <c r="S1458" s="508"/>
      <c r="T1458" s="509" t="s">
        <v>80</v>
      </c>
      <c r="U1458" s="510" t="s">
        <v>80</v>
      </c>
      <c r="V1458" s="510" t="s">
        <v>80</v>
      </c>
      <c r="W1458" s="510" t="s">
        <v>80</v>
      </c>
      <c r="X1458" s="511" t="s">
        <v>80</v>
      </c>
      <c r="Y1458" s="512" t="s">
        <v>80</v>
      </c>
      <c r="Z1458" s="513" t="s">
        <v>80</v>
      </c>
      <c r="AA1458" s="513" t="s">
        <v>80</v>
      </c>
      <c r="AB1458" s="514" t="s">
        <v>80</v>
      </c>
      <c r="AC1458" s="513" t="s">
        <v>80</v>
      </c>
      <c r="AD1458" s="513" t="s">
        <v>80</v>
      </c>
      <c r="AE1458" s="513" t="s">
        <v>80</v>
      </c>
      <c r="AF1458" s="515" t="s">
        <v>80</v>
      </c>
      <c r="AG1458" s="516" t="s">
        <v>80</v>
      </c>
      <c r="AH1458" s="517" t="s">
        <v>80</v>
      </c>
      <c r="AI1458" s="515" t="s">
        <v>80</v>
      </c>
      <c r="AJ1458" s="518">
        <v>176</v>
      </c>
      <c r="AK1458" s="518">
        <v>202</v>
      </c>
      <c r="AL1458" s="520"/>
      <c r="AM1458" s="520"/>
      <c r="AN1458" s="518">
        <v>1004</v>
      </c>
      <c r="AO1458" s="518">
        <v>1007</v>
      </c>
      <c r="AP1458" s="570"/>
      <c r="AQ1458" s="570"/>
      <c r="AR1458" s="518">
        <v>29</v>
      </c>
      <c r="AS1458" s="518">
        <v>289</v>
      </c>
      <c r="AT1458" s="518">
        <v>10</v>
      </c>
      <c r="AU1458" s="518">
        <v>32</v>
      </c>
      <c r="AV1458" s="520"/>
      <c r="AW1458" s="520"/>
      <c r="AX1458" s="520">
        <v>125</v>
      </c>
      <c r="AY1458" s="520">
        <v>140</v>
      </c>
      <c r="AZ1458" s="520">
        <v>343</v>
      </c>
      <c r="BA1458" s="520">
        <v>587</v>
      </c>
      <c r="BB1458" s="358"/>
      <c r="BC1458" s="597" t="str">
        <f t="shared" si="1823"/>
        <v>-</v>
      </c>
      <c r="BD1458" s="598" t="str">
        <f t="shared" si="1824"/>
        <v>-</v>
      </c>
      <c r="BE1458" s="599" t="str">
        <f t="shared" si="1825"/>
        <v>-</v>
      </c>
      <c r="BF1458" s="600" t="str">
        <f t="shared" si="1826"/>
        <v>-</v>
      </c>
      <c r="BG1458" s="601" t="str">
        <f t="shared" si="1827"/>
        <v>-</v>
      </c>
      <c r="BH1458" s="602" t="str">
        <f t="shared" si="1828"/>
        <v>-</v>
      </c>
      <c r="BI1458" s="603" t="str">
        <f t="shared" si="1829"/>
        <v>-</v>
      </c>
      <c r="BJ1458" s="604" t="str">
        <f t="shared" si="1830"/>
        <v>-</v>
      </c>
      <c r="BK1458" s="602" t="str">
        <f t="shared" si="1831"/>
        <v>-</v>
      </c>
      <c r="BL1458" s="603" t="str">
        <f t="shared" si="1832"/>
        <v>-</v>
      </c>
      <c r="BM1458" s="604" t="str">
        <f t="shared" si="1833"/>
        <v>-</v>
      </c>
      <c r="BN1458" s="564">
        <f t="shared" si="1834"/>
        <v>8</v>
      </c>
      <c r="BO1458" s="314">
        <f t="shared" si="1835"/>
        <v>2016</v>
      </c>
      <c r="BP1458" s="314">
        <f t="shared" si="1836"/>
        <v>1.9999999999999996</v>
      </c>
      <c r="BQ1458" s="202"/>
    </row>
    <row r="1459" spans="1:69" s="35" customFormat="1" ht="10.5" customHeight="1" x14ac:dyDescent="0.2">
      <c r="A1459" s="87" t="str">
        <f t="shared" si="1822"/>
        <v>2016-17RX88</v>
      </c>
      <c r="B1459" s="87" t="str">
        <f t="shared" si="1837"/>
        <v>Y63</v>
      </c>
      <c r="C1459" s="203" t="s">
        <v>188</v>
      </c>
      <c r="D1459" s="203" t="s">
        <v>544</v>
      </c>
      <c r="E1459" s="42"/>
      <c r="F1459" s="317" t="str">
        <f>VLOOKUP($G1459,'Selection Sheet'!$C$15:$F$39,3,0)</f>
        <v>Y63</v>
      </c>
      <c r="G1459" s="204" t="s">
        <v>120</v>
      </c>
      <c r="H1459" s="203" t="s">
        <v>534</v>
      </c>
      <c r="I1459" s="495">
        <v>258</v>
      </c>
      <c r="J1459" s="495">
        <v>71</v>
      </c>
      <c r="K1459" s="495">
        <v>50</v>
      </c>
      <c r="L1459" s="495">
        <v>33</v>
      </c>
      <c r="M1459" s="507"/>
      <c r="N1459" s="507"/>
      <c r="O1459" s="507"/>
      <c r="P1459" s="507"/>
      <c r="Q1459" s="495" t="s">
        <v>80</v>
      </c>
      <c r="R1459" s="495" t="s">
        <v>80</v>
      </c>
      <c r="S1459" s="495"/>
      <c r="T1459" s="496" t="s">
        <v>80</v>
      </c>
      <c r="U1459" s="497" t="s">
        <v>80</v>
      </c>
      <c r="V1459" s="497" t="s">
        <v>80</v>
      </c>
      <c r="W1459" s="497" t="s">
        <v>80</v>
      </c>
      <c r="X1459" s="498" t="s">
        <v>80</v>
      </c>
      <c r="Y1459" s="499" t="s">
        <v>80</v>
      </c>
      <c r="Z1459" s="500" t="s">
        <v>80</v>
      </c>
      <c r="AA1459" s="500" t="s">
        <v>80</v>
      </c>
      <c r="AB1459" s="501" t="s">
        <v>80</v>
      </c>
      <c r="AC1459" s="500" t="s">
        <v>80</v>
      </c>
      <c r="AD1459" s="500" t="s">
        <v>80</v>
      </c>
      <c r="AE1459" s="500" t="s">
        <v>80</v>
      </c>
      <c r="AF1459" s="502" t="s">
        <v>80</v>
      </c>
      <c r="AG1459" s="503" t="s">
        <v>80</v>
      </c>
      <c r="AH1459" s="504" t="s">
        <v>80</v>
      </c>
      <c r="AI1459" s="502" t="s">
        <v>80</v>
      </c>
      <c r="AJ1459" s="505">
        <v>118</v>
      </c>
      <c r="AK1459" s="505">
        <v>132</v>
      </c>
      <c r="AL1459" s="507"/>
      <c r="AM1459" s="507"/>
      <c r="AN1459" s="505">
        <v>535</v>
      </c>
      <c r="AO1459" s="505">
        <v>540</v>
      </c>
      <c r="AP1459" s="569"/>
      <c r="AQ1459" s="569"/>
      <c r="AR1459" s="505">
        <v>26</v>
      </c>
      <c r="AS1459" s="505">
        <v>254</v>
      </c>
      <c r="AT1459" s="505">
        <v>14</v>
      </c>
      <c r="AU1459" s="505">
        <v>48</v>
      </c>
      <c r="AV1459" s="507"/>
      <c r="AW1459" s="507"/>
      <c r="AX1459" s="507">
        <v>86</v>
      </c>
      <c r="AY1459" s="507">
        <v>95</v>
      </c>
      <c r="AZ1459" s="507">
        <v>127</v>
      </c>
      <c r="BA1459" s="507">
        <v>291</v>
      </c>
      <c r="BB1459" s="357"/>
      <c r="BC1459" s="592" t="str">
        <f t="shared" si="1823"/>
        <v>-</v>
      </c>
      <c r="BD1459" s="593" t="str">
        <f t="shared" si="1824"/>
        <v>-</v>
      </c>
      <c r="BE1459" s="594" t="str">
        <f t="shared" si="1825"/>
        <v>-</v>
      </c>
      <c r="BF1459" s="291" t="str">
        <f t="shared" si="1826"/>
        <v>-</v>
      </c>
      <c r="BG1459" s="566" t="str">
        <f t="shared" si="1827"/>
        <v>-</v>
      </c>
      <c r="BH1459" s="595" t="str">
        <f t="shared" si="1828"/>
        <v>-</v>
      </c>
      <c r="BI1459" s="289" t="str">
        <f t="shared" si="1829"/>
        <v>-</v>
      </c>
      <c r="BJ1459" s="596" t="str">
        <f t="shared" si="1830"/>
        <v>-</v>
      </c>
      <c r="BK1459" s="595" t="str">
        <f t="shared" si="1831"/>
        <v>-</v>
      </c>
      <c r="BL1459" s="289" t="str">
        <f t="shared" si="1832"/>
        <v>-</v>
      </c>
      <c r="BM1459" s="596" t="str">
        <f t="shared" si="1833"/>
        <v>-</v>
      </c>
      <c r="BN1459" s="563">
        <f t="shared" si="1834"/>
        <v>8</v>
      </c>
      <c r="BO1459" s="87">
        <f t="shared" si="1835"/>
        <v>2016</v>
      </c>
      <c r="BP1459" s="87">
        <f t="shared" si="1836"/>
        <v>1.9999999999999996</v>
      </c>
      <c r="BQ1459" s="202"/>
    </row>
    <row r="1460" spans="1:69" s="35" customFormat="1" ht="10.5" customHeight="1" x14ac:dyDescent="0.2">
      <c r="A1460" s="87" t="str">
        <f t="shared" si="1822"/>
        <v>2016-17RX98</v>
      </c>
      <c r="B1460" s="87" t="str">
        <f t="shared" si="1837"/>
        <v>Y60</v>
      </c>
      <c r="C1460" s="203" t="s">
        <v>188</v>
      </c>
      <c r="D1460" s="203" t="s">
        <v>544</v>
      </c>
      <c r="E1460" s="42"/>
      <c r="F1460" s="317" t="str">
        <f>VLOOKUP($G1460,'Selection Sheet'!$C$15:$F$39,3,0)</f>
        <v>Y60</v>
      </c>
      <c r="G1460" s="204" t="s">
        <v>103</v>
      </c>
      <c r="H1460" s="203" t="s">
        <v>535</v>
      </c>
      <c r="I1460" s="495">
        <v>189</v>
      </c>
      <c r="J1460" s="495">
        <v>52</v>
      </c>
      <c r="K1460" s="495">
        <v>26</v>
      </c>
      <c r="L1460" s="495">
        <v>14</v>
      </c>
      <c r="M1460" s="507"/>
      <c r="N1460" s="507"/>
      <c r="O1460" s="507"/>
      <c r="P1460" s="507"/>
      <c r="Q1460" s="495" t="s">
        <v>80</v>
      </c>
      <c r="R1460" s="495" t="s">
        <v>80</v>
      </c>
      <c r="S1460" s="495"/>
      <c r="T1460" s="496" t="s">
        <v>80</v>
      </c>
      <c r="U1460" s="497" t="s">
        <v>80</v>
      </c>
      <c r="V1460" s="497" t="s">
        <v>80</v>
      </c>
      <c r="W1460" s="497" t="s">
        <v>80</v>
      </c>
      <c r="X1460" s="498" t="s">
        <v>80</v>
      </c>
      <c r="Y1460" s="499" t="s">
        <v>80</v>
      </c>
      <c r="Z1460" s="500" t="s">
        <v>80</v>
      </c>
      <c r="AA1460" s="500" t="s">
        <v>80</v>
      </c>
      <c r="AB1460" s="501" t="s">
        <v>80</v>
      </c>
      <c r="AC1460" s="500" t="s">
        <v>80</v>
      </c>
      <c r="AD1460" s="500" t="s">
        <v>80</v>
      </c>
      <c r="AE1460" s="500" t="s">
        <v>80</v>
      </c>
      <c r="AF1460" s="502" t="s">
        <v>80</v>
      </c>
      <c r="AG1460" s="503" t="s">
        <v>80</v>
      </c>
      <c r="AH1460" s="504" t="s">
        <v>80</v>
      </c>
      <c r="AI1460" s="502" t="s">
        <v>80</v>
      </c>
      <c r="AJ1460" s="505">
        <v>65</v>
      </c>
      <c r="AK1460" s="505">
        <v>79</v>
      </c>
      <c r="AL1460" s="507"/>
      <c r="AM1460" s="507"/>
      <c r="AN1460" s="505">
        <v>814</v>
      </c>
      <c r="AO1460" s="505">
        <v>822</v>
      </c>
      <c r="AP1460" s="569"/>
      <c r="AQ1460" s="569"/>
      <c r="AR1460" s="505">
        <v>17</v>
      </c>
      <c r="AS1460" s="505">
        <v>181</v>
      </c>
      <c r="AT1460" s="505">
        <v>9</v>
      </c>
      <c r="AU1460" s="505">
        <v>25</v>
      </c>
      <c r="AV1460" s="507"/>
      <c r="AW1460" s="507"/>
      <c r="AX1460" s="507">
        <v>43</v>
      </c>
      <c r="AY1460" s="507">
        <v>48</v>
      </c>
      <c r="AZ1460" s="507">
        <v>75</v>
      </c>
      <c r="BA1460" s="507">
        <v>142</v>
      </c>
      <c r="BB1460" s="357"/>
      <c r="BC1460" s="592" t="str">
        <f t="shared" si="1823"/>
        <v>-</v>
      </c>
      <c r="BD1460" s="593" t="str">
        <f t="shared" si="1824"/>
        <v>-</v>
      </c>
      <c r="BE1460" s="594" t="str">
        <f t="shared" si="1825"/>
        <v>-</v>
      </c>
      <c r="BF1460" s="291" t="str">
        <f t="shared" si="1826"/>
        <v>-</v>
      </c>
      <c r="BG1460" s="566" t="str">
        <f t="shared" si="1827"/>
        <v>-</v>
      </c>
      <c r="BH1460" s="595" t="str">
        <f t="shared" si="1828"/>
        <v>-</v>
      </c>
      <c r="BI1460" s="289" t="str">
        <f t="shared" si="1829"/>
        <v>-</v>
      </c>
      <c r="BJ1460" s="596" t="str">
        <f t="shared" si="1830"/>
        <v>-</v>
      </c>
      <c r="BK1460" s="595" t="str">
        <f t="shared" si="1831"/>
        <v>-</v>
      </c>
      <c r="BL1460" s="289" t="str">
        <f t="shared" si="1832"/>
        <v>-</v>
      </c>
      <c r="BM1460" s="596" t="str">
        <f t="shared" si="1833"/>
        <v>-</v>
      </c>
      <c r="BN1460" s="563">
        <f t="shared" si="1834"/>
        <v>8</v>
      </c>
      <c r="BO1460" s="87">
        <f t="shared" si="1835"/>
        <v>2016</v>
      </c>
      <c r="BP1460" s="87">
        <f t="shared" si="1836"/>
        <v>1.9999999999999996</v>
      </c>
      <c r="BQ1460" s="202"/>
    </row>
    <row r="1461" spans="1:69" s="35" customFormat="1" ht="10.5" customHeight="1" x14ac:dyDescent="0.2">
      <c r="A1461" s="314" t="str">
        <f t="shared" si="1822"/>
        <v>2016-17RYA8</v>
      </c>
      <c r="B1461" s="314" t="str">
        <f t="shared" si="1837"/>
        <v>Y60</v>
      </c>
      <c r="C1461" s="205" t="s">
        <v>188</v>
      </c>
      <c r="D1461" s="205" t="s">
        <v>544</v>
      </c>
      <c r="E1461" s="206"/>
      <c r="F1461" s="318" t="str">
        <f>VLOOKUP($G1461,'Selection Sheet'!$C$15:$F$39,3,0)</f>
        <v>Y60</v>
      </c>
      <c r="G1461" s="207" t="s">
        <v>118</v>
      </c>
      <c r="H1461" s="205" t="s">
        <v>536</v>
      </c>
      <c r="I1461" s="508">
        <v>303</v>
      </c>
      <c r="J1461" s="508">
        <v>91</v>
      </c>
      <c r="K1461" s="508">
        <v>36</v>
      </c>
      <c r="L1461" s="508">
        <v>16</v>
      </c>
      <c r="M1461" s="520"/>
      <c r="N1461" s="520"/>
      <c r="O1461" s="520"/>
      <c r="P1461" s="520"/>
      <c r="Q1461" s="508" t="s">
        <v>80</v>
      </c>
      <c r="R1461" s="508" t="s">
        <v>80</v>
      </c>
      <c r="S1461" s="508"/>
      <c r="T1461" s="509" t="s">
        <v>80</v>
      </c>
      <c r="U1461" s="510" t="s">
        <v>80</v>
      </c>
      <c r="V1461" s="510" t="s">
        <v>80</v>
      </c>
      <c r="W1461" s="510" t="s">
        <v>80</v>
      </c>
      <c r="X1461" s="511" t="s">
        <v>80</v>
      </c>
      <c r="Y1461" s="512" t="s">
        <v>80</v>
      </c>
      <c r="Z1461" s="513" t="s">
        <v>80</v>
      </c>
      <c r="AA1461" s="513" t="s">
        <v>80</v>
      </c>
      <c r="AB1461" s="514" t="s">
        <v>80</v>
      </c>
      <c r="AC1461" s="513" t="s">
        <v>80</v>
      </c>
      <c r="AD1461" s="513" t="s">
        <v>80</v>
      </c>
      <c r="AE1461" s="513" t="s">
        <v>80</v>
      </c>
      <c r="AF1461" s="515" t="s">
        <v>80</v>
      </c>
      <c r="AG1461" s="516" t="s">
        <v>80</v>
      </c>
      <c r="AH1461" s="517" t="s">
        <v>80</v>
      </c>
      <c r="AI1461" s="515" t="s">
        <v>80</v>
      </c>
      <c r="AJ1461" s="518">
        <v>127</v>
      </c>
      <c r="AK1461" s="518">
        <v>164</v>
      </c>
      <c r="AL1461" s="520"/>
      <c r="AM1461" s="520"/>
      <c r="AN1461" s="518">
        <v>1088</v>
      </c>
      <c r="AO1461" s="518">
        <v>1126</v>
      </c>
      <c r="AP1461" s="570"/>
      <c r="AQ1461" s="570"/>
      <c r="AR1461" s="518">
        <v>25</v>
      </c>
      <c r="AS1461" s="518">
        <v>303</v>
      </c>
      <c r="AT1461" s="518">
        <v>7</v>
      </c>
      <c r="AU1461" s="518">
        <v>36</v>
      </c>
      <c r="AV1461" s="520"/>
      <c r="AW1461" s="520"/>
      <c r="AX1461" s="520">
        <v>114</v>
      </c>
      <c r="AY1461" s="520">
        <v>130</v>
      </c>
      <c r="AZ1461" s="520">
        <v>194</v>
      </c>
      <c r="BA1461" s="520">
        <v>335</v>
      </c>
      <c r="BB1461" s="358"/>
      <c r="BC1461" s="597" t="str">
        <f t="shared" si="1823"/>
        <v>-</v>
      </c>
      <c r="BD1461" s="598" t="str">
        <f t="shared" si="1824"/>
        <v>-</v>
      </c>
      <c r="BE1461" s="599" t="str">
        <f t="shared" si="1825"/>
        <v>-</v>
      </c>
      <c r="BF1461" s="600" t="str">
        <f t="shared" si="1826"/>
        <v>-</v>
      </c>
      <c r="BG1461" s="601" t="str">
        <f t="shared" si="1827"/>
        <v>-</v>
      </c>
      <c r="BH1461" s="602" t="str">
        <f t="shared" si="1828"/>
        <v>-</v>
      </c>
      <c r="BI1461" s="603" t="str">
        <f t="shared" si="1829"/>
        <v>-</v>
      </c>
      <c r="BJ1461" s="604" t="str">
        <f t="shared" si="1830"/>
        <v>-</v>
      </c>
      <c r="BK1461" s="602" t="str">
        <f t="shared" si="1831"/>
        <v>-</v>
      </c>
      <c r="BL1461" s="603" t="str">
        <f t="shared" si="1832"/>
        <v>-</v>
      </c>
      <c r="BM1461" s="604" t="str">
        <f t="shared" si="1833"/>
        <v>-</v>
      </c>
      <c r="BN1461" s="564">
        <f t="shared" si="1834"/>
        <v>8</v>
      </c>
      <c r="BO1461" s="314">
        <f t="shared" si="1835"/>
        <v>2016</v>
      </c>
      <c r="BP1461" s="314">
        <f t="shared" si="1836"/>
        <v>1.9999999999999996</v>
      </c>
      <c r="BQ1461" s="202"/>
    </row>
    <row r="1462" spans="1:69" s="35" customFormat="1" ht="10.5" customHeight="1" x14ac:dyDescent="0.2">
      <c r="A1462" s="87" t="str">
        <f t="shared" si="1822"/>
        <v>2016-17RYC8</v>
      </c>
      <c r="B1462" s="87" t="str">
        <f t="shared" si="1837"/>
        <v>Y61</v>
      </c>
      <c r="C1462" s="203" t="s">
        <v>188</v>
      </c>
      <c r="D1462" s="203" t="s">
        <v>544</v>
      </c>
      <c r="E1462" s="42"/>
      <c r="F1462" s="317" t="str">
        <f>VLOOKUP($G1462,'Selection Sheet'!$C$15:$F$39,3,0)</f>
        <v>Y61</v>
      </c>
      <c r="G1462" s="204" t="s">
        <v>87</v>
      </c>
      <c r="H1462" s="203" t="s">
        <v>537</v>
      </c>
      <c r="I1462" s="495">
        <v>245</v>
      </c>
      <c r="J1462" s="495">
        <v>57</v>
      </c>
      <c r="K1462" s="495">
        <v>25</v>
      </c>
      <c r="L1462" s="495">
        <v>13</v>
      </c>
      <c r="M1462" s="507"/>
      <c r="N1462" s="507"/>
      <c r="O1462" s="507"/>
      <c r="P1462" s="507"/>
      <c r="Q1462" s="495" t="s">
        <v>80</v>
      </c>
      <c r="R1462" s="495" t="s">
        <v>80</v>
      </c>
      <c r="S1462" s="495"/>
      <c r="T1462" s="496" t="s">
        <v>80</v>
      </c>
      <c r="U1462" s="497" t="s">
        <v>80</v>
      </c>
      <c r="V1462" s="497" t="s">
        <v>80</v>
      </c>
      <c r="W1462" s="497" t="s">
        <v>80</v>
      </c>
      <c r="X1462" s="498" t="s">
        <v>80</v>
      </c>
      <c r="Y1462" s="499" t="s">
        <v>80</v>
      </c>
      <c r="Z1462" s="500" t="s">
        <v>80</v>
      </c>
      <c r="AA1462" s="500" t="s">
        <v>80</v>
      </c>
      <c r="AB1462" s="501" t="s">
        <v>80</v>
      </c>
      <c r="AC1462" s="500" t="s">
        <v>80</v>
      </c>
      <c r="AD1462" s="500" t="s">
        <v>80</v>
      </c>
      <c r="AE1462" s="500" t="s">
        <v>80</v>
      </c>
      <c r="AF1462" s="502" t="s">
        <v>80</v>
      </c>
      <c r="AG1462" s="503" t="s">
        <v>80</v>
      </c>
      <c r="AH1462" s="504" t="s">
        <v>80</v>
      </c>
      <c r="AI1462" s="502" t="s">
        <v>80</v>
      </c>
      <c r="AJ1462" s="505">
        <v>121</v>
      </c>
      <c r="AK1462" s="505">
        <v>134</v>
      </c>
      <c r="AL1462" s="507"/>
      <c r="AM1462" s="507"/>
      <c r="AN1462" s="505">
        <v>411</v>
      </c>
      <c r="AO1462" s="505">
        <v>414</v>
      </c>
      <c r="AP1462" s="569"/>
      <c r="AQ1462" s="569"/>
      <c r="AR1462" s="505">
        <v>22</v>
      </c>
      <c r="AS1462" s="505">
        <v>238</v>
      </c>
      <c r="AT1462" s="505">
        <v>10</v>
      </c>
      <c r="AU1462" s="505">
        <v>23</v>
      </c>
      <c r="AV1462" s="507"/>
      <c r="AW1462" s="507"/>
      <c r="AX1462" s="507">
        <v>92</v>
      </c>
      <c r="AY1462" s="507">
        <v>102</v>
      </c>
      <c r="AZ1462" s="507">
        <v>138</v>
      </c>
      <c r="BA1462" s="507">
        <v>240</v>
      </c>
      <c r="BB1462" s="357"/>
      <c r="BC1462" s="592" t="str">
        <f t="shared" si="1823"/>
        <v>-</v>
      </c>
      <c r="BD1462" s="593" t="str">
        <f t="shared" si="1824"/>
        <v>-</v>
      </c>
      <c r="BE1462" s="594" t="str">
        <f t="shared" si="1825"/>
        <v>-</v>
      </c>
      <c r="BF1462" s="291" t="str">
        <f t="shared" si="1826"/>
        <v>-</v>
      </c>
      <c r="BG1462" s="566" t="str">
        <f t="shared" si="1827"/>
        <v>-</v>
      </c>
      <c r="BH1462" s="595" t="str">
        <f t="shared" si="1828"/>
        <v>-</v>
      </c>
      <c r="BI1462" s="289" t="str">
        <f t="shared" si="1829"/>
        <v>-</v>
      </c>
      <c r="BJ1462" s="596" t="str">
        <f t="shared" si="1830"/>
        <v>-</v>
      </c>
      <c r="BK1462" s="595" t="str">
        <f t="shared" si="1831"/>
        <v>-</v>
      </c>
      <c r="BL1462" s="289" t="str">
        <f t="shared" si="1832"/>
        <v>-</v>
      </c>
      <c r="BM1462" s="596" t="str">
        <f t="shared" si="1833"/>
        <v>-</v>
      </c>
      <c r="BN1462" s="563">
        <f t="shared" si="1834"/>
        <v>8</v>
      </c>
      <c r="BO1462" s="87">
        <f t="shared" si="1835"/>
        <v>2016</v>
      </c>
      <c r="BP1462" s="87">
        <f t="shared" si="1836"/>
        <v>1.9999999999999996</v>
      </c>
      <c r="BQ1462" s="202"/>
    </row>
    <row r="1463" spans="1:69" s="35" customFormat="1" ht="10.5" customHeight="1" x14ac:dyDescent="0.2">
      <c r="A1463" s="87" t="str">
        <f t="shared" si="1822"/>
        <v>2016-17RYD8</v>
      </c>
      <c r="B1463" s="87" t="str">
        <f t="shared" si="1837"/>
        <v>Y59</v>
      </c>
      <c r="C1463" s="203" t="s">
        <v>188</v>
      </c>
      <c r="D1463" s="203" t="s">
        <v>544</v>
      </c>
      <c r="E1463" s="42"/>
      <c r="F1463" s="317" t="str">
        <f>VLOOKUP($G1463,'Selection Sheet'!$C$15:$F$39,3,0)</f>
        <v>Y59</v>
      </c>
      <c r="G1463" s="204" t="s">
        <v>116</v>
      </c>
      <c r="H1463" s="203" t="s">
        <v>538</v>
      </c>
      <c r="I1463" s="495">
        <v>210</v>
      </c>
      <c r="J1463" s="495">
        <v>55</v>
      </c>
      <c r="K1463" s="495">
        <v>26</v>
      </c>
      <c r="L1463" s="495">
        <v>12</v>
      </c>
      <c r="M1463" s="507"/>
      <c r="N1463" s="507"/>
      <c r="O1463" s="507"/>
      <c r="P1463" s="507"/>
      <c r="Q1463" s="495" t="s">
        <v>80</v>
      </c>
      <c r="R1463" s="495" t="s">
        <v>80</v>
      </c>
      <c r="S1463" s="495"/>
      <c r="T1463" s="496" t="s">
        <v>80</v>
      </c>
      <c r="U1463" s="497" t="s">
        <v>80</v>
      </c>
      <c r="V1463" s="497" t="s">
        <v>80</v>
      </c>
      <c r="W1463" s="497" t="s">
        <v>80</v>
      </c>
      <c r="X1463" s="498" t="s">
        <v>80</v>
      </c>
      <c r="Y1463" s="499" t="s">
        <v>80</v>
      </c>
      <c r="Z1463" s="500" t="s">
        <v>80</v>
      </c>
      <c r="AA1463" s="500" t="s">
        <v>80</v>
      </c>
      <c r="AB1463" s="501" t="s">
        <v>80</v>
      </c>
      <c r="AC1463" s="500" t="s">
        <v>80</v>
      </c>
      <c r="AD1463" s="500" t="s">
        <v>80</v>
      </c>
      <c r="AE1463" s="500" t="s">
        <v>80</v>
      </c>
      <c r="AF1463" s="502" t="s">
        <v>80</v>
      </c>
      <c r="AG1463" s="503" t="s">
        <v>80</v>
      </c>
      <c r="AH1463" s="504" t="s">
        <v>80</v>
      </c>
      <c r="AI1463" s="502" t="s">
        <v>80</v>
      </c>
      <c r="AJ1463" s="505">
        <v>93</v>
      </c>
      <c r="AK1463" s="505">
        <v>128</v>
      </c>
      <c r="AL1463" s="507"/>
      <c r="AM1463" s="507"/>
      <c r="AN1463" s="505">
        <v>451</v>
      </c>
      <c r="AO1463" s="505">
        <v>477</v>
      </c>
      <c r="AP1463" s="569"/>
      <c r="AQ1463" s="569"/>
      <c r="AR1463" s="505">
        <v>20</v>
      </c>
      <c r="AS1463" s="505">
        <v>204</v>
      </c>
      <c r="AT1463" s="505">
        <v>9</v>
      </c>
      <c r="AU1463" s="505">
        <v>25</v>
      </c>
      <c r="AV1463" s="507"/>
      <c r="AW1463" s="507"/>
      <c r="AX1463" s="507">
        <v>80</v>
      </c>
      <c r="AY1463" s="507">
        <v>89</v>
      </c>
      <c r="AZ1463" s="507">
        <v>251</v>
      </c>
      <c r="BA1463" s="507">
        <v>376</v>
      </c>
      <c r="BB1463" s="357"/>
      <c r="BC1463" s="592" t="str">
        <f t="shared" si="1823"/>
        <v>-</v>
      </c>
      <c r="BD1463" s="593" t="str">
        <f t="shared" si="1824"/>
        <v>-</v>
      </c>
      <c r="BE1463" s="594" t="str">
        <f t="shared" si="1825"/>
        <v>-</v>
      </c>
      <c r="BF1463" s="291" t="str">
        <f t="shared" si="1826"/>
        <v>-</v>
      </c>
      <c r="BG1463" s="566" t="str">
        <f t="shared" si="1827"/>
        <v>-</v>
      </c>
      <c r="BH1463" s="595" t="str">
        <f t="shared" si="1828"/>
        <v>-</v>
      </c>
      <c r="BI1463" s="289" t="str">
        <f t="shared" si="1829"/>
        <v>-</v>
      </c>
      <c r="BJ1463" s="596" t="str">
        <f t="shared" si="1830"/>
        <v>-</v>
      </c>
      <c r="BK1463" s="595" t="str">
        <f t="shared" si="1831"/>
        <v>-</v>
      </c>
      <c r="BL1463" s="289" t="str">
        <f t="shared" si="1832"/>
        <v>-</v>
      </c>
      <c r="BM1463" s="596" t="str">
        <f t="shared" si="1833"/>
        <v>-</v>
      </c>
      <c r="BN1463" s="563">
        <f t="shared" si="1834"/>
        <v>8</v>
      </c>
      <c r="BO1463" s="87">
        <f t="shared" si="1835"/>
        <v>2016</v>
      </c>
      <c r="BP1463" s="87">
        <f t="shared" si="1836"/>
        <v>1.9999999999999996</v>
      </c>
      <c r="BQ1463" s="202"/>
    </row>
    <row r="1464" spans="1:69" s="35" customFormat="1" ht="10.5" customHeight="1" x14ac:dyDescent="0.2">
      <c r="A1464" s="87" t="str">
        <f t="shared" si="1822"/>
        <v>2016-17RYE8</v>
      </c>
      <c r="B1464" s="87" t="str">
        <f t="shared" si="1837"/>
        <v>Y59</v>
      </c>
      <c r="C1464" s="203" t="s">
        <v>188</v>
      </c>
      <c r="D1464" s="203" t="s">
        <v>544</v>
      </c>
      <c r="E1464" s="42"/>
      <c r="F1464" s="317" t="str">
        <f>VLOOKUP($G1464,'Selection Sheet'!$C$15:$F$39,3,0)</f>
        <v>Y59</v>
      </c>
      <c r="G1464" s="204" t="s">
        <v>114</v>
      </c>
      <c r="H1464" s="203" t="s">
        <v>539</v>
      </c>
      <c r="I1464" s="495">
        <v>106</v>
      </c>
      <c r="J1464" s="495">
        <v>27</v>
      </c>
      <c r="K1464" s="495">
        <v>27</v>
      </c>
      <c r="L1464" s="495">
        <v>12</v>
      </c>
      <c r="M1464" s="507"/>
      <c r="N1464" s="507"/>
      <c r="O1464" s="507"/>
      <c r="P1464" s="507"/>
      <c r="Q1464" s="495" t="s">
        <v>80</v>
      </c>
      <c r="R1464" s="495" t="s">
        <v>80</v>
      </c>
      <c r="S1464" s="495"/>
      <c r="T1464" s="496" t="s">
        <v>80</v>
      </c>
      <c r="U1464" s="497" t="s">
        <v>80</v>
      </c>
      <c r="V1464" s="497" t="s">
        <v>80</v>
      </c>
      <c r="W1464" s="497" t="s">
        <v>80</v>
      </c>
      <c r="X1464" s="498" t="s">
        <v>80</v>
      </c>
      <c r="Y1464" s="499" t="s">
        <v>80</v>
      </c>
      <c r="Z1464" s="500" t="s">
        <v>80</v>
      </c>
      <c r="AA1464" s="500" t="s">
        <v>80</v>
      </c>
      <c r="AB1464" s="501" t="s">
        <v>80</v>
      </c>
      <c r="AC1464" s="500" t="s">
        <v>80</v>
      </c>
      <c r="AD1464" s="500" t="s">
        <v>80</v>
      </c>
      <c r="AE1464" s="500" t="s">
        <v>80</v>
      </c>
      <c r="AF1464" s="502" t="s">
        <v>80</v>
      </c>
      <c r="AG1464" s="503" t="s">
        <v>80</v>
      </c>
      <c r="AH1464" s="504" t="s">
        <v>80</v>
      </c>
      <c r="AI1464" s="502" t="s">
        <v>80</v>
      </c>
      <c r="AJ1464" s="505">
        <v>52</v>
      </c>
      <c r="AK1464" s="505">
        <v>80</v>
      </c>
      <c r="AL1464" s="507"/>
      <c r="AM1464" s="507"/>
      <c r="AN1464" s="505">
        <v>523</v>
      </c>
      <c r="AO1464" s="505">
        <v>533</v>
      </c>
      <c r="AP1464" s="569"/>
      <c r="AQ1464" s="569"/>
      <c r="AR1464" s="505">
        <v>10</v>
      </c>
      <c r="AS1464" s="505">
        <v>94</v>
      </c>
      <c r="AT1464" s="505">
        <v>5</v>
      </c>
      <c r="AU1464" s="505">
        <v>24</v>
      </c>
      <c r="AV1464" s="507"/>
      <c r="AW1464" s="507"/>
      <c r="AX1464" s="507">
        <v>45</v>
      </c>
      <c r="AY1464" s="507">
        <v>51</v>
      </c>
      <c r="AZ1464" s="507">
        <v>146</v>
      </c>
      <c r="BA1464" s="507">
        <v>276</v>
      </c>
      <c r="BB1464" s="357"/>
      <c r="BC1464" s="592" t="str">
        <f t="shared" si="1823"/>
        <v>-</v>
      </c>
      <c r="BD1464" s="593" t="str">
        <f t="shared" si="1824"/>
        <v>-</v>
      </c>
      <c r="BE1464" s="594" t="str">
        <f t="shared" si="1825"/>
        <v>-</v>
      </c>
      <c r="BF1464" s="291" t="str">
        <f t="shared" si="1826"/>
        <v>-</v>
      </c>
      <c r="BG1464" s="566" t="str">
        <f t="shared" si="1827"/>
        <v>-</v>
      </c>
      <c r="BH1464" s="595" t="str">
        <f t="shared" si="1828"/>
        <v>-</v>
      </c>
      <c r="BI1464" s="289" t="str">
        <f t="shared" si="1829"/>
        <v>-</v>
      </c>
      <c r="BJ1464" s="596" t="str">
        <f t="shared" si="1830"/>
        <v>-</v>
      </c>
      <c r="BK1464" s="595" t="str">
        <f t="shared" si="1831"/>
        <v>-</v>
      </c>
      <c r="BL1464" s="289" t="str">
        <f t="shared" si="1832"/>
        <v>-</v>
      </c>
      <c r="BM1464" s="596" t="str">
        <f t="shared" si="1833"/>
        <v>-</v>
      </c>
      <c r="BN1464" s="563">
        <f t="shared" si="1834"/>
        <v>8</v>
      </c>
      <c r="BO1464" s="87">
        <f t="shared" si="1835"/>
        <v>2016</v>
      </c>
      <c r="BP1464" s="87">
        <f t="shared" si="1836"/>
        <v>1.9999999999999996</v>
      </c>
      <c r="BQ1464" s="202"/>
    </row>
    <row r="1465" spans="1:69" s="35" customFormat="1" ht="10.5" customHeight="1" x14ac:dyDescent="0.2">
      <c r="A1465" s="312" t="str">
        <f t="shared" si="1822"/>
        <v>2016-17RYF8</v>
      </c>
      <c r="B1465" s="312" t="str">
        <f t="shared" si="1837"/>
        <v>Y58</v>
      </c>
      <c r="C1465" s="208" t="s">
        <v>188</v>
      </c>
      <c r="D1465" s="208" t="s">
        <v>544</v>
      </c>
      <c r="E1465" s="53"/>
      <c r="F1465" s="319" t="str">
        <f>VLOOKUP($G1465,'Selection Sheet'!$C$15:$F$39,3,0)</f>
        <v>Y58</v>
      </c>
      <c r="G1465" s="209" t="s">
        <v>99</v>
      </c>
      <c r="H1465" s="208" t="s">
        <v>540</v>
      </c>
      <c r="I1465" s="521">
        <v>305</v>
      </c>
      <c r="J1465" s="521">
        <v>76</v>
      </c>
      <c r="K1465" s="521">
        <v>48</v>
      </c>
      <c r="L1465" s="521">
        <v>16</v>
      </c>
      <c r="M1465" s="533"/>
      <c r="N1465" s="533"/>
      <c r="O1465" s="533"/>
      <c r="P1465" s="533"/>
      <c r="Q1465" s="521" t="s">
        <v>80</v>
      </c>
      <c r="R1465" s="521" t="s">
        <v>80</v>
      </c>
      <c r="S1465" s="521"/>
      <c r="T1465" s="522" t="s">
        <v>80</v>
      </c>
      <c r="U1465" s="523" t="s">
        <v>80</v>
      </c>
      <c r="V1465" s="523" t="s">
        <v>80</v>
      </c>
      <c r="W1465" s="523" t="s">
        <v>80</v>
      </c>
      <c r="X1465" s="524" t="s">
        <v>80</v>
      </c>
      <c r="Y1465" s="525" t="s">
        <v>80</v>
      </c>
      <c r="Z1465" s="526" t="s">
        <v>80</v>
      </c>
      <c r="AA1465" s="526" t="s">
        <v>80</v>
      </c>
      <c r="AB1465" s="527" t="s">
        <v>80</v>
      </c>
      <c r="AC1465" s="526" t="s">
        <v>80</v>
      </c>
      <c r="AD1465" s="526" t="s">
        <v>80</v>
      </c>
      <c r="AE1465" s="526" t="s">
        <v>80</v>
      </c>
      <c r="AF1465" s="528" t="s">
        <v>80</v>
      </c>
      <c r="AG1465" s="529" t="s">
        <v>80</v>
      </c>
      <c r="AH1465" s="530" t="s">
        <v>80</v>
      </c>
      <c r="AI1465" s="528" t="s">
        <v>80</v>
      </c>
      <c r="AJ1465" s="531">
        <v>167</v>
      </c>
      <c r="AK1465" s="531">
        <v>207</v>
      </c>
      <c r="AL1465" s="533"/>
      <c r="AM1465" s="533"/>
      <c r="AN1465" s="531">
        <v>848</v>
      </c>
      <c r="AO1465" s="531">
        <v>904</v>
      </c>
      <c r="AP1465" s="571"/>
      <c r="AQ1465" s="571"/>
      <c r="AR1465" s="531">
        <v>21</v>
      </c>
      <c r="AS1465" s="531">
        <v>290</v>
      </c>
      <c r="AT1465" s="531">
        <v>9</v>
      </c>
      <c r="AU1465" s="531">
        <v>45</v>
      </c>
      <c r="AV1465" s="533"/>
      <c r="AW1465" s="533"/>
      <c r="AX1465" s="533">
        <v>94</v>
      </c>
      <c r="AY1465" s="533">
        <v>130</v>
      </c>
      <c r="AZ1465" s="533">
        <v>130</v>
      </c>
      <c r="BA1465" s="533">
        <v>379</v>
      </c>
      <c r="BB1465" s="359"/>
      <c r="BC1465" s="605" t="str">
        <f t="shared" si="1823"/>
        <v>-</v>
      </c>
      <c r="BD1465" s="606" t="str">
        <f t="shared" si="1824"/>
        <v>-</v>
      </c>
      <c r="BE1465" s="607" t="str">
        <f t="shared" si="1825"/>
        <v>-</v>
      </c>
      <c r="BF1465" s="302" t="str">
        <f t="shared" si="1826"/>
        <v>-</v>
      </c>
      <c r="BG1465" s="608" t="str">
        <f t="shared" si="1827"/>
        <v>-</v>
      </c>
      <c r="BH1465" s="609" t="str">
        <f t="shared" si="1828"/>
        <v>-</v>
      </c>
      <c r="BI1465" s="311" t="str">
        <f t="shared" si="1829"/>
        <v>-</v>
      </c>
      <c r="BJ1465" s="610" t="str">
        <f t="shared" si="1830"/>
        <v>-</v>
      </c>
      <c r="BK1465" s="609" t="str">
        <f t="shared" si="1831"/>
        <v>-</v>
      </c>
      <c r="BL1465" s="311" t="str">
        <f t="shared" si="1832"/>
        <v>-</v>
      </c>
      <c r="BM1465" s="610" t="str">
        <f t="shared" si="1833"/>
        <v>-</v>
      </c>
      <c r="BN1465" s="565">
        <f t="shared" si="1834"/>
        <v>8</v>
      </c>
      <c r="BO1465" s="312">
        <f t="shared" si="1835"/>
        <v>2016</v>
      </c>
      <c r="BP1465" s="312">
        <f t="shared" si="1836"/>
        <v>1.9999999999999996</v>
      </c>
      <c r="BQ1465" s="202"/>
    </row>
    <row r="1466" spans="1:69" s="35" customFormat="1" ht="10.5" customHeight="1" x14ac:dyDescent="0.2">
      <c r="A1466" s="87" t="str">
        <f t="shared" si="1822"/>
        <v>2016-17R1F9</v>
      </c>
      <c r="B1466" s="87" t="str">
        <f t="shared" si="1837"/>
        <v>Y59</v>
      </c>
      <c r="C1466" s="203" t="s">
        <v>188</v>
      </c>
      <c r="D1466" s="203" t="s">
        <v>545</v>
      </c>
      <c r="E1466" s="42"/>
      <c r="F1466" s="317" t="str">
        <f>VLOOKUP($G1466,'Selection Sheet'!$C$15:$F$39,3,0)</f>
        <v>Y59</v>
      </c>
      <c r="G1466" s="204" t="s">
        <v>108</v>
      </c>
      <c r="H1466" s="203" t="s">
        <v>529</v>
      </c>
      <c r="I1466" s="495">
        <v>4</v>
      </c>
      <c r="J1466" s="495">
        <v>1</v>
      </c>
      <c r="K1466" s="495">
        <v>3</v>
      </c>
      <c r="L1466" s="495">
        <v>1</v>
      </c>
      <c r="M1466" s="507"/>
      <c r="N1466" s="507"/>
      <c r="O1466" s="507"/>
      <c r="P1466" s="507"/>
      <c r="Q1466" s="495" t="s">
        <v>80</v>
      </c>
      <c r="R1466" s="495" t="s">
        <v>80</v>
      </c>
      <c r="S1466" s="495"/>
      <c r="T1466" s="496" t="s">
        <v>80</v>
      </c>
      <c r="U1466" s="497" t="s">
        <v>80</v>
      </c>
      <c r="V1466" s="497" t="s">
        <v>80</v>
      </c>
      <c r="W1466" s="497" t="s">
        <v>80</v>
      </c>
      <c r="X1466" s="498" t="s">
        <v>80</v>
      </c>
      <c r="Y1466" s="499" t="s">
        <v>80</v>
      </c>
      <c r="Z1466" s="500" t="s">
        <v>80</v>
      </c>
      <c r="AA1466" s="500" t="s">
        <v>80</v>
      </c>
      <c r="AB1466" s="501" t="s">
        <v>80</v>
      </c>
      <c r="AC1466" s="500" t="s">
        <v>80</v>
      </c>
      <c r="AD1466" s="500" t="s">
        <v>80</v>
      </c>
      <c r="AE1466" s="500" t="s">
        <v>80</v>
      </c>
      <c r="AF1466" s="502" t="s">
        <v>80</v>
      </c>
      <c r="AG1466" s="503" t="s">
        <v>80</v>
      </c>
      <c r="AH1466" s="504" t="s">
        <v>80</v>
      </c>
      <c r="AI1466" s="502" t="s">
        <v>80</v>
      </c>
      <c r="AJ1466" s="505">
        <v>3</v>
      </c>
      <c r="AK1466" s="505">
        <v>8</v>
      </c>
      <c r="AL1466" s="507"/>
      <c r="AM1466" s="507"/>
      <c r="AN1466" s="505">
        <v>36</v>
      </c>
      <c r="AO1466" s="505">
        <v>38</v>
      </c>
      <c r="AP1466" s="569"/>
      <c r="AQ1466" s="569"/>
      <c r="AR1466" s="505">
        <v>1</v>
      </c>
      <c r="AS1466" s="505">
        <v>4</v>
      </c>
      <c r="AT1466" s="505">
        <v>1</v>
      </c>
      <c r="AU1466" s="505">
        <v>3</v>
      </c>
      <c r="AV1466" s="507"/>
      <c r="AW1466" s="507"/>
      <c r="AX1466" s="507">
        <v>1</v>
      </c>
      <c r="AY1466" s="507">
        <v>3</v>
      </c>
      <c r="AZ1466" s="507">
        <v>10</v>
      </c>
      <c r="BA1466" s="507">
        <v>18</v>
      </c>
      <c r="BB1466" s="357"/>
      <c r="BC1466" s="592" t="str">
        <f t="shared" si="1823"/>
        <v>-</v>
      </c>
      <c r="BD1466" s="593" t="str">
        <f t="shared" si="1824"/>
        <v>-</v>
      </c>
      <c r="BE1466" s="594" t="str">
        <f t="shared" si="1825"/>
        <v>-</v>
      </c>
      <c r="BF1466" s="291" t="str">
        <f t="shared" si="1826"/>
        <v>-</v>
      </c>
      <c r="BG1466" s="566" t="str">
        <f t="shared" si="1827"/>
        <v>-</v>
      </c>
      <c r="BH1466" s="595" t="str">
        <f t="shared" si="1828"/>
        <v>-</v>
      </c>
      <c r="BI1466" s="289" t="str">
        <f t="shared" si="1829"/>
        <v>-</v>
      </c>
      <c r="BJ1466" s="596" t="str">
        <f t="shared" si="1830"/>
        <v>-</v>
      </c>
      <c r="BK1466" s="595" t="str">
        <f t="shared" si="1831"/>
        <v>-</v>
      </c>
      <c r="BL1466" s="289" t="str">
        <f t="shared" si="1832"/>
        <v>-</v>
      </c>
      <c r="BM1466" s="596" t="str">
        <f t="shared" si="1833"/>
        <v>-</v>
      </c>
      <c r="BN1466" s="563">
        <f t="shared" si="1834"/>
        <v>9</v>
      </c>
      <c r="BO1466" s="87">
        <f t="shared" si="1835"/>
        <v>2016</v>
      </c>
      <c r="BP1466" s="87">
        <f t="shared" si="1836"/>
        <v>0</v>
      </c>
      <c r="BQ1466" s="202"/>
    </row>
    <row r="1467" spans="1:69" s="35" customFormat="1" ht="10.5" customHeight="1" x14ac:dyDescent="0.2">
      <c r="A1467" s="87" t="str">
        <f t="shared" si="1822"/>
        <v>2016-17RRU9</v>
      </c>
      <c r="B1467" s="87" t="str">
        <f t="shared" si="1837"/>
        <v>Y56</v>
      </c>
      <c r="C1467" s="203" t="s">
        <v>188</v>
      </c>
      <c r="D1467" s="203" t="s">
        <v>545</v>
      </c>
      <c r="E1467" s="42"/>
      <c r="F1467" s="317" t="str">
        <f>VLOOKUP($G1467,'Selection Sheet'!$C$15:$F$39,3,0)</f>
        <v>Y56</v>
      </c>
      <c r="G1467" s="204" t="s">
        <v>93</v>
      </c>
      <c r="H1467" s="203" t="s">
        <v>530</v>
      </c>
      <c r="I1467" s="495">
        <v>297</v>
      </c>
      <c r="J1467" s="495">
        <v>94</v>
      </c>
      <c r="K1467" s="495">
        <v>35</v>
      </c>
      <c r="L1467" s="495">
        <v>13</v>
      </c>
      <c r="M1467" s="507"/>
      <c r="N1467" s="507"/>
      <c r="O1467" s="507"/>
      <c r="P1467" s="507"/>
      <c r="Q1467" s="495" t="s">
        <v>80</v>
      </c>
      <c r="R1467" s="495" t="s">
        <v>80</v>
      </c>
      <c r="S1467" s="495"/>
      <c r="T1467" s="496" t="s">
        <v>80</v>
      </c>
      <c r="U1467" s="497" t="s">
        <v>80</v>
      </c>
      <c r="V1467" s="497" t="s">
        <v>80</v>
      </c>
      <c r="W1467" s="497" t="s">
        <v>80</v>
      </c>
      <c r="X1467" s="498" t="s">
        <v>80</v>
      </c>
      <c r="Y1467" s="499" t="s">
        <v>80</v>
      </c>
      <c r="Z1467" s="500" t="s">
        <v>80</v>
      </c>
      <c r="AA1467" s="500" t="s">
        <v>80</v>
      </c>
      <c r="AB1467" s="501" t="s">
        <v>80</v>
      </c>
      <c r="AC1467" s="500" t="s">
        <v>80</v>
      </c>
      <c r="AD1467" s="500" t="s">
        <v>80</v>
      </c>
      <c r="AE1467" s="500" t="s">
        <v>80</v>
      </c>
      <c r="AF1467" s="502" t="s">
        <v>80</v>
      </c>
      <c r="AG1467" s="503" t="s">
        <v>80</v>
      </c>
      <c r="AH1467" s="504" t="s">
        <v>80</v>
      </c>
      <c r="AI1467" s="502" t="s">
        <v>80</v>
      </c>
      <c r="AJ1467" s="505">
        <v>196</v>
      </c>
      <c r="AK1467" s="505">
        <v>264</v>
      </c>
      <c r="AL1467" s="507"/>
      <c r="AM1467" s="507"/>
      <c r="AN1467" s="505">
        <v>1013</v>
      </c>
      <c r="AO1467" s="505">
        <v>1044</v>
      </c>
      <c r="AP1467" s="569"/>
      <c r="AQ1467" s="569"/>
      <c r="AR1467" s="505">
        <v>26</v>
      </c>
      <c r="AS1467" s="505">
        <v>294</v>
      </c>
      <c r="AT1467" s="505">
        <v>5</v>
      </c>
      <c r="AU1467" s="505">
        <v>35</v>
      </c>
      <c r="AV1467" s="507"/>
      <c r="AW1467" s="507"/>
      <c r="AX1467" s="507">
        <v>120</v>
      </c>
      <c r="AY1467" s="507">
        <v>132</v>
      </c>
      <c r="AZ1467" s="507">
        <v>364</v>
      </c>
      <c r="BA1467" s="507">
        <v>594</v>
      </c>
      <c r="BB1467" s="357"/>
      <c r="BC1467" s="592" t="str">
        <f t="shared" si="1823"/>
        <v>-</v>
      </c>
      <c r="BD1467" s="593" t="str">
        <f t="shared" si="1824"/>
        <v>-</v>
      </c>
      <c r="BE1467" s="594" t="str">
        <f t="shared" si="1825"/>
        <v>-</v>
      </c>
      <c r="BF1467" s="291" t="str">
        <f t="shared" si="1826"/>
        <v>-</v>
      </c>
      <c r="BG1467" s="566" t="str">
        <f t="shared" si="1827"/>
        <v>-</v>
      </c>
      <c r="BH1467" s="595" t="str">
        <f t="shared" si="1828"/>
        <v>-</v>
      </c>
      <c r="BI1467" s="289" t="str">
        <f t="shared" si="1829"/>
        <v>-</v>
      </c>
      <c r="BJ1467" s="596" t="str">
        <f t="shared" si="1830"/>
        <v>-</v>
      </c>
      <c r="BK1467" s="595" t="str">
        <f t="shared" si="1831"/>
        <v>-</v>
      </c>
      <c r="BL1467" s="289" t="str">
        <f t="shared" si="1832"/>
        <v>-</v>
      </c>
      <c r="BM1467" s="596" t="str">
        <f t="shared" si="1833"/>
        <v>-</v>
      </c>
      <c r="BN1467" s="563">
        <f t="shared" si="1834"/>
        <v>9</v>
      </c>
      <c r="BO1467" s="87">
        <f t="shared" si="1835"/>
        <v>2016</v>
      </c>
      <c r="BP1467" s="87">
        <f t="shared" si="1836"/>
        <v>0</v>
      </c>
      <c r="BQ1467" s="202"/>
    </row>
    <row r="1468" spans="1:69" s="35" customFormat="1" ht="10.5" customHeight="1" x14ac:dyDescent="0.2">
      <c r="A1468" s="87" t="str">
        <f t="shared" si="1822"/>
        <v>2016-17RX69</v>
      </c>
      <c r="B1468" s="87" t="str">
        <f t="shared" si="1837"/>
        <v>Y63</v>
      </c>
      <c r="C1468" s="203" t="s">
        <v>188</v>
      </c>
      <c r="D1468" s="203" t="s">
        <v>545</v>
      </c>
      <c r="E1468" s="42"/>
      <c r="F1468" s="317" t="str">
        <f>VLOOKUP($G1468,'Selection Sheet'!$C$15:$F$39,3,0)</f>
        <v>Y63</v>
      </c>
      <c r="G1468" s="204" t="s">
        <v>111</v>
      </c>
      <c r="H1468" s="203" t="s">
        <v>532</v>
      </c>
      <c r="I1468" s="495">
        <v>143</v>
      </c>
      <c r="J1468" s="495">
        <v>42</v>
      </c>
      <c r="K1468" s="495">
        <v>25</v>
      </c>
      <c r="L1468" s="495">
        <v>18</v>
      </c>
      <c r="M1468" s="507"/>
      <c r="N1468" s="507"/>
      <c r="O1468" s="507"/>
      <c r="P1468" s="507"/>
      <c r="Q1468" s="495" t="s">
        <v>80</v>
      </c>
      <c r="R1468" s="495" t="s">
        <v>80</v>
      </c>
      <c r="S1468" s="495"/>
      <c r="T1468" s="496" t="s">
        <v>80</v>
      </c>
      <c r="U1468" s="497" t="s">
        <v>80</v>
      </c>
      <c r="V1468" s="497" t="s">
        <v>80</v>
      </c>
      <c r="W1468" s="497" t="s">
        <v>80</v>
      </c>
      <c r="X1468" s="498" t="s">
        <v>80</v>
      </c>
      <c r="Y1468" s="499" t="s">
        <v>80</v>
      </c>
      <c r="Z1468" s="500" t="s">
        <v>80</v>
      </c>
      <c r="AA1468" s="500" t="s">
        <v>80</v>
      </c>
      <c r="AB1468" s="501" t="s">
        <v>80</v>
      </c>
      <c r="AC1468" s="500" t="s">
        <v>80</v>
      </c>
      <c r="AD1468" s="500" t="s">
        <v>80</v>
      </c>
      <c r="AE1468" s="500" t="s">
        <v>80</v>
      </c>
      <c r="AF1468" s="502" t="s">
        <v>80</v>
      </c>
      <c r="AG1468" s="503" t="s">
        <v>80</v>
      </c>
      <c r="AH1468" s="504" t="s">
        <v>80</v>
      </c>
      <c r="AI1468" s="502" t="s">
        <v>80</v>
      </c>
      <c r="AJ1468" s="505">
        <v>48</v>
      </c>
      <c r="AK1468" s="505">
        <v>61</v>
      </c>
      <c r="AL1468" s="507"/>
      <c r="AM1468" s="507"/>
      <c r="AN1468" s="505">
        <v>311</v>
      </c>
      <c r="AO1468" s="505">
        <v>317</v>
      </c>
      <c r="AP1468" s="569"/>
      <c r="AQ1468" s="569"/>
      <c r="AR1468" s="505">
        <v>16</v>
      </c>
      <c r="AS1468" s="505">
        <v>142</v>
      </c>
      <c r="AT1468" s="505">
        <v>10</v>
      </c>
      <c r="AU1468" s="505">
        <v>24</v>
      </c>
      <c r="AV1468" s="507"/>
      <c r="AW1468" s="507"/>
      <c r="AX1468" s="507">
        <v>27</v>
      </c>
      <c r="AY1468" s="507">
        <v>29</v>
      </c>
      <c r="AZ1468" s="507">
        <v>92</v>
      </c>
      <c r="BA1468" s="507">
        <v>163</v>
      </c>
      <c r="BB1468" s="357"/>
      <c r="BC1468" s="592" t="str">
        <f t="shared" si="1823"/>
        <v>-</v>
      </c>
      <c r="BD1468" s="593" t="str">
        <f t="shared" si="1824"/>
        <v>-</v>
      </c>
      <c r="BE1468" s="594" t="str">
        <f t="shared" si="1825"/>
        <v>-</v>
      </c>
      <c r="BF1468" s="291" t="str">
        <f t="shared" si="1826"/>
        <v>-</v>
      </c>
      <c r="BG1468" s="566" t="str">
        <f t="shared" si="1827"/>
        <v>-</v>
      </c>
      <c r="BH1468" s="595" t="str">
        <f t="shared" si="1828"/>
        <v>-</v>
      </c>
      <c r="BI1468" s="289" t="str">
        <f t="shared" si="1829"/>
        <v>-</v>
      </c>
      <c r="BJ1468" s="596" t="str">
        <f t="shared" si="1830"/>
        <v>-</v>
      </c>
      <c r="BK1468" s="595" t="str">
        <f t="shared" si="1831"/>
        <v>-</v>
      </c>
      <c r="BL1468" s="289" t="str">
        <f t="shared" si="1832"/>
        <v>-</v>
      </c>
      <c r="BM1468" s="596" t="str">
        <f t="shared" si="1833"/>
        <v>-</v>
      </c>
      <c r="BN1468" s="563">
        <f t="shared" si="1834"/>
        <v>9</v>
      </c>
      <c r="BO1468" s="87">
        <f t="shared" si="1835"/>
        <v>2016</v>
      </c>
      <c r="BP1468" s="87">
        <f t="shared" si="1836"/>
        <v>0</v>
      </c>
      <c r="BQ1468" s="202"/>
    </row>
    <row r="1469" spans="1:69" s="35" customFormat="1" ht="10.5" customHeight="1" x14ac:dyDescent="0.2">
      <c r="A1469" s="314" t="str">
        <f t="shared" si="1822"/>
        <v>2016-17RX79</v>
      </c>
      <c r="B1469" s="314" t="str">
        <f t="shared" si="1837"/>
        <v>Y62</v>
      </c>
      <c r="C1469" s="205" t="s">
        <v>188</v>
      </c>
      <c r="D1469" s="205" t="s">
        <v>545</v>
      </c>
      <c r="E1469" s="206"/>
      <c r="F1469" s="318" t="str">
        <f>VLOOKUP($G1469,'Selection Sheet'!$C$15:$F$39,3,0)</f>
        <v>Y62</v>
      </c>
      <c r="G1469" s="207" t="s">
        <v>84</v>
      </c>
      <c r="H1469" s="205" t="s">
        <v>533</v>
      </c>
      <c r="I1469" s="508">
        <v>246</v>
      </c>
      <c r="J1469" s="508">
        <v>102</v>
      </c>
      <c r="K1469" s="508">
        <v>30</v>
      </c>
      <c r="L1469" s="508">
        <v>22</v>
      </c>
      <c r="M1469" s="520"/>
      <c r="N1469" s="520"/>
      <c r="O1469" s="520"/>
      <c r="P1469" s="520"/>
      <c r="Q1469" s="508" t="s">
        <v>80</v>
      </c>
      <c r="R1469" s="508" t="s">
        <v>80</v>
      </c>
      <c r="S1469" s="508"/>
      <c r="T1469" s="509" t="s">
        <v>80</v>
      </c>
      <c r="U1469" s="510" t="s">
        <v>80</v>
      </c>
      <c r="V1469" s="510" t="s">
        <v>80</v>
      </c>
      <c r="W1469" s="510" t="s">
        <v>80</v>
      </c>
      <c r="X1469" s="511" t="s">
        <v>80</v>
      </c>
      <c r="Y1469" s="512" t="s">
        <v>80</v>
      </c>
      <c r="Z1469" s="513" t="s">
        <v>80</v>
      </c>
      <c r="AA1469" s="513" t="s">
        <v>80</v>
      </c>
      <c r="AB1469" s="514" t="s">
        <v>80</v>
      </c>
      <c r="AC1469" s="513" t="s">
        <v>80</v>
      </c>
      <c r="AD1469" s="513" t="s">
        <v>80</v>
      </c>
      <c r="AE1469" s="513" t="s">
        <v>80</v>
      </c>
      <c r="AF1469" s="515" t="s">
        <v>80</v>
      </c>
      <c r="AG1469" s="516" t="s">
        <v>80</v>
      </c>
      <c r="AH1469" s="517" t="s">
        <v>80</v>
      </c>
      <c r="AI1469" s="515" t="s">
        <v>80</v>
      </c>
      <c r="AJ1469" s="518">
        <v>153</v>
      </c>
      <c r="AK1469" s="518">
        <v>180</v>
      </c>
      <c r="AL1469" s="520"/>
      <c r="AM1469" s="520"/>
      <c r="AN1469" s="518">
        <v>947</v>
      </c>
      <c r="AO1469" s="518">
        <v>948</v>
      </c>
      <c r="AP1469" s="570"/>
      <c r="AQ1469" s="570"/>
      <c r="AR1469" s="518">
        <v>29</v>
      </c>
      <c r="AS1469" s="518">
        <v>243</v>
      </c>
      <c r="AT1469" s="518">
        <v>10</v>
      </c>
      <c r="AU1469" s="518">
        <v>28</v>
      </c>
      <c r="AV1469" s="520"/>
      <c r="AW1469" s="520"/>
      <c r="AX1469" s="520">
        <v>108</v>
      </c>
      <c r="AY1469" s="520">
        <v>126</v>
      </c>
      <c r="AZ1469" s="520">
        <v>310</v>
      </c>
      <c r="BA1469" s="520">
        <v>526</v>
      </c>
      <c r="BB1469" s="358"/>
      <c r="BC1469" s="597" t="str">
        <f t="shared" si="1823"/>
        <v>-</v>
      </c>
      <c r="BD1469" s="598" t="str">
        <f t="shared" si="1824"/>
        <v>-</v>
      </c>
      <c r="BE1469" s="599" t="str">
        <f t="shared" si="1825"/>
        <v>-</v>
      </c>
      <c r="BF1469" s="600" t="str">
        <f t="shared" si="1826"/>
        <v>-</v>
      </c>
      <c r="BG1469" s="601" t="str">
        <f t="shared" si="1827"/>
        <v>-</v>
      </c>
      <c r="BH1469" s="602" t="str">
        <f t="shared" si="1828"/>
        <v>-</v>
      </c>
      <c r="BI1469" s="603" t="str">
        <f t="shared" si="1829"/>
        <v>-</v>
      </c>
      <c r="BJ1469" s="604" t="str">
        <f t="shared" si="1830"/>
        <v>-</v>
      </c>
      <c r="BK1469" s="602" t="str">
        <f t="shared" si="1831"/>
        <v>-</v>
      </c>
      <c r="BL1469" s="603" t="str">
        <f t="shared" si="1832"/>
        <v>-</v>
      </c>
      <c r="BM1469" s="604" t="str">
        <f t="shared" si="1833"/>
        <v>-</v>
      </c>
      <c r="BN1469" s="564">
        <f t="shared" si="1834"/>
        <v>9</v>
      </c>
      <c r="BO1469" s="314">
        <f t="shared" si="1835"/>
        <v>2016</v>
      </c>
      <c r="BP1469" s="314">
        <f t="shared" si="1836"/>
        <v>0</v>
      </c>
      <c r="BQ1469" s="202"/>
    </row>
    <row r="1470" spans="1:69" s="35" customFormat="1" ht="10.5" customHeight="1" x14ac:dyDescent="0.2">
      <c r="A1470" s="87" t="str">
        <f t="shared" si="1822"/>
        <v>2016-17RX89</v>
      </c>
      <c r="B1470" s="87" t="str">
        <f t="shared" si="1837"/>
        <v>Y63</v>
      </c>
      <c r="C1470" s="203" t="s">
        <v>188</v>
      </c>
      <c r="D1470" s="203" t="s">
        <v>545</v>
      </c>
      <c r="E1470" s="42"/>
      <c r="F1470" s="317" t="str">
        <f>VLOOKUP($G1470,'Selection Sheet'!$C$15:$F$39,3,0)</f>
        <v>Y63</v>
      </c>
      <c r="G1470" s="204" t="s">
        <v>120</v>
      </c>
      <c r="H1470" s="203" t="s">
        <v>534</v>
      </c>
      <c r="I1470" s="495">
        <v>237</v>
      </c>
      <c r="J1470" s="495">
        <v>59</v>
      </c>
      <c r="K1470" s="495">
        <v>46</v>
      </c>
      <c r="L1470" s="495">
        <v>21</v>
      </c>
      <c r="M1470" s="507"/>
      <c r="N1470" s="507"/>
      <c r="O1470" s="507"/>
      <c r="P1470" s="507"/>
      <c r="Q1470" s="495" t="s">
        <v>80</v>
      </c>
      <c r="R1470" s="495" t="s">
        <v>80</v>
      </c>
      <c r="S1470" s="495"/>
      <c r="T1470" s="496" t="s">
        <v>80</v>
      </c>
      <c r="U1470" s="497" t="s">
        <v>80</v>
      </c>
      <c r="V1470" s="497" t="s">
        <v>80</v>
      </c>
      <c r="W1470" s="497" t="s">
        <v>80</v>
      </c>
      <c r="X1470" s="498" t="s">
        <v>80</v>
      </c>
      <c r="Y1470" s="499" t="s">
        <v>80</v>
      </c>
      <c r="Z1470" s="500" t="s">
        <v>80</v>
      </c>
      <c r="AA1470" s="500" t="s">
        <v>80</v>
      </c>
      <c r="AB1470" s="501" t="s">
        <v>80</v>
      </c>
      <c r="AC1470" s="500" t="s">
        <v>80</v>
      </c>
      <c r="AD1470" s="500" t="s">
        <v>80</v>
      </c>
      <c r="AE1470" s="500" t="s">
        <v>80</v>
      </c>
      <c r="AF1470" s="502" t="s">
        <v>80</v>
      </c>
      <c r="AG1470" s="503" t="s">
        <v>80</v>
      </c>
      <c r="AH1470" s="504" t="s">
        <v>80</v>
      </c>
      <c r="AI1470" s="502" t="s">
        <v>80</v>
      </c>
      <c r="AJ1470" s="505">
        <v>97</v>
      </c>
      <c r="AK1470" s="505">
        <v>118</v>
      </c>
      <c r="AL1470" s="507"/>
      <c r="AM1470" s="507"/>
      <c r="AN1470" s="505">
        <v>509</v>
      </c>
      <c r="AO1470" s="505">
        <v>515</v>
      </c>
      <c r="AP1470" s="569"/>
      <c r="AQ1470" s="569"/>
      <c r="AR1470" s="505">
        <v>26</v>
      </c>
      <c r="AS1470" s="505">
        <v>234</v>
      </c>
      <c r="AT1470" s="505">
        <v>15</v>
      </c>
      <c r="AU1470" s="505">
        <v>45</v>
      </c>
      <c r="AV1470" s="507"/>
      <c r="AW1470" s="507"/>
      <c r="AX1470" s="507">
        <v>83</v>
      </c>
      <c r="AY1470" s="507">
        <v>98</v>
      </c>
      <c r="AZ1470" s="507">
        <v>126</v>
      </c>
      <c r="BA1470" s="507">
        <v>300</v>
      </c>
      <c r="BB1470" s="357"/>
      <c r="BC1470" s="592" t="str">
        <f t="shared" si="1823"/>
        <v>-</v>
      </c>
      <c r="BD1470" s="593" t="str">
        <f t="shared" si="1824"/>
        <v>-</v>
      </c>
      <c r="BE1470" s="594" t="str">
        <f t="shared" si="1825"/>
        <v>-</v>
      </c>
      <c r="BF1470" s="291" t="str">
        <f t="shared" si="1826"/>
        <v>-</v>
      </c>
      <c r="BG1470" s="566" t="str">
        <f t="shared" si="1827"/>
        <v>-</v>
      </c>
      <c r="BH1470" s="595" t="str">
        <f t="shared" si="1828"/>
        <v>-</v>
      </c>
      <c r="BI1470" s="289" t="str">
        <f t="shared" si="1829"/>
        <v>-</v>
      </c>
      <c r="BJ1470" s="596" t="str">
        <f t="shared" si="1830"/>
        <v>-</v>
      </c>
      <c r="BK1470" s="595" t="str">
        <f t="shared" si="1831"/>
        <v>-</v>
      </c>
      <c r="BL1470" s="289" t="str">
        <f t="shared" si="1832"/>
        <v>-</v>
      </c>
      <c r="BM1470" s="596" t="str">
        <f t="shared" si="1833"/>
        <v>-</v>
      </c>
      <c r="BN1470" s="563">
        <f t="shared" si="1834"/>
        <v>9</v>
      </c>
      <c r="BO1470" s="87">
        <f t="shared" si="1835"/>
        <v>2016</v>
      </c>
      <c r="BP1470" s="87">
        <f t="shared" si="1836"/>
        <v>0</v>
      </c>
      <c r="BQ1470" s="202"/>
    </row>
    <row r="1471" spans="1:69" s="35" customFormat="1" ht="10.5" customHeight="1" x14ac:dyDescent="0.2">
      <c r="A1471" s="87" t="str">
        <f t="shared" si="1822"/>
        <v>2016-17RX99</v>
      </c>
      <c r="B1471" s="87" t="str">
        <f t="shared" si="1837"/>
        <v>Y60</v>
      </c>
      <c r="C1471" s="203" t="s">
        <v>188</v>
      </c>
      <c r="D1471" s="203" t="s">
        <v>545</v>
      </c>
      <c r="E1471" s="42"/>
      <c r="F1471" s="317" t="str">
        <f>VLOOKUP($G1471,'Selection Sheet'!$C$15:$F$39,3,0)</f>
        <v>Y60</v>
      </c>
      <c r="G1471" s="204" t="s">
        <v>103</v>
      </c>
      <c r="H1471" s="203" t="s">
        <v>535</v>
      </c>
      <c r="I1471" s="495">
        <v>185</v>
      </c>
      <c r="J1471" s="495">
        <v>42</v>
      </c>
      <c r="K1471" s="495">
        <v>37</v>
      </c>
      <c r="L1471" s="495">
        <v>17</v>
      </c>
      <c r="M1471" s="507"/>
      <c r="N1471" s="507"/>
      <c r="O1471" s="507"/>
      <c r="P1471" s="507"/>
      <c r="Q1471" s="495" t="s">
        <v>80</v>
      </c>
      <c r="R1471" s="495" t="s">
        <v>80</v>
      </c>
      <c r="S1471" s="495"/>
      <c r="T1471" s="496" t="s">
        <v>80</v>
      </c>
      <c r="U1471" s="497" t="s">
        <v>80</v>
      </c>
      <c r="V1471" s="497" t="s">
        <v>80</v>
      </c>
      <c r="W1471" s="497" t="s">
        <v>80</v>
      </c>
      <c r="X1471" s="498" t="s">
        <v>80</v>
      </c>
      <c r="Y1471" s="499" t="s">
        <v>80</v>
      </c>
      <c r="Z1471" s="500" t="s">
        <v>80</v>
      </c>
      <c r="AA1471" s="500" t="s">
        <v>80</v>
      </c>
      <c r="AB1471" s="501" t="s">
        <v>80</v>
      </c>
      <c r="AC1471" s="500" t="s">
        <v>80</v>
      </c>
      <c r="AD1471" s="500" t="s">
        <v>80</v>
      </c>
      <c r="AE1471" s="500" t="s">
        <v>80</v>
      </c>
      <c r="AF1471" s="502" t="s">
        <v>80</v>
      </c>
      <c r="AG1471" s="503" t="s">
        <v>80</v>
      </c>
      <c r="AH1471" s="504" t="s">
        <v>80</v>
      </c>
      <c r="AI1471" s="502" t="s">
        <v>80</v>
      </c>
      <c r="AJ1471" s="505">
        <v>97</v>
      </c>
      <c r="AK1471" s="505">
        <v>106</v>
      </c>
      <c r="AL1471" s="507"/>
      <c r="AM1471" s="507"/>
      <c r="AN1471" s="505">
        <v>792</v>
      </c>
      <c r="AO1471" s="505">
        <v>807</v>
      </c>
      <c r="AP1471" s="569"/>
      <c r="AQ1471" s="569"/>
      <c r="AR1471" s="505">
        <v>12</v>
      </c>
      <c r="AS1471" s="505">
        <v>169</v>
      </c>
      <c r="AT1471" s="505">
        <v>5</v>
      </c>
      <c r="AU1471" s="505">
        <v>30</v>
      </c>
      <c r="AV1471" s="507"/>
      <c r="AW1471" s="507"/>
      <c r="AX1471" s="507">
        <v>72</v>
      </c>
      <c r="AY1471" s="507">
        <v>76</v>
      </c>
      <c r="AZ1471" s="507">
        <v>87</v>
      </c>
      <c r="BA1471" s="507">
        <v>154</v>
      </c>
      <c r="BB1471" s="357"/>
      <c r="BC1471" s="592" t="str">
        <f t="shared" si="1823"/>
        <v>-</v>
      </c>
      <c r="BD1471" s="593" t="str">
        <f t="shared" si="1824"/>
        <v>-</v>
      </c>
      <c r="BE1471" s="594" t="str">
        <f t="shared" si="1825"/>
        <v>-</v>
      </c>
      <c r="BF1471" s="291" t="str">
        <f t="shared" si="1826"/>
        <v>-</v>
      </c>
      <c r="BG1471" s="566" t="str">
        <f t="shared" si="1827"/>
        <v>-</v>
      </c>
      <c r="BH1471" s="595" t="str">
        <f t="shared" si="1828"/>
        <v>-</v>
      </c>
      <c r="BI1471" s="289" t="str">
        <f t="shared" si="1829"/>
        <v>-</v>
      </c>
      <c r="BJ1471" s="596" t="str">
        <f t="shared" si="1830"/>
        <v>-</v>
      </c>
      <c r="BK1471" s="595" t="str">
        <f t="shared" si="1831"/>
        <v>-</v>
      </c>
      <c r="BL1471" s="289" t="str">
        <f t="shared" si="1832"/>
        <v>-</v>
      </c>
      <c r="BM1471" s="596" t="str">
        <f t="shared" si="1833"/>
        <v>-</v>
      </c>
      <c r="BN1471" s="563">
        <f t="shared" si="1834"/>
        <v>9</v>
      </c>
      <c r="BO1471" s="87">
        <f t="shared" si="1835"/>
        <v>2016</v>
      </c>
      <c r="BP1471" s="87">
        <f t="shared" si="1836"/>
        <v>0</v>
      </c>
      <c r="BQ1471" s="202"/>
    </row>
    <row r="1472" spans="1:69" s="35" customFormat="1" ht="10.5" customHeight="1" x14ac:dyDescent="0.2">
      <c r="A1472" s="314" t="str">
        <f t="shared" si="1822"/>
        <v>2016-17RYA9</v>
      </c>
      <c r="B1472" s="314" t="str">
        <f t="shared" si="1837"/>
        <v>Y60</v>
      </c>
      <c r="C1472" s="205" t="s">
        <v>188</v>
      </c>
      <c r="D1472" s="205" t="s">
        <v>545</v>
      </c>
      <c r="E1472" s="206"/>
      <c r="F1472" s="318" t="str">
        <f>VLOOKUP($G1472,'Selection Sheet'!$C$15:$F$39,3,0)</f>
        <v>Y60</v>
      </c>
      <c r="G1472" s="207" t="s">
        <v>118</v>
      </c>
      <c r="H1472" s="205" t="s">
        <v>536</v>
      </c>
      <c r="I1472" s="508">
        <v>285</v>
      </c>
      <c r="J1472" s="508">
        <v>87</v>
      </c>
      <c r="K1472" s="508">
        <v>28</v>
      </c>
      <c r="L1472" s="508">
        <v>10</v>
      </c>
      <c r="M1472" s="520"/>
      <c r="N1472" s="520"/>
      <c r="O1472" s="520"/>
      <c r="P1472" s="520"/>
      <c r="Q1472" s="508" t="s">
        <v>80</v>
      </c>
      <c r="R1472" s="508" t="s">
        <v>80</v>
      </c>
      <c r="S1472" s="508"/>
      <c r="T1472" s="509" t="s">
        <v>80</v>
      </c>
      <c r="U1472" s="510" t="s">
        <v>80</v>
      </c>
      <c r="V1472" s="510" t="s">
        <v>80</v>
      </c>
      <c r="W1472" s="510" t="s">
        <v>80</v>
      </c>
      <c r="X1472" s="511" t="s">
        <v>80</v>
      </c>
      <c r="Y1472" s="512" t="s">
        <v>80</v>
      </c>
      <c r="Z1472" s="513" t="s">
        <v>80</v>
      </c>
      <c r="AA1472" s="513" t="s">
        <v>80</v>
      </c>
      <c r="AB1472" s="514" t="s">
        <v>80</v>
      </c>
      <c r="AC1472" s="513" t="s">
        <v>80</v>
      </c>
      <c r="AD1472" s="513" t="s">
        <v>80</v>
      </c>
      <c r="AE1472" s="513" t="s">
        <v>80</v>
      </c>
      <c r="AF1472" s="515" t="s">
        <v>80</v>
      </c>
      <c r="AG1472" s="516" t="s">
        <v>80</v>
      </c>
      <c r="AH1472" s="517" t="s">
        <v>80</v>
      </c>
      <c r="AI1472" s="515" t="s">
        <v>80</v>
      </c>
      <c r="AJ1472" s="518">
        <v>131</v>
      </c>
      <c r="AK1472" s="518">
        <v>162</v>
      </c>
      <c r="AL1472" s="520"/>
      <c r="AM1472" s="520"/>
      <c r="AN1472" s="518">
        <v>1098</v>
      </c>
      <c r="AO1472" s="518">
        <v>1134</v>
      </c>
      <c r="AP1472" s="570"/>
      <c r="AQ1472" s="570"/>
      <c r="AR1472" s="518">
        <v>28</v>
      </c>
      <c r="AS1472" s="518">
        <v>285</v>
      </c>
      <c r="AT1472" s="518">
        <v>7</v>
      </c>
      <c r="AU1472" s="518">
        <v>28</v>
      </c>
      <c r="AV1472" s="520"/>
      <c r="AW1472" s="520"/>
      <c r="AX1472" s="520">
        <v>112</v>
      </c>
      <c r="AY1472" s="520">
        <v>125</v>
      </c>
      <c r="AZ1472" s="520">
        <v>209</v>
      </c>
      <c r="BA1472" s="520">
        <v>345</v>
      </c>
      <c r="BB1472" s="358"/>
      <c r="BC1472" s="597" t="str">
        <f t="shared" si="1823"/>
        <v>-</v>
      </c>
      <c r="BD1472" s="598" t="str">
        <f t="shared" si="1824"/>
        <v>-</v>
      </c>
      <c r="BE1472" s="599" t="str">
        <f t="shared" si="1825"/>
        <v>-</v>
      </c>
      <c r="BF1472" s="600" t="str">
        <f t="shared" si="1826"/>
        <v>-</v>
      </c>
      <c r="BG1472" s="601" t="str">
        <f t="shared" si="1827"/>
        <v>-</v>
      </c>
      <c r="BH1472" s="602" t="str">
        <f t="shared" si="1828"/>
        <v>-</v>
      </c>
      <c r="BI1472" s="603" t="str">
        <f t="shared" si="1829"/>
        <v>-</v>
      </c>
      <c r="BJ1472" s="604" t="str">
        <f t="shared" si="1830"/>
        <v>-</v>
      </c>
      <c r="BK1472" s="602" t="str">
        <f t="shared" si="1831"/>
        <v>-</v>
      </c>
      <c r="BL1472" s="603" t="str">
        <f t="shared" si="1832"/>
        <v>-</v>
      </c>
      <c r="BM1472" s="604" t="str">
        <f t="shared" si="1833"/>
        <v>-</v>
      </c>
      <c r="BN1472" s="564">
        <f t="shared" si="1834"/>
        <v>9</v>
      </c>
      <c r="BO1472" s="314">
        <f t="shared" si="1835"/>
        <v>2016</v>
      </c>
      <c r="BP1472" s="314">
        <f t="shared" si="1836"/>
        <v>0</v>
      </c>
      <c r="BQ1472" s="202"/>
    </row>
    <row r="1473" spans="1:69" s="35" customFormat="1" ht="10.5" customHeight="1" x14ac:dyDescent="0.2">
      <c r="A1473" s="87" t="str">
        <f t="shared" si="1822"/>
        <v>2016-17RYC9</v>
      </c>
      <c r="B1473" s="87" t="str">
        <f t="shared" si="1837"/>
        <v>Y61</v>
      </c>
      <c r="C1473" s="203" t="s">
        <v>188</v>
      </c>
      <c r="D1473" s="203" t="s">
        <v>545</v>
      </c>
      <c r="E1473" s="42"/>
      <c r="F1473" s="317" t="str">
        <f>VLOOKUP($G1473,'Selection Sheet'!$C$15:$F$39,3,0)</f>
        <v>Y61</v>
      </c>
      <c r="G1473" s="204" t="s">
        <v>87</v>
      </c>
      <c r="H1473" s="203" t="s">
        <v>537</v>
      </c>
      <c r="I1473" s="495">
        <v>245</v>
      </c>
      <c r="J1473" s="495">
        <v>68</v>
      </c>
      <c r="K1473" s="495">
        <v>33</v>
      </c>
      <c r="L1473" s="495">
        <v>21</v>
      </c>
      <c r="M1473" s="507"/>
      <c r="N1473" s="507"/>
      <c r="O1473" s="507"/>
      <c r="P1473" s="507"/>
      <c r="Q1473" s="495" t="s">
        <v>80</v>
      </c>
      <c r="R1473" s="495" t="s">
        <v>80</v>
      </c>
      <c r="S1473" s="495"/>
      <c r="T1473" s="496" t="s">
        <v>80</v>
      </c>
      <c r="U1473" s="497" t="s">
        <v>80</v>
      </c>
      <c r="V1473" s="497" t="s">
        <v>80</v>
      </c>
      <c r="W1473" s="497" t="s">
        <v>80</v>
      </c>
      <c r="X1473" s="498" t="s">
        <v>80</v>
      </c>
      <c r="Y1473" s="499" t="s">
        <v>80</v>
      </c>
      <c r="Z1473" s="500" t="s">
        <v>80</v>
      </c>
      <c r="AA1473" s="500" t="s">
        <v>80</v>
      </c>
      <c r="AB1473" s="501" t="s">
        <v>80</v>
      </c>
      <c r="AC1473" s="500" t="s">
        <v>80</v>
      </c>
      <c r="AD1473" s="500" t="s">
        <v>80</v>
      </c>
      <c r="AE1473" s="500" t="s">
        <v>80</v>
      </c>
      <c r="AF1473" s="502" t="s">
        <v>80</v>
      </c>
      <c r="AG1473" s="503" t="s">
        <v>80</v>
      </c>
      <c r="AH1473" s="504" t="s">
        <v>80</v>
      </c>
      <c r="AI1473" s="502" t="s">
        <v>80</v>
      </c>
      <c r="AJ1473" s="505">
        <v>99</v>
      </c>
      <c r="AK1473" s="505">
        <v>112</v>
      </c>
      <c r="AL1473" s="507"/>
      <c r="AM1473" s="507"/>
      <c r="AN1473" s="505">
        <v>387</v>
      </c>
      <c r="AO1473" s="505">
        <v>396</v>
      </c>
      <c r="AP1473" s="569"/>
      <c r="AQ1473" s="569"/>
      <c r="AR1473" s="505">
        <v>21</v>
      </c>
      <c r="AS1473" s="505">
        <v>231</v>
      </c>
      <c r="AT1473" s="505">
        <v>8</v>
      </c>
      <c r="AU1473" s="505">
        <v>29</v>
      </c>
      <c r="AV1473" s="507"/>
      <c r="AW1473" s="507"/>
      <c r="AX1473" s="507">
        <v>86</v>
      </c>
      <c r="AY1473" s="507">
        <v>89</v>
      </c>
      <c r="AZ1473" s="507">
        <v>124</v>
      </c>
      <c r="BA1473" s="507">
        <v>262</v>
      </c>
      <c r="BB1473" s="357"/>
      <c r="BC1473" s="592" t="str">
        <f t="shared" si="1823"/>
        <v>-</v>
      </c>
      <c r="BD1473" s="593" t="str">
        <f t="shared" si="1824"/>
        <v>-</v>
      </c>
      <c r="BE1473" s="594" t="str">
        <f t="shared" si="1825"/>
        <v>-</v>
      </c>
      <c r="BF1473" s="291" t="str">
        <f t="shared" si="1826"/>
        <v>-</v>
      </c>
      <c r="BG1473" s="566" t="str">
        <f t="shared" si="1827"/>
        <v>-</v>
      </c>
      <c r="BH1473" s="595" t="str">
        <f t="shared" si="1828"/>
        <v>-</v>
      </c>
      <c r="BI1473" s="289" t="str">
        <f t="shared" si="1829"/>
        <v>-</v>
      </c>
      <c r="BJ1473" s="596" t="str">
        <f t="shared" si="1830"/>
        <v>-</v>
      </c>
      <c r="BK1473" s="595" t="str">
        <f t="shared" si="1831"/>
        <v>-</v>
      </c>
      <c r="BL1473" s="289" t="str">
        <f t="shared" si="1832"/>
        <v>-</v>
      </c>
      <c r="BM1473" s="596" t="str">
        <f t="shared" si="1833"/>
        <v>-</v>
      </c>
      <c r="BN1473" s="563">
        <f t="shared" si="1834"/>
        <v>9</v>
      </c>
      <c r="BO1473" s="87">
        <f t="shared" si="1835"/>
        <v>2016</v>
      </c>
      <c r="BP1473" s="87">
        <f t="shared" si="1836"/>
        <v>0</v>
      </c>
      <c r="BQ1473" s="202"/>
    </row>
    <row r="1474" spans="1:69" s="35" customFormat="1" ht="10.5" customHeight="1" x14ac:dyDescent="0.2">
      <c r="A1474" s="87" t="str">
        <f t="shared" si="1822"/>
        <v>2016-17RYD9</v>
      </c>
      <c r="B1474" s="87" t="str">
        <f t="shared" si="1837"/>
        <v>Y59</v>
      </c>
      <c r="C1474" s="203" t="s">
        <v>188</v>
      </c>
      <c r="D1474" s="203" t="s">
        <v>545</v>
      </c>
      <c r="E1474" s="42"/>
      <c r="F1474" s="317" t="str">
        <f>VLOOKUP($G1474,'Selection Sheet'!$C$15:$F$39,3,0)</f>
        <v>Y59</v>
      </c>
      <c r="G1474" s="204" t="s">
        <v>116</v>
      </c>
      <c r="H1474" s="203" t="s">
        <v>538</v>
      </c>
      <c r="I1474" s="495">
        <v>234</v>
      </c>
      <c r="J1474" s="495">
        <v>61</v>
      </c>
      <c r="K1474" s="495">
        <v>33</v>
      </c>
      <c r="L1474" s="495">
        <v>15</v>
      </c>
      <c r="M1474" s="507"/>
      <c r="N1474" s="507"/>
      <c r="O1474" s="507"/>
      <c r="P1474" s="507"/>
      <c r="Q1474" s="495" t="s">
        <v>80</v>
      </c>
      <c r="R1474" s="495" t="s">
        <v>80</v>
      </c>
      <c r="S1474" s="495"/>
      <c r="T1474" s="496" t="s">
        <v>80</v>
      </c>
      <c r="U1474" s="497" t="s">
        <v>80</v>
      </c>
      <c r="V1474" s="497" t="s">
        <v>80</v>
      </c>
      <c r="W1474" s="497" t="s">
        <v>80</v>
      </c>
      <c r="X1474" s="498" t="s">
        <v>80</v>
      </c>
      <c r="Y1474" s="499" t="s">
        <v>80</v>
      </c>
      <c r="Z1474" s="500" t="s">
        <v>80</v>
      </c>
      <c r="AA1474" s="500" t="s">
        <v>80</v>
      </c>
      <c r="AB1474" s="501" t="s">
        <v>80</v>
      </c>
      <c r="AC1474" s="500" t="s">
        <v>80</v>
      </c>
      <c r="AD1474" s="500" t="s">
        <v>80</v>
      </c>
      <c r="AE1474" s="500" t="s">
        <v>80</v>
      </c>
      <c r="AF1474" s="502" t="s">
        <v>80</v>
      </c>
      <c r="AG1474" s="503" t="s">
        <v>80</v>
      </c>
      <c r="AH1474" s="504" t="s">
        <v>80</v>
      </c>
      <c r="AI1474" s="502" t="s">
        <v>80</v>
      </c>
      <c r="AJ1474" s="505">
        <v>82</v>
      </c>
      <c r="AK1474" s="505">
        <v>110</v>
      </c>
      <c r="AL1474" s="507"/>
      <c r="AM1474" s="507"/>
      <c r="AN1474" s="505">
        <v>434</v>
      </c>
      <c r="AO1474" s="505">
        <v>454</v>
      </c>
      <c r="AP1474" s="569"/>
      <c r="AQ1474" s="569"/>
      <c r="AR1474" s="505">
        <v>27</v>
      </c>
      <c r="AS1474" s="505">
        <v>230</v>
      </c>
      <c r="AT1474" s="505">
        <v>10</v>
      </c>
      <c r="AU1474" s="505">
        <v>32</v>
      </c>
      <c r="AV1474" s="507"/>
      <c r="AW1474" s="507"/>
      <c r="AX1474" s="507">
        <v>78</v>
      </c>
      <c r="AY1474" s="507">
        <v>90</v>
      </c>
      <c r="AZ1474" s="507">
        <v>199</v>
      </c>
      <c r="BA1474" s="507">
        <v>318</v>
      </c>
      <c r="BB1474" s="357"/>
      <c r="BC1474" s="592" t="str">
        <f t="shared" si="1823"/>
        <v>-</v>
      </c>
      <c r="BD1474" s="593" t="str">
        <f t="shared" si="1824"/>
        <v>-</v>
      </c>
      <c r="BE1474" s="594" t="str">
        <f t="shared" si="1825"/>
        <v>-</v>
      </c>
      <c r="BF1474" s="291" t="str">
        <f t="shared" si="1826"/>
        <v>-</v>
      </c>
      <c r="BG1474" s="566" t="str">
        <f t="shared" si="1827"/>
        <v>-</v>
      </c>
      <c r="BH1474" s="595" t="str">
        <f t="shared" si="1828"/>
        <v>-</v>
      </c>
      <c r="BI1474" s="289" t="str">
        <f t="shared" si="1829"/>
        <v>-</v>
      </c>
      <c r="BJ1474" s="596" t="str">
        <f t="shared" si="1830"/>
        <v>-</v>
      </c>
      <c r="BK1474" s="595" t="str">
        <f t="shared" si="1831"/>
        <v>-</v>
      </c>
      <c r="BL1474" s="289" t="str">
        <f t="shared" si="1832"/>
        <v>-</v>
      </c>
      <c r="BM1474" s="596" t="str">
        <f t="shared" si="1833"/>
        <v>-</v>
      </c>
      <c r="BN1474" s="563">
        <f t="shared" si="1834"/>
        <v>9</v>
      </c>
      <c r="BO1474" s="87">
        <f t="shared" si="1835"/>
        <v>2016</v>
      </c>
      <c r="BP1474" s="87">
        <f t="shared" si="1836"/>
        <v>0</v>
      </c>
      <c r="BQ1474" s="202"/>
    </row>
    <row r="1475" spans="1:69" s="35" customFormat="1" ht="10.5" customHeight="1" x14ac:dyDescent="0.2">
      <c r="A1475" s="87" t="str">
        <f t="shared" si="1822"/>
        <v>2016-17RYE9</v>
      </c>
      <c r="B1475" s="87" t="str">
        <f t="shared" si="1837"/>
        <v>Y59</v>
      </c>
      <c r="C1475" s="203" t="s">
        <v>188</v>
      </c>
      <c r="D1475" s="203" t="s">
        <v>545</v>
      </c>
      <c r="E1475" s="42"/>
      <c r="F1475" s="317" t="str">
        <f>VLOOKUP($G1475,'Selection Sheet'!$C$15:$F$39,3,0)</f>
        <v>Y59</v>
      </c>
      <c r="G1475" s="204" t="s">
        <v>114</v>
      </c>
      <c r="H1475" s="203" t="s">
        <v>539</v>
      </c>
      <c r="I1475" s="495">
        <v>105</v>
      </c>
      <c r="J1475" s="495">
        <v>39</v>
      </c>
      <c r="K1475" s="495">
        <v>31</v>
      </c>
      <c r="L1475" s="495">
        <v>18</v>
      </c>
      <c r="M1475" s="507"/>
      <c r="N1475" s="507"/>
      <c r="O1475" s="507"/>
      <c r="P1475" s="507"/>
      <c r="Q1475" s="495" t="s">
        <v>80</v>
      </c>
      <c r="R1475" s="495" t="s">
        <v>80</v>
      </c>
      <c r="S1475" s="495"/>
      <c r="T1475" s="496" t="s">
        <v>80</v>
      </c>
      <c r="U1475" s="497" t="s">
        <v>80</v>
      </c>
      <c r="V1475" s="497" t="s">
        <v>80</v>
      </c>
      <c r="W1475" s="497" t="s">
        <v>80</v>
      </c>
      <c r="X1475" s="498" t="s">
        <v>80</v>
      </c>
      <c r="Y1475" s="499" t="s">
        <v>80</v>
      </c>
      <c r="Z1475" s="500" t="s">
        <v>80</v>
      </c>
      <c r="AA1475" s="500" t="s">
        <v>80</v>
      </c>
      <c r="AB1475" s="501" t="s">
        <v>80</v>
      </c>
      <c r="AC1475" s="500" t="s">
        <v>80</v>
      </c>
      <c r="AD1475" s="500" t="s">
        <v>80</v>
      </c>
      <c r="AE1475" s="500" t="s">
        <v>80</v>
      </c>
      <c r="AF1475" s="502" t="s">
        <v>80</v>
      </c>
      <c r="AG1475" s="503" t="s">
        <v>80</v>
      </c>
      <c r="AH1475" s="504" t="s">
        <v>80</v>
      </c>
      <c r="AI1475" s="502" t="s">
        <v>80</v>
      </c>
      <c r="AJ1475" s="505">
        <v>53</v>
      </c>
      <c r="AK1475" s="505">
        <v>74</v>
      </c>
      <c r="AL1475" s="507"/>
      <c r="AM1475" s="507"/>
      <c r="AN1475" s="505">
        <v>521</v>
      </c>
      <c r="AO1475" s="505">
        <v>526</v>
      </c>
      <c r="AP1475" s="569"/>
      <c r="AQ1475" s="569"/>
      <c r="AR1475" s="505">
        <v>16</v>
      </c>
      <c r="AS1475" s="505">
        <v>94</v>
      </c>
      <c r="AT1475" s="505">
        <v>8</v>
      </c>
      <c r="AU1475" s="505">
        <v>26</v>
      </c>
      <c r="AV1475" s="507"/>
      <c r="AW1475" s="507"/>
      <c r="AX1475" s="507">
        <v>40</v>
      </c>
      <c r="AY1475" s="507">
        <v>48</v>
      </c>
      <c r="AZ1475" s="507">
        <v>131</v>
      </c>
      <c r="BA1475" s="507">
        <v>266</v>
      </c>
      <c r="BB1475" s="357"/>
      <c r="BC1475" s="592" t="str">
        <f t="shared" si="1823"/>
        <v>-</v>
      </c>
      <c r="BD1475" s="593" t="str">
        <f t="shared" si="1824"/>
        <v>-</v>
      </c>
      <c r="BE1475" s="594" t="str">
        <f t="shared" si="1825"/>
        <v>-</v>
      </c>
      <c r="BF1475" s="291" t="str">
        <f t="shared" si="1826"/>
        <v>-</v>
      </c>
      <c r="BG1475" s="566" t="str">
        <f t="shared" si="1827"/>
        <v>-</v>
      </c>
      <c r="BH1475" s="595" t="str">
        <f t="shared" si="1828"/>
        <v>-</v>
      </c>
      <c r="BI1475" s="289" t="str">
        <f t="shared" si="1829"/>
        <v>-</v>
      </c>
      <c r="BJ1475" s="596" t="str">
        <f t="shared" si="1830"/>
        <v>-</v>
      </c>
      <c r="BK1475" s="595" t="str">
        <f t="shared" si="1831"/>
        <v>-</v>
      </c>
      <c r="BL1475" s="289" t="str">
        <f t="shared" si="1832"/>
        <v>-</v>
      </c>
      <c r="BM1475" s="596" t="str">
        <f t="shared" si="1833"/>
        <v>-</v>
      </c>
      <c r="BN1475" s="563">
        <f t="shared" si="1834"/>
        <v>9</v>
      </c>
      <c r="BO1475" s="87">
        <f t="shared" si="1835"/>
        <v>2016</v>
      </c>
      <c r="BP1475" s="87">
        <f t="shared" si="1836"/>
        <v>0</v>
      </c>
      <c r="BQ1475" s="202"/>
    </row>
    <row r="1476" spans="1:69" s="35" customFormat="1" ht="10.5" customHeight="1" x14ac:dyDescent="0.2">
      <c r="A1476" s="312" t="str">
        <f t="shared" si="1822"/>
        <v>2016-17RYF9</v>
      </c>
      <c r="B1476" s="312" t="str">
        <f t="shared" si="1837"/>
        <v>Y58</v>
      </c>
      <c r="C1476" s="208" t="s">
        <v>188</v>
      </c>
      <c r="D1476" s="208" t="s">
        <v>545</v>
      </c>
      <c r="E1476" s="53"/>
      <c r="F1476" s="319" t="str">
        <f>VLOOKUP($G1476,'Selection Sheet'!$C$15:$F$39,3,0)</f>
        <v>Y58</v>
      </c>
      <c r="G1476" s="209" t="s">
        <v>99</v>
      </c>
      <c r="H1476" s="208" t="s">
        <v>540</v>
      </c>
      <c r="I1476" s="521">
        <v>286</v>
      </c>
      <c r="J1476" s="521">
        <v>60</v>
      </c>
      <c r="K1476" s="521">
        <v>47</v>
      </c>
      <c r="L1476" s="521">
        <v>18</v>
      </c>
      <c r="M1476" s="533"/>
      <c r="N1476" s="533"/>
      <c r="O1476" s="533"/>
      <c r="P1476" s="533"/>
      <c r="Q1476" s="521" t="s">
        <v>80</v>
      </c>
      <c r="R1476" s="521" t="s">
        <v>80</v>
      </c>
      <c r="S1476" s="521"/>
      <c r="T1476" s="522" t="s">
        <v>80</v>
      </c>
      <c r="U1476" s="523" t="s">
        <v>80</v>
      </c>
      <c r="V1476" s="523" t="s">
        <v>80</v>
      </c>
      <c r="W1476" s="523" t="s">
        <v>80</v>
      </c>
      <c r="X1476" s="524" t="s">
        <v>80</v>
      </c>
      <c r="Y1476" s="525" t="s">
        <v>80</v>
      </c>
      <c r="Z1476" s="526" t="s">
        <v>80</v>
      </c>
      <c r="AA1476" s="526" t="s">
        <v>80</v>
      </c>
      <c r="AB1476" s="527" t="s">
        <v>80</v>
      </c>
      <c r="AC1476" s="526" t="s">
        <v>80</v>
      </c>
      <c r="AD1476" s="526" t="s">
        <v>80</v>
      </c>
      <c r="AE1476" s="526" t="s">
        <v>80</v>
      </c>
      <c r="AF1476" s="528" t="s">
        <v>80</v>
      </c>
      <c r="AG1476" s="529" t="s">
        <v>80</v>
      </c>
      <c r="AH1476" s="530" t="s">
        <v>80</v>
      </c>
      <c r="AI1476" s="528" t="s">
        <v>80</v>
      </c>
      <c r="AJ1476" s="531">
        <v>148</v>
      </c>
      <c r="AK1476" s="531">
        <v>199</v>
      </c>
      <c r="AL1476" s="533"/>
      <c r="AM1476" s="533"/>
      <c r="AN1476" s="531">
        <v>843</v>
      </c>
      <c r="AO1476" s="531">
        <v>904</v>
      </c>
      <c r="AP1476" s="571"/>
      <c r="AQ1476" s="571"/>
      <c r="AR1476" s="531">
        <v>20</v>
      </c>
      <c r="AS1476" s="531">
        <v>279</v>
      </c>
      <c r="AT1476" s="531">
        <v>9</v>
      </c>
      <c r="AU1476" s="531">
        <v>46</v>
      </c>
      <c r="AV1476" s="533"/>
      <c r="AW1476" s="533"/>
      <c r="AX1476" s="533">
        <v>91</v>
      </c>
      <c r="AY1476" s="533">
        <v>125</v>
      </c>
      <c r="AZ1476" s="533">
        <v>130</v>
      </c>
      <c r="BA1476" s="533">
        <v>366</v>
      </c>
      <c r="BB1476" s="359"/>
      <c r="BC1476" s="605" t="str">
        <f t="shared" si="1823"/>
        <v>-</v>
      </c>
      <c r="BD1476" s="606" t="str">
        <f t="shared" si="1824"/>
        <v>-</v>
      </c>
      <c r="BE1476" s="607" t="str">
        <f t="shared" si="1825"/>
        <v>-</v>
      </c>
      <c r="BF1476" s="302" t="str">
        <f t="shared" si="1826"/>
        <v>-</v>
      </c>
      <c r="BG1476" s="608" t="str">
        <f t="shared" si="1827"/>
        <v>-</v>
      </c>
      <c r="BH1476" s="609" t="str">
        <f t="shared" si="1828"/>
        <v>-</v>
      </c>
      <c r="BI1476" s="311" t="str">
        <f t="shared" si="1829"/>
        <v>-</v>
      </c>
      <c r="BJ1476" s="610" t="str">
        <f t="shared" si="1830"/>
        <v>-</v>
      </c>
      <c r="BK1476" s="609" t="str">
        <f t="shared" si="1831"/>
        <v>-</v>
      </c>
      <c r="BL1476" s="311" t="str">
        <f t="shared" si="1832"/>
        <v>-</v>
      </c>
      <c r="BM1476" s="610" t="str">
        <f t="shared" si="1833"/>
        <v>-</v>
      </c>
      <c r="BN1476" s="565">
        <f t="shared" si="1834"/>
        <v>9</v>
      </c>
      <c r="BO1476" s="312">
        <f t="shared" si="1835"/>
        <v>2016</v>
      </c>
      <c r="BP1476" s="312">
        <f t="shared" si="1836"/>
        <v>0</v>
      </c>
      <c r="BQ1476" s="202"/>
    </row>
    <row r="1477" spans="1:69" s="35" customFormat="1" ht="10.5" customHeight="1" x14ac:dyDescent="0.2">
      <c r="A1477" s="87" t="str">
        <f t="shared" si="1822"/>
        <v>2016-17R1F10</v>
      </c>
      <c r="B1477" s="87" t="str">
        <f t="shared" si="1837"/>
        <v>Y59</v>
      </c>
      <c r="C1477" s="203" t="s">
        <v>188</v>
      </c>
      <c r="D1477" s="203" t="s">
        <v>546</v>
      </c>
      <c r="E1477" s="42"/>
      <c r="F1477" s="317" t="str">
        <f>VLOOKUP($G1477,'Selection Sheet'!$C$15:$F$39,3,0)</f>
        <v>Y59</v>
      </c>
      <c r="G1477" s="204" t="s">
        <v>108</v>
      </c>
      <c r="H1477" s="203" t="s">
        <v>529</v>
      </c>
      <c r="I1477" s="495">
        <v>9</v>
      </c>
      <c r="J1477" s="495">
        <v>1</v>
      </c>
      <c r="K1477" s="495">
        <v>0</v>
      </c>
      <c r="L1477" s="495">
        <v>0</v>
      </c>
      <c r="M1477" s="507"/>
      <c r="N1477" s="507"/>
      <c r="O1477" s="507"/>
      <c r="P1477" s="507"/>
      <c r="Q1477" s="495" t="s">
        <v>80</v>
      </c>
      <c r="R1477" s="495" t="s">
        <v>80</v>
      </c>
      <c r="S1477" s="495"/>
      <c r="T1477" s="496" t="s">
        <v>80</v>
      </c>
      <c r="U1477" s="497" t="s">
        <v>80</v>
      </c>
      <c r="V1477" s="497" t="s">
        <v>80</v>
      </c>
      <c r="W1477" s="497" t="s">
        <v>80</v>
      </c>
      <c r="X1477" s="498" t="s">
        <v>80</v>
      </c>
      <c r="Y1477" s="499" t="s">
        <v>80</v>
      </c>
      <c r="Z1477" s="500" t="s">
        <v>80</v>
      </c>
      <c r="AA1477" s="500" t="s">
        <v>80</v>
      </c>
      <c r="AB1477" s="501" t="s">
        <v>80</v>
      </c>
      <c r="AC1477" s="500" t="s">
        <v>80</v>
      </c>
      <c r="AD1477" s="500" t="s">
        <v>80</v>
      </c>
      <c r="AE1477" s="500" t="s">
        <v>80</v>
      </c>
      <c r="AF1477" s="502" t="s">
        <v>80</v>
      </c>
      <c r="AG1477" s="503" t="s">
        <v>80</v>
      </c>
      <c r="AH1477" s="504" t="s">
        <v>80</v>
      </c>
      <c r="AI1477" s="502" t="s">
        <v>80</v>
      </c>
      <c r="AJ1477" s="505">
        <v>2</v>
      </c>
      <c r="AK1477" s="505">
        <v>4</v>
      </c>
      <c r="AL1477" s="507"/>
      <c r="AM1477" s="507"/>
      <c r="AN1477" s="505">
        <v>39</v>
      </c>
      <c r="AO1477" s="505">
        <v>40</v>
      </c>
      <c r="AP1477" s="569"/>
      <c r="AQ1477" s="569"/>
      <c r="AR1477" s="505">
        <v>0</v>
      </c>
      <c r="AS1477" s="505">
        <v>9</v>
      </c>
      <c r="AT1477" s="505">
        <v>0</v>
      </c>
      <c r="AU1477" s="505">
        <v>0</v>
      </c>
      <c r="AV1477" s="507"/>
      <c r="AW1477" s="507"/>
      <c r="AX1477" s="507">
        <v>0</v>
      </c>
      <c r="AY1477" s="507">
        <v>0</v>
      </c>
      <c r="AZ1477" s="507">
        <v>14</v>
      </c>
      <c r="BA1477" s="507">
        <v>23</v>
      </c>
      <c r="BB1477" s="357"/>
      <c r="BC1477" s="592" t="str">
        <f t="shared" si="1823"/>
        <v>-</v>
      </c>
      <c r="BD1477" s="593" t="str">
        <f t="shared" si="1824"/>
        <v>-</v>
      </c>
      <c r="BE1477" s="594" t="str">
        <f t="shared" si="1825"/>
        <v>-</v>
      </c>
      <c r="BF1477" s="291" t="str">
        <f t="shared" si="1826"/>
        <v>-</v>
      </c>
      <c r="BG1477" s="566" t="str">
        <f t="shared" si="1827"/>
        <v>-</v>
      </c>
      <c r="BH1477" s="595" t="str">
        <f t="shared" si="1828"/>
        <v>-</v>
      </c>
      <c r="BI1477" s="289" t="str">
        <f t="shared" si="1829"/>
        <v>-</v>
      </c>
      <c r="BJ1477" s="596" t="str">
        <f t="shared" si="1830"/>
        <v>-</v>
      </c>
      <c r="BK1477" s="595" t="str">
        <f t="shared" si="1831"/>
        <v>-</v>
      </c>
      <c r="BL1477" s="289" t="str">
        <f t="shared" si="1832"/>
        <v>-</v>
      </c>
      <c r="BM1477" s="596" t="str">
        <f t="shared" si="1833"/>
        <v>-</v>
      </c>
      <c r="BN1477" s="563">
        <f t="shared" si="1834"/>
        <v>10</v>
      </c>
      <c r="BO1477" s="87">
        <f t="shared" si="1835"/>
        <v>2016</v>
      </c>
      <c r="BP1477" s="87">
        <f t="shared" si="1836"/>
        <v>1.0000000000000004</v>
      </c>
      <c r="BQ1477" s="202"/>
    </row>
    <row r="1478" spans="1:69" s="35" customFormat="1" ht="10.5" customHeight="1" x14ac:dyDescent="0.2">
      <c r="A1478" s="87" t="str">
        <f t="shared" si="1822"/>
        <v>2016-17RRU10</v>
      </c>
      <c r="B1478" s="87" t="str">
        <f t="shared" si="1837"/>
        <v>Y56</v>
      </c>
      <c r="C1478" s="203" t="s">
        <v>188</v>
      </c>
      <c r="D1478" s="203" t="s">
        <v>546</v>
      </c>
      <c r="E1478" s="42"/>
      <c r="F1478" s="317" t="str">
        <f>VLOOKUP($G1478,'Selection Sheet'!$C$15:$F$39,3,0)</f>
        <v>Y56</v>
      </c>
      <c r="G1478" s="204" t="s">
        <v>93</v>
      </c>
      <c r="H1478" s="203" t="s">
        <v>530</v>
      </c>
      <c r="I1478" s="495">
        <v>402</v>
      </c>
      <c r="J1478" s="495">
        <v>109</v>
      </c>
      <c r="K1478" s="495">
        <v>54</v>
      </c>
      <c r="L1478" s="495">
        <v>26</v>
      </c>
      <c r="M1478" s="507"/>
      <c r="N1478" s="507"/>
      <c r="O1478" s="507"/>
      <c r="P1478" s="507"/>
      <c r="Q1478" s="495" t="s">
        <v>80</v>
      </c>
      <c r="R1478" s="495" t="s">
        <v>80</v>
      </c>
      <c r="S1478" s="495"/>
      <c r="T1478" s="496" t="s">
        <v>80</v>
      </c>
      <c r="U1478" s="497" t="s">
        <v>80</v>
      </c>
      <c r="V1478" s="497" t="s">
        <v>80</v>
      </c>
      <c r="W1478" s="497" t="s">
        <v>80</v>
      </c>
      <c r="X1478" s="498" t="s">
        <v>80</v>
      </c>
      <c r="Y1478" s="499" t="s">
        <v>80</v>
      </c>
      <c r="Z1478" s="500" t="s">
        <v>80</v>
      </c>
      <c r="AA1478" s="500" t="s">
        <v>80</v>
      </c>
      <c r="AB1478" s="501" t="s">
        <v>80</v>
      </c>
      <c r="AC1478" s="500" t="s">
        <v>80</v>
      </c>
      <c r="AD1478" s="500" t="s">
        <v>80</v>
      </c>
      <c r="AE1478" s="500" t="s">
        <v>80</v>
      </c>
      <c r="AF1478" s="502" t="s">
        <v>80</v>
      </c>
      <c r="AG1478" s="503" t="s">
        <v>80</v>
      </c>
      <c r="AH1478" s="504" t="s">
        <v>80</v>
      </c>
      <c r="AI1478" s="502" t="s">
        <v>80</v>
      </c>
      <c r="AJ1478" s="505">
        <v>190</v>
      </c>
      <c r="AK1478" s="505">
        <v>267</v>
      </c>
      <c r="AL1478" s="507"/>
      <c r="AM1478" s="507"/>
      <c r="AN1478" s="505">
        <v>1138</v>
      </c>
      <c r="AO1478" s="505">
        <v>1175</v>
      </c>
      <c r="AP1478" s="569"/>
      <c r="AQ1478" s="569"/>
      <c r="AR1478" s="505">
        <v>35</v>
      </c>
      <c r="AS1478" s="505">
        <v>392</v>
      </c>
      <c r="AT1478" s="505">
        <v>17</v>
      </c>
      <c r="AU1478" s="505">
        <v>52</v>
      </c>
      <c r="AV1478" s="507"/>
      <c r="AW1478" s="507"/>
      <c r="AX1478" s="507">
        <v>114</v>
      </c>
      <c r="AY1478" s="507">
        <v>132</v>
      </c>
      <c r="AZ1478" s="507">
        <v>374</v>
      </c>
      <c r="BA1478" s="507">
        <v>666</v>
      </c>
      <c r="BB1478" s="357"/>
      <c r="BC1478" s="592" t="str">
        <f t="shared" si="1823"/>
        <v>-</v>
      </c>
      <c r="BD1478" s="593" t="str">
        <f t="shared" si="1824"/>
        <v>-</v>
      </c>
      <c r="BE1478" s="594" t="str">
        <f t="shared" si="1825"/>
        <v>-</v>
      </c>
      <c r="BF1478" s="291" t="str">
        <f t="shared" si="1826"/>
        <v>-</v>
      </c>
      <c r="BG1478" s="566" t="str">
        <f t="shared" si="1827"/>
        <v>-</v>
      </c>
      <c r="BH1478" s="595" t="str">
        <f t="shared" si="1828"/>
        <v>-</v>
      </c>
      <c r="BI1478" s="289" t="str">
        <f t="shared" si="1829"/>
        <v>-</v>
      </c>
      <c r="BJ1478" s="596" t="str">
        <f t="shared" si="1830"/>
        <v>-</v>
      </c>
      <c r="BK1478" s="595" t="str">
        <f t="shared" si="1831"/>
        <v>-</v>
      </c>
      <c r="BL1478" s="289" t="str">
        <f t="shared" si="1832"/>
        <v>-</v>
      </c>
      <c r="BM1478" s="596" t="str">
        <f t="shared" si="1833"/>
        <v>-</v>
      </c>
      <c r="BN1478" s="563">
        <f t="shared" si="1834"/>
        <v>10</v>
      </c>
      <c r="BO1478" s="87">
        <f t="shared" si="1835"/>
        <v>2016</v>
      </c>
      <c r="BP1478" s="87">
        <f t="shared" si="1836"/>
        <v>1.0000000000000004</v>
      </c>
      <c r="BQ1478" s="202"/>
    </row>
    <row r="1479" spans="1:69" s="35" customFormat="1" ht="10.5" customHeight="1" x14ac:dyDescent="0.2">
      <c r="A1479" s="87" t="str">
        <f t="shared" si="1822"/>
        <v>2016-17RX610</v>
      </c>
      <c r="B1479" s="87" t="str">
        <f t="shared" si="1837"/>
        <v>Y63</v>
      </c>
      <c r="C1479" s="203" t="s">
        <v>188</v>
      </c>
      <c r="D1479" s="203" t="s">
        <v>546</v>
      </c>
      <c r="E1479" s="42"/>
      <c r="F1479" s="317" t="str">
        <f>VLOOKUP($G1479,'Selection Sheet'!$C$15:$F$39,3,0)</f>
        <v>Y63</v>
      </c>
      <c r="G1479" s="204" t="s">
        <v>111</v>
      </c>
      <c r="H1479" s="203" t="s">
        <v>532</v>
      </c>
      <c r="I1479" s="495">
        <v>170</v>
      </c>
      <c r="J1479" s="495">
        <v>45</v>
      </c>
      <c r="K1479" s="495">
        <v>23</v>
      </c>
      <c r="L1479" s="495">
        <v>15</v>
      </c>
      <c r="M1479" s="507"/>
      <c r="N1479" s="507"/>
      <c r="O1479" s="507"/>
      <c r="P1479" s="507"/>
      <c r="Q1479" s="495" t="s">
        <v>80</v>
      </c>
      <c r="R1479" s="495" t="s">
        <v>80</v>
      </c>
      <c r="S1479" s="495"/>
      <c r="T1479" s="496" t="s">
        <v>80</v>
      </c>
      <c r="U1479" s="497" t="s">
        <v>80</v>
      </c>
      <c r="V1479" s="497" t="s">
        <v>80</v>
      </c>
      <c r="W1479" s="497" t="s">
        <v>80</v>
      </c>
      <c r="X1479" s="498" t="s">
        <v>80</v>
      </c>
      <c r="Y1479" s="499" t="s">
        <v>80</v>
      </c>
      <c r="Z1479" s="500" t="s">
        <v>80</v>
      </c>
      <c r="AA1479" s="500" t="s">
        <v>80</v>
      </c>
      <c r="AB1479" s="501" t="s">
        <v>80</v>
      </c>
      <c r="AC1479" s="500" t="s">
        <v>80</v>
      </c>
      <c r="AD1479" s="500" t="s">
        <v>80</v>
      </c>
      <c r="AE1479" s="500" t="s">
        <v>80</v>
      </c>
      <c r="AF1479" s="502" t="s">
        <v>80</v>
      </c>
      <c r="AG1479" s="503" t="s">
        <v>80</v>
      </c>
      <c r="AH1479" s="504" t="s">
        <v>80</v>
      </c>
      <c r="AI1479" s="502" t="s">
        <v>80</v>
      </c>
      <c r="AJ1479" s="505">
        <v>44</v>
      </c>
      <c r="AK1479" s="505">
        <v>54</v>
      </c>
      <c r="AL1479" s="507"/>
      <c r="AM1479" s="507"/>
      <c r="AN1479" s="505">
        <v>291</v>
      </c>
      <c r="AO1479" s="505">
        <v>297</v>
      </c>
      <c r="AP1479" s="569"/>
      <c r="AQ1479" s="569"/>
      <c r="AR1479" s="505">
        <v>7</v>
      </c>
      <c r="AS1479" s="505">
        <v>164</v>
      </c>
      <c r="AT1479" s="505">
        <v>6</v>
      </c>
      <c r="AU1479" s="505">
        <v>21</v>
      </c>
      <c r="AV1479" s="507"/>
      <c r="AW1479" s="507"/>
      <c r="AX1479" s="507">
        <v>16</v>
      </c>
      <c r="AY1479" s="507">
        <v>21</v>
      </c>
      <c r="AZ1479" s="507">
        <v>69</v>
      </c>
      <c r="BA1479" s="507">
        <v>126</v>
      </c>
      <c r="BB1479" s="357"/>
      <c r="BC1479" s="592" t="str">
        <f t="shared" si="1823"/>
        <v>-</v>
      </c>
      <c r="BD1479" s="593" t="str">
        <f t="shared" si="1824"/>
        <v>-</v>
      </c>
      <c r="BE1479" s="594" t="str">
        <f t="shared" si="1825"/>
        <v>-</v>
      </c>
      <c r="BF1479" s="291" t="str">
        <f t="shared" si="1826"/>
        <v>-</v>
      </c>
      <c r="BG1479" s="566" t="str">
        <f t="shared" si="1827"/>
        <v>-</v>
      </c>
      <c r="BH1479" s="595" t="str">
        <f t="shared" si="1828"/>
        <v>-</v>
      </c>
      <c r="BI1479" s="289" t="str">
        <f t="shared" si="1829"/>
        <v>-</v>
      </c>
      <c r="BJ1479" s="596" t="str">
        <f t="shared" si="1830"/>
        <v>-</v>
      </c>
      <c r="BK1479" s="595" t="str">
        <f t="shared" si="1831"/>
        <v>-</v>
      </c>
      <c r="BL1479" s="289" t="str">
        <f t="shared" si="1832"/>
        <v>-</v>
      </c>
      <c r="BM1479" s="596" t="str">
        <f t="shared" si="1833"/>
        <v>-</v>
      </c>
      <c r="BN1479" s="563">
        <f t="shared" si="1834"/>
        <v>10</v>
      </c>
      <c r="BO1479" s="87">
        <f t="shared" si="1835"/>
        <v>2016</v>
      </c>
      <c r="BP1479" s="87">
        <f t="shared" si="1836"/>
        <v>1.0000000000000004</v>
      </c>
      <c r="BQ1479" s="202"/>
    </row>
    <row r="1480" spans="1:69" s="35" customFormat="1" ht="10.5" customHeight="1" x14ac:dyDescent="0.2">
      <c r="A1480" s="314" t="str">
        <f t="shared" si="1822"/>
        <v>2016-17RX710</v>
      </c>
      <c r="B1480" s="314" t="str">
        <f t="shared" si="1837"/>
        <v>Y62</v>
      </c>
      <c r="C1480" s="205" t="s">
        <v>188</v>
      </c>
      <c r="D1480" s="205" t="s">
        <v>546</v>
      </c>
      <c r="E1480" s="206"/>
      <c r="F1480" s="318" t="str">
        <f>VLOOKUP($G1480,'Selection Sheet'!$C$15:$F$39,3,0)</f>
        <v>Y62</v>
      </c>
      <c r="G1480" s="207" t="s">
        <v>84</v>
      </c>
      <c r="H1480" s="205" t="s">
        <v>533</v>
      </c>
      <c r="I1480" s="508">
        <v>306</v>
      </c>
      <c r="J1480" s="508">
        <v>110</v>
      </c>
      <c r="K1480" s="508">
        <v>41</v>
      </c>
      <c r="L1480" s="508">
        <v>25</v>
      </c>
      <c r="M1480" s="520"/>
      <c r="N1480" s="520"/>
      <c r="O1480" s="520"/>
      <c r="P1480" s="520"/>
      <c r="Q1480" s="508" t="s">
        <v>80</v>
      </c>
      <c r="R1480" s="508" t="s">
        <v>80</v>
      </c>
      <c r="S1480" s="508"/>
      <c r="T1480" s="509" t="s">
        <v>80</v>
      </c>
      <c r="U1480" s="510" t="s">
        <v>80</v>
      </c>
      <c r="V1480" s="510" t="s">
        <v>80</v>
      </c>
      <c r="W1480" s="510" t="s">
        <v>80</v>
      </c>
      <c r="X1480" s="511" t="s">
        <v>80</v>
      </c>
      <c r="Y1480" s="512" t="s">
        <v>80</v>
      </c>
      <c r="Z1480" s="513" t="s">
        <v>80</v>
      </c>
      <c r="AA1480" s="513" t="s">
        <v>80</v>
      </c>
      <c r="AB1480" s="514" t="s">
        <v>80</v>
      </c>
      <c r="AC1480" s="513" t="s">
        <v>80</v>
      </c>
      <c r="AD1480" s="513" t="s">
        <v>80</v>
      </c>
      <c r="AE1480" s="513" t="s">
        <v>80</v>
      </c>
      <c r="AF1480" s="515" t="s">
        <v>80</v>
      </c>
      <c r="AG1480" s="516" t="s">
        <v>80</v>
      </c>
      <c r="AH1480" s="517" t="s">
        <v>80</v>
      </c>
      <c r="AI1480" s="515" t="s">
        <v>80</v>
      </c>
      <c r="AJ1480" s="518">
        <v>173</v>
      </c>
      <c r="AK1480" s="518">
        <v>195</v>
      </c>
      <c r="AL1480" s="520"/>
      <c r="AM1480" s="520"/>
      <c r="AN1480" s="518">
        <v>1066</v>
      </c>
      <c r="AO1480" s="518">
        <v>1071</v>
      </c>
      <c r="AP1480" s="570"/>
      <c r="AQ1480" s="570"/>
      <c r="AR1480" s="518">
        <v>29</v>
      </c>
      <c r="AS1480" s="518">
        <v>303</v>
      </c>
      <c r="AT1480" s="518">
        <v>10</v>
      </c>
      <c r="AU1480" s="518">
        <v>37</v>
      </c>
      <c r="AV1480" s="520"/>
      <c r="AW1480" s="520"/>
      <c r="AX1480" s="520">
        <v>118</v>
      </c>
      <c r="AY1480" s="520">
        <v>142</v>
      </c>
      <c r="AZ1480" s="520">
        <v>331</v>
      </c>
      <c r="BA1480" s="520">
        <v>604</v>
      </c>
      <c r="BB1480" s="358"/>
      <c r="BC1480" s="597" t="str">
        <f t="shared" si="1823"/>
        <v>-</v>
      </c>
      <c r="BD1480" s="598" t="str">
        <f t="shared" si="1824"/>
        <v>-</v>
      </c>
      <c r="BE1480" s="599" t="str">
        <f t="shared" si="1825"/>
        <v>-</v>
      </c>
      <c r="BF1480" s="600" t="str">
        <f t="shared" si="1826"/>
        <v>-</v>
      </c>
      <c r="BG1480" s="601" t="str">
        <f t="shared" si="1827"/>
        <v>-</v>
      </c>
      <c r="BH1480" s="602" t="str">
        <f t="shared" si="1828"/>
        <v>-</v>
      </c>
      <c r="BI1480" s="603" t="str">
        <f t="shared" si="1829"/>
        <v>-</v>
      </c>
      <c r="BJ1480" s="604" t="str">
        <f t="shared" si="1830"/>
        <v>-</v>
      </c>
      <c r="BK1480" s="602" t="str">
        <f t="shared" si="1831"/>
        <v>-</v>
      </c>
      <c r="BL1480" s="603" t="str">
        <f t="shared" si="1832"/>
        <v>-</v>
      </c>
      <c r="BM1480" s="604" t="str">
        <f t="shared" si="1833"/>
        <v>-</v>
      </c>
      <c r="BN1480" s="564">
        <f t="shared" si="1834"/>
        <v>10</v>
      </c>
      <c r="BO1480" s="314">
        <f t="shared" si="1835"/>
        <v>2016</v>
      </c>
      <c r="BP1480" s="314">
        <f t="shared" si="1836"/>
        <v>1.0000000000000004</v>
      </c>
      <c r="BQ1480" s="202"/>
    </row>
    <row r="1481" spans="1:69" s="35" customFormat="1" ht="10.5" customHeight="1" x14ac:dyDescent="0.2">
      <c r="A1481" s="87" t="str">
        <f t="shared" si="1822"/>
        <v>2016-17RX810</v>
      </c>
      <c r="B1481" s="87" t="str">
        <f t="shared" si="1837"/>
        <v>Y63</v>
      </c>
      <c r="C1481" s="203" t="s">
        <v>188</v>
      </c>
      <c r="D1481" s="203" t="s">
        <v>546</v>
      </c>
      <c r="E1481" s="42"/>
      <c r="F1481" s="317" t="str">
        <f>VLOOKUP($G1481,'Selection Sheet'!$C$15:$F$39,3,0)</f>
        <v>Y63</v>
      </c>
      <c r="G1481" s="204" t="s">
        <v>120</v>
      </c>
      <c r="H1481" s="203" t="s">
        <v>534</v>
      </c>
      <c r="I1481" s="495">
        <v>272</v>
      </c>
      <c r="J1481" s="495">
        <v>70</v>
      </c>
      <c r="K1481" s="495">
        <v>47</v>
      </c>
      <c r="L1481" s="495">
        <v>24</v>
      </c>
      <c r="M1481" s="507"/>
      <c r="N1481" s="507"/>
      <c r="O1481" s="507"/>
      <c r="P1481" s="507"/>
      <c r="Q1481" s="495" t="s">
        <v>80</v>
      </c>
      <c r="R1481" s="495" t="s">
        <v>80</v>
      </c>
      <c r="S1481" s="495"/>
      <c r="T1481" s="496" t="s">
        <v>80</v>
      </c>
      <c r="U1481" s="497" t="s">
        <v>80</v>
      </c>
      <c r="V1481" s="497" t="s">
        <v>80</v>
      </c>
      <c r="W1481" s="497" t="s">
        <v>80</v>
      </c>
      <c r="X1481" s="498" t="s">
        <v>80</v>
      </c>
      <c r="Y1481" s="499" t="s">
        <v>80</v>
      </c>
      <c r="Z1481" s="500" t="s">
        <v>80</v>
      </c>
      <c r="AA1481" s="500" t="s">
        <v>80</v>
      </c>
      <c r="AB1481" s="501" t="s">
        <v>80</v>
      </c>
      <c r="AC1481" s="500" t="s">
        <v>80</v>
      </c>
      <c r="AD1481" s="500" t="s">
        <v>80</v>
      </c>
      <c r="AE1481" s="500" t="s">
        <v>80</v>
      </c>
      <c r="AF1481" s="502" t="s">
        <v>80</v>
      </c>
      <c r="AG1481" s="503" t="s">
        <v>80</v>
      </c>
      <c r="AH1481" s="504" t="s">
        <v>80</v>
      </c>
      <c r="AI1481" s="502" t="s">
        <v>80</v>
      </c>
      <c r="AJ1481" s="505">
        <v>105</v>
      </c>
      <c r="AK1481" s="505">
        <v>117</v>
      </c>
      <c r="AL1481" s="507"/>
      <c r="AM1481" s="507"/>
      <c r="AN1481" s="505">
        <v>572</v>
      </c>
      <c r="AO1481" s="505">
        <v>577</v>
      </c>
      <c r="AP1481" s="569"/>
      <c r="AQ1481" s="569"/>
      <c r="AR1481" s="505">
        <v>29</v>
      </c>
      <c r="AS1481" s="505">
        <v>267</v>
      </c>
      <c r="AT1481" s="505">
        <v>17</v>
      </c>
      <c r="AU1481" s="505">
        <v>47</v>
      </c>
      <c r="AV1481" s="507"/>
      <c r="AW1481" s="507"/>
      <c r="AX1481" s="507">
        <v>88</v>
      </c>
      <c r="AY1481" s="507">
        <v>105</v>
      </c>
      <c r="AZ1481" s="507">
        <v>124</v>
      </c>
      <c r="BA1481" s="507">
        <v>311</v>
      </c>
      <c r="BB1481" s="357"/>
      <c r="BC1481" s="592" t="str">
        <f t="shared" si="1823"/>
        <v>-</v>
      </c>
      <c r="BD1481" s="593" t="str">
        <f t="shared" si="1824"/>
        <v>-</v>
      </c>
      <c r="BE1481" s="594" t="str">
        <f t="shared" si="1825"/>
        <v>-</v>
      </c>
      <c r="BF1481" s="291" t="str">
        <f t="shared" si="1826"/>
        <v>-</v>
      </c>
      <c r="BG1481" s="566" t="str">
        <f t="shared" si="1827"/>
        <v>-</v>
      </c>
      <c r="BH1481" s="595" t="str">
        <f t="shared" si="1828"/>
        <v>-</v>
      </c>
      <c r="BI1481" s="289" t="str">
        <f t="shared" si="1829"/>
        <v>-</v>
      </c>
      <c r="BJ1481" s="596" t="str">
        <f t="shared" si="1830"/>
        <v>-</v>
      </c>
      <c r="BK1481" s="595" t="str">
        <f t="shared" si="1831"/>
        <v>-</v>
      </c>
      <c r="BL1481" s="289" t="str">
        <f t="shared" si="1832"/>
        <v>-</v>
      </c>
      <c r="BM1481" s="596" t="str">
        <f t="shared" si="1833"/>
        <v>-</v>
      </c>
      <c r="BN1481" s="563">
        <f t="shared" si="1834"/>
        <v>10</v>
      </c>
      <c r="BO1481" s="87">
        <f t="shared" si="1835"/>
        <v>2016</v>
      </c>
      <c r="BP1481" s="87">
        <f t="shared" si="1836"/>
        <v>1.0000000000000004</v>
      </c>
      <c r="BQ1481" s="202"/>
    </row>
    <row r="1482" spans="1:69" s="35" customFormat="1" ht="10.5" customHeight="1" x14ac:dyDescent="0.2">
      <c r="A1482" s="87" t="str">
        <f t="shared" si="1822"/>
        <v>2016-17RX910</v>
      </c>
      <c r="B1482" s="87" t="str">
        <f t="shared" si="1837"/>
        <v>Y60</v>
      </c>
      <c r="C1482" s="203" t="s">
        <v>188</v>
      </c>
      <c r="D1482" s="203" t="s">
        <v>546</v>
      </c>
      <c r="E1482" s="42"/>
      <c r="F1482" s="317" t="str">
        <f>VLOOKUP($G1482,'Selection Sheet'!$C$15:$F$39,3,0)</f>
        <v>Y60</v>
      </c>
      <c r="G1482" s="204" t="s">
        <v>103</v>
      </c>
      <c r="H1482" s="203" t="s">
        <v>535</v>
      </c>
      <c r="I1482" s="495">
        <v>202</v>
      </c>
      <c r="J1482" s="495">
        <v>37</v>
      </c>
      <c r="K1482" s="495">
        <v>15</v>
      </c>
      <c r="L1482" s="495">
        <v>5</v>
      </c>
      <c r="M1482" s="507"/>
      <c r="N1482" s="507"/>
      <c r="O1482" s="507"/>
      <c r="P1482" s="507"/>
      <c r="Q1482" s="495" t="s">
        <v>80</v>
      </c>
      <c r="R1482" s="495" t="s">
        <v>80</v>
      </c>
      <c r="S1482" s="495"/>
      <c r="T1482" s="496" t="s">
        <v>80</v>
      </c>
      <c r="U1482" s="497" t="s">
        <v>80</v>
      </c>
      <c r="V1482" s="497" t="s">
        <v>80</v>
      </c>
      <c r="W1482" s="497" t="s">
        <v>80</v>
      </c>
      <c r="X1482" s="498" t="s">
        <v>80</v>
      </c>
      <c r="Y1482" s="499" t="s">
        <v>80</v>
      </c>
      <c r="Z1482" s="500" t="s">
        <v>80</v>
      </c>
      <c r="AA1482" s="500" t="s">
        <v>80</v>
      </c>
      <c r="AB1482" s="501" t="s">
        <v>80</v>
      </c>
      <c r="AC1482" s="500" t="s">
        <v>80</v>
      </c>
      <c r="AD1482" s="500" t="s">
        <v>80</v>
      </c>
      <c r="AE1482" s="500" t="s">
        <v>80</v>
      </c>
      <c r="AF1482" s="502" t="s">
        <v>80</v>
      </c>
      <c r="AG1482" s="503" t="s">
        <v>80</v>
      </c>
      <c r="AH1482" s="504" t="s">
        <v>80</v>
      </c>
      <c r="AI1482" s="502" t="s">
        <v>80</v>
      </c>
      <c r="AJ1482" s="505">
        <v>80</v>
      </c>
      <c r="AK1482" s="505">
        <v>107</v>
      </c>
      <c r="AL1482" s="507"/>
      <c r="AM1482" s="507"/>
      <c r="AN1482" s="505">
        <v>828</v>
      </c>
      <c r="AO1482" s="505">
        <v>838</v>
      </c>
      <c r="AP1482" s="569"/>
      <c r="AQ1482" s="569"/>
      <c r="AR1482" s="505">
        <v>4</v>
      </c>
      <c r="AS1482" s="505">
        <v>188</v>
      </c>
      <c r="AT1482" s="505">
        <v>2</v>
      </c>
      <c r="AU1482" s="505">
        <v>12</v>
      </c>
      <c r="AV1482" s="507"/>
      <c r="AW1482" s="507"/>
      <c r="AX1482" s="507">
        <v>76</v>
      </c>
      <c r="AY1482" s="507">
        <v>81</v>
      </c>
      <c r="AZ1482" s="507">
        <v>76</v>
      </c>
      <c r="BA1482" s="507">
        <v>150</v>
      </c>
      <c r="BB1482" s="357"/>
      <c r="BC1482" s="592" t="str">
        <f t="shared" si="1823"/>
        <v>-</v>
      </c>
      <c r="BD1482" s="593" t="str">
        <f t="shared" si="1824"/>
        <v>-</v>
      </c>
      <c r="BE1482" s="594" t="str">
        <f t="shared" si="1825"/>
        <v>-</v>
      </c>
      <c r="BF1482" s="291" t="str">
        <f t="shared" si="1826"/>
        <v>-</v>
      </c>
      <c r="BG1482" s="566" t="str">
        <f t="shared" si="1827"/>
        <v>-</v>
      </c>
      <c r="BH1482" s="595" t="str">
        <f t="shared" si="1828"/>
        <v>-</v>
      </c>
      <c r="BI1482" s="289" t="str">
        <f t="shared" si="1829"/>
        <v>-</v>
      </c>
      <c r="BJ1482" s="596" t="str">
        <f t="shared" si="1830"/>
        <v>-</v>
      </c>
      <c r="BK1482" s="595" t="str">
        <f t="shared" si="1831"/>
        <v>-</v>
      </c>
      <c r="BL1482" s="289" t="str">
        <f t="shared" si="1832"/>
        <v>-</v>
      </c>
      <c r="BM1482" s="596" t="str">
        <f t="shared" si="1833"/>
        <v>-</v>
      </c>
      <c r="BN1482" s="563">
        <f t="shared" si="1834"/>
        <v>10</v>
      </c>
      <c r="BO1482" s="87">
        <f t="shared" si="1835"/>
        <v>2016</v>
      </c>
      <c r="BP1482" s="87">
        <f t="shared" si="1836"/>
        <v>1.0000000000000004</v>
      </c>
      <c r="BQ1482" s="202"/>
    </row>
    <row r="1483" spans="1:69" s="35" customFormat="1" ht="10.5" customHeight="1" x14ac:dyDescent="0.2">
      <c r="A1483" s="314" t="str">
        <f t="shared" si="1822"/>
        <v>2016-17RYA10</v>
      </c>
      <c r="B1483" s="314" t="str">
        <f t="shared" si="1837"/>
        <v>Y60</v>
      </c>
      <c r="C1483" s="205" t="s">
        <v>188</v>
      </c>
      <c r="D1483" s="205" t="s">
        <v>546</v>
      </c>
      <c r="E1483" s="206"/>
      <c r="F1483" s="318" t="str">
        <f>VLOOKUP($G1483,'Selection Sheet'!$C$15:$F$39,3,0)</f>
        <v>Y60</v>
      </c>
      <c r="G1483" s="207" t="s">
        <v>118</v>
      </c>
      <c r="H1483" s="205" t="s">
        <v>536</v>
      </c>
      <c r="I1483" s="508">
        <v>296</v>
      </c>
      <c r="J1483" s="508">
        <v>88</v>
      </c>
      <c r="K1483" s="508">
        <v>33</v>
      </c>
      <c r="L1483" s="508">
        <v>11</v>
      </c>
      <c r="M1483" s="520"/>
      <c r="N1483" s="520"/>
      <c r="O1483" s="520"/>
      <c r="P1483" s="520"/>
      <c r="Q1483" s="508" t="s">
        <v>80</v>
      </c>
      <c r="R1483" s="508" t="s">
        <v>80</v>
      </c>
      <c r="S1483" s="508"/>
      <c r="T1483" s="509" t="s">
        <v>80</v>
      </c>
      <c r="U1483" s="510" t="s">
        <v>80</v>
      </c>
      <c r="V1483" s="510" t="s">
        <v>80</v>
      </c>
      <c r="W1483" s="510" t="s">
        <v>80</v>
      </c>
      <c r="X1483" s="511" t="s">
        <v>80</v>
      </c>
      <c r="Y1483" s="512" t="s">
        <v>80</v>
      </c>
      <c r="Z1483" s="513" t="s">
        <v>80</v>
      </c>
      <c r="AA1483" s="513" t="s">
        <v>80</v>
      </c>
      <c r="AB1483" s="514" t="s">
        <v>80</v>
      </c>
      <c r="AC1483" s="513" t="s">
        <v>80</v>
      </c>
      <c r="AD1483" s="513" t="s">
        <v>80</v>
      </c>
      <c r="AE1483" s="513" t="s">
        <v>80</v>
      </c>
      <c r="AF1483" s="515" t="s">
        <v>80</v>
      </c>
      <c r="AG1483" s="516" t="s">
        <v>80</v>
      </c>
      <c r="AH1483" s="517" t="s">
        <v>80</v>
      </c>
      <c r="AI1483" s="515" t="s">
        <v>80</v>
      </c>
      <c r="AJ1483" s="518">
        <v>153</v>
      </c>
      <c r="AK1483" s="518">
        <v>193</v>
      </c>
      <c r="AL1483" s="520"/>
      <c r="AM1483" s="520"/>
      <c r="AN1483" s="518">
        <v>1001</v>
      </c>
      <c r="AO1483" s="518">
        <v>1034</v>
      </c>
      <c r="AP1483" s="570"/>
      <c r="AQ1483" s="570"/>
      <c r="AR1483" s="518">
        <v>25</v>
      </c>
      <c r="AS1483" s="518">
        <v>296</v>
      </c>
      <c r="AT1483" s="518">
        <v>8</v>
      </c>
      <c r="AU1483" s="518">
        <v>33</v>
      </c>
      <c r="AV1483" s="520"/>
      <c r="AW1483" s="520"/>
      <c r="AX1483" s="520">
        <v>110</v>
      </c>
      <c r="AY1483" s="520">
        <v>125</v>
      </c>
      <c r="AZ1483" s="520">
        <v>215</v>
      </c>
      <c r="BA1483" s="520">
        <v>409</v>
      </c>
      <c r="BB1483" s="358"/>
      <c r="BC1483" s="597" t="str">
        <f t="shared" si="1823"/>
        <v>-</v>
      </c>
      <c r="BD1483" s="598" t="str">
        <f t="shared" si="1824"/>
        <v>-</v>
      </c>
      <c r="BE1483" s="599" t="str">
        <f t="shared" si="1825"/>
        <v>-</v>
      </c>
      <c r="BF1483" s="600" t="str">
        <f t="shared" si="1826"/>
        <v>-</v>
      </c>
      <c r="BG1483" s="601" t="str">
        <f t="shared" si="1827"/>
        <v>-</v>
      </c>
      <c r="BH1483" s="602" t="str">
        <f t="shared" si="1828"/>
        <v>-</v>
      </c>
      <c r="BI1483" s="603" t="str">
        <f t="shared" si="1829"/>
        <v>-</v>
      </c>
      <c r="BJ1483" s="604" t="str">
        <f t="shared" si="1830"/>
        <v>-</v>
      </c>
      <c r="BK1483" s="602" t="str">
        <f t="shared" si="1831"/>
        <v>-</v>
      </c>
      <c r="BL1483" s="603" t="str">
        <f t="shared" si="1832"/>
        <v>-</v>
      </c>
      <c r="BM1483" s="604" t="str">
        <f t="shared" si="1833"/>
        <v>-</v>
      </c>
      <c r="BN1483" s="564">
        <f t="shared" si="1834"/>
        <v>10</v>
      </c>
      <c r="BO1483" s="314">
        <f t="shared" si="1835"/>
        <v>2016</v>
      </c>
      <c r="BP1483" s="314">
        <f t="shared" si="1836"/>
        <v>1.0000000000000004</v>
      </c>
      <c r="BQ1483" s="202"/>
    </row>
    <row r="1484" spans="1:69" s="35" customFormat="1" ht="10.5" customHeight="1" x14ac:dyDescent="0.2">
      <c r="A1484" s="87" t="str">
        <f t="shared" si="1822"/>
        <v>2016-17RYC10</v>
      </c>
      <c r="B1484" s="87" t="str">
        <f t="shared" si="1837"/>
        <v>Y61</v>
      </c>
      <c r="C1484" s="203" t="s">
        <v>188</v>
      </c>
      <c r="D1484" s="203" t="s">
        <v>546</v>
      </c>
      <c r="E1484" s="42"/>
      <c r="F1484" s="317" t="str">
        <f>VLOOKUP($G1484,'Selection Sheet'!$C$15:$F$39,3,0)</f>
        <v>Y61</v>
      </c>
      <c r="G1484" s="204" t="s">
        <v>87</v>
      </c>
      <c r="H1484" s="203" t="s">
        <v>537</v>
      </c>
      <c r="I1484" s="495">
        <v>347</v>
      </c>
      <c r="J1484" s="495">
        <v>92</v>
      </c>
      <c r="K1484" s="495">
        <v>40</v>
      </c>
      <c r="L1484" s="495">
        <v>20</v>
      </c>
      <c r="M1484" s="507"/>
      <c r="N1484" s="507"/>
      <c r="O1484" s="507"/>
      <c r="P1484" s="507"/>
      <c r="Q1484" s="495" t="s">
        <v>80</v>
      </c>
      <c r="R1484" s="495" t="s">
        <v>80</v>
      </c>
      <c r="S1484" s="495"/>
      <c r="T1484" s="496" t="s">
        <v>80</v>
      </c>
      <c r="U1484" s="497" t="s">
        <v>80</v>
      </c>
      <c r="V1484" s="497" t="s">
        <v>80</v>
      </c>
      <c r="W1484" s="497" t="s">
        <v>80</v>
      </c>
      <c r="X1484" s="498" t="s">
        <v>80</v>
      </c>
      <c r="Y1484" s="499" t="s">
        <v>80</v>
      </c>
      <c r="Z1484" s="500" t="s">
        <v>80</v>
      </c>
      <c r="AA1484" s="500" t="s">
        <v>80</v>
      </c>
      <c r="AB1484" s="501" t="s">
        <v>80</v>
      </c>
      <c r="AC1484" s="500" t="s">
        <v>80</v>
      </c>
      <c r="AD1484" s="500" t="s">
        <v>80</v>
      </c>
      <c r="AE1484" s="500" t="s">
        <v>80</v>
      </c>
      <c r="AF1484" s="502" t="s">
        <v>80</v>
      </c>
      <c r="AG1484" s="503" t="s">
        <v>80</v>
      </c>
      <c r="AH1484" s="504" t="s">
        <v>80</v>
      </c>
      <c r="AI1484" s="502" t="s">
        <v>80</v>
      </c>
      <c r="AJ1484" s="505">
        <v>107</v>
      </c>
      <c r="AK1484" s="505">
        <v>121</v>
      </c>
      <c r="AL1484" s="507"/>
      <c r="AM1484" s="507"/>
      <c r="AN1484" s="505">
        <v>437</v>
      </c>
      <c r="AO1484" s="505">
        <v>439</v>
      </c>
      <c r="AP1484" s="569"/>
      <c r="AQ1484" s="569"/>
      <c r="AR1484" s="505">
        <v>30</v>
      </c>
      <c r="AS1484" s="505">
        <v>333</v>
      </c>
      <c r="AT1484" s="505">
        <v>11</v>
      </c>
      <c r="AU1484" s="505">
        <v>36</v>
      </c>
      <c r="AV1484" s="507"/>
      <c r="AW1484" s="507"/>
      <c r="AX1484" s="507">
        <v>101</v>
      </c>
      <c r="AY1484" s="507">
        <v>107</v>
      </c>
      <c r="AZ1484" s="507">
        <v>148</v>
      </c>
      <c r="BA1484" s="507">
        <v>286</v>
      </c>
      <c r="BB1484" s="357"/>
      <c r="BC1484" s="592" t="str">
        <f t="shared" si="1823"/>
        <v>-</v>
      </c>
      <c r="BD1484" s="593" t="str">
        <f t="shared" si="1824"/>
        <v>-</v>
      </c>
      <c r="BE1484" s="594" t="str">
        <f t="shared" si="1825"/>
        <v>-</v>
      </c>
      <c r="BF1484" s="291" t="str">
        <f t="shared" si="1826"/>
        <v>-</v>
      </c>
      <c r="BG1484" s="566" t="str">
        <f t="shared" si="1827"/>
        <v>-</v>
      </c>
      <c r="BH1484" s="595" t="str">
        <f t="shared" si="1828"/>
        <v>-</v>
      </c>
      <c r="BI1484" s="289" t="str">
        <f t="shared" si="1829"/>
        <v>-</v>
      </c>
      <c r="BJ1484" s="596" t="str">
        <f t="shared" si="1830"/>
        <v>-</v>
      </c>
      <c r="BK1484" s="595" t="str">
        <f t="shared" si="1831"/>
        <v>-</v>
      </c>
      <c r="BL1484" s="289" t="str">
        <f t="shared" si="1832"/>
        <v>-</v>
      </c>
      <c r="BM1484" s="596" t="str">
        <f t="shared" si="1833"/>
        <v>-</v>
      </c>
      <c r="BN1484" s="563">
        <f t="shared" si="1834"/>
        <v>10</v>
      </c>
      <c r="BO1484" s="87">
        <f t="shared" si="1835"/>
        <v>2016</v>
      </c>
      <c r="BP1484" s="87">
        <f t="shared" si="1836"/>
        <v>1.0000000000000004</v>
      </c>
      <c r="BQ1484" s="202"/>
    </row>
    <row r="1485" spans="1:69" s="35" customFormat="1" ht="10.5" customHeight="1" x14ac:dyDescent="0.2">
      <c r="A1485" s="87" t="str">
        <f t="shared" si="1822"/>
        <v>2016-17RYD10</v>
      </c>
      <c r="B1485" s="87" t="str">
        <f t="shared" si="1837"/>
        <v>Y59</v>
      </c>
      <c r="C1485" s="203" t="s">
        <v>188</v>
      </c>
      <c r="D1485" s="203" t="s">
        <v>546</v>
      </c>
      <c r="E1485" s="42"/>
      <c r="F1485" s="317" t="str">
        <f>VLOOKUP($G1485,'Selection Sheet'!$C$15:$F$39,3,0)</f>
        <v>Y59</v>
      </c>
      <c r="G1485" s="204" t="s">
        <v>116</v>
      </c>
      <c r="H1485" s="203" t="s">
        <v>538</v>
      </c>
      <c r="I1485" s="495">
        <v>246</v>
      </c>
      <c r="J1485" s="495">
        <v>75</v>
      </c>
      <c r="K1485" s="495">
        <v>31</v>
      </c>
      <c r="L1485" s="495">
        <v>17</v>
      </c>
      <c r="M1485" s="507"/>
      <c r="N1485" s="507"/>
      <c r="O1485" s="507"/>
      <c r="P1485" s="507"/>
      <c r="Q1485" s="495" t="s">
        <v>80</v>
      </c>
      <c r="R1485" s="495" t="s">
        <v>80</v>
      </c>
      <c r="S1485" s="495"/>
      <c r="T1485" s="496" t="s">
        <v>80</v>
      </c>
      <c r="U1485" s="497" t="s">
        <v>80</v>
      </c>
      <c r="V1485" s="497" t="s">
        <v>80</v>
      </c>
      <c r="W1485" s="497" t="s">
        <v>80</v>
      </c>
      <c r="X1485" s="498" t="s">
        <v>80</v>
      </c>
      <c r="Y1485" s="499" t="s">
        <v>80</v>
      </c>
      <c r="Z1485" s="500" t="s">
        <v>80</v>
      </c>
      <c r="AA1485" s="500" t="s">
        <v>80</v>
      </c>
      <c r="AB1485" s="501" t="s">
        <v>80</v>
      </c>
      <c r="AC1485" s="500" t="s">
        <v>80</v>
      </c>
      <c r="AD1485" s="500" t="s">
        <v>80</v>
      </c>
      <c r="AE1485" s="500" t="s">
        <v>80</v>
      </c>
      <c r="AF1485" s="502" t="s">
        <v>80</v>
      </c>
      <c r="AG1485" s="503" t="s">
        <v>80</v>
      </c>
      <c r="AH1485" s="504" t="s">
        <v>80</v>
      </c>
      <c r="AI1485" s="502" t="s">
        <v>80</v>
      </c>
      <c r="AJ1485" s="505">
        <v>87</v>
      </c>
      <c r="AK1485" s="505">
        <v>151</v>
      </c>
      <c r="AL1485" s="507"/>
      <c r="AM1485" s="507"/>
      <c r="AN1485" s="505">
        <v>630</v>
      </c>
      <c r="AO1485" s="505">
        <v>656</v>
      </c>
      <c r="AP1485" s="569"/>
      <c r="AQ1485" s="569"/>
      <c r="AR1485" s="505">
        <v>18</v>
      </c>
      <c r="AS1485" s="505">
        <v>241</v>
      </c>
      <c r="AT1485" s="505">
        <v>6</v>
      </c>
      <c r="AU1485" s="505">
        <v>30</v>
      </c>
      <c r="AV1485" s="507"/>
      <c r="AW1485" s="507"/>
      <c r="AX1485" s="507">
        <v>94</v>
      </c>
      <c r="AY1485" s="507">
        <v>97</v>
      </c>
      <c r="AZ1485" s="507">
        <v>316</v>
      </c>
      <c r="BA1485" s="507">
        <v>512</v>
      </c>
      <c r="BB1485" s="357"/>
      <c r="BC1485" s="592" t="str">
        <f t="shared" si="1823"/>
        <v>-</v>
      </c>
      <c r="BD1485" s="593" t="str">
        <f t="shared" si="1824"/>
        <v>-</v>
      </c>
      <c r="BE1485" s="594" t="str">
        <f t="shared" si="1825"/>
        <v>-</v>
      </c>
      <c r="BF1485" s="291" t="str">
        <f t="shared" si="1826"/>
        <v>-</v>
      </c>
      <c r="BG1485" s="566" t="str">
        <f t="shared" si="1827"/>
        <v>-</v>
      </c>
      <c r="BH1485" s="595" t="str">
        <f t="shared" si="1828"/>
        <v>-</v>
      </c>
      <c r="BI1485" s="289" t="str">
        <f t="shared" si="1829"/>
        <v>-</v>
      </c>
      <c r="BJ1485" s="596" t="str">
        <f t="shared" si="1830"/>
        <v>-</v>
      </c>
      <c r="BK1485" s="595" t="str">
        <f t="shared" si="1831"/>
        <v>-</v>
      </c>
      <c r="BL1485" s="289" t="str">
        <f t="shared" si="1832"/>
        <v>-</v>
      </c>
      <c r="BM1485" s="596" t="str">
        <f t="shared" si="1833"/>
        <v>-</v>
      </c>
      <c r="BN1485" s="563">
        <f t="shared" si="1834"/>
        <v>10</v>
      </c>
      <c r="BO1485" s="87">
        <f t="shared" si="1835"/>
        <v>2016</v>
      </c>
      <c r="BP1485" s="87">
        <f t="shared" si="1836"/>
        <v>1.0000000000000004</v>
      </c>
      <c r="BQ1485" s="202"/>
    </row>
    <row r="1486" spans="1:69" s="35" customFormat="1" ht="10.5" customHeight="1" x14ac:dyDescent="0.2">
      <c r="A1486" s="87" t="str">
        <f t="shared" si="1822"/>
        <v>2016-17RYE10</v>
      </c>
      <c r="B1486" s="87" t="str">
        <f t="shared" si="1837"/>
        <v>Y59</v>
      </c>
      <c r="C1486" s="203" t="s">
        <v>188</v>
      </c>
      <c r="D1486" s="203" t="s">
        <v>546</v>
      </c>
      <c r="E1486" s="42"/>
      <c r="F1486" s="317" t="str">
        <f>VLOOKUP($G1486,'Selection Sheet'!$C$15:$F$39,3,0)</f>
        <v>Y59</v>
      </c>
      <c r="G1486" s="204" t="s">
        <v>114</v>
      </c>
      <c r="H1486" s="203" t="s">
        <v>539</v>
      </c>
      <c r="I1486" s="495">
        <v>108</v>
      </c>
      <c r="J1486" s="495">
        <v>19</v>
      </c>
      <c r="K1486" s="495">
        <v>29</v>
      </c>
      <c r="L1486" s="495">
        <v>8</v>
      </c>
      <c r="M1486" s="507"/>
      <c r="N1486" s="507"/>
      <c r="O1486" s="507"/>
      <c r="P1486" s="507"/>
      <c r="Q1486" s="495" t="s">
        <v>80</v>
      </c>
      <c r="R1486" s="495" t="s">
        <v>80</v>
      </c>
      <c r="S1486" s="495"/>
      <c r="T1486" s="496" t="s">
        <v>80</v>
      </c>
      <c r="U1486" s="497" t="s">
        <v>80</v>
      </c>
      <c r="V1486" s="497" t="s">
        <v>80</v>
      </c>
      <c r="W1486" s="497" t="s">
        <v>80</v>
      </c>
      <c r="X1486" s="498" t="s">
        <v>80</v>
      </c>
      <c r="Y1486" s="499" t="s">
        <v>80</v>
      </c>
      <c r="Z1486" s="500" t="s">
        <v>80</v>
      </c>
      <c r="AA1486" s="500" t="s">
        <v>80</v>
      </c>
      <c r="AB1486" s="501" t="s">
        <v>80</v>
      </c>
      <c r="AC1486" s="500" t="s">
        <v>80</v>
      </c>
      <c r="AD1486" s="500" t="s">
        <v>80</v>
      </c>
      <c r="AE1486" s="500" t="s">
        <v>80</v>
      </c>
      <c r="AF1486" s="502" t="s">
        <v>80</v>
      </c>
      <c r="AG1486" s="503" t="s">
        <v>80</v>
      </c>
      <c r="AH1486" s="504" t="s">
        <v>80</v>
      </c>
      <c r="AI1486" s="502" t="s">
        <v>80</v>
      </c>
      <c r="AJ1486" s="505">
        <v>84</v>
      </c>
      <c r="AK1486" s="505">
        <v>96</v>
      </c>
      <c r="AL1486" s="507"/>
      <c r="AM1486" s="507"/>
      <c r="AN1486" s="505">
        <v>574</v>
      </c>
      <c r="AO1486" s="505">
        <v>584</v>
      </c>
      <c r="AP1486" s="569"/>
      <c r="AQ1486" s="569"/>
      <c r="AR1486" s="505">
        <v>10</v>
      </c>
      <c r="AS1486" s="505">
        <v>99</v>
      </c>
      <c r="AT1486" s="505">
        <v>6</v>
      </c>
      <c r="AU1486" s="505">
        <v>25</v>
      </c>
      <c r="AV1486" s="507"/>
      <c r="AW1486" s="507"/>
      <c r="AX1486" s="507">
        <v>44</v>
      </c>
      <c r="AY1486" s="507">
        <v>50</v>
      </c>
      <c r="AZ1486" s="507">
        <v>128</v>
      </c>
      <c r="BA1486" s="507">
        <v>248</v>
      </c>
      <c r="BB1486" s="357"/>
      <c r="BC1486" s="592" t="str">
        <f t="shared" si="1823"/>
        <v>-</v>
      </c>
      <c r="BD1486" s="593" t="str">
        <f t="shared" si="1824"/>
        <v>-</v>
      </c>
      <c r="BE1486" s="594" t="str">
        <f t="shared" si="1825"/>
        <v>-</v>
      </c>
      <c r="BF1486" s="291" t="str">
        <f t="shared" si="1826"/>
        <v>-</v>
      </c>
      <c r="BG1486" s="566" t="str">
        <f t="shared" si="1827"/>
        <v>-</v>
      </c>
      <c r="BH1486" s="595" t="str">
        <f t="shared" si="1828"/>
        <v>-</v>
      </c>
      <c r="BI1486" s="289" t="str">
        <f t="shared" si="1829"/>
        <v>-</v>
      </c>
      <c r="BJ1486" s="596" t="str">
        <f t="shared" si="1830"/>
        <v>-</v>
      </c>
      <c r="BK1486" s="595" t="str">
        <f t="shared" si="1831"/>
        <v>-</v>
      </c>
      <c r="BL1486" s="289" t="str">
        <f t="shared" si="1832"/>
        <v>-</v>
      </c>
      <c r="BM1486" s="596" t="str">
        <f t="shared" si="1833"/>
        <v>-</v>
      </c>
      <c r="BN1486" s="563">
        <f t="shared" si="1834"/>
        <v>10</v>
      </c>
      <c r="BO1486" s="87">
        <f t="shared" si="1835"/>
        <v>2016</v>
      </c>
      <c r="BP1486" s="87">
        <f t="shared" si="1836"/>
        <v>1.0000000000000004</v>
      </c>
      <c r="BQ1486" s="202"/>
    </row>
    <row r="1487" spans="1:69" s="35" customFormat="1" ht="10.5" customHeight="1" x14ac:dyDescent="0.2">
      <c r="A1487" s="312" t="str">
        <f t="shared" si="1822"/>
        <v>2016-17RYF10</v>
      </c>
      <c r="B1487" s="312" t="str">
        <f t="shared" si="1837"/>
        <v>Y58</v>
      </c>
      <c r="C1487" s="208" t="s">
        <v>188</v>
      </c>
      <c r="D1487" s="208" t="s">
        <v>546</v>
      </c>
      <c r="E1487" s="53"/>
      <c r="F1487" s="319" t="str">
        <f>VLOOKUP($G1487,'Selection Sheet'!$C$15:$F$39,3,0)</f>
        <v>Y58</v>
      </c>
      <c r="G1487" s="209" t="s">
        <v>99</v>
      </c>
      <c r="H1487" s="208" t="s">
        <v>540</v>
      </c>
      <c r="I1487" s="521">
        <v>346</v>
      </c>
      <c r="J1487" s="521">
        <v>83</v>
      </c>
      <c r="K1487" s="521">
        <v>53</v>
      </c>
      <c r="L1487" s="521">
        <v>26</v>
      </c>
      <c r="M1487" s="533"/>
      <c r="N1487" s="533"/>
      <c r="O1487" s="533"/>
      <c r="P1487" s="533"/>
      <c r="Q1487" s="521" t="s">
        <v>80</v>
      </c>
      <c r="R1487" s="521" t="s">
        <v>80</v>
      </c>
      <c r="S1487" s="521"/>
      <c r="T1487" s="522" t="s">
        <v>80</v>
      </c>
      <c r="U1487" s="523" t="s">
        <v>80</v>
      </c>
      <c r="V1487" s="523" t="s">
        <v>80</v>
      </c>
      <c r="W1487" s="523" t="s">
        <v>80</v>
      </c>
      <c r="X1487" s="524" t="s">
        <v>80</v>
      </c>
      <c r="Y1487" s="525" t="s">
        <v>80</v>
      </c>
      <c r="Z1487" s="526" t="s">
        <v>80</v>
      </c>
      <c r="AA1487" s="526" t="s">
        <v>80</v>
      </c>
      <c r="AB1487" s="527" t="s">
        <v>80</v>
      </c>
      <c r="AC1487" s="526" t="s">
        <v>80</v>
      </c>
      <c r="AD1487" s="526" t="s">
        <v>80</v>
      </c>
      <c r="AE1487" s="526" t="s">
        <v>80</v>
      </c>
      <c r="AF1487" s="528" t="s">
        <v>80</v>
      </c>
      <c r="AG1487" s="529" t="s">
        <v>80</v>
      </c>
      <c r="AH1487" s="530" t="s">
        <v>80</v>
      </c>
      <c r="AI1487" s="528" t="s">
        <v>80</v>
      </c>
      <c r="AJ1487" s="531">
        <v>164</v>
      </c>
      <c r="AK1487" s="531">
        <v>226</v>
      </c>
      <c r="AL1487" s="533"/>
      <c r="AM1487" s="533"/>
      <c r="AN1487" s="531">
        <v>832</v>
      </c>
      <c r="AO1487" s="531">
        <v>878</v>
      </c>
      <c r="AP1487" s="571"/>
      <c r="AQ1487" s="571"/>
      <c r="AR1487" s="531">
        <v>35</v>
      </c>
      <c r="AS1487" s="531">
        <v>336</v>
      </c>
      <c r="AT1487" s="531">
        <v>14</v>
      </c>
      <c r="AU1487" s="531">
        <v>49</v>
      </c>
      <c r="AV1487" s="533"/>
      <c r="AW1487" s="533"/>
      <c r="AX1487" s="533">
        <v>135</v>
      </c>
      <c r="AY1487" s="533">
        <v>173</v>
      </c>
      <c r="AZ1487" s="533">
        <v>128</v>
      </c>
      <c r="BA1487" s="533">
        <v>363</v>
      </c>
      <c r="BB1487" s="359"/>
      <c r="BC1487" s="605" t="str">
        <f t="shared" si="1823"/>
        <v>-</v>
      </c>
      <c r="BD1487" s="606" t="str">
        <f t="shared" si="1824"/>
        <v>-</v>
      </c>
      <c r="BE1487" s="607" t="str">
        <f t="shared" si="1825"/>
        <v>-</v>
      </c>
      <c r="BF1487" s="302" t="str">
        <f t="shared" si="1826"/>
        <v>-</v>
      </c>
      <c r="BG1487" s="608" t="str">
        <f t="shared" si="1827"/>
        <v>-</v>
      </c>
      <c r="BH1487" s="609" t="str">
        <f t="shared" si="1828"/>
        <v>-</v>
      </c>
      <c r="BI1487" s="311" t="str">
        <f t="shared" si="1829"/>
        <v>-</v>
      </c>
      <c r="BJ1487" s="610" t="str">
        <f t="shared" si="1830"/>
        <v>-</v>
      </c>
      <c r="BK1487" s="609" t="str">
        <f t="shared" si="1831"/>
        <v>-</v>
      </c>
      <c r="BL1487" s="311" t="str">
        <f t="shared" si="1832"/>
        <v>-</v>
      </c>
      <c r="BM1487" s="610" t="str">
        <f t="shared" si="1833"/>
        <v>-</v>
      </c>
      <c r="BN1487" s="565">
        <f t="shared" si="1834"/>
        <v>10</v>
      </c>
      <c r="BO1487" s="312">
        <f t="shared" si="1835"/>
        <v>2016</v>
      </c>
      <c r="BP1487" s="312">
        <f t="shared" si="1836"/>
        <v>1.0000000000000004</v>
      </c>
      <c r="BQ1487" s="202"/>
    </row>
    <row r="1488" spans="1:69" s="35" customFormat="1" ht="10.5" customHeight="1" x14ac:dyDescent="0.2">
      <c r="A1488" s="87" t="str">
        <f t="shared" si="1822"/>
        <v>2016-17R1F11</v>
      </c>
      <c r="B1488" s="87" t="str">
        <f t="shared" si="1837"/>
        <v>Y59</v>
      </c>
      <c r="C1488" s="203" t="s">
        <v>188</v>
      </c>
      <c r="D1488" s="203" t="s">
        <v>547</v>
      </c>
      <c r="E1488" s="42"/>
      <c r="F1488" s="317" t="str">
        <f>VLOOKUP($G1488,'Selection Sheet'!$C$15:$F$39,3,0)</f>
        <v>Y59</v>
      </c>
      <c r="G1488" s="204" t="s">
        <v>108</v>
      </c>
      <c r="H1488" s="203" t="s">
        <v>529</v>
      </c>
      <c r="I1488" s="495">
        <v>11</v>
      </c>
      <c r="J1488" s="495">
        <v>2</v>
      </c>
      <c r="K1488" s="495">
        <v>0</v>
      </c>
      <c r="L1488" s="495">
        <v>0</v>
      </c>
      <c r="M1488" s="507"/>
      <c r="N1488" s="507"/>
      <c r="O1488" s="507"/>
      <c r="P1488" s="507"/>
      <c r="Q1488" s="495" t="s">
        <v>80</v>
      </c>
      <c r="R1488" s="495" t="s">
        <v>80</v>
      </c>
      <c r="S1488" s="495"/>
      <c r="T1488" s="496" t="s">
        <v>80</v>
      </c>
      <c r="U1488" s="497" t="s">
        <v>80</v>
      </c>
      <c r="V1488" s="497" t="s">
        <v>80</v>
      </c>
      <c r="W1488" s="497" t="s">
        <v>80</v>
      </c>
      <c r="X1488" s="498" t="s">
        <v>80</v>
      </c>
      <c r="Y1488" s="499" t="s">
        <v>80</v>
      </c>
      <c r="Z1488" s="500" t="s">
        <v>80</v>
      </c>
      <c r="AA1488" s="500" t="s">
        <v>80</v>
      </c>
      <c r="AB1488" s="501" t="s">
        <v>80</v>
      </c>
      <c r="AC1488" s="500" t="s">
        <v>80</v>
      </c>
      <c r="AD1488" s="500" t="s">
        <v>80</v>
      </c>
      <c r="AE1488" s="500" t="s">
        <v>80</v>
      </c>
      <c r="AF1488" s="502" t="s">
        <v>80</v>
      </c>
      <c r="AG1488" s="503" t="s">
        <v>80</v>
      </c>
      <c r="AH1488" s="504" t="s">
        <v>80</v>
      </c>
      <c r="AI1488" s="502" t="s">
        <v>80</v>
      </c>
      <c r="AJ1488" s="505">
        <v>2</v>
      </c>
      <c r="AK1488" s="505">
        <v>5</v>
      </c>
      <c r="AL1488" s="507"/>
      <c r="AM1488" s="507"/>
      <c r="AN1488" s="505">
        <v>37</v>
      </c>
      <c r="AO1488" s="505">
        <v>37</v>
      </c>
      <c r="AP1488" s="569"/>
      <c r="AQ1488" s="569"/>
      <c r="AR1488" s="505">
        <v>2</v>
      </c>
      <c r="AS1488" s="505">
        <v>11</v>
      </c>
      <c r="AT1488" s="505">
        <v>0</v>
      </c>
      <c r="AU1488" s="505">
        <v>0</v>
      </c>
      <c r="AV1488" s="507"/>
      <c r="AW1488" s="507"/>
      <c r="AX1488" s="507">
        <v>1</v>
      </c>
      <c r="AY1488" s="507">
        <v>1</v>
      </c>
      <c r="AZ1488" s="507">
        <v>17</v>
      </c>
      <c r="BA1488" s="507">
        <v>22</v>
      </c>
      <c r="BB1488" s="357"/>
      <c r="BC1488" s="592" t="str">
        <f t="shared" si="1823"/>
        <v>-</v>
      </c>
      <c r="BD1488" s="593" t="str">
        <f t="shared" si="1824"/>
        <v>-</v>
      </c>
      <c r="BE1488" s="594" t="str">
        <f t="shared" si="1825"/>
        <v>-</v>
      </c>
      <c r="BF1488" s="291" t="str">
        <f t="shared" si="1826"/>
        <v>-</v>
      </c>
      <c r="BG1488" s="566" t="str">
        <f t="shared" si="1827"/>
        <v>-</v>
      </c>
      <c r="BH1488" s="595" t="str">
        <f t="shared" si="1828"/>
        <v>-</v>
      </c>
      <c r="BI1488" s="289" t="str">
        <f t="shared" si="1829"/>
        <v>-</v>
      </c>
      <c r="BJ1488" s="596" t="str">
        <f t="shared" si="1830"/>
        <v>-</v>
      </c>
      <c r="BK1488" s="595" t="str">
        <f t="shared" si="1831"/>
        <v>-</v>
      </c>
      <c r="BL1488" s="289" t="str">
        <f t="shared" si="1832"/>
        <v>-</v>
      </c>
      <c r="BM1488" s="596" t="str">
        <f t="shared" si="1833"/>
        <v>-</v>
      </c>
      <c r="BN1488" s="563">
        <f t="shared" si="1834"/>
        <v>11</v>
      </c>
      <c r="BO1488" s="87">
        <f t="shared" si="1835"/>
        <v>2016</v>
      </c>
      <c r="BP1488" s="87">
        <f t="shared" si="1836"/>
        <v>1.9999999999999996</v>
      </c>
      <c r="BQ1488" s="202"/>
    </row>
    <row r="1489" spans="1:69" s="35" customFormat="1" ht="10.5" customHeight="1" x14ac:dyDescent="0.2">
      <c r="A1489" s="87" t="str">
        <f t="shared" si="1822"/>
        <v>2016-17RRU11</v>
      </c>
      <c r="B1489" s="87" t="str">
        <f t="shared" si="1837"/>
        <v>Y56</v>
      </c>
      <c r="C1489" s="203" t="s">
        <v>188</v>
      </c>
      <c r="D1489" s="203" t="s">
        <v>547</v>
      </c>
      <c r="E1489" s="42"/>
      <c r="F1489" s="317" t="str">
        <f>VLOOKUP($G1489,'Selection Sheet'!$C$15:$F$39,3,0)</f>
        <v>Y56</v>
      </c>
      <c r="G1489" s="204" t="s">
        <v>93</v>
      </c>
      <c r="H1489" s="203" t="s">
        <v>530</v>
      </c>
      <c r="I1489" s="495">
        <v>368</v>
      </c>
      <c r="J1489" s="495">
        <v>104</v>
      </c>
      <c r="K1489" s="495">
        <v>48</v>
      </c>
      <c r="L1489" s="495">
        <v>28</v>
      </c>
      <c r="M1489" s="507"/>
      <c r="N1489" s="507"/>
      <c r="O1489" s="507"/>
      <c r="P1489" s="507"/>
      <c r="Q1489" s="495" t="s">
        <v>80</v>
      </c>
      <c r="R1489" s="495" t="s">
        <v>80</v>
      </c>
      <c r="S1489" s="495"/>
      <c r="T1489" s="496" t="s">
        <v>80</v>
      </c>
      <c r="U1489" s="497" t="s">
        <v>80</v>
      </c>
      <c r="V1489" s="497" t="s">
        <v>80</v>
      </c>
      <c r="W1489" s="497" t="s">
        <v>80</v>
      </c>
      <c r="X1489" s="498" t="s">
        <v>80</v>
      </c>
      <c r="Y1489" s="499" t="s">
        <v>80</v>
      </c>
      <c r="Z1489" s="500" t="s">
        <v>80</v>
      </c>
      <c r="AA1489" s="500" t="s">
        <v>80</v>
      </c>
      <c r="AB1489" s="501" t="s">
        <v>80</v>
      </c>
      <c r="AC1489" s="500" t="s">
        <v>80</v>
      </c>
      <c r="AD1489" s="500" t="s">
        <v>80</v>
      </c>
      <c r="AE1489" s="500" t="s">
        <v>80</v>
      </c>
      <c r="AF1489" s="502" t="s">
        <v>80</v>
      </c>
      <c r="AG1489" s="503" t="s">
        <v>80</v>
      </c>
      <c r="AH1489" s="504" t="s">
        <v>80</v>
      </c>
      <c r="AI1489" s="502" t="s">
        <v>80</v>
      </c>
      <c r="AJ1489" s="505">
        <v>178</v>
      </c>
      <c r="AK1489" s="505">
        <v>249</v>
      </c>
      <c r="AL1489" s="507"/>
      <c r="AM1489" s="507"/>
      <c r="AN1489" s="505">
        <v>1037</v>
      </c>
      <c r="AO1489" s="505">
        <v>1076</v>
      </c>
      <c r="AP1489" s="569"/>
      <c r="AQ1489" s="569"/>
      <c r="AR1489" s="505">
        <v>33</v>
      </c>
      <c r="AS1489" s="505">
        <v>362</v>
      </c>
      <c r="AT1489" s="505">
        <v>14</v>
      </c>
      <c r="AU1489" s="505">
        <v>45</v>
      </c>
      <c r="AV1489" s="507"/>
      <c r="AW1489" s="507"/>
      <c r="AX1489" s="507">
        <v>115</v>
      </c>
      <c r="AY1489" s="507">
        <v>130</v>
      </c>
      <c r="AZ1489" s="507">
        <v>372</v>
      </c>
      <c r="BA1489" s="507">
        <v>601</v>
      </c>
      <c r="BB1489" s="357"/>
      <c r="BC1489" s="592" t="str">
        <f t="shared" si="1823"/>
        <v>-</v>
      </c>
      <c r="BD1489" s="593" t="str">
        <f t="shared" si="1824"/>
        <v>-</v>
      </c>
      <c r="BE1489" s="594" t="str">
        <f t="shared" si="1825"/>
        <v>-</v>
      </c>
      <c r="BF1489" s="291" t="str">
        <f t="shared" si="1826"/>
        <v>-</v>
      </c>
      <c r="BG1489" s="566" t="str">
        <f t="shared" si="1827"/>
        <v>-</v>
      </c>
      <c r="BH1489" s="595" t="str">
        <f t="shared" si="1828"/>
        <v>-</v>
      </c>
      <c r="BI1489" s="289" t="str">
        <f t="shared" si="1829"/>
        <v>-</v>
      </c>
      <c r="BJ1489" s="596" t="str">
        <f t="shared" si="1830"/>
        <v>-</v>
      </c>
      <c r="BK1489" s="595" t="str">
        <f t="shared" si="1831"/>
        <v>-</v>
      </c>
      <c r="BL1489" s="289" t="str">
        <f t="shared" si="1832"/>
        <v>-</v>
      </c>
      <c r="BM1489" s="596" t="str">
        <f t="shared" si="1833"/>
        <v>-</v>
      </c>
      <c r="BN1489" s="563">
        <f t="shared" si="1834"/>
        <v>11</v>
      </c>
      <c r="BO1489" s="87">
        <f t="shared" si="1835"/>
        <v>2016</v>
      </c>
      <c r="BP1489" s="87">
        <f t="shared" si="1836"/>
        <v>1.9999999999999996</v>
      </c>
      <c r="BQ1489" s="202"/>
    </row>
    <row r="1490" spans="1:69" s="35" customFormat="1" ht="10.5" customHeight="1" x14ac:dyDescent="0.2">
      <c r="A1490" s="87" t="str">
        <f t="shared" si="1822"/>
        <v>2016-17RX611</v>
      </c>
      <c r="B1490" s="87" t="str">
        <f t="shared" si="1837"/>
        <v>Y63</v>
      </c>
      <c r="C1490" s="203" t="s">
        <v>188</v>
      </c>
      <c r="D1490" s="203" t="s">
        <v>547</v>
      </c>
      <c r="E1490" s="42"/>
      <c r="F1490" s="317" t="str">
        <f>VLOOKUP($G1490,'Selection Sheet'!$C$15:$F$39,3,0)</f>
        <v>Y63</v>
      </c>
      <c r="G1490" s="204" t="s">
        <v>111</v>
      </c>
      <c r="H1490" s="203" t="s">
        <v>532</v>
      </c>
      <c r="I1490" s="495">
        <v>188</v>
      </c>
      <c r="J1490" s="495">
        <v>52</v>
      </c>
      <c r="K1490" s="495">
        <v>28</v>
      </c>
      <c r="L1490" s="495">
        <v>17</v>
      </c>
      <c r="M1490" s="507"/>
      <c r="N1490" s="507"/>
      <c r="O1490" s="507"/>
      <c r="P1490" s="507"/>
      <c r="Q1490" s="495" t="s">
        <v>80</v>
      </c>
      <c r="R1490" s="495" t="s">
        <v>80</v>
      </c>
      <c r="S1490" s="495"/>
      <c r="T1490" s="496" t="s">
        <v>80</v>
      </c>
      <c r="U1490" s="497" t="s">
        <v>80</v>
      </c>
      <c r="V1490" s="497" t="s">
        <v>80</v>
      </c>
      <c r="W1490" s="497" t="s">
        <v>80</v>
      </c>
      <c r="X1490" s="498" t="s">
        <v>80</v>
      </c>
      <c r="Y1490" s="499" t="s">
        <v>80</v>
      </c>
      <c r="Z1490" s="500" t="s">
        <v>80</v>
      </c>
      <c r="AA1490" s="500" t="s">
        <v>80</v>
      </c>
      <c r="AB1490" s="501" t="s">
        <v>80</v>
      </c>
      <c r="AC1490" s="500" t="s">
        <v>80</v>
      </c>
      <c r="AD1490" s="500" t="s">
        <v>80</v>
      </c>
      <c r="AE1490" s="500" t="s">
        <v>80</v>
      </c>
      <c r="AF1490" s="502" t="s">
        <v>80</v>
      </c>
      <c r="AG1490" s="503" t="s">
        <v>80</v>
      </c>
      <c r="AH1490" s="504" t="s">
        <v>80</v>
      </c>
      <c r="AI1490" s="502" t="s">
        <v>80</v>
      </c>
      <c r="AJ1490" s="505">
        <v>44</v>
      </c>
      <c r="AK1490" s="505">
        <v>54</v>
      </c>
      <c r="AL1490" s="507"/>
      <c r="AM1490" s="507"/>
      <c r="AN1490" s="505">
        <v>295</v>
      </c>
      <c r="AO1490" s="505">
        <v>298</v>
      </c>
      <c r="AP1490" s="569"/>
      <c r="AQ1490" s="569"/>
      <c r="AR1490" s="505">
        <v>14</v>
      </c>
      <c r="AS1490" s="505">
        <v>185</v>
      </c>
      <c r="AT1490" s="505">
        <v>8</v>
      </c>
      <c r="AU1490" s="505">
        <v>27</v>
      </c>
      <c r="AV1490" s="507"/>
      <c r="AW1490" s="507"/>
      <c r="AX1490" s="507">
        <v>26</v>
      </c>
      <c r="AY1490" s="507">
        <v>27</v>
      </c>
      <c r="AZ1490" s="507">
        <v>79</v>
      </c>
      <c r="BA1490" s="507">
        <v>134</v>
      </c>
      <c r="BB1490" s="357"/>
      <c r="BC1490" s="592" t="str">
        <f t="shared" si="1823"/>
        <v>-</v>
      </c>
      <c r="BD1490" s="593" t="str">
        <f t="shared" si="1824"/>
        <v>-</v>
      </c>
      <c r="BE1490" s="594" t="str">
        <f t="shared" si="1825"/>
        <v>-</v>
      </c>
      <c r="BF1490" s="291" t="str">
        <f t="shared" si="1826"/>
        <v>-</v>
      </c>
      <c r="BG1490" s="566" t="str">
        <f t="shared" si="1827"/>
        <v>-</v>
      </c>
      <c r="BH1490" s="595" t="str">
        <f t="shared" si="1828"/>
        <v>-</v>
      </c>
      <c r="BI1490" s="289" t="str">
        <f t="shared" si="1829"/>
        <v>-</v>
      </c>
      <c r="BJ1490" s="596" t="str">
        <f t="shared" si="1830"/>
        <v>-</v>
      </c>
      <c r="BK1490" s="595" t="str">
        <f t="shared" si="1831"/>
        <v>-</v>
      </c>
      <c r="BL1490" s="289" t="str">
        <f t="shared" si="1832"/>
        <v>-</v>
      </c>
      <c r="BM1490" s="596" t="str">
        <f t="shared" si="1833"/>
        <v>-</v>
      </c>
      <c r="BN1490" s="563">
        <f t="shared" si="1834"/>
        <v>11</v>
      </c>
      <c r="BO1490" s="87">
        <f t="shared" si="1835"/>
        <v>2016</v>
      </c>
      <c r="BP1490" s="87">
        <f t="shared" si="1836"/>
        <v>1.9999999999999996</v>
      </c>
      <c r="BQ1490" s="202"/>
    </row>
    <row r="1491" spans="1:69" s="35" customFormat="1" ht="10.5" customHeight="1" x14ac:dyDescent="0.2">
      <c r="A1491" s="314" t="str">
        <f t="shared" si="1822"/>
        <v>2016-17RX711</v>
      </c>
      <c r="B1491" s="314" t="str">
        <f t="shared" si="1837"/>
        <v>Y62</v>
      </c>
      <c r="C1491" s="205" t="s">
        <v>188</v>
      </c>
      <c r="D1491" s="205" t="s">
        <v>547</v>
      </c>
      <c r="E1491" s="206"/>
      <c r="F1491" s="318" t="str">
        <f>VLOOKUP($G1491,'Selection Sheet'!$C$15:$F$39,3,0)</f>
        <v>Y62</v>
      </c>
      <c r="G1491" s="207" t="s">
        <v>84</v>
      </c>
      <c r="H1491" s="205" t="s">
        <v>533</v>
      </c>
      <c r="I1491" s="508">
        <v>350</v>
      </c>
      <c r="J1491" s="508">
        <v>124</v>
      </c>
      <c r="K1491" s="508">
        <v>42</v>
      </c>
      <c r="L1491" s="508">
        <v>20</v>
      </c>
      <c r="M1491" s="520"/>
      <c r="N1491" s="520"/>
      <c r="O1491" s="520"/>
      <c r="P1491" s="520"/>
      <c r="Q1491" s="508" t="s">
        <v>80</v>
      </c>
      <c r="R1491" s="508" t="s">
        <v>80</v>
      </c>
      <c r="S1491" s="508"/>
      <c r="T1491" s="509" t="s">
        <v>80</v>
      </c>
      <c r="U1491" s="510" t="s">
        <v>80</v>
      </c>
      <c r="V1491" s="510" t="s">
        <v>80</v>
      </c>
      <c r="W1491" s="510" t="s">
        <v>80</v>
      </c>
      <c r="X1491" s="511" t="s">
        <v>80</v>
      </c>
      <c r="Y1491" s="512" t="s">
        <v>80</v>
      </c>
      <c r="Z1491" s="513" t="s">
        <v>80</v>
      </c>
      <c r="AA1491" s="513" t="s">
        <v>80</v>
      </c>
      <c r="AB1491" s="514" t="s">
        <v>80</v>
      </c>
      <c r="AC1491" s="513" t="s">
        <v>80</v>
      </c>
      <c r="AD1491" s="513" t="s">
        <v>80</v>
      </c>
      <c r="AE1491" s="513" t="s">
        <v>80</v>
      </c>
      <c r="AF1491" s="515" t="s">
        <v>80</v>
      </c>
      <c r="AG1491" s="516" t="s">
        <v>80</v>
      </c>
      <c r="AH1491" s="517" t="s">
        <v>80</v>
      </c>
      <c r="AI1491" s="515" t="s">
        <v>80</v>
      </c>
      <c r="AJ1491" s="518">
        <v>149</v>
      </c>
      <c r="AK1491" s="518">
        <v>179</v>
      </c>
      <c r="AL1491" s="520"/>
      <c r="AM1491" s="520"/>
      <c r="AN1491" s="518">
        <v>984</v>
      </c>
      <c r="AO1491" s="518">
        <v>988</v>
      </c>
      <c r="AP1491" s="570"/>
      <c r="AQ1491" s="570"/>
      <c r="AR1491" s="518">
        <v>23</v>
      </c>
      <c r="AS1491" s="518">
        <v>351</v>
      </c>
      <c r="AT1491" s="518">
        <v>9</v>
      </c>
      <c r="AU1491" s="518">
        <v>41</v>
      </c>
      <c r="AV1491" s="520"/>
      <c r="AW1491" s="520"/>
      <c r="AX1491" s="520">
        <v>109</v>
      </c>
      <c r="AY1491" s="520">
        <v>149</v>
      </c>
      <c r="AZ1491" s="520">
        <v>272</v>
      </c>
      <c r="BA1491" s="520">
        <v>539</v>
      </c>
      <c r="BB1491" s="358"/>
      <c r="BC1491" s="597" t="str">
        <f t="shared" si="1823"/>
        <v>-</v>
      </c>
      <c r="BD1491" s="598" t="str">
        <f t="shared" si="1824"/>
        <v>-</v>
      </c>
      <c r="BE1491" s="599" t="str">
        <f t="shared" si="1825"/>
        <v>-</v>
      </c>
      <c r="BF1491" s="600" t="str">
        <f t="shared" si="1826"/>
        <v>-</v>
      </c>
      <c r="BG1491" s="601" t="str">
        <f t="shared" si="1827"/>
        <v>-</v>
      </c>
      <c r="BH1491" s="602" t="str">
        <f t="shared" si="1828"/>
        <v>-</v>
      </c>
      <c r="BI1491" s="603" t="str">
        <f t="shared" si="1829"/>
        <v>-</v>
      </c>
      <c r="BJ1491" s="604" t="str">
        <f t="shared" si="1830"/>
        <v>-</v>
      </c>
      <c r="BK1491" s="602" t="str">
        <f t="shared" si="1831"/>
        <v>-</v>
      </c>
      <c r="BL1491" s="603" t="str">
        <f t="shared" si="1832"/>
        <v>-</v>
      </c>
      <c r="BM1491" s="604" t="str">
        <f t="shared" si="1833"/>
        <v>-</v>
      </c>
      <c r="BN1491" s="564">
        <f t="shared" si="1834"/>
        <v>11</v>
      </c>
      <c r="BO1491" s="314">
        <f t="shared" si="1835"/>
        <v>2016</v>
      </c>
      <c r="BP1491" s="314">
        <f t="shared" si="1836"/>
        <v>1.9999999999999996</v>
      </c>
      <c r="BQ1491" s="202"/>
    </row>
    <row r="1492" spans="1:69" s="35" customFormat="1" ht="10.5" customHeight="1" x14ac:dyDescent="0.2">
      <c r="A1492" s="87" t="str">
        <f t="shared" si="1822"/>
        <v>2016-17RX811</v>
      </c>
      <c r="B1492" s="87" t="str">
        <f t="shared" si="1837"/>
        <v>Y63</v>
      </c>
      <c r="C1492" s="203" t="s">
        <v>188</v>
      </c>
      <c r="D1492" s="203" t="s">
        <v>547</v>
      </c>
      <c r="E1492" s="42"/>
      <c r="F1492" s="317" t="str">
        <f>VLOOKUP($G1492,'Selection Sheet'!$C$15:$F$39,3,0)</f>
        <v>Y63</v>
      </c>
      <c r="G1492" s="204" t="s">
        <v>120</v>
      </c>
      <c r="H1492" s="203" t="s">
        <v>534</v>
      </c>
      <c r="I1492" s="495">
        <v>273</v>
      </c>
      <c r="J1492" s="495">
        <v>88</v>
      </c>
      <c r="K1492" s="495">
        <v>54</v>
      </c>
      <c r="L1492" s="495">
        <v>39</v>
      </c>
      <c r="M1492" s="507"/>
      <c r="N1492" s="507"/>
      <c r="O1492" s="507"/>
      <c r="P1492" s="507"/>
      <c r="Q1492" s="495" t="s">
        <v>80</v>
      </c>
      <c r="R1492" s="495" t="s">
        <v>80</v>
      </c>
      <c r="S1492" s="495"/>
      <c r="T1492" s="496" t="s">
        <v>80</v>
      </c>
      <c r="U1492" s="497" t="s">
        <v>80</v>
      </c>
      <c r="V1492" s="497" t="s">
        <v>80</v>
      </c>
      <c r="W1492" s="497" t="s">
        <v>80</v>
      </c>
      <c r="X1492" s="498" t="s">
        <v>80</v>
      </c>
      <c r="Y1492" s="499" t="s">
        <v>80</v>
      </c>
      <c r="Z1492" s="500" t="s">
        <v>80</v>
      </c>
      <c r="AA1492" s="500" t="s">
        <v>80</v>
      </c>
      <c r="AB1492" s="501" t="s">
        <v>80</v>
      </c>
      <c r="AC1492" s="500" t="s">
        <v>80</v>
      </c>
      <c r="AD1492" s="500" t="s">
        <v>80</v>
      </c>
      <c r="AE1492" s="500" t="s">
        <v>80</v>
      </c>
      <c r="AF1492" s="502" t="s">
        <v>80</v>
      </c>
      <c r="AG1492" s="503" t="s">
        <v>80</v>
      </c>
      <c r="AH1492" s="504" t="s">
        <v>80</v>
      </c>
      <c r="AI1492" s="502" t="s">
        <v>80</v>
      </c>
      <c r="AJ1492" s="505">
        <v>101</v>
      </c>
      <c r="AK1492" s="505">
        <v>116</v>
      </c>
      <c r="AL1492" s="507"/>
      <c r="AM1492" s="507"/>
      <c r="AN1492" s="505">
        <v>539</v>
      </c>
      <c r="AO1492" s="505">
        <v>544</v>
      </c>
      <c r="AP1492" s="569"/>
      <c r="AQ1492" s="569"/>
      <c r="AR1492" s="505">
        <v>38</v>
      </c>
      <c r="AS1492" s="505">
        <v>270</v>
      </c>
      <c r="AT1492" s="505">
        <v>29</v>
      </c>
      <c r="AU1492" s="505">
        <v>54</v>
      </c>
      <c r="AV1492" s="507"/>
      <c r="AW1492" s="507"/>
      <c r="AX1492" s="507">
        <v>79</v>
      </c>
      <c r="AY1492" s="507">
        <v>97</v>
      </c>
      <c r="AZ1492" s="507">
        <v>122</v>
      </c>
      <c r="BA1492" s="507">
        <v>295</v>
      </c>
      <c r="BB1492" s="357"/>
      <c r="BC1492" s="592" t="str">
        <f t="shared" si="1823"/>
        <v>-</v>
      </c>
      <c r="BD1492" s="593" t="str">
        <f t="shared" si="1824"/>
        <v>-</v>
      </c>
      <c r="BE1492" s="594" t="str">
        <f t="shared" si="1825"/>
        <v>-</v>
      </c>
      <c r="BF1492" s="291" t="str">
        <f t="shared" si="1826"/>
        <v>-</v>
      </c>
      <c r="BG1492" s="566" t="str">
        <f t="shared" si="1827"/>
        <v>-</v>
      </c>
      <c r="BH1492" s="595" t="str">
        <f t="shared" si="1828"/>
        <v>-</v>
      </c>
      <c r="BI1492" s="289" t="str">
        <f t="shared" si="1829"/>
        <v>-</v>
      </c>
      <c r="BJ1492" s="596" t="str">
        <f t="shared" si="1830"/>
        <v>-</v>
      </c>
      <c r="BK1492" s="595" t="str">
        <f t="shared" si="1831"/>
        <v>-</v>
      </c>
      <c r="BL1492" s="289" t="str">
        <f t="shared" si="1832"/>
        <v>-</v>
      </c>
      <c r="BM1492" s="596" t="str">
        <f t="shared" si="1833"/>
        <v>-</v>
      </c>
      <c r="BN1492" s="563">
        <f t="shared" si="1834"/>
        <v>11</v>
      </c>
      <c r="BO1492" s="87">
        <f t="shared" si="1835"/>
        <v>2016</v>
      </c>
      <c r="BP1492" s="87">
        <f t="shared" si="1836"/>
        <v>1.9999999999999996</v>
      </c>
      <c r="BQ1492" s="202"/>
    </row>
    <row r="1493" spans="1:69" s="35" customFormat="1" ht="10.5" customHeight="1" x14ac:dyDescent="0.2">
      <c r="A1493" s="87" t="str">
        <f t="shared" si="1822"/>
        <v>2016-17RX911</v>
      </c>
      <c r="B1493" s="87" t="str">
        <f t="shared" si="1837"/>
        <v>Y60</v>
      </c>
      <c r="C1493" s="203" t="s">
        <v>188</v>
      </c>
      <c r="D1493" s="203" t="s">
        <v>547</v>
      </c>
      <c r="E1493" s="42"/>
      <c r="F1493" s="317" t="str">
        <f>VLOOKUP($G1493,'Selection Sheet'!$C$15:$F$39,3,0)</f>
        <v>Y60</v>
      </c>
      <c r="G1493" s="204" t="s">
        <v>103</v>
      </c>
      <c r="H1493" s="203" t="s">
        <v>535</v>
      </c>
      <c r="I1493" s="495">
        <v>261</v>
      </c>
      <c r="J1493" s="495">
        <v>73</v>
      </c>
      <c r="K1493" s="495">
        <v>43</v>
      </c>
      <c r="L1493" s="495">
        <v>23</v>
      </c>
      <c r="M1493" s="507"/>
      <c r="N1493" s="507"/>
      <c r="O1493" s="507"/>
      <c r="P1493" s="507"/>
      <c r="Q1493" s="495" t="s">
        <v>80</v>
      </c>
      <c r="R1493" s="495" t="s">
        <v>80</v>
      </c>
      <c r="S1493" s="495"/>
      <c r="T1493" s="496" t="s">
        <v>80</v>
      </c>
      <c r="U1493" s="497" t="s">
        <v>80</v>
      </c>
      <c r="V1493" s="497" t="s">
        <v>80</v>
      </c>
      <c r="W1493" s="497" t="s">
        <v>80</v>
      </c>
      <c r="X1493" s="498" t="s">
        <v>80</v>
      </c>
      <c r="Y1493" s="499" t="s">
        <v>80</v>
      </c>
      <c r="Z1493" s="500" t="s">
        <v>80</v>
      </c>
      <c r="AA1493" s="500" t="s">
        <v>80</v>
      </c>
      <c r="AB1493" s="501" t="s">
        <v>80</v>
      </c>
      <c r="AC1493" s="500" t="s">
        <v>80</v>
      </c>
      <c r="AD1493" s="500" t="s">
        <v>80</v>
      </c>
      <c r="AE1493" s="500" t="s">
        <v>80</v>
      </c>
      <c r="AF1493" s="502" t="s">
        <v>80</v>
      </c>
      <c r="AG1493" s="503" t="s">
        <v>80</v>
      </c>
      <c r="AH1493" s="504" t="s">
        <v>80</v>
      </c>
      <c r="AI1493" s="502" t="s">
        <v>80</v>
      </c>
      <c r="AJ1493" s="505">
        <v>76</v>
      </c>
      <c r="AK1493" s="505">
        <v>92</v>
      </c>
      <c r="AL1493" s="507"/>
      <c r="AM1493" s="507"/>
      <c r="AN1493" s="505">
        <v>829</v>
      </c>
      <c r="AO1493" s="505">
        <v>839</v>
      </c>
      <c r="AP1493" s="569"/>
      <c r="AQ1493" s="569"/>
      <c r="AR1493" s="505">
        <v>20</v>
      </c>
      <c r="AS1493" s="505">
        <v>242</v>
      </c>
      <c r="AT1493" s="505">
        <v>12</v>
      </c>
      <c r="AU1493" s="505">
        <v>40</v>
      </c>
      <c r="AV1493" s="507"/>
      <c r="AW1493" s="507"/>
      <c r="AX1493" s="507">
        <v>82</v>
      </c>
      <c r="AY1493" s="507">
        <v>89</v>
      </c>
      <c r="AZ1493" s="507">
        <v>66</v>
      </c>
      <c r="BA1493" s="507">
        <v>147</v>
      </c>
      <c r="BB1493" s="357"/>
      <c r="BC1493" s="592" t="str">
        <f t="shared" si="1823"/>
        <v>-</v>
      </c>
      <c r="BD1493" s="593" t="str">
        <f t="shared" si="1824"/>
        <v>-</v>
      </c>
      <c r="BE1493" s="594" t="str">
        <f t="shared" si="1825"/>
        <v>-</v>
      </c>
      <c r="BF1493" s="291" t="str">
        <f t="shared" si="1826"/>
        <v>-</v>
      </c>
      <c r="BG1493" s="566" t="str">
        <f t="shared" si="1827"/>
        <v>-</v>
      </c>
      <c r="BH1493" s="595" t="str">
        <f t="shared" si="1828"/>
        <v>-</v>
      </c>
      <c r="BI1493" s="289" t="str">
        <f t="shared" si="1829"/>
        <v>-</v>
      </c>
      <c r="BJ1493" s="596" t="str">
        <f t="shared" si="1830"/>
        <v>-</v>
      </c>
      <c r="BK1493" s="595" t="str">
        <f t="shared" si="1831"/>
        <v>-</v>
      </c>
      <c r="BL1493" s="289" t="str">
        <f t="shared" si="1832"/>
        <v>-</v>
      </c>
      <c r="BM1493" s="596" t="str">
        <f t="shared" si="1833"/>
        <v>-</v>
      </c>
      <c r="BN1493" s="563">
        <f t="shared" si="1834"/>
        <v>11</v>
      </c>
      <c r="BO1493" s="87">
        <f t="shared" si="1835"/>
        <v>2016</v>
      </c>
      <c r="BP1493" s="87">
        <f t="shared" si="1836"/>
        <v>1.9999999999999996</v>
      </c>
      <c r="BQ1493" s="202"/>
    </row>
    <row r="1494" spans="1:69" s="35" customFormat="1" ht="10.5" customHeight="1" x14ac:dyDescent="0.2">
      <c r="A1494" s="314" t="str">
        <f t="shared" si="1822"/>
        <v>2016-17RYA11</v>
      </c>
      <c r="B1494" s="314" t="str">
        <f t="shared" si="1837"/>
        <v>Y60</v>
      </c>
      <c r="C1494" s="205" t="s">
        <v>188</v>
      </c>
      <c r="D1494" s="205" t="s">
        <v>547</v>
      </c>
      <c r="E1494" s="206"/>
      <c r="F1494" s="318" t="str">
        <f>VLOOKUP($G1494,'Selection Sheet'!$C$15:$F$39,3,0)</f>
        <v>Y60</v>
      </c>
      <c r="G1494" s="207" t="s">
        <v>118</v>
      </c>
      <c r="H1494" s="205" t="s">
        <v>536</v>
      </c>
      <c r="I1494" s="508">
        <v>328</v>
      </c>
      <c r="J1494" s="508">
        <v>87</v>
      </c>
      <c r="K1494" s="508">
        <v>37</v>
      </c>
      <c r="L1494" s="508">
        <v>15</v>
      </c>
      <c r="M1494" s="520"/>
      <c r="N1494" s="520"/>
      <c r="O1494" s="520"/>
      <c r="P1494" s="520"/>
      <c r="Q1494" s="508" t="s">
        <v>80</v>
      </c>
      <c r="R1494" s="508" t="s">
        <v>80</v>
      </c>
      <c r="S1494" s="508"/>
      <c r="T1494" s="509" t="s">
        <v>80</v>
      </c>
      <c r="U1494" s="510" t="s">
        <v>80</v>
      </c>
      <c r="V1494" s="510" t="s">
        <v>80</v>
      </c>
      <c r="W1494" s="510" t="s">
        <v>80</v>
      </c>
      <c r="X1494" s="511" t="s">
        <v>80</v>
      </c>
      <c r="Y1494" s="512" t="s">
        <v>80</v>
      </c>
      <c r="Z1494" s="513" t="s">
        <v>80</v>
      </c>
      <c r="AA1494" s="513" t="s">
        <v>80</v>
      </c>
      <c r="AB1494" s="514" t="s">
        <v>80</v>
      </c>
      <c r="AC1494" s="513" t="s">
        <v>80</v>
      </c>
      <c r="AD1494" s="513" t="s">
        <v>80</v>
      </c>
      <c r="AE1494" s="513" t="s">
        <v>80</v>
      </c>
      <c r="AF1494" s="515" t="s">
        <v>80</v>
      </c>
      <c r="AG1494" s="516" t="s">
        <v>80</v>
      </c>
      <c r="AH1494" s="517" t="s">
        <v>80</v>
      </c>
      <c r="AI1494" s="515" t="s">
        <v>80</v>
      </c>
      <c r="AJ1494" s="518">
        <v>180</v>
      </c>
      <c r="AK1494" s="518">
        <v>207</v>
      </c>
      <c r="AL1494" s="520"/>
      <c r="AM1494" s="520"/>
      <c r="AN1494" s="518">
        <v>1224</v>
      </c>
      <c r="AO1494" s="518">
        <v>1351</v>
      </c>
      <c r="AP1494" s="570"/>
      <c r="AQ1494" s="570"/>
      <c r="AR1494" s="518">
        <v>30</v>
      </c>
      <c r="AS1494" s="518">
        <v>328</v>
      </c>
      <c r="AT1494" s="518">
        <v>9</v>
      </c>
      <c r="AU1494" s="518">
        <v>37</v>
      </c>
      <c r="AV1494" s="520"/>
      <c r="AW1494" s="520"/>
      <c r="AX1494" s="520">
        <v>126</v>
      </c>
      <c r="AY1494" s="520">
        <v>138</v>
      </c>
      <c r="AZ1494" s="520">
        <v>153</v>
      </c>
      <c r="BA1494" s="520">
        <v>308</v>
      </c>
      <c r="BB1494" s="358"/>
      <c r="BC1494" s="597" t="str">
        <f t="shared" si="1823"/>
        <v>-</v>
      </c>
      <c r="BD1494" s="598" t="str">
        <f t="shared" si="1824"/>
        <v>-</v>
      </c>
      <c r="BE1494" s="599" t="str">
        <f t="shared" si="1825"/>
        <v>-</v>
      </c>
      <c r="BF1494" s="600" t="str">
        <f t="shared" si="1826"/>
        <v>-</v>
      </c>
      <c r="BG1494" s="601" t="str">
        <f t="shared" si="1827"/>
        <v>-</v>
      </c>
      <c r="BH1494" s="602" t="str">
        <f t="shared" si="1828"/>
        <v>-</v>
      </c>
      <c r="BI1494" s="603" t="str">
        <f t="shared" si="1829"/>
        <v>-</v>
      </c>
      <c r="BJ1494" s="604" t="str">
        <f t="shared" si="1830"/>
        <v>-</v>
      </c>
      <c r="BK1494" s="602" t="str">
        <f t="shared" si="1831"/>
        <v>-</v>
      </c>
      <c r="BL1494" s="603" t="str">
        <f t="shared" si="1832"/>
        <v>-</v>
      </c>
      <c r="BM1494" s="604" t="str">
        <f t="shared" si="1833"/>
        <v>-</v>
      </c>
      <c r="BN1494" s="564">
        <f t="shared" si="1834"/>
        <v>11</v>
      </c>
      <c r="BO1494" s="314">
        <f t="shared" si="1835"/>
        <v>2016</v>
      </c>
      <c r="BP1494" s="314">
        <f t="shared" si="1836"/>
        <v>1.9999999999999996</v>
      </c>
      <c r="BQ1494" s="202"/>
    </row>
    <row r="1495" spans="1:69" s="35" customFormat="1" ht="10.5" customHeight="1" x14ac:dyDescent="0.2">
      <c r="A1495" s="87" t="str">
        <f t="shared" si="1822"/>
        <v>2016-17RYC11</v>
      </c>
      <c r="B1495" s="87" t="str">
        <f t="shared" si="1837"/>
        <v>Y61</v>
      </c>
      <c r="C1495" s="203" t="s">
        <v>188</v>
      </c>
      <c r="D1495" s="203" t="s">
        <v>547</v>
      </c>
      <c r="E1495" s="42"/>
      <c r="F1495" s="317" t="str">
        <f>VLOOKUP($G1495,'Selection Sheet'!$C$15:$F$39,3,0)</f>
        <v>Y61</v>
      </c>
      <c r="G1495" s="204" t="s">
        <v>87</v>
      </c>
      <c r="H1495" s="203" t="s">
        <v>537</v>
      </c>
      <c r="I1495" s="495">
        <v>316</v>
      </c>
      <c r="J1495" s="495">
        <v>102</v>
      </c>
      <c r="K1495" s="495">
        <v>37</v>
      </c>
      <c r="L1495" s="495">
        <v>26</v>
      </c>
      <c r="M1495" s="507"/>
      <c r="N1495" s="507"/>
      <c r="O1495" s="507"/>
      <c r="P1495" s="507"/>
      <c r="Q1495" s="495" t="s">
        <v>80</v>
      </c>
      <c r="R1495" s="495" t="s">
        <v>80</v>
      </c>
      <c r="S1495" s="495"/>
      <c r="T1495" s="496" t="s">
        <v>80</v>
      </c>
      <c r="U1495" s="497" t="s">
        <v>80</v>
      </c>
      <c r="V1495" s="497" t="s">
        <v>80</v>
      </c>
      <c r="W1495" s="497" t="s">
        <v>80</v>
      </c>
      <c r="X1495" s="498" t="s">
        <v>80</v>
      </c>
      <c r="Y1495" s="499" t="s">
        <v>80</v>
      </c>
      <c r="Z1495" s="500" t="s">
        <v>80</v>
      </c>
      <c r="AA1495" s="500" t="s">
        <v>80</v>
      </c>
      <c r="AB1495" s="501" t="s">
        <v>80</v>
      </c>
      <c r="AC1495" s="500" t="s">
        <v>80</v>
      </c>
      <c r="AD1495" s="500" t="s">
        <v>80</v>
      </c>
      <c r="AE1495" s="500" t="s">
        <v>80</v>
      </c>
      <c r="AF1495" s="502" t="s">
        <v>80</v>
      </c>
      <c r="AG1495" s="503" t="s">
        <v>80</v>
      </c>
      <c r="AH1495" s="504" t="s">
        <v>80</v>
      </c>
      <c r="AI1495" s="502" t="s">
        <v>80</v>
      </c>
      <c r="AJ1495" s="505">
        <v>110</v>
      </c>
      <c r="AK1495" s="505">
        <v>123</v>
      </c>
      <c r="AL1495" s="507"/>
      <c r="AM1495" s="507"/>
      <c r="AN1495" s="505">
        <v>495</v>
      </c>
      <c r="AO1495" s="505">
        <v>505</v>
      </c>
      <c r="AP1495" s="569"/>
      <c r="AQ1495" s="569"/>
      <c r="AR1495" s="505">
        <v>21</v>
      </c>
      <c r="AS1495" s="505">
        <v>300</v>
      </c>
      <c r="AT1495" s="505">
        <v>7</v>
      </c>
      <c r="AU1495" s="505">
        <v>32</v>
      </c>
      <c r="AV1495" s="507"/>
      <c r="AW1495" s="507"/>
      <c r="AX1495" s="507">
        <v>107</v>
      </c>
      <c r="AY1495" s="507">
        <v>115</v>
      </c>
      <c r="AZ1495" s="507">
        <v>152</v>
      </c>
      <c r="BA1495" s="507">
        <v>341</v>
      </c>
      <c r="BB1495" s="357"/>
      <c r="BC1495" s="592" t="str">
        <f t="shared" si="1823"/>
        <v>-</v>
      </c>
      <c r="BD1495" s="593" t="str">
        <f t="shared" si="1824"/>
        <v>-</v>
      </c>
      <c r="BE1495" s="594" t="str">
        <f t="shared" si="1825"/>
        <v>-</v>
      </c>
      <c r="BF1495" s="291" t="str">
        <f t="shared" si="1826"/>
        <v>-</v>
      </c>
      <c r="BG1495" s="566" t="str">
        <f t="shared" si="1827"/>
        <v>-</v>
      </c>
      <c r="BH1495" s="595" t="str">
        <f t="shared" si="1828"/>
        <v>-</v>
      </c>
      <c r="BI1495" s="289" t="str">
        <f t="shared" si="1829"/>
        <v>-</v>
      </c>
      <c r="BJ1495" s="596" t="str">
        <f t="shared" si="1830"/>
        <v>-</v>
      </c>
      <c r="BK1495" s="595" t="str">
        <f t="shared" si="1831"/>
        <v>-</v>
      </c>
      <c r="BL1495" s="289" t="str">
        <f t="shared" si="1832"/>
        <v>-</v>
      </c>
      <c r="BM1495" s="596" t="str">
        <f t="shared" si="1833"/>
        <v>-</v>
      </c>
      <c r="BN1495" s="563">
        <f t="shared" si="1834"/>
        <v>11</v>
      </c>
      <c r="BO1495" s="87">
        <f t="shared" si="1835"/>
        <v>2016</v>
      </c>
      <c r="BP1495" s="87">
        <f t="shared" si="1836"/>
        <v>1.9999999999999996</v>
      </c>
      <c r="BQ1495" s="202"/>
    </row>
    <row r="1496" spans="1:69" s="35" customFormat="1" ht="10.5" customHeight="1" x14ac:dyDescent="0.2">
      <c r="A1496" s="87" t="str">
        <f t="shared" si="1822"/>
        <v>2016-17RYD11</v>
      </c>
      <c r="B1496" s="87" t="str">
        <f t="shared" si="1837"/>
        <v>Y59</v>
      </c>
      <c r="C1496" s="203" t="s">
        <v>188</v>
      </c>
      <c r="D1496" s="203" t="s">
        <v>547</v>
      </c>
      <c r="E1496" s="42"/>
      <c r="F1496" s="317" t="str">
        <f>VLOOKUP($G1496,'Selection Sheet'!$C$15:$F$39,3,0)</f>
        <v>Y59</v>
      </c>
      <c r="G1496" s="204" t="s">
        <v>116</v>
      </c>
      <c r="H1496" s="203" t="s">
        <v>538</v>
      </c>
      <c r="I1496" s="495">
        <v>257</v>
      </c>
      <c r="J1496" s="495">
        <v>68</v>
      </c>
      <c r="K1496" s="495">
        <v>35</v>
      </c>
      <c r="L1496" s="495">
        <v>18</v>
      </c>
      <c r="M1496" s="507"/>
      <c r="N1496" s="507"/>
      <c r="O1496" s="507"/>
      <c r="P1496" s="507"/>
      <c r="Q1496" s="495" t="s">
        <v>80</v>
      </c>
      <c r="R1496" s="495" t="s">
        <v>80</v>
      </c>
      <c r="S1496" s="495"/>
      <c r="T1496" s="496" t="s">
        <v>80</v>
      </c>
      <c r="U1496" s="497" t="s">
        <v>80</v>
      </c>
      <c r="V1496" s="497" t="s">
        <v>80</v>
      </c>
      <c r="W1496" s="497" t="s">
        <v>80</v>
      </c>
      <c r="X1496" s="498" t="s">
        <v>80</v>
      </c>
      <c r="Y1496" s="499" t="s">
        <v>80</v>
      </c>
      <c r="Z1496" s="500" t="s">
        <v>80</v>
      </c>
      <c r="AA1496" s="500" t="s">
        <v>80</v>
      </c>
      <c r="AB1496" s="501" t="s">
        <v>80</v>
      </c>
      <c r="AC1496" s="500" t="s">
        <v>80</v>
      </c>
      <c r="AD1496" s="500" t="s">
        <v>80</v>
      </c>
      <c r="AE1496" s="500" t="s">
        <v>80</v>
      </c>
      <c r="AF1496" s="502" t="s">
        <v>80</v>
      </c>
      <c r="AG1496" s="503" t="s">
        <v>80</v>
      </c>
      <c r="AH1496" s="504" t="s">
        <v>80</v>
      </c>
      <c r="AI1496" s="502" t="s">
        <v>80</v>
      </c>
      <c r="AJ1496" s="505">
        <v>92</v>
      </c>
      <c r="AK1496" s="505">
        <v>147</v>
      </c>
      <c r="AL1496" s="507"/>
      <c r="AM1496" s="507"/>
      <c r="AN1496" s="505">
        <v>462</v>
      </c>
      <c r="AO1496" s="505">
        <v>480</v>
      </c>
      <c r="AP1496" s="569"/>
      <c r="AQ1496" s="569"/>
      <c r="AR1496" s="505">
        <v>25</v>
      </c>
      <c r="AS1496" s="505">
        <v>247</v>
      </c>
      <c r="AT1496" s="505">
        <v>8</v>
      </c>
      <c r="AU1496" s="505">
        <v>30</v>
      </c>
      <c r="AV1496" s="507"/>
      <c r="AW1496" s="507"/>
      <c r="AX1496" s="507">
        <v>89</v>
      </c>
      <c r="AY1496" s="507">
        <v>98</v>
      </c>
      <c r="AZ1496" s="507">
        <v>221</v>
      </c>
      <c r="BA1496" s="507">
        <v>371</v>
      </c>
      <c r="BB1496" s="357"/>
      <c r="BC1496" s="592" t="str">
        <f t="shared" si="1823"/>
        <v>-</v>
      </c>
      <c r="BD1496" s="593" t="str">
        <f t="shared" si="1824"/>
        <v>-</v>
      </c>
      <c r="BE1496" s="594" t="str">
        <f t="shared" si="1825"/>
        <v>-</v>
      </c>
      <c r="BF1496" s="291" t="str">
        <f t="shared" si="1826"/>
        <v>-</v>
      </c>
      <c r="BG1496" s="566" t="str">
        <f t="shared" si="1827"/>
        <v>-</v>
      </c>
      <c r="BH1496" s="595" t="str">
        <f t="shared" si="1828"/>
        <v>-</v>
      </c>
      <c r="BI1496" s="289" t="str">
        <f t="shared" si="1829"/>
        <v>-</v>
      </c>
      <c r="BJ1496" s="596" t="str">
        <f t="shared" si="1830"/>
        <v>-</v>
      </c>
      <c r="BK1496" s="595" t="str">
        <f t="shared" si="1831"/>
        <v>-</v>
      </c>
      <c r="BL1496" s="289" t="str">
        <f t="shared" si="1832"/>
        <v>-</v>
      </c>
      <c r="BM1496" s="596" t="str">
        <f t="shared" si="1833"/>
        <v>-</v>
      </c>
      <c r="BN1496" s="563">
        <f t="shared" si="1834"/>
        <v>11</v>
      </c>
      <c r="BO1496" s="87">
        <f t="shared" si="1835"/>
        <v>2016</v>
      </c>
      <c r="BP1496" s="87">
        <f t="shared" si="1836"/>
        <v>1.9999999999999996</v>
      </c>
      <c r="BQ1496" s="202"/>
    </row>
    <row r="1497" spans="1:69" s="35" customFormat="1" ht="10.5" customHeight="1" x14ac:dyDescent="0.2">
      <c r="A1497" s="87" t="str">
        <f t="shared" ref="A1497:A1560" si="1838">CONCATENATE(C1497,G1497,BN1497)</f>
        <v>2016-17RYE11</v>
      </c>
      <c r="B1497" s="87" t="str">
        <f t="shared" si="1837"/>
        <v>Y59</v>
      </c>
      <c r="C1497" s="203" t="s">
        <v>188</v>
      </c>
      <c r="D1497" s="203" t="s">
        <v>547</v>
      </c>
      <c r="E1497" s="42"/>
      <c r="F1497" s="317" t="str">
        <f>VLOOKUP($G1497,'Selection Sheet'!$C$15:$F$39,3,0)</f>
        <v>Y59</v>
      </c>
      <c r="G1497" s="204" t="s">
        <v>114</v>
      </c>
      <c r="H1497" s="203" t="s">
        <v>539</v>
      </c>
      <c r="I1497" s="495">
        <v>127</v>
      </c>
      <c r="J1497" s="495">
        <v>32</v>
      </c>
      <c r="K1497" s="495">
        <v>39</v>
      </c>
      <c r="L1497" s="495">
        <v>15</v>
      </c>
      <c r="M1497" s="507"/>
      <c r="N1497" s="507"/>
      <c r="O1497" s="507"/>
      <c r="P1497" s="507"/>
      <c r="Q1497" s="495" t="s">
        <v>80</v>
      </c>
      <c r="R1497" s="495" t="s">
        <v>80</v>
      </c>
      <c r="S1497" s="495"/>
      <c r="T1497" s="496" t="s">
        <v>80</v>
      </c>
      <c r="U1497" s="497" t="s">
        <v>80</v>
      </c>
      <c r="V1497" s="497" t="s">
        <v>80</v>
      </c>
      <c r="W1497" s="497" t="s">
        <v>80</v>
      </c>
      <c r="X1497" s="498" t="s">
        <v>80</v>
      </c>
      <c r="Y1497" s="499" t="s">
        <v>80</v>
      </c>
      <c r="Z1497" s="500" t="s">
        <v>80</v>
      </c>
      <c r="AA1497" s="500" t="s">
        <v>80</v>
      </c>
      <c r="AB1497" s="501" t="s">
        <v>80</v>
      </c>
      <c r="AC1497" s="500" t="s">
        <v>80</v>
      </c>
      <c r="AD1497" s="500" t="s">
        <v>80</v>
      </c>
      <c r="AE1497" s="500" t="s">
        <v>80</v>
      </c>
      <c r="AF1497" s="502" t="s">
        <v>80</v>
      </c>
      <c r="AG1497" s="503" t="s">
        <v>80</v>
      </c>
      <c r="AH1497" s="504" t="s">
        <v>80</v>
      </c>
      <c r="AI1497" s="502" t="s">
        <v>80</v>
      </c>
      <c r="AJ1497" s="505">
        <v>51</v>
      </c>
      <c r="AK1497" s="505">
        <v>78</v>
      </c>
      <c r="AL1497" s="507"/>
      <c r="AM1497" s="507"/>
      <c r="AN1497" s="505">
        <v>558</v>
      </c>
      <c r="AO1497" s="505">
        <v>560</v>
      </c>
      <c r="AP1497" s="569"/>
      <c r="AQ1497" s="569"/>
      <c r="AR1497" s="505">
        <v>12</v>
      </c>
      <c r="AS1497" s="505">
        <v>111</v>
      </c>
      <c r="AT1497" s="505">
        <v>9</v>
      </c>
      <c r="AU1497" s="505">
        <v>33</v>
      </c>
      <c r="AV1497" s="507"/>
      <c r="AW1497" s="507"/>
      <c r="AX1497" s="507">
        <v>48</v>
      </c>
      <c r="AY1497" s="507">
        <v>59</v>
      </c>
      <c r="AZ1497" s="507">
        <v>152</v>
      </c>
      <c r="BA1497" s="507">
        <v>288</v>
      </c>
      <c r="BB1497" s="357"/>
      <c r="BC1497" s="592" t="str">
        <f t="shared" ref="BC1497:BC1560" si="1839">IFERROR(AG1497*$AI1497,"-")</f>
        <v>-</v>
      </c>
      <c r="BD1497" s="593" t="str">
        <f t="shared" ref="BD1497:BD1560" si="1840">IFERROR(AH1497*$AI1497,"-")</f>
        <v>-</v>
      </c>
      <c r="BE1497" s="594" t="str">
        <f t="shared" ref="BE1497:BE1560" si="1841">IFERROR(U1497*$T1497, "-")</f>
        <v>-</v>
      </c>
      <c r="BF1497" s="291" t="str">
        <f t="shared" ref="BF1497:BF1560" si="1842">IFERROR(V1497*$T1497,"-")</f>
        <v>-</v>
      </c>
      <c r="BG1497" s="566" t="str">
        <f t="shared" ref="BG1497:BG1560" si="1843">IFERROR(W1497*$T1497,"-")</f>
        <v>-</v>
      </c>
      <c r="BH1497" s="595" t="str">
        <f t="shared" ref="BH1497:BH1560" si="1844">IFERROR(Y1497*$X1497, "-")</f>
        <v>-</v>
      </c>
      <c r="BI1497" s="289" t="str">
        <f t="shared" ref="BI1497:BI1560" si="1845">IFERROR(Z1497*$X1497,"-")</f>
        <v>-</v>
      </c>
      <c r="BJ1497" s="596" t="str">
        <f t="shared" ref="BJ1497:BJ1560" si="1846">IFERROR(AA1497*$X1497,"-")</f>
        <v>-</v>
      </c>
      <c r="BK1497" s="595" t="str">
        <f t="shared" ref="BK1497:BK1560" si="1847">IFERROR(AC1497*$AB1497, "-")</f>
        <v>-</v>
      </c>
      <c r="BL1497" s="289" t="str">
        <f t="shared" ref="BL1497:BL1560" si="1848">IFERROR(AD1497*$AB1497,"-")</f>
        <v>-</v>
      </c>
      <c r="BM1497" s="596" t="str">
        <f t="shared" ref="BM1497:BM1560" si="1849">IFERROR(AE1497*$AB1497,"-")</f>
        <v>-</v>
      </c>
      <c r="BN1497" s="563">
        <f t="shared" ref="BN1497:BN1560" si="1850">MONTH(1&amp;$D1497)</f>
        <v>11</v>
      </c>
      <c r="BO1497" s="87">
        <f t="shared" ref="BO1497:BO1560" si="1851">VALUE(LEFT(C1497,4)+IF($BN1497&lt;4,1,0))</f>
        <v>2016</v>
      </c>
      <c r="BP1497" s="87">
        <f t="shared" ref="BP1497:BP1560" si="1852">(BN1497/3-ROUNDDOWN(BN1497/3,0))*3</f>
        <v>1.9999999999999996</v>
      </c>
      <c r="BQ1497" s="202"/>
    </row>
    <row r="1498" spans="1:69" s="35" customFormat="1" ht="10.5" customHeight="1" x14ac:dyDescent="0.2">
      <c r="A1498" s="312" t="str">
        <f t="shared" si="1838"/>
        <v>2016-17RYF11</v>
      </c>
      <c r="B1498" s="312" t="str">
        <f t="shared" ref="B1498:B1561" si="1853">F1498</f>
        <v>Y58</v>
      </c>
      <c r="C1498" s="208" t="s">
        <v>188</v>
      </c>
      <c r="D1498" s="208" t="s">
        <v>547</v>
      </c>
      <c r="E1498" s="53"/>
      <c r="F1498" s="319" t="str">
        <f>VLOOKUP($G1498,'Selection Sheet'!$C$15:$F$39,3,0)</f>
        <v>Y58</v>
      </c>
      <c r="G1498" s="209" t="s">
        <v>99</v>
      </c>
      <c r="H1498" s="208" t="s">
        <v>540</v>
      </c>
      <c r="I1498" s="521">
        <v>321</v>
      </c>
      <c r="J1498" s="521">
        <v>72</v>
      </c>
      <c r="K1498" s="521">
        <v>49</v>
      </c>
      <c r="L1498" s="521">
        <v>25</v>
      </c>
      <c r="M1498" s="533"/>
      <c r="N1498" s="533"/>
      <c r="O1498" s="533"/>
      <c r="P1498" s="533"/>
      <c r="Q1498" s="521" t="s">
        <v>80</v>
      </c>
      <c r="R1498" s="521" t="s">
        <v>80</v>
      </c>
      <c r="S1498" s="521"/>
      <c r="T1498" s="522" t="s">
        <v>80</v>
      </c>
      <c r="U1498" s="523" t="s">
        <v>80</v>
      </c>
      <c r="V1498" s="523" t="s">
        <v>80</v>
      </c>
      <c r="W1498" s="523" t="s">
        <v>80</v>
      </c>
      <c r="X1498" s="524" t="s">
        <v>80</v>
      </c>
      <c r="Y1498" s="525" t="s">
        <v>80</v>
      </c>
      <c r="Z1498" s="526" t="s">
        <v>80</v>
      </c>
      <c r="AA1498" s="526" t="s">
        <v>80</v>
      </c>
      <c r="AB1498" s="527" t="s">
        <v>80</v>
      </c>
      <c r="AC1498" s="526" t="s">
        <v>80</v>
      </c>
      <c r="AD1498" s="526" t="s">
        <v>80</v>
      </c>
      <c r="AE1498" s="526" t="s">
        <v>80</v>
      </c>
      <c r="AF1498" s="528" t="s">
        <v>80</v>
      </c>
      <c r="AG1498" s="529" t="s">
        <v>80</v>
      </c>
      <c r="AH1498" s="530" t="s">
        <v>80</v>
      </c>
      <c r="AI1498" s="528" t="s">
        <v>80</v>
      </c>
      <c r="AJ1498" s="531">
        <v>145</v>
      </c>
      <c r="AK1498" s="531">
        <v>194</v>
      </c>
      <c r="AL1498" s="533"/>
      <c r="AM1498" s="533"/>
      <c r="AN1498" s="531">
        <v>852</v>
      </c>
      <c r="AO1498" s="531">
        <v>903</v>
      </c>
      <c r="AP1498" s="571"/>
      <c r="AQ1498" s="571"/>
      <c r="AR1498" s="531">
        <v>19</v>
      </c>
      <c r="AS1498" s="531">
        <v>317</v>
      </c>
      <c r="AT1498" s="531">
        <v>10</v>
      </c>
      <c r="AU1498" s="531">
        <v>47</v>
      </c>
      <c r="AV1498" s="533"/>
      <c r="AW1498" s="533"/>
      <c r="AX1498" s="533">
        <v>104</v>
      </c>
      <c r="AY1498" s="533">
        <v>144</v>
      </c>
      <c r="AZ1498" s="533">
        <v>159</v>
      </c>
      <c r="BA1498" s="533">
        <v>397</v>
      </c>
      <c r="BB1498" s="359"/>
      <c r="BC1498" s="605" t="str">
        <f t="shared" si="1839"/>
        <v>-</v>
      </c>
      <c r="BD1498" s="606" t="str">
        <f t="shared" si="1840"/>
        <v>-</v>
      </c>
      <c r="BE1498" s="607" t="str">
        <f t="shared" si="1841"/>
        <v>-</v>
      </c>
      <c r="BF1498" s="302" t="str">
        <f t="shared" si="1842"/>
        <v>-</v>
      </c>
      <c r="BG1498" s="608" t="str">
        <f t="shared" si="1843"/>
        <v>-</v>
      </c>
      <c r="BH1498" s="609" t="str">
        <f t="shared" si="1844"/>
        <v>-</v>
      </c>
      <c r="BI1498" s="311" t="str">
        <f t="shared" si="1845"/>
        <v>-</v>
      </c>
      <c r="BJ1498" s="610" t="str">
        <f t="shared" si="1846"/>
        <v>-</v>
      </c>
      <c r="BK1498" s="609" t="str">
        <f t="shared" si="1847"/>
        <v>-</v>
      </c>
      <c r="BL1498" s="311" t="str">
        <f t="shared" si="1848"/>
        <v>-</v>
      </c>
      <c r="BM1498" s="610" t="str">
        <f t="shared" si="1849"/>
        <v>-</v>
      </c>
      <c r="BN1498" s="565">
        <f t="shared" si="1850"/>
        <v>11</v>
      </c>
      <c r="BO1498" s="312">
        <f t="shared" si="1851"/>
        <v>2016</v>
      </c>
      <c r="BP1498" s="312">
        <f t="shared" si="1852"/>
        <v>1.9999999999999996</v>
      </c>
      <c r="BQ1498" s="202"/>
    </row>
    <row r="1499" spans="1:69" s="35" customFormat="1" ht="10.5" customHeight="1" x14ac:dyDescent="0.2">
      <c r="A1499" s="87" t="str">
        <f t="shared" si="1838"/>
        <v>2016-17R1F12</v>
      </c>
      <c r="B1499" s="87" t="str">
        <f t="shared" si="1853"/>
        <v>Y59</v>
      </c>
      <c r="C1499" s="203" t="s">
        <v>188</v>
      </c>
      <c r="D1499" s="203" t="s">
        <v>548</v>
      </c>
      <c r="E1499" s="42"/>
      <c r="F1499" s="317" t="str">
        <f>VLOOKUP($G1499,'Selection Sheet'!$C$15:$F$39,3,0)</f>
        <v>Y59</v>
      </c>
      <c r="G1499" s="204" t="s">
        <v>108</v>
      </c>
      <c r="H1499" s="203" t="s">
        <v>529</v>
      </c>
      <c r="I1499" s="495">
        <v>12</v>
      </c>
      <c r="J1499" s="495">
        <v>4</v>
      </c>
      <c r="K1499" s="495">
        <v>5</v>
      </c>
      <c r="L1499" s="495">
        <v>3</v>
      </c>
      <c r="M1499" s="507"/>
      <c r="N1499" s="507"/>
      <c r="O1499" s="507"/>
      <c r="P1499" s="507"/>
      <c r="Q1499" s="495" t="s">
        <v>80</v>
      </c>
      <c r="R1499" s="495" t="s">
        <v>80</v>
      </c>
      <c r="S1499" s="495"/>
      <c r="T1499" s="496" t="s">
        <v>80</v>
      </c>
      <c r="U1499" s="497" t="s">
        <v>80</v>
      </c>
      <c r="V1499" s="497" t="s">
        <v>80</v>
      </c>
      <c r="W1499" s="497" t="s">
        <v>80</v>
      </c>
      <c r="X1499" s="498" t="s">
        <v>80</v>
      </c>
      <c r="Y1499" s="499" t="s">
        <v>80</v>
      </c>
      <c r="Z1499" s="500" t="s">
        <v>80</v>
      </c>
      <c r="AA1499" s="500" t="s">
        <v>80</v>
      </c>
      <c r="AB1499" s="501" t="s">
        <v>80</v>
      </c>
      <c r="AC1499" s="500" t="s">
        <v>80</v>
      </c>
      <c r="AD1499" s="500" t="s">
        <v>80</v>
      </c>
      <c r="AE1499" s="500" t="s">
        <v>80</v>
      </c>
      <c r="AF1499" s="502" t="s">
        <v>80</v>
      </c>
      <c r="AG1499" s="503" t="s">
        <v>80</v>
      </c>
      <c r="AH1499" s="504" t="s">
        <v>80</v>
      </c>
      <c r="AI1499" s="502" t="s">
        <v>80</v>
      </c>
      <c r="AJ1499" s="505">
        <v>2</v>
      </c>
      <c r="AK1499" s="505">
        <v>3</v>
      </c>
      <c r="AL1499" s="507"/>
      <c r="AM1499" s="507"/>
      <c r="AN1499" s="505">
        <v>37</v>
      </c>
      <c r="AO1499" s="505">
        <v>37</v>
      </c>
      <c r="AP1499" s="569"/>
      <c r="AQ1499" s="569"/>
      <c r="AR1499" s="505">
        <v>3</v>
      </c>
      <c r="AS1499" s="505">
        <v>12</v>
      </c>
      <c r="AT1499" s="505">
        <v>3</v>
      </c>
      <c r="AU1499" s="505">
        <v>5</v>
      </c>
      <c r="AV1499" s="507"/>
      <c r="AW1499" s="507"/>
      <c r="AX1499" s="507">
        <v>0</v>
      </c>
      <c r="AY1499" s="507">
        <v>0</v>
      </c>
      <c r="AZ1499" s="507">
        <v>10</v>
      </c>
      <c r="BA1499" s="507">
        <v>14</v>
      </c>
      <c r="BB1499" s="357"/>
      <c r="BC1499" s="592" t="str">
        <f t="shared" si="1839"/>
        <v>-</v>
      </c>
      <c r="BD1499" s="593" t="str">
        <f t="shared" si="1840"/>
        <v>-</v>
      </c>
      <c r="BE1499" s="594" t="str">
        <f t="shared" si="1841"/>
        <v>-</v>
      </c>
      <c r="BF1499" s="291" t="str">
        <f t="shared" si="1842"/>
        <v>-</v>
      </c>
      <c r="BG1499" s="566" t="str">
        <f t="shared" si="1843"/>
        <v>-</v>
      </c>
      <c r="BH1499" s="595" t="str">
        <f t="shared" si="1844"/>
        <v>-</v>
      </c>
      <c r="BI1499" s="289" t="str">
        <f t="shared" si="1845"/>
        <v>-</v>
      </c>
      <c r="BJ1499" s="596" t="str">
        <f t="shared" si="1846"/>
        <v>-</v>
      </c>
      <c r="BK1499" s="595" t="str">
        <f t="shared" si="1847"/>
        <v>-</v>
      </c>
      <c r="BL1499" s="289" t="str">
        <f t="shared" si="1848"/>
        <v>-</v>
      </c>
      <c r="BM1499" s="596" t="str">
        <f t="shared" si="1849"/>
        <v>-</v>
      </c>
      <c r="BN1499" s="563">
        <f t="shared" si="1850"/>
        <v>12</v>
      </c>
      <c r="BO1499" s="87">
        <f t="shared" si="1851"/>
        <v>2016</v>
      </c>
      <c r="BP1499" s="87">
        <f t="shared" si="1852"/>
        <v>0</v>
      </c>
      <c r="BQ1499" s="202"/>
    </row>
    <row r="1500" spans="1:69" s="35" customFormat="1" ht="10.5" customHeight="1" x14ac:dyDescent="0.2">
      <c r="A1500" s="87" t="str">
        <f t="shared" si="1838"/>
        <v>2016-17RRU12</v>
      </c>
      <c r="B1500" s="87" t="str">
        <f t="shared" si="1853"/>
        <v>Y56</v>
      </c>
      <c r="C1500" s="203" t="s">
        <v>188</v>
      </c>
      <c r="D1500" s="203" t="s">
        <v>548</v>
      </c>
      <c r="E1500" s="42"/>
      <c r="F1500" s="317" t="str">
        <f>VLOOKUP($G1500,'Selection Sheet'!$C$15:$F$39,3,0)</f>
        <v>Y56</v>
      </c>
      <c r="G1500" s="204" t="s">
        <v>93</v>
      </c>
      <c r="H1500" s="203" t="s">
        <v>530</v>
      </c>
      <c r="I1500" s="495">
        <v>443</v>
      </c>
      <c r="J1500" s="495">
        <v>122</v>
      </c>
      <c r="K1500" s="495">
        <v>52</v>
      </c>
      <c r="L1500" s="495">
        <v>24</v>
      </c>
      <c r="M1500" s="507"/>
      <c r="N1500" s="507"/>
      <c r="O1500" s="507"/>
      <c r="P1500" s="507"/>
      <c r="Q1500" s="495" t="s">
        <v>80</v>
      </c>
      <c r="R1500" s="495" t="s">
        <v>80</v>
      </c>
      <c r="S1500" s="495"/>
      <c r="T1500" s="496" t="s">
        <v>80</v>
      </c>
      <c r="U1500" s="497" t="s">
        <v>80</v>
      </c>
      <c r="V1500" s="497" t="s">
        <v>80</v>
      </c>
      <c r="W1500" s="497" t="s">
        <v>80</v>
      </c>
      <c r="X1500" s="498" t="s">
        <v>80</v>
      </c>
      <c r="Y1500" s="499" t="s">
        <v>80</v>
      </c>
      <c r="Z1500" s="500" t="s">
        <v>80</v>
      </c>
      <c r="AA1500" s="500" t="s">
        <v>80</v>
      </c>
      <c r="AB1500" s="501" t="s">
        <v>80</v>
      </c>
      <c r="AC1500" s="500" t="s">
        <v>80</v>
      </c>
      <c r="AD1500" s="500" t="s">
        <v>80</v>
      </c>
      <c r="AE1500" s="500" t="s">
        <v>80</v>
      </c>
      <c r="AF1500" s="502" t="s">
        <v>80</v>
      </c>
      <c r="AG1500" s="503" t="s">
        <v>80</v>
      </c>
      <c r="AH1500" s="504" t="s">
        <v>80</v>
      </c>
      <c r="AI1500" s="502" t="s">
        <v>80</v>
      </c>
      <c r="AJ1500" s="505">
        <v>195</v>
      </c>
      <c r="AK1500" s="505">
        <v>265</v>
      </c>
      <c r="AL1500" s="507"/>
      <c r="AM1500" s="507"/>
      <c r="AN1500" s="505">
        <v>1035</v>
      </c>
      <c r="AO1500" s="505">
        <v>1087</v>
      </c>
      <c r="AP1500" s="569"/>
      <c r="AQ1500" s="569"/>
      <c r="AR1500" s="505">
        <v>31</v>
      </c>
      <c r="AS1500" s="505">
        <v>432</v>
      </c>
      <c r="AT1500" s="505">
        <v>10</v>
      </c>
      <c r="AU1500" s="505">
        <v>50</v>
      </c>
      <c r="AV1500" s="507"/>
      <c r="AW1500" s="507"/>
      <c r="AX1500" s="507">
        <v>118</v>
      </c>
      <c r="AY1500" s="507">
        <v>129</v>
      </c>
      <c r="AZ1500" s="507">
        <v>366</v>
      </c>
      <c r="BA1500" s="507">
        <v>626</v>
      </c>
      <c r="BB1500" s="357"/>
      <c r="BC1500" s="592" t="str">
        <f t="shared" si="1839"/>
        <v>-</v>
      </c>
      <c r="BD1500" s="593" t="str">
        <f t="shared" si="1840"/>
        <v>-</v>
      </c>
      <c r="BE1500" s="594" t="str">
        <f t="shared" si="1841"/>
        <v>-</v>
      </c>
      <c r="BF1500" s="291" t="str">
        <f t="shared" si="1842"/>
        <v>-</v>
      </c>
      <c r="BG1500" s="566" t="str">
        <f t="shared" si="1843"/>
        <v>-</v>
      </c>
      <c r="BH1500" s="595" t="str">
        <f t="shared" si="1844"/>
        <v>-</v>
      </c>
      <c r="BI1500" s="289" t="str">
        <f t="shared" si="1845"/>
        <v>-</v>
      </c>
      <c r="BJ1500" s="596" t="str">
        <f t="shared" si="1846"/>
        <v>-</v>
      </c>
      <c r="BK1500" s="595" t="str">
        <f t="shared" si="1847"/>
        <v>-</v>
      </c>
      <c r="BL1500" s="289" t="str">
        <f t="shared" si="1848"/>
        <v>-</v>
      </c>
      <c r="BM1500" s="596" t="str">
        <f t="shared" si="1849"/>
        <v>-</v>
      </c>
      <c r="BN1500" s="563">
        <f t="shared" si="1850"/>
        <v>12</v>
      </c>
      <c r="BO1500" s="87">
        <f t="shared" si="1851"/>
        <v>2016</v>
      </c>
      <c r="BP1500" s="87">
        <f t="shared" si="1852"/>
        <v>0</v>
      </c>
      <c r="BQ1500" s="202"/>
    </row>
    <row r="1501" spans="1:69" s="35" customFormat="1" ht="10.5" customHeight="1" x14ac:dyDescent="0.2">
      <c r="A1501" s="87" t="str">
        <f t="shared" si="1838"/>
        <v>2016-17RX612</v>
      </c>
      <c r="B1501" s="87" t="str">
        <f t="shared" si="1853"/>
        <v>Y63</v>
      </c>
      <c r="C1501" s="203" t="s">
        <v>188</v>
      </c>
      <c r="D1501" s="203" t="s">
        <v>548</v>
      </c>
      <c r="E1501" s="42"/>
      <c r="F1501" s="317" t="str">
        <f>VLOOKUP($G1501,'Selection Sheet'!$C$15:$F$39,3,0)</f>
        <v>Y63</v>
      </c>
      <c r="G1501" s="204" t="s">
        <v>111</v>
      </c>
      <c r="H1501" s="203" t="s">
        <v>532</v>
      </c>
      <c r="I1501" s="495">
        <v>194</v>
      </c>
      <c r="J1501" s="495">
        <v>44</v>
      </c>
      <c r="K1501" s="495">
        <v>28</v>
      </c>
      <c r="L1501" s="495">
        <v>14</v>
      </c>
      <c r="M1501" s="507"/>
      <c r="N1501" s="507"/>
      <c r="O1501" s="507"/>
      <c r="P1501" s="507"/>
      <c r="Q1501" s="495" t="s">
        <v>80</v>
      </c>
      <c r="R1501" s="495" t="s">
        <v>80</v>
      </c>
      <c r="S1501" s="495"/>
      <c r="T1501" s="496" t="s">
        <v>80</v>
      </c>
      <c r="U1501" s="497" t="s">
        <v>80</v>
      </c>
      <c r="V1501" s="497" t="s">
        <v>80</v>
      </c>
      <c r="W1501" s="497" t="s">
        <v>80</v>
      </c>
      <c r="X1501" s="498" t="s">
        <v>80</v>
      </c>
      <c r="Y1501" s="499" t="s">
        <v>80</v>
      </c>
      <c r="Z1501" s="500" t="s">
        <v>80</v>
      </c>
      <c r="AA1501" s="500" t="s">
        <v>80</v>
      </c>
      <c r="AB1501" s="501" t="s">
        <v>80</v>
      </c>
      <c r="AC1501" s="500" t="s">
        <v>80</v>
      </c>
      <c r="AD1501" s="500" t="s">
        <v>80</v>
      </c>
      <c r="AE1501" s="500" t="s">
        <v>80</v>
      </c>
      <c r="AF1501" s="502" t="s">
        <v>80</v>
      </c>
      <c r="AG1501" s="503" t="s">
        <v>80</v>
      </c>
      <c r="AH1501" s="504" t="s">
        <v>80</v>
      </c>
      <c r="AI1501" s="502" t="s">
        <v>80</v>
      </c>
      <c r="AJ1501" s="505">
        <v>50</v>
      </c>
      <c r="AK1501" s="505">
        <v>56</v>
      </c>
      <c r="AL1501" s="507"/>
      <c r="AM1501" s="507"/>
      <c r="AN1501" s="505">
        <v>252</v>
      </c>
      <c r="AO1501" s="505">
        <v>257</v>
      </c>
      <c r="AP1501" s="569"/>
      <c r="AQ1501" s="569"/>
      <c r="AR1501" s="505">
        <v>10</v>
      </c>
      <c r="AS1501" s="505">
        <v>189</v>
      </c>
      <c r="AT1501" s="505">
        <v>7</v>
      </c>
      <c r="AU1501" s="505">
        <v>27</v>
      </c>
      <c r="AV1501" s="507"/>
      <c r="AW1501" s="507"/>
      <c r="AX1501" s="507">
        <v>24</v>
      </c>
      <c r="AY1501" s="507">
        <v>30</v>
      </c>
      <c r="AZ1501" s="507">
        <v>47</v>
      </c>
      <c r="BA1501" s="507">
        <v>117</v>
      </c>
      <c r="BB1501" s="357"/>
      <c r="BC1501" s="592" t="str">
        <f t="shared" si="1839"/>
        <v>-</v>
      </c>
      <c r="BD1501" s="593" t="str">
        <f t="shared" si="1840"/>
        <v>-</v>
      </c>
      <c r="BE1501" s="594" t="str">
        <f t="shared" si="1841"/>
        <v>-</v>
      </c>
      <c r="BF1501" s="291" t="str">
        <f t="shared" si="1842"/>
        <v>-</v>
      </c>
      <c r="BG1501" s="566" t="str">
        <f t="shared" si="1843"/>
        <v>-</v>
      </c>
      <c r="BH1501" s="595" t="str">
        <f t="shared" si="1844"/>
        <v>-</v>
      </c>
      <c r="BI1501" s="289" t="str">
        <f t="shared" si="1845"/>
        <v>-</v>
      </c>
      <c r="BJ1501" s="596" t="str">
        <f t="shared" si="1846"/>
        <v>-</v>
      </c>
      <c r="BK1501" s="595" t="str">
        <f t="shared" si="1847"/>
        <v>-</v>
      </c>
      <c r="BL1501" s="289" t="str">
        <f t="shared" si="1848"/>
        <v>-</v>
      </c>
      <c r="BM1501" s="596" t="str">
        <f t="shared" si="1849"/>
        <v>-</v>
      </c>
      <c r="BN1501" s="563">
        <f t="shared" si="1850"/>
        <v>12</v>
      </c>
      <c r="BO1501" s="87">
        <f t="shared" si="1851"/>
        <v>2016</v>
      </c>
      <c r="BP1501" s="87">
        <f t="shared" si="1852"/>
        <v>0</v>
      </c>
      <c r="BQ1501" s="202"/>
    </row>
    <row r="1502" spans="1:69" s="35" customFormat="1" ht="10.5" customHeight="1" x14ac:dyDescent="0.2">
      <c r="A1502" s="314" t="str">
        <f t="shared" si="1838"/>
        <v>2016-17RX712</v>
      </c>
      <c r="B1502" s="314" t="str">
        <f t="shared" si="1853"/>
        <v>Y62</v>
      </c>
      <c r="C1502" s="205" t="s">
        <v>188</v>
      </c>
      <c r="D1502" s="205" t="s">
        <v>548</v>
      </c>
      <c r="E1502" s="206"/>
      <c r="F1502" s="318" t="str">
        <f>VLOOKUP($G1502,'Selection Sheet'!$C$15:$F$39,3,0)</f>
        <v>Y62</v>
      </c>
      <c r="G1502" s="207" t="s">
        <v>84</v>
      </c>
      <c r="H1502" s="205" t="s">
        <v>533</v>
      </c>
      <c r="I1502" s="508">
        <v>349</v>
      </c>
      <c r="J1502" s="508">
        <v>125</v>
      </c>
      <c r="K1502" s="508">
        <v>47</v>
      </c>
      <c r="L1502" s="508">
        <v>20</v>
      </c>
      <c r="M1502" s="520"/>
      <c r="N1502" s="520"/>
      <c r="O1502" s="520"/>
      <c r="P1502" s="520"/>
      <c r="Q1502" s="508" t="s">
        <v>80</v>
      </c>
      <c r="R1502" s="508" t="s">
        <v>80</v>
      </c>
      <c r="S1502" s="508"/>
      <c r="T1502" s="509" t="s">
        <v>80</v>
      </c>
      <c r="U1502" s="510" t="s">
        <v>80</v>
      </c>
      <c r="V1502" s="510" t="s">
        <v>80</v>
      </c>
      <c r="W1502" s="510" t="s">
        <v>80</v>
      </c>
      <c r="X1502" s="511" t="s">
        <v>80</v>
      </c>
      <c r="Y1502" s="512" t="s">
        <v>80</v>
      </c>
      <c r="Z1502" s="513" t="s">
        <v>80</v>
      </c>
      <c r="AA1502" s="513" t="s">
        <v>80</v>
      </c>
      <c r="AB1502" s="514" t="s">
        <v>80</v>
      </c>
      <c r="AC1502" s="513" t="s">
        <v>80</v>
      </c>
      <c r="AD1502" s="513" t="s">
        <v>80</v>
      </c>
      <c r="AE1502" s="513" t="s">
        <v>80</v>
      </c>
      <c r="AF1502" s="515" t="s">
        <v>80</v>
      </c>
      <c r="AG1502" s="516" t="s">
        <v>80</v>
      </c>
      <c r="AH1502" s="517" t="s">
        <v>80</v>
      </c>
      <c r="AI1502" s="515" t="s">
        <v>80</v>
      </c>
      <c r="AJ1502" s="518">
        <v>193</v>
      </c>
      <c r="AK1502" s="518">
        <v>213</v>
      </c>
      <c r="AL1502" s="520"/>
      <c r="AM1502" s="520"/>
      <c r="AN1502" s="518">
        <v>1078</v>
      </c>
      <c r="AO1502" s="518">
        <v>1081</v>
      </c>
      <c r="AP1502" s="570"/>
      <c r="AQ1502" s="570"/>
      <c r="AR1502" s="518">
        <v>34</v>
      </c>
      <c r="AS1502" s="518">
        <v>343</v>
      </c>
      <c r="AT1502" s="518">
        <v>10</v>
      </c>
      <c r="AU1502" s="518">
        <v>46</v>
      </c>
      <c r="AV1502" s="520"/>
      <c r="AW1502" s="520"/>
      <c r="AX1502" s="520">
        <v>119</v>
      </c>
      <c r="AY1502" s="520">
        <v>153</v>
      </c>
      <c r="AZ1502" s="520">
        <v>289</v>
      </c>
      <c r="BA1502" s="520">
        <v>607</v>
      </c>
      <c r="BB1502" s="358"/>
      <c r="BC1502" s="597" t="str">
        <f t="shared" si="1839"/>
        <v>-</v>
      </c>
      <c r="BD1502" s="598" t="str">
        <f t="shared" si="1840"/>
        <v>-</v>
      </c>
      <c r="BE1502" s="599" t="str">
        <f t="shared" si="1841"/>
        <v>-</v>
      </c>
      <c r="BF1502" s="600" t="str">
        <f t="shared" si="1842"/>
        <v>-</v>
      </c>
      <c r="BG1502" s="601" t="str">
        <f t="shared" si="1843"/>
        <v>-</v>
      </c>
      <c r="BH1502" s="602" t="str">
        <f t="shared" si="1844"/>
        <v>-</v>
      </c>
      <c r="BI1502" s="603" t="str">
        <f t="shared" si="1845"/>
        <v>-</v>
      </c>
      <c r="BJ1502" s="604" t="str">
        <f t="shared" si="1846"/>
        <v>-</v>
      </c>
      <c r="BK1502" s="602" t="str">
        <f t="shared" si="1847"/>
        <v>-</v>
      </c>
      <c r="BL1502" s="603" t="str">
        <f t="shared" si="1848"/>
        <v>-</v>
      </c>
      <c r="BM1502" s="604" t="str">
        <f t="shared" si="1849"/>
        <v>-</v>
      </c>
      <c r="BN1502" s="564">
        <f t="shared" si="1850"/>
        <v>12</v>
      </c>
      <c r="BO1502" s="314">
        <f t="shared" si="1851"/>
        <v>2016</v>
      </c>
      <c r="BP1502" s="314">
        <f t="shared" si="1852"/>
        <v>0</v>
      </c>
      <c r="BQ1502" s="202"/>
    </row>
    <row r="1503" spans="1:69" s="35" customFormat="1" ht="10.5" customHeight="1" x14ac:dyDescent="0.2">
      <c r="A1503" s="87" t="str">
        <f t="shared" si="1838"/>
        <v>2016-17RX812</v>
      </c>
      <c r="B1503" s="87" t="str">
        <f t="shared" si="1853"/>
        <v>Y63</v>
      </c>
      <c r="C1503" s="203" t="s">
        <v>188</v>
      </c>
      <c r="D1503" s="203" t="s">
        <v>548</v>
      </c>
      <c r="E1503" s="42"/>
      <c r="F1503" s="317" t="str">
        <f>VLOOKUP($G1503,'Selection Sheet'!$C$15:$F$39,3,0)</f>
        <v>Y63</v>
      </c>
      <c r="G1503" s="204" t="s">
        <v>120</v>
      </c>
      <c r="H1503" s="203" t="s">
        <v>534</v>
      </c>
      <c r="I1503" s="495">
        <v>319</v>
      </c>
      <c r="J1503" s="495">
        <v>87</v>
      </c>
      <c r="K1503" s="495">
        <v>46</v>
      </c>
      <c r="L1503" s="495">
        <v>20</v>
      </c>
      <c r="M1503" s="507"/>
      <c r="N1503" s="507"/>
      <c r="O1503" s="507"/>
      <c r="P1503" s="507"/>
      <c r="Q1503" s="495" t="s">
        <v>80</v>
      </c>
      <c r="R1503" s="495" t="s">
        <v>80</v>
      </c>
      <c r="S1503" s="495"/>
      <c r="T1503" s="496" t="s">
        <v>80</v>
      </c>
      <c r="U1503" s="497" t="s">
        <v>80</v>
      </c>
      <c r="V1503" s="497" t="s">
        <v>80</v>
      </c>
      <c r="W1503" s="497" t="s">
        <v>80</v>
      </c>
      <c r="X1503" s="498" t="s">
        <v>80</v>
      </c>
      <c r="Y1503" s="499" t="s">
        <v>80</v>
      </c>
      <c r="Z1503" s="500" t="s">
        <v>80</v>
      </c>
      <c r="AA1503" s="500" t="s">
        <v>80</v>
      </c>
      <c r="AB1503" s="501" t="s">
        <v>80</v>
      </c>
      <c r="AC1503" s="500" t="s">
        <v>80</v>
      </c>
      <c r="AD1503" s="500" t="s">
        <v>80</v>
      </c>
      <c r="AE1503" s="500" t="s">
        <v>80</v>
      </c>
      <c r="AF1503" s="502" t="s">
        <v>80</v>
      </c>
      <c r="AG1503" s="503" t="s">
        <v>80</v>
      </c>
      <c r="AH1503" s="504" t="s">
        <v>80</v>
      </c>
      <c r="AI1503" s="502" t="s">
        <v>80</v>
      </c>
      <c r="AJ1503" s="505">
        <v>111</v>
      </c>
      <c r="AK1503" s="505">
        <v>126</v>
      </c>
      <c r="AL1503" s="507"/>
      <c r="AM1503" s="507"/>
      <c r="AN1503" s="505">
        <v>567</v>
      </c>
      <c r="AO1503" s="505">
        <v>574</v>
      </c>
      <c r="AP1503" s="569"/>
      <c r="AQ1503" s="569"/>
      <c r="AR1503" s="505">
        <v>19</v>
      </c>
      <c r="AS1503" s="505">
        <v>311</v>
      </c>
      <c r="AT1503" s="505">
        <v>11</v>
      </c>
      <c r="AU1503" s="505">
        <v>43</v>
      </c>
      <c r="AV1503" s="507"/>
      <c r="AW1503" s="507"/>
      <c r="AX1503" s="507">
        <v>87</v>
      </c>
      <c r="AY1503" s="507">
        <v>98</v>
      </c>
      <c r="AZ1503" s="507">
        <v>126</v>
      </c>
      <c r="BA1503" s="507">
        <v>297</v>
      </c>
      <c r="BB1503" s="357"/>
      <c r="BC1503" s="592" t="str">
        <f t="shared" si="1839"/>
        <v>-</v>
      </c>
      <c r="BD1503" s="593" t="str">
        <f t="shared" si="1840"/>
        <v>-</v>
      </c>
      <c r="BE1503" s="594" t="str">
        <f t="shared" si="1841"/>
        <v>-</v>
      </c>
      <c r="BF1503" s="291" t="str">
        <f t="shared" si="1842"/>
        <v>-</v>
      </c>
      <c r="BG1503" s="566" t="str">
        <f t="shared" si="1843"/>
        <v>-</v>
      </c>
      <c r="BH1503" s="595" t="str">
        <f t="shared" si="1844"/>
        <v>-</v>
      </c>
      <c r="BI1503" s="289" t="str">
        <f t="shared" si="1845"/>
        <v>-</v>
      </c>
      <c r="BJ1503" s="596" t="str">
        <f t="shared" si="1846"/>
        <v>-</v>
      </c>
      <c r="BK1503" s="595" t="str">
        <f t="shared" si="1847"/>
        <v>-</v>
      </c>
      <c r="BL1503" s="289" t="str">
        <f t="shared" si="1848"/>
        <v>-</v>
      </c>
      <c r="BM1503" s="596" t="str">
        <f t="shared" si="1849"/>
        <v>-</v>
      </c>
      <c r="BN1503" s="563">
        <f t="shared" si="1850"/>
        <v>12</v>
      </c>
      <c r="BO1503" s="87">
        <f t="shared" si="1851"/>
        <v>2016</v>
      </c>
      <c r="BP1503" s="87">
        <f t="shared" si="1852"/>
        <v>0</v>
      </c>
      <c r="BQ1503" s="202"/>
    </row>
    <row r="1504" spans="1:69" s="35" customFormat="1" ht="10.5" customHeight="1" x14ac:dyDescent="0.2">
      <c r="A1504" s="87" t="str">
        <f t="shared" si="1838"/>
        <v>2016-17RX912</v>
      </c>
      <c r="B1504" s="87" t="str">
        <f t="shared" si="1853"/>
        <v>Y60</v>
      </c>
      <c r="C1504" s="203" t="s">
        <v>188</v>
      </c>
      <c r="D1504" s="203" t="s">
        <v>548</v>
      </c>
      <c r="E1504" s="42"/>
      <c r="F1504" s="317" t="str">
        <f>VLOOKUP($G1504,'Selection Sheet'!$C$15:$F$39,3,0)</f>
        <v>Y60</v>
      </c>
      <c r="G1504" s="204" t="s">
        <v>103</v>
      </c>
      <c r="H1504" s="203" t="s">
        <v>535</v>
      </c>
      <c r="I1504" s="495">
        <v>250</v>
      </c>
      <c r="J1504" s="495">
        <v>60</v>
      </c>
      <c r="K1504" s="495">
        <v>35</v>
      </c>
      <c r="L1504" s="495">
        <v>16</v>
      </c>
      <c r="M1504" s="507"/>
      <c r="N1504" s="507"/>
      <c r="O1504" s="507"/>
      <c r="P1504" s="507"/>
      <c r="Q1504" s="495" t="s">
        <v>80</v>
      </c>
      <c r="R1504" s="495" t="s">
        <v>80</v>
      </c>
      <c r="S1504" s="495"/>
      <c r="T1504" s="496" t="s">
        <v>80</v>
      </c>
      <c r="U1504" s="497" t="s">
        <v>80</v>
      </c>
      <c r="V1504" s="497" t="s">
        <v>80</v>
      </c>
      <c r="W1504" s="497" t="s">
        <v>80</v>
      </c>
      <c r="X1504" s="498" t="s">
        <v>80</v>
      </c>
      <c r="Y1504" s="499" t="s">
        <v>80</v>
      </c>
      <c r="Z1504" s="500" t="s">
        <v>80</v>
      </c>
      <c r="AA1504" s="500" t="s">
        <v>80</v>
      </c>
      <c r="AB1504" s="501" t="s">
        <v>80</v>
      </c>
      <c r="AC1504" s="500" t="s">
        <v>80</v>
      </c>
      <c r="AD1504" s="500" t="s">
        <v>80</v>
      </c>
      <c r="AE1504" s="500" t="s">
        <v>80</v>
      </c>
      <c r="AF1504" s="502" t="s">
        <v>80</v>
      </c>
      <c r="AG1504" s="503" t="s">
        <v>80</v>
      </c>
      <c r="AH1504" s="504" t="s">
        <v>80</v>
      </c>
      <c r="AI1504" s="502" t="s">
        <v>80</v>
      </c>
      <c r="AJ1504" s="505">
        <v>85</v>
      </c>
      <c r="AK1504" s="505">
        <v>97</v>
      </c>
      <c r="AL1504" s="507"/>
      <c r="AM1504" s="507"/>
      <c r="AN1504" s="505">
        <v>855</v>
      </c>
      <c r="AO1504" s="505">
        <v>863</v>
      </c>
      <c r="AP1504" s="569"/>
      <c r="AQ1504" s="569"/>
      <c r="AR1504" s="505">
        <v>12</v>
      </c>
      <c r="AS1504" s="505">
        <v>240</v>
      </c>
      <c r="AT1504" s="505">
        <v>7</v>
      </c>
      <c r="AU1504" s="505">
        <v>31</v>
      </c>
      <c r="AV1504" s="507"/>
      <c r="AW1504" s="507"/>
      <c r="AX1504" s="507">
        <v>73</v>
      </c>
      <c r="AY1504" s="507">
        <v>79</v>
      </c>
      <c r="AZ1504" s="507">
        <v>63</v>
      </c>
      <c r="BA1504" s="507">
        <v>136</v>
      </c>
      <c r="BB1504" s="357"/>
      <c r="BC1504" s="592" t="str">
        <f t="shared" si="1839"/>
        <v>-</v>
      </c>
      <c r="BD1504" s="593" t="str">
        <f t="shared" si="1840"/>
        <v>-</v>
      </c>
      <c r="BE1504" s="594" t="str">
        <f t="shared" si="1841"/>
        <v>-</v>
      </c>
      <c r="BF1504" s="291" t="str">
        <f t="shared" si="1842"/>
        <v>-</v>
      </c>
      <c r="BG1504" s="566" t="str">
        <f t="shared" si="1843"/>
        <v>-</v>
      </c>
      <c r="BH1504" s="595" t="str">
        <f t="shared" si="1844"/>
        <v>-</v>
      </c>
      <c r="BI1504" s="289" t="str">
        <f t="shared" si="1845"/>
        <v>-</v>
      </c>
      <c r="BJ1504" s="596" t="str">
        <f t="shared" si="1846"/>
        <v>-</v>
      </c>
      <c r="BK1504" s="595" t="str">
        <f t="shared" si="1847"/>
        <v>-</v>
      </c>
      <c r="BL1504" s="289" t="str">
        <f t="shared" si="1848"/>
        <v>-</v>
      </c>
      <c r="BM1504" s="596" t="str">
        <f t="shared" si="1849"/>
        <v>-</v>
      </c>
      <c r="BN1504" s="563">
        <f t="shared" si="1850"/>
        <v>12</v>
      </c>
      <c r="BO1504" s="87">
        <f t="shared" si="1851"/>
        <v>2016</v>
      </c>
      <c r="BP1504" s="87">
        <f t="shared" si="1852"/>
        <v>0</v>
      </c>
      <c r="BQ1504" s="202"/>
    </row>
    <row r="1505" spans="1:69" s="35" customFormat="1" ht="10.5" customHeight="1" x14ac:dyDescent="0.2">
      <c r="A1505" s="314" t="str">
        <f t="shared" si="1838"/>
        <v>2016-17RYA12</v>
      </c>
      <c r="B1505" s="314" t="str">
        <f t="shared" si="1853"/>
        <v>Y60</v>
      </c>
      <c r="C1505" s="205" t="s">
        <v>188</v>
      </c>
      <c r="D1505" s="205" t="s">
        <v>548</v>
      </c>
      <c r="E1505" s="206"/>
      <c r="F1505" s="318" t="str">
        <f>VLOOKUP($G1505,'Selection Sheet'!$C$15:$F$39,3,0)</f>
        <v>Y60</v>
      </c>
      <c r="G1505" s="207" t="s">
        <v>118</v>
      </c>
      <c r="H1505" s="205" t="s">
        <v>536</v>
      </c>
      <c r="I1505" s="508">
        <v>345</v>
      </c>
      <c r="J1505" s="508">
        <v>98</v>
      </c>
      <c r="K1505" s="508">
        <v>33</v>
      </c>
      <c r="L1505" s="508">
        <v>14</v>
      </c>
      <c r="M1505" s="520"/>
      <c r="N1505" s="520"/>
      <c r="O1505" s="520"/>
      <c r="P1505" s="520"/>
      <c r="Q1505" s="508" t="s">
        <v>80</v>
      </c>
      <c r="R1505" s="508" t="s">
        <v>80</v>
      </c>
      <c r="S1505" s="508"/>
      <c r="T1505" s="509" t="s">
        <v>80</v>
      </c>
      <c r="U1505" s="510" t="s">
        <v>80</v>
      </c>
      <c r="V1505" s="510" t="s">
        <v>80</v>
      </c>
      <c r="W1505" s="510" t="s">
        <v>80</v>
      </c>
      <c r="X1505" s="511" t="s">
        <v>80</v>
      </c>
      <c r="Y1505" s="512" t="s">
        <v>80</v>
      </c>
      <c r="Z1505" s="513" t="s">
        <v>80</v>
      </c>
      <c r="AA1505" s="513" t="s">
        <v>80</v>
      </c>
      <c r="AB1505" s="514" t="s">
        <v>80</v>
      </c>
      <c r="AC1505" s="513" t="s">
        <v>80</v>
      </c>
      <c r="AD1505" s="513" t="s">
        <v>80</v>
      </c>
      <c r="AE1505" s="513" t="s">
        <v>80</v>
      </c>
      <c r="AF1505" s="515" t="s">
        <v>80</v>
      </c>
      <c r="AG1505" s="516" t="s">
        <v>80</v>
      </c>
      <c r="AH1505" s="517" t="s">
        <v>80</v>
      </c>
      <c r="AI1505" s="515" t="s">
        <v>80</v>
      </c>
      <c r="AJ1505" s="518">
        <v>221</v>
      </c>
      <c r="AK1505" s="518">
        <v>262</v>
      </c>
      <c r="AL1505" s="520"/>
      <c r="AM1505" s="520"/>
      <c r="AN1505" s="518">
        <v>1169</v>
      </c>
      <c r="AO1505" s="518">
        <v>1228</v>
      </c>
      <c r="AP1505" s="570"/>
      <c r="AQ1505" s="570"/>
      <c r="AR1505" s="518">
        <v>26</v>
      </c>
      <c r="AS1505" s="518">
        <v>345</v>
      </c>
      <c r="AT1505" s="518">
        <v>7</v>
      </c>
      <c r="AU1505" s="518">
        <v>33</v>
      </c>
      <c r="AV1505" s="520"/>
      <c r="AW1505" s="520"/>
      <c r="AX1505" s="520">
        <v>120</v>
      </c>
      <c r="AY1505" s="520">
        <v>144</v>
      </c>
      <c r="AZ1505" s="520">
        <v>200</v>
      </c>
      <c r="BA1505" s="520">
        <v>377</v>
      </c>
      <c r="BB1505" s="358"/>
      <c r="BC1505" s="597" t="str">
        <f t="shared" si="1839"/>
        <v>-</v>
      </c>
      <c r="BD1505" s="598" t="str">
        <f t="shared" si="1840"/>
        <v>-</v>
      </c>
      <c r="BE1505" s="599" t="str">
        <f t="shared" si="1841"/>
        <v>-</v>
      </c>
      <c r="BF1505" s="600" t="str">
        <f t="shared" si="1842"/>
        <v>-</v>
      </c>
      <c r="BG1505" s="601" t="str">
        <f t="shared" si="1843"/>
        <v>-</v>
      </c>
      <c r="BH1505" s="602" t="str">
        <f t="shared" si="1844"/>
        <v>-</v>
      </c>
      <c r="BI1505" s="603" t="str">
        <f t="shared" si="1845"/>
        <v>-</v>
      </c>
      <c r="BJ1505" s="604" t="str">
        <f t="shared" si="1846"/>
        <v>-</v>
      </c>
      <c r="BK1505" s="602" t="str">
        <f t="shared" si="1847"/>
        <v>-</v>
      </c>
      <c r="BL1505" s="603" t="str">
        <f t="shared" si="1848"/>
        <v>-</v>
      </c>
      <c r="BM1505" s="604" t="str">
        <f t="shared" si="1849"/>
        <v>-</v>
      </c>
      <c r="BN1505" s="564">
        <f t="shared" si="1850"/>
        <v>12</v>
      </c>
      <c r="BO1505" s="314">
        <f t="shared" si="1851"/>
        <v>2016</v>
      </c>
      <c r="BP1505" s="314">
        <f t="shared" si="1852"/>
        <v>0</v>
      </c>
      <c r="BQ1505" s="202"/>
    </row>
    <row r="1506" spans="1:69" s="35" customFormat="1" ht="10.5" customHeight="1" x14ac:dyDescent="0.2">
      <c r="A1506" s="87" t="str">
        <f t="shared" si="1838"/>
        <v>2016-17RYC12</v>
      </c>
      <c r="B1506" s="87" t="str">
        <f t="shared" si="1853"/>
        <v>Y61</v>
      </c>
      <c r="C1506" s="203" t="s">
        <v>188</v>
      </c>
      <c r="D1506" s="203" t="s">
        <v>548</v>
      </c>
      <c r="E1506" s="42"/>
      <c r="F1506" s="317" t="str">
        <f>VLOOKUP($G1506,'Selection Sheet'!$C$15:$F$39,3,0)</f>
        <v>Y61</v>
      </c>
      <c r="G1506" s="204" t="s">
        <v>87</v>
      </c>
      <c r="H1506" s="203" t="s">
        <v>537</v>
      </c>
      <c r="I1506" s="495">
        <v>319</v>
      </c>
      <c r="J1506" s="495">
        <v>79</v>
      </c>
      <c r="K1506" s="495">
        <v>34</v>
      </c>
      <c r="L1506" s="495">
        <v>13</v>
      </c>
      <c r="M1506" s="507"/>
      <c r="N1506" s="507"/>
      <c r="O1506" s="507"/>
      <c r="P1506" s="507"/>
      <c r="Q1506" s="495" t="s">
        <v>80</v>
      </c>
      <c r="R1506" s="495" t="s">
        <v>80</v>
      </c>
      <c r="S1506" s="495"/>
      <c r="T1506" s="496" t="s">
        <v>80</v>
      </c>
      <c r="U1506" s="497" t="s">
        <v>80</v>
      </c>
      <c r="V1506" s="497" t="s">
        <v>80</v>
      </c>
      <c r="W1506" s="497" t="s">
        <v>80</v>
      </c>
      <c r="X1506" s="498" t="s">
        <v>80</v>
      </c>
      <c r="Y1506" s="499" t="s">
        <v>80</v>
      </c>
      <c r="Z1506" s="500" t="s">
        <v>80</v>
      </c>
      <c r="AA1506" s="500" t="s">
        <v>80</v>
      </c>
      <c r="AB1506" s="501" t="s">
        <v>80</v>
      </c>
      <c r="AC1506" s="500" t="s">
        <v>80</v>
      </c>
      <c r="AD1506" s="500" t="s">
        <v>80</v>
      </c>
      <c r="AE1506" s="500" t="s">
        <v>80</v>
      </c>
      <c r="AF1506" s="502" t="s">
        <v>80</v>
      </c>
      <c r="AG1506" s="503" t="s">
        <v>80</v>
      </c>
      <c r="AH1506" s="504" t="s">
        <v>80</v>
      </c>
      <c r="AI1506" s="502" t="s">
        <v>80</v>
      </c>
      <c r="AJ1506" s="505">
        <v>134</v>
      </c>
      <c r="AK1506" s="505">
        <v>148</v>
      </c>
      <c r="AL1506" s="507"/>
      <c r="AM1506" s="507"/>
      <c r="AN1506" s="505">
        <v>466</v>
      </c>
      <c r="AO1506" s="505">
        <v>471</v>
      </c>
      <c r="AP1506" s="569"/>
      <c r="AQ1506" s="569"/>
      <c r="AR1506" s="505">
        <v>18</v>
      </c>
      <c r="AS1506" s="505">
        <v>309</v>
      </c>
      <c r="AT1506" s="505">
        <v>8</v>
      </c>
      <c r="AU1506" s="505">
        <v>34</v>
      </c>
      <c r="AV1506" s="507"/>
      <c r="AW1506" s="507"/>
      <c r="AX1506" s="507">
        <v>117</v>
      </c>
      <c r="AY1506" s="507">
        <v>122</v>
      </c>
      <c r="AZ1506" s="507">
        <v>165</v>
      </c>
      <c r="BA1506" s="507">
        <v>328</v>
      </c>
      <c r="BB1506" s="357"/>
      <c r="BC1506" s="592" t="str">
        <f t="shared" si="1839"/>
        <v>-</v>
      </c>
      <c r="BD1506" s="593" t="str">
        <f t="shared" si="1840"/>
        <v>-</v>
      </c>
      <c r="BE1506" s="594" t="str">
        <f t="shared" si="1841"/>
        <v>-</v>
      </c>
      <c r="BF1506" s="291" t="str">
        <f t="shared" si="1842"/>
        <v>-</v>
      </c>
      <c r="BG1506" s="566" t="str">
        <f t="shared" si="1843"/>
        <v>-</v>
      </c>
      <c r="BH1506" s="595" t="str">
        <f t="shared" si="1844"/>
        <v>-</v>
      </c>
      <c r="BI1506" s="289" t="str">
        <f t="shared" si="1845"/>
        <v>-</v>
      </c>
      <c r="BJ1506" s="596" t="str">
        <f t="shared" si="1846"/>
        <v>-</v>
      </c>
      <c r="BK1506" s="595" t="str">
        <f t="shared" si="1847"/>
        <v>-</v>
      </c>
      <c r="BL1506" s="289" t="str">
        <f t="shared" si="1848"/>
        <v>-</v>
      </c>
      <c r="BM1506" s="596" t="str">
        <f t="shared" si="1849"/>
        <v>-</v>
      </c>
      <c r="BN1506" s="563">
        <f t="shared" si="1850"/>
        <v>12</v>
      </c>
      <c r="BO1506" s="87">
        <f t="shared" si="1851"/>
        <v>2016</v>
      </c>
      <c r="BP1506" s="87">
        <f t="shared" si="1852"/>
        <v>0</v>
      </c>
      <c r="BQ1506" s="202"/>
    </row>
    <row r="1507" spans="1:69" s="35" customFormat="1" ht="10.5" customHeight="1" x14ac:dyDescent="0.2">
      <c r="A1507" s="87" t="str">
        <f t="shared" si="1838"/>
        <v>2016-17RYD12</v>
      </c>
      <c r="B1507" s="87" t="str">
        <f t="shared" si="1853"/>
        <v>Y59</v>
      </c>
      <c r="C1507" s="203" t="s">
        <v>188</v>
      </c>
      <c r="D1507" s="203" t="s">
        <v>548</v>
      </c>
      <c r="E1507" s="42"/>
      <c r="F1507" s="317" t="str">
        <f>VLOOKUP($G1507,'Selection Sheet'!$C$15:$F$39,3,0)</f>
        <v>Y59</v>
      </c>
      <c r="G1507" s="204" t="s">
        <v>116</v>
      </c>
      <c r="H1507" s="203" t="s">
        <v>538</v>
      </c>
      <c r="I1507" s="495">
        <v>337</v>
      </c>
      <c r="J1507" s="495">
        <v>109</v>
      </c>
      <c r="K1507" s="495">
        <v>37</v>
      </c>
      <c r="L1507" s="495">
        <v>19</v>
      </c>
      <c r="M1507" s="507"/>
      <c r="N1507" s="507"/>
      <c r="O1507" s="507"/>
      <c r="P1507" s="507"/>
      <c r="Q1507" s="495" t="s">
        <v>80</v>
      </c>
      <c r="R1507" s="495" t="s">
        <v>80</v>
      </c>
      <c r="S1507" s="495"/>
      <c r="T1507" s="496" t="s">
        <v>80</v>
      </c>
      <c r="U1507" s="497" t="s">
        <v>80</v>
      </c>
      <c r="V1507" s="497" t="s">
        <v>80</v>
      </c>
      <c r="W1507" s="497" t="s">
        <v>80</v>
      </c>
      <c r="X1507" s="498" t="s">
        <v>80</v>
      </c>
      <c r="Y1507" s="499" t="s">
        <v>80</v>
      </c>
      <c r="Z1507" s="500" t="s">
        <v>80</v>
      </c>
      <c r="AA1507" s="500" t="s">
        <v>80</v>
      </c>
      <c r="AB1507" s="501" t="s">
        <v>80</v>
      </c>
      <c r="AC1507" s="500" t="s">
        <v>80</v>
      </c>
      <c r="AD1507" s="500" t="s">
        <v>80</v>
      </c>
      <c r="AE1507" s="500" t="s">
        <v>80</v>
      </c>
      <c r="AF1507" s="502" t="s">
        <v>80</v>
      </c>
      <c r="AG1507" s="503" t="s">
        <v>80</v>
      </c>
      <c r="AH1507" s="504" t="s">
        <v>80</v>
      </c>
      <c r="AI1507" s="502" t="s">
        <v>80</v>
      </c>
      <c r="AJ1507" s="505">
        <v>93</v>
      </c>
      <c r="AK1507" s="505">
        <v>153</v>
      </c>
      <c r="AL1507" s="507"/>
      <c r="AM1507" s="507"/>
      <c r="AN1507" s="505">
        <v>538</v>
      </c>
      <c r="AO1507" s="505">
        <v>563</v>
      </c>
      <c r="AP1507" s="569"/>
      <c r="AQ1507" s="569"/>
      <c r="AR1507" s="505">
        <v>23</v>
      </c>
      <c r="AS1507" s="505">
        <v>329</v>
      </c>
      <c r="AT1507" s="505">
        <v>5</v>
      </c>
      <c r="AU1507" s="505">
        <v>36</v>
      </c>
      <c r="AV1507" s="507"/>
      <c r="AW1507" s="507"/>
      <c r="AX1507" s="507">
        <v>53</v>
      </c>
      <c r="AY1507" s="507">
        <v>61</v>
      </c>
      <c r="AZ1507" s="507">
        <v>261</v>
      </c>
      <c r="BA1507" s="507">
        <v>442</v>
      </c>
      <c r="BB1507" s="357"/>
      <c r="BC1507" s="592" t="str">
        <f t="shared" si="1839"/>
        <v>-</v>
      </c>
      <c r="BD1507" s="593" t="str">
        <f t="shared" si="1840"/>
        <v>-</v>
      </c>
      <c r="BE1507" s="594" t="str">
        <f t="shared" si="1841"/>
        <v>-</v>
      </c>
      <c r="BF1507" s="291" t="str">
        <f t="shared" si="1842"/>
        <v>-</v>
      </c>
      <c r="BG1507" s="566" t="str">
        <f t="shared" si="1843"/>
        <v>-</v>
      </c>
      <c r="BH1507" s="595" t="str">
        <f t="shared" si="1844"/>
        <v>-</v>
      </c>
      <c r="BI1507" s="289" t="str">
        <f t="shared" si="1845"/>
        <v>-</v>
      </c>
      <c r="BJ1507" s="596" t="str">
        <f t="shared" si="1846"/>
        <v>-</v>
      </c>
      <c r="BK1507" s="595" t="str">
        <f t="shared" si="1847"/>
        <v>-</v>
      </c>
      <c r="BL1507" s="289" t="str">
        <f t="shared" si="1848"/>
        <v>-</v>
      </c>
      <c r="BM1507" s="596" t="str">
        <f t="shared" si="1849"/>
        <v>-</v>
      </c>
      <c r="BN1507" s="563">
        <f t="shared" si="1850"/>
        <v>12</v>
      </c>
      <c r="BO1507" s="87">
        <f t="shared" si="1851"/>
        <v>2016</v>
      </c>
      <c r="BP1507" s="87">
        <f t="shared" si="1852"/>
        <v>0</v>
      </c>
      <c r="BQ1507" s="202"/>
    </row>
    <row r="1508" spans="1:69" s="35" customFormat="1" ht="10.5" customHeight="1" x14ac:dyDescent="0.2">
      <c r="A1508" s="87" t="str">
        <f t="shared" si="1838"/>
        <v>2016-17RYE12</v>
      </c>
      <c r="B1508" s="87" t="str">
        <f t="shared" si="1853"/>
        <v>Y59</v>
      </c>
      <c r="C1508" s="203" t="s">
        <v>188</v>
      </c>
      <c r="D1508" s="203" t="s">
        <v>548</v>
      </c>
      <c r="E1508" s="42"/>
      <c r="F1508" s="317" t="str">
        <f>VLOOKUP($G1508,'Selection Sheet'!$C$15:$F$39,3,0)</f>
        <v>Y59</v>
      </c>
      <c r="G1508" s="204" t="s">
        <v>114</v>
      </c>
      <c r="H1508" s="203" t="s">
        <v>539</v>
      </c>
      <c r="I1508" s="495">
        <v>144</v>
      </c>
      <c r="J1508" s="495">
        <v>37</v>
      </c>
      <c r="K1508" s="495">
        <v>41</v>
      </c>
      <c r="L1508" s="495">
        <v>16</v>
      </c>
      <c r="M1508" s="507"/>
      <c r="N1508" s="507"/>
      <c r="O1508" s="507"/>
      <c r="P1508" s="507"/>
      <c r="Q1508" s="495" t="s">
        <v>80</v>
      </c>
      <c r="R1508" s="495" t="s">
        <v>80</v>
      </c>
      <c r="S1508" s="495"/>
      <c r="T1508" s="496" t="s">
        <v>80</v>
      </c>
      <c r="U1508" s="497" t="s">
        <v>80</v>
      </c>
      <c r="V1508" s="497" t="s">
        <v>80</v>
      </c>
      <c r="W1508" s="497" t="s">
        <v>80</v>
      </c>
      <c r="X1508" s="498" t="s">
        <v>80</v>
      </c>
      <c r="Y1508" s="499" t="s">
        <v>80</v>
      </c>
      <c r="Z1508" s="500" t="s">
        <v>80</v>
      </c>
      <c r="AA1508" s="500" t="s">
        <v>80</v>
      </c>
      <c r="AB1508" s="501" t="s">
        <v>80</v>
      </c>
      <c r="AC1508" s="500" t="s">
        <v>80</v>
      </c>
      <c r="AD1508" s="500" t="s">
        <v>80</v>
      </c>
      <c r="AE1508" s="500" t="s">
        <v>80</v>
      </c>
      <c r="AF1508" s="502" t="s">
        <v>80</v>
      </c>
      <c r="AG1508" s="503" t="s">
        <v>80</v>
      </c>
      <c r="AH1508" s="504" t="s">
        <v>80</v>
      </c>
      <c r="AI1508" s="502" t="s">
        <v>80</v>
      </c>
      <c r="AJ1508" s="505">
        <v>88</v>
      </c>
      <c r="AK1508" s="505">
        <v>109</v>
      </c>
      <c r="AL1508" s="507"/>
      <c r="AM1508" s="507"/>
      <c r="AN1508" s="505">
        <v>525</v>
      </c>
      <c r="AO1508" s="505">
        <v>528</v>
      </c>
      <c r="AP1508" s="569"/>
      <c r="AQ1508" s="569"/>
      <c r="AR1508" s="505">
        <v>16</v>
      </c>
      <c r="AS1508" s="505">
        <v>135</v>
      </c>
      <c r="AT1508" s="505">
        <v>6</v>
      </c>
      <c r="AU1508" s="505">
        <v>40</v>
      </c>
      <c r="AV1508" s="507"/>
      <c r="AW1508" s="507"/>
      <c r="AX1508" s="507">
        <v>84</v>
      </c>
      <c r="AY1508" s="507">
        <v>92</v>
      </c>
      <c r="AZ1508" s="507">
        <v>179</v>
      </c>
      <c r="BA1508" s="507">
        <v>311</v>
      </c>
      <c r="BB1508" s="357"/>
      <c r="BC1508" s="592" t="str">
        <f t="shared" si="1839"/>
        <v>-</v>
      </c>
      <c r="BD1508" s="593" t="str">
        <f t="shared" si="1840"/>
        <v>-</v>
      </c>
      <c r="BE1508" s="594" t="str">
        <f t="shared" si="1841"/>
        <v>-</v>
      </c>
      <c r="BF1508" s="291" t="str">
        <f t="shared" si="1842"/>
        <v>-</v>
      </c>
      <c r="BG1508" s="566" t="str">
        <f t="shared" si="1843"/>
        <v>-</v>
      </c>
      <c r="BH1508" s="595" t="str">
        <f t="shared" si="1844"/>
        <v>-</v>
      </c>
      <c r="BI1508" s="289" t="str">
        <f t="shared" si="1845"/>
        <v>-</v>
      </c>
      <c r="BJ1508" s="596" t="str">
        <f t="shared" si="1846"/>
        <v>-</v>
      </c>
      <c r="BK1508" s="595" t="str">
        <f t="shared" si="1847"/>
        <v>-</v>
      </c>
      <c r="BL1508" s="289" t="str">
        <f t="shared" si="1848"/>
        <v>-</v>
      </c>
      <c r="BM1508" s="596" t="str">
        <f t="shared" si="1849"/>
        <v>-</v>
      </c>
      <c r="BN1508" s="563">
        <f t="shared" si="1850"/>
        <v>12</v>
      </c>
      <c r="BO1508" s="87">
        <f t="shared" si="1851"/>
        <v>2016</v>
      </c>
      <c r="BP1508" s="87">
        <f t="shared" si="1852"/>
        <v>0</v>
      </c>
      <c r="BQ1508" s="202"/>
    </row>
    <row r="1509" spans="1:69" s="35" customFormat="1" ht="10.5" customHeight="1" x14ac:dyDescent="0.2">
      <c r="A1509" s="312" t="str">
        <f t="shared" si="1838"/>
        <v>2016-17RYF12</v>
      </c>
      <c r="B1509" s="312" t="str">
        <f t="shared" si="1853"/>
        <v>Y58</v>
      </c>
      <c r="C1509" s="208" t="s">
        <v>188</v>
      </c>
      <c r="D1509" s="208" t="s">
        <v>548</v>
      </c>
      <c r="E1509" s="53"/>
      <c r="F1509" s="319" t="str">
        <f>VLOOKUP($G1509,'Selection Sheet'!$C$15:$F$39,3,0)</f>
        <v>Y58</v>
      </c>
      <c r="G1509" s="209" t="s">
        <v>99</v>
      </c>
      <c r="H1509" s="208" t="s">
        <v>540</v>
      </c>
      <c r="I1509" s="521">
        <v>366</v>
      </c>
      <c r="J1509" s="521">
        <v>85</v>
      </c>
      <c r="K1509" s="521">
        <v>39</v>
      </c>
      <c r="L1509" s="521">
        <v>19</v>
      </c>
      <c r="M1509" s="533"/>
      <c r="N1509" s="533"/>
      <c r="O1509" s="533"/>
      <c r="P1509" s="533"/>
      <c r="Q1509" s="521" t="s">
        <v>80</v>
      </c>
      <c r="R1509" s="521" t="s">
        <v>80</v>
      </c>
      <c r="S1509" s="521"/>
      <c r="T1509" s="522" t="s">
        <v>80</v>
      </c>
      <c r="U1509" s="523" t="s">
        <v>80</v>
      </c>
      <c r="V1509" s="523" t="s">
        <v>80</v>
      </c>
      <c r="W1509" s="523" t="s">
        <v>80</v>
      </c>
      <c r="X1509" s="524" t="s">
        <v>80</v>
      </c>
      <c r="Y1509" s="525" t="s">
        <v>80</v>
      </c>
      <c r="Z1509" s="526" t="s">
        <v>80</v>
      </c>
      <c r="AA1509" s="526" t="s">
        <v>80</v>
      </c>
      <c r="AB1509" s="527" t="s">
        <v>80</v>
      </c>
      <c r="AC1509" s="526" t="s">
        <v>80</v>
      </c>
      <c r="AD1509" s="526" t="s">
        <v>80</v>
      </c>
      <c r="AE1509" s="526" t="s">
        <v>80</v>
      </c>
      <c r="AF1509" s="528" t="s">
        <v>80</v>
      </c>
      <c r="AG1509" s="529" t="s">
        <v>80</v>
      </c>
      <c r="AH1509" s="530" t="s">
        <v>80</v>
      </c>
      <c r="AI1509" s="528" t="s">
        <v>80</v>
      </c>
      <c r="AJ1509" s="531">
        <v>155</v>
      </c>
      <c r="AK1509" s="531">
        <v>201</v>
      </c>
      <c r="AL1509" s="533"/>
      <c r="AM1509" s="533"/>
      <c r="AN1509" s="531">
        <v>961</v>
      </c>
      <c r="AO1509" s="531">
        <v>990</v>
      </c>
      <c r="AP1509" s="571"/>
      <c r="AQ1509" s="571"/>
      <c r="AR1509" s="531">
        <v>33</v>
      </c>
      <c r="AS1509" s="531">
        <v>362</v>
      </c>
      <c r="AT1509" s="531">
        <v>13</v>
      </c>
      <c r="AU1509" s="531">
        <v>37</v>
      </c>
      <c r="AV1509" s="533"/>
      <c r="AW1509" s="533"/>
      <c r="AX1509" s="533">
        <v>73</v>
      </c>
      <c r="AY1509" s="533">
        <v>113</v>
      </c>
      <c r="AZ1509" s="533">
        <v>143</v>
      </c>
      <c r="BA1509" s="533">
        <v>407</v>
      </c>
      <c r="BB1509" s="359"/>
      <c r="BC1509" s="605" t="str">
        <f t="shared" si="1839"/>
        <v>-</v>
      </c>
      <c r="BD1509" s="606" t="str">
        <f t="shared" si="1840"/>
        <v>-</v>
      </c>
      <c r="BE1509" s="607" t="str">
        <f t="shared" si="1841"/>
        <v>-</v>
      </c>
      <c r="BF1509" s="302" t="str">
        <f t="shared" si="1842"/>
        <v>-</v>
      </c>
      <c r="BG1509" s="608" t="str">
        <f t="shared" si="1843"/>
        <v>-</v>
      </c>
      <c r="BH1509" s="609" t="str">
        <f t="shared" si="1844"/>
        <v>-</v>
      </c>
      <c r="BI1509" s="311" t="str">
        <f t="shared" si="1845"/>
        <v>-</v>
      </c>
      <c r="BJ1509" s="610" t="str">
        <f t="shared" si="1846"/>
        <v>-</v>
      </c>
      <c r="BK1509" s="609" t="str">
        <f t="shared" si="1847"/>
        <v>-</v>
      </c>
      <c r="BL1509" s="311" t="str">
        <f t="shared" si="1848"/>
        <v>-</v>
      </c>
      <c r="BM1509" s="610" t="str">
        <f t="shared" si="1849"/>
        <v>-</v>
      </c>
      <c r="BN1509" s="565">
        <f t="shared" si="1850"/>
        <v>12</v>
      </c>
      <c r="BO1509" s="312">
        <f t="shared" si="1851"/>
        <v>2016</v>
      </c>
      <c r="BP1509" s="312">
        <f t="shared" si="1852"/>
        <v>0</v>
      </c>
      <c r="BQ1509" s="202"/>
    </row>
    <row r="1510" spans="1:69" s="35" customFormat="1" ht="10.5" customHeight="1" x14ac:dyDescent="0.2">
      <c r="A1510" s="87" t="str">
        <f t="shared" si="1838"/>
        <v>2016-17R1F1</v>
      </c>
      <c r="B1510" s="87" t="str">
        <f t="shared" si="1853"/>
        <v>Y59</v>
      </c>
      <c r="C1510" s="203" t="s">
        <v>188</v>
      </c>
      <c r="D1510" s="203" t="s">
        <v>549</v>
      </c>
      <c r="E1510" s="42"/>
      <c r="F1510" s="317" t="str">
        <f>VLOOKUP($G1510,'Selection Sheet'!$C$15:$F$39,3,0)</f>
        <v>Y59</v>
      </c>
      <c r="G1510" s="204" t="s">
        <v>108</v>
      </c>
      <c r="H1510" s="203" t="s">
        <v>529</v>
      </c>
      <c r="I1510" s="495">
        <v>22</v>
      </c>
      <c r="J1510" s="495">
        <v>1</v>
      </c>
      <c r="K1510" s="495">
        <v>1</v>
      </c>
      <c r="L1510" s="495">
        <v>0</v>
      </c>
      <c r="M1510" s="507"/>
      <c r="N1510" s="507"/>
      <c r="O1510" s="507"/>
      <c r="P1510" s="507"/>
      <c r="Q1510" s="495" t="s">
        <v>80</v>
      </c>
      <c r="R1510" s="495" t="s">
        <v>80</v>
      </c>
      <c r="S1510" s="495"/>
      <c r="T1510" s="496" t="s">
        <v>80</v>
      </c>
      <c r="U1510" s="497" t="s">
        <v>80</v>
      </c>
      <c r="V1510" s="497" t="s">
        <v>80</v>
      </c>
      <c r="W1510" s="497" t="s">
        <v>80</v>
      </c>
      <c r="X1510" s="498" t="s">
        <v>80</v>
      </c>
      <c r="Y1510" s="499" t="s">
        <v>80</v>
      </c>
      <c r="Z1510" s="500" t="s">
        <v>80</v>
      </c>
      <c r="AA1510" s="500" t="s">
        <v>80</v>
      </c>
      <c r="AB1510" s="501" t="s">
        <v>80</v>
      </c>
      <c r="AC1510" s="500" t="s">
        <v>80</v>
      </c>
      <c r="AD1510" s="500" t="s">
        <v>80</v>
      </c>
      <c r="AE1510" s="500" t="s">
        <v>80</v>
      </c>
      <c r="AF1510" s="502" t="s">
        <v>80</v>
      </c>
      <c r="AG1510" s="503" t="s">
        <v>80</v>
      </c>
      <c r="AH1510" s="504" t="s">
        <v>80</v>
      </c>
      <c r="AI1510" s="502" t="s">
        <v>80</v>
      </c>
      <c r="AJ1510" s="505">
        <v>3</v>
      </c>
      <c r="AK1510" s="505">
        <v>5</v>
      </c>
      <c r="AL1510" s="507"/>
      <c r="AM1510" s="507"/>
      <c r="AN1510" s="505">
        <v>30</v>
      </c>
      <c r="AO1510" s="505">
        <v>30</v>
      </c>
      <c r="AP1510" s="569"/>
      <c r="AQ1510" s="569"/>
      <c r="AR1510" s="505">
        <v>0</v>
      </c>
      <c r="AS1510" s="505">
        <v>22</v>
      </c>
      <c r="AT1510" s="505">
        <v>0</v>
      </c>
      <c r="AU1510" s="505">
        <v>1</v>
      </c>
      <c r="AV1510" s="507"/>
      <c r="AW1510" s="507"/>
      <c r="AX1510" s="507">
        <v>0</v>
      </c>
      <c r="AY1510" s="507">
        <v>0</v>
      </c>
      <c r="AZ1510" s="507">
        <v>8</v>
      </c>
      <c r="BA1510" s="507">
        <v>14</v>
      </c>
      <c r="BB1510" s="357"/>
      <c r="BC1510" s="592" t="str">
        <f t="shared" si="1839"/>
        <v>-</v>
      </c>
      <c r="BD1510" s="593" t="str">
        <f t="shared" si="1840"/>
        <v>-</v>
      </c>
      <c r="BE1510" s="594" t="str">
        <f t="shared" si="1841"/>
        <v>-</v>
      </c>
      <c r="BF1510" s="291" t="str">
        <f t="shared" si="1842"/>
        <v>-</v>
      </c>
      <c r="BG1510" s="566" t="str">
        <f t="shared" si="1843"/>
        <v>-</v>
      </c>
      <c r="BH1510" s="595" t="str">
        <f t="shared" si="1844"/>
        <v>-</v>
      </c>
      <c r="BI1510" s="289" t="str">
        <f t="shared" si="1845"/>
        <v>-</v>
      </c>
      <c r="BJ1510" s="596" t="str">
        <f t="shared" si="1846"/>
        <v>-</v>
      </c>
      <c r="BK1510" s="595" t="str">
        <f t="shared" si="1847"/>
        <v>-</v>
      </c>
      <c r="BL1510" s="289" t="str">
        <f t="shared" si="1848"/>
        <v>-</v>
      </c>
      <c r="BM1510" s="596" t="str">
        <f t="shared" si="1849"/>
        <v>-</v>
      </c>
      <c r="BN1510" s="563">
        <f t="shared" si="1850"/>
        <v>1</v>
      </c>
      <c r="BO1510" s="87">
        <f t="shared" si="1851"/>
        <v>2017</v>
      </c>
      <c r="BP1510" s="87">
        <f t="shared" si="1852"/>
        <v>1</v>
      </c>
      <c r="BQ1510" s="202"/>
    </row>
    <row r="1511" spans="1:69" s="35" customFormat="1" ht="10.5" customHeight="1" x14ac:dyDescent="0.2">
      <c r="A1511" s="87" t="str">
        <f t="shared" si="1838"/>
        <v>2016-17RRU1</v>
      </c>
      <c r="B1511" s="87" t="str">
        <f t="shared" si="1853"/>
        <v>Y56</v>
      </c>
      <c r="C1511" s="203" t="s">
        <v>188</v>
      </c>
      <c r="D1511" s="203" t="s">
        <v>549</v>
      </c>
      <c r="E1511" s="42"/>
      <c r="F1511" s="317" t="str">
        <f>VLOOKUP($G1511,'Selection Sheet'!$C$15:$F$39,3,0)</f>
        <v>Y56</v>
      </c>
      <c r="G1511" s="204" t="s">
        <v>93</v>
      </c>
      <c r="H1511" s="203" t="s">
        <v>530</v>
      </c>
      <c r="I1511" s="495">
        <v>465</v>
      </c>
      <c r="J1511" s="495">
        <v>144</v>
      </c>
      <c r="K1511" s="495">
        <v>64</v>
      </c>
      <c r="L1511" s="495">
        <v>31</v>
      </c>
      <c r="M1511" s="507"/>
      <c r="N1511" s="507"/>
      <c r="O1511" s="507"/>
      <c r="P1511" s="507"/>
      <c r="Q1511" s="495" t="s">
        <v>80</v>
      </c>
      <c r="R1511" s="495" t="s">
        <v>80</v>
      </c>
      <c r="S1511" s="495"/>
      <c r="T1511" s="496" t="s">
        <v>80</v>
      </c>
      <c r="U1511" s="497" t="s">
        <v>80</v>
      </c>
      <c r="V1511" s="497" t="s">
        <v>80</v>
      </c>
      <c r="W1511" s="497" t="s">
        <v>80</v>
      </c>
      <c r="X1511" s="498" t="s">
        <v>80</v>
      </c>
      <c r="Y1511" s="499" t="s">
        <v>80</v>
      </c>
      <c r="Z1511" s="500" t="s">
        <v>80</v>
      </c>
      <c r="AA1511" s="500" t="s">
        <v>80</v>
      </c>
      <c r="AB1511" s="501" t="s">
        <v>80</v>
      </c>
      <c r="AC1511" s="500" t="s">
        <v>80</v>
      </c>
      <c r="AD1511" s="500" t="s">
        <v>80</v>
      </c>
      <c r="AE1511" s="500" t="s">
        <v>80</v>
      </c>
      <c r="AF1511" s="502" t="s">
        <v>80</v>
      </c>
      <c r="AG1511" s="503" t="s">
        <v>80</v>
      </c>
      <c r="AH1511" s="504" t="s">
        <v>80</v>
      </c>
      <c r="AI1511" s="502" t="s">
        <v>80</v>
      </c>
      <c r="AJ1511" s="505">
        <v>192</v>
      </c>
      <c r="AK1511" s="505">
        <v>262</v>
      </c>
      <c r="AL1511" s="507"/>
      <c r="AM1511" s="507"/>
      <c r="AN1511" s="505">
        <v>1148</v>
      </c>
      <c r="AO1511" s="505">
        <v>1185</v>
      </c>
      <c r="AP1511" s="569"/>
      <c r="AQ1511" s="569"/>
      <c r="AR1511" s="505">
        <v>39</v>
      </c>
      <c r="AS1511" s="505">
        <v>458</v>
      </c>
      <c r="AT1511" s="505">
        <v>14</v>
      </c>
      <c r="AU1511" s="505">
        <v>64</v>
      </c>
      <c r="AV1511" s="507"/>
      <c r="AW1511" s="507"/>
      <c r="AX1511" s="507">
        <v>92</v>
      </c>
      <c r="AY1511" s="507">
        <v>111</v>
      </c>
      <c r="AZ1511" s="507">
        <v>406</v>
      </c>
      <c r="BA1511" s="507">
        <v>704</v>
      </c>
      <c r="BB1511" s="357"/>
      <c r="BC1511" s="592" t="str">
        <f t="shared" si="1839"/>
        <v>-</v>
      </c>
      <c r="BD1511" s="593" t="str">
        <f t="shared" si="1840"/>
        <v>-</v>
      </c>
      <c r="BE1511" s="594" t="str">
        <f t="shared" si="1841"/>
        <v>-</v>
      </c>
      <c r="BF1511" s="291" t="str">
        <f t="shared" si="1842"/>
        <v>-</v>
      </c>
      <c r="BG1511" s="566" t="str">
        <f t="shared" si="1843"/>
        <v>-</v>
      </c>
      <c r="BH1511" s="595" t="str">
        <f t="shared" si="1844"/>
        <v>-</v>
      </c>
      <c r="BI1511" s="289" t="str">
        <f t="shared" si="1845"/>
        <v>-</v>
      </c>
      <c r="BJ1511" s="596" t="str">
        <f t="shared" si="1846"/>
        <v>-</v>
      </c>
      <c r="BK1511" s="595" t="str">
        <f t="shared" si="1847"/>
        <v>-</v>
      </c>
      <c r="BL1511" s="289" t="str">
        <f t="shared" si="1848"/>
        <v>-</v>
      </c>
      <c r="BM1511" s="596" t="str">
        <f t="shared" si="1849"/>
        <v>-</v>
      </c>
      <c r="BN1511" s="563">
        <f t="shared" si="1850"/>
        <v>1</v>
      </c>
      <c r="BO1511" s="87">
        <f t="shared" si="1851"/>
        <v>2017</v>
      </c>
      <c r="BP1511" s="87">
        <f t="shared" si="1852"/>
        <v>1</v>
      </c>
      <c r="BQ1511" s="202"/>
    </row>
    <row r="1512" spans="1:69" s="35" customFormat="1" ht="10.5" customHeight="1" x14ac:dyDescent="0.2">
      <c r="A1512" s="87" t="str">
        <f t="shared" si="1838"/>
        <v>2016-17RX61</v>
      </c>
      <c r="B1512" s="87" t="str">
        <f t="shared" si="1853"/>
        <v>Y63</v>
      </c>
      <c r="C1512" s="203" t="s">
        <v>188</v>
      </c>
      <c r="D1512" s="203" t="s">
        <v>549</v>
      </c>
      <c r="E1512" s="42"/>
      <c r="F1512" s="317" t="str">
        <f>VLOOKUP($G1512,'Selection Sheet'!$C$15:$F$39,3,0)</f>
        <v>Y63</v>
      </c>
      <c r="G1512" s="204" t="s">
        <v>111</v>
      </c>
      <c r="H1512" s="203" t="s">
        <v>532</v>
      </c>
      <c r="I1512" s="495">
        <v>192</v>
      </c>
      <c r="J1512" s="495">
        <v>50</v>
      </c>
      <c r="K1512" s="495">
        <v>26</v>
      </c>
      <c r="L1512" s="495">
        <v>13</v>
      </c>
      <c r="M1512" s="507"/>
      <c r="N1512" s="507"/>
      <c r="O1512" s="507"/>
      <c r="P1512" s="507"/>
      <c r="Q1512" s="495" t="s">
        <v>80</v>
      </c>
      <c r="R1512" s="495" t="s">
        <v>80</v>
      </c>
      <c r="S1512" s="495"/>
      <c r="T1512" s="496" t="s">
        <v>80</v>
      </c>
      <c r="U1512" s="497" t="s">
        <v>80</v>
      </c>
      <c r="V1512" s="497" t="s">
        <v>80</v>
      </c>
      <c r="W1512" s="497" t="s">
        <v>80</v>
      </c>
      <c r="X1512" s="498" t="s">
        <v>80</v>
      </c>
      <c r="Y1512" s="499" t="s">
        <v>80</v>
      </c>
      <c r="Z1512" s="500" t="s">
        <v>80</v>
      </c>
      <c r="AA1512" s="500" t="s">
        <v>80</v>
      </c>
      <c r="AB1512" s="501" t="s">
        <v>80</v>
      </c>
      <c r="AC1512" s="500" t="s">
        <v>80</v>
      </c>
      <c r="AD1512" s="500" t="s">
        <v>80</v>
      </c>
      <c r="AE1512" s="500" t="s">
        <v>80</v>
      </c>
      <c r="AF1512" s="502" t="s">
        <v>80</v>
      </c>
      <c r="AG1512" s="503" t="s">
        <v>80</v>
      </c>
      <c r="AH1512" s="504" t="s">
        <v>80</v>
      </c>
      <c r="AI1512" s="502" t="s">
        <v>80</v>
      </c>
      <c r="AJ1512" s="505">
        <v>67</v>
      </c>
      <c r="AK1512" s="505">
        <v>76</v>
      </c>
      <c r="AL1512" s="507"/>
      <c r="AM1512" s="507"/>
      <c r="AN1512" s="505">
        <v>308</v>
      </c>
      <c r="AO1512" s="505">
        <v>317</v>
      </c>
      <c r="AP1512" s="569"/>
      <c r="AQ1512" s="569"/>
      <c r="AR1512" s="505">
        <v>13</v>
      </c>
      <c r="AS1512" s="505">
        <v>188</v>
      </c>
      <c r="AT1512" s="505">
        <v>8</v>
      </c>
      <c r="AU1512" s="505">
        <v>25</v>
      </c>
      <c r="AV1512" s="507"/>
      <c r="AW1512" s="507"/>
      <c r="AX1512" s="507">
        <v>18</v>
      </c>
      <c r="AY1512" s="507">
        <v>22</v>
      </c>
      <c r="AZ1512" s="507">
        <v>67</v>
      </c>
      <c r="BA1512" s="507">
        <v>136</v>
      </c>
      <c r="BB1512" s="357"/>
      <c r="BC1512" s="592" t="str">
        <f t="shared" si="1839"/>
        <v>-</v>
      </c>
      <c r="BD1512" s="593" t="str">
        <f t="shared" si="1840"/>
        <v>-</v>
      </c>
      <c r="BE1512" s="594" t="str">
        <f t="shared" si="1841"/>
        <v>-</v>
      </c>
      <c r="BF1512" s="291" t="str">
        <f t="shared" si="1842"/>
        <v>-</v>
      </c>
      <c r="BG1512" s="566" t="str">
        <f t="shared" si="1843"/>
        <v>-</v>
      </c>
      <c r="BH1512" s="595" t="str">
        <f t="shared" si="1844"/>
        <v>-</v>
      </c>
      <c r="BI1512" s="289" t="str">
        <f t="shared" si="1845"/>
        <v>-</v>
      </c>
      <c r="BJ1512" s="596" t="str">
        <f t="shared" si="1846"/>
        <v>-</v>
      </c>
      <c r="BK1512" s="595" t="str">
        <f t="shared" si="1847"/>
        <v>-</v>
      </c>
      <c r="BL1512" s="289" t="str">
        <f t="shared" si="1848"/>
        <v>-</v>
      </c>
      <c r="BM1512" s="596" t="str">
        <f t="shared" si="1849"/>
        <v>-</v>
      </c>
      <c r="BN1512" s="563">
        <f t="shared" si="1850"/>
        <v>1</v>
      </c>
      <c r="BO1512" s="87">
        <f t="shared" si="1851"/>
        <v>2017</v>
      </c>
      <c r="BP1512" s="87">
        <f t="shared" si="1852"/>
        <v>1</v>
      </c>
      <c r="BQ1512" s="202"/>
    </row>
    <row r="1513" spans="1:69" s="35" customFormat="1" ht="10.5" customHeight="1" x14ac:dyDescent="0.2">
      <c r="A1513" s="314" t="str">
        <f t="shared" si="1838"/>
        <v>2016-17RX71</v>
      </c>
      <c r="B1513" s="314" t="str">
        <f t="shared" si="1853"/>
        <v>Y62</v>
      </c>
      <c r="C1513" s="205" t="s">
        <v>188</v>
      </c>
      <c r="D1513" s="205" t="s">
        <v>549</v>
      </c>
      <c r="E1513" s="206"/>
      <c r="F1513" s="318" t="str">
        <f>VLOOKUP($G1513,'Selection Sheet'!$C$15:$F$39,3,0)</f>
        <v>Y62</v>
      </c>
      <c r="G1513" s="207" t="s">
        <v>84</v>
      </c>
      <c r="H1513" s="205" t="s">
        <v>533</v>
      </c>
      <c r="I1513" s="508">
        <v>405</v>
      </c>
      <c r="J1513" s="508">
        <v>128</v>
      </c>
      <c r="K1513" s="508">
        <v>54</v>
      </c>
      <c r="L1513" s="508">
        <v>29</v>
      </c>
      <c r="M1513" s="520"/>
      <c r="N1513" s="520"/>
      <c r="O1513" s="520"/>
      <c r="P1513" s="520"/>
      <c r="Q1513" s="508" t="s">
        <v>80</v>
      </c>
      <c r="R1513" s="508" t="s">
        <v>80</v>
      </c>
      <c r="S1513" s="508"/>
      <c r="T1513" s="509" t="s">
        <v>80</v>
      </c>
      <c r="U1513" s="510" t="s">
        <v>80</v>
      </c>
      <c r="V1513" s="510" t="s">
        <v>80</v>
      </c>
      <c r="W1513" s="510" t="s">
        <v>80</v>
      </c>
      <c r="X1513" s="511" t="s">
        <v>80</v>
      </c>
      <c r="Y1513" s="512" t="s">
        <v>80</v>
      </c>
      <c r="Z1513" s="513" t="s">
        <v>80</v>
      </c>
      <c r="AA1513" s="513" t="s">
        <v>80</v>
      </c>
      <c r="AB1513" s="514" t="s">
        <v>80</v>
      </c>
      <c r="AC1513" s="513" t="s">
        <v>80</v>
      </c>
      <c r="AD1513" s="513" t="s">
        <v>80</v>
      </c>
      <c r="AE1513" s="513" t="s">
        <v>80</v>
      </c>
      <c r="AF1513" s="515" t="s">
        <v>80</v>
      </c>
      <c r="AG1513" s="516" t="s">
        <v>80</v>
      </c>
      <c r="AH1513" s="517" t="s">
        <v>80</v>
      </c>
      <c r="AI1513" s="515" t="s">
        <v>80</v>
      </c>
      <c r="AJ1513" s="518">
        <v>181</v>
      </c>
      <c r="AK1513" s="518">
        <v>213</v>
      </c>
      <c r="AL1513" s="520"/>
      <c r="AM1513" s="520"/>
      <c r="AN1513" s="518">
        <v>1076</v>
      </c>
      <c r="AO1513" s="518">
        <v>1077</v>
      </c>
      <c r="AP1513" s="570"/>
      <c r="AQ1513" s="570"/>
      <c r="AR1513" s="518">
        <v>28</v>
      </c>
      <c r="AS1513" s="518">
        <v>406</v>
      </c>
      <c r="AT1513" s="518">
        <v>12</v>
      </c>
      <c r="AU1513" s="518">
        <v>55</v>
      </c>
      <c r="AV1513" s="520"/>
      <c r="AW1513" s="520"/>
      <c r="AX1513" s="520">
        <v>143</v>
      </c>
      <c r="AY1513" s="520">
        <v>172</v>
      </c>
      <c r="AZ1513" s="520">
        <v>306</v>
      </c>
      <c r="BA1513" s="520">
        <v>594</v>
      </c>
      <c r="BB1513" s="358"/>
      <c r="BC1513" s="597" t="str">
        <f t="shared" si="1839"/>
        <v>-</v>
      </c>
      <c r="BD1513" s="598" t="str">
        <f t="shared" si="1840"/>
        <v>-</v>
      </c>
      <c r="BE1513" s="599" t="str">
        <f t="shared" si="1841"/>
        <v>-</v>
      </c>
      <c r="BF1513" s="600" t="str">
        <f t="shared" si="1842"/>
        <v>-</v>
      </c>
      <c r="BG1513" s="601" t="str">
        <f t="shared" si="1843"/>
        <v>-</v>
      </c>
      <c r="BH1513" s="602" t="str">
        <f t="shared" si="1844"/>
        <v>-</v>
      </c>
      <c r="BI1513" s="603" t="str">
        <f t="shared" si="1845"/>
        <v>-</v>
      </c>
      <c r="BJ1513" s="604" t="str">
        <f t="shared" si="1846"/>
        <v>-</v>
      </c>
      <c r="BK1513" s="602" t="str">
        <f t="shared" si="1847"/>
        <v>-</v>
      </c>
      <c r="BL1513" s="603" t="str">
        <f t="shared" si="1848"/>
        <v>-</v>
      </c>
      <c r="BM1513" s="604" t="str">
        <f t="shared" si="1849"/>
        <v>-</v>
      </c>
      <c r="BN1513" s="564">
        <f t="shared" si="1850"/>
        <v>1</v>
      </c>
      <c r="BO1513" s="314">
        <f t="shared" si="1851"/>
        <v>2017</v>
      </c>
      <c r="BP1513" s="314">
        <f t="shared" si="1852"/>
        <v>1</v>
      </c>
      <c r="BQ1513" s="202"/>
    </row>
    <row r="1514" spans="1:69" s="35" customFormat="1" ht="10.5" customHeight="1" x14ac:dyDescent="0.2">
      <c r="A1514" s="87" t="str">
        <f t="shared" si="1838"/>
        <v>2016-17RX81</v>
      </c>
      <c r="B1514" s="87" t="str">
        <f t="shared" si="1853"/>
        <v>Y63</v>
      </c>
      <c r="C1514" s="203" t="s">
        <v>188</v>
      </c>
      <c r="D1514" s="203" t="s">
        <v>549</v>
      </c>
      <c r="E1514" s="42"/>
      <c r="F1514" s="317" t="str">
        <f>VLOOKUP($G1514,'Selection Sheet'!$C$15:$F$39,3,0)</f>
        <v>Y63</v>
      </c>
      <c r="G1514" s="204" t="s">
        <v>120</v>
      </c>
      <c r="H1514" s="203" t="s">
        <v>534</v>
      </c>
      <c r="I1514" s="495">
        <v>314</v>
      </c>
      <c r="J1514" s="495">
        <v>86</v>
      </c>
      <c r="K1514" s="495">
        <v>42</v>
      </c>
      <c r="L1514" s="495">
        <v>24</v>
      </c>
      <c r="M1514" s="507"/>
      <c r="N1514" s="507"/>
      <c r="O1514" s="507"/>
      <c r="P1514" s="507"/>
      <c r="Q1514" s="495" t="s">
        <v>80</v>
      </c>
      <c r="R1514" s="495" t="s">
        <v>80</v>
      </c>
      <c r="S1514" s="495"/>
      <c r="T1514" s="496" t="s">
        <v>80</v>
      </c>
      <c r="U1514" s="497" t="s">
        <v>80</v>
      </c>
      <c r="V1514" s="497" t="s">
        <v>80</v>
      </c>
      <c r="W1514" s="497" t="s">
        <v>80</v>
      </c>
      <c r="X1514" s="498" t="s">
        <v>80</v>
      </c>
      <c r="Y1514" s="499" t="s">
        <v>80</v>
      </c>
      <c r="Z1514" s="500" t="s">
        <v>80</v>
      </c>
      <c r="AA1514" s="500" t="s">
        <v>80</v>
      </c>
      <c r="AB1514" s="501" t="s">
        <v>80</v>
      </c>
      <c r="AC1514" s="500" t="s">
        <v>80</v>
      </c>
      <c r="AD1514" s="500" t="s">
        <v>80</v>
      </c>
      <c r="AE1514" s="500" t="s">
        <v>80</v>
      </c>
      <c r="AF1514" s="502" t="s">
        <v>80</v>
      </c>
      <c r="AG1514" s="503" t="s">
        <v>80</v>
      </c>
      <c r="AH1514" s="504" t="s">
        <v>80</v>
      </c>
      <c r="AI1514" s="502" t="s">
        <v>80</v>
      </c>
      <c r="AJ1514" s="505">
        <v>108</v>
      </c>
      <c r="AK1514" s="505">
        <v>126</v>
      </c>
      <c r="AL1514" s="507"/>
      <c r="AM1514" s="507"/>
      <c r="AN1514" s="505">
        <v>561</v>
      </c>
      <c r="AO1514" s="505">
        <v>566</v>
      </c>
      <c r="AP1514" s="569"/>
      <c r="AQ1514" s="569"/>
      <c r="AR1514" s="505">
        <v>26</v>
      </c>
      <c r="AS1514" s="505">
        <v>309</v>
      </c>
      <c r="AT1514" s="505">
        <v>16</v>
      </c>
      <c r="AU1514" s="505">
        <v>42</v>
      </c>
      <c r="AV1514" s="507"/>
      <c r="AW1514" s="507"/>
      <c r="AX1514" s="507">
        <v>88</v>
      </c>
      <c r="AY1514" s="507">
        <v>110</v>
      </c>
      <c r="AZ1514" s="507">
        <v>139</v>
      </c>
      <c r="BA1514" s="507">
        <v>317</v>
      </c>
      <c r="BB1514" s="357"/>
      <c r="BC1514" s="592" t="str">
        <f t="shared" si="1839"/>
        <v>-</v>
      </c>
      <c r="BD1514" s="593" t="str">
        <f t="shared" si="1840"/>
        <v>-</v>
      </c>
      <c r="BE1514" s="594" t="str">
        <f t="shared" si="1841"/>
        <v>-</v>
      </c>
      <c r="BF1514" s="291" t="str">
        <f t="shared" si="1842"/>
        <v>-</v>
      </c>
      <c r="BG1514" s="566" t="str">
        <f t="shared" si="1843"/>
        <v>-</v>
      </c>
      <c r="BH1514" s="595" t="str">
        <f t="shared" si="1844"/>
        <v>-</v>
      </c>
      <c r="BI1514" s="289" t="str">
        <f t="shared" si="1845"/>
        <v>-</v>
      </c>
      <c r="BJ1514" s="596" t="str">
        <f t="shared" si="1846"/>
        <v>-</v>
      </c>
      <c r="BK1514" s="595" t="str">
        <f t="shared" si="1847"/>
        <v>-</v>
      </c>
      <c r="BL1514" s="289" t="str">
        <f t="shared" si="1848"/>
        <v>-</v>
      </c>
      <c r="BM1514" s="596" t="str">
        <f t="shared" si="1849"/>
        <v>-</v>
      </c>
      <c r="BN1514" s="563">
        <f t="shared" si="1850"/>
        <v>1</v>
      </c>
      <c r="BO1514" s="87">
        <f t="shared" si="1851"/>
        <v>2017</v>
      </c>
      <c r="BP1514" s="87">
        <f t="shared" si="1852"/>
        <v>1</v>
      </c>
      <c r="BQ1514" s="202"/>
    </row>
    <row r="1515" spans="1:69" s="35" customFormat="1" ht="10.5" customHeight="1" x14ac:dyDescent="0.2">
      <c r="A1515" s="87" t="str">
        <f t="shared" si="1838"/>
        <v>2016-17RX91</v>
      </c>
      <c r="B1515" s="87" t="str">
        <f t="shared" si="1853"/>
        <v>Y60</v>
      </c>
      <c r="C1515" s="203" t="s">
        <v>188</v>
      </c>
      <c r="D1515" s="203" t="s">
        <v>549</v>
      </c>
      <c r="E1515" s="42"/>
      <c r="F1515" s="317" t="str">
        <f>VLOOKUP($G1515,'Selection Sheet'!$C$15:$F$39,3,0)</f>
        <v>Y60</v>
      </c>
      <c r="G1515" s="204" t="s">
        <v>103</v>
      </c>
      <c r="H1515" s="203" t="s">
        <v>535</v>
      </c>
      <c r="I1515" s="495">
        <v>255</v>
      </c>
      <c r="J1515" s="495">
        <v>57</v>
      </c>
      <c r="K1515" s="495">
        <v>41</v>
      </c>
      <c r="L1515" s="495">
        <v>19</v>
      </c>
      <c r="M1515" s="507"/>
      <c r="N1515" s="507"/>
      <c r="O1515" s="507"/>
      <c r="P1515" s="507"/>
      <c r="Q1515" s="495" t="s">
        <v>80</v>
      </c>
      <c r="R1515" s="495" t="s">
        <v>80</v>
      </c>
      <c r="S1515" s="495"/>
      <c r="T1515" s="496" t="s">
        <v>80</v>
      </c>
      <c r="U1515" s="497" t="s">
        <v>80</v>
      </c>
      <c r="V1515" s="497" t="s">
        <v>80</v>
      </c>
      <c r="W1515" s="497" t="s">
        <v>80</v>
      </c>
      <c r="X1515" s="498" t="s">
        <v>80</v>
      </c>
      <c r="Y1515" s="499" t="s">
        <v>80</v>
      </c>
      <c r="Z1515" s="500" t="s">
        <v>80</v>
      </c>
      <c r="AA1515" s="500" t="s">
        <v>80</v>
      </c>
      <c r="AB1515" s="501" t="s">
        <v>80</v>
      </c>
      <c r="AC1515" s="500" t="s">
        <v>80</v>
      </c>
      <c r="AD1515" s="500" t="s">
        <v>80</v>
      </c>
      <c r="AE1515" s="500" t="s">
        <v>80</v>
      </c>
      <c r="AF1515" s="502" t="s">
        <v>80</v>
      </c>
      <c r="AG1515" s="503" t="s">
        <v>80</v>
      </c>
      <c r="AH1515" s="504" t="s">
        <v>80</v>
      </c>
      <c r="AI1515" s="502" t="s">
        <v>80</v>
      </c>
      <c r="AJ1515" s="505">
        <v>86</v>
      </c>
      <c r="AK1515" s="505">
        <v>101</v>
      </c>
      <c r="AL1515" s="507"/>
      <c r="AM1515" s="507"/>
      <c r="AN1515" s="505">
        <v>776</v>
      </c>
      <c r="AO1515" s="505">
        <v>790</v>
      </c>
      <c r="AP1515" s="569"/>
      <c r="AQ1515" s="569"/>
      <c r="AR1515" s="505">
        <v>19</v>
      </c>
      <c r="AS1515" s="505">
        <v>236</v>
      </c>
      <c r="AT1515" s="505">
        <v>10</v>
      </c>
      <c r="AU1515" s="505">
        <v>37</v>
      </c>
      <c r="AV1515" s="507"/>
      <c r="AW1515" s="507"/>
      <c r="AX1515" s="507">
        <v>79</v>
      </c>
      <c r="AY1515" s="507">
        <v>86</v>
      </c>
      <c r="AZ1515" s="507">
        <v>63</v>
      </c>
      <c r="BA1515" s="507">
        <v>127</v>
      </c>
      <c r="BB1515" s="357"/>
      <c r="BC1515" s="592" t="str">
        <f t="shared" si="1839"/>
        <v>-</v>
      </c>
      <c r="BD1515" s="593" t="str">
        <f t="shared" si="1840"/>
        <v>-</v>
      </c>
      <c r="BE1515" s="594" t="str">
        <f t="shared" si="1841"/>
        <v>-</v>
      </c>
      <c r="BF1515" s="291" t="str">
        <f t="shared" si="1842"/>
        <v>-</v>
      </c>
      <c r="BG1515" s="566" t="str">
        <f t="shared" si="1843"/>
        <v>-</v>
      </c>
      <c r="BH1515" s="595" t="str">
        <f t="shared" si="1844"/>
        <v>-</v>
      </c>
      <c r="BI1515" s="289" t="str">
        <f t="shared" si="1845"/>
        <v>-</v>
      </c>
      <c r="BJ1515" s="596" t="str">
        <f t="shared" si="1846"/>
        <v>-</v>
      </c>
      <c r="BK1515" s="595" t="str">
        <f t="shared" si="1847"/>
        <v>-</v>
      </c>
      <c r="BL1515" s="289" t="str">
        <f t="shared" si="1848"/>
        <v>-</v>
      </c>
      <c r="BM1515" s="596" t="str">
        <f t="shared" si="1849"/>
        <v>-</v>
      </c>
      <c r="BN1515" s="563">
        <f t="shared" si="1850"/>
        <v>1</v>
      </c>
      <c r="BO1515" s="87">
        <f t="shared" si="1851"/>
        <v>2017</v>
      </c>
      <c r="BP1515" s="87">
        <f t="shared" si="1852"/>
        <v>1</v>
      </c>
      <c r="BQ1515" s="202"/>
    </row>
    <row r="1516" spans="1:69" s="35" customFormat="1" ht="10.5" customHeight="1" x14ac:dyDescent="0.2">
      <c r="A1516" s="314" t="str">
        <f t="shared" si="1838"/>
        <v>2016-17RYA1</v>
      </c>
      <c r="B1516" s="314" t="str">
        <f t="shared" si="1853"/>
        <v>Y60</v>
      </c>
      <c r="C1516" s="205" t="s">
        <v>188</v>
      </c>
      <c r="D1516" s="205" t="s">
        <v>549</v>
      </c>
      <c r="E1516" s="206"/>
      <c r="F1516" s="318" t="str">
        <f>VLOOKUP($G1516,'Selection Sheet'!$C$15:$F$39,3,0)</f>
        <v>Y60</v>
      </c>
      <c r="G1516" s="207" t="s">
        <v>118</v>
      </c>
      <c r="H1516" s="205" t="s">
        <v>536</v>
      </c>
      <c r="I1516" s="508">
        <v>398</v>
      </c>
      <c r="J1516" s="508">
        <v>111</v>
      </c>
      <c r="K1516" s="508">
        <v>37</v>
      </c>
      <c r="L1516" s="508">
        <v>17</v>
      </c>
      <c r="M1516" s="520"/>
      <c r="N1516" s="520"/>
      <c r="O1516" s="520"/>
      <c r="P1516" s="520"/>
      <c r="Q1516" s="508" t="s">
        <v>80</v>
      </c>
      <c r="R1516" s="508" t="s">
        <v>80</v>
      </c>
      <c r="S1516" s="508"/>
      <c r="T1516" s="509" t="s">
        <v>80</v>
      </c>
      <c r="U1516" s="510" t="s">
        <v>80</v>
      </c>
      <c r="V1516" s="510" t="s">
        <v>80</v>
      </c>
      <c r="W1516" s="510" t="s">
        <v>80</v>
      </c>
      <c r="X1516" s="511" t="s">
        <v>80</v>
      </c>
      <c r="Y1516" s="512" t="s">
        <v>80</v>
      </c>
      <c r="Z1516" s="513" t="s">
        <v>80</v>
      </c>
      <c r="AA1516" s="513" t="s">
        <v>80</v>
      </c>
      <c r="AB1516" s="514" t="s">
        <v>80</v>
      </c>
      <c r="AC1516" s="513" t="s">
        <v>80</v>
      </c>
      <c r="AD1516" s="513" t="s">
        <v>80</v>
      </c>
      <c r="AE1516" s="513" t="s">
        <v>80</v>
      </c>
      <c r="AF1516" s="515" t="s">
        <v>80</v>
      </c>
      <c r="AG1516" s="516" t="s">
        <v>80</v>
      </c>
      <c r="AH1516" s="517" t="s">
        <v>80</v>
      </c>
      <c r="AI1516" s="515" t="s">
        <v>80</v>
      </c>
      <c r="AJ1516" s="518">
        <v>178</v>
      </c>
      <c r="AK1516" s="518">
        <v>227</v>
      </c>
      <c r="AL1516" s="520"/>
      <c r="AM1516" s="520"/>
      <c r="AN1516" s="518">
        <v>1390</v>
      </c>
      <c r="AO1516" s="518">
        <v>1435</v>
      </c>
      <c r="AP1516" s="570"/>
      <c r="AQ1516" s="570"/>
      <c r="AR1516" s="518">
        <v>32</v>
      </c>
      <c r="AS1516" s="518">
        <v>398</v>
      </c>
      <c r="AT1516" s="518">
        <v>10</v>
      </c>
      <c r="AU1516" s="518">
        <v>37</v>
      </c>
      <c r="AV1516" s="520"/>
      <c r="AW1516" s="520"/>
      <c r="AX1516" s="520">
        <v>127</v>
      </c>
      <c r="AY1516" s="520">
        <v>152</v>
      </c>
      <c r="AZ1516" s="520">
        <v>211</v>
      </c>
      <c r="BA1516" s="520">
        <v>368</v>
      </c>
      <c r="BB1516" s="358"/>
      <c r="BC1516" s="597" t="str">
        <f t="shared" si="1839"/>
        <v>-</v>
      </c>
      <c r="BD1516" s="598" t="str">
        <f t="shared" si="1840"/>
        <v>-</v>
      </c>
      <c r="BE1516" s="599" t="str">
        <f t="shared" si="1841"/>
        <v>-</v>
      </c>
      <c r="BF1516" s="600" t="str">
        <f t="shared" si="1842"/>
        <v>-</v>
      </c>
      <c r="BG1516" s="601" t="str">
        <f t="shared" si="1843"/>
        <v>-</v>
      </c>
      <c r="BH1516" s="602" t="str">
        <f t="shared" si="1844"/>
        <v>-</v>
      </c>
      <c r="BI1516" s="603" t="str">
        <f t="shared" si="1845"/>
        <v>-</v>
      </c>
      <c r="BJ1516" s="604" t="str">
        <f t="shared" si="1846"/>
        <v>-</v>
      </c>
      <c r="BK1516" s="602" t="str">
        <f t="shared" si="1847"/>
        <v>-</v>
      </c>
      <c r="BL1516" s="603" t="str">
        <f t="shared" si="1848"/>
        <v>-</v>
      </c>
      <c r="BM1516" s="604" t="str">
        <f t="shared" si="1849"/>
        <v>-</v>
      </c>
      <c r="BN1516" s="564">
        <f t="shared" si="1850"/>
        <v>1</v>
      </c>
      <c r="BO1516" s="314">
        <f t="shared" si="1851"/>
        <v>2017</v>
      </c>
      <c r="BP1516" s="314">
        <f t="shared" si="1852"/>
        <v>1</v>
      </c>
      <c r="BQ1516" s="202"/>
    </row>
    <row r="1517" spans="1:69" s="35" customFormat="1" ht="10.5" customHeight="1" x14ac:dyDescent="0.2">
      <c r="A1517" s="87" t="str">
        <f t="shared" si="1838"/>
        <v>2016-17RYC1</v>
      </c>
      <c r="B1517" s="87" t="str">
        <f t="shared" si="1853"/>
        <v>Y61</v>
      </c>
      <c r="C1517" s="203" t="s">
        <v>188</v>
      </c>
      <c r="D1517" s="203" t="s">
        <v>549</v>
      </c>
      <c r="E1517" s="42"/>
      <c r="F1517" s="317" t="str">
        <f>VLOOKUP($G1517,'Selection Sheet'!$C$15:$F$39,3,0)</f>
        <v>Y61</v>
      </c>
      <c r="G1517" s="204" t="s">
        <v>87</v>
      </c>
      <c r="H1517" s="203" t="s">
        <v>537</v>
      </c>
      <c r="I1517" s="495">
        <v>423</v>
      </c>
      <c r="J1517" s="495">
        <v>105</v>
      </c>
      <c r="K1517" s="495">
        <v>33</v>
      </c>
      <c r="L1517" s="495">
        <v>21</v>
      </c>
      <c r="M1517" s="507"/>
      <c r="N1517" s="507"/>
      <c r="O1517" s="507"/>
      <c r="P1517" s="507"/>
      <c r="Q1517" s="495" t="s">
        <v>80</v>
      </c>
      <c r="R1517" s="495" t="s">
        <v>80</v>
      </c>
      <c r="S1517" s="495"/>
      <c r="T1517" s="496" t="s">
        <v>80</v>
      </c>
      <c r="U1517" s="497" t="s">
        <v>80</v>
      </c>
      <c r="V1517" s="497" t="s">
        <v>80</v>
      </c>
      <c r="W1517" s="497" t="s">
        <v>80</v>
      </c>
      <c r="X1517" s="498" t="s">
        <v>80</v>
      </c>
      <c r="Y1517" s="499" t="s">
        <v>80</v>
      </c>
      <c r="Z1517" s="500" t="s">
        <v>80</v>
      </c>
      <c r="AA1517" s="500" t="s">
        <v>80</v>
      </c>
      <c r="AB1517" s="501" t="s">
        <v>80</v>
      </c>
      <c r="AC1517" s="500" t="s">
        <v>80</v>
      </c>
      <c r="AD1517" s="500" t="s">
        <v>80</v>
      </c>
      <c r="AE1517" s="500" t="s">
        <v>80</v>
      </c>
      <c r="AF1517" s="502" t="s">
        <v>80</v>
      </c>
      <c r="AG1517" s="503" t="s">
        <v>80</v>
      </c>
      <c r="AH1517" s="504" t="s">
        <v>80</v>
      </c>
      <c r="AI1517" s="502" t="s">
        <v>80</v>
      </c>
      <c r="AJ1517" s="505">
        <v>169</v>
      </c>
      <c r="AK1517" s="505">
        <v>180</v>
      </c>
      <c r="AL1517" s="507"/>
      <c r="AM1517" s="507"/>
      <c r="AN1517" s="505">
        <v>482</v>
      </c>
      <c r="AO1517" s="505">
        <v>487</v>
      </c>
      <c r="AP1517" s="569"/>
      <c r="AQ1517" s="569"/>
      <c r="AR1517" s="505">
        <v>21</v>
      </c>
      <c r="AS1517" s="505">
        <v>416</v>
      </c>
      <c r="AT1517" s="505">
        <v>7</v>
      </c>
      <c r="AU1517" s="505">
        <v>31</v>
      </c>
      <c r="AV1517" s="507"/>
      <c r="AW1517" s="507"/>
      <c r="AX1517" s="507">
        <v>112</v>
      </c>
      <c r="AY1517" s="507">
        <v>124</v>
      </c>
      <c r="AZ1517" s="507">
        <v>155</v>
      </c>
      <c r="BA1517" s="507">
        <v>311</v>
      </c>
      <c r="BB1517" s="357"/>
      <c r="BC1517" s="592" t="str">
        <f t="shared" si="1839"/>
        <v>-</v>
      </c>
      <c r="BD1517" s="593" t="str">
        <f t="shared" si="1840"/>
        <v>-</v>
      </c>
      <c r="BE1517" s="594" t="str">
        <f t="shared" si="1841"/>
        <v>-</v>
      </c>
      <c r="BF1517" s="291" t="str">
        <f t="shared" si="1842"/>
        <v>-</v>
      </c>
      <c r="BG1517" s="566" t="str">
        <f t="shared" si="1843"/>
        <v>-</v>
      </c>
      <c r="BH1517" s="595" t="str">
        <f t="shared" si="1844"/>
        <v>-</v>
      </c>
      <c r="BI1517" s="289" t="str">
        <f t="shared" si="1845"/>
        <v>-</v>
      </c>
      <c r="BJ1517" s="596" t="str">
        <f t="shared" si="1846"/>
        <v>-</v>
      </c>
      <c r="BK1517" s="595" t="str">
        <f t="shared" si="1847"/>
        <v>-</v>
      </c>
      <c r="BL1517" s="289" t="str">
        <f t="shared" si="1848"/>
        <v>-</v>
      </c>
      <c r="BM1517" s="596" t="str">
        <f t="shared" si="1849"/>
        <v>-</v>
      </c>
      <c r="BN1517" s="563">
        <f t="shared" si="1850"/>
        <v>1</v>
      </c>
      <c r="BO1517" s="87">
        <f t="shared" si="1851"/>
        <v>2017</v>
      </c>
      <c r="BP1517" s="87">
        <f t="shared" si="1852"/>
        <v>1</v>
      </c>
      <c r="BQ1517" s="202"/>
    </row>
    <row r="1518" spans="1:69" s="35" customFormat="1" ht="10.5" customHeight="1" x14ac:dyDescent="0.2">
      <c r="A1518" s="87" t="str">
        <f t="shared" si="1838"/>
        <v>2016-17RYD1</v>
      </c>
      <c r="B1518" s="87" t="str">
        <f t="shared" si="1853"/>
        <v>Y59</v>
      </c>
      <c r="C1518" s="203" t="s">
        <v>188</v>
      </c>
      <c r="D1518" s="203" t="s">
        <v>549</v>
      </c>
      <c r="E1518" s="42"/>
      <c r="F1518" s="317" t="str">
        <f>VLOOKUP($G1518,'Selection Sheet'!$C$15:$F$39,3,0)</f>
        <v>Y59</v>
      </c>
      <c r="G1518" s="204" t="s">
        <v>116</v>
      </c>
      <c r="H1518" s="203" t="s">
        <v>538</v>
      </c>
      <c r="I1518" s="495">
        <v>320</v>
      </c>
      <c r="J1518" s="495">
        <v>93</v>
      </c>
      <c r="K1518" s="495">
        <v>33</v>
      </c>
      <c r="L1518" s="495">
        <v>17</v>
      </c>
      <c r="M1518" s="507"/>
      <c r="N1518" s="507"/>
      <c r="O1518" s="507"/>
      <c r="P1518" s="507"/>
      <c r="Q1518" s="495" t="s">
        <v>80</v>
      </c>
      <c r="R1518" s="495" t="s">
        <v>80</v>
      </c>
      <c r="S1518" s="495"/>
      <c r="T1518" s="496" t="s">
        <v>80</v>
      </c>
      <c r="U1518" s="497" t="s">
        <v>80</v>
      </c>
      <c r="V1518" s="497" t="s">
        <v>80</v>
      </c>
      <c r="W1518" s="497" t="s">
        <v>80</v>
      </c>
      <c r="X1518" s="498" t="s">
        <v>80</v>
      </c>
      <c r="Y1518" s="499" t="s">
        <v>80</v>
      </c>
      <c r="Z1518" s="500" t="s">
        <v>80</v>
      </c>
      <c r="AA1518" s="500" t="s">
        <v>80</v>
      </c>
      <c r="AB1518" s="501" t="s">
        <v>80</v>
      </c>
      <c r="AC1518" s="500" t="s">
        <v>80</v>
      </c>
      <c r="AD1518" s="500" t="s">
        <v>80</v>
      </c>
      <c r="AE1518" s="500" t="s">
        <v>80</v>
      </c>
      <c r="AF1518" s="502" t="s">
        <v>80</v>
      </c>
      <c r="AG1518" s="503" t="s">
        <v>80</v>
      </c>
      <c r="AH1518" s="504" t="s">
        <v>80</v>
      </c>
      <c r="AI1518" s="502" t="s">
        <v>80</v>
      </c>
      <c r="AJ1518" s="505">
        <v>72</v>
      </c>
      <c r="AK1518" s="505">
        <v>108</v>
      </c>
      <c r="AL1518" s="507"/>
      <c r="AM1518" s="507"/>
      <c r="AN1518" s="505">
        <v>487</v>
      </c>
      <c r="AO1518" s="505">
        <v>514</v>
      </c>
      <c r="AP1518" s="569"/>
      <c r="AQ1518" s="569"/>
      <c r="AR1518" s="505">
        <v>13</v>
      </c>
      <c r="AS1518" s="505">
        <v>307</v>
      </c>
      <c r="AT1518" s="505">
        <v>4</v>
      </c>
      <c r="AU1518" s="505">
        <v>31</v>
      </c>
      <c r="AV1518" s="507"/>
      <c r="AW1518" s="507"/>
      <c r="AX1518" s="507">
        <v>76</v>
      </c>
      <c r="AY1518" s="507">
        <v>99</v>
      </c>
      <c r="AZ1518" s="507">
        <v>233</v>
      </c>
      <c r="BA1518" s="507">
        <v>394</v>
      </c>
      <c r="BB1518" s="357"/>
      <c r="BC1518" s="592" t="str">
        <f t="shared" si="1839"/>
        <v>-</v>
      </c>
      <c r="BD1518" s="593" t="str">
        <f t="shared" si="1840"/>
        <v>-</v>
      </c>
      <c r="BE1518" s="594" t="str">
        <f t="shared" si="1841"/>
        <v>-</v>
      </c>
      <c r="BF1518" s="291" t="str">
        <f t="shared" si="1842"/>
        <v>-</v>
      </c>
      <c r="BG1518" s="566" t="str">
        <f t="shared" si="1843"/>
        <v>-</v>
      </c>
      <c r="BH1518" s="595" t="str">
        <f t="shared" si="1844"/>
        <v>-</v>
      </c>
      <c r="BI1518" s="289" t="str">
        <f t="shared" si="1845"/>
        <v>-</v>
      </c>
      <c r="BJ1518" s="596" t="str">
        <f t="shared" si="1846"/>
        <v>-</v>
      </c>
      <c r="BK1518" s="595" t="str">
        <f t="shared" si="1847"/>
        <v>-</v>
      </c>
      <c r="BL1518" s="289" t="str">
        <f t="shared" si="1848"/>
        <v>-</v>
      </c>
      <c r="BM1518" s="596" t="str">
        <f t="shared" si="1849"/>
        <v>-</v>
      </c>
      <c r="BN1518" s="563">
        <f t="shared" si="1850"/>
        <v>1</v>
      </c>
      <c r="BO1518" s="87">
        <f t="shared" si="1851"/>
        <v>2017</v>
      </c>
      <c r="BP1518" s="87">
        <f t="shared" si="1852"/>
        <v>1</v>
      </c>
      <c r="BQ1518" s="202"/>
    </row>
    <row r="1519" spans="1:69" s="35" customFormat="1" ht="10.5" customHeight="1" x14ac:dyDescent="0.2">
      <c r="A1519" s="87" t="str">
        <f t="shared" si="1838"/>
        <v>2016-17RYE1</v>
      </c>
      <c r="B1519" s="87" t="str">
        <f t="shared" si="1853"/>
        <v>Y59</v>
      </c>
      <c r="C1519" s="203" t="s">
        <v>188</v>
      </c>
      <c r="D1519" s="203" t="s">
        <v>549</v>
      </c>
      <c r="E1519" s="42"/>
      <c r="F1519" s="317" t="str">
        <f>VLOOKUP($G1519,'Selection Sheet'!$C$15:$F$39,3,0)</f>
        <v>Y59</v>
      </c>
      <c r="G1519" s="204" t="s">
        <v>114</v>
      </c>
      <c r="H1519" s="203" t="s">
        <v>539</v>
      </c>
      <c r="I1519" s="495">
        <v>162</v>
      </c>
      <c r="J1519" s="495">
        <v>44</v>
      </c>
      <c r="K1519" s="495">
        <v>49</v>
      </c>
      <c r="L1519" s="495">
        <v>19</v>
      </c>
      <c r="M1519" s="507"/>
      <c r="N1519" s="507"/>
      <c r="O1519" s="507"/>
      <c r="P1519" s="507"/>
      <c r="Q1519" s="495" t="s">
        <v>80</v>
      </c>
      <c r="R1519" s="495" t="s">
        <v>80</v>
      </c>
      <c r="S1519" s="495"/>
      <c r="T1519" s="496" t="s">
        <v>80</v>
      </c>
      <c r="U1519" s="497" t="s">
        <v>80</v>
      </c>
      <c r="V1519" s="497" t="s">
        <v>80</v>
      </c>
      <c r="W1519" s="497" t="s">
        <v>80</v>
      </c>
      <c r="X1519" s="498" t="s">
        <v>80</v>
      </c>
      <c r="Y1519" s="499" t="s">
        <v>80</v>
      </c>
      <c r="Z1519" s="500" t="s">
        <v>80</v>
      </c>
      <c r="AA1519" s="500" t="s">
        <v>80</v>
      </c>
      <c r="AB1519" s="501" t="s">
        <v>80</v>
      </c>
      <c r="AC1519" s="500" t="s">
        <v>80</v>
      </c>
      <c r="AD1519" s="500" t="s">
        <v>80</v>
      </c>
      <c r="AE1519" s="500" t="s">
        <v>80</v>
      </c>
      <c r="AF1519" s="502" t="s">
        <v>80</v>
      </c>
      <c r="AG1519" s="503" t="s">
        <v>80</v>
      </c>
      <c r="AH1519" s="504" t="s">
        <v>80</v>
      </c>
      <c r="AI1519" s="502" t="s">
        <v>80</v>
      </c>
      <c r="AJ1519" s="505">
        <v>76</v>
      </c>
      <c r="AK1519" s="505">
        <v>92</v>
      </c>
      <c r="AL1519" s="507"/>
      <c r="AM1519" s="507"/>
      <c r="AN1519" s="505">
        <v>507</v>
      </c>
      <c r="AO1519" s="505">
        <v>508</v>
      </c>
      <c r="AP1519" s="569"/>
      <c r="AQ1519" s="569"/>
      <c r="AR1519" s="505">
        <v>20</v>
      </c>
      <c r="AS1519" s="505">
        <v>143</v>
      </c>
      <c r="AT1519" s="505">
        <v>14</v>
      </c>
      <c r="AU1519" s="505">
        <v>44</v>
      </c>
      <c r="AV1519" s="507"/>
      <c r="AW1519" s="507"/>
      <c r="AX1519" s="507">
        <v>57</v>
      </c>
      <c r="AY1519" s="507">
        <v>69</v>
      </c>
      <c r="AZ1519" s="507">
        <v>172</v>
      </c>
      <c r="BA1519" s="507">
        <v>335</v>
      </c>
      <c r="BB1519" s="357"/>
      <c r="BC1519" s="592" t="str">
        <f t="shared" si="1839"/>
        <v>-</v>
      </c>
      <c r="BD1519" s="593" t="str">
        <f t="shared" si="1840"/>
        <v>-</v>
      </c>
      <c r="BE1519" s="594" t="str">
        <f t="shared" si="1841"/>
        <v>-</v>
      </c>
      <c r="BF1519" s="291" t="str">
        <f t="shared" si="1842"/>
        <v>-</v>
      </c>
      <c r="BG1519" s="566" t="str">
        <f t="shared" si="1843"/>
        <v>-</v>
      </c>
      <c r="BH1519" s="595" t="str">
        <f t="shared" si="1844"/>
        <v>-</v>
      </c>
      <c r="BI1519" s="289" t="str">
        <f t="shared" si="1845"/>
        <v>-</v>
      </c>
      <c r="BJ1519" s="596" t="str">
        <f t="shared" si="1846"/>
        <v>-</v>
      </c>
      <c r="BK1519" s="595" t="str">
        <f t="shared" si="1847"/>
        <v>-</v>
      </c>
      <c r="BL1519" s="289" t="str">
        <f t="shared" si="1848"/>
        <v>-</v>
      </c>
      <c r="BM1519" s="596" t="str">
        <f t="shared" si="1849"/>
        <v>-</v>
      </c>
      <c r="BN1519" s="563">
        <f t="shared" si="1850"/>
        <v>1</v>
      </c>
      <c r="BO1519" s="87">
        <f t="shared" si="1851"/>
        <v>2017</v>
      </c>
      <c r="BP1519" s="87">
        <f t="shared" si="1852"/>
        <v>1</v>
      </c>
      <c r="BQ1519" s="202"/>
    </row>
    <row r="1520" spans="1:69" s="35" customFormat="1" ht="10.5" customHeight="1" x14ac:dyDescent="0.2">
      <c r="A1520" s="312" t="str">
        <f t="shared" si="1838"/>
        <v>2016-17RYF1</v>
      </c>
      <c r="B1520" s="312" t="str">
        <f t="shared" si="1853"/>
        <v>Y58</v>
      </c>
      <c r="C1520" s="208" t="s">
        <v>188</v>
      </c>
      <c r="D1520" s="208" t="s">
        <v>549</v>
      </c>
      <c r="E1520" s="53"/>
      <c r="F1520" s="319" t="str">
        <f>VLOOKUP($G1520,'Selection Sheet'!$C$15:$F$39,3,0)</f>
        <v>Y58</v>
      </c>
      <c r="G1520" s="209" t="s">
        <v>99</v>
      </c>
      <c r="H1520" s="208" t="s">
        <v>540</v>
      </c>
      <c r="I1520" s="521">
        <v>359</v>
      </c>
      <c r="J1520" s="521">
        <v>93</v>
      </c>
      <c r="K1520" s="521">
        <v>49</v>
      </c>
      <c r="L1520" s="521">
        <v>23</v>
      </c>
      <c r="M1520" s="533"/>
      <c r="N1520" s="533"/>
      <c r="O1520" s="533"/>
      <c r="P1520" s="533"/>
      <c r="Q1520" s="521" t="s">
        <v>80</v>
      </c>
      <c r="R1520" s="521" t="s">
        <v>80</v>
      </c>
      <c r="S1520" s="521"/>
      <c r="T1520" s="522" t="s">
        <v>80</v>
      </c>
      <c r="U1520" s="523" t="s">
        <v>80</v>
      </c>
      <c r="V1520" s="523" t="s">
        <v>80</v>
      </c>
      <c r="W1520" s="523" t="s">
        <v>80</v>
      </c>
      <c r="X1520" s="524" t="s">
        <v>80</v>
      </c>
      <c r="Y1520" s="525" t="s">
        <v>80</v>
      </c>
      <c r="Z1520" s="526" t="s">
        <v>80</v>
      </c>
      <c r="AA1520" s="526" t="s">
        <v>80</v>
      </c>
      <c r="AB1520" s="527" t="s">
        <v>80</v>
      </c>
      <c r="AC1520" s="526" t="s">
        <v>80</v>
      </c>
      <c r="AD1520" s="526" t="s">
        <v>80</v>
      </c>
      <c r="AE1520" s="526" t="s">
        <v>80</v>
      </c>
      <c r="AF1520" s="528" t="s">
        <v>80</v>
      </c>
      <c r="AG1520" s="529" t="s">
        <v>80</v>
      </c>
      <c r="AH1520" s="530" t="s">
        <v>80</v>
      </c>
      <c r="AI1520" s="528" t="s">
        <v>80</v>
      </c>
      <c r="AJ1520" s="531">
        <v>161</v>
      </c>
      <c r="AK1520" s="531">
        <v>239</v>
      </c>
      <c r="AL1520" s="533"/>
      <c r="AM1520" s="533"/>
      <c r="AN1520" s="531">
        <v>932</v>
      </c>
      <c r="AO1520" s="531">
        <v>968</v>
      </c>
      <c r="AP1520" s="571"/>
      <c r="AQ1520" s="571"/>
      <c r="AR1520" s="531">
        <v>29</v>
      </c>
      <c r="AS1520" s="531">
        <v>353</v>
      </c>
      <c r="AT1520" s="531">
        <v>13</v>
      </c>
      <c r="AU1520" s="531">
        <v>48</v>
      </c>
      <c r="AV1520" s="533"/>
      <c r="AW1520" s="533"/>
      <c r="AX1520" s="533">
        <v>107</v>
      </c>
      <c r="AY1520" s="533">
        <v>156</v>
      </c>
      <c r="AZ1520" s="533">
        <v>148</v>
      </c>
      <c r="BA1520" s="533">
        <v>382</v>
      </c>
      <c r="BB1520" s="359"/>
      <c r="BC1520" s="605" t="str">
        <f t="shared" si="1839"/>
        <v>-</v>
      </c>
      <c r="BD1520" s="606" t="str">
        <f t="shared" si="1840"/>
        <v>-</v>
      </c>
      <c r="BE1520" s="607" t="str">
        <f t="shared" si="1841"/>
        <v>-</v>
      </c>
      <c r="BF1520" s="302" t="str">
        <f t="shared" si="1842"/>
        <v>-</v>
      </c>
      <c r="BG1520" s="608" t="str">
        <f t="shared" si="1843"/>
        <v>-</v>
      </c>
      <c r="BH1520" s="609" t="str">
        <f t="shared" si="1844"/>
        <v>-</v>
      </c>
      <c r="BI1520" s="311" t="str">
        <f t="shared" si="1845"/>
        <v>-</v>
      </c>
      <c r="BJ1520" s="610" t="str">
        <f t="shared" si="1846"/>
        <v>-</v>
      </c>
      <c r="BK1520" s="609" t="str">
        <f t="shared" si="1847"/>
        <v>-</v>
      </c>
      <c r="BL1520" s="311" t="str">
        <f t="shared" si="1848"/>
        <v>-</v>
      </c>
      <c r="BM1520" s="610" t="str">
        <f t="shared" si="1849"/>
        <v>-</v>
      </c>
      <c r="BN1520" s="565">
        <f t="shared" si="1850"/>
        <v>1</v>
      </c>
      <c r="BO1520" s="312">
        <f t="shared" si="1851"/>
        <v>2017</v>
      </c>
      <c r="BP1520" s="312">
        <f t="shared" si="1852"/>
        <v>1</v>
      </c>
      <c r="BQ1520" s="202"/>
    </row>
    <row r="1521" spans="1:69" s="35" customFormat="1" ht="10.5" customHeight="1" x14ac:dyDescent="0.2">
      <c r="A1521" s="87" t="str">
        <f t="shared" si="1838"/>
        <v>2016-17R1F2</v>
      </c>
      <c r="B1521" s="87" t="str">
        <f t="shared" si="1853"/>
        <v>Y59</v>
      </c>
      <c r="C1521" s="203" t="s">
        <v>188</v>
      </c>
      <c r="D1521" s="203" t="s">
        <v>550</v>
      </c>
      <c r="E1521" s="42"/>
      <c r="F1521" s="317" t="str">
        <f>VLOOKUP($G1521,'Selection Sheet'!$C$15:$F$39,3,0)</f>
        <v>Y59</v>
      </c>
      <c r="G1521" s="204" t="s">
        <v>108</v>
      </c>
      <c r="H1521" s="203" t="s">
        <v>529</v>
      </c>
      <c r="I1521" s="495">
        <v>7</v>
      </c>
      <c r="J1521" s="495">
        <v>2</v>
      </c>
      <c r="K1521" s="495">
        <v>0</v>
      </c>
      <c r="L1521" s="495">
        <v>0</v>
      </c>
      <c r="M1521" s="507"/>
      <c r="N1521" s="507"/>
      <c r="O1521" s="507"/>
      <c r="P1521" s="507"/>
      <c r="Q1521" s="495" t="s">
        <v>80</v>
      </c>
      <c r="R1521" s="495" t="s">
        <v>80</v>
      </c>
      <c r="S1521" s="495"/>
      <c r="T1521" s="496" t="s">
        <v>80</v>
      </c>
      <c r="U1521" s="497" t="s">
        <v>80</v>
      </c>
      <c r="V1521" s="497" t="s">
        <v>80</v>
      </c>
      <c r="W1521" s="497" t="s">
        <v>80</v>
      </c>
      <c r="X1521" s="498" t="s">
        <v>80</v>
      </c>
      <c r="Y1521" s="499" t="s">
        <v>80</v>
      </c>
      <c r="Z1521" s="500" t="s">
        <v>80</v>
      </c>
      <c r="AA1521" s="500" t="s">
        <v>80</v>
      </c>
      <c r="AB1521" s="501" t="s">
        <v>80</v>
      </c>
      <c r="AC1521" s="500" t="s">
        <v>80</v>
      </c>
      <c r="AD1521" s="500" t="s">
        <v>80</v>
      </c>
      <c r="AE1521" s="500" t="s">
        <v>80</v>
      </c>
      <c r="AF1521" s="502" t="s">
        <v>80</v>
      </c>
      <c r="AG1521" s="503" t="s">
        <v>80</v>
      </c>
      <c r="AH1521" s="504" t="s">
        <v>80</v>
      </c>
      <c r="AI1521" s="502" t="s">
        <v>80</v>
      </c>
      <c r="AJ1521" s="505">
        <v>4</v>
      </c>
      <c r="AK1521" s="505">
        <v>5</v>
      </c>
      <c r="AL1521" s="507"/>
      <c r="AM1521" s="507"/>
      <c r="AN1521" s="505">
        <v>34</v>
      </c>
      <c r="AO1521" s="505">
        <v>34</v>
      </c>
      <c r="AP1521" s="569"/>
      <c r="AQ1521" s="569"/>
      <c r="AR1521" s="505">
        <v>1</v>
      </c>
      <c r="AS1521" s="505">
        <v>7</v>
      </c>
      <c r="AT1521" s="505">
        <v>0</v>
      </c>
      <c r="AU1521" s="505">
        <v>0</v>
      </c>
      <c r="AV1521" s="507"/>
      <c r="AW1521" s="507"/>
      <c r="AX1521" s="507">
        <v>0</v>
      </c>
      <c r="AY1521" s="507">
        <v>0</v>
      </c>
      <c r="AZ1521" s="507">
        <v>9</v>
      </c>
      <c r="BA1521" s="507">
        <v>16</v>
      </c>
      <c r="BB1521" s="357"/>
      <c r="BC1521" s="592" t="str">
        <f t="shared" si="1839"/>
        <v>-</v>
      </c>
      <c r="BD1521" s="593" t="str">
        <f t="shared" si="1840"/>
        <v>-</v>
      </c>
      <c r="BE1521" s="594" t="str">
        <f t="shared" si="1841"/>
        <v>-</v>
      </c>
      <c r="BF1521" s="291" t="str">
        <f t="shared" si="1842"/>
        <v>-</v>
      </c>
      <c r="BG1521" s="566" t="str">
        <f t="shared" si="1843"/>
        <v>-</v>
      </c>
      <c r="BH1521" s="595" t="str">
        <f t="shared" si="1844"/>
        <v>-</v>
      </c>
      <c r="BI1521" s="289" t="str">
        <f t="shared" si="1845"/>
        <v>-</v>
      </c>
      <c r="BJ1521" s="596" t="str">
        <f t="shared" si="1846"/>
        <v>-</v>
      </c>
      <c r="BK1521" s="595" t="str">
        <f t="shared" si="1847"/>
        <v>-</v>
      </c>
      <c r="BL1521" s="289" t="str">
        <f t="shared" si="1848"/>
        <v>-</v>
      </c>
      <c r="BM1521" s="596" t="str">
        <f t="shared" si="1849"/>
        <v>-</v>
      </c>
      <c r="BN1521" s="563">
        <f t="shared" si="1850"/>
        <v>2</v>
      </c>
      <c r="BO1521" s="87">
        <f t="shared" si="1851"/>
        <v>2017</v>
      </c>
      <c r="BP1521" s="87">
        <f t="shared" si="1852"/>
        <v>2</v>
      </c>
      <c r="BQ1521" s="202"/>
    </row>
    <row r="1522" spans="1:69" s="35" customFormat="1" ht="10.5" customHeight="1" x14ac:dyDescent="0.2">
      <c r="A1522" s="87" t="str">
        <f t="shared" si="1838"/>
        <v>2016-17RRU2</v>
      </c>
      <c r="B1522" s="87" t="str">
        <f t="shared" si="1853"/>
        <v>Y56</v>
      </c>
      <c r="C1522" s="203" t="s">
        <v>188</v>
      </c>
      <c r="D1522" s="203" t="s">
        <v>550</v>
      </c>
      <c r="E1522" s="42"/>
      <c r="F1522" s="317" t="str">
        <f>VLOOKUP($G1522,'Selection Sheet'!$C$15:$F$39,3,0)</f>
        <v>Y56</v>
      </c>
      <c r="G1522" s="204" t="s">
        <v>93</v>
      </c>
      <c r="H1522" s="203" t="s">
        <v>530</v>
      </c>
      <c r="I1522" s="495">
        <v>395</v>
      </c>
      <c r="J1522" s="495">
        <v>107</v>
      </c>
      <c r="K1522" s="495">
        <v>55</v>
      </c>
      <c r="L1522" s="495">
        <v>33</v>
      </c>
      <c r="M1522" s="507"/>
      <c r="N1522" s="507"/>
      <c r="O1522" s="507"/>
      <c r="P1522" s="507"/>
      <c r="Q1522" s="495" t="s">
        <v>80</v>
      </c>
      <c r="R1522" s="495" t="s">
        <v>80</v>
      </c>
      <c r="S1522" s="495"/>
      <c r="T1522" s="496" t="s">
        <v>80</v>
      </c>
      <c r="U1522" s="497" t="s">
        <v>80</v>
      </c>
      <c r="V1522" s="497" t="s">
        <v>80</v>
      </c>
      <c r="W1522" s="497" t="s">
        <v>80</v>
      </c>
      <c r="X1522" s="498" t="s">
        <v>80</v>
      </c>
      <c r="Y1522" s="499" t="s">
        <v>80</v>
      </c>
      <c r="Z1522" s="500" t="s">
        <v>80</v>
      </c>
      <c r="AA1522" s="500" t="s">
        <v>80</v>
      </c>
      <c r="AB1522" s="501" t="s">
        <v>80</v>
      </c>
      <c r="AC1522" s="500" t="s">
        <v>80</v>
      </c>
      <c r="AD1522" s="500" t="s">
        <v>80</v>
      </c>
      <c r="AE1522" s="500" t="s">
        <v>80</v>
      </c>
      <c r="AF1522" s="502" t="s">
        <v>80</v>
      </c>
      <c r="AG1522" s="503" t="s">
        <v>80</v>
      </c>
      <c r="AH1522" s="504" t="s">
        <v>80</v>
      </c>
      <c r="AI1522" s="502" t="s">
        <v>80</v>
      </c>
      <c r="AJ1522" s="505">
        <v>184</v>
      </c>
      <c r="AK1522" s="505">
        <v>244</v>
      </c>
      <c r="AL1522" s="507"/>
      <c r="AM1522" s="507"/>
      <c r="AN1522" s="505">
        <v>1047</v>
      </c>
      <c r="AO1522" s="505">
        <v>1078</v>
      </c>
      <c r="AP1522" s="569"/>
      <c r="AQ1522" s="569"/>
      <c r="AR1522" s="505">
        <v>29</v>
      </c>
      <c r="AS1522" s="505">
        <v>379</v>
      </c>
      <c r="AT1522" s="505">
        <v>15</v>
      </c>
      <c r="AU1522" s="505">
        <v>51</v>
      </c>
      <c r="AV1522" s="507"/>
      <c r="AW1522" s="507"/>
      <c r="AX1522" s="507">
        <v>101</v>
      </c>
      <c r="AY1522" s="507">
        <v>109</v>
      </c>
      <c r="AZ1522" s="507">
        <v>384</v>
      </c>
      <c r="BA1522" s="507">
        <v>625</v>
      </c>
      <c r="BB1522" s="357"/>
      <c r="BC1522" s="592" t="str">
        <f t="shared" si="1839"/>
        <v>-</v>
      </c>
      <c r="BD1522" s="593" t="str">
        <f t="shared" si="1840"/>
        <v>-</v>
      </c>
      <c r="BE1522" s="594" t="str">
        <f t="shared" si="1841"/>
        <v>-</v>
      </c>
      <c r="BF1522" s="291" t="str">
        <f t="shared" si="1842"/>
        <v>-</v>
      </c>
      <c r="BG1522" s="566" t="str">
        <f t="shared" si="1843"/>
        <v>-</v>
      </c>
      <c r="BH1522" s="595" t="str">
        <f t="shared" si="1844"/>
        <v>-</v>
      </c>
      <c r="BI1522" s="289" t="str">
        <f t="shared" si="1845"/>
        <v>-</v>
      </c>
      <c r="BJ1522" s="596" t="str">
        <f t="shared" si="1846"/>
        <v>-</v>
      </c>
      <c r="BK1522" s="595" t="str">
        <f t="shared" si="1847"/>
        <v>-</v>
      </c>
      <c r="BL1522" s="289" t="str">
        <f t="shared" si="1848"/>
        <v>-</v>
      </c>
      <c r="BM1522" s="596" t="str">
        <f t="shared" si="1849"/>
        <v>-</v>
      </c>
      <c r="BN1522" s="563">
        <f t="shared" si="1850"/>
        <v>2</v>
      </c>
      <c r="BO1522" s="87">
        <f t="shared" si="1851"/>
        <v>2017</v>
      </c>
      <c r="BP1522" s="87">
        <f t="shared" si="1852"/>
        <v>2</v>
      </c>
      <c r="BQ1522" s="202"/>
    </row>
    <row r="1523" spans="1:69" s="35" customFormat="1" ht="10.5" customHeight="1" x14ac:dyDescent="0.2">
      <c r="A1523" s="87" t="str">
        <f t="shared" si="1838"/>
        <v>2016-17RX62</v>
      </c>
      <c r="B1523" s="87" t="str">
        <f t="shared" si="1853"/>
        <v>Y63</v>
      </c>
      <c r="C1523" s="203" t="s">
        <v>188</v>
      </c>
      <c r="D1523" s="203" t="s">
        <v>550</v>
      </c>
      <c r="E1523" s="42"/>
      <c r="F1523" s="317" t="str">
        <f>VLOOKUP($G1523,'Selection Sheet'!$C$15:$F$39,3,0)</f>
        <v>Y63</v>
      </c>
      <c r="G1523" s="204" t="s">
        <v>111</v>
      </c>
      <c r="H1523" s="203" t="s">
        <v>532</v>
      </c>
      <c r="I1523" s="495">
        <v>188</v>
      </c>
      <c r="J1523" s="495">
        <v>42</v>
      </c>
      <c r="K1523" s="495">
        <v>23</v>
      </c>
      <c r="L1523" s="495">
        <v>11</v>
      </c>
      <c r="M1523" s="507"/>
      <c r="N1523" s="507"/>
      <c r="O1523" s="507"/>
      <c r="P1523" s="507"/>
      <c r="Q1523" s="495" t="s">
        <v>80</v>
      </c>
      <c r="R1523" s="495" t="s">
        <v>80</v>
      </c>
      <c r="S1523" s="495"/>
      <c r="T1523" s="496" t="s">
        <v>80</v>
      </c>
      <c r="U1523" s="497" t="s">
        <v>80</v>
      </c>
      <c r="V1523" s="497" t="s">
        <v>80</v>
      </c>
      <c r="W1523" s="497" t="s">
        <v>80</v>
      </c>
      <c r="X1523" s="498" t="s">
        <v>80</v>
      </c>
      <c r="Y1523" s="499" t="s">
        <v>80</v>
      </c>
      <c r="Z1523" s="500" t="s">
        <v>80</v>
      </c>
      <c r="AA1523" s="500" t="s">
        <v>80</v>
      </c>
      <c r="AB1523" s="501" t="s">
        <v>80</v>
      </c>
      <c r="AC1523" s="500" t="s">
        <v>80</v>
      </c>
      <c r="AD1523" s="500" t="s">
        <v>80</v>
      </c>
      <c r="AE1523" s="500" t="s">
        <v>80</v>
      </c>
      <c r="AF1523" s="502" t="s">
        <v>80</v>
      </c>
      <c r="AG1523" s="503" t="s">
        <v>80</v>
      </c>
      <c r="AH1523" s="504" t="s">
        <v>80</v>
      </c>
      <c r="AI1523" s="502" t="s">
        <v>80</v>
      </c>
      <c r="AJ1523" s="505">
        <v>58</v>
      </c>
      <c r="AK1523" s="505">
        <v>67</v>
      </c>
      <c r="AL1523" s="507"/>
      <c r="AM1523" s="507"/>
      <c r="AN1523" s="505">
        <v>268</v>
      </c>
      <c r="AO1523" s="505">
        <v>273</v>
      </c>
      <c r="AP1523" s="569"/>
      <c r="AQ1523" s="569"/>
      <c r="AR1523" s="505">
        <v>14</v>
      </c>
      <c r="AS1523" s="505">
        <v>188</v>
      </c>
      <c r="AT1523" s="505">
        <v>8</v>
      </c>
      <c r="AU1523" s="505">
        <v>23</v>
      </c>
      <c r="AV1523" s="507"/>
      <c r="AW1523" s="507"/>
      <c r="AX1523" s="507">
        <v>23</v>
      </c>
      <c r="AY1523" s="507">
        <v>23</v>
      </c>
      <c r="AZ1523" s="507">
        <v>65</v>
      </c>
      <c r="BA1523" s="507">
        <v>122</v>
      </c>
      <c r="BB1523" s="357"/>
      <c r="BC1523" s="592" t="str">
        <f t="shared" si="1839"/>
        <v>-</v>
      </c>
      <c r="BD1523" s="593" t="str">
        <f t="shared" si="1840"/>
        <v>-</v>
      </c>
      <c r="BE1523" s="594" t="str">
        <f t="shared" si="1841"/>
        <v>-</v>
      </c>
      <c r="BF1523" s="291" t="str">
        <f t="shared" si="1842"/>
        <v>-</v>
      </c>
      <c r="BG1523" s="566" t="str">
        <f t="shared" si="1843"/>
        <v>-</v>
      </c>
      <c r="BH1523" s="595" t="str">
        <f t="shared" si="1844"/>
        <v>-</v>
      </c>
      <c r="BI1523" s="289" t="str">
        <f t="shared" si="1845"/>
        <v>-</v>
      </c>
      <c r="BJ1523" s="596" t="str">
        <f t="shared" si="1846"/>
        <v>-</v>
      </c>
      <c r="BK1523" s="595" t="str">
        <f t="shared" si="1847"/>
        <v>-</v>
      </c>
      <c r="BL1523" s="289" t="str">
        <f t="shared" si="1848"/>
        <v>-</v>
      </c>
      <c r="BM1523" s="596" t="str">
        <f t="shared" si="1849"/>
        <v>-</v>
      </c>
      <c r="BN1523" s="563">
        <f t="shared" si="1850"/>
        <v>2</v>
      </c>
      <c r="BO1523" s="87">
        <f t="shared" si="1851"/>
        <v>2017</v>
      </c>
      <c r="BP1523" s="87">
        <f t="shared" si="1852"/>
        <v>2</v>
      </c>
      <c r="BQ1523" s="202"/>
    </row>
    <row r="1524" spans="1:69" s="35" customFormat="1" ht="10.5" customHeight="1" x14ac:dyDescent="0.2">
      <c r="A1524" s="314" t="str">
        <f t="shared" si="1838"/>
        <v>2016-17RX72</v>
      </c>
      <c r="B1524" s="314" t="str">
        <f t="shared" si="1853"/>
        <v>Y62</v>
      </c>
      <c r="C1524" s="205" t="s">
        <v>188</v>
      </c>
      <c r="D1524" s="205" t="s">
        <v>550</v>
      </c>
      <c r="E1524" s="206"/>
      <c r="F1524" s="318" t="str">
        <f>VLOOKUP($G1524,'Selection Sheet'!$C$15:$F$39,3,0)</f>
        <v>Y62</v>
      </c>
      <c r="G1524" s="207" t="s">
        <v>84</v>
      </c>
      <c r="H1524" s="205" t="s">
        <v>533</v>
      </c>
      <c r="I1524" s="508">
        <v>321</v>
      </c>
      <c r="J1524" s="508">
        <v>122</v>
      </c>
      <c r="K1524" s="508">
        <v>42</v>
      </c>
      <c r="L1524" s="508">
        <v>28</v>
      </c>
      <c r="M1524" s="520"/>
      <c r="N1524" s="520"/>
      <c r="O1524" s="520"/>
      <c r="P1524" s="520"/>
      <c r="Q1524" s="508" t="s">
        <v>80</v>
      </c>
      <c r="R1524" s="508" t="s">
        <v>80</v>
      </c>
      <c r="S1524" s="508"/>
      <c r="T1524" s="509" t="s">
        <v>80</v>
      </c>
      <c r="U1524" s="510" t="s">
        <v>80</v>
      </c>
      <c r="V1524" s="510" t="s">
        <v>80</v>
      </c>
      <c r="W1524" s="510" t="s">
        <v>80</v>
      </c>
      <c r="X1524" s="511" t="s">
        <v>80</v>
      </c>
      <c r="Y1524" s="512" t="s">
        <v>80</v>
      </c>
      <c r="Z1524" s="513" t="s">
        <v>80</v>
      </c>
      <c r="AA1524" s="513" t="s">
        <v>80</v>
      </c>
      <c r="AB1524" s="514" t="s">
        <v>80</v>
      </c>
      <c r="AC1524" s="513" t="s">
        <v>80</v>
      </c>
      <c r="AD1524" s="513" t="s">
        <v>80</v>
      </c>
      <c r="AE1524" s="513" t="s">
        <v>80</v>
      </c>
      <c r="AF1524" s="515" t="s">
        <v>80</v>
      </c>
      <c r="AG1524" s="516" t="s">
        <v>80</v>
      </c>
      <c r="AH1524" s="517" t="s">
        <v>80</v>
      </c>
      <c r="AI1524" s="515" t="s">
        <v>80</v>
      </c>
      <c r="AJ1524" s="518">
        <v>173</v>
      </c>
      <c r="AK1524" s="518">
        <v>208</v>
      </c>
      <c r="AL1524" s="520"/>
      <c r="AM1524" s="520"/>
      <c r="AN1524" s="518">
        <v>1004</v>
      </c>
      <c r="AO1524" s="518">
        <v>1005</v>
      </c>
      <c r="AP1524" s="570"/>
      <c r="AQ1524" s="570"/>
      <c r="AR1524" s="518">
        <v>28</v>
      </c>
      <c r="AS1524" s="518">
        <v>317</v>
      </c>
      <c r="AT1524" s="518">
        <v>9</v>
      </c>
      <c r="AU1524" s="518">
        <v>38</v>
      </c>
      <c r="AV1524" s="520"/>
      <c r="AW1524" s="520"/>
      <c r="AX1524" s="520">
        <v>113</v>
      </c>
      <c r="AY1524" s="520">
        <v>143</v>
      </c>
      <c r="AZ1524" s="520">
        <v>303</v>
      </c>
      <c r="BA1524" s="520">
        <v>596</v>
      </c>
      <c r="BB1524" s="358"/>
      <c r="BC1524" s="597" t="str">
        <f t="shared" si="1839"/>
        <v>-</v>
      </c>
      <c r="BD1524" s="598" t="str">
        <f t="shared" si="1840"/>
        <v>-</v>
      </c>
      <c r="BE1524" s="599" t="str">
        <f t="shared" si="1841"/>
        <v>-</v>
      </c>
      <c r="BF1524" s="600" t="str">
        <f t="shared" si="1842"/>
        <v>-</v>
      </c>
      <c r="BG1524" s="601" t="str">
        <f t="shared" si="1843"/>
        <v>-</v>
      </c>
      <c r="BH1524" s="602" t="str">
        <f t="shared" si="1844"/>
        <v>-</v>
      </c>
      <c r="BI1524" s="603" t="str">
        <f t="shared" si="1845"/>
        <v>-</v>
      </c>
      <c r="BJ1524" s="604" t="str">
        <f t="shared" si="1846"/>
        <v>-</v>
      </c>
      <c r="BK1524" s="602" t="str">
        <f t="shared" si="1847"/>
        <v>-</v>
      </c>
      <c r="BL1524" s="603" t="str">
        <f t="shared" si="1848"/>
        <v>-</v>
      </c>
      <c r="BM1524" s="604" t="str">
        <f t="shared" si="1849"/>
        <v>-</v>
      </c>
      <c r="BN1524" s="564">
        <f t="shared" si="1850"/>
        <v>2</v>
      </c>
      <c r="BO1524" s="314">
        <f t="shared" si="1851"/>
        <v>2017</v>
      </c>
      <c r="BP1524" s="314">
        <f t="shared" si="1852"/>
        <v>2</v>
      </c>
      <c r="BQ1524" s="202"/>
    </row>
    <row r="1525" spans="1:69" s="35" customFormat="1" ht="10.5" customHeight="1" x14ac:dyDescent="0.2">
      <c r="A1525" s="87" t="str">
        <f t="shared" si="1838"/>
        <v>2016-17RX82</v>
      </c>
      <c r="B1525" s="87" t="str">
        <f t="shared" si="1853"/>
        <v>Y63</v>
      </c>
      <c r="C1525" s="203" t="s">
        <v>188</v>
      </c>
      <c r="D1525" s="203" t="s">
        <v>550</v>
      </c>
      <c r="E1525" s="42"/>
      <c r="F1525" s="317" t="str">
        <f>VLOOKUP($G1525,'Selection Sheet'!$C$15:$F$39,3,0)</f>
        <v>Y63</v>
      </c>
      <c r="G1525" s="204" t="s">
        <v>120</v>
      </c>
      <c r="H1525" s="203" t="s">
        <v>534</v>
      </c>
      <c r="I1525" s="495">
        <v>314</v>
      </c>
      <c r="J1525" s="495">
        <v>88</v>
      </c>
      <c r="K1525" s="495">
        <v>57</v>
      </c>
      <c r="L1525" s="495">
        <v>35</v>
      </c>
      <c r="M1525" s="507"/>
      <c r="N1525" s="507"/>
      <c r="O1525" s="507"/>
      <c r="P1525" s="507"/>
      <c r="Q1525" s="495" t="s">
        <v>80</v>
      </c>
      <c r="R1525" s="495" t="s">
        <v>80</v>
      </c>
      <c r="S1525" s="495"/>
      <c r="T1525" s="496" t="s">
        <v>80</v>
      </c>
      <c r="U1525" s="497" t="s">
        <v>80</v>
      </c>
      <c r="V1525" s="497" t="s">
        <v>80</v>
      </c>
      <c r="W1525" s="497" t="s">
        <v>80</v>
      </c>
      <c r="X1525" s="498" t="s">
        <v>80</v>
      </c>
      <c r="Y1525" s="499" t="s">
        <v>80</v>
      </c>
      <c r="Z1525" s="500" t="s">
        <v>80</v>
      </c>
      <c r="AA1525" s="500" t="s">
        <v>80</v>
      </c>
      <c r="AB1525" s="501" t="s">
        <v>80</v>
      </c>
      <c r="AC1525" s="500" t="s">
        <v>80</v>
      </c>
      <c r="AD1525" s="500" t="s">
        <v>80</v>
      </c>
      <c r="AE1525" s="500" t="s">
        <v>80</v>
      </c>
      <c r="AF1525" s="502" t="s">
        <v>80</v>
      </c>
      <c r="AG1525" s="503" t="s">
        <v>80</v>
      </c>
      <c r="AH1525" s="504" t="s">
        <v>80</v>
      </c>
      <c r="AI1525" s="502" t="s">
        <v>80</v>
      </c>
      <c r="AJ1525" s="505">
        <v>81</v>
      </c>
      <c r="AK1525" s="505">
        <v>108</v>
      </c>
      <c r="AL1525" s="507"/>
      <c r="AM1525" s="507"/>
      <c r="AN1525" s="505">
        <v>499</v>
      </c>
      <c r="AO1525" s="505">
        <v>516</v>
      </c>
      <c r="AP1525" s="569"/>
      <c r="AQ1525" s="569"/>
      <c r="AR1525" s="505">
        <v>32</v>
      </c>
      <c r="AS1525" s="505">
        <v>308</v>
      </c>
      <c r="AT1525" s="505">
        <v>21</v>
      </c>
      <c r="AU1525" s="505">
        <v>52</v>
      </c>
      <c r="AV1525" s="507"/>
      <c r="AW1525" s="507"/>
      <c r="AX1525" s="507">
        <v>86</v>
      </c>
      <c r="AY1525" s="507">
        <v>104</v>
      </c>
      <c r="AZ1525" s="507">
        <v>128</v>
      </c>
      <c r="BA1525" s="507">
        <v>306</v>
      </c>
      <c r="BB1525" s="357"/>
      <c r="BC1525" s="592" t="str">
        <f t="shared" si="1839"/>
        <v>-</v>
      </c>
      <c r="BD1525" s="593" t="str">
        <f t="shared" si="1840"/>
        <v>-</v>
      </c>
      <c r="BE1525" s="594" t="str">
        <f t="shared" si="1841"/>
        <v>-</v>
      </c>
      <c r="BF1525" s="291" t="str">
        <f t="shared" si="1842"/>
        <v>-</v>
      </c>
      <c r="BG1525" s="566" t="str">
        <f t="shared" si="1843"/>
        <v>-</v>
      </c>
      <c r="BH1525" s="595" t="str">
        <f t="shared" si="1844"/>
        <v>-</v>
      </c>
      <c r="BI1525" s="289" t="str">
        <f t="shared" si="1845"/>
        <v>-</v>
      </c>
      <c r="BJ1525" s="596" t="str">
        <f t="shared" si="1846"/>
        <v>-</v>
      </c>
      <c r="BK1525" s="595" t="str">
        <f t="shared" si="1847"/>
        <v>-</v>
      </c>
      <c r="BL1525" s="289" t="str">
        <f t="shared" si="1848"/>
        <v>-</v>
      </c>
      <c r="BM1525" s="596" t="str">
        <f t="shared" si="1849"/>
        <v>-</v>
      </c>
      <c r="BN1525" s="563">
        <f t="shared" si="1850"/>
        <v>2</v>
      </c>
      <c r="BO1525" s="87">
        <f t="shared" si="1851"/>
        <v>2017</v>
      </c>
      <c r="BP1525" s="87">
        <f t="shared" si="1852"/>
        <v>2</v>
      </c>
      <c r="BQ1525" s="202"/>
    </row>
    <row r="1526" spans="1:69" s="35" customFormat="1" ht="10.5" customHeight="1" x14ac:dyDescent="0.2">
      <c r="A1526" s="87" t="str">
        <f t="shared" si="1838"/>
        <v>2016-17RX92</v>
      </c>
      <c r="B1526" s="87" t="str">
        <f t="shared" si="1853"/>
        <v>Y60</v>
      </c>
      <c r="C1526" s="203" t="s">
        <v>188</v>
      </c>
      <c r="D1526" s="203" t="s">
        <v>550</v>
      </c>
      <c r="E1526" s="42"/>
      <c r="F1526" s="317" t="str">
        <f>VLOOKUP($G1526,'Selection Sheet'!$C$15:$F$39,3,0)</f>
        <v>Y60</v>
      </c>
      <c r="G1526" s="204" t="s">
        <v>103</v>
      </c>
      <c r="H1526" s="203" t="s">
        <v>535</v>
      </c>
      <c r="I1526" s="495">
        <v>254</v>
      </c>
      <c r="J1526" s="495">
        <v>66</v>
      </c>
      <c r="K1526" s="495">
        <v>50</v>
      </c>
      <c r="L1526" s="495">
        <v>24</v>
      </c>
      <c r="M1526" s="507"/>
      <c r="N1526" s="507"/>
      <c r="O1526" s="507"/>
      <c r="P1526" s="507"/>
      <c r="Q1526" s="495" t="s">
        <v>80</v>
      </c>
      <c r="R1526" s="495" t="s">
        <v>80</v>
      </c>
      <c r="S1526" s="495"/>
      <c r="T1526" s="496" t="s">
        <v>80</v>
      </c>
      <c r="U1526" s="497" t="s">
        <v>80</v>
      </c>
      <c r="V1526" s="497" t="s">
        <v>80</v>
      </c>
      <c r="W1526" s="497" t="s">
        <v>80</v>
      </c>
      <c r="X1526" s="498" t="s">
        <v>80</v>
      </c>
      <c r="Y1526" s="499" t="s">
        <v>80</v>
      </c>
      <c r="Z1526" s="500" t="s">
        <v>80</v>
      </c>
      <c r="AA1526" s="500" t="s">
        <v>80</v>
      </c>
      <c r="AB1526" s="501" t="s">
        <v>80</v>
      </c>
      <c r="AC1526" s="500" t="s">
        <v>80</v>
      </c>
      <c r="AD1526" s="500" t="s">
        <v>80</v>
      </c>
      <c r="AE1526" s="500" t="s">
        <v>80</v>
      </c>
      <c r="AF1526" s="502" t="s">
        <v>80</v>
      </c>
      <c r="AG1526" s="503" t="s">
        <v>80</v>
      </c>
      <c r="AH1526" s="504" t="s">
        <v>80</v>
      </c>
      <c r="AI1526" s="502" t="s">
        <v>80</v>
      </c>
      <c r="AJ1526" s="505">
        <v>86</v>
      </c>
      <c r="AK1526" s="505">
        <v>96</v>
      </c>
      <c r="AL1526" s="507"/>
      <c r="AM1526" s="507"/>
      <c r="AN1526" s="505">
        <v>746</v>
      </c>
      <c r="AO1526" s="505">
        <v>756</v>
      </c>
      <c r="AP1526" s="569"/>
      <c r="AQ1526" s="569"/>
      <c r="AR1526" s="505">
        <v>16</v>
      </c>
      <c r="AS1526" s="505">
        <v>243</v>
      </c>
      <c r="AT1526" s="505">
        <v>8</v>
      </c>
      <c r="AU1526" s="505">
        <v>46</v>
      </c>
      <c r="AV1526" s="507"/>
      <c r="AW1526" s="507"/>
      <c r="AX1526" s="507">
        <v>82</v>
      </c>
      <c r="AY1526" s="507">
        <v>91</v>
      </c>
      <c r="AZ1526" s="507">
        <v>63</v>
      </c>
      <c r="BA1526" s="507">
        <v>131</v>
      </c>
      <c r="BB1526" s="357"/>
      <c r="BC1526" s="592" t="str">
        <f t="shared" si="1839"/>
        <v>-</v>
      </c>
      <c r="BD1526" s="593" t="str">
        <f t="shared" si="1840"/>
        <v>-</v>
      </c>
      <c r="BE1526" s="594" t="str">
        <f t="shared" si="1841"/>
        <v>-</v>
      </c>
      <c r="BF1526" s="291" t="str">
        <f t="shared" si="1842"/>
        <v>-</v>
      </c>
      <c r="BG1526" s="566" t="str">
        <f t="shared" si="1843"/>
        <v>-</v>
      </c>
      <c r="BH1526" s="595" t="str">
        <f t="shared" si="1844"/>
        <v>-</v>
      </c>
      <c r="BI1526" s="289" t="str">
        <f t="shared" si="1845"/>
        <v>-</v>
      </c>
      <c r="BJ1526" s="596" t="str">
        <f t="shared" si="1846"/>
        <v>-</v>
      </c>
      <c r="BK1526" s="595" t="str">
        <f t="shared" si="1847"/>
        <v>-</v>
      </c>
      <c r="BL1526" s="289" t="str">
        <f t="shared" si="1848"/>
        <v>-</v>
      </c>
      <c r="BM1526" s="596" t="str">
        <f t="shared" si="1849"/>
        <v>-</v>
      </c>
      <c r="BN1526" s="563">
        <f t="shared" si="1850"/>
        <v>2</v>
      </c>
      <c r="BO1526" s="87">
        <f t="shared" si="1851"/>
        <v>2017</v>
      </c>
      <c r="BP1526" s="87">
        <f t="shared" si="1852"/>
        <v>2</v>
      </c>
      <c r="BQ1526" s="202"/>
    </row>
    <row r="1527" spans="1:69" s="35" customFormat="1" ht="10.5" customHeight="1" x14ac:dyDescent="0.2">
      <c r="A1527" s="314" t="str">
        <f t="shared" si="1838"/>
        <v>2016-17RYA2</v>
      </c>
      <c r="B1527" s="314" t="str">
        <f t="shared" si="1853"/>
        <v>Y60</v>
      </c>
      <c r="C1527" s="205" t="s">
        <v>188</v>
      </c>
      <c r="D1527" s="205" t="s">
        <v>550</v>
      </c>
      <c r="E1527" s="206"/>
      <c r="F1527" s="318" t="str">
        <f>VLOOKUP($G1527,'Selection Sheet'!$C$15:$F$39,3,0)</f>
        <v>Y60</v>
      </c>
      <c r="G1527" s="207" t="s">
        <v>118</v>
      </c>
      <c r="H1527" s="205" t="s">
        <v>536</v>
      </c>
      <c r="I1527" s="508">
        <v>327</v>
      </c>
      <c r="J1527" s="508">
        <v>80</v>
      </c>
      <c r="K1527" s="508">
        <v>38</v>
      </c>
      <c r="L1527" s="508">
        <v>16</v>
      </c>
      <c r="M1527" s="520"/>
      <c r="N1527" s="520"/>
      <c r="O1527" s="520"/>
      <c r="P1527" s="520"/>
      <c r="Q1527" s="508" t="s">
        <v>80</v>
      </c>
      <c r="R1527" s="508" t="s">
        <v>80</v>
      </c>
      <c r="S1527" s="508"/>
      <c r="T1527" s="509" t="s">
        <v>80</v>
      </c>
      <c r="U1527" s="510" t="s">
        <v>80</v>
      </c>
      <c r="V1527" s="510" t="s">
        <v>80</v>
      </c>
      <c r="W1527" s="510" t="s">
        <v>80</v>
      </c>
      <c r="X1527" s="511" t="s">
        <v>80</v>
      </c>
      <c r="Y1527" s="512" t="s">
        <v>80</v>
      </c>
      <c r="Z1527" s="513" t="s">
        <v>80</v>
      </c>
      <c r="AA1527" s="513" t="s">
        <v>80</v>
      </c>
      <c r="AB1527" s="514" t="s">
        <v>80</v>
      </c>
      <c r="AC1527" s="513" t="s">
        <v>80</v>
      </c>
      <c r="AD1527" s="513" t="s">
        <v>80</v>
      </c>
      <c r="AE1527" s="513" t="s">
        <v>80</v>
      </c>
      <c r="AF1527" s="515" t="s">
        <v>80</v>
      </c>
      <c r="AG1527" s="516" t="s">
        <v>80</v>
      </c>
      <c r="AH1527" s="517" t="s">
        <v>80</v>
      </c>
      <c r="AI1527" s="515" t="s">
        <v>80</v>
      </c>
      <c r="AJ1527" s="518">
        <v>198</v>
      </c>
      <c r="AK1527" s="518">
        <v>231</v>
      </c>
      <c r="AL1527" s="520"/>
      <c r="AM1527" s="520"/>
      <c r="AN1527" s="518">
        <v>1311</v>
      </c>
      <c r="AO1527" s="518">
        <v>1342</v>
      </c>
      <c r="AP1527" s="570"/>
      <c r="AQ1527" s="570"/>
      <c r="AR1527" s="518">
        <v>25</v>
      </c>
      <c r="AS1527" s="518">
        <v>327</v>
      </c>
      <c r="AT1527" s="518">
        <v>9</v>
      </c>
      <c r="AU1527" s="518">
        <v>38</v>
      </c>
      <c r="AV1527" s="520"/>
      <c r="AW1527" s="520"/>
      <c r="AX1527" s="520">
        <v>130</v>
      </c>
      <c r="AY1527" s="520">
        <v>151</v>
      </c>
      <c r="AZ1527" s="520">
        <v>201</v>
      </c>
      <c r="BA1527" s="520">
        <v>378</v>
      </c>
      <c r="BB1527" s="358"/>
      <c r="BC1527" s="597" t="str">
        <f t="shared" si="1839"/>
        <v>-</v>
      </c>
      <c r="BD1527" s="598" t="str">
        <f t="shared" si="1840"/>
        <v>-</v>
      </c>
      <c r="BE1527" s="599" t="str">
        <f t="shared" si="1841"/>
        <v>-</v>
      </c>
      <c r="BF1527" s="600" t="str">
        <f t="shared" si="1842"/>
        <v>-</v>
      </c>
      <c r="BG1527" s="601" t="str">
        <f t="shared" si="1843"/>
        <v>-</v>
      </c>
      <c r="BH1527" s="602" t="str">
        <f t="shared" si="1844"/>
        <v>-</v>
      </c>
      <c r="BI1527" s="603" t="str">
        <f t="shared" si="1845"/>
        <v>-</v>
      </c>
      <c r="BJ1527" s="604" t="str">
        <f t="shared" si="1846"/>
        <v>-</v>
      </c>
      <c r="BK1527" s="602" t="str">
        <f t="shared" si="1847"/>
        <v>-</v>
      </c>
      <c r="BL1527" s="603" t="str">
        <f t="shared" si="1848"/>
        <v>-</v>
      </c>
      <c r="BM1527" s="604" t="str">
        <f t="shared" si="1849"/>
        <v>-</v>
      </c>
      <c r="BN1527" s="564">
        <f t="shared" si="1850"/>
        <v>2</v>
      </c>
      <c r="BO1527" s="314">
        <f t="shared" si="1851"/>
        <v>2017</v>
      </c>
      <c r="BP1527" s="314">
        <f t="shared" si="1852"/>
        <v>2</v>
      </c>
      <c r="BQ1527" s="202"/>
    </row>
    <row r="1528" spans="1:69" s="35" customFormat="1" ht="10.5" customHeight="1" x14ac:dyDescent="0.2">
      <c r="A1528" s="87" t="str">
        <f t="shared" si="1838"/>
        <v>2016-17RYC2</v>
      </c>
      <c r="B1528" s="87" t="str">
        <f t="shared" si="1853"/>
        <v>Y61</v>
      </c>
      <c r="C1528" s="203" t="s">
        <v>188</v>
      </c>
      <c r="D1528" s="203" t="s">
        <v>550</v>
      </c>
      <c r="E1528" s="42"/>
      <c r="F1528" s="317" t="str">
        <f>VLOOKUP($G1528,'Selection Sheet'!$C$15:$F$39,3,0)</f>
        <v>Y61</v>
      </c>
      <c r="G1528" s="204" t="s">
        <v>87</v>
      </c>
      <c r="H1528" s="203" t="s">
        <v>537</v>
      </c>
      <c r="I1528" s="495">
        <v>345</v>
      </c>
      <c r="J1528" s="495">
        <v>107</v>
      </c>
      <c r="K1528" s="495">
        <v>42</v>
      </c>
      <c r="L1528" s="495">
        <v>23</v>
      </c>
      <c r="M1528" s="507"/>
      <c r="N1528" s="507"/>
      <c r="O1528" s="507"/>
      <c r="P1528" s="507"/>
      <c r="Q1528" s="495" t="s">
        <v>80</v>
      </c>
      <c r="R1528" s="495" t="s">
        <v>80</v>
      </c>
      <c r="S1528" s="495"/>
      <c r="T1528" s="496" t="s">
        <v>80</v>
      </c>
      <c r="U1528" s="497" t="s">
        <v>80</v>
      </c>
      <c r="V1528" s="497" t="s">
        <v>80</v>
      </c>
      <c r="W1528" s="497" t="s">
        <v>80</v>
      </c>
      <c r="X1528" s="498" t="s">
        <v>80</v>
      </c>
      <c r="Y1528" s="499" t="s">
        <v>80</v>
      </c>
      <c r="Z1528" s="500" t="s">
        <v>80</v>
      </c>
      <c r="AA1528" s="500" t="s">
        <v>80</v>
      </c>
      <c r="AB1528" s="501" t="s">
        <v>80</v>
      </c>
      <c r="AC1528" s="500" t="s">
        <v>80</v>
      </c>
      <c r="AD1528" s="500" t="s">
        <v>80</v>
      </c>
      <c r="AE1528" s="500" t="s">
        <v>80</v>
      </c>
      <c r="AF1528" s="502" t="s">
        <v>80</v>
      </c>
      <c r="AG1528" s="503" t="s">
        <v>80</v>
      </c>
      <c r="AH1528" s="504" t="s">
        <v>80</v>
      </c>
      <c r="AI1528" s="502" t="s">
        <v>80</v>
      </c>
      <c r="AJ1528" s="505">
        <v>149</v>
      </c>
      <c r="AK1528" s="505">
        <v>158</v>
      </c>
      <c r="AL1528" s="507"/>
      <c r="AM1528" s="507"/>
      <c r="AN1528" s="505">
        <v>465</v>
      </c>
      <c r="AO1528" s="505">
        <v>468</v>
      </c>
      <c r="AP1528" s="569"/>
      <c r="AQ1528" s="569"/>
      <c r="AR1528" s="505">
        <v>35</v>
      </c>
      <c r="AS1528" s="505">
        <v>342</v>
      </c>
      <c r="AT1528" s="505">
        <v>14</v>
      </c>
      <c r="AU1528" s="505">
        <v>41</v>
      </c>
      <c r="AV1528" s="507"/>
      <c r="AW1528" s="507"/>
      <c r="AX1528" s="507">
        <v>102</v>
      </c>
      <c r="AY1528" s="507">
        <v>117</v>
      </c>
      <c r="AZ1528" s="507">
        <v>155</v>
      </c>
      <c r="BA1528" s="507">
        <v>325</v>
      </c>
      <c r="BB1528" s="357"/>
      <c r="BC1528" s="592" t="str">
        <f t="shared" si="1839"/>
        <v>-</v>
      </c>
      <c r="BD1528" s="593" t="str">
        <f t="shared" si="1840"/>
        <v>-</v>
      </c>
      <c r="BE1528" s="594" t="str">
        <f t="shared" si="1841"/>
        <v>-</v>
      </c>
      <c r="BF1528" s="291" t="str">
        <f t="shared" si="1842"/>
        <v>-</v>
      </c>
      <c r="BG1528" s="566" t="str">
        <f t="shared" si="1843"/>
        <v>-</v>
      </c>
      <c r="BH1528" s="595" t="str">
        <f t="shared" si="1844"/>
        <v>-</v>
      </c>
      <c r="BI1528" s="289" t="str">
        <f t="shared" si="1845"/>
        <v>-</v>
      </c>
      <c r="BJ1528" s="596" t="str">
        <f t="shared" si="1846"/>
        <v>-</v>
      </c>
      <c r="BK1528" s="595" t="str">
        <f t="shared" si="1847"/>
        <v>-</v>
      </c>
      <c r="BL1528" s="289" t="str">
        <f t="shared" si="1848"/>
        <v>-</v>
      </c>
      <c r="BM1528" s="596" t="str">
        <f t="shared" si="1849"/>
        <v>-</v>
      </c>
      <c r="BN1528" s="563">
        <f t="shared" si="1850"/>
        <v>2</v>
      </c>
      <c r="BO1528" s="87">
        <f t="shared" si="1851"/>
        <v>2017</v>
      </c>
      <c r="BP1528" s="87">
        <f t="shared" si="1852"/>
        <v>2</v>
      </c>
      <c r="BQ1528" s="202"/>
    </row>
    <row r="1529" spans="1:69" s="35" customFormat="1" ht="10.5" customHeight="1" x14ac:dyDescent="0.2">
      <c r="A1529" s="87" t="str">
        <f t="shared" si="1838"/>
        <v>2016-17RYD2</v>
      </c>
      <c r="B1529" s="87" t="str">
        <f t="shared" si="1853"/>
        <v>Y59</v>
      </c>
      <c r="C1529" s="203" t="s">
        <v>188</v>
      </c>
      <c r="D1529" s="203" t="s">
        <v>550</v>
      </c>
      <c r="E1529" s="42"/>
      <c r="F1529" s="317" t="str">
        <f>VLOOKUP($G1529,'Selection Sheet'!$C$15:$F$39,3,0)</f>
        <v>Y59</v>
      </c>
      <c r="G1529" s="204" t="s">
        <v>116</v>
      </c>
      <c r="H1529" s="203" t="s">
        <v>538</v>
      </c>
      <c r="I1529" s="495">
        <v>271</v>
      </c>
      <c r="J1529" s="495">
        <v>78</v>
      </c>
      <c r="K1529" s="495">
        <v>31</v>
      </c>
      <c r="L1529" s="495">
        <v>14</v>
      </c>
      <c r="M1529" s="507"/>
      <c r="N1529" s="507"/>
      <c r="O1529" s="507"/>
      <c r="P1529" s="507"/>
      <c r="Q1529" s="495" t="s">
        <v>80</v>
      </c>
      <c r="R1529" s="495" t="s">
        <v>80</v>
      </c>
      <c r="S1529" s="495"/>
      <c r="T1529" s="496" t="s">
        <v>80</v>
      </c>
      <c r="U1529" s="497" t="s">
        <v>80</v>
      </c>
      <c r="V1529" s="497" t="s">
        <v>80</v>
      </c>
      <c r="W1529" s="497" t="s">
        <v>80</v>
      </c>
      <c r="X1529" s="498" t="s">
        <v>80</v>
      </c>
      <c r="Y1529" s="499" t="s">
        <v>80</v>
      </c>
      <c r="Z1529" s="500" t="s">
        <v>80</v>
      </c>
      <c r="AA1529" s="500" t="s">
        <v>80</v>
      </c>
      <c r="AB1529" s="501" t="s">
        <v>80</v>
      </c>
      <c r="AC1529" s="500" t="s">
        <v>80</v>
      </c>
      <c r="AD1529" s="500" t="s">
        <v>80</v>
      </c>
      <c r="AE1529" s="500" t="s">
        <v>80</v>
      </c>
      <c r="AF1529" s="502" t="s">
        <v>80</v>
      </c>
      <c r="AG1529" s="503" t="s">
        <v>80</v>
      </c>
      <c r="AH1529" s="504" t="s">
        <v>80</v>
      </c>
      <c r="AI1529" s="502" t="s">
        <v>80</v>
      </c>
      <c r="AJ1529" s="505">
        <v>68</v>
      </c>
      <c r="AK1529" s="505">
        <v>94</v>
      </c>
      <c r="AL1529" s="507"/>
      <c r="AM1529" s="507"/>
      <c r="AN1529" s="505">
        <v>404</v>
      </c>
      <c r="AO1529" s="505">
        <v>415</v>
      </c>
      <c r="AP1529" s="569"/>
      <c r="AQ1529" s="569"/>
      <c r="AR1529" s="505">
        <v>18</v>
      </c>
      <c r="AS1529" s="505">
        <v>265</v>
      </c>
      <c r="AT1529" s="505">
        <v>7</v>
      </c>
      <c r="AU1529" s="505">
        <v>30</v>
      </c>
      <c r="AV1529" s="507"/>
      <c r="AW1529" s="507"/>
      <c r="AX1529" s="507">
        <v>73</v>
      </c>
      <c r="AY1529" s="507">
        <v>84</v>
      </c>
      <c r="AZ1529" s="507">
        <v>215</v>
      </c>
      <c r="BA1529" s="507">
        <v>333</v>
      </c>
      <c r="BB1529" s="357"/>
      <c r="BC1529" s="592" t="str">
        <f t="shared" si="1839"/>
        <v>-</v>
      </c>
      <c r="BD1529" s="593" t="str">
        <f t="shared" si="1840"/>
        <v>-</v>
      </c>
      <c r="BE1529" s="594" t="str">
        <f t="shared" si="1841"/>
        <v>-</v>
      </c>
      <c r="BF1529" s="291" t="str">
        <f t="shared" si="1842"/>
        <v>-</v>
      </c>
      <c r="BG1529" s="566" t="str">
        <f t="shared" si="1843"/>
        <v>-</v>
      </c>
      <c r="BH1529" s="595" t="str">
        <f t="shared" si="1844"/>
        <v>-</v>
      </c>
      <c r="BI1529" s="289" t="str">
        <f t="shared" si="1845"/>
        <v>-</v>
      </c>
      <c r="BJ1529" s="596" t="str">
        <f t="shared" si="1846"/>
        <v>-</v>
      </c>
      <c r="BK1529" s="595" t="str">
        <f t="shared" si="1847"/>
        <v>-</v>
      </c>
      <c r="BL1529" s="289" t="str">
        <f t="shared" si="1848"/>
        <v>-</v>
      </c>
      <c r="BM1529" s="596" t="str">
        <f t="shared" si="1849"/>
        <v>-</v>
      </c>
      <c r="BN1529" s="563">
        <f t="shared" si="1850"/>
        <v>2</v>
      </c>
      <c r="BO1529" s="87">
        <f t="shared" si="1851"/>
        <v>2017</v>
      </c>
      <c r="BP1529" s="87">
        <f t="shared" si="1852"/>
        <v>2</v>
      </c>
      <c r="BQ1529" s="202"/>
    </row>
    <row r="1530" spans="1:69" s="35" customFormat="1" ht="10.5" customHeight="1" x14ac:dyDescent="0.2">
      <c r="A1530" s="87" t="str">
        <f t="shared" si="1838"/>
        <v>2016-17RYE2</v>
      </c>
      <c r="B1530" s="87" t="str">
        <f t="shared" si="1853"/>
        <v>Y59</v>
      </c>
      <c r="C1530" s="203" t="s">
        <v>188</v>
      </c>
      <c r="D1530" s="203" t="s">
        <v>550</v>
      </c>
      <c r="E1530" s="42"/>
      <c r="F1530" s="317" t="str">
        <f>VLOOKUP($G1530,'Selection Sheet'!$C$15:$F$39,3,0)</f>
        <v>Y59</v>
      </c>
      <c r="G1530" s="204" t="s">
        <v>114</v>
      </c>
      <c r="H1530" s="203" t="s">
        <v>539</v>
      </c>
      <c r="I1530" s="495">
        <v>97</v>
      </c>
      <c r="J1530" s="495">
        <v>20</v>
      </c>
      <c r="K1530" s="495">
        <v>20</v>
      </c>
      <c r="L1530" s="495">
        <v>7</v>
      </c>
      <c r="M1530" s="507"/>
      <c r="N1530" s="507"/>
      <c r="O1530" s="507"/>
      <c r="P1530" s="507"/>
      <c r="Q1530" s="495" t="s">
        <v>80</v>
      </c>
      <c r="R1530" s="495" t="s">
        <v>80</v>
      </c>
      <c r="S1530" s="495"/>
      <c r="T1530" s="496" t="s">
        <v>80</v>
      </c>
      <c r="U1530" s="497" t="s">
        <v>80</v>
      </c>
      <c r="V1530" s="497" t="s">
        <v>80</v>
      </c>
      <c r="W1530" s="497" t="s">
        <v>80</v>
      </c>
      <c r="X1530" s="498" t="s">
        <v>80</v>
      </c>
      <c r="Y1530" s="499" t="s">
        <v>80</v>
      </c>
      <c r="Z1530" s="500" t="s">
        <v>80</v>
      </c>
      <c r="AA1530" s="500" t="s">
        <v>80</v>
      </c>
      <c r="AB1530" s="501" t="s">
        <v>80</v>
      </c>
      <c r="AC1530" s="500" t="s">
        <v>80</v>
      </c>
      <c r="AD1530" s="500" t="s">
        <v>80</v>
      </c>
      <c r="AE1530" s="500" t="s">
        <v>80</v>
      </c>
      <c r="AF1530" s="502" t="s">
        <v>80</v>
      </c>
      <c r="AG1530" s="503" t="s">
        <v>80</v>
      </c>
      <c r="AH1530" s="504" t="s">
        <v>80</v>
      </c>
      <c r="AI1530" s="502" t="s">
        <v>80</v>
      </c>
      <c r="AJ1530" s="505">
        <v>83</v>
      </c>
      <c r="AK1530" s="505">
        <v>98</v>
      </c>
      <c r="AL1530" s="507"/>
      <c r="AM1530" s="507"/>
      <c r="AN1530" s="505">
        <v>481</v>
      </c>
      <c r="AO1530" s="505">
        <v>487</v>
      </c>
      <c r="AP1530" s="569"/>
      <c r="AQ1530" s="569"/>
      <c r="AR1530" s="505">
        <v>5</v>
      </c>
      <c r="AS1530" s="505">
        <v>86</v>
      </c>
      <c r="AT1530" s="505">
        <v>1</v>
      </c>
      <c r="AU1530" s="505">
        <v>16</v>
      </c>
      <c r="AV1530" s="507"/>
      <c r="AW1530" s="507"/>
      <c r="AX1530" s="507">
        <v>45</v>
      </c>
      <c r="AY1530" s="507">
        <v>50</v>
      </c>
      <c r="AZ1530" s="507">
        <v>192</v>
      </c>
      <c r="BA1530" s="507">
        <v>318</v>
      </c>
      <c r="BB1530" s="357"/>
      <c r="BC1530" s="592" t="str">
        <f t="shared" si="1839"/>
        <v>-</v>
      </c>
      <c r="BD1530" s="593" t="str">
        <f t="shared" si="1840"/>
        <v>-</v>
      </c>
      <c r="BE1530" s="594" t="str">
        <f t="shared" si="1841"/>
        <v>-</v>
      </c>
      <c r="BF1530" s="291" t="str">
        <f t="shared" si="1842"/>
        <v>-</v>
      </c>
      <c r="BG1530" s="566" t="str">
        <f t="shared" si="1843"/>
        <v>-</v>
      </c>
      <c r="BH1530" s="595" t="str">
        <f t="shared" si="1844"/>
        <v>-</v>
      </c>
      <c r="BI1530" s="289" t="str">
        <f t="shared" si="1845"/>
        <v>-</v>
      </c>
      <c r="BJ1530" s="596" t="str">
        <f t="shared" si="1846"/>
        <v>-</v>
      </c>
      <c r="BK1530" s="595" t="str">
        <f t="shared" si="1847"/>
        <v>-</v>
      </c>
      <c r="BL1530" s="289" t="str">
        <f t="shared" si="1848"/>
        <v>-</v>
      </c>
      <c r="BM1530" s="596" t="str">
        <f t="shared" si="1849"/>
        <v>-</v>
      </c>
      <c r="BN1530" s="563">
        <f t="shared" si="1850"/>
        <v>2</v>
      </c>
      <c r="BO1530" s="87">
        <f t="shared" si="1851"/>
        <v>2017</v>
      </c>
      <c r="BP1530" s="87">
        <f t="shared" si="1852"/>
        <v>2</v>
      </c>
      <c r="BQ1530" s="202"/>
    </row>
    <row r="1531" spans="1:69" s="35" customFormat="1" ht="10.5" customHeight="1" x14ac:dyDescent="0.2">
      <c r="A1531" s="312" t="str">
        <f t="shared" si="1838"/>
        <v>2016-17RYF2</v>
      </c>
      <c r="B1531" s="312" t="str">
        <f t="shared" si="1853"/>
        <v>Y58</v>
      </c>
      <c r="C1531" s="208" t="s">
        <v>188</v>
      </c>
      <c r="D1531" s="208" t="s">
        <v>550</v>
      </c>
      <c r="E1531" s="53"/>
      <c r="F1531" s="319" t="str">
        <f>VLOOKUP($G1531,'Selection Sheet'!$C$15:$F$39,3,0)</f>
        <v>Y58</v>
      </c>
      <c r="G1531" s="209" t="s">
        <v>99</v>
      </c>
      <c r="H1531" s="208" t="s">
        <v>540</v>
      </c>
      <c r="I1531" s="521">
        <v>277</v>
      </c>
      <c r="J1531" s="521">
        <v>75</v>
      </c>
      <c r="K1531" s="521">
        <v>42</v>
      </c>
      <c r="L1531" s="521">
        <v>18</v>
      </c>
      <c r="M1531" s="533"/>
      <c r="N1531" s="533"/>
      <c r="O1531" s="533"/>
      <c r="P1531" s="533"/>
      <c r="Q1531" s="521" t="s">
        <v>80</v>
      </c>
      <c r="R1531" s="521" t="s">
        <v>80</v>
      </c>
      <c r="S1531" s="521"/>
      <c r="T1531" s="522" t="s">
        <v>80</v>
      </c>
      <c r="U1531" s="523" t="s">
        <v>80</v>
      </c>
      <c r="V1531" s="523" t="s">
        <v>80</v>
      </c>
      <c r="W1531" s="523" t="s">
        <v>80</v>
      </c>
      <c r="X1531" s="524" t="s">
        <v>80</v>
      </c>
      <c r="Y1531" s="525" t="s">
        <v>80</v>
      </c>
      <c r="Z1531" s="526" t="s">
        <v>80</v>
      </c>
      <c r="AA1531" s="526" t="s">
        <v>80</v>
      </c>
      <c r="AB1531" s="527" t="s">
        <v>80</v>
      </c>
      <c r="AC1531" s="526" t="s">
        <v>80</v>
      </c>
      <c r="AD1531" s="526" t="s">
        <v>80</v>
      </c>
      <c r="AE1531" s="526" t="s">
        <v>80</v>
      </c>
      <c r="AF1531" s="528" t="s">
        <v>80</v>
      </c>
      <c r="AG1531" s="529" t="s">
        <v>80</v>
      </c>
      <c r="AH1531" s="530" t="s">
        <v>80</v>
      </c>
      <c r="AI1531" s="528" t="s">
        <v>80</v>
      </c>
      <c r="AJ1531" s="531">
        <v>119</v>
      </c>
      <c r="AK1531" s="531">
        <v>180</v>
      </c>
      <c r="AL1531" s="533"/>
      <c r="AM1531" s="533"/>
      <c r="AN1531" s="531">
        <v>820</v>
      </c>
      <c r="AO1531" s="531">
        <v>857</v>
      </c>
      <c r="AP1531" s="571"/>
      <c r="AQ1531" s="571"/>
      <c r="AR1531" s="531">
        <v>15</v>
      </c>
      <c r="AS1531" s="531">
        <v>272</v>
      </c>
      <c r="AT1531" s="531">
        <v>5</v>
      </c>
      <c r="AU1531" s="531">
        <v>41</v>
      </c>
      <c r="AV1531" s="533"/>
      <c r="AW1531" s="533"/>
      <c r="AX1531" s="533">
        <v>93</v>
      </c>
      <c r="AY1531" s="533">
        <v>122</v>
      </c>
      <c r="AZ1531" s="533">
        <v>154</v>
      </c>
      <c r="BA1531" s="533">
        <v>364</v>
      </c>
      <c r="BB1531" s="359"/>
      <c r="BC1531" s="605" t="str">
        <f t="shared" si="1839"/>
        <v>-</v>
      </c>
      <c r="BD1531" s="606" t="str">
        <f t="shared" si="1840"/>
        <v>-</v>
      </c>
      <c r="BE1531" s="607" t="str">
        <f t="shared" si="1841"/>
        <v>-</v>
      </c>
      <c r="BF1531" s="302" t="str">
        <f t="shared" si="1842"/>
        <v>-</v>
      </c>
      <c r="BG1531" s="608" t="str">
        <f t="shared" si="1843"/>
        <v>-</v>
      </c>
      <c r="BH1531" s="609" t="str">
        <f t="shared" si="1844"/>
        <v>-</v>
      </c>
      <c r="BI1531" s="311" t="str">
        <f t="shared" si="1845"/>
        <v>-</v>
      </c>
      <c r="BJ1531" s="610" t="str">
        <f t="shared" si="1846"/>
        <v>-</v>
      </c>
      <c r="BK1531" s="609" t="str">
        <f t="shared" si="1847"/>
        <v>-</v>
      </c>
      <c r="BL1531" s="311" t="str">
        <f t="shared" si="1848"/>
        <v>-</v>
      </c>
      <c r="BM1531" s="610" t="str">
        <f t="shared" si="1849"/>
        <v>-</v>
      </c>
      <c r="BN1531" s="565">
        <f t="shared" si="1850"/>
        <v>2</v>
      </c>
      <c r="BO1531" s="312">
        <f t="shared" si="1851"/>
        <v>2017</v>
      </c>
      <c r="BP1531" s="312">
        <f t="shared" si="1852"/>
        <v>2</v>
      </c>
      <c r="BQ1531" s="202"/>
    </row>
    <row r="1532" spans="1:69" s="35" customFormat="1" ht="10.5" customHeight="1" x14ac:dyDescent="0.2">
      <c r="A1532" s="87" t="str">
        <f t="shared" si="1838"/>
        <v>2016-17R1F3</v>
      </c>
      <c r="B1532" s="87" t="str">
        <f t="shared" si="1853"/>
        <v>Y59</v>
      </c>
      <c r="C1532" s="203" t="s">
        <v>188</v>
      </c>
      <c r="D1532" s="203" t="s">
        <v>551</v>
      </c>
      <c r="E1532" s="42"/>
      <c r="F1532" s="317" t="str">
        <f>VLOOKUP($G1532,'Selection Sheet'!$C$15:$F$39,3,0)</f>
        <v>Y59</v>
      </c>
      <c r="G1532" s="204" t="s">
        <v>108</v>
      </c>
      <c r="H1532" s="203" t="s">
        <v>529</v>
      </c>
      <c r="I1532" s="495">
        <v>9</v>
      </c>
      <c r="J1532" s="495">
        <v>5</v>
      </c>
      <c r="K1532" s="495">
        <v>4</v>
      </c>
      <c r="L1532" s="495">
        <v>3</v>
      </c>
      <c r="M1532" s="507"/>
      <c r="N1532" s="507"/>
      <c r="O1532" s="507"/>
      <c r="P1532" s="507"/>
      <c r="Q1532" s="495" t="s">
        <v>80</v>
      </c>
      <c r="R1532" s="495" t="s">
        <v>80</v>
      </c>
      <c r="S1532" s="495"/>
      <c r="T1532" s="496" t="s">
        <v>80</v>
      </c>
      <c r="U1532" s="497" t="s">
        <v>80</v>
      </c>
      <c r="V1532" s="497" t="s">
        <v>80</v>
      </c>
      <c r="W1532" s="497" t="s">
        <v>80</v>
      </c>
      <c r="X1532" s="498" t="s">
        <v>80</v>
      </c>
      <c r="Y1532" s="499" t="s">
        <v>80</v>
      </c>
      <c r="Z1532" s="500" t="s">
        <v>80</v>
      </c>
      <c r="AA1532" s="500" t="s">
        <v>80</v>
      </c>
      <c r="AB1532" s="501" t="s">
        <v>80</v>
      </c>
      <c r="AC1532" s="500" t="s">
        <v>80</v>
      </c>
      <c r="AD1532" s="500" t="s">
        <v>80</v>
      </c>
      <c r="AE1532" s="500" t="s">
        <v>80</v>
      </c>
      <c r="AF1532" s="502" t="s">
        <v>80</v>
      </c>
      <c r="AG1532" s="503" t="s">
        <v>80</v>
      </c>
      <c r="AH1532" s="504" t="s">
        <v>80</v>
      </c>
      <c r="AI1532" s="502" t="s">
        <v>80</v>
      </c>
      <c r="AJ1532" s="505">
        <v>9</v>
      </c>
      <c r="AK1532" s="505">
        <v>12</v>
      </c>
      <c r="AL1532" s="507"/>
      <c r="AM1532" s="507"/>
      <c r="AN1532" s="505">
        <v>43</v>
      </c>
      <c r="AO1532" s="505">
        <v>43</v>
      </c>
      <c r="AP1532" s="569"/>
      <c r="AQ1532" s="569"/>
      <c r="AR1532" s="505">
        <v>3</v>
      </c>
      <c r="AS1532" s="505">
        <v>9</v>
      </c>
      <c r="AT1532" s="505">
        <v>2</v>
      </c>
      <c r="AU1532" s="505">
        <v>4</v>
      </c>
      <c r="AV1532" s="507"/>
      <c r="AW1532" s="507"/>
      <c r="AX1532" s="507">
        <v>1</v>
      </c>
      <c r="AY1532" s="507">
        <v>4</v>
      </c>
      <c r="AZ1532" s="507">
        <v>18</v>
      </c>
      <c r="BA1532" s="507">
        <v>21</v>
      </c>
      <c r="BB1532" s="357"/>
      <c r="BC1532" s="592" t="str">
        <f t="shared" si="1839"/>
        <v>-</v>
      </c>
      <c r="BD1532" s="593" t="str">
        <f t="shared" si="1840"/>
        <v>-</v>
      </c>
      <c r="BE1532" s="594" t="str">
        <f t="shared" si="1841"/>
        <v>-</v>
      </c>
      <c r="BF1532" s="291" t="str">
        <f t="shared" si="1842"/>
        <v>-</v>
      </c>
      <c r="BG1532" s="566" t="str">
        <f t="shared" si="1843"/>
        <v>-</v>
      </c>
      <c r="BH1532" s="595" t="str">
        <f t="shared" si="1844"/>
        <v>-</v>
      </c>
      <c r="BI1532" s="289" t="str">
        <f t="shared" si="1845"/>
        <v>-</v>
      </c>
      <c r="BJ1532" s="596" t="str">
        <f t="shared" si="1846"/>
        <v>-</v>
      </c>
      <c r="BK1532" s="595" t="str">
        <f t="shared" si="1847"/>
        <v>-</v>
      </c>
      <c r="BL1532" s="289" t="str">
        <f t="shared" si="1848"/>
        <v>-</v>
      </c>
      <c r="BM1532" s="596" t="str">
        <f t="shared" si="1849"/>
        <v>-</v>
      </c>
      <c r="BN1532" s="563">
        <f t="shared" si="1850"/>
        <v>3</v>
      </c>
      <c r="BO1532" s="87">
        <f t="shared" si="1851"/>
        <v>2017</v>
      </c>
      <c r="BP1532" s="87">
        <f t="shared" si="1852"/>
        <v>0</v>
      </c>
      <c r="BQ1532" s="202"/>
    </row>
    <row r="1533" spans="1:69" s="35" customFormat="1" ht="10.5" customHeight="1" x14ac:dyDescent="0.2">
      <c r="A1533" s="87" t="str">
        <f t="shared" si="1838"/>
        <v>2016-17RRU3</v>
      </c>
      <c r="B1533" s="87" t="str">
        <f t="shared" si="1853"/>
        <v>Y56</v>
      </c>
      <c r="C1533" s="203" t="s">
        <v>188</v>
      </c>
      <c r="D1533" s="203" t="s">
        <v>551</v>
      </c>
      <c r="E1533" s="42"/>
      <c r="F1533" s="317" t="str">
        <f>VLOOKUP($G1533,'Selection Sheet'!$C$15:$F$39,3,0)</f>
        <v>Y56</v>
      </c>
      <c r="G1533" s="204" t="s">
        <v>93</v>
      </c>
      <c r="H1533" s="203" t="s">
        <v>530</v>
      </c>
      <c r="I1533" s="495">
        <v>397</v>
      </c>
      <c r="J1533" s="495">
        <v>134</v>
      </c>
      <c r="K1533" s="495">
        <v>66</v>
      </c>
      <c r="L1533" s="495">
        <v>39</v>
      </c>
      <c r="M1533" s="507"/>
      <c r="N1533" s="507"/>
      <c r="O1533" s="507"/>
      <c r="P1533" s="507"/>
      <c r="Q1533" s="495" t="s">
        <v>80</v>
      </c>
      <c r="R1533" s="495" t="s">
        <v>80</v>
      </c>
      <c r="S1533" s="495"/>
      <c r="T1533" s="496" t="s">
        <v>80</v>
      </c>
      <c r="U1533" s="497" t="s">
        <v>80</v>
      </c>
      <c r="V1533" s="497" t="s">
        <v>80</v>
      </c>
      <c r="W1533" s="497" t="s">
        <v>80</v>
      </c>
      <c r="X1533" s="498" t="s">
        <v>80</v>
      </c>
      <c r="Y1533" s="499" t="s">
        <v>80</v>
      </c>
      <c r="Z1533" s="500" t="s">
        <v>80</v>
      </c>
      <c r="AA1533" s="500" t="s">
        <v>80</v>
      </c>
      <c r="AB1533" s="501" t="s">
        <v>80</v>
      </c>
      <c r="AC1533" s="500" t="s">
        <v>80</v>
      </c>
      <c r="AD1533" s="500" t="s">
        <v>80</v>
      </c>
      <c r="AE1533" s="500" t="s">
        <v>80</v>
      </c>
      <c r="AF1533" s="502" t="s">
        <v>80</v>
      </c>
      <c r="AG1533" s="503" t="s">
        <v>80</v>
      </c>
      <c r="AH1533" s="504" t="s">
        <v>80</v>
      </c>
      <c r="AI1533" s="502" t="s">
        <v>80</v>
      </c>
      <c r="AJ1533" s="505">
        <v>200</v>
      </c>
      <c r="AK1533" s="505">
        <v>280</v>
      </c>
      <c r="AL1533" s="507"/>
      <c r="AM1533" s="507"/>
      <c r="AN1533" s="505">
        <v>1169</v>
      </c>
      <c r="AO1533" s="505">
        <v>1192</v>
      </c>
      <c r="AP1533" s="569"/>
      <c r="AQ1533" s="569"/>
      <c r="AR1533" s="505">
        <v>36</v>
      </c>
      <c r="AS1533" s="505">
        <v>388</v>
      </c>
      <c r="AT1533" s="505">
        <v>16</v>
      </c>
      <c r="AU1533" s="505">
        <v>62</v>
      </c>
      <c r="AV1533" s="507"/>
      <c r="AW1533" s="507"/>
      <c r="AX1533" s="507">
        <v>115</v>
      </c>
      <c r="AY1533" s="507">
        <v>127</v>
      </c>
      <c r="AZ1533" s="507">
        <v>465</v>
      </c>
      <c r="BA1533" s="507">
        <v>685</v>
      </c>
      <c r="BB1533" s="357"/>
      <c r="BC1533" s="592" t="str">
        <f t="shared" si="1839"/>
        <v>-</v>
      </c>
      <c r="BD1533" s="593" t="str">
        <f t="shared" si="1840"/>
        <v>-</v>
      </c>
      <c r="BE1533" s="594" t="str">
        <f t="shared" si="1841"/>
        <v>-</v>
      </c>
      <c r="BF1533" s="291" t="str">
        <f t="shared" si="1842"/>
        <v>-</v>
      </c>
      <c r="BG1533" s="566" t="str">
        <f t="shared" si="1843"/>
        <v>-</v>
      </c>
      <c r="BH1533" s="595" t="str">
        <f t="shared" si="1844"/>
        <v>-</v>
      </c>
      <c r="BI1533" s="289" t="str">
        <f t="shared" si="1845"/>
        <v>-</v>
      </c>
      <c r="BJ1533" s="596" t="str">
        <f t="shared" si="1846"/>
        <v>-</v>
      </c>
      <c r="BK1533" s="595" t="str">
        <f t="shared" si="1847"/>
        <v>-</v>
      </c>
      <c r="BL1533" s="289" t="str">
        <f t="shared" si="1848"/>
        <v>-</v>
      </c>
      <c r="BM1533" s="596" t="str">
        <f t="shared" si="1849"/>
        <v>-</v>
      </c>
      <c r="BN1533" s="563">
        <f t="shared" si="1850"/>
        <v>3</v>
      </c>
      <c r="BO1533" s="87">
        <f t="shared" si="1851"/>
        <v>2017</v>
      </c>
      <c r="BP1533" s="87">
        <f t="shared" si="1852"/>
        <v>0</v>
      </c>
      <c r="BQ1533" s="202"/>
    </row>
    <row r="1534" spans="1:69" s="35" customFormat="1" ht="10.5" customHeight="1" x14ac:dyDescent="0.2">
      <c r="A1534" s="87" t="str">
        <f t="shared" si="1838"/>
        <v>2016-17RX63</v>
      </c>
      <c r="B1534" s="87" t="str">
        <f t="shared" si="1853"/>
        <v>Y63</v>
      </c>
      <c r="C1534" s="203" t="s">
        <v>188</v>
      </c>
      <c r="D1534" s="203" t="s">
        <v>551</v>
      </c>
      <c r="E1534" s="42"/>
      <c r="F1534" s="317" t="str">
        <f>VLOOKUP($G1534,'Selection Sheet'!$C$15:$F$39,3,0)</f>
        <v>Y63</v>
      </c>
      <c r="G1534" s="204" t="s">
        <v>111</v>
      </c>
      <c r="H1534" s="203" t="s">
        <v>532</v>
      </c>
      <c r="I1534" s="495">
        <v>174</v>
      </c>
      <c r="J1534" s="495">
        <v>35</v>
      </c>
      <c r="K1534" s="495">
        <v>18</v>
      </c>
      <c r="L1534" s="495">
        <v>8</v>
      </c>
      <c r="M1534" s="507"/>
      <c r="N1534" s="507"/>
      <c r="O1534" s="507"/>
      <c r="P1534" s="507"/>
      <c r="Q1534" s="495" t="s">
        <v>80</v>
      </c>
      <c r="R1534" s="495" t="s">
        <v>80</v>
      </c>
      <c r="S1534" s="495"/>
      <c r="T1534" s="496" t="s">
        <v>80</v>
      </c>
      <c r="U1534" s="497" t="s">
        <v>80</v>
      </c>
      <c r="V1534" s="497" t="s">
        <v>80</v>
      </c>
      <c r="W1534" s="497" t="s">
        <v>80</v>
      </c>
      <c r="X1534" s="498" t="s">
        <v>80</v>
      </c>
      <c r="Y1534" s="499" t="s">
        <v>80</v>
      </c>
      <c r="Z1534" s="500" t="s">
        <v>80</v>
      </c>
      <c r="AA1534" s="500" t="s">
        <v>80</v>
      </c>
      <c r="AB1534" s="501" t="s">
        <v>80</v>
      </c>
      <c r="AC1534" s="500" t="s">
        <v>80</v>
      </c>
      <c r="AD1534" s="500" t="s">
        <v>80</v>
      </c>
      <c r="AE1534" s="500" t="s">
        <v>80</v>
      </c>
      <c r="AF1534" s="502" t="s">
        <v>80</v>
      </c>
      <c r="AG1534" s="503" t="s">
        <v>80</v>
      </c>
      <c r="AH1534" s="504" t="s">
        <v>80</v>
      </c>
      <c r="AI1534" s="502" t="s">
        <v>80</v>
      </c>
      <c r="AJ1534" s="505">
        <v>74</v>
      </c>
      <c r="AK1534" s="505">
        <v>78</v>
      </c>
      <c r="AL1534" s="507"/>
      <c r="AM1534" s="507"/>
      <c r="AN1534" s="505">
        <v>298</v>
      </c>
      <c r="AO1534" s="505">
        <v>305</v>
      </c>
      <c r="AP1534" s="569"/>
      <c r="AQ1534" s="569"/>
      <c r="AR1534" s="505">
        <v>8</v>
      </c>
      <c r="AS1534" s="505">
        <v>171</v>
      </c>
      <c r="AT1534" s="505">
        <v>3</v>
      </c>
      <c r="AU1534" s="505">
        <v>17</v>
      </c>
      <c r="AV1534" s="507"/>
      <c r="AW1534" s="507"/>
      <c r="AX1534" s="507">
        <v>25</v>
      </c>
      <c r="AY1534" s="507">
        <v>26</v>
      </c>
      <c r="AZ1534" s="507">
        <v>72</v>
      </c>
      <c r="BA1534" s="507">
        <v>131</v>
      </c>
      <c r="BB1534" s="357"/>
      <c r="BC1534" s="592" t="str">
        <f t="shared" si="1839"/>
        <v>-</v>
      </c>
      <c r="BD1534" s="593" t="str">
        <f t="shared" si="1840"/>
        <v>-</v>
      </c>
      <c r="BE1534" s="594" t="str">
        <f t="shared" si="1841"/>
        <v>-</v>
      </c>
      <c r="BF1534" s="291" t="str">
        <f t="shared" si="1842"/>
        <v>-</v>
      </c>
      <c r="BG1534" s="566" t="str">
        <f t="shared" si="1843"/>
        <v>-</v>
      </c>
      <c r="BH1534" s="595" t="str">
        <f t="shared" si="1844"/>
        <v>-</v>
      </c>
      <c r="BI1534" s="289" t="str">
        <f t="shared" si="1845"/>
        <v>-</v>
      </c>
      <c r="BJ1534" s="596" t="str">
        <f t="shared" si="1846"/>
        <v>-</v>
      </c>
      <c r="BK1534" s="595" t="str">
        <f t="shared" si="1847"/>
        <v>-</v>
      </c>
      <c r="BL1534" s="289" t="str">
        <f t="shared" si="1848"/>
        <v>-</v>
      </c>
      <c r="BM1534" s="596" t="str">
        <f t="shared" si="1849"/>
        <v>-</v>
      </c>
      <c r="BN1534" s="563">
        <f t="shared" si="1850"/>
        <v>3</v>
      </c>
      <c r="BO1534" s="87">
        <f t="shared" si="1851"/>
        <v>2017</v>
      </c>
      <c r="BP1534" s="87">
        <f t="shared" si="1852"/>
        <v>0</v>
      </c>
      <c r="BQ1534" s="202"/>
    </row>
    <row r="1535" spans="1:69" s="35" customFormat="1" ht="10.5" customHeight="1" x14ac:dyDescent="0.2">
      <c r="A1535" s="314" t="str">
        <f t="shared" si="1838"/>
        <v>2016-17RX73</v>
      </c>
      <c r="B1535" s="314" t="str">
        <f t="shared" si="1853"/>
        <v>Y62</v>
      </c>
      <c r="C1535" s="205" t="s">
        <v>188</v>
      </c>
      <c r="D1535" s="205" t="s">
        <v>551</v>
      </c>
      <c r="E1535" s="206"/>
      <c r="F1535" s="318" t="str">
        <f>VLOOKUP($G1535,'Selection Sheet'!$C$15:$F$39,3,0)</f>
        <v>Y62</v>
      </c>
      <c r="G1535" s="207" t="s">
        <v>84</v>
      </c>
      <c r="H1535" s="205" t="s">
        <v>533</v>
      </c>
      <c r="I1535" s="508">
        <v>364</v>
      </c>
      <c r="J1535" s="508">
        <v>130</v>
      </c>
      <c r="K1535" s="508">
        <v>46</v>
      </c>
      <c r="L1535" s="508">
        <v>23</v>
      </c>
      <c r="M1535" s="520"/>
      <c r="N1535" s="520"/>
      <c r="O1535" s="520"/>
      <c r="P1535" s="520"/>
      <c r="Q1535" s="508" t="s">
        <v>80</v>
      </c>
      <c r="R1535" s="508" t="s">
        <v>80</v>
      </c>
      <c r="S1535" s="508"/>
      <c r="T1535" s="509" t="s">
        <v>80</v>
      </c>
      <c r="U1535" s="510" t="s">
        <v>80</v>
      </c>
      <c r="V1535" s="510" t="s">
        <v>80</v>
      </c>
      <c r="W1535" s="510" t="s">
        <v>80</v>
      </c>
      <c r="X1535" s="511" t="s">
        <v>80</v>
      </c>
      <c r="Y1535" s="512" t="s">
        <v>80</v>
      </c>
      <c r="Z1535" s="513" t="s">
        <v>80</v>
      </c>
      <c r="AA1535" s="513" t="s">
        <v>80</v>
      </c>
      <c r="AB1535" s="514" t="s">
        <v>80</v>
      </c>
      <c r="AC1535" s="513" t="s">
        <v>80</v>
      </c>
      <c r="AD1535" s="513" t="s">
        <v>80</v>
      </c>
      <c r="AE1535" s="513" t="s">
        <v>80</v>
      </c>
      <c r="AF1535" s="515" t="s">
        <v>80</v>
      </c>
      <c r="AG1535" s="516" t="s">
        <v>80</v>
      </c>
      <c r="AH1535" s="517" t="s">
        <v>80</v>
      </c>
      <c r="AI1535" s="515" t="s">
        <v>80</v>
      </c>
      <c r="AJ1535" s="518">
        <v>163</v>
      </c>
      <c r="AK1535" s="518">
        <v>188</v>
      </c>
      <c r="AL1535" s="520"/>
      <c r="AM1535" s="520"/>
      <c r="AN1535" s="518">
        <v>998</v>
      </c>
      <c r="AO1535" s="518">
        <v>1004</v>
      </c>
      <c r="AP1535" s="570"/>
      <c r="AQ1535" s="570"/>
      <c r="AR1535" s="518">
        <v>33</v>
      </c>
      <c r="AS1535" s="518">
        <v>362</v>
      </c>
      <c r="AT1535" s="518">
        <v>12</v>
      </c>
      <c r="AU1535" s="518">
        <v>45</v>
      </c>
      <c r="AV1535" s="520"/>
      <c r="AW1535" s="520"/>
      <c r="AX1535" s="520">
        <v>117</v>
      </c>
      <c r="AY1535" s="520">
        <v>141</v>
      </c>
      <c r="AZ1535" s="520">
        <v>333</v>
      </c>
      <c r="BA1535" s="520">
        <v>626</v>
      </c>
      <c r="BB1535" s="358"/>
      <c r="BC1535" s="597" t="str">
        <f t="shared" si="1839"/>
        <v>-</v>
      </c>
      <c r="BD1535" s="598" t="str">
        <f t="shared" si="1840"/>
        <v>-</v>
      </c>
      <c r="BE1535" s="599" t="str">
        <f t="shared" si="1841"/>
        <v>-</v>
      </c>
      <c r="BF1535" s="600" t="str">
        <f t="shared" si="1842"/>
        <v>-</v>
      </c>
      <c r="BG1535" s="601" t="str">
        <f t="shared" si="1843"/>
        <v>-</v>
      </c>
      <c r="BH1535" s="602" t="str">
        <f t="shared" si="1844"/>
        <v>-</v>
      </c>
      <c r="BI1535" s="603" t="str">
        <f t="shared" si="1845"/>
        <v>-</v>
      </c>
      <c r="BJ1535" s="604" t="str">
        <f t="shared" si="1846"/>
        <v>-</v>
      </c>
      <c r="BK1535" s="602" t="str">
        <f t="shared" si="1847"/>
        <v>-</v>
      </c>
      <c r="BL1535" s="603" t="str">
        <f t="shared" si="1848"/>
        <v>-</v>
      </c>
      <c r="BM1535" s="604" t="str">
        <f t="shared" si="1849"/>
        <v>-</v>
      </c>
      <c r="BN1535" s="564">
        <f t="shared" si="1850"/>
        <v>3</v>
      </c>
      <c r="BO1535" s="314">
        <f t="shared" si="1851"/>
        <v>2017</v>
      </c>
      <c r="BP1535" s="314">
        <f t="shared" si="1852"/>
        <v>0</v>
      </c>
      <c r="BQ1535" s="202"/>
    </row>
    <row r="1536" spans="1:69" s="35" customFormat="1" ht="10.5" customHeight="1" x14ac:dyDescent="0.2">
      <c r="A1536" s="87" t="str">
        <f t="shared" si="1838"/>
        <v>2016-17RX83</v>
      </c>
      <c r="B1536" s="87" t="str">
        <f t="shared" si="1853"/>
        <v>Y63</v>
      </c>
      <c r="C1536" s="203" t="s">
        <v>188</v>
      </c>
      <c r="D1536" s="203" t="s">
        <v>551</v>
      </c>
      <c r="E1536" s="42"/>
      <c r="F1536" s="317" t="str">
        <f>VLOOKUP($G1536,'Selection Sheet'!$C$15:$F$39,3,0)</f>
        <v>Y63</v>
      </c>
      <c r="G1536" s="204" t="s">
        <v>120</v>
      </c>
      <c r="H1536" s="203" t="s">
        <v>534</v>
      </c>
      <c r="I1536" s="495">
        <v>257</v>
      </c>
      <c r="J1536" s="495">
        <v>87</v>
      </c>
      <c r="K1536" s="495">
        <v>48</v>
      </c>
      <c r="L1536" s="495">
        <v>33</v>
      </c>
      <c r="M1536" s="507"/>
      <c r="N1536" s="507"/>
      <c r="O1536" s="507"/>
      <c r="P1536" s="507"/>
      <c r="Q1536" s="495" t="s">
        <v>80</v>
      </c>
      <c r="R1536" s="495" t="s">
        <v>80</v>
      </c>
      <c r="S1536" s="495"/>
      <c r="T1536" s="496" t="s">
        <v>80</v>
      </c>
      <c r="U1536" s="497" t="s">
        <v>80</v>
      </c>
      <c r="V1536" s="497" t="s">
        <v>80</v>
      </c>
      <c r="W1536" s="497" t="s">
        <v>80</v>
      </c>
      <c r="X1536" s="498" t="s">
        <v>80</v>
      </c>
      <c r="Y1536" s="499" t="s">
        <v>80</v>
      </c>
      <c r="Z1536" s="500" t="s">
        <v>80</v>
      </c>
      <c r="AA1536" s="500" t="s">
        <v>80</v>
      </c>
      <c r="AB1536" s="501" t="s">
        <v>80</v>
      </c>
      <c r="AC1536" s="500" t="s">
        <v>80</v>
      </c>
      <c r="AD1536" s="500" t="s">
        <v>80</v>
      </c>
      <c r="AE1536" s="500" t="s">
        <v>80</v>
      </c>
      <c r="AF1536" s="502" t="s">
        <v>80</v>
      </c>
      <c r="AG1536" s="503" t="s">
        <v>80</v>
      </c>
      <c r="AH1536" s="504" t="s">
        <v>80</v>
      </c>
      <c r="AI1536" s="502" t="s">
        <v>80</v>
      </c>
      <c r="AJ1536" s="505">
        <v>100</v>
      </c>
      <c r="AK1536" s="505">
        <v>125</v>
      </c>
      <c r="AL1536" s="507"/>
      <c r="AM1536" s="507"/>
      <c r="AN1536" s="505">
        <v>582</v>
      </c>
      <c r="AO1536" s="505">
        <v>590</v>
      </c>
      <c r="AP1536" s="569"/>
      <c r="AQ1536" s="569"/>
      <c r="AR1536" s="505">
        <v>28</v>
      </c>
      <c r="AS1536" s="505">
        <v>245</v>
      </c>
      <c r="AT1536" s="505">
        <v>21</v>
      </c>
      <c r="AU1536" s="505">
        <v>44</v>
      </c>
      <c r="AV1536" s="507"/>
      <c r="AW1536" s="507"/>
      <c r="AX1536" s="507">
        <v>90</v>
      </c>
      <c r="AY1536" s="507">
        <v>112</v>
      </c>
      <c r="AZ1536" s="507">
        <v>135</v>
      </c>
      <c r="BA1536" s="507">
        <v>329</v>
      </c>
      <c r="BB1536" s="357"/>
      <c r="BC1536" s="592" t="str">
        <f t="shared" si="1839"/>
        <v>-</v>
      </c>
      <c r="BD1536" s="593" t="str">
        <f t="shared" si="1840"/>
        <v>-</v>
      </c>
      <c r="BE1536" s="594" t="str">
        <f t="shared" si="1841"/>
        <v>-</v>
      </c>
      <c r="BF1536" s="291" t="str">
        <f t="shared" si="1842"/>
        <v>-</v>
      </c>
      <c r="BG1536" s="566" t="str">
        <f t="shared" si="1843"/>
        <v>-</v>
      </c>
      <c r="BH1536" s="595" t="str">
        <f t="shared" si="1844"/>
        <v>-</v>
      </c>
      <c r="BI1536" s="289" t="str">
        <f t="shared" si="1845"/>
        <v>-</v>
      </c>
      <c r="BJ1536" s="596" t="str">
        <f t="shared" si="1846"/>
        <v>-</v>
      </c>
      <c r="BK1536" s="595" t="str">
        <f t="shared" si="1847"/>
        <v>-</v>
      </c>
      <c r="BL1536" s="289" t="str">
        <f t="shared" si="1848"/>
        <v>-</v>
      </c>
      <c r="BM1536" s="596" t="str">
        <f t="shared" si="1849"/>
        <v>-</v>
      </c>
      <c r="BN1536" s="563">
        <f t="shared" si="1850"/>
        <v>3</v>
      </c>
      <c r="BO1536" s="87">
        <f t="shared" si="1851"/>
        <v>2017</v>
      </c>
      <c r="BP1536" s="87">
        <f t="shared" si="1852"/>
        <v>0</v>
      </c>
      <c r="BQ1536" s="202"/>
    </row>
    <row r="1537" spans="1:69" s="35" customFormat="1" ht="10.5" customHeight="1" x14ac:dyDescent="0.2">
      <c r="A1537" s="87" t="str">
        <f t="shared" si="1838"/>
        <v>2016-17RX93</v>
      </c>
      <c r="B1537" s="87" t="str">
        <f t="shared" si="1853"/>
        <v>Y60</v>
      </c>
      <c r="C1537" s="203" t="s">
        <v>188</v>
      </c>
      <c r="D1537" s="203" t="s">
        <v>551</v>
      </c>
      <c r="E1537" s="42"/>
      <c r="F1537" s="317" t="str">
        <f>VLOOKUP($G1537,'Selection Sheet'!$C$15:$F$39,3,0)</f>
        <v>Y60</v>
      </c>
      <c r="G1537" s="204" t="s">
        <v>103</v>
      </c>
      <c r="H1537" s="203" t="s">
        <v>535</v>
      </c>
      <c r="I1537" s="495">
        <v>225</v>
      </c>
      <c r="J1537" s="495">
        <v>52</v>
      </c>
      <c r="K1537" s="495">
        <v>35</v>
      </c>
      <c r="L1537" s="495">
        <v>12</v>
      </c>
      <c r="M1537" s="507"/>
      <c r="N1537" s="507"/>
      <c r="O1537" s="507"/>
      <c r="P1537" s="507"/>
      <c r="Q1537" s="495" t="s">
        <v>80</v>
      </c>
      <c r="R1537" s="495" t="s">
        <v>80</v>
      </c>
      <c r="S1537" s="495"/>
      <c r="T1537" s="496" t="s">
        <v>80</v>
      </c>
      <c r="U1537" s="497" t="s">
        <v>80</v>
      </c>
      <c r="V1537" s="497" t="s">
        <v>80</v>
      </c>
      <c r="W1537" s="497" t="s">
        <v>80</v>
      </c>
      <c r="X1537" s="498" t="s">
        <v>80</v>
      </c>
      <c r="Y1537" s="499" t="s">
        <v>80</v>
      </c>
      <c r="Z1537" s="500" t="s">
        <v>80</v>
      </c>
      <c r="AA1537" s="500" t="s">
        <v>80</v>
      </c>
      <c r="AB1537" s="501" t="s">
        <v>80</v>
      </c>
      <c r="AC1537" s="500" t="s">
        <v>80</v>
      </c>
      <c r="AD1537" s="500" t="s">
        <v>80</v>
      </c>
      <c r="AE1537" s="500" t="s">
        <v>80</v>
      </c>
      <c r="AF1537" s="502" t="s">
        <v>80</v>
      </c>
      <c r="AG1537" s="503" t="s">
        <v>80</v>
      </c>
      <c r="AH1537" s="504" t="s">
        <v>80</v>
      </c>
      <c r="AI1537" s="502" t="s">
        <v>80</v>
      </c>
      <c r="AJ1537" s="505">
        <v>96</v>
      </c>
      <c r="AK1537" s="505">
        <v>121</v>
      </c>
      <c r="AL1537" s="507"/>
      <c r="AM1537" s="507"/>
      <c r="AN1537" s="505">
        <v>778</v>
      </c>
      <c r="AO1537" s="505">
        <v>783</v>
      </c>
      <c r="AP1537" s="569"/>
      <c r="AQ1537" s="569"/>
      <c r="AR1537" s="505">
        <v>11</v>
      </c>
      <c r="AS1537" s="505">
        <v>213</v>
      </c>
      <c r="AT1537" s="505">
        <v>4</v>
      </c>
      <c r="AU1537" s="505">
        <v>29</v>
      </c>
      <c r="AV1537" s="507"/>
      <c r="AW1537" s="507"/>
      <c r="AX1537" s="507">
        <v>81</v>
      </c>
      <c r="AY1537" s="507">
        <v>90</v>
      </c>
      <c r="AZ1537" s="507">
        <v>72</v>
      </c>
      <c r="BA1537" s="507">
        <v>143</v>
      </c>
      <c r="BB1537" s="357"/>
      <c r="BC1537" s="592" t="str">
        <f t="shared" si="1839"/>
        <v>-</v>
      </c>
      <c r="BD1537" s="593" t="str">
        <f t="shared" si="1840"/>
        <v>-</v>
      </c>
      <c r="BE1537" s="594" t="str">
        <f t="shared" si="1841"/>
        <v>-</v>
      </c>
      <c r="BF1537" s="291" t="str">
        <f t="shared" si="1842"/>
        <v>-</v>
      </c>
      <c r="BG1537" s="566" t="str">
        <f t="shared" si="1843"/>
        <v>-</v>
      </c>
      <c r="BH1537" s="595" t="str">
        <f t="shared" si="1844"/>
        <v>-</v>
      </c>
      <c r="BI1537" s="289" t="str">
        <f t="shared" si="1845"/>
        <v>-</v>
      </c>
      <c r="BJ1537" s="596" t="str">
        <f t="shared" si="1846"/>
        <v>-</v>
      </c>
      <c r="BK1537" s="595" t="str">
        <f t="shared" si="1847"/>
        <v>-</v>
      </c>
      <c r="BL1537" s="289" t="str">
        <f t="shared" si="1848"/>
        <v>-</v>
      </c>
      <c r="BM1537" s="596" t="str">
        <f t="shared" si="1849"/>
        <v>-</v>
      </c>
      <c r="BN1537" s="563">
        <f t="shared" si="1850"/>
        <v>3</v>
      </c>
      <c r="BO1537" s="87">
        <f t="shared" si="1851"/>
        <v>2017</v>
      </c>
      <c r="BP1537" s="87">
        <f t="shared" si="1852"/>
        <v>0</v>
      </c>
      <c r="BQ1537" s="202"/>
    </row>
    <row r="1538" spans="1:69" s="35" customFormat="1" ht="10.5" customHeight="1" x14ac:dyDescent="0.2">
      <c r="A1538" s="314" t="str">
        <f t="shared" si="1838"/>
        <v>2016-17RYA3</v>
      </c>
      <c r="B1538" s="314" t="str">
        <f t="shared" si="1853"/>
        <v>Y60</v>
      </c>
      <c r="C1538" s="205" t="s">
        <v>188</v>
      </c>
      <c r="D1538" s="205" t="s">
        <v>551</v>
      </c>
      <c r="E1538" s="206"/>
      <c r="F1538" s="318" t="str">
        <f>VLOOKUP($G1538,'Selection Sheet'!$C$15:$F$39,3,0)</f>
        <v>Y60</v>
      </c>
      <c r="G1538" s="207" t="s">
        <v>118</v>
      </c>
      <c r="H1538" s="205" t="s">
        <v>536</v>
      </c>
      <c r="I1538" s="508">
        <v>294</v>
      </c>
      <c r="J1538" s="508">
        <v>77</v>
      </c>
      <c r="K1538" s="508">
        <v>32</v>
      </c>
      <c r="L1538" s="508">
        <v>14</v>
      </c>
      <c r="M1538" s="520"/>
      <c r="N1538" s="520"/>
      <c r="O1538" s="520"/>
      <c r="P1538" s="520"/>
      <c r="Q1538" s="508" t="s">
        <v>80</v>
      </c>
      <c r="R1538" s="508" t="s">
        <v>80</v>
      </c>
      <c r="S1538" s="508"/>
      <c r="T1538" s="509" t="s">
        <v>80</v>
      </c>
      <c r="U1538" s="510" t="s">
        <v>80</v>
      </c>
      <c r="V1538" s="510" t="s">
        <v>80</v>
      </c>
      <c r="W1538" s="510" t="s">
        <v>80</v>
      </c>
      <c r="X1538" s="511" t="s">
        <v>80</v>
      </c>
      <c r="Y1538" s="512" t="s">
        <v>80</v>
      </c>
      <c r="Z1538" s="513" t="s">
        <v>80</v>
      </c>
      <c r="AA1538" s="513" t="s">
        <v>80</v>
      </c>
      <c r="AB1538" s="514" t="s">
        <v>80</v>
      </c>
      <c r="AC1538" s="513" t="s">
        <v>80</v>
      </c>
      <c r="AD1538" s="513" t="s">
        <v>80</v>
      </c>
      <c r="AE1538" s="513" t="s">
        <v>80</v>
      </c>
      <c r="AF1538" s="515" t="s">
        <v>80</v>
      </c>
      <c r="AG1538" s="516" t="s">
        <v>80</v>
      </c>
      <c r="AH1538" s="517" t="s">
        <v>80</v>
      </c>
      <c r="AI1538" s="515" t="s">
        <v>80</v>
      </c>
      <c r="AJ1538" s="518">
        <v>214</v>
      </c>
      <c r="AK1538" s="518">
        <v>255</v>
      </c>
      <c r="AL1538" s="520"/>
      <c r="AM1538" s="520"/>
      <c r="AN1538" s="518">
        <v>1338</v>
      </c>
      <c r="AO1538" s="518">
        <v>1367</v>
      </c>
      <c r="AP1538" s="570"/>
      <c r="AQ1538" s="570"/>
      <c r="AR1538" s="518">
        <v>29</v>
      </c>
      <c r="AS1538" s="518">
        <v>294</v>
      </c>
      <c r="AT1538" s="518">
        <v>10</v>
      </c>
      <c r="AU1538" s="518">
        <v>32</v>
      </c>
      <c r="AV1538" s="520"/>
      <c r="AW1538" s="520"/>
      <c r="AX1538" s="520">
        <v>126</v>
      </c>
      <c r="AY1538" s="520">
        <v>146</v>
      </c>
      <c r="AZ1538" s="520">
        <v>233</v>
      </c>
      <c r="BA1538" s="520">
        <v>406</v>
      </c>
      <c r="BB1538" s="358"/>
      <c r="BC1538" s="597" t="str">
        <f t="shared" si="1839"/>
        <v>-</v>
      </c>
      <c r="BD1538" s="598" t="str">
        <f t="shared" si="1840"/>
        <v>-</v>
      </c>
      <c r="BE1538" s="599" t="str">
        <f t="shared" si="1841"/>
        <v>-</v>
      </c>
      <c r="BF1538" s="600" t="str">
        <f t="shared" si="1842"/>
        <v>-</v>
      </c>
      <c r="BG1538" s="601" t="str">
        <f t="shared" si="1843"/>
        <v>-</v>
      </c>
      <c r="BH1538" s="602" t="str">
        <f t="shared" si="1844"/>
        <v>-</v>
      </c>
      <c r="BI1538" s="603" t="str">
        <f t="shared" si="1845"/>
        <v>-</v>
      </c>
      <c r="BJ1538" s="604" t="str">
        <f t="shared" si="1846"/>
        <v>-</v>
      </c>
      <c r="BK1538" s="602" t="str">
        <f t="shared" si="1847"/>
        <v>-</v>
      </c>
      <c r="BL1538" s="603" t="str">
        <f t="shared" si="1848"/>
        <v>-</v>
      </c>
      <c r="BM1538" s="604" t="str">
        <f t="shared" si="1849"/>
        <v>-</v>
      </c>
      <c r="BN1538" s="564">
        <f t="shared" si="1850"/>
        <v>3</v>
      </c>
      <c r="BO1538" s="314">
        <f t="shared" si="1851"/>
        <v>2017</v>
      </c>
      <c r="BP1538" s="314">
        <f t="shared" si="1852"/>
        <v>0</v>
      </c>
      <c r="BQ1538" s="202"/>
    </row>
    <row r="1539" spans="1:69" s="35" customFormat="1" ht="10.5" customHeight="1" x14ac:dyDescent="0.2">
      <c r="A1539" s="87" t="str">
        <f t="shared" si="1838"/>
        <v>2016-17RYC3</v>
      </c>
      <c r="B1539" s="87" t="str">
        <f t="shared" si="1853"/>
        <v>Y61</v>
      </c>
      <c r="C1539" s="203" t="s">
        <v>188</v>
      </c>
      <c r="D1539" s="203" t="s">
        <v>551</v>
      </c>
      <c r="E1539" s="42"/>
      <c r="F1539" s="317" t="str">
        <f>VLOOKUP($G1539,'Selection Sheet'!$C$15:$F$39,3,0)</f>
        <v>Y61</v>
      </c>
      <c r="G1539" s="204" t="s">
        <v>87</v>
      </c>
      <c r="H1539" s="203" t="s">
        <v>537</v>
      </c>
      <c r="I1539" s="495">
        <v>272</v>
      </c>
      <c r="J1539" s="495">
        <v>86</v>
      </c>
      <c r="K1539" s="495">
        <v>41</v>
      </c>
      <c r="L1539" s="495">
        <v>26</v>
      </c>
      <c r="M1539" s="507"/>
      <c r="N1539" s="507"/>
      <c r="O1539" s="507"/>
      <c r="P1539" s="507"/>
      <c r="Q1539" s="495" t="s">
        <v>80</v>
      </c>
      <c r="R1539" s="495" t="s">
        <v>80</v>
      </c>
      <c r="S1539" s="495"/>
      <c r="T1539" s="496" t="s">
        <v>80</v>
      </c>
      <c r="U1539" s="497" t="s">
        <v>80</v>
      </c>
      <c r="V1539" s="497" t="s">
        <v>80</v>
      </c>
      <c r="W1539" s="497" t="s">
        <v>80</v>
      </c>
      <c r="X1539" s="498" t="s">
        <v>80</v>
      </c>
      <c r="Y1539" s="499" t="s">
        <v>80</v>
      </c>
      <c r="Z1539" s="500" t="s">
        <v>80</v>
      </c>
      <c r="AA1539" s="500" t="s">
        <v>80</v>
      </c>
      <c r="AB1539" s="501" t="s">
        <v>80</v>
      </c>
      <c r="AC1539" s="500" t="s">
        <v>80</v>
      </c>
      <c r="AD1539" s="500" t="s">
        <v>80</v>
      </c>
      <c r="AE1539" s="500" t="s">
        <v>80</v>
      </c>
      <c r="AF1539" s="502" t="s">
        <v>80</v>
      </c>
      <c r="AG1539" s="503" t="s">
        <v>80</v>
      </c>
      <c r="AH1539" s="504" t="s">
        <v>80</v>
      </c>
      <c r="AI1539" s="502" t="s">
        <v>80</v>
      </c>
      <c r="AJ1539" s="505">
        <v>148</v>
      </c>
      <c r="AK1539" s="505">
        <v>161</v>
      </c>
      <c r="AL1539" s="507"/>
      <c r="AM1539" s="507"/>
      <c r="AN1539" s="505">
        <v>544</v>
      </c>
      <c r="AO1539" s="505">
        <v>547</v>
      </c>
      <c r="AP1539" s="569"/>
      <c r="AQ1539" s="569"/>
      <c r="AR1539" s="505">
        <v>33</v>
      </c>
      <c r="AS1539" s="505">
        <v>262</v>
      </c>
      <c r="AT1539" s="505">
        <v>19</v>
      </c>
      <c r="AU1539" s="505">
        <v>39</v>
      </c>
      <c r="AV1539" s="507"/>
      <c r="AW1539" s="507"/>
      <c r="AX1539" s="507">
        <v>104</v>
      </c>
      <c r="AY1539" s="507">
        <v>113</v>
      </c>
      <c r="AZ1539" s="507">
        <v>217</v>
      </c>
      <c r="BA1539" s="507">
        <v>377</v>
      </c>
      <c r="BB1539" s="357"/>
      <c r="BC1539" s="592" t="str">
        <f t="shared" si="1839"/>
        <v>-</v>
      </c>
      <c r="BD1539" s="593" t="str">
        <f t="shared" si="1840"/>
        <v>-</v>
      </c>
      <c r="BE1539" s="594" t="str">
        <f t="shared" si="1841"/>
        <v>-</v>
      </c>
      <c r="BF1539" s="291" t="str">
        <f t="shared" si="1842"/>
        <v>-</v>
      </c>
      <c r="BG1539" s="566" t="str">
        <f t="shared" si="1843"/>
        <v>-</v>
      </c>
      <c r="BH1539" s="595" t="str">
        <f t="shared" si="1844"/>
        <v>-</v>
      </c>
      <c r="BI1539" s="289" t="str">
        <f t="shared" si="1845"/>
        <v>-</v>
      </c>
      <c r="BJ1539" s="596" t="str">
        <f t="shared" si="1846"/>
        <v>-</v>
      </c>
      <c r="BK1539" s="595" t="str">
        <f t="shared" si="1847"/>
        <v>-</v>
      </c>
      <c r="BL1539" s="289" t="str">
        <f t="shared" si="1848"/>
        <v>-</v>
      </c>
      <c r="BM1539" s="596" t="str">
        <f t="shared" si="1849"/>
        <v>-</v>
      </c>
      <c r="BN1539" s="563">
        <f t="shared" si="1850"/>
        <v>3</v>
      </c>
      <c r="BO1539" s="87">
        <f t="shared" si="1851"/>
        <v>2017</v>
      </c>
      <c r="BP1539" s="87">
        <f t="shared" si="1852"/>
        <v>0</v>
      </c>
      <c r="BQ1539" s="202"/>
    </row>
    <row r="1540" spans="1:69" s="35" customFormat="1" ht="10.5" customHeight="1" x14ac:dyDescent="0.2">
      <c r="A1540" s="87" t="str">
        <f t="shared" si="1838"/>
        <v>2016-17RYD3</v>
      </c>
      <c r="B1540" s="87" t="str">
        <f t="shared" si="1853"/>
        <v>Y59</v>
      </c>
      <c r="C1540" s="203" t="s">
        <v>188</v>
      </c>
      <c r="D1540" s="203" t="s">
        <v>551</v>
      </c>
      <c r="E1540" s="42"/>
      <c r="F1540" s="317" t="str">
        <f>VLOOKUP($G1540,'Selection Sheet'!$C$15:$F$39,3,0)</f>
        <v>Y59</v>
      </c>
      <c r="G1540" s="204" t="s">
        <v>116</v>
      </c>
      <c r="H1540" s="203" t="s">
        <v>538</v>
      </c>
      <c r="I1540" s="495">
        <v>273</v>
      </c>
      <c r="J1540" s="495">
        <v>86</v>
      </c>
      <c r="K1540" s="495">
        <v>40</v>
      </c>
      <c r="L1540" s="495">
        <v>27</v>
      </c>
      <c r="M1540" s="507"/>
      <c r="N1540" s="507"/>
      <c r="O1540" s="507"/>
      <c r="P1540" s="507"/>
      <c r="Q1540" s="495" t="s">
        <v>80</v>
      </c>
      <c r="R1540" s="495" t="s">
        <v>80</v>
      </c>
      <c r="S1540" s="495"/>
      <c r="T1540" s="496" t="s">
        <v>80</v>
      </c>
      <c r="U1540" s="497" t="s">
        <v>80</v>
      </c>
      <c r="V1540" s="497" t="s">
        <v>80</v>
      </c>
      <c r="W1540" s="497" t="s">
        <v>80</v>
      </c>
      <c r="X1540" s="498" t="s">
        <v>80</v>
      </c>
      <c r="Y1540" s="499" t="s">
        <v>80</v>
      </c>
      <c r="Z1540" s="500" t="s">
        <v>80</v>
      </c>
      <c r="AA1540" s="500" t="s">
        <v>80</v>
      </c>
      <c r="AB1540" s="501" t="s">
        <v>80</v>
      </c>
      <c r="AC1540" s="500" t="s">
        <v>80</v>
      </c>
      <c r="AD1540" s="500" t="s">
        <v>80</v>
      </c>
      <c r="AE1540" s="500" t="s">
        <v>80</v>
      </c>
      <c r="AF1540" s="502" t="s">
        <v>80</v>
      </c>
      <c r="AG1540" s="503" t="s">
        <v>80</v>
      </c>
      <c r="AH1540" s="504" t="s">
        <v>80</v>
      </c>
      <c r="AI1540" s="502" t="s">
        <v>80</v>
      </c>
      <c r="AJ1540" s="505">
        <v>61</v>
      </c>
      <c r="AK1540" s="505">
        <v>93</v>
      </c>
      <c r="AL1540" s="507"/>
      <c r="AM1540" s="507"/>
      <c r="AN1540" s="505">
        <v>512</v>
      </c>
      <c r="AO1540" s="505">
        <v>545</v>
      </c>
      <c r="AP1540" s="569"/>
      <c r="AQ1540" s="569"/>
      <c r="AR1540" s="505">
        <v>19</v>
      </c>
      <c r="AS1540" s="505">
        <v>254</v>
      </c>
      <c r="AT1540" s="505">
        <v>6</v>
      </c>
      <c r="AU1540" s="505">
        <v>31</v>
      </c>
      <c r="AV1540" s="507"/>
      <c r="AW1540" s="507"/>
      <c r="AX1540" s="507">
        <v>88</v>
      </c>
      <c r="AY1540" s="507">
        <v>96</v>
      </c>
      <c r="AZ1540" s="507">
        <v>239</v>
      </c>
      <c r="BA1540" s="507">
        <v>401</v>
      </c>
      <c r="BB1540" s="357"/>
      <c r="BC1540" s="592" t="str">
        <f t="shared" si="1839"/>
        <v>-</v>
      </c>
      <c r="BD1540" s="593" t="str">
        <f t="shared" si="1840"/>
        <v>-</v>
      </c>
      <c r="BE1540" s="594" t="str">
        <f t="shared" si="1841"/>
        <v>-</v>
      </c>
      <c r="BF1540" s="291" t="str">
        <f t="shared" si="1842"/>
        <v>-</v>
      </c>
      <c r="BG1540" s="566" t="str">
        <f t="shared" si="1843"/>
        <v>-</v>
      </c>
      <c r="BH1540" s="595" t="str">
        <f t="shared" si="1844"/>
        <v>-</v>
      </c>
      <c r="BI1540" s="289" t="str">
        <f t="shared" si="1845"/>
        <v>-</v>
      </c>
      <c r="BJ1540" s="596" t="str">
        <f t="shared" si="1846"/>
        <v>-</v>
      </c>
      <c r="BK1540" s="595" t="str">
        <f t="shared" si="1847"/>
        <v>-</v>
      </c>
      <c r="BL1540" s="289" t="str">
        <f t="shared" si="1848"/>
        <v>-</v>
      </c>
      <c r="BM1540" s="596" t="str">
        <f t="shared" si="1849"/>
        <v>-</v>
      </c>
      <c r="BN1540" s="563">
        <f t="shared" si="1850"/>
        <v>3</v>
      </c>
      <c r="BO1540" s="87">
        <f t="shared" si="1851"/>
        <v>2017</v>
      </c>
      <c r="BP1540" s="87">
        <f t="shared" si="1852"/>
        <v>0</v>
      </c>
      <c r="BQ1540" s="202"/>
    </row>
    <row r="1541" spans="1:69" s="35" customFormat="1" ht="10.5" customHeight="1" x14ac:dyDescent="0.2">
      <c r="A1541" s="87" t="str">
        <f t="shared" si="1838"/>
        <v>2016-17RYE3</v>
      </c>
      <c r="B1541" s="87" t="str">
        <f t="shared" si="1853"/>
        <v>Y59</v>
      </c>
      <c r="C1541" s="203" t="s">
        <v>188</v>
      </c>
      <c r="D1541" s="203" t="s">
        <v>551</v>
      </c>
      <c r="E1541" s="42"/>
      <c r="F1541" s="317" t="str">
        <f>VLOOKUP($G1541,'Selection Sheet'!$C$15:$F$39,3,0)</f>
        <v>Y59</v>
      </c>
      <c r="G1541" s="204" t="s">
        <v>114</v>
      </c>
      <c r="H1541" s="203" t="s">
        <v>539</v>
      </c>
      <c r="I1541" s="495">
        <v>113</v>
      </c>
      <c r="J1541" s="495">
        <v>25</v>
      </c>
      <c r="K1541" s="495">
        <v>37</v>
      </c>
      <c r="L1541" s="495">
        <v>10</v>
      </c>
      <c r="M1541" s="507"/>
      <c r="N1541" s="507"/>
      <c r="O1541" s="507"/>
      <c r="P1541" s="507"/>
      <c r="Q1541" s="495" t="s">
        <v>80</v>
      </c>
      <c r="R1541" s="495" t="s">
        <v>80</v>
      </c>
      <c r="S1541" s="495"/>
      <c r="T1541" s="496" t="s">
        <v>80</v>
      </c>
      <c r="U1541" s="497" t="s">
        <v>80</v>
      </c>
      <c r="V1541" s="497" t="s">
        <v>80</v>
      </c>
      <c r="W1541" s="497" t="s">
        <v>80</v>
      </c>
      <c r="X1541" s="498" t="s">
        <v>80</v>
      </c>
      <c r="Y1541" s="499" t="s">
        <v>80</v>
      </c>
      <c r="Z1541" s="500" t="s">
        <v>80</v>
      </c>
      <c r="AA1541" s="500" t="s">
        <v>80</v>
      </c>
      <c r="AB1541" s="501" t="s">
        <v>80</v>
      </c>
      <c r="AC1541" s="500" t="s">
        <v>80</v>
      </c>
      <c r="AD1541" s="500" t="s">
        <v>80</v>
      </c>
      <c r="AE1541" s="500" t="s">
        <v>80</v>
      </c>
      <c r="AF1541" s="502" t="s">
        <v>80</v>
      </c>
      <c r="AG1541" s="503" t="s">
        <v>80</v>
      </c>
      <c r="AH1541" s="504" t="s">
        <v>80</v>
      </c>
      <c r="AI1541" s="502" t="s">
        <v>80</v>
      </c>
      <c r="AJ1541" s="505">
        <v>91</v>
      </c>
      <c r="AK1541" s="505">
        <v>109</v>
      </c>
      <c r="AL1541" s="507"/>
      <c r="AM1541" s="507"/>
      <c r="AN1541" s="505">
        <v>622</v>
      </c>
      <c r="AO1541" s="505">
        <v>630</v>
      </c>
      <c r="AP1541" s="569"/>
      <c r="AQ1541" s="569"/>
      <c r="AR1541" s="505">
        <v>10</v>
      </c>
      <c r="AS1541" s="505">
        <v>103</v>
      </c>
      <c r="AT1541" s="505">
        <v>5</v>
      </c>
      <c r="AU1541" s="505">
        <v>33</v>
      </c>
      <c r="AV1541" s="507"/>
      <c r="AW1541" s="507"/>
      <c r="AX1541" s="507">
        <v>48</v>
      </c>
      <c r="AY1541" s="507">
        <v>58</v>
      </c>
      <c r="AZ1541" s="507">
        <v>235</v>
      </c>
      <c r="BA1541" s="507">
        <v>409</v>
      </c>
      <c r="BB1541" s="357"/>
      <c r="BC1541" s="592" t="str">
        <f t="shared" si="1839"/>
        <v>-</v>
      </c>
      <c r="BD1541" s="593" t="str">
        <f t="shared" si="1840"/>
        <v>-</v>
      </c>
      <c r="BE1541" s="594" t="str">
        <f t="shared" si="1841"/>
        <v>-</v>
      </c>
      <c r="BF1541" s="291" t="str">
        <f t="shared" si="1842"/>
        <v>-</v>
      </c>
      <c r="BG1541" s="566" t="str">
        <f t="shared" si="1843"/>
        <v>-</v>
      </c>
      <c r="BH1541" s="595" t="str">
        <f t="shared" si="1844"/>
        <v>-</v>
      </c>
      <c r="BI1541" s="289" t="str">
        <f t="shared" si="1845"/>
        <v>-</v>
      </c>
      <c r="BJ1541" s="596" t="str">
        <f t="shared" si="1846"/>
        <v>-</v>
      </c>
      <c r="BK1541" s="595" t="str">
        <f t="shared" si="1847"/>
        <v>-</v>
      </c>
      <c r="BL1541" s="289" t="str">
        <f t="shared" si="1848"/>
        <v>-</v>
      </c>
      <c r="BM1541" s="596" t="str">
        <f t="shared" si="1849"/>
        <v>-</v>
      </c>
      <c r="BN1541" s="563">
        <f t="shared" si="1850"/>
        <v>3</v>
      </c>
      <c r="BO1541" s="87">
        <f t="shared" si="1851"/>
        <v>2017</v>
      </c>
      <c r="BP1541" s="87">
        <f t="shared" si="1852"/>
        <v>0</v>
      </c>
      <c r="BQ1541" s="202"/>
    </row>
    <row r="1542" spans="1:69" s="35" customFormat="1" ht="10.5" customHeight="1" x14ac:dyDescent="0.2">
      <c r="A1542" s="312" t="str">
        <f t="shared" si="1838"/>
        <v>2016-17RYF3</v>
      </c>
      <c r="B1542" s="312" t="str">
        <f t="shared" si="1853"/>
        <v>Y58</v>
      </c>
      <c r="C1542" s="208" t="s">
        <v>188</v>
      </c>
      <c r="D1542" s="208" t="s">
        <v>551</v>
      </c>
      <c r="E1542" s="53"/>
      <c r="F1542" s="319" t="str">
        <f>VLOOKUP($G1542,'Selection Sheet'!$C$15:$F$39,3,0)</f>
        <v>Y58</v>
      </c>
      <c r="G1542" s="209" t="s">
        <v>99</v>
      </c>
      <c r="H1542" s="208" t="s">
        <v>540</v>
      </c>
      <c r="I1542" s="521">
        <v>308</v>
      </c>
      <c r="J1542" s="521">
        <v>98</v>
      </c>
      <c r="K1542" s="521">
        <v>50</v>
      </c>
      <c r="L1542" s="521">
        <v>25</v>
      </c>
      <c r="M1542" s="533"/>
      <c r="N1542" s="533"/>
      <c r="O1542" s="533"/>
      <c r="P1542" s="533"/>
      <c r="Q1542" s="521" t="s">
        <v>80</v>
      </c>
      <c r="R1542" s="521" t="s">
        <v>80</v>
      </c>
      <c r="S1542" s="521"/>
      <c r="T1542" s="522" t="s">
        <v>80</v>
      </c>
      <c r="U1542" s="523" t="s">
        <v>80</v>
      </c>
      <c r="V1542" s="523" t="s">
        <v>80</v>
      </c>
      <c r="W1542" s="523" t="s">
        <v>80</v>
      </c>
      <c r="X1542" s="524" t="s">
        <v>80</v>
      </c>
      <c r="Y1542" s="525" t="s">
        <v>80</v>
      </c>
      <c r="Z1542" s="526" t="s">
        <v>80</v>
      </c>
      <c r="AA1542" s="526" t="s">
        <v>80</v>
      </c>
      <c r="AB1542" s="527" t="s">
        <v>80</v>
      </c>
      <c r="AC1542" s="526" t="s">
        <v>80</v>
      </c>
      <c r="AD1542" s="526" t="s">
        <v>80</v>
      </c>
      <c r="AE1542" s="526" t="s">
        <v>80</v>
      </c>
      <c r="AF1542" s="528" t="s">
        <v>80</v>
      </c>
      <c r="AG1542" s="529" t="s">
        <v>80</v>
      </c>
      <c r="AH1542" s="530" t="s">
        <v>80</v>
      </c>
      <c r="AI1542" s="528" t="s">
        <v>80</v>
      </c>
      <c r="AJ1542" s="531">
        <v>128</v>
      </c>
      <c r="AK1542" s="531">
        <v>210</v>
      </c>
      <c r="AL1542" s="533"/>
      <c r="AM1542" s="533"/>
      <c r="AN1542" s="531">
        <v>902</v>
      </c>
      <c r="AO1542" s="531">
        <v>931</v>
      </c>
      <c r="AP1542" s="571"/>
      <c r="AQ1542" s="571"/>
      <c r="AR1542" s="531">
        <v>28</v>
      </c>
      <c r="AS1542" s="531">
        <v>302</v>
      </c>
      <c r="AT1542" s="531">
        <v>14</v>
      </c>
      <c r="AU1542" s="531">
        <v>48</v>
      </c>
      <c r="AV1542" s="533"/>
      <c r="AW1542" s="533"/>
      <c r="AX1542" s="533">
        <v>111</v>
      </c>
      <c r="AY1542" s="533">
        <v>139</v>
      </c>
      <c r="AZ1542" s="533">
        <v>175</v>
      </c>
      <c r="BA1542" s="533">
        <v>444</v>
      </c>
      <c r="BB1542" s="359"/>
      <c r="BC1542" s="605" t="str">
        <f t="shared" si="1839"/>
        <v>-</v>
      </c>
      <c r="BD1542" s="606" t="str">
        <f t="shared" si="1840"/>
        <v>-</v>
      </c>
      <c r="BE1542" s="607" t="str">
        <f t="shared" si="1841"/>
        <v>-</v>
      </c>
      <c r="BF1542" s="302" t="str">
        <f t="shared" si="1842"/>
        <v>-</v>
      </c>
      <c r="BG1542" s="608" t="str">
        <f t="shared" si="1843"/>
        <v>-</v>
      </c>
      <c r="BH1542" s="609" t="str">
        <f t="shared" si="1844"/>
        <v>-</v>
      </c>
      <c r="BI1542" s="311" t="str">
        <f t="shared" si="1845"/>
        <v>-</v>
      </c>
      <c r="BJ1542" s="610" t="str">
        <f t="shared" si="1846"/>
        <v>-</v>
      </c>
      <c r="BK1542" s="609" t="str">
        <f t="shared" si="1847"/>
        <v>-</v>
      </c>
      <c r="BL1542" s="311" t="str">
        <f t="shared" si="1848"/>
        <v>-</v>
      </c>
      <c r="BM1542" s="610" t="str">
        <f t="shared" si="1849"/>
        <v>-</v>
      </c>
      <c r="BN1542" s="565">
        <f t="shared" si="1850"/>
        <v>3</v>
      </c>
      <c r="BO1542" s="312">
        <f t="shared" si="1851"/>
        <v>2017</v>
      </c>
      <c r="BP1542" s="312">
        <f t="shared" si="1852"/>
        <v>0</v>
      </c>
      <c r="BQ1542" s="202"/>
    </row>
    <row r="1543" spans="1:69" s="35" customFormat="1" ht="10.5" customHeight="1" x14ac:dyDescent="0.2">
      <c r="A1543" s="87" t="str">
        <f t="shared" si="1838"/>
        <v>2017-18R1F4</v>
      </c>
      <c r="B1543" s="87" t="str">
        <f t="shared" si="1853"/>
        <v>Y59</v>
      </c>
      <c r="C1543" s="203" t="s">
        <v>190</v>
      </c>
      <c r="D1543" s="203" t="s">
        <v>528</v>
      </c>
      <c r="E1543" s="42"/>
      <c r="F1543" s="317" t="str">
        <f>VLOOKUP($G1543,'Selection Sheet'!$C$15:$F$39,3,0)</f>
        <v>Y59</v>
      </c>
      <c r="G1543" s="204" t="s">
        <v>108</v>
      </c>
      <c r="H1543" s="203" t="s">
        <v>529</v>
      </c>
      <c r="I1543" s="495">
        <v>9</v>
      </c>
      <c r="J1543" s="495">
        <v>2</v>
      </c>
      <c r="K1543" s="495">
        <v>1</v>
      </c>
      <c r="L1543" s="495">
        <v>1</v>
      </c>
      <c r="M1543" s="507"/>
      <c r="N1543" s="507"/>
      <c r="O1543" s="507"/>
      <c r="P1543" s="507"/>
      <c r="Q1543" s="495" t="s">
        <v>80</v>
      </c>
      <c r="R1543" s="495" t="s">
        <v>80</v>
      </c>
      <c r="S1543" s="495"/>
      <c r="T1543" s="496" t="s">
        <v>80</v>
      </c>
      <c r="U1543" s="497" t="s">
        <v>80</v>
      </c>
      <c r="V1543" s="497" t="s">
        <v>80</v>
      </c>
      <c r="W1543" s="497" t="s">
        <v>80</v>
      </c>
      <c r="X1543" s="498" t="s">
        <v>80</v>
      </c>
      <c r="Y1543" s="499" t="s">
        <v>80</v>
      </c>
      <c r="Z1543" s="500" t="s">
        <v>80</v>
      </c>
      <c r="AA1543" s="500" t="s">
        <v>80</v>
      </c>
      <c r="AB1543" s="501" t="s">
        <v>80</v>
      </c>
      <c r="AC1543" s="500" t="s">
        <v>80</v>
      </c>
      <c r="AD1543" s="500" t="s">
        <v>80</v>
      </c>
      <c r="AE1543" s="500" t="s">
        <v>80</v>
      </c>
      <c r="AF1543" s="502" t="s">
        <v>80</v>
      </c>
      <c r="AG1543" s="503" t="s">
        <v>80</v>
      </c>
      <c r="AH1543" s="504" t="s">
        <v>80</v>
      </c>
      <c r="AI1543" s="502" t="s">
        <v>80</v>
      </c>
      <c r="AJ1543" s="505">
        <v>5</v>
      </c>
      <c r="AK1543" s="505">
        <v>6</v>
      </c>
      <c r="AL1543" s="507"/>
      <c r="AM1543" s="507"/>
      <c r="AN1543" s="505">
        <v>44</v>
      </c>
      <c r="AO1543" s="505">
        <v>44</v>
      </c>
      <c r="AP1543" s="569"/>
      <c r="AQ1543" s="569"/>
      <c r="AR1543" s="505">
        <v>0</v>
      </c>
      <c r="AS1543" s="505">
        <v>9</v>
      </c>
      <c r="AT1543" s="505">
        <v>0</v>
      </c>
      <c r="AU1543" s="505">
        <v>1</v>
      </c>
      <c r="AV1543" s="507"/>
      <c r="AW1543" s="507"/>
      <c r="AX1543" s="507">
        <v>0</v>
      </c>
      <c r="AY1543" s="507">
        <v>0</v>
      </c>
      <c r="AZ1543" s="507">
        <v>11</v>
      </c>
      <c r="BA1543" s="507">
        <v>20</v>
      </c>
      <c r="BB1543" s="357"/>
      <c r="BC1543" s="592" t="str">
        <f t="shared" si="1839"/>
        <v>-</v>
      </c>
      <c r="BD1543" s="593" t="str">
        <f t="shared" si="1840"/>
        <v>-</v>
      </c>
      <c r="BE1543" s="594" t="str">
        <f t="shared" si="1841"/>
        <v>-</v>
      </c>
      <c r="BF1543" s="291" t="str">
        <f t="shared" si="1842"/>
        <v>-</v>
      </c>
      <c r="BG1543" s="566" t="str">
        <f t="shared" si="1843"/>
        <v>-</v>
      </c>
      <c r="BH1543" s="595" t="str">
        <f t="shared" si="1844"/>
        <v>-</v>
      </c>
      <c r="BI1543" s="289" t="str">
        <f t="shared" si="1845"/>
        <v>-</v>
      </c>
      <c r="BJ1543" s="596" t="str">
        <f t="shared" si="1846"/>
        <v>-</v>
      </c>
      <c r="BK1543" s="595" t="str">
        <f t="shared" si="1847"/>
        <v>-</v>
      </c>
      <c r="BL1543" s="289" t="str">
        <f t="shared" si="1848"/>
        <v>-</v>
      </c>
      <c r="BM1543" s="596" t="str">
        <f t="shared" si="1849"/>
        <v>-</v>
      </c>
      <c r="BN1543" s="563">
        <f t="shared" si="1850"/>
        <v>4</v>
      </c>
      <c r="BO1543" s="87">
        <f t="shared" si="1851"/>
        <v>2017</v>
      </c>
      <c r="BP1543" s="87">
        <f t="shared" si="1852"/>
        <v>0.99999999999999978</v>
      </c>
      <c r="BQ1543" s="202"/>
    </row>
    <row r="1544" spans="1:69" s="35" customFormat="1" ht="10.5" customHeight="1" x14ac:dyDescent="0.2">
      <c r="A1544" s="87" t="str">
        <f t="shared" si="1838"/>
        <v>2017-18RRU4</v>
      </c>
      <c r="B1544" s="87" t="str">
        <f t="shared" si="1853"/>
        <v>Y56</v>
      </c>
      <c r="C1544" s="203" t="s">
        <v>190</v>
      </c>
      <c r="D1544" s="203" t="s">
        <v>528</v>
      </c>
      <c r="E1544" s="42"/>
      <c r="F1544" s="317" t="str">
        <f>VLOOKUP($G1544,'Selection Sheet'!$C$15:$F$39,3,0)</f>
        <v>Y56</v>
      </c>
      <c r="G1544" s="204" t="s">
        <v>93</v>
      </c>
      <c r="H1544" s="203" t="s">
        <v>530</v>
      </c>
      <c r="I1544" s="495">
        <v>347</v>
      </c>
      <c r="J1544" s="495">
        <v>123</v>
      </c>
      <c r="K1544" s="495">
        <v>55</v>
      </c>
      <c r="L1544" s="495">
        <v>35</v>
      </c>
      <c r="M1544" s="507"/>
      <c r="N1544" s="507"/>
      <c r="O1544" s="507"/>
      <c r="P1544" s="507"/>
      <c r="Q1544" s="495" t="s">
        <v>80</v>
      </c>
      <c r="R1544" s="495" t="s">
        <v>80</v>
      </c>
      <c r="S1544" s="495"/>
      <c r="T1544" s="496" t="s">
        <v>80</v>
      </c>
      <c r="U1544" s="497" t="s">
        <v>80</v>
      </c>
      <c r="V1544" s="497" t="s">
        <v>80</v>
      </c>
      <c r="W1544" s="497" t="s">
        <v>80</v>
      </c>
      <c r="X1544" s="498" t="s">
        <v>80</v>
      </c>
      <c r="Y1544" s="499" t="s">
        <v>80</v>
      </c>
      <c r="Z1544" s="500" t="s">
        <v>80</v>
      </c>
      <c r="AA1544" s="500" t="s">
        <v>80</v>
      </c>
      <c r="AB1544" s="501" t="s">
        <v>80</v>
      </c>
      <c r="AC1544" s="500" t="s">
        <v>80</v>
      </c>
      <c r="AD1544" s="500" t="s">
        <v>80</v>
      </c>
      <c r="AE1544" s="500" t="s">
        <v>80</v>
      </c>
      <c r="AF1544" s="502" t="s">
        <v>80</v>
      </c>
      <c r="AG1544" s="503" t="s">
        <v>80</v>
      </c>
      <c r="AH1544" s="504" t="s">
        <v>80</v>
      </c>
      <c r="AI1544" s="502" t="s">
        <v>80</v>
      </c>
      <c r="AJ1544" s="505">
        <v>162</v>
      </c>
      <c r="AK1544" s="505">
        <v>231</v>
      </c>
      <c r="AL1544" s="507"/>
      <c r="AM1544" s="507"/>
      <c r="AN1544" s="505">
        <v>1002</v>
      </c>
      <c r="AO1544" s="505">
        <v>1031</v>
      </c>
      <c r="AP1544" s="569"/>
      <c r="AQ1544" s="569"/>
      <c r="AR1544" s="505">
        <v>39</v>
      </c>
      <c r="AS1544" s="505">
        <v>342</v>
      </c>
      <c r="AT1544" s="505">
        <v>22</v>
      </c>
      <c r="AU1544" s="505">
        <v>54</v>
      </c>
      <c r="AV1544" s="507"/>
      <c r="AW1544" s="507"/>
      <c r="AX1544" s="507">
        <v>83</v>
      </c>
      <c r="AY1544" s="507">
        <v>89</v>
      </c>
      <c r="AZ1544" s="507">
        <v>423</v>
      </c>
      <c r="BA1544" s="507">
        <v>601</v>
      </c>
      <c r="BB1544" s="357"/>
      <c r="BC1544" s="592" t="str">
        <f t="shared" si="1839"/>
        <v>-</v>
      </c>
      <c r="BD1544" s="593" t="str">
        <f t="shared" si="1840"/>
        <v>-</v>
      </c>
      <c r="BE1544" s="594" t="str">
        <f t="shared" si="1841"/>
        <v>-</v>
      </c>
      <c r="BF1544" s="291" t="str">
        <f t="shared" si="1842"/>
        <v>-</v>
      </c>
      <c r="BG1544" s="566" t="str">
        <f t="shared" si="1843"/>
        <v>-</v>
      </c>
      <c r="BH1544" s="595" t="str">
        <f t="shared" si="1844"/>
        <v>-</v>
      </c>
      <c r="BI1544" s="289" t="str">
        <f t="shared" si="1845"/>
        <v>-</v>
      </c>
      <c r="BJ1544" s="596" t="str">
        <f t="shared" si="1846"/>
        <v>-</v>
      </c>
      <c r="BK1544" s="595" t="str">
        <f t="shared" si="1847"/>
        <v>-</v>
      </c>
      <c r="BL1544" s="289" t="str">
        <f t="shared" si="1848"/>
        <v>-</v>
      </c>
      <c r="BM1544" s="596" t="str">
        <f t="shared" si="1849"/>
        <v>-</v>
      </c>
      <c r="BN1544" s="563">
        <f t="shared" si="1850"/>
        <v>4</v>
      </c>
      <c r="BO1544" s="87">
        <f t="shared" si="1851"/>
        <v>2017</v>
      </c>
      <c r="BP1544" s="87">
        <f t="shared" si="1852"/>
        <v>0.99999999999999978</v>
      </c>
      <c r="BQ1544" s="202"/>
    </row>
    <row r="1545" spans="1:69" s="35" customFormat="1" ht="10.5" customHeight="1" x14ac:dyDescent="0.2">
      <c r="A1545" s="87" t="str">
        <f t="shared" si="1838"/>
        <v>2017-18RX64</v>
      </c>
      <c r="B1545" s="87" t="str">
        <f t="shared" si="1853"/>
        <v>Y63</v>
      </c>
      <c r="C1545" s="203" t="s">
        <v>190</v>
      </c>
      <c r="D1545" s="203" t="s">
        <v>528</v>
      </c>
      <c r="E1545" s="42"/>
      <c r="F1545" s="317" t="str">
        <f>VLOOKUP($G1545,'Selection Sheet'!$C$15:$F$39,3,0)</f>
        <v>Y63</v>
      </c>
      <c r="G1545" s="204" t="s">
        <v>111</v>
      </c>
      <c r="H1545" s="203" t="s">
        <v>532</v>
      </c>
      <c r="I1545" s="495">
        <v>151</v>
      </c>
      <c r="J1545" s="495">
        <v>37</v>
      </c>
      <c r="K1545" s="495">
        <v>22</v>
      </c>
      <c r="L1545" s="495">
        <v>10</v>
      </c>
      <c r="M1545" s="507"/>
      <c r="N1545" s="507"/>
      <c r="O1545" s="507"/>
      <c r="P1545" s="507"/>
      <c r="Q1545" s="495" t="s">
        <v>80</v>
      </c>
      <c r="R1545" s="495" t="s">
        <v>80</v>
      </c>
      <c r="S1545" s="495"/>
      <c r="T1545" s="496" t="s">
        <v>80</v>
      </c>
      <c r="U1545" s="497" t="s">
        <v>80</v>
      </c>
      <c r="V1545" s="497" t="s">
        <v>80</v>
      </c>
      <c r="W1545" s="497" t="s">
        <v>80</v>
      </c>
      <c r="X1545" s="498" t="s">
        <v>80</v>
      </c>
      <c r="Y1545" s="499" t="s">
        <v>80</v>
      </c>
      <c r="Z1545" s="500" t="s">
        <v>80</v>
      </c>
      <c r="AA1545" s="500" t="s">
        <v>80</v>
      </c>
      <c r="AB1545" s="501" t="s">
        <v>80</v>
      </c>
      <c r="AC1545" s="500" t="s">
        <v>80</v>
      </c>
      <c r="AD1545" s="500" t="s">
        <v>80</v>
      </c>
      <c r="AE1545" s="500" t="s">
        <v>80</v>
      </c>
      <c r="AF1545" s="502" t="s">
        <v>80</v>
      </c>
      <c r="AG1545" s="503" t="s">
        <v>80</v>
      </c>
      <c r="AH1545" s="504" t="s">
        <v>80</v>
      </c>
      <c r="AI1545" s="502" t="s">
        <v>80</v>
      </c>
      <c r="AJ1545" s="505">
        <v>78</v>
      </c>
      <c r="AK1545" s="505">
        <v>84</v>
      </c>
      <c r="AL1545" s="507"/>
      <c r="AM1545" s="507"/>
      <c r="AN1545" s="505">
        <v>315</v>
      </c>
      <c r="AO1545" s="505">
        <v>322</v>
      </c>
      <c r="AP1545" s="569"/>
      <c r="AQ1545" s="569"/>
      <c r="AR1545" s="505">
        <v>13</v>
      </c>
      <c r="AS1545" s="505">
        <v>151</v>
      </c>
      <c r="AT1545" s="505">
        <v>6</v>
      </c>
      <c r="AU1545" s="505">
        <v>22</v>
      </c>
      <c r="AV1545" s="507"/>
      <c r="AW1545" s="507"/>
      <c r="AX1545" s="507">
        <v>75</v>
      </c>
      <c r="AY1545" s="507">
        <v>77</v>
      </c>
      <c r="AZ1545" s="507">
        <v>75</v>
      </c>
      <c r="BA1545" s="507">
        <v>141</v>
      </c>
      <c r="BB1545" s="357"/>
      <c r="BC1545" s="592" t="str">
        <f t="shared" si="1839"/>
        <v>-</v>
      </c>
      <c r="BD1545" s="593" t="str">
        <f t="shared" si="1840"/>
        <v>-</v>
      </c>
      <c r="BE1545" s="594" t="str">
        <f t="shared" si="1841"/>
        <v>-</v>
      </c>
      <c r="BF1545" s="291" t="str">
        <f t="shared" si="1842"/>
        <v>-</v>
      </c>
      <c r="BG1545" s="566" t="str">
        <f t="shared" si="1843"/>
        <v>-</v>
      </c>
      <c r="BH1545" s="595" t="str">
        <f t="shared" si="1844"/>
        <v>-</v>
      </c>
      <c r="BI1545" s="289" t="str">
        <f t="shared" si="1845"/>
        <v>-</v>
      </c>
      <c r="BJ1545" s="596" t="str">
        <f t="shared" si="1846"/>
        <v>-</v>
      </c>
      <c r="BK1545" s="595" t="str">
        <f t="shared" si="1847"/>
        <v>-</v>
      </c>
      <c r="BL1545" s="289" t="str">
        <f t="shared" si="1848"/>
        <v>-</v>
      </c>
      <c r="BM1545" s="596" t="str">
        <f t="shared" si="1849"/>
        <v>-</v>
      </c>
      <c r="BN1545" s="563">
        <f t="shared" si="1850"/>
        <v>4</v>
      </c>
      <c r="BO1545" s="87">
        <f t="shared" si="1851"/>
        <v>2017</v>
      </c>
      <c r="BP1545" s="87">
        <f t="shared" si="1852"/>
        <v>0.99999999999999978</v>
      </c>
      <c r="BQ1545" s="202"/>
    </row>
    <row r="1546" spans="1:69" s="35" customFormat="1" ht="10.5" customHeight="1" x14ac:dyDescent="0.2">
      <c r="A1546" s="314" t="str">
        <f t="shared" si="1838"/>
        <v>2017-18RX74</v>
      </c>
      <c r="B1546" s="314" t="str">
        <f t="shared" si="1853"/>
        <v>Y62</v>
      </c>
      <c r="C1546" s="205" t="s">
        <v>190</v>
      </c>
      <c r="D1546" s="205" t="s">
        <v>528</v>
      </c>
      <c r="E1546" s="206"/>
      <c r="F1546" s="318" t="str">
        <f>VLOOKUP($G1546,'Selection Sheet'!$C$15:$F$39,3,0)</f>
        <v>Y62</v>
      </c>
      <c r="G1546" s="207" t="s">
        <v>84</v>
      </c>
      <c r="H1546" s="205" t="s">
        <v>533</v>
      </c>
      <c r="I1546" s="508">
        <v>345</v>
      </c>
      <c r="J1546" s="508">
        <v>130</v>
      </c>
      <c r="K1546" s="508">
        <v>53</v>
      </c>
      <c r="L1546" s="508">
        <v>34</v>
      </c>
      <c r="M1546" s="520"/>
      <c r="N1546" s="520"/>
      <c r="O1546" s="520"/>
      <c r="P1546" s="520"/>
      <c r="Q1546" s="508" t="s">
        <v>80</v>
      </c>
      <c r="R1546" s="508" t="s">
        <v>80</v>
      </c>
      <c r="S1546" s="508"/>
      <c r="T1546" s="509" t="s">
        <v>80</v>
      </c>
      <c r="U1546" s="510" t="s">
        <v>80</v>
      </c>
      <c r="V1546" s="510" t="s">
        <v>80</v>
      </c>
      <c r="W1546" s="510" t="s">
        <v>80</v>
      </c>
      <c r="X1546" s="511" t="s">
        <v>80</v>
      </c>
      <c r="Y1546" s="512" t="s">
        <v>80</v>
      </c>
      <c r="Z1546" s="513" t="s">
        <v>80</v>
      </c>
      <c r="AA1546" s="513" t="s">
        <v>80</v>
      </c>
      <c r="AB1546" s="514" t="s">
        <v>80</v>
      </c>
      <c r="AC1546" s="513" t="s">
        <v>80</v>
      </c>
      <c r="AD1546" s="513" t="s">
        <v>80</v>
      </c>
      <c r="AE1546" s="513" t="s">
        <v>80</v>
      </c>
      <c r="AF1546" s="515" t="s">
        <v>80</v>
      </c>
      <c r="AG1546" s="516" t="s">
        <v>80</v>
      </c>
      <c r="AH1546" s="517" t="s">
        <v>80</v>
      </c>
      <c r="AI1546" s="515" t="s">
        <v>80</v>
      </c>
      <c r="AJ1546" s="518">
        <v>167</v>
      </c>
      <c r="AK1546" s="518">
        <v>194</v>
      </c>
      <c r="AL1546" s="520"/>
      <c r="AM1546" s="520"/>
      <c r="AN1546" s="518">
        <v>1039</v>
      </c>
      <c r="AO1546" s="518">
        <v>1042</v>
      </c>
      <c r="AP1546" s="570"/>
      <c r="AQ1546" s="570"/>
      <c r="AR1546" s="518">
        <v>41</v>
      </c>
      <c r="AS1546" s="518">
        <v>340</v>
      </c>
      <c r="AT1546" s="518">
        <v>17</v>
      </c>
      <c r="AU1546" s="518">
        <v>52</v>
      </c>
      <c r="AV1546" s="520"/>
      <c r="AW1546" s="520"/>
      <c r="AX1546" s="520">
        <v>134</v>
      </c>
      <c r="AY1546" s="520">
        <v>159</v>
      </c>
      <c r="AZ1546" s="520">
        <v>358</v>
      </c>
      <c r="BA1546" s="520">
        <v>567</v>
      </c>
      <c r="BB1546" s="358"/>
      <c r="BC1546" s="597" t="str">
        <f t="shared" si="1839"/>
        <v>-</v>
      </c>
      <c r="BD1546" s="598" t="str">
        <f t="shared" si="1840"/>
        <v>-</v>
      </c>
      <c r="BE1546" s="599" t="str">
        <f t="shared" si="1841"/>
        <v>-</v>
      </c>
      <c r="BF1546" s="600" t="str">
        <f t="shared" si="1842"/>
        <v>-</v>
      </c>
      <c r="BG1546" s="601" t="str">
        <f t="shared" si="1843"/>
        <v>-</v>
      </c>
      <c r="BH1546" s="602" t="str">
        <f t="shared" si="1844"/>
        <v>-</v>
      </c>
      <c r="BI1546" s="603" t="str">
        <f t="shared" si="1845"/>
        <v>-</v>
      </c>
      <c r="BJ1546" s="604" t="str">
        <f t="shared" si="1846"/>
        <v>-</v>
      </c>
      <c r="BK1546" s="602" t="str">
        <f t="shared" si="1847"/>
        <v>-</v>
      </c>
      <c r="BL1546" s="603" t="str">
        <f t="shared" si="1848"/>
        <v>-</v>
      </c>
      <c r="BM1546" s="604" t="str">
        <f t="shared" si="1849"/>
        <v>-</v>
      </c>
      <c r="BN1546" s="564">
        <f t="shared" si="1850"/>
        <v>4</v>
      </c>
      <c r="BO1546" s="314">
        <f t="shared" si="1851"/>
        <v>2017</v>
      </c>
      <c r="BP1546" s="314">
        <f t="shared" si="1852"/>
        <v>0.99999999999999978</v>
      </c>
      <c r="BQ1546" s="202"/>
    </row>
    <row r="1547" spans="1:69" s="35" customFormat="1" ht="10.5" customHeight="1" x14ac:dyDescent="0.2">
      <c r="A1547" s="87" t="str">
        <f t="shared" si="1838"/>
        <v>2017-18RX84</v>
      </c>
      <c r="B1547" s="87" t="str">
        <f t="shared" si="1853"/>
        <v>Y63</v>
      </c>
      <c r="C1547" s="203" t="s">
        <v>190</v>
      </c>
      <c r="D1547" s="203" t="s">
        <v>528</v>
      </c>
      <c r="E1547" s="42"/>
      <c r="F1547" s="317" t="str">
        <f>VLOOKUP($G1547,'Selection Sheet'!$C$15:$F$39,3,0)</f>
        <v>Y63</v>
      </c>
      <c r="G1547" s="204" t="s">
        <v>120</v>
      </c>
      <c r="H1547" s="203" t="s">
        <v>534</v>
      </c>
      <c r="I1547" s="495">
        <v>233</v>
      </c>
      <c r="J1547" s="495">
        <v>65</v>
      </c>
      <c r="K1547" s="495">
        <v>45</v>
      </c>
      <c r="L1547" s="495">
        <v>21</v>
      </c>
      <c r="M1547" s="507"/>
      <c r="N1547" s="507"/>
      <c r="O1547" s="507"/>
      <c r="P1547" s="507"/>
      <c r="Q1547" s="495" t="s">
        <v>80</v>
      </c>
      <c r="R1547" s="495" t="s">
        <v>80</v>
      </c>
      <c r="S1547" s="495"/>
      <c r="T1547" s="496" t="s">
        <v>80</v>
      </c>
      <c r="U1547" s="497" t="s">
        <v>80</v>
      </c>
      <c r="V1547" s="497" t="s">
        <v>80</v>
      </c>
      <c r="W1547" s="497" t="s">
        <v>80</v>
      </c>
      <c r="X1547" s="498" t="s">
        <v>80</v>
      </c>
      <c r="Y1547" s="499" t="s">
        <v>80</v>
      </c>
      <c r="Z1547" s="500" t="s">
        <v>80</v>
      </c>
      <c r="AA1547" s="500" t="s">
        <v>80</v>
      </c>
      <c r="AB1547" s="501" t="s">
        <v>80</v>
      </c>
      <c r="AC1547" s="500" t="s">
        <v>80</v>
      </c>
      <c r="AD1547" s="500" t="s">
        <v>80</v>
      </c>
      <c r="AE1547" s="500" t="s">
        <v>80</v>
      </c>
      <c r="AF1547" s="502" t="s">
        <v>80</v>
      </c>
      <c r="AG1547" s="503" t="s">
        <v>80</v>
      </c>
      <c r="AH1547" s="504" t="s">
        <v>80</v>
      </c>
      <c r="AI1547" s="502" t="s">
        <v>80</v>
      </c>
      <c r="AJ1547" s="505">
        <v>118</v>
      </c>
      <c r="AK1547" s="505">
        <v>147</v>
      </c>
      <c r="AL1547" s="507"/>
      <c r="AM1547" s="507"/>
      <c r="AN1547" s="505">
        <v>497</v>
      </c>
      <c r="AO1547" s="505">
        <v>505</v>
      </c>
      <c r="AP1547" s="569"/>
      <c r="AQ1547" s="569"/>
      <c r="AR1547" s="505">
        <v>20</v>
      </c>
      <c r="AS1547" s="505">
        <v>227</v>
      </c>
      <c r="AT1547" s="505">
        <v>11</v>
      </c>
      <c r="AU1547" s="505">
        <v>45</v>
      </c>
      <c r="AV1547" s="507"/>
      <c r="AW1547" s="507"/>
      <c r="AX1547" s="507">
        <v>60</v>
      </c>
      <c r="AY1547" s="507">
        <v>72</v>
      </c>
      <c r="AZ1547" s="507">
        <v>147</v>
      </c>
      <c r="BA1547" s="507">
        <v>293</v>
      </c>
      <c r="BB1547" s="357"/>
      <c r="BC1547" s="592" t="str">
        <f t="shared" si="1839"/>
        <v>-</v>
      </c>
      <c r="BD1547" s="593" t="str">
        <f t="shared" si="1840"/>
        <v>-</v>
      </c>
      <c r="BE1547" s="594" t="str">
        <f t="shared" si="1841"/>
        <v>-</v>
      </c>
      <c r="BF1547" s="291" t="str">
        <f t="shared" si="1842"/>
        <v>-</v>
      </c>
      <c r="BG1547" s="566" t="str">
        <f t="shared" si="1843"/>
        <v>-</v>
      </c>
      <c r="BH1547" s="595" t="str">
        <f t="shared" si="1844"/>
        <v>-</v>
      </c>
      <c r="BI1547" s="289" t="str">
        <f t="shared" si="1845"/>
        <v>-</v>
      </c>
      <c r="BJ1547" s="596" t="str">
        <f t="shared" si="1846"/>
        <v>-</v>
      </c>
      <c r="BK1547" s="595" t="str">
        <f t="shared" si="1847"/>
        <v>-</v>
      </c>
      <c r="BL1547" s="289" t="str">
        <f t="shared" si="1848"/>
        <v>-</v>
      </c>
      <c r="BM1547" s="596" t="str">
        <f t="shared" si="1849"/>
        <v>-</v>
      </c>
      <c r="BN1547" s="563">
        <f t="shared" si="1850"/>
        <v>4</v>
      </c>
      <c r="BO1547" s="87">
        <f t="shared" si="1851"/>
        <v>2017</v>
      </c>
      <c r="BP1547" s="87">
        <f t="shared" si="1852"/>
        <v>0.99999999999999978</v>
      </c>
      <c r="BQ1547" s="202"/>
    </row>
    <row r="1548" spans="1:69" s="35" customFormat="1" ht="10.5" customHeight="1" x14ac:dyDescent="0.2">
      <c r="A1548" s="87" t="str">
        <f t="shared" si="1838"/>
        <v>2017-18RX94</v>
      </c>
      <c r="B1548" s="87" t="str">
        <f t="shared" si="1853"/>
        <v>Y60</v>
      </c>
      <c r="C1548" s="203" t="s">
        <v>190</v>
      </c>
      <c r="D1548" s="203" t="s">
        <v>528</v>
      </c>
      <c r="E1548" s="42"/>
      <c r="F1548" s="317" t="str">
        <f>VLOOKUP($G1548,'Selection Sheet'!$C$15:$F$39,3,0)</f>
        <v>Y60</v>
      </c>
      <c r="G1548" s="204" t="s">
        <v>103</v>
      </c>
      <c r="H1548" s="203" t="s">
        <v>535</v>
      </c>
      <c r="I1548" s="495">
        <v>216</v>
      </c>
      <c r="J1548" s="495">
        <v>56</v>
      </c>
      <c r="K1548" s="495">
        <v>36</v>
      </c>
      <c r="L1548" s="495">
        <v>17</v>
      </c>
      <c r="M1548" s="507"/>
      <c r="N1548" s="507"/>
      <c r="O1548" s="507"/>
      <c r="P1548" s="507"/>
      <c r="Q1548" s="495" t="s">
        <v>80</v>
      </c>
      <c r="R1548" s="495" t="s">
        <v>80</v>
      </c>
      <c r="S1548" s="495"/>
      <c r="T1548" s="496" t="s">
        <v>80</v>
      </c>
      <c r="U1548" s="497" t="s">
        <v>80</v>
      </c>
      <c r="V1548" s="497" t="s">
        <v>80</v>
      </c>
      <c r="W1548" s="497" t="s">
        <v>80</v>
      </c>
      <c r="X1548" s="498" t="s">
        <v>80</v>
      </c>
      <c r="Y1548" s="499" t="s">
        <v>80</v>
      </c>
      <c r="Z1548" s="500" t="s">
        <v>80</v>
      </c>
      <c r="AA1548" s="500" t="s">
        <v>80</v>
      </c>
      <c r="AB1548" s="501" t="s">
        <v>80</v>
      </c>
      <c r="AC1548" s="500" t="s">
        <v>80</v>
      </c>
      <c r="AD1548" s="500" t="s">
        <v>80</v>
      </c>
      <c r="AE1548" s="500" t="s">
        <v>80</v>
      </c>
      <c r="AF1548" s="502" t="s">
        <v>80</v>
      </c>
      <c r="AG1548" s="503" t="s">
        <v>80</v>
      </c>
      <c r="AH1548" s="504" t="s">
        <v>80</v>
      </c>
      <c r="AI1548" s="502" t="s">
        <v>80</v>
      </c>
      <c r="AJ1548" s="505">
        <v>110</v>
      </c>
      <c r="AK1548" s="505">
        <v>136</v>
      </c>
      <c r="AL1548" s="507"/>
      <c r="AM1548" s="507"/>
      <c r="AN1548" s="505">
        <v>519</v>
      </c>
      <c r="AO1548" s="505">
        <v>526</v>
      </c>
      <c r="AP1548" s="569"/>
      <c r="AQ1548" s="569"/>
      <c r="AR1548" s="505">
        <v>16</v>
      </c>
      <c r="AS1548" s="505">
        <v>202</v>
      </c>
      <c r="AT1548" s="505">
        <v>10</v>
      </c>
      <c r="AU1548" s="505">
        <v>35</v>
      </c>
      <c r="AV1548" s="507"/>
      <c r="AW1548" s="507"/>
      <c r="AX1548" s="507">
        <v>92</v>
      </c>
      <c r="AY1548" s="507">
        <v>98</v>
      </c>
      <c r="AZ1548" s="507">
        <v>70</v>
      </c>
      <c r="BA1548" s="507">
        <v>127</v>
      </c>
      <c r="BB1548" s="357"/>
      <c r="BC1548" s="592" t="str">
        <f t="shared" si="1839"/>
        <v>-</v>
      </c>
      <c r="BD1548" s="593" t="str">
        <f t="shared" si="1840"/>
        <v>-</v>
      </c>
      <c r="BE1548" s="594" t="str">
        <f t="shared" si="1841"/>
        <v>-</v>
      </c>
      <c r="BF1548" s="291" t="str">
        <f t="shared" si="1842"/>
        <v>-</v>
      </c>
      <c r="BG1548" s="566" t="str">
        <f t="shared" si="1843"/>
        <v>-</v>
      </c>
      <c r="BH1548" s="595" t="str">
        <f t="shared" si="1844"/>
        <v>-</v>
      </c>
      <c r="BI1548" s="289" t="str">
        <f t="shared" si="1845"/>
        <v>-</v>
      </c>
      <c r="BJ1548" s="596" t="str">
        <f t="shared" si="1846"/>
        <v>-</v>
      </c>
      <c r="BK1548" s="595" t="str">
        <f t="shared" si="1847"/>
        <v>-</v>
      </c>
      <c r="BL1548" s="289" t="str">
        <f t="shared" si="1848"/>
        <v>-</v>
      </c>
      <c r="BM1548" s="596" t="str">
        <f t="shared" si="1849"/>
        <v>-</v>
      </c>
      <c r="BN1548" s="563">
        <f t="shared" si="1850"/>
        <v>4</v>
      </c>
      <c r="BO1548" s="87">
        <f t="shared" si="1851"/>
        <v>2017</v>
      </c>
      <c r="BP1548" s="87">
        <f t="shared" si="1852"/>
        <v>0.99999999999999978</v>
      </c>
      <c r="BQ1548" s="202"/>
    </row>
    <row r="1549" spans="1:69" s="35" customFormat="1" ht="10.5" customHeight="1" x14ac:dyDescent="0.2">
      <c r="A1549" s="314" t="str">
        <f t="shared" si="1838"/>
        <v>2017-18RYA4</v>
      </c>
      <c r="B1549" s="314" t="str">
        <f t="shared" si="1853"/>
        <v>Y60</v>
      </c>
      <c r="C1549" s="205" t="s">
        <v>190</v>
      </c>
      <c r="D1549" s="205" t="s">
        <v>528</v>
      </c>
      <c r="E1549" s="206"/>
      <c r="F1549" s="318" t="str">
        <f>VLOOKUP($G1549,'Selection Sheet'!$C$15:$F$39,3,0)</f>
        <v>Y60</v>
      </c>
      <c r="G1549" s="207" t="s">
        <v>118</v>
      </c>
      <c r="H1549" s="205" t="s">
        <v>536</v>
      </c>
      <c r="I1549" s="508">
        <v>343</v>
      </c>
      <c r="J1549" s="508">
        <v>103</v>
      </c>
      <c r="K1549" s="508">
        <v>45</v>
      </c>
      <c r="L1549" s="508">
        <v>28</v>
      </c>
      <c r="M1549" s="520"/>
      <c r="N1549" s="520"/>
      <c r="O1549" s="520"/>
      <c r="P1549" s="520"/>
      <c r="Q1549" s="508" t="s">
        <v>80</v>
      </c>
      <c r="R1549" s="508" t="s">
        <v>80</v>
      </c>
      <c r="S1549" s="508"/>
      <c r="T1549" s="509" t="s">
        <v>80</v>
      </c>
      <c r="U1549" s="510" t="s">
        <v>80</v>
      </c>
      <c r="V1549" s="510" t="s">
        <v>80</v>
      </c>
      <c r="W1549" s="510" t="s">
        <v>80</v>
      </c>
      <c r="X1549" s="511" t="s">
        <v>80</v>
      </c>
      <c r="Y1549" s="512" t="s">
        <v>80</v>
      </c>
      <c r="Z1549" s="513" t="s">
        <v>80</v>
      </c>
      <c r="AA1549" s="513" t="s">
        <v>80</v>
      </c>
      <c r="AB1549" s="514" t="s">
        <v>80</v>
      </c>
      <c r="AC1549" s="513" t="s">
        <v>80</v>
      </c>
      <c r="AD1549" s="513" t="s">
        <v>80</v>
      </c>
      <c r="AE1549" s="513" t="s">
        <v>80</v>
      </c>
      <c r="AF1549" s="515" t="s">
        <v>80</v>
      </c>
      <c r="AG1549" s="516" t="s">
        <v>80</v>
      </c>
      <c r="AH1549" s="517" t="s">
        <v>80</v>
      </c>
      <c r="AI1549" s="515" t="s">
        <v>80</v>
      </c>
      <c r="AJ1549" s="518">
        <v>166</v>
      </c>
      <c r="AK1549" s="518">
        <v>214</v>
      </c>
      <c r="AL1549" s="520"/>
      <c r="AM1549" s="520"/>
      <c r="AN1549" s="518">
        <v>1284</v>
      </c>
      <c r="AO1549" s="518">
        <v>1362</v>
      </c>
      <c r="AP1549" s="570"/>
      <c r="AQ1549" s="570"/>
      <c r="AR1549" s="518">
        <v>40</v>
      </c>
      <c r="AS1549" s="518">
        <v>335</v>
      </c>
      <c r="AT1549" s="518">
        <v>16</v>
      </c>
      <c r="AU1549" s="518">
        <v>43</v>
      </c>
      <c r="AV1549" s="520"/>
      <c r="AW1549" s="520"/>
      <c r="AX1549" s="520">
        <v>143</v>
      </c>
      <c r="AY1549" s="520">
        <v>162</v>
      </c>
      <c r="AZ1549" s="520">
        <v>357</v>
      </c>
      <c r="BA1549" s="520">
        <v>576</v>
      </c>
      <c r="BB1549" s="358"/>
      <c r="BC1549" s="597" t="str">
        <f t="shared" si="1839"/>
        <v>-</v>
      </c>
      <c r="BD1549" s="598" t="str">
        <f t="shared" si="1840"/>
        <v>-</v>
      </c>
      <c r="BE1549" s="599" t="str">
        <f t="shared" si="1841"/>
        <v>-</v>
      </c>
      <c r="BF1549" s="600" t="str">
        <f t="shared" si="1842"/>
        <v>-</v>
      </c>
      <c r="BG1549" s="601" t="str">
        <f t="shared" si="1843"/>
        <v>-</v>
      </c>
      <c r="BH1549" s="602" t="str">
        <f t="shared" si="1844"/>
        <v>-</v>
      </c>
      <c r="BI1549" s="603" t="str">
        <f t="shared" si="1845"/>
        <v>-</v>
      </c>
      <c r="BJ1549" s="604" t="str">
        <f t="shared" si="1846"/>
        <v>-</v>
      </c>
      <c r="BK1549" s="602" t="str">
        <f t="shared" si="1847"/>
        <v>-</v>
      </c>
      <c r="BL1549" s="603" t="str">
        <f t="shared" si="1848"/>
        <v>-</v>
      </c>
      <c r="BM1549" s="604" t="str">
        <f t="shared" si="1849"/>
        <v>-</v>
      </c>
      <c r="BN1549" s="564">
        <f t="shared" si="1850"/>
        <v>4</v>
      </c>
      <c r="BO1549" s="314">
        <f t="shared" si="1851"/>
        <v>2017</v>
      </c>
      <c r="BP1549" s="314">
        <f t="shared" si="1852"/>
        <v>0.99999999999999978</v>
      </c>
      <c r="BQ1549" s="202"/>
    </row>
    <row r="1550" spans="1:69" s="35" customFormat="1" ht="10.5" customHeight="1" x14ac:dyDescent="0.2">
      <c r="A1550" s="87" t="str">
        <f t="shared" si="1838"/>
        <v>2017-18RYC4</v>
      </c>
      <c r="B1550" s="87" t="str">
        <f t="shared" si="1853"/>
        <v>Y61</v>
      </c>
      <c r="C1550" s="203" t="s">
        <v>190</v>
      </c>
      <c r="D1550" s="203" t="s">
        <v>528</v>
      </c>
      <c r="E1550" s="42"/>
      <c r="F1550" s="317" t="str">
        <f>VLOOKUP($G1550,'Selection Sheet'!$C$15:$F$39,3,0)</f>
        <v>Y61</v>
      </c>
      <c r="G1550" s="204" t="s">
        <v>87</v>
      </c>
      <c r="H1550" s="203" t="s">
        <v>537</v>
      </c>
      <c r="I1550" s="495">
        <v>260</v>
      </c>
      <c r="J1550" s="495">
        <v>75</v>
      </c>
      <c r="K1550" s="495">
        <v>33</v>
      </c>
      <c r="L1550" s="495">
        <v>20</v>
      </c>
      <c r="M1550" s="507"/>
      <c r="N1550" s="507"/>
      <c r="O1550" s="507"/>
      <c r="P1550" s="507"/>
      <c r="Q1550" s="495" t="s">
        <v>80</v>
      </c>
      <c r="R1550" s="495" t="s">
        <v>80</v>
      </c>
      <c r="S1550" s="495"/>
      <c r="T1550" s="496" t="s">
        <v>80</v>
      </c>
      <c r="U1550" s="497" t="s">
        <v>80</v>
      </c>
      <c r="V1550" s="497" t="s">
        <v>80</v>
      </c>
      <c r="W1550" s="497" t="s">
        <v>80</v>
      </c>
      <c r="X1550" s="498" t="s">
        <v>80</v>
      </c>
      <c r="Y1550" s="499" t="s">
        <v>80</v>
      </c>
      <c r="Z1550" s="500" t="s">
        <v>80</v>
      </c>
      <c r="AA1550" s="500" t="s">
        <v>80</v>
      </c>
      <c r="AB1550" s="501" t="s">
        <v>80</v>
      </c>
      <c r="AC1550" s="500" t="s">
        <v>80</v>
      </c>
      <c r="AD1550" s="500" t="s">
        <v>80</v>
      </c>
      <c r="AE1550" s="500" t="s">
        <v>80</v>
      </c>
      <c r="AF1550" s="502" t="s">
        <v>80</v>
      </c>
      <c r="AG1550" s="503" t="s">
        <v>80</v>
      </c>
      <c r="AH1550" s="504" t="s">
        <v>80</v>
      </c>
      <c r="AI1550" s="502" t="s">
        <v>80</v>
      </c>
      <c r="AJ1550" s="505">
        <v>131</v>
      </c>
      <c r="AK1550" s="505">
        <v>143</v>
      </c>
      <c r="AL1550" s="507"/>
      <c r="AM1550" s="507"/>
      <c r="AN1550" s="505">
        <v>423</v>
      </c>
      <c r="AO1550" s="505">
        <v>426</v>
      </c>
      <c r="AP1550" s="569"/>
      <c r="AQ1550" s="569"/>
      <c r="AR1550" s="505">
        <v>23</v>
      </c>
      <c r="AS1550" s="505">
        <v>259</v>
      </c>
      <c r="AT1550" s="505">
        <v>11</v>
      </c>
      <c r="AU1550" s="505">
        <v>33</v>
      </c>
      <c r="AV1550" s="507"/>
      <c r="AW1550" s="507"/>
      <c r="AX1550" s="507">
        <v>118</v>
      </c>
      <c r="AY1550" s="507">
        <v>127</v>
      </c>
      <c r="AZ1550" s="507">
        <v>152</v>
      </c>
      <c r="BA1550" s="507">
        <v>291</v>
      </c>
      <c r="BB1550" s="357"/>
      <c r="BC1550" s="592" t="str">
        <f t="shared" si="1839"/>
        <v>-</v>
      </c>
      <c r="BD1550" s="593" t="str">
        <f t="shared" si="1840"/>
        <v>-</v>
      </c>
      <c r="BE1550" s="594" t="str">
        <f t="shared" si="1841"/>
        <v>-</v>
      </c>
      <c r="BF1550" s="291" t="str">
        <f t="shared" si="1842"/>
        <v>-</v>
      </c>
      <c r="BG1550" s="566" t="str">
        <f t="shared" si="1843"/>
        <v>-</v>
      </c>
      <c r="BH1550" s="595" t="str">
        <f t="shared" si="1844"/>
        <v>-</v>
      </c>
      <c r="BI1550" s="289" t="str">
        <f t="shared" si="1845"/>
        <v>-</v>
      </c>
      <c r="BJ1550" s="596" t="str">
        <f t="shared" si="1846"/>
        <v>-</v>
      </c>
      <c r="BK1550" s="595" t="str">
        <f t="shared" si="1847"/>
        <v>-</v>
      </c>
      <c r="BL1550" s="289" t="str">
        <f t="shared" si="1848"/>
        <v>-</v>
      </c>
      <c r="BM1550" s="596" t="str">
        <f t="shared" si="1849"/>
        <v>-</v>
      </c>
      <c r="BN1550" s="563">
        <f t="shared" si="1850"/>
        <v>4</v>
      </c>
      <c r="BO1550" s="87">
        <f t="shared" si="1851"/>
        <v>2017</v>
      </c>
      <c r="BP1550" s="87">
        <f t="shared" si="1852"/>
        <v>0.99999999999999978</v>
      </c>
      <c r="BQ1550" s="202"/>
    </row>
    <row r="1551" spans="1:69" s="35" customFormat="1" ht="10.5" customHeight="1" x14ac:dyDescent="0.2">
      <c r="A1551" s="87" t="str">
        <f t="shared" si="1838"/>
        <v>2017-18RYD4</v>
      </c>
      <c r="B1551" s="87" t="str">
        <f t="shared" si="1853"/>
        <v>Y59</v>
      </c>
      <c r="C1551" s="203" t="s">
        <v>190</v>
      </c>
      <c r="D1551" s="203" t="s">
        <v>528</v>
      </c>
      <c r="E1551" s="42"/>
      <c r="F1551" s="317" t="str">
        <f>VLOOKUP($G1551,'Selection Sheet'!$C$15:$F$39,3,0)</f>
        <v>Y59</v>
      </c>
      <c r="G1551" s="204" t="s">
        <v>116</v>
      </c>
      <c r="H1551" s="203" t="s">
        <v>538</v>
      </c>
      <c r="I1551" s="495">
        <v>214</v>
      </c>
      <c r="J1551" s="495">
        <v>60</v>
      </c>
      <c r="K1551" s="495">
        <v>29</v>
      </c>
      <c r="L1551" s="495">
        <v>18</v>
      </c>
      <c r="M1551" s="507"/>
      <c r="N1551" s="507"/>
      <c r="O1551" s="507"/>
      <c r="P1551" s="507"/>
      <c r="Q1551" s="495" t="s">
        <v>80</v>
      </c>
      <c r="R1551" s="495" t="s">
        <v>80</v>
      </c>
      <c r="S1551" s="495"/>
      <c r="T1551" s="496" t="s">
        <v>80</v>
      </c>
      <c r="U1551" s="497" t="s">
        <v>80</v>
      </c>
      <c r="V1551" s="497" t="s">
        <v>80</v>
      </c>
      <c r="W1551" s="497" t="s">
        <v>80</v>
      </c>
      <c r="X1551" s="498" t="s">
        <v>80</v>
      </c>
      <c r="Y1551" s="499" t="s">
        <v>80</v>
      </c>
      <c r="Z1551" s="500" t="s">
        <v>80</v>
      </c>
      <c r="AA1551" s="500" t="s">
        <v>80</v>
      </c>
      <c r="AB1551" s="501" t="s">
        <v>80</v>
      </c>
      <c r="AC1551" s="500" t="s">
        <v>80</v>
      </c>
      <c r="AD1551" s="500" t="s">
        <v>80</v>
      </c>
      <c r="AE1551" s="500" t="s">
        <v>80</v>
      </c>
      <c r="AF1551" s="502" t="s">
        <v>80</v>
      </c>
      <c r="AG1551" s="503" t="s">
        <v>80</v>
      </c>
      <c r="AH1551" s="504" t="s">
        <v>80</v>
      </c>
      <c r="AI1551" s="502" t="s">
        <v>80</v>
      </c>
      <c r="AJ1551" s="505">
        <v>87</v>
      </c>
      <c r="AK1551" s="505">
        <v>146</v>
      </c>
      <c r="AL1551" s="507"/>
      <c r="AM1551" s="507"/>
      <c r="AN1551" s="505">
        <v>496</v>
      </c>
      <c r="AO1551" s="505">
        <v>527</v>
      </c>
      <c r="AP1551" s="569"/>
      <c r="AQ1551" s="569"/>
      <c r="AR1551" s="505">
        <v>16</v>
      </c>
      <c r="AS1551" s="505">
        <v>197</v>
      </c>
      <c r="AT1551" s="505">
        <v>8</v>
      </c>
      <c r="AU1551" s="505">
        <v>24</v>
      </c>
      <c r="AV1551" s="507"/>
      <c r="AW1551" s="507"/>
      <c r="AX1551" s="507">
        <v>80</v>
      </c>
      <c r="AY1551" s="507">
        <v>91</v>
      </c>
      <c r="AZ1551" s="507">
        <v>280</v>
      </c>
      <c r="BA1551" s="507">
        <v>419</v>
      </c>
      <c r="BB1551" s="357"/>
      <c r="BC1551" s="592" t="str">
        <f t="shared" si="1839"/>
        <v>-</v>
      </c>
      <c r="BD1551" s="593" t="str">
        <f t="shared" si="1840"/>
        <v>-</v>
      </c>
      <c r="BE1551" s="594" t="str">
        <f t="shared" si="1841"/>
        <v>-</v>
      </c>
      <c r="BF1551" s="291" t="str">
        <f t="shared" si="1842"/>
        <v>-</v>
      </c>
      <c r="BG1551" s="566" t="str">
        <f t="shared" si="1843"/>
        <v>-</v>
      </c>
      <c r="BH1551" s="595" t="str">
        <f t="shared" si="1844"/>
        <v>-</v>
      </c>
      <c r="BI1551" s="289" t="str">
        <f t="shared" si="1845"/>
        <v>-</v>
      </c>
      <c r="BJ1551" s="596" t="str">
        <f t="shared" si="1846"/>
        <v>-</v>
      </c>
      <c r="BK1551" s="595" t="str">
        <f t="shared" si="1847"/>
        <v>-</v>
      </c>
      <c r="BL1551" s="289" t="str">
        <f t="shared" si="1848"/>
        <v>-</v>
      </c>
      <c r="BM1551" s="596" t="str">
        <f t="shared" si="1849"/>
        <v>-</v>
      </c>
      <c r="BN1551" s="563">
        <f t="shared" si="1850"/>
        <v>4</v>
      </c>
      <c r="BO1551" s="87">
        <f t="shared" si="1851"/>
        <v>2017</v>
      </c>
      <c r="BP1551" s="87">
        <f t="shared" si="1852"/>
        <v>0.99999999999999978</v>
      </c>
      <c r="BQ1551" s="202"/>
    </row>
    <row r="1552" spans="1:69" s="35" customFormat="1" ht="10.5" customHeight="1" x14ac:dyDescent="0.2">
      <c r="A1552" s="87" t="str">
        <f t="shared" si="1838"/>
        <v>2017-18RYE4</v>
      </c>
      <c r="B1552" s="87" t="str">
        <f t="shared" si="1853"/>
        <v>Y59</v>
      </c>
      <c r="C1552" s="203" t="s">
        <v>190</v>
      </c>
      <c r="D1552" s="203" t="s">
        <v>528</v>
      </c>
      <c r="E1552" s="42"/>
      <c r="F1552" s="317" t="str">
        <f>VLOOKUP($G1552,'Selection Sheet'!$C$15:$F$39,3,0)</f>
        <v>Y59</v>
      </c>
      <c r="G1552" s="204" t="s">
        <v>114</v>
      </c>
      <c r="H1552" s="203" t="s">
        <v>539</v>
      </c>
      <c r="I1552" s="495">
        <v>108</v>
      </c>
      <c r="J1552" s="495">
        <v>33</v>
      </c>
      <c r="K1552" s="495">
        <v>29</v>
      </c>
      <c r="L1552" s="495">
        <v>11</v>
      </c>
      <c r="M1552" s="507"/>
      <c r="N1552" s="507"/>
      <c r="O1552" s="507"/>
      <c r="P1552" s="507"/>
      <c r="Q1552" s="495" t="s">
        <v>80</v>
      </c>
      <c r="R1552" s="495" t="s">
        <v>80</v>
      </c>
      <c r="S1552" s="495"/>
      <c r="T1552" s="496" t="s">
        <v>80</v>
      </c>
      <c r="U1552" s="497" t="s">
        <v>80</v>
      </c>
      <c r="V1552" s="497" t="s">
        <v>80</v>
      </c>
      <c r="W1552" s="497" t="s">
        <v>80</v>
      </c>
      <c r="X1552" s="498" t="s">
        <v>80</v>
      </c>
      <c r="Y1552" s="499" t="s">
        <v>80</v>
      </c>
      <c r="Z1552" s="500" t="s">
        <v>80</v>
      </c>
      <c r="AA1552" s="500" t="s">
        <v>80</v>
      </c>
      <c r="AB1552" s="501" t="s">
        <v>80</v>
      </c>
      <c r="AC1552" s="500" t="s">
        <v>80</v>
      </c>
      <c r="AD1552" s="500" t="s">
        <v>80</v>
      </c>
      <c r="AE1552" s="500" t="s">
        <v>80</v>
      </c>
      <c r="AF1552" s="502" t="s">
        <v>80</v>
      </c>
      <c r="AG1552" s="503" t="s">
        <v>80</v>
      </c>
      <c r="AH1552" s="504" t="s">
        <v>80</v>
      </c>
      <c r="AI1552" s="502" t="s">
        <v>80</v>
      </c>
      <c r="AJ1552" s="505">
        <v>76</v>
      </c>
      <c r="AK1552" s="505">
        <v>93</v>
      </c>
      <c r="AL1552" s="507"/>
      <c r="AM1552" s="507"/>
      <c r="AN1552" s="505">
        <v>535</v>
      </c>
      <c r="AO1552" s="505">
        <v>541</v>
      </c>
      <c r="AP1552" s="569"/>
      <c r="AQ1552" s="569"/>
      <c r="AR1552" s="505">
        <v>17</v>
      </c>
      <c r="AS1552" s="505">
        <v>97</v>
      </c>
      <c r="AT1552" s="505">
        <v>8</v>
      </c>
      <c r="AU1552" s="505">
        <v>25</v>
      </c>
      <c r="AV1552" s="507"/>
      <c r="AW1552" s="507"/>
      <c r="AX1552" s="507">
        <v>34</v>
      </c>
      <c r="AY1552" s="507">
        <v>38</v>
      </c>
      <c r="AZ1552" s="507">
        <v>187</v>
      </c>
      <c r="BA1552" s="507">
        <v>367</v>
      </c>
      <c r="BB1552" s="357"/>
      <c r="BC1552" s="592" t="str">
        <f t="shared" si="1839"/>
        <v>-</v>
      </c>
      <c r="BD1552" s="593" t="str">
        <f t="shared" si="1840"/>
        <v>-</v>
      </c>
      <c r="BE1552" s="594" t="str">
        <f t="shared" si="1841"/>
        <v>-</v>
      </c>
      <c r="BF1552" s="291" t="str">
        <f t="shared" si="1842"/>
        <v>-</v>
      </c>
      <c r="BG1552" s="566" t="str">
        <f t="shared" si="1843"/>
        <v>-</v>
      </c>
      <c r="BH1552" s="595" t="str">
        <f t="shared" si="1844"/>
        <v>-</v>
      </c>
      <c r="BI1552" s="289" t="str">
        <f t="shared" si="1845"/>
        <v>-</v>
      </c>
      <c r="BJ1552" s="596" t="str">
        <f t="shared" si="1846"/>
        <v>-</v>
      </c>
      <c r="BK1552" s="595" t="str">
        <f t="shared" si="1847"/>
        <v>-</v>
      </c>
      <c r="BL1552" s="289" t="str">
        <f t="shared" si="1848"/>
        <v>-</v>
      </c>
      <c r="BM1552" s="596" t="str">
        <f t="shared" si="1849"/>
        <v>-</v>
      </c>
      <c r="BN1552" s="563">
        <f t="shared" si="1850"/>
        <v>4</v>
      </c>
      <c r="BO1552" s="87">
        <f t="shared" si="1851"/>
        <v>2017</v>
      </c>
      <c r="BP1552" s="87">
        <f t="shared" si="1852"/>
        <v>0.99999999999999978</v>
      </c>
      <c r="BQ1552" s="202"/>
    </row>
    <row r="1553" spans="1:69" s="35" customFormat="1" ht="10.5" customHeight="1" x14ac:dyDescent="0.2">
      <c r="A1553" s="312" t="str">
        <f t="shared" si="1838"/>
        <v>2017-18RYF4</v>
      </c>
      <c r="B1553" s="312" t="str">
        <f t="shared" si="1853"/>
        <v>Y58</v>
      </c>
      <c r="C1553" s="208" t="s">
        <v>190</v>
      </c>
      <c r="D1553" s="208" t="s">
        <v>528</v>
      </c>
      <c r="E1553" s="53"/>
      <c r="F1553" s="319" t="str">
        <f>VLOOKUP($G1553,'Selection Sheet'!$C$15:$F$39,3,0)</f>
        <v>Y58</v>
      </c>
      <c r="G1553" s="209" t="s">
        <v>99</v>
      </c>
      <c r="H1553" s="208" t="s">
        <v>540</v>
      </c>
      <c r="I1553" s="521">
        <v>349</v>
      </c>
      <c r="J1553" s="521">
        <v>99</v>
      </c>
      <c r="K1553" s="521">
        <v>46</v>
      </c>
      <c r="L1553" s="521">
        <v>23</v>
      </c>
      <c r="M1553" s="533"/>
      <c r="N1553" s="533"/>
      <c r="O1553" s="533"/>
      <c r="P1553" s="533"/>
      <c r="Q1553" s="521" t="s">
        <v>80</v>
      </c>
      <c r="R1553" s="521" t="s">
        <v>80</v>
      </c>
      <c r="S1553" s="521"/>
      <c r="T1553" s="522" t="s">
        <v>80</v>
      </c>
      <c r="U1553" s="523" t="s">
        <v>80</v>
      </c>
      <c r="V1553" s="523" t="s">
        <v>80</v>
      </c>
      <c r="W1553" s="523" t="s">
        <v>80</v>
      </c>
      <c r="X1553" s="524" t="s">
        <v>80</v>
      </c>
      <c r="Y1553" s="525" t="s">
        <v>80</v>
      </c>
      <c r="Z1553" s="526" t="s">
        <v>80</v>
      </c>
      <c r="AA1553" s="526" t="s">
        <v>80</v>
      </c>
      <c r="AB1553" s="527" t="s">
        <v>80</v>
      </c>
      <c r="AC1553" s="526" t="s">
        <v>80</v>
      </c>
      <c r="AD1553" s="526" t="s">
        <v>80</v>
      </c>
      <c r="AE1553" s="526" t="s">
        <v>80</v>
      </c>
      <c r="AF1553" s="528" t="s">
        <v>80</v>
      </c>
      <c r="AG1553" s="529" t="s">
        <v>80</v>
      </c>
      <c r="AH1553" s="530" t="s">
        <v>80</v>
      </c>
      <c r="AI1553" s="528" t="s">
        <v>80</v>
      </c>
      <c r="AJ1553" s="531">
        <v>135</v>
      </c>
      <c r="AK1553" s="531">
        <v>220</v>
      </c>
      <c r="AL1553" s="533"/>
      <c r="AM1553" s="533"/>
      <c r="AN1553" s="531">
        <v>809</v>
      </c>
      <c r="AO1553" s="531">
        <v>837</v>
      </c>
      <c r="AP1553" s="571"/>
      <c r="AQ1553" s="571"/>
      <c r="AR1553" s="531">
        <v>23</v>
      </c>
      <c r="AS1553" s="531">
        <v>344</v>
      </c>
      <c r="AT1553" s="531">
        <v>12</v>
      </c>
      <c r="AU1553" s="531">
        <v>45</v>
      </c>
      <c r="AV1553" s="533"/>
      <c r="AW1553" s="533"/>
      <c r="AX1553" s="533">
        <v>105</v>
      </c>
      <c r="AY1553" s="533">
        <v>136</v>
      </c>
      <c r="AZ1553" s="533">
        <v>145</v>
      </c>
      <c r="BA1553" s="533">
        <v>358</v>
      </c>
      <c r="BB1553" s="359"/>
      <c r="BC1553" s="605" t="str">
        <f t="shared" si="1839"/>
        <v>-</v>
      </c>
      <c r="BD1553" s="606" t="str">
        <f t="shared" si="1840"/>
        <v>-</v>
      </c>
      <c r="BE1553" s="607" t="str">
        <f t="shared" si="1841"/>
        <v>-</v>
      </c>
      <c r="BF1553" s="302" t="str">
        <f t="shared" si="1842"/>
        <v>-</v>
      </c>
      <c r="BG1553" s="608" t="str">
        <f t="shared" si="1843"/>
        <v>-</v>
      </c>
      <c r="BH1553" s="609" t="str">
        <f t="shared" si="1844"/>
        <v>-</v>
      </c>
      <c r="BI1553" s="311" t="str">
        <f t="shared" si="1845"/>
        <v>-</v>
      </c>
      <c r="BJ1553" s="610" t="str">
        <f t="shared" si="1846"/>
        <v>-</v>
      </c>
      <c r="BK1553" s="609" t="str">
        <f t="shared" si="1847"/>
        <v>-</v>
      </c>
      <c r="BL1553" s="311" t="str">
        <f t="shared" si="1848"/>
        <v>-</v>
      </c>
      <c r="BM1553" s="610" t="str">
        <f t="shared" si="1849"/>
        <v>-</v>
      </c>
      <c r="BN1553" s="565">
        <f t="shared" si="1850"/>
        <v>4</v>
      </c>
      <c r="BO1553" s="312">
        <f t="shared" si="1851"/>
        <v>2017</v>
      </c>
      <c r="BP1553" s="312">
        <f t="shared" si="1852"/>
        <v>0.99999999999999978</v>
      </c>
      <c r="BQ1553" s="202"/>
    </row>
    <row r="1554" spans="1:69" s="35" customFormat="1" ht="10.5" customHeight="1" x14ac:dyDescent="0.2">
      <c r="A1554" s="87" t="str">
        <f t="shared" si="1838"/>
        <v>2017-18R1F5</v>
      </c>
      <c r="B1554" s="87" t="str">
        <f t="shared" si="1853"/>
        <v>Y59</v>
      </c>
      <c r="C1554" s="203" t="s">
        <v>190</v>
      </c>
      <c r="D1554" s="203" t="s">
        <v>541</v>
      </c>
      <c r="E1554" s="42"/>
      <c r="F1554" s="317" t="str">
        <f>VLOOKUP($G1554,'Selection Sheet'!$C$15:$F$39,3,0)</f>
        <v>Y59</v>
      </c>
      <c r="G1554" s="204" t="s">
        <v>108</v>
      </c>
      <c r="H1554" s="203" t="s">
        <v>529</v>
      </c>
      <c r="I1554" s="495">
        <v>7</v>
      </c>
      <c r="J1554" s="495">
        <v>1</v>
      </c>
      <c r="K1554" s="495">
        <v>0</v>
      </c>
      <c r="L1554" s="495">
        <v>0</v>
      </c>
      <c r="M1554" s="507"/>
      <c r="N1554" s="507"/>
      <c r="O1554" s="507"/>
      <c r="P1554" s="507"/>
      <c r="Q1554" s="495" t="s">
        <v>80</v>
      </c>
      <c r="R1554" s="495" t="s">
        <v>80</v>
      </c>
      <c r="S1554" s="495"/>
      <c r="T1554" s="496" t="s">
        <v>80</v>
      </c>
      <c r="U1554" s="497" t="s">
        <v>80</v>
      </c>
      <c r="V1554" s="497" t="s">
        <v>80</v>
      </c>
      <c r="W1554" s="497" t="s">
        <v>80</v>
      </c>
      <c r="X1554" s="498" t="s">
        <v>80</v>
      </c>
      <c r="Y1554" s="499" t="s">
        <v>80</v>
      </c>
      <c r="Z1554" s="500" t="s">
        <v>80</v>
      </c>
      <c r="AA1554" s="500" t="s">
        <v>80</v>
      </c>
      <c r="AB1554" s="501" t="s">
        <v>80</v>
      </c>
      <c r="AC1554" s="500" t="s">
        <v>80</v>
      </c>
      <c r="AD1554" s="500" t="s">
        <v>80</v>
      </c>
      <c r="AE1554" s="500" t="s">
        <v>80</v>
      </c>
      <c r="AF1554" s="502" t="s">
        <v>80</v>
      </c>
      <c r="AG1554" s="503" t="s">
        <v>80</v>
      </c>
      <c r="AH1554" s="504" t="s">
        <v>80</v>
      </c>
      <c r="AI1554" s="502" t="s">
        <v>80</v>
      </c>
      <c r="AJ1554" s="505">
        <v>6</v>
      </c>
      <c r="AK1554" s="505">
        <v>6</v>
      </c>
      <c r="AL1554" s="507"/>
      <c r="AM1554" s="507"/>
      <c r="AN1554" s="505">
        <v>30</v>
      </c>
      <c r="AO1554" s="505">
        <v>31</v>
      </c>
      <c r="AP1554" s="569"/>
      <c r="AQ1554" s="569"/>
      <c r="AR1554" s="505">
        <v>0</v>
      </c>
      <c r="AS1554" s="505">
        <v>7</v>
      </c>
      <c r="AT1554" s="505">
        <v>0</v>
      </c>
      <c r="AU1554" s="505">
        <v>0</v>
      </c>
      <c r="AV1554" s="507"/>
      <c r="AW1554" s="507"/>
      <c r="AX1554" s="507">
        <v>1</v>
      </c>
      <c r="AY1554" s="507">
        <v>1</v>
      </c>
      <c r="AZ1554" s="507">
        <v>9</v>
      </c>
      <c r="BA1554" s="507">
        <v>14</v>
      </c>
      <c r="BB1554" s="357"/>
      <c r="BC1554" s="592" t="str">
        <f t="shared" si="1839"/>
        <v>-</v>
      </c>
      <c r="BD1554" s="593" t="str">
        <f t="shared" si="1840"/>
        <v>-</v>
      </c>
      <c r="BE1554" s="594" t="str">
        <f t="shared" si="1841"/>
        <v>-</v>
      </c>
      <c r="BF1554" s="291" t="str">
        <f t="shared" si="1842"/>
        <v>-</v>
      </c>
      <c r="BG1554" s="566" t="str">
        <f t="shared" si="1843"/>
        <v>-</v>
      </c>
      <c r="BH1554" s="595" t="str">
        <f t="shared" si="1844"/>
        <v>-</v>
      </c>
      <c r="BI1554" s="289" t="str">
        <f t="shared" si="1845"/>
        <v>-</v>
      </c>
      <c r="BJ1554" s="596" t="str">
        <f t="shared" si="1846"/>
        <v>-</v>
      </c>
      <c r="BK1554" s="595" t="str">
        <f t="shared" si="1847"/>
        <v>-</v>
      </c>
      <c r="BL1554" s="289" t="str">
        <f t="shared" si="1848"/>
        <v>-</v>
      </c>
      <c r="BM1554" s="596" t="str">
        <f t="shared" si="1849"/>
        <v>-</v>
      </c>
      <c r="BN1554" s="563">
        <f t="shared" si="1850"/>
        <v>5</v>
      </c>
      <c r="BO1554" s="87">
        <f t="shared" si="1851"/>
        <v>2017</v>
      </c>
      <c r="BP1554" s="87">
        <f t="shared" si="1852"/>
        <v>2</v>
      </c>
      <c r="BQ1554" s="202"/>
    </row>
    <row r="1555" spans="1:69" s="35" customFormat="1" ht="10.5" customHeight="1" x14ac:dyDescent="0.2">
      <c r="A1555" s="87" t="str">
        <f t="shared" si="1838"/>
        <v>2017-18RRU5</v>
      </c>
      <c r="B1555" s="87" t="str">
        <f t="shared" si="1853"/>
        <v>Y56</v>
      </c>
      <c r="C1555" s="203" t="s">
        <v>190</v>
      </c>
      <c r="D1555" s="203" t="s">
        <v>541</v>
      </c>
      <c r="E1555" s="42"/>
      <c r="F1555" s="317" t="str">
        <f>VLOOKUP($G1555,'Selection Sheet'!$C$15:$F$39,3,0)</f>
        <v>Y56</v>
      </c>
      <c r="G1555" s="204" t="s">
        <v>93</v>
      </c>
      <c r="H1555" s="203" t="s">
        <v>530</v>
      </c>
      <c r="I1555" s="495">
        <v>335</v>
      </c>
      <c r="J1555" s="495">
        <v>95</v>
      </c>
      <c r="K1555" s="495">
        <v>34</v>
      </c>
      <c r="L1555" s="495">
        <v>20</v>
      </c>
      <c r="M1555" s="507"/>
      <c r="N1555" s="507"/>
      <c r="O1555" s="507"/>
      <c r="P1555" s="507"/>
      <c r="Q1555" s="495" t="s">
        <v>80</v>
      </c>
      <c r="R1555" s="495" t="s">
        <v>80</v>
      </c>
      <c r="S1555" s="495"/>
      <c r="T1555" s="496" t="s">
        <v>80</v>
      </c>
      <c r="U1555" s="497" t="s">
        <v>80</v>
      </c>
      <c r="V1555" s="497" t="s">
        <v>80</v>
      </c>
      <c r="W1555" s="497" t="s">
        <v>80</v>
      </c>
      <c r="X1555" s="498" t="s">
        <v>80</v>
      </c>
      <c r="Y1555" s="499" t="s">
        <v>80</v>
      </c>
      <c r="Z1555" s="500" t="s">
        <v>80</v>
      </c>
      <c r="AA1555" s="500" t="s">
        <v>80</v>
      </c>
      <c r="AB1555" s="501" t="s">
        <v>80</v>
      </c>
      <c r="AC1555" s="500" t="s">
        <v>80</v>
      </c>
      <c r="AD1555" s="500" t="s">
        <v>80</v>
      </c>
      <c r="AE1555" s="500" t="s">
        <v>80</v>
      </c>
      <c r="AF1555" s="502" t="s">
        <v>80</v>
      </c>
      <c r="AG1555" s="503" t="s">
        <v>80</v>
      </c>
      <c r="AH1555" s="504" t="s">
        <v>80</v>
      </c>
      <c r="AI1555" s="502" t="s">
        <v>80</v>
      </c>
      <c r="AJ1555" s="505">
        <v>190</v>
      </c>
      <c r="AK1555" s="505">
        <v>258</v>
      </c>
      <c r="AL1555" s="507"/>
      <c r="AM1555" s="507"/>
      <c r="AN1555" s="505">
        <v>1110</v>
      </c>
      <c r="AO1555" s="505">
        <v>1147</v>
      </c>
      <c r="AP1555" s="569"/>
      <c r="AQ1555" s="569"/>
      <c r="AR1555" s="505">
        <v>32</v>
      </c>
      <c r="AS1555" s="505">
        <v>330</v>
      </c>
      <c r="AT1555" s="505">
        <v>8</v>
      </c>
      <c r="AU1555" s="505">
        <v>32</v>
      </c>
      <c r="AV1555" s="507"/>
      <c r="AW1555" s="507"/>
      <c r="AX1555" s="507">
        <v>97</v>
      </c>
      <c r="AY1555" s="507">
        <v>110</v>
      </c>
      <c r="AZ1555" s="507">
        <v>444</v>
      </c>
      <c r="BA1555" s="507">
        <v>662</v>
      </c>
      <c r="BB1555" s="357"/>
      <c r="BC1555" s="592" t="str">
        <f t="shared" si="1839"/>
        <v>-</v>
      </c>
      <c r="BD1555" s="593" t="str">
        <f t="shared" si="1840"/>
        <v>-</v>
      </c>
      <c r="BE1555" s="594" t="str">
        <f t="shared" si="1841"/>
        <v>-</v>
      </c>
      <c r="BF1555" s="291" t="str">
        <f t="shared" si="1842"/>
        <v>-</v>
      </c>
      <c r="BG1555" s="566" t="str">
        <f t="shared" si="1843"/>
        <v>-</v>
      </c>
      <c r="BH1555" s="595" t="str">
        <f t="shared" si="1844"/>
        <v>-</v>
      </c>
      <c r="BI1555" s="289" t="str">
        <f t="shared" si="1845"/>
        <v>-</v>
      </c>
      <c r="BJ1555" s="596" t="str">
        <f t="shared" si="1846"/>
        <v>-</v>
      </c>
      <c r="BK1555" s="595" t="str">
        <f t="shared" si="1847"/>
        <v>-</v>
      </c>
      <c r="BL1555" s="289" t="str">
        <f t="shared" si="1848"/>
        <v>-</v>
      </c>
      <c r="BM1555" s="596" t="str">
        <f t="shared" si="1849"/>
        <v>-</v>
      </c>
      <c r="BN1555" s="563">
        <f t="shared" si="1850"/>
        <v>5</v>
      </c>
      <c r="BO1555" s="87">
        <f t="shared" si="1851"/>
        <v>2017</v>
      </c>
      <c r="BP1555" s="87">
        <f t="shared" si="1852"/>
        <v>2</v>
      </c>
      <c r="BQ1555" s="202"/>
    </row>
    <row r="1556" spans="1:69" s="35" customFormat="1" ht="10.5" customHeight="1" x14ac:dyDescent="0.2">
      <c r="A1556" s="87" t="str">
        <f t="shared" si="1838"/>
        <v>2017-18RX65</v>
      </c>
      <c r="B1556" s="87" t="str">
        <f t="shared" si="1853"/>
        <v>Y63</v>
      </c>
      <c r="C1556" s="203" t="s">
        <v>190</v>
      </c>
      <c r="D1556" s="203" t="s">
        <v>541</v>
      </c>
      <c r="E1556" s="42"/>
      <c r="F1556" s="317" t="str">
        <f>VLOOKUP($G1556,'Selection Sheet'!$C$15:$F$39,3,0)</f>
        <v>Y63</v>
      </c>
      <c r="G1556" s="204" t="s">
        <v>111</v>
      </c>
      <c r="H1556" s="203" t="s">
        <v>532</v>
      </c>
      <c r="I1556" s="495">
        <v>169</v>
      </c>
      <c r="J1556" s="495">
        <v>47</v>
      </c>
      <c r="K1556" s="495">
        <v>34</v>
      </c>
      <c r="L1556" s="495">
        <v>15</v>
      </c>
      <c r="M1556" s="507"/>
      <c r="N1556" s="507"/>
      <c r="O1556" s="507"/>
      <c r="P1556" s="507"/>
      <c r="Q1556" s="495" t="s">
        <v>80</v>
      </c>
      <c r="R1556" s="495" t="s">
        <v>80</v>
      </c>
      <c r="S1556" s="495"/>
      <c r="T1556" s="496" t="s">
        <v>80</v>
      </c>
      <c r="U1556" s="497" t="s">
        <v>80</v>
      </c>
      <c r="V1556" s="497" t="s">
        <v>80</v>
      </c>
      <c r="W1556" s="497" t="s">
        <v>80</v>
      </c>
      <c r="X1556" s="498" t="s">
        <v>80</v>
      </c>
      <c r="Y1556" s="499" t="s">
        <v>80</v>
      </c>
      <c r="Z1556" s="500" t="s">
        <v>80</v>
      </c>
      <c r="AA1556" s="500" t="s">
        <v>80</v>
      </c>
      <c r="AB1556" s="501" t="s">
        <v>80</v>
      </c>
      <c r="AC1556" s="500" t="s">
        <v>80</v>
      </c>
      <c r="AD1556" s="500" t="s">
        <v>80</v>
      </c>
      <c r="AE1556" s="500" t="s">
        <v>80</v>
      </c>
      <c r="AF1556" s="502" t="s">
        <v>80</v>
      </c>
      <c r="AG1556" s="503" t="s">
        <v>80</v>
      </c>
      <c r="AH1556" s="504" t="s">
        <v>80</v>
      </c>
      <c r="AI1556" s="502" t="s">
        <v>80</v>
      </c>
      <c r="AJ1556" s="505">
        <v>81</v>
      </c>
      <c r="AK1556" s="505">
        <v>87</v>
      </c>
      <c r="AL1556" s="507"/>
      <c r="AM1556" s="507"/>
      <c r="AN1556" s="505">
        <v>317</v>
      </c>
      <c r="AO1556" s="505">
        <v>322</v>
      </c>
      <c r="AP1556" s="569"/>
      <c r="AQ1556" s="569"/>
      <c r="AR1556" s="505">
        <v>13</v>
      </c>
      <c r="AS1556" s="505">
        <v>164</v>
      </c>
      <c r="AT1556" s="505">
        <v>9</v>
      </c>
      <c r="AU1556" s="505">
        <v>32</v>
      </c>
      <c r="AV1556" s="507"/>
      <c r="AW1556" s="507"/>
      <c r="AX1556" s="507">
        <v>45</v>
      </c>
      <c r="AY1556" s="507">
        <v>58</v>
      </c>
      <c r="AZ1556" s="507">
        <v>79</v>
      </c>
      <c r="BA1556" s="507">
        <v>172</v>
      </c>
      <c r="BB1556" s="357"/>
      <c r="BC1556" s="592" t="str">
        <f t="shared" si="1839"/>
        <v>-</v>
      </c>
      <c r="BD1556" s="593" t="str">
        <f t="shared" si="1840"/>
        <v>-</v>
      </c>
      <c r="BE1556" s="594" t="str">
        <f t="shared" si="1841"/>
        <v>-</v>
      </c>
      <c r="BF1556" s="291" t="str">
        <f t="shared" si="1842"/>
        <v>-</v>
      </c>
      <c r="BG1556" s="566" t="str">
        <f t="shared" si="1843"/>
        <v>-</v>
      </c>
      <c r="BH1556" s="595" t="str">
        <f t="shared" si="1844"/>
        <v>-</v>
      </c>
      <c r="BI1556" s="289" t="str">
        <f t="shared" si="1845"/>
        <v>-</v>
      </c>
      <c r="BJ1556" s="596" t="str">
        <f t="shared" si="1846"/>
        <v>-</v>
      </c>
      <c r="BK1556" s="595" t="str">
        <f t="shared" si="1847"/>
        <v>-</v>
      </c>
      <c r="BL1556" s="289" t="str">
        <f t="shared" si="1848"/>
        <v>-</v>
      </c>
      <c r="BM1556" s="596" t="str">
        <f t="shared" si="1849"/>
        <v>-</v>
      </c>
      <c r="BN1556" s="563">
        <f t="shared" si="1850"/>
        <v>5</v>
      </c>
      <c r="BO1556" s="87">
        <f t="shared" si="1851"/>
        <v>2017</v>
      </c>
      <c r="BP1556" s="87">
        <f t="shared" si="1852"/>
        <v>2</v>
      </c>
      <c r="BQ1556" s="202"/>
    </row>
    <row r="1557" spans="1:69" s="35" customFormat="1" ht="10.5" customHeight="1" x14ac:dyDescent="0.2">
      <c r="A1557" s="314" t="str">
        <f t="shared" si="1838"/>
        <v>2017-18RX75</v>
      </c>
      <c r="B1557" s="314" t="str">
        <f t="shared" si="1853"/>
        <v>Y62</v>
      </c>
      <c r="C1557" s="205" t="s">
        <v>190</v>
      </c>
      <c r="D1557" s="205" t="s">
        <v>541</v>
      </c>
      <c r="E1557" s="206"/>
      <c r="F1557" s="318" t="str">
        <f>VLOOKUP($G1557,'Selection Sheet'!$C$15:$F$39,3,0)</f>
        <v>Y62</v>
      </c>
      <c r="G1557" s="207" t="s">
        <v>84</v>
      </c>
      <c r="H1557" s="205" t="s">
        <v>533</v>
      </c>
      <c r="I1557" s="508">
        <v>299</v>
      </c>
      <c r="J1557" s="508">
        <v>106</v>
      </c>
      <c r="K1557" s="508">
        <v>44</v>
      </c>
      <c r="L1557" s="508">
        <v>29</v>
      </c>
      <c r="M1557" s="520"/>
      <c r="N1557" s="520"/>
      <c r="O1557" s="520"/>
      <c r="P1557" s="520"/>
      <c r="Q1557" s="508" t="s">
        <v>80</v>
      </c>
      <c r="R1557" s="508" t="s">
        <v>80</v>
      </c>
      <c r="S1557" s="508"/>
      <c r="T1557" s="509" t="s">
        <v>80</v>
      </c>
      <c r="U1557" s="510" t="s">
        <v>80</v>
      </c>
      <c r="V1557" s="510" t="s">
        <v>80</v>
      </c>
      <c r="W1557" s="510" t="s">
        <v>80</v>
      </c>
      <c r="X1557" s="511" t="s">
        <v>80</v>
      </c>
      <c r="Y1557" s="512" t="s">
        <v>80</v>
      </c>
      <c r="Z1557" s="513" t="s">
        <v>80</v>
      </c>
      <c r="AA1557" s="513" t="s">
        <v>80</v>
      </c>
      <c r="AB1557" s="514" t="s">
        <v>80</v>
      </c>
      <c r="AC1557" s="513" t="s">
        <v>80</v>
      </c>
      <c r="AD1557" s="513" t="s">
        <v>80</v>
      </c>
      <c r="AE1557" s="513" t="s">
        <v>80</v>
      </c>
      <c r="AF1557" s="515" t="s">
        <v>80</v>
      </c>
      <c r="AG1557" s="516" t="s">
        <v>80</v>
      </c>
      <c r="AH1557" s="517" t="s">
        <v>80</v>
      </c>
      <c r="AI1557" s="515" t="s">
        <v>80</v>
      </c>
      <c r="AJ1557" s="518">
        <v>156</v>
      </c>
      <c r="AK1557" s="518">
        <v>196</v>
      </c>
      <c r="AL1557" s="520"/>
      <c r="AM1557" s="520"/>
      <c r="AN1557" s="518">
        <v>1050</v>
      </c>
      <c r="AO1557" s="518">
        <v>1053</v>
      </c>
      <c r="AP1557" s="570"/>
      <c r="AQ1557" s="570"/>
      <c r="AR1557" s="518">
        <v>29</v>
      </c>
      <c r="AS1557" s="518">
        <v>297</v>
      </c>
      <c r="AT1557" s="518">
        <v>10</v>
      </c>
      <c r="AU1557" s="518">
        <v>44</v>
      </c>
      <c r="AV1557" s="520"/>
      <c r="AW1557" s="520"/>
      <c r="AX1557" s="520">
        <v>108</v>
      </c>
      <c r="AY1557" s="520">
        <v>139</v>
      </c>
      <c r="AZ1557" s="520">
        <v>300</v>
      </c>
      <c r="BA1557" s="520">
        <v>541</v>
      </c>
      <c r="BB1557" s="358"/>
      <c r="BC1557" s="597" t="str">
        <f t="shared" si="1839"/>
        <v>-</v>
      </c>
      <c r="BD1557" s="598" t="str">
        <f t="shared" si="1840"/>
        <v>-</v>
      </c>
      <c r="BE1557" s="599" t="str">
        <f t="shared" si="1841"/>
        <v>-</v>
      </c>
      <c r="BF1557" s="600" t="str">
        <f t="shared" si="1842"/>
        <v>-</v>
      </c>
      <c r="BG1557" s="601" t="str">
        <f t="shared" si="1843"/>
        <v>-</v>
      </c>
      <c r="BH1557" s="602" t="str">
        <f t="shared" si="1844"/>
        <v>-</v>
      </c>
      <c r="BI1557" s="603" t="str">
        <f t="shared" si="1845"/>
        <v>-</v>
      </c>
      <c r="BJ1557" s="604" t="str">
        <f t="shared" si="1846"/>
        <v>-</v>
      </c>
      <c r="BK1557" s="602" t="str">
        <f t="shared" si="1847"/>
        <v>-</v>
      </c>
      <c r="BL1557" s="603" t="str">
        <f t="shared" si="1848"/>
        <v>-</v>
      </c>
      <c r="BM1557" s="604" t="str">
        <f t="shared" si="1849"/>
        <v>-</v>
      </c>
      <c r="BN1557" s="564">
        <f t="shared" si="1850"/>
        <v>5</v>
      </c>
      <c r="BO1557" s="314">
        <f t="shared" si="1851"/>
        <v>2017</v>
      </c>
      <c r="BP1557" s="314">
        <f t="shared" si="1852"/>
        <v>2</v>
      </c>
      <c r="BQ1557" s="202"/>
    </row>
    <row r="1558" spans="1:69" s="35" customFormat="1" ht="10.5" customHeight="1" x14ac:dyDescent="0.2">
      <c r="A1558" s="87" t="str">
        <f t="shared" si="1838"/>
        <v>2017-18RX85</v>
      </c>
      <c r="B1558" s="87" t="str">
        <f t="shared" si="1853"/>
        <v>Y63</v>
      </c>
      <c r="C1558" s="203" t="s">
        <v>190</v>
      </c>
      <c r="D1558" s="203" t="s">
        <v>541</v>
      </c>
      <c r="E1558" s="42"/>
      <c r="F1558" s="317" t="str">
        <f>VLOOKUP($G1558,'Selection Sheet'!$C$15:$F$39,3,0)</f>
        <v>Y63</v>
      </c>
      <c r="G1558" s="204" t="s">
        <v>120</v>
      </c>
      <c r="H1558" s="203" t="s">
        <v>534</v>
      </c>
      <c r="I1558" s="495">
        <v>213</v>
      </c>
      <c r="J1558" s="495">
        <v>67</v>
      </c>
      <c r="K1558" s="495">
        <v>36</v>
      </c>
      <c r="L1558" s="495">
        <v>14</v>
      </c>
      <c r="M1558" s="507"/>
      <c r="N1558" s="507"/>
      <c r="O1558" s="507"/>
      <c r="P1558" s="507"/>
      <c r="Q1558" s="495" t="s">
        <v>80</v>
      </c>
      <c r="R1558" s="495" t="s">
        <v>80</v>
      </c>
      <c r="S1558" s="495"/>
      <c r="T1558" s="496" t="s">
        <v>80</v>
      </c>
      <c r="U1558" s="497" t="s">
        <v>80</v>
      </c>
      <c r="V1558" s="497" t="s">
        <v>80</v>
      </c>
      <c r="W1558" s="497" t="s">
        <v>80</v>
      </c>
      <c r="X1558" s="498" t="s">
        <v>80</v>
      </c>
      <c r="Y1558" s="499" t="s">
        <v>80</v>
      </c>
      <c r="Z1558" s="500" t="s">
        <v>80</v>
      </c>
      <c r="AA1558" s="500" t="s">
        <v>80</v>
      </c>
      <c r="AB1558" s="501" t="s">
        <v>80</v>
      </c>
      <c r="AC1558" s="500" t="s">
        <v>80</v>
      </c>
      <c r="AD1558" s="500" t="s">
        <v>80</v>
      </c>
      <c r="AE1558" s="500" t="s">
        <v>80</v>
      </c>
      <c r="AF1558" s="502" t="s">
        <v>80</v>
      </c>
      <c r="AG1558" s="503" t="s">
        <v>80</v>
      </c>
      <c r="AH1558" s="504" t="s">
        <v>80</v>
      </c>
      <c r="AI1558" s="502" t="s">
        <v>80</v>
      </c>
      <c r="AJ1558" s="505">
        <v>101</v>
      </c>
      <c r="AK1558" s="505">
        <v>124</v>
      </c>
      <c r="AL1558" s="507"/>
      <c r="AM1558" s="507"/>
      <c r="AN1558" s="505">
        <v>497</v>
      </c>
      <c r="AO1558" s="505">
        <v>507</v>
      </c>
      <c r="AP1558" s="569"/>
      <c r="AQ1558" s="569"/>
      <c r="AR1558" s="505">
        <v>24</v>
      </c>
      <c r="AS1558" s="505">
        <v>206</v>
      </c>
      <c r="AT1558" s="505">
        <v>7</v>
      </c>
      <c r="AU1558" s="505">
        <v>35</v>
      </c>
      <c r="AV1558" s="507"/>
      <c r="AW1558" s="507"/>
      <c r="AX1558" s="507">
        <v>74</v>
      </c>
      <c r="AY1558" s="507">
        <v>86</v>
      </c>
      <c r="AZ1558" s="507">
        <v>146</v>
      </c>
      <c r="BA1558" s="507">
        <v>310</v>
      </c>
      <c r="BB1558" s="357"/>
      <c r="BC1558" s="592" t="str">
        <f t="shared" si="1839"/>
        <v>-</v>
      </c>
      <c r="BD1558" s="593" t="str">
        <f t="shared" si="1840"/>
        <v>-</v>
      </c>
      <c r="BE1558" s="594" t="str">
        <f t="shared" si="1841"/>
        <v>-</v>
      </c>
      <c r="BF1558" s="291" t="str">
        <f t="shared" si="1842"/>
        <v>-</v>
      </c>
      <c r="BG1558" s="566" t="str">
        <f t="shared" si="1843"/>
        <v>-</v>
      </c>
      <c r="BH1558" s="595" t="str">
        <f t="shared" si="1844"/>
        <v>-</v>
      </c>
      <c r="BI1558" s="289" t="str">
        <f t="shared" si="1845"/>
        <v>-</v>
      </c>
      <c r="BJ1558" s="596" t="str">
        <f t="shared" si="1846"/>
        <v>-</v>
      </c>
      <c r="BK1558" s="595" t="str">
        <f t="shared" si="1847"/>
        <v>-</v>
      </c>
      <c r="BL1558" s="289" t="str">
        <f t="shared" si="1848"/>
        <v>-</v>
      </c>
      <c r="BM1558" s="596" t="str">
        <f t="shared" si="1849"/>
        <v>-</v>
      </c>
      <c r="BN1558" s="563">
        <f t="shared" si="1850"/>
        <v>5</v>
      </c>
      <c r="BO1558" s="87">
        <f t="shared" si="1851"/>
        <v>2017</v>
      </c>
      <c r="BP1558" s="87">
        <f t="shared" si="1852"/>
        <v>2</v>
      </c>
      <c r="BQ1558" s="202"/>
    </row>
    <row r="1559" spans="1:69" s="35" customFormat="1" ht="10.5" customHeight="1" x14ac:dyDescent="0.2">
      <c r="A1559" s="87" t="str">
        <f t="shared" si="1838"/>
        <v>2017-18RX95</v>
      </c>
      <c r="B1559" s="87" t="str">
        <f t="shared" si="1853"/>
        <v>Y60</v>
      </c>
      <c r="C1559" s="203" t="s">
        <v>190</v>
      </c>
      <c r="D1559" s="203" t="s">
        <v>541</v>
      </c>
      <c r="E1559" s="42"/>
      <c r="F1559" s="317" t="str">
        <f>VLOOKUP($G1559,'Selection Sheet'!$C$15:$F$39,3,0)</f>
        <v>Y60</v>
      </c>
      <c r="G1559" s="204" t="s">
        <v>103</v>
      </c>
      <c r="H1559" s="203" t="s">
        <v>535</v>
      </c>
      <c r="I1559" s="495">
        <v>194</v>
      </c>
      <c r="J1559" s="495">
        <v>48</v>
      </c>
      <c r="K1559" s="495">
        <v>28</v>
      </c>
      <c r="L1559" s="495">
        <v>13</v>
      </c>
      <c r="M1559" s="507"/>
      <c r="N1559" s="507"/>
      <c r="O1559" s="507"/>
      <c r="P1559" s="507"/>
      <c r="Q1559" s="495" t="s">
        <v>80</v>
      </c>
      <c r="R1559" s="495" t="s">
        <v>80</v>
      </c>
      <c r="S1559" s="495"/>
      <c r="T1559" s="496" t="s">
        <v>80</v>
      </c>
      <c r="U1559" s="497" t="s">
        <v>80</v>
      </c>
      <c r="V1559" s="497" t="s">
        <v>80</v>
      </c>
      <c r="W1559" s="497" t="s">
        <v>80</v>
      </c>
      <c r="X1559" s="498" t="s">
        <v>80</v>
      </c>
      <c r="Y1559" s="499" t="s">
        <v>80</v>
      </c>
      <c r="Z1559" s="500" t="s">
        <v>80</v>
      </c>
      <c r="AA1559" s="500" t="s">
        <v>80</v>
      </c>
      <c r="AB1559" s="501" t="s">
        <v>80</v>
      </c>
      <c r="AC1559" s="500" t="s">
        <v>80</v>
      </c>
      <c r="AD1559" s="500" t="s">
        <v>80</v>
      </c>
      <c r="AE1559" s="500" t="s">
        <v>80</v>
      </c>
      <c r="AF1559" s="502" t="s">
        <v>80</v>
      </c>
      <c r="AG1559" s="503" t="s">
        <v>80</v>
      </c>
      <c r="AH1559" s="504" t="s">
        <v>80</v>
      </c>
      <c r="AI1559" s="502" t="s">
        <v>80</v>
      </c>
      <c r="AJ1559" s="505">
        <v>88</v>
      </c>
      <c r="AK1559" s="505">
        <v>102</v>
      </c>
      <c r="AL1559" s="507"/>
      <c r="AM1559" s="507"/>
      <c r="AN1559" s="505">
        <v>521</v>
      </c>
      <c r="AO1559" s="505">
        <v>540</v>
      </c>
      <c r="AP1559" s="569"/>
      <c r="AQ1559" s="569"/>
      <c r="AR1559" s="505">
        <v>18</v>
      </c>
      <c r="AS1559" s="505">
        <v>185</v>
      </c>
      <c r="AT1559" s="505">
        <v>9</v>
      </c>
      <c r="AU1559" s="505">
        <v>26</v>
      </c>
      <c r="AV1559" s="507"/>
      <c r="AW1559" s="507"/>
      <c r="AX1559" s="507">
        <v>58</v>
      </c>
      <c r="AY1559" s="507">
        <v>59</v>
      </c>
      <c r="AZ1559" s="507">
        <v>71</v>
      </c>
      <c r="BA1559" s="507">
        <v>141</v>
      </c>
      <c r="BB1559" s="357"/>
      <c r="BC1559" s="592" t="str">
        <f t="shared" si="1839"/>
        <v>-</v>
      </c>
      <c r="BD1559" s="593" t="str">
        <f t="shared" si="1840"/>
        <v>-</v>
      </c>
      <c r="BE1559" s="594" t="str">
        <f t="shared" si="1841"/>
        <v>-</v>
      </c>
      <c r="BF1559" s="291" t="str">
        <f t="shared" si="1842"/>
        <v>-</v>
      </c>
      <c r="BG1559" s="566" t="str">
        <f t="shared" si="1843"/>
        <v>-</v>
      </c>
      <c r="BH1559" s="595" t="str">
        <f t="shared" si="1844"/>
        <v>-</v>
      </c>
      <c r="BI1559" s="289" t="str">
        <f t="shared" si="1845"/>
        <v>-</v>
      </c>
      <c r="BJ1559" s="596" t="str">
        <f t="shared" si="1846"/>
        <v>-</v>
      </c>
      <c r="BK1559" s="595" t="str">
        <f t="shared" si="1847"/>
        <v>-</v>
      </c>
      <c r="BL1559" s="289" t="str">
        <f t="shared" si="1848"/>
        <v>-</v>
      </c>
      <c r="BM1559" s="596" t="str">
        <f t="shared" si="1849"/>
        <v>-</v>
      </c>
      <c r="BN1559" s="563">
        <f t="shared" si="1850"/>
        <v>5</v>
      </c>
      <c r="BO1559" s="87">
        <f t="shared" si="1851"/>
        <v>2017</v>
      </c>
      <c r="BP1559" s="87">
        <f t="shared" si="1852"/>
        <v>2</v>
      </c>
      <c r="BQ1559" s="202"/>
    </row>
    <row r="1560" spans="1:69" s="35" customFormat="1" ht="10.5" customHeight="1" x14ac:dyDescent="0.2">
      <c r="A1560" s="314" t="str">
        <f t="shared" si="1838"/>
        <v>2017-18RYA5</v>
      </c>
      <c r="B1560" s="314" t="str">
        <f t="shared" si="1853"/>
        <v>Y60</v>
      </c>
      <c r="C1560" s="205" t="s">
        <v>190</v>
      </c>
      <c r="D1560" s="205" t="s">
        <v>541</v>
      </c>
      <c r="E1560" s="206"/>
      <c r="F1560" s="318" t="str">
        <f>VLOOKUP($G1560,'Selection Sheet'!$C$15:$F$39,3,0)</f>
        <v>Y60</v>
      </c>
      <c r="G1560" s="207" t="s">
        <v>118</v>
      </c>
      <c r="H1560" s="205" t="s">
        <v>536</v>
      </c>
      <c r="I1560" s="508">
        <v>293</v>
      </c>
      <c r="J1560" s="508">
        <v>83</v>
      </c>
      <c r="K1560" s="508">
        <v>37</v>
      </c>
      <c r="L1560" s="508">
        <v>17</v>
      </c>
      <c r="M1560" s="520"/>
      <c r="N1560" s="520"/>
      <c r="O1560" s="520"/>
      <c r="P1560" s="520"/>
      <c r="Q1560" s="508" t="s">
        <v>80</v>
      </c>
      <c r="R1560" s="508" t="s">
        <v>80</v>
      </c>
      <c r="S1560" s="508"/>
      <c r="T1560" s="509" t="s">
        <v>80</v>
      </c>
      <c r="U1560" s="510" t="s">
        <v>80</v>
      </c>
      <c r="V1560" s="510" t="s">
        <v>80</v>
      </c>
      <c r="W1560" s="510" t="s">
        <v>80</v>
      </c>
      <c r="X1560" s="511" t="s">
        <v>80</v>
      </c>
      <c r="Y1560" s="512" t="s">
        <v>80</v>
      </c>
      <c r="Z1560" s="513" t="s">
        <v>80</v>
      </c>
      <c r="AA1560" s="513" t="s">
        <v>80</v>
      </c>
      <c r="AB1560" s="514" t="s">
        <v>80</v>
      </c>
      <c r="AC1560" s="513" t="s">
        <v>80</v>
      </c>
      <c r="AD1560" s="513" t="s">
        <v>80</v>
      </c>
      <c r="AE1560" s="513" t="s">
        <v>80</v>
      </c>
      <c r="AF1560" s="515" t="s">
        <v>80</v>
      </c>
      <c r="AG1560" s="516" t="s">
        <v>80</v>
      </c>
      <c r="AH1560" s="517" t="s">
        <v>80</v>
      </c>
      <c r="AI1560" s="515" t="s">
        <v>80</v>
      </c>
      <c r="AJ1560" s="518">
        <v>168</v>
      </c>
      <c r="AK1560" s="518">
        <v>207</v>
      </c>
      <c r="AL1560" s="520"/>
      <c r="AM1560" s="520"/>
      <c r="AN1560" s="518">
        <v>1322</v>
      </c>
      <c r="AO1560" s="518">
        <v>1405</v>
      </c>
      <c r="AP1560" s="570"/>
      <c r="AQ1560" s="570"/>
      <c r="AR1560" s="518">
        <v>31</v>
      </c>
      <c r="AS1560" s="518">
        <v>288</v>
      </c>
      <c r="AT1560" s="518">
        <v>10</v>
      </c>
      <c r="AU1560" s="518">
        <v>37</v>
      </c>
      <c r="AV1560" s="520"/>
      <c r="AW1560" s="520"/>
      <c r="AX1560" s="520">
        <v>122</v>
      </c>
      <c r="AY1560" s="520">
        <v>138</v>
      </c>
      <c r="AZ1560" s="520">
        <v>324</v>
      </c>
      <c r="BA1560" s="520">
        <v>569</v>
      </c>
      <c r="BB1560" s="358"/>
      <c r="BC1560" s="597" t="str">
        <f t="shared" si="1839"/>
        <v>-</v>
      </c>
      <c r="BD1560" s="598" t="str">
        <f t="shared" si="1840"/>
        <v>-</v>
      </c>
      <c r="BE1560" s="599" t="str">
        <f t="shared" si="1841"/>
        <v>-</v>
      </c>
      <c r="BF1560" s="600" t="str">
        <f t="shared" si="1842"/>
        <v>-</v>
      </c>
      <c r="BG1560" s="601" t="str">
        <f t="shared" si="1843"/>
        <v>-</v>
      </c>
      <c r="BH1560" s="602" t="str">
        <f t="shared" si="1844"/>
        <v>-</v>
      </c>
      <c r="BI1560" s="603" t="str">
        <f t="shared" si="1845"/>
        <v>-</v>
      </c>
      <c r="BJ1560" s="604" t="str">
        <f t="shared" si="1846"/>
        <v>-</v>
      </c>
      <c r="BK1560" s="602" t="str">
        <f t="shared" si="1847"/>
        <v>-</v>
      </c>
      <c r="BL1560" s="603" t="str">
        <f t="shared" si="1848"/>
        <v>-</v>
      </c>
      <c r="BM1560" s="604" t="str">
        <f t="shared" si="1849"/>
        <v>-</v>
      </c>
      <c r="BN1560" s="564">
        <f t="shared" si="1850"/>
        <v>5</v>
      </c>
      <c r="BO1560" s="314">
        <f t="shared" si="1851"/>
        <v>2017</v>
      </c>
      <c r="BP1560" s="314">
        <f t="shared" si="1852"/>
        <v>2</v>
      </c>
      <c r="BQ1560" s="202"/>
    </row>
    <row r="1561" spans="1:69" s="35" customFormat="1" ht="10.5" customHeight="1" x14ac:dyDescent="0.2">
      <c r="A1561" s="87" t="str">
        <f t="shared" ref="A1561:A1624" si="1854">CONCATENATE(C1561,G1561,BN1561)</f>
        <v>2017-18RYC5</v>
      </c>
      <c r="B1561" s="87" t="str">
        <f t="shared" si="1853"/>
        <v>Y61</v>
      </c>
      <c r="C1561" s="203" t="s">
        <v>190</v>
      </c>
      <c r="D1561" s="203" t="s">
        <v>541</v>
      </c>
      <c r="E1561" s="42"/>
      <c r="F1561" s="317" t="str">
        <f>VLOOKUP($G1561,'Selection Sheet'!$C$15:$F$39,3,0)</f>
        <v>Y61</v>
      </c>
      <c r="G1561" s="204" t="s">
        <v>87</v>
      </c>
      <c r="H1561" s="203" t="s">
        <v>537</v>
      </c>
      <c r="I1561" s="495">
        <v>265</v>
      </c>
      <c r="J1561" s="495">
        <v>78</v>
      </c>
      <c r="K1561" s="495">
        <v>25</v>
      </c>
      <c r="L1561" s="495">
        <v>13</v>
      </c>
      <c r="M1561" s="507"/>
      <c r="N1561" s="507"/>
      <c r="O1561" s="507"/>
      <c r="P1561" s="507"/>
      <c r="Q1561" s="495" t="s">
        <v>80</v>
      </c>
      <c r="R1561" s="495" t="s">
        <v>80</v>
      </c>
      <c r="S1561" s="495"/>
      <c r="T1561" s="496" t="s">
        <v>80</v>
      </c>
      <c r="U1561" s="497" t="s">
        <v>80</v>
      </c>
      <c r="V1561" s="497" t="s">
        <v>80</v>
      </c>
      <c r="W1561" s="497" t="s">
        <v>80</v>
      </c>
      <c r="X1561" s="498" t="s">
        <v>80</v>
      </c>
      <c r="Y1561" s="499" t="s">
        <v>80</v>
      </c>
      <c r="Z1561" s="500" t="s">
        <v>80</v>
      </c>
      <c r="AA1561" s="500" t="s">
        <v>80</v>
      </c>
      <c r="AB1561" s="501" t="s">
        <v>80</v>
      </c>
      <c r="AC1561" s="500" t="s">
        <v>80</v>
      </c>
      <c r="AD1561" s="500" t="s">
        <v>80</v>
      </c>
      <c r="AE1561" s="500" t="s">
        <v>80</v>
      </c>
      <c r="AF1561" s="502" t="s">
        <v>80</v>
      </c>
      <c r="AG1561" s="503" t="s">
        <v>80</v>
      </c>
      <c r="AH1561" s="504" t="s">
        <v>80</v>
      </c>
      <c r="AI1561" s="502" t="s">
        <v>80</v>
      </c>
      <c r="AJ1561" s="505">
        <v>141</v>
      </c>
      <c r="AK1561" s="505">
        <v>151</v>
      </c>
      <c r="AL1561" s="507"/>
      <c r="AM1561" s="507"/>
      <c r="AN1561" s="505">
        <v>485</v>
      </c>
      <c r="AO1561" s="505">
        <v>486</v>
      </c>
      <c r="AP1561" s="569"/>
      <c r="AQ1561" s="569"/>
      <c r="AR1561" s="505">
        <v>18</v>
      </c>
      <c r="AS1561" s="505">
        <v>261</v>
      </c>
      <c r="AT1561" s="505">
        <v>4</v>
      </c>
      <c r="AU1561" s="505">
        <v>25</v>
      </c>
      <c r="AV1561" s="507"/>
      <c r="AW1561" s="507"/>
      <c r="AX1561" s="507">
        <v>111</v>
      </c>
      <c r="AY1561" s="507">
        <v>120</v>
      </c>
      <c r="AZ1561" s="507">
        <v>180</v>
      </c>
      <c r="BA1561" s="507">
        <v>354</v>
      </c>
      <c r="BB1561" s="357"/>
      <c r="BC1561" s="592" t="str">
        <f t="shared" ref="BC1561:BC1624" si="1855">IFERROR(AG1561*$AI1561,"-")</f>
        <v>-</v>
      </c>
      <c r="BD1561" s="593" t="str">
        <f t="shared" ref="BD1561:BD1624" si="1856">IFERROR(AH1561*$AI1561,"-")</f>
        <v>-</v>
      </c>
      <c r="BE1561" s="594" t="str">
        <f t="shared" ref="BE1561:BE1624" si="1857">IFERROR(U1561*$T1561, "-")</f>
        <v>-</v>
      </c>
      <c r="BF1561" s="291" t="str">
        <f t="shared" ref="BF1561:BF1624" si="1858">IFERROR(V1561*$T1561,"-")</f>
        <v>-</v>
      </c>
      <c r="BG1561" s="566" t="str">
        <f t="shared" ref="BG1561:BG1624" si="1859">IFERROR(W1561*$T1561,"-")</f>
        <v>-</v>
      </c>
      <c r="BH1561" s="595" t="str">
        <f t="shared" ref="BH1561:BH1624" si="1860">IFERROR(Y1561*$X1561, "-")</f>
        <v>-</v>
      </c>
      <c r="BI1561" s="289" t="str">
        <f t="shared" ref="BI1561:BI1624" si="1861">IFERROR(Z1561*$X1561,"-")</f>
        <v>-</v>
      </c>
      <c r="BJ1561" s="596" t="str">
        <f t="shared" ref="BJ1561:BJ1624" si="1862">IFERROR(AA1561*$X1561,"-")</f>
        <v>-</v>
      </c>
      <c r="BK1561" s="595" t="str">
        <f t="shared" ref="BK1561:BK1624" si="1863">IFERROR(AC1561*$AB1561, "-")</f>
        <v>-</v>
      </c>
      <c r="BL1561" s="289" t="str">
        <f t="shared" ref="BL1561:BL1624" si="1864">IFERROR(AD1561*$AB1561,"-")</f>
        <v>-</v>
      </c>
      <c r="BM1561" s="596" t="str">
        <f t="shared" ref="BM1561:BM1624" si="1865">IFERROR(AE1561*$AB1561,"-")</f>
        <v>-</v>
      </c>
      <c r="BN1561" s="563">
        <f t="shared" ref="BN1561:BN1624" si="1866">MONTH(1&amp;$D1561)</f>
        <v>5</v>
      </c>
      <c r="BO1561" s="87">
        <f t="shared" ref="BO1561:BO1624" si="1867">VALUE(LEFT(C1561,4)+IF($BN1561&lt;4,1,0))</f>
        <v>2017</v>
      </c>
      <c r="BP1561" s="87">
        <f t="shared" ref="BP1561:BP1624" si="1868">(BN1561/3-ROUNDDOWN(BN1561/3,0))*3</f>
        <v>2</v>
      </c>
      <c r="BQ1561" s="202"/>
    </row>
    <row r="1562" spans="1:69" s="35" customFormat="1" ht="10.5" customHeight="1" x14ac:dyDescent="0.2">
      <c r="A1562" s="87" t="str">
        <f t="shared" si="1854"/>
        <v>2017-18RYD5</v>
      </c>
      <c r="B1562" s="87" t="str">
        <f t="shared" ref="B1562:B1625" si="1869">F1562</f>
        <v>Y59</v>
      </c>
      <c r="C1562" s="203" t="s">
        <v>190</v>
      </c>
      <c r="D1562" s="203" t="s">
        <v>541</v>
      </c>
      <c r="E1562" s="42"/>
      <c r="F1562" s="317" t="str">
        <f>VLOOKUP($G1562,'Selection Sheet'!$C$15:$F$39,3,0)</f>
        <v>Y59</v>
      </c>
      <c r="G1562" s="204" t="s">
        <v>116</v>
      </c>
      <c r="H1562" s="203" t="s">
        <v>538</v>
      </c>
      <c r="I1562" s="495">
        <v>246</v>
      </c>
      <c r="J1562" s="495">
        <v>56</v>
      </c>
      <c r="K1562" s="495">
        <v>37</v>
      </c>
      <c r="L1562" s="495">
        <v>21</v>
      </c>
      <c r="M1562" s="507"/>
      <c r="N1562" s="507"/>
      <c r="O1562" s="507"/>
      <c r="P1562" s="507"/>
      <c r="Q1562" s="495" t="s">
        <v>80</v>
      </c>
      <c r="R1562" s="495" t="s">
        <v>80</v>
      </c>
      <c r="S1562" s="495"/>
      <c r="T1562" s="496" t="s">
        <v>80</v>
      </c>
      <c r="U1562" s="497" t="s">
        <v>80</v>
      </c>
      <c r="V1562" s="497" t="s">
        <v>80</v>
      </c>
      <c r="W1562" s="497" t="s">
        <v>80</v>
      </c>
      <c r="X1562" s="498" t="s">
        <v>80</v>
      </c>
      <c r="Y1562" s="499" t="s">
        <v>80</v>
      </c>
      <c r="Z1562" s="500" t="s">
        <v>80</v>
      </c>
      <c r="AA1562" s="500" t="s">
        <v>80</v>
      </c>
      <c r="AB1562" s="501" t="s">
        <v>80</v>
      </c>
      <c r="AC1562" s="500" t="s">
        <v>80</v>
      </c>
      <c r="AD1562" s="500" t="s">
        <v>80</v>
      </c>
      <c r="AE1562" s="500" t="s">
        <v>80</v>
      </c>
      <c r="AF1562" s="502" t="s">
        <v>80</v>
      </c>
      <c r="AG1562" s="503" t="s">
        <v>80</v>
      </c>
      <c r="AH1562" s="504" t="s">
        <v>80</v>
      </c>
      <c r="AI1562" s="502" t="s">
        <v>80</v>
      </c>
      <c r="AJ1562" s="505">
        <v>61</v>
      </c>
      <c r="AK1562" s="505">
        <v>106</v>
      </c>
      <c r="AL1562" s="507"/>
      <c r="AM1562" s="507"/>
      <c r="AN1562" s="505">
        <v>513</v>
      </c>
      <c r="AO1562" s="505">
        <v>556</v>
      </c>
      <c r="AP1562" s="569"/>
      <c r="AQ1562" s="569"/>
      <c r="AR1562" s="505">
        <v>15</v>
      </c>
      <c r="AS1562" s="505">
        <v>240</v>
      </c>
      <c r="AT1562" s="505">
        <v>10</v>
      </c>
      <c r="AU1562" s="505">
        <v>33</v>
      </c>
      <c r="AV1562" s="507"/>
      <c r="AW1562" s="507"/>
      <c r="AX1562" s="507">
        <v>77</v>
      </c>
      <c r="AY1562" s="507">
        <v>84</v>
      </c>
      <c r="AZ1562" s="507">
        <v>292</v>
      </c>
      <c r="BA1562" s="507">
        <v>450</v>
      </c>
      <c r="BB1562" s="357"/>
      <c r="BC1562" s="592" t="str">
        <f t="shared" si="1855"/>
        <v>-</v>
      </c>
      <c r="BD1562" s="593" t="str">
        <f t="shared" si="1856"/>
        <v>-</v>
      </c>
      <c r="BE1562" s="594" t="str">
        <f t="shared" si="1857"/>
        <v>-</v>
      </c>
      <c r="BF1562" s="291" t="str">
        <f t="shared" si="1858"/>
        <v>-</v>
      </c>
      <c r="BG1562" s="566" t="str">
        <f t="shared" si="1859"/>
        <v>-</v>
      </c>
      <c r="BH1562" s="595" t="str">
        <f t="shared" si="1860"/>
        <v>-</v>
      </c>
      <c r="BI1562" s="289" t="str">
        <f t="shared" si="1861"/>
        <v>-</v>
      </c>
      <c r="BJ1562" s="596" t="str">
        <f t="shared" si="1862"/>
        <v>-</v>
      </c>
      <c r="BK1562" s="595" t="str">
        <f t="shared" si="1863"/>
        <v>-</v>
      </c>
      <c r="BL1562" s="289" t="str">
        <f t="shared" si="1864"/>
        <v>-</v>
      </c>
      <c r="BM1562" s="596" t="str">
        <f t="shared" si="1865"/>
        <v>-</v>
      </c>
      <c r="BN1562" s="563">
        <f t="shared" si="1866"/>
        <v>5</v>
      </c>
      <c r="BO1562" s="87">
        <f t="shared" si="1867"/>
        <v>2017</v>
      </c>
      <c r="BP1562" s="87">
        <f t="shared" si="1868"/>
        <v>2</v>
      </c>
      <c r="BQ1562" s="202"/>
    </row>
    <row r="1563" spans="1:69" s="35" customFormat="1" ht="10.5" customHeight="1" x14ac:dyDescent="0.2">
      <c r="A1563" s="87" t="str">
        <f t="shared" si="1854"/>
        <v>2017-18RYE5</v>
      </c>
      <c r="B1563" s="87" t="str">
        <f t="shared" si="1869"/>
        <v>Y59</v>
      </c>
      <c r="C1563" s="203" t="s">
        <v>190</v>
      </c>
      <c r="D1563" s="203" t="s">
        <v>541</v>
      </c>
      <c r="E1563" s="42"/>
      <c r="F1563" s="317" t="str">
        <f>VLOOKUP($G1563,'Selection Sheet'!$C$15:$F$39,3,0)</f>
        <v>Y59</v>
      </c>
      <c r="G1563" s="204" t="s">
        <v>114</v>
      </c>
      <c r="H1563" s="203" t="s">
        <v>539</v>
      </c>
      <c r="I1563" s="495">
        <v>122</v>
      </c>
      <c r="J1563" s="495">
        <v>37</v>
      </c>
      <c r="K1563" s="495">
        <v>36</v>
      </c>
      <c r="L1563" s="495">
        <v>13</v>
      </c>
      <c r="M1563" s="507"/>
      <c r="N1563" s="507"/>
      <c r="O1563" s="507"/>
      <c r="P1563" s="507"/>
      <c r="Q1563" s="495" t="s">
        <v>80</v>
      </c>
      <c r="R1563" s="495" t="s">
        <v>80</v>
      </c>
      <c r="S1563" s="495"/>
      <c r="T1563" s="496" t="s">
        <v>80</v>
      </c>
      <c r="U1563" s="497" t="s">
        <v>80</v>
      </c>
      <c r="V1563" s="497" t="s">
        <v>80</v>
      </c>
      <c r="W1563" s="497" t="s">
        <v>80</v>
      </c>
      <c r="X1563" s="498" t="s">
        <v>80</v>
      </c>
      <c r="Y1563" s="499" t="s">
        <v>80</v>
      </c>
      <c r="Z1563" s="500" t="s">
        <v>80</v>
      </c>
      <c r="AA1563" s="500" t="s">
        <v>80</v>
      </c>
      <c r="AB1563" s="501" t="s">
        <v>80</v>
      </c>
      <c r="AC1563" s="500" t="s">
        <v>80</v>
      </c>
      <c r="AD1563" s="500" t="s">
        <v>80</v>
      </c>
      <c r="AE1563" s="500" t="s">
        <v>80</v>
      </c>
      <c r="AF1563" s="502" t="s">
        <v>80</v>
      </c>
      <c r="AG1563" s="503" t="s">
        <v>80</v>
      </c>
      <c r="AH1563" s="504" t="s">
        <v>80</v>
      </c>
      <c r="AI1563" s="502" t="s">
        <v>80</v>
      </c>
      <c r="AJ1563" s="505">
        <v>88</v>
      </c>
      <c r="AK1563" s="505">
        <v>102</v>
      </c>
      <c r="AL1563" s="507"/>
      <c r="AM1563" s="507"/>
      <c r="AN1563" s="505">
        <v>582</v>
      </c>
      <c r="AO1563" s="505">
        <v>591</v>
      </c>
      <c r="AP1563" s="569"/>
      <c r="AQ1563" s="569"/>
      <c r="AR1563" s="505">
        <v>10</v>
      </c>
      <c r="AS1563" s="505">
        <v>117</v>
      </c>
      <c r="AT1563" s="505">
        <v>8</v>
      </c>
      <c r="AU1563" s="505">
        <v>34</v>
      </c>
      <c r="AV1563" s="507"/>
      <c r="AW1563" s="507"/>
      <c r="AX1563" s="507">
        <v>64</v>
      </c>
      <c r="AY1563" s="507">
        <v>69</v>
      </c>
      <c r="AZ1563" s="507">
        <v>192</v>
      </c>
      <c r="BA1563" s="507">
        <v>362</v>
      </c>
      <c r="BB1563" s="357"/>
      <c r="BC1563" s="592" t="str">
        <f t="shared" si="1855"/>
        <v>-</v>
      </c>
      <c r="BD1563" s="593" t="str">
        <f t="shared" si="1856"/>
        <v>-</v>
      </c>
      <c r="BE1563" s="594" t="str">
        <f t="shared" si="1857"/>
        <v>-</v>
      </c>
      <c r="BF1563" s="291" t="str">
        <f t="shared" si="1858"/>
        <v>-</v>
      </c>
      <c r="BG1563" s="566" t="str">
        <f t="shared" si="1859"/>
        <v>-</v>
      </c>
      <c r="BH1563" s="595" t="str">
        <f t="shared" si="1860"/>
        <v>-</v>
      </c>
      <c r="BI1563" s="289" t="str">
        <f t="shared" si="1861"/>
        <v>-</v>
      </c>
      <c r="BJ1563" s="596" t="str">
        <f t="shared" si="1862"/>
        <v>-</v>
      </c>
      <c r="BK1563" s="595" t="str">
        <f t="shared" si="1863"/>
        <v>-</v>
      </c>
      <c r="BL1563" s="289" t="str">
        <f t="shared" si="1864"/>
        <v>-</v>
      </c>
      <c r="BM1563" s="596" t="str">
        <f t="shared" si="1865"/>
        <v>-</v>
      </c>
      <c r="BN1563" s="563">
        <f t="shared" si="1866"/>
        <v>5</v>
      </c>
      <c r="BO1563" s="87">
        <f t="shared" si="1867"/>
        <v>2017</v>
      </c>
      <c r="BP1563" s="87">
        <f t="shared" si="1868"/>
        <v>2</v>
      </c>
      <c r="BQ1563" s="202"/>
    </row>
    <row r="1564" spans="1:69" s="35" customFormat="1" ht="10.5" customHeight="1" x14ac:dyDescent="0.2">
      <c r="A1564" s="312" t="str">
        <f t="shared" si="1854"/>
        <v>2017-18RYF5</v>
      </c>
      <c r="B1564" s="312" t="str">
        <f t="shared" si="1869"/>
        <v>Y58</v>
      </c>
      <c r="C1564" s="208" t="s">
        <v>190</v>
      </c>
      <c r="D1564" s="208" t="s">
        <v>541</v>
      </c>
      <c r="E1564" s="53"/>
      <c r="F1564" s="319" t="str">
        <f>VLOOKUP($G1564,'Selection Sheet'!$C$15:$F$39,3,0)</f>
        <v>Y58</v>
      </c>
      <c r="G1564" s="209" t="s">
        <v>99</v>
      </c>
      <c r="H1564" s="208" t="s">
        <v>540</v>
      </c>
      <c r="I1564" s="521">
        <v>314</v>
      </c>
      <c r="J1564" s="521">
        <v>85</v>
      </c>
      <c r="K1564" s="521">
        <v>45</v>
      </c>
      <c r="L1564" s="521">
        <v>17</v>
      </c>
      <c r="M1564" s="533"/>
      <c r="N1564" s="533"/>
      <c r="O1564" s="533"/>
      <c r="P1564" s="533"/>
      <c r="Q1564" s="521" t="s">
        <v>80</v>
      </c>
      <c r="R1564" s="521" t="s">
        <v>80</v>
      </c>
      <c r="S1564" s="521"/>
      <c r="T1564" s="522" t="s">
        <v>80</v>
      </c>
      <c r="U1564" s="523" t="s">
        <v>80</v>
      </c>
      <c r="V1564" s="523" t="s">
        <v>80</v>
      </c>
      <c r="W1564" s="523" t="s">
        <v>80</v>
      </c>
      <c r="X1564" s="524" t="s">
        <v>80</v>
      </c>
      <c r="Y1564" s="525" t="s">
        <v>80</v>
      </c>
      <c r="Z1564" s="526" t="s">
        <v>80</v>
      </c>
      <c r="AA1564" s="526" t="s">
        <v>80</v>
      </c>
      <c r="AB1564" s="527" t="s">
        <v>80</v>
      </c>
      <c r="AC1564" s="526" t="s">
        <v>80</v>
      </c>
      <c r="AD1564" s="526" t="s">
        <v>80</v>
      </c>
      <c r="AE1564" s="526" t="s">
        <v>80</v>
      </c>
      <c r="AF1564" s="528" t="s">
        <v>80</v>
      </c>
      <c r="AG1564" s="529" t="s">
        <v>80</v>
      </c>
      <c r="AH1564" s="530" t="s">
        <v>80</v>
      </c>
      <c r="AI1564" s="528" t="s">
        <v>80</v>
      </c>
      <c r="AJ1564" s="531">
        <v>121</v>
      </c>
      <c r="AK1564" s="531">
        <v>196</v>
      </c>
      <c r="AL1564" s="533"/>
      <c r="AM1564" s="533"/>
      <c r="AN1564" s="531">
        <v>875</v>
      </c>
      <c r="AO1564" s="531">
        <v>924</v>
      </c>
      <c r="AP1564" s="571"/>
      <c r="AQ1564" s="571"/>
      <c r="AR1564" s="531">
        <v>27</v>
      </c>
      <c r="AS1564" s="531">
        <v>307</v>
      </c>
      <c r="AT1564" s="531">
        <v>9</v>
      </c>
      <c r="AU1564" s="531">
        <v>44</v>
      </c>
      <c r="AV1564" s="533"/>
      <c r="AW1564" s="533"/>
      <c r="AX1564" s="533">
        <v>93</v>
      </c>
      <c r="AY1564" s="533">
        <v>120</v>
      </c>
      <c r="AZ1564" s="533">
        <v>142</v>
      </c>
      <c r="BA1564" s="533">
        <v>374</v>
      </c>
      <c r="BB1564" s="359"/>
      <c r="BC1564" s="605" t="str">
        <f t="shared" si="1855"/>
        <v>-</v>
      </c>
      <c r="BD1564" s="606" t="str">
        <f t="shared" si="1856"/>
        <v>-</v>
      </c>
      <c r="BE1564" s="607" t="str">
        <f t="shared" si="1857"/>
        <v>-</v>
      </c>
      <c r="BF1564" s="302" t="str">
        <f t="shared" si="1858"/>
        <v>-</v>
      </c>
      <c r="BG1564" s="608" t="str">
        <f t="shared" si="1859"/>
        <v>-</v>
      </c>
      <c r="BH1564" s="609" t="str">
        <f t="shared" si="1860"/>
        <v>-</v>
      </c>
      <c r="BI1564" s="311" t="str">
        <f t="shared" si="1861"/>
        <v>-</v>
      </c>
      <c r="BJ1564" s="610" t="str">
        <f t="shared" si="1862"/>
        <v>-</v>
      </c>
      <c r="BK1564" s="609" t="str">
        <f t="shared" si="1863"/>
        <v>-</v>
      </c>
      <c r="BL1564" s="311" t="str">
        <f t="shared" si="1864"/>
        <v>-</v>
      </c>
      <c r="BM1564" s="610" t="str">
        <f t="shared" si="1865"/>
        <v>-</v>
      </c>
      <c r="BN1564" s="565">
        <f t="shared" si="1866"/>
        <v>5</v>
      </c>
      <c r="BO1564" s="312">
        <f t="shared" si="1867"/>
        <v>2017</v>
      </c>
      <c r="BP1564" s="312">
        <f t="shared" si="1868"/>
        <v>2</v>
      </c>
      <c r="BQ1564" s="202"/>
    </row>
    <row r="1565" spans="1:69" s="35" customFormat="1" ht="10.5" customHeight="1" x14ac:dyDescent="0.2">
      <c r="A1565" s="87" t="str">
        <f t="shared" si="1854"/>
        <v>2017-18R1F6</v>
      </c>
      <c r="B1565" s="87" t="str">
        <f t="shared" si="1869"/>
        <v>Y59</v>
      </c>
      <c r="C1565" s="203" t="s">
        <v>190</v>
      </c>
      <c r="D1565" s="203" t="s">
        <v>542</v>
      </c>
      <c r="E1565" s="42"/>
      <c r="F1565" s="317" t="str">
        <f>VLOOKUP($G1565,'Selection Sheet'!$C$15:$F$39,3,0)</f>
        <v>Y59</v>
      </c>
      <c r="G1565" s="204" t="s">
        <v>108</v>
      </c>
      <c r="H1565" s="203" t="s">
        <v>529</v>
      </c>
      <c r="I1565" s="495">
        <v>14</v>
      </c>
      <c r="J1565" s="495">
        <v>3</v>
      </c>
      <c r="K1565" s="495">
        <v>4</v>
      </c>
      <c r="L1565" s="495">
        <v>1</v>
      </c>
      <c r="M1565" s="507"/>
      <c r="N1565" s="507"/>
      <c r="O1565" s="507"/>
      <c r="P1565" s="507"/>
      <c r="Q1565" s="495" t="s">
        <v>80</v>
      </c>
      <c r="R1565" s="495" t="s">
        <v>80</v>
      </c>
      <c r="S1565" s="495"/>
      <c r="T1565" s="496" t="s">
        <v>80</v>
      </c>
      <c r="U1565" s="497" t="s">
        <v>80</v>
      </c>
      <c r="V1565" s="497" t="s">
        <v>80</v>
      </c>
      <c r="W1565" s="497" t="s">
        <v>80</v>
      </c>
      <c r="X1565" s="498" t="s">
        <v>80</v>
      </c>
      <c r="Y1565" s="499" t="s">
        <v>80</v>
      </c>
      <c r="Z1565" s="500" t="s">
        <v>80</v>
      </c>
      <c r="AA1565" s="500" t="s">
        <v>80</v>
      </c>
      <c r="AB1565" s="501" t="s">
        <v>80</v>
      </c>
      <c r="AC1565" s="500" t="s">
        <v>80</v>
      </c>
      <c r="AD1565" s="500" t="s">
        <v>80</v>
      </c>
      <c r="AE1565" s="500" t="s">
        <v>80</v>
      </c>
      <c r="AF1565" s="502" t="s">
        <v>80</v>
      </c>
      <c r="AG1565" s="503" t="s">
        <v>80</v>
      </c>
      <c r="AH1565" s="504" t="s">
        <v>80</v>
      </c>
      <c r="AI1565" s="502" t="s">
        <v>80</v>
      </c>
      <c r="AJ1565" s="505">
        <v>15</v>
      </c>
      <c r="AK1565" s="505">
        <v>16</v>
      </c>
      <c r="AL1565" s="507"/>
      <c r="AM1565" s="507"/>
      <c r="AN1565" s="505">
        <v>41</v>
      </c>
      <c r="AO1565" s="505">
        <v>43</v>
      </c>
      <c r="AP1565" s="569"/>
      <c r="AQ1565" s="569"/>
      <c r="AR1565" s="505">
        <v>2</v>
      </c>
      <c r="AS1565" s="505">
        <v>14</v>
      </c>
      <c r="AT1565" s="505">
        <v>1</v>
      </c>
      <c r="AU1565" s="505">
        <v>4</v>
      </c>
      <c r="AV1565" s="507"/>
      <c r="AW1565" s="507"/>
      <c r="AX1565" s="507">
        <v>2</v>
      </c>
      <c r="AY1565" s="507">
        <v>3</v>
      </c>
      <c r="AZ1565" s="507">
        <v>14</v>
      </c>
      <c r="BA1565" s="507">
        <v>25</v>
      </c>
      <c r="BB1565" s="357"/>
      <c r="BC1565" s="592" t="str">
        <f t="shared" si="1855"/>
        <v>-</v>
      </c>
      <c r="BD1565" s="593" t="str">
        <f t="shared" si="1856"/>
        <v>-</v>
      </c>
      <c r="BE1565" s="594" t="str">
        <f t="shared" si="1857"/>
        <v>-</v>
      </c>
      <c r="BF1565" s="291" t="str">
        <f t="shared" si="1858"/>
        <v>-</v>
      </c>
      <c r="BG1565" s="566" t="str">
        <f t="shared" si="1859"/>
        <v>-</v>
      </c>
      <c r="BH1565" s="595" t="str">
        <f t="shared" si="1860"/>
        <v>-</v>
      </c>
      <c r="BI1565" s="289" t="str">
        <f t="shared" si="1861"/>
        <v>-</v>
      </c>
      <c r="BJ1565" s="596" t="str">
        <f t="shared" si="1862"/>
        <v>-</v>
      </c>
      <c r="BK1565" s="595" t="str">
        <f t="shared" si="1863"/>
        <v>-</v>
      </c>
      <c r="BL1565" s="289" t="str">
        <f t="shared" si="1864"/>
        <v>-</v>
      </c>
      <c r="BM1565" s="596" t="str">
        <f t="shared" si="1865"/>
        <v>-</v>
      </c>
      <c r="BN1565" s="563">
        <f t="shared" si="1866"/>
        <v>6</v>
      </c>
      <c r="BO1565" s="87">
        <f t="shared" si="1867"/>
        <v>2017</v>
      </c>
      <c r="BP1565" s="87">
        <f t="shared" si="1868"/>
        <v>0</v>
      </c>
      <c r="BQ1565" s="202"/>
    </row>
    <row r="1566" spans="1:69" s="35" customFormat="1" ht="10.5" customHeight="1" x14ac:dyDescent="0.2">
      <c r="A1566" s="87" t="str">
        <f t="shared" si="1854"/>
        <v>2017-18RRU6</v>
      </c>
      <c r="B1566" s="87" t="str">
        <f t="shared" si="1869"/>
        <v>Y56</v>
      </c>
      <c r="C1566" s="203" t="s">
        <v>190</v>
      </c>
      <c r="D1566" s="203" t="s">
        <v>542</v>
      </c>
      <c r="E1566" s="42"/>
      <c r="F1566" s="317" t="str">
        <f>VLOOKUP($G1566,'Selection Sheet'!$C$15:$F$39,3,0)</f>
        <v>Y56</v>
      </c>
      <c r="G1566" s="204" t="s">
        <v>93</v>
      </c>
      <c r="H1566" s="203" t="s">
        <v>530</v>
      </c>
      <c r="I1566" s="495">
        <v>329</v>
      </c>
      <c r="J1566" s="495">
        <v>92</v>
      </c>
      <c r="K1566" s="495">
        <v>43</v>
      </c>
      <c r="L1566" s="495">
        <v>21</v>
      </c>
      <c r="M1566" s="507"/>
      <c r="N1566" s="507"/>
      <c r="O1566" s="507"/>
      <c r="P1566" s="507"/>
      <c r="Q1566" s="495" t="s">
        <v>80</v>
      </c>
      <c r="R1566" s="495" t="s">
        <v>80</v>
      </c>
      <c r="S1566" s="495"/>
      <c r="T1566" s="496" t="s">
        <v>80</v>
      </c>
      <c r="U1566" s="497" t="s">
        <v>80</v>
      </c>
      <c r="V1566" s="497" t="s">
        <v>80</v>
      </c>
      <c r="W1566" s="497" t="s">
        <v>80</v>
      </c>
      <c r="X1566" s="498" t="s">
        <v>80</v>
      </c>
      <c r="Y1566" s="499" t="s">
        <v>80</v>
      </c>
      <c r="Z1566" s="500" t="s">
        <v>80</v>
      </c>
      <c r="AA1566" s="500" t="s">
        <v>80</v>
      </c>
      <c r="AB1566" s="501" t="s">
        <v>80</v>
      </c>
      <c r="AC1566" s="500" t="s">
        <v>80</v>
      </c>
      <c r="AD1566" s="500" t="s">
        <v>80</v>
      </c>
      <c r="AE1566" s="500" t="s">
        <v>80</v>
      </c>
      <c r="AF1566" s="502" t="s">
        <v>80</v>
      </c>
      <c r="AG1566" s="503" t="s">
        <v>80</v>
      </c>
      <c r="AH1566" s="504" t="s">
        <v>80</v>
      </c>
      <c r="AI1566" s="502" t="s">
        <v>80</v>
      </c>
      <c r="AJ1566" s="505">
        <v>170</v>
      </c>
      <c r="AK1566" s="505">
        <v>257</v>
      </c>
      <c r="AL1566" s="507"/>
      <c r="AM1566" s="507"/>
      <c r="AN1566" s="505">
        <v>1059</v>
      </c>
      <c r="AO1566" s="505">
        <v>1087</v>
      </c>
      <c r="AP1566" s="569"/>
      <c r="AQ1566" s="569"/>
      <c r="AR1566" s="505">
        <v>34</v>
      </c>
      <c r="AS1566" s="505">
        <v>322</v>
      </c>
      <c r="AT1566" s="505">
        <v>15</v>
      </c>
      <c r="AU1566" s="505">
        <v>42</v>
      </c>
      <c r="AV1566" s="507"/>
      <c r="AW1566" s="507"/>
      <c r="AX1566" s="507">
        <v>103</v>
      </c>
      <c r="AY1566" s="507">
        <v>109</v>
      </c>
      <c r="AZ1566" s="507">
        <v>419</v>
      </c>
      <c r="BA1566" s="507">
        <v>615</v>
      </c>
      <c r="BB1566" s="357"/>
      <c r="BC1566" s="592" t="str">
        <f t="shared" si="1855"/>
        <v>-</v>
      </c>
      <c r="BD1566" s="593" t="str">
        <f t="shared" si="1856"/>
        <v>-</v>
      </c>
      <c r="BE1566" s="594" t="str">
        <f t="shared" si="1857"/>
        <v>-</v>
      </c>
      <c r="BF1566" s="291" t="str">
        <f t="shared" si="1858"/>
        <v>-</v>
      </c>
      <c r="BG1566" s="566" t="str">
        <f t="shared" si="1859"/>
        <v>-</v>
      </c>
      <c r="BH1566" s="595" t="str">
        <f t="shared" si="1860"/>
        <v>-</v>
      </c>
      <c r="BI1566" s="289" t="str">
        <f t="shared" si="1861"/>
        <v>-</v>
      </c>
      <c r="BJ1566" s="596" t="str">
        <f t="shared" si="1862"/>
        <v>-</v>
      </c>
      <c r="BK1566" s="595" t="str">
        <f t="shared" si="1863"/>
        <v>-</v>
      </c>
      <c r="BL1566" s="289" t="str">
        <f t="shared" si="1864"/>
        <v>-</v>
      </c>
      <c r="BM1566" s="596" t="str">
        <f t="shared" si="1865"/>
        <v>-</v>
      </c>
      <c r="BN1566" s="563">
        <f t="shared" si="1866"/>
        <v>6</v>
      </c>
      <c r="BO1566" s="87">
        <f t="shared" si="1867"/>
        <v>2017</v>
      </c>
      <c r="BP1566" s="87">
        <f t="shared" si="1868"/>
        <v>0</v>
      </c>
      <c r="BQ1566" s="202"/>
    </row>
    <row r="1567" spans="1:69" s="35" customFormat="1" ht="10.5" customHeight="1" x14ac:dyDescent="0.2">
      <c r="A1567" s="87" t="str">
        <f t="shared" si="1854"/>
        <v>2017-18RX66</v>
      </c>
      <c r="B1567" s="87" t="str">
        <f t="shared" si="1869"/>
        <v>Y63</v>
      </c>
      <c r="C1567" s="203" t="s">
        <v>190</v>
      </c>
      <c r="D1567" s="203" t="s">
        <v>542</v>
      </c>
      <c r="E1567" s="42"/>
      <c r="F1567" s="317" t="str">
        <f>VLOOKUP($G1567,'Selection Sheet'!$C$15:$F$39,3,0)</f>
        <v>Y63</v>
      </c>
      <c r="G1567" s="204" t="s">
        <v>111</v>
      </c>
      <c r="H1567" s="203" t="s">
        <v>532</v>
      </c>
      <c r="I1567" s="495">
        <v>150</v>
      </c>
      <c r="J1567" s="495">
        <v>49</v>
      </c>
      <c r="K1567" s="495">
        <v>26</v>
      </c>
      <c r="L1567" s="495">
        <v>20</v>
      </c>
      <c r="M1567" s="507"/>
      <c r="N1567" s="507"/>
      <c r="O1567" s="507"/>
      <c r="P1567" s="507"/>
      <c r="Q1567" s="495" t="s">
        <v>80</v>
      </c>
      <c r="R1567" s="495" t="s">
        <v>80</v>
      </c>
      <c r="S1567" s="495"/>
      <c r="T1567" s="496" t="s">
        <v>80</v>
      </c>
      <c r="U1567" s="497" t="s">
        <v>80</v>
      </c>
      <c r="V1567" s="497" t="s">
        <v>80</v>
      </c>
      <c r="W1567" s="497" t="s">
        <v>80</v>
      </c>
      <c r="X1567" s="498" t="s">
        <v>80</v>
      </c>
      <c r="Y1567" s="499" t="s">
        <v>80</v>
      </c>
      <c r="Z1567" s="500" t="s">
        <v>80</v>
      </c>
      <c r="AA1567" s="500" t="s">
        <v>80</v>
      </c>
      <c r="AB1567" s="501" t="s">
        <v>80</v>
      </c>
      <c r="AC1567" s="500" t="s">
        <v>80</v>
      </c>
      <c r="AD1567" s="500" t="s">
        <v>80</v>
      </c>
      <c r="AE1567" s="500" t="s">
        <v>80</v>
      </c>
      <c r="AF1567" s="502" t="s">
        <v>80</v>
      </c>
      <c r="AG1567" s="503" t="s">
        <v>80</v>
      </c>
      <c r="AH1567" s="504" t="s">
        <v>80</v>
      </c>
      <c r="AI1567" s="502" t="s">
        <v>80</v>
      </c>
      <c r="AJ1567" s="505">
        <v>68</v>
      </c>
      <c r="AK1567" s="505">
        <v>71</v>
      </c>
      <c r="AL1567" s="507"/>
      <c r="AM1567" s="507"/>
      <c r="AN1567" s="505">
        <v>312</v>
      </c>
      <c r="AO1567" s="505">
        <v>315</v>
      </c>
      <c r="AP1567" s="569"/>
      <c r="AQ1567" s="569"/>
      <c r="AR1567" s="505">
        <v>15</v>
      </c>
      <c r="AS1567" s="505">
        <v>147</v>
      </c>
      <c r="AT1567" s="505">
        <v>10</v>
      </c>
      <c r="AU1567" s="505">
        <v>19</v>
      </c>
      <c r="AV1567" s="507"/>
      <c r="AW1567" s="507"/>
      <c r="AX1567" s="507">
        <v>57</v>
      </c>
      <c r="AY1567" s="507">
        <v>67</v>
      </c>
      <c r="AZ1567" s="507">
        <v>88</v>
      </c>
      <c r="BA1567" s="507">
        <v>183</v>
      </c>
      <c r="BB1567" s="357"/>
      <c r="BC1567" s="592" t="str">
        <f t="shared" si="1855"/>
        <v>-</v>
      </c>
      <c r="BD1567" s="593" t="str">
        <f t="shared" si="1856"/>
        <v>-</v>
      </c>
      <c r="BE1567" s="594" t="str">
        <f t="shared" si="1857"/>
        <v>-</v>
      </c>
      <c r="BF1567" s="291" t="str">
        <f t="shared" si="1858"/>
        <v>-</v>
      </c>
      <c r="BG1567" s="566" t="str">
        <f t="shared" si="1859"/>
        <v>-</v>
      </c>
      <c r="BH1567" s="595" t="str">
        <f t="shared" si="1860"/>
        <v>-</v>
      </c>
      <c r="BI1567" s="289" t="str">
        <f t="shared" si="1861"/>
        <v>-</v>
      </c>
      <c r="BJ1567" s="596" t="str">
        <f t="shared" si="1862"/>
        <v>-</v>
      </c>
      <c r="BK1567" s="595" t="str">
        <f t="shared" si="1863"/>
        <v>-</v>
      </c>
      <c r="BL1567" s="289" t="str">
        <f t="shared" si="1864"/>
        <v>-</v>
      </c>
      <c r="BM1567" s="596" t="str">
        <f t="shared" si="1865"/>
        <v>-</v>
      </c>
      <c r="BN1567" s="563">
        <f t="shared" si="1866"/>
        <v>6</v>
      </c>
      <c r="BO1567" s="87">
        <f t="shared" si="1867"/>
        <v>2017</v>
      </c>
      <c r="BP1567" s="87">
        <f t="shared" si="1868"/>
        <v>0</v>
      </c>
      <c r="BQ1567" s="202"/>
    </row>
    <row r="1568" spans="1:69" s="35" customFormat="1" ht="10.5" customHeight="1" x14ac:dyDescent="0.2">
      <c r="A1568" s="314" t="str">
        <f t="shared" si="1854"/>
        <v>2017-18RX76</v>
      </c>
      <c r="B1568" s="314" t="str">
        <f t="shared" si="1869"/>
        <v>Y62</v>
      </c>
      <c r="C1568" s="205" t="s">
        <v>190</v>
      </c>
      <c r="D1568" s="205" t="s">
        <v>542</v>
      </c>
      <c r="E1568" s="206"/>
      <c r="F1568" s="318" t="str">
        <f>VLOOKUP($G1568,'Selection Sheet'!$C$15:$F$39,3,0)</f>
        <v>Y62</v>
      </c>
      <c r="G1568" s="207" t="s">
        <v>84</v>
      </c>
      <c r="H1568" s="205" t="s">
        <v>533</v>
      </c>
      <c r="I1568" s="508">
        <v>340</v>
      </c>
      <c r="J1568" s="508">
        <v>124</v>
      </c>
      <c r="K1568" s="508">
        <v>45</v>
      </c>
      <c r="L1568" s="508">
        <v>20</v>
      </c>
      <c r="M1568" s="520"/>
      <c r="N1568" s="520"/>
      <c r="O1568" s="520"/>
      <c r="P1568" s="520"/>
      <c r="Q1568" s="508" t="s">
        <v>80</v>
      </c>
      <c r="R1568" s="508" t="s">
        <v>80</v>
      </c>
      <c r="S1568" s="508"/>
      <c r="T1568" s="509" t="s">
        <v>80</v>
      </c>
      <c r="U1568" s="510" t="s">
        <v>80</v>
      </c>
      <c r="V1568" s="510" t="s">
        <v>80</v>
      </c>
      <c r="W1568" s="510" t="s">
        <v>80</v>
      </c>
      <c r="X1568" s="511" t="s">
        <v>80</v>
      </c>
      <c r="Y1568" s="512" t="s">
        <v>80</v>
      </c>
      <c r="Z1568" s="513" t="s">
        <v>80</v>
      </c>
      <c r="AA1568" s="513" t="s">
        <v>80</v>
      </c>
      <c r="AB1568" s="514" t="s">
        <v>80</v>
      </c>
      <c r="AC1568" s="513" t="s">
        <v>80</v>
      </c>
      <c r="AD1568" s="513" t="s">
        <v>80</v>
      </c>
      <c r="AE1568" s="513" t="s">
        <v>80</v>
      </c>
      <c r="AF1568" s="515" t="s">
        <v>80</v>
      </c>
      <c r="AG1568" s="516" t="s">
        <v>80</v>
      </c>
      <c r="AH1568" s="517" t="s">
        <v>80</v>
      </c>
      <c r="AI1568" s="515" t="s">
        <v>80</v>
      </c>
      <c r="AJ1568" s="518">
        <v>121</v>
      </c>
      <c r="AK1568" s="518">
        <v>157</v>
      </c>
      <c r="AL1568" s="520"/>
      <c r="AM1568" s="520"/>
      <c r="AN1568" s="518">
        <v>989</v>
      </c>
      <c r="AO1568" s="518">
        <v>995</v>
      </c>
      <c r="AP1568" s="570"/>
      <c r="AQ1568" s="570"/>
      <c r="AR1568" s="518">
        <v>35</v>
      </c>
      <c r="AS1568" s="518">
        <v>338</v>
      </c>
      <c r="AT1568" s="518">
        <v>9</v>
      </c>
      <c r="AU1568" s="518">
        <v>45</v>
      </c>
      <c r="AV1568" s="520"/>
      <c r="AW1568" s="520"/>
      <c r="AX1568" s="520">
        <v>107</v>
      </c>
      <c r="AY1568" s="520">
        <v>127</v>
      </c>
      <c r="AZ1568" s="520">
        <v>322</v>
      </c>
      <c r="BA1568" s="520">
        <v>545</v>
      </c>
      <c r="BB1568" s="358"/>
      <c r="BC1568" s="597" t="str">
        <f t="shared" si="1855"/>
        <v>-</v>
      </c>
      <c r="BD1568" s="598" t="str">
        <f t="shared" si="1856"/>
        <v>-</v>
      </c>
      <c r="BE1568" s="599" t="str">
        <f t="shared" si="1857"/>
        <v>-</v>
      </c>
      <c r="BF1568" s="600" t="str">
        <f t="shared" si="1858"/>
        <v>-</v>
      </c>
      <c r="BG1568" s="601" t="str">
        <f t="shared" si="1859"/>
        <v>-</v>
      </c>
      <c r="BH1568" s="602" t="str">
        <f t="shared" si="1860"/>
        <v>-</v>
      </c>
      <c r="BI1568" s="603" t="str">
        <f t="shared" si="1861"/>
        <v>-</v>
      </c>
      <c r="BJ1568" s="604" t="str">
        <f t="shared" si="1862"/>
        <v>-</v>
      </c>
      <c r="BK1568" s="602" t="str">
        <f t="shared" si="1863"/>
        <v>-</v>
      </c>
      <c r="BL1568" s="603" t="str">
        <f t="shared" si="1864"/>
        <v>-</v>
      </c>
      <c r="BM1568" s="604" t="str">
        <f t="shared" si="1865"/>
        <v>-</v>
      </c>
      <c r="BN1568" s="564">
        <f t="shared" si="1866"/>
        <v>6</v>
      </c>
      <c r="BO1568" s="314">
        <f t="shared" si="1867"/>
        <v>2017</v>
      </c>
      <c r="BP1568" s="314">
        <f t="shared" si="1868"/>
        <v>0</v>
      </c>
      <c r="BQ1568" s="202"/>
    </row>
    <row r="1569" spans="1:69" s="35" customFormat="1" ht="10.5" customHeight="1" x14ac:dyDescent="0.2">
      <c r="A1569" s="87" t="str">
        <f t="shared" si="1854"/>
        <v>2017-18RX86</v>
      </c>
      <c r="B1569" s="87" t="str">
        <f t="shared" si="1869"/>
        <v>Y63</v>
      </c>
      <c r="C1569" s="203" t="s">
        <v>190</v>
      </c>
      <c r="D1569" s="203" t="s">
        <v>542</v>
      </c>
      <c r="E1569" s="42"/>
      <c r="F1569" s="317" t="str">
        <f>VLOOKUP($G1569,'Selection Sheet'!$C$15:$F$39,3,0)</f>
        <v>Y63</v>
      </c>
      <c r="G1569" s="204" t="s">
        <v>120</v>
      </c>
      <c r="H1569" s="203" t="s">
        <v>534</v>
      </c>
      <c r="I1569" s="495">
        <v>252</v>
      </c>
      <c r="J1569" s="495">
        <v>74</v>
      </c>
      <c r="K1569" s="495">
        <v>43</v>
      </c>
      <c r="L1569" s="495">
        <v>20</v>
      </c>
      <c r="M1569" s="507"/>
      <c r="N1569" s="507"/>
      <c r="O1569" s="507"/>
      <c r="P1569" s="507"/>
      <c r="Q1569" s="495" t="s">
        <v>80</v>
      </c>
      <c r="R1569" s="495" t="s">
        <v>80</v>
      </c>
      <c r="S1569" s="495"/>
      <c r="T1569" s="496" t="s">
        <v>80</v>
      </c>
      <c r="U1569" s="497" t="s">
        <v>80</v>
      </c>
      <c r="V1569" s="497" t="s">
        <v>80</v>
      </c>
      <c r="W1569" s="497" t="s">
        <v>80</v>
      </c>
      <c r="X1569" s="498" t="s">
        <v>80</v>
      </c>
      <c r="Y1569" s="499" t="s">
        <v>80</v>
      </c>
      <c r="Z1569" s="500" t="s">
        <v>80</v>
      </c>
      <c r="AA1569" s="500" t="s">
        <v>80</v>
      </c>
      <c r="AB1569" s="501" t="s">
        <v>80</v>
      </c>
      <c r="AC1569" s="500" t="s">
        <v>80</v>
      </c>
      <c r="AD1569" s="500" t="s">
        <v>80</v>
      </c>
      <c r="AE1569" s="500" t="s">
        <v>80</v>
      </c>
      <c r="AF1569" s="502" t="s">
        <v>80</v>
      </c>
      <c r="AG1569" s="503" t="s">
        <v>80</v>
      </c>
      <c r="AH1569" s="504" t="s">
        <v>80</v>
      </c>
      <c r="AI1569" s="502" t="s">
        <v>80</v>
      </c>
      <c r="AJ1569" s="505">
        <v>87</v>
      </c>
      <c r="AK1569" s="505">
        <v>110</v>
      </c>
      <c r="AL1569" s="507"/>
      <c r="AM1569" s="507"/>
      <c r="AN1569" s="505">
        <v>451</v>
      </c>
      <c r="AO1569" s="505">
        <v>461</v>
      </c>
      <c r="AP1569" s="569"/>
      <c r="AQ1569" s="569"/>
      <c r="AR1569" s="505">
        <v>18</v>
      </c>
      <c r="AS1569" s="505">
        <v>245</v>
      </c>
      <c r="AT1569" s="505">
        <v>10</v>
      </c>
      <c r="AU1569" s="505">
        <v>41</v>
      </c>
      <c r="AV1569" s="507"/>
      <c r="AW1569" s="507"/>
      <c r="AX1569" s="507">
        <v>77</v>
      </c>
      <c r="AY1569" s="507">
        <v>95</v>
      </c>
      <c r="AZ1569" s="507">
        <v>140</v>
      </c>
      <c r="BA1569" s="507">
        <v>297</v>
      </c>
      <c r="BB1569" s="357"/>
      <c r="BC1569" s="592" t="str">
        <f t="shared" si="1855"/>
        <v>-</v>
      </c>
      <c r="BD1569" s="593" t="str">
        <f t="shared" si="1856"/>
        <v>-</v>
      </c>
      <c r="BE1569" s="594" t="str">
        <f t="shared" si="1857"/>
        <v>-</v>
      </c>
      <c r="BF1569" s="291" t="str">
        <f t="shared" si="1858"/>
        <v>-</v>
      </c>
      <c r="BG1569" s="566" t="str">
        <f t="shared" si="1859"/>
        <v>-</v>
      </c>
      <c r="BH1569" s="595" t="str">
        <f t="shared" si="1860"/>
        <v>-</v>
      </c>
      <c r="BI1569" s="289" t="str">
        <f t="shared" si="1861"/>
        <v>-</v>
      </c>
      <c r="BJ1569" s="596" t="str">
        <f t="shared" si="1862"/>
        <v>-</v>
      </c>
      <c r="BK1569" s="595" t="str">
        <f t="shared" si="1863"/>
        <v>-</v>
      </c>
      <c r="BL1569" s="289" t="str">
        <f t="shared" si="1864"/>
        <v>-</v>
      </c>
      <c r="BM1569" s="596" t="str">
        <f t="shared" si="1865"/>
        <v>-</v>
      </c>
      <c r="BN1569" s="563">
        <f t="shared" si="1866"/>
        <v>6</v>
      </c>
      <c r="BO1569" s="87">
        <f t="shared" si="1867"/>
        <v>2017</v>
      </c>
      <c r="BP1569" s="87">
        <f t="shared" si="1868"/>
        <v>0</v>
      </c>
      <c r="BQ1569" s="202"/>
    </row>
    <row r="1570" spans="1:69" s="35" customFormat="1" ht="10.5" customHeight="1" x14ac:dyDescent="0.2">
      <c r="A1570" s="87" t="str">
        <f t="shared" si="1854"/>
        <v>2017-18RX96</v>
      </c>
      <c r="B1570" s="87" t="str">
        <f t="shared" si="1869"/>
        <v>Y60</v>
      </c>
      <c r="C1570" s="203" t="s">
        <v>190</v>
      </c>
      <c r="D1570" s="203" t="s">
        <v>542</v>
      </c>
      <c r="E1570" s="42"/>
      <c r="F1570" s="317" t="str">
        <f>VLOOKUP($G1570,'Selection Sheet'!$C$15:$F$39,3,0)</f>
        <v>Y60</v>
      </c>
      <c r="G1570" s="204" t="s">
        <v>103</v>
      </c>
      <c r="H1570" s="203" t="s">
        <v>535</v>
      </c>
      <c r="I1570" s="495">
        <v>200</v>
      </c>
      <c r="J1570" s="495">
        <v>59</v>
      </c>
      <c r="K1570" s="495">
        <v>34</v>
      </c>
      <c r="L1570" s="495">
        <v>19</v>
      </c>
      <c r="M1570" s="507"/>
      <c r="N1570" s="507"/>
      <c r="O1570" s="507"/>
      <c r="P1570" s="507"/>
      <c r="Q1570" s="495" t="s">
        <v>80</v>
      </c>
      <c r="R1570" s="495" t="s">
        <v>80</v>
      </c>
      <c r="S1570" s="495"/>
      <c r="T1570" s="496" t="s">
        <v>80</v>
      </c>
      <c r="U1570" s="497" t="s">
        <v>80</v>
      </c>
      <c r="V1570" s="497" t="s">
        <v>80</v>
      </c>
      <c r="W1570" s="497" t="s">
        <v>80</v>
      </c>
      <c r="X1570" s="498" t="s">
        <v>80</v>
      </c>
      <c r="Y1570" s="499" t="s">
        <v>80</v>
      </c>
      <c r="Z1570" s="500" t="s">
        <v>80</v>
      </c>
      <c r="AA1570" s="500" t="s">
        <v>80</v>
      </c>
      <c r="AB1570" s="501" t="s">
        <v>80</v>
      </c>
      <c r="AC1570" s="500" t="s">
        <v>80</v>
      </c>
      <c r="AD1570" s="500" t="s">
        <v>80</v>
      </c>
      <c r="AE1570" s="500" t="s">
        <v>80</v>
      </c>
      <c r="AF1570" s="502" t="s">
        <v>80</v>
      </c>
      <c r="AG1570" s="503" t="s">
        <v>80</v>
      </c>
      <c r="AH1570" s="504" t="s">
        <v>80</v>
      </c>
      <c r="AI1570" s="502" t="s">
        <v>80</v>
      </c>
      <c r="AJ1570" s="505">
        <v>104</v>
      </c>
      <c r="AK1570" s="505">
        <v>125</v>
      </c>
      <c r="AL1570" s="507"/>
      <c r="AM1570" s="507"/>
      <c r="AN1570" s="505">
        <v>553</v>
      </c>
      <c r="AO1570" s="505">
        <v>555</v>
      </c>
      <c r="AP1570" s="569"/>
      <c r="AQ1570" s="569"/>
      <c r="AR1570" s="505">
        <v>18</v>
      </c>
      <c r="AS1570" s="505">
        <v>180</v>
      </c>
      <c r="AT1570" s="505">
        <v>9</v>
      </c>
      <c r="AU1570" s="505">
        <v>30</v>
      </c>
      <c r="AV1570" s="507"/>
      <c r="AW1570" s="507"/>
      <c r="AX1570" s="507">
        <v>73</v>
      </c>
      <c r="AY1570" s="507">
        <v>77</v>
      </c>
      <c r="AZ1570" s="507">
        <v>96</v>
      </c>
      <c r="BA1570" s="507">
        <v>172</v>
      </c>
      <c r="BB1570" s="357"/>
      <c r="BC1570" s="592" t="str">
        <f t="shared" si="1855"/>
        <v>-</v>
      </c>
      <c r="BD1570" s="593" t="str">
        <f t="shared" si="1856"/>
        <v>-</v>
      </c>
      <c r="BE1570" s="594" t="str">
        <f t="shared" si="1857"/>
        <v>-</v>
      </c>
      <c r="BF1570" s="291" t="str">
        <f t="shared" si="1858"/>
        <v>-</v>
      </c>
      <c r="BG1570" s="566" t="str">
        <f t="shared" si="1859"/>
        <v>-</v>
      </c>
      <c r="BH1570" s="595" t="str">
        <f t="shared" si="1860"/>
        <v>-</v>
      </c>
      <c r="BI1570" s="289" t="str">
        <f t="shared" si="1861"/>
        <v>-</v>
      </c>
      <c r="BJ1570" s="596" t="str">
        <f t="shared" si="1862"/>
        <v>-</v>
      </c>
      <c r="BK1570" s="595" t="str">
        <f t="shared" si="1863"/>
        <v>-</v>
      </c>
      <c r="BL1570" s="289" t="str">
        <f t="shared" si="1864"/>
        <v>-</v>
      </c>
      <c r="BM1570" s="596" t="str">
        <f t="shared" si="1865"/>
        <v>-</v>
      </c>
      <c r="BN1570" s="563">
        <f t="shared" si="1866"/>
        <v>6</v>
      </c>
      <c r="BO1570" s="87">
        <f t="shared" si="1867"/>
        <v>2017</v>
      </c>
      <c r="BP1570" s="87">
        <f t="shared" si="1868"/>
        <v>0</v>
      </c>
      <c r="BQ1570" s="202"/>
    </row>
    <row r="1571" spans="1:69" s="35" customFormat="1" ht="10.5" customHeight="1" x14ac:dyDescent="0.2">
      <c r="A1571" s="314" t="str">
        <f t="shared" si="1854"/>
        <v>2017-18RYA6</v>
      </c>
      <c r="B1571" s="314" t="str">
        <f t="shared" si="1869"/>
        <v>Y60</v>
      </c>
      <c r="C1571" s="205" t="s">
        <v>190</v>
      </c>
      <c r="D1571" s="205" t="s">
        <v>542</v>
      </c>
      <c r="E1571" s="206"/>
      <c r="F1571" s="318" t="str">
        <f>VLOOKUP($G1571,'Selection Sheet'!$C$15:$F$39,3,0)</f>
        <v>Y60</v>
      </c>
      <c r="G1571" s="207" t="s">
        <v>118</v>
      </c>
      <c r="H1571" s="205" t="s">
        <v>536</v>
      </c>
      <c r="I1571" s="508">
        <v>237</v>
      </c>
      <c r="J1571" s="508">
        <v>76</v>
      </c>
      <c r="K1571" s="508">
        <v>31</v>
      </c>
      <c r="L1571" s="508">
        <v>15</v>
      </c>
      <c r="M1571" s="520"/>
      <c r="N1571" s="520"/>
      <c r="O1571" s="520"/>
      <c r="P1571" s="520"/>
      <c r="Q1571" s="508" t="s">
        <v>80</v>
      </c>
      <c r="R1571" s="508" t="s">
        <v>80</v>
      </c>
      <c r="S1571" s="508"/>
      <c r="T1571" s="509" t="s">
        <v>80</v>
      </c>
      <c r="U1571" s="510" t="s">
        <v>80</v>
      </c>
      <c r="V1571" s="510" t="s">
        <v>80</v>
      </c>
      <c r="W1571" s="510" t="s">
        <v>80</v>
      </c>
      <c r="X1571" s="511" t="s">
        <v>80</v>
      </c>
      <c r="Y1571" s="512" t="s">
        <v>80</v>
      </c>
      <c r="Z1571" s="513" t="s">
        <v>80</v>
      </c>
      <c r="AA1571" s="513" t="s">
        <v>80</v>
      </c>
      <c r="AB1571" s="514" t="s">
        <v>80</v>
      </c>
      <c r="AC1571" s="513" t="s">
        <v>80</v>
      </c>
      <c r="AD1571" s="513" t="s">
        <v>80</v>
      </c>
      <c r="AE1571" s="513" t="s">
        <v>80</v>
      </c>
      <c r="AF1571" s="515" t="s">
        <v>80</v>
      </c>
      <c r="AG1571" s="516" t="s">
        <v>80</v>
      </c>
      <c r="AH1571" s="517" t="s">
        <v>80</v>
      </c>
      <c r="AI1571" s="515" t="s">
        <v>80</v>
      </c>
      <c r="AJ1571" s="518">
        <v>188</v>
      </c>
      <c r="AK1571" s="518">
        <v>245</v>
      </c>
      <c r="AL1571" s="520"/>
      <c r="AM1571" s="520"/>
      <c r="AN1571" s="518">
        <v>1374</v>
      </c>
      <c r="AO1571" s="518">
        <v>1450</v>
      </c>
      <c r="AP1571" s="570"/>
      <c r="AQ1571" s="570"/>
      <c r="AR1571" s="518">
        <v>27</v>
      </c>
      <c r="AS1571" s="518">
        <v>231</v>
      </c>
      <c r="AT1571" s="518">
        <v>8</v>
      </c>
      <c r="AU1571" s="518">
        <v>29</v>
      </c>
      <c r="AV1571" s="520"/>
      <c r="AW1571" s="520"/>
      <c r="AX1571" s="520">
        <v>132</v>
      </c>
      <c r="AY1571" s="520">
        <v>155</v>
      </c>
      <c r="AZ1571" s="520">
        <v>351</v>
      </c>
      <c r="BA1571" s="520">
        <v>584</v>
      </c>
      <c r="BB1571" s="358"/>
      <c r="BC1571" s="597" t="str">
        <f t="shared" si="1855"/>
        <v>-</v>
      </c>
      <c r="BD1571" s="598" t="str">
        <f t="shared" si="1856"/>
        <v>-</v>
      </c>
      <c r="BE1571" s="599" t="str">
        <f t="shared" si="1857"/>
        <v>-</v>
      </c>
      <c r="BF1571" s="600" t="str">
        <f t="shared" si="1858"/>
        <v>-</v>
      </c>
      <c r="BG1571" s="601" t="str">
        <f t="shared" si="1859"/>
        <v>-</v>
      </c>
      <c r="BH1571" s="602" t="str">
        <f t="shared" si="1860"/>
        <v>-</v>
      </c>
      <c r="BI1571" s="603" t="str">
        <f t="shared" si="1861"/>
        <v>-</v>
      </c>
      <c r="BJ1571" s="604" t="str">
        <f t="shared" si="1862"/>
        <v>-</v>
      </c>
      <c r="BK1571" s="602" t="str">
        <f t="shared" si="1863"/>
        <v>-</v>
      </c>
      <c r="BL1571" s="603" t="str">
        <f t="shared" si="1864"/>
        <v>-</v>
      </c>
      <c r="BM1571" s="604" t="str">
        <f t="shared" si="1865"/>
        <v>-</v>
      </c>
      <c r="BN1571" s="564">
        <f t="shared" si="1866"/>
        <v>6</v>
      </c>
      <c r="BO1571" s="314">
        <f t="shared" si="1867"/>
        <v>2017</v>
      </c>
      <c r="BP1571" s="314">
        <f t="shared" si="1868"/>
        <v>0</v>
      </c>
      <c r="BQ1571" s="202"/>
    </row>
    <row r="1572" spans="1:69" s="35" customFormat="1" ht="10.5" customHeight="1" x14ac:dyDescent="0.2">
      <c r="A1572" s="87" t="str">
        <f t="shared" si="1854"/>
        <v>2017-18RYC6</v>
      </c>
      <c r="B1572" s="87" t="str">
        <f t="shared" si="1869"/>
        <v>Y61</v>
      </c>
      <c r="C1572" s="203" t="s">
        <v>190</v>
      </c>
      <c r="D1572" s="203" t="s">
        <v>542</v>
      </c>
      <c r="E1572" s="42"/>
      <c r="F1572" s="317" t="str">
        <f>VLOOKUP($G1572,'Selection Sheet'!$C$15:$F$39,3,0)</f>
        <v>Y61</v>
      </c>
      <c r="G1572" s="204" t="s">
        <v>87</v>
      </c>
      <c r="H1572" s="203" t="s">
        <v>537</v>
      </c>
      <c r="I1572" s="495">
        <v>255</v>
      </c>
      <c r="J1572" s="495">
        <v>65</v>
      </c>
      <c r="K1572" s="495">
        <v>24</v>
      </c>
      <c r="L1572" s="495">
        <v>14</v>
      </c>
      <c r="M1572" s="507"/>
      <c r="N1572" s="507"/>
      <c r="O1572" s="507"/>
      <c r="P1572" s="507"/>
      <c r="Q1572" s="495" t="s">
        <v>80</v>
      </c>
      <c r="R1572" s="495" t="s">
        <v>80</v>
      </c>
      <c r="S1572" s="495"/>
      <c r="T1572" s="496" t="s">
        <v>80</v>
      </c>
      <c r="U1572" s="497" t="s">
        <v>80</v>
      </c>
      <c r="V1572" s="497" t="s">
        <v>80</v>
      </c>
      <c r="W1572" s="497" t="s">
        <v>80</v>
      </c>
      <c r="X1572" s="498" t="s">
        <v>80</v>
      </c>
      <c r="Y1572" s="499" t="s">
        <v>80</v>
      </c>
      <c r="Z1572" s="500" t="s">
        <v>80</v>
      </c>
      <c r="AA1572" s="500" t="s">
        <v>80</v>
      </c>
      <c r="AB1572" s="501" t="s">
        <v>80</v>
      </c>
      <c r="AC1572" s="500" t="s">
        <v>80</v>
      </c>
      <c r="AD1572" s="500" t="s">
        <v>80</v>
      </c>
      <c r="AE1572" s="500" t="s">
        <v>80</v>
      </c>
      <c r="AF1572" s="502" t="s">
        <v>80</v>
      </c>
      <c r="AG1572" s="503" t="s">
        <v>80</v>
      </c>
      <c r="AH1572" s="504" t="s">
        <v>80</v>
      </c>
      <c r="AI1572" s="502" t="s">
        <v>80</v>
      </c>
      <c r="AJ1572" s="505">
        <v>110</v>
      </c>
      <c r="AK1572" s="505">
        <v>120</v>
      </c>
      <c r="AL1572" s="507"/>
      <c r="AM1572" s="507"/>
      <c r="AN1572" s="505">
        <v>469</v>
      </c>
      <c r="AO1572" s="505">
        <v>469</v>
      </c>
      <c r="AP1572" s="569"/>
      <c r="AQ1572" s="569"/>
      <c r="AR1572" s="505">
        <v>21</v>
      </c>
      <c r="AS1572" s="505">
        <v>253</v>
      </c>
      <c r="AT1572" s="505">
        <v>8</v>
      </c>
      <c r="AU1572" s="505">
        <v>24</v>
      </c>
      <c r="AV1572" s="507"/>
      <c r="AW1572" s="507"/>
      <c r="AX1572" s="507">
        <v>88</v>
      </c>
      <c r="AY1572" s="507">
        <v>97</v>
      </c>
      <c r="AZ1572" s="507">
        <v>171</v>
      </c>
      <c r="BA1572" s="507">
        <v>347</v>
      </c>
      <c r="BB1572" s="357"/>
      <c r="BC1572" s="592" t="str">
        <f t="shared" si="1855"/>
        <v>-</v>
      </c>
      <c r="BD1572" s="593" t="str">
        <f t="shared" si="1856"/>
        <v>-</v>
      </c>
      <c r="BE1572" s="594" t="str">
        <f t="shared" si="1857"/>
        <v>-</v>
      </c>
      <c r="BF1572" s="291" t="str">
        <f t="shared" si="1858"/>
        <v>-</v>
      </c>
      <c r="BG1572" s="566" t="str">
        <f t="shared" si="1859"/>
        <v>-</v>
      </c>
      <c r="BH1572" s="595" t="str">
        <f t="shared" si="1860"/>
        <v>-</v>
      </c>
      <c r="BI1572" s="289" t="str">
        <f t="shared" si="1861"/>
        <v>-</v>
      </c>
      <c r="BJ1572" s="596" t="str">
        <f t="shared" si="1862"/>
        <v>-</v>
      </c>
      <c r="BK1572" s="595" t="str">
        <f t="shared" si="1863"/>
        <v>-</v>
      </c>
      <c r="BL1572" s="289" t="str">
        <f t="shared" si="1864"/>
        <v>-</v>
      </c>
      <c r="BM1572" s="596" t="str">
        <f t="shared" si="1865"/>
        <v>-</v>
      </c>
      <c r="BN1572" s="563">
        <f t="shared" si="1866"/>
        <v>6</v>
      </c>
      <c r="BO1572" s="87">
        <f t="shared" si="1867"/>
        <v>2017</v>
      </c>
      <c r="BP1572" s="87">
        <f t="shared" si="1868"/>
        <v>0</v>
      </c>
      <c r="BQ1572" s="202"/>
    </row>
    <row r="1573" spans="1:69" s="35" customFormat="1" ht="10.5" customHeight="1" x14ac:dyDescent="0.2">
      <c r="A1573" s="87" t="str">
        <f t="shared" si="1854"/>
        <v>2017-18RYD6</v>
      </c>
      <c r="B1573" s="87" t="str">
        <f t="shared" si="1869"/>
        <v>Y59</v>
      </c>
      <c r="C1573" s="203" t="s">
        <v>190</v>
      </c>
      <c r="D1573" s="203" t="s">
        <v>542</v>
      </c>
      <c r="E1573" s="42"/>
      <c r="F1573" s="317" t="str">
        <f>VLOOKUP($G1573,'Selection Sheet'!$C$15:$F$39,3,0)</f>
        <v>Y59</v>
      </c>
      <c r="G1573" s="204" t="s">
        <v>116</v>
      </c>
      <c r="H1573" s="203" t="s">
        <v>538</v>
      </c>
      <c r="I1573" s="495">
        <v>228</v>
      </c>
      <c r="J1573" s="495">
        <v>64</v>
      </c>
      <c r="K1573" s="495">
        <v>29</v>
      </c>
      <c r="L1573" s="495">
        <v>13</v>
      </c>
      <c r="M1573" s="507"/>
      <c r="N1573" s="507"/>
      <c r="O1573" s="507"/>
      <c r="P1573" s="507"/>
      <c r="Q1573" s="495" t="s">
        <v>80</v>
      </c>
      <c r="R1573" s="495" t="s">
        <v>80</v>
      </c>
      <c r="S1573" s="495"/>
      <c r="T1573" s="496" t="s">
        <v>80</v>
      </c>
      <c r="U1573" s="497" t="s">
        <v>80</v>
      </c>
      <c r="V1573" s="497" t="s">
        <v>80</v>
      </c>
      <c r="W1573" s="497" t="s">
        <v>80</v>
      </c>
      <c r="X1573" s="498" t="s">
        <v>80</v>
      </c>
      <c r="Y1573" s="499" t="s">
        <v>80</v>
      </c>
      <c r="Z1573" s="500" t="s">
        <v>80</v>
      </c>
      <c r="AA1573" s="500" t="s">
        <v>80</v>
      </c>
      <c r="AB1573" s="501" t="s">
        <v>80</v>
      </c>
      <c r="AC1573" s="500" t="s">
        <v>80</v>
      </c>
      <c r="AD1573" s="500" t="s">
        <v>80</v>
      </c>
      <c r="AE1573" s="500" t="s">
        <v>80</v>
      </c>
      <c r="AF1573" s="502" t="s">
        <v>80</v>
      </c>
      <c r="AG1573" s="503" t="s">
        <v>80</v>
      </c>
      <c r="AH1573" s="504" t="s">
        <v>80</v>
      </c>
      <c r="AI1573" s="502" t="s">
        <v>80</v>
      </c>
      <c r="AJ1573" s="505">
        <v>74</v>
      </c>
      <c r="AK1573" s="505">
        <v>105</v>
      </c>
      <c r="AL1573" s="507"/>
      <c r="AM1573" s="507"/>
      <c r="AN1573" s="505">
        <v>520</v>
      </c>
      <c r="AO1573" s="505">
        <v>551</v>
      </c>
      <c r="AP1573" s="569"/>
      <c r="AQ1573" s="569"/>
      <c r="AR1573" s="505">
        <v>13</v>
      </c>
      <c r="AS1573" s="505">
        <v>222</v>
      </c>
      <c r="AT1573" s="505">
        <v>5</v>
      </c>
      <c r="AU1573" s="505">
        <v>28</v>
      </c>
      <c r="AV1573" s="507"/>
      <c r="AW1573" s="507"/>
      <c r="AX1573" s="507">
        <v>67</v>
      </c>
      <c r="AY1573" s="507">
        <v>76</v>
      </c>
      <c r="AZ1573" s="507">
        <v>296</v>
      </c>
      <c r="BA1573" s="507">
        <v>472</v>
      </c>
      <c r="BB1573" s="357"/>
      <c r="BC1573" s="592" t="str">
        <f t="shared" si="1855"/>
        <v>-</v>
      </c>
      <c r="BD1573" s="593" t="str">
        <f t="shared" si="1856"/>
        <v>-</v>
      </c>
      <c r="BE1573" s="594" t="str">
        <f t="shared" si="1857"/>
        <v>-</v>
      </c>
      <c r="BF1573" s="291" t="str">
        <f t="shared" si="1858"/>
        <v>-</v>
      </c>
      <c r="BG1573" s="566" t="str">
        <f t="shared" si="1859"/>
        <v>-</v>
      </c>
      <c r="BH1573" s="595" t="str">
        <f t="shared" si="1860"/>
        <v>-</v>
      </c>
      <c r="BI1573" s="289" t="str">
        <f t="shared" si="1861"/>
        <v>-</v>
      </c>
      <c r="BJ1573" s="596" t="str">
        <f t="shared" si="1862"/>
        <v>-</v>
      </c>
      <c r="BK1573" s="595" t="str">
        <f t="shared" si="1863"/>
        <v>-</v>
      </c>
      <c r="BL1573" s="289" t="str">
        <f t="shared" si="1864"/>
        <v>-</v>
      </c>
      <c r="BM1573" s="596" t="str">
        <f t="shared" si="1865"/>
        <v>-</v>
      </c>
      <c r="BN1573" s="563">
        <f t="shared" si="1866"/>
        <v>6</v>
      </c>
      <c r="BO1573" s="87">
        <f t="shared" si="1867"/>
        <v>2017</v>
      </c>
      <c r="BP1573" s="87">
        <f t="shared" si="1868"/>
        <v>0</v>
      </c>
      <c r="BQ1573" s="202"/>
    </row>
    <row r="1574" spans="1:69" s="35" customFormat="1" ht="10.5" customHeight="1" x14ac:dyDescent="0.2">
      <c r="A1574" s="87" t="str">
        <f t="shared" si="1854"/>
        <v>2017-18RYE6</v>
      </c>
      <c r="B1574" s="87" t="str">
        <f t="shared" si="1869"/>
        <v>Y59</v>
      </c>
      <c r="C1574" s="203" t="s">
        <v>190</v>
      </c>
      <c r="D1574" s="203" t="s">
        <v>542</v>
      </c>
      <c r="E1574" s="42"/>
      <c r="F1574" s="317" t="str">
        <f>VLOOKUP($G1574,'Selection Sheet'!$C$15:$F$39,3,0)</f>
        <v>Y59</v>
      </c>
      <c r="G1574" s="204" t="s">
        <v>114</v>
      </c>
      <c r="H1574" s="203" t="s">
        <v>539</v>
      </c>
      <c r="I1574" s="495">
        <v>109</v>
      </c>
      <c r="J1574" s="495">
        <v>50</v>
      </c>
      <c r="K1574" s="495">
        <v>37</v>
      </c>
      <c r="L1574" s="495">
        <v>27</v>
      </c>
      <c r="M1574" s="507"/>
      <c r="N1574" s="507"/>
      <c r="O1574" s="507"/>
      <c r="P1574" s="507"/>
      <c r="Q1574" s="495" t="s">
        <v>80</v>
      </c>
      <c r="R1574" s="495" t="s">
        <v>80</v>
      </c>
      <c r="S1574" s="495"/>
      <c r="T1574" s="496" t="s">
        <v>80</v>
      </c>
      <c r="U1574" s="497" t="s">
        <v>80</v>
      </c>
      <c r="V1574" s="497" t="s">
        <v>80</v>
      </c>
      <c r="W1574" s="497" t="s">
        <v>80</v>
      </c>
      <c r="X1574" s="498" t="s">
        <v>80</v>
      </c>
      <c r="Y1574" s="499" t="s">
        <v>80</v>
      </c>
      <c r="Z1574" s="500" t="s">
        <v>80</v>
      </c>
      <c r="AA1574" s="500" t="s">
        <v>80</v>
      </c>
      <c r="AB1574" s="501" t="s">
        <v>80</v>
      </c>
      <c r="AC1574" s="500" t="s">
        <v>80</v>
      </c>
      <c r="AD1574" s="500" t="s">
        <v>80</v>
      </c>
      <c r="AE1574" s="500" t="s">
        <v>80</v>
      </c>
      <c r="AF1574" s="502" t="s">
        <v>80</v>
      </c>
      <c r="AG1574" s="503" t="s">
        <v>80</v>
      </c>
      <c r="AH1574" s="504" t="s">
        <v>80</v>
      </c>
      <c r="AI1574" s="502" t="s">
        <v>80</v>
      </c>
      <c r="AJ1574" s="505">
        <v>84</v>
      </c>
      <c r="AK1574" s="505">
        <v>99</v>
      </c>
      <c r="AL1574" s="507"/>
      <c r="AM1574" s="507"/>
      <c r="AN1574" s="505">
        <v>796</v>
      </c>
      <c r="AO1574" s="505">
        <v>808</v>
      </c>
      <c r="AP1574" s="569"/>
      <c r="AQ1574" s="569"/>
      <c r="AR1574" s="505">
        <v>24</v>
      </c>
      <c r="AS1574" s="505">
        <v>102</v>
      </c>
      <c r="AT1574" s="505">
        <v>18</v>
      </c>
      <c r="AU1574" s="505">
        <v>35</v>
      </c>
      <c r="AV1574" s="507"/>
      <c r="AW1574" s="507"/>
      <c r="AX1574" s="507">
        <v>54</v>
      </c>
      <c r="AY1574" s="507">
        <v>64</v>
      </c>
      <c r="AZ1574" s="507">
        <v>223</v>
      </c>
      <c r="BA1574" s="507">
        <v>364</v>
      </c>
      <c r="BB1574" s="357"/>
      <c r="BC1574" s="592" t="str">
        <f t="shared" si="1855"/>
        <v>-</v>
      </c>
      <c r="BD1574" s="593" t="str">
        <f t="shared" si="1856"/>
        <v>-</v>
      </c>
      <c r="BE1574" s="594" t="str">
        <f t="shared" si="1857"/>
        <v>-</v>
      </c>
      <c r="BF1574" s="291" t="str">
        <f t="shared" si="1858"/>
        <v>-</v>
      </c>
      <c r="BG1574" s="566" t="str">
        <f t="shared" si="1859"/>
        <v>-</v>
      </c>
      <c r="BH1574" s="595" t="str">
        <f t="shared" si="1860"/>
        <v>-</v>
      </c>
      <c r="BI1574" s="289" t="str">
        <f t="shared" si="1861"/>
        <v>-</v>
      </c>
      <c r="BJ1574" s="596" t="str">
        <f t="shared" si="1862"/>
        <v>-</v>
      </c>
      <c r="BK1574" s="595" t="str">
        <f t="shared" si="1863"/>
        <v>-</v>
      </c>
      <c r="BL1574" s="289" t="str">
        <f t="shared" si="1864"/>
        <v>-</v>
      </c>
      <c r="BM1574" s="596" t="str">
        <f t="shared" si="1865"/>
        <v>-</v>
      </c>
      <c r="BN1574" s="563">
        <f t="shared" si="1866"/>
        <v>6</v>
      </c>
      <c r="BO1574" s="87">
        <f t="shared" si="1867"/>
        <v>2017</v>
      </c>
      <c r="BP1574" s="87">
        <f t="shared" si="1868"/>
        <v>0</v>
      </c>
      <c r="BQ1574" s="202"/>
    </row>
    <row r="1575" spans="1:69" s="35" customFormat="1" ht="10.5" customHeight="1" x14ac:dyDescent="0.2">
      <c r="A1575" s="312" t="str">
        <f t="shared" si="1854"/>
        <v>2017-18RYF6</v>
      </c>
      <c r="B1575" s="312" t="str">
        <f t="shared" si="1869"/>
        <v>Y58</v>
      </c>
      <c r="C1575" s="208" t="s">
        <v>190</v>
      </c>
      <c r="D1575" s="208" t="s">
        <v>542</v>
      </c>
      <c r="E1575" s="53"/>
      <c r="F1575" s="319" t="str">
        <f>VLOOKUP($G1575,'Selection Sheet'!$C$15:$F$39,3,0)</f>
        <v>Y58</v>
      </c>
      <c r="G1575" s="209" t="s">
        <v>99</v>
      </c>
      <c r="H1575" s="208" t="s">
        <v>540</v>
      </c>
      <c r="I1575" s="521">
        <v>293</v>
      </c>
      <c r="J1575" s="521">
        <v>98</v>
      </c>
      <c r="K1575" s="521">
        <v>59</v>
      </c>
      <c r="L1575" s="521">
        <v>28</v>
      </c>
      <c r="M1575" s="533"/>
      <c r="N1575" s="533"/>
      <c r="O1575" s="533"/>
      <c r="P1575" s="533"/>
      <c r="Q1575" s="521" t="s">
        <v>80</v>
      </c>
      <c r="R1575" s="521" t="s">
        <v>80</v>
      </c>
      <c r="S1575" s="521"/>
      <c r="T1575" s="522" t="s">
        <v>80</v>
      </c>
      <c r="U1575" s="523" t="s">
        <v>80</v>
      </c>
      <c r="V1575" s="523" t="s">
        <v>80</v>
      </c>
      <c r="W1575" s="523" t="s">
        <v>80</v>
      </c>
      <c r="X1575" s="524" t="s">
        <v>80</v>
      </c>
      <c r="Y1575" s="525" t="s">
        <v>80</v>
      </c>
      <c r="Z1575" s="526" t="s">
        <v>80</v>
      </c>
      <c r="AA1575" s="526" t="s">
        <v>80</v>
      </c>
      <c r="AB1575" s="527" t="s">
        <v>80</v>
      </c>
      <c r="AC1575" s="526" t="s">
        <v>80</v>
      </c>
      <c r="AD1575" s="526" t="s">
        <v>80</v>
      </c>
      <c r="AE1575" s="526" t="s">
        <v>80</v>
      </c>
      <c r="AF1575" s="528" t="s">
        <v>80</v>
      </c>
      <c r="AG1575" s="529" t="s">
        <v>80</v>
      </c>
      <c r="AH1575" s="530" t="s">
        <v>80</v>
      </c>
      <c r="AI1575" s="528" t="s">
        <v>80</v>
      </c>
      <c r="AJ1575" s="531">
        <v>141</v>
      </c>
      <c r="AK1575" s="531">
        <v>211</v>
      </c>
      <c r="AL1575" s="533"/>
      <c r="AM1575" s="533"/>
      <c r="AN1575" s="531">
        <v>883</v>
      </c>
      <c r="AO1575" s="531">
        <v>921</v>
      </c>
      <c r="AP1575" s="571"/>
      <c r="AQ1575" s="571"/>
      <c r="AR1575" s="531">
        <v>36</v>
      </c>
      <c r="AS1575" s="531">
        <v>287</v>
      </c>
      <c r="AT1575" s="531">
        <v>15</v>
      </c>
      <c r="AU1575" s="531">
        <v>57</v>
      </c>
      <c r="AV1575" s="533"/>
      <c r="AW1575" s="533"/>
      <c r="AX1575" s="533">
        <v>101</v>
      </c>
      <c r="AY1575" s="533">
        <v>139</v>
      </c>
      <c r="AZ1575" s="533">
        <v>152</v>
      </c>
      <c r="BA1575" s="533">
        <v>390</v>
      </c>
      <c r="BB1575" s="359"/>
      <c r="BC1575" s="605" t="str">
        <f t="shared" si="1855"/>
        <v>-</v>
      </c>
      <c r="BD1575" s="606" t="str">
        <f t="shared" si="1856"/>
        <v>-</v>
      </c>
      <c r="BE1575" s="607" t="str">
        <f t="shared" si="1857"/>
        <v>-</v>
      </c>
      <c r="BF1575" s="302" t="str">
        <f t="shared" si="1858"/>
        <v>-</v>
      </c>
      <c r="BG1575" s="608" t="str">
        <f t="shared" si="1859"/>
        <v>-</v>
      </c>
      <c r="BH1575" s="609" t="str">
        <f t="shared" si="1860"/>
        <v>-</v>
      </c>
      <c r="BI1575" s="311" t="str">
        <f t="shared" si="1861"/>
        <v>-</v>
      </c>
      <c r="BJ1575" s="610" t="str">
        <f t="shared" si="1862"/>
        <v>-</v>
      </c>
      <c r="BK1575" s="609" t="str">
        <f t="shared" si="1863"/>
        <v>-</v>
      </c>
      <c r="BL1575" s="311" t="str">
        <f t="shared" si="1864"/>
        <v>-</v>
      </c>
      <c r="BM1575" s="610" t="str">
        <f t="shared" si="1865"/>
        <v>-</v>
      </c>
      <c r="BN1575" s="565">
        <f t="shared" si="1866"/>
        <v>6</v>
      </c>
      <c r="BO1575" s="312">
        <f t="shared" si="1867"/>
        <v>2017</v>
      </c>
      <c r="BP1575" s="312">
        <f t="shared" si="1868"/>
        <v>0</v>
      </c>
      <c r="BQ1575" s="202"/>
    </row>
    <row r="1576" spans="1:69" s="35" customFormat="1" ht="10.5" customHeight="1" x14ac:dyDescent="0.2">
      <c r="A1576" s="87" t="str">
        <f t="shared" si="1854"/>
        <v>2017-18R1F7</v>
      </c>
      <c r="B1576" s="87" t="str">
        <f t="shared" si="1869"/>
        <v>Y59</v>
      </c>
      <c r="C1576" s="203" t="s">
        <v>190</v>
      </c>
      <c r="D1576" s="203" t="s">
        <v>543</v>
      </c>
      <c r="E1576" s="42"/>
      <c r="F1576" s="317" t="str">
        <f>VLOOKUP($G1576,'Selection Sheet'!$C$15:$F$39,3,0)</f>
        <v>Y59</v>
      </c>
      <c r="G1576" s="204" t="s">
        <v>108</v>
      </c>
      <c r="H1576" s="203" t="s">
        <v>529</v>
      </c>
      <c r="I1576" s="495">
        <v>10</v>
      </c>
      <c r="J1576" s="495">
        <v>1</v>
      </c>
      <c r="K1576" s="495">
        <v>3</v>
      </c>
      <c r="L1576" s="495">
        <v>0</v>
      </c>
      <c r="M1576" s="507"/>
      <c r="N1576" s="507"/>
      <c r="O1576" s="507"/>
      <c r="P1576" s="507"/>
      <c r="Q1576" s="495" t="s">
        <v>80</v>
      </c>
      <c r="R1576" s="495" t="s">
        <v>80</v>
      </c>
      <c r="S1576" s="495"/>
      <c r="T1576" s="496" t="s">
        <v>80</v>
      </c>
      <c r="U1576" s="497" t="s">
        <v>80</v>
      </c>
      <c r="V1576" s="497" t="s">
        <v>80</v>
      </c>
      <c r="W1576" s="497" t="s">
        <v>80</v>
      </c>
      <c r="X1576" s="498" t="s">
        <v>80</v>
      </c>
      <c r="Y1576" s="499" t="s">
        <v>80</v>
      </c>
      <c r="Z1576" s="500" t="s">
        <v>80</v>
      </c>
      <c r="AA1576" s="500" t="s">
        <v>80</v>
      </c>
      <c r="AB1576" s="501" t="s">
        <v>80</v>
      </c>
      <c r="AC1576" s="500" t="s">
        <v>80</v>
      </c>
      <c r="AD1576" s="500" t="s">
        <v>80</v>
      </c>
      <c r="AE1576" s="500" t="s">
        <v>80</v>
      </c>
      <c r="AF1576" s="502" t="s">
        <v>80</v>
      </c>
      <c r="AG1576" s="503" t="s">
        <v>80</v>
      </c>
      <c r="AH1576" s="504" t="s">
        <v>80</v>
      </c>
      <c r="AI1576" s="502" t="s">
        <v>80</v>
      </c>
      <c r="AJ1576" s="505">
        <v>4</v>
      </c>
      <c r="AK1576" s="505">
        <v>6</v>
      </c>
      <c r="AL1576" s="507"/>
      <c r="AM1576" s="507"/>
      <c r="AN1576" s="505">
        <v>39</v>
      </c>
      <c r="AO1576" s="505">
        <v>39</v>
      </c>
      <c r="AP1576" s="569"/>
      <c r="AQ1576" s="569"/>
      <c r="AR1576" s="505">
        <v>1</v>
      </c>
      <c r="AS1576" s="505">
        <v>10</v>
      </c>
      <c r="AT1576" s="505">
        <v>0</v>
      </c>
      <c r="AU1576" s="505">
        <v>3</v>
      </c>
      <c r="AV1576" s="507"/>
      <c r="AW1576" s="507"/>
      <c r="AX1576" s="507">
        <v>1</v>
      </c>
      <c r="AY1576" s="507">
        <v>2</v>
      </c>
      <c r="AZ1576" s="507">
        <v>16</v>
      </c>
      <c r="BA1576" s="507">
        <v>22</v>
      </c>
      <c r="BB1576" s="357"/>
      <c r="BC1576" s="592" t="str">
        <f t="shared" si="1855"/>
        <v>-</v>
      </c>
      <c r="BD1576" s="593" t="str">
        <f t="shared" si="1856"/>
        <v>-</v>
      </c>
      <c r="BE1576" s="594" t="str">
        <f t="shared" si="1857"/>
        <v>-</v>
      </c>
      <c r="BF1576" s="291" t="str">
        <f t="shared" si="1858"/>
        <v>-</v>
      </c>
      <c r="BG1576" s="566" t="str">
        <f t="shared" si="1859"/>
        <v>-</v>
      </c>
      <c r="BH1576" s="595" t="str">
        <f t="shared" si="1860"/>
        <v>-</v>
      </c>
      <c r="BI1576" s="289" t="str">
        <f t="shared" si="1861"/>
        <v>-</v>
      </c>
      <c r="BJ1576" s="596" t="str">
        <f t="shared" si="1862"/>
        <v>-</v>
      </c>
      <c r="BK1576" s="595" t="str">
        <f t="shared" si="1863"/>
        <v>-</v>
      </c>
      <c r="BL1576" s="289" t="str">
        <f t="shared" si="1864"/>
        <v>-</v>
      </c>
      <c r="BM1576" s="596" t="str">
        <f t="shared" si="1865"/>
        <v>-</v>
      </c>
      <c r="BN1576" s="563">
        <f t="shared" si="1866"/>
        <v>7</v>
      </c>
      <c r="BO1576" s="87">
        <f t="shared" si="1867"/>
        <v>2017</v>
      </c>
      <c r="BP1576" s="87">
        <f t="shared" si="1868"/>
        <v>1.0000000000000004</v>
      </c>
      <c r="BQ1576" s="202"/>
    </row>
    <row r="1577" spans="1:69" s="35" customFormat="1" ht="10.5" customHeight="1" x14ac:dyDescent="0.2">
      <c r="A1577" s="87" t="str">
        <f t="shared" si="1854"/>
        <v>2017-18RRU7</v>
      </c>
      <c r="B1577" s="87" t="str">
        <f t="shared" si="1869"/>
        <v>Y56</v>
      </c>
      <c r="C1577" s="203" t="s">
        <v>190</v>
      </c>
      <c r="D1577" s="203" t="s">
        <v>543</v>
      </c>
      <c r="E1577" s="42"/>
      <c r="F1577" s="317" t="str">
        <f>VLOOKUP($G1577,'Selection Sheet'!$C$15:$F$39,3,0)</f>
        <v>Y56</v>
      </c>
      <c r="G1577" s="204" t="s">
        <v>93</v>
      </c>
      <c r="H1577" s="203" t="s">
        <v>530</v>
      </c>
      <c r="I1577" s="495">
        <v>305</v>
      </c>
      <c r="J1577" s="495">
        <v>95</v>
      </c>
      <c r="K1577" s="495">
        <v>44</v>
      </c>
      <c r="L1577" s="495">
        <v>22</v>
      </c>
      <c r="M1577" s="507"/>
      <c r="N1577" s="507"/>
      <c r="O1577" s="507"/>
      <c r="P1577" s="507"/>
      <c r="Q1577" s="495" t="s">
        <v>80</v>
      </c>
      <c r="R1577" s="495" t="s">
        <v>80</v>
      </c>
      <c r="S1577" s="495"/>
      <c r="T1577" s="496" t="s">
        <v>80</v>
      </c>
      <c r="U1577" s="497" t="s">
        <v>80</v>
      </c>
      <c r="V1577" s="497" t="s">
        <v>80</v>
      </c>
      <c r="W1577" s="497" t="s">
        <v>80</v>
      </c>
      <c r="X1577" s="498" t="s">
        <v>80</v>
      </c>
      <c r="Y1577" s="499" t="s">
        <v>80</v>
      </c>
      <c r="Z1577" s="500" t="s">
        <v>80</v>
      </c>
      <c r="AA1577" s="500" t="s">
        <v>80</v>
      </c>
      <c r="AB1577" s="501" t="s">
        <v>80</v>
      </c>
      <c r="AC1577" s="500" t="s">
        <v>80</v>
      </c>
      <c r="AD1577" s="500" t="s">
        <v>80</v>
      </c>
      <c r="AE1577" s="500" t="s">
        <v>80</v>
      </c>
      <c r="AF1577" s="502" t="s">
        <v>80</v>
      </c>
      <c r="AG1577" s="503" t="s">
        <v>80</v>
      </c>
      <c r="AH1577" s="504" t="s">
        <v>80</v>
      </c>
      <c r="AI1577" s="502" t="s">
        <v>80</v>
      </c>
      <c r="AJ1577" s="505">
        <v>176</v>
      </c>
      <c r="AK1577" s="505">
        <v>256</v>
      </c>
      <c r="AL1577" s="507"/>
      <c r="AM1577" s="507"/>
      <c r="AN1577" s="505">
        <v>1064</v>
      </c>
      <c r="AO1577" s="505">
        <v>1096</v>
      </c>
      <c r="AP1577" s="569"/>
      <c r="AQ1577" s="569"/>
      <c r="AR1577" s="505">
        <v>29</v>
      </c>
      <c r="AS1577" s="505">
        <v>299</v>
      </c>
      <c r="AT1577" s="505">
        <v>14</v>
      </c>
      <c r="AU1577" s="505">
        <v>42</v>
      </c>
      <c r="AV1577" s="507"/>
      <c r="AW1577" s="507"/>
      <c r="AX1577" s="507">
        <v>106</v>
      </c>
      <c r="AY1577" s="507">
        <v>112</v>
      </c>
      <c r="AZ1577" s="507">
        <v>383</v>
      </c>
      <c r="BA1577" s="507">
        <v>604</v>
      </c>
      <c r="BB1577" s="357"/>
      <c r="BC1577" s="592" t="str">
        <f t="shared" si="1855"/>
        <v>-</v>
      </c>
      <c r="BD1577" s="593" t="str">
        <f t="shared" si="1856"/>
        <v>-</v>
      </c>
      <c r="BE1577" s="594" t="str">
        <f t="shared" si="1857"/>
        <v>-</v>
      </c>
      <c r="BF1577" s="291" t="str">
        <f t="shared" si="1858"/>
        <v>-</v>
      </c>
      <c r="BG1577" s="566" t="str">
        <f t="shared" si="1859"/>
        <v>-</v>
      </c>
      <c r="BH1577" s="595" t="str">
        <f t="shared" si="1860"/>
        <v>-</v>
      </c>
      <c r="BI1577" s="289" t="str">
        <f t="shared" si="1861"/>
        <v>-</v>
      </c>
      <c r="BJ1577" s="596" t="str">
        <f t="shared" si="1862"/>
        <v>-</v>
      </c>
      <c r="BK1577" s="595" t="str">
        <f t="shared" si="1863"/>
        <v>-</v>
      </c>
      <c r="BL1577" s="289" t="str">
        <f t="shared" si="1864"/>
        <v>-</v>
      </c>
      <c r="BM1577" s="596" t="str">
        <f t="shared" si="1865"/>
        <v>-</v>
      </c>
      <c r="BN1577" s="563">
        <f t="shared" si="1866"/>
        <v>7</v>
      </c>
      <c r="BO1577" s="87">
        <f t="shared" si="1867"/>
        <v>2017</v>
      </c>
      <c r="BP1577" s="87">
        <f t="shared" si="1868"/>
        <v>1.0000000000000004</v>
      </c>
      <c r="BQ1577" s="202"/>
    </row>
    <row r="1578" spans="1:69" s="35" customFormat="1" ht="10.5" customHeight="1" x14ac:dyDescent="0.2">
      <c r="A1578" s="87" t="str">
        <f t="shared" si="1854"/>
        <v>2017-18RX67</v>
      </c>
      <c r="B1578" s="87" t="str">
        <f t="shared" si="1869"/>
        <v>Y63</v>
      </c>
      <c r="C1578" s="203" t="s">
        <v>190</v>
      </c>
      <c r="D1578" s="203" t="s">
        <v>543</v>
      </c>
      <c r="E1578" s="42"/>
      <c r="F1578" s="317" t="str">
        <f>VLOOKUP($G1578,'Selection Sheet'!$C$15:$F$39,3,0)</f>
        <v>Y63</v>
      </c>
      <c r="G1578" s="204" t="s">
        <v>111</v>
      </c>
      <c r="H1578" s="203" t="s">
        <v>532</v>
      </c>
      <c r="I1578" s="495">
        <v>134</v>
      </c>
      <c r="J1578" s="495">
        <v>39</v>
      </c>
      <c r="K1578" s="495">
        <v>21</v>
      </c>
      <c r="L1578" s="495">
        <v>15</v>
      </c>
      <c r="M1578" s="507"/>
      <c r="N1578" s="507"/>
      <c r="O1578" s="507"/>
      <c r="P1578" s="507"/>
      <c r="Q1578" s="495" t="s">
        <v>80</v>
      </c>
      <c r="R1578" s="495" t="s">
        <v>80</v>
      </c>
      <c r="S1578" s="495"/>
      <c r="T1578" s="496" t="s">
        <v>80</v>
      </c>
      <c r="U1578" s="497" t="s">
        <v>80</v>
      </c>
      <c r="V1578" s="497" t="s">
        <v>80</v>
      </c>
      <c r="W1578" s="497" t="s">
        <v>80</v>
      </c>
      <c r="X1578" s="498" t="s">
        <v>80</v>
      </c>
      <c r="Y1578" s="499" t="s">
        <v>80</v>
      </c>
      <c r="Z1578" s="500" t="s">
        <v>80</v>
      </c>
      <c r="AA1578" s="500" t="s">
        <v>80</v>
      </c>
      <c r="AB1578" s="501" t="s">
        <v>80</v>
      </c>
      <c r="AC1578" s="500" t="s">
        <v>80</v>
      </c>
      <c r="AD1578" s="500" t="s">
        <v>80</v>
      </c>
      <c r="AE1578" s="500" t="s">
        <v>80</v>
      </c>
      <c r="AF1578" s="502" t="s">
        <v>80</v>
      </c>
      <c r="AG1578" s="503" t="s">
        <v>80</v>
      </c>
      <c r="AH1578" s="504" t="s">
        <v>80</v>
      </c>
      <c r="AI1578" s="502" t="s">
        <v>80</v>
      </c>
      <c r="AJ1578" s="505">
        <v>64</v>
      </c>
      <c r="AK1578" s="505">
        <v>73</v>
      </c>
      <c r="AL1578" s="507"/>
      <c r="AM1578" s="507"/>
      <c r="AN1578" s="505">
        <v>284</v>
      </c>
      <c r="AO1578" s="505">
        <v>285</v>
      </c>
      <c r="AP1578" s="569"/>
      <c r="AQ1578" s="569"/>
      <c r="AR1578" s="505">
        <v>13</v>
      </c>
      <c r="AS1578" s="505">
        <v>130</v>
      </c>
      <c r="AT1578" s="505">
        <v>8</v>
      </c>
      <c r="AU1578" s="505">
        <v>19</v>
      </c>
      <c r="AV1578" s="507"/>
      <c r="AW1578" s="507"/>
      <c r="AX1578" s="507">
        <v>28</v>
      </c>
      <c r="AY1578" s="507">
        <v>33</v>
      </c>
      <c r="AZ1578" s="507">
        <v>99</v>
      </c>
      <c r="BA1578" s="507">
        <v>180</v>
      </c>
      <c r="BB1578" s="357"/>
      <c r="BC1578" s="592" t="str">
        <f t="shared" si="1855"/>
        <v>-</v>
      </c>
      <c r="BD1578" s="593" t="str">
        <f t="shared" si="1856"/>
        <v>-</v>
      </c>
      <c r="BE1578" s="594" t="str">
        <f t="shared" si="1857"/>
        <v>-</v>
      </c>
      <c r="BF1578" s="291" t="str">
        <f t="shared" si="1858"/>
        <v>-</v>
      </c>
      <c r="BG1578" s="566" t="str">
        <f t="shared" si="1859"/>
        <v>-</v>
      </c>
      <c r="BH1578" s="595" t="str">
        <f t="shared" si="1860"/>
        <v>-</v>
      </c>
      <c r="BI1578" s="289" t="str">
        <f t="shared" si="1861"/>
        <v>-</v>
      </c>
      <c r="BJ1578" s="596" t="str">
        <f t="shared" si="1862"/>
        <v>-</v>
      </c>
      <c r="BK1578" s="595" t="str">
        <f t="shared" si="1863"/>
        <v>-</v>
      </c>
      <c r="BL1578" s="289" t="str">
        <f t="shared" si="1864"/>
        <v>-</v>
      </c>
      <c r="BM1578" s="596" t="str">
        <f t="shared" si="1865"/>
        <v>-</v>
      </c>
      <c r="BN1578" s="563">
        <f t="shared" si="1866"/>
        <v>7</v>
      </c>
      <c r="BO1578" s="87">
        <f t="shared" si="1867"/>
        <v>2017</v>
      </c>
      <c r="BP1578" s="87">
        <f t="shared" si="1868"/>
        <v>1.0000000000000004</v>
      </c>
      <c r="BQ1578" s="202"/>
    </row>
    <row r="1579" spans="1:69" s="35" customFormat="1" ht="10.5" customHeight="1" x14ac:dyDescent="0.2">
      <c r="A1579" s="314" t="str">
        <f t="shared" si="1854"/>
        <v>2017-18RX77</v>
      </c>
      <c r="B1579" s="314" t="str">
        <f t="shared" si="1869"/>
        <v>Y62</v>
      </c>
      <c r="C1579" s="205" t="s">
        <v>190</v>
      </c>
      <c r="D1579" s="205" t="s">
        <v>543</v>
      </c>
      <c r="E1579" s="206"/>
      <c r="F1579" s="318" t="str">
        <f>VLOOKUP($G1579,'Selection Sheet'!$C$15:$F$39,3,0)</f>
        <v>Y62</v>
      </c>
      <c r="G1579" s="207" t="s">
        <v>84</v>
      </c>
      <c r="H1579" s="205" t="s">
        <v>533</v>
      </c>
      <c r="I1579" s="508">
        <v>313</v>
      </c>
      <c r="J1579" s="508">
        <v>108</v>
      </c>
      <c r="K1579" s="508">
        <v>54</v>
      </c>
      <c r="L1579" s="508">
        <v>27</v>
      </c>
      <c r="M1579" s="520"/>
      <c r="N1579" s="520"/>
      <c r="O1579" s="520"/>
      <c r="P1579" s="520"/>
      <c r="Q1579" s="508" t="s">
        <v>80</v>
      </c>
      <c r="R1579" s="508" t="s">
        <v>80</v>
      </c>
      <c r="S1579" s="508"/>
      <c r="T1579" s="509" t="s">
        <v>80</v>
      </c>
      <c r="U1579" s="510" t="s">
        <v>80</v>
      </c>
      <c r="V1579" s="510" t="s">
        <v>80</v>
      </c>
      <c r="W1579" s="510" t="s">
        <v>80</v>
      </c>
      <c r="X1579" s="511" t="s">
        <v>80</v>
      </c>
      <c r="Y1579" s="512" t="s">
        <v>80</v>
      </c>
      <c r="Z1579" s="513" t="s">
        <v>80</v>
      </c>
      <c r="AA1579" s="513" t="s">
        <v>80</v>
      </c>
      <c r="AB1579" s="514" t="s">
        <v>80</v>
      </c>
      <c r="AC1579" s="513" t="s">
        <v>80</v>
      </c>
      <c r="AD1579" s="513" t="s">
        <v>80</v>
      </c>
      <c r="AE1579" s="513" t="s">
        <v>80</v>
      </c>
      <c r="AF1579" s="515" t="s">
        <v>80</v>
      </c>
      <c r="AG1579" s="516" t="s">
        <v>80</v>
      </c>
      <c r="AH1579" s="517" t="s">
        <v>80</v>
      </c>
      <c r="AI1579" s="515" t="s">
        <v>80</v>
      </c>
      <c r="AJ1579" s="518">
        <v>122</v>
      </c>
      <c r="AK1579" s="518">
        <v>163</v>
      </c>
      <c r="AL1579" s="520"/>
      <c r="AM1579" s="520"/>
      <c r="AN1579" s="518">
        <v>1046</v>
      </c>
      <c r="AO1579" s="518">
        <v>1055</v>
      </c>
      <c r="AP1579" s="570"/>
      <c r="AQ1579" s="570"/>
      <c r="AR1579" s="518">
        <v>31</v>
      </c>
      <c r="AS1579" s="518">
        <v>309</v>
      </c>
      <c r="AT1579" s="518">
        <v>11</v>
      </c>
      <c r="AU1579" s="518">
        <v>53</v>
      </c>
      <c r="AV1579" s="520"/>
      <c r="AW1579" s="520"/>
      <c r="AX1579" s="520">
        <v>122</v>
      </c>
      <c r="AY1579" s="520">
        <v>156</v>
      </c>
      <c r="AZ1579" s="520">
        <v>306</v>
      </c>
      <c r="BA1579" s="520">
        <v>566</v>
      </c>
      <c r="BB1579" s="358"/>
      <c r="BC1579" s="597" t="str">
        <f t="shared" si="1855"/>
        <v>-</v>
      </c>
      <c r="BD1579" s="598" t="str">
        <f t="shared" si="1856"/>
        <v>-</v>
      </c>
      <c r="BE1579" s="599" t="str">
        <f t="shared" si="1857"/>
        <v>-</v>
      </c>
      <c r="BF1579" s="600" t="str">
        <f t="shared" si="1858"/>
        <v>-</v>
      </c>
      <c r="BG1579" s="601" t="str">
        <f t="shared" si="1859"/>
        <v>-</v>
      </c>
      <c r="BH1579" s="602" t="str">
        <f t="shared" si="1860"/>
        <v>-</v>
      </c>
      <c r="BI1579" s="603" t="str">
        <f t="shared" si="1861"/>
        <v>-</v>
      </c>
      <c r="BJ1579" s="604" t="str">
        <f t="shared" si="1862"/>
        <v>-</v>
      </c>
      <c r="BK1579" s="602" t="str">
        <f t="shared" si="1863"/>
        <v>-</v>
      </c>
      <c r="BL1579" s="603" t="str">
        <f t="shared" si="1864"/>
        <v>-</v>
      </c>
      <c r="BM1579" s="604" t="str">
        <f t="shared" si="1865"/>
        <v>-</v>
      </c>
      <c r="BN1579" s="564">
        <f t="shared" si="1866"/>
        <v>7</v>
      </c>
      <c r="BO1579" s="314">
        <f t="shared" si="1867"/>
        <v>2017</v>
      </c>
      <c r="BP1579" s="314">
        <f t="shared" si="1868"/>
        <v>1.0000000000000004</v>
      </c>
      <c r="BQ1579" s="202"/>
    </row>
    <row r="1580" spans="1:69" s="35" customFormat="1" ht="10.5" customHeight="1" x14ac:dyDescent="0.2">
      <c r="A1580" s="87" t="str">
        <f t="shared" si="1854"/>
        <v>2017-18RX87</v>
      </c>
      <c r="B1580" s="87" t="str">
        <f t="shared" si="1869"/>
        <v>Y63</v>
      </c>
      <c r="C1580" s="203" t="s">
        <v>190</v>
      </c>
      <c r="D1580" s="203" t="s">
        <v>543</v>
      </c>
      <c r="E1580" s="42"/>
      <c r="F1580" s="317" t="str">
        <f>VLOOKUP($G1580,'Selection Sheet'!$C$15:$F$39,3,0)</f>
        <v>Y63</v>
      </c>
      <c r="G1580" s="204" t="s">
        <v>120</v>
      </c>
      <c r="H1580" s="203" t="s">
        <v>534</v>
      </c>
      <c r="I1580" s="495">
        <v>191</v>
      </c>
      <c r="J1580" s="495">
        <v>53</v>
      </c>
      <c r="K1580" s="495">
        <v>36</v>
      </c>
      <c r="L1580" s="495">
        <v>19</v>
      </c>
      <c r="M1580" s="507"/>
      <c r="N1580" s="507"/>
      <c r="O1580" s="507"/>
      <c r="P1580" s="507"/>
      <c r="Q1580" s="495" t="s">
        <v>80</v>
      </c>
      <c r="R1580" s="495" t="s">
        <v>80</v>
      </c>
      <c r="S1580" s="495"/>
      <c r="T1580" s="496" t="s">
        <v>80</v>
      </c>
      <c r="U1580" s="497" t="s">
        <v>80</v>
      </c>
      <c r="V1580" s="497" t="s">
        <v>80</v>
      </c>
      <c r="W1580" s="497" t="s">
        <v>80</v>
      </c>
      <c r="X1580" s="498" t="s">
        <v>80</v>
      </c>
      <c r="Y1580" s="499" t="s">
        <v>80</v>
      </c>
      <c r="Z1580" s="500" t="s">
        <v>80</v>
      </c>
      <c r="AA1580" s="500" t="s">
        <v>80</v>
      </c>
      <c r="AB1580" s="501" t="s">
        <v>80</v>
      </c>
      <c r="AC1580" s="500" t="s">
        <v>80</v>
      </c>
      <c r="AD1580" s="500" t="s">
        <v>80</v>
      </c>
      <c r="AE1580" s="500" t="s">
        <v>80</v>
      </c>
      <c r="AF1580" s="502" t="s">
        <v>80</v>
      </c>
      <c r="AG1580" s="503" t="s">
        <v>80</v>
      </c>
      <c r="AH1580" s="504" t="s">
        <v>80</v>
      </c>
      <c r="AI1580" s="502" t="s">
        <v>80</v>
      </c>
      <c r="AJ1580" s="505">
        <v>80</v>
      </c>
      <c r="AK1580" s="505">
        <v>98</v>
      </c>
      <c r="AL1580" s="507"/>
      <c r="AM1580" s="507"/>
      <c r="AN1580" s="505">
        <v>402</v>
      </c>
      <c r="AO1580" s="505">
        <v>405</v>
      </c>
      <c r="AP1580" s="569"/>
      <c r="AQ1580" s="569"/>
      <c r="AR1580" s="505">
        <v>27</v>
      </c>
      <c r="AS1580" s="505">
        <v>186</v>
      </c>
      <c r="AT1580" s="505">
        <v>14</v>
      </c>
      <c r="AU1580" s="505">
        <v>33</v>
      </c>
      <c r="AV1580" s="507"/>
      <c r="AW1580" s="507"/>
      <c r="AX1580" s="507">
        <v>63</v>
      </c>
      <c r="AY1580" s="507">
        <v>82</v>
      </c>
      <c r="AZ1580" s="507">
        <v>126</v>
      </c>
      <c r="BA1580" s="507">
        <v>252</v>
      </c>
      <c r="BB1580" s="357"/>
      <c r="BC1580" s="592" t="str">
        <f t="shared" si="1855"/>
        <v>-</v>
      </c>
      <c r="BD1580" s="593" t="str">
        <f t="shared" si="1856"/>
        <v>-</v>
      </c>
      <c r="BE1580" s="594" t="str">
        <f t="shared" si="1857"/>
        <v>-</v>
      </c>
      <c r="BF1580" s="291" t="str">
        <f t="shared" si="1858"/>
        <v>-</v>
      </c>
      <c r="BG1580" s="566" t="str">
        <f t="shared" si="1859"/>
        <v>-</v>
      </c>
      <c r="BH1580" s="595" t="str">
        <f t="shared" si="1860"/>
        <v>-</v>
      </c>
      <c r="BI1580" s="289" t="str">
        <f t="shared" si="1861"/>
        <v>-</v>
      </c>
      <c r="BJ1580" s="596" t="str">
        <f t="shared" si="1862"/>
        <v>-</v>
      </c>
      <c r="BK1580" s="595" t="str">
        <f t="shared" si="1863"/>
        <v>-</v>
      </c>
      <c r="BL1580" s="289" t="str">
        <f t="shared" si="1864"/>
        <v>-</v>
      </c>
      <c r="BM1580" s="596" t="str">
        <f t="shared" si="1865"/>
        <v>-</v>
      </c>
      <c r="BN1580" s="563">
        <f t="shared" si="1866"/>
        <v>7</v>
      </c>
      <c r="BO1580" s="87">
        <f t="shared" si="1867"/>
        <v>2017</v>
      </c>
      <c r="BP1580" s="87">
        <f t="shared" si="1868"/>
        <v>1.0000000000000004</v>
      </c>
      <c r="BQ1580" s="202"/>
    </row>
    <row r="1581" spans="1:69" s="35" customFormat="1" ht="10.5" customHeight="1" x14ac:dyDescent="0.2">
      <c r="A1581" s="87" t="str">
        <f t="shared" si="1854"/>
        <v>2017-18RX97</v>
      </c>
      <c r="B1581" s="87" t="str">
        <f t="shared" si="1869"/>
        <v>Y60</v>
      </c>
      <c r="C1581" s="203" t="s">
        <v>190</v>
      </c>
      <c r="D1581" s="203" t="s">
        <v>543</v>
      </c>
      <c r="E1581" s="42"/>
      <c r="F1581" s="317" t="str">
        <f>VLOOKUP($G1581,'Selection Sheet'!$C$15:$F$39,3,0)</f>
        <v>Y60</v>
      </c>
      <c r="G1581" s="204" t="s">
        <v>103</v>
      </c>
      <c r="H1581" s="203" t="s">
        <v>535</v>
      </c>
      <c r="I1581" s="495">
        <v>171</v>
      </c>
      <c r="J1581" s="495">
        <v>44</v>
      </c>
      <c r="K1581" s="495">
        <v>15</v>
      </c>
      <c r="L1581" s="495">
        <v>5</v>
      </c>
      <c r="M1581" s="507"/>
      <c r="N1581" s="507"/>
      <c r="O1581" s="507"/>
      <c r="P1581" s="507"/>
      <c r="Q1581" s="495" t="s">
        <v>80</v>
      </c>
      <c r="R1581" s="495" t="s">
        <v>80</v>
      </c>
      <c r="S1581" s="495"/>
      <c r="T1581" s="496" t="s">
        <v>80</v>
      </c>
      <c r="U1581" s="497" t="s">
        <v>80</v>
      </c>
      <c r="V1581" s="497" t="s">
        <v>80</v>
      </c>
      <c r="W1581" s="497" t="s">
        <v>80</v>
      </c>
      <c r="X1581" s="498" t="s">
        <v>80</v>
      </c>
      <c r="Y1581" s="499" t="s">
        <v>80</v>
      </c>
      <c r="Z1581" s="500" t="s">
        <v>80</v>
      </c>
      <c r="AA1581" s="500" t="s">
        <v>80</v>
      </c>
      <c r="AB1581" s="501" t="s">
        <v>80</v>
      </c>
      <c r="AC1581" s="500" t="s">
        <v>80</v>
      </c>
      <c r="AD1581" s="500" t="s">
        <v>80</v>
      </c>
      <c r="AE1581" s="500" t="s">
        <v>80</v>
      </c>
      <c r="AF1581" s="502" t="s">
        <v>80</v>
      </c>
      <c r="AG1581" s="503" t="s">
        <v>80</v>
      </c>
      <c r="AH1581" s="504" t="s">
        <v>80</v>
      </c>
      <c r="AI1581" s="502" t="s">
        <v>80</v>
      </c>
      <c r="AJ1581" s="505">
        <v>90</v>
      </c>
      <c r="AK1581" s="505">
        <v>110</v>
      </c>
      <c r="AL1581" s="507"/>
      <c r="AM1581" s="507"/>
      <c r="AN1581" s="505">
        <v>506</v>
      </c>
      <c r="AO1581" s="505">
        <v>513</v>
      </c>
      <c r="AP1581" s="569"/>
      <c r="AQ1581" s="569"/>
      <c r="AR1581" s="505">
        <v>8</v>
      </c>
      <c r="AS1581" s="505">
        <v>164</v>
      </c>
      <c r="AT1581" s="505">
        <v>3</v>
      </c>
      <c r="AU1581" s="505">
        <v>15</v>
      </c>
      <c r="AV1581" s="507"/>
      <c r="AW1581" s="507"/>
      <c r="AX1581" s="507">
        <v>64</v>
      </c>
      <c r="AY1581" s="507">
        <v>65</v>
      </c>
      <c r="AZ1581" s="507">
        <v>73</v>
      </c>
      <c r="BA1581" s="507">
        <v>146</v>
      </c>
      <c r="BB1581" s="357"/>
      <c r="BC1581" s="592" t="str">
        <f t="shared" si="1855"/>
        <v>-</v>
      </c>
      <c r="BD1581" s="593" t="str">
        <f t="shared" si="1856"/>
        <v>-</v>
      </c>
      <c r="BE1581" s="594" t="str">
        <f t="shared" si="1857"/>
        <v>-</v>
      </c>
      <c r="BF1581" s="291" t="str">
        <f t="shared" si="1858"/>
        <v>-</v>
      </c>
      <c r="BG1581" s="566" t="str">
        <f t="shared" si="1859"/>
        <v>-</v>
      </c>
      <c r="BH1581" s="595" t="str">
        <f t="shared" si="1860"/>
        <v>-</v>
      </c>
      <c r="BI1581" s="289" t="str">
        <f t="shared" si="1861"/>
        <v>-</v>
      </c>
      <c r="BJ1581" s="596" t="str">
        <f t="shared" si="1862"/>
        <v>-</v>
      </c>
      <c r="BK1581" s="595" t="str">
        <f t="shared" si="1863"/>
        <v>-</v>
      </c>
      <c r="BL1581" s="289" t="str">
        <f t="shared" si="1864"/>
        <v>-</v>
      </c>
      <c r="BM1581" s="596" t="str">
        <f t="shared" si="1865"/>
        <v>-</v>
      </c>
      <c r="BN1581" s="563">
        <f t="shared" si="1866"/>
        <v>7</v>
      </c>
      <c r="BO1581" s="87">
        <f t="shared" si="1867"/>
        <v>2017</v>
      </c>
      <c r="BP1581" s="87">
        <f t="shared" si="1868"/>
        <v>1.0000000000000004</v>
      </c>
      <c r="BQ1581" s="202"/>
    </row>
    <row r="1582" spans="1:69" s="35" customFormat="1" ht="10.5" customHeight="1" x14ac:dyDescent="0.2">
      <c r="A1582" s="314" t="str">
        <f t="shared" si="1854"/>
        <v>2017-18RYA7</v>
      </c>
      <c r="B1582" s="314" t="str">
        <f t="shared" si="1869"/>
        <v>Y60</v>
      </c>
      <c r="C1582" s="205" t="s">
        <v>190</v>
      </c>
      <c r="D1582" s="205" t="s">
        <v>543</v>
      </c>
      <c r="E1582" s="206"/>
      <c r="F1582" s="318" t="str">
        <f>VLOOKUP($G1582,'Selection Sheet'!$C$15:$F$39,3,0)</f>
        <v>Y60</v>
      </c>
      <c r="G1582" s="207" t="s">
        <v>118</v>
      </c>
      <c r="H1582" s="205" t="s">
        <v>536</v>
      </c>
      <c r="I1582" s="508">
        <v>257</v>
      </c>
      <c r="J1582" s="508">
        <v>79</v>
      </c>
      <c r="K1582" s="508">
        <v>40</v>
      </c>
      <c r="L1582" s="508">
        <v>24</v>
      </c>
      <c r="M1582" s="520"/>
      <c r="N1582" s="520"/>
      <c r="O1582" s="520"/>
      <c r="P1582" s="520"/>
      <c r="Q1582" s="508" t="s">
        <v>80</v>
      </c>
      <c r="R1582" s="508" t="s">
        <v>80</v>
      </c>
      <c r="S1582" s="508"/>
      <c r="T1582" s="509" t="s">
        <v>80</v>
      </c>
      <c r="U1582" s="510" t="s">
        <v>80</v>
      </c>
      <c r="V1582" s="510" t="s">
        <v>80</v>
      </c>
      <c r="W1582" s="510" t="s">
        <v>80</v>
      </c>
      <c r="X1582" s="511" t="s">
        <v>80</v>
      </c>
      <c r="Y1582" s="512" t="s">
        <v>80</v>
      </c>
      <c r="Z1582" s="513" t="s">
        <v>80</v>
      </c>
      <c r="AA1582" s="513" t="s">
        <v>80</v>
      </c>
      <c r="AB1582" s="514" t="s">
        <v>80</v>
      </c>
      <c r="AC1582" s="513" t="s">
        <v>80</v>
      </c>
      <c r="AD1582" s="513" t="s">
        <v>80</v>
      </c>
      <c r="AE1582" s="513" t="s">
        <v>80</v>
      </c>
      <c r="AF1582" s="515" t="s">
        <v>80</v>
      </c>
      <c r="AG1582" s="516" t="s">
        <v>80</v>
      </c>
      <c r="AH1582" s="517" t="s">
        <v>80</v>
      </c>
      <c r="AI1582" s="515" t="s">
        <v>80</v>
      </c>
      <c r="AJ1582" s="518">
        <v>207</v>
      </c>
      <c r="AK1582" s="518">
        <v>256</v>
      </c>
      <c r="AL1582" s="520"/>
      <c r="AM1582" s="520"/>
      <c r="AN1582" s="518">
        <v>1416</v>
      </c>
      <c r="AO1582" s="518">
        <v>1500</v>
      </c>
      <c r="AP1582" s="570"/>
      <c r="AQ1582" s="570"/>
      <c r="AR1582" s="518">
        <v>21</v>
      </c>
      <c r="AS1582" s="518">
        <v>240</v>
      </c>
      <c r="AT1582" s="518">
        <v>13</v>
      </c>
      <c r="AU1582" s="518">
        <v>36</v>
      </c>
      <c r="AV1582" s="520"/>
      <c r="AW1582" s="520"/>
      <c r="AX1582" s="520">
        <v>142</v>
      </c>
      <c r="AY1582" s="520">
        <v>163</v>
      </c>
      <c r="AZ1582" s="520">
        <v>340</v>
      </c>
      <c r="BA1582" s="520">
        <v>567</v>
      </c>
      <c r="BB1582" s="358"/>
      <c r="BC1582" s="597" t="str">
        <f t="shared" si="1855"/>
        <v>-</v>
      </c>
      <c r="BD1582" s="598" t="str">
        <f t="shared" si="1856"/>
        <v>-</v>
      </c>
      <c r="BE1582" s="599" t="str">
        <f t="shared" si="1857"/>
        <v>-</v>
      </c>
      <c r="BF1582" s="600" t="str">
        <f t="shared" si="1858"/>
        <v>-</v>
      </c>
      <c r="BG1582" s="601" t="str">
        <f t="shared" si="1859"/>
        <v>-</v>
      </c>
      <c r="BH1582" s="602" t="str">
        <f t="shared" si="1860"/>
        <v>-</v>
      </c>
      <c r="BI1582" s="603" t="str">
        <f t="shared" si="1861"/>
        <v>-</v>
      </c>
      <c r="BJ1582" s="604" t="str">
        <f t="shared" si="1862"/>
        <v>-</v>
      </c>
      <c r="BK1582" s="602" t="str">
        <f t="shared" si="1863"/>
        <v>-</v>
      </c>
      <c r="BL1582" s="603" t="str">
        <f t="shared" si="1864"/>
        <v>-</v>
      </c>
      <c r="BM1582" s="604" t="str">
        <f t="shared" si="1865"/>
        <v>-</v>
      </c>
      <c r="BN1582" s="564">
        <f t="shared" si="1866"/>
        <v>7</v>
      </c>
      <c r="BO1582" s="314">
        <f t="shared" si="1867"/>
        <v>2017</v>
      </c>
      <c r="BP1582" s="314">
        <f t="shared" si="1868"/>
        <v>1.0000000000000004</v>
      </c>
      <c r="BQ1582" s="202"/>
    </row>
    <row r="1583" spans="1:69" s="35" customFormat="1" ht="10.5" customHeight="1" x14ac:dyDescent="0.2">
      <c r="A1583" s="87" t="str">
        <f t="shared" si="1854"/>
        <v>2017-18RYC7</v>
      </c>
      <c r="B1583" s="87" t="str">
        <f t="shared" si="1869"/>
        <v>Y61</v>
      </c>
      <c r="C1583" s="203" t="s">
        <v>190</v>
      </c>
      <c r="D1583" s="203" t="s">
        <v>543</v>
      </c>
      <c r="E1583" s="42"/>
      <c r="F1583" s="317" t="str">
        <f>VLOOKUP($G1583,'Selection Sheet'!$C$15:$F$39,3,0)</f>
        <v>Y61</v>
      </c>
      <c r="G1583" s="204" t="s">
        <v>87</v>
      </c>
      <c r="H1583" s="203" t="s">
        <v>537</v>
      </c>
      <c r="I1583" s="495">
        <v>266</v>
      </c>
      <c r="J1583" s="495">
        <v>92</v>
      </c>
      <c r="K1583" s="495">
        <v>39</v>
      </c>
      <c r="L1583" s="495">
        <v>26</v>
      </c>
      <c r="M1583" s="507"/>
      <c r="N1583" s="507"/>
      <c r="O1583" s="507"/>
      <c r="P1583" s="507"/>
      <c r="Q1583" s="495" t="s">
        <v>80</v>
      </c>
      <c r="R1583" s="495" t="s">
        <v>80</v>
      </c>
      <c r="S1583" s="495"/>
      <c r="T1583" s="496" t="s">
        <v>80</v>
      </c>
      <c r="U1583" s="497" t="s">
        <v>80</v>
      </c>
      <c r="V1583" s="497" t="s">
        <v>80</v>
      </c>
      <c r="W1583" s="497" t="s">
        <v>80</v>
      </c>
      <c r="X1583" s="498" t="s">
        <v>80</v>
      </c>
      <c r="Y1583" s="499" t="s">
        <v>80</v>
      </c>
      <c r="Z1583" s="500" t="s">
        <v>80</v>
      </c>
      <c r="AA1583" s="500" t="s">
        <v>80</v>
      </c>
      <c r="AB1583" s="501" t="s">
        <v>80</v>
      </c>
      <c r="AC1583" s="500" t="s">
        <v>80</v>
      </c>
      <c r="AD1583" s="500" t="s">
        <v>80</v>
      </c>
      <c r="AE1583" s="500" t="s">
        <v>80</v>
      </c>
      <c r="AF1583" s="502" t="s">
        <v>80</v>
      </c>
      <c r="AG1583" s="503" t="s">
        <v>80</v>
      </c>
      <c r="AH1583" s="504" t="s">
        <v>80</v>
      </c>
      <c r="AI1583" s="502" t="s">
        <v>80</v>
      </c>
      <c r="AJ1583" s="505">
        <v>135</v>
      </c>
      <c r="AK1583" s="505">
        <v>149</v>
      </c>
      <c r="AL1583" s="507"/>
      <c r="AM1583" s="507"/>
      <c r="AN1583" s="505">
        <v>509</v>
      </c>
      <c r="AO1583" s="505">
        <v>509</v>
      </c>
      <c r="AP1583" s="569"/>
      <c r="AQ1583" s="569"/>
      <c r="AR1583" s="505">
        <v>33</v>
      </c>
      <c r="AS1583" s="505">
        <v>264</v>
      </c>
      <c r="AT1583" s="505">
        <v>14</v>
      </c>
      <c r="AU1583" s="505">
        <v>38</v>
      </c>
      <c r="AV1583" s="507"/>
      <c r="AW1583" s="507"/>
      <c r="AX1583" s="507">
        <v>97</v>
      </c>
      <c r="AY1583" s="507">
        <v>112</v>
      </c>
      <c r="AZ1583" s="507">
        <v>184</v>
      </c>
      <c r="BA1583" s="507">
        <v>371</v>
      </c>
      <c r="BB1583" s="357"/>
      <c r="BC1583" s="592" t="str">
        <f t="shared" si="1855"/>
        <v>-</v>
      </c>
      <c r="BD1583" s="593" t="str">
        <f t="shared" si="1856"/>
        <v>-</v>
      </c>
      <c r="BE1583" s="594" t="str">
        <f t="shared" si="1857"/>
        <v>-</v>
      </c>
      <c r="BF1583" s="291" t="str">
        <f t="shared" si="1858"/>
        <v>-</v>
      </c>
      <c r="BG1583" s="566" t="str">
        <f t="shared" si="1859"/>
        <v>-</v>
      </c>
      <c r="BH1583" s="595" t="str">
        <f t="shared" si="1860"/>
        <v>-</v>
      </c>
      <c r="BI1583" s="289" t="str">
        <f t="shared" si="1861"/>
        <v>-</v>
      </c>
      <c r="BJ1583" s="596" t="str">
        <f t="shared" si="1862"/>
        <v>-</v>
      </c>
      <c r="BK1583" s="595" t="str">
        <f t="shared" si="1863"/>
        <v>-</v>
      </c>
      <c r="BL1583" s="289" t="str">
        <f t="shared" si="1864"/>
        <v>-</v>
      </c>
      <c r="BM1583" s="596" t="str">
        <f t="shared" si="1865"/>
        <v>-</v>
      </c>
      <c r="BN1583" s="563">
        <f t="shared" si="1866"/>
        <v>7</v>
      </c>
      <c r="BO1583" s="87">
        <f t="shared" si="1867"/>
        <v>2017</v>
      </c>
      <c r="BP1583" s="87">
        <f t="shared" si="1868"/>
        <v>1.0000000000000004</v>
      </c>
      <c r="BQ1583" s="202"/>
    </row>
    <row r="1584" spans="1:69" s="35" customFormat="1" ht="10.5" customHeight="1" x14ac:dyDescent="0.2">
      <c r="A1584" s="87" t="str">
        <f t="shared" si="1854"/>
        <v>2017-18RYD7</v>
      </c>
      <c r="B1584" s="87" t="str">
        <f t="shared" si="1869"/>
        <v>Y59</v>
      </c>
      <c r="C1584" s="203" t="s">
        <v>190</v>
      </c>
      <c r="D1584" s="203" t="s">
        <v>543</v>
      </c>
      <c r="E1584" s="42"/>
      <c r="F1584" s="317" t="str">
        <f>VLOOKUP($G1584,'Selection Sheet'!$C$15:$F$39,3,0)</f>
        <v>Y59</v>
      </c>
      <c r="G1584" s="204" t="s">
        <v>116</v>
      </c>
      <c r="H1584" s="203" t="s">
        <v>538</v>
      </c>
      <c r="I1584" s="495">
        <v>197</v>
      </c>
      <c r="J1584" s="495">
        <v>48</v>
      </c>
      <c r="K1584" s="495">
        <v>29</v>
      </c>
      <c r="L1584" s="495">
        <v>11</v>
      </c>
      <c r="M1584" s="507"/>
      <c r="N1584" s="507"/>
      <c r="O1584" s="507"/>
      <c r="P1584" s="507"/>
      <c r="Q1584" s="495" t="s">
        <v>80</v>
      </c>
      <c r="R1584" s="495" t="s">
        <v>80</v>
      </c>
      <c r="S1584" s="495"/>
      <c r="T1584" s="496" t="s">
        <v>80</v>
      </c>
      <c r="U1584" s="497" t="s">
        <v>80</v>
      </c>
      <c r="V1584" s="497" t="s">
        <v>80</v>
      </c>
      <c r="W1584" s="497" t="s">
        <v>80</v>
      </c>
      <c r="X1584" s="498" t="s">
        <v>80</v>
      </c>
      <c r="Y1584" s="499" t="s">
        <v>80</v>
      </c>
      <c r="Z1584" s="500" t="s">
        <v>80</v>
      </c>
      <c r="AA1584" s="500" t="s">
        <v>80</v>
      </c>
      <c r="AB1584" s="501" t="s">
        <v>80</v>
      </c>
      <c r="AC1584" s="500" t="s">
        <v>80</v>
      </c>
      <c r="AD1584" s="500" t="s">
        <v>80</v>
      </c>
      <c r="AE1584" s="500" t="s">
        <v>80</v>
      </c>
      <c r="AF1584" s="502" t="s">
        <v>80</v>
      </c>
      <c r="AG1584" s="503" t="s">
        <v>80</v>
      </c>
      <c r="AH1584" s="504" t="s">
        <v>80</v>
      </c>
      <c r="AI1584" s="502" t="s">
        <v>80</v>
      </c>
      <c r="AJ1584" s="505">
        <v>61</v>
      </c>
      <c r="AK1584" s="505">
        <v>97</v>
      </c>
      <c r="AL1584" s="507"/>
      <c r="AM1584" s="507"/>
      <c r="AN1584" s="505">
        <v>513</v>
      </c>
      <c r="AO1584" s="505">
        <v>539</v>
      </c>
      <c r="AP1584" s="569"/>
      <c r="AQ1584" s="569"/>
      <c r="AR1584" s="505">
        <v>7</v>
      </c>
      <c r="AS1584" s="505">
        <v>194</v>
      </c>
      <c r="AT1584" s="505">
        <v>5</v>
      </c>
      <c r="AU1584" s="505">
        <v>29</v>
      </c>
      <c r="AV1584" s="507"/>
      <c r="AW1584" s="507"/>
      <c r="AX1584" s="507">
        <v>79</v>
      </c>
      <c r="AY1584" s="507">
        <v>92</v>
      </c>
      <c r="AZ1584" s="507">
        <v>245</v>
      </c>
      <c r="BA1584" s="507">
        <v>426</v>
      </c>
      <c r="BB1584" s="357"/>
      <c r="BC1584" s="592" t="str">
        <f t="shared" si="1855"/>
        <v>-</v>
      </c>
      <c r="BD1584" s="593" t="str">
        <f t="shared" si="1856"/>
        <v>-</v>
      </c>
      <c r="BE1584" s="594" t="str">
        <f t="shared" si="1857"/>
        <v>-</v>
      </c>
      <c r="BF1584" s="291" t="str">
        <f t="shared" si="1858"/>
        <v>-</v>
      </c>
      <c r="BG1584" s="566" t="str">
        <f t="shared" si="1859"/>
        <v>-</v>
      </c>
      <c r="BH1584" s="595" t="str">
        <f t="shared" si="1860"/>
        <v>-</v>
      </c>
      <c r="BI1584" s="289" t="str">
        <f t="shared" si="1861"/>
        <v>-</v>
      </c>
      <c r="BJ1584" s="596" t="str">
        <f t="shared" si="1862"/>
        <v>-</v>
      </c>
      <c r="BK1584" s="595" t="str">
        <f t="shared" si="1863"/>
        <v>-</v>
      </c>
      <c r="BL1584" s="289" t="str">
        <f t="shared" si="1864"/>
        <v>-</v>
      </c>
      <c r="BM1584" s="596" t="str">
        <f t="shared" si="1865"/>
        <v>-</v>
      </c>
      <c r="BN1584" s="563">
        <f t="shared" si="1866"/>
        <v>7</v>
      </c>
      <c r="BO1584" s="87">
        <f t="shared" si="1867"/>
        <v>2017</v>
      </c>
      <c r="BP1584" s="87">
        <f t="shared" si="1868"/>
        <v>1.0000000000000004</v>
      </c>
      <c r="BQ1584" s="202"/>
    </row>
    <row r="1585" spans="1:69" s="35" customFormat="1" ht="10.5" customHeight="1" x14ac:dyDescent="0.2">
      <c r="A1585" s="87" t="str">
        <f t="shared" si="1854"/>
        <v>2017-18RYE7</v>
      </c>
      <c r="B1585" s="87" t="str">
        <f t="shared" si="1869"/>
        <v>Y59</v>
      </c>
      <c r="C1585" s="203" t="s">
        <v>190</v>
      </c>
      <c r="D1585" s="203" t="s">
        <v>543</v>
      </c>
      <c r="E1585" s="42"/>
      <c r="F1585" s="317" t="str">
        <f>VLOOKUP($G1585,'Selection Sheet'!$C$15:$F$39,3,0)</f>
        <v>Y59</v>
      </c>
      <c r="G1585" s="204" t="s">
        <v>114</v>
      </c>
      <c r="H1585" s="203" t="s">
        <v>539</v>
      </c>
      <c r="I1585" s="495">
        <v>137</v>
      </c>
      <c r="J1585" s="495">
        <v>48</v>
      </c>
      <c r="K1585" s="495">
        <v>53</v>
      </c>
      <c r="L1585" s="495">
        <v>27</v>
      </c>
      <c r="M1585" s="507"/>
      <c r="N1585" s="507"/>
      <c r="O1585" s="507"/>
      <c r="P1585" s="507"/>
      <c r="Q1585" s="495" t="s">
        <v>80</v>
      </c>
      <c r="R1585" s="495" t="s">
        <v>80</v>
      </c>
      <c r="S1585" s="495"/>
      <c r="T1585" s="496" t="s">
        <v>80</v>
      </c>
      <c r="U1585" s="497" t="s">
        <v>80</v>
      </c>
      <c r="V1585" s="497" t="s">
        <v>80</v>
      </c>
      <c r="W1585" s="497" t="s">
        <v>80</v>
      </c>
      <c r="X1585" s="498" t="s">
        <v>80</v>
      </c>
      <c r="Y1585" s="499" t="s">
        <v>80</v>
      </c>
      <c r="Z1585" s="500" t="s">
        <v>80</v>
      </c>
      <c r="AA1585" s="500" t="s">
        <v>80</v>
      </c>
      <c r="AB1585" s="501" t="s">
        <v>80</v>
      </c>
      <c r="AC1585" s="500" t="s">
        <v>80</v>
      </c>
      <c r="AD1585" s="500" t="s">
        <v>80</v>
      </c>
      <c r="AE1585" s="500" t="s">
        <v>80</v>
      </c>
      <c r="AF1585" s="502" t="s">
        <v>80</v>
      </c>
      <c r="AG1585" s="503" t="s">
        <v>80</v>
      </c>
      <c r="AH1585" s="504" t="s">
        <v>80</v>
      </c>
      <c r="AI1585" s="502" t="s">
        <v>80</v>
      </c>
      <c r="AJ1585" s="505">
        <v>71</v>
      </c>
      <c r="AK1585" s="505">
        <v>87</v>
      </c>
      <c r="AL1585" s="507"/>
      <c r="AM1585" s="507"/>
      <c r="AN1585" s="505">
        <v>783</v>
      </c>
      <c r="AO1585" s="505">
        <v>785</v>
      </c>
      <c r="AP1585" s="569"/>
      <c r="AQ1585" s="569"/>
      <c r="AR1585" s="505">
        <v>31</v>
      </c>
      <c r="AS1585" s="505">
        <v>128</v>
      </c>
      <c r="AT1585" s="505">
        <v>21</v>
      </c>
      <c r="AU1585" s="505">
        <v>51</v>
      </c>
      <c r="AV1585" s="507"/>
      <c r="AW1585" s="507"/>
      <c r="AX1585" s="507">
        <v>28</v>
      </c>
      <c r="AY1585" s="507">
        <v>36</v>
      </c>
      <c r="AZ1585" s="507">
        <v>135</v>
      </c>
      <c r="BA1585" s="507">
        <v>219</v>
      </c>
      <c r="BB1585" s="357"/>
      <c r="BC1585" s="592" t="str">
        <f t="shared" si="1855"/>
        <v>-</v>
      </c>
      <c r="BD1585" s="593" t="str">
        <f t="shared" si="1856"/>
        <v>-</v>
      </c>
      <c r="BE1585" s="594" t="str">
        <f t="shared" si="1857"/>
        <v>-</v>
      </c>
      <c r="BF1585" s="291" t="str">
        <f t="shared" si="1858"/>
        <v>-</v>
      </c>
      <c r="BG1585" s="566" t="str">
        <f t="shared" si="1859"/>
        <v>-</v>
      </c>
      <c r="BH1585" s="595" t="str">
        <f t="shared" si="1860"/>
        <v>-</v>
      </c>
      <c r="BI1585" s="289" t="str">
        <f t="shared" si="1861"/>
        <v>-</v>
      </c>
      <c r="BJ1585" s="596" t="str">
        <f t="shared" si="1862"/>
        <v>-</v>
      </c>
      <c r="BK1585" s="595" t="str">
        <f t="shared" si="1863"/>
        <v>-</v>
      </c>
      <c r="BL1585" s="289" t="str">
        <f t="shared" si="1864"/>
        <v>-</v>
      </c>
      <c r="BM1585" s="596" t="str">
        <f t="shared" si="1865"/>
        <v>-</v>
      </c>
      <c r="BN1585" s="563">
        <f t="shared" si="1866"/>
        <v>7</v>
      </c>
      <c r="BO1585" s="87">
        <f t="shared" si="1867"/>
        <v>2017</v>
      </c>
      <c r="BP1585" s="87">
        <f t="shared" si="1868"/>
        <v>1.0000000000000004</v>
      </c>
      <c r="BQ1585" s="202"/>
    </row>
    <row r="1586" spans="1:69" s="35" customFormat="1" ht="10.5" customHeight="1" x14ac:dyDescent="0.2">
      <c r="A1586" s="312" t="str">
        <f t="shared" si="1854"/>
        <v>2017-18RYF7</v>
      </c>
      <c r="B1586" s="312" t="str">
        <f t="shared" si="1869"/>
        <v>Y58</v>
      </c>
      <c r="C1586" s="208" t="s">
        <v>190</v>
      </c>
      <c r="D1586" s="208" t="s">
        <v>543</v>
      </c>
      <c r="E1586" s="53"/>
      <c r="F1586" s="319" t="str">
        <f>VLOOKUP($G1586,'Selection Sheet'!$C$15:$F$39,3,0)</f>
        <v>Y58</v>
      </c>
      <c r="G1586" s="209" t="s">
        <v>99</v>
      </c>
      <c r="H1586" s="208" t="s">
        <v>540</v>
      </c>
      <c r="I1586" s="521">
        <v>339</v>
      </c>
      <c r="J1586" s="521">
        <v>109</v>
      </c>
      <c r="K1586" s="521">
        <v>61</v>
      </c>
      <c r="L1586" s="521">
        <v>33</v>
      </c>
      <c r="M1586" s="533"/>
      <c r="N1586" s="533"/>
      <c r="O1586" s="533"/>
      <c r="P1586" s="533"/>
      <c r="Q1586" s="521" t="s">
        <v>80</v>
      </c>
      <c r="R1586" s="521" t="s">
        <v>80</v>
      </c>
      <c r="S1586" s="521"/>
      <c r="T1586" s="522" t="s">
        <v>80</v>
      </c>
      <c r="U1586" s="523" t="s">
        <v>80</v>
      </c>
      <c r="V1586" s="523" t="s">
        <v>80</v>
      </c>
      <c r="W1586" s="523" t="s">
        <v>80</v>
      </c>
      <c r="X1586" s="524" t="s">
        <v>80</v>
      </c>
      <c r="Y1586" s="525" t="s">
        <v>80</v>
      </c>
      <c r="Z1586" s="526" t="s">
        <v>80</v>
      </c>
      <c r="AA1586" s="526" t="s">
        <v>80</v>
      </c>
      <c r="AB1586" s="527" t="s">
        <v>80</v>
      </c>
      <c r="AC1586" s="526" t="s">
        <v>80</v>
      </c>
      <c r="AD1586" s="526" t="s">
        <v>80</v>
      </c>
      <c r="AE1586" s="526" t="s">
        <v>80</v>
      </c>
      <c r="AF1586" s="528" t="s">
        <v>80</v>
      </c>
      <c r="AG1586" s="529" t="s">
        <v>80</v>
      </c>
      <c r="AH1586" s="530" t="s">
        <v>80</v>
      </c>
      <c r="AI1586" s="528" t="s">
        <v>80</v>
      </c>
      <c r="AJ1586" s="531">
        <v>150</v>
      </c>
      <c r="AK1586" s="531">
        <v>216</v>
      </c>
      <c r="AL1586" s="533"/>
      <c r="AM1586" s="533"/>
      <c r="AN1586" s="531">
        <v>818</v>
      </c>
      <c r="AO1586" s="531">
        <v>861</v>
      </c>
      <c r="AP1586" s="571"/>
      <c r="AQ1586" s="571"/>
      <c r="AR1586" s="531">
        <v>40</v>
      </c>
      <c r="AS1586" s="531">
        <v>333</v>
      </c>
      <c r="AT1586" s="531">
        <v>15</v>
      </c>
      <c r="AU1586" s="531">
        <v>59</v>
      </c>
      <c r="AV1586" s="533"/>
      <c r="AW1586" s="533"/>
      <c r="AX1586" s="533">
        <v>99</v>
      </c>
      <c r="AY1586" s="533">
        <v>146</v>
      </c>
      <c r="AZ1586" s="533">
        <v>146</v>
      </c>
      <c r="BA1586" s="533">
        <v>380</v>
      </c>
      <c r="BB1586" s="359"/>
      <c r="BC1586" s="605" t="str">
        <f t="shared" si="1855"/>
        <v>-</v>
      </c>
      <c r="BD1586" s="606" t="str">
        <f t="shared" si="1856"/>
        <v>-</v>
      </c>
      <c r="BE1586" s="607" t="str">
        <f t="shared" si="1857"/>
        <v>-</v>
      </c>
      <c r="BF1586" s="302" t="str">
        <f t="shared" si="1858"/>
        <v>-</v>
      </c>
      <c r="BG1586" s="608" t="str">
        <f t="shared" si="1859"/>
        <v>-</v>
      </c>
      <c r="BH1586" s="609" t="str">
        <f t="shared" si="1860"/>
        <v>-</v>
      </c>
      <c r="BI1586" s="311" t="str">
        <f t="shared" si="1861"/>
        <v>-</v>
      </c>
      <c r="BJ1586" s="610" t="str">
        <f t="shared" si="1862"/>
        <v>-</v>
      </c>
      <c r="BK1586" s="609" t="str">
        <f t="shared" si="1863"/>
        <v>-</v>
      </c>
      <c r="BL1586" s="311" t="str">
        <f t="shared" si="1864"/>
        <v>-</v>
      </c>
      <c r="BM1586" s="610" t="str">
        <f t="shared" si="1865"/>
        <v>-</v>
      </c>
      <c r="BN1586" s="565">
        <f t="shared" si="1866"/>
        <v>7</v>
      </c>
      <c r="BO1586" s="312">
        <f t="shared" si="1867"/>
        <v>2017</v>
      </c>
      <c r="BP1586" s="312">
        <f t="shared" si="1868"/>
        <v>1.0000000000000004</v>
      </c>
      <c r="BQ1586" s="202"/>
    </row>
    <row r="1587" spans="1:69" s="35" customFormat="1" ht="10.5" customHeight="1" x14ac:dyDescent="0.2">
      <c r="A1587" s="87" t="str">
        <f t="shared" si="1854"/>
        <v>2017-18R1F8</v>
      </c>
      <c r="B1587" s="87" t="str">
        <f t="shared" si="1869"/>
        <v>Y59</v>
      </c>
      <c r="C1587" s="203" t="s">
        <v>190</v>
      </c>
      <c r="D1587" s="203" t="s">
        <v>544</v>
      </c>
      <c r="E1587" s="42"/>
      <c r="F1587" s="317" t="str">
        <f>VLOOKUP($G1587,'Selection Sheet'!$C$15:$F$39,3,0)</f>
        <v>Y59</v>
      </c>
      <c r="G1587" s="204" t="s">
        <v>108</v>
      </c>
      <c r="H1587" s="203" t="s">
        <v>529</v>
      </c>
      <c r="I1587" s="495">
        <v>11</v>
      </c>
      <c r="J1587" s="495">
        <v>5</v>
      </c>
      <c r="K1587" s="495">
        <v>4</v>
      </c>
      <c r="L1587" s="495">
        <v>3</v>
      </c>
      <c r="M1587" s="507"/>
      <c r="N1587" s="507"/>
      <c r="O1587" s="507"/>
      <c r="P1587" s="507"/>
      <c r="Q1587" s="495" t="s">
        <v>80</v>
      </c>
      <c r="R1587" s="495" t="s">
        <v>80</v>
      </c>
      <c r="S1587" s="495"/>
      <c r="T1587" s="496" t="s">
        <v>80</v>
      </c>
      <c r="U1587" s="559" t="s">
        <v>80</v>
      </c>
      <c r="V1587" s="559" t="s">
        <v>80</v>
      </c>
      <c r="W1587" s="559" t="s">
        <v>80</v>
      </c>
      <c r="X1587" s="498">
        <v>20</v>
      </c>
      <c r="Y1587" s="555">
        <v>90.6</v>
      </c>
      <c r="Z1587" s="550">
        <v>68</v>
      </c>
      <c r="AA1587" s="550">
        <v>92</v>
      </c>
      <c r="AB1587" s="501">
        <v>2</v>
      </c>
      <c r="AC1587" s="550" t="s">
        <v>80</v>
      </c>
      <c r="AD1587" s="550" t="s">
        <v>80</v>
      </c>
      <c r="AE1587" s="550" t="s">
        <v>80</v>
      </c>
      <c r="AF1587" s="502" t="s">
        <v>80</v>
      </c>
      <c r="AG1587" s="503" t="s">
        <v>80</v>
      </c>
      <c r="AH1587" s="504" t="s">
        <v>80</v>
      </c>
      <c r="AI1587" s="502" t="s">
        <v>80</v>
      </c>
      <c r="AJ1587" s="505">
        <v>4</v>
      </c>
      <c r="AK1587" s="505">
        <v>5</v>
      </c>
      <c r="AL1587" s="507"/>
      <c r="AM1587" s="507"/>
      <c r="AN1587" s="505">
        <v>32</v>
      </c>
      <c r="AO1587" s="505">
        <v>33</v>
      </c>
      <c r="AP1587" s="569"/>
      <c r="AQ1587" s="569"/>
      <c r="AR1587" s="505">
        <v>3</v>
      </c>
      <c r="AS1587" s="505">
        <v>11</v>
      </c>
      <c r="AT1587" s="505">
        <v>2</v>
      </c>
      <c r="AU1587" s="505">
        <v>4</v>
      </c>
      <c r="AV1587" s="507"/>
      <c r="AW1587" s="507"/>
      <c r="AX1587" s="507">
        <v>0</v>
      </c>
      <c r="AY1587" s="507">
        <v>0</v>
      </c>
      <c r="AZ1587" s="507">
        <v>11</v>
      </c>
      <c r="BA1587" s="507">
        <v>17</v>
      </c>
      <c r="BB1587" s="357"/>
      <c r="BC1587" s="592" t="str">
        <f t="shared" si="1855"/>
        <v>-</v>
      </c>
      <c r="BD1587" s="593" t="str">
        <f t="shared" si="1856"/>
        <v>-</v>
      </c>
      <c r="BE1587" s="594" t="str">
        <f t="shared" si="1857"/>
        <v>-</v>
      </c>
      <c r="BF1587" s="291" t="str">
        <f t="shared" si="1858"/>
        <v>-</v>
      </c>
      <c r="BG1587" s="566" t="str">
        <f t="shared" si="1859"/>
        <v>-</v>
      </c>
      <c r="BH1587" s="595">
        <f t="shared" si="1860"/>
        <v>1812</v>
      </c>
      <c r="BI1587" s="289">
        <f t="shared" si="1861"/>
        <v>1360</v>
      </c>
      <c r="BJ1587" s="596">
        <f t="shared" si="1862"/>
        <v>1840</v>
      </c>
      <c r="BK1587" s="595" t="str">
        <f t="shared" si="1863"/>
        <v>-</v>
      </c>
      <c r="BL1587" s="289" t="str">
        <f t="shared" si="1864"/>
        <v>-</v>
      </c>
      <c r="BM1587" s="596" t="str">
        <f t="shared" si="1865"/>
        <v>-</v>
      </c>
      <c r="BN1587" s="563">
        <f t="shared" si="1866"/>
        <v>8</v>
      </c>
      <c r="BO1587" s="87">
        <f t="shared" si="1867"/>
        <v>2017</v>
      </c>
      <c r="BP1587" s="87">
        <f t="shared" si="1868"/>
        <v>1.9999999999999996</v>
      </c>
      <c r="BQ1587" s="202"/>
    </row>
    <row r="1588" spans="1:69" s="35" customFormat="1" ht="10.5" customHeight="1" x14ac:dyDescent="0.2">
      <c r="A1588" s="87" t="str">
        <f t="shared" si="1854"/>
        <v>2017-18RRU8</v>
      </c>
      <c r="B1588" s="87" t="str">
        <f t="shared" si="1869"/>
        <v>Y56</v>
      </c>
      <c r="C1588" s="203" t="s">
        <v>190</v>
      </c>
      <c r="D1588" s="203" t="s">
        <v>544</v>
      </c>
      <c r="E1588" s="42"/>
      <c r="F1588" s="317" t="str">
        <f>VLOOKUP($G1588,'Selection Sheet'!$C$15:$F$39,3,0)</f>
        <v>Y56</v>
      </c>
      <c r="G1588" s="204" t="s">
        <v>93</v>
      </c>
      <c r="H1588" s="203" t="s">
        <v>530</v>
      </c>
      <c r="I1588" s="495">
        <v>325</v>
      </c>
      <c r="J1588" s="495">
        <v>112</v>
      </c>
      <c r="K1588" s="495">
        <v>51</v>
      </c>
      <c r="L1588" s="495">
        <v>32</v>
      </c>
      <c r="M1588" s="507"/>
      <c r="N1588" s="507"/>
      <c r="O1588" s="507"/>
      <c r="P1588" s="507"/>
      <c r="Q1588" s="495" t="s">
        <v>80</v>
      </c>
      <c r="R1588" s="495" t="s">
        <v>80</v>
      </c>
      <c r="S1588" s="495"/>
      <c r="T1588" s="496" t="s">
        <v>80</v>
      </c>
      <c r="U1588" s="559" t="s">
        <v>80</v>
      </c>
      <c r="V1588" s="559" t="s">
        <v>80</v>
      </c>
      <c r="W1588" s="559" t="s">
        <v>80</v>
      </c>
      <c r="X1588" s="498">
        <v>532</v>
      </c>
      <c r="Y1588" s="555">
        <v>77.7</v>
      </c>
      <c r="Z1588" s="550">
        <v>34</v>
      </c>
      <c r="AA1588" s="550">
        <v>221</v>
      </c>
      <c r="AB1588" s="501">
        <v>77</v>
      </c>
      <c r="AC1588" s="550">
        <v>42.6</v>
      </c>
      <c r="AD1588" s="550">
        <v>31</v>
      </c>
      <c r="AE1588" s="550">
        <v>71</v>
      </c>
      <c r="AF1588" s="502" t="s">
        <v>80</v>
      </c>
      <c r="AG1588" s="503" t="s">
        <v>80</v>
      </c>
      <c r="AH1588" s="504" t="s">
        <v>80</v>
      </c>
      <c r="AI1588" s="502" t="s">
        <v>80</v>
      </c>
      <c r="AJ1588" s="505">
        <v>157</v>
      </c>
      <c r="AK1588" s="505">
        <v>238</v>
      </c>
      <c r="AL1588" s="507"/>
      <c r="AM1588" s="507"/>
      <c r="AN1588" s="505">
        <v>1011</v>
      </c>
      <c r="AO1588" s="505">
        <v>1041</v>
      </c>
      <c r="AP1588" s="569"/>
      <c r="AQ1588" s="569"/>
      <c r="AR1588" s="505">
        <v>25</v>
      </c>
      <c r="AS1588" s="505">
        <v>322</v>
      </c>
      <c r="AT1588" s="505">
        <v>15</v>
      </c>
      <c r="AU1588" s="505">
        <v>49</v>
      </c>
      <c r="AV1588" s="507"/>
      <c r="AW1588" s="507"/>
      <c r="AX1588" s="507">
        <v>109</v>
      </c>
      <c r="AY1588" s="507">
        <v>119</v>
      </c>
      <c r="AZ1588" s="507">
        <v>404</v>
      </c>
      <c r="BA1588" s="507">
        <v>611</v>
      </c>
      <c r="BB1588" s="357"/>
      <c r="BC1588" s="592" t="str">
        <f t="shared" si="1855"/>
        <v>-</v>
      </c>
      <c r="BD1588" s="593" t="str">
        <f t="shared" si="1856"/>
        <v>-</v>
      </c>
      <c r="BE1588" s="594" t="str">
        <f t="shared" si="1857"/>
        <v>-</v>
      </c>
      <c r="BF1588" s="291" t="str">
        <f t="shared" si="1858"/>
        <v>-</v>
      </c>
      <c r="BG1588" s="566" t="str">
        <f t="shared" si="1859"/>
        <v>-</v>
      </c>
      <c r="BH1588" s="595">
        <f t="shared" si="1860"/>
        <v>41336.400000000001</v>
      </c>
      <c r="BI1588" s="289">
        <f t="shared" si="1861"/>
        <v>18088</v>
      </c>
      <c r="BJ1588" s="596">
        <f t="shared" si="1862"/>
        <v>117572</v>
      </c>
      <c r="BK1588" s="595">
        <f t="shared" si="1863"/>
        <v>3280.2000000000003</v>
      </c>
      <c r="BL1588" s="289">
        <f t="shared" si="1864"/>
        <v>2387</v>
      </c>
      <c r="BM1588" s="596">
        <f t="shared" si="1865"/>
        <v>5467</v>
      </c>
      <c r="BN1588" s="563">
        <f t="shared" si="1866"/>
        <v>8</v>
      </c>
      <c r="BO1588" s="87">
        <f t="shared" si="1867"/>
        <v>2017</v>
      </c>
      <c r="BP1588" s="87">
        <f t="shared" si="1868"/>
        <v>1.9999999999999996</v>
      </c>
      <c r="BQ1588" s="202"/>
    </row>
    <row r="1589" spans="1:69" s="35" customFormat="1" ht="10.5" customHeight="1" x14ac:dyDescent="0.2">
      <c r="A1589" s="87" t="str">
        <f t="shared" si="1854"/>
        <v>2017-18RX68</v>
      </c>
      <c r="B1589" s="87" t="str">
        <f t="shared" si="1869"/>
        <v>Y63</v>
      </c>
      <c r="C1589" s="203" t="s">
        <v>190</v>
      </c>
      <c r="D1589" s="203" t="s">
        <v>544</v>
      </c>
      <c r="E1589" s="42"/>
      <c r="F1589" s="317" t="str">
        <f>VLOOKUP($G1589,'Selection Sheet'!$C$15:$F$39,3,0)</f>
        <v>Y63</v>
      </c>
      <c r="G1589" s="204" t="s">
        <v>111</v>
      </c>
      <c r="H1589" s="203" t="s">
        <v>532</v>
      </c>
      <c r="I1589" s="495">
        <v>153</v>
      </c>
      <c r="J1589" s="495">
        <v>51</v>
      </c>
      <c r="K1589" s="495">
        <v>25</v>
      </c>
      <c r="L1589" s="495">
        <v>16</v>
      </c>
      <c r="M1589" s="507"/>
      <c r="N1589" s="507"/>
      <c r="O1589" s="507"/>
      <c r="P1589" s="507"/>
      <c r="Q1589" s="495" t="s">
        <v>80</v>
      </c>
      <c r="R1589" s="495" t="s">
        <v>80</v>
      </c>
      <c r="S1589" s="495"/>
      <c r="T1589" s="496" t="s">
        <v>80</v>
      </c>
      <c r="U1589" s="559" t="s">
        <v>80</v>
      </c>
      <c r="V1589" s="559" t="s">
        <v>80</v>
      </c>
      <c r="W1589" s="559" t="s">
        <v>80</v>
      </c>
      <c r="X1589" s="498">
        <v>264</v>
      </c>
      <c r="Y1589" s="555">
        <v>72.5</v>
      </c>
      <c r="Z1589" s="550">
        <v>41</v>
      </c>
      <c r="AA1589" s="550">
        <v>176</v>
      </c>
      <c r="AB1589" s="501">
        <v>45</v>
      </c>
      <c r="AC1589" s="550">
        <v>54.3</v>
      </c>
      <c r="AD1589" s="550">
        <v>39</v>
      </c>
      <c r="AE1589" s="550">
        <v>113</v>
      </c>
      <c r="AF1589" s="502" t="s">
        <v>80</v>
      </c>
      <c r="AG1589" s="503" t="s">
        <v>80</v>
      </c>
      <c r="AH1589" s="504" t="s">
        <v>80</v>
      </c>
      <c r="AI1589" s="502" t="s">
        <v>80</v>
      </c>
      <c r="AJ1589" s="505">
        <v>63</v>
      </c>
      <c r="AK1589" s="505">
        <v>74</v>
      </c>
      <c r="AL1589" s="507"/>
      <c r="AM1589" s="507"/>
      <c r="AN1589" s="505">
        <v>320</v>
      </c>
      <c r="AO1589" s="505">
        <v>322</v>
      </c>
      <c r="AP1589" s="569"/>
      <c r="AQ1589" s="569"/>
      <c r="AR1589" s="505">
        <v>18</v>
      </c>
      <c r="AS1589" s="505">
        <v>152</v>
      </c>
      <c r="AT1589" s="505">
        <v>11</v>
      </c>
      <c r="AU1589" s="505">
        <v>25</v>
      </c>
      <c r="AV1589" s="507"/>
      <c r="AW1589" s="507"/>
      <c r="AX1589" s="507">
        <v>88</v>
      </c>
      <c r="AY1589" s="507">
        <v>93</v>
      </c>
      <c r="AZ1589" s="507">
        <v>99</v>
      </c>
      <c r="BA1589" s="507">
        <v>210</v>
      </c>
      <c r="BB1589" s="357"/>
      <c r="BC1589" s="592" t="str">
        <f t="shared" si="1855"/>
        <v>-</v>
      </c>
      <c r="BD1589" s="593" t="str">
        <f t="shared" si="1856"/>
        <v>-</v>
      </c>
      <c r="BE1589" s="594" t="str">
        <f t="shared" si="1857"/>
        <v>-</v>
      </c>
      <c r="BF1589" s="291" t="str">
        <f t="shared" si="1858"/>
        <v>-</v>
      </c>
      <c r="BG1589" s="566" t="str">
        <f t="shared" si="1859"/>
        <v>-</v>
      </c>
      <c r="BH1589" s="595">
        <f t="shared" si="1860"/>
        <v>19140</v>
      </c>
      <c r="BI1589" s="289">
        <f t="shared" si="1861"/>
        <v>10824</v>
      </c>
      <c r="BJ1589" s="596">
        <f t="shared" si="1862"/>
        <v>46464</v>
      </c>
      <c r="BK1589" s="595">
        <f t="shared" si="1863"/>
        <v>2443.5</v>
      </c>
      <c r="BL1589" s="289">
        <f t="shared" si="1864"/>
        <v>1755</v>
      </c>
      <c r="BM1589" s="596">
        <f t="shared" si="1865"/>
        <v>5085</v>
      </c>
      <c r="BN1589" s="563">
        <f t="shared" si="1866"/>
        <v>8</v>
      </c>
      <c r="BO1589" s="87">
        <f t="shared" si="1867"/>
        <v>2017</v>
      </c>
      <c r="BP1589" s="87">
        <f t="shared" si="1868"/>
        <v>1.9999999999999996</v>
      </c>
      <c r="BQ1589" s="202"/>
    </row>
    <row r="1590" spans="1:69" s="35" customFormat="1" ht="10.5" customHeight="1" x14ac:dyDescent="0.2">
      <c r="A1590" s="314" t="str">
        <f t="shared" si="1854"/>
        <v>2017-18RX78</v>
      </c>
      <c r="B1590" s="314" t="str">
        <f t="shared" si="1869"/>
        <v>Y62</v>
      </c>
      <c r="C1590" s="205" t="s">
        <v>190</v>
      </c>
      <c r="D1590" s="205" t="s">
        <v>544</v>
      </c>
      <c r="E1590" s="206"/>
      <c r="F1590" s="318" t="str">
        <f>VLOOKUP($G1590,'Selection Sheet'!$C$15:$F$39,3,0)</f>
        <v>Y62</v>
      </c>
      <c r="G1590" s="207" t="s">
        <v>84</v>
      </c>
      <c r="H1590" s="205" t="s">
        <v>533</v>
      </c>
      <c r="I1590" s="508">
        <v>309</v>
      </c>
      <c r="J1590" s="508">
        <v>112</v>
      </c>
      <c r="K1590" s="508">
        <v>50</v>
      </c>
      <c r="L1590" s="508">
        <v>31</v>
      </c>
      <c r="M1590" s="520"/>
      <c r="N1590" s="520"/>
      <c r="O1590" s="520"/>
      <c r="P1590" s="520"/>
      <c r="Q1590" s="508" t="s">
        <v>80</v>
      </c>
      <c r="R1590" s="508" t="s">
        <v>80</v>
      </c>
      <c r="S1590" s="508"/>
      <c r="T1590" s="509" t="s">
        <v>80</v>
      </c>
      <c r="U1590" s="560" t="s">
        <v>80</v>
      </c>
      <c r="V1590" s="560" t="s">
        <v>80</v>
      </c>
      <c r="W1590" s="560" t="s">
        <v>80</v>
      </c>
      <c r="X1590" s="511">
        <v>697</v>
      </c>
      <c r="Y1590" s="556">
        <v>70.5</v>
      </c>
      <c r="Z1590" s="551">
        <v>39</v>
      </c>
      <c r="AA1590" s="551">
        <v>160</v>
      </c>
      <c r="AB1590" s="514">
        <v>84</v>
      </c>
      <c r="AC1590" s="551">
        <v>61.3</v>
      </c>
      <c r="AD1590" s="551">
        <v>46.5</v>
      </c>
      <c r="AE1590" s="551">
        <v>104</v>
      </c>
      <c r="AF1590" s="515" t="s">
        <v>80</v>
      </c>
      <c r="AG1590" s="516" t="s">
        <v>80</v>
      </c>
      <c r="AH1590" s="517" t="s">
        <v>80</v>
      </c>
      <c r="AI1590" s="515" t="s">
        <v>80</v>
      </c>
      <c r="AJ1590" s="518">
        <v>98</v>
      </c>
      <c r="AK1590" s="518">
        <v>155</v>
      </c>
      <c r="AL1590" s="520"/>
      <c r="AM1590" s="520"/>
      <c r="AN1590" s="518">
        <v>1011</v>
      </c>
      <c r="AO1590" s="518">
        <v>1017</v>
      </c>
      <c r="AP1590" s="570"/>
      <c r="AQ1590" s="570"/>
      <c r="AR1590" s="518">
        <v>39</v>
      </c>
      <c r="AS1590" s="518">
        <v>306</v>
      </c>
      <c r="AT1590" s="518">
        <v>16</v>
      </c>
      <c r="AU1590" s="518">
        <v>50</v>
      </c>
      <c r="AV1590" s="520"/>
      <c r="AW1590" s="520"/>
      <c r="AX1590" s="520">
        <v>101</v>
      </c>
      <c r="AY1590" s="520">
        <v>123</v>
      </c>
      <c r="AZ1590" s="520">
        <v>302</v>
      </c>
      <c r="BA1590" s="520">
        <v>550</v>
      </c>
      <c r="BB1590" s="358"/>
      <c r="BC1590" s="597" t="str">
        <f t="shared" si="1855"/>
        <v>-</v>
      </c>
      <c r="BD1590" s="598" t="str">
        <f t="shared" si="1856"/>
        <v>-</v>
      </c>
      <c r="BE1590" s="599" t="str">
        <f t="shared" si="1857"/>
        <v>-</v>
      </c>
      <c r="BF1590" s="600" t="str">
        <f t="shared" si="1858"/>
        <v>-</v>
      </c>
      <c r="BG1590" s="601" t="str">
        <f t="shared" si="1859"/>
        <v>-</v>
      </c>
      <c r="BH1590" s="602">
        <f t="shared" si="1860"/>
        <v>49138.5</v>
      </c>
      <c r="BI1590" s="603">
        <f t="shared" si="1861"/>
        <v>27183</v>
      </c>
      <c r="BJ1590" s="604">
        <f t="shared" si="1862"/>
        <v>111520</v>
      </c>
      <c r="BK1590" s="602">
        <f t="shared" si="1863"/>
        <v>5149.2</v>
      </c>
      <c r="BL1590" s="603">
        <f t="shared" si="1864"/>
        <v>3906</v>
      </c>
      <c r="BM1590" s="604">
        <f t="shared" si="1865"/>
        <v>8736</v>
      </c>
      <c r="BN1590" s="564">
        <f t="shared" si="1866"/>
        <v>8</v>
      </c>
      <c r="BO1590" s="314">
        <f t="shared" si="1867"/>
        <v>2017</v>
      </c>
      <c r="BP1590" s="314">
        <f t="shared" si="1868"/>
        <v>1.9999999999999996</v>
      </c>
      <c r="BQ1590" s="202"/>
    </row>
    <row r="1591" spans="1:69" s="35" customFormat="1" ht="10.5" customHeight="1" x14ac:dyDescent="0.2">
      <c r="A1591" s="87" t="str">
        <f t="shared" si="1854"/>
        <v>2017-18RX88</v>
      </c>
      <c r="B1591" s="87" t="str">
        <f t="shared" si="1869"/>
        <v>Y63</v>
      </c>
      <c r="C1591" s="203" t="s">
        <v>190</v>
      </c>
      <c r="D1591" s="203" t="s">
        <v>544</v>
      </c>
      <c r="E1591" s="42"/>
      <c r="F1591" s="317" t="str">
        <f>VLOOKUP($G1591,'Selection Sheet'!$C$15:$F$39,3,0)</f>
        <v>Y63</v>
      </c>
      <c r="G1591" s="204" t="s">
        <v>120</v>
      </c>
      <c r="H1591" s="203" t="s">
        <v>534</v>
      </c>
      <c r="I1591" s="495">
        <v>256</v>
      </c>
      <c r="J1591" s="495">
        <v>78</v>
      </c>
      <c r="K1591" s="495">
        <v>60</v>
      </c>
      <c r="L1591" s="495">
        <v>32</v>
      </c>
      <c r="M1591" s="507"/>
      <c r="N1591" s="507"/>
      <c r="O1591" s="507"/>
      <c r="P1591" s="507"/>
      <c r="Q1591" s="495" t="s">
        <v>80</v>
      </c>
      <c r="R1591" s="495" t="s">
        <v>80</v>
      </c>
      <c r="S1591" s="495"/>
      <c r="T1591" s="496" t="s">
        <v>80</v>
      </c>
      <c r="U1591" s="559" t="s">
        <v>80</v>
      </c>
      <c r="V1591" s="559" t="s">
        <v>80</v>
      </c>
      <c r="W1591" s="559" t="s">
        <v>80</v>
      </c>
      <c r="X1591" s="498">
        <v>470</v>
      </c>
      <c r="Y1591" s="555">
        <v>89.2</v>
      </c>
      <c r="Z1591" s="550">
        <v>47</v>
      </c>
      <c r="AA1591" s="550">
        <v>209</v>
      </c>
      <c r="AB1591" s="501">
        <v>45</v>
      </c>
      <c r="AC1591" s="550">
        <v>52.7</v>
      </c>
      <c r="AD1591" s="550">
        <v>46</v>
      </c>
      <c r="AE1591" s="550">
        <v>105</v>
      </c>
      <c r="AF1591" s="502" t="s">
        <v>80</v>
      </c>
      <c r="AG1591" s="503" t="s">
        <v>80</v>
      </c>
      <c r="AH1591" s="504" t="s">
        <v>80</v>
      </c>
      <c r="AI1591" s="502" t="s">
        <v>80</v>
      </c>
      <c r="AJ1591" s="505">
        <v>104</v>
      </c>
      <c r="AK1591" s="505">
        <v>125</v>
      </c>
      <c r="AL1591" s="507"/>
      <c r="AM1591" s="507"/>
      <c r="AN1591" s="505">
        <v>550</v>
      </c>
      <c r="AO1591" s="505">
        <v>565</v>
      </c>
      <c r="AP1591" s="569"/>
      <c r="AQ1591" s="569"/>
      <c r="AR1591" s="505">
        <v>30</v>
      </c>
      <c r="AS1591" s="505">
        <v>243</v>
      </c>
      <c r="AT1591" s="505">
        <v>17</v>
      </c>
      <c r="AU1591" s="505">
        <v>55</v>
      </c>
      <c r="AV1591" s="507"/>
      <c r="AW1591" s="507"/>
      <c r="AX1591" s="507">
        <v>68</v>
      </c>
      <c r="AY1591" s="507">
        <v>84</v>
      </c>
      <c r="AZ1591" s="507">
        <v>148</v>
      </c>
      <c r="BA1591" s="507">
        <v>301</v>
      </c>
      <c r="BB1591" s="357"/>
      <c r="BC1591" s="592" t="str">
        <f t="shared" si="1855"/>
        <v>-</v>
      </c>
      <c r="BD1591" s="593" t="str">
        <f t="shared" si="1856"/>
        <v>-</v>
      </c>
      <c r="BE1591" s="594" t="str">
        <f t="shared" si="1857"/>
        <v>-</v>
      </c>
      <c r="BF1591" s="291" t="str">
        <f t="shared" si="1858"/>
        <v>-</v>
      </c>
      <c r="BG1591" s="566" t="str">
        <f t="shared" si="1859"/>
        <v>-</v>
      </c>
      <c r="BH1591" s="595">
        <f t="shared" si="1860"/>
        <v>41924</v>
      </c>
      <c r="BI1591" s="289">
        <f t="shared" si="1861"/>
        <v>22090</v>
      </c>
      <c r="BJ1591" s="596">
        <f t="shared" si="1862"/>
        <v>98230</v>
      </c>
      <c r="BK1591" s="595">
        <f t="shared" si="1863"/>
        <v>2371.5</v>
      </c>
      <c r="BL1591" s="289">
        <f t="shared" si="1864"/>
        <v>2070</v>
      </c>
      <c r="BM1591" s="596">
        <f t="shared" si="1865"/>
        <v>4725</v>
      </c>
      <c r="BN1591" s="563">
        <f t="shared" si="1866"/>
        <v>8</v>
      </c>
      <c r="BO1591" s="87">
        <f t="shared" si="1867"/>
        <v>2017</v>
      </c>
      <c r="BP1591" s="87">
        <f t="shared" si="1868"/>
        <v>1.9999999999999996</v>
      </c>
      <c r="BQ1591" s="202"/>
    </row>
    <row r="1592" spans="1:69" s="35" customFormat="1" ht="10.5" customHeight="1" x14ac:dyDescent="0.2">
      <c r="A1592" s="87" t="str">
        <f t="shared" si="1854"/>
        <v>2017-18RX98</v>
      </c>
      <c r="B1592" s="87" t="str">
        <f t="shared" si="1869"/>
        <v>Y60</v>
      </c>
      <c r="C1592" s="203" t="s">
        <v>190</v>
      </c>
      <c r="D1592" s="203" t="s">
        <v>544</v>
      </c>
      <c r="E1592" s="42"/>
      <c r="F1592" s="317" t="str">
        <f>VLOOKUP($G1592,'Selection Sheet'!$C$15:$F$39,3,0)</f>
        <v>Y60</v>
      </c>
      <c r="G1592" s="204" t="s">
        <v>103</v>
      </c>
      <c r="H1592" s="203" t="s">
        <v>535</v>
      </c>
      <c r="I1592" s="495">
        <v>211</v>
      </c>
      <c r="J1592" s="495">
        <v>66</v>
      </c>
      <c r="K1592" s="495">
        <v>33</v>
      </c>
      <c r="L1592" s="495">
        <v>16</v>
      </c>
      <c r="M1592" s="507"/>
      <c r="N1592" s="507"/>
      <c r="O1592" s="507"/>
      <c r="P1592" s="507"/>
      <c r="Q1592" s="495" t="s">
        <v>80</v>
      </c>
      <c r="R1592" s="495" t="s">
        <v>80</v>
      </c>
      <c r="S1592" s="495"/>
      <c r="T1592" s="496" t="s">
        <v>80</v>
      </c>
      <c r="U1592" s="559" t="s">
        <v>80</v>
      </c>
      <c r="V1592" s="559" t="s">
        <v>80</v>
      </c>
      <c r="W1592" s="559" t="s">
        <v>80</v>
      </c>
      <c r="X1592" s="498">
        <v>419</v>
      </c>
      <c r="Y1592" s="555">
        <v>91.5</v>
      </c>
      <c r="Z1592" s="550">
        <v>47</v>
      </c>
      <c r="AA1592" s="550">
        <v>192</v>
      </c>
      <c r="AB1592" s="501">
        <v>55</v>
      </c>
      <c r="AC1592" s="550">
        <v>55.4</v>
      </c>
      <c r="AD1592" s="550">
        <v>49</v>
      </c>
      <c r="AE1592" s="550">
        <v>89</v>
      </c>
      <c r="AF1592" s="502" t="s">
        <v>80</v>
      </c>
      <c r="AG1592" s="503" t="s">
        <v>80</v>
      </c>
      <c r="AH1592" s="504" t="s">
        <v>80</v>
      </c>
      <c r="AI1592" s="502" t="s">
        <v>80</v>
      </c>
      <c r="AJ1592" s="505">
        <v>72</v>
      </c>
      <c r="AK1592" s="505">
        <v>97</v>
      </c>
      <c r="AL1592" s="507"/>
      <c r="AM1592" s="507"/>
      <c r="AN1592" s="505">
        <v>490</v>
      </c>
      <c r="AO1592" s="505">
        <v>500</v>
      </c>
      <c r="AP1592" s="569"/>
      <c r="AQ1592" s="569"/>
      <c r="AR1592" s="505">
        <v>20</v>
      </c>
      <c r="AS1592" s="505">
        <v>199</v>
      </c>
      <c r="AT1592" s="505">
        <v>4</v>
      </c>
      <c r="AU1592" s="505">
        <v>30</v>
      </c>
      <c r="AV1592" s="507"/>
      <c r="AW1592" s="507"/>
      <c r="AX1592" s="507">
        <v>57</v>
      </c>
      <c r="AY1592" s="507">
        <v>60</v>
      </c>
      <c r="AZ1592" s="507">
        <v>62</v>
      </c>
      <c r="BA1592" s="507">
        <v>132</v>
      </c>
      <c r="BB1592" s="357"/>
      <c r="BC1592" s="592" t="str">
        <f t="shared" si="1855"/>
        <v>-</v>
      </c>
      <c r="BD1592" s="593" t="str">
        <f t="shared" si="1856"/>
        <v>-</v>
      </c>
      <c r="BE1592" s="594" t="str">
        <f t="shared" si="1857"/>
        <v>-</v>
      </c>
      <c r="BF1592" s="291" t="str">
        <f t="shared" si="1858"/>
        <v>-</v>
      </c>
      <c r="BG1592" s="566" t="str">
        <f t="shared" si="1859"/>
        <v>-</v>
      </c>
      <c r="BH1592" s="595">
        <f t="shared" si="1860"/>
        <v>38338.5</v>
      </c>
      <c r="BI1592" s="289">
        <f t="shared" si="1861"/>
        <v>19693</v>
      </c>
      <c r="BJ1592" s="596">
        <f t="shared" si="1862"/>
        <v>80448</v>
      </c>
      <c r="BK1592" s="595">
        <f t="shared" si="1863"/>
        <v>3047</v>
      </c>
      <c r="BL1592" s="289">
        <f t="shared" si="1864"/>
        <v>2695</v>
      </c>
      <c r="BM1592" s="596">
        <f t="shared" si="1865"/>
        <v>4895</v>
      </c>
      <c r="BN1592" s="563">
        <f t="shared" si="1866"/>
        <v>8</v>
      </c>
      <c r="BO1592" s="87">
        <f t="shared" si="1867"/>
        <v>2017</v>
      </c>
      <c r="BP1592" s="87">
        <f t="shared" si="1868"/>
        <v>1.9999999999999996</v>
      </c>
      <c r="BQ1592" s="202"/>
    </row>
    <row r="1593" spans="1:69" s="35" customFormat="1" ht="10.5" customHeight="1" x14ac:dyDescent="0.2">
      <c r="A1593" s="314" t="str">
        <f t="shared" si="1854"/>
        <v>2017-18RYA8</v>
      </c>
      <c r="B1593" s="314" t="str">
        <f t="shared" si="1869"/>
        <v>Y60</v>
      </c>
      <c r="C1593" s="205" t="s">
        <v>190</v>
      </c>
      <c r="D1593" s="205" t="s">
        <v>544</v>
      </c>
      <c r="E1593" s="206"/>
      <c r="F1593" s="318" t="str">
        <f>VLOOKUP($G1593,'Selection Sheet'!$C$15:$F$39,3,0)</f>
        <v>Y60</v>
      </c>
      <c r="G1593" s="207" t="s">
        <v>118</v>
      </c>
      <c r="H1593" s="205" t="s">
        <v>536</v>
      </c>
      <c r="I1593" s="508">
        <v>287</v>
      </c>
      <c r="J1593" s="508">
        <v>81</v>
      </c>
      <c r="K1593" s="508">
        <v>27</v>
      </c>
      <c r="L1593" s="508">
        <v>11</v>
      </c>
      <c r="M1593" s="520"/>
      <c r="N1593" s="520"/>
      <c r="O1593" s="520"/>
      <c r="P1593" s="520"/>
      <c r="Q1593" s="508" t="s">
        <v>80</v>
      </c>
      <c r="R1593" s="508" t="s">
        <v>80</v>
      </c>
      <c r="S1593" s="508"/>
      <c r="T1593" s="509" t="s">
        <v>80</v>
      </c>
      <c r="U1593" s="560" t="s">
        <v>80</v>
      </c>
      <c r="V1593" s="560" t="s">
        <v>80</v>
      </c>
      <c r="W1593" s="560" t="s">
        <v>80</v>
      </c>
      <c r="X1593" s="511">
        <v>475</v>
      </c>
      <c r="Y1593" s="556">
        <v>98.4</v>
      </c>
      <c r="Z1593" s="551">
        <v>44</v>
      </c>
      <c r="AA1593" s="551">
        <v>239</v>
      </c>
      <c r="AB1593" s="514">
        <v>58</v>
      </c>
      <c r="AC1593" s="551">
        <v>59.8</v>
      </c>
      <c r="AD1593" s="551">
        <v>49</v>
      </c>
      <c r="AE1593" s="551">
        <v>97</v>
      </c>
      <c r="AF1593" s="515" t="s">
        <v>80</v>
      </c>
      <c r="AG1593" s="516" t="s">
        <v>80</v>
      </c>
      <c r="AH1593" s="517" t="s">
        <v>80</v>
      </c>
      <c r="AI1593" s="515" t="s">
        <v>80</v>
      </c>
      <c r="AJ1593" s="518">
        <v>191</v>
      </c>
      <c r="AK1593" s="518">
        <v>232</v>
      </c>
      <c r="AL1593" s="520"/>
      <c r="AM1593" s="520"/>
      <c r="AN1593" s="518">
        <v>1355</v>
      </c>
      <c r="AO1593" s="518">
        <v>1422</v>
      </c>
      <c r="AP1593" s="570"/>
      <c r="AQ1593" s="570"/>
      <c r="AR1593" s="518">
        <v>23</v>
      </c>
      <c r="AS1593" s="518">
        <v>277</v>
      </c>
      <c r="AT1593" s="518">
        <v>5</v>
      </c>
      <c r="AU1593" s="518">
        <v>25</v>
      </c>
      <c r="AV1593" s="520"/>
      <c r="AW1593" s="520"/>
      <c r="AX1593" s="520">
        <v>130</v>
      </c>
      <c r="AY1593" s="520">
        <v>154</v>
      </c>
      <c r="AZ1593" s="520">
        <v>298</v>
      </c>
      <c r="BA1593" s="520">
        <v>531</v>
      </c>
      <c r="BB1593" s="358"/>
      <c r="BC1593" s="597" t="str">
        <f t="shared" si="1855"/>
        <v>-</v>
      </c>
      <c r="BD1593" s="598" t="str">
        <f t="shared" si="1856"/>
        <v>-</v>
      </c>
      <c r="BE1593" s="599" t="str">
        <f t="shared" si="1857"/>
        <v>-</v>
      </c>
      <c r="BF1593" s="600" t="str">
        <f t="shared" si="1858"/>
        <v>-</v>
      </c>
      <c r="BG1593" s="601" t="str">
        <f t="shared" si="1859"/>
        <v>-</v>
      </c>
      <c r="BH1593" s="602">
        <f t="shared" si="1860"/>
        <v>46740</v>
      </c>
      <c r="BI1593" s="603">
        <f t="shared" si="1861"/>
        <v>20900</v>
      </c>
      <c r="BJ1593" s="604">
        <f t="shared" si="1862"/>
        <v>113525</v>
      </c>
      <c r="BK1593" s="602">
        <f t="shared" si="1863"/>
        <v>3468.3999999999996</v>
      </c>
      <c r="BL1593" s="603">
        <f t="shared" si="1864"/>
        <v>2842</v>
      </c>
      <c r="BM1593" s="604">
        <f t="shared" si="1865"/>
        <v>5626</v>
      </c>
      <c r="BN1593" s="564">
        <f t="shared" si="1866"/>
        <v>8</v>
      </c>
      <c r="BO1593" s="314">
        <f t="shared" si="1867"/>
        <v>2017</v>
      </c>
      <c r="BP1593" s="314">
        <f t="shared" si="1868"/>
        <v>1.9999999999999996</v>
      </c>
      <c r="BQ1593" s="202"/>
    </row>
    <row r="1594" spans="1:69" s="35" customFormat="1" ht="10.5" customHeight="1" x14ac:dyDescent="0.2">
      <c r="A1594" s="87" t="str">
        <f t="shared" si="1854"/>
        <v>2017-18RYC8</v>
      </c>
      <c r="B1594" s="87" t="str">
        <f t="shared" si="1869"/>
        <v>Y61</v>
      </c>
      <c r="C1594" s="203" t="s">
        <v>190</v>
      </c>
      <c r="D1594" s="203" t="s">
        <v>544</v>
      </c>
      <c r="E1594" s="42"/>
      <c r="F1594" s="317" t="str">
        <f>VLOOKUP($G1594,'Selection Sheet'!$C$15:$F$39,3,0)</f>
        <v>Y61</v>
      </c>
      <c r="G1594" s="204" t="s">
        <v>87</v>
      </c>
      <c r="H1594" s="203" t="s">
        <v>537</v>
      </c>
      <c r="I1594" s="495">
        <v>292</v>
      </c>
      <c r="J1594" s="495">
        <v>103</v>
      </c>
      <c r="K1594" s="495">
        <v>46</v>
      </c>
      <c r="L1594" s="495">
        <v>24</v>
      </c>
      <c r="M1594" s="507"/>
      <c r="N1594" s="507"/>
      <c r="O1594" s="507"/>
      <c r="P1594" s="507"/>
      <c r="Q1594" s="495" t="s">
        <v>80</v>
      </c>
      <c r="R1594" s="495" t="s">
        <v>80</v>
      </c>
      <c r="S1594" s="495"/>
      <c r="T1594" s="496" t="s">
        <v>80</v>
      </c>
      <c r="U1594" s="559" t="s">
        <v>80</v>
      </c>
      <c r="V1594" s="559" t="s">
        <v>80</v>
      </c>
      <c r="W1594" s="559" t="s">
        <v>80</v>
      </c>
      <c r="X1594" s="498">
        <v>559</v>
      </c>
      <c r="Y1594" s="555">
        <v>78.400000000000006</v>
      </c>
      <c r="Z1594" s="550">
        <v>42</v>
      </c>
      <c r="AA1594" s="550">
        <v>173</v>
      </c>
      <c r="AB1594" s="501">
        <v>98</v>
      </c>
      <c r="AC1594" s="550">
        <v>59.5</v>
      </c>
      <c r="AD1594" s="550">
        <v>51</v>
      </c>
      <c r="AE1594" s="550">
        <v>108</v>
      </c>
      <c r="AF1594" s="502" t="s">
        <v>80</v>
      </c>
      <c r="AG1594" s="503" t="s">
        <v>80</v>
      </c>
      <c r="AH1594" s="504" t="s">
        <v>80</v>
      </c>
      <c r="AI1594" s="502" t="s">
        <v>80</v>
      </c>
      <c r="AJ1594" s="505">
        <v>122</v>
      </c>
      <c r="AK1594" s="505">
        <v>140</v>
      </c>
      <c r="AL1594" s="507"/>
      <c r="AM1594" s="507"/>
      <c r="AN1594" s="505">
        <v>501</v>
      </c>
      <c r="AO1594" s="505">
        <v>503</v>
      </c>
      <c r="AP1594" s="569"/>
      <c r="AQ1594" s="569"/>
      <c r="AR1594" s="505">
        <v>32</v>
      </c>
      <c r="AS1594" s="505">
        <v>291</v>
      </c>
      <c r="AT1594" s="505">
        <v>11</v>
      </c>
      <c r="AU1594" s="505">
        <v>46</v>
      </c>
      <c r="AV1594" s="507"/>
      <c r="AW1594" s="507"/>
      <c r="AX1594" s="507">
        <v>113</v>
      </c>
      <c r="AY1594" s="507">
        <v>125</v>
      </c>
      <c r="AZ1594" s="507">
        <v>200</v>
      </c>
      <c r="BA1594" s="507">
        <v>385</v>
      </c>
      <c r="BB1594" s="357"/>
      <c r="BC1594" s="592" t="str">
        <f t="shared" si="1855"/>
        <v>-</v>
      </c>
      <c r="BD1594" s="593" t="str">
        <f t="shared" si="1856"/>
        <v>-</v>
      </c>
      <c r="BE1594" s="594" t="str">
        <f t="shared" si="1857"/>
        <v>-</v>
      </c>
      <c r="BF1594" s="291" t="str">
        <f t="shared" si="1858"/>
        <v>-</v>
      </c>
      <c r="BG1594" s="566" t="str">
        <f t="shared" si="1859"/>
        <v>-</v>
      </c>
      <c r="BH1594" s="595">
        <f t="shared" si="1860"/>
        <v>43825.600000000006</v>
      </c>
      <c r="BI1594" s="289">
        <f t="shared" si="1861"/>
        <v>23478</v>
      </c>
      <c r="BJ1594" s="596">
        <f t="shared" si="1862"/>
        <v>96707</v>
      </c>
      <c r="BK1594" s="595">
        <f t="shared" si="1863"/>
        <v>5831</v>
      </c>
      <c r="BL1594" s="289">
        <f t="shared" si="1864"/>
        <v>4998</v>
      </c>
      <c r="BM1594" s="596">
        <f t="shared" si="1865"/>
        <v>10584</v>
      </c>
      <c r="BN1594" s="563">
        <f t="shared" si="1866"/>
        <v>8</v>
      </c>
      <c r="BO1594" s="87">
        <f t="shared" si="1867"/>
        <v>2017</v>
      </c>
      <c r="BP1594" s="87">
        <f t="shared" si="1868"/>
        <v>1.9999999999999996</v>
      </c>
      <c r="BQ1594" s="202"/>
    </row>
    <row r="1595" spans="1:69" s="35" customFormat="1" ht="10.5" customHeight="1" x14ac:dyDescent="0.2">
      <c r="A1595" s="87" t="str">
        <f t="shared" si="1854"/>
        <v>2017-18RYD8</v>
      </c>
      <c r="B1595" s="87" t="str">
        <f t="shared" si="1869"/>
        <v>Y59</v>
      </c>
      <c r="C1595" s="203" t="s">
        <v>190</v>
      </c>
      <c r="D1595" s="203" t="s">
        <v>544</v>
      </c>
      <c r="E1595" s="42"/>
      <c r="F1595" s="317" t="str">
        <f>VLOOKUP($G1595,'Selection Sheet'!$C$15:$F$39,3,0)</f>
        <v>Y59</v>
      </c>
      <c r="G1595" s="204" t="s">
        <v>116</v>
      </c>
      <c r="H1595" s="203" t="s">
        <v>538</v>
      </c>
      <c r="I1595" s="495">
        <v>242</v>
      </c>
      <c r="J1595" s="495">
        <v>62</v>
      </c>
      <c r="K1595" s="495">
        <v>33</v>
      </c>
      <c r="L1595" s="495">
        <v>18</v>
      </c>
      <c r="M1595" s="507"/>
      <c r="N1595" s="507"/>
      <c r="O1595" s="507"/>
      <c r="P1595" s="507"/>
      <c r="Q1595" s="495" t="s">
        <v>80</v>
      </c>
      <c r="R1595" s="495" t="s">
        <v>80</v>
      </c>
      <c r="S1595" s="495"/>
      <c r="T1595" s="496" t="s">
        <v>80</v>
      </c>
      <c r="U1595" s="559" t="s">
        <v>80</v>
      </c>
      <c r="V1595" s="559" t="s">
        <v>80</v>
      </c>
      <c r="W1595" s="559" t="s">
        <v>80</v>
      </c>
      <c r="X1595" s="498">
        <v>382</v>
      </c>
      <c r="Y1595" s="555">
        <v>74.3</v>
      </c>
      <c r="Z1595" s="550">
        <v>33</v>
      </c>
      <c r="AA1595" s="550">
        <v>167</v>
      </c>
      <c r="AB1595" s="501">
        <v>47</v>
      </c>
      <c r="AC1595" s="550">
        <v>68.099999999999994</v>
      </c>
      <c r="AD1595" s="550">
        <v>52</v>
      </c>
      <c r="AE1595" s="550">
        <v>133</v>
      </c>
      <c r="AF1595" s="502" t="s">
        <v>80</v>
      </c>
      <c r="AG1595" s="503" t="s">
        <v>80</v>
      </c>
      <c r="AH1595" s="504" t="s">
        <v>80</v>
      </c>
      <c r="AI1595" s="502" t="s">
        <v>80</v>
      </c>
      <c r="AJ1595" s="505">
        <v>65</v>
      </c>
      <c r="AK1595" s="505">
        <v>101</v>
      </c>
      <c r="AL1595" s="507"/>
      <c r="AM1595" s="507"/>
      <c r="AN1595" s="505">
        <v>392</v>
      </c>
      <c r="AO1595" s="505">
        <v>410</v>
      </c>
      <c r="AP1595" s="569"/>
      <c r="AQ1595" s="569"/>
      <c r="AR1595" s="505">
        <v>24</v>
      </c>
      <c r="AS1595" s="505">
        <v>240</v>
      </c>
      <c r="AT1595" s="505">
        <v>13</v>
      </c>
      <c r="AU1595" s="505">
        <v>32</v>
      </c>
      <c r="AV1595" s="507"/>
      <c r="AW1595" s="507"/>
      <c r="AX1595" s="507">
        <v>77</v>
      </c>
      <c r="AY1595" s="507">
        <v>89</v>
      </c>
      <c r="AZ1595" s="507">
        <v>180</v>
      </c>
      <c r="BA1595" s="507">
        <v>313</v>
      </c>
      <c r="BB1595" s="357"/>
      <c r="BC1595" s="592" t="str">
        <f t="shared" si="1855"/>
        <v>-</v>
      </c>
      <c r="BD1595" s="593" t="str">
        <f t="shared" si="1856"/>
        <v>-</v>
      </c>
      <c r="BE1595" s="594" t="str">
        <f t="shared" si="1857"/>
        <v>-</v>
      </c>
      <c r="BF1595" s="291" t="str">
        <f t="shared" si="1858"/>
        <v>-</v>
      </c>
      <c r="BG1595" s="566" t="str">
        <f t="shared" si="1859"/>
        <v>-</v>
      </c>
      <c r="BH1595" s="595">
        <f t="shared" si="1860"/>
        <v>28382.6</v>
      </c>
      <c r="BI1595" s="289">
        <f t="shared" si="1861"/>
        <v>12606</v>
      </c>
      <c r="BJ1595" s="596">
        <f t="shared" si="1862"/>
        <v>63794</v>
      </c>
      <c r="BK1595" s="595">
        <f t="shared" si="1863"/>
        <v>3200.7</v>
      </c>
      <c r="BL1595" s="289">
        <f t="shared" si="1864"/>
        <v>2444</v>
      </c>
      <c r="BM1595" s="596">
        <f t="shared" si="1865"/>
        <v>6251</v>
      </c>
      <c r="BN1595" s="563">
        <f t="shared" si="1866"/>
        <v>8</v>
      </c>
      <c r="BO1595" s="87">
        <f t="shared" si="1867"/>
        <v>2017</v>
      </c>
      <c r="BP1595" s="87">
        <f t="shared" si="1868"/>
        <v>1.9999999999999996</v>
      </c>
      <c r="BQ1595" s="202"/>
    </row>
    <row r="1596" spans="1:69" s="35" customFormat="1" ht="10.5" customHeight="1" x14ac:dyDescent="0.2">
      <c r="A1596" s="87" t="str">
        <f t="shared" si="1854"/>
        <v>2017-18RYE8</v>
      </c>
      <c r="B1596" s="87" t="str">
        <f t="shared" si="1869"/>
        <v>Y59</v>
      </c>
      <c r="C1596" s="203" t="s">
        <v>190</v>
      </c>
      <c r="D1596" s="203" t="s">
        <v>544</v>
      </c>
      <c r="E1596" s="42"/>
      <c r="F1596" s="317" t="str">
        <f>VLOOKUP($G1596,'Selection Sheet'!$C$15:$F$39,3,0)</f>
        <v>Y59</v>
      </c>
      <c r="G1596" s="204" t="s">
        <v>114</v>
      </c>
      <c r="H1596" s="203" t="s">
        <v>539</v>
      </c>
      <c r="I1596" s="495">
        <v>115</v>
      </c>
      <c r="J1596" s="495">
        <v>26</v>
      </c>
      <c r="K1596" s="495">
        <v>32</v>
      </c>
      <c r="L1596" s="495">
        <v>13</v>
      </c>
      <c r="M1596" s="507"/>
      <c r="N1596" s="507"/>
      <c r="O1596" s="507"/>
      <c r="P1596" s="507"/>
      <c r="Q1596" s="495" t="s">
        <v>80</v>
      </c>
      <c r="R1596" s="495" t="s">
        <v>80</v>
      </c>
      <c r="S1596" s="495"/>
      <c r="T1596" s="496" t="s">
        <v>80</v>
      </c>
      <c r="U1596" s="559" t="s">
        <v>80</v>
      </c>
      <c r="V1596" s="559" t="s">
        <v>80</v>
      </c>
      <c r="W1596" s="559" t="s">
        <v>80</v>
      </c>
      <c r="X1596" s="498">
        <v>343</v>
      </c>
      <c r="Y1596" s="555">
        <v>95.4</v>
      </c>
      <c r="Z1596" s="550">
        <v>45</v>
      </c>
      <c r="AA1596" s="550">
        <v>240</v>
      </c>
      <c r="AB1596" s="501">
        <v>60</v>
      </c>
      <c r="AC1596" s="550">
        <v>47.9</v>
      </c>
      <c r="AD1596" s="550">
        <v>48</v>
      </c>
      <c r="AE1596" s="550">
        <v>75</v>
      </c>
      <c r="AF1596" s="502" t="s">
        <v>80</v>
      </c>
      <c r="AG1596" s="503" t="s">
        <v>80</v>
      </c>
      <c r="AH1596" s="504" t="s">
        <v>80</v>
      </c>
      <c r="AI1596" s="502" t="s">
        <v>80</v>
      </c>
      <c r="AJ1596" s="505">
        <v>68</v>
      </c>
      <c r="AK1596" s="505">
        <v>91</v>
      </c>
      <c r="AL1596" s="507"/>
      <c r="AM1596" s="507"/>
      <c r="AN1596" s="505">
        <v>737</v>
      </c>
      <c r="AO1596" s="505">
        <v>742</v>
      </c>
      <c r="AP1596" s="569"/>
      <c r="AQ1596" s="569"/>
      <c r="AR1596" s="505">
        <v>14</v>
      </c>
      <c r="AS1596" s="505">
        <v>113</v>
      </c>
      <c r="AT1596" s="505">
        <v>9</v>
      </c>
      <c r="AU1596" s="505">
        <v>32</v>
      </c>
      <c r="AV1596" s="507"/>
      <c r="AW1596" s="507"/>
      <c r="AX1596" s="507">
        <v>24</v>
      </c>
      <c r="AY1596" s="507">
        <v>25</v>
      </c>
      <c r="AZ1596" s="507">
        <v>192</v>
      </c>
      <c r="BA1596" s="507">
        <v>362</v>
      </c>
      <c r="BB1596" s="357"/>
      <c r="BC1596" s="592" t="str">
        <f t="shared" si="1855"/>
        <v>-</v>
      </c>
      <c r="BD1596" s="593" t="str">
        <f t="shared" si="1856"/>
        <v>-</v>
      </c>
      <c r="BE1596" s="594" t="str">
        <f t="shared" si="1857"/>
        <v>-</v>
      </c>
      <c r="BF1596" s="291" t="str">
        <f t="shared" si="1858"/>
        <v>-</v>
      </c>
      <c r="BG1596" s="566" t="str">
        <f t="shared" si="1859"/>
        <v>-</v>
      </c>
      <c r="BH1596" s="595">
        <f t="shared" si="1860"/>
        <v>32722.2</v>
      </c>
      <c r="BI1596" s="289">
        <f t="shared" si="1861"/>
        <v>15435</v>
      </c>
      <c r="BJ1596" s="596">
        <f t="shared" si="1862"/>
        <v>82320</v>
      </c>
      <c r="BK1596" s="595">
        <f t="shared" si="1863"/>
        <v>2874</v>
      </c>
      <c r="BL1596" s="289">
        <f t="shared" si="1864"/>
        <v>2880</v>
      </c>
      <c r="BM1596" s="596">
        <f t="shared" si="1865"/>
        <v>4500</v>
      </c>
      <c r="BN1596" s="563">
        <f t="shared" si="1866"/>
        <v>8</v>
      </c>
      <c r="BO1596" s="87">
        <f t="shared" si="1867"/>
        <v>2017</v>
      </c>
      <c r="BP1596" s="87">
        <f t="shared" si="1868"/>
        <v>1.9999999999999996</v>
      </c>
      <c r="BQ1596" s="202"/>
    </row>
    <row r="1597" spans="1:69" s="35" customFormat="1" ht="10.5" customHeight="1" x14ac:dyDescent="0.2">
      <c r="A1597" s="312" t="str">
        <f t="shared" si="1854"/>
        <v>2017-18RYF8</v>
      </c>
      <c r="B1597" s="312" t="str">
        <f t="shared" si="1869"/>
        <v>Y58</v>
      </c>
      <c r="C1597" s="208" t="s">
        <v>190</v>
      </c>
      <c r="D1597" s="208" t="s">
        <v>544</v>
      </c>
      <c r="E1597" s="53"/>
      <c r="F1597" s="319" t="str">
        <f>VLOOKUP($G1597,'Selection Sheet'!$C$15:$F$39,3,0)</f>
        <v>Y58</v>
      </c>
      <c r="G1597" s="209" t="s">
        <v>99</v>
      </c>
      <c r="H1597" s="208" t="s">
        <v>540</v>
      </c>
      <c r="I1597" s="521">
        <v>312</v>
      </c>
      <c r="J1597" s="521">
        <v>79</v>
      </c>
      <c r="K1597" s="521">
        <v>53</v>
      </c>
      <c r="L1597" s="521">
        <v>25</v>
      </c>
      <c r="M1597" s="533"/>
      <c r="N1597" s="533"/>
      <c r="O1597" s="533"/>
      <c r="P1597" s="533"/>
      <c r="Q1597" s="521" t="s">
        <v>80</v>
      </c>
      <c r="R1597" s="521" t="s">
        <v>80</v>
      </c>
      <c r="S1597" s="521"/>
      <c r="T1597" s="522" t="s">
        <v>80</v>
      </c>
      <c r="U1597" s="561" t="s">
        <v>80</v>
      </c>
      <c r="V1597" s="561" t="s">
        <v>80</v>
      </c>
      <c r="W1597" s="561" t="s">
        <v>80</v>
      </c>
      <c r="X1597" s="524">
        <v>578</v>
      </c>
      <c r="Y1597" s="557">
        <v>87.1</v>
      </c>
      <c r="Z1597" s="552">
        <v>34.5</v>
      </c>
      <c r="AA1597" s="552">
        <v>204</v>
      </c>
      <c r="AB1597" s="527">
        <v>71</v>
      </c>
      <c r="AC1597" s="552">
        <v>64.2</v>
      </c>
      <c r="AD1597" s="552">
        <v>54</v>
      </c>
      <c r="AE1597" s="552">
        <v>118</v>
      </c>
      <c r="AF1597" s="528" t="s">
        <v>80</v>
      </c>
      <c r="AG1597" s="529" t="s">
        <v>80</v>
      </c>
      <c r="AH1597" s="530" t="s">
        <v>80</v>
      </c>
      <c r="AI1597" s="528" t="s">
        <v>80</v>
      </c>
      <c r="AJ1597" s="531">
        <v>161</v>
      </c>
      <c r="AK1597" s="531">
        <v>228</v>
      </c>
      <c r="AL1597" s="533"/>
      <c r="AM1597" s="533"/>
      <c r="AN1597" s="531">
        <v>961</v>
      </c>
      <c r="AO1597" s="531">
        <v>993</v>
      </c>
      <c r="AP1597" s="571"/>
      <c r="AQ1597" s="571"/>
      <c r="AR1597" s="531">
        <v>24</v>
      </c>
      <c r="AS1597" s="531">
        <v>305</v>
      </c>
      <c r="AT1597" s="531">
        <v>9</v>
      </c>
      <c r="AU1597" s="531">
        <v>51</v>
      </c>
      <c r="AV1597" s="533"/>
      <c r="AW1597" s="533"/>
      <c r="AX1597" s="533">
        <v>108</v>
      </c>
      <c r="AY1597" s="533">
        <v>138</v>
      </c>
      <c r="AZ1597" s="533">
        <v>170</v>
      </c>
      <c r="BA1597" s="533">
        <v>418</v>
      </c>
      <c r="BB1597" s="359"/>
      <c r="BC1597" s="605" t="str">
        <f t="shared" si="1855"/>
        <v>-</v>
      </c>
      <c r="BD1597" s="606" t="str">
        <f t="shared" si="1856"/>
        <v>-</v>
      </c>
      <c r="BE1597" s="607" t="str">
        <f t="shared" si="1857"/>
        <v>-</v>
      </c>
      <c r="BF1597" s="302" t="str">
        <f t="shared" si="1858"/>
        <v>-</v>
      </c>
      <c r="BG1597" s="608" t="str">
        <f t="shared" si="1859"/>
        <v>-</v>
      </c>
      <c r="BH1597" s="609">
        <f t="shared" si="1860"/>
        <v>50343.799999999996</v>
      </c>
      <c r="BI1597" s="311">
        <f t="shared" si="1861"/>
        <v>19941</v>
      </c>
      <c r="BJ1597" s="610">
        <f t="shared" si="1862"/>
        <v>117912</v>
      </c>
      <c r="BK1597" s="609">
        <f t="shared" si="1863"/>
        <v>4558.2</v>
      </c>
      <c r="BL1597" s="311">
        <f t="shared" si="1864"/>
        <v>3834</v>
      </c>
      <c r="BM1597" s="610">
        <f t="shared" si="1865"/>
        <v>8378</v>
      </c>
      <c r="BN1597" s="565">
        <f t="shared" si="1866"/>
        <v>8</v>
      </c>
      <c r="BO1597" s="312">
        <f t="shared" si="1867"/>
        <v>2017</v>
      </c>
      <c r="BP1597" s="312">
        <f t="shared" si="1868"/>
        <v>1.9999999999999996</v>
      </c>
      <c r="BQ1597" s="202"/>
    </row>
    <row r="1598" spans="1:69" s="35" customFormat="1" ht="10.5" customHeight="1" x14ac:dyDescent="0.2">
      <c r="A1598" s="87" t="str">
        <f t="shared" si="1854"/>
        <v>2017-18R1F9</v>
      </c>
      <c r="B1598" s="87" t="str">
        <f t="shared" si="1869"/>
        <v>Y59</v>
      </c>
      <c r="C1598" s="203" t="s">
        <v>190</v>
      </c>
      <c r="D1598" s="203" t="s">
        <v>545</v>
      </c>
      <c r="E1598" s="42"/>
      <c r="F1598" s="317" t="str">
        <f>VLOOKUP($G1598,'Selection Sheet'!$C$15:$F$39,3,0)</f>
        <v>Y59</v>
      </c>
      <c r="G1598" s="204" t="s">
        <v>108</v>
      </c>
      <c r="H1598" s="203" t="s">
        <v>529</v>
      </c>
      <c r="I1598" s="495">
        <v>11</v>
      </c>
      <c r="J1598" s="495">
        <v>2</v>
      </c>
      <c r="K1598" s="495">
        <v>1</v>
      </c>
      <c r="L1598" s="495">
        <v>0</v>
      </c>
      <c r="M1598" s="507"/>
      <c r="N1598" s="507"/>
      <c r="O1598" s="507"/>
      <c r="P1598" s="507"/>
      <c r="Q1598" s="495" t="s">
        <v>80</v>
      </c>
      <c r="R1598" s="495" t="s">
        <v>80</v>
      </c>
      <c r="S1598" s="495"/>
      <c r="T1598" s="496" t="s">
        <v>80</v>
      </c>
      <c r="U1598" s="559" t="s">
        <v>80</v>
      </c>
      <c r="V1598" s="559" t="s">
        <v>80</v>
      </c>
      <c r="W1598" s="559" t="s">
        <v>80</v>
      </c>
      <c r="X1598" s="498">
        <v>17</v>
      </c>
      <c r="Y1598" s="555">
        <v>37.9</v>
      </c>
      <c r="Z1598" s="550">
        <v>8</v>
      </c>
      <c r="AA1598" s="550">
        <v>108</v>
      </c>
      <c r="AB1598" s="501">
        <v>1</v>
      </c>
      <c r="AC1598" s="550" t="s">
        <v>80</v>
      </c>
      <c r="AD1598" s="550" t="s">
        <v>80</v>
      </c>
      <c r="AE1598" s="550" t="s">
        <v>80</v>
      </c>
      <c r="AF1598" s="502" t="s">
        <v>80</v>
      </c>
      <c r="AG1598" s="503" t="s">
        <v>80</v>
      </c>
      <c r="AH1598" s="504" t="s">
        <v>80</v>
      </c>
      <c r="AI1598" s="502" t="s">
        <v>80</v>
      </c>
      <c r="AJ1598" s="505">
        <v>2</v>
      </c>
      <c r="AK1598" s="505">
        <v>2</v>
      </c>
      <c r="AL1598" s="507"/>
      <c r="AM1598" s="507"/>
      <c r="AN1598" s="505">
        <v>48</v>
      </c>
      <c r="AO1598" s="505">
        <v>48</v>
      </c>
      <c r="AP1598" s="569"/>
      <c r="AQ1598" s="569"/>
      <c r="AR1598" s="505">
        <v>1</v>
      </c>
      <c r="AS1598" s="505">
        <v>11</v>
      </c>
      <c r="AT1598" s="505">
        <v>0</v>
      </c>
      <c r="AU1598" s="505">
        <v>1</v>
      </c>
      <c r="AV1598" s="507"/>
      <c r="AW1598" s="507"/>
      <c r="AX1598" s="507">
        <v>1</v>
      </c>
      <c r="AY1598" s="507">
        <v>1</v>
      </c>
      <c r="AZ1598" s="507">
        <v>19</v>
      </c>
      <c r="BA1598" s="507">
        <v>30</v>
      </c>
      <c r="BB1598" s="357"/>
      <c r="BC1598" s="592" t="str">
        <f t="shared" si="1855"/>
        <v>-</v>
      </c>
      <c r="BD1598" s="593" t="str">
        <f t="shared" si="1856"/>
        <v>-</v>
      </c>
      <c r="BE1598" s="594" t="str">
        <f t="shared" si="1857"/>
        <v>-</v>
      </c>
      <c r="BF1598" s="291" t="str">
        <f t="shared" si="1858"/>
        <v>-</v>
      </c>
      <c r="BG1598" s="566" t="str">
        <f t="shared" si="1859"/>
        <v>-</v>
      </c>
      <c r="BH1598" s="595">
        <f t="shared" si="1860"/>
        <v>644.29999999999995</v>
      </c>
      <c r="BI1598" s="289">
        <f t="shared" si="1861"/>
        <v>136</v>
      </c>
      <c r="BJ1598" s="596">
        <f t="shared" si="1862"/>
        <v>1836</v>
      </c>
      <c r="BK1598" s="595" t="str">
        <f t="shared" si="1863"/>
        <v>-</v>
      </c>
      <c r="BL1598" s="289" t="str">
        <f t="shared" si="1864"/>
        <v>-</v>
      </c>
      <c r="BM1598" s="596" t="str">
        <f t="shared" si="1865"/>
        <v>-</v>
      </c>
      <c r="BN1598" s="563">
        <f t="shared" si="1866"/>
        <v>9</v>
      </c>
      <c r="BO1598" s="87">
        <f t="shared" si="1867"/>
        <v>2017</v>
      </c>
      <c r="BP1598" s="87">
        <f t="shared" si="1868"/>
        <v>0</v>
      </c>
      <c r="BQ1598" s="202"/>
    </row>
    <row r="1599" spans="1:69" s="35" customFormat="1" ht="10.5" customHeight="1" x14ac:dyDescent="0.2">
      <c r="A1599" s="87" t="str">
        <f t="shared" si="1854"/>
        <v>2017-18RRU9</v>
      </c>
      <c r="B1599" s="87" t="str">
        <f t="shared" si="1869"/>
        <v>Y56</v>
      </c>
      <c r="C1599" s="203" t="s">
        <v>190</v>
      </c>
      <c r="D1599" s="203" t="s">
        <v>545</v>
      </c>
      <c r="E1599" s="42"/>
      <c r="F1599" s="317" t="str">
        <f>VLOOKUP($G1599,'Selection Sheet'!$C$15:$F$39,3,0)</f>
        <v>Y56</v>
      </c>
      <c r="G1599" s="204" t="s">
        <v>93</v>
      </c>
      <c r="H1599" s="203" t="s">
        <v>530</v>
      </c>
      <c r="I1599" s="495">
        <v>321</v>
      </c>
      <c r="J1599" s="495">
        <v>94</v>
      </c>
      <c r="K1599" s="495">
        <v>36</v>
      </c>
      <c r="L1599" s="495">
        <v>15</v>
      </c>
      <c r="M1599" s="507"/>
      <c r="N1599" s="507"/>
      <c r="O1599" s="507"/>
      <c r="P1599" s="507"/>
      <c r="Q1599" s="495" t="s">
        <v>80</v>
      </c>
      <c r="R1599" s="495" t="s">
        <v>80</v>
      </c>
      <c r="S1599" s="495"/>
      <c r="T1599" s="496" t="s">
        <v>80</v>
      </c>
      <c r="U1599" s="559" t="s">
        <v>80</v>
      </c>
      <c r="V1599" s="559" t="s">
        <v>80</v>
      </c>
      <c r="W1599" s="559" t="s">
        <v>80</v>
      </c>
      <c r="X1599" s="498">
        <v>562</v>
      </c>
      <c r="Y1599" s="555">
        <v>73.400000000000006</v>
      </c>
      <c r="Z1599" s="550">
        <v>32</v>
      </c>
      <c r="AA1599" s="550">
        <v>205</v>
      </c>
      <c r="AB1599" s="501">
        <v>96</v>
      </c>
      <c r="AC1599" s="550">
        <v>46.4</v>
      </c>
      <c r="AD1599" s="550">
        <v>42</v>
      </c>
      <c r="AE1599" s="550">
        <v>77</v>
      </c>
      <c r="AF1599" s="502" t="s">
        <v>80</v>
      </c>
      <c r="AG1599" s="503" t="s">
        <v>80</v>
      </c>
      <c r="AH1599" s="504" t="s">
        <v>80</v>
      </c>
      <c r="AI1599" s="502" t="s">
        <v>80</v>
      </c>
      <c r="AJ1599" s="505">
        <v>211</v>
      </c>
      <c r="AK1599" s="505">
        <v>286</v>
      </c>
      <c r="AL1599" s="507"/>
      <c r="AM1599" s="507"/>
      <c r="AN1599" s="505">
        <v>987</v>
      </c>
      <c r="AO1599" s="505">
        <v>1031</v>
      </c>
      <c r="AP1599" s="569"/>
      <c r="AQ1599" s="569"/>
      <c r="AR1599" s="505">
        <v>27</v>
      </c>
      <c r="AS1599" s="505">
        <v>318</v>
      </c>
      <c r="AT1599" s="505">
        <v>11</v>
      </c>
      <c r="AU1599" s="505">
        <v>36</v>
      </c>
      <c r="AV1599" s="507"/>
      <c r="AW1599" s="507"/>
      <c r="AX1599" s="507">
        <v>106</v>
      </c>
      <c r="AY1599" s="507">
        <v>119</v>
      </c>
      <c r="AZ1599" s="507">
        <v>414</v>
      </c>
      <c r="BA1599" s="507">
        <v>644</v>
      </c>
      <c r="BB1599" s="357"/>
      <c r="BC1599" s="592" t="str">
        <f t="shared" si="1855"/>
        <v>-</v>
      </c>
      <c r="BD1599" s="593" t="str">
        <f t="shared" si="1856"/>
        <v>-</v>
      </c>
      <c r="BE1599" s="594" t="str">
        <f t="shared" si="1857"/>
        <v>-</v>
      </c>
      <c r="BF1599" s="291" t="str">
        <f t="shared" si="1858"/>
        <v>-</v>
      </c>
      <c r="BG1599" s="566" t="str">
        <f t="shared" si="1859"/>
        <v>-</v>
      </c>
      <c r="BH1599" s="595">
        <f t="shared" si="1860"/>
        <v>41250.800000000003</v>
      </c>
      <c r="BI1599" s="289">
        <f t="shared" si="1861"/>
        <v>17984</v>
      </c>
      <c r="BJ1599" s="596">
        <f t="shared" si="1862"/>
        <v>115210</v>
      </c>
      <c r="BK1599" s="595">
        <f t="shared" si="1863"/>
        <v>4454.3999999999996</v>
      </c>
      <c r="BL1599" s="289">
        <f t="shared" si="1864"/>
        <v>4032</v>
      </c>
      <c r="BM1599" s="596">
        <f t="shared" si="1865"/>
        <v>7392</v>
      </c>
      <c r="BN1599" s="563">
        <f t="shared" si="1866"/>
        <v>9</v>
      </c>
      <c r="BO1599" s="87">
        <f t="shared" si="1867"/>
        <v>2017</v>
      </c>
      <c r="BP1599" s="87">
        <f t="shared" si="1868"/>
        <v>0</v>
      </c>
      <c r="BQ1599" s="202"/>
    </row>
    <row r="1600" spans="1:69" s="35" customFormat="1" ht="10.5" customHeight="1" x14ac:dyDescent="0.2">
      <c r="A1600" s="87" t="str">
        <f t="shared" si="1854"/>
        <v>2017-18RX69</v>
      </c>
      <c r="B1600" s="87" t="str">
        <f t="shared" si="1869"/>
        <v>Y63</v>
      </c>
      <c r="C1600" s="203" t="s">
        <v>190</v>
      </c>
      <c r="D1600" s="203" t="s">
        <v>545</v>
      </c>
      <c r="E1600" s="42"/>
      <c r="F1600" s="317" t="str">
        <f>VLOOKUP($G1600,'Selection Sheet'!$C$15:$F$39,3,0)</f>
        <v>Y63</v>
      </c>
      <c r="G1600" s="204" t="s">
        <v>111</v>
      </c>
      <c r="H1600" s="203" t="s">
        <v>532</v>
      </c>
      <c r="I1600" s="495">
        <v>143</v>
      </c>
      <c r="J1600" s="495">
        <v>47</v>
      </c>
      <c r="K1600" s="495">
        <v>32</v>
      </c>
      <c r="L1600" s="495">
        <v>15</v>
      </c>
      <c r="M1600" s="507"/>
      <c r="N1600" s="507"/>
      <c r="O1600" s="507"/>
      <c r="P1600" s="507"/>
      <c r="Q1600" s="495" t="s">
        <v>80</v>
      </c>
      <c r="R1600" s="495" t="s">
        <v>80</v>
      </c>
      <c r="S1600" s="495"/>
      <c r="T1600" s="496" t="s">
        <v>80</v>
      </c>
      <c r="U1600" s="559" t="s">
        <v>80</v>
      </c>
      <c r="V1600" s="559" t="s">
        <v>80</v>
      </c>
      <c r="W1600" s="559" t="s">
        <v>80</v>
      </c>
      <c r="X1600" s="498">
        <v>312</v>
      </c>
      <c r="Y1600" s="555">
        <v>83.9</v>
      </c>
      <c r="Z1600" s="550">
        <v>46.5</v>
      </c>
      <c r="AA1600" s="550">
        <v>202</v>
      </c>
      <c r="AB1600" s="501">
        <v>41</v>
      </c>
      <c r="AC1600" s="550">
        <v>50</v>
      </c>
      <c r="AD1600" s="550">
        <v>46</v>
      </c>
      <c r="AE1600" s="550">
        <v>82</v>
      </c>
      <c r="AF1600" s="502" t="s">
        <v>80</v>
      </c>
      <c r="AG1600" s="503" t="s">
        <v>80</v>
      </c>
      <c r="AH1600" s="504" t="s">
        <v>80</v>
      </c>
      <c r="AI1600" s="502" t="s">
        <v>80</v>
      </c>
      <c r="AJ1600" s="505">
        <v>75</v>
      </c>
      <c r="AK1600" s="505">
        <v>79</v>
      </c>
      <c r="AL1600" s="507"/>
      <c r="AM1600" s="507"/>
      <c r="AN1600" s="505">
        <v>296</v>
      </c>
      <c r="AO1600" s="505">
        <v>299</v>
      </c>
      <c r="AP1600" s="569"/>
      <c r="AQ1600" s="569"/>
      <c r="AR1600" s="505">
        <v>19</v>
      </c>
      <c r="AS1600" s="505">
        <v>139</v>
      </c>
      <c r="AT1600" s="505">
        <v>12</v>
      </c>
      <c r="AU1600" s="505">
        <v>32</v>
      </c>
      <c r="AV1600" s="507"/>
      <c r="AW1600" s="507"/>
      <c r="AX1600" s="507">
        <v>78</v>
      </c>
      <c r="AY1600" s="507">
        <v>80</v>
      </c>
      <c r="AZ1600" s="507">
        <v>102</v>
      </c>
      <c r="BA1600" s="507">
        <v>201</v>
      </c>
      <c r="BB1600" s="357"/>
      <c r="BC1600" s="592" t="str">
        <f t="shared" si="1855"/>
        <v>-</v>
      </c>
      <c r="BD1600" s="593" t="str">
        <f t="shared" si="1856"/>
        <v>-</v>
      </c>
      <c r="BE1600" s="594" t="str">
        <f t="shared" si="1857"/>
        <v>-</v>
      </c>
      <c r="BF1600" s="291" t="str">
        <f t="shared" si="1858"/>
        <v>-</v>
      </c>
      <c r="BG1600" s="566" t="str">
        <f t="shared" si="1859"/>
        <v>-</v>
      </c>
      <c r="BH1600" s="595">
        <f t="shared" si="1860"/>
        <v>26176.800000000003</v>
      </c>
      <c r="BI1600" s="289">
        <f t="shared" si="1861"/>
        <v>14508</v>
      </c>
      <c r="BJ1600" s="596">
        <f t="shared" si="1862"/>
        <v>63024</v>
      </c>
      <c r="BK1600" s="595">
        <f t="shared" si="1863"/>
        <v>2050</v>
      </c>
      <c r="BL1600" s="289">
        <f t="shared" si="1864"/>
        <v>1886</v>
      </c>
      <c r="BM1600" s="596">
        <f t="shared" si="1865"/>
        <v>3362</v>
      </c>
      <c r="BN1600" s="563">
        <f t="shared" si="1866"/>
        <v>9</v>
      </c>
      <c r="BO1600" s="87">
        <f t="shared" si="1867"/>
        <v>2017</v>
      </c>
      <c r="BP1600" s="87">
        <f t="shared" si="1868"/>
        <v>0</v>
      </c>
      <c r="BQ1600" s="202"/>
    </row>
    <row r="1601" spans="1:69" s="35" customFormat="1" ht="10.5" customHeight="1" x14ac:dyDescent="0.2">
      <c r="A1601" s="314" t="str">
        <f t="shared" si="1854"/>
        <v>2017-18RX79</v>
      </c>
      <c r="B1601" s="314" t="str">
        <f t="shared" si="1869"/>
        <v>Y62</v>
      </c>
      <c r="C1601" s="205" t="s">
        <v>190</v>
      </c>
      <c r="D1601" s="205" t="s">
        <v>545</v>
      </c>
      <c r="E1601" s="206"/>
      <c r="F1601" s="318" t="str">
        <f>VLOOKUP($G1601,'Selection Sheet'!$C$15:$F$39,3,0)</f>
        <v>Y62</v>
      </c>
      <c r="G1601" s="207" t="s">
        <v>84</v>
      </c>
      <c r="H1601" s="205" t="s">
        <v>533</v>
      </c>
      <c r="I1601" s="508">
        <v>262</v>
      </c>
      <c r="J1601" s="508">
        <v>86</v>
      </c>
      <c r="K1601" s="508">
        <v>29</v>
      </c>
      <c r="L1601" s="508">
        <v>14</v>
      </c>
      <c r="M1601" s="520"/>
      <c r="N1601" s="520"/>
      <c r="O1601" s="520"/>
      <c r="P1601" s="520"/>
      <c r="Q1601" s="508" t="s">
        <v>80</v>
      </c>
      <c r="R1601" s="508" t="s">
        <v>80</v>
      </c>
      <c r="S1601" s="508"/>
      <c r="T1601" s="509" t="s">
        <v>80</v>
      </c>
      <c r="U1601" s="560" t="s">
        <v>80</v>
      </c>
      <c r="V1601" s="560" t="s">
        <v>80</v>
      </c>
      <c r="W1601" s="560" t="s">
        <v>80</v>
      </c>
      <c r="X1601" s="511">
        <v>679</v>
      </c>
      <c r="Y1601" s="556">
        <v>77</v>
      </c>
      <c r="Z1601" s="551">
        <v>40</v>
      </c>
      <c r="AA1601" s="551">
        <v>185</v>
      </c>
      <c r="AB1601" s="514">
        <v>70</v>
      </c>
      <c r="AC1601" s="551">
        <v>59.4</v>
      </c>
      <c r="AD1601" s="551">
        <v>53.5</v>
      </c>
      <c r="AE1601" s="551">
        <v>89</v>
      </c>
      <c r="AF1601" s="515" t="s">
        <v>80</v>
      </c>
      <c r="AG1601" s="516" t="s">
        <v>80</v>
      </c>
      <c r="AH1601" s="517" t="s">
        <v>80</v>
      </c>
      <c r="AI1601" s="515" t="s">
        <v>80</v>
      </c>
      <c r="AJ1601" s="518">
        <v>92</v>
      </c>
      <c r="AK1601" s="518">
        <v>130</v>
      </c>
      <c r="AL1601" s="520"/>
      <c r="AM1601" s="520"/>
      <c r="AN1601" s="518">
        <v>894</v>
      </c>
      <c r="AO1601" s="518">
        <v>906</v>
      </c>
      <c r="AP1601" s="570"/>
      <c r="AQ1601" s="570"/>
      <c r="AR1601" s="518">
        <v>33</v>
      </c>
      <c r="AS1601" s="518">
        <v>261</v>
      </c>
      <c r="AT1601" s="518">
        <v>11</v>
      </c>
      <c r="AU1601" s="518">
        <v>29</v>
      </c>
      <c r="AV1601" s="520"/>
      <c r="AW1601" s="520"/>
      <c r="AX1601" s="520">
        <v>90</v>
      </c>
      <c r="AY1601" s="520">
        <v>116</v>
      </c>
      <c r="AZ1601" s="520">
        <v>239</v>
      </c>
      <c r="BA1601" s="520">
        <v>505</v>
      </c>
      <c r="BB1601" s="358"/>
      <c r="BC1601" s="597" t="str">
        <f t="shared" si="1855"/>
        <v>-</v>
      </c>
      <c r="BD1601" s="598" t="str">
        <f t="shared" si="1856"/>
        <v>-</v>
      </c>
      <c r="BE1601" s="599" t="str">
        <f t="shared" si="1857"/>
        <v>-</v>
      </c>
      <c r="BF1601" s="600" t="str">
        <f t="shared" si="1858"/>
        <v>-</v>
      </c>
      <c r="BG1601" s="601" t="str">
        <f t="shared" si="1859"/>
        <v>-</v>
      </c>
      <c r="BH1601" s="602">
        <f t="shared" si="1860"/>
        <v>52283</v>
      </c>
      <c r="BI1601" s="603">
        <f t="shared" si="1861"/>
        <v>27160</v>
      </c>
      <c r="BJ1601" s="604">
        <f t="shared" si="1862"/>
        <v>125615</v>
      </c>
      <c r="BK1601" s="602">
        <f t="shared" si="1863"/>
        <v>4158</v>
      </c>
      <c r="BL1601" s="603">
        <f t="shared" si="1864"/>
        <v>3745</v>
      </c>
      <c r="BM1601" s="604">
        <f t="shared" si="1865"/>
        <v>6230</v>
      </c>
      <c r="BN1601" s="564">
        <f t="shared" si="1866"/>
        <v>9</v>
      </c>
      <c r="BO1601" s="314">
        <f t="shared" si="1867"/>
        <v>2017</v>
      </c>
      <c r="BP1601" s="314">
        <f t="shared" si="1868"/>
        <v>0</v>
      </c>
      <c r="BQ1601" s="202"/>
    </row>
    <row r="1602" spans="1:69" s="35" customFormat="1" ht="10.5" customHeight="1" x14ac:dyDescent="0.2">
      <c r="A1602" s="87" t="str">
        <f t="shared" si="1854"/>
        <v>2017-18RX89</v>
      </c>
      <c r="B1602" s="87" t="str">
        <f t="shared" si="1869"/>
        <v>Y63</v>
      </c>
      <c r="C1602" s="203" t="s">
        <v>190</v>
      </c>
      <c r="D1602" s="203" t="s">
        <v>545</v>
      </c>
      <c r="E1602" s="42"/>
      <c r="F1602" s="317" t="str">
        <f>VLOOKUP($G1602,'Selection Sheet'!$C$15:$F$39,3,0)</f>
        <v>Y63</v>
      </c>
      <c r="G1602" s="204" t="s">
        <v>120</v>
      </c>
      <c r="H1602" s="203" t="s">
        <v>534</v>
      </c>
      <c r="I1602" s="495">
        <v>218</v>
      </c>
      <c r="J1602" s="495">
        <v>62</v>
      </c>
      <c r="K1602" s="495">
        <v>40</v>
      </c>
      <c r="L1602" s="495">
        <v>16</v>
      </c>
      <c r="M1602" s="507"/>
      <c r="N1602" s="507"/>
      <c r="O1602" s="507"/>
      <c r="P1602" s="507"/>
      <c r="Q1602" s="495" t="s">
        <v>80</v>
      </c>
      <c r="R1602" s="495" t="s">
        <v>80</v>
      </c>
      <c r="S1602" s="495"/>
      <c r="T1602" s="496" t="s">
        <v>80</v>
      </c>
      <c r="U1602" s="559" t="s">
        <v>80</v>
      </c>
      <c r="V1602" s="559" t="s">
        <v>80</v>
      </c>
      <c r="W1602" s="559" t="s">
        <v>80</v>
      </c>
      <c r="X1602" s="498">
        <v>449</v>
      </c>
      <c r="Y1602" s="555">
        <v>95.1</v>
      </c>
      <c r="Z1602" s="550">
        <v>50</v>
      </c>
      <c r="AA1602" s="550">
        <v>226</v>
      </c>
      <c r="AB1602" s="501">
        <v>68</v>
      </c>
      <c r="AC1602" s="550">
        <v>62.5</v>
      </c>
      <c r="AD1602" s="550">
        <v>47</v>
      </c>
      <c r="AE1602" s="550">
        <v>109</v>
      </c>
      <c r="AF1602" s="502" t="s">
        <v>80</v>
      </c>
      <c r="AG1602" s="503" t="s">
        <v>80</v>
      </c>
      <c r="AH1602" s="504" t="s">
        <v>80</v>
      </c>
      <c r="AI1602" s="502" t="s">
        <v>80</v>
      </c>
      <c r="AJ1602" s="505">
        <v>97</v>
      </c>
      <c r="AK1602" s="505">
        <v>130</v>
      </c>
      <c r="AL1602" s="507"/>
      <c r="AM1602" s="507"/>
      <c r="AN1602" s="505">
        <v>602</v>
      </c>
      <c r="AO1602" s="505">
        <v>607</v>
      </c>
      <c r="AP1602" s="569"/>
      <c r="AQ1602" s="569"/>
      <c r="AR1602" s="505">
        <v>27</v>
      </c>
      <c r="AS1602" s="505">
        <v>209</v>
      </c>
      <c r="AT1602" s="505">
        <v>12</v>
      </c>
      <c r="AU1602" s="505">
        <v>38</v>
      </c>
      <c r="AV1602" s="507"/>
      <c r="AW1602" s="507"/>
      <c r="AX1602" s="507">
        <v>74</v>
      </c>
      <c r="AY1602" s="507">
        <v>94</v>
      </c>
      <c r="AZ1602" s="507">
        <v>160</v>
      </c>
      <c r="BA1602" s="507">
        <v>344</v>
      </c>
      <c r="BB1602" s="357"/>
      <c r="BC1602" s="592" t="str">
        <f t="shared" si="1855"/>
        <v>-</v>
      </c>
      <c r="BD1602" s="593" t="str">
        <f t="shared" si="1856"/>
        <v>-</v>
      </c>
      <c r="BE1602" s="594" t="str">
        <f t="shared" si="1857"/>
        <v>-</v>
      </c>
      <c r="BF1602" s="291" t="str">
        <f t="shared" si="1858"/>
        <v>-</v>
      </c>
      <c r="BG1602" s="566" t="str">
        <f t="shared" si="1859"/>
        <v>-</v>
      </c>
      <c r="BH1602" s="595">
        <f t="shared" si="1860"/>
        <v>42699.899999999994</v>
      </c>
      <c r="BI1602" s="289">
        <f t="shared" si="1861"/>
        <v>22450</v>
      </c>
      <c r="BJ1602" s="596">
        <f t="shared" si="1862"/>
        <v>101474</v>
      </c>
      <c r="BK1602" s="595">
        <f t="shared" si="1863"/>
        <v>4250</v>
      </c>
      <c r="BL1602" s="289">
        <f t="shared" si="1864"/>
        <v>3196</v>
      </c>
      <c r="BM1602" s="596">
        <f t="shared" si="1865"/>
        <v>7412</v>
      </c>
      <c r="BN1602" s="563">
        <f t="shared" si="1866"/>
        <v>9</v>
      </c>
      <c r="BO1602" s="87">
        <f t="shared" si="1867"/>
        <v>2017</v>
      </c>
      <c r="BP1602" s="87">
        <f t="shared" si="1868"/>
        <v>0</v>
      </c>
      <c r="BQ1602" s="202"/>
    </row>
    <row r="1603" spans="1:69" s="35" customFormat="1" ht="10.5" customHeight="1" x14ac:dyDescent="0.2">
      <c r="A1603" s="87" t="str">
        <f t="shared" si="1854"/>
        <v>2017-18RX99</v>
      </c>
      <c r="B1603" s="87" t="str">
        <f t="shared" si="1869"/>
        <v>Y60</v>
      </c>
      <c r="C1603" s="203" t="s">
        <v>190</v>
      </c>
      <c r="D1603" s="203" t="s">
        <v>545</v>
      </c>
      <c r="E1603" s="42"/>
      <c r="F1603" s="317" t="str">
        <f>VLOOKUP($G1603,'Selection Sheet'!$C$15:$F$39,3,0)</f>
        <v>Y60</v>
      </c>
      <c r="G1603" s="204" t="s">
        <v>103</v>
      </c>
      <c r="H1603" s="203" t="s">
        <v>535</v>
      </c>
      <c r="I1603" s="495">
        <v>195</v>
      </c>
      <c r="J1603" s="495">
        <v>66</v>
      </c>
      <c r="K1603" s="495">
        <v>41</v>
      </c>
      <c r="L1603" s="495">
        <v>26</v>
      </c>
      <c r="M1603" s="507"/>
      <c r="N1603" s="507"/>
      <c r="O1603" s="507"/>
      <c r="P1603" s="507"/>
      <c r="Q1603" s="495" t="s">
        <v>80</v>
      </c>
      <c r="R1603" s="495" t="s">
        <v>80</v>
      </c>
      <c r="S1603" s="495"/>
      <c r="T1603" s="496" t="s">
        <v>80</v>
      </c>
      <c r="U1603" s="559" t="s">
        <v>80</v>
      </c>
      <c r="V1603" s="559" t="s">
        <v>80</v>
      </c>
      <c r="W1603" s="559" t="s">
        <v>80</v>
      </c>
      <c r="X1603" s="498">
        <v>466</v>
      </c>
      <c r="Y1603" s="555">
        <v>78.8</v>
      </c>
      <c r="Z1603" s="550">
        <v>42.5</v>
      </c>
      <c r="AA1603" s="550">
        <v>173</v>
      </c>
      <c r="AB1603" s="501">
        <v>68</v>
      </c>
      <c r="AC1603" s="550">
        <v>63.1</v>
      </c>
      <c r="AD1603" s="550">
        <v>44</v>
      </c>
      <c r="AE1603" s="550">
        <v>99</v>
      </c>
      <c r="AF1603" s="502" t="s">
        <v>80</v>
      </c>
      <c r="AG1603" s="503" t="s">
        <v>80</v>
      </c>
      <c r="AH1603" s="504" t="s">
        <v>80</v>
      </c>
      <c r="AI1603" s="502" t="s">
        <v>80</v>
      </c>
      <c r="AJ1603" s="505">
        <v>87</v>
      </c>
      <c r="AK1603" s="505">
        <v>116</v>
      </c>
      <c r="AL1603" s="507"/>
      <c r="AM1603" s="507"/>
      <c r="AN1603" s="505">
        <v>540</v>
      </c>
      <c r="AO1603" s="505">
        <v>557</v>
      </c>
      <c r="AP1603" s="569"/>
      <c r="AQ1603" s="569"/>
      <c r="AR1603" s="505">
        <v>18</v>
      </c>
      <c r="AS1603" s="505">
        <v>179</v>
      </c>
      <c r="AT1603" s="505">
        <v>15</v>
      </c>
      <c r="AU1603" s="505">
        <v>39</v>
      </c>
      <c r="AV1603" s="507"/>
      <c r="AW1603" s="507"/>
      <c r="AX1603" s="507">
        <v>58</v>
      </c>
      <c r="AY1603" s="507">
        <v>71</v>
      </c>
      <c r="AZ1603" s="507">
        <v>42</v>
      </c>
      <c r="BA1603" s="507">
        <v>127</v>
      </c>
      <c r="BB1603" s="357"/>
      <c r="BC1603" s="592" t="str">
        <f t="shared" si="1855"/>
        <v>-</v>
      </c>
      <c r="BD1603" s="593" t="str">
        <f t="shared" si="1856"/>
        <v>-</v>
      </c>
      <c r="BE1603" s="594" t="str">
        <f t="shared" si="1857"/>
        <v>-</v>
      </c>
      <c r="BF1603" s="291" t="str">
        <f t="shared" si="1858"/>
        <v>-</v>
      </c>
      <c r="BG1603" s="566" t="str">
        <f t="shared" si="1859"/>
        <v>-</v>
      </c>
      <c r="BH1603" s="595">
        <f t="shared" si="1860"/>
        <v>36720.799999999996</v>
      </c>
      <c r="BI1603" s="289">
        <f t="shared" si="1861"/>
        <v>19805</v>
      </c>
      <c r="BJ1603" s="596">
        <f t="shared" si="1862"/>
        <v>80618</v>
      </c>
      <c r="BK1603" s="595">
        <f t="shared" si="1863"/>
        <v>4290.8</v>
      </c>
      <c r="BL1603" s="289">
        <f t="shared" si="1864"/>
        <v>2992</v>
      </c>
      <c r="BM1603" s="596">
        <f t="shared" si="1865"/>
        <v>6732</v>
      </c>
      <c r="BN1603" s="563">
        <f t="shared" si="1866"/>
        <v>9</v>
      </c>
      <c r="BO1603" s="87">
        <f t="shared" si="1867"/>
        <v>2017</v>
      </c>
      <c r="BP1603" s="87">
        <f t="shared" si="1868"/>
        <v>0</v>
      </c>
      <c r="BQ1603" s="202"/>
    </row>
    <row r="1604" spans="1:69" s="35" customFormat="1" ht="10.5" customHeight="1" x14ac:dyDescent="0.2">
      <c r="A1604" s="314" t="str">
        <f t="shared" si="1854"/>
        <v>2017-18RYA9</v>
      </c>
      <c r="B1604" s="314" t="str">
        <f t="shared" si="1869"/>
        <v>Y60</v>
      </c>
      <c r="C1604" s="205" t="s">
        <v>190</v>
      </c>
      <c r="D1604" s="205" t="s">
        <v>545</v>
      </c>
      <c r="E1604" s="206"/>
      <c r="F1604" s="318" t="str">
        <f>VLOOKUP($G1604,'Selection Sheet'!$C$15:$F$39,3,0)</f>
        <v>Y60</v>
      </c>
      <c r="G1604" s="207" t="s">
        <v>118</v>
      </c>
      <c r="H1604" s="205" t="s">
        <v>536</v>
      </c>
      <c r="I1604" s="508">
        <v>263</v>
      </c>
      <c r="J1604" s="508">
        <v>85</v>
      </c>
      <c r="K1604" s="508">
        <v>29</v>
      </c>
      <c r="L1604" s="508">
        <v>13</v>
      </c>
      <c r="M1604" s="520"/>
      <c r="N1604" s="520"/>
      <c r="O1604" s="520"/>
      <c r="P1604" s="520"/>
      <c r="Q1604" s="508" t="s">
        <v>80</v>
      </c>
      <c r="R1604" s="508" t="s">
        <v>80</v>
      </c>
      <c r="S1604" s="508"/>
      <c r="T1604" s="509" t="s">
        <v>80</v>
      </c>
      <c r="U1604" s="560" t="s">
        <v>80</v>
      </c>
      <c r="V1604" s="560" t="s">
        <v>80</v>
      </c>
      <c r="W1604" s="560" t="s">
        <v>80</v>
      </c>
      <c r="X1604" s="511">
        <v>458</v>
      </c>
      <c r="Y1604" s="556">
        <v>103.9</v>
      </c>
      <c r="Z1604" s="551">
        <v>48</v>
      </c>
      <c r="AA1604" s="551">
        <v>255</v>
      </c>
      <c r="AB1604" s="514">
        <v>52</v>
      </c>
      <c r="AC1604" s="551">
        <v>65.900000000000006</v>
      </c>
      <c r="AD1604" s="551">
        <v>49.5</v>
      </c>
      <c r="AE1604" s="551">
        <v>136</v>
      </c>
      <c r="AF1604" s="515" t="s">
        <v>80</v>
      </c>
      <c r="AG1604" s="516" t="s">
        <v>80</v>
      </c>
      <c r="AH1604" s="517" t="s">
        <v>80</v>
      </c>
      <c r="AI1604" s="515" t="s">
        <v>80</v>
      </c>
      <c r="AJ1604" s="518">
        <v>209</v>
      </c>
      <c r="AK1604" s="518">
        <v>246</v>
      </c>
      <c r="AL1604" s="520"/>
      <c r="AM1604" s="520"/>
      <c r="AN1604" s="518">
        <v>1338</v>
      </c>
      <c r="AO1604" s="518">
        <v>1414</v>
      </c>
      <c r="AP1604" s="570"/>
      <c r="AQ1604" s="570"/>
      <c r="AR1604" s="518">
        <v>26</v>
      </c>
      <c r="AS1604" s="518">
        <v>253</v>
      </c>
      <c r="AT1604" s="518">
        <v>8</v>
      </c>
      <c r="AU1604" s="518">
        <v>25</v>
      </c>
      <c r="AV1604" s="520"/>
      <c r="AW1604" s="520"/>
      <c r="AX1604" s="520">
        <v>99</v>
      </c>
      <c r="AY1604" s="520">
        <v>108</v>
      </c>
      <c r="AZ1604" s="520">
        <v>259</v>
      </c>
      <c r="BA1604" s="520">
        <v>485</v>
      </c>
      <c r="BB1604" s="358"/>
      <c r="BC1604" s="597" t="str">
        <f t="shared" si="1855"/>
        <v>-</v>
      </c>
      <c r="BD1604" s="598" t="str">
        <f t="shared" si="1856"/>
        <v>-</v>
      </c>
      <c r="BE1604" s="599" t="str">
        <f t="shared" si="1857"/>
        <v>-</v>
      </c>
      <c r="BF1604" s="600" t="str">
        <f t="shared" si="1858"/>
        <v>-</v>
      </c>
      <c r="BG1604" s="601" t="str">
        <f t="shared" si="1859"/>
        <v>-</v>
      </c>
      <c r="BH1604" s="602">
        <f t="shared" si="1860"/>
        <v>47586.200000000004</v>
      </c>
      <c r="BI1604" s="603">
        <f t="shared" si="1861"/>
        <v>21984</v>
      </c>
      <c r="BJ1604" s="604">
        <f t="shared" si="1862"/>
        <v>116790</v>
      </c>
      <c r="BK1604" s="602">
        <f t="shared" si="1863"/>
        <v>3426.8</v>
      </c>
      <c r="BL1604" s="603">
        <f t="shared" si="1864"/>
        <v>2574</v>
      </c>
      <c r="BM1604" s="604">
        <f t="shared" si="1865"/>
        <v>7072</v>
      </c>
      <c r="BN1604" s="564">
        <f t="shared" si="1866"/>
        <v>9</v>
      </c>
      <c r="BO1604" s="314">
        <f t="shared" si="1867"/>
        <v>2017</v>
      </c>
      <c r="BP1604" s="314">
        <f t="shared" si="1868"/>
        <v>0</v>
      </c>
      <c r="BQ1604" s="202"/>
    </row>
    <row r="1605" spans="1:69" s="35" customFormat="1" ht="10.5" customHeight="1" x14ac:dyDescent="0.2">
      <c r="A1605" s="87" t="str">
        <f t="shared" si="1854"/>
        <v>2017-18RYC9</v>
      </c>
      <c r="B1605" s="87" t="str">
        <f t="shared" si="1869"/>
        <v>Y61</v>
      </c>
      <c r="C1605" s="203" t="s">
        <v>190</v>
      </c>
      <c r="D1605" s="203" t="s">
        <v>545</v>
      </c>
      <c r="E1605" s="42"/>
      <c r="F1605" s="317" t="str">
        <f>VLOOKUP($G1605,'Selection Sheet'!$C$15:$F$39,3,0)</f>
        <v>Y61</v>
      </c>
      <c r="G1605" s="204" t="s">
        <v>87</v>
      </c>
      <c r="H1605" s="203" t="s">
        <v>537</v>
      </c>
      <c r="I1605" s="495">
        <v>306</v>
      </c>
      <c r="J1605" s="495">
        <v>126</v>
      </c>
      <c r="K1605" s="495">
        <v>41</v>
      </c>
      <c r="L1605" s="495">
        <v>26</v>
      </c>
      <c r="M1605" s="507"/>
      <c r="N1605" s="507"/>
      <c r="O1605" s="507"/>
      <c r="P1605" s="507"/>
      <c r="Q1605" s="495" t="s">
        <v>80</v>
      </c>
      <c r="R1605" s="495" t="s">
        <v>80</v>
      </c>
      <c r="S1605" s="495"/>
      <c r="T1605" s="496" t="s">
        <v>80</v>
      </c>
      <c r="U1605" s="559" t="s">
        <v>80</v>
      </c>
      <c r="V1605" s="559" t="s">
        <v>80</v>
      </c>
      <c r="W1605" s="559" t="s">
        <v>80</v>
      </c>
      <c r="X1605" s="498">
        <v>583</v>
      </c>
      <c r="Y1605" s="555">
        <v>77.099999999999994</v>
      </c>
      <c r="Z1605" s="550">
        <v>40</v>
      </c>
      <c r="AA1605" s="550">
        <v>186</v>
      </c>
      <c r="AB1605" s="501">
        <v>83</v>
      </c>
      <c r="AC1605" s="550">
        <v>53.1</v>
      </c>
      <c r="AD1605" s="550">
        <v>47</v>
      </c>
      <c r="AE1605" s="550">
        <v>95</v>
      </c>
      <c r="AF1605" s="502" t="s">
        <v>80</v>
      </c>
      <c r="AG1605" s="503" t="s">
        <v>80</v>
      </c>
      <c r="AH1605" s="504" t="s">
        <v>80</v>
      </c>
      <c r="AI1605" s="502" t="s">
        <v>80</v>
      </c>
      <c r="AJ1605" s="505">
        <v>138</v>
      </c>
      <c r="AK1605" s="505">
        <v>151</v>
      </c>
      <c r="AL1605" s="507"/>
      <c r="AM1605" s="507"/>
      <c r="AN1605" s="505">
        <v>576</v>
      </c>
      <c r="AO1605" s="505">
        <v>577</v>
      </c>
      <c r="AP1605" s="569"/>
      <c r="AQ1605" s="569"/>
      <c r="AR1605" s="505">
        <v>33</v>
      </c>
      <c r="AS1605" s="505">
        <v>299</v>
      </c>
      <c r="AT1605" s="505">
        <v>13</v>
      </c>
      <c r="AU1605" s="505">
        <v>40</v>
      </c>
      <c r="AV1605" s="507"/>
      <c r="AW1605" s="507"/>
      <c r="AX1605" s="507">
        <v>104</v>
      </c>
      <c r="AY1605" s="507">
        <v>118</v>
      </c>
      <c r="AZ1605" s="507">
        <v>193</v>
      </c>
      <c r="BA1605" s="507">
        <v>432</v>
      </c>
      <c r="BB1605" s="357"/>
      <c r="BC1605" s="592" t="str">
        <f t="shared" si="1855"/>
        <v>-</v>
      </c>
      <c r="BD1605" s="593" t="str">
        <f t="shared" si="1856"/>
        <v>-</v>
      </c>
      <c r="BE1605" s="594" t="str">
        <f t="shared" si="1857"/>
        <v>-</v>
      </c>
      <c r="BF1605" s="291" t="str">
        <f t="shared" si="1858"/>
        <v>-</v>
      </c>
      <c r="BG1605" s="566" t="str">
        <f t="shared" si="1859"/>
        <v>-</v>
      </c>
      <c r="BH1605" s="595">
        <f t="shared" si="1860"/>
        <v>44949.299999999996</v>
      </c>
      <c r="BI1605" s="289">
        <f t="shared" si="1861"/>
        <v>23320</v>
      </c>
      <c r="BJ1605" s="596">
        <f t="shared" si="1862"/>
        <v>108438</v>
      </c>
      <c r="BK1605" s="595">
        <f t="shared" si="1863"/>
        <v>4407.3</v>
      </c>
      <c r="BL1605" s="289">
        <f t="shared" si="1864"/>
        <v>3901</v>
      </c>
      <c r="BM1605" s="596">
        <f t="shared" si="1865"/>
        <v>7885</v>
      </c>
      <c r="BN1605" s="563">
        <f t="shared" si="1866"/>
        <v>9</v>
      </c>
      <c r="BO1605" s="87">
        <f t="shared" si="1867"/>
        <v>2017</v>
      </c>
      <c r="BP1605" s="87">
        <f t="shared" si="1868"/>
        <v>0</v>
      </c>
      <c r="BQ1605" s="202"/>
    </row>
    <row r="1606" spans="1:69" s="35" customFormat="1" ht="10.5" customHeight="1" x14ac:dyDescent="0.2">
      <c r="A1606" s="87" t="str">
        <f t="shared" si="1854"/>
        <v>2017-18RYD9</v>
      </c>
      <c r="B1606" s="87" t="str">
        <f t="shared" si="1869"/>
        <v>Y59</v>
      </c>
      <c r="C1606" s="203" t="s">
        <v>190</v>
      </c>
      <c r="D1606" s="203" t="s">
        <v>545</v>
      </c>
      <c r="E1606" s="42"/>
      <c r="F1606" s="317" t="str">
        <f>VLOOKUP($G1606,'Selection Sheet'!$C$15:$F$39,3,0)</f>
        <v>Y59</v>
      </c>
      <c r="G1606" s="204" t="s">
        <v>116</v>
      </c>
      <c r="H1606" s="203" t="s">
        <v>538</v>
      </c>
      <c r="I1606" s="495">
        <v>230</v>
      </c>
      <c r="J1606" s="495">
        <v>59</v>
      </c>
      <c r="K1606" s="495">
        <v>38</v>
      </c>
      <c r="L1606" s="495">
        <v>19</v>
      </c>
      <c r="M1606" s="507"/>
      <c r="N1606" s="507"/>
      <c r="O1606" s="507"/>
      <c r="P1606" s="507"/>
      <c r="Q1606" s="495" t="s">
        <v>80</v>
      </c>
      <c r="R1606" s="495" t="s">
        <v>80</v>
      </c>
      <c r="S1606" s="495"/>
      <c r="T1606" s="496" t="s">
        <v>80</v>
      </c>
      <c r="U1606" s="559" t="s">
        <v>80</v>
      </c>
      <c r="V1606" s="559" t="s">
        <v>80</v>
      </c>
      <c r="W1606" s="559" t="s">
        <v>80</v>
      </c>
      <c r="X1606" s="498">
        <v>378</v>
      </c>
      <c r="Y1606" s="555">
        <v>81.7</v>
      </c>
      <c r="Z1606" s="550">
        <v>40</v>
      </c>
      <c r="AA1606" s="550">
        <v>166</v>
      </c>
      <c r="AB1606" s="501">
        <v>44</v>
      </c>
      <c r="AC1606" s="550">
        <v>59.5</v>
      </c>
      <c r="AD1606" s="550">
        <v>55.5</v>
      </c>
      <c r="AE1606" s="550">
        <v>96</v>
      </c>
      <c r="AF1606" s="502" t="s">
        <v>80</v>
      </c>
      <c r="AG1606" s="503" t="s">
        <v>80</v>
      </c>
      <c r="AH1606" s="504" t="s">
        <v>80</v>
      </c>
      <c r="AI1606" s="502" t="s">
        <v>80</v>
      </c>
      <c r="AJ1606" s="505">
        <v>82</v>
      </c>
      <c r="AK1606" s="505">
        <v>114</v>
      </c>
      <c r="AL1606" s="507"/>
      <c r="AM1606" s="507"/>
      <c r="AN1606" s="505">
        <v>403</v>
      </c>
      <c r="AO1606" s="505">
        <v>433</v>
      </c>
      <c r="AP1606" s="569"/>
      <c r="AQ1606" s="569"/>
      <c r="AR1606" s="505">
        <v>13</v>
      </c>
      <c r="AS1606" s="505">
        <v>230</v>
      </c>
      <c r="AT1606" s="505">
        <v>10</v>
      </c>
      <c r="AU1606" s="505">
        <v>38</v>
      </c>
      <c r="AV1606" s="507"/>
      <c r="AW1606" s="507"/>
      <c r="AX1606" s="507">
        <v>66</v>
      </c>
      <c r="AY1606" s="507">
        <v>83</v>
      </c>
      <c r="AZ1606" s="507">
        <v>153</v>
      </c>
      <c r="BA1606" s="507">
        <v>319</v>
      </c>
      <c r="BB1606" s="357"/>
      <c r="BC1606" s="592" t="str">
        <f t="shared" si="1855"/>
        <v>-</v>
      </c>
      <c r="BD1606" s="593" t="str">
        <f t="shared" si="1856"/>
        <v>-</v>
      </c>
      <c r="BE1606" s="594" t="str">
        <f t="shared" si="1857"/>
        <v>-</v>
      </c>
      <c r="BF1606" s="291" t="str">
        <f t="shared" si="1858"/>
        <v>-</v>
      </c>
      <c r="BG1606" s="566" t="str">
        <f t="shared" si="1859"/>
        <v>-</v>
      </c>
      <c r="BH1606" s="595">
        <f t="shared" si="1860"/>
        <v>30882.600000000002</v>
      </c>
      <c r="BI1606" s="289">
        <f t="shared" si="1861"/>
        <v>15120</v>
      </c>
      <c r="BJ1606" s="596">
        <f t="shared" si="1862"/>
        <v>62748</v>
      </c>
      <c r="BK1606" s="595">
        <f t="shared" si="1863"/>
        <v>2618</v>
      </c>
      <c r="BL1606" s="289">
        <f t="shared" si="1864"/>
        <v>2442</v>
      </c>
      <c r="BM1606" s="596">
        <f t="shared" si="1865"/>
        <v>4224</v>
      </c>
      <c r="BN1606" s="563">
        <f t="shared" si="1866"/>
        <v>9</v>
      </c>
      <c r="BO1606" s="87">
        <f t="shared" si="1867"/>
        <v>2017</v>
      </c>
      <c r="BP1606" s="87">
        <f t="shared" si="1868"/>
        <v>0</v>
      </c>
      <c r="BQ1606" s="202"/>
    </row>
    <row r="1607" spans="1:69" s="35" customFormat="1" ht="10.5" customHeight="1" x14ac:dyDescent="0.2">
      <c r="A1607" s="87" t="str">
        <f t="shared" si="1854"/>
        <v>2017-18RYE9</v>
      </c>
      <c r="B1607" s="87" t="str">
        <f t="shared" si="1869"/>
        <v>Y59</v>
      </c>
      <c r="C1607" s="203" t="s">
        <v>190</v>
      </c>
      <c r="D1607" s="203" t="s">
        <v>545</v>
      </c>
      <c r="E1607" s="42"/>
      <c r="F1607" s="317" t="str">
        <f>VLOOKUP($G1607,'Selection Sheet'!$C$15:$F$39,3,0)</f>
        <v>Y59</v>
      </c>
      <c r="G1607" s="204" t="s">
        <v>114</v>
      </c>
      <c r="H1607" s="203" t="s">
        <v>539</v>
      </c>
      <c r="I1607" s="495">
        <v>101</v>
      </c>
      <c r="J1607" s="495">
        <v>31</v>
      </c>
      <c r="K1607" s="495">
        <v>29</v>
      </c>
      <c r="L1607" s="495">
        <v>16</v>
      </c>
      <c r="M1607" s="507"/>
      <c r="N1607" s="507"/>
      <c r="O1607" s="507"/>
      <c r="P1607" s="507"/>
      <c r="Q1607" s="495" t="s">
        <v>80</v>
      </c>
      <c r="R1607" s="495" t="s">
        <v>80</v>
      </c>
      <c r="S1607" s="495"/>
      <c r="T1607" s="496" t="s">
        <v>80</v>
      </c>
      <c r="U1607" s="559" t="s">
        <v>80</v>
      </c>
      <c r="V1607" s="559" t="s">
        <v>80</v>
      </c>
      <c r="W1607" s="559" t="s">
        <v>80</v>
      </c>
      <c r="X1607" s="498">
        <v>318</v>
      </c>
      <c r="Y1607" s="555">
        <v>91.9</v>
      </c>
      <c r="Z1607" s="550">
        <v>44</v>
      </c>
      <c r="AA1607" s="550">
        <v>216</v>
      </c>
      <c r="AB1607" s="501">
        <v>62</v>
      </c>
      <c r="AC1607" s="550">
        <v>46.6</v>
      </c>
      <c r="AD1607" s="550">
        <v>42.5</v>
      </c>
      <c r="AE1607" s="550">
        <v>73</v>
      </c>
      <c r="AF1607" s="502" t="s">
        <v>80</v>
      </c>
      <c r="AG1607" s="503" t="s">
        <v>80</v>
      </c>
      <c r="AH1607" s="504" t="s">
        <v>80</v>
      </c>
      <c r="AI1607" s="502" t="s">
        <v>80</v>
      </c>
      <c r="AJ1607" s="505">
        <v>61</v>
      </c>
      <c r="AK1607" s="505">
        <v>86</v>
      </c>
      <c r="AL1607" s="507"/>
      <c r="AM1607" s="507"/>
      <c r="AN1607" s="505">
        <v>759</v>
      </c>
      <c r="AO1607" s="505">
        <v>769</v>
      </c>
      <c r="AP1607" s="569"/>
      <c r="AQ1607" s="569"/>
      <c r="AR1607" s="505">
        <v>16</v>
      </c>
      <c r="AS1607" s="505">
        <v>97</v>
      </c>
      <c r="AT1607" s="505">
        <v>10</v>
      </c>
      <c r="AU1607" s="505">
        <v>27</v>
      </c>
      <c r="AV1607" s="507"/>
      <c r="AW1607" s="507"/>
      <c r="AX1607" s="507">
        <v>29</v>
      </c>
      <c r="AY1607" s="507">
        <v>38</v>
      </c>
      <c r="AZ1607" s="507">
        <v>187</v>
      </c>
      <c r="BA1607" s="507">
        <v>319</v>
      </c>
      <c r="BB1607" s="357"/>
      <c r="BC1607" s="592" t="str">
        <f t="shared" si="1855"/>
        <v>-</v>
      </c>
      <c r="BD1607" s="593" t="str">
        <f t="shared" si="1856"/>
        <v>-</v>
      </c>
      <c r="BE1607" s="594" t="str">
        <f t="shared" si="1857"/>
        <v>-</v>
      </c>
      <c r="BF1607" s="291" t="str">
        <f t="shared" si="1858"/>
        <v>-</v>
      </c>
      <c r="BG1607" s="566" t="str">
        <f t="shared" si="1859"/>
        <v>-</v>
      </c>
      <c r="BH1607" s="595">
        <f t="shared" si="1860"/>
        <v>29224.2</v>
      </c>
      <c r="BI1607" s="289">
        <f t="shared" si="1861"/>
        <v>13992</v>
      </c>
      <c r="BJ1607" s="596">
        <f t="shared" si="1862"/>
        <v>68688</v>
      </c>
      <c r="BK1607" s="595">
        <f t="shared" si="1863"/>
        <v>2889.2000000000003</v>
      </c>
      <c r="BL1607" s="289">
        <f t="shared" si="1864"/>
        <v>2635</v>
      </c>
      <c r="BM1607" s="596">
        <f t="shared" si="1865"/>
        <v>4526</v>
      </c>
      <c r="BN1607" s="563">
        <f t="shared" si="1866"/>
        <v>9</v>
      </c>
      <c r="BO1607" s="87">
        <f t="shared" si="1867"/>
        <v>2017</v>
      </c>
      <c r="BP1607" s="87">
        <f t="shared" si="1868"/>
        <v>0</v>
      </c>
      <c r="BQ1607" s="202"/>
    </row>
    <row r="1608" spans="1:69" s="35" customFormat="1" ht="10.5" customHeight="1" x14ac:dyDescent="0.2">
      <c r="A1608" s="312" t="str">
        <f t="shared" si="1854"/>
        <v>2017-18RYF9</v>
      </c>
      <c r="B1608" s="312" t="str">
        <f t="shared" si="1869"/>
        <v>Y58</v>
      </c>
      <c r="C1608" s="208" t="s">
        <v>190</v>
      </c>
      <c r="D1608" s="208" t="s">
        <v>545</v>
      </c>
      <c r="E1608" s="53"/>
      <c r="F1608" s="319" t="str">
        <f>VLOOKUP($G1608,'Selection Sheet'!$C$15:$F$39,3,0)</f>
        <v>Y58</v>
      </c>
      <c r="G1608" s="209" t="s">
        <v>99</v>
      </c>
      <c r="H1608" s="208" t="s">
        <v>540</v>
      </c>
      <c r="I1608" s="521">
        <v>285</v>
      </c>
      <c r="J1608" s="521">
        <v>85</v>
      </c>
      <c r="K1608" s="521">
        <v>38</v>
      </c>
      <c r="L1608" s="521">
        <v>19</v>
      </c>
      <c r="M1608" s="533"/>
      <c r="N1608" s="533"/>
      <c r="O1608" s="533"/>
      <c r="P1608" s="533"/>
      <c r="Q1608" s="521" t="s">
        <v>80</v>
      </c>
      <c r="R1608" s="521" t="s">
        <v>80</v>
      </c>
      <c r="S1608" s="521"/>
      <c r="T1608" s="522" t="s">
        <v>80</v>
      </c>
      <c r="U1608" s="561" t="s">
        <v>80</v>
      </c>
      <c r="V1608" s="561" t="s">
        <v>80</v>
      </c>
      <c r="W1608" s="561" t="s">
        <v>80</v>
      </c>
      <c r="X1608" s="524">
        <v>555</v>
      </c>
      <c r="Y1608" s="557">
        <v>74.2</v>
      </c>
      <c r="Z1608" s="552">
        <v>31</v>
      </c>
      <c r="AA1608" s="552">
        <v>194</v>
      </c>
      <c r="AB1608" s="527">
        <v>64</v>
      </c>
      <c r="AC1608" s="552">
        <v>56.2</v>
      </c>
      <c r="AD1608" s="552">
        <v>53</v>
      </c>
      <c r="AE1608" s="552">
        <v>85</v>
      </c>
      <c r="AF1608" s="528" t="s">
        <v>80</v>
      </c>
      <c r="AG1608" s="529" t="s">
        <v>80</v>
      </c>
      <c r="AH1608" s="530" t="s">
        <v>80</v>
      </c>
      <c r="AI1608" s="528" t="s">
        <v>80</v>
      </c>
      <c r="AJ1608" s="531">
        <v>155</v>
      </c>
      <c r="AK1608" s="531">
        <v>234</v>
      </c>
      <c r="AL1608" s="533"/>
      <c r="AM1608" s="533"/>
      <c r="AN1608" s="531">
        <v>774</v>
      </c>
      <c r="AO1608" s="531">
        <v>812</v>
      </c>
      <c r="AP1608" s="571"/>
      <c r="AQ1608" s="571"/>
      <c r="AR1608" s="531">
        <v>27</v>
      </c>
      <c r="AS1608" s="531">
        <v>283</v>
      </c>
      <c r="AT1608" s="531">
        <v>10</v>
      </c>
      <c r="AU1608" s="531">
        <v>38</v>
      </c>
      <c r="AV1608" s="533"/>
      <c r="AW1608" s="533"/>
      <c r="AX1608" s="533">
        <v>97</v>
      </c>
      <c r="AY1608" s="533">
        <v>132</v>
      </c>
      <c r="AZ1608" s="533">
        <v>109</v>
      </c>
      <c r="BA1608" s="533">
        <v>351</v>
      </c>
      <c r="BB1608" s="359"/>
      <c r="BC1608" s="605" t="str">
        <f t="shared" si="1855"/>
        <v>-</v>
      </c>
      <c r="BD1608" s="606" t="str">
        <f t="shared" si="1856"/>
        <v>-</v>
      </c>
      <c r="BE1608" s="607" t="str">
        <f t="shared" si="1857"/>
        <v>-</v>
      </c>
      <c r="BF1608" s="302" t="str">
        <f t="shared" si="1858"/>
        <v>-</v>
      </c>
      <c r="BG1608" s="608" t="str">
        <f t="shared" si="1859"/>
        <v>-</v>
      </c>
      <c r="BH1608" s="609">
        <f t="shared" si="1860"/>
        <v>41181</v>
      </c>
      <c r="BI1608" s="311">
        <f t="shared" si="1861"/>
        <v>17205</v>
      </c>
      <c r="BJ1608" s="610">
        <f t="shared" si="1862"/>
        <v>107670</v>
      </c>
      <c r="BK1608" s="609">
        <f t="shared" si="1863"/>
        <v>3596.8</v>
      </c>
      <c r="BL1608" s="311">
        <f t="shared" si="1864"/>
        <v>3392</v>
      </c>
      <c r="BM1608" s="610">
        <f t="shared" si="1865"/>
        <v>5440</v>
      </c>
      <c r="BN1608" s="565">
        <f t="shared" si="1866"/>
        <v>9</v>
      </c>
      <c r="BO1608" s="312">
        <f t="shared" si="1867"/>
        <v>2017</v>
      </c>
      <c r="BP1608" s="312">
        <f t="shared" si="1868"/>
        <v>0</v>
      </c>
      <c r="BQ1608" s="202"/>
    </row>
    <row r="1609" spans="1:69" s="35" customFormat="1" ht="10.5" customHeight="1" x14ac:dyDescent="0.2">
      <c r="A1609" s="87" t="str">
        <f t="shared" si="1854"/>
        <v>2017-18R1F10</v>
      </c>
      <c r="B1609" s="87" t="str">
        <f t="shared" si="1869"/>
        <v>Y59</v>
      </c>
      <c r="C1609" s="203" t="s">
        <v>190</v>
      </c>
      <c r="D1609" s="203" t="s">
        <v>546</v>
      </c>
      <c r="E1609" s="42"/>
      <c r="F1609" s="317" t="str">
        <f>VLOOKUP($G1609,'Selection Sheet'!$C$15:$F$39,3,0)</f>
        <v>Y59</v>
      </c>
      <c r="G1609" s="204" t="s">
        <v>108</v>
      </c>
      <c r="H1609" s="203" t="s">
        <v>529</v>
      </c>
      <c r="I1609" s="495">
        <v>14</v>
      </c>
      <c r="J1609" s="495">
        <v>3</v>
      </c>
      <c r="K1609" s="495">
        <v>1</v>
      </c>
      <c r="L1609" s="495">
        <v>0</v>
      </c>
      <c r="M1609" s="507"/>
      <c r="N1609" s="507"/>
      <c r="O1609" s="507"/>
      <c r="P1609" s="507"/>
      <c r="Q1609" s="495" t="s">
        <v>80</v>
      </c>
      <c r="R1609" s="495" t="s">
        <v>80</v>
      </c>
      <c r="S1609" s="495"/>
      <c r="T1609" s="496" t="s">
        <v>80</v>
      </c>
      <c r="U1609" s="559" t="s">
        <v>80</v>
      </c>
      <c r="V1609" s="559" t="s">
        <v>80</v>
      </c>
      <c r="W1609" s="559" t="s">
        <v>80</v>
      </c>
      <c r="X1609" s="498">
        <v>25</v>
      </c>
      <c r="Y1609" s="555">
        <v>48</v>
      </c>
      <c r="Z1609" s="550">
        <v>33</v>
      </c>
      <c r="AA1609" s="550">
        <v>120</v>
      </c>
      <c r="AB1609" s="501">
        <v>1</v>
      </c>
      <c r="AC1609" s="550" t="s">
        <v>80</v>
      </c>
      <c r="AD1609" s="550" t="s">
        <v>80</v>
      </c>
      <c r="AE1609" s="550" t="s">
        <v>80</v>
      </c>
      <c r="AF1609" s="502" t="s">
        <v>80</v>
      </c>
      <c r="AG1609" s="503" t="s">
        <v>80</v>
      </c>
      <c r="AH1609" s="504" t="s">
        <v>80</v>
      </c>
      <c r="AI1609" s="502" t="s">
        <v>80</v>
      </c>
      <c r="AJ1609" s="505">
        <v>4</v>
      </c>
      <c r="AK1609" s="505">
        <v>4</v>
      </c>
      <c r="AL1609" s="507"/>
      <c r="AM1609" s="507"/>
      <c r="AN1609" s="505">
        <v>31</v>
      </c>
      <c r="AO1609" s="505">
        <v>33</v>
      </c>
      <c r="AP1609" s="569"/>
      <c r="AQ1609" s="569"/>
      <c r="AR1609" s="505">
        <v>1</v>
      </c>
      <c r="AS1609" s="505">
        <v>14</v>
      </c>
      <c r="AT1609" s="505">
        <v>0</v>
      </c>
      <c r="AU1609" s="505">
        <v>1</v>
      </c>
      <c r="AV1609" s="507"/>
      <c r="AW1609" s="507"/>
      <c r="AX1609" s="507">
        <v>0</v>
      </c>
      <c r="AY1609" s="507">
        <v>0</v>
      </c>
      <c r="AZ1609" s="507">
        <v>10</v>
      </c>
      <c r="BA1609" s="507">
        <v>17</v>
      </c>
      <c r="BB1609" s="357"/>
      <c r="BC1609" s="592" t="str">
        <f t="shared" si="1855"/>
        <v>-</v>
      </c>
      <c r="BD1609" s="593" t="str">
        <f t="shared" si="1856"/>
        <v>-</v>
      </c>
      <c r="BE1609" s="594" t="str">
        <f t="shared" si="1857"/>
        <v>-</v>
      </c>
      <c r="BF1609" s="291" t="str">
        <f t="shared" si="1858"/>
        <v>-</v>
      </c>
      <c r="BG1609" s="566" t="str">
        <f t="shared" si="1859"/>
        <v>-</v>
      </c>
      <c r="BH1609" s="595">
        <f t="shared" si="1860"/>
        <v>1200</v>
      </c>
      <c r="BI1609" s="289">
        <f t="shared" si="1861"/>
        <v>825</v>
      </c>
      <c r="BJ1609" s="596">
        <f t="shared" si="1862"/>
        <v>3000</v>
      </c>
      <c r="BK1609" s="595" t="str">
        <f t="shared" si="1863"/>
        <v>-</v>
      </c>
      <c r="BL1609" s="289" t="str">
        <f t="shared" si="1864"/>
        <v>-</v>
      </c>
      <c r="BM1609" s="596" t="str">
        <f t="shared" si="1865"/>
        <v>-</v>
      </c>
      <c r="BN1609" s="563">
        <f t="shared" si="1866"/>
        <v>10</v>
      </c>
      <c r="BO1609" s="87">
        <f t="shared" si="1867"/>
        <v>2017</v>
      </c>
      <c r="BP1609" s="87">
        <f t="shared" si="1868"/>
        <v>1.0000000000000004</v>
      </c>
      <c r="BQ1609" s="202"/>
    </row>
    <row r="1610" spans="1:69" s="35" customFormat="1" ht="10.5" customHeight="1" x14ac:dyDescent="0.2">
      <c r="A1610" s="87" t="str">
        <f t="shared" si="1854"/>
        <v>2017-18RRU10</v>
      </c>
      <c r="B1610" s="87" t="str">
        <f t="shared" si="1869"/>
        <v>Y56</v>
      </c>
      <c r="C1610" s="203" t="s">
        <v>190</v>
      </c>
      <c r="D1610" s="203" t="s">
        <v>546</v>
      </c>
      <c r="E1610" s="42"/>
      <c r="F1610" s="317" t="str">
        <f>VLOOKUP($G1610,'Selection Sheet'!$C$15:$F$39,3,0)</f>
        <v>Y56</v>
      </c>
      <c r="G1610" s="204" t="s">
        <v>93</v>
      </c>
      <c r="H1610" s="203" t="s">
        <v>530</v>
      </c>
      <c r="I1610" s="495">
        <v>340</v>
      </c>
      <c r="J1610" s="495">
        <v>105</v>
      </c>
      <c r="K1610" s="495">
        <v>41</v>
      </c>
      <c r="L1610" s="495">
        <v>17</v>
      </c>
      <c r="M1610" s="507"/>
      <c r="N1610" s="507"/>
      <c r="O1610" s="507"/>
      <c r="P1610" s="507"/>
      <c r="Q1610" s="495" t="s">
        <v>80</v>
      </c>
      <c r="R1610" s="495" t="s">
        <v>80</v>
      </c>
      <c r="S1610" s="495"/>
      <c r="T1610" s="496" t="s">
        <v>80</v>
      </c>
      <c r="U1610" s="559" t="s">
        <v>80</v>
      </c>
      <c r="V1610" s="559" t="s">
        <v>80</v>
      </c>
      <c r="W1610" s="559" t="s">
        <v>80</v>
      </c>
      <c r="X1610" s="498">
        <v>586</v>
      </c>
      <c r="Y1610" s="555">
        <v>73.599999999999994</v>
      </c>
      <c r="Z1610" s="550">
        <v>31</v>
      </c>
      <c r="AA1610" s="550">
        <v>202</v>
      </c>
      <c r="AB1610" s="501">
        <v>88</v>
      </c>
      <c r="AC1610" s="550">
        <v>42.3</v>
      </c>
      <c r="AD1610" s="550">
        <v>36</v>
      </c>
      <c r="AE1610" s="550">
        <v>82</v>
      </c>
      <c r="AF1610" s="502" t="s">
        <v>80</v>
      </c>
      <c r="AG1610" s="503" t="s">
        <v>80</v>
      </c>
      <c r="AH1610" s="504" t="s">
        <v>80</v>
      </c>
      <c r="AI1610" s="502" t="s">
        <v>80</v>
      </c>
      <c r="AJ1610" s="505">
        <v>182</v>
      </c>
      <c r="AK1610" s="505">
        <v>246</v>
      </c>
      <c r="AL1610" s="507"/>
      <c r="AM1610" s="507"/>
      <c r="AN1610" s="505">
        <v>1122</v>
      </c>
      <c r="AO1610" s="505">
        <v>1164</v>
      </c>
      <c r="AP1610" s="569"/>
      <c r="AQ1610" s="569"/>
      <c r="AR1610" s="505">
        <v>39</v>
      </c>
      <c r="AS1610" s="505">
        <v>337</v>
      </c>
      <c r="AT1610" s="505">
        <v>7</v>
      </c>
      <c r="AU1610" s="505">
        <v>39</v>
      </c>
      <c r="AV1610" s="507"/>
      <c r="AW1610" s="507"/>
      <c r="AX1610" s="507">
        <v>101</v>
      </c>
      <c r="AY1610" s="507">
        <v>110</v>
      </c>
      <c r="AZ1610" s="507">
        <v>444</v>
      </c>
      <c r="BA1610" s="507">
        <v>735</v>
      </c>
      <c r="BB1610" s="357"/>
      <c r="BC1610" s="592" t="str">
        <f t="shared" si="1855"/>
        <v>-</v>
      </c>
      <c r="BD1610" s="593" t="str">
        <f t="shared" si="1856"/>
        <v>-</v>
      </c>
      <c r="BE1610" s="594" t="str">
        <f t="shared" si="1857"/>
        <v>-</v>
      </c>
      <c r="BF1610" s="291" t="str">
        <f t="shared" si="1858"/>
        <v>-</v>
      </c>
      <c r="BG1610" s="566" t="str">
        <f t="shared" si="1859"/>
        <v>-</v>
      </c>
      <c r="BH1610" s="595">
        <f t="shared" si="1860"/>
        <v>43129.599999999999</v>
      </c>
      <c r="BI1610" s="289">
        <f t="shared" si="1861"/>
        <v>18166</v>
      </c>
      <c r="BJ1610" s="596">
        <f t="shared" si="1862"/>
        <v>118372</v>
      </c>
      <c r="BK1610" s="595">
        <f t="shared" si="1863"/>
        <v>3722.3999999999996</v>
      </c>
      <c r="BL1610" s="289">
        <f t="shared" si="1864"/>
        <v>3168</v>
      </c>
      <c r="BM1610" s="596">
        <f t="shared" si="1865"/>
        <v>7216</v>
      </c>
      <c r="BN1610" s="563">
        <f t="shared" si="1866"/>
        <v>10</v>
      </c>
      <c r="BO1610" s="87">
        <f t="shared" si="1867"/>
        <v>2017</v>
      </c>
      <c r="BP1610" s="87">
        <f t="shared" si="1868"/>
        <v>1.0000000000000004</v>
      </c>
      <c r="BQ1610" s="202"/>
    </row>
    <row r="1611" spans="1:69" s="35" customFormat="1" ht="10.5" customHeight="1" x14ac:dyDescent="0.2">
      <c r="A1611" s="87" t="str">
        <f t="shared" si="1854"/>
        <v>2017-18RX610</v>
      </c>
      <c r="B1611" s="87" t="str">
        <f t="shared" si="1869"/>
        <v>Y63</v>
      </c>
      <c r="C1611" s="203" t="s">
        <v>190</v>
      </c>
      <c r="D1611" s="203" t="s">
        <v>546</v>
      </c>
      <c r="E1611" s="42"/>
      <c r="F1611" s="317" t="str">
        <f>VLOOKUP($G1611,'Selection Sheet'!$C$15:$F$39,3,0)</f>
        <v>Y63</v>
      </c>
      <c r="G1611" s="204" t="s">
        <v>111</v>
      </c>
      <c r="H1611" s="203" t="s">
        <v>532</v>
      </c>
      <c r="I1611" s="495">
        <v>168</v>
      </c>
      <c r="J1611" s="495">
        <v>49</v>
      </c>
      <c r="K1611" s="495">
        <v>34</v>
      </c>
      <c r="L1611" s="495">
        <v>24</v>
      </c>
      <c r="M1611" s="507"/>
      <c r="N1611" s="507"/>
      <c r="O1611" s="507"/>
      <c r="P1611" s="507"/>
      <c r="Q1611" s="495" t="s">
        <v>80</v>
      </c>
      <c r="R1611" s="495" t="s">
        <v>80</v>
      </c>
      <c r="S1611" s="495"/>
      <c r="T1611" s="496" t="s">
        <v>80</v>
      </c>
      <c r="U1611" s="559" t="s">
        <v>80</v>
      </c>
      <c r="V1611" s="559" t="s">
        <v>80</v>
      </c>
      <c r="W1611" s="559" t="s">
        <v>80</v>
      </c>
      <c r="X1611" s="498">
        <v>290</v>
      </c>
      <c r="Y1611" s="555">
        <v>85.4</v>
      </c>
      <c r="Z1611" s="550">
        <v>47.5</v>
      </c>
      <c r="AA1611" s="550">
        <v>208.5</v>
      </c>
      <c r="AB1611" s="501">
        <v>41</v>
      </c>
      <c r="AC1611" s="550">
        <v>51.5</v>
      </c>
      <c r="AD1611" s="550">
        <v>41</v>
      </c>
      <c r="AE1611" s="550">
        <v>105</v>
      </c>
      <c r="AF1611" s="502" t="s">
        <v>80</v>
      </c>
      <c r="AG1611" s="503" t="s">
        <v>80</v>
      </c>
      <c r="AH1611" s="504" t="s">
        <v>80</v>
      </c>
      <c r="AI1611" s="502" t="s">
        <v>80</v>
      </c>
      <c r="AJ1611" s="505">
        <v>64</v>
      </c>
      <c r="AK1611" s="505">
        <v>69</v>
      </c>
      <c r="AL1611" s="507"/>
      <c r="AM1611" s="507"/>
      <c r="AN1611" s="505">
        <v>305</v>
      </c>
      <c r="AO1611" s="505">
        <v>309</v>
      </c>
      <c r="AP1611" s="569"/>
      <c r="AQ1611" s="569"/>
      <c r="AR1611" s="505">
        <v>15</v>
      </c>
      <c r="AS1611" s="505">
        <v>166</v>
      </c>
      <c r="AT1611" s="505">
        <v>13</v>
      </c>
      <c r="AU1611" s="505">
        <v>33</v>
      </c>
      <c r="AV1611" s="507"/>
      <c r="AW1611" s="507"/>
      <c r="AX1611" s="507">
        <v>80</v>
      </c>
      <c r="AY1611" s="507">
        <v>91</v>
      </c>
      <c r="AZ1611" s="507">
        <v>72</v>
      </c>
      <c r="BA1611" s="507">
        <v>201</v>
      </c>
      <c r="BB1611" s="357"/>
      <c r="BC1611" s="592" t="str">
        <f t="shared" si="1855"/>
        <v>-</v>
      </c>
      <c r="BD1611" s="593" t="str">
        <f t="shared" si="1856"/>
        <v>-</v>
      </c>
      <c r="BE1611" s="594" t="str">
        <f t="shared" si="1857"/>
        <v>-</v>
      </c>
      <c r="BF1611" s="291" t="str">
        <f t="shared" si="1858"/>
        <v>-</v>
      </c>
      <c r="BG1611" s="566" t="str">
        <f t="shared" si="1859"/>
        <v>-</v>
      </c>
      <c r="BH1611" s="595">
        <f t="shared" si="1860"/>
        <v>24766</v>
      </c>
      <c r="BI1611" s="289">
        <f t="shared" si="1861"/>
        <v>13775</v>
      </c>
      <c r="BJ1611" s="596">
        <f t="shared" si="1862"/>
        <v>60465</v>
      </c>
      <c r="BK1611" s="595">
        <f t="shared" si="1863"/>
        <v>2111.5</v>
      </c>
      <c r="BL1611" s="289">
        <f t="shared" si="1864"/>
        <v>1681</v>
      </c>
      <c r="BM1611" s="596">
        <f t="shared" si="1865"/>
        <v>4305</v>
      </c>
      <c r="BN1611" s="563">
        <f t="shared" si="1866"/>
        <v>10</v>
      </c>
      <c r="BO1611" s="87">
        <f t="shared" si="1867"/>
        <v>2017</v>
      </c>
      <c r="BP1611" s="87">
        <f t="shared" si="1868"/>
        <v>1.0000000000000004</v>
      </c>
      <c r="BQ1611" s="202"/>
    </row>
    <row r="1612" spans="1:69" s="35" customFormat="1" ht="10.5" customHeight="1" x14ac:dyDescent="0.2">
      <c r="A1612" s="314" t="str">
        <f t="shared" si="1854"/>
        <v>2017-18RX710</v>
      </c>
      <c r="B1612" s="314" t="str">
        <f t="shared" si="1869"/>
        <v>Y62</v>
      </c>
      <c r="C1612" s="205" t="s">
        <v>190</v>
      </c>
      <c r="D1612" s="205" t="s">
        <v>546</v>
      </c>
      <c r="E1612" s="206"/>
      <c r="F1612" s="318" t="str">
        <f>VLOOKUP($G1612,'Selection Sheet'!$C$15:$F$39,3,0)</f>
        <v>Y62</v>
      </c>
      <c r="G1612" s="207" t="s">
        <v>84</v>
      </c>
      <c r="H1612" s="205" t="s">
        <v>533</v>
      </c>
      <c r="I1612" s="508">
        <v>289</v>
      </c>
      <c r="J1612" s="508">
        <v>96</v>
      </c>
      <c r="K1612" s="508">
        <v>56</v>
      </c>
      <c r="L1612" s="508">
        <v>36</v>
      </c>
      <c r="M1612" s="520"/>
      <c r="N1612" s="520"/>
      <c r="O1612" s="520"/>
      <c r="P1612" s="520"/>
      <c r="Q1612" s="508" t="s">
        <v>80</v>
      </c>
      <c r="R1612" s="508" t="s">
        <v>80</v>
      </c>
      <c r="S1612" s="508"/>
      <c r="T1612" s="509" t="s">
        <v>80</v>
      </c>
      <c r="U1612" s="560" t="s">
        <v>80</v>
      </c>
      <c r="V1612" s="560" t="s">
        <v>80</v>
      </c>
      <c r="W1612" s="560" t="s">
        <v>80</v>
      </c>
      <c r="X1612" s="511">
        <v>715</v>
      </c>
      <c r="Y1612" s="556">
        <v>75.099999999999994</v>
      </c>
      <c r="Z1612" s="551">
        <v>43</v>
      </c>
      <c r="AA1612" s="551">
        <v>173</v>
      </c>
      <c r="AB1612" s="514">
        <v>83</v>
      </c>
      <c r="AC1612" s="551">
        <v>58.7</v>
      </c>
      <c r="AD1612" s="551">
        <v>50</v>
      </c>
      <c r="AE1612" s="551">
        <v>108</v>
      </c>
      <c r="AF1612" s="515" t="s">
        <v>80</v>
      </c>
      <c r="AG1612" s="516" t="s">
        <v>80</v>
      </c>
      <c r="AH1612" s="517" t="s">
        <v>80</v>
      </c>
      <c r="AI1612" s="515" t="s">
        <v>80</v>
      </c>
      <c r="AJ1612" s="518">
        <v>92</v>
      </c>
      <c r="AK1612" s="518">
        <v>124</v>
      </c>
      <c r="AL1612" s="520"/>
      <c r="AM1612" s="520"/>
      <c r="AN1612" s="518">
        <v>967</v>
      </c>
      <c r="AO1612" s="518">
        <v>972</v>
      </c>
      <c r="AP1612" s="570"/>
      <c r="AQ1612" s="570"/>
      <c r="AR1612" s="518">
        <v>35</v>
      </c>
      <c r="AS1612" s="518">
        <v>287</v>
      </c>
      <c r="AT1612" s="518">
        <v>15</v>
      </c>
      <c r="AU1612" s="518">
        <v>56</v>
      </c>
      <c r="AV1612" s="520"/>
      <c r="AW1612" s="520"/>
      <c r="AX1612" s="520">
        <v>55</v>
      </c>
      <c r="AY1612" s="520">
        <v>70</v>
      </c>
      <c r="AZ1612" s="520">
        <v>247</v>
      </c>
      <c r="BA1612" s="520">
        <v>533</v>
      </c>
      <c r="BB1612" s="358"/>
      <c r="BC1612" s="597" t="str">
        <f t="shared" si="1855"/>
        <v>-</v>
      </c>
      <c r="BD1612" s="598" t="str">
        <f t="shared" si="1856"/>
        <v>-</v>
      </c>
      <c r="BE1612" s="599" t="str">
        <f t="shared" si="1857"/>
        <v>-</v>
      </c>
      <c r="BF1612" s="600" t="str">
        <f t="shared" si="1858"/>
        <v>-</v>
      </c>
      <c r="BG1612" s="601" t="str">
        <f t="shared" si="1859"/>
        <v>-</v>
      </c>
      <c r="BH1612" s="602">
        <f t="shared" si="1860"/>
        <v>53696.499999999993</v>
      </c>
      <c r="BI1612" s="603">
        <f t="shared" si="1861"/>
        <v>30745</v>
      </c>
      <c r="BJ1612" s="604">
        <f t="shared" si="1862"/>
        <v>123695</v>
      </c>
      <c r="BK1612" s="602">
        <f t="shared" si="1863"/>
        <v>4872.1000000000004</v>
      </c>
      <c r="BL1612" s="603">
        <f t="shared" si="1864"/>
        <v>4150</v>
      </c>
      <c r="BM1612" s="604">
        <f t="shared" si="1865"/>
        <v>8964</v>
      </c>
      <c r="BN1612" s="564">
        <f t="shared" si="1866"/>
        <v>10</v>
      </c>
      <c r="BO1612" s="314">
        <f t="shared" si="1867"/>
        <v>2017</v>
      </c>
      <c r="BP1612" s="314">
        <f t="shared" si="1868"/>
        <v>1.0000000000000004</v>
      </c>
      <c r="BQ1612" s="202"/>
    </row>
    <row r="1613" spans="1:69" s="35" customFormat="1" ht="10.5" customHeight="1" x14ac:dyDescent="0.2">
      <c r="A1613" s="87" t="str">
        <f t="shared" si="1854"/>
        <v>2017-18RX810</v>
      </c>
      <c r="B1613" s="87" t="str">
        <f t="shared" si="1869"/>
        <v>Y63</v>
      </c>
      <c r="C1613" s="203" t="s">
        <v>190</v>
      </c>
      <c r="D1613" s="203" t="s">
        <v>546</v>
      </c>
      <c r="E1613" s="42"/>
      <c r="F1613" s="317" t="str">
        <f>VLOOKUP($G1613,'Selection Sheet'!$C$15:$F$39,3,0)</f>
        <v>Y63</v>
      </c>
      <c r="G1613" s="204" t="s">
        <v>120</v>
      </c>
      <c r="H1613" s="203" t="s">
        <v>534</v>
      </c>
      <c r="I1613" s="495">
        <v>237</v>
      </c>
      <c r="J1613" s="495">
        <v>77</v>
      </c>
      <c r="K1613" s="495">
        <v>40</v>
      </c>
      <c r="L1613" s="495">
        <v>24</v>
      </c>
      <c r="M1613" s="507"/>
      <c r="N1613" s="507"/>
      <c r="O1613" s="507"/>
      <c r="P1613" s="507"/>
      <c r="Q1613" s="495" t="s">
        <v>80</v>
      </c>
      <c r="R1613" s="495" t="s">
        <v>80</v>
      </c>
      <c r="S1613" s="495"/>
      <c r="T1613" s="496" t="s">
        <v>80</v>
      </c>
      <c r="U1613" s="559" t="s">
        <v>80</v>
      </c>
      <c r="V1613" s="559" t="s">
        <v>80</v>
      </c>
      <c r="W1613" s="559" t="s">
        <v>80</v>
      </c>
      <c r="X1613" s="498">
        <v>455</v>
      </c>
      <c r="Y1613" s="555">
        <v>103.6</v>
      </c>
      <c r="Z1613" s="550">
        <v>53</v>
      </c>
      <c r="AA1613" s="550">
        <v>266</v>
      </c>
      <c r="AB1613" s="501">
        <v>46</v>
      </c>
      <c r="AC1613" s="550">
        <v>60.8</v>
      </c>
      <c r="AD1613" s="550">
        <v>56.5</v>
      </c>
      <c r="AE1613" s="550">
        <v>107</v>
      </c>
      <c r="AF1613" s="502" t="s">
        <v>80</v>
      </c>
      <c r="AG1613" s="503" t="s">
        <v>80</v>
      </c>
      <c r="AH1613" s="504" t="s">
        <v>80</v>
      </c>
      <c r="AI1613" s="502" t="s">
        <v>80</v>
      </c>
      <c r="AJ1613" s="505">
        <v>110</v>
      </c>
      <c r="AK1613" s="505">
        <v>131</v>
      </c>
      <c r="AL1613" s="507"/>
      <c r="AM1613" s="507"/>
      <c r="AN1613" s="505">
        <v>567</v>
      </c>
      <c r="AO1613" s="505">
        <v>575</v>
      </c>
      <c r="AP1613" s="569"/>
      <c r="AQ1613" s="569"/>
      <c r="AR1613" s="505">
        <v>30</v>
      </c>
      <c r="AS1613" s="505">
        <v>235</v>
      </c>
      <c r="AT1613" s="505">
        <v>17</v>
      </c>
      <c r="AU1613" s="505">
        <v>40</v>
      </c>
      <c r="AV1613" s="507"/>
      <c r="AW1613" s="507"/>
      <c r="AX1613" s="507">
        <v>67</v>
      </c>
      <c r="AY1613" s="507">
        <v>85</v>
      </c>
      <c r="AZ1613" s="507">
        <v>131</v>
      </c>
      <c r="BA1613" s="507">
        <v>314</v>
      </c>
      <c r="BB1613" s="357"/>
      <c r="BC1613" s="592" t="str">
        <f t="shared" si="1855"/>
        <v>-</v>
      </c>
      <c r="BD1613" s="593" t="str">
        <f t="shared" si="1856"/>
        <v>-</v>
      </c>
      <c r="BE1613" s="594" t="str">
        <f t="shared" si="1857"/>
        <v>-</v>
      </c>
      <c r="BF1613" s="291" t="str">
        <f t="shared" si="1858"/>
        <v>-</v>
      </c>
      <c r="BG1613" s="566" t="str">
        <f t="shared" si="1859"/>
        <v>-</v>
      </c>
      <c r="BH1613" s="595">
        <f t="shared" si="1860"/>
        <v>47138</v>
      </c>
      <c r="BI1613" s="289">
        <f t="shared" si="1861"/>
        <v>24115</v>
      </c>
      <c r="BJ1613" s="596">
        <f t="shared" si="1862"/>
        <v>121030</v>
      </c>
      <c r="BK1613" s="595">
        <f t="shared" si="1863"/>
        <v>2796.7999999999997</v>
      </c>
      <c r="BL1613" s="289">
        <f t="shared" si="1864"/>
        <v>2599</v>
      </c>
      <c r="BM1613" s="596">
        <f t="shared" si="1865"/>
        <v>4922</v>
      </c>
      <c r="BN1613" s="563">
        <f t="shared" si="1866"/>
        <v>10</v>
      </c>
      <c r="BO1613" s="87">
        <f t="shared" si="1867"/>
        <v>2017</v>
      </c>
      <c r="BP1613" s="87">
        <f t="shared" si="1868"/>
        <v>1.0000000000000004</v>
      </c>
      <c r="BQ1613" s="202"/>
    </row>
    <row r="1614" spans="1:69" s="35" customFormat="1" ht="10.5" customHeight="1" x14ac:dyDescent="0.2">
      <c r="A1614" s="87" t="str">
        <f t="shared" si="1854"/>
        <v>2017-18RX910</v>
      </c>
      <c r="B1614" s="87" t="str">
        <f t="shared" si="1869"/>
        <v>Y60</v>
      </c>
      <c r="C1614" s="203" t="s">
        <v>190</v>
      </c>
      <c r="D1614" s="203" t="s">
        <v>546</v>
      </c>
      <c r="E1614" s="42"/>
      <c r="F1614" s="317" t="str">
        <f>VLOOKUP($G1614,'Selection Sheet'!$C$15:$F$39,3,0)</f>
        <v>Y60</v>
      </c>
      <c r="G1614" s="204" t="s">
        <v>103</v>
      </c>
      <c r="H1614" s="203" t="s">
        <v>535</v>
      </c>
      <c r="I1614" s="495">
        <v>182</v>
      </c>
      <c r="J1614" s="495">
        <v>44</v>
      </c>
      <c r="K1614" s="495">
        <v>33</v>
      </c>
      <c r="L1614" s="495">
        <v>17</v>
      </c>
      <c r="M1614" s="507"/>
      <c r="N1614" s="507"/>
      <c r="O1614" s="507"/>
      <c r="P1614" s="507"/>
      <c r="Q1614" s="495" t="s">
        <v>80</v>
      </c>
      <c r="R1614" s="495" t="s">
        <v>80</v>
      </c>
      <c r="S1614" s="495"/>
      <c r="T1614" s="496" t="s">
        <v>80</v>
      </c>
      <c r="U1614" s="559" t="s">
        <v>80</v>
      </c>
      <c r="V1614" s="559" t="s">
        <v>80</v>
      </c>
      <c r="W1614" s="559" t="s">
        <v>80</v>
      </c>
      <c r="X1614" s="498">
        <v>418</v>
      </c>
      <c r="Y1614" s="555">
        <v>84</v>
      </c>
      <c r="Z1614" s="550">
        <v>50</v>
      </c>
      <c r="AA1614" s="550">
        <v>197</v>
      </c>
      <c r="AB1614" s="501">
        <v>47</v>
      </c>
      <c r="AC1614" s="550">
        <v>57.6</v>
      </c>
      <c r="AD1614" s="550">
        <v>50</v>
      </c>
      <c r="AE1614" s="550">
        <v>102</v>
      </c>
      <c r="AF1614" s="502" t="s">
        <v>80</v>
      </c>
      <c r="AG1614" s="503" t="s">
        <v>80</v>
      </c>
      <c r="AH1614" s="504" t="s">
        <v>80</v>
      </c>
      <c r="AI1614" s="502" t="s">
        <v>80</v>
      </c>
      <c r="AJ1614" s="505">
        <v>106</v>
      </c>
      <c r="AK1614" s="505">
        <v>130</v>
      </c>
      <c r="AL1614" s="507"/>
      <c r="AM1614" s="507"/>
      <c r="AN1614" s="505">
        <v>529</v>
      </c>
      <c r="AO1614" s="505">
        <v>544</v>
      </c>
      <c r="AP1614" s="569"/>
      <c r="AQ1614" s="569"/>
      <c r="AR1614" s="505">
        <v>12</v>
      </c>
      <c r="AS1614" s="505">
        <v>167</v>
      </c>
      <c r="AT1614" s="505">
        <v>8</v>
      </c>
      <c r="AU1614" s="505">
        <v>28</v>
      </c>
      <c r="AV1614" s="507"/>
      <c r="AW1614" s="507"/>
      <c r="AX1614" s="507">
        <v>57</v>
      </c>
      <c r="AY1614" s="507">
        <v>62</v>
      </c>
      <c r="AZ1614" s="507">
        <v>66</v>
      </c>
      <c r="BA1614" s="507">
        <v>168</v>
      </c>
      <c r="BB1614" s="357"/>
      <c r="BC1614" s="592" t="str">
        <f t="shared" si="1855"/>
        <v>-</v>
      </c>
      <c r="BD1614" s="593" t="str">
        <f t="shared" si="1856"/>
        <v>-</v>
      </c>
      <c r="BE1614" s="594" t="str">
        <f t="shared" si="1857"/>
        <v>-</v>
      </c>
      <c r="BF1614" s="291" t="str">
        <f t="shared" si="1858"/>
        <v>-</v>
      </c>
      <c r="BG1614" s="566" t="str">
        <f t="shared" si="1859"/>
        <v>-</v>
      </c>
      <c r="BH1614" s="595">
        <f t="shared" si="1860"/>
        <v>35112</v>
      </c>
      <c r="BI1614" s="289">
        <f t="shared" si="1861"/>
        <v>20900</v>
      </c>
      <c r="BJ1614" s="596">
        <f t="shared" si="1862"/>
        <v>82346</v>
      </c>
      <c r="BK1614" s="595">
        <f t="shared" si="1863"/>
        <v>2707.2000000000003</v>
      </c>
      <c r="BL1614" s="289">
        <f t="shared" si="1864"/>
        <v>2350</v>
      </c>
      <c r="BM1614" s="596">
        <f t="shared" si="1865"/>
        <v>4794</v>
      </c>
      <c r="BN1614" s="563">
        <f t="shared" si="1866"/>
        <v>10</v>
      </c>
      <c r="BO1614" s="87">
        <f t="shared" si="1867"/>
        <v>2017</v>
      </c>
      <c r="BP1614" s="87">
        <f t="shared" si="1868"/>
        <v>1.0000000000000004</v>
      </c>
      <c r="BQ1614" s="202"/>
    </row>
    <row r="1615" spans="1:69" s="35" customFormat="1" ht="10.5" customHeight="1" x14ac:dyDescent="0.2">
      <c r="A1615" s="314" t="str">
        <f t="shared" si="1854"/>
        <v>2017-18RYA10</v>
      </c>
      <c r="B1615" s="314" t="str">
        <f t="shared" si="1869"/>
        <v>Y60</v>
      </c>
      <c r="C1615" s="205" t="s">
        <v>190</v>
      </c>
      <c r="D1615" s="205" t="s">
        <v>546</v>
      </c>
      <c r="E1615" s="206"/>
      <c r="F1615" s="318" t="str">
        <f>VLOOKUP($G1615,'Selection Sheet'!$C$15:$F$39,3,0)</f>
        <v>Y60</v>
      </c>
      <c r="G1615" s="207" t="s">
        <v>118</v>
      </c>
      <c r="H1615" s="205" t="s">
        <v>536</v>
      </c>
      <c r="I1615" s="508">
        <v>319</v>
      </c>
      <c r="J1615" s="508">
        <v>92</v>
      </c>
      <c r="K1615" s="508">
        <v>36</v>
      </c>
      <c r="L1615" s="508">
        <v>19</v>
      </c>
      <c r="M1615" s="520"/>
      <c r="N1615" s="520"/>
      <c r="O1615" s="520"/>
      <c r="P1615" s="520"/>
      <c r="Q1615" s="508" t="s">
        <v>80</v>
      </c>
      <c r="R1615" s="508" t="s">
        <v>80</v>
      </c>
      <c r="S1615" s="508"/>
      <c r="T1615" s="509" t="s">
        <v>80</v>
      </c>
      <c r="U1615" s="560" t="s">
        <v>80</v>
      </c>
      <c r="V1615" s="560" t="s">
        <v>80</v>
      </c>
      <c r="W1615" s="560" t="s">
        <v>80</v>
      </c>
      <c r="X1615" s="511">
        <v>547</v>
      </c>
      <c r="Y1615" s="556">
        <v>100.4</v>
      </c>
      <c r="Z1615" s="551">
        <v>52</v>
      </c>
      <c r="AA1615" s="551">
        <v>260</v>
      </c>
      <c r="AB1615" s="514">
        <v>55</v>
      </c>
      <c r="AC1615" s="551">
        <v>72.7</v>
      </c>
      <c r="AD1615" s="551">
        <v>62</v>
      </c>
      <c r="AE1615" s="551">
        <v>129</v>
      </c>
      <c r="AF1615" s="515" t="s">
        <v>80</v>
      </c>
      <c r="AG1615" s="516" t="s">
        <v>80</v>
      </c>
      <c r="AH1615" s="517" t="s">
        <v>80</v>
      </c>
      <c r="AI1615" s="515" t="s">
        <v>80</v>
      </c>
      <c r="AJ1615" s="518">
        <v>200</v>
      </c>
      <c r="AK1615" s="518">
        <v>256</v>
      </c>
      <c r="AL1615" s="520"/>
      <c r="AM1615" s="520"/>
      <c r="AN1615" s="518">
        <v>1428</v>
      </c>
      <c r="AO1615" s="518">
        <v>1502</v>
      </c>
      <c r="AP1615" s="570"/>
      <c r="AQ1615" s="570"/>
      <c r="AR1615" s="518">
        <v>31</v>
      </c>
      <c r="AS1615" s="518">
        <v>309</v>
      </c>
      <c r="AT1615" s="518">
        <v>9</v>
      </c>
      <c r="AU1615" s="518">
        <v>36</v>
      </c>
      <c r="AV1615" s="520"/>
      <c r="AW1615" s="520"/>
      <c r="AX1615" s="520">
        <v>80</v>
      </c>
      <c r="AY1615" s="520">
        <v>91</v>
      </c>
      <c r="AZ1615" s="520">
        <v>311</v>
      </c>
      <c r="BA1615" s="520">
        <v>530</v>
      </c>
      <c r="BB1615" s="358"/>
      <c r="BC1615" s="597" t="str">
        <f t="shared" si="1855"/>
        <v>-</v>
      </c>
      <c r="BD1615" s="598" t="str">
        <f t="shared" si="1856"/>
        <v>-</v>
      </c>
      <c r="BE1615" s="599" t="str">
        <f t="shared" si="1857"/>
        <v>-</v>
      </c>
      <c r="BF1615" s="600" t="str">
        <f t="shared" si="1858"/>
        <v>-</v>
      </c>
      <c r="BG1615" s="601" t="str">
        <f t="shared" si="1859"/>
        <v>-</v>
      </c>
      <c r="BH1615" s="602">
        <f t="shared" si="1860"/>
        <v>54918.8</v>
      </c>
      <c r="BI1615" s="603">
        <f t="shared" si="1861"/>
        <v>28444</v>
      </c>
      <c r="BJ1615" s="604">
        <f t="shared" si="1862"/>
        <v>142220</v>
      </c>
      <c r="BK1615" s="602">
        <f t="shared" si="1863"/>
        <v>3998.5</v>
      </c>
      <c r="BL1615" s="603">
        <f t="shared" si="1864"/>
        <v>3410</v>
      </c>
      <c r="BM1615" s="604">
        <f t="shared" si="1865"/>
        <v>7095</v>
      </c>
      <c r="BN1615" s="564">
        <f t="shared" si="1866"/>
        <v>10</v>
      </c>
      <c r="BO1615" s="314">
        <f t="shared" si="1867"/>
        <v>2017</v>
      </c>
      <c r="BP1615" s="314">
        <f t="shared" si="1868"/>
        <v>1.0000000000000004</v>
      </c>
      <c r="BQ1615" s="202"/>
    </row>
    <row r="1616" spans="1:69" s="35" customFormat="1" ht="10.5" customHeight="1" x14ac:dyDescent="0.2">
      <c r="A1616" s="87" t="str">
        <f t="shared" si="1854"/>
        <v>2017-18RYC10</v>
      </c>
      <c r="B1616" s="87" t="str">
        <f t="shared" si="1869"/>
        <v>Y61</v>
      </c>
      <c r="C1616" s="203" t="s">
        <v>190</v>
      </c>
      <c r="D1616" s="203" t="s">
        <v>546</v>
      </c>
      <c r="E1616" s="42"/>
      <c r="F1616" s="317" t="str">
        <f>VLOOKUP($G1616,'Selection Sheet'!$C$15:$F$39,3,0)</f>
        <v>Y61</v>
      </c>
      <c r="G1616" s="204" t="s">
        <v>87</v>
      </c>
      <c r="H1616" s="203" t="s">
        <v>537</v>
      </c>
      <c r="I1616" s="495">
        <v>271</v>
      </c>
      <c r="J1616" s="495">
        <v>97</v>
      </c>
      <c r="K1616" s="495">
        <v>24</v>
      </c>
      <c r="L1616" s="495">
        <v>18</v>
      </c>
      <c r="M1616" s="507"/>
      <c r="N1616" s="507"/>
      <c r="O1616" s="507"/>
      <c r="P1616" s="507"/>
      <c r="Q1616" s="495" t="s">
        <v>80</v>
      </c>
      <c r="R1616" s="495" t="s">
        <v>80</v>
      </c>
      <c r="S1616" s="495"/>
      <c r="T1616" s="496" t="s">
        <v>80</v>
      </c>
      <c r="U1616" s="559" t="s">
        <v>80</v>
      </c>
      <c r="V1616" s="559" t="s">
        <v>80</v>
      </c>
      <c r="W1616" s="559" t="s">
        <v>80</v>
      </c>
      <c r="X1616" s="498">
        <v>603</v>
      </c>
      <c r="Y1616" s="555">
        <v>85.6</v>
      </c>
      <c r="Z1616" s="550">
        <v>41</v>
      </c>
      <c r="AA1616" s="550">
        <v>202</v>
      </c>
      <c r="AB1616" s="501">
        <v>88</v>
      </c>
      <c r="AC1616" s="550">
        <v>57.5</v>
      </c>
      <c r="AD1616" s="550">
        <v>50</v>
      </c>
      <c r="AE1616" s="550">
        <v>98</v>
      </c>
      <c r="AF1616" s="502" t="s">
        <v>80</v>
      </c>
      <c r="AG1616" s="503" t="s">
        <v>80</v>
      </c>
      <c r="AH1616" s="504" t="s">
        <v>80</v>
      </c>
      <c r="AI1616" s="502" t="s">
        <v>80</v>
      </c>
      <c r="AJ1616" s="505">
        <v>121</v>
      </c>
      <c r="AK1616" s="505">
        <v>134</v>
      </c>
      <c r="AL1616" s="507"/>
      <c r="AM1616" s="507"/>
      <c r="AN1616" s="505">
        <v>507</v>
      </c>
      <c r="AO1616" s="505">
        <v>508</v>
      </c>
      <c r="AP1616" s="569"/>
      <c r="AQ1616" s="569"/>
      <c r="AR1616" s="505">
        <v>26</v>
      </c>
      <c r="AS1616" s="505">
        <v>268</v>
      </c>
      <c r="AT1616" s="505">
        <v>8</v>
      </c>
      <c r="AU1616" s="505">
        <v>23</v>
      </c>
      <c r="AV1616" s="507"/>
      <c r="AW1616" s="507"/>
      <c r="AX1616" s="507">
        <v>107</v>
      </c>
      <c r="AY1616" s="507">
        <v>119</v>
      </c>
      <c r="AZ1616" s="507">
        <v>136</v>
      </c>
      <c r="BA1616" s="507">
        <v>356</v>
      </c>
      <c r="BB1616" s="357"/>
      <c r="BC1616" s="592" t="str">
        <f t="shared" si="1855"/>
        <v>-</v>
      </c>
      <c r="BD1616" s="593" t="str">
        <f t="shared" si="1856"/>
        <v>-</v>
      </c>
      <c r="BE1616" s="594" t="str">
        <f t="shared" si="1857"/>
        <v>-</v>
      </c>
      <c r="BF1616" s="291" t="str">
        <f t="shared" si="1858"/>
        <v>-</v>
      </c>
      <c r="BG1616" s="566" t="str">
        <f t="shared" si="1859"/>
        <v>-</v>
      </c>
      <c r="BH1616" s="595">
        <f t="shared" si="1860"/>
        <v>51616.799999999996</v>
      </c>
      <c r="BI1616" s="289">
        <f t="shared" si="1861"/>
        <v>24723</v>
      </c>
      <c r="BJ1616" s="596">
        <f t="shared" si="1862"/>
        <v>121806</v>
      </c>
      <c r="BK1616" s="595">
        <f t="shared" si="1863"/>
        <v>5060</v>
      </c>
      <c r="BL1616" s="289">
        <f t="shared" si="1864"/>
        <v>4400</v>
      </c>
      <c r="BM1616" s="596">
        <f t="shared" si="1865"/>
        <v>8624</v>
      </c>
      <c r="BN1616" s="563">
        <f t="shared" si="1866"/>
        <v>10</v>
      </c>
      <c r="BO1616" s="87">
        <f t="shared" si="1867"/>
        <v>2017</v>
      </c>
      <c r="BP1616" s="87">
        <f t="shared" si="1868"/>
        <v>1.0000000000000004</v>
      </c>
      <c r="BQ1616" s="202"/>
    </row>
    <row r="1617" spans="1:69" s="35" customFormat="1" ht="10.5" customHeight="1" x14ac:dyDescent="0.2">
      <c r="A1617" s="87" t="str">
        <f t="shared" si="1854"/>
        <v>2017-18RYD10</v>
      </c>
      <c r="B1617" s="87" t="str">
        <f t="shared" si="1869"/>
        <v>Y59</v>
      </c>
      <c r="C1617" s="203" t="s">
        <v>190</v>
      </c>
      <c r="D1617" s="203" t="s">
        <v>546</v>
      </c>
      <c r="E1617" s="42"/>
      <c r="F1617" s="317" t="str">
        <f>VLOOKUP($G1617,'Selection Sheet'!$C$15:$F$39,3,0)</f>
        <v>Y59</v>
      </c>
      <c r="G1617" s="204" t="s">
        <v>116</v>
      </c>
      <c r="H1617" s="203" t="s">
        <v>538</v>
      </c>
      <c r="I1617" s="495">
        <v>242</v>
      </c>
      <c r="J1617" s="495">
        <v>61</v>
      </c>
      <c r="K1617" s="495">
        <v>40</v>
      </c>
      <c r="L1617" s="495">
        <v>20</v>
      </c>
      <c r="M1617" s="507"/>
      <c r="N1617" s="507"/>
      <c r="O1617" s="507"/>
      <c r="P1617" s="507"/>
      <c r="Q1617" s="495" t="s">
        <v>80</v>
      </c>
      <c r="R1617" s="495" t="s">
        <v>80</v>
      </c>
      <c r="S1617" s="495"/>
      <c r="T1617" s="496" t="s">
        <v>80</v>
      </c>
      <c r="U1617" s="559" t="s">
        <v>80</v>
      </c>
      <c r="V1617" s="559" t="s">
        <v>80</v>
      </c>
      <c r="W1617" s="559" t="s">
        <v>80</v>
      </c>
      <c r="X1617" s="498">
        <v>429</v>
      </c>
      <c r="Y1617" s="555">
        <v>77.3</v>
      </c>
      <c r="Z1617" s="550">
        <v>35</v>
      </c>
      <c r="AA1617" s="550">
        <v>179</v>
      </c>
      <c r="AB1617" s="501">
        <v>58</v>
      </c>
      <c r="AC1617" s="550">
        <v>61.6</v>
      </c>
      <c r="AD1617" s="550">
        <v>55</v>
      </c>
      <c r="AE1617" s="550">
        <v>99</v>
      </c>
      <c r="AF1617" s="502" t="s">
        <v>80</v>
      </c>
      <c r="AG1617" s="503" t="s">
        <v>80</v>
      </c>
      <c r="AH1617" s="504" t="s">
        <v>80</v>
      </c>
      <c r="AI1617" s="502" t="s">
        <v>80</v>
      </c>
      <c r="AJ1617" s="505">
        <v>74</v>
      </c>
      <c r="AK1617" s="505">
        <v>129</v>
      </c>
      <c r="AL1617" s="507"/>
      <c r="AM1617" s="507"/>
      <c r="AN1617" s="505">
        <v>388</v>
      </c>
      <c r="AO1617" s="505">
        <v>415</v>
      </c>
      <c r="AP1617" s="569"/>
      <c r="AQ1617" s="569"/>
      <c r="AR1617" s="505">
        <v>26</v>
      </c>
      <c r="AS1617" s="505">
        <v>239</v>
      </c>
      <c r="AT1617" s="505">
        <v>12</v>
      </c>
      <c r="AU1617" s="505">
        <v>39</v>
      </c>
      <c r="AV1617" s="507"/>
      <c r="AW1617" s="507"/>
      <c r="AX1617" s="507">
        <v>97</v>
      </c>
      <c r="AY1617" s="507">
        <v>111</v>
      </c>
      <c r="AZ1617" s="507">
        <v>164</v>
      </c>
      <c r="BA1617" s="507">
        <v>306</v>
      </c>
      <c r="BB1617" s="357"/>
      <c r="BC1617" s="592" t="str">
        <f t="shared" si="1855"/>
        <v>-</v>
      </c>
      <c r="BD1617" s="593" t="str">
        <f t="shared" si="1856"/>
        <v>-</v>
      </c>
      <c r="BE1617" s="594" t="str">
        <f t="shared" si="1857"/>
        <v>-</v>
      </c>
      <c r="BF1617" s="291" t="str">
        <f t="shared" si="1858"/>
        <v>-</v>
      </c>
      <c r="BG1617" s="566" t="str">
        <f t="shared" si="1859"/>
        <v>-</v>
      </c>
      <c r="BH1617" s="595">
        <f t="shared" si="1860"/>
        <v>33161.699999999997</v>
      </c>
      <c r="BI1617" s="289">
        <f t="shared" si="1861"/>
        <v>15015</v>
      </c>
      <c r="BJ1617" s="596">
        <f t="shared" si="1862"/>
        <v>76791</v>
      </c>
      <c r="BK1617" s="595">
        <f t="shared" si="1863"/>
        <v>3572.8</v>
      </c>
      <c r="BL1617" s="289">
        <f t="shared" si="1864"/>
        <v>3190</v>
      </c>
      <c r="BM1617" s="596">
        <f t="shared" si="1865"/>
        <v>5742</v>
      </c>
      <c r="BN1617" s="563">
        <f t="shared" si="1866"/>
        <v>10</v>
      </c>
      <c r="BO1617" s="87">
        <f t="shared" si="1867"/>
        <v>2017</v>
      </c>
      <c r="BP1617" s="87">
        <f t="shared" si="1868"/>
        <v>1.0000000000000004</v>
      </c>
      <c r="BQ1617" s="202"/>
    </row>
    <row r="1618" spans="1:69" s="35" customFormat="1" ht="10.5" customHeight="1" x14ac:dyDescent="0.2">
      <c r="A1618" s="87" t="str">
        <f t="shared" si="1854"/>
        <v>2017-18RYE10</v>
      </c>
      <c r="B1618" s="87" t="str">
        <f t="shared" si="1869"/>
        <v>Y59</v>
      </c>
      <c r="C1618" s="203" t="s">
        <v>190</v>
      </c>
      <c r="D1618" s="203" t="s">
        <v>546</v>
      </c>
      <c r="E1618" s="42"/>
      <c r="F1618" s="317" t="str">
        <f>VLOOKUP($G1618,'Selection Sheet'!$C$15:$F$39,3,0)</f>
        <v>Y59</v>
      </c>
      <c r="G1618" s="204" t="s">
        <v>114</v>
      </c>
      <c r="H1618" s="203" t="s">
        <v>539</v>
      </c>
      <c r="I1618" s="495">
        <v>117</v>
      </c>
      <c r="J1618" s="495">
        <v>43</v>
      </c>
      <c r="K1618" s="495">
        <v>31</v>
      </c>
      <c r="L1618" s="495">
        <v>15</v>
      </c>
      <c r="M1618" s="507"/>
      <c r="N1618" s="507"/>
      <c r="O1618" s="507"/>
      <c r="P1618" s="507"/>
      <c r="Q1618" s="495" t="s">
        <v>80</v>
      </c>
      <c r="R1618" s="495" t="s">
        <v>80</v>
      </c>
      <c r="S1618" s="495"/>
      <c r="T1618" s="496" t="s">
        <v>80</v>
      </c>
      <c r="U1618" s="559" t="s">
        <v>80</v>
      </c>
      <c r="V1618" s="559" t="s">
        <v>80</v>
      </c>
      <c r="W1618" s="559" t="s">
        <v>80</v>
      </c>
      <c r="X1618" s="498">
        <v>319</v>
      </c>
      <c r="Y1618" s="555">
        <v>76.599999999999994</v>
      </c>
      <c r="Z1618" s="550">
        <v>37</v>
      </c>
      <c r="AA1618" s="550">
        <v>208</v>
      </c>
      <c r="AB1618" s="501">
        <v>70</v>
      </c>
      <c r="AC1618" s="550">
        <v>43.1</v>
      </c>
      <c r="AD1618" s="550">
        <v>40</v>
      </c>
      <c r="AE1618" s="550">
        <v>76</v>
      </c>
      <c r="AF1618" s="502" t="s">
        <v>80</v>
      </c>
      <c r="AG1618" s="503" t="s">
        <v>80</v>
      </c>
      <c r="AH1618" s="504" t="s">
        <v>80</v>
      </c>
      <c r="AI1618" s="502" t="s">
        <v>80</v>
      </c>
      <c r="AJ1618" s="505">
        <v>73</v>
      </c>
      <c r="AK1618" s="505">
        <v>95</v>
      </c>
      <c r="AL1618" s="507"/>
      <c r="AM1618" s="507"/>
      <c r="AN1618" s="505">
        <v>774</v>
      </c>
      <c r="AO1618" s="505">
        <v>784</v>
      </c>
      <c r="AP1618" s="569"/>
      <c r="AQ1618" s="569"/>
      <c r="AR1618" s="505">
        <v>18</v>
      </c>
      <c r="AS1618" s="505">
        <v>105</v>
      </c>
      <c r="AT1618" s="505">
        <v>8</v>
      </c>
      <c r="AU1618" s="505">
        <v>24</v>
      </c>
      <c r="AV1618" s="507"/>
      <c r="AW1618" s="507"/>
      <c r="AX1618" s="507">
        <v>38</v>
      </c>
      <c r="AY1618" s="507">
        <v>45</v>
      </c>
      <c r="AZ1618" s="507">
        <v>207</v>
      </c>
      <c r="BA1618" s="507">
        <v>342</v>
      </c>
      <c r="BB1618" s="357"/>
      <c r="BC1618" s="592" t="str">
        <f t="shared" si="1855"/>
        <v>-</v>
      </c>
      <c r="BD1618" s="593" t="str">
        <f t="shared" si="1856"/>
        <v>-</v>
      </c>
      <c r="BE1618" s="594" t="str">
        <f t="shared" si="1857"/>
        <v>-</v>
      </c>
      <c r="BF1618" s="291" t="str">
        <f t="shared" si="1858"/>
        <v>-</v>
      </c>
      <c r="BG1618" s="566" t="str">
        <f t="shared" si="1859"/>
        <v>-</v>
      </c>
      <c r="BH1618" s="595">
        <f t="shared" si="1860"/>
        <v>24435.399999999998</v>
      </c>
      <c r="BI1618" s="289">
        <f t="shared" si="1861"/>
        <v>11803</v>
      </c>
      <c r="BJ1618" s="596">
        <f t="shared" si="1862"/>
        <v>66352</v>
      </c>
      <c r="BK1618" s="595">
        <f t="shared" si="1863"/>
        <v>3017</v>
      </c>
      <c r="BL1618" s="289">
        <f t="shared" si="1864"/>
        <v>2800</v>
      </c>
      <c r="BM1618" s="596">
        <f t="shared" si="1865"/>
        <v>5320</v>
      </c>
      <c r="BN1618" s="563">
        <f t="shared" si="1866"/>
        <v>10</v>
      </c>
      <c r="BO1618" s="87">
        <f t="shared" si="1867"/>
        <v>2017</v>
      </c>
      <c r="BP1618" s="87">
        <f t="shared" si="1868"/>
        <v>1.0000000000000004</v>
      </c>
      <c r="BQ1618" s="202"/>
    </row>
    <row r="1619" spans="1:69" s="35" customFormat="1" ht="10.5" customHeight="1" x14ac:dyDescent="0.2">
      <c r="A1619" s="312" t="str">
        <f t="shared" si="1854"/>
        <v>2017-18RYF10</v>
      </c>
      <c r="B1619" s="312" t="str">
        <f t="shared" si="1869"/>
        <v>Y58</v>
      </c>
      <c r="C1619" s="208" t="s">
        <v>190</v>
      </c>
      <c r="D1619" s="208" t="s">
        <v>546</v>
      </c>
      <c r="E1619" s="53"/>
      <c r="F1619" s="319" t="str">
        <f>VLOOKUP($G1619,'Selection Sheet'!$C$15:$F$39,3,0)</f>
        <v>Y58</v>
      </c>
      <c r="G1619" s="209" t="s">
        <v>99</v>
      </c>
      <c r="H1619" s="208" t="s">
        <v>540</v>
      </c>
      <c r="I1619" s="521">
        <v>303</v>
      </c>
      <c r="J1619" s="521">
        <v>84</v>
      </c>
      <c r="K1619" s="521">
        <v>46</v>
      </c>
      <c r="L1619" s="521">
        <v>21</v>
      </c>
      <c r="M1619" s="533"/>
      <c r="N1619" s="533"/>
      <c r="O1619" s="533"/>
      <c r="P1619" s="533"/>
      <c r="Q1619" s="521" t="s">
        <v>80</v>
      </c>
      <c r="R1619" s="521" t="s">
        <v>80</v>
      </c>
      <c r="S1619" s="521"/>
      <c r="T1619" s="522" t="s">
        <v>80</v>
      </c>
      <c r="U1619" s="561" t="s">
        <v>80</v>
      </c>
      <c r="V1619" s="561" t="s">
        <v>80</v>
      </c>
      <c r="W1619" s="561" t="s">
        <v>80</v>
      </c>
      <c r="X1619" s="524">
        <v>592</v>
      </c>
      <c r="Y1619" s="557">
        <v>80.400000000000006</v>
      </c>
      <c r="Z1619" s="552">
        <v>32</v>
      </c>
      <c r="AA1619" s="552">
        <v>189</v>
      </c>
      <c r="AB1619" s="527">
        <v>58</v>
      </c>
      <c r="AC1619" s="552">
        <v>62.3</v>
      </c>
      <c r="AD1619" s="552">
        <v>55.5</v>
      </c>
      <c r="AE1619" s="552">
        <v>116</v>
      </c>
      <c r="AF1619" s="528" t="s">
        <v>80</v>
      </c>
      <c r="AG1619" s="529" t="s">
        <v>80</v>
      </c>
      <c r="AH1619" s="530" t="s">
        <v>80</v>
      </c>
      <c r="AI1619" s="528" t="s">
        <v>80</v>
      </c>
      <c r="AJ1619" s="531">
        <v>127</v>
      </c>
      <c r="AK1619" s="531">
        <v>197</v>
      </c>
      <c r="AL1619" s="533"/>
      <c r="AM1619" s="533"/>
      <c r="AN1619" s="531">
        <v>854</v>
      </c>
      <c r="AO1619" s="531">
        <v>885</v>
      </c>
      <c r="AP1619" s="571"/>
      <c r="AQ1619" s="571"/>
      <c r="AR1619" s="531">
        <v>24</v>
      </c>
      <c r="AS1619" s="531">
        <v>294</v>
      </c>
      <c r="AT1619" s="531">
        <v>11</v>
      </c>
      <c r="AU1619" s="531">
        <v>44</v>
      </c>
      <c r="AV1619" s="533"/>
      <c r="AW1619" s="533"/>
      <c r="AX1619" s="533">
        <v>98</v>
      </c>
      <c r="AY1619" s="533">
        <v>141</v>
      </c>
      <c r="AZ1619" s="533">
        <v>120</v>
      </c>
      <c r="BA1619" s="533">
        <v>367</v>
      </c>
      <c r="BB1619" s="359"/>
      <c r="BC1619" s="605" t="str">
        <f t="shared" si="1855"/>
        <v>-</v>
      </c>
      <c r="BD1619" s="606" t="str">
        <f t="shared" si="1856"/>
        <v>-</v>
      </c>
      <c r="BE1619" s="607" t="str">
        <f t="shared" si="1857"/>
        <v>-</v>
      </c>
      <c r="BF1619" s="302" t="str">
        <f t="shared" si="1858"/>
        <v>-</v>
      </c>
      <c r="BG1619" s="608" t="str">
        <f t="shared" si="1859"/>
        <v>-</v>
      </c>
      <c r="BH1619" s="609">
        <f t="shared" si="1860"/>
        <v>47596.800000000003</v>
      </c>
      <c r="BI1619" s="311">
        <f t="shared" si="1861"/>
        <v>18944</v>
      </c>
      <c r="BJ1619" s="610">
        <f t="shared" si="1862"/>
        <v>111888</v>
      </c>
      <c r="BK1619" s="609">
        <f t="shared" si="1863"/>
        <v>3613.3999999999996</v>
      </c>
      <c r="BL1619" s="311">
        <f t="shared" si="1864"/>
        <v>3219</v>
      </c>
      <c r="BM1619" s="610">
        <f t="shared" si="1865"/>
        <v>6728</v>
      </c>
      <c r="BN1619" s="565">
        <f t="shared" si="1866"/>
        <v>10</v>
      </c>
      <c r="BO1619" s="312">
        <f t="shared" si="1867"/>
        <v>2017</v>
      </c>
      <c r="BP1619" s="312">
        <f t="shared" si="1868"/>
        <v>1.0000000000000004</v>
      </c>
      <c r="BQ1619" s="202"/>
    </row>
    <row r="1620" spans="1:69" s="35" customFormat="1" ht="10.5" customHeight="1" x14ac:dyDescent="0.2">
      <c r="A1620" s="87" t="str">
        <f t="shared" si="1854"/>
        <v>2017-18R1F11</v>
      </c>
      <c r="B1620" s="87" t="str">
        <f t="shared" si="1869"/>
        <v>Y59</v>
      </c>
      <c r="C1620" s="203" t="s">
        <v>190</v>
      </c>
      <c r="D1620" s="203" t="s">
        <v>547</v>
      </c>
      <c r="E1620" s="42"/>
      <c r="F1620" s="317" t="str">
        <f>VLOOKUP($G1620,'Selection Sheet'!$C$15:$F$39,3,0)</f>
        <v>Y59</v>
      </c>
      <c r="G1620" s="204" t="s">
        <v>108</v>
      </c>
      <c r="H1620" s="203" t="s">
        <v>529</v>
      </c>
      <c r="I1620" s="495">
        <v>9</v>
      </c>
      <c r="J1620" s="495">
        <v>3</v>
      </c>
      <c r="K1620" s="495">
        <v>0</v>
      </c>
      <c r="L1620" s="495">
        <v>0</v>
      </c>
      <c r="M1620" s="507"/>
      <c r="N1620" s="507"/>
      <c r="O1620" s="507"/>
      <c r="P1620" s="507"/>
      <c r="Q1620" s="495" t="s">
        <v>80</v>
      </c>
      <c r="R1620" s="495" t="s">
        <v>80</v>
      </c>
      <c r="S1620" s="495"/>
      <c r="T1620" s="496" t="s">
        <v>80</v>
      </c>
      <c r="U1620" s="559" t="s">
        <v>80</v>
      </c>
      <c r="V1620" s="559" t="s">
        <v>80</v>
      </c>
      <c r="W1620" s="559" t="s">
        <v>80</v>
      </c>
      <c r="X1620" s="498">
        <v>20</v>
      </c>
      <c r="Y1620" s="555">
        <v>49.1</v>
      </c>
      <c r="Z1620" s="550">
        <v>38.5</v>
      </c>
      <c r="AA1620" s="550">
        <v>111</v>
      </c>
      <c r="AB1620" s="501">
        <v>3</v>
      </c>
      <c r="AC1620" s="550" t="s">
        <v>80</v>
      </c>
      <c r="AD1620" s="550" t="s">
        <v>80</v>
      </c>
      <c r="AE1620" s="550" t="s">
        <v>80</v>
      </c>
      <c r="AF1620" s="502">
        <v>3</v>
      </c>
      <c r="AG1620" s="503">
        <v>121</v>
      </c>
      <c r="AH1620" s="504">
        <v>121</v>
      </c>
      <c r="AI1620" s="502">
        <v>1</v>
      </c>
      <c r="AJ1620" s="505">
        <v>6</v>
      </c>
      <c r="AK1620" s="505">
        <v>7</v>
      </c>
      <c r="AL1620" s="507"/>
      <c r="AM1620" s="507"/>
      <c r="AN1620" s="505">
        <v>45</v>
      </c>
      <c r="AO1620" s="505">
        <v>46</v>
      </c>
      <c r="AP1620" s="569"/>
      <c r="AQ1620" s="569"/>
      <c r="AR1620" s="505">
        <v>0</v>
      </c>
      <c r="AS1620" s="505">
        <v>9</v>
      </c>
      <c r="AT1620" s="505">
        <v>0</v>
      </c>
      <c r="AU1620" s="505">
        <v>0</v>
      </c>
      <c r="AV1620" s="507"/>
      <c r="AW1620" s="507"/>
      <c r="AX1620" s="507" t="s">
        <v>80</v>
      </c>
      <c r="AY1620" s="507" t="s">
        <v>80</v>
      </c>
      <c r="AZ1620" s="507" t="s">
        <v>80</v>
      </c>
      <c r="BA1620" s="507" t="s">
        <v>80</v>
      </c>
      <c r="BB1620" s="357"/>
      <c r="BC1620" s="592">
        <f t="shared" si="1855"/>
        <v>121</v>
      </c>
      <c r="BD1620" s="593">
        <f t="shared" si="1856"/>
        <v>121</v>
      </c>
      <c r="BE1620" s="594" t="str">
        <f t="shared" si="1857"/>
        <v>-</v>
      </c>
      <c r="BF1620" s="291" t="str">
        <f t="shared" si="1858"/>
        <v>-</v>
      </c>
      <c r="BG1620" s="566" t="str">
        <f t="shared" si="1859"/>
        <v>-</v>
      </c>
      <c r="BH1620" s="595">
        <f t="shared" si="1860"/>
        <v>982</v>
      </c>
      <c r="BI1620" s="289">
        <f t="shared" si="1861"/>
        <v>770</v>
      </c>
      <c r="BJ1620" s="596">
        <f t="shared" si="1862"/>
        <v>2220</v>
      </c>
      <c r="BK1620" s="595" t="str">
        <f t="shared" si="1863"/>
        <v>-</v>
      </c>
      <c r="BL1620" s="289" t="str">
        <f t="shared" si="1864"/>
        <v>-</v>
      </c>
      <c r="BM1620" s="596" t="str">
        <f t="shared" si="1865"/>
        <v>-</v>
      </c>
      <c r="BN1620" s="563">
        <f t="shared" si="1866"/>
        <v>11</v>
      </c>
      <c r="BO1620" s="87">
        <f t="shared" si="1867"/>
        <v>2017</v>
      </c>
      <c r="BP1620" s="87">
        <f t="shared" si="1868"/>
        <v>1.9999999999999996</v>
      </c>
      <c r="BQ1620" s="202"/>
    </row>
    <row r="1621" spans="1:69" s="35" customFormat="1" ht="10.5" customHeight="1" x14ac:dyDescent="0.2">
      <c r="A1621" s="87" t="str">
        <f t="shared" si="1854"/>
        <v>2017-18RRU11</v>
      </c>
      <c r="B1621" s="87" t="str">
        <f t="shared" si="1869"/>
        <v>Y56</v>
      </c>
      <c r="C1621" s="203" t="s">
        <v>190</v>
      </c>
      <c r="D1621" s="203" t="s">
        <v>547</v>
      </c>
      <c r="E1621" s="42"/>
      <c r="F1621" s="317" t="str">
        <f>VLOOKUP($G1621,'Selection Sheet'!$C$15:$F$39,3,0)</f>
        <v>Y56</v>
      </c>
      <c r="G1621" s="204" t="s">
        <v>93</v>
      </c>
      <c r="H1621" s="203" t="s">
        <v>530</v>
      </c>
      <c r="I1621" s="495">
        <v>378</v>
      </c>
      <c r="J1621" s="495">
        <v>136</v>
      </c>
      <c r="K1621" s="495">
        <v>47</v>
      </c>
      <c r="L1621" s="495">
        <v>29</v>
      </c>
      <c r="M1621" s="507"/>
      <c r="N1621" s="507"/>
      <c r="O1621" s="507"/>
      <c r="P1621" s="507"/>
      <c r="Q1621" s="495" t="s">
        <v>80</v>
      </c>
      <c r="R1621" s="495" t="s">
        <v>80</v>
      </c>
      <c r="S1621" s="495"/>
      <c r="T1621" s="496">
        <v>1136</v>
      </c>
      <c r="U1621" s="559">
        <v>74.000000000000014</v>
      </c>
      <c r="V1621" s="559">
        <v>62</v>
      </c>
      <c r="W1621" s="559">
        <v>108</v>
      </c>
      <c r="X1621" s="498">
        <v>574</v>
      </c>
      <c r="Y1621" s="555">
        <v>77</v>
      </c>
      <c r="Z1621" s="550">
        <v>31</v>
      </c>
      <c r="AA1621" s="550">
        <v>204</v>
      </c>
      <c r="AB1621" s="501">
        <v>97</v>
      </c>
      <c r="AC1621" s="550">
        <v>41.1</v>
      </c>
      <c r="AD1621" s="550">
        <v>33</v>
      </c>
      <c r="AE1621" s="550">
        <v>73</v>
      </c>
      <c r="AF1621" s="502">
        <v>139</v>
      </c>
      <c r="AG1621" s="503">
        <v>122.24793388429801</v>
      </c>
      <c r="AH1621" s="504">
        <v>166</v>
      </c>
      <c r="AI1621" s="502">
        <v>121</v>
      </c>
      <c r="AJ1621" s="505">
        <v>171</v>
      </c>
      <c r="AK1621" s="505">
        <v>238</v>
      </c>
      <c r="AL1621" s="507"/>
      <c r="AM1621" s="507"/>
      <c r="AN1621" s="505">
        <v>1102</v>
      </c>
      <c r="AO1621" s="505">
        <v>1142</v>
      </c>
      <c r="AP1621" s="569"/>
      <c r="AQ1621" s="569"/>
      <c r="AR1621" s="505">
        <v>37</v>
      </c>
      <c r="AS1621" s="505">
        <v>369</v>
      </c>
      <c r="AT1621" s="505">
        <v>22</v>
      </c>
      <c r="AU1621" s="505">
        <v>46</v>
      </c>
      <c r="AV1621" s="507"/>
      <c r="AW1621" s="507"/>
      <c r="AX1621" s="507" t="s">
        <v>80</v>
      </c>
      <c r="AY1621" s="507" t="s">
        <v>80</v>
      </c>
      <c r="AZ1621" s="507" t="s">
        <v>80</v>
      </c>
      <c r="BA1621" s="507" t="s">
        <v>80</v>
      </c>
      <c r="BB1621" s="357"/>
      <c r="BC1621" s="592">
        <f t="shared" si="1855"/>
        <v>14792.000000000058</v>
      </c>
      <c r="BD1621" s="593">
        <f t="shared" si="1856"/>
        <v>20086</v>
      </c>
      <c r="BE1621" s="594">
        <f t="shared" si="1857"/>
        <v>84064.000000000015</v>
      </c>
      <c r="BF1621" s="291">
        <f t="shared" si="1858"/>
        <v>70432</v>
      </c>
      <c r="BG1621" s="566">
        <f t="shared" si="1859"/>
        <v>122688</v>
      </c>
      <c r="BH1621" s="595">
        <f t="shared" si="1860"/>
        <v>44198</v>
      </c>
      <c r="BI1621" s="289">
        <f t="shared" si="1861"/>
        <v>17794</v>
      </c>
      <c r="BJ1621" s="596">
        <f t="shared" si="1862"/>
        <v>117096</v>
      </c>
      <c r="BK1621" s="595">
        <f t="shared" si="1863"/>
        <v>3986.7000000000003</v>
      </c>
      <c r="BL1621" s="289">
        <f t="shared" si="1864"/>
        <v>3201</v>
      </c>
      <c r="BM1621" s="596">
        <f t="shared" si="1865"/>
        <v>7081</v>
      </c>
      <c r="BN1621" s="563">
        <f t="shared" si="1866"/>
        <v>11</v>
      </c>
      <c r="BO1621" s="87">
        <f t="shared" si="1867"/>
        <v>2017</v>
      </c>
      <c r="BP1621" s="87">
        <f t="shared" si="1868"/>
        <v>1.9999999999999996</v>
      </c>
      <c r="BQ1621" s="202"/>
    </row>
    <row r="1622" spans="1:69" s="35" customFormat="1" ht="10.5" customHeight="1" x14ac:dyDescent="0.2">
      <c r="A1622" s="87" t="str">
        <f t="shared" si="1854"/>
        <v>2017-18RX611</v>
      </c>
      <c r="B1622" s="87" t="str">
        <f t="shared" si="1869"/>
        <v>Y63</v>
      </c>
      <c r="C1622" s="203" t="s">
        <v>190</v>
      </c>
      <c r="D1622" s="203" t="s">
        <v>547</v>
      </c>
      <c r="E1622" s="42"/>
      <c r="F1622" s="317" t="str">
        <f>VLOOKUP($G1622,'Selection Sheet'!$C$15:$F$39,3,0)</f>
        <v>Y63</v>
      </c>
      <c r="G1622" s="204" t="s">
        <v>111</v>
      </c>
      <c r="H1622" s="203" t="s">
        <v>532</v>
      </c>
      <c r="I1622" s="495">
        <v>188</v>
      </c>
      <c r="J1622" s="495">
        <v>62</v>
      </c>
      <c r="K1622" s="495">
        <v>32</v>
      </c>
      <c r="L1622" s="495">
        <v>11</v>
      </c>
      <c r="M1622" s="507"/>
      <c r="N1622" s="507"/>
      <c r="O1622" s="507"/>
      <c r="P1622" s="507"/>
      <c r="Q1622" s="495" t="s">
        <v>80</v>
      </c>
      <c r="R1622" s="495" t="s">
        <v>80</v>
      </c>
      <c r="S1622" s="495"/>
      <c r="T1622" s="496">
        <v>388</v>
      </c>
      <c r="U1622" s="559">
        <v>75.883333333333326</v>
      </c>
      <c r="V1622" s="559">
        <v>68.699999999999989</v>
      </c>
      <c r="W1622" s="559">
        <v>110.43333333333334</v>
      </c>
      <c r="X1622" s="498">
        <v>279</v>
      </c>
      <c r="Y1622" s="555">
        <v>80</v>
      </c>
      <c r="Z1622" s="550">
        <v>39</v>
      </c>
      <c r="AA1622" s="550">
        <v>202</v>
      </c>
      <c r="AB1622" s="501">
        <v>30</v>
      </c>
      <c r="AC1622" s="550">
        <v>45.9</v>
      </c>
      <c r="AD1622" s="550">
        <v>37</v>
      </c>
      <c r="AE1622" s="550">
        <v>79</v>
      </c>
      <c r="AF1622" s="502">
        <v>99</v>
      </c>
      <c r="AG1622" s="503">
        <v>120.17647058823501</v>
      </c>
      <c r="AH1622" s="504">
        <v>180.6</v>
      </c>
      <c r="AI1622" s="502">
        <v>85</v>
      </c>
      <c r="AJ1622" s="505">
        <v>73</v>
      </c>
      <c r="AK1622" s="505">
        <v>85</v>
      </c>
      <c r="AL1622" s="507"/>
      <c r="AM1622" s="507"/>
      <c r="AN1622" s="505">
        <v>331</v>
      </c>
      <c r="AO1622" s="505">
        <v>336</v>
      </c>
      <c r="AP1622" s="569"/>
      <c r="AQ1622" s="569"/>
      <c r="AR1622" s="505">
        <v>12</v>
      </c>
      <c r="AS1622" s="505">
        <v>185</v>
      </c>
      <c r="AT1622" s="505">
        <v>7</v>
      </c>
      <c r="AU1622" s="505">
        <v>31</v>
      </c>
      <c r="AV1622" s="507"/>
      <c r="AW1622" s="507"/>
      <c r="AX1622" s="507" t="s">
        <v>80</v>
      </c>
      <c r="AY1622" s="507" t="s">
        <v>80</v>
      </c>
      <c r="AZ1622" s="507" t="s">
        <v>80</v>
      </c>
      <c r="BA1622" s="507" t="s">
        <v>80</v>
      </c>
      <c r="BB1622" s="357"/>
      <c r="BC1622" s="592">
        <f t="shared" si="1855"/>
        <v>10214.999999999976</v>
      </c>
      <c r="BD1622" s="593">
        <f t="shared" si="1856"/>
        <v>15351</v>
      </c>
      <c r="BE1622" s="594">
        <f t="shared" si="1857"/>
        <v>29442.73333333333</v>
      </c>
      <c r="BF1622" s="291">
        <f t="shared" si="1858"/>
        <v>26655.599999999995</v>
      </c>
      <c r="BG1622" s="566">
        <f t="shared" si="1859"/>
        <v>42848.133333333331</v>
      </c>
      <c r="BH1622" s="595">
        <f t="shared" si="1860"/>
        <v>22320</v>
      </c>
      <c r="BI1622" s="289">
        <f t="shared" si="1861"/>
        <v>10881</v>
      </c>
      <c r="BJ1622" s="596">
        <f t="shared" si="1862"/>
        <v>56358</v>
      </c>
      <c r="BK1622" s="595">
        <f t="shared" si="1863"/>
        <v>1377</v>
      </c>
      <c r="BL1622" s="289">
        <f t="shared" si="1864"/>
        <v>1110</v>
      </c>
      <c r="BM1622" s="596">
        <f t="shared" si="1865"/>
        <v>2370</v>
      </c>
      <c r="BN1622" s="563">
        <f t="shared" si="1866"/>
        <v>11</v>
      </c>
      <c r="BO1622" s="87">
        <f t="shared" si="1867"/>
        <v>2017</v>
      </c>
      <c r="BP1622" s="87">
        <f t="shared" si="1868"/>
        <v>1.9999999999999996</v>
      </c>
      <c r="BQ1622" s="202"/>
    </row>
    <row r="1623" spans="1:69" s="35" customFormat="1" ht="10.5" customHeight="1" x14ac:dyDescent="0.2">
      <c r="A1623" s="314" t="str">
        <f t="shared" si="1854"/>
        <v>2017-18RX711</v>
      </c>
      <c r="B1623" s="314" t="str">
        <f t="shared" si="1869"/>
        <v>Y62</v>
      </c>
      <c r="C1623" s="205" t="s">
        <v>190</v>
      </c>
      <c r="D1623" s="205" t="s">
        <v>547</v>
      </c>
      <c r="E1623" s="206"/>
      <c r="F1623" s="318" t="str">
        <f>VLOOKUP($G1623,'Selection Sheet'!$C$15:$F$39,3,0)</f>
        <v>Y62</v>
      </c>
      <c r="G1623" s="207" t="s">
        <v>84</v>
      </c>
      <c r="H1623" s="205" t="s">
        <v>533</v>
      </c>
      <c r="I1623" s="508">
        <v>315</v>
      </c>
      <c r="J1623" s="508">
        <v>109</v>
      </c>
      <c r="K1623" s="508">
        <v>50</v>
      </c>
      <c r="L1623" s="508">
        <v>27</v>
      </c>
      <c r="M1623" s="520"/>
      <c r="N1623" s="520"/>
      <c r="O1623" s="520"/>
      <c r="P1623" s="520"/>
      <c r="Q1623" s="508" t="s">
        <v>80</v>
      </c>
      <c r="R1623" s="508" t="s">
        <v>80</v>
      </c>
      <c r="S1623" s="508"/>
      <c r="T1623" s="509">
        <v>922</v>
      </c>
      <c r="U1623" s="560">
        <v>78</v>
      </c>
      <c r="V1623" s="560">
        <v>72</v>
      </c>
      <c r="W1623" s="560">
        <v>121.99999999999997</v>
      </c>
      <c r="X1623" s="511">
        <v>719</v>
      </c>
      <c r="Y1623" s="556">
        <v>80.099999999999994</v>
      </c>
      <c r="Z1623" s="551">
        <v>45</v>
      </c>
      <c r="AA1623" s="551">
        <v>183</v>
      </c>
      <c r="AB1623" s="514">
        <v>75</v>
      </c>
      <c r="AC1623" s="551">
        <v>66.3</v>
      </c>
      <c r="AD1623" s="551">
        <v>53</v>
      </c>
      <c r="AE1623" s="551">
        <v>114</v>
      </c>
      <c r="AF1623" s="515">
        <v>205</v>
      </c>
      <c r="AG1623" s="516">
        <v>131.23417721518999</v>
      </c>
      <c r="AH1623" s="517">
        <v>197</v>
      </c>
      <c r="AI1623" s="515">
        <v>158</v>
      </c>
      <c r="AJ1623" s="518">
        <v>126</v>
      </c>
      <c r="AK1623" s="518">
        <v>170</v>
      </c>
      <c r="AL1623" s="520"/>
      <c r="AM1623" s="520"/>
      <c r="AN1623" s="518">
        <v>939</v>
      </c>
      <c r="AO1623" s="518">
        <v>952</v>
      </c>
      <c r="AP1623" s="570"/>
      <c r="AQ1623" s="570"/>
      <c r="AR1623" s="518">
        <v>36</v>
      </c>
      <c r="AS1623" s="518">
        <v>311</v>
      </c>
      <c r="AT1623" s="518">
        <v>14</v>
      </c>
      <c r="AU1623" s="518">
        <v>48</v>
      </c>
      <c r="AV1623" s="520"/>
      <c r="AW1623" s="520"/>
      <c r="AX1623" s="520" t="s">
        <v>80</v>
      </c>
      <c r="AY1623" s="520" t="s">
        <v>80</v>
      </c>
      <c r="AZ1623" s="520" t="s">
        <v>80</v>
      </c>
      <c r="BA1623" s="520" t="s">
        <v>80</v>
      </c>
      <c r="BB1623" s="358"/>
      <c r="BC1623" s="597">
        <f t="shared" si="1855"/>
        <v>20735.000000000018</v>
      </c>
      <c r="BD1623" s="598">
        <f t="shared" si="1856"/>
        <v>31126</v>
      </c>
      <c r="BE1623" s="599">
        <f t="shared" si="1857"/>
        <v>71916</v>
      </c>
      <c r="BF1623" s="600">
        <f t="shared" si="1858"/>
        <v>66384</v>
      </c>
      <c r="BG1623" s="601">
        <f t="shared" si="1859"/>
        <v>112483.99999999997</v>
      </c>
      <c r="BH1623" s="602">
        <f t="shared" si="1860"/>
        <v>57591.899999999994</v>
      </c>
      <c r="BI1623" s="603">
        <f t="shared" si="1861"/>
        <v>32355</v>
      </c>
      <c r="BJ1623" s="604">
        <f t="shared" si="1862"/>
        <v>131577</v>
      </c>
      <c r="BK1623" s="602">
        <f t="shared" si="1863"/>
        <v>4972.5</v>
      </c>
      <c r="BL1623" s="603">
        <f t="shared" si="1864"/>
        <v>3975</v>
      </c>
      <c r="BM1623" s="604">
        <f t="shared" si="1865"/>
        <v>8550</v>
      </c>
      <c r="BN1623" s="564">
        <f t="shared" si="1866"/>
        <v>11</v>
      </c>
      <c r="BO1623" s="314">
        <f t="shared" si="1867"/>
        <v>2017</v>
      </c>
      <c r="BP1623" s="314">
        <f t="shared" si="1868"/>
        <v>1.9999999999999996</v>
      </c>
      <c r="BQ1623" s="202"/>
    </row>
    <row r="1624" spans="1:69" s="35" customFormat="1" ht="10.5" customHeight="1" x14ac:dyDescent="0.2">
      <c r="A1624" s="87" t="str">
        <f t="shared" si="1854"/>
        <v>2017-18RX811</v>
      </c>
      <c r="B1624" s="87" t="str">
        <f t="shared" si="1869"/>
        <v>Y63</v>
      </c>
      <c r="C1624" s="203" t="s">
        <v>190</v>
      </c>
      <c r="D1624" s="203" t="s">
        <v>547</v>
      </c>
      <c r="E1624" s="42"/>
      <c r="F1624" s="317" t="str">
        <f>VLOOKUP($G1624,'Selection Sheet'!$C$15:$F$39,3,0)</f>
        <v>Y63</v>
      </c>
      <c r="G1624" s="204" t="s">
        <v>120</v>
      </c>
      <c r="H1624" s="203" t="s">
        <v>534</v>
      </c>
      <c r="I1624" s="495">
        <v>255</v>
      </c>
      <c r="J1624" s="495">
        <v>54</v>
      </c>
      <c r="K1624" s="495">
        <v>55</v>
      </c>
      <c r="L1624" s="495">
        <v>18</v>
      </c>
      <c r="M1624" s="507"/>
      <c r="N1624" s="507"/>
      <c r="O1624" s="507"/>
      <c r="P1624" s="507"/>
      <c r="Q1624" s="495" t="s">
        <v>80</v>
      </c>
      <c r="R1624" s="495" t="s">
        <v>80</v>
      </c>
      <c r="S1624" s="495"/>
      <c r="T1624" s="496">
        <v>512</v>
      </c>
      <c r="U1624" s="559">
        <v>73.649999999999949</v>
      </c>
      <c r="V1624" s="559">
        <v>65.616666666666632</v>
      </c>
      <c r="W1624" s="559">
        <v>107.28333333333332</v>
      </c>
      <c r="X1624" s="498">
        <v>415</v>
      </c>
      <c r="Y1624" s="555">
        <v>106.9</v>
      </c>
      <c r="Z1624" s="550">
        <v>53</v>
      </c>
      <c r="AA1624" s="550">
        <v>237</v>
      </c>
      <c r="AB1624" s="501">
        <v>39</v>
      </c>
      <c r="AC1624" s="550">
        <v>52.7</v>
      </c>
      <c r="AD1624" s="550">
        <v>46</v>
      </c>
      <c r="AE1624" s="550">
        <v>92</v>
      </c>
      <c r="AF1624" s="502">
        <v>135</v>
      </c>
      <c r="AG1624" s="503">
        <v>130.03200000000001</v>
      </c>
      <c r="AH1624" s="504">
        <v>186.6</v>
      </c>
      <c r="AI1624" s="502">
        <v>125</v>
      </c>
      <c r="AJ1624" s="505">
        <v>114</v>
      </c>
      <c r="AK1624" s="505">
        <v>147</v>
      </c>
      <c r="AL1624" s="507"/>
      <c r="AM1624" s="507"/>
      <c r="AN1624" s="505">
        <v>535</v>
      </c>
      <c r="AO1624" s="505">
        <v>546</v>
      </c>
      <c r="AP1624" s="569"/>
      <c r="AQ1624" s="569"/>
      <c r="AR1624" s="505">
        <v>22</v>
      </c>
      <c r="AS1624" s="505">
        <v>247</v>
      </c>
      <c r="AT1624" s="505">
        <v>12</v>
      </c>
      <c r="AU1624" s="505">
        <v>52</v>
      </c>
      <c r="AV1624" s="507"/>
      <c r="AW1624" s="507"/>
      <c r="AX1624" s="507" t="s">
        <v>80</v>
      </c>
      <c r="AY1624" s="507" t="s">
        <v>80</v>
      </c>
      <c r="AZ1624" s="507" t="s">
        <v>80</v>
      </c>
      <c r="BA1624" s="507" t="s">
        <v>80</v>
      </c>
      <c r="BB1624" s="357"/>
      <c r="BC1624" s="592">
        <f t="shared" si="1855"/>
        <v>16254.000000000002</v>
      </c>
      <c r="BD1624" s="593">
        <f t="shared" si="1856"/>
        <v>23325</v>
      </c>
      <c r="BE1624" s="594">
        <f t="shared" si="1857"/>
        <v>37708.799999999974</v>
      </c>
      <c r="BF1624" s="291">
        <f t="shared" si="1858"/>
        <v>33595.733333333315</v>
      </c>
      <c r="BG1624" s="566">
        <f t="shared" si="1859"/>
        <v>54929.066666666658</v>
      </c>
      <c r="BH1624" s="595">
        <f t="shared" si="1860"/>
        <v>44363.5</v>
      </c>
      <c r="BI1624" s="289">
        <f t="shared" si="1861"/>
        <v>21995</v>
      </c>
      <c r="BJ1624" s="596">
        <f t="shared" si="1862"/>
        <v>98355</v>
      </c>
      <c r="BK1624" s="595">
        <f t="shared" si="1863"/>
        <v>2055.3000000000002</v>
      </c>
      <c r="BL1624" s="289">
        <f t="shared" si="1864"/>
        <v>1794</v>
      </c>
      <c r="BM1624" s="596">
        <f t="shared" si="1865"/>
        <v>3588</v>
      </c>
      <c r="BN1624" s="563">
        <f t="shared" si="1866"/>
        <v>11</v>
      </c>
      <c r="BO1624" s="87">
        <f t="shared" si="1867"/>
        <v>2017</v>
      </c>
      <c r="BP1624" s="87">
        <f t="shared" si="1868"/>
        <v>1.9999999999999996</v>
      </c>
      <c r="BQ1624" s="202"/>
    </row>
    <row r="1625" spans="1:69" s="35" customFormat="1" ht="10.5" customHeight="1" x14ac:dyDescent="0.2">
      <c r="A1625" s="87" t="str">
        <f t="shared" ref="A1625:A1688" si="1870">CONCATENATE(C1625,G1625,BN1625)</f>
        <v>2017-18RX911</v>
      </c>
      <c r="B1625" s="87" t="str">
        <f t="shared" si="1869"/>
        <v>Y60</v>
      </c>
      <c r="C1625" s="203" t="s">
        <v>190</v>
      </c>
      <c r="D1625" s="203" t="s">
        <v>547</v>
      </c>
      <c r="E1625" s="42"/>
      <c r="F1625" s="317" t="str">
        <f>VLOOKUP($G1625,'Selection Sheet'!$C$15:$F$39,3,0)</f>
        <v>Y60</v>
      </c>
      <c r="G1625" s="204" t="s">
        <v>103</v>
      </c>
      <c r="H1625" s="203" t="s">
        <v>535</v>
      </c>
      <c r="I1625" s="495">
        <v>164</v>
      </c>
      <c r="J1625" s="495">
        <v>36</v>
      </c>
      <c r="K1625" s="495">
        <v>32</v>
      </c>
      <c r="L1625" s="495">
        <v>14</v>
      </c>
      <c r="M1625" s="507"/>
      <c r="N1625" s="507"/>
      <c r="O1625" s="507"/>
      <c r="P1625" s="507"/>
      <c r="Q1625" s="495" t="s">
        <v>80</v>
      </c>
      <c r="R1625" s="495" t="s">
        <v>80</v>
      </c>
      <c r="S1625" s="495"/>
      <c r="T1625" s="496">
        <v>585</v>
      </c>
      <c r="U1625" s="559">
        <v>92.000000000000014</v>
      </c>
      <c r="V1625" s="559">
        <v>78</v>
      </c>
      <c r="W1625" s="559">
        <v>139.00000000000003</v>
      </c>
      <c r="X1625" s="498">
        <v>430</v>
      </c>
      <c r="Y1625" s="555">
        <v>92.2</v>
      </c>
      <c r="Z1625" s="550">
        <v>46</v>
      </c>
      <c r="AA1625" s="550">
        <v>220.5</v>
      </c>
      <c r="AB1625" s="501">
        <v>60</v>
      </c>
      <c r="AC1625" s="550">
        <v>57.3</v>
      </c>
      <c r="AD1625" s="550">
        <v>49</v>
      </c>
      <c r="AE1625" s="550">
        <v>103.5</v>
      </c>
      <c r="AF1625" s="502">
        <v>114</v>
      </c>
      <c r="AG1625" s="503">
        <v>141.48484848484799</v>
      </c>
      <c r="AH1625" s="504">
        <v>188.4</v>
      </c>
      <c r="AI1625" s="502">
        <v>99</v>
      </c>
      <c r="AJ1625" s="505">
        <v>78</v>
      </c>
      <c r="AK1625" s="505">
        <v>105</v>
      </c>
      <c r="AL1625" s="507"/>
      <c r="AM1625" s="507"/>
      <c r="AN1625" s="505">
        <v>578</v>
      </c>
      <c r="AO1625" s="505">
        <v>591</v>
      </c>
      <c r="AP1625" s="569"/>
      <c r="AQ1625" s="569"/>
      <c r="AR1625" s="505">
        <v>5</v>
      </c>
      <c r="AS1625" s="505">
        <v>152</v>
      </c>
      <c r="AT1625" s="505">
        <v>3</v>
      </c>
      <c r="AU1625" s="505">
        <v>28</v>
      </c>
      <c r="AV1625" s="507"/>
      <c r="AW1625" s="507"/>
      <c r="AX1625" s="507" t="s">
        <v>80</v>
      </c>
      <c r="AY1625" s="507" t="s">
        <v>80</v>
      </c>
      <c r="AZ1625" s="507" t="s">
        <v>80</v>
      </c>
      <c r="BA1625" s="507" t="s">
        <v>80</v>
      </c>
      <c r="BB1625" s="357"/>
      <c r="BC1625" s="592">
        <f t="shared" ref="BC1625:BC1688" si="1871">IFERROR(AG1625*$AI1625,"-")</f>
        <v>14006.999999999951</v>
      </c>
      <c r="BD1625" s="593">
        <f t="shared" ref="BD1625:BD1688" si="1872">IFERROR(AH1625*$AI1625,"-")</f>
        <v>18651.600000000002</v>
      </c>
      <c r="BE1625" s="594">
        <f t="shared" ref="BE1625:BE1688" si="1873">IFERROR(U1625*$T1625, "-")</f>
        <v>53820.000000000007</v>
      </c>
      <c r="BF1625" s="291">
        <f t="shared" ref="BF1625:BF1688" si="1874">IFERROR(V1625*$T1625,"-")</f>
        <v>45630</v>
      </c>
      <c r="BG1625" s="566">
        <f t="shared" ref="BG1625:BG1688" si="1875">IFERROR(W1625*$T1625,"-")</f>
        <v>81315.000000000015</v>
      </c>
      <c r="BH1625" s="595">
        <f t="shared" ref="BH1625:BH1688" si="1876">IFERROR(Y1625*$X1625, "-")</f>
        <v>39646</v>
      </c>
      <c r="BI1625" s="289">
        <f t="shared" ref="BI1625:BI1688" si="1877">IFERROR(Z1625*$X1625,"-")</f>
        <v>19780</v>
      </c>
      <c r="BJ1625" s="596">
        <f t="shared" ref="BJ1625:BJ1688" si="1878">IFERROR(AA1625*$X1625,"-")</f>
        <v>94815</v>
      </c>
      <c r="BK1625" s="595">
        <f t="shared" ref="BK1625:BK1688" si="1879">IFERROR(AC1625*$AB1625, "-")</f>
        <v>3438</v>
      </c>
      <c r="BL1625" s="289">
        <f t="shared" ref="BL1625:BL1688" si="1880">IFERROR(AD1625*$AB1625,"-")</f>
        <v>2940</v>
      </c>
      <c r="BM1625" s="596">
        <f t="shared" ref="BM1625:BM1688" si="1881">IFERROR(AE1625*$AB1625,"-")</f>
        <v>6210</v>
      </c>
      <c r="BN1625" s="563">
        <f t="shared" ref="BN1625:BN1688" si="1882">MONTH(1&amp;$D1625)</f>
        <v>11</v>
      </c>
      <c r="BO1625" s="87">
        <f t="shared" ref="BO1625:BO1688" si="1883">VALUE(LEFT(C1625,4)+IF($BN1625&lt;4,1,0))</f>
        <v>2017</v>
      </c>
      <c r="BP1625" s="87">
        <f t="shared" ref="BP1625:BP1688" si="1884">(BN1625/3-ROUNDDOWN(BN1625/3,0))*3</f>
        <v>1.9999999999999996</v>
      </c>
      <c r="BQ1625" s="202"/>
    </row>
    <row r="1626" spans="1:69" s="35" customFormat="1" ht="10.5" customHeight="1" x14ac:dyDescent="0.2">
      <c r="A1626" s="314" t="str">
        <f t="shared" si="1870"/>
        <v>2017-18RYA11</v>
      </c>
      <c r="B1626" s="314" t="str">
        <f t="shared" ref="B1626:B1689" si="1885">F1626</f>
        <v>Y60</v>
      </c>
      <c r="C1626" s="205" t="s">
        <v>190</v>
      </c>
      <c r="D1626" s="205" t="s">
        <v>547</v>
      </c>
      <c r="E1626" s="206"/>
      <c r="F1626" s="318" t="str">
        <f>VLOOKUP($G1626,'Selection Sheet'!$C$15:$F$39,3,0)</f>
        <v>Y60</v>
      </c>
      <c r="G1626" s="207" t="s">
        <v>118</v>
      </c>
      <c r="H1626" s="205" t="s">
        <v>536</v>
      </c>
      <c r="I1626" s="508">
        <v>330</v>
      </c>
      <c r="J1626" s="508">
        <v>92</v>
      </c>
      <c r="K1626" s="508">
        <v>37</v>
      </c>
      <c r="L1626" s="508">
        <v>17</v>
      </c>
      <c r="M1626" s="520"/>
      <c r="N1626" s="520"/>
      <c r="O1626" s="520"/>
      <c r="P1626" s="520"/>
      <c r="Q1626" s="508" t="s">
        <v>80</v>
      </c>
      <c r="R1626" s="508" t="s">
        <v>80</v>
      </c>
      <c r="S1626" s="508"/>
      <c r="T1626" s="509">
        <v>1512</v>
      </c>
      <c r="U1626" s="560">
        <v>69.000000000000043</v>
      </c>
      <c r="V1626" s="560">
        <v>63</v>
      </c>
      <c r="W1626" s="560">
        <v>105.00000000000004</v>
      </c>
      <c r="X1626" s="511">
        <v>495</v>
      </c>
      <c r="Y1626" s="556">
        <v>91.5</v>
      </c>
      <c r="Z1626" s="551">
        <v>44</v>
      </c>
      <c r="AA1626" s="551">
        <v>235</v>
      </c>
      <c r="AB1626" s="514">
        <v>90</v>
      </c>
      <c r="AC1626" s="551">
        <v>61.5</v>
      </c>
      <c r="AD1626" s="551">
        <v>58</v>
      </c>
      <c r="AE1626" s="551">
        <v>93.5</v>
      </c>
      <c r="AF1626" s="515">
        <v>154</v>
      </c>
      <c r="AG1626" s="516">
        <v>118.094890510949</v>
      </c>
      <c r="AH1626" s="517">
        <v>155.80000000000001</v>
      </c>
      <c r="AI1626" s="515">
        <v>137</v>
      </c>
      <c r="AJ1626" s="518">
        <v>183</v>
      </c>
      <c r="AK1626" s="518">
        <v>222</v>
      </c>
      <c r="AL1626" s="520"/>
      <c r="AM1626" s="520"/>
      <c r="AN1626" s="518">
        <v>1431</v>
      </c>
      <c r="AO1626" s="518">
        <v>1506</v>
      </c>
      <c r="AP1626" s="570"/>
      <c r="AQ1626" s="570"/>
      <c r="AR1626" s="518">
        <v>30</v>
      </c>
      <c r="AS1626" s="518">
        <v>324</v>
      </c>
      <c r="AT1626" s="518">
        <v>13</v>
      </c>
      <c r="AU1626" s="518">
        <v>36</v>
      </c>
      <c r="AV1626" s="520"/>
      <c r="AW1626" s="520"/>
      <c r="AX1626" s="520" t="s">
        <v>80</v>
      </c>
      <c r="AY1626" s="520" t="s">
        <v>80</v>
      </c>
      <c r="AZ1626" s="520" t="s">
        <v>80</v>
      </c>
      <c r="BA1626" s="520" t="s">
        <v>80</v>
      </c>
      <c r="BB1626" s="358"/>
      <c r="BC1626" s="597">
        <f t="shared" si="1871"/>
        <v>16179.000000000013</v>
      </c>
      <c r="BD1626" s="598">
        <f t="shared" si="1872"/>
        <v>21344.600000000002</v>
      </c>
      <c r="BE1626" s="599">
        <f t="shared" si="1873"/>
        <v>104328.00000000006</v>
      </c>
      <c r="BF1626" s="600">
        <f t="shared" si="1874"/>
        <v>95256</v>
      </c>
      <c r="BG1626" s="601">
        <f t="shared" si="1875"/>
        <v>158760.00000000006</v>
      </c>
      <c r="BH1626" s="602">
        <f t="shared" si="1876"/>
        <v>45292.5</v>
      </c>
      <c r="BI1626" s="603">
        <f t="shared" si="1877"/>
        <v>21780</v>
      </c>
      <c r="BJ1626" s="604">
        <f t="shared" si="1878"/>
        <v>116325</v>
      </c>
      <c r="BK1626" s="602">
        <f t="shared" si="1879"/>
        <v>5535</v>
      </c>
      <c r="BL1626" s="603">
        <f t="shared" si="1880"/>
        <v>5220</v>
      </c>
      <c r="BM1626" s="604">
        <f t="shared" si="1881"/>
        <v>8415</v>
      </c>
      <c r="BN1626" s="564">
        <f t="shared" si="1882"/>
        <v>11</v>
      </c>
      <c r="BO1626" s="314">
        <f t="shared" si="1883"/>
        <v>2017</v>
      </c>
      <c r="BP1626" s="314">
        <f t="shared" si="1884"/>
        <v>1.9999999999999996</v>
      </c>
      <c r="BQ1626" s="202"/>
    </row>
    <row r="1627" spans="1:69" s="35" customFormat="1" ht="10.5" customHeight="1" x14ac:dyDescent="0.2">
      <c r="A1627" s="87" t="str">
        <f t="shared" si="1870"/>
        <v>2017-18RYC11</v>
      </c>
      <c r="B1627" s="87" t="str">
        <f t="shared" si="1885"/>
        <v>Y61</v>
      </c>
      <c r="C1627" s="203" t="s">
        <v>190</v>
      </c>
      <c r="D1627" s="203" t="s">
        <v>547</v>
      </c>
      <c r="E1627" s="42"/>
      <c r="F1627" s="317" t="str">
        <f>VLOOKUP($G1627,'Selection Sheet'!$C$15:$F$39,3,0)</f>
        <v>Y61</v>
      </c>
      <c r="G1627" s="204" t="s">
        <v>87</v>
      </c>
      <c r="H1627" s="203" t="s">
        <v>537</v>
      </c>
      <c r="I1627" s="495">
        <v>294</v>
      </c>
      <c r="J1627" s="495">
        <v>71</v>
      </c>
      <c r="K1627" s="495">
        <v>30</v>
      </c>
      <c r="L1627" s="495">
        <v>15</v>
      </c>
      <c r="M1627" s="507"/>
      <c r="N1627" s="507"/>
      <c r="O1627" s="507"/>
      <c r="P1627" s="507"/>
      <c r="Q1627" s="495" t="s">
        <v>80</v>
      </c>
      <c r="R1627" s="495" t="s">
        <v>80</v>
      </c>
      <c r="S1627" s="495"/>
      <c r="T1627" s="496">
        <v>500</v>
      </c>
      <c r="U1627" s="559">
        <v>71.950000000000031</v>
      </c>
      <c r="V1627" s="559">
        <v>65.000000000000014</v>
      </c>
      <c r="W1627" s="559">
        <v>100.19999999999996</v>
      </c>
      <c r="X1627" s="498">
        <v>548</v>
      </c>
      <c r="Y1627" s="555">
        <v>82.4</v>
      </c>
      <c r="Z1627" s="550">
        <v>43</v>
      </c>
      <c r="AA1627" s="550">
        <v>200</v>
      </c>
      <c r="AB1627" s="501">
        <v>88</v>
      </c>
      <c r="AC1627" s="550">
        <v>58.9</v>
      </c>
      <c r="AD1627" s="550">
        <v>48</v>
      </c>
      <c r="AE1627" s="550">
        <v>103</v>
      </c>
      <c r="AF1627" s="502">
        <v>123</v>
      </c>
      <c r="AG1627" s="503">
        <v>138.27884615384599</v>
      </c>
      <c r="AH1627" s="504">
        <v>181</v>
      </c>
      <c r="AI1627" s="502">
        <v>104</v>
      </c>
      <c r="AJ1627" s="505">
        <v>115</v>
      </c>
      <c r="AK1627" s="505">
        <v>123</v>
      </c>
      <c r="AL1627" s="507"/>
      <c r="AM1627" s="507"/>
      <c r="AN1627" s="505">
        <v>494</v>
      </c>
      <c r="AO1627" s="505">
        <v>500</v>
      </c>
      <c r="AP1627" s="569"/>
      <c r="AQ1627" s="569"/>
      <c r="AR1627" s="505">
        <v>20</v>
      </c>
      <c r="AS1627" s="505">
        <v>293</v>
      </c>
      <c r="AT1627" s="505">
        <v>9</v>
      </c>
      <c r="AU1627" s="505">
        <v>31</v>
      </c>
      <c r="AV1627" s="507"/>
      <c r="AW1627" s="507"/>
      <c r="AX1627" s="507" t="s">
        <v>80</v>
      </c>
      <c r="AY1627" s="507" t="s">
        <v>80</v>
      </c>
      <c r="AZ1627" s="507" t="s">
        <v>80</v>
      </c>
      <c r="BA1627" s="507" t="s">
        <v>80</v>
      </c>
      <c r="BB1627" s="357"/>
      <c r="BC1627" s="592">
        <f t="shared" si="1871"/>
        <v>14380.999999999984</v>
      </c>
      <c r="BD1627" s="593">
        <f t="shared" si="1872"/>
        <v>18824</v>
      </c>
      <c r="BE1627" s="594">
        <f t="shared" si="1873"/>
        <v>35975.000000000015</v>
      </c>
      <c r="BF1627" s="291">
        <f t="shared" si="1874"/>
        <v>32500.000000000007</v>
      </c>
      <c r="BG1627" s="566">
        <f t="shared" si="1875"/>
        <v>50099.999999999978</v>
      </c>
      <c r="BH1627" s="595">
        <f t="shared" si="1876"/>
        <v>45155.200000000004</v>
      </c>
      <c r="BI1627" s="289">
        <f t="shared" si="1877"/>
        <v>23564</v>
      </c>
      <c r="BJ1627" s="596">
        <f t="shared" si="1878"/>
        <v>109600</v>
      </c>
      <c r="BK1627" s="595">
        <f t="shared" si="1879"/>
        <v>5183.2</v>
      </c>
      <c r="BL1627" s="289">
        <f t="shared" si="1880"/>
        <v>4224</v>
      </c>
      <c r="BM1627" s="596">
        <f t="shared" si="1881"/>
        <v>9064</v>
      </c>
      <c r="BN1627" s="563">
        <f t="shared" si="1882"/>
        <v>11</v>
      </c>
      <c r="BO1627" s="87">
        <f t="shared" si="1883"/>
        <v>2017</v>
      </c>
      <c r="BP1627" s="87">
        <f t="shared" si="1884"/>
        <v>1.9999999999999996</v>
      </c>
      <c r="BQ1627" s="202"/>
    </row>
    <row r="1628" spans="1:69" s="35" customFormat="1" ht="10.5" customHeight="1" x14ac:dyDescent="0.2">
      <c r="A1628" s="87" t="str">
        <f t="shared" si="1870"/>
        <v>2017-18RYD11</v>
      </c>
      <c r="B1628" s="87" t="str">
        <f t="shared" si="1885"/>
        <v>Y59</v>
      </c>
      <c r="C1628" s="203" t="s">
        <v>190</v>
      </c>
      <c r="D1628" s="203" t="s">
        <v>547</v>
      </c>
      <c r="E1628" s="42"/>
      <c r="F1628" s="317" t="str">
        <f>VLOOKUP($G1628,'Selection Sheet'!$C$15:$F$39,3,0)</f>
        <v>Y59</v>
      </c>
      <c r="G1628" s="204" t="s">
        <v>116</v>
      </c>
      <c r="H1628" s="203" t="s">
        <v>538</v>
      </c>
      <c r="I1628" s="495">
        <v>282</v>
      </c>
      <c r="J1628" s="495">
        <v>68</v>
      </c>
      <c r="K1628" s="495">
        <v>41</v>
      </c>
      <c r="L1628" s="495">
        <v>21</v>
      </c>
      <c r="M1628" s="507"/>
      <c r="N1628" s="507"/>
      <c r="O1628" s="507"/>
      <c r="P1628" s="507"/>
      <c r="Q1628" s="495" t="s">
        <v>80</v>
      </c>
      <c r="R1628" s="495" t="s">
        <v>80</v>
      </c>
      <c r="S1628" s="495"/>
      <c r="T1628" s="496">
        <v>423</v>
      </c>
      <c r="U1628" s="559">
        <v>68</v>
      </c>
      <c r="V1628" s="559">
        <v>61</v>
      </c>
      <c r="W1628" s="559">
        <v>98</v>
      </c>
      <c r="X1628" s="498">
        <v>368</v>
      </c>
      <c r="Y1628" s="555">
        <v>85.2</v>
      </c>
      <c r="Z1628" s="550">
        <v>40</v>
      </c>
      <c r="AA1628" s="550">
        <v>196</v>
      </c>
      <c r="AB1628" s="501">
        <v>39</v>
      </c>
      <c r="AC1628" s="550">
        <v>56.5</v>
      </c>
      <c r="AD1628" s="550">
        <v>56</v>
      </c>
      <c r="AE1628" s="550">
        <v>91</v>
      </c>
      <c r="AF1628" s="502">
        <v>97</v>
      </c>
      <c r="AG1628" s="503">
        <v>128.97468354430401</v>
      </c>
      <c r="AH1628" s="504">
        <v>163.4</v>
      </c>
      <c r="AI1628" s="502">
        <v>79</v>
      </c>
      <c r="AJ1628" s="505">
        <v>89</v>
      </c>
      <c r="AK1628" s="505">
        <v>126</v>
      </c>
      <c r="AL1628" s="507"/>
      <c r="AM1628" s="507"/>
      <c r="AN1628" s="505">
        <v>407</v>
      </c>
      <c r="AO1628" s="505">
        <v>423</v>
      </c>
      <c r="AP1628" s="569"/>
      <c r="AQ1628" s="569"/>
      <c r="AR1628" s="505">
        <v>27</v>
      </c>
      <c r="AS1628" s="505">
        <v>274</v>
      </c>
      <c r="AT1628" s="505">
        <v>13</v>
      </c>
      <c r="AU1628" s="505">
        <v>40</v>
      </c>
      <c r="AV1628" s="507"/>
      <c r="AW1628" s="507"/>
      <c r="AX1628" s="507" t="s">
        <v>80</v>
      </c>
      <c r="AY1628" s="507" t="s">
        <v>80</v>
      </c>
      <c r="AZ1628" s="507" t="s">
        <v>80</v>
      </c>
      <c r="BA1628" s="507" t="s">
        <v>80</v>
      </c>
      <c r="BB1628" s="357"/>
      <c r="BC1628" s="592">
        <f t="shared" si="1871"/>
        <v>10189.000000000016</v>
      </c>
      <c r="BD1628" s="593">
        <f t="shared" si="1872"/>
        <v>12908.6</v>
      </c>
      <c r="BE1628" s="594">
        <f t="shared" si="1873"/>
        <v>28764</v>
      </c>
      <c r="BF1628" s="291">
        <f t="shared" si="1874"/>
        <v>25803</v>
      </c>
      <c r="BG1628" s="566">
        <f t="shared" si="1875"/>
        <v>41454</v>
      </c>
      <c r="BH1628" s="595">
        <f t="shared" si="1876"/>
        <v>31353.600000000002</v>
      </c>
      <c r="BI1628" s="289">
        <f t="shared" si="1877"/>
        <v>14720</v>
      </c>
      <c r="BJ1628" s="596">
        <f t="shared" si="1878"/>
        <v>72128</v>
      </c>
      <c r="BK1628" s="595">
        <f t="shared" si="1879"/>
        <v>2203.5</v>
      </c>
      <c r="BL1628" s="289">
        <f t="shared" si="1880"/>
        <v>2184</v>
      </c>
      <c r="BM1628" s="596">
        <f t="shared" si="1881"/>
        <v>3549</v>
      </c>
      <c r="BN1628" s="563">
        <f t="shared" si="1882"/>
        <v>11</v>
      </c>
      <c r="BO1628" s="87">
        <f t="shared" si="1883"/>
        <v>2017</v>
      </c>
      <c r="BP1628" s="87">
        <f t="shared" si="1884"/>
        <v>1.9999999999999996</v>
      </c>
      <c r="BQ1628" s="202"/>
    </row>
    <row r="1629" spans="1:69" s="35" customFormat="1" ht="10.5" customHeight="1" x14ac:dyDescent="0.2">
      <c r="A1629" s="87" t="str">
        <f t="shared" si="1870"/>
        <v>2017-18RYE11</v>
      </c>
      <c r="B1629" s="87" t="str">
        <f t="shared" si="1885"/>
        <v>Y59</v>
      </c>
      <c r="C1629" s="203" t="s">
        <v>190</v>
      </c>
      <c r="D1629" s="203" t="s">
        <v>547</v>
      </c>
      <c r="E1629" s="42"/>
      <c r="F1629" s="317" t="str">
        <f>VLOOKUP($G1629,'Selection Sheet'!$C$15:$F$39,3,0)</f>
        <v>Y59</v>
      </c>
      <c r="G1629" s="204" t="s">
        <v>114</v>
      </c>
      <c r="H1629" s="203" t="s">
        <v>539</v>
      </c>
      <c r="I1629" s="495">
        <v>120</v>
      </c>
      <c r="J1629" s="495">
        <v>36</v>
      </c>
      <c r="K1629" s="495">
        <v>35</v>
      </c>
      <c r="L1629" s="495">
        <v>17</v>
      </c>
      <c r="M1629" s="507"/>
      <c r="N1629" s="507"/>
      <c r="O1629" s="507"/>
      <c r="P1629" s="507"/>
      <c r="Q1629" s="495" t="s">
        <v>80</v>
      </c>
      <c r="R1629" s="495" t="s">
        <v>80</v>
      </c>
      <c r="S1629" s="495"/>
      <c r="T1629" s="496">
        <v>683</v>
      </c>
      <c r="U1629" s="559">
        <v>69.100000000000009</v>
      </c>
      <c r="V1629" s="559">
        <v>62.11666666666666</v>
      </c>
      <c r="W1629" s="559">
        <v>100.55</v>
      </c>
      <c r="X1629" s="498">
        <v>330</v>
      </c>
      <c r="Y1629" s="555">
        <v>93.4</v>
      </c>
      <c r="Z1629" s="550">
        <v>53</v>
      </c>
      <c r="AA1629" s="550">
        <v>216</v>
      </c>
      <c r="AB1629" s="501">
        <v>53</v>
      </c>
      <c r="AC1629" s="550">
        <v>50.3</v>
      </c>
      <c r="AD1629" s="550">
        <v>44</v>
      </c>
      <c r="AE1629" s="550">
        <v>90</v>
      </c>
      <c r="AF1629" s="502">
        <v>84</v>
      </c>
      <c r="AG1629" s="503">
        <v>115.73913043478299</v>
      </c>
      <c r="AH1629" s="504">
        <v>159.4</v>
      </c>
      <c r="AI1629" s="502">
        <v>69</v>
      </c>
      <c r="AJ1629" s="505">
        <v>82</v>
      </c>
      <c r="AK1629" s="505">
        <v>105</v>
      </c>
      <c r="AL1629" s="507"/>
      <c r="AM1629" s="507"/>
      <c r="AN1629" s="505">
        <v>813</v>
      </c>
      <c r="AO1629" s="505">
        <v>834</v>
      </c>
      <c r="AP1629" s="569"/>
      <c r="AQ1629" s="569"/>
      <c r="AR1629" s="505">
        <v>15</v>
      </c>
      <c r="AS1629" s="505">
        <v>112</v>
      </c>
      <c r="AT1629" s="505">
        <v>11</v>
      </c>
      <c r="AU1629" s="505">
        <v>32</v>
      </c>
      <c r="AV1629" s="507"/>
      <c r="AW1629" s="507"/>
      <c r="AX1629" s="507" t="s">
        <v>80</v>
      </c>
      <c r="AY1629" s="507" t="s">
        <v>80</v>
      </c>
      <c r="AZ1629" s="507" t="s">
        <v>80</v>
      </c>
      <c r="BA1629" s="507" t="s">
        <v>80</v>
      </c>
      <c r="BB1629" s="357"/>
      <c r="BC1629" s="592">
        <f t="shared" si="1871"/>
        <v>7986.0000000000264</v>
      </c>
      <c r="BD1629" s="593">
        <f t="shared" si="1872"/>
        <v>10998.6</v>
      </c>
      <c r="BE1629" s="594">
        <f t="shared" si="1873"/>
        <v>47195.3</v>
      </c>
      <c r="BF1629" s="291">
        <f t="shared" si="1874"/>
        <v>42425.683333333327</v>
      </c>
      <c r="BG1629" s="566">
        <f t="shared" si="1875"/>
        <v>68675.649999999994</v>
      </c>
      <c r="BH1629" s="595">
        <f t="shared" si="1876"/>
        <v>30822.000000000004</v>
      </c>
      <c r="BI1629" s="289">
        <f t="shared" si="1877"/>
        <v>17490</v>
      </c>
      <c r="BJ1629" s="596">
        <f t="shared" si="1878"/>
        <v>71280</v>
      </c>
      <c r="BK1629" s="595">
        <f t="shared" si="1879"/>
        <v>2665.8999999999996</v>
      </c>
      <c r="BL1629" s="289">
        <f t="shared" si="1880"/>
        <v>2332</v>
      </c>
      <c r="BM1629" s="596">
        <f t="shared" si="1881"/>
        <v>4770</v>
      </c>
      <c r="BN1629" s="563">
        <f t="shared" si="1882"/>
        <v>11</v>
      </c>
      <c r="BO1629" s="87">
        <f t="shared" si="1883"/>
        <v>2017</v>
      </c>
      <c r="BP1629" s="87">
        <f t="shared" si="1884"/>
        <v>1.9999999999999996</v>
      </c>
      <c r="BQ1629" s="202"/>
    </row>
    <row r="1630" spans="1:69" s="35" customFormat="1" ht="10.5" customHeight="1" x14ac:dyDescent="0.2">
      <c r="A1630" s="312" t="str">
        <f t="shared" si="1870"/>
        <v>2017-18RYF11</v>
      </c>
      <c r="B1630" s="312" t="str">
        <f t="shared" si="1885"/>
        <v>Y58</v>
      </c>
      <c r="C1630" s="208" t="s">
        <v>190</v>
      </c>
      <c r="D1630" s="208" t="s">
        <v>547</v>
      </c>
      <c r="E1630" s="53"/>
      <c r="F1630" s="319" t="str">
        <f>VLOOKUP($G1630,'Selection Sheet'!$C$15:$F$39,3,0)</f>
        <v>Y58</v>
      </c>
      <c r="G1630" s="209" t="s">
        <v>99</v>
      </c>
      <c r="H1630" s="208" t="s">
        <v>540</v>
      </c>
      <c r="I1630" s="521">
        <v>321</v>
      </c>
      <c r="J1630" s="521">
        <v>88</v>
      </c>
      <c r="K1630" s="521">
        <v>54</v>
      </c>
      <c r="L1630" s="521">
        <v>26</v>
      </c>
      <c r="M1630" s="533"/>
      <c r="N1630" s="533"/>
      <c r="O1630" s="533"/>
      <c r="P1630" s="533"/>
      <c r="Q1630" s="521" t="s">
        <v>80</v>
      </c>
      <c r="R1630" s="521" t="s">
        <v>80</v>
      </c>
      <c r="S1630" s="521"/>
      <c r="T1630" s="522">
        <v>956</v>
      </c>
      <c r="U1630" s="561">
        <v>80</v>
      </c>
      <c r="V1630" s="561">
        <v>76.000000000000028</v>
      </c>
      <c r="W1630" s="561">
        <v>119.00000000000001</v>
      </c>
      <c r="X1630" s="524">
        <v>557</v>
      </c>
      <c r="Y1630" s="557">
        <v>77</v>
      </c>
      <c r="Z1630" s="552">
        <v>33</v>
      </c>
      <c r="AA1630" s="552">
        <v>196</v>
      </c>
      <c r="AB1630" s="527">
        <v>68</v>
      </c>
      <c r="AC1630" s="552">
        <v>53.4</v>
      </c>
      <c r="AD1630" s="552">
        <v>43.5</v>
      </c>
      <c r="AE1630" s="552">
        <v>89</v>
      </c>
      <c r="AF1630" s="528">
        <v>177</v>
      </c>
      <c r="AG1630" s="529">
        <v>138.41610738255</v>
      </c>
      <c r="AH1630" s="530">
        <v>203</v>
      </c>
      <c r="AI1630" s="528">
        <v>149</v>
      </c>
      <c r="AJ1630" s="531">
        <v>128</v>
      </c>
      <c r="AK1630" s="531">
        <v>196</v>
      </c>
      <c r="AL1630" s="533"/>
      <c r="AM1630" s="533"/>
      <c r="AN1630" s="531">
        <v>927</v>
      </c>
      <c r="AO1630" s="531">
        <v>958</v>
      </c>
      <c r="AP1630" s="571"/>
      <c r="AQ1630" s="571"/>
      <c r="AR1630" s="531">
        <v>26</v>
      </c>
      <c r="AS1630" s="531">
        <v>312</v>
      </c>
      <c r="AT1630" s="531">
        <v>10</v>
      </c>
      <c r="AU1630" s="531">
        <v>52</v>
      </c>
      <c r="AV1630" s="533"/>
      <c r="AW1630" s="533"/>
      <c r="AX1630" s="533" t="s">
        <v>80</v>
      </c>
      <c r="AY1630" s="533" t="s">
        <v>80</v>
      </c>
      <c r="AZ1630" s="533" t="s">
        <v>80</v>
      </c>
      <c r="BA1630" s="533" t="s">
        <v>80</v>
      </c>
      <c r="BB1630" s="359"/>
      <c r="BC1630" s="605">
        <f t="shared" si="1871"/>
        <v>20623.999999999949</v>
      </c>
      <c r="BD1630" s="606">
        <f t="shared" si="1872"/>
        <v>30247</v>
      </c>
      <c r="BE1630" s="607">
        <f t="shared" si="1873"/>
        <v>76480</v>
      </c>
      <c r="BF1630" s="302">
        <f t="shared" si="1874"/>
        <v>72656.000000000029</v>
      </c>
      <c r="BG1630" s="608">
        <f t="shared" si="1875"/>
        <v>113764.00000000001</v>
      </c>
      <c r="BH1630" s="609">
        <f t="shared" si="1876"/>
        <v>42889</v>
      </c>
      <c r="BI1630" s="311">
        <f t="shared" si="1877"/>
        <v>18381</v>
      </c>
      <c r="BJ1630" s="610">
        <f t="shared" si="1878"/>
        <v>109172</v>
      </c>
      <c r="BK1630" s="609">
        <f t="shared" si="1879"/>
        <v>3631.2</v>
      </c>
      <c r="BL1630" s="311">
        <f t="shared" si="1880"/>
        <v>2958</v>
      </c>
      <c r="BM1630" s="610">
        <f t="shared" si="1881"/>
        <v>6052</v>
      </c>
      <c r="BN1630" s="565">
        <f t="shared" si="1882"/>
        <v>11</v>
      </c>
      <c r="BO1630" s="312">
        <f t="shared" si="1883"/>
        <v>2017</v>
      </c>
      <c r="BP1630" s="312">
        <f t="shared" si="1884"/>
        <v>1.9999999999999996</v>
      </c>
      <c r="BQ1630" s="202"/>
    </row>
    <row r="1631" spans="1:69" s="35" customFormat="1" ht="10.5" customHeight="1" x14ac:dyDescent="0.2">
      <c r="A1631" s="87" t="str">
        <f t="shared" si="1870"/>
        <v>2017-18R1F12</v>
      </c>
      <c r="B1631" s="87" t="str">
        <f t="shared" si="1885"/>
        <v>Y59</v>
      </c>
      <c r="C1631" s="203" t="s">
        <v>190</v>
      </c>
      <c r="D1631" s="203" t="s">
        <v>548</v>
      </c>
      <c r="E1631" s="42"/>
      <c r="F1631" s="317" t="str">
        <f>VLOOKUP($G1631,'Selection Sheet'!$C$15:$F$39,3,0)</f>
        <v>Y59</v>
      </c>
      <c r="G1631" s="204" t="s">
        <v>108</v>
      </c>
      <c r="H1631" s="203" t="s">
        <v>529</v>
      </c>
      <c r="I1631" s="495">
        <v>10</v>
      </c>
      <c r="J1631" s="495">
        <v>2</v>
      </c>
      <c r="K1631" s="495">
        <v>3</v>
      </c>
      <c r="L1631" s="495">
        <v>1</v>
      </c>
      <c r="M1631" s="507"/>
      <c r="N1631" s="507"/>
      <c r="O1631" s="507"/>
      <c r="P1631" s="507"/>
      <c r="Q1631" s="495" t="s">
        <v>80</v>
      </c>
      <c r="R1631" s="495" t="s">
        <v>80</v>
      </c>
      <c r="S1631" s="495"/>
      <c r="T1631" s="496" t="s">
        <v>80</v>
      </c>
      <c r="U1631" s="559" t="s">
        <v>80</v>
      </c>
      <c r="V1631" s="559" t="s">
        <v>80</v>
      </c>
      <c r="W1631" s="559" t="s">
        <v>80</v>
      </c>
      <c r="X1631" s="498">
        <v>21</v>
      </c>
      <c r="Y1631" s="555">
        <v>59.6</v>
      </c>
      <c r="Z1631" s="550">
        <v>26</v>
      </c>
      <c r="AA1631" s="550">
        <v>81</v>
      </c>
      <c r="AB1631" s="501">
        <v>0</v>
      </c>
      <c r="AC1631" s="550" t="s">
        <v>80</v>
      </c>
      <c r="AD1631" s="550" t="s">
        <v>80</v>
      </c>
      <c r="AE1631" s="550" t="s">
        <v>80</v>
      </c>
      <c r="AF1631" s="502">
        <v>0</v>
      </c>
      <c r="AG1631" s="503" t="s">
        <v>80</v>
      </c>
      <c r="AH1631" s="504" t="s">
        <v>80</v>
      </c>
      <c r="AI1631" s="502">
        <v>0</v>
      </c>
      <c r="AJ1631" s="505">
        <v>3</v>
      </c>
      <c r="AK1631" s="505">
        <v>3</v>
      </c>
      <c r="AL1631" s="507"/>
      <c r="AM1631" s="507"/>
      <c r="AN1631" s="505">
        <v>54</v>
      </c>
      <c r="AO1631" s="505">
        <v>54</v>
      </c>
      <c r="AP1631" s="569"/>
      <c r="AQ1631" s="569"/>
      <c r="AR1631" s="505">
        <v>1</v>
      </c>
      <c r="AS1631" s="505">
        <v>10</v>
      </c>
      <c r="AT1631" s="505">
        <v>1</v>
      </c>
      <c r="AU1631" s="505">
        <v>3</v>
      </c>
      <c r="AV1631" s="507"/>
      <c r="AW1631" s="507"/>
      <c r="AX1631" s="507" t="s">
        <v>80</v>
      </c>
      <c r="AY1631" s="507" t="s">
        <v>80</v>
      </c>
      <c r="AZ1631" s="507" t="s">
        <v>80</v>
      </c>
      <c r="BA1631" s="507" t="s">
        <v>80</v>
      </c>
      <c r="BB1631" s="357"/>
      <c r="BC1631" s="592" t="str">
        <f t="shared" si="1871"/>
        <v>-</v>
      </c>
      <c r="BD1631" s="593" t="str">
        <f t="shared" si="1872"/>
        <v>-</v>
      </c>
      <c r="BE1631" s="594" t="str">
        <f t="shared" si="1873"/>
        <v>-</v>
      </c>
      <c r="BF1631" s="291" t="str">
        <f t="shared" si="1874"/>
        <v>-</v>
      </c>
      <c r="BG1631" s="566" t="str">
        <f t="shared" si="1875"/>
        <v>-</v>
      </c>
      <c r="BH1631" s="595">
        <f t="shared" si="1876"/>
        <v>1251.6000000000001</v>
      </c>
      <c r="BI1631" s="289">
        <f t="shared" si="1877"/>
        <v>546</v>
      </c>
      <c r="BJ1631" s="596">
        <f t="shared" si="1878"/>
        <v>1701</v>
      </c>
      <c r="BK1631" s="595" t="str">
        <f t="shared" si="1879"/>
        <v>-</v>
      </c>
      <c r="BL1631" s="289" t="str">
        <f t="shared" si="1880"/>
        <v>-</v>
      </c>
      <c r="BM1631" s="596" t="str">
        <f t="shared" si="1881"/>
        <v>-</v>
      </c>
      <c r="BN1631" s="563">
        <f t="shared" si="1882"/>
        <v>12</v>
      </c>
      <c r="BO1631" s="87">
        <f t="shared" si="1883"/>
        <v>2017</v>
      </c>
      <c r="BP1631" s="87">
        <f t="shared" si="1884"/>
        <v>0</v>
      </c>
      <c r="BQ1631" s="202"/>
    </row>
    <row r="1632" spans="1:69" s="35" customFormat="1" ht="10.5" customHeight="1" x14ac:dyDescent="0.2">
      <c r="A1632" s="87" t="str">
        <f t="shared" si="1870"/>
        <v>2017-18RRU12</v>
      </c>
      <c r="B1632" s="87" t="str">
        <f t="shared" si="1885"/>
        <v>Y56</v>
      </c>
      <c r="C1632" s="203" t="s">
        <v>190</v>
      </c>
      <c r="D1632" s="203" t="s">
        <v>548</v>
      </c>
      <c r="E1632" s="42"/>
      <c r="F1632" s="317" t="str">
        <f>VLOOKUP($G1632,'Selection Sheet'!$C$15:$F$39,3,0)</f>
        <v>Y56</v>
      </c>
      <c r="G1632" s="204" t="s">
        <v>93</v>
      </c>
      <c r="H1632" s="203" t="s">
        <v>530</v>
      </c>
      <c r="I1632" s="495">
        <v>458</v>
      </c>
      <c r="J1632" s="495">
        <v>146</v>
      </c>
      <c r="K1632" s="495">
        <v>62</v>
      </c>
      <c r="L1632" s="495">
        <v>35</v>
      </c>
      <c r="M1632" s="507"/>
      <c r="N1632" s="507"/>
      <c r="O1632" s="507"/>
      <c r="P1632" s="507"/>
      <c r="Q1632" s="495" t="s">
        <v>80</v>
      </c>
      <c r="R1632" s="495" t="s">
        <v>80</v>
      </c>
      <c r="S1632" s="495"/>
      <c r="T1632" s="496">
        <v>1116</v>
      </c>
      <c r="U1632" s="559">
        <v>76.999999999999972</v>
      </c>
      <c r="V1632" s="559">
        <v>67.000000000000028</v>
      </c>
      <c r="W1632" s="559">
        <v>123.99999999999999</v>
      </c>
      <c r="X1632" s="498">
        <v>565</v>
      </c>
      <c r="Y1632" s="555">
        <v>75.599999999999994</v>
      </c>
      <c r="Z1632" s="550">
        <v>31</v>
      </c>
      <c r="AA1632" s="550">
        <v>200</v>
      </c>
      <c r="AB1632" s="501">
        <v>83</v>
      </c>
      <c r="AC1632" s="550">
        <v>46.3</v>
      </c>
      <c r="AD1632" s="550">
        <v>39</v>
      </c>
      <c r="AE1632" s="550">
        <v>77</v>
      </c>
      <c r="AF1632" s="502">
        <v>157</v>
      </c>
      <c r="AG1632" s="503">
        <v>138.52713178294599</v>
      </c>
      <c r="AH1632" s="504">
        <v>191.4</v>
      </c>
      <c r="AI1632" s="502">
        <v>129</v>
      </c>
      <c r="AJ1632" s="505">
        <v>194</v>
      </c>
      <c r="AK1632" s="505">
        <v>276</v>
      </c>
      <c r="AL1632" s="507"/>
      <c r="AM1632" s="507"/>
      <c r="AN1632" s="505">
        <v>1086</v>
      </c>
      <c r="AO1632" s="505">
        <v>1126</v>
      </c>
      <c r="AP1632" s="569"/>
      <c r="AQ1632" s="569"/>
      <c r="AR1632" s="505">
        <v>35</v>
      </c>
      <c r="AS1632" s="505">
        <v>446</v>
      </c>
      <c r="AT1632" s="505">
        <v>20</v>
      </c>
      <c r="AU1632" s="505">
        <v>62</v>
      </c>
      <c r="AV1632" s="507"/>
      <c r="AW1632" s="507"/>
      <c r="AX1632" s="507" t="s">
        <v>80</v>
      </c>
      <c r="AY1632" s="507" t="s">
        <v>80</v>
      </c>
      <c r="AZ1632" s="507" t="s">
        <v>80</v>
      </c>
      <c r="BA1632" s="507" t="s">
        <v>80</v>
      </c>
      <c r="BB1632" s="357"/>
      <c r="BC1632" s="592">
        <f t="shared" si="1871"/>
        <v>17870.000000000033</v>
      </c>
      <c r="BD1632" s="593">
        <f t="shared" si="1872"/>
        <v>24690.600000000002</v>
      </c>
      <c r="BE1632" s="594">
        <f t="shared" si="1873"/>
        <v>85931.999999999971</v>
      </c>
      <c r="BF1632" s="291">
        <f t="shared" si="1874"/>
        <v>74772.000000000029</v>
      </c>
      <c r="BG1632" s="566">
        <f t="shared" si="1875"/>
        <v>138383.99999999997</v>
      </c>
      <c r="BH1632" s="595">
        <f t="shared" si="1876"/>
        <v>42714</v>
      </c>
      <c r="BI1632" s="289">
        <f t="shared" si="1877"/>
        <v>17515</v>
      </c>
      <c r="BJ1632" s="596">
        <f t="shared" si="1878"/>
        <v>113000</v>
      </c>
      <c r="BK1632" s="595">
        <f t="shared" si="1879"/>
        <v>3842.8999999999996</v>
      </c>
      <c r="BL1632" s="289">
        <f t="shared" si="1880"/>
        <v>3237</v>
      </c>
      <c r="BM1632" s="596">
        <f t="shared" si="1881"/>
        <v>6391</v>
      </c>
      <c r="BN1632" s="563">
        <f t="shared" si="1882"/>
        <v>12</v>
      </c>
      <c r="BO1632" s="87">
        <f t="shared" si="1883"/>
        <v>2017</v>
      </c>
      <c r="BP1632" s="87">
        <f t="shared" si="1884"/>
        <v>0</v>
      </c>
      <c r="BQ1632" s="202"/>
    </row>
    <row r="1633" spans="1:69" s="35" customFormat="1" ht="10.5" customHeight="1" x14ac:dyDescent="0.2">
      <c r="A1633" s="87" t="str">
        <f t="shared" si="1870"/>
        <v>2017-18RX612</v>
      </c>
      <c r="B1633" s="87" t="str">
        <f t="shared" si="1885"/>
        <v>Y63</v>
      </c>
      <c r="C1633" s="203" t="s">
        <v>190</v>
      </c>
      <c r="D1633" s="203" t="s">
        <v>548</v>
      </c>
      <c r="E1633" s="42"/>
      <c r="F1633" s="317" t="str">
        <f>VLOOKUP($G1633,'Selection Sheet'!$C$15:$F$39,3,0)</f>
        <v>Y63</v>
      </c>
      <c r="G1633" s="204" t="s">
        <v>111</v>
      </c>
      <c r="H1633" s="203" t="s">
        <v>532</v>
      </c>
      <c r="I1633" s="495">
        <v>232</v>
      </c>
      <c r="J1633" s="495">
        <v>67</v>
      </c>
      <c r="K1633" s="495">
        <v>28</v>
      </c>
      <c r="L1633" s="495">
        <v>16</v>
      </c>
      <c r="M1633" s="507"/>
      <c r="N1633" s="507"/>
      <c r="O1633" s="507"/>
      <c r="P1633" s="507"/>
      <c r="Q1633" s="495" t="s">
        <v>80</v>
      </c>
      <c r="R1633" s="495" t="s">
        <v>80</v>
      </c>
      <c r="S1633" s="495"/>
      <c r="T1633" s="496">
        <v>320</v>
      </c>
      <c r="U1633" s="559">
        <v>89.950000000000031</v>
      </c>
      <c r="V1633" s="559">
        <v>76.566666666666677</v>
      </c>
      <c r="W1633" s="559">
        <v>136.19999999999996</v>
      </c>
      <c r="X1633" s="498">
        <v>300</v>
      </c>
      <c r="Y1633" s="555">
        <v>79</v>
      </c>
      <c r="Z1633" s="550">
        <v>38</v>
      </c>
      <c r="AA1633" s="550">
        <v>180.5</v>
      </c>
      <c r="AB1633" s="501">
        <v>48</v>
      </c>
      <c r="AC1633" s="550">
        <v>47.1</v>
      </c>
      <c r="AD1633" s="550">
        <v>43</v>
      </c>
      <c r="AE1633" s="550">
        <v>86</v>
      </c>
      <c r="AF1633" s="502">
        <v>89</v>
      </c>
      <c r="AG1633" s="503">
        <v>108.138888888889</v>
      </c>
      <c r="AH1633" s="504">
        <v>147.69999999999999</v>
      </c>
      <c r="AI1633" s="502">
        <v>72</v>
      </c>
      <c r="AJ1633" s="505">
        <v>65</v>
      </c>
      <c r="AK1633" s="505">
        <v>74</v>
      </c>
      <c r="AL1633" s="507"/>
      <c r="AM1633" s="507"/>
      <c r="AN1633" s="505">
        <v>312</v>
      </c>
      <c r="AO1633" s="505">
        <v>320</v>
      </c>
      <c r="AP1633" s="569"/>
      <c r="AQ1633" s="569"/>
      <c r="AR1633" s="505">
        <v>13</v>
      </c>
      <c r="AS1633" s="505">
        <v>226</v>
      </c>
      <c r="AT1633" s="505">
        <v>9</v>
      </c>
      <c r="AU1633" s="505">
        <v>25</v>
      </c>
      <c r="AV1633" s="507"/>
      <c r="AW1633" s="507"/>
      <c r="AX1633" s="507" t="s">
        <v>80</v>
      </c>
      <c r="AY1633" s="507" t="s">
        <v>80</v>
      </c>
      <c r="AZ1633" s="507" t="s">
        <v>80</v>
      </c>
      <c r="BA1633" s="507" t="s">
        <v>80</v>
      </c>
      <c r="BB1633" s="357"/>
      <c r="BC1633" s="592">
        <f t="shared" si="1871"/>
        <v>7786.0000000000082</v>
      </c>
      <c r="BD1633" s="593">
        <f t="shared" si="1872"/>
        <v>10634.4</v>
      </c>
      <c r="BE1633" s="594">
        <f t="shared" si="1873"/>
        <v>28784.000000000011</v>
      </c>
      <c r="BF1633" s="291">
        <f t="shared" si="1874"/>
        <v>24501.333333333336</v>
      </c>
      <c r="BG1633" s="566">
        <f t="shared" si="1875"/>
        <v>43583.999999999985</v>
      </c>
      <c r="BH1633" s="595">
        <f t="shared" si="1876"/>
        <v>23700</v>
      </c>
      <c r="BI1633" s="289">
        <f t="shared" si="1877"/>
        <v>11400</v>
      </c>
      <c r="BJ1633" s="596">
        <f t="shared" si="1878"/>
        <v>54150</v>
      </c>
      <c r="BK1633" s="595">
        <f t="shared" si="1879"/>
        <v>2260.8000000000002</v>
      </c>
      <c r="BL1633" s="289">
        <f t="shared" si="1880"/>
        <v>2064</v>
      </c>
      <c r="BM1633" s="596">
        <f t="shared" si="1881"/>
        <v>4128</v>
      </c>
      <c r="BN1633" s="563">
        <f t="shared" si="1882"/>
        <v>12</v>
      </c>
      <c r="BO1633" s="87">
        <f t="shared" si="1883"/>
        <v>2017</v>
      </c>
      <c r="BP1633" s="87">
        <f t="shared" si="1884"/>
        <v>0</v>
      </c>
      <c r="BQ1633" s="202"/>
    </row>
    <row r="1634" spans="1:69" s="35" customFormat="1" ht="10.5" customHeight="1" x14ac:dyDescent="0.2">
      <c r="A1634" s="314" t="str">
        <f t="shared" si="1870"/>
        <v>2017-18RX712</v>
      </c>
      <c r="B1634" s="314" t="str">
        <f t="shared" si="1885"/>
        <v>Y62</v>
      </c>
      <c r="C1634" s="205" t="s">
        <v>190</v>
      </c>
      <c r="D1634" s="205" t="s">
        <v>548</v>
      </c>
      <c r="E1634" s="206"/>
      <c r="F1634" s="318" t="str">
        <f>VLOOKUP($G1634,'Selection Sheet'!$C$15:$F$39,3,0)</f>
        <v>Y62</v>
      </c>
      <c r="G1634" s="207" t="s">
        <v>84</v>
      </c>
      <c r="H1634" s="205" t="s">
        <v>533</v>
      </c>
      <c r="I1634" s="508">
        <v>398</v>
      </c>
      <c r="J1634" s="508">
        <v>123</v>
      </c>
      <c r="K1634" s="508">
        <v>41</v>
      </c>
      <c r="L1634" s="508">
        <v>11</v>
      </c>
      <c r="M1634" s="520"/>
      <c r="N1634" s="520"/>
      <c r="O1634" s="520"/>
      <c r="P1634" s="520"/>
      <c r="Q1634" s="508" t="s">
        <v>80</v>
      </c>
      <c r="R1634" s="508" t="s">
        <v>80</v>
      </c>
      <c r="S1634" s="508"/>
      <c r="T1634" s="509">
        <v>1012</v>
      </c>
      <c r="U1634" s="560">
        <v>87</v>
      </c>
      <c r="V1634" s="560">
        <v>76.000000000000028</v>
      </c>
      <c r="W1634" s="560">
        <v>142</v>
      </c>
      <c r="X1634" s="511">
        <v>729</v>
      </c>
      <c r="Y1634" s="556">
        <v>81.900000000000006</v>
      </c>
      <c r="Z1634" s="551">
        <v>43</v>
      </c>
      <c r="AA1634" s="551">
        <v>195</v>
      </c>
      <c r="AB1634" s="514">
        <v>103</v>
      </c>
      <c r="AC1634" s="551">
        <v>57.4</v>
      </c>
      <c r="AD1634" s="551">
        <v>49</v>
      </c>
      <c r="AE1634" s="551">
        <v>103</v>
      </c>
      <c r="AF1634" s="515">
        <v>190</v>
      </c>
      <c r="AG1634" s="516">
        <v>142.515923566879</v>
      </c>
      <c r="AH1634" s="517">
        <v>197.2</v>
      </c>
      <c r="AI1634" s="515">
        <v>157</v>
      </c>
      <c r="AJ1634" s="518">
        <v>99</v>
      </c>
      <c r="AK1634" s="518">
        <v>147</v>
      </c>
      <c r="AL1634" s="520"/>
      <c r="AM1634" s="520"/>
      <c r="AN1634" s="518">
        <v>1025</v>
      </c>
      <c r="AO1634" s="518">
        <v>1037</v>
      </c>
      <c r="AP1634" s="570"/>
      <c r="AQ1634" s="570"/>
      <c r="AR1634" s="518">
        <v>20</v>
      </c>
      <c r="AS1634" s="518">
        <v>387</v>
      </c>
      <c r="AT1634" s="518">
        <v>2</v>
      </c>
      <c r="AU1634" s="518">
        <v>39</v>
      </c>
      <c r="AV1634" s="520"/>
      <c r="AW1634" s="520"/>
      <c r="AX1634" s="520" t="s">
        <v>80</v>
      </c>
      <c r="AY1634" s="520" t="s">
        <v>80</v>
      </c>
      <c r="AZ1634" s="520" t="s">
        <v>80</v>
      </c>
      <c r="BA1634" s="520" t="s">
        <v>80</v>
      </c>
      <c r="BB1634" s="358"/>
      <c r="BC1634" s="597">
        <f t="shared" si="1871"/>
        <v>22375.000000000004</v>
      </c>
      <c r="BD1634" s="598">
        <f t="shared" si="1872"/>
        <v>30960.399999999998</v>
      </c>
      <c r="BE1634" s="599">
        <f t="shared" si="1873"/>
        <v>88044</v>
      </c>
      <c r="BF1634" s="600">
        <f t="shared" si="1874"/>
        <v>76912.000000000029</v>
      </c>
      <c r="BG1634" s="601">
        <f t="shared" si="1875"/>
        <v>143704</v>
      </c>
      <c r="BH1634" s="602">
        <f t="shared" si="1876"/>
        <v>59705.100000000006</v>
      </c>
      <c r="BI1634" s="603">
        <f t="shared" si="1877"/>
        <v>31347</v>
      </c>
      <c r="BJ1634" s="604">
        <f t="shared" si="1878"/>
        <v>142155</v>
      </c>
      <c r="BK1634" s="602">
        <f t="shared" si="1879"/>
        <v>5912.2</v>
      </c>
      <c r="BL1634" s="603">
        <f t="shared" si="1880"/>
        <v>5047</v>
      </c>
      <c r="BM1634" s="604">
        <f t="shared" si="1881"/>
        <v>10609</v>
      </c>
      <c r="BN1634" s="564">
        <f t="shared" si="1882"/>
        <v>12</v>
      </c>
      <c r="BO1634" s="314">
        <f t="shared" si="1883"/>
        <v>2017</v>
      </c>
      <c r="BP1634" s="314">
        <f t="shared" si="1884"/>
        <v>0</v>
      </c>
      <c r="BQ1634" s="202"/>
    </row>
    <row r="1635" spans="1:69" s="35" customFormat="1" ht="10.5" customHeight="1" x14ac:dyDescent="0.2">
      <c r="A1635" s="87" t="str">
        <f t="shared" si="1870"/>
        <v>2017-18RX812</v>
      </c>
      <c r="B1635" s="87" t="str">
        <f t="shared" si="1885"/>
        <v>Y63</v>
      </c>
      <c r="C1635" s="203" t="s">
        <v>190</v>
      </c>
      <c r="D1635" s="203" t="s">
        <v>548</v>
      </c>
      <c r="E1635" s="42"/>
      <c r="F1635" s="317" t="str">
        <f>VLOOKUP($G1635,'Selection Sheet'!$C$15:$F$39,3,0)</f>
        <v>Y63</v>
      </c>
      <c r="G1635" s="204" t="s">
        <v>120</v>
      </c>
      <c r="H1635" s="203" t="s">
        <v>534</v>
      </c>
      <c r="I1635" s="495">
        <v>319</v>
      </c>
      <c r="J1635" s="495">
        <v>93</v>
      </c>
      <c r="K1635" s="495">
        <v>53</v>
      </c>
      <c r="L1635" s="495">
        <v>31</v>
      </c>
      <c r="M1635" s="507"/>
      <c r="N1635" s="507"/>
      <c r="O1635" s="507"/>
      <c r="P1635" s="507"/>
      <c r="Q1635" s="495" t="s">
        <v>80</v>
      </c>
      <c r="R1635" s="495" t="s">
        <v>80</v>
      </c>
      <c r="S1635" s="495"/>
      <c r="T1635" s="496">
        <v>520</v>
      </c>
      <c r="U1635" s="559">
        <v>77.649999999999991</v>
      </c>
      <c r="V1635" s="559">
        <v>72.866666666666589</v>
      </c>
      <c r="W1635" s="559">
        <v>114.96666666666671</v>
      </c>
      <c r="X1635" s="498">
        <v>406</v>
      </c>
      <c r="Y1635" s="555">
        <v>100.3</v>
      </c>
      <c r="Z1635" s="550">
        <v>51</v>
      </c>
      <c r="AA1635" s="550">
        <v>227</v>
      </c>
      <c r="AB1635" s="501">
        <v>46</v>
      </c>
      <c r="AC1635" s="550">
        <v>56.7</v>
      </c>
      <c r="AD1635" s="550">
        <v>47</v>
      </c>
      <c r="AE1635" s="550">
        <v>96</v>
      </c>
      <c r="AF1635" s="502">
        <v>116</v>
      </c>
      <c r="AG1635" s="503">
        <v>136.79629629629599</v>
      </c>
      <c r="AH1635" s="504">
        <v>177.3</v>
      </c>
      <c r="AI1635" s="502">
        <v>108</v>
      </c>
      <c r="AJ1635" s="505">
        <v>118</v>
      </c>
      <c r="AK1635" s="505">
        <v>153</v>
      </c>
      <c r="AL1635" s="507"/>
      <c r="AM1635" s="507"/>
      <c r="AN1635" s="505">
        <v>605</v>
      </c>
      <c r="AO1635" s="505">
        <v>620</v>
      </c>
      <c r="AP1635" s="569"/>
      <c r="AQ1635" s="569"/>
      <c r="AR1635" s="505">
        <v>29</v>
      </c>
      <c r="AS1635" s="505">
        <v>308</v>
      </c>
      <c r="AT1635" s="505">
        <v>13</v>
      </c>
      <c r="AU1635" s="505">
        <v>49</v>
      </c>
      <c r="AV1635" s="507"/>
      <c r="AW1635" s="507"/>
      <c r="AX1635" s="507" t="s">
        <v>80</v>
      </c>
      <c r="AY1635" s="507" t="s">
        <v>80</v>
      </c>
      <c r="AZ1635" s="507" t="s">
        <v>80</v>
      </c>
      <c r="BA1635" s="507" t="s">
        <v>80</v>
      </c>
      <c r="BB1635" s="357"/>
      <c r="BC1635" s="592">
        <f t="shared" si="1871"/>
        <v>14773.999999999967</v>
      </c>
      <c r="BD1635" s="593">
        <f t="shared" si="1872"/>
        <v>19148.400000000001</v>
      </c>
      <c r="BE1635" s="594">
        <f t="shared" si="1873"/>
        <v>40377.999999999993</v>
      </c>
      <c r="BF1635" s="291">
        <f t="shared" si="1874"/>
        <v>37890.666666666628</v>
      </c>
      <c r="BG1635" s="566">
        <f t="shared" si="1875"/>
        <v>59782.666666666693</v>
      </c>
      <c r="BH1635" s="595">
        <f t="shared" si="1876"/>
        <v>40721.799999999996</v>
      </c>
      <c r="BI1635" s="289">
        <f t="shared" si="1877"/>
        <v>20706</v>
      </c>
      <c r="BJ1635" s="596">
        <f t="shared" si="1878"/>
        <v>92162</v>
      </c>
      <c r="BK1635" s="595">
        <f t="shared" si="1879"/>
        <v>2608.2000000000003</v>
      </c>
      <c r="BL1635" s="289">
        <f t="shared" si="1880"/>
        <v>2162</v>
      </c>
      <c r="BM1635" s="596">
        <f t="shared" si="1881"/>
        <v>4416</v>
      </c>
      <c r="BN1635" s="563">
        <f t="shared" si="1882"/>
        <v>12</v>
      </c>
      <c r="BO1635" s="87">
        <f t="shared" si="1883"/>
        <v>2017</v>
      </c>
      <c r="BP1635" s="87">
        <f t="shared" si="1884"/>
        <v>0</v>
      </c>
      <c r="BQ1635" s="202"/>
    </row>
    <row r="1636" spans="1:69" s="35" customFormat="1" ht="10.5" customHeight="1" x14ac:dyDescent="0.2">
      <c r="A1636" s="87" t="str">
        <f t="shared" si="1870"/>
        <v>2017-18RX912</v>
      </c>
      <c r="B1636" s="87" t="str">
        <f t="shared" si="1885"/>
        <v>Y60</v>
      </c>
      <c r="C1636" s="203" t="s">
        <v>190</v>
      </c>
      <c r="D1636" s="203" t="s">
        <v>548</v>
      </c>
      <c r="E1636" s="42"/>
      <c r="F1636" s="317" t="str">
        <f>VLOOKUP($G1636,'Selection Sheet'!$C$15:$F$39,3,0)</f>
        <v>Y60</v>
      </c>
      <c r="G1636" s="204" t="s">
        <v>103</v>
      </c>
      <c r="H1636" s="203" t="s">
        <v>535</v>
      </c>
      <c r="I1636" s="495">
        <v>198</v>
      </c>
      <c r="J1636" s="495">
        <v>49</v>
      </c>
      <c r="K1636" s="495">
        <v>33</v>
      </c>
      <c r="L1636" s="495">
        <v>14</v>
      </c>
      <c r="M1636" s="507"/>
      <c r="N1636" s="507"/>
      <c r="O1636" s="507"/>
      <c r="P1636" s="507"/>
      <c r="Q1636" s="495" t="s">
        <v>80</v>
      </c>
      <c r="R1636" s="495" t="s">
        <v>80</v>
      </c>
      <c r="S1636" s="495"/>
      <c r="T1636" s="496">
        <v>619</v>
      </c>
      <c r="U1636" s="559">
        <v>99.999999999999943</v>
      </c>
      <c r="V1636" s="559">
        <v>85.000000000000028</v>
      </c>
      <c r="W1636" s="559">
        <v>157.00000000000034</v>
      </c>
      <c r="X1636" s="498">
        <v>425</v>
      </c>
      <c r="Y1636" s="555">
        <v>90.1</v>
      </c>
      <c r="Z1636" s="550">
        <v>47</v>
      </c>
      <c r="AA1636" s="550">
        <v>201</v>
      </c>
      <c r="AB1636" s="501">
        <v>50</v>
      </c>
      <c r="AC1636" s="550">
        <v>64.5</v>
      </c>
      <c r="AD1636" s="550">
        <v>53.5</v>
      </c>
      <c r="AE1636" s="550">
        <v>122</v>
      </c>
      <c r="AF1636" s="502">
        <v>97</v>
      </c>
      <c r="AG1636" s="503">
        <v>146.32499999999999</v>
      </c>
      <c r="AH1636" s="504">
        <v>212.7</v>
      </c>
      <c r="AI1636" s="502">
        <v>80</v>
      </c>
      <c r="AJ1636" s="505">
        <v>83</v>
      </c>
      <c r="AK1636" s="505">
        <v>100</v>
      </c>
      <c r="AL1636" s="507"/>
      <c r="AM1636" s="507"/>
      <c r="AN1636" s="505">
        <v>613</v>
      </c>
      <c r="AO1636" s="505">
        <v>625</v>
      </c>
      <c r="AP1636" s="569"/>
      <c r="AQ1636" s="569"/>
      <c r="AR1636" s="505">
        <v>9</v>
      </c>
      <c r="AS1636" s="505">
        <v>187</v>
      </c>
      <c r="AT1636" s="505">
        <v>5</v>
      </c>
      <c r="AU1636" s="505">
        <v>30</v>
      </c>
      <c r="AV1636" s="507"/>
      <c r="AW1636" s="507"/>
      <c r="AX1636" s="507" t="s">
        <v>80</v>
      </c>
      <c r="AY1636" s="507" t="s">
        <v>80</v>
      </c>
      <c r="AZ1636" s="507" t="s">
        <v>80</v>
      </c>
      <c r="BA1636" s="507" t="s">
        <v>80</v>
      </c>
      <c r="BB1636" s="357"/>
      <c r="BC1636" s="592">
        <f t="shared" si="1871"/>
        <v>11706</v>
      </c>
      <c r="BD1636" s="593">
        <f t="shared" si="1872"/>
        <v>17016</v>
      </c>
      <c r="BE1636" s="594">
        <f t="shared" si="1873"/>
        <v>61899.999999999964</v>
      </c>
      <c r="BF1636" s="291">
        <f t="shared" si="1874"/>
        <v>52615.000000000015</v>
      </c>
      <c r="BG1636" s="566">
        <f t="shared" si="1875"/>
        <v>97183.000000000218</v>
      </c>
      <c r="BH1636" s="595">
        <f t="shared" si="1876"/>
        <v>38292.5</v>
      </c>
      <c r="BI1636" s="289">
        <f t="shared" si="1877"/>
        <v>19975</v>
      </c>
      <c r="BJ1636" s="596">
        <f t="shared" si="1878"/>
        <v>85425</v>
      </c>
      <c r="BK1636" s="595">
        <f t="shared" si="1879"/>
        <v>3225</v>
      </c>
      <c r="BL1636" s="289">
        <f t="shared" si="1880"/>
        <v>2675</v>
      </c>
      <c r="BM1636" s="596">
        <f t="shared" si="1881"/>
        <v>6100</v>
      </c>
      <c r="BN1636" s="563">
        <f t="shared" si="1882"/>
        <v>12</v>
      </c>
      <c r="BO1636" s="87">
        <f t="shared" si="1883"/>
        <v>2017</v>
      </c>
      <c r="BP1636" s="87">
        <f t="shared" si="1884"/>
        <v>0</v>
      </c>
      <c r="BQ1636" s="202"/>
    </row>
    <row r="1637" spans="1:69" s="35" customFormat="1" ht="10.5" customHeight="1" x14ac:dyDescent="0.2">
      <c r="A1637" s="314" t="str">
        <f t="shared" si="1870"/>
        <v>2017-18RYA12</v>
      </c>
      <c r="B1637" s="314" t="str">
        <f t="shared" si="1885"/>
        <v>Y60</v>
      </c>
      <c r="C1637" s="205" t="s">
        <v>190</v>
      </c>
      <c r="D1637" s="205" t="s">
        <v>548</v>
      </c>
      <c r="E1637" s="206"/>
      <c r="F1637" s="318" t="str">
        <f>VLOOKUP($G1637,'Selection Sheet'!$C$15:$F$39,3,0)</f>
        <v>Y60</v>
      </c>
      <c r="G1637" s="207" t="s">
        <v>118</v>
      </c>
      <c r="H1637" s="205" t="s">
        <v>536</v>
      </c>
      <c r="I1637" s="508">
        <v>401</v>
      </c>
      <c r="J1637" s="508">
        <v>115</v>
      </c>
      <c r="K1637" s="508">
        <v>34</v>
      </c>
      <c r="L1637" s="508">
        <v>19</v>
      </c>
      <c r="M1637" s="520"/>
      <c r="N1637" s="520"/>
      <c r="O1637" s="520"/>
      <c r="P1637" s="520"/>
      <c r="Q1637" s="508" t="s">
        <v>80</v>
      </c>
      <c r="R1637" s="508" t="s">
        <v>80</v>
      </c>
      <c r="S1637" s="508"/>
      <c r="T1637" s="509">
        <v>1258</v>
      </c>
      <c r="U1637" s="560">
        <v>75.566666666666734</v>
      </c>
      <c r="V1637" s="560">
        <v>67.000000000000028</v>
      </c>
      <c r="W1637" s="560">
        <v>112.00000000000006</v>
      </c>
      <c r="X1637" s="511">
        <v>507</v>
      </c>
      <c r="Y1637" s="556">
        <v>102.9</v>
      </c>
      <c r="Z1637" s="551">
        <v>44</v>
      </c>
      <c r="AA1637" s="551">
        <v>269</v>
      </c>
      <c r="AB1637" s="514">
        <v>80</v>
      </c>
      <c r="AC1637" s="551">
        <v>69.599999999999994</v>
      </c>
      <c r="AD1637" s="551">
        <v>58</v>
      </c>
      <c r="AE1637" s="551">
        <v>113.5</v>
      </c>
      <c r="AF1637" s="515">
        <v>156</v>
      </c>
      <c r="AG1637" s="516">
        <v>128.224489795918</v>
      </c>
      <c r="AH1637" s="517">
        <v>171.4</v>
      </c>
      <c r="AI1637" s="515">
        <v>147</v>
      </c>
      <c r="AJ1637" s="518">
        <v>244</v>
      </c>
      <c r="AK1637" s="518">
        <v>292</v>
      </c>
      <c r="AL1637" s="520"/>
      <c r="AM1637" s="520"/>
      <c r="AN1637" s="518">
        <v>1487</v>
      </c>
      <c r="AO1637" s="518">
        <v>1547</v>
      </c>
      <c r="AP1637" s="570"/>
      <c r="AQ1637" s="570"/>
      <c r="AR1637" s="518">
        <v>28</v>
      </c>
      <c r="AS1637" s="518">
        <v>387</v>
      </c>
      <c r="AT1637" s="518">
        <v>11</v>
      </c>
      <c r="AU1637" s="518">
        <v>33</v>
      </c>
      <c r="AV1637" s="520"/>
      <c r="AW1637" s="520"/>
      <c r="AX1637" s="520" t="s">
        <v>80</v>
      </c>
      <c r="AY1637" s="520" t="s">
        <v>80</v>
      </c>
      <c r="AZ1637" s="520" t="s">
        <v>80</v>
      </c>
      <c r="BA1637" s="520" t="s">
        <v>80</v>
      </c>
      <c r="BB1637" s="358"/>
      <c r="BC1637" s="597">
        <f t="shared" si="1871"/>
        <v>18848.999999999945</v>
      </c>
      <c r="BD1637" s="598">
        <f t="shared" si="1872"/>
        <v>25195.8</v>
      </c>
      <c r="BE1637" s="599">
        <f t="shared" si="1873"/>
        <v>95062.866666666756</v>
      </c>
      <c r="BF1637" s="600">
        <f t="shared" si="1874"/>
        <v>84286.000000000029</v>
      </c>
      <c r="BG1637" s="601">
        <f t="shared" si="1875"/>
        <v>140896.00000000006</v>
      </c>
      <c r="BH1637" s="602">
        <f t="shared" si="1876"/>
        <v>52170.3</v>
      </c>
      <c r="BI1637" s="603">
        <f t="shared" si="1877"/>
        <v>22308</v>
      </c>
      <c r="BJ1637" s="604">
        <f t="shared" si="1878"/>
        <v>136383</v>
      </c>
      <c r="BK1637" s="602">
        <f t="shared" si="1879"/>
        <v>5568</v>
      </c>
      <c r="BL1637" s="603">
        <f t="shared" si="1880"/>
        <v>4640</v>
      </c>
      <c r="BM1637" s="604">
        <f t="shared" si="1881"/>
        <v>9080</v>
      </c>
      <c r="BN1637" s="564">
        <f t="shared" si="1882"/>
        <v>12</v>
      </c>
      <c r="BO1637" s="314">
        <f t="shared" si="1883"/>
        <v>2017</v>
      </c>
      <c r="BP1637" s="314">
        <f t="shared" si="1884"/>
        <v>0</v>
      </c>
      <c r="BQ1637" s="202"/>
    </row>
    <row r="1638" spans="1:69" s="35" customFormat="1" ht="10.5" customHeight="1" x14ac:dyDescent="0.2">
      <c r="A1638" s="87" t="str">
        <f t="shared" si="1870"/>
        <v>2017-18RYC12</v>
      </c>
      <c r="B1638" s="87" t="str">
        <f t="shared" si="1885"/>
        <v>Y61</v>
      </c>
      <c r="C1638" s="203" t="s">
        <v>190</v>
      </c>
      <c r="D1638" s="203" t="s">
        <v>548</v>
      </c>
      <c r="E1638" s="42"/>
      <c r="F1638" s="317" t="str">
        <f>VLOOKUP($G1638,'Selection Sheet'!$C$15:$F$39,3,0)</f>
        <v>Y61</v>
      </c>
      <c r="G1638" s="204" t="s">
        <v>87</v>
      </c>
      <c r="H1638" s="203" t="s">
        <v>537</v>
      </c>
      <c r="I1638" s="495">
        <v>376</v>
      </c>
      <c r="J1638" s="495">
        <v>108</v>
      </c>
      <c r="K1638" s="495">
        <v>48</v>
      </c>
      <c r="L1638" s="495">
        <v>26</v>
      </c>
      <c r="M1638" s="507"/>
      <c r="N1638" s="507"/>
      <c r="O1638" s="507"/>
      <c r="P1638" s="507"/>
      <c r="Q1638" s="495" t="s">
        <v>80</v>
      </c>
      <c r="R1638" s="495" t="s">
        <v>80</v>
      </c>
      <c r="S1638" s="495"/>
      <c r="T1638" s="496">
        <v>448</v>
      </c>
      <c r="U1638" s="559">
        <v>79.966666666666654</v>
      </c>
      <c r="V1638" s="559">
        <v>72</v>
      </c>
      <c r="W1638" s="559">
        <v>122.19999999999999</v>
      </c>
      <c r="X1638" s="498">
        <v>578</v>
      </c>
      <c r="Y1638" s="555">
        <v>91.5</v>
      </c>
      <c r="Z1638" s="550">
        <v>42</v>
      </c>
      <c r="AA1638" s="550">
        <v>229</v>
      </c>
      <c r="AB1638" s="501">
        <v>92</v>
      </c>
      <c r="AC1638" s="550">
        <v>59.2</v>
      </c>
      <c r="AD1638" s="550">
        <v>51.5</v>
      </c>
      <c r="AE1638" s="550">
        <v>105</v>
      </c>
      <c r="AF1638" s="502">
        <v>116</v>
      </c>
      <c r="AG1638" s="503">
        <v>140.76288659793801</v>
      </c>
      <c r="AH1638" s="504">
        <v>176.2</v>
      </c>
      <c r="AI1638" s="502">
        <v>97</v>
      </c>
      <c r="AJ1638" s="505">
        <v>108</v>
      </c>
      <c r="AK1638" s="505">
        <v>117</v>
      </c>
      <c r="AL1638" s="507"/>
      <c r="AM1638" s="507"/>
      <c r="AN1638" s="505">
        <v>445</v>
      </c>
      <c r="AO1638" s="505">
        <v>448</v>
      </c>
      <c r="AP1638" s="569"/>
      <c r="AQ1638" s="569"/>
      <c r="AR1638" s="505">
        <v>21</v>
      </c>
      <c r="AS1638" s="505">
        <v>371</v>
      </c>
      <c r="AT1638" s="505">
        <v>9</v>
      </c>
      <c r="AU1638" s="505">
        <v>48</v>
      </c>
      <c r="AV1638" s="507"/>
      <c r="AW1638" s="507"/>
      <c r="AX1638" s="507" t="s">
        <v>80</v>
      </c>
      <c r="AY1638" s="507" t="s">
        <v>80</v>
      </c>
      <c r="AZ1638" s="507" t="s">
        <v>80</v>
      </c>
      <c r="BA1638" s="507" t="s">
        <v>80</v>
      </c>
      <c r="BB1638" s="357"/>
      <c r="BC1638" s="592">
        <f t="shared" si="1871"/>
        <v>13653.999999999987</v>
      </c>
      <c r="BD1638" s="593">
        <f t="shared" si="1872"/>
        <v>17091.399999999998</v>
      </c>
      <c r="BE1638" s="594">
        <f t="shared" si="1873"/>
        <v>35825.066666666658</v>
      </c>
      <c r="BF1638" s="291">
        <f t="shared" si="1874"/>
        <v>32256</v>
      </c>
      <c r="BG1638" s="566">
        <f t="shared" si="1875"/>
        <v>54745.599999999991</v>
      </c>
      <c r="BH1638" s="595">
        <f t="shared" si="1876"/>
        <v>52887</v>
      </c>
      <c r="BI1638" s="289">
        <f t="shared" si="1877"/>
        <v>24276</v>
      </c>
      <c r="BJ1638" s="596">
        <f t="shared" si="1878"/>
        <v>132362</v>
      </c>
      <c r="BK1638" s="595">
        <f t="shared" si="1879"/>
        <v>5446.4000000000005</v>
      </c>
      <c r="BL1638" s="289">
        <f t="shared" si="1880"/>
        <v>4738</v>
      </c>
      <c r="BM1638" s="596">
        <f t="shared" si="1881"/>
        <v>9660</v>
      </c>
      <c r="BN1638" s="563">
        <f t="shared" si="1882"/>
        <v>12</v>
      </c>
      <c r="BO1638" s="87">
        <f t="shared" si="1883"/>
        <v>2017</v>
      </c>
      <c r="BP1638" s="87">
        <f t="shared" si="1884"/>
        <v>0</v>
      </c>
      <c r="BQ1638" s="202"/>
    </row>
    <row r="1639" spans="1:69" s="35" customFormat="1" ht="10.5" customHeight="1" x14ac:dyDescent="0.2">
      <c r="A1639" s="87" t="str">
        <f t="shared" si="1870"/>
        <v>2017-18RYD12</v>
      </c>
      <c r="B1639" s="87" t="str">
        <f t="shared" si="1885"/>
        <v>Y59</v>
      </c>
      <c r="C1639" s="203" t="s">
        <v>190</v>
      </c>
      <c r="D1639" s="203" t="s">
        <v>548</v>
      </c>
      <c r="E1639" s="42"/>
      <c r="F1639" s="317" t="str">
        <f>VLOOKUP($G1639,'Selection Sheet'!$C$15:$F$39,3,0)</f>
        <v>Y59</v>
      </c>
      <c r="G1639" s="204" t="s">
        <v>116</v>
      </c>
      <c r="H1639" s="203" t="s">
        <v>538</v>
      </c>
      <c r="I1639" s="495">
        <v>323</v>
      </c>
      <c r="J1639" s="495">
        <v>67</v>
      </c>
      <c r="K1639" s="495">
        <v>36</v>
      </c>
      <c r="L1639" s="495">
        <v>10</v>
      </c>
      <c r="M1639" s="507"/>
      <c r="N1639" s="507"/>
      <c r="O1639" s="507"/>
      <c r="P1639" s="507"/>
      <c r="Q1639" s="495" t="s">
        <v>80</v>
      </c>
      <c r="R1639" s="495" t="s">
        <v>80</v>
      </c>
      <c r="S1639" s="495"/>
      <c r="T1639" s="496">
        <v>447</v>
      </c>
      <c r="U1639" s="559">
        <v>73</v>
      </c>
      <c r="V1639" s="559">
        <v>64</v>
      </c>
      <c r="W1639" s="559">
        <v>108.99999999999999</v>
      </c>
      <c r="X1639" s="498">
        <v>412</v>
      </c>
      <c r="Y1639" s="555">
        <v>72.5</v>
      </c>
      <c r="Z1639" s="550">
        <v>35.5</v>
      </c>
      <c r="AA1639" s="550">
        <v>182</v>
      </c>
      <c r="AB1639" s="501">
        <v>63</v>
      </c>
      <c r="AC1639" s="550">
        <v>60.8</v>
      </c>
      <c r="AD1639" s="550">
        <v>53</v>
      </c>
      <c r="AE1639" s="550">
        <v>101</v>
      </c>
      <c r="AF1639" s="502">
        <v>113</v>
      </c>
      <c r="AG1639" s="503">
        <v>137.888888888889</v>
      </c>
      <c r="AH1639" s="504">
        <v>169.6</v>
      </c>
      <c r="AI1639" s="502">
        <v>99</v>
      </c>
      <c r="AJ1639" s="505">
        <v>74</v>
      </c>
      <c r="AK1639" s="505">
        <v>103</v>
      </c>
      <c r="AL1639" s="507"/>
      <c r="AM1639" s="507"/>
      <c r="AN1639" s="505">
        <v>438</v>
      </c>
      <c r="AO1639" s="505">
        <v>460</v>
      </c>
      <c r="AP1639" s="569"/>
      <c r="AQ1639" s="569"/>
      <c r="AR1639" s="505">
        <v>19</v>
      </c>
      <c r="AS1639" s="505">
        <v>318</v>
      </c>
      <c r="AT1639" s="505">
        <v>5</v>
      </c>
      <c r="AU1639" s="505">
        <v>34</v>
      </c>
      <c r="AV1639" s="507"/>
      <c r="AW1639" s="507"/>
      <c r="AX1639" s="507" t="s">
        <v>80</v>
      </c>
      <c r="AY1639" s="507" t="s">
        <v>80</v>
      </c>
      <c r="AZ1639" s="507" t="s">
        <v>80</v>
      </c>
      <c r="BA1639" s="507" t="s">
        <v>80</v>
      </c>
      <c r="BB1639" s="357"/>
      <c r="BC1639" s="592">
        <f t="shared" si="1871"/>
        <v>13651.000000000011</v>
      </c>
      <c r="BD1639" s="593">
        <f t="shared" si="1872"/>
        <v>16790.399999999998</v>
      </c>
      <c r="BE1639" s="594">
        <f t="shared" si="1873"/>
        <v>32631</v>
      </c>
      <c r="BF1639" s="291">
        <f t="shared" si="1874"/>
        <v>28608</v>
      </c>
      <c r="BG1639" s="566">
        <f t="shared" si="1875"/>
        <v>48722.999999999993</v>
      </c>
      <c r="BH1639" s="595">
        <f t="shared" si="1876"/>
        <v>29870</v>
      </c>
      <c r="BI1639" s="289">
        <f t="shared" si="1877"/>
        <v>14626</v>
      </c>
      <c r="BJ1639" s="596">
        <f t="shared" si="1878"/>
        <v>74984</v>
      </c>
      <c r="BK1639" s="595">
        <f t="shared" si="1879"/>
        <v>3830.3999999999996</v>
      </c>
      <c r="BL1639" s="289">
        <f t="shared" si="1880"/>
        <v>3339</v>
      </c>
      <c r="BM1639" s="596">
        <f t="shared" si="1881"/>
        <v>6363</v>
      </c>
      <c r="BN1639" s="563">
        <f t="shared" si="1882"/>
        <v>12</v>
      </c>
      <c r="BO1639" s="87">
        <f t="shared" si="1883"/>
        <v>2017</v>
      </c>
      <c r="BP1639" s="87">
        <f t="shared" si="1884"/>
        <v>0</v>
      </c>
      <c r="BQ1639" s="202"/>
    </row>
    <row r="1640" spans="1:69" s="35" customFormat="1" ht="10.5" customHeight="1" x14ac:dyDescent="0.2">
      <c r="A1640" s="87" t="str">
        <f t="shared" si="1870"/>
        <v>2017-18RYE12</v>
      </c>
      <c r="B1640" s="87" t="str">
        <f t="shared" si="1885"/>
        <v>Y59</v>
      </c>
      <c r="C1640" s="203" t="s">
        <v>190</v>
      </c>
      <c r="D1640" s="203" t="s">
        <v>548</v>
      </c>
      <c r="E1640" s="42"/>
      <c r="F1640" s="317" t="str">
        <f>VLOOKUP($G1640,'Selection Sheet'!$C$15:$F$39,3,0)</f>
        <v>Y59</v>
      </c>
      <c r="G1640" s="204" t="s">
        <v>114</v>
      </c>
      <c r="H1640" s="203" t="s">
        <v>539</v>
      </c>
      <c r="I1640" s="495">
        <v>158</v>
      </c>
      <c r="J1640" s="495">
        <v>44</v>
      </c>
      <c r="K1640" s="495">
        <v>42</v>
      </c>
      <c r="L1640" s="495">
        <v>13</v>
      </c>
      <c r="M1640" s="507"/>
      <c r="N1640" s="507"/>
      <c r="O1640" s="507"/>
      <c r="P1640" s="507"/>
      <c r="Q1640" s="495" t="s">
        <v>80</v>
      </c>
      <c r="R1640" s="495" t="s">
        <v>80</v>
      </c>
      <c r="S1640" s="495"/>
      <c r="T1640" s="496">
        <v>837</v>
      </c>
      <c r="U1640" s="559">
        <v>78</v>
      </c>
      <c r="V1640" s="559">
        <v>69</v>
      </c>
      <c r="W1640" s="559">
        <v>120</v>
      </c>
      <c r="X1640" s="498">
        <v>350</v>
      </c>
      <c r="Y1640" s="555">
        <v>93</v>
      </c>
      <c r="Z1640" s="550">
        <v>45.5</v>
      </c>
      <c r="AA1640" s="550">
        <v>228</v>
      </c>
      <c r="AB1640" s="501">
        <v>54</v>
      </c>
      <c r="AC1640" s="550">
        <v>46.4</v>
      </c>
      <c r="AD1640" s="550">
        <v>40.5</v>
      </c>
      <c r="AE1640" s="550">
        <v>79</v>
      </c>
      <c r="AF1640" s="502">
        <v>101</v>
      </c>
      <c r="AG1640" s="503">
        <v>120.439024390244</v>
      </c>
      <c r="AH1640" s="504">
        <v>164.8</v>
      </c>
      <c r="AI1640" s="502">
        <v>82</v>
      </c>
      <c r="AJ1640" s="505">
        <v>83</v>
      </c>
      <c r="AK1640" s="505">
        <v>101</v>
      </c>
      <c r="AL1640" s="507"/>
      <c r="AM1640" s="507"/>
      <c r="AN1640" s="505">
        <v>832</v>
      </c>
      <c r="AO1640" s="505">
        <v>857</v>
      </c>
      <c r="AP1640" s="569"/>
      <c r="AQ1640" s="569"/>
      <c r="AR1640" s="505">
        <v>11</v>
      </c>
      <c r="AS1640" s="505">
        <v>151</v>
      </c>
      <c r="AT1640" s="505">
        <v>8</v>
      </c>
      <c r="AU1640" s="505">
        <v>41</v>
      </c>
      <c r="AV1640" s="507"/>
      <c r="AW1640" s="507"/>
      <c r="AX1640" s="507" t="s">
        <v>80</v>
      </c>
      <c r="AY1640" s="507" t="s">
        <v>80</v>
      </c>
      <c r="AZ1640" s="507" t="s">
        <v>80</v>
      </c>
      <c r="BA1640" s="507" t="s">
        <v>80</v>
      </c>
      <c r="BB1640" s="357"/>
      <c r="BC1640" s="592">
        <f t="shared" si="1871"/>
        <v>9876.0000000000073</v>
      </c>
      <c r="BD1640" s="593">
        <f t="shared" si="1872"/>
        <v>13513.6</v>
      </c>
      <c r="BE1640" s="594">
        <f t="shared" si="1873"/>
        <v>65286</v>
      </c>
      <c r="BF1640" s="291">
        <f t="shared" si="1874"/>
        <v>57753</v>
      </c>
      <c r="BG1640" s="566">
        <f t="shared" si="1875"/>
        <v>100440</v>
      </c>
      <c r="BH1640" s="595">
        <f t="shared" si="1876"/>
        <v>32550</v>
      </c>
      <c r="BI1640" s="289">
        <f t="shared" si="1877"/>
        <v>15925</v>
      </c>
      <c r="BJ1640" s="596">
        <f t="shared" si="1878"/>
        <v>79800</v>
      </c>
      <c r="BK1640" s="595">
        <f t="shared" si="1879"/>
        <v>2505.6</v>
      </c>
      <c r="BL1640" s="289">
        <f t="shared" si="1880"/>
        <v>2187</v>
      </c>
      <c r="BM1640" s="596">
        <f t="shared" si="1881"/>
        <v>4266</v>
      </c>
      <c r="BN1640" s="563">
        <f t="shared" si="1882"/>
        <v>12</v>
      </c>
      <c r="BO1640" s="87">
        <f t="shared" si="1883"/>
        <v>2017</v>
      </c>
      <c r="BP1640" s="87">
        <f t="shared" si="1884"/>
        <v>0</v>
      </c>
      <c r="BQ1640" s="202"/>
    </row>
    <row r="1641" spans="1:69" s="35" customFormat="1" ht="10.5" customHeight="1" x14ac:dyDescent="0.2">
      <c r="A1641" s="312" t="str">
        <f t="shared" si="1870"/>
        <v>2017-18RYF12</v>
      </c>
      <c r="B1641" s="312" t="str">
        <f t="shared" si="1885"/>
        <v>Y58</v>
      </c>
      <c r="C1641" s="208" t="s">
        <v>190</v>
      </c>
      <c r="D1641" s="208" t="s">
        <v>548</v>
      </c>
      <c r="E1641" s="53"/>
      <c r="F1641" s="319" t="str">
        <f>VLOOKUP($G1641,'Selection Sheet'!$C$15:$F$39,3,0)</f>
        <v>Y58</v>
      </c>
      <c r="G1641" s="209" t="s">
        <v>99</v>
      </c>
      <c r="H1641" s="208" t="s">
        <v>540</v>
      </c>
      <c r="I1641" s="521">
        <v>364</v>
      </c>
      <c r="J1641" s="521">
        <v>94</v>
      </c>
      <c r="K1641" s="521">
        <v>63</v>
      </c>
      <c r="L1641" s="521">
        <v>29</v>
      </c>
      <c r="M1641" s="533"/>
      <c r="N1641" s="533"/>
      <c r="O1641" s="533"/>
      <c r="P1641" s="533"/>
      <c r="Q1641" s="521" t="s">
        <v>80</v>
      </c>
      <c r="R1641" s="521" t="s">
        <v>80</v>
      </c>
      <c r="S1641" s="521"/>
      <c r="T1641" s="522">
        <v>862</v>
      </c>
      <c r="U1641" s="561">
        <v>96.999999999999986</v>
      </c>
      <c r="V1641" s="561">
        <v>85.999999999999957</v>
      </c>
      <c r="W1641" s="561">
        <v>153.99999999999935</v>
      </c>
      <c r="X1641" s="524">
        <v>642</v>
      </c>
      <c r="Y1641" s="557">
        <v>91.1</v>
      </c>
      <c r="Z1641" s="552">
        <v>32</v>
      </c>
      <c r="AA1641" s="552">
        <v>230</v>
      </c>
      <c r="AB1641" s="527">
        <v>81</v>
      </c>
      <c r="AC1641" s="552">
        <v>65.400000000000006</v>
      </c>
      <c r="AD1641" s="552">
        <v>55</v>
      </c>
      <c r="AE1641" s="552">
        <v>109</v>
      </c>
      <c r="AF1641" s="528">
        <v>222</v>
      </c>
      <c r="AG1641" s="529">
        <v>141.09604519774001</v>
      </c>
      <c r="AH1641" s="530">
        <v>190.4</v>
      </c>
      <c r="AI1641" s="528">
        <v>177</v>
      </c>
      <c r="AJ1641" s="531">
        <v>150</v>
      </c>
      <c r="AK1641" s="531">
        <v>211</v>
      </c>
      <c r="AL1641" s="533"/>
      <c r="AM1641" s="533"/>
      <c r="AN1641" s="531">
        <v>839</v>
      </c>
      <c r="AO1641" s="531">
        <v>861</v>
      </c>
      <c r="AP1641" s="571"/>
      <c r="AQ1641" s="571"/>
      <c r="AR1641" s="531">
        <v>33</v>
      </c>
      <c r="AS1641" s="531">
        <v>358</v>
      </c>
      <c r="AT1641" s="531">
        <v>15</v>
      </c>
      <c r="AU1641" s="531">
        <v>60</v>
      </c>
      <c r="AV1641" s="533"/>
      <c r="AW1641" s="533"/>
      <c r="AX1641" s="533" t="s">
        <v>80</v>
      </c>
      <c r="AY1641" s="533" t="s">
        <v>80</v>
      </c>
      <c r="AZ1641" s="533" t="s">
        <v>80</v>
      </c>
      <c r="BA1641" s="533" t="s">
        <v>80</v>
      </c>
      <c r="BB1641" s="359"/>
      <c r="BC1641" s="605">
        <f t="shared" si="1871"/>
        <v>24973.999999999982</v>
      </c>
      <c r="BD1641" s="606">
        <f t="shared" si="1872"/>
        <v>33700.800000000003</v>
      </c>
      <c r="BE1641" s="607">
        <f t="shared" si="1873"/>
        <v>83613.999999999985</v>
      </c>
      <c r="BF1641" s="302">
        <f t="shared" si="1874"/>
        <v>74131.999999999956</v>
      </c>
      <c r="BG1641" s="608">
        <f t="shared" si="1875"/>
        <v>132747.99999999945</v>
      </c>
      <c r="BH1641" s="609">
        <f t="shared" si="1876"/>
        <v>58486.2</v>
      </c>
      <c r="BI1641" s="311">
        <f t="shared" si="1877"/>
        <v>20544</v>
      </c>
      <c r="BJ1641" s="610">
        <f t="shared" si="1878"/>
        <v>147660</v>
      </c>
      <c r="BK1641" s="609">
        <f t="shared" si="1879"/>
        <v>5297.4000000000005</v>
      </c>
      <c r="BL1641" s="311">
        <f t="shared" si="1880"/>
        <v>4455</v>
      </c>
      <c r="BM1641" s="610">
        <f t="shared" si="1881"/>
        <v>8829</v>
      </c>
      <c r="BN1641" s="565">
        <f t="shared" si="1882"/>
        <v>12</v>
      </c>
      <c r="BO1641" s="312">
        <f t="shared" si="1883"/>
        <v>2017</v>
      </c>
      <c r="BP1641" s="312">
        <f t="shared" si="1884"/>
        <v>0</v>
      </c>
      <c r="BQ1641" s="202"/>
    </row>
    <row r="1642" spans="1:69" s="35" customFormat="1" ht="10.5" customHeight="1" x14ac:dyDescent="0.2">
      <c r="A1642" s="87" t="str">
        <f t="shared" si="1870"/>
        <v>2017-18R1F1</v>
      </c>
      <c r="B1642" s="87" t="str">
        <f t="shared" si="1885"/>
        <v>Y59</v>
      </c>
      <c r="C1642" s="203" t="s">
        <v>190</v>
      </c>
      <c r="D1642" s="203" t="s">
        <v>549</v>
      </c>
      <c r="E1642" s="42"/>
      <c r="F1642" s="317" t="str">
        <f>VLOOKUP($G1642,'Selection Sheet'!$C$15:$F$39,3,0)</f>
        <v>Y59</v>
      </c>
      <c r="G1642" s="204" t="s">
        <v>108</v>
      </c>
      <c r="H1642" s="203" t="s">
        <v>529</v>
      </c>
      <c r="I1642" s="495">
        <v>14</v>
      </c>
      <c r="J1642" s="495">
        <v>5</v>
      </c>
      <c r="K1642" s="495">
        <v>4</v>
      </c>
      <c r="L1642" s="495">
        <v>2</v>
      </c>
      <c r="M1642" s="507"/>
      <c r="N1642" s="507"/>
      <c r="O1642" s="507"/>
      <c r="P1642" s="507"/>
      <c r="Q1642" s="495" t="s">
        <v>80</v>
      </c>
      <c r="R1642" s="495" t="s">
        <v>80</v>
      </c>
      <c r="S1642" s="495"/>
      <c r="T1642" s="496" t="s">
        <v>80</v>
      </c>
      <c r="U1642" s="559" t="s">
        <v>80</v>
      </c>
      <c r="V1642" s="559" t="s">
        <v>80</v>
      </c>
      <c r="W1642" s="559" t="s">
        <v>80</v>
      </c>
      <c r="X1642" s="498">
        <v>20</v>
      </c>
      <c r="Y1642" s="555">
        <v>49.9</v>
      </c>
      <c r="Z1642" s="550">
        <v>25</v>
      </c>
      <c r="AA1642" s="550">
        <v>134</v>
      </c>
      <c r="AB1642" s="501">
        <v>1</v>
      </c>
      <c r="AC1642" s="550" t="s">
        <v>80</v>
      </c>
      <c r="AD1642" s="550" t="s">
        <v>80</v>
      </c>
      <c r="AE1642" s="550" t="s">
        <v>80</v>
      </c>
      <c r="AF1642" s="502">
        <v>2</v>
      </c>
      <c r="AG1642" s="503">
        <v>142</v>
      </c>
      <c r="AH1642" s="504">
        <v>142</v>
      </c>
      <c r="AI1642" s="502">
        <v>1</v>
      </c>
      <c r="AJ1642" s="505">
        <v>7</v>
      </c>
      <c r="AK1642" s="505">
        <v>9</v>
      </c>
      <c r="AL1642" s="507"/>
      <c r="AM1642" s="507"/>
      <c r="AN1642" s="505">
        <v>38</v>
      </c>
      <c r="AO1642" s="505">
        <v>40</v>
      </c>
      <c r="AP1642" s="569"/>
      <c r="AQ1642" s="569"/>
      <c r="AR1642" s="505">
        <v>2</v>
      </c>
      <c r="AS1642" s="505">
        <v>14</v>
      </c>
      <c r="AT1642" s="505">
        <v>2</v>
      </c>
      <c r="AU1642" s="505">
        <v>4</v>
      </c>
      <c r="AV1642" s="507"/>
      <c r="AW1642" s="507"/>
      <c r="AX1642" s="507" t="s">
        <v>80</v>
      </c>
      <c r="AY1642" s="507" t="s">
        <v>80</v>
      </c>
      <c r="AZ1642" s="507" t="s">
        <v>80</v>
      </c>
      <c r="BA1642" s="507" t="s">
        <v>80</v>
      </c>
      <c r="BB1642" s="357"/>
      <c r="BC1642" s="592">
        <f t="shared" si="1871"/>
        <v>142</v>
      </c>
      <c r="BD1642" s="593">
        <f t="shared" si="1872"/>
        <v>142</v>
      </c>
      <c r="BE1642" s="594" t="str">
        <f t="shared" si="1873"/>
        <v>-</v>
      </c>
      <c r="BF1642" s="291" t="str">
        <f t="shared" si="1874"/>
        <v>-</v>
      </c>
      <c r="BG1642" s="566" t="str">
        <f t="shared" si="1875"/>
        <v>-</v>
      </c>
      <c r="BH1642" s="595">
        <f t="shared" si="1876"/>
        <v>998</v>
      </c>
      <c r="BI1642" s="289">
        <f t="shared" si="1877"/>
        <v>500</v>
      </c>
      <c r="BJ1642" s="596">
        <f t="shared" si="1878"/>
        <v>2680</v>
      </c>
      <c r="BK1642" s="595" t="str">
        <f t="shared" si="1879"/>
        <v>-</v>
      </c>
      <c r="BL1642" s="289" t="str">
        <f t="shared" si="1880"/>
        <v>-</v>
      </c>
      <c r="BM1642" s="596" t="str">
        <f t="shared" si="1881"/>
        <v>-</v>
      </c>
      <c r="BN1642" s="563">
        <f t="shared" si="1882"/>
        <v>1</v>
      </c>
      <c r="BO1642" s="87">
        <f t="shared" si="1883"/>
        <v>2018</v>
      </c>
      <c r="BP1642" s="87">
        <f t="shared" si="1884"/>
        <v>1</v>
      </c>
      <c r="BQ1642" s="202"/>
    </row>
    <row r="1643" spans="1:69" s="35" customFormat="1" ht="10.5" customHeight="1" x14ac:dyDescent="0.2">
      <c r="A1643" s="87" t="str">
        <f t="shared" si="1870"/>
        <v>2017-18RRU1</v>
      </c>
      <c r="B1643" s="87" t="str">
        <f t="shared" si="1885"/>
        <v>Y56</v>
      </c>
      <c r="C1643" s="203" t="s">
        <v>190</v>
      </c>
      <c r="D1643" s="203" t="s">
        <v>549</v>
      </c>
      <c r="E1643" s="42"/>
      <c r="F1643" s="317" t="str">
        <f>VLOOKUP($G1643,'Selection Sheet'!$C$15:$F$39,3,0)</f>
        <v>Y56</v>
      </c>
      <c r="G1643" s="204" t="s">
        <v>93</v>
      </c>
      <c r="H1643" s="203" t="s">
        <v>530</v>
      </c>
      <c r="I1643" s="495">
        <v>412</v>
      </c>
      <c r="J1643" s="495">
        <v>136</v>
      </c>
      <c r="K1643" s="495">
        <v>49</v>
      </c>
      <c r="L1643" s="495">
        <v>27</v>
      </c>
      <c r="M1643" s="507"/>
      <c r="N1643" s="507"/>
      <c r="O1643" s="507"/>
      <c r="P1643" s="507"/>
      <c r="Q1643" s="495" t="s">
        <v>80</v>
      </c>
      <c r="R1643" s="495" t="s">
        <v>80</v>
      </c>
      <c r="S1643" s="495"/>
      <c r="T1643" s="496">
        <v>1098</v>
      </c>
      <c r="U1643" s="559">
        <v>76.000000000000028</v>
      </c>
      <c r="V1643" s="559">
        <v>65.999999999999957</v>
      </c>
      <c r="W1643" s="559">
        <v>114.00000000000006</v>
      </c>
      <c r="X1643" s="498">
        <v>614</v>
      </c>
      <c r="Y1643" s="555">
        <v>83.3</v>
      </c>
      <c r="Z1643" s="550">
        <v>32</v>
      </c>
      <c r="AA1643" s="550">
        <v>214</v>
      </c>
      <c r="AB1643" s="501">
        <v>91</v>
      </c>
      <c r="AC1643" s="550">
        <v>44.8</v>
      </c>
      <c r="AD1643" s="550">
        <v>37</v>
      </c>
      <c r="AE1643" s="550">
        <v>72</v>
      </c>
      <c r="AF1643" s="502">
        <v>144</v>
      </c>
      <c r="AG1643" s="503">
        <v>135.73170731707299</v>
      </c>
      <c r="AH1643" s="504">
        <v>179.6</v>
      </c>
      <c r="AI1643" s="502">
        <v>123</v>
      </c>
      <c r="AJ1643" s="505">
        <v>189</v>
      </c>
      <c r="AK1643" s="505">
        <v>263</v>
      </c>
      <c r="AL1643" s="507"/>
      <c r="AM1643" s="507"/>
      <c r="AN1643" s="505">
        <v>1077</v>
      </c>
      <c r="AO1643" s="505">
        <v>1104</v>
      </c>
      <c r="AP1643" s="569"/>
      <c r="AQ1643" s="569"/>
      <c r="AR1643" s="505">
        <v>28</v>
      </c>
      <c r="AS1643" s="505">
        <v>404</v>
      </c>
      <c r="AT1643" s="505">
        <v>15</v>
      </c>
      <c r="AU1643" s="505">
        <v>47</v>
      </c>
      <c r="AV1643" s="507"/>
      <c r="AW1643" s="507"/>
      <c r="AX1643" s="507" t="s">
        <v>80</v>
      </c>
      <c r="AY1643" s="507" t="s">
        <v>80</v>
      </c>
      <c r="AZ1643" s="507" t="s">
        <v>80</v>
      </c>
      <c r="BA1643" s="507" t="s">
        <v>80</v>
      </c>
      <c r="BB1643" s="357"/>
      <c r="BC1643" s="592">
        <f t="shared" si="1871"/>
        <v>16694.999999999978</v>
      </c>
      <c r="BD1643" s="593">
        <f t="shared" si="1872"/>
        <v>22090.799999999999</v>
      </c>
      <c r="BE1643" s="594">
        <f t="shared" si="1873"/>
        <v>83448.000000000029</v>
      </c>
      <c r="BF1643" s="291">
        <f t="shared" si="1874"/>
        <v>72467.999999999956</v>
      </c>
      <c r="BG1643" s="566">
        <f t="shared" si="1875"/>
        <v>125172.00000000006</v>
      </c>
      <c r="BH1643" s="595">
        <f t="shared" si="1876"/>
        <v>51146.2</v>
      </c>
      <c r="BI1643" s="289">
        <f t="shared" si="1877"/>
        <v>19648</v>
      </c>
      <c r="BJ1643" s="596">
        <f t="shared" si="1878"/>
        <v>131396</v>
      </c>
      <c r="BK1643" s="595">
        <f t="shared" si="1879"/>
        <v>4076.7999999999997</v>
      </c>
      <c r="BL1643" s="289">
        <f t="shared" si="1880"/>
        <v>3367</v>
      </c>
      <c r="BM1643" s="596">
        <f t="shared" si="1881"/>
        <v>6552</v>
      </c>
      <c r="BN1643" s="563">
        <f t="shared" si="1882"/>
        <v>1</v>
      </c>
      <c r="BO1643" s="87">
        <f t="shared" si="1883"/>
        <v>2018</v>
      </c>
      <c r="BP1643" s="87">
        <f t="shared" si="1884"/>
        <v>1</v>
      </c>
      <c r="BQ1643" s="202"/>
    </row>
    <row r="1644" spans="1:69" s="35" customFormat="1" ht="10.5" customHeight="1" x14ac:dyDescent="0.2">
      <c r="A1644" s="87" t="str">
        <f t="shared" si="1870"/>
        <v>2017-18RX61</v>
      </c>
      <c r="B1644" s="87" t="str">
        <f t="shared" si="1885"/>
        <v>Y63</v>
      </c>
      <c r="C1644" s="203" t="s">
        <v>190</v>
      </c>
      <c r="D1644" s="203" t="s">
        <v>549</v>
      </c>
      <c r="E1644" s="42"/>
      <c r="F1644" s="317" t="str">
        <f>VLOOKUP($G1644,'Selection Sheet'!$C$15:$F$39,3,0)</f>
        <v>Y63</v>
      </c>
      <c r="G1644" s="204" t="s">
        <v>111</v>
      </c>
      <c r="H1644" s="203" t="s">
        <v>532</v>
      </c>
      <c r="I1644" s="495">
        <v>258</v>
      </c>
      <c r="J1644" s="495">
        <v>65</v>
      </c>
      <c r="K1644" s="495">
        <v>38</v>
      </c>
      <c r="L1644" s="495">
        <v>22</v>
      </c>
      <c r="M1644" s="507"/>
      <c r="N1644" s="507"/>
      <c r="O1644" s="507"/>
      <c r="P1644" s="507"/>
      <c r="Q1644" s="495" t="s">
        <v>80</v>
      </c>
      <c r="R1644" s="495" t="s">
        <v>80</v>
      </c>
      <c r="S1644" s="495"/>
      <c r="T1644" s="496">
        <v>435</v>
      </c>
      <c r="U1644" s="559">
        <v>77.499999999999929</v>
      </c>
      <c r="V1644" s="559">
        <v>69.849999999999937</v>
      </c>
      <c r="W1644" s="559">
        <v>115.01666666666668</v>
      </c>
      <c r="X1644" s="498">
        <v>336</v>
      </c>
      <c r="Y1644" s="555">
        <v>88.6</v>
      </c>
      <c r="Z1644" s="550">
        <v>41</v>
      </c>
      <c r="AA1644" s="550">
        <v>230</v>
      </c>
      <c r="AB1644" s="501">
        <v>45</v>
      </c>
      <c r="AC1644" s="550">
        <v>52.6</v>
      </c>
      <c r="AD1644" s="550">
        <v>41</v>
      </c>
      <c r="AE1644" s="550">
        <v>99</v>
      </c>
      <c r="AF1644" s="502">
        <v>109</v>
      </c>
      <c r="AG1644" s="503">
        <v>109.811111111111</v>
      </c>
      <c r="AH1644" s="504">
        <v>157.30000000000001</v>
      </c>
      <c r="AI1644" s="502">
        <v>90</v>
      </c>
      <c r="AJ1644" s="505">
        <v>83</v>
      </c>
      <c r="AK1644" s="505">
        <v>96</v>
      </c>
      <c r="AL1644" s="507"/>
      <c r="AM1644" s="507"/>
      <c r="AN1644" s="505">
        <v>425</v>
      </c>
      <c r="AO1644" s="505">
        <v>435</v>
      </c>
      <c r="AP1644" s="569"/>
      <c r="AQ1644" s="569"/>
      <c r="AR1644" s="505">
        <v>18</v>
      </c>
      <c r="AS1644" s="505">
        <v>255</v>
      </c>
      <c r="AT1644" s="505">
        <v>14</v>
      </c>
      <c r="AU1644" s="505">
        <v>37</v>
      </c>
      <c r="AV1644" s="507"/>
      <c r="AW1644" s="507"/>
      <c r="AX1644" s="507" t="s">
        <v>80</v>
      </c>
      <c r="AY1644" s="507" t="s">
        <v>80</v>
      </c>
      <c r="AZ1644" s="507" t="s">
        <v>80</v>
      </c>
      <c r="BA1644" s="507" t="s">
        <v>80</v>
      </c>
      <c r="BB1644" s="357"/>
      <c r="BC1644" s="592">
        <f t="shared" si="1871"/>
        <v>9882.9999999999909</v>
      </c>
      <c r="BD1644" s="593">
        <f t="shared" si="1872"/>
        <v>14157.000000000002</v>
      </c>
      <c r="BE1644" s="594">
        <f t="shared" si="1873"/>
        <v>33712.499999999971</v>
      </c>
      <c r="BF1644" s="291">
        <f t="shared" si="1874"/>
        <v>30384.749999999975</v>
      </c>
      <c r="BG1644" s="566">
        <f t="shared" si="1875"/>
        <v>50032.250000000007</v>
      </c>
      <c r="BH1644" s="595">
        <f t="shared" si="1876"/>
        <v>29769.599999999999</v>
      </c>
      <c r="BI1644" s="289">
        <f t="shared" si="1877"/>
        <v>13776</v>
      </c>
      <c r="BJ1644" s="596">
        <f t="shared" si="1878"/>
        <v>77280</v>
      </c>
      <c r="BK1644" s="595">
        <f t="shared" si="1879"/>
        <v>2367</v>
      </c>
      <c r="BL1644" s="289">
        <f t="shared" si="1880"/>
        <v>1845</v>
      </c>
      <c r="BM1644" s="596">
        <f t="shared" si="1881"/>
        <v>4455</v>
      </c>
      <c r="BN1644" s="563">
        <f t="shared" si="1882"/>
        <v>1</v>
      </c>
      <c r="BO1644" s="87">
        <f t="shared" si="1883"/>
        <v>2018</v>
      </c>
      <c r="BP1644" s="87">
        <f t="shared" si="1884"/>
        <v>1</v>
      </c>
      <c r="BQ1644" s="202"/>
    </row>
    <row r="1645" spans="1:69" s="35" customFormat="1" ht="10.5" customHeight="1" x14ac:dyDescent="0.2">
      <c r="A1645" s="314" t="str">
        <f t="shared" si="1870"/>
        <v>2017-18RX71</v>
      </c>
      <c r="B1645" s="314" t="str">
        <f t="shared" si="1885"/>
        <v>Y62</v>
      </c>
      <c r="C1645" s="205" t="s">
        <v>190</v>
      </c>
      <c r="D1645" s="205" t="s">
        <v>549</v>
      </c>
      <c r="E1645" s="206"/>
      <c r="F1645" s="318" t="str">
        <f>VLOOKUP($G1645,'Selection Sheet'!$C$15:$F$39,3,0)</f>
        <v>Y62</v>
      </c>
      <c r="G1645" s="207" t="s">
        <v>84</v>
      </c>
      <c r="H1645" s="205" t="s">
        <v>533</v>
      </c>
      <c r="I1645" s="508">
        <v>418</v>
      </c>
      <c r="J1645" s="508">
        <v>131</v>
      </c>
      <c r="K1645" s="508">
        <v>44</v>
      </c>
      <c r="L1645" s="508">
        <v>19</v>
      </c>
      <c r="M1645" s="520"/>
      <c r="N1645" s="520"/>
      <c r="O1645" s="520"/>
      <c r="P1645" s="520"/>
      <c r="Q1645" s="508" t="s">
        <v>80</v>
      </c>
      <c r="R1645" s="508" t="s">
        <v>80</v>
      </c>
      <c r="S1645" s="508"/>
      <c r="T1645" s="509">
        <v>997</v>
      </c>
      <c r="U1645" s="560">
        <v>71</v>
      </c>
      <c r="V1645" s="560">
        <v>74.000000000000014</v>
      </c>
      <c r="W1645" s="560">
        <v>137.99999999999994</v>
      </c>
      <c r="X1645" s="511">
        <v>761</v>
      </c>
      <c r="Y1645" s="556">
        <v>80.5</v>
      </c>
      <c r="Z1645" s="551">
        <v>44</v>
      </c>
      <c r="AA1645" s="551">
        <v>185</v>
      </c>
      <c r="AB1645" s="514">
        <v>89</v>
      </c>
      <c r="AC1645" s="551">
        <v>65.8</v>
      </c>
      <c r="AD1645" s="551">
        <v>56</v>
      </c>
      <c r="AE1645" s="551">
        <v>110</v>
      </c>
      <c r="AF1645" s="515">
        <v>186</v>
      </c>
      <c r="AG1645" s="516">
        <v>141.51034482758601</v>
      </c>
      <c r="AH1645" s="517">
        <v>198.8</v>
      </c>
      <c r="AI1645" s="515">
        <v>145</v>
      </c>
      <c r="AJ1645" s="518">
        <v>96</v>
      </c>
      <c r="AK1645" s="518">
        <v>130</v>
      </c>
      <c r="AL1645" s="520"/>
      <c r="AM1645" s="520"/>
      <c r="AN1645" s="518">
        <v>1003</v>
      </c>
      <c r="AO1645" s="518">
        <v>1023</v>
      </c>
      <c r="AP1645" s="570"/>
      <c r="AQ1645" s="570"/>
      <c r="AR1645" s="518">
        <v>27</v>
      </c>
      <c r="AS1645" s="518">
        <v>413</v>
      </c>
      <c r="AT1645" s="518">
        <v>8</v>
      </c>
      <c r="AU1645" s="518">
        <v>44</v>
      </c>
      <c r="AV1645" s="520"/>
      <c r="AW1645" s="520"/>
      <c r="AX1645" s="520" t="s">
        <v>80</v>
      </c>
      <c r="AY1645" s="520" t="s">
        <v>80</v>
      </c>
      <c r="AZ1645" s="520" t="s">
        <v>80</v>
      </c>
      <c r="BA1645" s="520" t="s">
        <v>80</v>
      </c>
      <c r="BB1645" s="358"/>
      <c r="BC1645" s="597">
        <f t="shared" si="1871"/>
        <v>20518.999999999971</v>
      </c>
      <c r="BD1645" s="598">
        <f t="shared" si="1872"/>
        <v>28826</v>
      </c>
      <c r="BE1645" s="599">
        <f t="shared" si="1873"/>
        <v>70787</v>
      </c>
      <c r="BF1645" s="600">
        <f t="shared" si="1874"/>
        <v>73778.000000000015</v>
      </c>
      <c r="BG1645" s="601">
        <f t="shared" si="1875"/>
        <v>137585.99999999994</v>
      </c>
      <c r="BH1645" s="602">
        <f t="shared" si="1876"/>
        <v>61260.5</v>
      </c>
      <c r="BI1645" s="603">
        <f t="shared" si="1877"/>
        <v>33484</v>
      </c>
      <c r="BJ1645" s="604">
        <f t="shared" si="1878"/>
        <v>140785</v>
      </c>
      <c r="BK1645" s="602">
        <f t="shared" si="1879"/>
        <v>5856.2</v>
      </c>
      <c r="BL1645" s="603">
        <f t="shared" si="1880"/>
        <v>4984</v>
      </c>
      <c r="BM1645" s="604">
        <f t="shared" si="1881"/>
        <v>9790</v>
      </c>
      <c r="BN1645" s="564">
        <f t="shared" si="1882"/>
        <v>1</v>
      </c>
      <c r="BO1645" s="314">
        <f t="shared" si="1883"/>
        <v>2018</v>
      </c>
      <c r="BP1645" s="314">
        <f t="shared" si="1884"/>
        <v>1</v>
      </c>
      <c r="BQ1645" s="202"/>
    </row>
    <row r="1646" spans="1:69" s="35" customFormat="1" ht="10.5" customHeight="1" x14ac:dyDescent="0.2">
      <c r="A1646" s="87" t="str">
        <f t="shared" si="1870"/>
        <v>2017-18RX81</v>
      </c>
      <c r="B1646" s="87" t="str">
        <f t="shared" si="1885"/>
        <v>Y63</v>
      </c>
      <c r="C1646" s="203" t="s">
        <v>190</v>
      </c>
      <c r="D1646" s="203" t="s">
        <v>549</v>
      </c>
      <c r="E1646" s="42"/>
      <c r="F1646" s="317" t="str">
        <f>VLOOKUP($G1646,'Selection Sheet'!$C$15:$F$39,3,0)</f>
        <v>Y63</v>
      </c>
      <c r="G1646" s="204" t="s">
        <v>120</v>
      </c>
      <c r="H1646" s="203" t="s">
        <v>534</v>
      </c>
      <c r="I1646" s="495">
        <v>307</v>
      </c>
      <c r="J1646" s="495">
        <v>75</v>
      </c>
      <c r="K1646" s="495">
        <v>53</v>
      </c>
      <c r="L1646" s="495">
        <v>22</v>
      </c>
      <c r="M1646" s="507"/>
      <c r="N1646" s="507"/>
      <c r="O1646" s="507"/>
      <c r="P1646" s="507"/>
      <c r="Q1646" s="495" t="s">
        <v>80</v>
      </c>
      <c r="R1646" s="495" t="s">
        <v>80</v>
      </c>
      <c r="S1646" s="495"/>
      <c r="T1646" s="496">
        <v>553</v>
      </c>
      <c r="U1646" s="559">
        <v>76.033333333333289</v>
      </c>
      <c r="V1646" s="559">
        <v>67.900000000000034</v>
      </c>
      <c r="W1646" s="559">
        <v>117.29999999999994</v>
      </c>
      <c r="X1646" s="498">
        <v>421</v>
      </c>
      <c r="Y1646" s="555">
        <v>98.7</v>
      </c>
      <c r="Z1646" s="550">
        <v>46</v>
      </c>
      <c r="AA1646" s="550">
        <v>230</v>
      </c>
      <c r="AB1646" s="501">
        <v>54</v>
      </c>
      <c r="AC1646" s="550">
        <v>55</v>
      </c>
      <c r="AD1646" s="550">
        <v>48.5</v>
      </c>
      <c r="AE1646" s="550">
        <v>87</v>
      </c>
      <c r="AF1646" s="502">
        <v>115</v>
      </c>
      <c r="AG1646" s="503">
        <v>142.3125</v>
      </c>
      <c r="AH1646" s="504">
        <v>201.5</v>
      </c>
      <c r="AI1646" s="502">
        <v>96</v>
      </c>
      <c r="AJ1646" s="505">
        <v>114</v>
      </c>
      <c r="AK1646" s="505">
        <v>152</v>
      </c>
      <c r="AL1646" s="507"/>
      <c r="AM1646" s="507"/>
      <c r="AN1646" s="505">
        <v>600</v>
      </c>
      <c r="AO1646" s="505">
        <v>610</v>
      </c>
      <c r="AP1646" s="569"/>
      <c r="AQ1646" s="569"/>
      <c r="AR1646" s="505">
        <v>26</v>
      </c>
      <c r="AS1646" s="505">
        <v>301</v>
      </c>
      <c r="AT1646" s="505">
        <v>14</v>
      </c>
      <c r="AU1646" s="505">
        <v>52</v>
      </c>
      <c r="AV1646" s="507"/>
      <c r="AW1646" s="507"/>
      <c r="AX1646" s="507" t="s">
        <v>80</v>
      </c>
      <c r="AY1646" s="507" t="s">
        <v>80</v>
      </c>
      <c r="AZ1646" s="507" t="s">
        <v>80</v>
      </c>
      <c r="BA1646" s="507" t="s">
        <v>80</v>
      </c>
      <c r="BB1646" s="357"/>
      <c r="BC1646" s="592">
        <f t="shared" si="1871"/>
        <v>13662</v>
      </c>
      <c r="BD1646" s="593">
        <f t="shared" si="1872"/>
        <v>19344</v>
      </c>
      <c r="BE1646" s="594">
        <f t="shared" si="1873"/>
        <v>42046.433333333305</v>
      </c>
      <c r="BF1646" s="291">
        <f t="shared" si="1874"/>
        <v>37548.700000000019</v>
      </c>
      <c r="BG1646" s="566">
        <f t="shared" si="1875"/>
        <v>64866.899999999965</v>
      </c>
      <c r="BH1646" s="595">
        <f t="shared" si="1876"/>
        <v>41552.700000000004</v>
      </c>
      <c r="BI1646" s="289">
        <f t="shared" si="1877"/>
        <v>19366</v>
      </c>
      <c r="BJ1646" s="596">
        <f t="shared" si="1878"/>
        <v>96830</v>
      </c>
      <c r="BK1646" s="595">
        <f t="shared" si="1879"/>
        <v>2970</v>
      </c>
      <c r="BL1646" s="289">
        <f t="shared" si="1880"/>
        <v>2619</v>
      </c>
      <c r="BM1646" s="596">
        <f t="shared" si="1881"/>
        <v>4698</v>
      </c>
      <c r="BN1646" s="563">
        <f t="shared" si="1882"/>
        <v>1</v>
      </c>
      <c r="BO1646" s="87">
        <f t="shared" si="1883"/>
        <v>2018</v>
      </c>
      <c r="BP1646" s="87">
        <f t="shared" si="1884"/>
        <v>1</v>
      </c>
      <c r="BQ1646" s="202"/>
    </row>
    <row r="1647" spans="1:69" s="35" customFormat="1" ht="10.5" customHeight="1" x14ac:dyDescent="0.2">
      <c r="A1647" s="87" t="str">
        <f t="shared" si="1870"/>
        <v>2017-18RX91</v>
      </c>
      <c r="B1647" s="87" t="str">
        <f t="shared" si="1885"/>
        <v>Y60</v>
      </c>
      <c r="C1647" s="203" t="s">
        <v>190</v>
      </c>
      <c r="D1647" s="203" t="s">
        <v>549</v>
      </c>
      <c r="E1647" s="42"/>
      <c r="F1647" s="317" t="str">
        <f>VLOOKUP($G1647,'Selection Sheet'!$C$15:$F$39,3,0)</f>
        <v>Y60</v>
      </c>
      <c r="G1647" s="204" t="s">
        <v>103</v>
      </c>
      <c r="H1647" s="203" t="s">
        <v>535</v>
      </c>
      <c r="I1647" s="495">
        <v>217</v>
      </c>
      <c r="J1647" s="495">
        <v>36</v>
      </c>
      <c r="K1647" s="495">
        <v>23</v>
      </c>
      <c r="L1647" s="495">
        <v>7</v>
      </c>
      <c r="M1647" s="507"/>
      <c r="N1647" s="507"/>
      <c r="O1647" s="507"/>
      <c r="P1647" s="507"/>
      <c r="Q1647" s="495" t="s">
        <v>80</v>
      </c>
      <c r="R1647" s="495" t="s">
        <v>80</v>
      </c>
      <c r="S1647" s="495"/>
      <c r="T1647" s="496">
        <v>607</v>
      </c>
      <c r="U1647" s="559">
        <v>80.683333333333337</v>
      </c>
      <c r="V1647" s="559">
        <v>94.833333333333371</v>
      </c>
      <c r="W1647" s="559">
        <v>142.96666666666664</v>
      </c>
      <c r="X1647" s="498">
        <v>468</v>
      </c>
      <c r="Y1647" s="555">
        <v>91.9</v>
      </c>
      <c r="Z1647" s="550">
        <v>50</v>
      </c>
      <c r="AA1647" s="550">
        <v>197</v>
      </c>
      <c r="AB1647" s="501">
        <v>71</v>
      </c>
      <c r="AC1647" s="550">
        <v>60.8</v>
      </c>
      <c r="AD1647" s="550">
        <v>52</v>
      </c>
      <c r="AE1647" s="550">
        <v>100</v>
      </c>
      <c r="AF1647" s="502">
        <v>142</v>
      </c>
      <c r="AG1647" s="503">
        <v>137.579831932773</v>
      </c>
      <c r="AH1647" s="504">
        <v>185.4</v>
      </c>
      <c r="AI1647" s="502">
        <v>119</v>
      </c>
      <c r="AJ1647" s="505">
        <v>83</v>
      </c>
      <c r="AK1647" s="505">
        <v>106</v>
      </c>
      <c r="AL1647" s="507"/>
      <c r="AM1647" s="507"/>
      <c r="AN1647" s="505">
        <v>615</v>
      </c>
      <c r="AO1647" s="505">
        <v>626</v>
      </c>
      <c r="AP1647" s="569"/>
      <c r="AQ1647" s="569"/>
      <c r="AR1647" s="505">
        <v>8</v>
      </c>
      <c r="AS1647" s="505">
        <v>208</v>
      </c>
      <c r="AT1647" s="505">
        <v>3</v>
      </c>
      <c r="AU1647" s="505">
        <v>20</v>
      </c>
      <c r="AV1647" s="507"/>
      <c r="AW1647" s="507"/>
      <c r="AX1647" s="507" t="s">
        <v>80</v>
      </c>
      <c r="AY1647" s="507" t="s">
        <v>80</v>
      </c>
      <c r="AZ1647" s="507" t="s">
        <v>80</v>
      </c>
      <c r="BA1647" s="507" t="s">
        <v>80</v>
      </c>
      <c r="BB1647" s="357"/>
      <c r="BC1647" s="592">
        <f t="shared" si="1871"/>
        <v>16371.999999999987</v>
      </c>
      <c r="BD1647" s="593">
        <f t="shared" si="1872"/>
        <v>22062.600000000002</v>
      </c>
      <c r="BE1647" s="594">
        <f t="shared" si="1873"/>
        <v>48974.783333333333</v>
      </c>
      <c r="BF1647" s="291">
        <f t="shared" si="1874"/>
        <v>57563.833333333358</v>
      </c>
      <c r="BG1647" s="566">
        <f t="shared" si="1875"/>
        <v>86780.766666666648</v>
      </c>
      <c r="BH1647" s="595">
        <f t="shared" si="1876"/>
        <v>43009.200000000004</v>
      </c>
      <c r="BI1647" s="289">
        <f t="shared" si="1877"/>
        <v>23400</v>
      </c>
      <c r="BJ1647" s="596">
        <f t="shared" si="1878"/>
        <v>92196</v>
      </c>
      <c r="BK1647" s="595">
        <f t="shared" si="1879"/>
        <v>4316.8</v>
      </c>
      <c r="BL1647" s="289">
        <f t="shared" si="1880"/>
        <v>3692</v>
      </c>
      <c r="BM1647" s="596">
        <f t="shared" si="1881"/>
        <v>7100</v>
      </c>
      <c r="BN1647" s="563">
        <f t="shared" si="1882"/>
        <v>1</v>
      </c>
      <c r="BO1647" s="87">
        <f t="shared" si="1883"/>
        <v>2018</v>
      </c>
      <c r="BP1647" s="87">
        <f t="shared" si="1884"/>
        <v>1</v>
      </c>
      <c r="BQ1647" s="202"/>
    </row>
    <row r="1648" spans="1:69" s="35" customFormat="1" ht="10.5" customHeight="1" x14ac:dyDescent="0.2">
      <c r="A1648" s="314" t="str">
        <f t="shared" si="1870"/>
        <v>2017-18RYA1</v>
      </c>
      <c r="B1648" s="314" t="str">
        <f t="shared" si="1885"/>
        <v>Y60</v>
      </c>
      <c r="C1648" s="205" t="s">
        <v>190</v>
      </c>
      <c r="D1648" s="205" t="s">
        <v>549</v>
      </c>
      <c r="E1648" s="206"/>
      <c r="F1648" s="318" t="str">
        <f>VLOOKUP($G1648,'Selection Sheet'!$C$15:$F$39,3,0)</f>
        <v>Y60</v>
      </c>
      <c r="G1648" s="207" t="s">
        <v>118</v>
      </c>
      <c r="H1648" s="205" t="s">
        <v>536</v>
      </c>
      <c r="I1648" s="508">
        <v>428</v>
      </c>
      <c r="J1648" s="508">
        <v>119</v>
      </c>
      <c r="K1648" s="508">
        <v>44</v>
      </c>
      <c r="L1648" s="508">
        <v>22</v>
      </c>
      <c r="M1648" s="520"/>
      <c r="N1648" s="520"/>
      <c r="O1648" s="520"/>
      <c r="P1648" s="520"/>
      <c r="Q1648" s="508" t="s">
        <v>80</v>
      </c>
      <c r="R1648" s="508" t="s">
        <v>80</v>
      </c>
      <c r="S1648" s="508"/>
      <c r="T1648" s="509">
        <v>1370</v>
      </c>
      <c r="U1648" s="560">
        <v>72.049999999999983</v>
      </c>
      <c r="V1648" s="560">
        <v>65.000000000000014</v>
      </c>
      <c r="W1648" s="560">
        <v>107.00000000000006</v>
      </c>
      <c r="X1648" s="511">
        <v>530</v>
      </c>
      <c r="Y1648" s="556">
        <v>100</v>
      </c>
      <c r="Z1648" s="551">
        <v>51</v>
      </c>
      <c r="AA1648" s="551">
        <v>233.5</v>
      </c>
      <c r="AB1648" s="514">
        <v>62</v>
      </c>
      <c r="AC1648" s="551">
        <v>62.8</v>
      </c>
      <c r="AD1648" s="551">
        <v>55.5</v>
      </c>
      <c r="AE1648" s="551">
        <v>108</v>
      </c>
      <c r="AF1648" s="515">
        <v>142</v>
      </c>
      <c r="AG1648" s="516">
        <v>118.25984251968499</v>
      </c>
      <c r="AH1648" s="517">
        <v>152.4</v>
      </c>
      <c r="AI1648" s="515">
        <v>127</v>
      </c>
      <c r="AJ1648" s="518">
        <v>208</v>
      </c>
      <c r="AK1648" s="518">
        <v>269</v>
      </c>
      <c r="AL1648" s="520"/>
      <c r="AM1648" s="520"/>
      <c r="AN1648" s="518">
        <v>1535</v>
      </c>
      <c r="AO1648" s="518">
        <v>1614</v>
      </c>
      <c r="AP1648" s="570"/>
      <c r="AQ1648" s="570"/>
      <c r="AR1648" s="518">
        <v>19</v>
      </c>
      <c r="AS1648" s="518">
        <v>416</v>
      </c>
      <c r="AT1648" s="518">
        <v>8</v>
      </c>
      <c r="AU1648" s="518">
        <v>37</v>
      </c>
      <c r="AV1648" s="520"/>
      <c r="AW1648" s="520"/>
      <c r="AX1648" s="520" t="s">
        <v>80</v>
      </c>
      <c r="AY1648" s="520" t="s">
        <v>80</v>
      </c>
      <c r="AZ1648" s="520" t="s">
        <v>80</v>
      </c>
      <c r="BA1648" s="520" t="s">
        <v>80</v>
      </c>
      <c r="BB1648" s="358"/>
      <c r="BC1648" s="597">
        <f t="shared" si="1871"/>
        <v>15018.999999999995</v>
      </c>
      <c r="BD1648" s="598">
        <f t="shared" si="1872"/>
        <v>19354.8</v>
      </c>
      <c r="BE1648" s="599">
        <f t="shared" si="1873"/>
        <v>98708.499999999971</v>
      </c>
      <c r="BF1648" s="600">
        <f t="shared" si="1874"/>
        <v>89050.000000000015</v>
      </c>
      <c r="BG1648" s="601">
        <f t="shared" si="1875"/>
        <v>146590.00000000009</v>
      </c>
      <c r="BH1648" s="602">
        <f t="shared" si="1876"/>
        <v>53000</v>
      </c>
      <c r="BI1648" s="603">
        <f t="shared" si="1877"/>
        <v>27030</v>
      </c>
      <c r="BJ1648" s="604">
        <f t="shared" si="1878"/>
        <v>123755</v>
      </c>
      <c r="BK1648" s="602">
        <f t="shared" si="1879"/>
        <v>3893.6</v>
      </c>
      <c r="BL1648" s="603">
        <f t="shared" si="1880"/>
        <v>3441</v>
      </c>
      <c r="BM1648" s="604">
        <f t="shared" si="1881"/>
        <v>6696</v>
      </c>
      <c r="BN1648" s="564">
        <f t="shared" si="1882"/>
        <v>1</v>
      </c>
      <c r="BO1648" s="314">
        <f t="shared" si="1883"/>
        <v>2018</v>
      </c>
      <c r="BP1648" s="314">
        <f t="shared" si="1884"/>
        <v>1</v>
      </c>
      <c r="BQ1648" s="202"/>
    </row>
    <row r="1649" spans="1:69" s="35" customFormat="1" ht="10.5" customHeight="1" x14ac:dyDescent="0.2">
      <c r="A1649" s="87" t="str">
        <f t="shared" si="1870"/>
        <v>2017-18RYC1</v>
      </c>
      <c r="B1649" s="87" t="str">
        <f t="shared" si="1885"/>
        <v>Y61</v>
      </c>
      <c r="C1649" s="203" t="s">
        <v>190</v>
      </c>
      <c r="D1649" s="203" t="s">
        <v>549</v>
      </c>
      <c r="E1649" s="42"/>
      <c r="F1649" s="317" t="str">
        <f>VLOOKUP($G1649,'Selection Sheet'!$C$15:$F$39,3,0)</f>
        <v>Y61</v>
      </c>
      <c r="G1649" s="204" t="s">
        <v>87</v>
      </c>
      <c r="H1649" s="203" t="s">
        <v>537</v>
      </c>
      <c r="I1649" s="495">
        <v>384</v>
      </c>
      <c r="J1649" s="495">
        <v>113</v>
      </c>
      <c r="K1649" s="495">
        <v>39</v>
      </c>
      <c r="L1649" s="495">
        <v>20</v>
      </c>
      <c r="M1649" s="507"/>
      <c r="N1649" s="507"/>
      <c r="O1649" s="507"/>
      <c r="P1649" s="507"/>
      <c r="Q1649" s="495" t="s">
        <v>80</v>
      </c>
      <c r="R1649" s="495" t="s">
        <v>80</v>
      </c>
      <c r="S1649" s="495"/>
      <c r="T1649" s="496">
        <v>387</v>
      </c>
      <c r="U1649" s="559">
        <v>74.533332959999996</v>
      </c>
      <c r="V1649" s="559">
        <v>67.999999680000002</v>
      </c>
      <c r="W1649" s="559">
        <v>113.19999983999999</v>
      </c>
      <c r="X1649" s="498">
        <v>623</v>
      </c>
      <c r="Y1649" s="555">
        <v>92.7</v>
      </c>
      <c r="Z1649" s="550">
        <v>46</v>
      </c>
      <c r="AA1649" s="550">
        <v>214</v>
      </c>
      <c r="AB1649" s="501">
        <v>95</v>
      </c>
      <c r="AC1649" s="550">
        <v>55.9</v>
      </c>
      <c r="AD1649" s="550">
        <v>47</v>
      </c>
      <c r="AE1649" s="550">
        <v>97</v>
      </c>
      <c r="AF1649" s="502">
        <v>138</v>
      </c>
      <c r="AG1649" s="503">
        <v>132.363636363636</v>
      </c>
      <c r="AH1649" s="504">
        <v>174.2</v>
      </c>
      <c r="AI1649" s="502">
        <v>110</v>
      </c>
      <c r="AJ1649" s="505">
        <v>144</v>
      </c>
      <c r="AK1649" s="505">
        <v>164</v>
      </c>
      <c r="AL1649" s="507"/>
      <c r="AM1649" s="507"/>
      <c r="AN1649" s="505">
        <v>387</v>
      </c>
      <c r="AO1649" s="505">
        <v>387</v>
      </c>
      <c r="AP1649" s="569"/>
      <c r="AQ1649" s="569"/>
      <c r="AR1649" s="505">
        <v>23</v>
      </c>
      <c r="AS1649" s="505">
        <v>381</v>
      </c>
      <c r="AT1649" s="505">
        <v>10</v>
      </c>
      <c r="AU1649" s="505">
        <v>39</v>
      </c>
      <c r="AV1649" s="507"/>
      <c r="AW1649" s="507"/>
      <c r="AX1649" s="507" t="s">
        <v>80</v>
      </c>
      <c r="AY1649" s="507" t="s">
        <v>80</v>
      </c>
      <c r="AZ1649" s="507" t="s">
        <v>80</v>
      </c>
      <c r="BA1649" s="507" t="s">
        <v>80</v>
      </c>
      <c r="BB1649" s="357"/>
      <c r="BC1649" s="592">
        <f t="shared" si="1871"/>
        <v>14559.99999999996</v>
      </c>
      <c r="BD1649" s="593">
        <f t="shared" si="1872"/>
        <v>19162</v>
      </c>
      <c r="BE1649" s="594">
        <f t="shared" si="1873"/>
        <v>28844.399855519998</v>
      </c>
      <c r="BF1649" s="291">
        <f t="shared" si="1874"/>
        <v>26315.99987616</v>
      </c>
      <c r="BG1649" s="566">
        <f t="shared" si="1875"/>
        <v>43808.399938079994</v>
      </c>
      <c r="BH1649" s="595">
        <f t="shared" si="1876"/>
        <v>57752.1</v>
      </c>
      <c r="BI1649" s="289">
        <f t="shared" si="1877"/>
        <v>28658</v>
      </c>
      <c r="BJ1649" s="596">
        <f t="shared" si="1878"/>
        <v>133322</v>
      </c>
      <c r="BK1649" s="595">
        <f t="shared" si="1879"/>
        <v>5310.5</v>
      </c>
      <c r="BL1649" s="289">
        <f t="shared" si="1880"/>
        <v>4465</v>
      </c>
      <c r="BM1649" s="596">
        <f t="shared" si="1881"/>
        <v>9215</v>
      </c>
      <c r="BN1649" s="563">
        <f t="shared" si="1882"/>
        <v>1</v>
      </c>
      <c r="BO1649" s="87">
        <f t="shared" si="1883"/>
        <v>2018</v>
      </c>
      <c r="BP1649" s="87">
        <f t="shared" si="1884"/>
        <v>1</v>
      </c>
      <c r="BQ1649" s="202"/>
    </row>
    <row r="1650" spans="1:69" s="35" customFormat="1" ht="10.5" customHeight="1" x14ac:dyDescent="0.2">
      <c r="A1650" s="87" t="str">
        <f t="shared" si="1870"/>
        <v>2017-18RYD1</v>
      </c>
      <c r="B1650" s="87" t="str">
        <f t="shared" si="1885"/>
        <v>Y59</v>
      </c>
      <c r="C1650" s="203" t="s">
        <v>190</v>
      </c>
      <c r="D1650" s="203" t="s">
        <v>549</v>
      </c>
      <c r="E1650" s="42"/>
      <c r="F1650" s="317" t="str">
        <f>VLOOKUP($G1650,'Selection Sheet'!$C$15:$F$39,3,0)</f>
        <v>Y59</v>
      </c>
      <c r="G1650" s="204" t="s">
        <v>116</v>
      </c>
      <c r="H1650" s="203" t="s">
        <v>538</v>
      </c>
      <c r="I1650" s="495">
        <v>308</v>
      </c>
      <c r="J1650" s="495">
        <v>71</v>
      </c>
      <c r="K1650" s="495">
        <v>28</v>
      </c>
      <c r="L1650" s="495">
        <v>10</v>
      </c>
      <c r="M1650" s="507"/>
      <c r="N1650" s="507"/>
      <c r="O1650" s="507"/>
      <c r="P1650" s="507"/>
      <c r="Q1650" s="495" t="s">
        <v>80</v>
      </c>
      <c r="R1650" s="495" t="s">
        <v>80</v>
      </c>
      <c r="S1650" s="495"/>
      <c r="T1650" s="496">
        <v>472</v>
      </c>
      <c r="U1650" s="559">
        <v>68</v>
      </c>
      <c r="V1650" s="559">
        <v>63.000000000000014</v>
      </c>
      <c r="W1650" s="559">
        <v>101</v>
      </c>
      <c r="X1650" s="498">
        <v>441</v>
      </c>
      <c r="Y1650" s="555">
        <v>78.7</v>
      </c>
      <c r="Z1650" s="550">
        <v>40</v>
      </c>
      <c r="AA1650" s="550">
        <v>194</v>
      </c>
      <c r="AB1650" s="501">
        <v>65</v>
      </c>
      <c r="AC1650" s="550">
        <v>65.400000000000006</v>
      </c>
      <c r="AD1650" s="550">
        <v>51</v>
      </c>
      <c r="AE1650" s="550">
        <v>119</v>
      </c>
      <c r="AF1650" s="502">
        <v>131</v>
      </c>
      <c r="AG1650" s="503">
        <v>131.22772277227699</v>
      </c>
      <c r="AH1650" s="504">
        <v>177</v>
      </c>
      <c r="AI1650" s="502">
        <v>101</v>
      </c>
      <c r="AJ1650" s="505">
        <v>71</v>
      </c>
      <c r="AK1650" s="505">
        <v>116</v>
      </c>
      <c r="AL1650" s="507"/>
      <c r="AM1650" s="507"/>
      <c r="AN1650" s="505">
        <v>456</v>
      </c>
      <c r="AO1650" s="505">
        <v>482</v>
      </c>
      <c r="AP1650" s="569"/>
      <c r="AQ1650" s="569"/>
      <c r="AR1650" s="505">
        <v>11</v>
      </c>
      <c r="AS1650" s="505">
        <v>304</v>
      </c>
      <c r="AT1650" s="505">
        <v>3</v>
      </c>
      <c r="AU1650" s="505">
        <v>28</v>
      </c>
      <c r="AV1650" s="507"/>
      <c r="AW1650" s="507"/>
      <c r="AX1650" s="507" t="s">
        <v>80</v>
      </c>
      <c r="AY1650" s="507" t="s">
        <v>80</v>
      </c>
      <c r="AZ1650" s="507" t="s">
        <v>80</v>
      </c>
      <c r="BA1650" s="507" t="s">
        <v>80</v>
      </c>
      <c r="BB1650" s="357"/>
      <c r="BC1650" s="592">
        <f t="shared" si="1871"/>
        <v>13253.999999999976</v>
      </c>
      <c r="BD1650" s="593">
        <f t="shared" si="1872"/>
        <v>17877</v>
      </c>
      <c r="BE1650" s="594">
        <f t="shared" si="1873"/>
        <v>32096</v>
      </c>
      <c r="BF1650" s="291">
        <f t="shared" si="1874"/>
        <v>29736.000000000007</v>
      </c>
      <c r="BG1650" s="566">
        <f t="shared" si="1875"/>
        <v>47672</v>
      </c>
      <c r="BH1650" s="595">
        <f t="shared" si="1876"/>
        <v>34706.700000000004</v>
      </c>
      <c r="BI1650" s="289">
        <f t="shared" si="1877"/>
        <v>17640</v>
      </c>
      <c r="BJ1650" s="596">
        <f t="shared" si="1878"/>
        <v>85554</v>
      </c>
      <c r="BK1650" s="595">
        <f t="shared" si="1879"/>
        <v>4251</v>
      </c>
      <c r="BL1650" s="289">
        <f t="shared" si="1880"/>
        <v>3315</v>
      </c>
      <c r="BM1650" s="596">
        <f t="shared" si="1881"/>
        <v>7735</v>
      </c>
      <c r="BN1650" s="563">
        <f t="shared" si="1882"/>
        <v>1</v>
      </c>
      <c r="BO1650" s="87">
        <f t="shared" si="1883"/>
        <v>2018</v>
      </c>
      <c r="BP1650" s="87">
        <f t="shared" si="1884"/>
        <v>1</v>
      </c>
      <c r="BQ1650" s="202"/>
    </row>
    <row r="1651" spans="1:69" s="35" customFormat="1" ht="10.5" customHeight="1" x14ac:dyDescent="0.2">
      <c r="A1651" s="87" t="str">
        <f t="shared" si="1870"/>
        <v>2017-18RYE1</v>
      </c>
      <c r="B1651" s="87" t="str">
        <f t="shared" si="1885"/>
        <v>Y59</v>
      </c>
      <c r="C1651" s="203" t="s">
        <v>190</v>
      </c>
      <c r="D1651" s="203" t="s">
        <v>549</v>
      </c>
      <c r="E1651" s="42"/>
      <c r="F1651" s="317" t="str">
        <f>VLOOKUP($G1651,'Selection Sheet'!$C$15:$F$39,3,0)</f>
        <v>Y59</v>
      </c>
      <c r="G1651" s="204" t="s">
        <v>114</v>
      </c>
      <c r="H1651" s="203" t="s">
        <v>539</v>
      </c>
      <c r="I1651" s="495">
        <v>147</v>
      </c>
      <c r="J1651" s="495">
        <v>38</v>
      </c>
      <c r="K1651" s="495">
        <v>44</v>
      </c>
      <c r="L1651" s="495">
        <v>12</v>
      </c>
      <c r="M1651" s="507"/>
      <c r="N1651" s="507"/>
      <c r="O1651" s="507"/>
      <c r="P1651" s="507"/>
      <c r="Q1651" s="495" t="s">
        <v>80</v>
      </c>
      <c r="R1651" s="495" t="s">
        <v>80</v>
      </c>
      <c r="S1651" s="495"/>
      <c r="T1651" s="496">
        <v>834</v>
      </c>
      <c r="U1651" s="559">
        <v>74</v>
      </c>
      <c r="V1651" s="559">
        <v>66</v>
      </c>
      <c r="W1651" s="559">
        <v>112</v>
      </c>
      <c r="X1651" s="498">
        <v>325</v>
      </c>
      <c r="Y1651" s="555">
        <v>81.099999999999994</v>
      </c>
      <c r="Z1651" s="550">
        <v>36</v>
      </c>
      <c r="AA1651" s="550">
        <v>193</v>
      </c>
      <c r="AB1651" s="501">
        <v>60</v>
      </c>
      <c r="AC1651" s="550">
        <v>51.1</v>
      </c>
      <c r="AD1651" s="550">
        <v>47</v>
      </c>
      <c r="AE1651" s="550">
        <v>88.5</v>
      </c>
      <c r="AF1651" s="502">
        <v>84</v>
      </c>
      <c r="AG1651" s="503">
        <v>122.39130434782599</v>
      </c>
      <c r="AH1651" s="504">
        <v>168.6</v>
      </c>
      <c r="AI1651" s="502">
        <v>69</v>
      </c>
      <c r="AJ1651" s="505">
        <v>50</v>
      </c>
      <c r="AK1651" s="505">
        <v>63</v>
      </c>
      <c r="AL1651" s="507"/>
      <c r="AM1651" s="507"/>
      <c r="AN1651" s="505">
        <v>830</v>
      </c>
      <c r="AO1651" s="505">
        <v>852</v>
      </c>
      <c r="AP1651" s="569"/>
      <c r="AQ1651" s="569"/>
      <c r="AR1651" s="505">
        <v>16</v>
      </c>
      <c r="AS1651" s="505">
        <v>134</v>
      </c>
      <c r="AT1651" s="505">
        <v>7</v>
      </c>
      <c r="AU1651" s="505">
        <v>37</v>
      </c>
      <c r="AV1651" s="507"/>
      <c r="AW1651" s="507"/>
      <c r="AX1651" s="507" t="s">
        <v>80</v>
      </c>
      <c r="AY1651" s="507" t="s">
        <v>80</v>
      </c>
      <c r="AZ1651" s="507" t="s">
        <v>80</v>
      </c>
      <c r="BA1651" s="507" t="s">
        <v>80</v>
      </c>
      <c r="BB1651" s="357"/>
      <c r="BC1651" s="592">
        <f t="shared" si="1871"/>
        <v>8444.9999999999927</v>
      </c>
      <c r="BD1651" s="593">
        <f t="shared" si="1872"/>
        <v>11633.4</v>
      </c>
      <c r="BE1651" s="594">
        <f t="shared" si="1873"/>
        <v>61716</v>
      </c>
      <c r="BF1651" s="291">
        <f t="shared" si="1874"/>
        <v>55044</v>
      </c>
      <c r="BG1651" s="566">
        <f t="shared" si="1875"/>
        <v>93408</v>
      </c>
      <c r="BH1651" s="595">
        <f t="shared" si="1876"/>
        <v>26357.499999999996</v>
      </c>
      <c r="BI1651" s="289">
        <f t="shared" si="1877"/>
        <v>11700</v>
      </c>
      <c r="BJ1651" s="596">
        <f t="shared" si="1878"/>
        <v>62725</v>
      </c>
      <c r="BK1651" s="595">
        <f t="shared" si="1879"/>
        <v>3066</v>
      </c>
      <c r="BL1651" s="289">
        <f t="shared" si="1880"/>
        <v>2820</v>
      </c>
      <c r="BM1651" s="596">
        <f t="shared" si="1881"/>
        <v>5310</v>
      </c>
      <c r="BN1651" s="563">
        <f t="shared" si="1882"/>
        <v>1</v>
      </c>
      <c r="BO1651" s="87">
        <f t="shared" si="1883"/>
        <v>2018</v>
      </c>
      <c r="BP1651" s="87">
        <f t="shared" si="1884"/>
        <v>1</v>
      </c>
      <c r="BQ1651" s="202"/>
    </row>
    <row r="1652" spans="1:69" s="35" customFormat="1" ht="10.5" customHeight="1" x14ac:dyDescent="0.2">
      <c r="A1652" s="312" t="str">
        <f t="shared" si="1870"/>
        <v>2017-18RYF1</v>
      </c>
      <c r="B1652" s="312" t="str">
        <f t="shared" si="1885"/>
        <v>Y58</v>
      </c>
      <c r="C1652" s="208" t="s">
        <v>190</v>
      </c>
      <c r="D1652" s="208" t="s">
        <v>549</v>
      </c>
      <c r="E1652" s="53"/>
      <c r="F1652" s="319" t="str">
        <f>VLOOKUP($G1652,'Selection Sheet'!$C$15:$F$39,3,0)</f>
        <v>Y58</v>
      </c>
      <c r="G1652" s="209" t="s">
        <v>99</v>
      </c>
      <c r="H1652" s="208" t="s">
        <v>540</v>
      </c>
      <c r="I1652" s="521">
        <v>415</v>
      </c>
      <c r="J1652" s="521">
        <v>108</v>
      </c>
      <c r="K1652" s="521">
        <v>62</v>
      </c>
      <c r="L1652" s="521">
        <v>27</v>
      </c>
      <c r="M1652" s="533"/>
      <c r="N1652" s="533"/>
      <c r="O1652" s="533"/>
      <c r="P1652" s="533"/>
      <c r="Q1652" s="521" t="s">
        <v>80</v>
      </c>
      <c r="R1652" s="521" t="s">
        <v>80</v>
      </c>
      <c r="S1652" s="521"/>
      <c r="T1652" s="522">
        <v>863</v>
      </c>
      <c r="U1652" s="561">
        <v>92.4166666666666</v>
      </c>
      <c r="V1652" s="561">
        <v>82.100000000000009</v>
      </c>
      <c r="W1652" s="561">
        <v>137.33333333333337</v>
      </c>
      <c r="X1652" s="524">
        <v>611</v>
      </c>
      <c r="Y1652" s="557">
        <v>77.599999999999994</v>
      </c>
      <c r="Z1652" s="552">
        <v>30</v>
      </c>
      <c r="AA1652" s="552">
        <v>199</v>
      </c>
      <c r="AB1652" s="527">
        <v>73</v>
      </c>
      <c r="AC1652" s="552">
        <v>60.1</v>
      </c>
      <c r="AD1652" s="552">
        <v>55</v>
      </c>
      <c r="AE1652" s="552">
        <v>98</v>
      </c>
      <c r="AF1652" s="528">
        <v>212</v>
      </c>
      <c r="AG1652" s="529">
        <v>134.666666666667</v>
      </c>
      <c r="AH1652" s="530">
        <v>187.5</v>
      </c>
      <c r="AI1652" s="528">
        <v>186</v>
      </c>
      <c r="AJ1652" s="531">
        <v>167</v>
      </c>
      <c r="AK1652" s="531">
        <v>241</v>
      </c>
      <c r="AL1652" s="533"/>
      <c r="AM1652" s="533"/>
      <c r="AN1652" s="531">
        <v>856</v>
      </c>
      <c r="AO1652" s="531">
        <v>885</v>
      </c>
      <c r="AP1652" s="571"/>
      <c r="AQ1652" s="571"/>
      <c r="AR1652" s="531">
        <v>23</v>
      </c>
      <c r="AS1652" s="531">
        <v>408</v>
      </c>
      <c r="AT1652" s="531">
        <v>8</v>
      </c>
      <c r="AU1652" s="531">
        <v>60</v>
      </c>
      <c r="AV1652" s="533"/>
      <c r="AW1652" s="533"/>
      <c r="AX1652" s="533" t="s">
        <v>80</v>
      </c>
      <c r="AY1652" s="533" t="s">
        <v>80</v>
      </c>
      <c r="AZ1652" s="533" t="s">
        <v>80</v>
      </c>
      <c r="BA1652" s="533" t="s">
        <v>80</v>
      </c>
      <c r="BB1652" s="359"/>
      <c r="BC1652" s="605">
        <f t="shared" si="1871"/>
        <v>25048.000000000062</v>
      </c>
      <c r="BD1652" s="606">
        <f t="shared" si="1872"/>
        <v>34875</v>
      </c>
      <c r="BE1652" s="607">
        <f t="shared" si="1873"/>
        <v>79755.58333333327</v>
      </c>
      <c r="BF1652" s="302">
        <f t="shared" si="1874"/>
        <v>70852.3</v>
      </c>
      <c r="BG1652" s="608">
        <f t="shared" si="1875"/>
        <v>118518.6666666667</v>
      </c>
      <c r="BH1652" s="609">
        <f t="shared" si="1876"/>
        <v>47413.599999999999</v>
      </c>
      <c r="BI1652" s="311">
        <f t="shared" si="1877"/>
        <v>18330</v>
      </c>
      <c r="BJ1652" s="610">
        <f t="shared" si="1878"/>
        <v>121589</v>
      </c>
      <c r="BK1652" s="609">
        <f t="shared" si="1879"/>
        <v>4387.3</v>
      </c>
      <c r="BL1652" s="311">
        <f t="shared" si="1880"/>
        <v>4015</v>
      </c>
      <c r="BM1652" s="610">
        <f t="shared" si="1881"/>
        <v>7154</v>
      </c>
      <c r="BN1652" s="565">
        <f t="shared" si="1882"/>
        <v>1</v>
      </c>
      <c r="BO1652" s="312">
        <f t="shared" si="1883"/>
        <v>2018</v>
      </c>
      <c r="BP1652" s="312">
        <f t="shared" si="1884"/>
        <v>1</v>
      </c>
      <c r="BQ1652" s="202"/>
    </row>
    <row r="1653" spans="1:69" s="35" customFormat="1" ht="10.5" customHeight="1" x14ac:dyDescent="0.2">
      <c r="A1653" s="87" t="str">
        <f t="shared" si="1870"/>
        <v>2017-18R1F2</v>
      </c>
      <c r="B1653" s="87" t="str">
        <f t="shared" si="1885"/>
        <v>Y59</v>
      </c>
      <c r="C1653" s="203" t="s">
        <v>190</v>
      </c>
      <c r="D1653" s="203" t="s">
        <v>550</v>
      </c>
      <c r="E1653" s="42"/>
      <c r="F1653" s="317" t="str">
        <f>VLOOKUP($G1653,'Selection Sheet'!$C$15:$F$39,3,0)</f>
        <v>Y59</v>
      </c>
      <c r="G1653" s="204" t="s">
        <v>108</v>
      </c>
      <c r="H1653" s="203" t="s">
        <v>529</v>
      </c>
      <c r="I1653" s="495">
        <v>9</v>
      </c>
      <c r="J1653" s="495">
        <v>2</v>
      </c>
      <c r="K1653" s="495">
        <v>2</v>
      </c>
      <c r="L1653" s="495">
        <v>1</v>
      </c>
      <c r="M1653" s="507"/>
      <c r="N1653" s="507"/>
      <c r="O1653" s="507"/>
      <c r="P1653" s="507"/>
      <c r="Q1653" s="495" t="s">
        <v>80</v>
      </c>
      <c r="R1653" s="495" t="s">
        <v>80</v>
      </c>
      <c r="S1653" s="495"/>
      <c r="T1653" s="496">
        <v>34</v>
      </c>
      <c r="U1653" s="559">
        <v>63.266666666666687</v>
      </c>
      <c r="V1653" s="559">
        <v>59.850000000000009</v>
      </c>
      <c r="W1653" s="559">
        <v>87.816666666666677</v>
      </c>
      <c r="X1653" s="498">
        <v>14</v>
      </c>
      <c r="Y1653" s="555">
        <v>33.200000000000003</v>
      </c>
      <c r="Z1653" s="550">
        <v>18.5</v>
      </c>
      <c r="AA1653" s="550">
        <v>73</v>
      </c>
      <c r="AB1653" s="501">
        <v>1</v>
      </c>
      <c r="AC1653" s="550" t="s">
        <v>80</v>
      </c>
      <c r="AD1653" s="550" t="s">
        <v>80</v>
      </c>
      <c r="AE1653" s="550" t="s">
        <v>80</v>
      </c>
      <c r="AF1653" s="502">
        <v>1</v>
      </c>
      <c r="AG1653" s="503">
        <v>148</v>
      </c>
      <c r="AH1653" s="504">
        <v>148</v>
      </c>
      <c r="AI1653" s="502">
        <v>1</v>
      </c>
      <c r="AJ1653" s="505" t="s">
        <v>80</v>
      </c>
      <c r="AK1653" s="505" t="s">
        <v>80</v>
      </c>
      <c r="AL1653" s="507"/>
      <c r="AM1653" s="507"/>
      <c r="AN1653" s="505">
        <v>34</v>
      </c>
      <c r="AO1653" s="505">
        <v>34</v>
      </c>
      <c r="AP1653" s="569"/>
      <c r="AQ1653" s="569"/>
      <c r="AR1653" s="505">
        <v>0</v>
      </c>
      <c r="AS1653" s="505">
        <v>9</v>
      </c>
      <c r="AT1653" s="505">
        <v>0</v>
      </c>
      <c r="AU1653" s="505">
        <v>2</v>
      </c>
      <c r="AV1653" s="507"/>
      <c r="AW1653" s="507"/>
      <c r="AX1653" s="507" t="s">
        <v>80</v>
      </c>
      <c r="AY1653" s="507" t="s">
        <v>80</v>
      </c>
      <c r="AZ1653" s="507" t="s">
        <v>80</v>
      </c>
      <c r="BA1653" s="507" t="s">
        <v>80</v>
      </c>
      <c r="BB1653" s="357"/>
      <c r="BC1653" s="592">
        <f t="shared" si="1871"/>
        <v>148</v>
      </c>
      <c r="BD1653" s="593">
        <f t="shared" si="1872"/>
        <v>148</v>
      </c>
      <c r="BE1653" s="594">
        <f t="shared" si="1873"/>
        <v>2151.0666666666675</v>
      </c>
      <c r="BF1653" s="291">
        <f t="shared" si="1874"/>
        <v>2034.9000000000003</v>
      </c>
      <c r="BG1653" s="566">
        <f t="shared" si="1875"/>
        <v>2985.7666666666669</v>
      </c>
      <c r="BH1653" s="595">
        <f t="shared" si="1876"/>
        <v>464.80000000000007</v>
      </c>
      <c r="BI1653" s="289">
        <f t="shared" si="1877"/>
        <v>259</v>
      </c>
      <c r="BJ1653" s="596">
        <f t="shared" si="1878"/>
        <v>1022</v>
      </c>
      <c r="BK1653" s="595" t="str">
        <f t="shared" si="1879"/>
        <v>-</v>
      </c>
      <c r="BL1653" s="289" t="str">
        <f t="shared" si="1880"/>
        <v>-</v>
      </c>
      <c r="BM1653" s="596" t="str">
        <f t="shared" si="1881"/>
        <v>-</v>
      </c>
      <c r="BN1653" s="563">
        <f t="shared" si="1882"/>
        <v>2</v>
      </c>
      <c r="BO1653" s="87">
        <f t="shared" si="1883"/>
        <v>2018</v>
      </c>
      <c r="BP1653" s="87">
        <f t="shared" si="1884"/>
        <v>2</v>
      </c>
      <c r="BQ1653" s="202"/>
    </row>
    <row r="1654" spans="1:69" s="35" customFormat="1" ht="10.5" customHeight="1" x14ac:dyDescent="0.2">
      <c r="A1654" s="87" t="str">
        <f t="shared" si="1870"/>
        <v>2017-18RRU2</v>
      </c>
      <c r="B1654" s="87" t="str">
        <f t="shared" si="1885"/>
        <v>Y56</v>
      </c>
      <c r="C1654" s="203" t="s">
        <v>190</v>
      </c>
      <c r="D1654" s="203" t="s">
        <v>550</v>
      </c>
      <c r="E1654" s="42"/>
      <c r="F1654" s="317" t="str">
        <f>VLOOKUP($G1654,'Selection Sheet'!$C$15:$F$39,3,0)</f>
        <v>Y56</v>
      </c>
      <c r="G1654" s="204" t="s">
        <v>93</v>
      </c>
      <c r="H1654" s="203" t="s">
        <v>530</v>
      </c>
      <c r="I1654" s="495">
        <v>416</v>
      </c>
      <c r="J1654" s="495">
        <v>161</v>
      </c>
      <c r="K1654" s="495">
        <v>72</v>
      </c>
      <c r="L1654" s="495">
        <v>45</v>
      </c>
      <c r="M1654" s="507"/>
      <c r="N1654" s="507"/>
      <c r="O1654" s="507"/>
      <c r="P1654" s="507"/>
      <c r="Q1654" s="495" t="s">
        <v>80</v>
      </c>
      <c r="R1654" s="495" t="s">
        <v>80</v>
      </c>
      <c r="S1654" s="495"/>
      <c r="T1654" s="496">
        <v>1025</v>
      </c>
      <c r="U1654" s="559">
        <v>78</v>
      </c>
      <c r="V1654" s="559">
        <v>67.000000000000028</v>
      </c>
      <c r="W1654" s="559">
        <v>117.99999999999994</v>
      </c>
      <c r="X1654" s="498">
        <v>521</v>
      </c>
      <c r="Y1654" s="555">
        <v>77.099999999999994</v>
      </c>
      <c r="Z1654" s="550">
        <v>28</v>
      </c>
      <c r="AA1654" s="550">
        <v>214</v>
      </c>
      <c r="AB1654" s="501">
        <v>89</v>
      </c>
      <c r="AC1654" s="550">
        <v>40.4</v>
      </c>
      <c r="AD1654" s="550">
        <v>32</v>
      </c>
      <c r="AE1654" s="550">
        <v>70</v>
      </c>
      <c r="AF1654" s="502">
        <v>132</v>
      </c>
      <c r="AG1654" s="503">
        <v>126.762711864407</v>
      </c>
      <c r="AH1654" s="504">
        <v>160</v>
      </c>
      <c r="AI1654" s="502">
        <v>118</v>
      </c>
      <c r="AJ1654" s="505" t="s">
        <v>80</v>
      </c>
      <c r="AK1654" s="505" t="s">
        <v>80</v>
      </c>
      <c r="AL1654" s="507"/>
      <c r="AM1654" s="507"/>
      <c r="AN1654" s="505">
        <v>1004</v>
      </c>
      <c r="AO1654" s="505">
        <v>1043</v>
      </c>
      <c r="AP1654" s="569"/>
      <c r="AQ1654" s="569"/>
      <c r="AR1654" s="505">
        <v>42</v>
      </c>
      <c r="AS1654" s="505">
        <v>397</v>
      </c>
      <c r="AT1654" s="505">
        <v>21</v>
      </c>
      <c r="AU1654" s="505">
        <v>67</v>
      </c>
      <c r="AV1654" s="507"/>
      <c r="AW1654" s="507"/>
      <c r="AX1654" s="507" t="s">
        <v>80</v>
      </c>
      <c r="AY1654" s="507" t="s">
        <v>80</v>
      </c>
      <c r="AZ1654" s="507" t="s">
        <v>80</v>
      </c>
      <c r="BA1654" s="507" t="s">
        <v>80</v>
      </c>
      <c r="BB1654" s="357"/>
      <c r="BC1654" s="592">
        <f t="shared" si="1871"/>
        <v>14958.000000000025</v>
      </c>
      <c r="BD1654" s="593">
        <f t="shared" si="1872"/>
        <v>18880</v>
      </c>
      <c r="BE1654" s="594">
        <f t="shared" si="1873"/>
        <v>79950</v>
      </c>
      <c r="BF1654" s="291">
        <f t="shared" si="1874"/>
        <v>68675.000000000029</v>
      </c>
      <c r="BG1654" s="566">
        <f t="shared" si="1875"/>
        <v>120949.99999999994</v>
      </c>
      <c r="BH1654" s="595">
        <f t="shared" si="1876"/>
        <v>40169.1</v>
      </c>
      <c r="BI1654" s="289">
        <f t="shared" si="1877"/>
        <v>14588</v>
      </c>
      <c r="BJ1654" s="596">
        <f t="shared" si="1878"/>
        <v>111494</v>
      </c>
      <c r="BK1654" s="595">
        <f t="shared" si="1879"/>
        <v>3595.6</v>
      </c>
      <c r="BL1654" s="289">
        <f t="shared" si="1880"/>
        <v>2848</v>
      </c>
      <c r="BM1654" s="596">
        <f t="shared" si="1881"/>
        <v>6230</v>
      </c>
      <c r="BN1654" s="563">
        <f t="shared" si="1882"/>
        <v>2</v>
      </c>
      <c r="BO1654" s="87">
        <f t="shared" si="1883"/>
        <v>2018</v>
      </c>
      <c r="BP1654" s="87">
        <f t="shared" si="1884"/>
        <v>2</v>
      </c>
      <c r="BQ1654" s="202"/>
    </row>
    <row r="1655" spans="1:69" s="35" customFormat="1" ht="10.5" customHeight="1" x14ac:dyDescent="0.2">
      <c r="A1655" s="87" t="str">
        <f t="shared" si="1870"/>
        <v>2017-18RX62</v>
      </c>
      <c r="B1655" s="87" t="str">
        <f t="shared" si="1885"/>
        <v>Y63</v>
      </c>
      <c r="C1655" s="203" t="s">
        <v>190</v>
      </c>
      <c r="D1655" s="203" t="s">
        <v>550</v>
      </c>
      <c r="E1655" s="42"/>
      <c r="F1655" s="317" t="str">
        <f>VLOOKUP($G1655,'Selection Sheet'!$C$15:$F$39,3,0)</f>
        <v>Y63</v>
      </c>
      <c r="G1655" s="204" t="s">
        <v>111</v>
      </c>
      <c r="H1655" s="203" t="s">
        <v>532</v>
      </c>
      <c r="I1655" s="495">
        <v>175</v>
      </c>
      <c r="J1655" s="495">
        <v>59</v>
      </c>
      <c r="K1655" s="495">
        <v>34</v>
      </c>
      <c r="L1655" s="495">
        <v>19</v>
      </c>
      <c r="M1655" s="507"/>
      <c r="N1655" s="507"/>
      <c r="O1655" s="507"/>
      <c r="P1655" s="507"/>
      <c r="Q1655" s="495" t="s">
        <v>80</v>
      </c>
      <c r="R1655" s="495" t="s">
        <v>80</v>
      </c>
      <c r="S1655" s="495"/>
      <c r="T1655" s="496">
        <v>393</v>
      </c>
      <c r="U1655" s="559">
        <v>85.149999999999935</v>
      </c>
      <c r="V1655" s="559">
        <v>76.966666666666711</v>
      </c>
      <c r="W1655" s="559">
        <v>120.93333333333337</v>
      </c>
      <c r="X1655" s="498">
        <v>274</v>
      </c>
      <c r="Y1655" s="555">
        <v>84</v>
      </c>
      <c r="Z1655" s="550">
        <v>37</v>
      </c>
      <c r="AA1655" s="550">
        <v>218</v>
      </c>
      <c r="AB1655" s="501">
        <v>48</v>
      </c>
      <c r="AC1655" s="550">
        <v>56.8</v>
      </c>
      <c r="AD1655" s="550">
        <v>50</v>
      </c>
      <c r="AE1655" s="550">
        <v>95</v>
      </c>
      <c r="AF1655" s="502">
        <v>89</v>
      </c>
      <c r="AG1655" s="503">
        <v>122.22499999999999</v>
      </c>
      <c r="AH1655" s="504">
        <v>170.2</v>
      </c>
      <c r="AI1655" s="502">
        <v>80</v>
      </c>
      <c r="AJ1655" s="505" t="s">
        <v>80</v>
      </c>
      <c r="AK1655" s="505" t="s">
        <v>80</v>
      </c>
      <c r="AL1655" s="507"/>
      <c r="AM1655" s="507"/>
      <c r="AN1655" s="505">
        <v>391</v>
      </c>
      <c r="AO1655" s="505">
        <v>393</v>
      </c>
      <c r="AP1655" s="569"/>
      <c r="AQ1655" s="569"/>
      <c r="AR1655" s="505">
        <v>15</v>
      </c>
      <c r="AS1655" s="505">
        <v>171</v>
      </c>
      <c r="AT1655" s="505">
        <v>7</v>
      </c>
      <c r="AU1655" s="505">
        <v>31</v>
      </c>
      <c r="AV1655" s="507"/>
      <c r="AW1655" s="507"/>
      <c r="AX1655" s="507" t="s">
        <v>80</v>
      </c>
      <c r="AY1655" s="507" t="s">
        <v>80</v>
      </c>
      <c r="AZ1655" s="507" t="s">
        <v>80</v>
      </c>
      <c r="BA1655" s="507" t="s">
        <v>80</v>
      </c>
      <c r="BB1655" s="357"/>
      <c r="BC1655" s="592">
        <f t="shared" si="1871"/>
        <v>9778</v>
      </c>
      <c r="BD1655" s="593">
        <f t="shared" si="1872"/>
        <v>13616</v>
      </c>
      <c r="BE1655" s="594">
        <f t="shared" si="1873"/>
        <v>33463.949999999975</v>
      </c>
      <c r="BF1655" s="291">
        <f t="shared" si="1874"/>
        <v>30247.900000000016</v>
      </c>
      <c r="BG1655" s="566">
        <f t="shared" si="1875"/>
        <v>47526.80000000001</v>
      </c>
      <c r="BH1655" s="595">
        <f t="shared" si="1876"/>
        <v>23016</v>
      </c>
      <c r="BI1655" s="289">
        <f t="shared" si="1877"/>
        <v>10138</v>
      </c>
      <c r="BJ1655" s="596">
        <f t="shared" si="1878"/>
        <v>59732</v>
      </c>
      <c r="BK1655" s="595">
        <f t="shared" si="1879"/>
        <v>2726.3999999999996</v>
      </c>
      <c r="BL1655" s="289">
        <f t="shared" si="1880"/>
        <v>2400</v>
      </c>
      <c r="BM1655" s="596">
        <f t="shared" si="1881"/>
        <v>4560</v>
      </c>
      <c r="BN1655" s="563">
        <f t="shared" si="1882"/>
        <v>2</v>
      </c>
      <c r="BO1655" s="87">
        <f t="shared" si="1883"/>
        <v>2018</v>
      </c>
      <c r="BP1655" s="87">
        <f t="shared" si="1884"/>
        <v>2</v>
      </c>
      <c r="BQ1655" s="202"/>
    </row>
    <row r="1656" spans="1:69" s="35" customFormat="1" ht="10.5" customHeight="1" x14ac:dyDescent="0.2">
      <c r="A1656" s="314" t="str">
        <f t="shared" si="1870"/>
        <v>2017-18RX72</v>
      </c>
      <c r="B1656" s="314" t="str">
        <f t="shared" si="1885"/>
        <v>Y62</v>
      </c>
      <c r="C1656" s="205" t="s">
        <v>190</v>
      </c>
      <c r="D1656" s="205" t="s">
        <v>550</v>
      </c>
      <c r="E1656" s="206"/>
      <c r="F1656" s="318" t="str">
        <f>VLOOKUP($G1656,'Selection Sheet'!$C$15:$F$39,3,0)</f>
        <v>Y62</v>
      </c>
      <c r="G1656" s="207" t="s">
        <v>84</v>
      </c>
      <c r="H1656" s="205" t="s">
        <v>533</v>
      </c>
      <c r="I1656" s="508">
        <v>323</v>
      </c>
      <c r="J1656" s="508">
        <v>117</v>
      </c>
      <c r="K1656" s="508">
        <v>41</v>
      </c>
      <c r="L1656" s="508">
        <v>26</v>
      </c>
      <c r="M1656" s="520"/>
      <c r="N1656" s="520"/>
      <c r="O1656" s="520"/>
      <c r="P1656" s="520"/>
      <c r="Q1656" s="508" t="s">
        <v>80</v>
      </c>
      <c r="R1656" s="508" t="s">
        <v>80</v>
      </c>
      <c r="S1656" s="508"/>
      <c r="T1656" s="509">
        <v>918</v>
      </c>
      <c r="U1656" s="560">
        <v>87</v>
      </c>
      <c r="V1656" s="560">
        <v>74.999999999999957</v>
      </c>
      <c r="W1656" s="560">
        <v>135</v>
      </c>
      <c r="X1656" s="511">
        <v>646</v>
      </c>
      <c r="Y1656" s="556">
        <v>79.900000000000006</v>
      </c>
      <c r="Z1656" s="551">
        <v>44</v>
      </c>
      <c r="AA1656" s="551">
        <v>187</v>
      </c>
      <c r="AB1656" s="514">
        <v>71</v>
      </c>
      <c r="AC1656" s="551">
        <v>64.5</v>
      </c>
      <c r="AD1656" s="551">
        <v>56</v>
      </c>
      <c r="AE1656" s="551">
        <v>102</v>
      </c>
      <c r="AF1656" s="515">
        <v>138</v>
      </c>
      <c r="AG1656" s="516">
        <v>141.05454545454501</v>
      </c>
      <c r="AH1656" s="517">
        <v>185.6</v>
      </c>
      <c r="AI1656" s="515">
        <v>110</v>
      </c>
      <c r="AJ1656" s="518" t="s">
        <v>80</v>
      </c>
      <c r="AK1656" s="518" t="s">
        <v>80</v>
      </c>
      <c r="AL1656" s="520"/>
      <c r="AM1656" s="520"/>
      <c r="AN1656" s="518">
        <v>893</v>
      </c>
      <c r="AO1656" s="518">
        <v>918</v>
      </c>
      <c r="AP1656" s="570"/>
      <c r="AQ1656" s="570"/>
      <c r="AR1656" s="518">
        <v>32</v>
      </c>
      <c r="AS1656" s="518">
        <v>318</v>
      </c>
      <c r="AT1656" s="518">
        <v>16</v>
      </c>
      <c r="AU1656" s="518">
        <v>40</v>
      </c>
      <c r="AV1656" s="520"/>
      <c r="AW1656" s="520"/>
      <c r="AX1656" s="520" t="s">
        <v>80</v>
      </c>
      <c r="AY1656" s="520" t="s">
        <v>80</v>
      </c>
      <c r="AZ1656" s="520" t="s">
        <v>80</v>
      </c>
      <c r="BA1656" s="520" t="s">
        <v>80</v>
      </c>
      <c r="BB1656" s="358"/>
      <c r="BC1656" s="597">
        <f t="shared" si="1871"/>
        <v>15515.999999999951</v>
      </c>
      <c r="BD1656" s="598">
        <f t="shared" si="1872"/>
        <v>20416</v>
      </c>
      <c r="BE1656" s="599">
        <f t="shared" si="1873"/>
        <v>79866</v>
      </c>
      <c r="BF1656" s="600">
        <f t="shared" si="1874"/>
        <v>68849.999999999956</v>
      </c>
      <c r="BG1656" s="601">
        <f t="shared" si="1875"/>
        <v>123930</v>
      </c>
      <c r="BH1656" s="602">
        <f t="shared" si="1876"/>
        <v>51615.4</v>
      </c>
      <c r="BI1656" s="603">
        <f t="shared" si="1877"/>
        <v>28424</v>
      </c>
      <c r="BJ1656" s="604">
        <f t="shared" si="1878"/>
        <v>120802</v>
      </c>
      <c r="BK1656" s="602">
        <f t="shared" si="1879"/>
        <v>4579.5</v>
      </c>
      <c r="BL1656" s="603">
        <f t="shared" si="1880"/>
        <v>3976</v>
      </c>
      <c r="BM1656" s="604">
        <f t="shared" si="1881"/>
        <v>7242</v>
      </c>
      <c r="BN1656" s="564">
        <f t="shared" si="1882"/>
        <v>2</v>
      </c>
      <c r="BO1656" s="314">
        <f t="shared" si="1883"/>
        <v>2018</v>
      </c>
      <c r="BP1656" s="314">
        <f t="shared" si="1884"/>
        <v>2</v>
      </c>
      <c r="BQ1656" s="202"/>
    </row>
    <row r="1657" spans="1:69" s="35" customFormat="1" ht="10.5" customHeight="1" x14ac:dyDescent="0.2">
      <c r="A1657" s="87" t="str">
        <f t="shared" si="1870"/>
        <v>2017-18RX82</v>
      </c>
      <c r="B1657" s="87" t="str">
        <f t="shared" si="1885"/>
        <v>Y63</v>
      </c>
      <c r="C1657" s="203" t="s">
        <v>190</v>
      </c>
      <c r="D1657" s="203" t="s">
        <v>550</v>
      </c>
      <c r="E1657" s="42"/>
      <c r="F1657" s="317" t="str">
        <f>VLOOKUP($G1657,'Selection Sheet'!$C$15:$F$39,3,0)</f>
        <v>Y63</v>
      </c>
      <c r="G1657" s="204" t="s">
        <v>120</v>
      </c>
      <c r="H1657" s="203" t="s">
        <v>534</v>
      </c>
      <c r="I1657" s="495">
        <v>265</v>
      </c>
      <c r="J1657" s="495">
        <v>72</v>
      </c>
      <c r="K1657" s="495">
        <v>51</v>
      </c>
      <c r="L1657" s="495">
        <v>27</v>
      </c>
      <c r="M1657" s="507"/>
      <c r="N1657" s="507"/>
      <c r="O1657" s="507"/>
      <c r="P1657" s="507"/>
      <c r="Q1657" s="495" t="s">
        <v>80</v>
      </c>
      <c r="R1657" s="495" t="s">
        <v>80</v>
      </c>
      <c r="S1657" s="495"/>
      <c r="T1657" s="496">
        <v>522</v>
      </c>
      <c r="U1657" s="559">
        <v>76.599999999999937</v>
      </c>
      <c r="V1657" s="559">
        <v>68.499999999999929</v>
      </c>
      <c r="W1657" s="559">
        <v>109.61666666666667</v>
      </c>
      <c r="X1657" s="498">
        <v>413</v>
      </c>
      <c r="Y1657" s="555">
        <v>97.2</v>
      </c>
      <c r="Z1657" s="550">
        <v>49</v>
      </c>
      <c r="AA1657" s="550">
        <v>242</v>
      </c>
      <c r="AB1657" s="501">
        <v>49</v>
      </c>
      <c r="AC1657" s="550">
        <v>52.2</v>
      </c>
      <c r="AD1657" s="550">
        <v>40</v>
      </c>
      <c r="AE1657" s="550">
        <v>99</v>
      </c>
      <c r="AF1657" s="502">
        <v>97</v>
      </c>
      <c r="AG1657" s="503">
        <v>135.50617283950601</v>
      </c>
      <c r="AH1657" s="504">
        <v>190</v>
      </c>
      <c r="AI1657" s="502">
        <v>81</v>
      </c>
      <c r="AJ1657" s="505" t="s">
        <v>80</v>
      </c>
      <c r="AK1657" s="505" t="s">
        <v>80</v>
      </c>
      <c r="AL1657" s="507"/>
      <c r="AM1657" s="507"/>
      <c r="AN1657" s="505">
        <v>552</v>
      </c>
      <c r="AO1657" s="505">
        <v>562</v>
      </c>
      <c r="AP1657" s="569"/>
      <c r="AQ1657" s="569"/>
      <c r="AR1657" s="505">
        <v>26</v>
      </c>
      <c r="AS1657" s="505">
        <v>265</v>
      </c>
      <c r="AT1657" s="505">
        <v>15</v>
      </c>
      <c r="AU1657" s="505">
        <v>51</v>
      </c>
      <c r="AV1657" s="507"/>
      <c r="AW1657" s="507"/>
      <c r="AX1657" s="507" t="s">
        <v>80</v>
      </c>
      <c r="AY1657" s="507" t="s">
        <v>80</v>
      </c>
      <c r="AZ1657" s="507" t="s">
        <v>80</v>
      </c>
      <c r="BA1657" s="507" t="s">
        <v>80</v>
      </c>
      <c r="BB1657" s="357"/>
      <c r="BC1657" s="592">
        <f t="shared" si="1871"/>
        <v>10975.999999999987</v>
      </c>
      <c r="BD1657" s="593">
        <f t="shared" si="1872"/>
        <v>15390</v>
      </c>
      <c r="BE1657" s="594">
        <f t="shared" si="1873"/>
        <v>39985.199999999968</v>
      </c>
      <c r="BF1657" s="291">
        <f t="shared" si="1874"/>
        <v>35756.999999999964</v>
      </c>
      <c r="BG1657" s="566">
        <f t="shared" si="1875"/>
        <v>57219.9</v>
      </c>
      <c r="BH1657" s="595">
        <f t="shared" si="1876"/>
        <v>40143.599999999999</v>
      </c>
      <c r="BI1657" s="289">
        <f t="shared" si="1877"/>
        <v>20237</v>
      </c>
      <c r="BJ1657" s="596">
        <f t="shared" si="1878"/>
        <v>99946</v>
      </c>
      <c r="BK1657" s="595">
        <f t="shared" si="1879"/>
        <v>2557.8000000000002</v>
      </c>
      <c r="BL1657" s="289">
        <f t="shared" si="1880"/>
        <v>1960</v>
      </c>
      <c r="BM1657" s="596">
        <f t="shared" si="1881"/>
        <v>4851</v>
      </c>
      <c r="BN1657" s="563">
        <f t="shared" si="1882"/>
        <v>2</v>
      </c>
      <c r="BO1657" s="87">
        <f t="shared" si="1883"/>
        <v>2018</v>
      </c>
      <c r="BP1657" s="87">
        <f t="shared" si="1884"/>
        <v>2</v>
      </c>
      <c r="BQ1657" s="202"/>
    </row>
    <row r="1658" spans="1:69" s="35" customFormat="1" ht="10.5" customHeight="1" x14ac:dyDescent="0.2">
      <c r="A1658" s="87" t="str">
        <f t="shared" si="1870"/>
        <v>2017-18RX92</v>
      </c>
      <c r="B1658" s="87" t="str">
        <f t="shared" si="1885"/>
        <v>Y60</v>
      </c>
      <c r="C1658" s="203" t="s">
        <v>190</v>
      </c>
      <c r="D1658" s="203" t="s">
        <v>550</v>
      </c>
      <c r="E1658" s="42"/>
      <c r="F1658" s="317" t="str">
        <f>VLOOKUP($G1658,'Selection Sheet'!$C$15:$F$39,3,0)</f>
        <v>Y60</v>
      </c>
      <c r="G1658" s="204" t="s">
        <v>103</v>
      </c>
      <c r="H1658" s="203" t="s">
        <v>535</v>
      </c>
      <c r="I1658" s="495">
        <v>201</v>
      </c>
      <c r="J1658" s="495">
        <v>49</v>
      </c>
      <c r="K1658" s="495">
        <v>23</v>
      </c>
      <c r="L1658" s="495">
        <v>11</v>
      </c>
      <c r="M1658" s="507"/>
      <c r="N1658" s="507"/>
      <c r="O1658" s="507"/>
      <c r="P1658" s="507"/>
      <c r="Q1658" s="495" t="s">
        <v>80</v>
      </c>
      <c r="R1658" s="495" t="s">
        <v>80</v>
      </c>
      <c r="S1658" s="495"/>
      <c r="T1658" s="496">
        <v>518</v>
      </c>
      <c r="U1658" s="559">
        <v>92.866666666666603</v>
      </c>
      <c r="V1658" s="559">
        <v>82.500000000000043</v>
      </c>
      <c r="W1658" s="559">
        <v>140.94999999999993</v>
      </c>
      <c r="X1658" s="498">
        <v>362</v>
      </c>
      <c r="Y1658" s="555">
        <v>85.5</v>
      </c>
      <c r="Z1658" s="550">
        <v>45</v>
      </c>
      <c r="AA1658" s="550">
        <v>193</v>
      </c>
      <c r="AB1658" s="501">
        <v>43</v>
      </c>
      <c r="AC1658" s="550">
        <v>60.2</v>
      </c>
      <c r="AD1658" s="550">
        <v>50</v>
      </c>
      <c r="AE1658" s="550">
        <v>85</v>
      </c>
      <c r="AF1658" s="502">
        <v>99</v>
      </c>
      <c r="AG1658" s="503">
        <v>128.564705882353</v>
      </c>
      <c r="AH1658" s="504">
        <v>185</v>
      </c>
      <c r="AI1658" s="502">
        <v>85</v>
      </c>
      <c r="AJ1658" s="505" t="s">
        <v>80</v>
      </c>
      <c r="AK1658" s="505" t="s">
        <v>80</v>
      </c>
      <c r="AL1658" s="507"/>
      <c r="AM1658" s="507"/>
      <c r="AN1658" s="505">
        <v>513</v>
      </c>
      <c r="AO1658" s="505">
        <v>523</v>
      </c>
      <c r="AP1658" s="569"/>
      <c r="AQ1658" s="569"/>
      <c r="AR1658" s="505">
        <v>10</v>
      </c>
      <c r="AS1658" s="505">
        <v>196</v>
      </c>
      <c r="AT1658" s="505">
        <v>5</v>
      </c>
      <c r="AU1658" s="505">
        <v>21</v>
      </c>
      <c r="AV1658" s="507"/>
      <c r="AW1658" s="507"/>
      <c r="AX1658" s="507" t="s">
        <v>80</v>
      </c>
      <c r="AY1658" s="507" t="s">
        <v>80</v>
      </c>
      <c r="AZ1658" s="507" t="s">
        <v>80</v>
      </c>
      <c r="BA1658" s="507" t="s">
        <v>80</v>
      </c>
      <c r="BB1658" s="357"/>
      <c r="BC1658" s="592">
        <f t="shared" si="1871"/>
        <v>10928.000000000005</v>
      </c>
      <c r="BD1658" s="593">
        <f t="shared" si="1872"/>
        <v>15725</v>
      </c>
      <c r="BE1658" s="594">
        <f t="shared" si="1873"/>
        <v>48104.933333333298</v>
      </c>
      <c r="BF1658" s="291">
        <f t="shared" si="1874"/>
        <v>42735.000000000022</v>
      </c>
      <c r="BG1658" s="566">
        <f t="shared" si="1875"/>
        <v>73012.099999999962</v>
      </c>
      <c r="BH1658" s="595">
        <f t="shared" si="1876"/>
        <v>30951</v>
      </c>
      <c r="BI1658" s="289">
        <f t="shared" si="1877"/>
        <v>16290</v>
      </c>
      <c r="BJ1658" s="596">
        <f t="shared" si="1878"/>
        <v>69866</v>
      </c>
      <c r="BK1658" s="595">
        <f t="shared" si="1879"/>
        <v>2588.6</v>
      </c>
      <c r="BL1658" s="289">
        <f t="shared" si="1880"/>
        <v>2150</v>
      </c>
      <c r="BM1658" s="596">
        <f t="shared" si="1881"/>
        <v>3655</v>
      </c>
      <c r="BN1658" s="563">
        <f t="shared" si="1882"/>
        <v>2</v>
      </c>
      <c r="BO1658" s="87">
        <f t="shared" si="1883"/>
        <v>2018</v>
      </c>
      <c r="BP1658" s="87">
        <f t="shared" si="1884"/>
        <v>2</v>
      </c>
      <c r="BQ1658" s="202"/>
    </row>
    <row r="1659" spans="1:69" s="35" customFormat="1" ht="10.5" customHeight="1" x14ac:dyDescent="0.2">
      <c r="A1659" s="314" t="str">
        <f t="shared" si="1870"/>
        <v>2017-18RYA2</v>
      </c>
      <c r="B1659" s="314" t="str">
        <f t="shared" si="1885"/>
        <v>Y60</v>
      </c>
      <c r="C1659" s="205" t="s">
        <v>190</v>
      </c>
      <c r="D1659" s="205" t="s">
        <v>550</v>
      </c>
      <c r="E1659" s="206"/>
      <c r="F1659" s="318" t="str">
        <f>VLOOKUP($G1659,'Selection Sheet'!$C$15:$F$39,3,0)</f>
        <v>Y60</v>
      </c>
      <c r="G1659" s="207" t="s">
        <v>118</v>
      </c>
      <c r="H1659" s="205" t="s">
        <v>536</v>
      </c>
      <c r="I1659" s="508">
        <v>360</v>
      </c>
      <c r="J1659" s="508">
        <v>102</v>
      </c>
      <c r="K1659" s="508">
        <v>38</v>
      </c>
      <c r="L1659" s="508">
        <v>24</v>
      </c>
      <c r="M1659" s="520"/>
      <c r="N1659" s="520"/>
      <c r="O1659" s="520"/>
      <c r="P1659" s="520"/>
      <c r="Q1659" s="508" t="s">
        <v>80</v>
      </c>
      <c r="R1659" s="508" t="s">
        <v>80</v>
      </c>
      <c r="S1659" s="508"/>
      <c r="T1659" s="509">
        <v>1300</v>
      </c>
      <c r="U1659" s="560">
        <v>73.100000000000009</v>
      </c>
      <c r="V1659" s="560">
        <v>67.000000000000028</v>
      </c>
      <c r="W1659" s="560">
        <v>100.11666666666673</v>
      </c>
      <c r="X1659" s="511">
        <v>447</v>
      </c>
      <c r="Y1659" s="556">
        <v>96.7</v>
      </c>
      <c r="Z1659" s="551">
        <v>49</v>
      </c>
      <c r="AA1659" s="551">
        <v>224</v>
      </c>
      <c r="AB1659" s="514">
        <v>64</v>
      </c>
      <c r="AC1659" s="551">
        <v>64.3</v>
      </c>
      <c r="AD1659" s="551">
        <v>56</v>
      </c>
      <c r="AE1659" s="551">
        <v>115</v>
      </c>
      <c r="AF1659" s="515">
        <v>130</v>
      </c>
      <c r="AG1659" s="516">
        <v>130.84873949579799</v>
      </c>
      <c r="AH1659" s="517">
        <v>190.4</v>
      </c>
      <c r="AI1659" s="515">
        <v>119</v>
      </c>
      <c r="AJ1659" s="518" t="s">
        <v>80</v>
      </c>
      <c r="AK1659" s="518" t="s">
        <v>80</v>
      </c>
      <c r="AL1659" s="520"/>
      <c r="AM1659" s="520"/>
      <c r="AN1659" s="518">
        <v>1421</v>
      </c>
      <c r="AO1659" s="518">
        <v>1480</v>
      </c>
      <c r="AP1659" s="570"/>
      <c r="AQ1659" s="570"/>
      <c r="AR1659" s="518">
        <v>31</v>
      </c>
      <c r="AS1659" s="518">
        <v>353</v>
      </c>
      <c r="AT1659" s="518">
        <v>10</v>
      </c>
      <c r="AU1659" s="518">
        <v>34</v>
      </c>
      <c r="AV1659" s="520"/>
      <c r="AW1659" s="520"/>
      <c r="AX1659" s="520" t="s">
        <v>80</v>
      </c>
      <c r="AY1659" s="520" t="s">
        <v>80</v>
      </c>
      <c r="AZ1659" s="520" t="s">
        <v>80</v>
      </c>
      <c r="BA1659" s="520" t="s">
        <v>80</v>
      </c>
      <c r="BB1659" s="358"/>
      <c r="BC1659" s="597">
        <f t="shared" si="1871"/>
        <v>15570.99999999996</v>
      </c>
      <c r="BD1659" s="598">
        <f t="shared" si="1872"/>
        <v>22657.600000000002</v>
      </c>
      <c r="BE1659" s="599">
        <f t="shared" si="1873"/>
        <v>95030.000000000015</v>
      </c>
      <c r="BF1659" s="600">
        <f t="shared" si="1874"/>
        <v>87100.000000000044</v>
      </c>
      <c r="BG1659" s="601">
        <f t="shared" si="1875"/>
        <v>130151.66666666674</v>
      </c>
      <c r="BH1659" s="602">
        <f t="shared" si="1876"/>
        <v>43224.9</v>
      </c>
      <c r="BI1659" s="603">
        <f t="shared" si="1877"/>
        <v>21903</v>
      </c>
      <c r="BJ1659" s="604">
        <f t="shared" si="1878"/>
        <v>100128</v>
      </c>
      <c r="BK1659" s="602">
        <f t="shared" si="1879"/>
        <v>4115.2</v>
      </c>
      <c r="BL1659" s="603">
        <f t="shared" si="1880"/>
        <v>3584</v>
      </c>
      <c r="BM1659" s="604">
        <f t="shared" si="1881"/>
        <v>7360</v>
      </c>
      <c r="BN1659" s="564">
        <f t="shared" si="1882"/>
        <v>2</v>
      </c>
      <c r="BO1659" s="314">
        <f t="shared" si="1883"/>
        <v>2018</v>
      </c>
      <c r="BP1659" s="314">
        <f t="shared" si="1884"/>
        <v>2</v>
      </c>
      <c r="BQ1659" s="202"/>
    </row>
    <row r="1660" spans="1:69" s="35" customFormat="1" ht="10.5" customHeight="1" x14ac:dyDescent="0.2">
      <c r="A1660" s="87" t="str">
        <f t="shared" si="1870"/>
        <v>2017-18RYC2</v>
      </c>
      <c r="B1660" s="87" t="str">
        <f t="shared" si="1885"/>
        <v>Y61</v>
      </c>
      <c r="C1660" s="203" t="s">
        <v>190</v>
      </c>
      <c r="D1660" s="203" t="s">
        <v>550</v>
      </c>
      <c r="E1660" s="42"/>
      <c r="F1660" s="317" t="str">
        <f>VLOOKUP($G1660,'Selection Sheet'!$C$15:$F$39,3,0)</f>
        <v>Y61</v>
      </c>
      <c r="G1660" s="204" t="s">
        <v>87</v>
      </c>
      <c r="H1660" s="203" t="s">
        <v>537</v>
      </c>
      <c r="I1660" s="495">
        <v>302</v>
      </c>
      <c r="J1660" s="495">
        <v>81</v>
      </c>
      <c r="K1660" s="495">
        <v>35</v>
      </c>
      <c r="L1660" s="495">
        <v>17</v>
      </c>
      <c r="M1660" s="507"/>
      <c r="N1660" s="507"/>
      <c r="O1660" s="507"/>
      <c r="P1660" s="507"/>
      <c r="Q1660" s="495" t="s">
        <v>80</v>
      </c>
      <c r="R1660" s="495" t="s">
        <v>80</v>
      </c>
      <c r="S1660" s="495"/>
      <c r="T1660" s="496">
        <v>265</v>
      </c>
      <c r="U1660" s="559">
        <v>69.75</v>
      </c>
      <c r="V1660" s="559">
        <v>65.999999999999957</v>
      </c>
      <c r="W1660" s="559">
        <v>102.39999999999998</v>
      </c>
      <c r="X1660" s="498">
        <v>570</v>
      </c>
      <c r="Y1660" s="555">
        <v>91.5</v>
      </c>
      <c r="Z1660" s="550">
        <v>49</v>
      </c>
      <c r="AA1660" s="550">
        <v>213</v>
      </c>
      <c r="AB1660" s="501">
        <v>84</v>
      </c>
      <c r="AC1660" s="550">
        <v>58</v>
      </c>
      <c r="AD1660" s="550">
        <v>54</v>
      </c>
      <c r="AE1660" s="550">
        <v>91</v>
      </c>
      <c r="AF1660" s="502">
        <v>115</v>
      </c>
      <c r="AG1660" s="503">
        <v>131.92233009708701</v>
      </c>
      <c r="AH1660" s="504">
        <v>178.8</v>
      </c>
      <c r="AI1660" s="502">
        <v>103</v>
      </c>
      <c r="AJ1660" s="505" t="s">
        <v>80</v>
      </c>
      <c r="AK1660" s="505" t="s">
        <v>80</v>
      </c>
      <c r="AL1660" s="507"/>
      <c r="AM1660" s="507"/>
      <c r="AN1660" s="505">
        <v>263</v>
      </c>
      <c r="AO1660" s="505">
        <v>265</v>
      </c>
      <c r="AP1660" s="569"/>
      <c r="AQ1660" s="569"/>
      <c r="AR1660" s="505">
        <v>25</v>
      </c>
      <c r="AS1660" s="505">
        <v>296</v>
      </c>
      <c r="AT1660" s="505">
        <v>10</v>
      </c>
      <c r="AU1660" s="505">
        <v>34</v>
      </c>
      <c r="AV1660" s="507"/>
      <c r="AW1660" s="507"/>
      <c r="AX1660" s="507" t="s">
        <v>80</v>
      </c>
      <c r="AY1660" s="507" t="s">
        <v>80</v>
      </c>
      <c r="AZ1660" s="507" t="s">
        <v>80</v>
      </c>
      <c r="BA1660" s="507" t="s">
        <v>80</v>
      </c>
      <c r="BB1660" s="357"/>
      <c r="BC1660" s="592">
        <f t="shared" si="1871"/>
        <v>13587.999999999962</v>
      </c>
      <c r="BD1660" s="593">
        <f t="shared" si="1872"/>
        <v>18416.400000000001</v>
      </c>
      <c r="BE1660" s="594">
        <f t="shared" si="1873"/>
        <v>18483.75</v>
      </c>
      <c r="BF1660" s="291">
        <f t="shared" si="1874"/>
        <v>17489.999999999989</v>
      </c>
      <c r="BG1660" s="566">
        <f t="shared" si="1875"/>
        <v>27135.999999999993</v>
      </c>
      <c r="BH1660" s="595">
        <f t="shared" si="1876"/>
        <v>52155</v>
      </c>
      <c r="BI1660" s="289">
        <f t="shared" si="1877"/>
        <v>27930</v>
      </c>
      <c r="BJ1660" s="596">
        <f t="shared" si="1878"/>
        <v>121410</v>
      </c>
      <c r="BK1660" s="595">
        <f t="shared" si="1879"/>
        <v>4872</v>
      </c>
      <c r="BL1660" s="289">
        <f t="shared" si="1880"/>
        <v>4536</v>
      </c>
      <c r="BM1660" s="596">
        <f t="shared" si="1881"/>
        <v>7644</v>
      </c>
      <c r="BN1660" s="563">
        <f t="shared" si="1882"/>
        <v>2</v>
      </c>
      <c r="BO1660" s="87">
        <f t="shared" si="1883"/>
        <v>2018</v>
      </c>
      <c r="BP1660" s="87">
        <f t="shared" si="1884"/>
        <v>2</v>
      </c>
      <c r="BQ1660" s="202"/>
    </row>
    <row r="1661" spans="1:69" s="35" customFormat="1" ht="10.5" customHeight="1" x14ac:dyDescent="0.2">
      <c r="A1661" s="87" t="str">
        <f t="shared" si="1870"/>
        <v>2017-18RYD2</v>
      </c>
      <c r="B1661" s="87" t="str">
        <f t="shared" si="1885"/>
        <v>Y59</v>
      </c>
      <c r="C1661" s="203" t="s">
        <v>190</v>
      </c>
      <c r="D1661" s="203" t="s">
        <v>550</v>
      </c>
      <c r="E1661" s="42"/>
      <c r="F1661" s="317" t="str">
        <f>VLOOKUP($G1661,'Selection Sheet'!$C$15:$F$39,3,0)</f>
        <v>Y59</v>
      </c>
      <c r="G1661" s="204" t="s">
        <v>116</v>
      </c>
      <c r="H1661" s="203" t="s">
        <v>538</v>
      </c>
      <c r="I1661" s="495">
        <v>277</v>
      </c>
      <c r="J1661" s="495">
        <v>62</v>
      </c>
      <c r="K1661" s="495">
        <v>33</v>
      </c>
      <c r="L1661" s="495">
        <v>12</v>
      </c>
      <c r="M1661" s="507"/>
      <c r="N1661" s="507"/>
      <c r="O1661" s="507"/>
      <c r="P1661" s="507"/>
      <c r="Q1661" s="495" t="s">
        <v>80</v>
      </c>
      <c r="R1661" s="495" t="s">
        <v>80</v>
      </c>
      <c r="S1661" s="495"/>
      <c r="T1661" s="496">
        <v>399</v>
      </c>
      <c r="U1661" s="559">
        <v>71.466666666666626</v>
      </c>
      <c r="V1661" s="559">
        <v>61.783333333333346</v>
      </c>
      <c r="W1661" s="559">
        <v>105.38333333333338</v>
      </c>
      <c r="X1661" s="498">
        <v>349</v>
      </c>
      <c r="Y1661" s="555">
        <v>69.8</v>
      </c>
      <c r="Z1661" s="550">
        <v>37</v>
      </c>
      <c r="AA1661" s="550">
        <v>164</v>
      </c>
      <c r="AB1661" s="501">
        <v>42</v>
      </c>
      <c r="AC1661" s="550">
        <v>59</v>
      </c>
      <c r="AD1661" s="550">
        <v>53</v>
      </c>
      <c r="AE1661" s="550">
        <v>98</v>
      </c>
      <c r="AF1661" s="502">
        <v>118</v>
      </c>
      <c r="AG1661" s="503">
        <v>129.26315789473699</v>
      </c>
      <c r="AH1661" s="504">
        <v>190.8</v>
      </c>
      <c r="AI1661" s="502">
        <v>95</v>
      </c>
      <c r="AJ1661" s="505" t="s">
        <v>80</v>
      </c>
      <c r="AK1661" s="505" t="s">
        <v>80</v>
      </c>
      <c r="AL1661" s="507"/>
      <c r="AM1661" s="507"/>
      <c r="AN1661" s="505">
        <v>396</v>
      </c>
      <c r="AO1661" s="505">
        <v>411</v>
      </c>
      <c r="AP1661" s="569"/>
      <c r="AQ1661" s="569"/>
      <c r="AR1661" s="505">
        <v>22</v>
      </c>
      <c r="AS1661" s="505">
        <v>274</v>
      </c>
      <c r="AT1661" s="505">
        <v>8</v>
      </c>
      <c r="AU1661" s="505">
        <v>31</v>
      </c>
      <c r="AV1661" s="507"/>
      <c r="AW1661" s="507"/>
      <c r="AX1661" s="507" t="s">
        <v>80</v>
      </c>
      <c r="AY1661" s="507" t="s">
        <v>80</v>
      </c>
      <c r="AZ1661" s="507" t="s">
        <v>80</v>
      </c>
      <c r="BA1661" s="507" t="s">
        <v>80</v>
      </c>
      <c r="BB1661" s="357"/>
      <c r="BC1661" s="592">
        <f t="shared" si="1871"/>
        <v>12280.000000000015</v>
      </c>
      <c r="BD1661" s="593">
        <f t="shared" si="1872"/>
        <v>18126</v>
      </c>
      <c r="BE1661" s="594">
        <f t="shared" si="1873"/>
        <v>28515.199999999983</v>
      </c>
      <c r="BF1661" s="291">
        <f t="shared" si="1874"/>
        <v>24651.550000000007</v>
      </c>
      <c r="BG1661" s="566">
        <f t="shared" si="1875"/>
        <v>42047.950000000019</v>
      </c>
      <c r="BH1661" s="595">
        <f t="shared" si="1876"/>
        <v>24360.2</v>
      </c>
      <c r="BI1661" s="289">
        <f t="shared" si="1877"/>
        <v>12913</v>
      </c>
      <c r="BJ1661" s="596">
        <f t="shared" si="1878"/>
        <v>57236</v>
      </c>
      <c r="BK1661" s="595">
        <f t="shared" si="1879"/>
        <v>2478</v>
      </c>
      <c r="BL1661" s="289">
        <f t="shared" si="1880"/>
        <v>2226</v>
      </c>
      <c r="BM1661" s="596">
        <f t="shared" si="1881"/>
        <v>4116</v>
      </c>
      <c r="BN1661" s="563">
        <f t="shared" si="1882"/>
        <v>2</v>
      </c>
      <c r="BO1661" s="87">
        <f t="shared" si="1883"/>
        <v>2018</v>
      </c>
      <c r="BP1661" s="87">
        <f t="shared" si="1884"/>
        <v>2</v>
      </c>
      <c r="BQ1661" s="202"/>
    </row>
    <row r="1662" spans="1:69" s="35" customFormat="1" ht="10.5" customHeight="1" x14ac:dyDescent="0.2">
      <c r="A1662" s="87" t="str">
        <f t="shared" si="1870"/>
        <v>2017-18RYE2</v>
      </c>
      <c r="B1662" s="87" t="str">
        <f t="shared" si="1885"/>
        <v>Y59</v>
      </c>
      <c r="C1662" s="203" t="s">
        <v>190</v>
      </c>
      <c r="D1662" s="203" t="s">
        <v>550</v>
      </c>
      <c r="E1662" s="42"/>
      <c r="F1662" s="317" t="str">
        <f>VLOOKUP($G1662,'Selection Sheet'!$C$15:$F$39,3,0)</f>
        <v>Y59</v>
      </c>
      <c r="G1662" s="204" t="s">
        <v>114</v>
      </c>
      <c r="H1662" s="203" t="s">
        <v>539</v>
      </c>
      <c r="I1662" s="495">
        <v>127</v>
      </c>
      <c r="J1662" s="495">
        <v>39</v>
      </c>
      <c r="K1662" s="495">
        <v>38</v>
      </c>
      <c r="L1662" s="495">
        <v>12</v>
      </c>
      <c r="M1662" s="507"/>
      <c r="N1662" s="507"/>
      <c r="O1662" s="507"/>
      <c r="P1662" s="507"/>
      <c r="Q1662" s="495" t="s">
        <v>80</v>
      </c>
      <c r="R1662" s="495" t="s">
        <v>80</v>
      </c>
      <c r="S1662" s="495"/>
      <c r="T1662" s="496">
        <v>780</v>
      </c>
      <c r="U1662" s="559">
        <v>72.4166666666666</v>
      </c>
      <c r="V1662" s="559">
        <v>66.533333333333317</v>
      </c>
      <c r="W1662" s="559">
        <v>104.53333333333335</v>
      </c>
      <c r="X1662" s="498">
        <v>275</v>
      </c>
      <c r="Y1662" s="555">
        <v>95.8</v>
      </c>
      <c r="Z1662" s="550">
        <v>45</v>
      </c>
      <c r="AA1662" s="550">
        <v>249</v>
      </c>
      <c r="AB1662" s="501">
        <v>44</v>
      </c>
      <c r="AC1662" s="550">
        <v>42.2</v>
      </c>
      <c r="AD1662" s="550">
        <v>39.5</v>
      </c>
      <c r="AE1662" s="550">
        <v>65</v>
      </c>
      <c r="AF1662" s="502">
        <v>88</v>
      </c>
      <c r="AG1662" s="503">
        <v>115.135135135135</v>
      </c>
      <c r="AH1662" s="504">
        <v>175.1</v>
      </c>
      <c r="AI1662" s="502">
        <v>74</v>
      </c>
      <c r="AJ1662" s="505" t="s">
        <v>80</v>
      </c>
      <c r="AK1662" s="505" t="s">
        <v>80</v>
      </c>
      <c r="AL1662" s="507"/>
      <c r="AM1662" s="507"/>
      <c r="AN1662" s="505">
        <v>734</v>
      </c>
      <c r="AO1662" s="505">
        <v>772</v>
      </c>
      <c r="AP1662" s="569"/>
      <c r="AQ1662" s="569"/>
      <c r="AR1662" s="505">
        <v>12</v>
      </c>
      <c r="AS1662" s="505">
        <v>122</v>
      </c>
      <c r="AT1662" s="505">
        <v>8</v>
      </c>
      <c r="AU1662" s="505">
        <v>37</v>
      </c>
      <c r="AV1662" s="507"/>
      <c r="AW1662" s="507"/>
      <c r="AX1662" s="507" t="s">
        <v>80</v>
      </c>
      <c r="AY1662" s="507" t="s">
        <v>80</v>
      </c>
      <c r="AZ1662" s="507" t="s">
        <v>80</v>
      </c>
      <c r="BA1662" s="507" t="s">
        <v>80</v>
      </c>
      <c r="BB1662" s="357"/>
      <c r="BC1662" s="592">
        <f t="shared" si="1871"/>
        <v>8519.9999999999909</v>
      </c>
      <c r="BD1662" s="593">
        <f t="shared" si="1872"/>
        <v>12957.4</v>
      </c>
      <c r="BE1662" s="594">
        <f t="shared" si="1873"/>
        <v>56484.999999999949</v>
      </c>
      <c r="BF1662" s="291">
        <f t="shared" si="1874"/>
        <v>51895.999999999985</v>
      </c>
      <c r="BG1662" s="566">
        <f t="shared" si="1875"/>
        <v>81536.000000000015</v>
      </c>
      <c r="BH1662" s="595">
        <f t="shared" si="1876"/>
        <v>26345</v>
      </c>
      <c r="BI1662" s="289">
        <f t="shared" si="1877"/>
        <v>12375</v>
      </c>
      <c r="BJ1662" s="596">
        <f t="shared" si="1878"/>
        <v>68475</v>
      </c>
      <c r="BK1662" s="595">
        <f t="shared" si="1879"/>
        <v>1856.8000000000002</v>
      </c>
      <c r="BL1662" s="289">
        <f t="shared" si="1880"/>
        <v>1738</v>
      </c>
      <c r="BM1662" s="596">
        <f t="shared" si="1881"/>
        <v>2860</v>
      </c>
      <c r="BN1662" s="563">
        <f t="shared" si="1882"/>
        <v>2</v>
      </c>
      <c r="BO1662" s="87">
        <f t="shared" si="1883"/>
        <v>2018</v>
      </c>
      <c r="BP1662" s="87">
        <f t="shared" si="1884"/>
        <v>2</v>
      </c>
      <c r="BQ1662" s="202"/>
    </row>
    <row r="1663" spans="1:69" s="35" customFormat="1" ht="10.5" customHeight="1" x14ac:dyDescent="0.2">
      <c r="A1663" s="312" t="str">
        <f t="shared" si="1870"/>
        <v>2017-18RYF2</v>
      </c>
      <c r="B1663" s="312" t="str">
        <f t="shared" si="1885"/>
        <v>Y58</v>
      </c>
      <c r="C1663" s="208" t="s">
        <v>190</v>
      </c>
      <c r="D1663" s="208" t="s">
        <v>550</v>
      </c>
      <c r="E1663" s="53"/>
      <c r="F1663" s="319" t="str">
        <f>VLOOKUP($G1663,'Selection Sheet'!$C$15:$F$39,3,0)</f>
        <v>Y58</v>
      </c>
      <c r="G1663" s="209" t="s">
        <v>99</v>
      </c>
      <c r="H1663" s="208" t="s">
        <v>540</v>
      </c>
      <c r="I1663" s="521">
        <v>326</v>
      </c>
      <c r="J1663" s="521">
        <v>81</v>
      </c>
      <c r="K1663" s="521">
        <v>64</v>
      </c>
      <c r="L1663" s="521">
        <v>28</v>
      </c>
      <c r="M1663" s="533"/>
      <c r="N1663" s="533"/>
      <c r="O1663" s="533"/>
      <c r="P1663" s="533"/>
      <c r="Q1663" s="521" t="s">
        <v>80</v>
      </c>
      <c r="R1663" s="521" t="s">
        <v>80</v>
      </c>
      <c r="S1663" s="521"/>
      <c r="T1663" s="522">
        <v>836</v>
      </c>
      <c r="U1663" s="561">
        <v>89.700000000000045</v>
      </c>
      <c r="V1663" s="561">
        <v>81.099999999999937</v>
      </c>
      <c r="W1663" s="561">
        <v>133.91666666666669</v>
      </c>
      <c r="X1663" s="524">
        <v>575</v>
      </c>
      <c r="Y1663" s="557">
        <v>86.9</v>
      </c>
      <c r="Z1663" s="552">
        <v>38</v>
      </c>
      <c r="AA1663" s="552">
        <v>220</v>
      </c>
      <c r="AB1663" s="527">
        <v>65</v>
      </c>
      <c r="AC1663" s="552">
        <v>56.1</v>
      </c>
      <c r="AD1663" s="552">
        <v>58</v>
      </c>
      <c r="AE1663" s="552">
        <v>87</v>
      </c>
      <c r="AF1663" s="528">
        <v>174</v>
      </c>
      <c r="AG1663" s="529">
        <v>135.45394736842101</v>
      </c>
      <c r="AH1663" s="530">
        <v>181.9</v>
      </c>
      <c r="AI1663" s="528">
        <v>152</v>
      </c>
      <c r="AJ1663" s="531" t="s">
        <v>80</v>
      </c>
      <c r="AK1663" s="531" t="s">
        <v>80</v>
      </c>
      <c r="AL1663" s="533"/>
      <c r="AM1663" s="533"/>
      <c r="AN1663" s="531">
        <v>835</v>
      </c>
      <c r="AO1663" s="531">
        <v>859</v>
      </c>
      <c r="AP1663" s="571"/>
      <c r="AQ1663" s="571"/>
      <c r="AR1663" s="531">
        <v>23</v>
      </c>
      <c r="AS1663" s="531">
        <v>318</v>
      </c>
      <c r="AT1663" s="531">
        <v>13</v>
      </c>
      <c r="AU1663" s="531">
        <v>60</v>
      </c>
      <c r="AV1663" s="533"/>
      <c r="AW1663" s="533"/>
      <c r="AX1663" s="533" t="s">
        <v>80</v>
      </c>
      <c r="AY1663" s="533" t="s">
        <v>80</v>
      </c>
      <c r="AZ1663" s="533" t="s">
        <v>80</v>
      </c>
      <c r="BA1663" s="533" t="s">
        <v>80</v>
      </c>
      <c r="BB1663" s="359"/>
      <c r="BC1663" s="605">
        <f t="shared" si="1871"/>
        <v>20588.999999999993</v>
      </c>
      <c r="BD1663" s="606">
        <f t="shared" si="1872"/>
        <v>27648.799999999999</v>
      </c>
      <c r="BE1663" s="607">
        <f t="shared" si="1873"/>
        <v>74989.200000000041</v>
      </c>
      <c r="BF1663" s="302">
        <f t="shared" si="1874"/>
        <v>67799.599999999948</v>
      </c>
      <c r="BG1663" s="608">
        <f t="shared" si="1875"/>
        <v>111954.33333333334</v>
      </c>
      <c r="BH1663" s="609">
        <f t="shared" si="1876"/>
        <v>49967.5</v>
      </c>
      <c r="BI1663" s="311">
        <f t="shared" si="1877"/>
        <v>21850</v>
      </c>
      <c r="BJ1663" s="610">
        <f t="shared" si="1878"/>
        <v>126500</v>
      </c>
      <c r="BK1663" s="609">
        <f t="shared" si="1879"/>
        <v>3646.5</v>
      </c>
      <c r="BL1663" s="311">
        <f t="shared" si="1880"/>
        <v>3770</v>
      </c>
      <c r="BM1663" s="610">
        <f t="shared" si="1881"/>
        <v>5655</v>
      </c>
      <c r="BN1663" s="565">
        <f t="shared" si="1882"/>
        <v>2</v>
      </c>
      <c r="BO1663" s="312">
        <f t="shared" si="1883"/>
        <v>2018</v>
      </c>
      <c r="BP1663" s="312">
        <f t="shared" si="1884"/>
        <v>2</v>
      </c>
      <c r="BQ1663" s="202"/>
    </row>
    <row r="1664" spans="1:69" s="35" customFormat="1" ht="10.5" customHeight="1" x14ac:dyDescent="0.2">
      <c r="A1664" s="87" t="str">
        <f t="shared" si="1870"/>
        <v>2017-18R1F3</v>
      </c>
      <c r="B1664" s="87" t="str">
        <f t="shared" si="1885"/>
        <v>Y59</v>
      </c>
      <c r="C1664" s="203" t="s">
        <v>190</v>
      </c>
      <c r="D1664" s="203" t="s">
        <v>551</v>
      </c>
      <c r="E1664" s="42"/>
      <c r="F1664" s="317" t="str">
        <f>VLOOKUP($G1664,'Selection Sheet'!$C$15:$F$39,3,0)</f>
        <v>Y59</v>
      </c>
      <c r="G1664" s="204" t="s">
        <v>108</v>
      </c>
      <c r="H1664" s="203" t="s">
        <v>529</v>
      </c>
      <c r="I1664" s="495">
        <v>9</v>
      </c>
      <c r="J1664" s="495">
        <v>3</v>
      </c>
      <c r="K1664" s="495">
        <v>4</v>
      </c>
      <c r="L1664" s="495">
        <v>3</v>
      </c>
      <c r="M1664" s="507"/>
      <c r="N1664" s="507"/>
      <c r="O1664" s="507"/>
      <c r="P1664" s="507"/>
      <c r="Q1664" s="495" t="s">
        <v>80</v>
      </c>
      <c r="R1664" s="495" t="s">
        <v>80</v>
      </c>
      <c r="S1664" s="495"/>
      <c r="T1664" s="496">
        <v>26</v>
      </c>
      <c r="U1664" s="559">
        <v>54.499999999999972</v>
      </c>
      <c r="V1664" s="559">
        <v>55.916666666666636</v>
      </c>
      <c r="W1664" s="559">
        <v>78.266666666666595</v>
      </c>
      <c r="X1664" s="498">
        <v>16</v>
      </c>
      <c r="Y1664" s="555">
        <v>60.1</v>
      </c>
      <c r="Z1664" s="550">
        <v>39</v>
      </c>
      <c r="AA1664" s="550">
        <v>144</v>
      </c>
      <c r="AB1664" s="501">
        <v>1</v>
      </c>
      <c r="AC1664" s="550" t="s">
        <v>80</v>
      </c>
      <c r="AD1664" s="550" t="s">
        <v>80</v>
      </c>
      <c r="AE1664" s="550" t="s">
        <v>80</v>
      </c>
      <c r="AF1664" s="502">
        <v>0</v>
      </c>
      <c r="AG1664" s="503" t="s">
        <v>80</v>
      </c>
      <c r="AH1664" s="504" t="s">
        <v>80</v>
      </c>
      <c r="AI1664" s="502">
        <v>0</v>
      </c>
      <c r="AJ1664" s="505" t="s">
        <v>80</v>
      </c>
      <c r="AK1664" s="505" t="s">
        <v>80</v>
      </c>
      <c r="AL1664" s="507"/>
      <c r="AM1664" s="507"/>
      <c r="AN1664" s="505" t="s">
        <v>80</v>
      </c>
      <c r="AO1664" s="505" t="s">
        <v>80</v>
      </c>
      <c r="AP1664" s="569"/>
      <c r="AQ1664" s="569"/>
      <c r="AR1664" s="505">
        <v>3</v>
      </c>
      <c r="AS1664" s="505">
        <v>9</v>
      </c>
      <c r="AT1664" s="505">
        <v>3</v>
      </c>
      <c r="AU1664" s="505">
        <v>4</v>
      </c>
      <c r="AV1664" s="507"/>
      <c r="AW1664" s="507"/>
      <c r="AX1664" s="507" t="s">
        <v>80</v>
      </c>
      <c r="AY1664" s="507" t="s">
        <v>80</v>
      </c>
      <c r="AZ1664" s="507" t="s">
        <v>80</v>
      </c>
      <c r="BA1664" s="507" t="s">
        <v>80</v>
      </c>
      <c r="BB1664" s="357"/>
      <c r="BC1664" s="592" t="str">
        <f t="shared" si="1871"/>
        <v>-</v>
      </c>
      <c r="BD1664" s="593" t="str">
        <f t="shared" si="1872"/>
        <v>-</v>
      </c>
      <c r="BE1664" s="594">
        <f t="shared" si="1873"/>
        <v>1416.9999999999993</v>
      </c>
      <c r="BF1664" s="291">
        <f t="shared" si="1874"/>
        <v>1453.8333333333326</v>
      </c>
      <c r="BG1664" s="566">
        <f t="shared" si="1875"/>
        <v>2034.9333333333316</v>
      </c>
      <c r="BH1664" s="595">
        <f t="shared" si="1876"/>
        <v>961.6</v>
      </c>
      <c r="BI1664" s="289">
        <f t="shared" si="1877"/>
        <v>624</v>
      </c>
      <c r="BJ1664" s="596">
        <f t="shared" si="1878"/>
        <v>2304</v>
      </c>
      <c r="BK1664" s="595" t="str">
        <f t="shared" si="1879"/>
        <v>-</v>
      </c>
      <c r="BL1664" s="289" t="str">
        <f t="shared" si="1880"/>
        <v>-</v>
      </c>
      <c r="BM1664" s="596" t="str">
        <f t="shared" si="1881"/>
        <v>-</v>
      </c>
      <c r="BN1664" s="563">
        <f t="shared" si="1882"/>
        <v>3</v>
      </c>
      <c r="BO1664" s="87">
        <f t="shared" si="1883"/>
        <v>2018</v>
      </c>
      <c r="BP1664" s="87">
        <f t="shared" si="1884"/>
        <v>0</v>
      </c>
      <c r="BQ1664" s="202"/>
    </row>
    <row r="1665" spans="1:69" s="35" customFormat="1" ht="10.5" customHeight="1" x14ac:dyDescent="0.2">
      <c r="A1665" s="87" t="str">
        <f t="shared" si="1870"/>
        <v>2017-18RRU3</v>
      </c>
      <c r="B1665" s="87" t="str">
        <f t="shared" si="1885"/>
        <v>Y56</v>
      </c>
      <c r="C1665" s="203" t="s">
        <v>190</v>
      </c>
      <c r="D1665" s="203" t="s">
        <v>551</v>
      </c>
      <c r="E1665" s="42"/>
      <c r="F1665" s="317" t="str">
        <f>VLOOKUP($G1665,'Selection Sheet'!$C$15:$F$39,3,0)</f>
        <v>Y56</v>
      </c>
      <c r="G1665" s="204" t="s">
        <v>93</v>
      </c>
      <c r="H1665" s="203" t="s">
        <v>530</v>
      </c>
      <c r="I1665" s="495">
        <v>423</v>
      </c>
      <c r="J1665" s="495">
        <v>133</v>
      </c>
      <c r="K1665" s="495">
        <v>58</v>
      </c>
      <c r="L1665" s="495">
        <v>37</v>
      </c>
      <c r="M1665" s="507"/>
      <c r="N1665" s="507"/>
      <c r="O1665" s="507"/>
      <c r="P1665" s="507"/>
      <c r="Q1665" s="495" t="s">
        <v>80</v>
      </c>
      <c r="R1665" s="495" t="s">
        <v>80</v>
      </c>
      <c r="S1665" s="495"/>
      <c r="T1665" s="496">
        <v>1145</v>
      </c>
      <c r="U1665" s="559">
        <v>78.999999999999972</v>
      </c>
      <c r="V1665" s="559">
        <v>67.999999999999972</v>
      </c>
      <c r="W1665" s="559">
        <v>126</v>
      </c>
      <c r="X1665" s="498">
        <v>537</v>
      </c>
      <c r="Y1665" s="555">
        <v>76.8</v>
      </c>
      <c r="Z1665" s="550">
        <v>29</v>
      </c>
      <c r="AA1665" s="550">
        <v>215</v>
      </c>
      <c r="AB1665" s="501">
        <v>77</v>
      </c>
      <c r="AC1665" s="550">
        <v>50.5</v>
      </c>
      <c r="AD1665" s="550">
        <v>36</v>
      </c>
      <c r="AE1665" s="550">
        <v>89</v>
      </c>
      <c r="AF1665" s="502">
        <v>137</v>
      </c>
      <c r="AG1665" s="503">
        <v>128.21739130434801</v>
      </c>
      <c r="AH1665" s="504">
        <v>174.6</v>
      </c>
      <c r="AI1665" s="502">
        <v>115</v>
      </c>
      <c r="AJ1665" s="505" t="s">
        <v>80</v>
      </c>
      <c r="AK1665" s="505" t="s">
        <v>80</v>
      </c>
      <c r="AL1665" s="507"/>
      <c r="AM1665" s="507"/>
      <c r="AN1665" s="505" t="s">
        <v>80</v>
      </c>
      <c r="AO1665" s="505" t="s">
        <v>80</v>
      </c>
      <c r="AP1665" s="569"/>
      <c r="AQ1665" s="569"/>
      <c r="AR1665" s="505">
        <v>35</v>
      </c>
      <c r="AS1665" s="505">
        <v>406</v>
      </c>
      <c r="AT1665" s="505">
        <v>12</v>
      </c>
      <c r="AU1665" s="505">
        <v>55</v>
      </c>
      <c r="AV1665" s="507"/>
      <c r="AW1665" s="507"/>
      <c r="AX1665" s="507" t="s">
        <v>80</v>
      </c>
      <c r="AY1665" s="507" t="s">
        <v>80</v>
      </c>
      <c r="AZ1665" s="507" t="s">
        <v>80</v>
      </c>
      <c r="BA1665" s="507" t="s">
        <v>80</v>
      </c>
      <c r="BB1665" s="357"/>
      <c r="BC1665" s="592">
        <f t="shared" si="1871"/>
        <v>14745.000000000022</v>
      </c>
      <c r="BD1665" s="593">
        <f t="shared" si="1872"/>
        <v>20079</v>
      </c>
      <c r="BE1665" s="594">
        <f t="shared" si="1873"/>
        <v>90454.999999999971</v>
      </c>
      <c r="BF1665" s="291">
        <f t="shared" si="1874"/>
        <v>77859.999999999971</v>
      </c>
      <c r="BG1665" s="566">
        <f t="shared" si="1875"/>
        <v>144270</v>
      </c>
      <c r="BH1665" s="595">
        <f t="shared" si="1876"/>
        <v>41241.599999999999</v>
      </c>
      <c r="BI1665" s="289">
        <f t="shared" si="1877"/>
        <v>15573</v>
      </c>
      <c r="BJ1665" s="596">
        <f t="shared" si="1878"/>
        <v>115455</v>
      </c>
      <c r="BK1665" s="595">
        <f t="shared" si="1879"/>
        <v>3888.5</v>
      </c>
      <c r="BL1665" s="289">
        <f t="shared" si="1880"/>
        <v>2772</v>
      </c>
      <c r="BM1665" s="596">
        <f t="shared" si="1881"/>
        <v>6853</v>
      </c>
      <c r="BN1665" s="563">
        <f t="shared" si="1882"/>
        <v>3</v>
      </c>
      <c r="BO1665" s="87">
        <f t="shared" si="1883"/>
        <v>2018</v>
      </c>
      <c r="BP1665" s="87">
        <f t="shared" si="1884"/>
        <v>0</v>
      </c>
      <c r="BQ1665" s="202"/>
    </row>
    <row r="1666" spans="1:69" s="35" customFormat="1" ht="10.5" customHeight="1" x14ac:dyDescent="0.2">
      <c r="A1666" s="87" t="str">
        <f t="shared" si="1870"/>
        <v>2017-18RX63</v>
      </c>
      <c r="B1666" s="87" t="str">
        <f t="shared" si="1885"/>
        <v>Y63</v>
      </c>
      <c r="C1666" s="203" t="s">
        <v>190</v>
      </c>
      <c r="D1666" s="203" t="s">
        <v>551</v>
      </c>
      <c r="E1666" s="42"/>
      <c r="F1666" s="317" t="str">
        <f>VLOOKUP($G1666,'Selection Sheet'!$C$15:$F$39,3,0)</f>
        <v>Y63</v>
      </c>
      <c r="G1666" s="204" t="s">
        <v>111</v>
      </c>
      <c r="H1666" s="203" t="s">
        <v>532</v>
      </c>
      <c r="I1666" s="495">
        <v>192</v>
      </c>
      <c r="J1666" s="495">
        <v>61</v>
      </c>
      <c r="K1666" s="495">
        <v>27</v>
      </c>
      <c r="L1666" s="495">
        <v>15</v>
      </c>
      <c r="M1666" s="507"/>
      <c r="N1666" s="507"/>
      <c r="O1666" s="507"/>
      <c r="P1666" s="507"/>
      <c r="Q1666" s="495" t="s">
        <v>80</v>
      </c>
      <c r="R1666" s="495" t="s">
        <v>80</v>
      </c>
      <c r="S1666" s="495"/>
      <c r="T1666" s="496">
        <v>365</v>
      </c>
      <c r="U1666" s="559">
        <v>73.7</v>
      </c>
      <c r="V1666" s="559">
        <v>71.700000000000045</v>
      </c>
      <c r="W1666" s="559">
        <v>102.53333333333333</v>
      </c>
      <c r="X1666" s="498">
        <v>312</v>
      </c>
      <c r="Y1666" s="555">
        <v>64.5</v>
      </c>
      <c r="Z1666" s="550">
        <v>37</v>
      </c>
      <c r="AA1666" s="550">
        <v>156</v>
      </c>
      <c r="AB1666" s="501">
        <v>52</v>
      </c>
      <c r="AC1666" s="550">
        <v>49</v>
      </c>
      <c r="AD1666" s="550">
        <v>41</v>
      </c>
      <c r="AE1666" s="550">
        <v>85</v>
      </c>
      <c r="AF1666" s="502">
        <v>104</v>
      </c>
      <c r="AG1666" s="503">
        <v>120.290322580645</v>
      </c>
      <c r="AH1666" s="504">
        <v>172</v>
      </c>
      <c r="AI1666" s="502">
        <v>93</v>
      </c>
      <c r="AJ1666" s="505" t="s">
        <v>80</v>
      </c>
      <c r="AK1666" s="505" t="s">
        <v>80</v>
      </c>
      <c r="AL1666" s="507"/>
      <c r="AM1666" s="507"/>
      <c r="AN1666" s="505" t="s">
        <v>80</v>
      </c>
      <c r="AO1666" s="505" t="s">
        <v>80</v>
      </c>
      <c r="AP1666" s="569"/>
      <c r="AQ1666" s="569"/>
      <c r="AR1666" s="505">
        <v>18</v>
      </c>
      <c r="AS1666" s="505">
        <v>185</v>
      </c>
      <c r="AT1666" s="505">
        <v>10</v>
      </c>
      <c r="AU1666" s="505">
        <v>25</v>
      </c>
      <c r="AV1666" s="507"/>
      <c r="AW1666" s="507"/>
      <c r="AX1666" s="507" t="s">
        <v>80</v>
      </c>
      <c r="AY1666" s="507" t="s">
        <v>80</v>
      </c>
      <c r="AZ1666" s="507" t="s">
        <v>80</v>
      </c>
      <c r="BA1666" s="507" t="s">
        <v>80</v>
      </c>
      <c r="BB1666" s="357"/>
      <c r="BC1666" s="592">
        <f t="shared" si="1871"/>
        <v>11186.999999999985</v>
      </c>
      <c r="BD1666" s="593">
        <f t="shared" si="1872"/>
        <v>15996</v>
      </c>
      <c r="BE1666" s="594">
        <f t="shared" si="1873"/>
        <v>26900.5</v>
      </c>
      <c r="BF1666" s="291">
        <f t="shared" si="1874"/>
        <v>26170.500000000018</v>
      </c>
      <c r="BG1666" s="566">
        <f t="shared" si="1875"/>
        <v>37424.666666666664</v>
      </c>
      <c r="BH1666" s="595">
        <f t="shared" si="1876"/>
        <v>20124</v>
      </c>
      <c r="BI1666" s="289">
        <f t="shared" si="1877"/>
        <v>11544</v>
      </c>
      <c r="BJ1666" s="596">
        <f t="shared" si="1878"/>
        <v>48672</v>
      </c>
      <c r="BK1666" s="595">
        <f t="shared" si="1879"/>
        <v>2548</v>
      </c>
      <c r="BL1666" s="289">
        <f t="shared" si="1880"/>
        <v>2132</v>
      </c>
      <c r="BM1666" s="596">
        <f t="shared" si="1881"/>
        <v>4420</v>
      </c>
      <c r="BN1666" s="563">
        <f t="shared" si="1882"/>
        <v>3</v>
      </c>
      <c r="BO1666" s="87">
        <f t="shared" si="1883"/>
        <v>2018</v>
      </c>
      <c r="BP1666" s="87">
        <f t="shared" si="1884"/>
        <v>0</v>
      </c>
      <c r="BQ1666" s="202"/>
    </row>
    <row r="1667" spans="1:69" s="35" customFormat="1" ht="10.5" customHeight="1" x14ac:dyDescent="0.2">
      <c r="A1667" s="314" t="str">
        <f t="shared" si="1870"/>
        <v>2017-18RX73</v>
      </c>
      <c r="B1667" s="314" t="str">
        <f t="shared" si="1885"/>
        <v>Y62</v>
      </c>
      <c r="C1667" s="205" t="s">
        <v>190</v>
      </c>
      <c r="D1667" s="205" t="s">
        <v>551</v>
      </c>
      <c r="E1667" s="206"/>
      <c r="F1667" s="318" t="str">
        <f>VLOOKUP($G1667,'Selection Sheet'!$C$15:$F$39,3,0)</f>
        <v>Y62</v>
      </c>
      <c r="G1667" s="207" t="s">
        <v>84</v>
      </c>
      <c r="H1667" s="205" t="s">
        <v>533</v>
      </c>
      <c r="I1667" s="508">
        <v>357</v>
      </c>
      <c r="J1667" s="508">
        <v>120</v>
      </c>
      <c r="K1667" s="508">
        <v>54</v>
      </c>
      <c r="L1667" s="508">
        <v>26</v>
      </c>
      <c r="M1667" s="520"/>
      <c r="N1667" s="520"/>
      <c r="O1667" s="520"/>
      <c r="P1667" s="520"/>
      <c r="Q1667" s="508" t="s">
        <v>80</v>
      </c>
      <c r="R1667" s="508" t="s">
        <v>80</v>
      </c>
      <c r="S1667" s="508"/>
      <c r="T1667" s="509">
        <v>919</v>
      </c>
      <c r="U1667" s="560">
        <v>78.999999999999972</v>
      </c>
      <c r="V1667" s="560">
        <v>69.999999999999986</v>
      </c>
      <c r="W1667" s="560">
        <v>125.00000000000006</v>
      </c>
      <c r="X1667" s="511">
        <v>708</v>
      </c>
      <c r="Y1667" s="556">
        <v>78.400000000000006</v>
      </c>
      <c r="Z1667" s="551">
        <v>39.5</v>
      </c>
      <c r="AA1667" s="551">
        <v>192</v>
      </c>
      <c r="AB1667" s="514">
        <v>80</v>
      </c>
      <c r="AC1667" s="551">
        <v>61.5</v>
      </c>
      <c r="AD1667" s="551">
        <v>58.5</v>
      </c>
      <c r="AE1667" s="551">
        <v>103</v>
      </c>
      <c r="AF1667" s="515">
        <v>165</v>
      </c>
      <c r="AG1667" s="516">
        <v>139.687022900763</v>
      </c>
      <c r="AH1667" s="517">
        <v>183</v>
      </c>
      <c r="AI1667" s="515">
        <v>131</v>
      </c>
      <c r="AJ1667" s="518" t="s">
        <v>80</v>
      </c>
      <c r="AK1667" s="518" t="s">
        <v>80</v>
      </c>
      <c r="AL1667" s="520"/>
      <c r="AM1667" s="520"/>
      <c r="AN1667" s="518" t="s">
        <v>80</v>
      </c>
      <c r="AO1667" s="518" t="s">
        <v>80</v>
      </c>
      <c r="AP1667" s="570"/>
      <c r="AQ1667" s="570"/>
      <c r="AR1667" s="518">
        <v>24</v>
      </c>
      <c r="AS1667" s="518">
        <v>357</v>
      </c>
      <c r="AT1667" s="518">
        <v>11</v>
      </c>
      <c r="AU1667" s="518">
        <v>51</v>
      </c>
      <c r="AV1667" s="520"/>
      <c r="AW1667" s="520"/>
      <c r="AX1667" s="520" t="s">
        <v>80</v>
      </c>
      <c r="AY1667" s="520" t="s">
        <v>80</v>
      </c>
      <c r="AZ1667" s="520" t="s">
        <v>80</v>
      </c>
      <c r="BA1667" s="520" t="s">
        <v>80</v>
      </c>
      <c r="BB1667" s="358"/>
      <c r="BC1667" s="597">
        <f t="shared" si="1871"/>
        <v>18298.999999999953</v>
      </c>
      <c r="BD1667" s="598">
        <f t="shared" si="1872"/>
        <v>23973</v>
      </c>
      <c r="BE1667" s="599">
        <f t="shared" si="1873"/>
        <v>72600.999999999971</v>
      </c>
      <c r="BF1667" s="600">
        <f t="shared" si="1874"/>
        <v>64329.999999999985</v>
      </c>
      <c r="BG1667" s="601">
        <f t="shared" si="1875"/>
        <v>114875.00000000006</v>
      </c>
      <c r="BH1667" s="602">
        <f t="shared" si="1876"/>
        <v>55507.200000000004</v>
      </c>
      <c r="BI1667" s="603">
        <f t="shared" si="1877"/>
        <v>27966</v>
      </c>
      <c r="BJ1667" s="604">
        <f t="shared" si="1878"/>
        <v>135936</v>
      </c>
      <c r="BK1667" s="602">
        <f t="shared" si="1879"/>
        <v>4920</v>
      </c>
      <c r="BL1667" s="603">
        <f t="shared" si="1880"/>
        <v>4680</v>
      </c>
      <c r="BM1667" s="604">
        <f t="shared" si="1881"/>
        <v>8240</v>
      </c>
      <c r="BN1667" s="564">
        <f t="shared" si="1882"/>
        <v>3</v>
      </c>
      <c r="BO1667" s="314">
        <f t="shared" si="1883"/>
        <v>2018</v>
      </c>
      <c r="BP1667" s="314">
        <f t="shared" si="1884"/>
        <v>0</v>
      </c>
      <c r="BQ1667" s="202"/>
    </row>
    <row r="1668" spans="1:69" s="35" customFormat="1" ht="10.5" customHeight="1" x14ac:dyDescent="0.2">
      <c r="A1668" s="87" t="str">
        <f t="shared" si="1870"/>
        <v>2017-18RX83</v>
      </c>
      <c r="B1668" s="87" t="str">
        <f t="shared" si="1885"/>
        <v>Y63</v>
      </c>
      <c r="C1668" s="203" t="s">
        <v>190</v>
      </c>
      <c r="D1668" s="203" t="s">
        <v>551</v>
      </c>
      <c r="E1668" s="42"/>
      <c r="F1668" s="317" t="str">
        <f>VLOOKUP($G1668,'Selection Sheet'!$C$15:$F$39,3,0)</f>
        <v>Y63</v>
      </c>
      <c r="G1668" s="204" t="s">
        <v>120</v>
      </c>
      <c r="H1668" s="203" t="s">
        <v>534</v>
      </c>
      <c r="I1668" s="495">
        <v>276</v>
      </c>
      <c r="J1668" s="495">
        <v>64</v>
      </c>
      <c r="K1668" s="495">
        <v>48</v>
      </c>
      <c r="L1668" s="495">
        <v>21</v>
      </c>
      <c r="M1668" s="507"/>
      <c r="N1668" s="507"/>
      <c r="O1668" s="507"/>
      <c r="P1668" s="507"/>
      <c r="Q1668" s="495" t="s">
        <v>80</v>
      </c>
      <c r="R1668" s="495" t="s">
        <v>80</v>
      </c>
      <c r="S1668" s="495"/>
      <c r="T1668" s="496">
        <v>565</v>
      </c>
      <c r="U1668" s="559">
        <v>79.816666666666606</v>
      </c>
      <c r="V1668" s="559">
        <v>72.65000000000002</v>
      </c>
      <c r="W1668" s="559">
        <v>123.75</v>
      </c>
      <c r="X1668" s="498">
        <v>409</v>
      </c>
      <c r="Y1668" s="555">
        <v>100.2</v>
      </c>
      <c r="Z1668" s="550">
        <v>48</v>
      </c>
      <c r="AA1668" s="550">
        <v>243</v>
      </c>
      <c r="AB1668" s="501">
        <v>44</v>
      </c>
      <c r="AC1668" s="550">
        <v>49</v>
      </c>
      <c r="AD1668" s="550">
        <v>44</v>
      </c>
      <c r="AE1668" s="550">
        <v>75</v>
      </c>
      <c r="AF1668" s="502">
        <v>125</v>
      </c>
      <c r="AG1668" s="503">
        <v>148.99107142857099</v>
      </c>
      <c r="AH1668" s="504">
        <v>182.9</v>
      </c>
      <c r="AI1668" s="502">
        <v>112</v>
      </c>
      <c r="AJ1668" s="505" t="s">
        <v>80</v>
      </c>
      <c r="AK1668" s="505" t="s">
        <v>80</v>
      </c>
      <c r="AL1668" s="507"/>
      <c r="AM1668" s="507"/>
      <c r="AN1668" s="505" t="s">
        <v>80</v>
      </c>
      <c r="AO1668" s="505" t="s">
        <v>80</v>
      </c>
      <c r="AP1668" s="569"/>
      <c r="AQ1668" s="569"/>
      <c r="AR1668" s="505">
        <v>22</v>
      </c>
      <c r="AS1668" s="505">
        <v>268</v>
      </c>
      <c r="AT1668" s="505">
        <v>10</v>
      </c>
      <c r="AU1668" s="505">
        <v>40</v>
      </c>
      <c r="AV1668" s="507"/>
      <c r="AW1668" s="507"/>
      <c r="AX1668" s="507" t="s">
        <v>80</v>
      </c>
      <c r="AY1668" s="507" t="s">
        <v>80</v>
      </c>
      <c r="AZ1668" s="507" t="s">
        <v>80</v>
      </c>
      <c r="BA1668" s="507" t="s">
        <v>80</v>
      </c>
      <c r="BB1668" s="357"/>
      <c r="BC1668" s="592">
        <f t="shared" si="1871"/>
        <v>16686.999999999949</v>
      </c>
      <c r="BD1668" s="593">
        <f t="shared" si="1872"/>
        <v>20484.8</v>
      </c>
      <c r="BE1668" s="594">
        <f t="shared" si="1873"/>
        <v>45096.416666666635</v>
      </c>
      <c r="BF1668" s="291">
        <f t="shared" si="1874"/>
        <v>41047.250000000015</v>
      </c>
      <c r="BG1668" s="566">
        <f t="shared" si="1875"/>
        <v>69918.75</v>
      </c>
      <c r="BH1668" s="595">
        <f t="shared" si="1876"/>
        <v>40981.800000000003</v>
      </c>
      <c r="BI1668" s="289">
        <f t="shared" si="1877"/>
        <v>19632</v>
      </c>
      <c r="BJ1668" s="596">
        <f t="shared" si="1878"/>
        <v>99387</v>
      </c>
      <c r="BK1668" s="595">
        <f t="shared" si="1879"/>
        <v>2156</v>
      </c>
      <c r="BL1668" s="289">
        <f t="shared" si="1880"/>
        <v>1936</v>
      </c>
      <c r="BM1668" s="596">
        <f t="shared" si="1881"/>
        <v>3300</v>
      </c>
      <c r="BN1668" s="563">
        <f t="shared" si="1882"/>
        <v>3</v>
      </c>
      <c r="BO1668" s="87">
        <f t="shared" si="1883"/>
        <v>2018</v>
      </c>
      <c r="BP1668" s="87">
        <f t="shared" si="1884"/>
        <v>0</v>
      </c>
      <c r="BQ1668" s="202"/>
    </row>
    <row r="1669" spans="1:69" s="35" customFormat="1" ht="10.5" customHeight="1" x14ac:dyDescent="0.2">
      <c r="A1669" s="87" t="str">
        <f t="shared" si="1870"/>
        <v>2017-18RX93</v>
      </c>
      <c r="B1669" s="87" t="str">
        <f t="shared" si="1885"/>
        <v>Y60</v>
      </c>
      <c r="C1669" s="203" t="s">
        <v>190</v>
      </c>
      <c r="D1669" s="203" t="s">
        <v>551</v>
      </c>
      <c r="E1669" s="42"/>
      <c r="F1669" s="317" t="str">
        <f>VLOOKUP($G1669,'Selection Sheet'!$C$15:$F$39,3,0)</f>
        <v>Y60</v>
      </c>
      <c r="G1669" s="204" t="s">
        <v>103</v>
      </c>
      <c r="H1669" s="203" t="s">
        <v>535</v>
      </c>
      <c r="I1669" s="495">
        <v>219</v>
      </c>
      <c r="J1669" s="495">
        <v>55</v>
      </c>
      <c r="K1669" s="495">
        <v>26</v>
      </c>
      <c r="L1669" s="495">
        <v>15</v>
      </c>
      <c r="M1669" s="507"/>
      <c r="N1669" s="507"/>
      <c r="O1669" s="507"/>
      <c r="P1669" s="507"/>
      <c r="Q1669" s="495" t="s">
        <v>80</v>
      </c>
      <c r="R1669" s="495" t="s">
        <v>80</v>
      </c>
      <c r="S1669" s="495"/>
      <c r="T1669" s="496">
        <v>558</v>
      </c>
      <c r="U1669" s="559">
        <v>100.19999999999996</v>
      </c>
      <c r="V1669" s="559">
        <v>86.266666666666652</v>
      </c>
      <c r="W1669" s="559">
        <v>166.7166666666667</v>
      </c>
      <c r="X1669" s="498">
        <v>436</v>
      </c>
      <c r="Y1669" s="555">
        <v>97.6</v>
      </c>
      <c r="Z1669" s="550">
        <v>47</v>
      </c>
      <c r="AA1669" s="550">
        <v>230</v>
      </c>
      <c r="AB1669" s="501">
        <v>60</v>
      </c>
      <c r="AC1669" s="550">
        <v>55</v>
      </c>
      <c r="AD1669" s="550">
        <v>50</v>
      </c>
      <c r="AE1669" s="550">
        <v>84.5</v>
      </c>
      <c r="AF1669" s="502">
        <v>122</v>
      </c>
      <c r="AG1669" s="503">
        <v>142.834862385321</v>
      </c>
      <c r="AH1669" s="504">
        <v>194.2</v>
      </c>
      <c r="AI1669" s="502">
        <v>109</v>
      </c>
      <c r="AJ1669" s="505" t="s">
        <v>80</v>
      </c>
      <c r="AK1669" s="505" t="s">
        <v>80</v>
      </c>
      <c r="AL1669" s="507"/>
      <c r="AM1669" s="507"/>
      <c r="AN1669" s="505" t="s">
        <v>80</v>
      </c>
      <c r="AO1669" s="505" t="s">
        <v>80</v>
      </c>
      <c r="AP1669" s="569"/>
      <c r="AQ1669" s="569"/>
      <c r="AR1669" s="505">
        <v>14</v>
      </c>
      <c r="AS1669" s="505">
        <v>208</v>
      </c>
      <c r="AT1669" s="505">
        <v>3</v>
      </c>
      <c r="AU1669" s="505">
        <v>23</v>
      </c>
      <c r="AV1669" s="507"/>
      <c r="AW1669" s="507"/>
      <c r="AX1669" s="507" t="s">
        <v>80</v>
      </c>
      <c r="AY1669" s="507" t="s">
        <v>80</v>
      </c>
      <c r="AZ1669" s="507" t="s">
        <v>80</v>
      </c>
      <c r="BA1669" s="507" t="s">
        <v>80</v>
      </c>
      <c r="BB1669" s="357"/>
      <c r="BC1669" s="592">
        <f t="shared" si="1871"/>
        <v>15568.999999999989</v>
      </c>
      <c r="BD1669" s="593">
        <f t="shared" si="1872"/>
        <v>21167.8</v>
      </c>
      <c r="BE1669" s="594">
        <f t="shared" si="1873"/>
        <v>55911.599999999977</v>
      </c>
      <c r="BF1669" s="291">
        <f t="shared" si="1874"/>
        <v>48136.799999999988</v>
      </c>
      <c r="BG1669" s="566">
        <f t="shared" si="1875"/>
        <v>93027.900000000023</v>
      </c>
      <c r="BH1669" s="595">
        <f t="shared" si="1876"/>
        <v>42553.599999999999</v>
      </c>
      <c r="BI1669" s="289">
        <f t="shared" si="1877"/>
        <v>20492</v>
      </c>
      <c r="BJ1669" s="596">
        <f t="shared" si="1878"/>
        <v>100280</v>
      </c>
      <c r="BK1669" s="595">
        <f t="shared" si="1879"/>
        <v>3300</v>
      </c>
      <c r="BL1669" s="289">
        <f t="shared" si="1880"/>
        <v>3000</v>
      </c>
      <c r="BM1669" s="596">
        <f t="shared" si="1881"/>
        <v>5070</v>
      </c>
      <c r="BN1669" s="563">
        <f t="shared" si="1882"/>
        <v>3</v>
      </c>
      <c r="BO1669" s="87">
        <f t="shared" si="1883"/>
        <v>2018</v>
      </c>
      <c r="BP1669" s="87">
        <f t="shared" si="1884"/>
        <v>0</v>
      </c>
      <c r="BQ1669" s="202"/>
    </row>
    <row r="1670" spans="1:69" s="35" customFormat="1" ht="10.5" customHeight="1" x14ac:dyDescent="0.2">
      <c r="A1670" s="314" t="str">
        <f t="shared" si="1870"/>
        <v>2017-18RYA3</v>
      </c>
      <c r="B1670" s="314" t="str">
        <f t="shared" si="1885"/>
        <v>Y60</v>
      </c>
      <c r="C1670" s="205" t="s">
        <v>190</v>
      </c>
      <c r="D1670" s="205" t="s">
        <v>551</v>
      </c>
      <c r="E1670" s="206"/>
      <c r="F1670" s="318" t="str">
        <f>VLOOKUP($G1670,'Selection Sheet'!$C$15:$F$39,3,0)</f>
        <v>Y60</v>
      </c>
      <c r="G1670" s="207" t="s">
        <v>118</v>
      </c>
      <c r="H1670" s="205" t="s">
        <v>536</v>
      </c>
      <c r="I1670" s="508">
        <v>375</v>
      </c>
      <c r="J1670" s="508">
        <v>112</v>
      </c>
      <c r="K1670" s="508">
        <v>47</v>
      </c>
      <c r="L1670" s="508">
        <v>22</v>
      </c>
      <c r="M1670" s="520"/>
      <c r="N1670" s="520"/>
      <c r="O1670" s="520"/>
      <c r="P1670" s="520"/>
      <c r="Q1670" s="508" t="s">
        <v>80</v>
      </c>
      <c r="R1670" s="508" t="s">
        <v>80</v>
      </c>
      <c r="S1670" s="508"/>
      <c r="T1670" s="509">
        <v>1599</v>
      </c>
      <c r="U1670" s="560">
        <v>67.000000000000028</v>
      </c>
      <c r="V1670" s="560">
        <v>73.149999999999991</v>
      </c>
      <c r="W1670" s="560">
        <v>107.00000000000006</v>
      </c>
      <c r="X1670" s="511">
        <v>474</v>
      </c>
      <c r="Y1670" s="556">
        <v>111</v>
      </c>
      <c r="Z1670" s="551">
        <v>55</v>
      </c>
      <c r="AA1670" s="551">
        <v>286</v>
      </c>
      <c r="AB1670" s="514">
        <v>60</v>
      </c>
      <c r="AC1670" s="551">
        <v>53.2</v>
      </c>
      <c r="AD1670" s="551">
        <v>46</v>
      </c>
      <c r="AE1670" s="551">
        <v>90.5</v>
      </c>
      <c r="AF1670" s="515">
        <v>155</v>
      </c>
      <c r="AG1670" s="516">
        <v>121.55303030303</v>
      </c>
      <c r="AH1670" s="517">
        <v>156.9</v>
      </c>
      <c r="AI1670" s="515">
        <v>132</v>
      </c>
      <c r="AJ1670" s="518" t="s">
        <v>80</v>
      </c>
      <c r="AK1670" s="518" t="s">
        <v>80</v>
      </c>
      <c r="AL1670" s="520"/>
      <c r="AM1670" s="520"/>
      <c r="AN1670" s="518" t="s">
        <v>80</v>
      </c>
      <c r="AO1670" s="518" t="s">
        <v>80</v>
      </c>
      <c r="AP1670" s="570"/>
      <c r="AQ1670" s="570"/>
      <c r="AR1670" s="518">
        <v>36</v>
      </c>
      <c r="AS1670" s="518">
        <v>364</v>
      </c>
      <c r="AT1670" s="518">
        <v>15</v>
      </c>
      <c r="AU1670" s="518">
        <v>43</v>
      </c>
      <c r="AV1670" s="520"/>
      <c r="AW1670" s="520"/>
      <c r="AX1670" s="520" t="s">
        <v>80</v>
      </c>
      <c r="AY1670" s="520" t="s">
        <v>80</v>
      </c>
      <c r="AZ1670" s="520" t="s">
        <v>80</v>
      </c>
      <c r="BA1670" s="520" t="s">
        <v>80</v>
      </c>
      <c r="BB1670" s="358"/>
      <c r="BC1670" s="597">
        <f t="shared" si="1871"/>
        <v>16044.99999999996</v>
      </c>
      <c r="BD1670" s="598">
        <f t="shared" si="1872"/>
        <v>20710.8</v>
      </c>
      <c r="BE1670" s="599">
        <f t="shared" si="1873"/>
        <v>107133.00000000004</v>
      </c>
      <c r="BF1670" s="600">
        <f t="shared" si="1874"/>
        <v>116966.84999999999</v>
      </c>
      <c r="BG1670" s="601">
        <f t="shared" si="1875"/>
        <v>171093.00000000009</v>
      </c>
      <c r="BH1670" s="602">
        <f t="shared" si="1876"/>
        <v>52614</v>
      </c>
      <c r="BI1670" s="603">
        <f t="shared" si="1877"/>
        <v>26070</v>
      </c>
      <c r="BJ1670" s="604">
        <f t="shared" si="1878"/>
        <v>135564</v>
      </c>
      <c r="BK1670" s="602">
        <f t="shared" si="1879"/>
        <v>3192</v>
      </c>
      <c r="BL1670" s="603">
        <f t="shared" si="1880"/>
        <v>2760</v>
      </c>
      <c r="BM1670" s="604">
        <f t="shared" si="1881"/>
        <v>5430</v>
      </c>
      <c r="BN1670" s="564">
        <f t="shared" si="1882"/>
        <v>3</v>
      </c>
      <c r="BO1670" s="314">
        <f t="shared" si="1883"/>
        <v>2018</v>
      </c>
      <c r="BP1670" s="314">
        <f t="shared" si="1884"/>
        <v>0</v>
      </c>
      <c r="BQ1670" s="202"/>
    </row>
    <row r="1671" spans="1:69" s="35" customFormat="1" ht="10.5" customHeight="1" x14ac:dyDescent="0.2">
      <c r="A1671" s="87" t="str">
        <f t="shared" si="1870"/>
        <v>2017-18RYC3</v>
      </c>
      <c r="B1671" s="87" t="str">
        <f t="shared" si="1885"/>
        <v>Y61</v>
      </c>
      <c r="C1671" s="203" t="s">
        <v>190</v>
      </c>
      <c r="D1671" s="203" t="s">
        <v>551</v>
      </c>
      <c r="E1671" s="42"/>
      <c r="F1671" s="317" t="str">
        <f>VLOOKUP($G1671,'Selection Sheet'!$C$15:$F$39,3,0)</f>
        <v>Y61</v>
      </c>
      <c r="G1671" s="204" t="s">
        <v>87</v>
      </c>
      <c r="H1671" s="203" t="s">
        <v>537</v>
      </c>
      <c r="I1671" s="495">
        <v>333</v>
      </c>
      <c r="J1671" s="495">
        <v>95</v>
      </c>
      <c r="K1671" s="495">
        <v>29</v>
      </c>
      <c r="L1671" s="495">
        <v>18</v>
      </c>
      <c r="M1671" s="507"/>
      <c r="N1671" s="507"/>
      <c r="O1671" s="507"/>
      <c r="P1671" s="507"/>
      <c r="Q1671" s="495" t="s">
        <v>80</v>
      </c>
      <c r="R1671" s="495" t="s">
        <v>80</v>
      </c>
      <c r="S1671" s="495"/>
      <c r="T1671" s="496">
        <v>481</v>
      </c>
      <c r="U1671" s="559">
        <v>75.44999999999996</v>
      </c>
      <c r="V1671" s="559">
        <v>47.000000000000014</v>
      </c>
      <c r="W1671" s="559">
        <v>112.00000000000006</v>
      </c>
      <c r="X1671" s="498">
        <v>600</v>
      </c>
      <c r="Y1671" s="555">
        <v>87.7</v>
      </c>
      <c r="Z1671" s="550">
        <v>44</v>
      </c>
      <c r="AA1671" s="550">
        <v>218.5</v>
      </c>
      <c r="AB1671" s="501">
        <v>86</v>
      </c>
      <c r="AC1671" s="550">
        <v>60.6</v>
      </c>
      <c r="AD1671" s="550">
        <v>53</v>
      </c>
      <c r="AE1671" s="550">
        <v>102</v>
      </c>
      <c r="AF1671" s="502">
        <v>160</v>
      </c>
      <c r="AG1671" s="503">
        <v>137.386363636364</v>
      </c>
      <c r="AH1671" s="504">
        <v>178.9</v>
      </c>
      <c r="AI1671" s="502">
        <v>132</v>
      </c>
      <c r="AJ1671" s="505" t="s">
        <v>80</v>
      </c>
      <c r="AK1671" s="505" t="s">
        <v>80</v>
      </c>
      <c r="AL1671" s="507"/>
      <c r="AM1671" s="507"/>
      <c r="AN1671" s="505" t="s">
        <v>80</v>
      </c>
      <c r="AO1671" s="505" t="s">
        <v>80</v>
      </c>
      <c r="AP1671" s="569"/>
      <c r="AQ1671" s="569"/>
      <c r="AR1671" s="505">
        <v>35</v>
      </c>
      <c r="AS1671" s="505">
        <v>326</v>
      </c>
      <c r="AT1671" s="505">
        <v>10</v>
      </c>
      <c r="AU1671" s="505">
        <v>29</v>
      </c>
      <c r="AV1671" s="507"/>
      <c r="AW1671" s="507"/>
      <c r="AX1671" s="507" t="s">
        <v>80</v>
      </c>
      <c r="AY1671" s="507" t="s">
        <v>80</v>
      </c>
      <c r="AZ1671" s="507" t="s">
        <v>80</v>
      </c>
      <c r="BA1671" s="507" t="s">
        <v>80</v>
      </c>
      <c r="BB1671" s="357"/>
      <c r="BC1671" s="592">
        <f t="shared" si="1871"/>
        <v>18135.000000000047</v>
      </c>
      <c r="BD1671" s="593">
        <f t="shared" si="1872"/>
        <v>23614.799999999999</v>
      </c>
      <c r="BE1671" s="594">
        <f t="shared" si="1873"/>
        <v>36291.449999999983</v>
      </c>
      <c r="BF1671" s="291">
        <f t="shared" si="1874"/>
        <v>22607.000000000007</v>
      </c>
      <c r="BG1671" s="566">
        <f t="shared" si="1875"/>
        <v>53872.000000000029</v>
      </c>
      <c r="BH1671" s="595">
        <f t="shared" si="1876"/>
        <v>52620</v>
      </c>
      <c r="BI1671" s="289">
        <f t="shared" si="1877"/>
        <v>26400</v>
      </c>
      <c r="BJ1671" s="596">
        <f t="shared" si="1878"/>
        <v>131100</v>
      </c>
      <c r="BK1671" s="595">
        <f t="shared" si="1879"/>
        <v>5211.6000000000004</v>
      </c>
      <c r="BL1671" s="289">
        <f t="shared" si="1880"/>
        <v>4558</v>
      </c>
      <c r="BM1671" s="596">
        <f t="shared" si="1881"/>
        <v>8772</v>
      </c>
      <c r="BN1671" s="563">
        <f t="shared" si="1882"/>
        <v>3</v>
      </c>
      <c r="BO1671" s="87">
        <f t="shared" si="1883"/>
        <v>2018</v>
      </c>
      <c r="BP1671" s="87">
        <f t="shared" si="1884"/>
        <v>0</v>
      </c>
      <c r="BQ1671" s="202"/>
    </row>
    <row r="1672" spans="1:69" s="35" customFormat="1" ht="10.5" customHeight="1" x14ac:dyDescent="0.2">
      <c r="A1672" s="87" t="str">
        <f t="shared" si="1870"/>
        <v>2017-18RYD3</v>
      </c>
      <c r="B1672" s="87" t="str">
        <f t="shared" si="1885"/>
        <v>Y59</v>
      </c>
      <c r="C1672" s="203" t="s">
        <v>190</v>
      </c>
      <c r="D1672" s="203" t="s">
        <v>551</v>
      </c>
      <c r="E1672" s="42"/>
      <c r="F1672" s="317" t="str">
        <f>VLOOKUP($G1672,'Selection Sheet'!$C$15:$F$39,3,0)</f>
        <v>Y59</v>
      </c>
      <c r="G1672" s="204" t="s">
        <v>116</v>
      </c>
      <c r="H1672" s="203" t="s">
        <v>538</v>
      </c>
      <c r="I1672" s="495">
        <v>297</v>
      </c>
      <c r="J1672" s="495">
        <v>68</v>
      </c>
      <c r="K1672" s="495">
        <v>39</v>
      </c>
      <c r="L1672" s="495">
        <v>22</v>
      </c>
      <c r="M1672" s="507"/>
      <c r="N1672" s="507"/>
      <c r="O1672" s="507"/>
      <c r="P1672" s="507"/>
      <c r="Q1672" s="495" t="s">
        <v>80</v>
      </c>
      <c r="R1672" s="495" t="s">
        <v>80</v>
      </c>
      <c r="S1672" s="495"/>
      <c r="T1672" s="496">
        <v>497</v>
      </c>
      <c r="U1672" s="559">
        <v>74.599999999999994</v>
      </c>
      <c r="V1672" s="559">
        <v>66.5</v>
      </c>
      <c r="W1672" s="559">
        <v>109.18333333333325</v>
      </c>
      <c r="X1672" s="498">
        <v>389</v>
      </c>
      <c r="Y1672" s="555">
        <v>76.599999999999994</v>
      </c>
      <c r="Z1672" s="550">
        <v>40</v>
      </c>
      <c r="AA1672" s="550">
        <v>204</v>
      </c>
      <c r="AB1672" s="501">
        <v>53</v>
      </c>
      <c r="AC1672" s="550">
        <v>65</v>
      </c>
      <c r="AD1672" s="550">
        <v>60</v>
      </c>
      <c r="AE1672" s="550">
        <v>103</v>
      </c>
      <c r="AF1672" s="502">
        <v>133</v>
      </c>
      <c r="AG1672" s="503">
        <v>142.142857142857</v>
      </c>
      <c r="AH1672" s="504">
        <v>180.9</v>
      </c>
      <c r="AI1672" s="502">
        <v>112</v>
      </c>
      <c r="AJ1672" s="505" t="s">
        <v>80</v>
      </c>
      <c r="AK1672" s="505" t="s">
        <v>80</v>
      </c>
      <c r="AL1672" s="507"/>
      <c r="AM1672" s="507"/>
      <c r="AN1672" s="505" t="s">
        <v>80</v>
      </c>
      <c r="AO1672" s="505" t="s">
        <v>80</v>
      </c>
      <c r="AP1672" s="569"/>
      <c r="AQ1672" s="569"/>
      <c r="AR1672" s="505">
        <v>16</v>
      </c>
      <c r="AS1672" s="505">
        <v>291</v>
      </c>
      <c r="AT1672" s="505">
        <v>8</v>
      </c>
      <c r="AU1672" s="505">
        <v>36</v>
      </c>
      <c r="AV1672" s="507"/>
      <c r="AW1672" s="507"/>
      <c r="AX1672" s="507" t="s">
        <v>80</v>
      </c>
      <c r="AY1672" s="507" t="s">
        <v>80</v>
      </c>
      <c r="AZ1672" s="507" t="s">
        <v>80</v>
      </c>
      <c r="BA1672" s="507" t="s">
        <v>80</v>
      </c>
      <c r="BB1672" s="357"/>
      <c r="BC1672" s="592">
        <f t="shared" si="1871"/>
        <v>15919.999999999984</v>
      </c>
      <c r="BD1672" s="593">
        <f t="shared" si="1872"/>
        <v>20260.8</v>
      </c>
      <c r="BE1672" s="594">
        <f t="shared" si="1873"/>
        <v>37076.199999999997</v>
      </c>
      <c r="BF1672" s="291">
        <f t="shared" si="1874"/>
        <v>33050.5</v>
      </c>
      <c r="BG1672" s="566">
        <f t="shared" si="1875"/>
        <v>54264.116666666625</v>
      </c>
      <c r="BH1672" s="595">
        <f t="shared" si="1876"/>
        <v>29797.399999999998</v>
      </c>
      <c r="BI1672" s="289">
        <f t="shared" si="1877"/>
        <v>15560</v>
      </c>
      <c r="BJ1672" s="596">
        <f t="shared" si="1878"/>
        <v>79356</v>
      </c>
      <c r="BK1672" s="595">
        <f t="shared" si="1879"/>
        <v>3445</v>
      </c>
      <c r="BL1672" s="289">
        <f t="shared" si="1880"/>
        <v>3180</v>
      </c>
      <c r="BM1672" s="596">
        <f t="shared" si="1881"/>
        <v>5459</v>
      </c>
      <c r="BN1672" s="563">
        <f t="shared" si="1882"/>
        <v>3</v>
      </c>
      <c r="BO1672" s="87">
        <f t="shared" si="1883"/>
        <v>2018</v>
      </c>
      <c r="BP1672" s="87">
        <f t="shared" si="1884"/>
        <v>0</v>
      </c>
      <c r="BQ1672" s="202"/>
    </row>
    <row r="1673" spans="1:69" s="35" customFormat="1" ht="10.5" customHeight="1" x14ac:dyDescent="0.2">
      <c r="A1673" s="87" t="str">
        <f t="shared" si="1870"/>
        <v>2017-18RYE3</v>
      </c>
      <c r="B1673" s="87" t="str">
        <f t="shared" si="1885"/>
        <v>Y59</v>
      </c>
      <c r="C1673" s="203" t="s">
        <v>190</v>
      </c>
      <c r="D1673" s="203" t="s">
        <v>551</v>
      </c>
      <c r="E1673" s="42"/>
      <c r="F1673" s="317" t="str">
        <f>VLOOKUP($G1673,'Selection Sheet'!$C$15:$F$39,3,0)</f>
        <v>Y59</v>
      </c>
      <c r="G1673" s="204" t="s">
        <v>114</v>
      </c>
      <c r="H1673" s="203" t="s">
        <v>539</v>
      </c>
      <c r="I1673" s="495">
        <v>169</v>
      </c>
      <c r="J1673" s="495">
        <v>70</v>
      </c>
      <c r="K1673" s="495">
        <v>49</v>
      </c>
      <c r="L1673" s="495">
        <v>33</v>
      </c>
      <c r="M1673" s="507"/>
      <c r="N1673" s="507"/>
      <c r="O1673" s="507"/>
      <c r="P1673" s="507"/>
      <c r="Q1673" s="495" t="s">
        <v>80</v>
      </c>
      <c r="R1673" s="495" t="s">
        <v>80</v>
      </c>
      <c r="S1673" s="495"/>
      <c r="T1673" s="496">
        <v>880</v>
      </c>
      <c r="U1673" s="559">
        <v>80.466666666666626</v>
      </c>
      <c r="V1673" s="559">
        <v>68.80000000000004</v>
      </c>
      <c r="W1673" s="559">
        <v>118.6166666666667</v>
      </c>
      <c r="X1673" s="498">
        <v>334</v>
      </c>
      <c r="Y1673" s="555">
        <v>92.3</v>
      </c>
      <c r="Z1673" s="550">
        <v>42.5</v>
      </c>
      <c r="AA1673" s="550">
        <v>232</v>
      </c>
      <c r="AB1673" s="501">
        <v>59</v>
      </c>
      <c r="AC1673" s="550">
        <v>44.4</v>
      </c>
      <c r="AD1673" s="550">
        <v>37</v>
      </c>
      <c r="AE1673" s="550">
        <v>75</v>
      </c>
      <c r="AF1673" s="502">
        <v>84</v>
      </c>
      <c r="AG1673" s="503">
        <v>115.223880597015</v>
      </c>
      <c r="AH1673" s="504">
        <v>154.6</v>
      </c>
      <c r="AI1673" s="502">
        <v>67</v>
      </c>
      <c r="AJ1673" s="505" t="s">
        <v>80</v>
      </c>
      <c r="AK1673" s="505" t="s">
        <v>80</v>
      </c>
      <c r="AL1673" s="507"/>
      <c r="AM1673" s="507"/>
      <c r="AN1673" s="505" t="s">
        <v>80</v>
      </c>
      <c r="AO1673" s="505" t="s">
        <v>80</v>
      </c>
      <c r="AP1673" s="569"/>
      <c r="AQ1673" s="569"/>
      <c r="AR1673" s="505">
        <v>28</v>
      </c>
      <c r="AS1673" s="505">
        <v>158</v>
      </c>
      <c r="AT1673" s="505">
        <v>17</v>
      </c>
      <c r="AU1673" s="505">
        <v>47</v>
      </c>
      <c r="AV1673" s="507"/>
      <c r="AW1673" s="507"/>
      <c r="AX1673" s="507" t="s">
        <v>80</v>
      </c>
      <c r="AY1673" s="507" t="s">
        <v>80</v>
      </c>
      <c r="AZ1673" s="507" t="s">
        <v>80</v>
      </c>
      <c r="BA1673" s="507" t="s">
        <v>80</v>
      </c>
      <c r="BB1673" s="357"/>
      <c r="BC1673" s="592">
        <f t="shared" si="1871"/>
        <v>7720.0000000000045</v>
      </c>
      <c r="BD1673" s="593">
        <f t="shared" si="1872"/>
        <v>10358.199999999999</v>
      </c>
      <c r="BE1673" s="594">
        <f t="shared" si="1873"/>
        <v>70810.666666666628</v>
      </c>
      <c r="BF1673" s="291">
        <f t="shared" si="1874"/>
        <v>60544.000000000036</v>
      </c>
      <c r="BG1673" s="566">
        <f t="shared" si="1875"/>
        <v>104382.6666666667</v>
      </c>
      <c r="BH1673" s="595">
        <f t="shared" si="1876"/>
        <v>30828.2</v>
      </c>
      <c r="BI1673" s="289">
        <f t="shared" si="1877"/>
        <v>14195</v>
      </c>
      <c r="BJ1673" s="596">
        <f t="shared" si="1878"/>
        <v>77488</v>
      </c>
      <c r="BK1673" s="595">
        <f t="shared" si="1879"/>
        <v>2619.6</v>
      </c>
      <c r="BL1673" s="289">
        <f t="shared" si="1880"/>
        <v>2183</v>
      </c>
      <c r="BM1673" s="596">
        <f t="shared" si="1881"/>
        <v>4425</v>
      </c>
      <c r="BN1673" s="563">
        <f t="shared" si="1882"/>
        <v>3</v>
      </c>
      <c r="BO1673" s="87">
        <f t="shared" si="1883"/>
        <v>2018</v>
      </c>
      <c r="BP1673" s="87">
        <f t="shared" si="1884"/>
        <v>0</v>
      </c>
      <c r="BQ1673" s="202"/>
    </row>
    <row r="1674" spans="1:69" s="35" customFormat="1" ht="10.5" customHeight="1" x14ac:dyDescent="0.2">
      <c r="A1674" s="312" t="str">
        <f t="shared" si="1870"/>
        <v>2017-18RYF3</v>
      </c>
      <c r="B1674" s="312" t="str">
        <f t="shared" si="1885"/>
        <v>Y58</v>
      </c>
      <c r="C1674" s="208" t="s">
        <v>190</v>
      </c>
      <c r="D1674" s="208" t="s">
        <v>551</v>
      </c>
      <c r="E1674" s="53"/>
      <c r="F1674" s="319" t="str">
        <f>VLOOKUP($G1674,'Selection Sheet'!$C$15:$F$39,3,0)</f>
        <v>Y58</v>
      </c>
      <c r="G1674" s="209" t="s">
        <v>99</v>
      </c>
      <c r="H1674" s="208" t="s">
        <v>540</v>
      </c>
      <c r="I1674" s="521">
        <v>366</v>
      </c>
      <c r="J1674" s="521">
        <v>94</v>
      </c>
      <c r="K1674" s="521">
        <v>61</v>
      </c>
      <c r="L1674" s="521">
        <v>33</v>
      </c>
      <c r="M1674" s="533"/>
      <c r="N1674" s="533"/>
      <c r="O1674" s="533"/>
      <c r="P1674" s="533"/>
      <c r="Q1674" s="521" t="s">
        <v>80</v>
      </c>
      <c r="R1674" s="521" t="s">
        <v>80</v>
      </c>
      <c r="S1674" s="521"/>
      <c r="T1674" s="522">
        <v>810</v>
      </c>
      <c r="U1674" s="561">
        <v>89.983333333333292</v>
      </c>
      <c r="V1674" s="561">
        <v>78.733333333333292</v>
      </c>
      <c r="W1674" s="561">
        <v>138.10000000000002</v>
      </c>
      <c r="X1674" s="524">
        <v>571</v>
      </c>
      <c r="Y1674" s="557">
        <v>95.8</v>
      </c>
      <c r="Z1674" s="552">
        <v>34</v>
      </c>
      <c r="AA1674" s="552">
        <v>231</v>
      </c>
      <c r="AB1674" s="527">
        <v>67</v>
      </c>
      <c r="AC1674" s="552">
        <v>57.8</v>
      </c>
      <c r="AD1674" s="552">
        <v>53</v>
      </c>
      <c r="AE1674" s="552">
        <v>94</v>
      </c>
      <c r="AF1674" s="528">
        <v>157</v>
      </c>
      <c r="AG1674" s="529">
        <v>152.037593984962</v>
      </c>
      <c r="AH1674" s="530">
        <v>232.2</v>
      </c>
      <c r="AI1674" s="528">
        <v>133</v>
      </c>
      <c r="AJ1674" s="531" t="s">
        <v>80</v>
      </c>
      <c r="AK1674" s="531" t="s">
        <v>80</v>
      </c>
      <c r="AL1674" s="533"/>
      <c r="AM1674" s="533"/>
      <c r="AN1674" s="531" t="s">
        <v>80</v>
      </c>
      <c r="AO1674" s="531" t="s">
        <v>80</v>
      </c>
      <c r="AP1674" s="571"/>
      <c r="AQ1674" s="571"/>
      <c r="AR1674" s="531">
        <v>34</v>
      </c>
      <c r="AS1674" s="531">
        <v>361</v>
      </c>
      <c r="AT1674" s="531">
        <v>18</v>
      </c>
      <c r="AU1674" s="531">
        <v>60</v>
      </c>
      <c r="AV1674" s="533"/>
      <c r="AW1674" s="533"/>
      <c r="AX1674" s="533" t="s">
        <v>80</v>
      </c>
      <c r="AY1674" s="533" t="s">
        <v>80</v>
      </c>
      <c r="AZ1674" s="533" t="s">
        <v>80</v>
      </c>
      <c r="BA1674" s="533" t="s">
        <v>80</v>
      </c>
      <c r="BB1674" s="359"/>
      <c r="BC1674" s="605">
        <f t="shared" si="1871"/>
        <v>20220.999999999945</v>
      </c>
      <c r="BD1674" s="606">
        <f t="shared" si="1872"/>
        <v>30882.6</v>
      </c>
      <c r="BE1674" s="607">
        <f t="shared" si="1873"/>
        <v>72886.499999999971</v>
      </c>
      <c r="BF1674" s="302">
        <f t="shared" si="1874"/>
        <v>63773.999999999964</v>
      </c>
      <c r="BG1674" s="608">
        <f t="shared" si="1875"/>
        <v>111861.00000000001</v>
      </c>
      <c r="BH1674" s="609">
        <f t="shared" si="1876"/>
        <v>54701.799999999996</v>
      </c>
      <c r="BI1674" s="311">
        <f t="shared" si="1877"/>
        <v>19414</v>
      </c>
      <c r="BJ1674" s="610">
        <f t="shared" si="1878"/>
        <v>131901</v>
      </c>
      <c r="BK1674" s="609">
        <f t="shared" si="1879"/>
        <v>3872.6</v>
      </c>
      <c r="BL1674" s="311">
        <f t="shared" si="1880"/>
        <v>3551</v>
      </c>
      <c r="BM1674" s="610">
        <f t="shared" si="1881"/>
        <v>6298</v>
      </c>
      <c r="BN1674" s="565">
        <f t="shared" si="1882"/>
        <v>3</v>
      </c>
      <c r="BO1674" s="312">
        <f t="shared" si="1883"/>
        <v>2018</v>
      </c>
      <c r="BP1674" s="312">
        <f t="shared" si="1884"/>
        <v>0</v>
      </c>
      <c r="BQ1674" s="202"/>
    </row>
    <row r="1675" spans="1:69" s="35" customFormat="1" ht="10.5" customHeight="1" x14ac:dyDescent="0.2">
      <c r="A1675" s="87" t="str">
        <f t="shared" si="1870"/>
        <v>2018-19R1F4</v>
      </c>
      <c r="B1675" s="87" t="str">
        <f t="shared" si="1885"/>
        <v>Y59</v>
      </c>
      <c r="C1675" s="203" t="s">
        <v>192</v>
      </c>
      <c r="D1675" s="203" t="s">
        <v>528</v>
      </c>
      <c r="E1675" s="42"/>
      <c r="F1675" s="317" t="str">
        <f>VLOOKUP($G1675,'Selection Sheet'!$C$15:$F$39,3,0)</f>
        <v>Y59</v>
      </c>
      <c r="G1675" s="204" t="s">
        <v>108</v>
      </c>
      <c r="H1675" s="203" t="s">
        <v>529</v>
      </c>
      <c r="I1675" s="495">
        <v>11</v>
      </c>
      <c r="J1675" s="495">
        <v>4</v>
      </c>
      <c r="K1675" s="495">
        <v>0</v>
      </c>
      <c r="L1675" s="495">
        <v>0</v>
      </c>
      <c r="M1675" s="507" t="s">
        <v>80</v>
      </c>
      <c r="N1675" s="507" t="s">
        <v>80</v>
      </c>
      <c r="O1675" s="507" t="s">
        <v>80</v>
      </c>
      <c r="P1675" s="507" t="s">
        <v>80</v>
      </c>
      <c r="Q1675" s="495">
        <v>4</v>
      </c>
      <c r="R1675" s="495">
        <v>1</v>
      </c>
      <c r="S1675" s="495">
        <v>18</v>
      </c>
      <c r="T1675" s="496">
        <v>49</v>
      </c>
      <c r="U1675" s="559">
        <v>68.3</v>
      </c>
      <c r="V1675" s="559">
        <v>61.249999999999972</v>
      </c>
      <c r="W1675" s="559">
        <v>94.583333333333371</v>
      </c>
      <c r="X1675" s="498">
        <v>14</v>
      </c>
      <c r="Y1675" s="555">
        <v>45.5</v>
      </c>
      <c r="Z1675" s="550">
        <v>24.5</v>
      </c>
      <c r="AA1675" s="550">
        <v>105</v>
      </c>
      <c r="AB1675" s="501">
        <v>1</v>
      </c>
      <c r="AC1675" s="550" t="s">
        <v>80</v>
      </c>
      <c r="AD1675" s="550" t="s">
        <v>80</v>
      </c>
      <c r="AE1675" s="550" t="s">
        <v>80</v>
      </c>
      <c r="AF1675" s="502">
        <v>4</v>
      </c>
      <c r="AG1675" s="503">
        <v>140</v>
      </c>
      <c r="AH1675" s="504">
        <v>140</v>
      </c>
      <c r="AI1675" s="502">
        <v>1</v>
      </c>
      <c r="AJ1675" s="505">
        <v>4</v>
      </c>
      <c r="AK1675" s="505">
        <v>5</v>
      </c>
      <c r="AL1675" s="507"/>
      <c r="AM1675" s="507"/>
      <c r="AN1675" s="505" t="s">
        <v>80</v>
      </c>
      <c r="AO1675" s="505" t="s">
        <v>80</v>
      </c>
      <c r="AP1675" s="506" t="s">
        <v>80</v>
      </c>
      <c r="AQ1675" s="506" t="s">
        <v>80</v>
      </c>
      <c r="AR1675" s="495">
        <v>3</v>
      </c>
      <c r="AS1675" s="495">
        <v>11</v>
      </c>
      <c r="AT1675" s="495">
        <v>0</v>
      </c>
      <c r="AU1675" s="495">
        <v>0</v>
      </c>
      <c r="AV1675" s="507"/>
      <c r="AW1675" s="507"/>
      <c r="AX1675" s="507"/>
      <c r="AY1675" s="507"/>
      <c r="AZ1675" s="507"/>
      <c r="BA1675" s="507"/>
      <c r="BB1675" s="357"/>
      <c r="BC1675" s="592">
        <f t="shared" si="1871"/>
        <v>140</v>
      </c>
      <c r="BD1675" s="593">
        <f t="shared" si="1872"/>
        <v>140</v>
      </c>
      <c r="BE1675" s="594">
        <f t="shared" si="1873"/>
        <v>3346.7</v>
      </c>
      <c r="BF1675" s="291">
        <f t="shared" si="1874"/>
        <v>3001.2499999999986</v>
      </c>
      <c r="BG1675" s="566">
        <f t="shared" si="1875"/>
        <v>4634.5833333333348</v>
      </c>
      <c r="BH1675" s="595">
        <f t="shared" si="1876"/>
        <v>637</v>
      </c>
      <c r="BI1675" s="289">
        <f t="shared" si="1877"/>
        <v>343</v>
      </c>
      <c r="BJ1675" s="596">
        <f t="shared" si="1878"/>
        <v>1470</v>
      </c>
      <c r="BK1675" s="595" t="str">
        <f t="shared" si="1879"/>
        <v>-</v>
      </c>
      <c r="BL1675" s="289" t="str">
        <f t="shared" si="1880"/>
        <v>-</v>
      </c>
      <c r="BM1675" s="596" t="str">
        <f t="shared" si="1881"/>
        <v>-</v>
      </c>
      <c r="BN1675" s="563">
        <f t="shared" si="1882"/>
        <v>4</v>
      </c>
      <c r="BO1675" s="87">
        <f t="shared" si="1883"/>
        <v>2018</v>
      </c>
      <c r="BP1675" s="87">
        <f t="shared" si="1884"/>
        <v>0.99999999999999978</v>
      </c>
      <c r="BQ1675" s="202"/>
    </row>
    <row r="1676" spans="1:69" s="35" customFormat="1" ht="10.5" customHeight="1" x14ac:dyDescent="0.2">
      <c r="A1676" s="87" t="str">
        <f t="shared" si="1870"/>
        <v>2018-19RRU4</v>
      </c>
      <c r="B1676" s="87" t="str">
        <f t="shared" si="1885"/>
        <v>Y56</v>
      </c>
      <c r="C1676" s="203" t="s">
        <v>192</v>
      </c>
      <c r="D1676" s="203" t="s">
        <v>528</v>
      </c>
      <c r="E1676" s="42"/>
      <c r="F1676" s="317" t="str">
        <f>VLOOKUP($G1676,'Selection Sheet'!$C$15:$F$39,3,0)</f>
        <v>Y56</v>
      </c>
      <c r="G1676" s="204" t="s">
        <v>93</v>
      </c>
      <c r="H1676" s="203" t="s">
        <v>530</v>
      </c>
      <c r="I1676" s="495">
        <v>336</v>
      </c>
      <c r="J1676" s="495">
        <v>117</v>
      </c>
      <c r="K1676" s="495">
        <v>35</v>
      </c>
      <c r="L1676" s="495">
        <v>21</v>
      </c>
      <c r="M1676" s="507" t="s">
        <v>80</v>
      </c>
      <c r="N1676" s="507" t="s">
        <v>80</v>
      </c>
      <c r="O1676" s="507" t="s">
        <v>80</v>
      </c>
      <c r="P1676" s="507" t="s">
        <v>80</v>
      </c>
      <c r="Q1676" s="495">
        <v>155</v>
      </c>
      <c r="R1676" s="495">
        <v>105</v>
      </c>
      <c r="S1676" s="495">
        <v>869</v>
      </c>
      <c r="T1676" s="496">
        <v>1068</v>
      </c>
      <c r="U1676" s="559">
        <v>67.999999999999972</v>
      </c>
      <c r="V1676" s="559">
        <v>60.999999999999986</v>
      </c>
      <c r="W1676" s="559">
        <v>101.99999999999996</v>
      </c>
      <c r="X1676" s="498">
        <v>587</v>
      </c>
      <c r="Y1676" s="555">
        <v>76.2</v>
      </c>
      <c r="Z1676" s="550">
        <v>28</v>
      </c>
      <c r="AA1676" s="550">
        <v>213</v>
      </c>
      <c r="AB1676" s="501">
        <v>111</v>
      </c>
      <c r="AC1676" s="550">
        <v>44.2</v>
      </c>
      <c r="AD1676" s="550">
        <v>39</v>
      </c>
      <c r="AE1676" s="550">
        <v>74</v>
      </c>
      <c r="AF1676" s="502">
        <v>143</v>
      </c>
      <c r="AG1676" s="503">
        <v>131.30833329999999</v>
      </c>
      <c r="AH1676" s="504">
        <v>166.2</v>
      </c>
      <c r="AI1676" s="502">
        <v>120</v>
      </c>
      <c r="AJ1676" s="505">
        <v>194</v>
      </c>
      <c r="AK1676" s="505">
        <v>263</v>
      </c>
      <c r="AL1676" s="507"/>
      <c r="AM1676" s="507"/>
      <c r="AN1676" s="505" t="s">
        <v>80</v>
      </c>
      <c r="AO1676" s="505" t="s">
        <v>80</v>
      </c>
      <c r="AP1676" s="506" t="s">
        <v>80</v>
      </c>
      <c r="AQ1676" s="506" t="s">
        <v>80</v>
      </c>
      <c r="AR1676" s="495">
        <v>32</v>
      </c>
      <c r="AS1676" s="495">
        <v>331</v>
      </c>
      <c r="AT1676" s="495">
        <v>12</v>
      </c>
      <c r="AU1676" s="495">
        <v>33</v>
      </c>
      <c r="AV1676" s="507"/>
      <c r="AW1676" s="507"/>
      <c r="AX1676" s="507"/>
      <c r="AY1676" s="507"/>
      <c r="AZ1676" s="507"/>
      <c r="BA1676" s="507"/>
      <c r="BB1676" s="357"/>
      <c r="BC1676" s="592">
        <f t="shared" si="1871"/>
        <v>15756.999995999999</v>
      </c>
      <c r="BD1676" s="593">
        <f t="shared" si="1872"/>
        <v>19944</v>
      </c>
      <c r="BE1676" s="594">
        <f t="shared" si="1873"/>
        <v>72623.999999999971</v>
      </c>
      <c r="BF1676" s="291">
        <f t="shared" si="1874"/>
        <v>65147.999999999985</v>
      </c>
      <c r="BG1676" s="566">
        <f t="shared" si="1875"/>
        <v>108935.99999999996</v>
      </c>
      <c r="BH1676" s="595">
        <f t="shared" si="1876"/>
        <v>44729.4</v>
      </c>
      <c r="BI1676" s="289">
        <f t="shared" si="1877"/>
        <v>16436</v>
      </c>
      <c r="BJ1676" s="596">
        <f t="shared" si="1878"/>
        <v>125031</v>
      </c>
      <c r="BK1676" s="595">
        <f t="shared" si="1879"/>
        <v>4906.2000000000007</v>
      </c>
      <c r="BL1676" s="289">
        <f t="shared" si="1880"/>
        <v>4329</v>
      </c>
      <c r="BM1676" s="596">
        <f t="shared" si="1881"/>
        <v>8214</v>
      </c>
      <c r="BN1676" s="563">
        <f t="shared" si="1882"/>
        <v>4</v>
      </c>
      <c r="BO1676" s="87">
        <f t="shared" si="1883"/>
        <v>2018</v>
      </c>
      <c r="BP1676" s="87">
        <f t="shared" si="1884"/>
        <v>0.99999999999999978</v>
      </c>
      <c r="BQ1676" s="202"/>
    </row>
    <row r="1677" spans="1:69" s="35" customFormat="1" ht="10.5" customHeight="1" x14ac:dyDescent="0.2">
      <c r="A1677" s="87" t="str">
        <f t="shared" si="1870"/>
        <v>2018-19RX64</v>
      </c>
      <c r="B1677" s="87" t="str">
        <f t="shared" si="1885"/>
        <v>Y63</v>
      </c>
      <c r="C1677" s="203" t="s">
        <v>192</v>
      </c>
      <c r="D1677" s="203" t="s">
        <v>528</v>
      </c>
      <c r="E1677" s="42"/>
      <c r="F1677" s="317" t="str">
        <f>VLOOKUP($G1677,'Selection Sheet'!$C$15:$F$39,3,0)</f>
        <v>Y63</v>
      </c>
      <c r="G1677" s="204" t="s">
        <v>111</v>
      </c>
      <c r="H1677" s="203" t="s">
        <v>532</v>
      </c>
      <c r="I1677" s="495">
        <v>144</v>
      </c>
      <c r="J1677" s="495">
        <v>53</v>
      </c>
      <c r="K1677" s="495">
        <v>27</v>
      </c>
      <c r="L1677" s="495">
        <v>21</v>
      </c>
      <c r="M1677" s="507" t="s">
        <v>80</v>
      </c>
      <c r="N1677" s="507" t="s">
        <v>80</v>
      </c>
      <c r="O1677" s="507" t="s">
        <v>80</v>
      </c>
      <c r="P1677" s="507" t="s">
        <v>80</v>
      </c>
      <c r="Q1677" s="495">
        <v>60</v>
      </c>
      <c r="R1677" s="495">
        <v>49</v>
      </c>
      <c r="S1677" s="495">
        <v>320</v>
      </c>
      <c r="T1677" s="496">
        <v>451</v>
      </c>
      <c r="U1677" s="559">
        <v>67.23333333333332</v>
      </c>
      <c r="V1677" s="559">
        <v>62.51666666666673</v>
      </c>
      <c r="W1677" s="559">
        <v>96.999999999999986</v>
      </c>
      <c r="X1677" s="498">
        <v>323</v>
      </c>
      <c r="Y1677" s="555">
        <v>77.599999999999994</v>
      </c>
      <c r="Z1677" s="550">
        <v>34</v>
      </c>
      <c r="AA1677" s="550">
        <v>174</v>
      </c>
      <c r="AB1677" s="501">
        <v>60</v>
      </c>
      <c r="AC1677" s="550">
        <v>49.6</v>
      </c>
      <c r="AD1677" s="550">
        <v>41</v>
      </c>
      <c r="AE1677" s="550">
        <v>84.5</v>
      </c>
      <c r="AF1677" s="502">
        <v>95</v>
      </c>
      <c r="AG1677" s="503">
        <v>109.72499999999999</v>
      </c>
      <c r="AH1677" s="504">
        <v>150</v>
      </c>
      <c r="AI1677" s="502">
        <v>80</v>
      </c>
      <c r="AJ1677" s="505">
        <v>63</v>
      </c>
      <c r="AK1677" s="505">
        <v>87</v>
      </c>
      <c r="AL1677" s="507"/>
      <c r="AM1677" s="507"/>
      <c r="AN1677" s="505" t="s">
        <v>80</v>
      </c>
      <c r="AO1677" s="505" t="s">
        <v>80</v>
      </c>
      <c r="AP1677" s="506" t="s">
        <v>80</v>
      </c>
      <c r="AQ1677" s="506" t="s">
        <v>80</v>
      </c>
      <c r="AR1677" s="495">
        <v>24</v>
      </c>
      <c r="AS1677" s="495">
        <v>141</v>
      </c>
      <c r="AT1677" s="495">
        <v>13</v>
      </c>
      <c r="AU1677" s="495">
        <v>28</v>
      </c>
      <c r="AV1677" s="507"/>
      <c r="AW1677" s="507"/>
      <c r="AX1677" s="507"/>
      <c r="AY1677" s="507"/>
      <c r="AZ1677" s="507"/>
      <c r="BA1677" s="507"/>
      <c r="BB1677" s="357"/>
      <c r="BC1677" s="592">
        <f t="shared" si="1871"/>
        <v>8778</v>
      </c>
      <c r="BD1677" s="593">
        <f t="shared" si="1872"/>
        <v>12000</v>
      </c>
      <c r="BE1677" s="594">
        <f t="shared" si="1873"/>
        <v>30322.233333333326</v>
      </c>
      <c r="BF1677" s="291">
        <f t="shared" si="1874"/>
        <v>28195.016666666696</v>
      </c>
      <c r="BG1677" s="566">
        <f t="shared" si="1875"/>
        <v>43746.999999999993</v>
      </c>
      <c r="BH1677" s="595">
        <f t="shared" si="1876"/>
        <v>25064.799999999999</v>
      </c>
      <c r="BI1677" s="289">
        <f t="shared" si="1877"/>
        <v>10982</v>
      </c>
      <c r="BJ1677" s="596">
        <f t="shared" si="1878"/>
        <v>56202</v>
      </c>
      <c r="BK1677" s="595">
        <f t="shared" si="1879"/>
        <v>2976</v>
      </c>
      <c r="BL1677" s="289">
        <f t="shared" si="1880"/>
        <v>2460</v>
      </c>
      <c r="BM1677" s="596">
        <f t="shared" si="1881"/>
        <v>5070</v>
      </c>
      <c r="BN1677" s="563">
        <f t="shared" si="1882"/>
        <v>4</v>
      </c>
      <c r="BO1677" s="87">
        <f t="shared" si="1883"/>
        <v>2018</v>
      </c>
      <c r="BP1677" s="87">
        <f t="shared" si="1884"/>
        <v>0.99999999999999978</v>
      </c>
      <c r="BQ1677" s="202"/>
    </row>
    <row r="1678" spans="1:69" s="35" customFormat="1" ht="10.5" customHeight="1" x14ac:dyDescent="0.2">
      <c r="A1678" s="314" t="str">
        <f t="shared" si="1870"/>
        <v>2018-19RX74</v>
      </c>
      <c r="B1678" s="314" t="str">
        <f t="shared" si="1885"/>
        <v>Y62</v>
      </c>
      <c r="C1678" s="205" t="s">
        <v>192</v>
      </c>
      <c r="D1678" s="205" t="s">
        <v>528</v>
      </c>
      <c r="E1678" s="206"/>
      <c r="F1678" s="318" t="str">
        <f>VLOOKUP($G1678,'Selection Sheet'!$C$15:$F$39,3,0)</f>
        <v>Y62</v>
      </c>
      <c r="G1678" s="207" t="s">
        <v>84</v>
      </c>
      <c r="H1678" s="205" t="s">
        <v>533</v>
      </c>
      <c r="I1678" s="508">
        <v>308</v>
      </c>
      <c r="J1678" s="508">
        <v>115</v>
      </c>
      <c r="K1678" s="508">
        <v>41</v>
      </c>
      <c r="L1678" s="508">
        <v>22</v>
      </c>
      <c r="M1678" s="520" t="s">
        <v>80</v>
      </c>
      <c r="N1678" s="520" t="s">
        <v>80</v>
      </c>
      <c r="O1678" s="520" t="s">
        <v>80</v>
      </c>
      <c r="P1678" s="520" t="s">
        <v>80</v>
      </c>
      <c r="Q1678" s="508">
        <v>129</v>
      </c>
      <c r="R1678" s="508">
        <v>84</v>
      </c>
      <c r="S1678" s="508">
        <v>622</v>
      </c>
      <c r="T1678" s="509">
        <v>891</v>
      </c>
      <c r="U1678" s="560">
        <v>72</v>
      </c>
      <c r="V1678" s="560">
        <v>65.999999999999957</v>
      </c>
      <c r="W1678" s="560">
        <v>108.99999999999994</v>
      </c>
      <c r="X1678" s="511">
        <v>713</v>
      </c>
      <c r="Y1678" s="556">
        <v>77.7</v>
      </c>
      <c r="Z1678" s="551">
        <v>43</v>
      </c>
      <c r="AA1678" s="551">
        <v>178</v>
      </c>
      <c r="AB1678" s="514">
        <v>84</v>
      </c>
      <c r="AC1678" s="551">
        <v>59.7</v>
      </c>
      <c r="AD1678" s="551">
        <v>53.5</v>
      </c>
      <c r="AE1678" s="551">
        <v>105</v>
      </c>
      <c r="AF1678" s="515">
        <v>175</v>
      </c>
      <c r="AG1678" s="516">
        <v>139.93055559999999</v>
      </c>
      <c r="AH1678" s="517">
        <v>192.7</v>
      </c>
      <c r="AI1678" s="515">
        <v>144</v>
      </c>
      <c r="AJ1678" s="518">
        <v>107</v>
      </c>
      <c r="AK1678" s="518">
        <v>149</v>
      </c>
      <c r="AL1678" s="520"/>
      <c r="AM1678" s="520"/>
      <c r="AN1678" s="518" t="s">
        <v>80</v>
      </c>
      <c r="AO1678" s="518" t="s">
        <v>80</v>
      </c>
      <c r="AP1678" s="519" t="s">
        <v>80</v>
      </c>
      <c r="AQ1678" s="519" t="s">
        <v>80</v>
      </c>
      <c r="AR1678" s="508">
        <v>26</v>
      </c>
      <c r="AS1678" s="508">
        <v>303</v>
      </c>
      <c r="AT1678" s="508">
        <v>10</v>
      </c>
      <c r="AU1678" s="508">
        <v>39</v>
      </c>
      <c r="AV1678" s="520"/>
      <c r="AW1678" s="520"/>
      <c r="AX1678" s="520"/>
      <c r="AY1678" s="520"/>
      <c r="AZ1678" s="520"/>
      <c r="BA1678" s="520"/>
      <c r="BB1678" s="358"/>
      <c r="BC1678" s="597">
        <f t="shared" si="1871"/>
        <v>20150.000006399998</v>
      </c>
      <c r="BD1678" s="598">
        <f t="shared" si="1872"/>
        <v>27748.799999999999</v>
      </c>
      <c r="BE1678" s="599">
        <f t="shared" si="1873"/>
        <v>64152</v>
      </c>
      <c r="BF1678" s="600">
        <f t="shared" si="1874"/>
        <v>58805.999999999964</v>
      </c>
      <c r="BG1678" s="601">
        <f t="shared" si="1875"/>
        <v>97118.999999999956</v>
      </c>
      <c r="BH1678" s="602">
        <f t="shared" si="1876"/>
        <v>55400.1</v>
      </c>
      <c r="BI1678" s="603">
        <f t="shared" si="1877"/>
        <v>30659</v>
      </c>
      <c r="BJ1678" s="604">
        <f t="shared" si="1878"/>
        <v>126914</v>
      </c>
      <c r="BK1678" s="602">
        <f t="shared" si="1879"/>
        <v>5014.8</v>
      </c>
      <c r="BL1678" s="603">
        <f t="shared" si="1880"/>
        <v>4494</v>
      </c>
      <c r="BM1678" s="604">
        <f t="shared" si="1881"/>
        <v>8820</v>
      </c>
      <c r="BN1678" s="564">
        <f t="shared" si="1882"/>
        <v>4</v>
      </c>
      <c r="BO1678" s="314">
        <f t="shared" si="1883"/>
        <v>2018</v>
      </c>
      <c r="BP1678" s="314">
        <f t="shared" si="1884"/>
        <v>0.99999999999999978</v>
      </c>
      <c r="BQ1678" s="202"/>
    </row>
    <row r="1679" spans="1:69" s="35" customFormat="1" ht="10.5" customHeight="1" x14ac:dyDescent="0.2">
      <c r="A1679" s="87" t="str">
        <f t="shared" si="1870"/>
        <v>2018-19RX84</v>
      </c>
      <c r="B1679" s="87" t="str">
        <f t="shared" si="1885"/>
        <v>Y63</v>
      </c>
      <c r="C1679" s="203" t="s">
        <v>192</v>
      </c>
      <c r="D1679" s="203" t="s">
        <v>528</v>
      </c>
      <c r="E1679" s="42"/>
      <c r="F1679" s="317" t="str">
        <f>VLOOKUP($G1679,'Selection Sheet'!$C$15:$F$39,3,0)</f>
        <v>Y63</v>
      </c>
      <c r="G1679" s="204" t="s">
        <v>120</v>
      </c>
      <c r="H1679" s="203" t="s">
        <v>534</v>
      </c>
      <c r="I1679" s="495">
        <v>284</v>
      </c>
      <c r="J1679" s="495">
        <v>82</v>
      </c>
      <c r="K1679" s="495">
        <v>35</v>
      </c>
      <c r="L1679" s="495">
        <v>14</v>
      </c>
      <c r="M1679" s="507" t="s">
        <v>80</v>
      </c>
      <c r="N1679" s="507" t="s">
        <v>80</v>
      </c>
      <c r="O1679" s="507" t="s">
        <v>80</v>
      </c>
      <c r="P1679" s="507" t="s">
        <v>80</v>
      </c>
      <c r="Q1679" s="495">
        <v>95</v>
      </c>
      <c r="R1679" s="495">
        <v>42</v>
      </c>
      <c r="S1679" s="495">
        <v>695</v>
      </c>
      <c r="T1679" s="496">
        <v>1228</v>
      </c>
      <c r="U1679" s="559">
        <v>83.6666666666666</v>
      </c>
      <c r="V1679" s="559">
        <v>74.183333333333337</v>
      </c>
      <c r="W1679" s="559">
        <v>123.66666666666663</v>
      </c>
      <c r="X1679" s="498">
        <v>385</v>
      </c>
      <c r="Y1679" s="555">
        <v>102</v>
      </c>
      <c r="Z1679" s="550">
        <v>55</v>
      </c>
      <c r="AA1679" s="550">
        <v>229</v>
      </c>
      <c r="AB1679" s="501">
        <v>38</v>
      </c>
      <c r="AC1679" s="550">
        <v>62.4</v>
      </c>
      <c r="AD1679" s="550">
        <v>43.5</v>
      </c>
      <c r="AE1679" s="550">
        <v>122</v>
      </c>
      <c r="AF1679" s="502">
        <v>115</v>
      </c>
      <c r="AG1679" s="503">
        <v>137.28155340000001</v>
      </c>
      <c r="AH1679" s="504">
        <v>192.4</v>
      </c>
      <c r="AI1679" s="502">
        <v>103</v>
      </c>
      <c r="AJ1679" s="505">
        <v>72</v>
      </c>
      <c r="AK1679" s="505">
        <v>92</v>
      </c>
      <c r="AL1679" s="507"/>
      <c r="AM1679" s="507"/>
      <c r="AN1679" s="505" t="s">
        <v>80</v>
      </c>
      <c r="AO1679" s="505" t="s">
        <v>80</v>
      </c>
      <c r="AP1679" s="506" t="s">
        <v>80</v>
      </c>
      <c r="AQ1679" s="506" t="s">
        <v>80</v>
      </c>
      <c r="AR1679" s="495">
        <v>27</v>
      </c>
      <c r="AS1679" s="495">
        <v>279</v>
      </c>
      <c r="AT1679" s="495">
        <v>4</v>
      </c>
      <c r="AU1679" s="495">
        <v>34</v>
      </c>
      <c r="AV1679" s="507"/>
      <c r="AW1679" s="507"/>
      <c r="AX1679" s="507"/>
      <c r="AY1679" s="507"/>
      <c r="AZ1679" s="507"/>
      <c r="BA1679" s="507"/>
      <c r="BB1679" s="357"/>
      <c r="BC1679" s="592">
        <f t="shared" si="1871"/>
        <v>14140.000000200002</v>
      </c>
      <c r="BD1679" s="593">
        <f t="shared" si="1872"/>
        <v>19817.2</v>
      </c>
      <c r="BE1679" s="594">
        <f t="shared" si="1873"/>
        <v>102742.66666666658</v>
      </c>
      <c r="BF1679" s="291">
        <f t="shared" si="1874"/>
        <v>91097.133333333331</v>
      </c>
      <c r="BG1679" s="566">
        <f t="shared" si="1875"/>
        <v>151862.66666666663</v>
      </c>
      <c r="BH1679" s="595">
        <f t="shared" si="1876"/>
        <v>39270</v>
      </c>
      <c r="BI1679" s="289">
        <f t="shared" si="1877"/>
        <v>21175</v>
      </c>
      <c r="BJ1679" s="596">
        <f t="shared" si="1878"/>
        <v>88165</v>
      </c>
      <c r="BK1679" s="595">
        <f t="shared" si="1879"/>
        <v>2371.1999999999998</v>
      </c>
      <c r="BL1679" s="289">
        <f t="shared" si="1880"/>
        <v>1653</v>
      </c>
      <c r="BM1679" s="596">
        <f t="shared" si="1881"/>
        <v>4636</v>
      </c>
      <c r="BN1679" s="563">
        <f t="shared" si="1882"/>
        <v>4</v>
      </c>
      <c r="BO1679" s="87">
        <f t="shared" si="1883"/>
        <v>2018</v>
      </c>
      <c r="BP1679" s="87">
        <f t="shared" si="1884"/>
        <v>0.99999999999999978</v>
      </c>
      <c r="BQ1679" s="202"/>
    </row>
    <row r="1680" spans="1:69" s="35" customFormat="1" ht="10.5" customHeight="1" x14ac:dyDescent="0.2">
      <c r="A1680" s="87" t="str">
        <f t="shared" si="1870"/>
        <v>2018-19RX94</v>
      </c>
      <c r="B1680" s="87" t="str">
        <f t="shared" si="1885"/>
        <v>Y60</v>
      </c>
      <c r="C1680" s="203" t="s">
        <v>192</v>
      </c>
      <c r="D1680" s="203" t="s">
        <v>528</v>
      </c>
      <c r="E1680" s="42"/>
      <c r="F1680" s="317" t="str">
        <f>VLOOKUP($G1680,'Selection Sheet'!$C$15:$F$39,3,0)</f>
        <v>Y60</v>
      </c>
      <c r="G1680" s="204" t="s">
        <v>103</v>
      </c>
      <c r="H1680" s="203" t="s">
        <v>535</v>
      </c>
      <c r="I1680" s="495">
        <v>156</v>
      </c>
      <c r="J1680" s="495">
        <v>48</v>
      </c>
      <c r="K1680" s="495">
        <v>21</v>
      </c>
      <c r="L1680" s="495">
        <v>13</v>
      </c>
      <c r="M1680" s="507" t="s">
        <v>80</v>
      </c>
      <c r="N1680" s="507" t="s">
        <v>80</v>
      </c>
      <c r="O1680" s="507" t="s">
        <v>80</v>
      </c>
      <c r="P1680" s="507" t="s">
        <v>80</v>
      </c>
      <c r="Q1680" s="495">
        <v>61</v>
      </c>
      <c r="R1680" s="495">
        <v>29</v>
      </c>
      <c r="S1680" s="495">
        <v>434</v>
      </c>
      <c r="T1680" s="496">
        <v>476</v>
      </c>
      <c r="U1680" s="559">
        <v>83.549999999999955</v>
      </c>
      <c r="V1680" s="559">
        <v>76.816666666666663</v>
      </c>
      <c r="W1680" s="559">
        <v>126.24999999999999</v>
      </c>
      <c r="X1680" s="498">
        <v>403</v>
      </c>
      <c r="Y1680" s="555">
        <v>88.8</v>
      </c>
      <c r="Z1680" s="550">
        <v>49</v>
      </c>
      <c r="AA1680" s="550">
        <v>204</v>
      </c>
      <c r="AB1680" s="501">
        <v>70</v>
      </c>
      <c r="AC1680" s="550">
        <v>55.8</v>
      </c>
      <c r="AD1680" s="550">
        <v>53</v>
      </c>
      <c r="AE1680" s="550">
        <v>90</v>
      </c>
      <c r="AF1680" s="502">
        <v>147</v>
      </c>
      <c r="AG1680" s="503">
        <v>128.48760329999999</v>
      </c>
      <c r="AH1680" s="504">
        <v>179</v>
      </c>
      <c r="AI1680" s="502">
        <v>121</v>
      </c>
      <c r="AJ1680" s="505">
        <v>88</v>
      </c>
      <c r="AK1680" s="505">
        <v>108</v>
      </c>
      <c r="AL1680" s="507"/>
      <c r="AM1680" s="507"/>
      <c r="AN1680" s="505" t="s">
        <v>80</v>
      </c>
      <c r="AO1680" s="505" t="s">
        <v>80</v>
      </c>
      <c r="AP1680" s="506" t="s">
        <v>80</v>
      </c>
      <c r="AQ1680" s="506" t="s">
        <v>80</v>
      </c>
      <c r="AR1680" s="495">
        <v>16</v>
      </c>
      <c r="AS1680" s="495">
        <v>148</v>
      </c>
      <c r="AT1680" s="495">
        <v>7</v>
      </c>
      <c r="AU1680" s="495">
        <v>19</v>
      </c>
      <c r="AV1680" s="507"/>
      <c r="AW1680" s="507"/>
      <c r="AX1680" s="507"/>
      <c r="AY1680" s="507"/>
      <c r="AZ1680" s="507"/>
      <c r="BA1680" s="507"/>
      <c r="BB1680" s="357"/>
      <c r="BC1680" s="592">
        <f t="shared" si="1871"/>
        <v>15546.999999299998</v>
      </c>
      <c r="BD1680" s="593">
        <f t="shared" si="1872"/>
        <v>21659</v>
      </c>
      <c r="BE1680" s="594">
        <f t="shared" si="1873"/>
        <v>39769.799999999981</v>
      </c>
      <c r="BF1680" s="291">
        <f t="shared" si="1874"/>
        <v>36564.73333333333</v>
      </c>
      <c r="BG1680" s="566">
        <f t="shared" si="1875"/>
        <v>60094.999999999993</v>
      </c>
      <c r="BH1680" s="595">
        <f t="shared" si="1876"/>
        <v>35786.400000000001</v>
      </c>
      <c r="BI1680" s="289">
        <f t="shared" si="1877"/>
        <v>19747</v>
      </c>
      <c r="BJ1680" s="596">
        <f t="shared" si="1878"/>
        <v>82212</v>
      </c>
      <c r="BK1680" s="595">
        <f t="shared" si="1879"/>
        <v>3906</v>
      </c>
      <c r="BL1680" s="289">
        <f t="shared" si="1880"/>
        <v>3710</v>
      </c>
      <c r="BM1680" s="596">
        <f t="shared" si="1881"/>
        <v>6300</v>
      </c>
      <c r="BN1680" s="563">
        <f t="shared" si="1882"/>
        <v>4</v>
      </c>
      <c r="BO1680" s="87">
        <f t="shared" si="1883"/>
        <v>2018</v>
      </c>
      <c r="BP1680" s="87">
        <f t="shared" si="1884"/>
        <v>0.99999999999999978</v>
      </c>
      <c r="BQ1680" s="202"/>
    </row>
    <row r="1681" spans="1:69" s="35" customFormat="1" ht="10.5" customHeight="1" x14ac:dyDescent="0.2">
      <c r="A1681" s="314" t="str">
        <f t="shared" si="1870"/>
        <v>2018-19RYA4</v>
      </c>
      <c r="B1681" s="314" t="str">
        <f t="shared" si="1885"/>
        <v>Y60</v>
      </c>
      <c r="C1681" s="205" t="s">
        <v>192</v>
      </c>
      <c r="D1681" s="205" t="s">
        <v>528</v>
      </c>
      <c r="E1681" s="206"/>
      <c r="F1681" s="318" t="str">
        <f>VLOOKUP($G1681,'Selection Sheet'!$C$15:$F$39,3,0)</f>
        <v>Y60</v>
      </c>
      <c r="G1681" s="207" t="s">
        <v>118</v>
      </c>
      <c r="H1681" s="205" t="s">
        <v>536</v>
      </c>
      <c r="I1681" s="508">
        <v>328</v>
      </c>
      <c r="J1681" s="508">
        <v>84</v>
      </c>
      <c r="K1681" s="508">
        <v>44</v>
      </c>
      <c r="L1681" s="508">
        <v>19</v>
      </c>
      <c r="M1681" s="520" t="s">
        <v>80</v>
      </c>
      <c r="N1681" s="520" t="s">
        <v>80</v>
      </c>
      <c r="O1681" s="520" t="s">
        <v>80</v>
      </c>
      <c r="P1681" s="520" t="s">
        <v>80</v>
      </c>
      <c r="Q1681" s="508">
        <v>111</v>
      </c>
      <c r="R1681" s="508">
        <v>71</v>
      </c>
      <c r="S1681" s="508">
        <v>1013</v>
      </c>
      <c r="T1681" s="509">
        <v>1078</v>
      </c>
      <c r="U1681" s="560">
        <v>65.200000000000031</v>
      </c>
      <c r="V1681" s="560">
        <v>61.016666666666687</v>
      </c>
      <c r="W1681" s="560">
        <v>94.000000000000028</v>
      </c>
      <c r="X1681" s="511">
        <v>550</v>
      </c>
      <c r="Y1681" s="556">
        <v>104</v>
      </c>
      <c r="Z1681" s="551">
        <v>44.5</v>
      </c>
      <c r="AA1681" s="551">
        <v>253</v>
      </c>
      <c r="AB1681" s="514">
        <v>82</v>
      </c>
      <c r="AC1681" s="551">
        <v>67.5</v>
      </c>
      <c r="AD1681" s="551">
        <v>52</v>
      </c>
      <c r="AE1681" s="551">
        <v>111</v>
      </c>
      <c r="AF1681" s="515">
        <v>152</v>
      </c>
      <c r="AG1681" s="516">
        <v>121.1102941</v>
      </c>
      <c r="AH1681" s="517">
        <v>168</v>
      </c>
      <c r="AI1681" s="515">
        <v>136</v>
      </c>
      <c r="AJ1681" s="518">
        <v>248</v>
      </c>
      <c r="AK1681" s="518">
        <v>273</v>
      </c>
      <c r="AL1681" s="520"/>
      <c r="AM1681" s="520"/>
      <c r="AN1681" s="518" t="s">
        <v>80</v>
      </c>
      <c r="AO1681" s="518" t="s">
        <v>80</v>
      </c>
      <c r="AP1681" s="519" t="s">
        <v>80</v>
      </c>
      <c r="AQ1681" s="519" t="s">
        <v>80</v>
      </c>
      <c r="AR1681" s="508">
        <v>46</v>
      </c>
      <c r="AS1681" s="508">
        <v>321</v>
      </c>
      <c r="AT1681" s="508">
        <v>16</v>
      </c>
      <c r="AU1681" s="508">
        <v>43</v>
      </c>
      <c r="AV1681" s="520"/>
      <c r="AW1681" s="520"/>
      <c r="AX1681" s="520"/>
      <c r="AY1681" s="520"/>
      <c r="AZ1681" s="520"/>
      <c r="BA1681" s="520"/>
      <c r="BB1681" s="358"/>
      <c r="BC1681" s="597">
        <f t="shared" si="1871"/>
        <v>16470.9999976</v>
      </c>
      <c r="BD1681" s="598">
        <f t="shared" si="1872"/>
        <v>22848</v>
      </c>
      <c r="BE1681" s="599">
        <f t="shared" si="1873"/>
        <v>70285.600000000035</v>
      </c>
      <c r="BF1681" s="600">
        <f t="shared" si="1874"/>
        <v>65775.966666666689</v>
      </c>
      <c r="BG1681" s="601">
        <f t="shared" si="1875"/>
        <v>101332.00000000003</v>
      </c>
      <c r="BH1681" s="602">
        <f t="shared" si="1876"/>
        <v>57200</v>
      </c>
      <c r="BI1681" s="603">
        <f t="shared" si="1877"/>
        <v>24475</v>
      </c>
      <c r="BJ1681" s="604">
        <f t="shared" si="1878"/>
        <v>139150</v>
      </c>
      <c r="BK1681" s="602">
        <f t="shared" si="1879"/>
        <v>5535</v>
      </c>
      <c r="BL1681" s="603">
        <f t="shared" si="1880"/>
        <v>4264</v>
      </c>
      <c r="BM1681" s="604">
        <f t="shared" si="1881"/>
        <v>9102</v>
      </c>
      <c r="BN1681" s="564">
        <f t="shared" si="1882"/>
        <v>4</v>
      </c>
      <c r="BO1681" s="314">
        <f t="shared" si="1883"/>
        <v>2018</v>
      </c>
      <c r="BP1681" s="314">
        <f t="shared" si="1884"/>
        <v>0.99999999999999978</v>
      </c>
      <c r="BQ1681" s="202"/>
    </row>
    <row r="1682" spans="1:69" s="35" customFormat="1" ht="10.5" customHeight="1" x14ac:dyDescent="0.2">
      <c r="A1682" s="87" t="str">
        <f t="shared" si="1870"/>
        <v>2018-19RYC4</v>
      </c>
      <c r="B1682" s="87" t="str">
        <f t="shared" si="1885"/>
        <v>Y61</v>
      </c>
      <c r="C1682" s="203" t="s">
        <v>192</v>
      </c>
      <c r="D1682" s="203" t="s">
        <v>528</v>
      </c>
      <c r="E1682" s="42"/>
      <c r="F1682" s="317" t="str">
        <f>VLOOKUP($G1682,'Selection Sheet'!$C$15:$F$39,3,0)</f>
        <v>Y61</v>
      </c>
      <c r="G1682" s="204" t="s">
        <v>87</v>
      </c>
      <c r="H1682" s="203" t="s">
        <v>537</v>
      </c>
      <c r="I1682" s="495">
        <v>292</v>
      </c>
      <c r="J1682" s="495">
        <v>87</v>
      </c>
      <c r="K1682" s="495">
        <v>43</v>
      </c>
      <c r="L1682" s="495">
        <v>25</v>
      </c>
      <c r="M1682" s="507" t="s">
        <v>80</v>
      </c>
      <c r="N1682" s="507" t="s">
        <v>80</v>
      </c>
      <c r="O1682" s="507" t="s">
        <v>80</v>
      </c>
      <c r="P1682" s="507" t="s">
        <v>80</v>
      </c>
      <c r="Q1682" s="495">
        <v>113</v>
      </c>
      <c r="R1682" s="495">
        <v>85</v>
      </c>
      <c r="S1682" s="495">
        <v>908</v>
      </c>
      <c r="T1682" s="496">
        <v>356</v>
      </c>
      <c r="U1682" s="559">
        <v>69.933333333333309</v>
      </c>
      <c r="V1682" s="559">
        <v>63.999999999999929</v>
      </c>
      <c r="W1682" s="559">
        <v>101.99999999999996</v>
      </c>
      <c r="X1682" s="498">
        <v>511</v>
      </c>
      <c r="Y1682" s="555">
        <v>81.900000000000006</v>
      </c>
      <c r="Z1682" s="550">
        <v>46</v>
      </c>
      <c r="AA1682" s="550">
        <v>189</v>
      </c>
      <c r="AB1682" s="501">
        <v>88</v>
      </c>
      <c r="AC1682" s="550">
        <v>60.6</v>
      </c>
      <c r="AD1682" s="550">
        <v>55.5</v>
      </c>
      <c r="AE1682" s="550">
        <v>103</v>
      </c>
      <c r="AF1682" s="502">
        <v>115</v>
      </c>
      <c r="AG1682" s="503">
        <v>128.17582419999999</v>
      </c>
      <c r="AH1682" s="504">
        <v>181</v>
      </c>
      <c r="AI1682" s="502">
        <v>91</v>
      </c>
      <c r="AJ1682" s="505">
        <v>136</v>
      </c>
      <c r="AK1682" s="505">
        <v>145</v>
      </c>
      <c r="AL1682" s="507"/>
      <c r="AM1682" s="507"/>
      <c r="AN1682" s="505" t="s">
        <v>80</v>
      </c>
      <c r="AO1682" s="505" t="s">
        <v>80</v>
      </c>
      <c r="AP1682" s="506" t="s">
        <v>80</v>
      </c>
      <c r="AQ1682" s="506" t="s">
        <v>80</v>
      </c>
      <c r="AR1682" s="495">
        <v>29</v>
      </c>
      <c r="AS1682" s="495">
        <v>286</v>
      </c>
      <c r="AT1682" s="495">
        <v>17</v>
      </c>
      <c r="AU1682" s="495">
        <v>42</v>
      </c>
      <c r="AV1682" s="507"/>
      <c r="AW1682" s="507"/>
      <c r="AX1682" s="507"/>
      <c r="AY1682" s="507"/>
      <c r="AZ1682" s="507"/>
      <c r="BA1682" s="507"/>
      <c r="BB1682" s="357"/>
      <c r="BC1682" s="592">
        <f t="shared" si="1871"/>
        <v>11664.000002199999</v>
      </c>
      <c r="BD1682" s="593">
        <f t="shared" si="1872"/>
        <v>16471</v>
      </c>
      <c r="BE1682" s="594">
        <f t="shared" si="1873"/>
        <v>24896.266666666659</v>
      </c>
      <c r="BF1682" s="291">
        <f t="shared" si="1874"/>
        <v>22783.999999999975</v>
      </c>
      <c r="BG1682" s="566">
        <f t="shared" si="1875"/>
        <v>36311.999999999985</v>
      </c>
      <c r="BH1682" s="595">
        <f t="shared" si="1876"/>
        <v>41850.9</v>
      </c>
      <c r="BI1682" s="289">
        <f t="shared" si="1877"/>
        <v>23506</v>
      </c>
      <c r="BJ1682" s="596">
        <f t="shared" si="1878"/>
        <v>96579</v>
      </c>
      <c r="BK1682" s="595">
        <f t="shared" si="1879"/>
        <v>5332.8</v>
      </c>
      <c r="BL1682" s="289">
        <f t="shared" si="1880"/>
        <v>4884</v>
      </c>
      <c r="BM1682" s="596">
        <f t="shared" si="1881"/>
        <v>9064</v>
      </c>
      <c r="BN1682" s="563">
        <f t="shared" si="1882"/>
        <v>4</v>
      </c>
      <c r="BO1682" s="87">
        <f t="shared" si="1883"/>
        <v>2018</v>
      </c>
      <c r="BP1682" s="87">
        <f t="shared" si="1884"/>
        <v>0.99999999999999978</v>
      </c>
      <c r="BQ1682" s="202"/>
    </row>
    <row r="1683" spans="1:69" s="35" customFormat="1" ht="10.5" customHeight="1" x14ac:dyDescent="0.2">
      <c r="A1683" s="87" t="str">
        <f t="shared" si="1870"/>
        <v>2018-19RYD4</v>
      </c>
      <c r="B1683" s="87" t="str">
        <f t="shared" si="1885"/>
        <v>Y59</v>
      </c>
      <c r="C1683" s="203" t="s">
        <v>192</v>
      </c>
      <c r="D1683" s="203" t="s">
        <v>528</v>
      </c>
      <c r="E1683" s="42"/>
      <c r="F1683" s="317" t="str">
        <f>VLOOKUP($G1683,'Selection Sheet'!$C$15:$F$39,3,0)</f>
        <v>Y59</v>
      </c>
      <c r="G1683" s="204" t="s">
        <v>116</v>
      </c>
      <c r="H1683" s="203" t="s">
        <v>538</v>
      </c>
      <c r="I1683" s="495">
        <v>212</v>
      </c>
      <c r="J1683" s="495">
        <v>63</v>
      </c>
      <c r="K1683" s="495">
        <v>44</v>
      </c>
      <c r="L1683" s="495">
        <v>18</v>
      </c>
      <c r="M1683" s="507" t="s">
        <v>80</v>
      </c>
      <c r="N1683" s="507" t="s">
        <v>80</v>
      </c>
      <c r="O1683" s="507" t="s">
        <v>80</v>
      </c>
      <c r="P1683" s="507" t="s">
        <v>80</v>
      </c>
      <c r="Q1683" s="495">
        <v>84</v>
      </c>
      <c r="R1683" s="495">
        <v>69</v>
      </c>
      <c r="S1683" s="495">
        <v>415</v>
      </c>
      <c r="T1683" s="496">
        <v>446</v>
      </c>
      <c r="U1683" s="559">
        <v>65.349999999999937</v>
      </c>
      <c r="V1683" s="559">
        <v>60.26666666666673</v>
      </c>
      <c r="W1683" s="559">
        <v>98.05000000000004</v>
      </c>
      <c r="X1683" s="498">
        <v>376</v>
      </c>
      <c r="Y1683" s="555">
        <v>76.5</v>
      </c>
      <c r="Z1683" s="550">
        <v>37</v>
      </c>
      <c r="AA1683" s="550">
        <v>192</v>
      </c>
      <c r="AB1683" s="501">
        <v>61</v>
      </c>
      <c r="AC1683" s="550">
        <v>66.099999999999994</v>
      </c>
      <c r="AD1683" s="550">
        <v>61</v>
      </c>
      <c r="AE1683" s="550">
        <v>103</v>
      </c>
      <c r="AF1683" s="502">
        <v>116</v>
      </c>
      <c r="AG1683" s="503">
        <v>131.0898876</v>
      </c>
      <c r="AH1683" s="504">
        <v>171.4</v>
      </c>
      <c r="AI1683" s="502">
        <v>89</v>
      </c>
      <c r="AJ1683" s="505">
        <v>65</v>
      </c>
      <c r="AK1683" s="505">
        <v>94</v>
      </c>
      <c r="AL1683" s="507"/>
      <c r="AM1683" s="507"/>
      <c r="AN1683" s="505" t="s">
        <v>80</v>
      </c>
      <c r="AO1683" s="505" t="s">
        <v>80</v>
      </c>
      <c r="AP1683" s="506" t="s">
        <v>80</v>
      </c>
      <c r="AQ1683" s="506" t="s">
        <v>80</v>
      </c>
      <c r="AR1683" s="495">
        <v>18</v>
      </c>
      <c r="AS1683" s="495">
        <v>209</v>
      </c>
      <c r="AT1683" s="495">
        <v>9</v>
      </c>
      <c r="AU1683" s="495">
        <v>42</v>
      </c>
      <c r="AV1683" s="507"/>
      <c r="AW1683" s="507"/>
      <c r="AX1683" s="507"/>
      <c r="AY1683" s="507"/>
      <c r="AZ1683" s="507"/>
      <c r="BA1683" s="507"/>
      <c r="BB1683" s="357"/>
      <c r="BC1683" s="592">
        <f t="shared" si="1871"/>
        <v>11666.9999964</v>
      </c>
      <c r="BD1683" s="593">
        <f t="shared" si="1872"/>
        <v>15254.6</v>
      </c>
      <c r="BE1683" s="594">
        <f t="shared" si="1873"/>
        <v>29146.099999999973</v>
      </c>
      <c r="BF1683" s="291">
        <f t="shared" si="1874"/>
        <v>26878.93333333336</v>
      </c>
      <c r="BG1683" s="566">
        <f t="shared" si="1875"/>
        <v>43730.300000000017</v>
      </c>
      <c r="BH1683" s="595">
        <f t="shared" si="1876"/>
        <v>28764</v>
      </c>
      <c r="BI1683" s="289">
        <f t="shared" si="1877"/>
        <v>13912</v>
      </c>
      <c r="BJ1683" s="596">
        <f t="shared" si="1878"/>
        <v>72192</v>
      </c>
      <c r="BK1683" s="595">
        <f t="shared" si="1879"/>
        <v>4032.0999999999995</v>
      </c>
      <c r="BL1683" s="289">
        <f t="shared" si="1880"/>
        <v>3721</v>
      </c>
      <c r="BM1683" s="596">
        <f t="shared" si="1881"/>
        <v>6283</v>
      </c>
      <c r="BN1683" s="563">
        <f t="shared" si="1882"/>
        <v>4</v>
      </c>
      <c r="BO1683" s="87">
        <f t="shared" si="1883"/>
        <v>2018</v>
      </c>
      <c r="BP1683" s="87">
        <f t="shared" si="1884"/>
        <v>0.99999999999999978</v>
      </c>
      <c r="BQ1683" s="202"/>
    </row>
    <row r="1684" spans="1:69" s="35" customFormat="1" ht="10.5" customHeight="1" x14ac:dyDescent="0.2">
      <c r="A1684" s="87" t="str">
        <f t="shared" si="1870"/>
        <v>2018-19RYE4</v>
      </c>
      <c r="B1684" s="87" t="str">
        <f t="shared" si="1885"/>
        <v>Y59</v>
      </c>
      <c r="C1684" s="203" t="s">
        <v>192</v>
      </c>
      <c r="D1684" s="203" t="s">
        <v>528</v>
      </c>
      <c r="E1684" s="42"/>
      <c r="F1684" s="317" t="str">
        <f>VLOOKUP($G1684,'Selection Sheet'!$C$15:$F$39,3,0)</f>
        <v>Y59</v>
      </c>
      <c r="G1684" s="204" t="s">
        <v>114</v>
      </c>
      <c r="H1684" s="203" t="s">
        <v>539</v>
      </c>
      <c r="I1684" s="495">
        <v>126</v>
      </c>
      <c r="J1684" s="495">
        <v>37</v>
      </c>
      <c r="K1684" s="495">
        <v>12</v>
      </c>
      <c r="L1684" s="495">
        <v>6</v>
      </c>
      <c r="M1684" s="507" t="s">
        <v>80</v>
      </c>
      <c r="N1684" s="507" t="s">
        <v>80</v>
      </c>
      <c r="O1684" s="507" t="s">
        <v>80</v>
      </c>
      <c r="P1684" s="507" t="s">
        <v>80</v>
      </c>
      <c r="Q1684" s="495">
        <v>47</v>
      </c>
      <c r="R1684" s="495">
        <v>15</v>
      </c>
      <c r="S1684" s="495">
        <v>326</v>
      </c>
      <c r="T1684" s="496">
        <v>582</v>
      </c>
      <c r="U1684" s="559">
        <v>65.0833333333334</v>
      </c>
      <c r="V1684" s="559">
        <v>61.016666666666687</v>
      </c>
      <c r="W1684" s="559">
        <v>92.6</v>
      </c>
      <c r="X1684" s="498">
        <v>313</v>
      </c>
      <c r="Y1684" s="555">
        <v>82.2</v>
      </c>
      <c r="Z1684" s="550">
        <v>39</v>
      </c>
      <c r="AA1684" s="550">
        <v>190</v>
      </c>
      <c r="AB1684" s="501">
        <v>54</v>
      </c>
      <c r="AC1684" s="550">
        <v>49.8</v>
      </c>
      <c r="AD1684" s="550">
        <v>44.5</v>
      </c>
      <c r="AE1684" s="550">
        <v>88</v>
      </c>
      <c r="AF1684" s="502">
        <v>88</v>
      </c>
      <c r="AG1684" s="503">
        <v>117.1527778</v>
      </c>
      <c r="AH1684" s="504">
        <v>161</v>
      </c>
      <c r="AI1684" s="502">
        <v>72</v>
      </c>
      <c r="AJ1684" s="505">
        <v>63</v>
      </c>
      <c r="AK1684" s="505">
        <v>90</v>
      </c>
      <c r="AL1684" s="507"/>
      <c r="AM1684" s="507"/>
      <c r="AN1684" s="505" t="s">
        <v>80</v>
      </c>
      <c r="AO1684" s="505" t="s">
        <v>80</v>
      </c>
      <c r="AP1684" s="506" t="s">
        <v>80</v>
      </c>
      <c r="AQ1684" s="506" t="s">
        <v>80</v>
      </c>
      <c r="AR1684" s="495">
        <v>12</v>
      </c>
      <c r="AS1684" s="495">
        <v>85</v>
      </c>
      <c r="AT1684" s="495">
        <v>2</v>
      </c>
      <c r="AU1684" s="495">
        <v>11</v>
      </c>
      <c r="AV1684" s="507"/>
      <c r="AW1684" s="507"/>
      <c r="AX1684" s="507"/>
      <c r="AY1684" s="507"/>
      <c r="AZ1684" s="507"/>
      <c r="BA1684" s="507"/>
      <c r="BB1684" s="357"/>
      <c r="BC1684" s="592">
        <f t="shared" si="1871"/>
        <v>8435.0000015999995</v>
      </c>
      <c r="BD1684" s="593">
        <f t="shared" si="1872"/>
        <v>11592</v>
      </c>
      <c r="BE1684" s="594">
        <f t="shared" si="1873"/>
        <v>37878.500000000036</v>
      </c>
      <c r="BF1684" s="291">
        <f t="shared" si="1874"/>
        <v>35511.700000000012</v>
      </c>
      <c r="BG1684" s="566">
        <f t="shared" si="1875"/>
        <v>53893.2</v>
      </c>
      <c r="BH1684" s="595">
        <f t="shared" si="1876"/>
        <v>25728.600000000002</v>
      </c>
      <c r="BI1684" s="289">
        <f t="shared" si="1877"/>
        <v>12207</v>
      </c>
      <c r="BJ1684" s="596">
        <f t="shared" si="1878"/>
        <v>59470</v>
      </c>
      <c r="BK1684" s="595">
        <f t="shared" si="1879"/>
        <v>2689.2</v>
      </c>
      <c r="BL1684" s="289">
        <f t="shared" si="1880"/>
        <v>2403</v>
      </c>
      <c r="BM1684" s="596">
        <f t="shared" si="1881"/>
        <v>4752</v>
      </c>
      <c r="BN1684" s="563">
        <f t="shared" si="1882"/>
        <v>4</v>
      </c>
      <c r="BO1684" s="87">
        <f t="shared" si="1883"/>
        <v>2018</v>
      </c>
      <c r="BP1684" s="87">
        <f t="shared" si="1884"/>
        <v>0.99999999999999978</v>
      </c>
      <c r="BQ1684" s="202"/>
    </row>
    <row r="1685" spans="1:69" s="35" customFormat="1" ht="10.5" customHeight="1" x14ac:dyDescent="0.2">
      <c r="A1685" s="312" t="str">
        <f t="shared" si="1870"/>
        <v>2018-19RYF4</v>
      </c>
      <c r="B1685" s="312" t="str">
        <f t="shared" si="1885"/>
        <v>Y58</v>
      </c>
      <c r="C1685" s="208" t="s">
        <v>192</v>
      </c>
      <c r="D1685" s="208" t="s">
        <v>528</v>
      </c>
      <c r="E1685" s="53"/>
      <c r="F1685" s="319" t="str">
        <f>VLOOKUP($G1685,'Selection Sheet'!$C$15:$F$39,3,0)</f>
        <v>Y58</v>
      </c>
      <c r="G1685" s="209" t="s">
        <v>99</v>
      </c>
      <c r="H1685" s="208" t="s">
        <v>540</v>
      </c>
      <c r="I1685" s="521">
        <v>285</v>
      </c>
      <c r="J1685" s="521">
        <v>95</v>
      </c>
      <c r="K1685" s="521">
        <v>36</v>
      </c>
      <c r="L1685" s="521">
        <v>21</v>
      </c>
      <c r="M1685" s="533" t="s">
        <v>80</v>
      </c>
      <c r="N1685" s="533" t="s">
        <v>80</v>
      </c>
      <c r="O1685" s="533" t="s">
        <v>80</v>
      </c>
      <c r="P1685" s="533" t="s">
        <v>80</v>
      </c>
      <c r="Q1685" s="521">
        <v>111</v>
      </c>
      <c r="R1685" s="521">
        <v>75</v>
      </c>
      <c r="S1685" s="521">
        <v>725</v>
      </c>
      <c r="T1685" s="522">
        <v>758</v>
      </c>
      <c r="U1685" s="561">
        <v>81.03333333333326</v>
      </c>
      <c r="V1685" s="561">
        <v>72.26666666666668</v>
      </c>
      <c r="W1685" s="561">
        <v>114.95000000000003</v>
      </c>
      <c r="X1685" s="524">
        <v>589</v>
      </c>
      <c r="Y1685" s="557">
        <v>81.3</v>
      </c>
      <c r="Z1685" s="552">
        <v>38</v>
      </c>
      <c r="AA1685" s="552">
        <v>186</v>
      </c>
      <c r="AB1685" s="527">
        <v>64</v>
      </c>
      <c r="AC1685" s="552">
        <v>62.4</v>
      </c>
      <c r="AD1685" s="552">
        <v>53</v>
      </c>
      <c r="AE1685" s="552">
        <v>103</v>
      </c>
      <c r="AF1685" s="528">
        <v>191</v>
      </c>
      <c r="AG1685" s="529">
        <v>139.7894737</v>
      </c>
      <c r="AH1685" s="530">
        <v>203.7</v>
      </c>
      <c r="AI1685" s="528">
        <v>152</v>
      </c>
      <c r="AJ1685" s="531">
        <v>196</v>
      </c>
      <c r="AK1685" s="531">
        <v>238</v>
      </c>
      <c r="AL1685" s="533"/>
      <c r="AM1685" s="533"/>
      <c r="AN1685" s="531" t="s">
        <v>80</v>
      </c>
      <c r="AO1685" s="531" t="s">
        <v>80</v>
      </c>
      <c r="AP1685" s="532" t="s">
        <v>80</v>
      </c>
      <c r="AQ1685" s="532" t="s">
        <v>80</v>
      </c>
      <c r="AR1685" s="521">
        <v>26</v>
      </c>
      <c r="AS1685" s="521">
        <v>282</v>
      </c>
      <c r="AT1685" s="521">
        <v>9</v>
      </c>
      <c r="AU1685" s="521">
        <v>34</v>
      </c>
      <c r="AV1685" s="533"/>
      <c r="AW1685" s="533"/>
      <c r="AX1685" s="533"/>
      <c r="AY1685" s="533"/>
      <c r="AZ1685" s="533"/>
      <c r="BA1685" s="533"/>
      <c r="BB1685" s="359"/>
      <c r="BC1685" s="605">
        <f t="shared" si="1871"/>
        <v>21248.0000024</v>
      </c>
      <c r="BD1685" s="606">
        <f t="shared" si="1872"/>
        <v>30962.399999999998</v>
      </c>
      <c r="BE1685" s="607">
        <f t="shared" si="1873"/>
        <v>61423.266666666612</v>
      </c>
      <c r="BF1685" s="302">
        <f t="shared" si="1874"/>
        <v>54778.133333333346</v>
      </c>
      <c r="BG1685" s="608">
        <f t="shared" si="1875"/>
        <v>87132.10000000002</v>
      </c>
      <c r="BH1685" s="609">
        <f t="shared" si="1876"/>
        <v>47885.7</v>
      </c>
      <c r="BI1685" s="311">
        <f t="shared" si="1877"/>
        <v>22382</v>
      </c>
      <c r="BJ1685" s="610">
        <f t="shared" si="1878"/>
        <v>109554</v>
      </c>
      <c r="BK1685" s="609">
        <f t="shared" si="1879"/>
        <v>3993.6</v>
      </c>
      <c r="BL1685" s="311">
        <f t="shared" si="1880"/>
        <v>3392</v>
      </c>
      <c r="BM1685" s="610">
        <f t="shared" si="1881"/>
        <v>6592</v>
      </c>
      <c r="BN1685" s="565">
        <f t="shared" si="1882"/>
        <v>4</v>
      </c>
      <c r="BO1685" s="312">
        <f t="shared" si="1883"/>
        <v>2018</v>
      </c>
      <c r="BP1685" s="312">
        <f t="shared" si="1884"/>
        <v>0.99999999999999978</v>
      </c>
      <c r="BQ1685" s="202"/>
    </row>
    <row r="1686" spans="1:69" s="35" customFormat="1" ht="10.5" customHeight="1" x14ac:dyDescent="0.2">
      <c r="A1686" s="87" t="str">
        <f t="shared" si="1870"/>
        <v>2018-19R1F5</v>
      </c>
      <c r="B1686" s="87" t="str">
        <f t="shared" si="1885"/>
        <v>Y59</v>
      </c>
      <c r="C1686" s="203" t="s">
        <v>192</v>
      </c>
      <c r="D1686" s="203" t="s">
        <v>168</v>
      </c>
      <c r="E1686" s="42"/>
      <c r="F1686" s="317" t="str">
        <f>VLOOKUP($G1686,'Selection Sheet'!$C$15:$F$39,3,0)</f>
        <v>Y59</v>
      </c>
      <c r="G1686" s="204" t="s">
        <v>108</v>
      </c>
      <c r="H1686" s="203" t="s">
        <v>529</v>
      </c>
      <c r="I1686" s="495">
        <v>12</v>
      </c>
      <c r="J1686" s="495">
        <v>4</v>
      </c>
      <c r="K1686" s="495">
        <v>1</v>
      </c>
      <c r="L1686" s="495">
        <v>0</v>
      </c>
      <c r="M1686" s="507" t="s">
        <v>80</v>
      </c>
      <c r="N1686" s="507" t="s">
        <v>80</v>
      </c>
      <c r="O1686" s="507" t="s">
        <v>80</v>
      </c>
      <c r="P1686" s="507" t="s">
        <v>80</v>
      </c>
      <c r="Q1686" s="495" t="s">
        <v>80</v>
      </c>
      <c r="R1686" s="495" t="s">
        <v>80</v>
      </c>
      <c r="S1686" s="495">
        <v>19</v>
      </c>
      <c r="T1686" s="496">
        <v>51</v>
      </c>
      <c r="U1686" s="559">
        <v>74.6666666666666</v>
      </c>
      <c r="V1686" s="559">
        <v>63.633333333333312</v>
      </c>
      <c r="W1686" s="559">
        <v>107.41666666666666</v>
      </c>
      <c r="X1686" s="498">
        <v>13</v>
      </c>
      <c r="Y1686" s="555">
        <v>39</v>
      </c>
      <c r="Z1686" s="550">
        <v>32</v>
      </c>
      <c r="AA1686" s="550">
        <v>61</v>
      </c>
      <c r="AB1686" s="501">
        <v>2</v>
      </c>
      <c r="AC1686" s="550" t="s">
        <v>80</v>
      </c>
      <c r="AD1686" s="550" t="s">
        <v>80</v>
      </c>
      <c r="AE1686" s="550" t="s">
        <v>80</v>
      </c>
      <c r="AF1686" s="502">
        <v>0</v>
      </c>
      <c r="AG1686" s="503" t="s">
        <v>80</v>
      </c>
      <c r="AH1686" s="504" t="s">
        <v>80</v>
      </c>
      <c r="AI1686" s="502">
        <v>0</v>
      </c>
      <c r="AJ1686" s="505" t="s">
        <v>80</v>
      </c>
      <c r="AK1686" s="505" t="s">
        <v>80</v>
      </c>
      <c r="AL1686" s="507"/>
      <c r="AM1686" s="507"/>
      <c r="AN1686" s="505">
        <v>53</v>
      </c>
      <c r="AO1686" s="505">
        <v>53</v>
      </c>
      <c r="AP1686" s="506" t="s">
        <v>80</v>
      </c>
      <c r="AQ1686" s="506" t="s">
        <v>80</v>
      </c>
      <c r="AR1686" s="495">
        <v>0</v>
      </c>
      <c r="AS1686" s="495">
        <v>13</v>
      </c>
      <c r="AT1686" s="495">
        <v>0</v>
      </c>
      <c r="AU1686" s="495">
        <v>1</v>
      </c>
      <c r="AV1686" s="507"/>
      <c r="AW1686" s="507"/>
      <c r="AX1686" s="507"/>
      <c r="AY1686" s="507"/>
      <c r="AZ1686" s="507"/>
      <c r="BA1686" s="507"/>
      <c r="BB1686" s="357"/>
      <c r="BC1686" s="592" t="str">
        <f t="shared" si="1871"/>
        <v>-</v>
      </c>
      <c r="BD1686" s="593" t="str">
        <f t="shared" si="1872"/>
        <v>-</v>
      </c>
      <c r="BE1686" s="594">
        <f t="shared" si="1873"/>
        <v>3807.9999999999968</v>
      </c>
      <c r="BF1686" s="291">
        <f t="shared" si="1874"/>
        <v>3245.2999999999988</v>
      </c>
      <c r="BG1686" s="566">
        <f t="shared" si="1875"/>
        <v>5478.2499999999991</v>
      </c>
      <c r="BH1686" s="595">
        <f t="shared" si="1876"/>
        <v>507</v>
      </c>
      <c r="BI1686" s="289">
        <f t="shared" si="1877"/>
        <v>416</v>
      </c>
      <c r="BJ1686" s="596">
        <f t="shared" si="1878"/>
        <v>793</v>
      </c>
      <c r="BK1686" s="595" t="str">
        <f t="shared" si="1879"/>
        <v>-</v>
      </c>
      <c r="BL1686" s="289" t="str">
        <f t="shared" si="1880"/>
        <v>-</v>
      </c>
      <c r="BM1686" s="596" t="str">
        <f t="shared" si="1881"/>
        <v>-</v>
      </c>
      <c r="BN1686" s="563">
        <f t="shared" si="1882"/>
        <v>5</v>
      </c>
      <c r="BO1686" s="87">
        <f t="shared" si="1883"/>
        <v>2018</v>
      </c>
      <c r="BP1686" s="87">
        <f t="shared" si="1884"/>
        <v>2</v>
      </c>
      <c r="BQ1686" s="202"/>
    </row>
    <row r="1687" spans="1:69" s="35" customFormat="1" ht="10.5" customHeight="1" x14ac:dyDescent="0.2">
      <c r="A1687" s="87" t="str">
        <f t="shared" si="1870"/>
        <v>2018-19RRU5</v>
      </c>
      <c r="B1687" s="87" t="str">
        <f t="shared" si="1885"/>
        <v>Y56</v>
      </c>
      <c r="C1687" s="203" t="s">
        <v>192</v>
      </c>
      <c r="D1687" s="203" t="s">
        <v>168</v>
      </c>
      <c r="E1687" s="42"/>
      <c r="F1687" s="317" t="str">
        <f>VLOOKUP($G1687,'Selection Sheet'!$C$15:$F$39,3,0)</f>
        <v>Y56</v>
      </c>
      <c r="G1687" s="204" t="s">
        <v>93</v>
      </c>
      <c r="H1687" s="203" t="s">
        <v>530</v>
      </c>
      <c r="I1687" s="495">
        <v>336</v>
      </c>
      <c r="J1687" s="495">
        <v>130</v>
      </c>
      <c r="K1687" s="495">
        <v>57</v>
      </c>
      <c r="L1687" s="495">
        <v>34</v>
      </c>
      <c r="M1687" s="507" t="s">
        <v>80</v>
      </c>
      <c r="N1687" s="507" t="s">
        <v>80</v>
      </c>
      <c r="O1687" s="507" t="s">
        <v>80</v>
      </c>
      <c r="P1687" s="507" t="s">
        <v>80</v>
      </c>
      <c r="Q1687" s="495" t="s">
        <v>80</v>
      </c>
      <c r="R1687" s="495" t="s">
        <v>80</v>
      </c>
      <c r="S1687" s="495">
        <v>845</v>
      </c>
      <c r="T1687" s="496">
        <v>1171</v>
      </c>
      <c r="U1687" s="559">
        <v>69.000000000000043</v>
      </c>
      <c r="V1687" s="559">
        <v>60.000000000000043</v>
      </c>
      <c r="W1687" s="559">
        <v>105.00000000000004</v>
      </c>
      <c r="X1687" s="498">
        <v>651</v>
      </c>
      <c r="Y1687" s="555">
        <v>70.3</v>
      </c>
      <c r="Z1687" s="550">
        <v>27</v>
      </c>
      <c r="AA1687" s="550">
        <v>197</v>
      </c>
      <c r="AB1687" s="501">
        <v>110</v>
      </c>
      <c r="AC1687" s="550">
        <v>42.5</v>
      </c>
      <c r="AD1687" s="550">
        <v>36</v>
      </c>
      <c r="AE1687" s="550">
        <v>80</v>
      </c>
      <c r="AF1687" s="502">
        <v>126</v>
      </c>
      <c r="AG1687" s="503">
        <v>125.3490566</v>
      </c>
      <c r="AH1687" s="504">
        <v>157</v>
      </c>
      <c r="AI1687" s="502">
        <v>106</v>
      </c>
      <c r="AJ1687" s="505" t="s">
        <v>80</v>
      </c>
      <c r="AK1687" s="505" t="s">
        <v>80</v>
      </c>
      <c r="AL1687" s="507"/>
      <c r="AM1687" s="507"/>
      <c r="AN1687" s="505">
        <v>1156</v>
      </c>
      <c r="AO1687" s="505">
        <v>1175</v>
      </c>
      <c r="AP1687" s="506" t="s">
        <v>80</v>
      </c>
      <c r="AQ1687" s="506" t="s">
        <v>80</v>
      </c>
      <c r="AR1687" s="495">
        <v>31</v>
      </c>
      <c r="AS1687" s="495">
        <v>325</v>
      </c>
      <c r="AT1687" s="495">
        <v>12</v>
      </c>
      <c r="AU1687" s="495">
        <v>51</v>
      </c>
      <c r="AV1687" s="507"/>
      <c r="AW1687" s="507"/>
      <c r="AX1687" s="507"/>
      <c r="AY1687" s="507"/>
      <c r="AZ1687" s="507"/>
      <c r="BA1687" s="507"/>
      <c r="BB1687" s="357"/>
      <c r="BC1687" s="592">
        <f t="shared" si="1871"/>
        <v>13286.999999600001</v>
      </c>
      <c r="BD1687" s="593">
        <f t="shared" si="1872"/>
        <v>16642</v>
      </c>
      <c r="BE1687" s="594">
        <f t="shared" si="1873"/>
        <v>80799.000000000044</v>
      </c>
      <c r="BF1687" s="291">
        <f t="shared" si="1874"/>
        <v>70260.000000000044</v>
      </c>
      <c r="BG1687" s="566">
        <f t="shared" si="1875"/>
        <v>122955.00000000004</v>
      </c>
      <c r="BH1687" s="595">
        <f t="shared" si="1876"/>
        <v>45765.299999999996</v>
      </c>
      <c r="BI1687" s="289">
        <f t="shared" si="1877"/>
        <v>17577</v>
      </c>
      <c r="BJ1687" s="596">
        <f t="shared" si="1878"/>
        <v>128247</v>
      </c>
      <c r="BK1687" s="595">
        <f t="shared" si="1879"/>
        <v>4675</v>
      </c>
      <c r="BL1687" s="289">
        <f t="shared" si="1880"/>
        <v>3960</v>
      </c>
      <c r="BM1687" s="596">
        <f t="shared" si="1881"/>
        <v>8800</v>
      </c>
      <c r="BN1687" s="563">
        <f t="shared" si="1882"/>
        <v>5</v>
      </c>
      <c r="BO1687" s="87">
        <f t="shared" si="1883"/>
        <v>2018</v>
      </c>
      <c r="BP1687" s="87">
        <f t="shared" si="1884"/>
        <v>2</v>
      </c>
      <c r="BQ1687" s="202"/>
    </row>
    <row r="1688" spans="1:69" s="35" customFormat="1" ht="10.5" customHeight="1" x14ac:dyDescent="0.2">
      <c r="A1688" s="87" t="str">
        <f t="shared" si="1870"/>
        <v>2018-19RX65</v>
      </c>
      <c r="B1688" s="87" t="str">
        <f t="shared" si="1885"/>
        <v>Y63</v>
      </c>
      <c r="C1688" s="203" t="s">
        <v>192</v>
      </c>
      <c r="D1688" s="203" t="s">
        <v>168</v>
      </c>
      <c r="E1688" s="42"/>
      <c r="F1688" s="317" t="str">
        <f>VLOOKUP($G1688,'Selection Sheet'!$C$15:$F$39,3,0)</f>
        <v>Y63</v>
      </c>
      <c r="G1688" s="204" t="s">
        <v>111</v>
      </c>
      <c r="H1688" s="203" t="s">
        <v>532</v>
      </c>
      <c r="I1688" s="495">
        <v>156</v>
      </c>
      <c r="J1688" s="495">
        <v>42</v>
      </c>
      <c r="K1688" s="495">
        <v>19</v>
      </c>
      <c r="L1688" s="495">
        <v>11</v>
      </c>
      <c r="M1688" s="507" t="s">
        <v>80</v>
      </c>
      <c r="N1688" s="507" t="s">
        <v>80</v>
      </c>
      <c r="O1688" s="507" t="s">
        <v>80</v>
      </c>
      <c r="P1688" s="507" t="s">
        <v>80</v>
      </c>
      <c r="Q1688" s="495" t="s">
        <v>80</v>
      </c>
      <c r="R1688" s="495" t="s">
        <v>80</v>
      </c>
      <c r="S1688" s="495">
        <v>341</v>
      </c>
      <c r="T1688" s="496">
        <v>445</v>
      </c>
      <c r="U1688" s="559">
        <v>73.19999999999996</v>
      </c>
      <c r="V1688" s="559">
        <v>66.883333333333383</v>
      </c>
      <c r="W1688" s="559">
        <v>103.23333333333332</v>
      </c>
      <c r="X1688" s="498">
        <v>294</v>
      </c>
      <c r="Y1688" s="555">
        <v>74.099999999999994</v>
      </c>
      <c r="Z1688" s="550">
        <v>38</v>
      </c>
      <c r="AA1688" s="550">
        <v>193</v>
      </c>
      <c r="AB1688" s="501">
        <v>40</v>
      </c>
      <c r="AC1688" s="550">
        <v>47.5</v>
      </c>
      <c r="AD1688" s="550">
        <v>50</v>
      </c>
      <c r="AE1688" s="550">
        <v>73</v>
      </c>
      <c r="AF1688" s="502">
        <v>120</v>
      </c>
      <c r="AG1688" s="503">
        <v>103.75</v>
      </c>
      <c r="AH1688" s="504">
        <v>136</v>
      </c>
      <c r="AI1688" s="502">
        <v>104</v>
      </c>
      <c r="AJ1688" s="505" t="s">
        <v>80</v>
      </c>
      <c r="AK1688" s="505" t="s">
        <v>80</v>
      </c>
      <c r="AL1688" s="507"/>
      <c r="AM1688" s="507"/>
      <c r="AN1688" s="505">
        <v>441</v>
      </c>
      <c r="AO1688" s="505">
        <v>445</v>
      </c>
      <c r="AP1688" s="506" t="s">
        <v>80</v>
      </c>
      <c r="AQ1688" s="506" t="s">
        <v>80</v>
      </c>
      <c r="AR1688" s="495">
        <v>15</v>
      </c>
      <c r="AS1688" s="495">
        <v>152</v>
      </c>
      <c r="AT1688" s="495">
        <v>6</v>
      </c>
      <c r="AU1688" s="495">
        <v>17</v>
      </c>
      <c r="AV1688" s="507"/>
      <c r="AW1688" s="507"/>
      <c r="AX1688" s="507"/>
      <c r="AY1688" s="507"/>
      <c r="AZ1688" s="507"/>
      <c r="BA1688" s="507"/>
      <c r="BB1688" s="357"/>
      <c r="BC1688" s="592">
        <f t="shared" si="1871"/>
        <v>10790</v>
      </c>
      <c r="BD1688" s="593">
        <f t="shared" si="1872"/>
        <v>14144</v>
      </c>
      <c r="BE1688" s="594">
        <f t="shared" si="1873"/>
        <v>32573.999999999982</v>
      </c>
      <c r="BF1688" s="291">
        <f t="shared" si="1874"/>
        <v>29763.083333333354</v>
      </c>
      <c r="BG1688" s="566">
        <f t="shared" si="1875"/>
        <v>45938.833333333328</v>
      </c>
      <c r="BH1688" s="595">
        <f t="shared" si="1876"/>
        <v>21785.399999999998</v>
      </c>
      <c r="BI1688" s="289">
        <f t="shared" si="1877"/>
        <v>11172</v>
      </c>
      <c r="BJ1688" s="596">
        <f t="shared" si="1878"/>
        <v>56742</v>
      </c>
      <c r="BK1688" s="595">
        <f t="shared" si="1879"/>
        <v>1900</v>
      </c>
      <c r="BL1688" s="289">
        <f t="shared" si="1880"/>
        <v>2000</v>
      </c>
      <c r="BM1688" s="596">
        <f t="shared" si="1881"/>
        <v>2920</v>
      </c>
      <c r="BN1688" s="563">
        <f t="shared" si="1882"/>
        <v>5</v>
      </c>
      <c r="BO1688" s="87">
        <f t="shared" si="1883"/>
        <v>2018</v>
      </c>
      <c r="BP1688" s="87">
        <f t="shared" si="1884"/>
        <v>2</v>
      </c>
      <c r="BQ1688" s="202"/>
    </row>
    <row r="1689" spans="1:69" s="35" customFormat="1" ht="10.5" customHeight="1" x14ac:dyDescent="0.2">
      <c r="A1689" s="314" t="str">
        <f t="shared" ref="A1689:A1752" si="1886">CONCATENATE(C1689,G1689,BN1689)</f>
        <v>2018-19RX75</v>
      </c>
      <c r="B1689" s="314" t="str">
        <f t="shared" si="1885"/>
        <v>Y62</v>
      </c>
      <c r="C1689" s="205" t="s">
        <v>192</v>
      </c>
      <c r="D1689" s="205" t="s">
        <v>168</v>
      </c>
      <c r="E1689" s="206"/>
      <c r="F1689" s="318" t="str">
        <f>VLOOKUP($G1689,'Selection Sheet'!$C$15:$F$39,3,0)</f>
        <v>Y62</v>
      </c>
      <c r="G1689" s="207" t="s">
        <v>84</v>
      </c>
      <c r="H1689" s="205" t="s">
        <v>533</v>
      </c>
      <c r="I1689" s="508">
        <v>279</v>
      </c>
      <c r="J1689" s="508">
        <v>97</v>
      </c>
      <c r="K1689" s="508">
        <v>45</v>
      </c>
      <c r="L1689" s="508">
        <v>25</v>
      </c>
      <c r="M1689" s="520" t="s">
        <v>80</v>
      </c>
      <c r="N1689" s="520" t="s">
        <v>80</v>
      </c>
      <c r="O1689" s="520" t="s">
        <v>80</v>
      </c>
      <c r="P1689" s="520" t="s">
        <v>80</v>
      </c>
      <c r="Q1689" s="508" t="s">
        <v>80</v>
      </c>
      <c r="R1689" s="508" t="s">
        <v>80</v>
      </c>
      <c r="S1689" s="508">
        <v>565</v>
      </c>
      <c r="T1689" s="509">
        <v>957</v>
      </c>
      <c r="U1689" s="560">
        <v>72</v>
      </c>
      <c r="V1689" s="560">
        <v>65.999999999999957</v>
      </c>
      <c r="W1689" s="560">
        <v>108</v>
      </c>
      <c r="X1689" s="511">
        <v>716</v>
      </c>
      <c r="Y1689" s="556">
        <v>75.099999999999994</v>
      </c>
      <c r="Z1689" s="551">
        <v>40</v>
      </c>
      <c r="AA1689" s="551">
        <v>192</v>
      </c>
      <c r="AB1689" s="514">
        <v>74</v>
      </c>
      <c r="AC1689" s="551">
        <v>54.7</v>
      </c>
      <c r="AD1689" s="551">
        <v>47</v>
      </c>
      <c r="AE1689" s="551">
        <v>91</v>
      </c>
      <c r="AF1689" s="515">
        <v>154</v>
      </c>
      <c r="AG1689" s="516">
        <v>130.57258060000001</v>
      </c>
      <c r="AH1689" s="517">
        <v>171.4</v>
      </c>
      <c r="AI1689" s="515">
        <v>124</v>
      </c>
      <c r="AJ1689" s="518" t="s">
        <v>80</v>
      </c>
      <c r="AK1689" s="518" t="s">
        <v>80</v>
      </c>
      <c r="AL1689" s="520"/>
      <c r="AM1689" s="520"/>
      <c r="AN1689" s="518">
        <v>940</v>
      </c>
      <c r="AO1689" s="518">
        <v>957</v>
      </c>
      <c r="AP1689" s="519" t="s">
        <v>80</v>
      </c>
      <c r="AQ1689" s="519" t="s">
        <v>80</v>
      </c>
      <c r="AR1689" s="508">
        <v>28</v>
      </c>
      <c r="AS1689" s="508">
        <v>273</v>
      </c>
      <c r="AT1689" s="508">
        <v>13</v>
      </c>
      <c r="AU1689" s="508">
        <v>42</v>
      </c>
      <c r="AV1689" s="520"/>
      <c r="AW1689" s="520"/>
      <c r="AX1689" s="520"/>
      <c r="AY1689" s="520"/>
      <c r="AZ1689" s="520"/>
      <c r="BA1689" s="520"/>
      <c r="BB1689" s="358"/>
      <c r="BC1689" s="597">
        <f t="shared" ref="BC1689:BC1752" si="1887">IFERROR(AG1689*$AI1689,"-")</f>
        <v>16190.999994400001</v>
      </c>
      <c r="BD1689" s="598">
        <f t="shared" ref="BD1689:BD1752" si="1888">IFERROR(AH1689*$AI1689,"-")</f>
        <v>21253.600000000002</v>
      </c>
      <c r="BE1689" s="599">
        <f t="shared" ref="BE1689:BE1752" si="1889">IFERROR(U1689*$T1689, "-")</f>
        <v>68904</v>
      </c>
      <c r="BF1689" s="600">
        <f t="shared" ref="BF1689:BF1752" si="1890">IFERROR(V1689*$T1689,"-")</f>
        <v>63161.999999999956</v>
      </c>
      <c r="BG1689" s="601">
        <f t="shared" ref="BG1689:BG1752" si="1891">IFERROR(W1689*$T1689,"-")</f>
        <v>103356</v>
      </c>
      <c r="BH1689" s="602">
        <f t="shared" ref="BH1689:BH1752" si="1892">IFERROR(Y1689*$X1689, "-")</f>
        <v>53771.6</v>
      </c>
      <c r="BI1689" s="603">
        <f t="shared" ref="BI1689:BI1752" si="1893">IFERROR(Z1689*$X1689,"-")</f>
        <v>28640</v>
      </c>
      <c r="BJ1689" s="604">
        <f t="shared" ref="BJ1689:BJ1752" si="1894">IFERROR(AA1689*$X1689,"-")</f>
        <v>137472</v>
      </c>
      <c r="BK1689" s="602">
        <f t="shared" ref="BK1689:BK1752" si="1895">IFERROR(AC1689*$AB1689, "-")</f>
        <v>4047.8</v>
      </c>
      <c r="BL1689" s="603">
        <f t="shared" ref="BL1689:BL1752" si="1896">IFERROR(AD1689*$AB1689,"-")</f>
        <v>3478</v>
      </c>
      <c r="BM1689" s="604">
        <f t="shared" ref="BM1689:BM1752" si="1897">IFERROR(AE1689*$AB1689,"-")</f>
        <v>6734</v>
      </c>
      <c r="BN1689" s="564">
        <f t="shared" ref="BN1689:BN1752" si="1898">MONTH(1&amp;$D1689)</f>
        <v>5</v>
      </c>
      <c r="BO1689" s="314">
        <f t="shared" ref="BO1689:BO1752" si="1899">VALUE(LEFT(C1689,4)+IF($BN1689&lt;4,1,0))</f>
        <v>2018</v>
      </c>
      <c r="BP1689" s="314">
        <f t="shared" ref="BP1689:BP1752" si="1900">(BN1689/3-ROUNDDOWN(BN1689/3,0))*3</f>
        <v>2</v>
      </c>
      <c r="BQ1689" s="202"/>
    </row>
    <row r="1690" spans="1:69" s="35" customFormat="1" ht="10.5" customHeight="1" x14ac:dyDescent="0.2">
      <c r="A1690" s="87" t="str">
        <f t="shared" si="1886"/>
        <v>2018-19RX85</v>
      </c>
      <c r="B1690" s="87" t="str">
        <f t="shared" ref="B1690:B1753" si="1901">F1690</f>
        <v>Y63</v>
      </c>
      <c r="C1690" s="203" t="s">
        <v>192</v>
      </c>
      <c r="D1690" s="203" t="s">
        <v>168</v>
      </c>
      <c r="E1690" s="42"/>
      <c r="F1690" s="317" t="str">
        <f>VLOOKUP($G1690,'Selection Sheet'!$C$15:$F$39,3,0)</f>
        <v>Y63</v>
      </c>
      <c r="G1690" s="204" t="s">
        <v>120</v>
      </c>
      <c r="H1690" s="203" t="s">
        <v>534</v>
      </c>
      <c r="I1690" s="495">
        <v>245</v>
      </c>
      <c r="J1690" s="495">
        <v>64</v>
      </c>
      <c r="K1690" s="495">
        <v>33</v>
      </c>
      <c r="L1690" s="495">
        <v>15</v>
      </c>
      <c r="M1690" s="507" t="s">
        <v>80</v>
      </c>
      <c r="N1690" s="507" t="s">
        <v>80</v>
      </c>
      <c r="O1690" s="507" t="s">
        <v>80</v>
      </c>
      <c r="P1690" s="507" t="s">
        <v>80</v>
      </c>
      <c r="Q1690" s="495" t="s">
        <v>80</v>
      </c>
      <c r="R1690" s="495" t="s">
        <v>80</v>
      </c>
      <c r="S1690" s="495">
        <v>698</v>
      </c>
      <c r="T1690" s="496">
        <v>433</v>
      </c>
      <c r="U1690" s="559">
        <v>73.216666666666654</v>
      </c>
      <c r="V1690" s="559">
        <v>65.949999999999989</v>
      </c>
      <c r="W1690" s="559">
        <v>107.06666666666673</v>
      </c>
      <c r="X1690" s="498">
        <v>385</v>
      </c>
      <c r="Y1690" s="555">
        <v>95.5</v>
      </c>
      <c r="Z1690" s="550">
        <v>41</v>
      </c>
      <c r="AA1690" s="550">
        <v>208</v>
      </c>
      <c r="AB1690" s="501">
        <v>50</v>
      </c>
      <c r="AC1690" s="550">
        <v>67.2</v>
      </c>
      <c r="AD1690" s="550">
        <v>56</v>
      </c>
      <c r="AE1690" s="550">
        <v>115</v>
      </c>
      <c r="AF1690" s="502">
        <v>111</v>
      </c>
      <c r="AG1690" s="503">
        <v>133.42268039999999</v>
      </c>
      <c r="AH1690" s="504">
        <v>180.4</v>
      </c>
      <c r="AI1690" s="502">
        <v>97</v>
      </c>
      <c r="AJ1690" s="505" t="s">
        <v>80</v>
      </c>
      <c r="AK1690" s="505" t="s">
        <v>80</v>
      </c>
      <c r="AL1690" s="507"/>
      <c r="AM1690" s="507"/>
      <c r="AN1690" s="505">
        <v>459</v>
      </c>
      <c r="AO1690" s="505">
        <v>466</v>
      </c>
      <c r="AP1690" s="506" t="s">
        <v>80</v>
      </c>
      <c r="AQ1690" s="506" t="s">
        <v>80</v>
      </c>
      <c r="AR1690" s="495">
        <v>28</v>
      </c>
      <c r="AS1690" s="495">
        <v>239</v>
      </c>
      <c r="AT1690" s="495">
        <v>7</v>
      </c>
      <c r="AU1690" s="495">
        <v>31</v>
      </c>
      <c r="AV1690" s="507"/>
      <c r="AW1690" s="507"/>
      <c r="AX1690" s="507"/>
      <c r="AY1690" s="507"/>
      <c r="AZ1690" s="507"/>
      <c r="BA1690" s="507"/>
      <c r="BB1690" s="357"/>
      <c r="BC1690" s="592">
        <f t="shared" si="1887"/>
        <v>12941.999998799998</v>
      </c>
      <c r="BD1690" s="593">
        <f t="shared" si="1888"/>
        <v>17498.8</v>
      </c>
      <c r="BE1690" s="594">
        <f t="shared" si="1889"/>
        <v>31702.816666666662</v>
      </c>
      <c r="BF1690" s="291">
        <f t="shared" si="1890"/>
        <v>28556.349999999995</v>
      </c>
      <c r="BG1690" s="566">
        <f t="shared" si="1891"/>
        <v>46359.866666666698</v>
      </c>
      <c r="BH1690" s="595">
        <f t="shared" si="1892"/>
        <v>36767.5</v>
      </c>
      <c r="BI1690" s="289">
        <f t="shared" si="1893"/>
        <v>15785</v>
      </c>
      <c r="BJ1690" s="596">
        <f t="shared" si="1894"/>
        <v>80080</v>
      </c>
      <c r="BK1690" s="595">
        <f t="shared" si="1895"/>
        <v>3360</v>
      </c>
      <c r="BL1690" s="289">
        <f t="shared" si="1896"/>
        <v>2800</v>
      </c>
      <c r="BM1690" s="596">
        <f t="shared" si="1897"/>
        <v>5750</v>
      </c>
      <c r="BN1690" s="563">
        <f t="shared" si="1898"/>
        <v>5</v>
      </c>
      <c r="BO1690" s="87">
        <f t="shared" si="1899"/>
        <v>2018</v>
      </c>
      <c r="BP1690" s="87">
        <f t="shared" si="1900"/>
        <v>2</v>
      </c>
      <c r="BQ1690" s="202"/>
    </row>
    <row r="1691" spans="1:69" s="35" customFormat="1" ht="10.5" customHeight="1" x14ac:dyDescent="0.2">
      <c r="A1691" s="87" t="str">
        <f t="shared" si="1886"/>
        <v>2018-19RX95</v>
      </c>
      <c r="B1691" s="87" t="str">
        <f t="shared" si="1901"/>
        <v>Y60</v>
      </c>
      <c r="C1691" s="203" t="s">
        <v>192</v>
      </c>
      <c r="D1691" s="203" t="s">
        <v>168</v>
      </c>
      <c r="E1691" s="42"/>
      <c r="F1691" s="317" t="str">
        <f>VLOOKUP($G1691,'Selection Sheet'!$C$15:$F$39,3,0)</f>
        <v>Y60</v>
      </c>
      <c r="G1691" s="204" t="s">
        <v>103</v>
      </c>
      <c r="H1691" s="203" t="s">
        <v>535</v>
      </c>
      <c r="I1691" s="495">
        <v>172</v>
      </c>
      <c r="J1691" s="495">
        <v>53</v>
      </c>
      <c r="K1691" s="495">
        <v>18</v>
      </c>
      <c r="L1691" s="495">
        <v>13</v>
      </c>
      <c r="M1691" s="507" t="s">
        <v>80</v>
      </c>
      <c r="N1691" s="507" t="s">
        <v>80</v>
      </c>
      <c r="O1691" s="507" t="s">
        <v>80</v>
      </c>
      <c r="P1691" s="507" t="s">
        <v>80</v>
      </c>
      <c r="Q1691" s="495" t="s">
        <v>80</v>
      </c>
      <c r="R1691" s="495" t="s">
        <v>80</v>
      </c>
      <c r="S1691" s="495">
        <v>410</v>
      </c>
      <c r="T1691" s="496">
        <v>499</v>
      </c>
      <c r="U1691" s="559">
        <v>86.01666666666668</v>
      </c>
      <c r="V1691" s="559">
        <v>77.516666666666652</v>
      </c>
      <c r="W1691" s="559">
        <v>130.65000000000003</v>
      </c>
      <c r="X1691" s="498">
        <v>419</v>
      </c>
      <c r="Y1691" s="555">
        <v>71.5</v>
      </c>
      <c r="Z1691" s="550">
        <v>43</v>
      </c>
      <c r="AA1691" s="550">
        <v>171</v>
      </c>
      <c r="AB1691" s="501">
        <v>59</v>
      </c>
      <c r="AC1691" s="550">
        <v>47.1</v>
      </c>
      <c r="AD1691" s="550">
        <v>44</v>
      </c>
      <c r="AE1691" s="550">
        <v>85</v>
      </c>
      <c r="AF1691" s="502">
        <v>149</v>
      </c>
      <c r="AG1691" s="503">
        <v>132.553719</v>
      </c>
      <c r="AH1691" s="504">
        <v>178</v>
      </c>
      <c r="AI1691" s="502">
        <v>121</v>
      </c>
      <c r="AJ1691" s="505" t="s">
        <v>80</v>
      </c>
      <c r="AK1691" s="505" t="s">
        <v>80</v>
      </c>
      <c r="AL1691" s="507"/>
      <c r="AM1691" s="507"/>
      <c r="AN1691" s="505">
        <v>500</v>
      </c>
      <c r="AO1691" s="505">
        <v>509</v>
      </c>
      <c r="AP1691" s="506" t="s">
        <v>80</v>
      </c>
      <c r="AQ1691" s="506" t="s">
        <v>80</v>
      </c>
      <c r="AR1691" s="495">
        <v>18</v>
      </c>
      <c r="AS1691" s="495">
        <v>166</v>
      </c>
      <c r="AT1691" s="495">
        <v>6</v>
      </c>
      <c r="AU1691" s="495">
        <v>17</v>
      </c>
      <c r="AV1691" s="507"/>
      <c r="AW1691" s="507"/>
      <c r="AX1691" s="507"/>
      <c r="AY1691" s="507"/>
      <c r="AZ1691" s="507"/>
      <c r="BA1691" s="507"/>
      <c r="BB1691" s="357"/>
      <c r="BC1691" s="592">
        <f t="shared" si="1887"/>
        <v>16038.999999</v>
      </c>
      <c r="BD1691" s="593">
        <f t="shared" si="1888"/>
        <v>21538</v>
      </c>
      <c r="BE1691" s="594">
        <f t="shared" si="1889"/>
        <v>42922.316666666673</v>
      </c>
      <c r="BF1691" s="291">
        <f t="shared" si="1890"/>
        <v>38680.816666666658</v>
      </c>
      <c r="BG1691" s="566">
        <f t="shared" si="1891"/>
        <v>65194.35000000002</v>
      </c>
      <c r="BH1691" s="595">
        <f t="shared" si="1892"/>
        <v>29958.5</v>
      </c>
      <c r="BI1691" s="289">
        <f t="shared" si="1893"/>
        <v>18017</v>
      </c>
      <c r="BJ1691" s="596">
        <f t="shared" si="1894"/>
        <v>71649</v>
      </c>
      <c r="BK1691" s="595">
        <f t="shared" si="1895"/>
        <v>2778.9</v>
      </c>
      <c r="BL1691" s="289">
        <f t="shared" si="1896"/>
        <v>2596</v>
      </c>
      <c r="BM1691" s="596">
        <f t="shared" si="1897"/>
        <v>5015</v>
      </c>
      <c r="BN1691" s="563">
        <f t="shared" si="1898"/>
        <v>5</v>
      </c>
      <c r="BO1691" s="87">
        <f t="shared" si="1899"/>
        <v>2018</v>
      </c>
      <c r="BP1691" s="87">
        <f t="shared" si="1900"/>
        <v>2</v>
      </c>
      <c r="BQ1691" s="202"/>
    </row>
    <row r="1692" spans="1:69" s="35" customFormat="1" ht="10.5" customHeight="1" x14ac:dyDescent="0.2">
      <c r="A1692" s="314" t="str">
        <f t="shared" si="1886"/>
        <v>2018-19RYA5</v>
      </c>
      <c r="B1692" s="314" t="str">
        <f t="shared" si="1901"/>
        <v>Y60</v>
      </c>
      <c r="C1692" s="205" t="s">
        <v>192</v>
      </c>
      <c r="D1692" s="205" t="s">
        <v>168</v>
      </c>
      <c r="E1692" s="206"/>
      <c r="F1692" s="318" t="str">
        <f>VLOOKUP($G1692,'Selection Sheet'!$C$15:$F$39,3,0)</f>
        <v>Y60</v>
      </c>
      <c r="G1692" s="207" t="s">
        <v>118</v>
      </c>
      <c r="H1692" s="205" t="s">
        <v>536</v>
      </c>
      <c r="I1692" s="508">
        <v>293</v>
      </c>
      <c r="J1692" s="508">
        <v>93</v>
      </c>
      <c r="K1692" s="508">
        <v>43</v>
      </c>
      <c r="L1692" s="508">
        <v>28</v>
      </c>
      <c r="M1692" s="520" t="s">
        <v>80</v>
      </c>
      <c r="N1692" s="520" t="s">
        <v>80</v>
      </c>
      <c r="O1692" s="520" t="s">
        <v>80</v>
      </c>
      <c r="P1692" s="520" t="s">
        <v>80</v>
      </c>
      <c r="Q1692" s="508" t="s">
        <v>80</v>
      </c>
      <c r="R1692" s="508" t="s">
        <v>80</v>
      </c>
      <c r="S1692" s="508">
        <v>1238</v>
      </c>
      <c r="T1692" s="509">
        <v>945</v>
      </c>
      <c r="U1692" s="560">
        <v>66.183333333333266</v>
      </c>
      <c r="V1692" s="560">
        <v>60.000000000000043</v>
      </c>
      <c r="W1692" s="560">
        <v>96.666666666666629</v>
      </c>
      <c r="X1692" s="511">
        <v>531</v>
      </c>
      <c r="Y1692" s="556">
        <v>94.4</v>
      </c>
      <c r="Z1692" s="551">
        <v>42</v>
      </c>
      <c r="AA1692" s="551">
        <v>216</v>
      </c>
      <c r="AB1692" s="514">
        <v>68</v>
      </c>
      <c r="AC1692" s="551">
        <v>56.1</v>
      </c>
      <c r="AD1692" s="551">
        <v>45</v>
      </c>
      <c r="AE1692" s="551">
        <v>98</v>
      </c>
      <c r="AF1692" s="515">
        <v>144</v>
      </c>
      <c r="AG1692" s="516">
        <v>119.74137930000001</v>
      </c>
      <c r="AH1692" s="517">
        <v>161.5</v>
      </c>
      <c r="AI1692" s="515">
        <v>116</v>
      </c>
      <c r="AJ1692" s="518" t="s">
        <v>80</v>
      </c>
      <c r="AK1692" s="518" t="s">
        <v>80</v>
      </c>
      <c r="AL1692" s="520"/>
      <c r="AM1692" s="520"/>
      <c r="AN1692" s="518">
        <v>1533</v>
      </c>
      <c r="AO1692" s="518">
        <v>1547</v>
      </c>
      <c r="AP1692" s="519" t="s">
        <v>80</v>
      </c>
      <c r="AQ1692" s="519" t="s">
        <v>80</v>
      </c>
      <c r="AR1692" s="508">
        <v>34</v>
      </c>
      <c r="AS1692" s="508">
        <v>287</v>
      </c>
      <c r="AT1692" s="508">
        <v>15</v>
      </c>
      <c r="AU1692" s="508">
        <v>43</v>
      </c>
      <c r="AV1692" s="520"/>
      <c r="AW1692" s="520"/>
      <c r="AX1692" s="520"/>
      <c r="AY1692" s="520"/>
      <c r="AZ1692" s="520"/>
      <c r="BA1692" s="520"/>
      <c r="BB1692" s="358"/>
      <c r="BC1692" s="597">
        <f t="shared" si="1887"/>
        <v>13889.9999988</v>
      </c>
      <c r="BD1692" s="598">
        <f t="shared" si="1888"/>
        <v>18734</v>
      </c>
      <c r="BE1692" s="599">
        <f t="shared" si="1889"/>
        <v>62543.249999999935</v>
      </c>
      <c r="BF1692" s="600">
        <f t="shared" si="1890"/>
        <v>56700.000000000044</v>
      </c>
      <c r="BG1692" s="601">
        <f t="shared" si="1891"/>
        <v>91349.999999999971</v>
      </c>
      <c r="BH1692" s="602">
        <f t="shared" si="1892"/>
        <v>50126.400000000001</v>
      </c>
      <c r="BI1692" s="603">
        <f t="shared" si="1893"/>
        <v>22302</v>
      </c>
      <c r="BJ1692" s="604">
        <f t="shared" si="1894"/>
        <v>114696</v>
      </c>
      <c r="BK1692" s="602">
        <f t="shared" si="1895"/>
        <v>3814.8</v>
      </c>
      <c r="BL1692" s="603">
        <f t="shared" si="1896"/>
        <v>3060</v>
      </c>
      <c r="BM1692" s="604">
        <f t="shared" si="1897"/>
        <v>6664</v>
      </c>
      <c r="BN1692" s="564">
        <f t="shared" si="1898"/>
        <v>5</v>
      </c>
      <c r="BO1692" s="314">
        <f t="shared" si="1899"/>
        <v>2018</v>
      </c>
      <c r="BP1692" s="314">
        <f t="shared" si="1900"/>
        <v>2</v>
      </c>
      <c r="BQ1692" s="202"/>
    </row>
    <row r="1693" spans="1:69" s="35" customFormat="1" ht="10.5" customHeight="1" x14ac:dyDescent="0.2">
      <c r="A1693" s="87" t="str">
        <f t="shared" si="1886"/>
        <v>2018-19RYC5</v>
      </c>
      <c r="B1693" s="87" t="str">
        <f t="shared" si="1901"/>
        <v>Y61</v>
      </c>
      <c r="C1693" s="203" t="s">
        <v>192</v>
      </c>
      <c r="D1693" s="203" t="s">
        <v>168</v>
      </c>
      <c r="E1693" s="42"/>
      <c r="F1693" s="317" t="str">
        <f>VLOOKUP($G1693,'Selection Sheet'!$C$15:$F$39,3,0)</f>
        <v>Y61</v>
      </c>
      <c r="G1693" s="204" t="s">
        <v>87</v>
      </c>
      <c r="H1693" s="203" t="s">
        <v>537</v>
      </c>
      <c r="I1693" s="495">
        <v>281</v>
      </c>
      <c r="J1693" s="495">
        <v>94</v>
      </c>
      <c r="K1693" s="495">
        <v>32</v>
      </c>
      <c r="L1693" s="495">
        <v>18</v>
      </c>
      <c r="M1693" s="507" t="s">
        <v>80</v>
      </c>
      <c r="N1693" s="507" t="s">
        <v>80</v>
      </c>
      <c r="O1693" s="507" t="s">
        <v>80</v>
      </c>
      <c r="P1693" s="507" t="s">
        <v>80</v>
      </c>
      <c r="Q1693" s="495" t="s">
        <v>80</v>
      </c>
      <c r="R1693" s="495" t="s">
        <v>80</v>
      </c>
      <c r="S1693" s="495">
        <v>816</v>
      </c>
      <c r="T1693" s="496">
        <v>514</v>
      </c>
      <c r="U1693" s="559">
        <v>73.5</v>
      </c>
      <c r="V1693" s="559">
        <v>66.5</v>
      </c>
      <c r="W1693" s="559">
        <v>108.49999999999997</v>
      </c>
      <c r="X1693" s="498">
        <v>569</v>
      </c>
      <c r="Y1693" s="555">
        <v>79.8</v>
      </c>
      <c r="Z1693" s="550">
        <v>41</v>
      </c>
      <c r="AA1693" s="550">
        <v>184</v>
      </c>
      <c r="AB1693" s="501">
        <v>92</v>
      </c>
      <c r="AC1693" s="550">
        <v>63.4</v>
      </c>
      <c r="AD1693" s="550">
        <v>58</v>
      </c>
      <c r="AE1693" s="550">
        <v>107</v>
      </c>
      <c r="AF1693" s="502">
        <v>142</v>
      </c>
      <c r="AG1693" s="503">
        <v>133.51754389999999</v>
      </c>
      <c r="AH1693" s="504">
        <v>170.7</v>
      </c>
      <c r="AI1693" s="502">
        <v>114</v>
      </c>
      <c r="AJ1693" s="505" t="s">
        <v>80</v>
      </c>
      <c r="AK1693" s="505" t="s">
        <v>80</v>
      </c>
      <c r="AL1693" s="507"/>
      <c r="AM1693" s="507"/>
      <c r="AN1693" s="505">
        <v>499</v>
      </c>
      <c r="AO1693" s="505">
        <v>514</v>
      </c>
      <c r="AP1693" s="506" t="s">
        <v>80</v>
      </c>
      <c r="AQ1693" s="506" t="s">
        <v>80</v>
      </c>
      <c r="AR1693" s="495">
        <v>32</v>
      </c>
      <c r="AS1693" s="495">
        <v>276</v>
      </c>
      <c r="AT1693" s="495">
        <v>15</v>
      </c>
      <c r="AU1693" s="495">
        <v>31</v>
      </c>
      <c r="AV1693" s="507"/>
      <c r="AW1693" s="507"/>
      <c r="AX1693" s="507"/>
      <c r="AY1693" s="507"/>
      <c r="AZ1693" s="507"/>
      <c r="BA1693" s="507"/>
      <c r="BB1693" s="357"/>
      <c r="BC1693" s="592">
        <f t="shared" si="1887"/>
        <v>15221.000004599999</v>
      </c>
      <c r="BD1693" s="593">
        <f t="shared" si="1888"/>
        <v>19459.8</v>
      </c>
      <c r="BE1693" s="594">
        <f t="shared" si="1889"/>
        <v>37779</v>
      </c>
      <c r="BF1693" s="291">
        <f t="shared" si="1890"/>
        <v>34181</v>
      </c>
      <c r="BG1693" s="566">
        <f t="shared" si="1891"/>
        <v>55768.999999999985</v>
      </c>
      <c r="BH1693" s="595">
        <f t="shared" si="1892"/>
        <v>45406.2</v>
      </c>
      <c r="BI1693" s="289">
        <f t="shared" si="1893"/>
        <v>23329</v>
      </c>
      <c r="BJ1693" s="596">
        <f t="shared" si="1894"/>
        <v>104696</v>
      </c>
      <c r="BK1693" s="595">
        <f t="shared" si="1895"/>
        <v>5832.8</v>
      </c>
      <c r="BL1693" s="289">
        <f t="shared" si="1896"/>
        <v>5336</v>
      </c>
      <c r="BM1693" s="596">
        <f t="shared" si="1897"/>
        <v>9844</v>
      </c>
      <c r="BN1693" s="563">
        <f t="shared" si="1898"/>
        <v>5</v>
      </c>
      <c r="BO1693" s="87">
        <f t="shared" si="1899"/>
        <v>2018</v>
      </c>
      <c r="BP1693" s="87">
        <f t="shared" si="1900"/>
        <v>2</v>
      </c>
      <c r="BQ1693" s="202"/>
    </row>
    <row r="1694" spans="1:69" s="35" customFormat="1" ht="10.5" customHeight="1" x14ac:dyDescent="0.2">
      <c r="A1694" s="87" t="str">
        <f t="shared" si="1886"/>
        <v>2018-19RYD5</v>
      </c>
      <c r="B1694" s="87" t="str">
        <f t="shared" si="1901"/>
        <v>Y59</v>
      </c>
      <c r="C1694" s="203" t="s">
        <v>192</v>
      </c>
      <c r="D1694" s="203" t="s">
        <v>168</v>
      </c>
      <c r="E1694" s="42"/>
      <c r="F1694" s="317" t="str">
        <f>VLOOKUP($G1694,'Selection Sheet'!$C$15:$F$39,3,0)</f>
        <v>Y59</v>
      </c>
      <c r="G1694" s="204" t="s">
        <v>116</v>
      </c>
      <c r="H1694" s="203" t="s">
        <v>538</v>
      </c>
      <c r="I1694" s="495">
        <v>227</v>
      </c>
      <c r="J1694" s="495">
        <v>57</v>
      </c>
      <c r="K1694" s="495">
        <v>30</v>
      </c>
      <c r="L1694" s="495">
        <v>15</v>
      </c>
      <c r="M1694" s="507" t="s">
        <v>80</v>
      </c>
      <c r="N1694" s="507" t="s">
        <v>80</v>
      </c>
      <c r="O1694" s="507" t="s">
        <v>80</v>
      </c>
      <c r="P1694" s="507" t="s">
        <v>80</v>
      </c>
      <c r="Q1694" s="495" t="s">
        <v>80</v>
      </c>
      <c r="R1694" s="495" t="s">
        <v>80</v>
      </c>
      <c r="S1694" s="495">
        <v>535</v>
      </c>
      <c r="T1694" s="496">
        <v>510</v>
      </c>
      <c r="U1694" s="559">
        <v>72.316666666666649</v>
      </c>
      <c r="V1694" s="559">
        <v>63.866666666666738</v>
      </c>
      <c r="W1694" s="559">
        <v>107.34999999999997</v>
      </c>
      <c r="X1694" s="498">
        <v>408</v>
      </c>
      <c r="Y1694" s="555">
        <v>71.099999999999994</v>
      </c>
      <c r="Z1694" s="550">
        <v>36</v>
      </c>
      <c r="AA1694" s="550">
        <v>178</v>
      </c>
      <c r="AB1694" s="501">
        <v>50</v>
      </c>
      <c r="AC1694" s="550">
        <v>66.400000000000006</v>
      </c>
      <c r="AD1694" s="550">
        <v>59</v>
      </c>
      <c r="AE1694" s="550">
        <v>111</v>
      </c>
      <c r="AF1694" s="502">
        <v>136</v>
      </c>
      <c r="AG1694" s="503">
        <v>131.6517857</v>
      </c>
      <c r="AH1694" s="504">
        <v>182.9</v>
      </c>
      <c r="AI1694" s="502">
        <v>112</v>
      </c>
      <c r="AJ1694" s="505" t="s">
        <v>80</v>
      </c>
      <c r="AK1694" s="505" t="s">
        <v>80</v>
      </c>
      <c r="AL1694" s="507"/>
      <c r="AM1694" s="507"/>
      <c r="AN1694" s="505">
        <v>518</v>
      </c>
      <c r="AO1694" s="505">
        <v>525</v>
      </c>
      <c r="AP1694" s="506" t="s">
        <v>80</v>
      </c>
      <c r="AQ1694" s="506" t="s">
        <v>80</v>
      </c>
      <c r="AR1694" s="495">
        <v>10</v>
      </c>
      <c r="AS1694" s="495">
        <v>224</v>
      </c>
      <c r="AT1694" s="495">
        <v>6</v>
      </c>
      <c r="AU1694" s="495">
        <v>29</v>
      </c>
      <c r="AV1694" s="507"/>
      <c r="AW1694" s="507"/>
      <c r="AX1694" s="507"/>
      <c r="AY1694" s="507"/>
      <c r="AZ1694" s="507"/>
      <c r="BA1694" s="507"/>
      <c r="BB1694" s="357"/>
      <c r="BC1694" s="592">
        <f t="shared" si="1887"/>
        <v>14744.999998400001</v>
      </c>
      <c r="BD1694" s="593">
        <f t="shared" si="1888"/>
        <v>20484.8</v>
      </c>
      <c r="BE1694" s="594">
        <f t="shared" si="1889"/>
        <v>36881.499999999993</v>
      </c>
      <c r="BF1694" s="291">
        <f t="shared" si="1890"/>
        <v>32572.000000000036</v>
      </c>
      <c r="BG1694" s="566">
        <f t="shared" si="1891"/>
        <v>54748.499999999985</v>
      </c>
      <c r="BH1694" s="595">
        <f t="shared" si="1892"/>
        <v>29008.799999999999</v>
      </c>
      <c r="BI1694" s="289">
        <f t="shared" si="1893"/>
        <v>14688</v>
      </c>
      <c r="BJ1694" s="596">
        <f t="shared" si="1894"/>
        <v>72624</v>
      </c>
      <c r="BK1694" s="595">
        <f t="shared" si="1895"/>
        <v>3320.0000000000005</v>
      </c>
      <c r="BL1694" s="289">
        <f t="shared" si="1896"/>
        <v>2950</v>
      </c>
      <c r="BM1694" s="596">
        <f t="shared" si="1897"/>
        <v>5550</v>
      </c>
      <c r="BN1694" s="563">
        <f t="shared" si="1898"/>
        <v>5</v>
      </c>
      <c r="BO1694" s="87">
        <f t="shared" si="1899"/>
        <v>2018</v>
      </c>
      <c r="BP1694" s="87">
        <f t="shared" si="1900"/>
        <v>2</v>
      </c>
      <c r="BQ1694" s="202"/>
    </row>
    <row r="1695" spans="1:69" s="35" customFormat="1" ht="10.5" customHeight="1" x14ac:dyDescent="0.2">
      <c r="A1695" s="87" t="str">
        <f t="shared" si="1886"/>
        <v>2018-19RYE5</v>
      </c>
      <c r="B1695" s="87" t="str">
        <f t="shared" si="1901"/>
        <v>Y59</v>
      </c>
      <c r="C1695" s="203" t="s">
        <v>192</v>
      </c>
      <c r="D1695" s="203" t="s">
        <v>168</v>
      </c>
      <c r="E1695" s="42"/>
      <c r="F1695" s="317" t="str">
        <f>VLOOKUP($G1695,'Selection Sheet'!$C$15:$F$39,3,0)</f>
        <v>Y59</v>
      </c>
      <c r="G1695" s="204" t="s">
        <v>114</v>
      </c>
      <c r="H1695" s="203" t="s">
        <v>539</v>
      </c>
      <c r="I1695" s="495">
        <v>142</v>
      </c>
      <c r="J1695" s="495">
        <v>52</v>
      </c>
      <c r="K1695" s="495">
        <v>15</v>
      </c>
      <c r="L1695" s="495">
        <v>9</v>
      </c>
      <c r="M1695" s="507" t="s">
        <v>80</v>
      </c>
      <c r="N1695" s="507" t="s">
        <v>80</v>
      </c>
      <c r="O1695" s="507" t="s">
        <v>80</v>
      </c>
      <c r="P1695" s="507" t="s">
        <v>80</v>
      </c>
      <c r="Q1695" s="495" t="s">
        <v>80</v>
      </c>
      <c r="R1695" s="495" t="s">
        <v>80</v>
      </c>
      <c r="S1695" s="495">
        <v>358</v>
      </c>
      <c r="T1695" s="496">
        <v>588</v>
      </c>
      <c r="U1695" s="559">
        <v>67.000000000000028</v>
      </c>
      <c r="V1695" s="559">
        <v>59.633333333333276</v>
      </c>
      <c r="W1695" s="559">
        <v>98.500000000000028</v>
      </c>
      <c r="X1695" s="498">
        <v>354</v>
      </c>
      <c r="Y1695" s="555">
        <v>80.2</v>
      </c>
      <c r="Z1695" s="550">
        <v>37.5</v>
      </c>
      <c r="AA1695" s="550">
        <v>219</v>
      </c>
      <c r="AB1695" s="501">
        <v>81</v>
      </c>
      <c r="AC1695" s="550">
        <v>57.1</v>
      </c>
      <c r="AD1695" s="550">
        <v>44</v>
      </c>
      <c r="AE1695" s="550">
        <v>91</v>
      </c>
      <c r="AF1695" s="502">
        <v>99</v>
      </c>
      <c r="AG1695" s="503">
        <v>114.6363636</v>
      </c>
      <c r="AH1695" s="504">
        <v>165</v>
      </c>
      <c r="AI1695" s="502">
        <v>88</v>
      </c>
      <c r="AJ1695" s="505" t="s">
        <v>80</v>
      </c>
      <c r="AK1695" s="505" t="s">
        <v>80</v>
      </c>
      <c r="AL1695" s="507"/>
      <c r="AM1695" s="507"/>
      <c r="AN1695" s="505">
        <v>578</v>
      </c>
      <c r="AO1695" s="505">
        <v>597</v>
      </c>
      <c r="AP1695" s="506" t="s">
        <v>80</v>
      </c>
      <c r="AQ1695" s="506" t="s">
        <v>80</v>
      </c>
      <c r="AR1695" s="495">
        <v>18</v>
      </c>
      <c r="AS1695" s="495">
        <v>138</v>
      </c>
      <c r="AT1695" s="495">
        <v>5</v>
      </c>
      <c r="AU1695" s="495">
        <v>14</v>
      </c>
      <c r="AV1695" s="507"/>
      <c r="AW1695" s="507"/>
      <c r="AX1695" s="507"/>
      <c r="AY1695" s="507"/>
      <c r="AZ1695" s="507"/>
      <c r="BA1695" s="507"/>
      <c r="BB1695" s="357"/>
      <c r="BC1695" s="592">
        <f t="shared" si="1887"/>
        <v>10087.999996799999</v>
      </c>
      <c r="BD1695" s="593">
        <f t="shared" si="1888"/>
        <v>14520</v>
      </c>
      <c r="BE1695" s="594">
        <f t="shared" si="1889"/>
        <v>39396.000000000015</v>
      </c>
      <c r="BF1695" s="291">
        <f t="shared" si="1890"/>
        <v>35064.399999999965</v>
      </c>
      <c r="BG1695" s="566">
        <f t="shared" si="1891"/>
        <v>57918.000000000015</v>
      </c>
      <c r="BH1695" s="595">
        <f t="shared" si="1892"/>
        <v>28390.799999999999</v>
      </c>
      <c r="BI1695" s="289">
        <f t="shared" si="1893"/>
        <v>13275</v>
      </c>
      <c r="BJ1695" s="596">
        <f t="shared" si="1894"/>
        <v>77526</v>
      </c>
      <c r="BK1695" s="595">
        <f t="shared" si="1895"/>
        <v>4625.1000000000004</v>
      </c>
      <c r="BL1695" s="289">
        <f t="shared" si="1896"/>
        <v>3564</v>
      </c>
      <c r="BM1695" s="596">
        <f t="shared" si="1897"/>
        <v>7371</v>
      </c>
      <c r="BN1695" s="563">
        <f t="shared" si="1898"/>
        <v>5</v>
      </c>
      <c r="BO1695" s="87">
        <f t="shared" si="1899"/>
        <v>2018</v>
      </c>
      <c r="BP1695" s="87">
        <f t="shared" si="1900"/>
        <v>2</v>
      </c>
      <c r="BQ1695" s="202"/>
    </row>
    <row r="1696" spans="1:69" s="35" customFormat="1" ht="10.5" customHeight="1" x14ac:dyDescent="0.2">
      <c r="A1696" s="312" t="str">
        <f t="shared" si="1886"/>
        <v>2018-19RYF5</v>
      </c>
      <c r="B1696" s="312" t="str">
        <f t="shared" si="1901"/>
        <v>Y58</v>
      </c>
      <c r="C1696" s="208" t="s">
        <v>192</v>
      </c>
      <c r="D1696" s="208" t="s">
        <v>168</v>
      </c>
      <c r="E1696" s="53"/>
      <c r="F1696" s="319" t="str">
        <f>VLOOKUP($G1696,'Selection Sheet'!$C$15:$F$39,3,0)</f>
        <v>Y58</v>
      </c>
      <c r="G1696" s="209" t="s">
        <v>99</v>
      </c>
      <c r="H1696" s="208" t="s">
        <v>540</v>
      </c>
      <c r="I1696" s="521">
        <v>319</v>
      </c>
      <c r="J1696" s="521">
        <v>94</v>
      </c>
      <c r="K1696" s="521">
        <v>52</v>
      </c>
      <c r="L1696" s="521">
        <v>26</v>
      </c>
      <c r="M1696" s="533" t="s">
        <v>80</v>
      </c>
      <c r="N1696" s="533" t="s">
        <v>80</v>
      </c>
      <c r="O1696" s="533" t="s">
        <v>80</v>
      </c>
      <c r="P1696" s="533" t="s">
        <v>80</v>
      </c>
      <c r="Q1696" s="521" t="s">
        <v>80</v>
      </c>
      <c r="R1696" s="521" t="s">
        <v>80</v>
      </c>
      <c r="S1696" s="521">
        <v>762</v>
      </c>
      <c r="T1696" s="522">
        <v>833</v>
      </c>
      <c r="U1696" s="561">
        <v>79.249999999999972</v>
      </c>
      <c r="V1696" s="561">
        <v>72.533333333333374</v>
      </c>
      <c r="W1696" s="561">
        <v>116.89999999999992</v>
      </c>
      <c r="X1696" s="524">
        <v>668</v>
      </c>
      <c r="Y1696" s="557">
        <v>76.400000000000006</v>
      </c>
      <c r="Z1696" s="552">
        <v>30</v>
      </c>
      <c r="AA1696" s="552">
        <v>188</v>
      </c>
      <c r="AB1696" s="527">
        <v>92</v>
      </c>
      <c r="AC1696" s="552">
        <v>55.7</v>
      </c>
      <c r="AD1696" s="552">
        <v>49</v>
      </c>
      <c r="AE1696" s="552">
        <v>86</v>
      </c>
      <c r="AF1696" s="528">
        <v>239</v>
      </c>
      <c r="AG1696" s="529">
        <v>134.702439</v>
      </c>
      <c r="AH1696" s="530">
        <v>188.2</v>
      </c>
      <c r="AI1696" s="528">
        <v>205</v>
      </c>
      <c r="AJ1696" s="531" t="s">
        <v>80</v>
      </c>
      <c r="AK1696" s="531" t="s">
        <v>80</v>
      </c>
      <c r="AL1696" s="533"/>
      <c r="AM1696" s="533"/>
      <c r="AN1696" s="531">
        <v>824</v>
      </c>
      <c r="AO1696" s="531">
        <v>833</v>
      </c>
      <c r="AP1696" s="532" t="s">
        <v>80</v>
      </c>
      <c r="AQ1696" s="532" t="s">
        <v>80</v>
      </c>
      <c r="AR1696" s="521">
        <v>26</v>
      </c>
      <c r="AS1696" s="521">
        <v>309</v>
      </c>
      <c r="AT1696" s="521">
        <v>8</v>
      </c>
      <c r="AU1696" s="521">
        <v>48</v>
      </c>
      <c r="AV1696" s="533"/>
      <c r="AW1696" s="533"/>
      <c r="AX1696" s="533"/>
      <c r="AY1696" s="533"/>
      <c r="AZ1696" s="533"/>
      <c r="BA1696" s="533"/>
      <c r="BB1696" s="359"/>
      <c r="BC1696" s="605">
        <f t="shared" si="1887"/>
        <v>27613.999994999998</v>
      </c>
      <c r="BD1696" s="606">
        <f t="shared" si="1888"/>
        <v>38581</v>
      </c>
      <c r="BE1696" s="607">
        <f t="shared" si="1889"/>
        <v>66015.249999999971</v>
      </c>
      <c r="BF1696" s="302">
        <f t="shared" si="1890"/>
        <v>60420.266666666699</v>
      </c>
      <c r="BG1696" s="608">
        <f t="shared" si="1891"/>
        <v>97377.699999999939</v>
      </c>
      <c r="BH1696" s="609">
        <f t="shared" si="1892"/>
        <v>51035.200000000004</v>
      </c>
      <c r="BI1696" s="311">
        <f t="shared" si="1893"/>
        <v>20040</v>
      </c>
      <c r="BJ1696" s="610">
        <f t="shared" si="1894"/>
        <v>125584</v>
      </c>
      <c r="BK1696" s="609">
        <f t="shared" si="1895"/>
        <v>5124.4000000000005</v>
      </c>
      <c r="BL1696" s="311">
        <f t="shared" si="1896"/>
        <v>4508</v>
      </c>
      <c r="BM1696" s="610">
        <f t="shared" si="1897"/>
        <v>7912</v>
      </c>
      <c r="BN1696" s="565">
        <f t="shared" si="1898"/>
        <v>5</v>
      </c>
      <c r="BO1696" s="312">
        <f t="shared" si="1899"/>
        <v>2018</v>
      </c>
      <c r="BP1696" s="312">
        <f t="shared" si="1900"/>
        <v>2</v>
      </c>
      <c r="BQ1696" s="202"/>
    </row>
    <row r="1697" spans="1:69" s="35" customFormat="1" ht="10.5" customHeight="1" x14ac:dyDescent="0.2">
      <c r="A1697" s="87" t="str">
        <f t="shared" si="1886"/>
        <v>2018-19R1F6</v>
      </c>
      <c r="B1697" s="87" t="str">
        <f t="shared" si="1901"/>
        <v>Y59</v>
      </c>
      <c r="C1697" s="203" t="s">
        <v>192</v>
      </c>
      <c r="D1697" s="203" t="s">
        <v>169</v>
      </c>
      <c r="E1697" s="42"/>
      <c r="F1697" s="317" t="str">
        <f>VLOOKUP($G1697,'Selection Sheet'!$C$15:$F$39,3,0)</f>
        <v>Y59</v>
      </c>
      <c r="G1697" s="204" t="s">
        <v>108</v>
      </c>
      <c r="H1697" s="203" t="s">
        <v>529</v>
      </c>
      <c r="I1697" s="495">
        <v>9</v>
      </c>
      <c r="J1697" s="495">
        <v>3</v>
      </c>
      <c r="K1697" s="495">
        <v>4</v>
      </c>
      <c r="L1697" s="495">
        <v>1</v>
      </c>
      <c r="M1697" s="507" t="s">
        <v>80</v>
      </c>
      <c r="N1697" s="507" t="s">
        <v>80</v>
      </c>
      <c r="O1697" s="507" t="s">
        <v>80</v>
      </c>
      <c r="P1697" s="507" t="s">
        <v>80</v>
      </c>
      <c r="Q1697" s="495" t="s">
        <v>80</v>
      </c>
      <c r="R1697" s="495" t="s">
        <v>80</v>
      </c>
      <c r="S1697" s="495">
        <v>20</v>
      </c>
      <c r="T1697" s="496">
        <v>41</v>
      </c>
      <c r="U1697" s="559">
        <v>71.666666666666629</v>
      </c>
      <c r="V1697" s="559">
        <v>66.399999999999991</v>
      </c>
      <c r="W1697" s="559">
        <v>105.66666666666663</v>
      </c>
      <c r="X1697" s="498">
        <v>9</v>
      </c>
      <c r="Y1697" s="555">
        <v>101.2</v>
      </c>
      <c r="Z1697" s="550">
        <v>40</v>
      </c>
      <c r="AA1697" s="550">
        <v>481</v>
      </c>
      <c r="AB1697" s="501">
        <v>1</v>
      </c>
      <c r="AC1697" s="550" t="s">
        <v>80</v>
      </c>
      <c r="AD1697" s="550" t="s">
        <v>80</v>
      </c>
      <c r="AE1697" s="550" t="s">
        <v>80</v>
      </c>
      <c r="AF1697" s="502">
        <v>0</v>
      </c>
      <c r="AG1697" s="503" t="s">
        <v>80</v>
      </c>
      <c r="AH1697" s="504" t="s">
        <v>80</v>
      </c>
      <c r="AI1697" s="502">
        <v>0</v>
      </c>
      <c r="AJ1697" s="505" t="s">
        <v>80</v>
      </c>
      <c r="AK1697" s="505" t="s">
        <v>80</v>
      </c>
      <c r="AL1697" s="507"/>
      <c r="AM1697" s="507"/>
      <c r="AN1697" s="505" t="s">
        <v>80</v>
      </c>
      <c r="AO1697" s="505" t="s">
        <v>80</v>
      </c>
      <c r="AP1697" s="506">
        <v>18</v>
      </c>
      <c r="AQ1697" s="506">
        <v>31</v>
      </c>
      <c r="AR1697" s="495">
        <v>2</v>
      </c>
      <c r="AS1697" s="495">
        <v>10</v>
      </c>
      <c r="AT1697" s="495">
        <v>2</v>
      </c>
      <c r="AU1697" s="495">
        <v>4</v>
      </c>
      <c r="AV1697" s="507"/>
      <c r="AW1697" s="507"/>
      <c r="AX1697" s="507"/>
      <c r="AY1697" s="507"/>
      <c r="AZ1697" s="507"/>
      <c r="BA1697" s="507"/>
      <c r="BB1697" s="357"/>
      <c r="BC1697" s="592" t="str">
        <f t="shared" si="1887"/>
        <v>-</v>
      </c>
      <c r="BD1697" s="593" t="str">
        <f t="shared" si="1888"/>
        <v>-</v>
      </c>
      <c r="BE1697" s="594">
        <f t="shared" si="1889"/>
        <v>2938.3333333333317</v>
      </c>
      <c r="BF1697" s="291">
        <f t="shared" si="1890"/>
        <v>2722.3999999999996</v>
      </c>
      <c r="BG1697" s="566">
        <f t="shared" si="1891"/>
        <v>4332.3333333333321</v>
      </c>
      <c r="BH1697" s="595">
        <f t="shared" si="1892"/>
        <v>910.80000000000007</v>
      </c>
      <c r="BI1697" s="289">
        <f t="shared" si="1893"/>
        <v>360</v>
      </c>
      <c r="BJ1697" s="596">
        <f t="shared" si="1894"/>
        <v>4329</v>
      </c>
      <c r="BK1697" s="595" t="str">
        <f t="shared" si="1895"/>
        <v>-</v>
      </c>
      <c r="BL1697" s="289" t="str">
        <f t="shared" si="1896"/>
        <v>-</v>
      </c>
      <c r="BM1697" s="596" t="str">
        <f t="shared" si="1897"/>
        <v>-</v>
      </c>
      <c r="BN1697" s="563">
        <f t="shared" si="1898"/>
        <v>6</v>
      </c>
      <c r="BO1697" s="87">
        <f t="shared" si="1899"/>
        <v>2018</v>
      </c>
      <c r="BP1697" s="87">
        <f t="shared" si="1900"/>
        <v>0</v>
      </c>
      <c r="BQ1697" s="202"/>
    </row>
    <row r="1698" spans="1:69" s="35" customFormat="1" ht="10.5" customHeight="1" x14ac:dyDescent="0.2">
      <c r="A1698" s="87" t="str">
        <f t="shared" si="1886"/>
        <v>2018-19RRU6</v>
      </c>
      <c r="B1698" s="87" t="str">
        <f t="shared" si="1901"/>
        <v>Y56</v>
      </c>
      <c r="C1698" s="203" t="s">
        <v>192</v>
      </c>
      <c r="D1698" s="203" t="s">
        <v>169</v>
      </c>
      <c r="E1698" s="42"/>
      <c r="F1698" s="317" t="str">
        <f>VLOOKUP($G1698,'Selection Sheet'!$C$15:$F$39,3,0)</f>
        <v>Y56</v>
      </c>
      <c r="G1698" s="204" t="s">
        <v>93</v>
      </c>
      <c r="H1698" s="203" t="s">
        <v>530</v>
      </c>
      <c r="I1698" s="495">
        <v>273</v>
      </c>
      <c r="J1698" s="495">
        <v>105</v>
      </c>
      <c r="K1698" s="495">
        <v>40</v>
      </c>
      <c r="L1698" s="495">
        <v>28</v>
      </c>
      <c r="M1698" s="507" t="s">
        <v>80</v>
      </c>
      <c r="N1698" s="507" t="s">
        <v>80</v>
      </c>
      <c r="O1698" s="507" t="s">
        <v>80</v>
      </c>
      <c r="P1698" s="507" t="s">
        <v>80</v>
      </c>
      <c r="Q1698" s="495" t="s">
        <v>80</v>
      </c>
      <c r="R1698" s="495" t="s">
        <v>80</v>
      </c>
      <c r="S1698" s="495">
        <v>704</v>
      </c>
      <c r="T1698" s="496">
        <v>994</v>
      </c>
      <c r="U1698" s="559">
        <v>73</v>
      </c>
      <c r="V1698" s="559">
        <v>63</v>
      </c>
      <c r="W1698" s="559">
        <v>108</v>
      </c>
      <c r="X1698" s="498">
        <v>520</v>
      </c>
      <c r="Y1698" s="555">
        <v>75.7</v>
      </c>
      <c r="Z1698" s="550">
        <v>29</v>
      </c>
      <c r="AA1698" s="550">
        <v>204</v>
      </c>
      <c r="AB1698" s="501">
        <v>94</v>
      </c>
      <c r="AC1698" s="550">
        <v>40.200000000000003</v>
      </c>
      <c r="AD1698" s="550">
        <v>31</v>
      </c>
      <c r="AE1698" s="550">
        <v>71</v>
      </c>
      <c r="AF1698" s="502">
        <v>135</v>
      </c>
      <c r="AG1698" s="503">
        <v>129.5982143</v>
      </c>
      <c r="AH1698" s="504">
        <v>163</v>
      </c>
      <c r="AI1698" s="502">
        <v>112</v>
      </c>
      <c r="AJ1698" s="505" t="s">
        <v>80</v>
      </c>
      <c r="AK1698" s="505" t="s">
        <v>80</v>
      </c>
      <c r="AL1698" s="507"/>
      <c r="AM1698" s="507"/>
      <c r="AN1698" s="505" t="s">
        <v>80</v>
      </c>
      <c r="AO1698" s="505" t="s">
        <v>80</v>
      </c>
      <c r="AP1698" s="506">
        <v>1283</v>
      </c>
      <c r="AQ1698" s="506">
        <v>1498</v>
      </c>
      <c r="AR1698" s="495">
        <v>33</v>
      </c>
      <c r="AS1698" s="495">
        <v>264</v>
      </c>
      <c r="AT1698" s="495">
        <v>16</v>
      </c>
      <c r="AU1698" s="495">
        <v>37</v>
      </c>
      <c r="AV1698" s="507"/>
      <c r="AW1698" s="507"/>
      <c r="AX1698" s="507"/>
      <c r="AY1698" s="507"/>
      <c r="AZ1698" s="507"/>
      <c r="BA1698" s="507"/>
      <c r="BB1698" s="357"/>
      <c r="BC1698" s="592">
        <f t="shared" si="1887"/>
        <v>14515.000001599999</v>
      </c>
      <c r="BD1698" s="593">
        <f t="shared" si="1888"/>
        <v>18256</v>
      </c>
      <c r="BE1698" s="594">
        <f t="shared" si="1889"/>
        <v>72562</v>
      </c>
      <c r="BF1698" s="291">
        <f t="shared" si="1890"/>
        <v>62622</v>
      </c>
      <c r="BG1698" s="566">
        <f t="shared" si="1891"/>
        <v>107352</v>
      </c>
      <c r="BH1698" s="595">
        <f t="shared" si="1892"/>
        <v>39364</v>
      </c>
      <c r="BI1698" s="289">
        <f t="shared" si="1893"/>
        <v>15080</v>
      </c>
      <c r="BJ1698" s="596">
        <f t="shared" si="1894"/>
        <v>106080</v>
      </c>
      <c r="BK1698" s="595">
        <f t="shared" si="1895"/>
        <v>3778.8</v>
      </c>
      <c r="BL1698" s="289">
        <f t="shared" si="1896"/>
        <v>2914</v>
      </c>
      <c r="BM1698" s="596">
        <f t="shared" si="1897"/>
        <v>6674</v>
      </c>
      <c r="BN1698" s="563">
        <f t="shared" si="1898"/>
        <v>6</v>
      </c>
      <c r="BO1698" s="87">
        <f t="shared" si="1899"/>
        <v>2018</v>
      </c>
      <c r="BP1698" s="87">
        <f t="shared" si="1900"/>
        <v>0</v>
      </c>
      <c r="BQ1698" s="202"/>
    </row>
    <row r="1699" spans="1:69" s="35" customFormat="1" ht="10.5" customHeight="1" x14ac:dyDescent="0.2">
      <c r="A1699" s="87" t="str">
        <f t="shared" si="1886"/>
        <v>2018-19RX66</v>
      </c>
      <c r="B1699" s="87" t="str">
        <f t="shared" si="1901"/>
        <v>Y63</v>
      </c>
      <c r="C1699" s="203" t="s">
        <v>192</v>
      </c>
      <c r="D1699" s="203" t="s">
        <v>169</v>
      </c>
      <c r="E1699" s="42"/>
      <c r="F1699" s="317" t="str">
        <f>VLOOKUP($G1699,'Selection Sheet'!$C$15:$F$39,3,0)</f>
        <v>Y63</v>
      </c>
      <c r="G1699" s="204" t="s">
        <v>111</v>
      </c>
      <c r="H1699" s="203" t="s">
        <v>532</v>
      </c>
      <c r="I1699" s="495">
        <v>132</v>
      </c>
      <c r="J1699" s="495">
        <v>32</v>
      </c>
      <c r="K1699" s="495">
        <v>19</v>
      </c>
      <c r="L1699" s="495">
        <v>12</v>
      </c>
      <c r="M1699" s="507" t="s">
        <v>80</v>
      </c>
      <c r="N1699" s="507" t="s">
        <v>80</v>
      </c>
      <c r="O1699" s="507" t="s">
        <v>80</v>
      </c>
      <c r="P1699" s="507" t="s">
        <v>80</v>
      </c>
      <c r="Q1699" s="495" t="s">
        <v>80</v>
      </c>
      <c r="R1699" s="495" t="s">
        <v>80</v>
      </c>
      <c r="S1699" s="495">
        <v>279</v>
      </c>
      <c r="T1699" s="496">
        <v>381</v>
      </c>
      <c r="U1699" s="559">
        <v>68.383333333333297</v>
      </c>
      <c r="V1699" s="559">
        <v>63.150000000000048</v>
      </c>
      <c r="W1699" s="559">
        <v>100.19999999999996</v>
      </c>
      <c r="X1699" s="498">
        <v>289</v>
      </c>
      <c r="Y1699" s="555">
        <v>85.9</v>
      </c>
      <c r="Z1699" s="550">
        <v>37</v>
      </c>
      <c r="AA1699" s="550">
        <v>196</v>
      </c>
      <c r="AB1699" s="501">
        <v>46</v>
      </c>
      <c r="AC1699" s="550">
        <v>47.2</v>
      </c>
      <c r="AD1699" s="550">
        <v>32.5</v>
      </c>
      <c r="AE1699" s="550">
        <v>108</v>
      </c>
      <c r="AF1699" s="502">
        <v>99</v>
      </c>
      <c r="AG1699" s="503">
        <v>108.01162789999999</v>
      </c>
      <c r="AH1699" s="504">
        <v>152</v>
      </c>
      <c r="AI1699" s="502">
        <v>86</v>
      </c>
      <c r="AJ1699" s="505" t="s">
        <v>80</v>
      </c>
      <c r="AK1699" s="505" t="s">
        <v>80</v>
      </c>
      <c r="AL1699" s="507"/>
      <c r="AM1699" s="507"/>
      <c r="AN1699" s="505" t="s">
        <v>80</v>
      </c>
      <c r="AO1699" s="505" t="s">
        <v>80</v>
      </c>
      <c r="AP1699" s="506">
        <v>219</v>
      </c>
      <c r="AQ1699" s="506">
        <v>288</v>
      </c>
      <c r="AR1699" s="495">
        <v>13</v>
      </c>
      <c r="AS1699" s="495">
        <v>125</v>
      </c>
      <c r="AT1699" s="495">
        <v>5</v>
      </c>
      <c r="AU1699" s="495">
        <v>14</v>
      </c>
      <c r="AV1699" s="507"/>
      <c r="AW1699" s="507"/>
      <c r="AX1699" s="507"/>
      <c r="AY1699" s="507"/>
      <c r="AZ1699" s="507"/>
      <c r="BA1699" s="507"/>
      <c r="BB1699" s="357"/>
      <c r="BC1699" s="592">
        <f t="shared" si="1887"/>
        <v>9288.9999993999991</v>
      </c>
      <c r="BD1699" s="593">
        <f t="shared" si="1888"/>
        <v>13072</v>
      </c>
      <c r="BE1699" s="594">
        <f t="shared" si="1889"/>
        <v>26054.049999999985</v>
      </c>
      <c r="BF1699" s="291">
        <f t="shared" si="1890"/>
        <v>24060.15000000002</v>
      </c>
      <c r="BG1699" s="566">
        <f t="shared" si="1891"/>
        <v>38176.199999999983</v>
      </c>
      <c r="BH1699" s="595">
        <f t="shared" si="1892"/>
        <v>24825.100000000002</v>
      </c>
      <c r="BI1699" s="289">
        <f t="shared" si="1893"/>
        <v>10693</v>
      </c>
      <c r="BJ1699" s="596">
        <f t="shared" si="1894"/>
        <v>56644</v>
      </c>
      <c r="BK1699" s="595">
        <f t="shared" si="1895"/>
        <v>2171.2000000000003</v>
      </c>
      <c r="BL1699" s="289">
        <f t="shared" si="1896"/>
        <v>1495</v>
      </c>
      <c r="BM1699" s="596">
        <f t="shared" si="1897"/>
        <v>4968</v>
      </c>
      <c r="BN1699" s="563">
        <f t="shared" si="1898"/>
        <v>6</v>
      </c>
      <c r="BO1699" s="87">
        <f t="shared" si="1899"/>
        <v>2018</v>
      </c>
      <c r="BP1699" s="87">
        <f t="shared" si="1900"/>
        <v>0</v>
      </c>
      <c r="BQ1699" s="202"/>
    </row>
    <row r="1700" spans="1:69" s="35" customFormat="1" ht="10.5" customHeight="1" x14ac:dyDescent="0.2">
      <c r="A1700" s="314" t="str">
        <f t="shared" si="1886"/>
        <v>2018-19RX76</v>
      </c>
      <c r="B1700" s="314" t="str">
        <f t="shared" si="1901"/>
        <v>Y62</v>
      </c>
      <c r="C1700" s="205" t="s">
        <v>192</v>
      </c>
      <c r="D1700" s="205" t="s">
        <v>169</v>
      </c>
      <c r="E1700" s="206"/>
      <c r="F1700" s="318" t="str">
        <f>VLOOKUP($G1700,'Selection Sheet'!$C$15:$F$39,3,0)</f>
        <v>Y62</v>
      </c>
      <c r="G1700" s="207" t="s">
        <v>84</v>
      </c>
      <c r="H1700" s="205" t="s">
        <v>533</v>
      </c>
      <c r="I1700" s="508">
        <v>277</v>
      </c>
      <c r="J1700" s="508">
        <v>105</v>
      </c>
      <c r="K1700" s="508">
        <v>38</v>
      </c>
      <c r="L1700" s="508">
        <v>25</v>
      </c>
      <c r="M1700" s="520" t="s">
        <v>80</v>
      </c>
      <c r="N1700" s="520" t="s">
        <v>80</v>
      </c>
      <c r="O1700" s="520" t="s">
        <v>80</v>
      </c>
      <c r="P1700" s="520" t="s">
        <v>80</v>
      </c>
      <c r="Q1700" s="508" t="s">
        <v>80</v>
      </c>
      <c r="R1700" s="508" t="s">
        <v>80</v>
      </c>
      <c r="S1700" s="508">
        <v>573</v>
      </c>
      <c r="T1700" s="509">
        <v>957</v>
      </c>
      <c r="U1700" s="560">
        <v>72</v>
      </c>
      <c r="V1700" s="560">
        <v>63.999999999999929</v>
      </c>
      <c r="W1700" s="560">
        <v>110.99999999999994</v>
      </c>
      <c r="X1700" s="511">
        <v>673</v>
      </c>
      <c r="Y1700" s="556">
        <v>75.8</v>
      </c>
      <c r="Z1700" s="551">
        <v>40</v>
      </c>
      <c r="AA1700" s="551">
        <v>190</v>
      </c>
      <c r="AB1700" s="514">
        <v>93</v>
      </c>
      <c r="AC1700" s="551">
        <v>57</v>
      </c>
      <c r="AD1700" s="551">
        <v>48</v>
      </c>
      <c r="AE1700" s="551">
        <v>93</v>
      </c>
      <c r="AF1700" s="515">
        <v>186</v>
      </c>
      <c r="AG1700" s="516">
        <v>129.98648650000001</v>
      </c>
      <c r="AH1700" s="517">
        <v>175.5</v>
      </c>
      <c r="AI1700" s="515">
        <v>148</v>
      </c>
      <c r="AJ1700" s="518" t="s">
        <v>80</v>
      </c>
      <c r="AK1700" s="518" t="s">
        <v>80</v>
      </c>
      <c r="AL1700" s="520"/>
      <c r="AM1700" s="520"/>
      <c r="AN1700" s="518" t="s">
        <v>80</v>
      </c>
      <c r="AO1700" s="518" t="s">
        <v>80</v>
      </c>
      <c r="AP1700" s="519">
        <v>22</v>
      </c>
      <c r="AQ1700" s="519">
        <v>35</v>
      </c>
      <c r="AR1700" s="508">
        <v>33</v>
      </c>
      <c r="AS1700" s="508">
        <v>273</v>
      </c>
      <c r="AT1700" s="508">
        <v>16</v>
      </c>
      <c r="AU1700" s="508">
        <v>38</v>
      </c>
      <c r="AV1700" s="520"/>
      <c r="AW1700" s="520"/>
      <c r="AX1700" s="520"/>
      <c r="AY1700" s="520"/>
      <c r="AZ1700" s="520"/>
      <c r="BA1700" s="520"/>
      <c r="BB1700" s="358"/>
      <c r="BC1700" s="597">
        <f t="shared" si="1887"/>
        <v>19238.000002000001</v>
      </c>
      <c r="BD1700" s="598">
        <f t="shared" si="1888"/>
        <v>25974</v>
      </c>
      <c r="BE1700" s="599">
        <f t="shared" si="1889"/>
        <v>68904</v>
      </c>
      <c r="BF1700" s="600">
        <f t="shared" si="1890"/>
        <v>61247.999999999935</v>
      </c>
      <c r="BG1700" s="601">
        <f t="shared" si="1891"/>
        <v>106226.99999999994</v>
      </c>
      <c r="BH1700" s="602">
        <f t="shared" si="1892"/>
        <v>51013.4</v>
      </c>
      <c r="BI1700" s="603">
        <f t="shared" si="1893"/>
        <v>26920</v>
      </c>
      <c r="BJ1700" s="604">
        <f t="shared" si="1894"/>
        <v>127870</v>
      </c>
      <c r="BK1700" s="602">
        <f t="shared" si="1895"/>
        <v>5301</v>
      </c>
      <c r="BL1700" s="603">
        <f t="shared" si="1896"/>
        <v>4464</v>
      </c>
      <c r="BM1700" s="604">
        <f t="shared" si="1897"/>
        <v>8649</v>
      </c>
      <c r="BN1700" s="564">
        <f t="shared" si="1898"/>
        <v>6</v>
      </c>
      <c r="BO1700" s="314">
        <f t="shared" si="1899"/>
        <v>2018</v>
      </c>
      <c r="BP1700" s="314">
        <f t="shared" si="1900"/>
        <v>0</v>
      </c>
      <c r="BQ1700" s="202"/>
    </row>
    <row r="1701" spans="1:69" s="35" customFormat="1" ht="10.5" customHeight="1" x14ac:dyDescent="0.2">
      <c r="A1701" s="87" t="str">
        <f t="shared" si="1886"/>
        <v>2018-19RX86</v>
      </c>
      <c r="B1701" s="87" t="str">
        <f t="shared" si="1901"/>
        <v>Y63</v>
      </c>
      <c r="C1701" s="203" t="s">
        <v>192</v>
      </c>
      <c r="D1701" s="203" t="s">
        <v>169</v>
      </c>
      <c r="E1701" s="42"/>
      <c r="F1701" s="317" t="str">
        <f>VLOOKUP($G1701,'Selection Sheet'!$C$15:$F$39,3,0)</f>
        <v>Y63</v>
      </c>
      <c r="G1701" s="204" t="s">
        <v>120</v>
      </c>
      <c r="H1701" s="203" t="s">
        <v>534</v>
      </c>
      <c r="I1701" s="495">
        <v>221</v>
      </c>
      <c r="J1701" s="495">
        <v>43</v>
      </c>
      <c r="K1701" s="495">
        <v>26</v>
      </c>
      <c r="L1701" s="495">
        <v>12</v>
      </c>
      <c r="M1701" s="507" t="s">
        <v>80</v>
      </c>
      <c r="N1701" s="507" t="s">
        <v>80</v>
      </c>
      <c r="O1701" s="507" t="s">
        <v>80</v>
      </c>
      <c r="P1701" s="507" t="s">
        <v>80</v>
      </c>
      <c r="Q1701" s="495" t="s">
        <v>80</v>
      </c>
      <c r="R1701" s="495" t="s">
        <v>80</v>
      </c>
      <c r="S1701" s="495">
        <v>905</v>
      </c>
      <c r="T1701" s="496">
        <v>1426</v>
      </c>
      <c r="U1701" s="559">
        <v>80.583333333333272</v>
      </c>
      <c r="V1701" s="559">
        <v>71.766666666666708</v>
      </c>
      <c r="W1701" s="559">
        <v>123.78333333333327</v>
      </c>
      <c r="X1701" s="498">
        <v>395</v>
      </c>
      <c r="Y1701" s="555">
        <v>89.5</v>
      </c>
      <c r="Z1701" s="550">
        <v>48</v>
      </c>
      <c r="AA1701" s="550">
        <v>215</v>
      </c>
      <c r="AB1701" s="501">
        <v>48</v>
      </c>
      <c r="AC1701" s="550">
        <v>73.099999999999994</v>
      </c>
      <c r="AD1701" s="550">
        <v>69.5</v>
      </c>
      <c r="AE1701" s="550">
        <v>121</v>
      </c>
      <c r="AF1701" s="502">
        <v>107</v>
      </c>
      <c r="AG1701" s="503">
        <v>136.8947368</v>
      </c>
      <c r="AH1701" s="504">
        <v>192.8</v>
      </c>
      <c r="AI1701" s="502">
        <v>95</v>
      </c>
      <c r="AJ1701" s="505" t="s">
        <v>80</v>
      </c>
      <c r="AK1701" s="505" t="s">
        <v>80</v>
      </c>
      <c r="AL1701" s="507"/>
      <c r="AM1701" s="507"/>
      <c r="AN1701" s="505" t="s">
        <v>80</v>
      </c>
      <c r="AO1701" s="505" t="s">
        <v>80</v>
      </c>
      <c r="AP1701" s="506">
        <v>320</v>
      </c>
      <c r="AQ1701" s="506">
        <v>456</v>
      </c>
      <c r="AR1701" s="495">
        <v>30</v>
      </c>
      <c r="AS1701" s="495">
        <v>243</v>
      </c>
      <c r="AT1701" s="495">
        <v>15</v>
      </c>
      <c r="AU1701" s="495">
        <v>31</v>
      </c>
      <c r="AV1701" s="507"/>
      <c r="AW1701" s="507"/>
      <c r="AX1701" s="507"/>
      <c r="AY1701" s="507"/>
      <c r="AZ1701" s="507"/>
      <c r="BA1701" s="507"/>
      <c r="BB1701" s="357"/>
      <c r="BC1701" s="592">
        <f t="shared" si="1887"/>
        <v>13004.999996</v>
      </c>
      <c r="BD1701" s="593">
        <f t="shared" si="1888"/>
        <v>18316</v>
      </c>
      <c r="BE1701" s="594">
        <f t="shared" si="1889"/>
        <v>114911.83333333324</v>
      </c>
      <c r="BF1701" s="291">
        <f t="shared" si="1890"/>
        <v>102339.26666666672</v>
      </c>
      <c r="BG1701" s="566">
        <f t="shared" si="1891"/>
        <v>176515.03333333324</v>
      </c>
      <c r="BH1701" s="595">
        <f t="shared" si="1892"/>
        <v>35352.5</v>
      </c>
      <c r="BI1701" s="289">
        <f t="shared" si="1893"/>
        <v>18960</v>
      </c>
      <c r="BJ1701" s="596">
        <f t="shared" si="1894"/>
        <v>84925</v>
      </c>
      <c r="BK1701" s="595">
        <f t="shared" si="1895"/>
        <v>3508.7999999999997</v>
      </c>
      <c r="BL1701" s="289">
        <f t="shared" si="1896"/>
        <v>3336</v>
      </c>
      <c r="BM1701" s="596">
        <f t="shared" si="1897"/>
        <v>5808</v>
      </c>
      <c r="BN1701" s="563">
        <f t="shared" si="1898"/>
        <v>6</v>
      </c>
      <c r="BO1701" s="87">
        <f t="shared" si="1899"/>
        <v>2018</v>
      </c>
      <c r="BP1701" s="87">
        <f t="shared" si="1900"/>
        <v>0</v>
      </c>
      <c r="BQ1701" s="202"/>
    </row>
    <row r="1702" spans="1:69" s="35" customFormat="1" ht="10.5" customHeight="1" x14ac:dyDescent="0.2">
      <c r="A1702" s="87" t="str">
        <f t="shared" si="1886"/>
        <v>2018-19RX96</v>
      </c>
      <c r="B1702" s="87" t="str">
        <f t="shared" si="1901"/>
        <v>Y60</v>
      </c>
      <c r="C1702" s="203" t="s">
        <v>192</v>
      </c>
      <c r="D1702" s="203" t="s">
        <v>169</v>
      </c>
      <c r="E1702" s="42"/>
      <c r="F1702" s="317" t="str">
        <f>VLOOKUP($G1702,'Selection Sheet'!$C$15:$F$39,3,0)</f>
        <v>Y60</v>
      </c>
      <c r="G1702" s="204" t="s">
        <v>103</v>
      </c>
      <c r="H1702" s="203" t="s">
        <v>535</v>
      </c>
      <c r="I1702" s="495">
        <v>160</v>
      </c>
      <c r="J1702" s="495">
        <v>40</v>
      </c>
      <c r="K1702" s="495">
        <v>30</v>
      </c>
      <c r="L1702" s="495">
        <v>12</v>
      </c>
      <c r="M1702" s="507" t="s">
        <v>80</v>
      </c>
      <c r="N1702" s="507" t="s">
        <v>80</v>
      </c>
      <c r="O1702" s="507" t="s">
        <v>80</v>
      </c>
      <c r="P1702" s="507" t="s">
        <v>80</v>
      </c>
      <c r="Q1702" s="495" t="s">
        <v>80</v>
      </c>
      <c r="R1702" s="495" t="s">
        <v>80</v>
      </c>
      <c r="S1702" s="495">
        <v>423</v>
      </c>
      <c r="T1702" s="496">
        <v>458</v>
      </c>
      <c r="U1702" s="559">
        <v>88.057278020797497</v>
      </c>
      <c r="V1702" s="559">
        <v>79.124999998602959</v>
      </c>
      <c r="W1702" s="559">
        <v>137.68166666070459</v>
      </c>
      <c r="X1702" s="498">
        <v>414</v>
      </c>
      <c r="Y1702" s="555">
        <v>75.2</v>
      </c>
      <c r="Z1702" s="550">
        <v>47</v>
      </c>
      <c r="AA1702" s="550">
        <v>176</v>
      </c>
      <c r="AB1702" s="501">
        <v>52</v>
      </c>
      <c r="AC1702" s="550">
        <v>62.6</v>
      </c>
      <c r="AD1702" s="550">
        <v>49.5</v>
      </c>
      <c r="AE1702" s="550">
        <v>97</v>
      </c>
      <c r="AF1702" s="502">
        <v>107</v>
      </c>
      <c r="AG1702" s="503">
        <v>128.37777779999999</v>
      </c>
      <c r="AH1702" s="504">
        <v>183.2</v>
      </c>
      <c r="AI1702" s="502">
        <v>90</v>
      </c>
      <c r="AJ1702" s="505" t="s">
        <v>80</v>
      </c>
      <c r="AK1702" s="505" t="s">
        <v>80</v>
      </c>
      <c r="AL1702" s="507"/>
      <c r="AM1702" s="507"/>
      <c r="AN1702" s="505" t="s">
        <v>80</v>
      </c>
      <c r="AO1702" s="505" t="s">
        <v>80</v>
      </c>
      <c r="AP1702" s="506">
        <v>350</v>
      </c>
      <c r="AQ1702" s="506">
        <v>490</v>
      </c>
      <c r="AR1702" s="495">
        <v>13</v>
      </c>
      <c r="AS1702" s="495">
        <v>156</v>
      </c>
      <c r="AT1702" s="495">
        <v>6</v>
      </c>
      <c r="AU1702" s="495">
        <v>29</v>
      </c>
      <c r="AV1702" s="507"/>
      <c r="AW1702" s="507"/>
      <c r="AX1702" s="507"/>
      <c r="AY1702" s="507"/>
      <c r="AZ1702" s="507"/>
      <c r="BA1702" s="507"/>
      <c r="BB1702" s="357"/>
      <c r="BC1702" s="592">
        <f t="shared" si="1887"/>
        <v>11554.000001999999</v>
      </c>
      <c r="BD1702" s="593">
        <f t="shared" si="1888"/>
        <v>16488</v>
      </c>
      <c r="BE1702" s="594">
        <f t="shared" si="1889"/>
        <v>40330.233333525255</v>
      </c>
      <c r="BF1702" s="291">
        <f t="shared" si="1890"/>
        <v>36239.249999360152</v>
      </c>
      <c r="BG1702" s="566">
        <f t="shared" si="1891"/>
        <v>63058.203330602701</v>
      </c>
      <c r="BH1702" s="595">
        <f t="shared" si="1892"/>
        <v>31132.800000000003</v>
      </c>
      <c r="BI1702" s="289">
        <f t="shared" si="1893"/>
        <v>19458</v>
      </c>
      <c r="BJ1702" s="596">
        <f t="shared" si="1894"/>
        <v>72864</v>
      </c>
      <c r="BK1702" s="595">
        <f t="shared" si="1895"/>
        <v>3255.2000000000003</v>
      </c>
      <c r="BL1702" s="289">
        <f t="shared" si="1896"/>
        <v>2574</v>
      </c>
      <c r="BM1702" s="596">
        <f t="shared" si="1897"/>
        <v>5044</v>
      </c>
      <c r="BN1702" s="563">
        <f t="shared" si="1898"/>
        <v>6</v>
      </c>
      <c r="BO1702" s="87">
        <f t="shared" si="1899"/>
        <v>2018</v>
      </c>
      <c r="BP1702" s="87">
        <f t="shared" si="1900"/>
        <v>0</v>
      </c>
      <c r="BQ1702" s="202"/>
    </row>
    <row r="1703" spans="1:69" s="35" customFormat="1" ht="10.5" customHeight="1" x14ac:dyDescent="0.2">
      <c r="A1703" s="314" t="str">
        <f t="shared" si="1886"/>
        <v>2018-19RYA6</v>
      </c>
      <c r="B1703" s="314" t="str">
        <f t="shared" si="1901"/>
        <v>Y60</v>
      </c>
      <c r="C1703" s="205" t="s">
        <v>192</v>
      </c>
      <c r="D1703" s="205" t="s">
        <v>169</v>
      </c>
      <c r="E1703" s="206"/>
      <c r="F1703" s="318" t="str">
        <f>VLOOKUP($G1703,'Selection Sheet'!$C$15:$F$39,3,0)</f>
        <v>Y60</v>
      </c>
      <c r="G1703" s="207" t="s">
        <v>118</v>
      </c>
      <c r="H1703" s="205" t="s">
        <v>536</v>
      </c>
      <c r="I1703" s="508">
        <v>277</v>
      </c>
      <c r="J1703" s="508">
        <v>88</v>
      </c>
      <c r="K1703" s="508">
        <v>34</v>
      </c>
      <c r="L1703" s="508">
        <v>22</v>
      </c>
      <c r="M1703" s="520" t="s">
        <v>80</v>
      </c>
      <c r="N1703" s="520" t="s">
        <v>80</v>
      </c>
      <c r="O1703" s="520" t="s">
        <v>80</v>
      </c>
      <c r="P1703" s="520" t="s">
        <v>80</v>
      </c>
      <c r="Q1703" s="508" t="s">
        <v>80</v>
      </c>
      <c r="R1703" s="508" t="s">
        <v>80</v>
      </c>
      <c r="S1703" s="508">
        <v>888</v>
      </c>
      <c r="T1703" s="509">
        <v>1473</v>
      </c>
      <c r="U1703" s="560">
        <v>65.999999999999957</v>
      </c>
      <c r="V1703" s="560">
        <v>60.000000000000043</v>
      </c>
      <c r="W1703" s="560">
        <v>96.000000000000043</v>
      </c>
      <c r="X1703" s="511">
        <v>503</v>
      </c>
      <c r="Y1703" s="556">
        <v>90.3</v>
      </c>
      <c r="Z1703" s="551">
        <v>45</v>
      </c>
      <c r="AA1703" s="551">
        <v>228</v>
      </c>
      <c r="AB1703" s="514">
        <v>66</v>
      </c>
      <c r="AC1703" s="551">
        <v>63.2</v>
      </c>
      <c r="AD1703" s="551">
        <v>51</v>
      </c>
      <c r="AE1703" s="551">
        <v>110</v>
      </c>
      <c r="AF1703" s="515">
        <v>153</v>
      </c>
      <c r="AG1703" s="516">
        <v>114.84732820000001</v>
      </c>
      <c r="AH1703" s="517">
        <v>153</v>
      </c>
      <c r="AI1703" s="515">
        <v>131</v>
      </c>
      <c r="AJ1703" s="518" t="s">
        <v>80</v>
      </c>
      <c r="AK1703" s="518" t="s">
        <v>80</v>
      </c>
      <c r="AL1703" s="520"/>
      <c r="AM1703" s="520"/>
      <c r="AN1703" s="518" t="s">
        <v>80</v>
      </c>
      <c r="AO1703" s="518" t="s">
        <v>80</v>
      </c>
      <c r="AP1703" s="519">
        <v>111</v>
      </c>
      <c r="AQ1703" s="519">
        <v>183</v>
      </c>
      <c r="AR1703" s="508">
        <v>26</v>
      </c>
      <c r="AS1703" s="508">
        <v>268</v>
      </c>
      <c r="AT1703" s="508">
        <v>8</v>
      </c>
      <c r="AU1703" s="508">
        <v>32</v>
      </c>
      <c r="AV1703" s="520"/>
      <c r="AW1703" s="520"/>
      <c r="AX1703" s="520"/>
      <c r="AY1703" s="520"/>
      <c r="AZ1703" s="520"/>
      <c r="BA1703" s="520"/>
      <c r="BB1703" s="358"/>
      <c r="BC1703" s="597">
        <f t="shared" si="1887"/>
        <v>15044.999994200001</v>
      </c>
      <c r="BD1703" s="598">
        <f t="shared" si="1888"/>
        <v>20043</v>
      </c>
      <c r="BE1703" s="599">
        <f t="shared" si="1889"/>
        <v>97217.999999999942</v>
      </c>
      <c r="BF1703" s="600">
        <f t="shared" si="1890"/>
        <v>88380.000000000058</v>
      </c>
      <c r="BG1703" s="601">
        <f t="shared" si="1891"/>
        <v>141408.00000000006</v>
      </c>
      <c r="BH1703" s="602">
        <f t="shared" si="1892"/>
        <v>45420.9</v>
      </c>
      <c r="BI1703" s="603">
        <f t="shared" si="1893"/>
        <v>22635</v>
      </c>
      <c r="BJ1703" s="604">
        <f t="shared" si="1894"/>
        <v>114684</v>
      </c>
      <c r="BK1703" s="602">
        <f t="shared" si="1895"/>
        <v>4171.2</v>
      </c>
      <c r="BL1703" s="603">
        <f t="shared" si="1896"/>
        <v>3366</v>
      </c>
      <c r="BM1703" s="604">
        <f t="shared" si="1897"/>
        <v>7260</v>
      </c>
      <c r="BN1703" s="564">
        <f t="shared" si="1898"/>
        <v>6</v>
      </c>
      <c r="BO1703" s="314">
        <f t="shared" si="1899"/>
        <v>2018</v>
      </c>
      <c r="BP1703" s="314">
        <f t="shared" si="1900"/>
        <v>0</v>
      </c>
      <c r="BQ1703" s="202"/>
    </row>
    <row r="1704" spans="1:69" s="35" customFormat="1" ht="10.5" customHeight="1" x14ac:dyDescent="0.2">
      <c r="A1704" s="87" t="str">
        <f t="shared" si="1886"/>
        <v>2018-19RYC6</v>
      </c>
      <c r="B1704" s="87" t="str">
        <f t="shared" si="1901"/>
        <v>Y61</v>
      </c>
      <c r="C1704" s="203" t="s">
        <v>192</v>
      </c>
      <c r="D1704" s="203" t="s">
        <v>169</v>
      </c>
      <c r="E1704" s="42"/>
      <c r="F1704" s="317" t="str">
        <f>VLOOKUP($G1704,'Selection Sheet'!$C$15:$F$39,3,0)</f>
        <v>Y61</v>
      </c>
      <c r="G1704" s="204" t="s">
        <v>87</v>
      </c>
      <c r="H1704" s="203" t="s">
        <v>537</v>
      </c>
      <c r="I1704" s="495">
        <v>257</v>
      </c>
      <c r="J1704" s="495">
        <v>85</v>
      </c>
      <c r="K1704" s="495">
        <v>26</v>
      </c>
      <c r="L1704" s="495">
        <v>16</v>
      </c>
      <c r="M1704" s="507" t="s">
        <v>80</v>
      </c>
      <c r="N1704" s="507" t="s">
        <v>80</v>
      </c>
      <c r="O1704" s="507" t="s">
        <v>80</v>
      </c>
      <c r="P1704" s="507" t="s">
        <v>80</v>
      </c>
      <c r="Q1704" s="495" t="s">
        <v>80</v>
      </c>
      <c r="R1704" s="495" t="s">
        <v>80</v>
      </c>
      <c r="S1704" s="495">
        <v>678</v>
      </c>
      <c r="T1704" s="496">
        <v>723</v>
      </c>
      <c r="U1704" s="559">
        <v>77.69999999999996</v>
      </c>
      <c r="V1704" s="559">
        <v>69.000000000000043</v>
      </c>
      <c r="W1704" s="559">
        <v>115.60000000000002</v>
      </c>
      <c r="X1704" s="498">
        <v>504</v>
      </c>
      <c r="Y1704" s="555">
        <v>69.7</v>
      </c>
      <c r="Z1704" s="550">
        <v>40</v>
      </c>
      <c r="AA1704" s="550">
        <v>153</v>
      </c>
      <c r="AB1704" s="501">
        <v>76</v>
      </c>
      <c r="AC1704" s="550">
        <v>55.5</v>
      </c>
      <c r="AD1704" s="550">
        <v>50.5</v>
      </c>
      <c r="AE1704" s="550">
        <v>98</v>
      </c>
      <c r="AF1704" s="502">
        <v>145</v>
      </c>
      <c r="AG1704" s="503">
        <v>130.804878</v>
      </c>
      <c r="AH1704" s="504">
        <v>169.6</v>
      </c>
      <c r="AI1704" s="502">
        <v>123</v>
      </c>
      <c r="AJ1704" s="505" t="s">
        <v>80</v>
      </c>
      <c r="AK1704" s="505" t="s">
        <v>80</v>
      </c>
      <c r="AL1704" s="507"/>
      <c r="AM1704" s="507"/>
      <c r="AN1704" s="505" t="s">
        <v>80</v>
      </c>
      <c r="AO1704" s="505" t="s">
        <v>80</v>
      </c>
      <c r="AP1704" s="506">
        <v>135</v>
      </c>
      <c r="AQ1704" s="506">
        <v>251</v>
      </c>
      <c r="AR1704" s="495">
        <v>26</v>
      </c>
      <c r="AS1704" s="495">
        <v>250</v>
      </c>
      <c r="AT1704" s="495">
        <v>9</v>
      </c>
      <c r="AU1704" s="495">
        <v>24</v>
      </c>
      <c r="AV1704" s="507"/>
      <c r="AW1704" s="507"/>
      <c r="AX1704" s="507"/>
      <c r="AY1704" s="507"/>
      <c r="AZ1704" s="507"/>
      <c r="BA1704" s="507"/>
      <c r="BB1704" s="357"/>
      <c r="BC1704" s="592">
        <f t="shared" si="1887"/>
        <v>16088.999994</v>
      </c>
      <c r="BD1704" s="593">
        <f t="shared" si="1888"/>
        <v>20860.8</v>
      </c>
      <c r="BE1704" s="594">
        <f t="shared" si="1889"/>
        <v>56177.099999999969</v>
      </c>
      <c r="BF1704" s="291">
        <f t="shared" si="1890"/>
        <v>49887.000000000029</v>
      </c>
      <c r="BG1704" s="566">
        <f t="shared" si="1891"/>
        <v>83578.800000000017</v>
      </c>
      <c r="BH1704" s="595">
        <f t="shared" si="1892"/>
        <v>35128.800000000003</v>
      </c>
      <c r="BI1704" s="289">
        <f t="shared" si="1893"/>
        <v>20160</v>
      </c>
      <c r="BJ1704" s="596">
        <f t="shared" si="1894"/>
        <v>77112</v>
      </c>
      <c r="BK1704" s="595">
        <f t="shared" si="1895"/>
        <v>4218</v>
      </c>
      <c r="BL1704" s="289">
        <f t="shared" si="1896"/>
        <v>3838</v>
      </c>
      <c r="BM1704" s="596">
        <f t="shared" si="1897"/>
        <v>7448</v>
      </c>
      <c r="BN1704" s="563">
        <f t="shared" si="1898"/>
        <v>6</v>
      </c>
      <c r="BO1704" s="87">
        <f t="shared" si="1899"/>
        <v>2018</v>
      </c>
      <c r="BP1704" s="87">
        <f t="shared" si="1900"/>
        <v>0</v>
      </c>
      <c r="BQ1704" s="202"/>
    </row>
    <row r="1705" spans="1:69" s="35" customFormat="1" ht="10.5" customHeight="1" x14ac:dyDescent="0.2">
      <c r="A1705" s="87" t="str">
        <f t="shared" si="1886"/>
        <v>2018-19RYD6</v>
      </c>
      <c r="B1705" s="87" t="str">
        <f t="shared" si="1901"/>
        <v>Y59</v>
      </c>
      <c r="C1705" s="203" t="s">
        <v>192</v>
      </c>
      <c r="D1705" s="203" t="s">
        <v>169</v>
      </c>
      <c r="E1705" s="42"/>
      <c r="F1705" s="317" t="str">
        <f>VLOOKUP($G1705,'Selection Sheet'!$C$15:$F$39,3,0)</f>
        <v>Y59</v>
      </c>
      <c r="G1705" s="204" t="s">
        <v>116</v>
      </c>
      <c r="H1705" s="203" t="s">
        <v>538</v>
      </c>
      <c r="I1705" s="495">
        <v>238</v>
      </c>
      <c r="J1705" s="495">
        <v>87</v>
      </c>
      <c r="K1705" s="495">
        <v>33</v>
      </c>
      <c r="L1705" s="495">
        <v>23</v>
      </c>
      <c r="M1705" s="507" t="s">
        <v>80</v>
      </c>
      <c r="N1705" s="507" t="s">
        <v>80</v>
      </c>
      <c r="O1705" s="507" t="s">
        <v>80</v>
      </c>
      <c r="P1705" s="507" t="s">
        <v>80</v>
      </c>
      <c r="Q1705" s="495" t="s">
        <v>80</v>
      </c>
      <c r="R1705" s="495" t="s">
        <v>80</v>
      </c>
      <c r="S1705" s="495">
        <v>468</v>
      </c>
      <c r="T1705" s="496">
        <v>623</v>
      </c>
      <c r="U1705" s="559">
        <v>69.950000000000017</v>
      </c>
      <c r="V1705" s="559">
        <v>61.116666666666632</v>
      </c>
      <c r="W1705" s="559">
        <v>105.1333333333334</v>
      </c>
      <c r="X1705" s="498">
        <v>346</v>
      </c>
      <c r="Y1705" s="555">
        <v>60.6</v>
      </c>
      <c r="Z1705" s="550">
        <v>34</v>
      </c>
      <c r="AA1705" s="550">
        <v>134</v>
      </c>
      <c r="AB1705" s="501">
        <v>50</v>
      </c>
      <c r="AC1705" s="550">
        <v>61.9</v>
      </c>
      <c r="AD1705" s="550">
        <v>56</v>
      </c>
      <c r="AE1705" s="550">
        <v>99.5</v>
      </c>
      <c r="AF1705" s="502">
        <v>137</v>
      </c>
      <c r="AG1705" s="503">
        <v>139.14159290000001</v>
      </c>
      <c r="AH1705" s="504">
        <v>192.6</v>
      </c>
      <c r="AI1705" s="502">
        <v>113</v>
      </c>
      <c r="AJ1705" s="505" t="s">
        <v>80</v>
      </c>
      <c r="AK1705" s="505" t="s">
        <v>80</v>
      </c>
      <c r="AL1705" s="507"/>
      <c r="AM1705" s="507"/>
      <c r="AN1705" s="505" t="s">
        <v>80</v>
      </c>
      <c r="AO1705" s="505" t="s">
        <v>80</v>
      </c>
      <c r="AP1705" s="506">
        <v>347</v>
      </c>
      <c r="AQ1705" s="506">
        <v>418</v>
      </c>
      <c r="AR1705" s="495">
        <v>23</v>
      </c>
      <c r="AS1705" s="495">
        <v>226</v>
      </c>
      <c r="AT1705" s="495">
        <v>10</v>
      </c>
      <c r="AU1705" s="495">
        <v>30</v>
      </c>
      <c r="AV1705" s="507"/>
      <c r="AW1705" s="507"/>
      <c r="AX1705" s="507"/>
      <c r="AY1705" s="507"/>
      <c r="AZ1705" s="507"/>
      <c r="BA1705" s="507"/>
      <c r="BB1705" s="357"/>
      <c r="BC1705" s="592">
        <f t="shared" si="1887"/>
        <v>15722.999997700001</v>
      </c>
      <c r="BD1705" s="593">
        <f t="shared" si="1888"/>
        <v>21763.8</v>
      </c>
      <c r="BE1705" s="594">
        <f t="shared" si="1889"/>
        <v>43578.850000000013</v>
      </c>
      <c r="BF1705" s="291">
        <f t="shared" si="1890"/>
        <v>38075.683333333312</v>
      </c>
      <c r="BG1705" s="566">
        <f t="shared" si="1891"/>
        <v>65498.066666666709</v>
      </c>
      <c r="BH1705" s="595">
        <f t="shared" si="1892"/>
        <v>20967.600000000002</v>
      </c>
      <c r="BI1705" s="289">
        <f t="shared" si="1893"/>
        <v>11764</v>
      </c>
      <c r="BJ1705" s="596">
        <f t="shared" si="1894"/>
        <v>46364</v>
      </c>
      <c r="BK1705" s="595">
        <f t="shared" si="1895"/>
        <v>3095</v>
      </c>
      <c r="BL1705" s="289">
        <f t="shared" si="1896"/>
        <v>2800</v>
      </c>
      <c r="BM1705" s="596">
        <f t="shared" si="1897"/>
        <v>4975</v>
      </c>
      <c r="BN1705" s="563">
        <f t="shared" si="1898"/>
        <v>6</v>
      </c>
      <c r="BO1705" s="87">
        <f t="shared" si="1899"/>
        <v>2018</v>
      </c>
      <c r="BP1705" s="87">
        <f t="shared" si="1900"/>
        <v>0</v>
      </c>
      <c r="BQ1705" s="202"/>
    </row>
    <row r="1706" spans="1:69" s="35" customFormat="1" ht="10.5" customHeight="1" x14ac:dyDescent="0.2">
      <c r="A1706" s="87" t="str">
        <f t="shared" si="1886"/>
        <v>2018-19RYE6</v>
      </c>
      <c r="B1706" s="87" t="str">
        <f t="shared" si="1901"/>
        <v>Y59</v>
      </c>
      <c r="C1706" s="203" t="s">
        <v>192</v>
      </c>
      <c r="D1706" s="203" t="s">
        <v>169</v>
      </c>
      <c r="E1706" s="42"/>
      <c r="F1706" s="317" t="str">
        <f>VLOOKUP($G1706,'Selection Sheet'!$C$15:$F$39,3,0)</f>
        <v>Y59</v>
      </c>
      <c r="G1706" s="204" t="s">
        <v>114</v>
      </c>
      <c r="H1706" s="203" t="s">
        <v>539</v>
      </c>
      <c r="I1706" s="495">
        <v>171</v>
      </c>
      <c r="J1706" s="495">
        <v>47</v>
      </c>
      <c r="K1706" s="495">
        <v>17</v>
      </c>
      <c r="L1706" s="495">
        <v>9</v>
      </c>
      <c r="M1706" s="507" t="s">
        <v>80</v>
      </c>
      <c r="N1706" s="507" t="s">
        <v>80</v>
      </c>
      <c r="O1706" s="507" t="s">
        <v>80</v>
      </c>
      <c r="P1706" s="507" t="s">
        <v>80</v>
      </c>
      <c r="Q1706" s="495" t="s">
        <v>80</v>
      </c>
      <c r="R1706" s="495" t="s">
        <v>80</v>
      </c>
      <c r="S1706" s="495">
        <v>313</v>
      </c>
      <c r="T1706" s="496">
        <v>540</v>
      </c>
      <c r="U1706" s="559">
        <v>66.899999999999963</v>
      </c>
      <c r="V1706" s="559">
        <v>61.699999999999967</v>
      </c>
      <c r="W1706" s="559">
        <v>97.01666666666668</v>
      </c>
      <c r="X1706" s="498">
        <v>349</v>
      </c>
      <c r="Y1706" s="555">
        <v>80</v>
      </c>
      <c r="Z1706" s="550">
        <v>33</v>
      </c>
      <c r="AA1706" s="550">
        <v>201</v>
      </c>
      <c r="AB1706" s="501">
        <v>63</v>
      </c>
      <c r="AC1706" s="550">
        <v>50.5</v>
      </c>
      <c r="AD1706" s="550">
        <v>41</v>
      </c>
      <c r="AE1706" s="550">
        <v>85</v>
      </c>
      <c r="AF1706" s="502">
        <v>75</v>
      </c>
      <c r="AG1706" s="503">
        <v>112.2033898</v>
      </c>
      <c r="AH1706" s="504">
        <v>158.19999999999999</v>
      </c>
      <c r="AI1706" s="502">
        <v>59</v>
      </c>
      <c r="AJ1706" s="505" t="s">
        <v>80</v>
      </c>
      <c r="AK1706" s="505" t="s">
        <v>80</v>
      </c>
      <c r="AL1706" s="507"/>
      <c r="AM1706" s="507"/>
      <c r="AN1706" s="505" t="s">
        <v>80</v>
      </c>
      <c r="AO1706" s="505" t="s">
        <v>80</v>
      </c>
      <c r="AP1706" s="506">
        <v>174</v>
      </c>
      <c r="AQ1706" s="506">
        <v>277</v>
      </c>
      <c r="AR1706" s="495">
        <v>34</v>
      </c>
      <c r="AS1706" s="495">
        <v>171</v>
      </c>
      <c r="AT1706" s="495">
        <v>6</v>
      </c>
      <c r="AU1706" s="495">
        <v>17</v>
      </c>
      <c r="AV1706" s="507"/>
      <c r="AW1706" s="507"/>
      <c r="AX1706" s="507"/>
      <c r="AY1706" s="507"/>
      <c r="AZ1706" s="507"/>
      <c r="BA1706" s="507"/>
      <c r="BB1706" s="357"/>
      <c r="BC1706" s="592">
        <f t="shared" si="1887"/>
        <v>6619.9999981999999</v>
      </c>
      <c r="BD1706" s="593">
        <f t="shared" si="1888"/>
        <v>9333.7999999999993</v>
      </c>
      <c r="BE1706" s="594">
        <f t="shared" si="1889"/>
        <v>36125.999999999978</v>
      </c>
      <c r="BF1706" s="291">
        <f t="shared" si="1890"/>
        <v>33317.999999999985</v>
      </c>
      <c r="BG1706" s="566">
        <f t="shared" si="1891"/>
        <v>52389.000000000007</v>
      </c>
      <c r="BH1706" s="595">
        <f t="shared" si="1892"/>
        <v>27920</v>
      </c>
      <c r="BI1706" s="289">
        <f t="shared" si="1893"/>
        <v>11517</v>
      </c>
      <c r="BJ1706" s="596">
        <f t="shared" si="1894"/>
        <v>70149</v>
      </c>
      <c r="BK1706" s="595">
        <f t="shared" si="1895"/>
        <v>3181.5</v>
      </c>
      <c r="BL1706" s="289">
        <f t="shared" si="1896"/>
        <v>2583</v>
      </c>
      <c r="BM1706" s="596">
        <f t="shared" si="1897"/>
        <v>5355</v>
      </c>
      <c r="BN1706" s="563">
        <f t="shared" si="1898"/>
        <v>6</v>
      </c>
      <c r="BO1706" s="87">
        <f t="shared" si="1899"/>
        <v>2018</v>
      </c>
      <c r="BP1706" s="87">
        <f t="shared" si="1900"/>
        <v>0</v>
      </c>
      <c r="BQ1706" s="202"/>
    </row>
    <row r="1707" spans="1:69" s="35" customFormat="1" ht="10.5" customHeight="1" x14ac:dyDescent="0.2">
      <c r="A1707" s="312" t="str">
        <f t="shared" si="1886"/>
        <v>2018-19RYF6</v>
      </c>
      <c r="B1707" s="312" t="str">
        <f t="shared" si="1901"/>
        <v>Y58</v>
      </c>
      <c r="C1707" s="208" t="s">
        <v>192</v>
      </c>
      <c r="D1707" s="208" t="s">
        <v>169</v>
      </c>
      <c r="E1707" s="53"/>
      <c r="F1707" s="319" t="str">
        <f>VLOOKUP($G1707,'Selection Sheet'!$C$15:$F$39,3,0)</f>
        <v>Y58</v>
      </c>
      <c r="G1707" s="209" t="s">
        <v>99</v>
      </c>
      <c r="H1707" s="208" t="s">
        <v>540</v>
      </c>
      <c r="I1707" s="521">
        <v>297</v>
      </c>
      <c r="J1707" s="521">
        <v>92</v>
      </c>
      <c r="K1707" s="521">
        <v>62</v>
      </c>
      <c r="L1707" s="521">
        <v>26</v>
      </c>
      <c r="M1707" s="533" t="s">
        <v>80</v>
      </c>
      <c r="N1707" s="533" t="s">
        <v>80</v>
      </c>
      <c r="O1707" s="533" t="s">
        <v>80</v>
      </c>
      <c r="P1707" s="533" t="s">
        <v>80</v>
      </c>
      <c r="Q1707" s="521" t="s">
        <v>80</v>
      </c>
      <c r="R1707" s="521" t="s">
        <v>80</v>
      </c>
      <c r="S1707" s="521">
        <v>754</v>
      </c>
      <c r="T1707" s="522">
        <v>819</v>
      </c>
      <c r="U1707" s="561">
        <v>82.05000000000004</v>
      </c>
      <c r="V1707" s="561">
        <v>72.666666666666714</v>
      </c>
      <c r="W1707" s="561">
        <v>128.18333333333334</v>
      </c>
      <c r="X1707" s="524">
        <v>612</v>
      </c>
      <c r="Y1707" s="557">
        <v>82.5</v>
      </c>
      <c r="Z1707" s="552">
        <v>32</v>
      </c>
      <c r="AA1707" s="552">
        <v>189</v>
      </c>
      <c r="AB1707" s="527">
        <v>86</v>
      </c>
      <c r="AC1707" s="552">
        <v>56.7</v>
      </c>
      <c r="AD1707" s="552">
        <v>49.5</v>
      </c>
      <c r="AE1707" s="552">
        <v>102</v>
      </c>
      <c r="AF1707" s="528">
        <v>188</v>
      </c>
      <c r="AG1707" s="529">
        <v>136.84375</v>
      </c>
      <c r="AH1707" s="530">
        <v>196.3</v>
      </c>
      <c r="AI1707" s="528">
        <v>160</v>
      </c>
      <c r="AJ1707" s="531" t="s">
        <v>80</v>
      </c>
      <c r="AK1707" s="531" t="s">
        <v>80</v>
      </c>
      <c r="AL1707" s="533"/>
      <c r="AM1707" s="533"/>
      <c r="AN1707" s="531" t="s">
        <v>80</v>
      </c>
      <c r="AO1707" s="531" t="s">
        <v>80</v>
      </c>
      <c r="AP1707" s="532">
        <v>349</v>
      </c>
      <c r="AQ1707" s="532">
        <v>744</v>
      </c>
      <c r="AR1707" s="521">
        <v>32</v>
      </c>
      <c r="AS1707" s="521">
        <v>292</v>
      </c>
      <c r="AT1707" s="521">
        <v>14</v>
      </c>
      <c r="AU1707" s="521">
        <v>61</v>
      </c>
      <c r="AV1707" s="533"/>
      <c r="AW1707" s="533"/>
      <c r="AX1707" s="533"/>
      <c r="AY1707" s="533"/>
      <c r="AZ1707" s="533"/>
      <c r="BA1707" s="533"/>
      <c r="BB1707" s="359"/>
      <c r="BC1707" s="605">
        <f t="shared" si="1887"/>
        <v>21895</v>
      </c>
      <c r="BD1707" s="606">
        <f t="shared" si="1888"/>
        <v>31408</v>
      </c>
      <c r="BE1707" s="607">
        <f t="shared" si="1889"/>
        <v>67198.950000000026</v>
      </c>
      <c r="BF1707" s="302">
        <f t="shared" si="1890"/>
        <v>59514.000000000036</v>
      </c>
      <c r="BG1707" s="608">
        <f t="shared" si="1891"/>
        <v>104982.15000000001</v>
      </c>
      <c r="BH1707" s="609">
        <f t="shared" si="1892"/>
        <v>50490</v>
      </c>
      <c r="BI1707" s="311">
        <f t="shared" si="1893"/>
        <v>19584</v>
      </c>
      <c r="BJ1707" s="610">
        <f t="shared" si="1894"/>
        <v>115668</v>
      </c>
      <c r="BK1707" s="609">
        <f t="shared" si="1895"/>
        <v>4876.2</v>
      </c>
      <c r="BL1707" s="311">
        <f t="shared" si="1896"/>
        <v>4257</v>
      </c>
      <c r="BM1707" s="610">
        <f t="shared" si="1897"/>
        <v>8772</v>
      </c>
      <c r="BN1707" s="565">
        <f t="shared" si="1898"/>
        <v>6</v>
      </c>
      <c r="BO1707" s="312">
        <f t="shared" si="1899"/>
        <v>2018</v>
      </c>
      <c r="BP1707" s="312">
        <f t="shared" si="1900"/>
        <v>0</v>
      </c>
      <c r="BQ1707" s="202"/>
    </row>
    <row r="1708" spans="1:69" s="35" customFormat="1" ht="10.5" customHeight="1" x14ac:dyDescent="0.2">
      <c r="A1708" s="87" t="str">
        <f t="shared" si="1886"/>
        <v>2018-19R1F7</v>
      </c>
      <c r="B1708" s="87" t="str">
        <f t="shared" si="1901"/>
        <v>Y59</v>
      </c>
      <c r="C1708" s="203" t="s">
        <v>192</v>
      </c>
      <c r="D1708" s="203" t="s">
        <v>170</v>
      </c>
      <c r="E1708" s="42"/>
      <c r="F1708" s="317" t="str">
        <f>VLOOKUP($G1708,'Selection Sheet'!$C$15:$F$39,3,0)</f>
        <v>Y59</v>
      </c>
      <c r="G1708" s="204" t="s">
        <v>108</v>
      </c>
      <c r="H1708" s="203" t="s">
        <v>529</v>
      </c>
      <c r="I1708" s="495">
        <v>8</v>
      </c>
      <c r="J1708" s="495">
        <v>1</v>
      </c>
      <c r="K1708" s="495">
        <v>1</v>
      </c>
      <c r="L1708" s="495">
        <v>0</v>
      </c>
      <c r="M1708" s="507" t="s">
        <v>80</v>
      </c>
      <c r="N1708" s="507" t="s">
        <v>80</v>
      </c>
      <c r="O1708" s="507" t="s">
        <v>80</v>
      </c>
      <c r="P1708" s="507" t="s">
        <v>80</v>
      </c>
      <c r="Q1708" s="495">
        <v>2</v>
      </c>
      <c r="R1708" s="495">
        <v>1</v>
      </c>
      <c r="S1708" s="495">
        <v>16</v>
      </c>
      <c r="T1708" s="496">
        <v>50</v>
      </c>
      <c r="U1708" s="559">
        <v>59.800000000000033</v>
      </c>
      <c r="V1708" s="559">
        <v>59.416666666666714</v>
      </c>
      <c r="W1708" s="559">
        <v>82.05000000000004</v>
      </c>
      <c r="X1708" s="498">
        <v>19</v>
      </c>
      <c r="Y1708" s="555">
        <v>52.1</v>
      </c>
      <c r="Z1708" s="550">
        <v>36</v>
      </c>
      <c r="AA1708" s="550">
        <v>120</v>
      </c>
      <c r="AB1708" s="501">
        <v>2</v>
      </c>
      <c r="AC1708" s="550" t="s">
        <v>80</v>
      </c>
      <c r="AD1708" s="550" t="s">
        <v>80</v>
      </c>
      <c r="AE1708" s="550" t="s">
        <v>80</v>
      </c>
      <c r="AF1708" s="502">
        <v>0</v>
      </c>
      <c r="AG1708" s="503" t="s">
        <v>80</v>
      </c>
      <c r="AH1708" s="504" t="s">
        <v>80</v>
      </c>
      <c r="AI1708" s="502">
        <v>0</v>
      </c>
      <c r="AJ1708" s="505">
        <v>8</v>
      </c>
      <c r="AK1708" s="505">
        <v>10</v>
      </c>
      <c r="AL1708" s="507"/>
      <c r="AM1708" s="507"/>
      <c r="AN1708" s="505" t="s">
        <v>80</v>
      </c>
      <c r="AO1708" s="505" t="s">
        <v>80</v>
      </c>
      <c r="AP1708" s="506" t="s">
        <v>80</v>
      </c>
      <c r="AQ1708" s="506" t="s">
        <v>80</v>
      </c>
      <c r="AR1708" s="495">
        <v>0</v>
      </c>
      <c r="AS1708" s="495">
        <v>8</v>
      </c>
      <c r="AT1708" s="495">
        <v>0</v>
      </c>
      <c r="AU1708" s="495">
        <v>1</v>
      </c>
      <c r="AV1708" s="507"/>
      <c r="AW1708" s="507"/>
      <c r="AX1708" s="507"/>
      <c r="AY1708" s="507"/>
      <c r="AZ1708" s="507"/>
      <c r="BA1708" s="507"/>
      <c r="BB1708" s="357"/>
      <c r="BC1708" s="592" t="str">
        <f t="shared" si="1887"/>
        <v>-</v>
      </c>
      <c r="BD1708" s="593" t="str">
        <f t="shared" si="1888"/>
        <v>-</v>
      </c>
      <c r="BE1708" s="594">
        <f t="shared" si="1889"/>
        <v>2990.0000000000018</v>
      </c>
      <c r="BF1708" s="291">
        <f t="shared" si="1890"/>
        <v>2970.8333333333358</v>
      </c>
      <c r="BG1708" s="566">
        <f t="shared" si="1891"/>
        <v>4102.5000000000018</v>
      </c>
      <c r="BH1708" s="595">
        <f t="shared" si="1892"/>
        <v>989.9</v>
      </c>
      <c r="BI1708" s="289">
        <f t="shared" si="1893"/>
        <v>684</v>
      </c>
      <c r="BJ1708" s="596">
        <f t="shared" si="1894"/>
        <v>2280</v>
      </c>
      <c r="BK1708" s="595" t="str">
        <f t="shared" si="1895"/>
        <v>-</v>
      </c>
      <c r="BL1708" s="289" t="str">
        <f t="shared" si="1896"/>
        <v>-</v>
      </c>
      <c r="BM1708" s="596" t="str">
        <f t="shared" si="1897"/>
        <v>-</v>
      </c>
      <c r="BN1708" s="563">
        <f t="shared" si="1898"/>
        <v>7</v>
      </c>
      <c r="BO1708" s="87">
        <f t="shared" si="1899"/>
        <v>2018</v>
      </c>
      <c r="BP1708" s="87">
        <f t="shared" si="1900"/>
        <v>1.0000000000000004</v>
      </c>
      <c r="BQ1708" s="202"/>
    </row>
    <row r="1709" spans="1:69" s="35" customFormat="1" ht="10.5" customHeight="1" x14ac:dyDescent="0.2">
      <c r="A1709" s="87" t="str">
        <f t="shared" si="1886"/>
        <v>2018-19RRU7</v>
      </c>
      <c r="B1709" s="87" t="str">
        <f t="shared" si="1901"/>
        <v>Y56</v>
      </c>
      <c r="C1709" s="203" t="s">
        <v>192</v>
      </c>
      <c r="D1709" s="203" t="s">
        <v>170</v>
      </c>
      <c r="E1709" s="42"/>
      <c r="F1709" s="317" t="str">
        <f>VLOOKUP($G1709,'Selection Sheet'!$C$15:$F$39,3,0)</f>
        <v>Y56</v>
      </c>
      <c r="G1709" s="204" t="s">
        <v>93</v>
      </c>
      <c r="H1709" s="203" t="s">
        <v>530</v>
      </c>
      <c r="I1709" s="495">
        <v>303</v>
      </c>
      <c r="J1709" s="495">
        <v>103</v>
      </c>
      <c r="K1709" s="495">
        <v>39</v>
      </c>
      <c r="L1709" s="495">
        <v>24</v>
      </c>
      <c r="M1709" s="507" t="s">
        <v>80</v>
      </c>
      <c r="N1709" s="507" t="s">
        <v>80</v>
      </c>
      <c r="O1709" s="507" t="s">
        <v>80</v>
      </c>
      <c r="P1709" s="507" t="s">
        <v>80</v>
      </c>
      <c r="Q1709" s="495">
        <v>135</v>
      </c>
      <c r="R1709" s="495">
        <v>110</v>
      </c>
      <c r="S1709" s="495">
        <v>816</v>
      </c>
      <c r="T1709" s="496">
        <v>1123</v>
      </c>
      <c r="U1709" s="559">
        <v>72</v>
      </c>
      <c r="V1709" s="559">
        <v>63</v>
      </c>
      <c r="W1709" s="559">
        <v>110.00000000000001</v>
      </c>
      <c r="X1709" s="498">
        <v>588</v>
      </c>
      <c r="Y1709" s="555">
        <v>61.4</v>
      </c>
      <c r="Z1709" s="550">
        <v>27</v>
      </c>
      <c r="AA1709" s="550">
        <v>171</v>
      </c>
      <c r="AB1709" s="501">
        <v>100</v>
      </c>
      <c r="AC1709" s="550">
        <v>39.200000000000003</v>
      </c>
      <c r="AD1709" s="550">
        <v>33</v>
      </c>
      <c r="AE1709" s="550">
        <v>61.5</v>
      </c>
      <c r="AF1709" s="502">
        <v>127</v>
      </c>
      <c r="AG1709" s="503">
        <v>130.19444440000001</v>
      </c>
      <c r="AH1709" s="504">
        <v>156.30000000000001</v>
      </c>
      <c r="AI1709" s="502">
        <v>108</v>
      </c>
      <c r="AJ1709" s="505">
        <v>186</v>
      </c>
      <c r="AK1709" s="505">
        <v>251</v>
      </c>
      <c r="AL1709" s="507"/>
      <c r="AM1709" s="507"/>
      <c r="AN1709" s="505" t="s">
        <v>80</v>
      </c>
      <c r="AO1709" s="505" t="s">
        <v>80</v>
      </c>
      <c r="AP1709" s="506" t="s">
        <v>80</v>
      </c>
      <c r="AQ1709" s="506" t="s">
        <v>80</v>
      </c>
      <c r="AR1709" s="495">
        <v>40</v>
      </c>
      <c r="AS1709" s="495">
        <v>298</v>
      </c>
      <c r="AT1709" s="495">
        <v>17</v>
      </c>
      <c r="AU1709" s="495">
        <v>38</v>
      </c>
      <c r="AV1709" s="507"/>
      <c r="AW1709" s="507"/>
      <c r="AX1709" s="507"/>
      <c r="AY1709" s="507"/>
      <c r="AZ1709" s="507"/>
      <c r="BA1709" s="507"/>
      <c r="BB1709" s="357"/>
      <c r="BC1709" s="592">
        <f t="shared" si="1887"/>
        <v>14060.999995200002</v>
      </c>
      <c r="BD1709" s="593">
        <f t="shared" si="1888"/>
        <v>16880.400000000001</v>
      </c>
      <c r="BE1709" s="594">
        <f t="shared" si="1889"/>
        <v>80856</v>
      </c>
      <c r="BF1709" s="291">
        <f t="shared" si="1890"/>
        <v>70749</v>
      </c>
      <c r="BG1709" s="566">
        <f t="shared" si="1891"/>
        <v>123530.00000000001</v>
      </c>
      <c r="BH1709" s="595">
        <f t="shared" si="1892"/>
        <v>36103.199999999997</v>
      </c>
      <c r="BI1709" s="289">
        <f t="shared" si="1893"/>
        <v>15876</v>
      </c>
      <c r="BJ1709" s="596">
        <f t="shared" si="1894"/>
        <v>100548</v>
      </c>
      <c r="BK1709" s="595">
        <f t="shared" si="1895"/>
        <v>3920.0000000000005</v>
      </c>
      <c r="BL1709" s="289">
        <f t="shared" si="1896"/>
        <v>3300</v>
      </c>
      <c r="BM1709" s="596">
        <f t="shared" si="1897"/>
        <v>6150</v>
      </c>
      <c r="BN1709" s="563">
        <f t="shared" si="1898"/>
        <v>7</v>
      </c>
      <c r="BO1709" s="87">
        <f t="shared" si="1899"/>
        <v>2018</v>
      </c>
      <c r="BP1709" s="87">
        <f t="shared" si="1900"/>
        <v>1.0000000000000004</v>
      </c>
      <c r="BQ1709" s="202"/>
    </row>
    <row r="1710" spans="1:69" s="35" customFormat="1" ht="10.5" customHeight="1" x14ac:dyDescent="0.2">
      <c r="A1710" s="87" t="str">
        <f t="shared" si="1886"/>
        <v>2018-19RX67</v>
      </c>
      <c r="B1710" s="87" t="str">
        <f t="shared" si="1901"/>
        <v>Y63</v>
      </c>
      <c r="C1710" s="203" t="s">
        <v>192</v>
      </c>
      <c r="D1710" s="203" t="s">
        <v>170</v>
      </c>
      <c r="E1710" s="42"/>
      <c r="F1710" s="317" t="str">
        <f>VLOOKUP($G1710,'Selection Sheet'!$C$15:$F$39,3,0)</f>
        <v>Y63</v>
      </c>
      <c r="G1710" s="204" t="s">
        <v>111</v>
      </c>
      <c r="H1710" s="203" t="s">
        <v>532</v>
      </c>
      <c r="I1710" s="495">
        <v>137</v>
      </c>
      <c r="J1710" s="495">
        <v>44</v>
      </c>
      <c r="K1710" s="495">
        <v>18</v>
      </c>
      <c r="L1710" s="495">
        <v>11</v>
      </c>
      <c r="M1710" s="507" t="s">
        <v>80</v>
      </c>
      <c r="N1710" s="507" t="s">
        <v>80</v>
      </c>
      <c r="O1710" s="507" t="s">
        <v>80</v>
      </c>
      <c r="P1710" s="507" t="s">
        <v>80</v>
      </c>
      <c r="Q1710" s="495">
        <v>58</v>
      </c>
      <c r="R1710" s="495">
        <v>43</v>
      </c>
      <c r="S1710" s="495">
        <v>317</v>
      </c>
      <c r="T1710" s="496">
        <v>413</v>
      </c>
      <c r="U1710" s="559">
        <v>68.96666666666664</v>
      </c>
      <c r="V1710" s="559">
        <v>63.799999999999926</v>
      </c>
      <c r="W1710" s="559">
        <v>101.20000000000002</v>
      </c>
      <c r="X1710" s="498">
        <v>306</v>
      </c>
      <c r="Y1710" s="555">
        <v>86.3</v>
      </c>
      <c r="Z1710" s="550">
        <v>36</v>
      </c>
      <c r="AA1710" s="550">
        <v>222</v>
      </c>
      <c r="AB1710" s="501">
        <v>40</v>
      </c>
      <c r="AC1710" s="550">
        <v>41.8</v>
      </c>
      <c r="AD1710" s="550">
        <v>32.5</v>
      </c>
      <c r="AE1710" s="550">
        <v>80</v>
      </c>
      <c r="AF1710" s="502">
        <v>78</v>
      </c>
      <c r="AG1710" s="503">
        <v>111.1230769</v>
      </c>
      <c r="AH1710" s="504">
        <v>140</v>
      </c>
      <c r="AI1710" s="502">
        <v>65</v>
      </c>
      <c r="AJ1710" s="505">
        <v>56</v>
      </c>
      <c r="AK1710" s="505">
        <v>70</v>
      </c>
      <c r="AL1710" s="507"/>
      <c r="AM1710" s="507"/>
      <c r="AN1710" s="505" t="s">
        <v>80</v>
      </c>
      <c r="AO1710" s="505" t="s">
        <v>80</v>
      </c>
      <c r="AP1710" s="506" t="s">
        <v>80</v>
      </c>
      <c r="AQ1710" s="506" t="s">
        <v>80</v>
      </c>
      <c r="AR1710" s="495">
        <v>10</v>
      </c>
      <c r="AS1710" s="495">
        <v>127</v>
      </c>
      <c r="AT1710" s="495">
        <v>3</v>
      </c>
      <c r="AU1710" s="495">
        <v>15</v>
      </c>
      <c r="AV1710" s="507"/>
      <c r="AW1710" s="507"/>
      <c r="AX1710" s="507"/>
      <c r="AY1710" s="507"/>
      <c r="AZ1710" s="507"/>
      <c r="BA1710" s="507"/>
      <c r="BB1710" s="357"/>
      <c r="BC1710" s="592">
        <f t="shared" si="1887"/>
        <v>7222.9999985000004</v>
      </c>
      <c r="BD1710" s="593">
        <f t="shared" si="1888"/>
        <v>9100</v>
      </c>
      <c r="BE1710" s="594">
        <f t="shared" si="1889"/>
        <v>28483.233333333323</v>
      </c>
      <c r="BF1710" s="291">
        <f t="shared" si="1890"/>
        <v>26349.399999999969</v>
      </c>
      <c r="BG1710" s="566">
        <f t="shared" si="1891"/>
        <v>41795.600000000006</v>
      </c>
      <c r="BH1710" s="595">
        <f t="shared" si="1892"/>
        <v>26407.8</v>
      </c>
      <c r="BI1710" s="289">
        <f t="shared" si="1893"/>
        <v>11016</v>
      </c>
      <c r="BJ1710" s="596">
        <f t="shared" si="1894"/>
        <v>67932</v>
      </c>
      <c r="BK1710" s="595">
        <f t="shared" si="1895"/>
        <v>1672</v>
      </c>
      <c r="BL1710" s="289">
        <f t="shared" si="1896"/>
        <v>1300</v>
      </c>
      <c r="BM1710" s="596">
        <f t="shared" si="1897"/>
        <v>3200</v>
      </c>
      <c r="BN1710" s="563">
        <f t="shared" si="1898"/>
        <v>7</v>
      </c>
      <c r="BO1710" s="87">
        <f t="shared" si="1899"/>
        <v>2018</v>
      </c>
      <c r="BP1710" s="87">
        <f t="shared" si="1900"/>
        <v>1.0000000000000004</v>
      </c>
      <c r="BQ1710" s="202"/>
    </row>
    <row r="1711" spans="1:69" s="35" customFormat="1" ht="10.5" customHeight="1" x14ac:dyDescent="0.2">
      <c r="A1711" s="314" t="str">
        <f t="shared" si="1886"/>
        <v>2018-19RX77</v>
      </c>
      <c r="B1711" s="314" t="str">
        <f t="shared" si="1901"/>
        <v>Y62</v>
      </c>
      <c r="C1711" s="205" t="s">
        <v>192</v>
      </c>
      <c r="D1711" s="205" t="s">
        <v>170</v>
      </c>
      <c r="E1711" s="206"/>
      <c r="F1711" s="318" t="str">
        <f>VLOOKUP($G1711,'Selection Sheet'!$C$15:$F$39,3,0)</f>
        <v>Y62</v>
      </c>
      <c r="G1711" s="207" t="s">
        <v>84</v>
      </c>
      <c r="H1711" s="205" t="s">
        <v>533</v>
      </c>
      <c r="I1711" s="508">
        <v>312</v>
      </c>
      <c r="J1711" s="508">
        <v>117</v>
      </c>
      <c r="K1711" s="508">
        <v>42</v>
      </c>
      <c r="L1711" s="508">
        <v>30</v>
      </c>
      <c r="M1711" s="520" t="s">
        <v>80</v>
      </c>
      <c r="N1711" s="520" t="s">
        <v>80</v>
      </c>
      <c r="O1711" s="520" t="s">
        <v>80</v>
      </c>
      <c r="P1711" s="520" t="s">
        <v>80</v>
      </c>
      <c r="Q1711" s="508">
        <v>110</v>
      </c>
      <c r="R1711" s="508">
        <v>83</v>
      </c>
      <c r="S1711" s="508">
        <v>650</v>
      </c>
      <c r="T1711" s="509">
        <v>1027</v>
      </c>
      <c r="U1711" s="560">
        <v>73</v>
      </c>
      <c r="V1711" s="560">
        <v>65.999999999999957</v>
      </c>
      <c r="W1711" s="560">
        <v>110.00000000000001</v>
      </c>
      <c r="X1711" s="511">
        <v>650</v>
      </c>
      <c r="Y1711" s="556">
        <v>69.7</v>
      </c>
      <c r="Z1711" s="551">
        <v>35</v>
      </c>
      <c r="AA1711" s="551">
        <v>159</v>
      </c>
      <c r="AB1711" s="514">
        <v>79</v>
      </c>
      <c r="AC1711" s="551">
        <v>56.2</v>
      </c>
      <c r="AD1711" s="551">
        <v>49</v>
      </c>
      <c r="AE1711" s="551">
        <v>93</v>
      </c>
      <c r="AF1711" s="515">
        <v>156</v>
      </c>
      <c r="AG1711" s="516">
        <v>135.9923077</v>
      </c>
      <c r="AH1711" s="517">
        <v>178.3</v>
      </c>
      <c r="AI1711" s="515">
        <v>130</v>
      </c>
      <c r="AJ1711" s="518">
        <v>96</v>
      </c>
      <c r="AK1711" s="518">
        <v>119</v>
      </c>
      <c r="AL1711" s="520"/>
      <c r="AM1711" s="520"/>
      <c r="AN1711" s="518" t="s">
        <v>80</v>
      </c>
      <c r="AO1711" s="518" t="s">
        <v>80</v>
      </c>
      <c r="AP1711" s="519" t="s">
        <v>80</v>
      </c>
      <c r="AQ1711" s="519" t="s">
        <v>80</v>
      </c>
      <c r="AR1711" s="508">
        <v>27</v>
      </c>
      <c r="AS1711" s="508">
        <v>307</v>
      </c>
      <c r="AT1711" s="508">
        <v>10</v>
      </c>
      <c r="AU1711" s="508">
        <v>40</v>
      </c>
      <c r="AV1711" s="520"/>
      <c r="AW1711" s="520"/>
      <c r="AX1711" s="520"/>
      <c r="AY1711" s="520"/>
      <c r="AZ1711" s="520"/>
      <c r="BA1711" s="520"/>
      <c r="BB1711" s="358"/>
      <c r="BC1711" s="597">
        <f t="shared" si="1887"/>
        <v>17679.000001</v>
      </c>
      <c r="BD1711" s="598">
        <f t="shared" si="1888"/>
        <v>23179</v>
      </c>
      <c r="BE1711" s="599">
        <f t="shared" si="1889"/>
        <v>74971</v>
      </c>
      <c r="BF1711" s="600">
        <f t="shared" si="1890"/>
        <v>67781.999999999956</v>
      </c>
      <c r="BG1711" s="601">
        <f t="shared" si="1891"/>
        <v>112970.00000000001</v>
      </c>
      <c r="BH1711" s="602">
        <f t="shared" si="1892"/>
        <v>45305</v>
      </c>
      <c r="BI1711" s="603">
        <f t="shared" si="1893"/>
        <v>22750</v>
      </c>
      <c r="BJ1711" s="604">
        <f t="shared" si="1894"/>
        <v>103350</v>
      </c>
      <c r="BK1711" s="602">
        <f t="shared" si="1895"/>
        <v>4439.8</v>
      </c>
      <c r="BL1711" s="603">
        <f t="shared" si="1896"/>
        <v>3871</v>
      </c>
      <c r="BM1711" s="604">
        <f t="shared" si="1897"/>
        <v>7347</v>
      </c>
      <c r="BN1711" s="564">
        <f t="shared" si="1898"/>
        <v>7</v>
      </c>
      <c r="BO1711" s="314">
        <f t="shared" si="1899"/>
        <v>2018</v>
      </c>
      <c r="BP1711" s="314">
        <f t="shared" si="1900"/>
        <v>1.0000000000000004</v>
      </c>
      <c r="BQ1711" s="202"/>
    </row>
    <row r="1712" spans="1:69" s="35" customFormat="1" ht="10.5" customHeight="1" x14ac:dyDescent="0.2">
      <c r="A1712" s="87" t="str">
        <f t="shared" si="1886"/>
        <v>2018-19RX87</v>
      </c>
      <c r="B1712" s="87" t="str">
        <f t="shared" si="1901"/>
        <v>Y63</v>
      </c>
      <c r="C1712" s="203" t="s">
        <v>192</v>
      </c>
      <c r="D1712" s="203" t="s">
        <v>170</v>
      </c>
      <c r="E1712" s="42"/>
      <c r="F1712" s="317" t="str">
        <f>VLOOKUP($G1712,'Selection Sheet'!$C$15:$F$39,3,0)</f>
        <v>Y63</v>
      </c>
      <c r="G1712" s="204" t="s">
        <v>120</v>
      </c>
      <c r="H1712" s="203" t="s">
        <v>534</v>
      </c>
      <c r="I1712" s="495">
        <v>269</v>
      </c>
      <c r="J1712" s="495">
        <v>56</v>
      </c>
      <c r="K1712" s="495">
        <v>37</v>
      </c>
      <c r="L1712" s="495">
        <v>13</v>
      </c>
      <c r="M1712" s="507" t="s">
        <v>80</v>
      </c>
      <c r="N1712" s="507" t="s">
        <v>80</v>
      </c>
      <c r="O1712" s="507" t="s">
        <v>80</v>
      </c>
      <c r="P1712" s="507" t="s">
        <v>80</v>
      </c>
      <c r="Q1712" s="495">
        <v>85</v>
      </c>
      <c r="R1712" s="495">
        <v>28</v>
      </c>
      <c r="S1712" s="495">
        <v>1163</v>
      </c>
      <c r="T1712" s="496">
        <v>1660</v>
      </c>
      <c r="U1712" s="559">
        <v>81.26666666666668</v>
      </c>
      <c r="V1712" s="559">
        <v>71.783333333333275</v>
      </c>
      <c r="W1712" s="559">
        <v>123.20000000000007</v>
      </c>
      <c r="X1712" s="498">
        <v>425</v>
      </c>
      <c r="Y1712" s="555">
        <v>90.1</v>
      </c>
      <c r="Z1712" s="550">
        <v>47</v>
      </c>
      <c r="AA1712" s="550">
        <v>214</v>
      </c>
      <c r="AB1712" s="501">
        <v>52</v>
      </c>
      <c r="AC1712" s="550">
        <v>57.9</v>
      </c>
      <c r="AD1712" s="550">
        <v>50</v>
      </c>
      <c r="AE1712" s="550">
        <v>101</v>
      </c>
      <c r="AF1712" s="502">
        <v>118</v>
      </c>
      <c r="AG1712" s="503">
        <v>138.06</v>
      </c>
      <c r="AH1712" s="504">
        <v>189.2</v>
      </c>
      <c r="AI1712" s="502">
        <v>100</v>
      </c>
      <c r="AJ1712" s="505">
        <v>112</v>
      </c>
      <c r="AK1712" s="505">
        <v>140</v>
      </c>
      <c r="AL1712" s="507"/>
      <c r="AM1712" s="507"/>
      <c r="AN1712" s="505" t="s">
        <v>80</v>
      </c>
      <c r="AO1712" s="505" t="s">
        <v>80</v>
      </c>
      <c r="AP1712" s="506" t="s">
        <v>80</v>
      </c>
      <c r="AQ1712" s="506" t="s">
        <v>80</v>
      </c>
      <c r="AR1712" s="495">
        <v>31</v>
      </c>
      <c r="AS1712" s="495">
        <v>265</v>
      </c>
      <c r="AT1712" s="495">
        <v>10</v>
      </c>
      <c r="AU1712" s="495">
        <v>35</v>
      </c>
      <c r="AV1712" s="507"/>
      <c r="AW1712" s="507"/>
      <c r="AX1712" s="507"/>
      <c r="AY1712" s="507"/>
      <c r="AZ1712" s="507"/>
      <c r="BA1712" s="507"/>
      <c r="BB1712" s="357"/>
      <c r="BC1712" s="592">
        <f t="shared" si="1887"/>
        <v>13806</v>
      </c>
      <c r="BD1712" s="593">
        <f t="shared" si="1888"/>
        <v>18920</v>
      </c>
      <c r="BE1712" s="594">
        <f t="shared" si="1889"/>
        <v>134902.66666666669</v>
      </c>
      <c r="BF1712" s="291">
        <f t="shared" si="1890"/>
        <v>119160.33333333324</v>
      </c>
      <c r="BG1712" s="566">
        <f t="shared" si="1891"/>
        <v>204512.00000000012</v>
      </c>
      <c r="BH1712" s="595">
        <f t="shared" si="1892"/>
        <v>38292.5</v>
      </c>
      <c r="BI1712" s="289">
        <f t="shared" si="1893"/>
        <v>19975</v>
      </c>
      <c r="BJ1712" s="596">
        <f t="shared" si="1894"/>
        <v>90950</v>
      </c>
      <c r="BK1712" s="595">
        <f t="shared" si="1895"/>
        <v>3010.7999999999997</v>
      </c>
      <c r="BL1712" s="289">
        <f t="shared" si="1896"/>
        <v>2600</v>
      </c>
      <c r="BM1712" s="596">
        <f t="shared" si="1897"/>
        <v>5252</v>
      </c>
      <c r="BN1712" s="563">
        <f t="shared" si="1898"/>
        <v>7</v>
      </c>
      <c r="BO1712" s="87">
        <f t="shared" si="1899"/>
        <v>2018</v>
      </c>
      <c r="BP1712" s="87">
        <f t="shared" si="1900"/>
        <v>1.0000000000000004</v>
      </c>
      <c r="BQ1712" s="202"/>
    </row>
    <row r="1713" spans="1:69" s="35" customFormat="1" ht="10.5" customHeight="1" x14ac:dyDescent="0.2">
      <c r="A1713" s="87" t="str">
        <f t="shared" si="1886"/>
        <v>2018-19RX97</v>
      </c>
      <c r="B1713" s="87" t="str">
        <f t="shared" si="1901"/>
        <v>Y60</v>
      </c>
      <c r="C1713" s="203" t="s">
        <v>192</v>
      </c>
      <c r="D1713" s="203" t="s">
        <v>170</v>
      </c>
      <c r="E1713" s="42"/>
      <c r="F1713" s="317" t="str">
        <f>VLOOKUP($G1713,'Selection Sheet'!$C$15:$F$39,3,0)</f>
        <v>Y60</v>
      </c>
      <c r="G1713" s="204" t="s">
        <v>103</v>
      </c>
      <c r="H1713" s="203" t="s">
        <v>535</v>
      </c>
      <c r="I1713" s="495">
        <v>185</v>
      </c>
      <c r="J1713" s="495">
        <v>54</v>
      </c>
      <c r="K1713" s="495">
        <v>34</v>
      </c>
      <c r="L1713" s="495">
        <v>19</v>
      </c>
      <c r="M1713" s="507" t="s">
        <v>80</v>
      </c>
      <c r="N1713" s="507" t="s">
        <v>80</v>
      </c>
      <c r="O1713" s="507" t="s">
        <v>80</v>
      </c>
      <c r="P1713" s="507" t="s">
        <v>80</v>
      </c>
      <c r="Q1713" s="495">
        <v>66</v>
      </c>
      <c r="R1713" s="495">
        <v>32</v>
      </c>
      <c r="S1713" s="495">
        <v>503</v>
      </c>
      <c r="T1713" s="496">
        <v>595</v>
      </c>
      <c r="U1713" s="559">
        <v>89.48333333333332</v>
      </c>
      <c r="V1713" s="559">
        <v>81.383333333333326</v>
      </c>
      <c r="W1713" s="559">
        <v>133.23333333333326</v>
      </c>
      <c r="X1713" s="498">
        <v>422</v>
      </c>
      <c r="Y1713" s="555">
        <v>83.7</v>
      </c>
      <c r="Z1713" s="550">
        <v>42</v>
      </c>
      <c r="AA1713" s="550">
        <v>200</v>
      </c>
      <c r="AB1713" s="501">
        <v>68</v>
      </c>
      <c r="AC1713" s="550">
        <v>49.9</v>
      </c>
      <c r="AD1713" s="550">
        <v>45</v>
      </c>
      <c r="AE1713" s="550">
        <v>90</v>
      </c>
      <c r="AF1713" s="502">
        <v>88</v>
      </c>
      <c r="AG1713" s="503">
        <v>128.2142857</v>
      </c>
      <c r="AH1713" s="504">
        <v>170</v>
      </c>
      <c r="AI1713" s="502">
        <v>70</v>
      </c>
      <c r="AJ1713" s="505">
        <v>73</v>
      </c>
      <c r="AK1713" s="505">
        <v>95</v>
      </c>
      <c r="AL1713" s="507"/>
      <c r="AM1713" s="507"/>
      <c r="AN1713" s="505" t="s">
        <v>80</v>
      </c>
      <c r="AO1713" s="505" t="s">
        <v>80</v>
      </c>
      <c r="AP1713" s="506" t="s">
        <v>80</v>
      </c>
      <c r="AQ1713" s="506" t="s">
        <v>80</v>
      </c>
      <c r="AR1713" s="495">
        <v>23</v>
      </c>
      <c r="AS1713" s="495">
        <v>185</v>
      </c>
      <c r="AT1713" s="495">
        <v>12</v>
      </c>
      <c r="AU1713" s="495">
        <v>34</v>
      </c>
      <c r="AV1713" s="507"/>
      <c r="AW1713" s="507"/>
      <c r="AX1713" s="507"/>
      <c r="AY1713" s="507"/>
      <c r="AZ1713" s="507"/>
      <c r="BA1713" s="507"/>
      <c r="BB1713" s="357"/>
      <c r="BC1713" s="592">
        <f t="shared" si="1887"/>
        <v>8974.9999989999997</v>
      </c>
      <c r="BD1713" s="593">
        <f t="shared" si="1888"/>
        <v>11900</v>
      </c>
      <c r="BE1713" s="594">
        <f t="shared" si="1889"/>
        <v>53242.583333333328</v>
      </c>
      <c r="BF1713" s="291">
        <f t="shared" si="1890"/>
        <v>48423.083333333328</v>
      </c>
      <c r="BG1713" s="566">
        <f t="shared" si="1891"/>
        <v>79273.833333333285</v>
      </c>
      <c r="BH1713" s="595">
        <f t="shared" si="1892"/>
        <v>35321.4</v>
      </c>
      <c r="BI1713" s="289">
        <f t="shared" si="1893"/>
        <v>17724</v>
      </c>
      <c r="BJ1713" s="596">
        <f t="shared" si="1894"/>
        <v>84400</v>
      </c>
      <c r="BK1713" s="595">
        <f t="shared" si="1895"/>
        <v>3393.2</v>
      </c>
      <c r="BL1713" s="289">
        <f t="shared" si="1896"/>
        <v>3060</v>
      </c>
      <c r="BM1713" s="596">
        <f t="shared" si="1897"/>
        <v>6120</v>
      </c>
      <c r="BN1713" s="563">
        <f t="shared" si="1898"/>
        <v>7</v>
      </c>
      <c r="BO1713" s="87">
        <f t="shared" si="1899"/>
        <v>2018</v>
      </c>
      <c r="BP1713" s="87">
        <f t="shared" si="1900"/>
        <v>1.0000000000000004</v>
      </c>
      <c r="BQ1713" s="202"/>
    </row>
    <row r="1714" spans="1:69" s="35" customFormat="1" ht="10.5" customHeight="1" x14ac:dyDescent="0.2">
      <c r="A1714" s="314" t="str">
        <f t="shared" si="1886"/>
        <v>2018-19RYA7</v>
      </c>
      <c r="B1714" s="314" t="str">
        <f t="shared" si="1901"/>
        <v>Y60</v>
      </c>
      <c r="C1714" s="205" t="s">
        <v>192</v>
      </c>
      <c r="D1714" s="205" t="s">
        <v>170</v>
      </c>
      <c r="E1714" s="206"/>
      <c r="F1714" s="318" t="str">
        <f>VLOOKUP($G1714,'Selection Sheet'!$C$15:$F$39,3,0)</f>
        <v>Y60</v>
      </c>
      <c r="G1714" s="207" t="s">
        <v>118</v>
      </c>
      <c r="H1714" s="205" t="s">
        <v>536</v>
      </c>
      <c r="I1714" s="508">
        <v>286</v>
      </c>
      <c r="J1714" s="508">
        <v>106</v>
      </c>
      <c r="K1714" s="508">
        <v>42</v>
      </c>
      <c r="L1714" s="508">
        <v>25</v>
      </c>
      <c r="M1714" s="520" t="s">
        <v>80</v>
      </c>
      <c r="N1714" s="520" t="s">
        <v>80</v>
      </c>
      <c r="O1714" s="520" t="s">
        <v>80</v>
      </c>
      <c r="P1714" s="520" t="s">
        <v>80</v>
      </c>
      <c r="Q1714" s="508">
        <v>125</v>
      </c>
      <c r="R1714" s="508">
        <v>72</v>
      </c>
      <c r="S1714" s="508">
        <v>1039</v>
      </c>
      <c r="T1714" s="509">
        <v>1543</v>
      </c>
      <c r="U1714" s="560">
        <v>67.999999999999972</v>
      </c>
      <c r="V1714" s="560">
        <v>62</v>
      </c>
      <c r="W1714" s="560">
        <v>99.999999999999943</v>
      </c>
      <c r="X1714" s="511">
        <v>527</v>
      </c>
      <c r="Y1714" s="556">
        <v>104.1</v>
      </c>
      <c r="Z1714" s="551">
        <v>49</v>
      </c>
      <c r="AA1714" s="551">
        <v>265</v>
      </c>
      <c r="AB1714" s="514">
        <v>66</v>
      </c>
      <c r="AC1714" s="551">
        <v>55.3</v>
      </c>
      <c r="AD1714" s="551">
        <v>42</v>
      </c>
      <c r="AE1714" s="551">
        <v>94</v>
      </c>
      <c r="AF1714" s="515">
        <v>153</v>
      </c>
      <c r="AG1714" s="516">
        <v>122.9242424</v>
      </c>
      <c r="AH1714" s="517">
        <v>163.69999999999999</v>
      </c>
      <c r="AI1714" s="515">
        <v>132</v>
      </c>
      <c r="AJ1714" s="518">
        <v>229</v>
      </c>
      <c r="AK1714" s="518">
        <v>243</v>
      </c>
      <c r="AL1714" s="520"/>
      <c r="AM1714" s="520"/>
      <c r="AN1714" s="518" t="s">
        <v>80</v>
      </c>
      <c r="AO1714" s="518" t="s">
        <v>80</v>
      </c>
      <c r="AP1714" s="519" t="s">
        <v>80</v>
      </c>
      <c r="AQ1714" s="519" t="s">
        <v>80</v>
      </c>
      <c r="AR1714" s="508">
        <v>39</v>
      </c>
      <c r="AS1714" s="508">
        <v>275</v>
      </c>
      <c r="AT1714" s="508">
        <v>17</v>
      </c>
      <c r="AU1714" s="508">
        <v>37</v>
      </c>
      <c r="AV1714" s="520"/>
      <c r="AW1714" s="520"/>
      <c r="AX1714" s="520"/>
      <c r="AY1714" s="520"/>
      <c r="AZ1714" s="520"/>
      <c r="BA1714" s="520"/>
      <c r="BB1714" s="358"/>
      <c r="BC1714" s="597">
        <f t="shared" si="1887"/>
        <v>16225.999996799999</v>
      </c>
      <c r="BD1714" s="598">
        <f t="shared" si="1888"/>
        <v>21608.399999999998</v>
      </c>
      <c r="BE1714" s="599">
        <f t="shared" si="1889"/>
        <v>104923.99999999996</v>
      </c>
      <c r="BF1714" s="600">
        <f t="shared" si="1890"/>
        <v>95666</v>
      </c>
      <c r="BG1714" s="601">
        <f t="shared" si="1891"/>
        <v>154299.99999999991</v>
      </c>
      <c r="BH1714" s="602">
        <f t="shared" si="1892"/>
        <v>54860.7</v>
      </c>
      <c r="BI1714" s="603">
        <f t="shared" si="1893"/>
        <v>25823</v>
      </c>
      <c r="BJ1714" s="604">
        <f t="shared" si="1894"/>
        <v>139655</v>
      </c>
      <c r="BK1714" s="602">
        <f t="shared" si="1895"/>
        <v>3649.7999999999997</v>
      </c>
      <c r="BL1714" s="603">
        <f t="shared" si="1896"/>
        <v>2772</v>
      </c>
      <c r="BM1714" s="604">
        <f t="shared" si="1897"/>
        <v>6204</v>
      </c>
      <c r="BN1714" s="564">
        <f t="shared" si="1898"/>
        <v>7</v>
      </c>
      <c r="BO1714" s="314">
        <f t="shared" si="1899"/>
        <v>2018</v>
      </c>
      <c r="BP1714" s="314">
        <f t="shared" si="1900"/>
        <v>1.0000000000000004</v>
      </c>
      <c r="BQ1714" s="202"/>
    </row>
    <row r="1715" spans="1:69" s="35" customFormat="1" ht="10.5" customHeight="1" x14ac:dyDescent="0.2">
      <c r="A1715" s="87" t="str">
        <f t="shared" si="1886"/>
        <v>2018-19RYC7</v>
      </c>
      <c r="B1715" s="87" t="str">
        <f t="shared" si="1901"/>
        <v>Y61</v>
      </c>
      <c r="C1715" s="203" t="s">
        <v>192</v>
      </c>
      <c r="D1715" s="203" t="s">
        <v>170</v>
      </c>
      <c r="E1715" s="42"/>
      <c r="F1715" s="317" t="str">
        <f>VLOOKUP($G1715,'Selection Sheet'!$C$15:$F$39,3,0)</f>
        <v>Y61</v>
      </c>
      <c r="G1715" s="204" t="s">
        <v>87</v>
      </c>
      <c r="H1715" s="203" t="s">
        <v>537</v>
      </c>
      <c r="I1715" s="495">
        <v>234</v>
      </c>
      <c r="J1715" s="495">
        <v>73</v>
      </c>
      <c r="K1715" s="495">
        <v>27</v>
      </c>
      <c r="L1715" s="495">
        <v>17</v>
      </c>
      <c r="M1715" s="507" t="s">
        <v>80</v>
      </c>
      <c r="N1715" s="507" t="s">
        <v>80</v>
      </c>
      <c r="O1715" s="507" t="s">
        <v>80</v>
      </c>
      <c r="P1715" s="507" t="s">
        <v>80</v>
      </c>
      <c r="Q1715" s="495">
        <v>87</v>
      </c>
      <c r="R1715" s="495">
        <v>58</v>
      </c>
      <c r="S1715" s="495">
        <v>690</v>
      </c>
      <c r="T1715" s="496">
        <v>759</v>
      </c>
      <c r="U1715" s="559">
        <v>81.65000000000002</v>
      </c>
      <c r="V1715" s="559">
        <v>69.999999999999986</v>
      </c>
      <c r="W1715" s="559">
        <v>114.99999999999999</v>
      </c>
      <c r="X1715" s="498">
        <v>544</v>
      </c>
      <c r="Y1715" s="555">
        <v>83.9</v>
      </c>
      <c r="Z1715" s="550">
        <v>43</v>
      </c>
      <c r="AA1715" s="550">
        <v>206</v>
      </c>
      <c r="AB1715" s="501">
        <v>101</v>
      </c>
      <c r="AC1715" s="550">
        <v>61</v>
      </c>
      <c r="AD1715" s="550">
        <v>55</v>
      </c>
      <c r="AE1715" s="550">
        <v>88</v>
      </c>
      <c r="AF1715" s="502">
        <v>127</v>
      </c>
      <c r="AG1715" s="503">
        <v>135.11214949999999</v>
      </c>
      <c r="AH1715" s="504">
        <v>186.8</v>
      </c>
      <c r="AI1715" s="502">
        <v>107</v>
      </c>
      <c r="AJ1715" s="505">
        <v>121</v>
      </c>
      <c r="AK1715" s="505">
        <v>133</v>
      </c>
      <c r="AL1715" s="507"/>
      <c r="AM1715" s="507"/>
      <c r="AN1715" s="505" t="s">
        <v>80</v>
      </c>
      <c r="AO1715" s="505" t="s">
        <v>80</v>
      </c>
      <c r="AP1715" s="506" t="s">
        <v>80</v>
      </c>
      <c r="AQ1715" s="506" t="s">
        <v>80</v>
      </c>
      <c r="AR1715" s="495">
        <v>34</v>
      </c>
      <c r="AS1715" s="495">
        <v>227</v>
      </c>
      <c r="AT1715" s="495">
        <v>11</v>
      </c>
      <c r="AU1715" s="495">
        <v>27</v>
      </c>
      <c r="AV1715" s="507"/>
      <c r="AW1715" s="507"/>
      <c r="AX1715" s="507"/>
      <c r="AY1715" s="507"/>
      <c r="AZ1715" s="507"/>
      <c r="BA1715" s="507"/>
      <c r="BB1715" s="357"/>
      <c r="BC1715" s="592">
        <f t="shared" si="1887"/>
        <v>14456.999996499999</v>
      </c>
      <c r="BD1715" s="593">
        <f t="shared" si="1888"/>
        <v>19987.600000000002</v>
      </c>
      <c r="BE1715" s="594">
        <f t="shared" si="1889"/>
        <v>61972.350000000013</v>
      </c>
      <c r="BF1715" s="291">
        <f t="shared" si="1890"/>
        <v>53129.999999999993</v>
      </c>
      <c r="BG1715" s="566">
        <f t="shared" si="1891"/>
        <v>87284.999999999985</v>
      </c>
      <c r="BH1715" s="595">
        <f t="shared" si="1892"/>
        <v>45641.600000000006</v>
      </c>
      <c r="BI1715" s="289">
        <f t="shared" si="1893"/>
        <v>23392</v>
      </c>
      <c r="BJ1715" s="596">
        <f t="shared" si="1894"/>
        <v>112064</v>
      </c>
      <c r="BK1715" s="595">
        <f t="shared" si="1895"/>
        <v>6161</v>
      </c>
      <c r="BL1715" s="289">
        <f t="shared" si="1896"/>
        <v>5555</v>
      </c>
      <c r="BM1715" s="596">
        <f t="shared" si="1897"/>
        <v>8888</v>
      </c>
      <c r="BN1715" s="563">
        <f t="shared" si="1898"/>
        <v>7</v>
      </c>
      <c r="BO1715" s="87">
        <f t="shared" si="1899"/>
        <v>2018</v>
      </c>
      <c r="BP1715" s="87">
        <f t="shared" si="1900"/>
        <v>1.0000000000000004</v>
      </c>
      <c r="BQ1715" s="202"/>
    </row>
    <row r="1716" spans="1:69" s="35" customFormat="1" ht="10.5" customHeight="1" x14ac:dyDescent="0.2">
      <c r="A1716" s="87" t="str">
        <f t="shared" si="1886"/>
        <v>2018-19RYD7</v>
      </c>
      <c r="B1716" s="87" t="str">
        <f t="shared" si="1901"/>
        <v>Y59</v>
      </c>
      <c r="C1716" s="203" t="s">
        <v>192</v>
      </c>
      <c r="D1716" s="203" t="s">
        <v>170</v>
      </c>
      <c r="E1716" s="42"/>
      <c r="F1716" s="317" t="str">
        <f>VLOOKUP($G1716,'Selection Sheet'!$C$15:$F$39,3,0)</f>
        <v>Y59</v>
      </c>
      <c r="G1716" s="204" t="s">
        <v>116</v>
      </c>
      <c r="H1716" s="203" t="s">
        <v>538</v>
      </c>
      <c r="I1716" s="495">
        <v>219</v>
      </c>
      <c r="J1716" s="495">
        <v>64</v>
      </c>
      <c r="K1716" s="495">
        <v>30</v>
      </c>
      <c r="L1716" s="495">
        <v>14</v>
      </c>
      <c r="M1716" s="507" t="s">
        <v>80</v>
      </c>
      <c r="N1716" s="507" t="s">
        <v>80</v>
      </c>
      <c r="O1716" s="507" t="s">
        <v>80</v>
      </c>
      <c r="P1716" s="507" t="s">
        <v>80</v>
      </c>
      <c r="Q1716" s="495">
        <v>79</v>
      </c>
      <c r="R1716" s="495">
        <v>69</v>
      </c>
      <c r="S1716" s="495">
        <v>560</v>
      </c>
      <c r="T1716" s="496">
        <v>786</v>
      </c>
      <c r="U1716" s="559">
        <v>74.299999999999969</v>
      </c>
      <c r="V1716" s="559">
        <v>64.033333333333346</v>
      </c>
      <c r="W1716" s="559">
        <v>112.13333333333335</v>
      </c>
      <c r="X1716" s="498">
        <v>404</v>
      </c>
      <c r="Y1716" s="555">
        <v>64.8</v>
      </c>
      <c r="Z1716" s="550">
        <v>35</v>
      </c>
      <c r="AA1716" s="550">
        <v>145</v>
      </c>
      <c r="AB1716" s="501">
        <v>60</v>
      </c>
      <c r="AC1716" s="550">
        <v>58.4</v>
      </c>
      <c r="AD1716" s="550">
        <v>54</v>
      </c>
      <c r="AE1716" s="550">
        <v>87.5</v>
      </c>
      <c r="AF1716" s="502">
        <v>111</v>
      </c>
      <c r="AG1716" s="503">
        <v>130.3505155</v>
      </c>
      <c r="AH1716" s="504">
        <v>180.8</v>
      </c>
      <c r="AI1716" s="502">
        <v>97</v>
      </c>
      <c r="AJ1716" s="505">
        <v>93</v>
      </c>
      <c r="AK1716" s="505">
        <v>134</v>
      </c>
      <c r="AL1716" s="507"/>
      <c r="AM1716" s="507"/>
      <c r="AN1716" s="505" t="s">
        <v>80</v>
      </c>
      <c r="AO1716" s="505" t="s">
        <v>80</v>
      </c>
      <c r="AP1716" s="506" t="s">
        <v>80</v>
      </c>
      <c r="AQ1716" s="506" t="s">
        <v>80</v>
      </c>
      <c r="AR1716" s="495">
        <v>18</v>
      </c>
      <c r="AS1716" s="495">
        <v>214</v>
      </c>
      <c r="AT1716" s="495">
        <v>8</v>
      </c>
      <c r="AU1716" s="495">
        <v>28</v>
      </c>
      <c r="AV1716" s="507"/>
      <c r="AW1716" s="507"/>
      <c r="AX1716" s="507"/>
      <c r="AY1716" s="507"/>
      <c r="AZ1716" s="507"/>
      <c r="BA1716" s="507"/>
      <c r="BB1716" s="357"/>
      <c r="BC1716" s="592">
        <f t="shared" si="1887"/>
        <v>12644.000003499999</v>
      </c>
      <c r="BD1716" s="593">
        <f t="shared" si="1888"/>
        <v>17537.600000000002</v>
      </c>
      <c r="BE1716" s="594">
        <f t="shared" si="1889"/>
        <v>58399.799999999974</v>
      </c>
      <c r="BF1716" s="291">
        <f t="shared" si="1890"/>
        <v>50330.200000000012</v>
      </c>
      <c r="BG1716" s="566">
        <f t="shared" si="1891"/>
        <v>88136.800000000017</v>
      </c>
      <c r="BH1716" s="595">
        <f t="shared" si="1892"/>
        <v>26179.199999999997</v>
      </c>
      <c r="BI1716" s="289">
        <f t="shared" si="1893"/>
        <v>14140</v>
      </c>
      <c r="BJ1716" s="596">
        <f t="shared" si="1894"/>
        <v>58580</v>
      </c>
      <c r="BK1716" s="595">
        <f t="shared" si="1895"/>
        <v>3504</v>
      </c>
      <c r="BL1716" s="289">
        <f t="shared" si="1896"/>
        <v>3240</v>
      </c>
      <c r="BM1716" s="596">
        <f t="shared" si="1897"/>
        <v>5250</v>
      </c>
      <c r="BN1716" s="563">
        <f t="shared" si="1898"/>
        <v>7</v>
      </c>
      <c r="BO1716" s="87">
        <f t="shared" si="1899"/>
        <v>2018</v>
      </c>
      <c r="BP1716" s="87">
        <f t="shared" si="1900"/>
        <v>1.0000000000000004</v>
      </c>
      <c r="BQ1716" s="202"/>
    </row>
    <row r="1717" spans="1:69" s="35" customFormat="1" ht="10.5" customHeight="1" x14ac:dyDescent="0.2">
      <c r="A1717" s="87" t="str">
        <f t="shared" si="1886"/>
        <v>2018-19RYE7</v>
      </c>
      <c r="B1717" s="87" t="str">
        <f t="shared" si="1901"/>
        <v>Y59</v>
      </c>
      <c r="C1717" s="203" t="s">
        <v>192</v>
      </c>
      <c r="D1717" s="203" t="s">
        <v>170</v>
      </c>
      <c r="E1717" s="42"/>
      <c r="F1717" s="317" t="str">
        <f>VLOOKUP($G1717,'Selection Sheet'!$C$15:$F$39,3,0)</f>
        <v>Y59</v>
      </c>
      <c r="G1717" s="204" t="s">
        <v>114</v>
      </c>
      <c r="H1717" s="203" t="s">
        <v>539</v>
      </c>
      <c r="I1717" s="495">
        <v>159</v>
      </c>
      <c r="J1717" s="495">
        <v>57</v>
      </c>
      <c r="K1717" s="495">
        <v>27</v>
      </c>
      <c r="L1717" s="495">
        <v>17</v>
      </c>
      <c r="M1717" s="507" t="s">
        <v>80</v>
      </c>
      <c r="N1717" s="507" t="s">
        <v>80</v>
      </c>
      <c r="O1717" s="507" t="s">
        <v>80</v>
      </c>
      <c r="P1717" s="507" t="s">
        <v>80</v>
      </c>
      <c r="Q1717" s="495">
        <v>70</v>
      </c>
      <c r="R1717" s="495">
        <v>40</v>
      </c>
      <c r="S1717" s="495">
        <v>346</v>
      </c>
      <c r="T1717" s="496">
        <v>534</v>
      </c>
      <c r="U1717" s="559">
        <v>67.900000000000034</v>
      </c>
      <c r="V1717" s="559">
        <v>61.583333333333336</v>
      </c>
      <c r="W1717" s="559">
        <v>96.9166666666666</v>
      </c>
      <c r="X1717" s="498">
        <v>332</v>
      </c>
      <c r="Y1717" s="555">
        <v>80</v>
      </c>
      <c r="Z1717" s="550">
        <v>36.5</v>
      </c>
      <c r="AA1717" s="550">
        <v>188</v>
      </c>
      <c r="AB1717" s="501">
        <v>60</v>
      </c>
      <c r="AC1717" s="550">
        <v>45</v>
      </c>
      <c r="AD1717" s="550">
        <v>41</v>
      </c>
      <c r="AE1717" s="550">
        <v>82</v>
      </c>
      <c r="AF1717" s="502">
        <v>88</v>
      </c>
      <c r="AG1717" s="503">
        <v>111.74324319999999</v>
      </c>
      <c r="AH1717" s="504">
        <v>156.6</v>
      </c>
      <c r="AI1717" s="502">
        <v>74</v>
      </c>
      <c r="AJ1717" s="505">
        <v>64</v>
      </c>
      <c r="AK1717" s="505">
        <v>87</v>
      </c>
      <c r="AL1717" s="507"/>
      <c r="AM1717" s="507"/>
      <c r="AN1717" s="505" t="s">
        <v>80</v>
      </c>
      <c r="AO1717" s="505" t="s">
        <v>80</v>
      </c>
      <c r="AP1717" s="506" t="s">
        <v>80</v>
      </c>
      <c r="AQ1717" s="506" t="s">
        <v>80</v>
      </c>
      <c r="AR1717" s="495">
        <v>30</v>
      </c>
      <c r="AS1717" s="495">
        <v>159</v>
      </c>
      <c r="AT1717" s="495">
        <v>13</v>
      </c>
      <c r="AU1717" s="495">
        <v>27</v>
      </c>
      <c r="AV1717" s="507"/>
      <c r="AW1717" s="507"/>
      <c r="AX1717" s="507"/>
      <c r="AY1717" s="507"/>
      <c r="AZ1717" s="507"/>
      <c r="BA1717" s="507"/>
      <c r="BB1717" s="357"/>
      <c r="BC1717" s="592">
        <f t="shared" si="1887"/>
        <v>8268.9999967999993</v>
      </c>
      <c r="BD1717" s="593">
        <f t="shared" si="1888"/>
        <v>11588.4</v>
      </c>
      <c r="BE1717" s="594">
        <f t="shared" si="1889"/>
        <v>36258.60000000002</v>
      </c>
      <c r="BF1717" s="291">
        <f t="shared" si="1890"/>
        <v>32885.5</v>
      </c>
      <c r="BG1717" s="566">
        <f t="shared" si="1891"/>
        <v>51753.499999999964</v>
      </c>
      <c r="BH1717" s="595">
        <f t="shared" si="1892"/>
        <v>26560</v>
      </c>
      <c r="BI1717" s="289">
        <f t="shared" si="1893"/>
        <v>12118</v>
      </c>
      <c r="BJ1717" s="596">
        <f t="shared" si="1894"/>
        <v>62416</v>
      </c>
      <c r="BK1717" s="595">
        <f t="shared" si="1895"/>
        <v>2700</v>
      </c>
      <c r="BL1717" s="289">
        <f t="shared" si="1896"/>
        <v>2460</v>
      </c>
      <c r="BM1717" s="596">
        <f t="shared" si="1897"/>
        <v>4920</v>
      </c>
      <c r="BN1717" s="563">
        <f t="shared" si="1898"/>
        <v>7</v>
      </c>
      <c r="BO1717" s="87">
        <f t="shared" si="1899"/>
        <v>2018</v>
      </c>
      <c r="BP1717" s="87">
        <f t="shared" si="1900"/>
        <v>1.0000000000000004</v>
      </c>
      <c r="BQ1717" s="202"/>
    </row>
    <row r="1718" spans="1:69" s="35" customFormat="1" ht="10.5" customHeight="1" x14ac:dyDescent="0.2">
      <c r="A1718" s="312" t="str">
        <f t="shared" si="1886"/>
        <v>2018-19RYF7</v>
      </c>
      <c r="B1718" s="312" t="str">
        <f t="shared" si="1901"/>
        <v>Y58</v>
      </c>
      <c r="C1718" s="208" t="s">
        <v>192</v>
      </c>
      <c r="D1718" s="208" t="s">
        <v>170</v>
      </c>
      <c r="E1718" s="53"/>
      <c r="F1718" s="319" t="str">
        <f>VLOOKUP($G1718,'Selection Sheet'!$C$15:$F$39,3,0)</f>
        <v>Y58</v>
      </c>
      <c r="G1718" s="209" t="s">
        <v>99</v>
      </c>
      <c r="H1718" s="208" t="s">
        <v>540</v>
      </c>
      <c r="I1718" s="521">
        <v>258</v>
      </c>
      <c r="J1718" s="521">
        <v>78</v>
      </c>
      <c r="K1718" s="521">
        <v>51</v>
      </c>
      <c r="L1718" s="521">
        <v>23</v>
      </c>
      <c r="M1718" s="533" t="s">
        <v>80</v>
      </c>
      <c r="N1718" s="533" t="s">
        <v>80</v>
      </c>
      <c r="O1718" s="533" t="s">
        <v>80</v>
      </c>
      <c r="P1718" s="533" t="s">
        <v>80</v>
      </c>
      <c r="Q1718" s="521">
        <v>96</v>
      </c>
      <c r="R1718" s="521">
        <v>80</v>
      </c>
      <c r="S1718" s="521">
        <v>692</v>
      </c>
      <c r="T1718" s="522">
        <v>811</v>
      </c>
      <c r="U1718" s="561">
        <v>85.949999999999989</v>
      </c>
      <c r="V1718" s="561">
        <v>76.816666666666663</v>
      </c>
      <c r="W1718" s="561">
        <v>134.46666666666664</v>
      </c>
      <c r="X1718" s="524">
        <v>600</v>
      </c>
      <c r="Y1718" s="557">
        <v>87.9</v>
      </c>
      <c r="Z1718" s="552">
        <v>36</v>
      </c>
      <c r="AA1718" s="552">
        <v>211.5</v>
      </c>
      <c r="AB1718" s="527">
        <v>71</v>
      </c>
      <c r="AC1718" s="552">
        <v>55.1</v>
      </c>
      <c r="AD1718" s="552">
        <v>48</v>
      </c>
      <c r="AE1718" s="552">
        <v>90</v>
      </c>
      <c r="AF1718" s="528">
        <v>162</v>
      </c>
      <c r="AG1718" s="529">
        <v>134.0205479</v>
      </c>
      <c r="AH1718" s="530">
        <v>189</v>
      </c>
      <c r="AI1718" s="528">
        <v>146</v>
      </c>
      <c r="AJ1718" s="531">
        <v>166</v>
      </c>
      <c r="AK1718" s="531">
        <v>197</v>
      </c>
      <c r="AL1718" s="533"/>
      <c r="AM1718" s="533"/>
      <c r="AN1718" s="531" t="s">
        <v>80</v>
      </c>
      <c r="AO1718" s="531" t="s">
        <v>80</v>
      </c>
      <c r="AP1718" s="532" t="s">
        <v>80</v>
      </c>
      <c r="AQ1718" s="532" t="s">
        <v>80</v>
      </c>
      <c r="AR1718" s="521">
        <v>31</v>
      </c>
      <c r="AS1718" s="521">
        <v>251</v>
      </c>
      <c r="AT1718" s="521">
        <v>13</v>
      </c>
      <c r="AU1718" s="521">
        <v>50</v>
      </c>
      <c r="AV1718" s="533"/>
      <c r="AW1718" s="533"/>
      <c r="AX1718" s="533"/>
      <c r="AY1718" s="533"/>
      <c r="AZ1718" s="533"/>
      <c r="BA1718" s="533"/>
      <c r="BB1718" s="359"/>
      <c r="BC1718" s="605">
        <f t="shared" si="1887"/>
        <v>19566.999993400001</v>
      </c>
      <c r="BD1718" s="606">
        <f t="shared" si="1888"/>
        <v>27594</v>
      </c>
      <c r="BE1718" s="607">
        <f t="shared" si="1889"/>
        <v>69705.45</v>
      </c>
      <c r="BF1718" s="302">
        <f t="shared" si="1890"/>
        <v>62298.316666666666</v>
      </c>
      <c r="BG1718" s="608">
        <f t="shared" si="1891"/>
        <v>109052.46666666665</v>
      </c>
      <c r="BH1718" s="609">
        <f t="shared" si="1892"/>
        <v>52740</v>
      </c>
      <c r="BI1718" s="311">
        <f t="shared" si="1893"/>
        <v>21600</v>
      </c>
      <c r="BJ1718" s="610">
        <f t="shared" si="1894"/>
        <v>126900</v>
      </c>
      <c r="BK1718" s="609">
        <f t="shared" si="1895"/>
        <v>3912.1</v>
      </c>
      <c r="BL1718" s="311">
        <f t="shared" si="1896"/>
        <v>3408</v>
      </c>
      <c r="BM1718" s="610">
        <f t="shared" si="1897"/>
        <v>6390</v>
      </c>
      <c r="BN1718" s="565">
        <f t="shared" si="1898"/>
        <v>7</v>
      </c>
      <c r="BO1718" s="312">
        <f t="shared" si="1899"/>
        <v>2018</v>
      </c>
      <c r="BP1718" s="312">
        <f t="shared" si="1900"/>
        <v>1.0000000000000004</v>
      </c>
      <c r="BQ1718" s="202"/>
    </row>
    <row r="1719" spans="1:69" s="35" customFormat="1" ht="10.5" customHeight="1" x14ac:dyDescent="0.2">
      <c r="A1719" s="87" t="str">
        <f t="shared" si="1886"/>
        <v>2018-19R1F8</v>
      </c>
      <c r="B1719" s="87" t="str">
        <f t="shared" si="1901"/>
        <v>Y59</v>
      </c>
      <c r="C1719" s="203" t="s">
        <v>192</v>
      </c>
      <c r="D1719" s="203" t="s">
        <v>171</v>
      </c>
      <c r="E1719" s="42"/>
      <c r="F1719" s="317" t="str">
        <f>VLOOKUP($G1719,'Selection Sheet'!$C$15:$F$39,3,0)</f>
        <v>Y59</v>
      </c>
      <c r="G1719" s="204" t="s">
        <v>108</v>
      </c>
      <c r="H1719" s="203" t="s">
        <v>529</v>
      </c>
      <c r="I1719" s="495">
        <v>15</v>
      </c>
      <c r="J1719" s="495">
        <v>6</v>
      </c>
      <c r="K1719" s="495">
        <v>3</v>
      </c>
      <c r="L1719" s="495">
        <v>1</v>
      </c>
      <c r="M1719" s="507" t="s">
        <v>80</v>
      </c>
      <c r="N1719" s="507" t="s">
        <v>80</v>
      </c>
      <c r="O1719" s="507" t="s">
        <v>80</v>
      </c>
      <c r="P1719" s="507" t="s">
        <v>80</v>
      </c>
      <c r="Q1719" s="495" t="s">
        <v>80</v>
      </c>
      <c r="R1719" s="495" t="s">
        <v>80</v>
      </c>
      <c r="S1719" s="495">
        <v>23</v>
      </c>
      <c r="T1719" s="496">
        <v>42</v>
      </c>
      <c r="U1719" s="559">
        <v>82.916666666666629</v>
      </c>
      <c r="V1719" s="559">
        <v>69.450000000000045</v>
      </c>
      <c r="W1719" s="559">
        <v>139.99999999999997</v>
      </c>
      <c r="X1719" s="498">
        <v>27</v>
      </c>
      <c r="Y1719" s="555">
        <v>101.1</v>
      </c>
      <c r="Z1719" s="550">
        <v>37</v>
      </c>
      <c r="AA1719" s="550">
        <v>234</v>
      </c>
      <c r="AB1719" s="501">
        <v>1</v>
      </c>
      <c r="AC1719" s="550" t="s">
        <v>80</v>
      </c>
      <c r="AD1719" s="550" t="s">
        <v>80</v>
      </c>
      <c r="AE1719" s="550" t="s">
        <v>80</v>
      </c>
      <c r="AF1719" s="502">
        <v>0</v>
      </c>
      <c r="AG1719" s="503" t="s">
        <v>80</v>
      </c>
      <c r="AH1719" s="504" t="s">
        <v>80</v>
      </c>
      <c r="AI1719" s="502">
        <v>0</v>
      </c>
      <c r="AJ1719" s="505" t="s">
        <v>80</v>
      </c>
      <c r="AK1719" s="505" t="s">
        <v>80</v>
      </c>
      <c r="AL1719" s="507"/>
      <c r="AM1719" s="507"/>
      <c r="AN1719" s="505">
        <v>43</v>
      </c>
      <c r="AO1719" s="505">
        <v>43</v>
      </c>
      <c r="AP1719" s="506" t="s">
        <v>80</v>
      </c>
      <c r="AQ1719" s="506" t="s">
        <v>80</v>
      </c>
      <c r="AR1719" s="495">
        <v>1</v>
      </c>
      <c r="AS1719" s="495">
        <v>13</v>
      </c>
      <c r="AT1719" s="495">
        <v>0</v>
      </c>
      <c r="AU1719" s="495">
        <v>3</v>
      </c>
      <c r="AV1719" s="507"/>
      <c r="AW1719" s="507"/>
      <c r="AX1719" s="507"/>
      <c r="AY1719" s="507"/>
      <c r="AZ1719" s="507"/>
      <c r="BA1719" s="507"/>
      <c r="BB1719" s="357"/>
      <c r="BC1719" s="592" t="str">
        <f t="shared" si="1887"/>
        <v>-</v>
      </c>
      <c r="BD1719" s="593" t="str">
        <f t="shared" si="1888"/>
        <v>-</v>
      </c>
      <c r="BE1719" s="594">
        <f t="shared" si="1889"/>
        <v>3482.4999999999982</v>
      </c>
      <c r="BF1719" s="291">
        <f t="shared" si="1890"/>
        <v>2916.9000000000019</v>
      </c>
      <c r="BG1719" s="566">
        <f t="shared" si="1891"/>
        <v>5879.9999999999991</v>
      </c>
      <c r="BH1719" s="595">
        <f t="shared" si="1892"/>
        <v>2729.7</v>
      </c>
      <c r="BI1719" s="289">
        <f t="shared" si="1893"/>
        <v>999</v>
      </c>
      <c r="BJ1719" s="596">
        <f t="shared" si="1894"/>
        <v>6318</v>
      </c>
      <c r="BK1719" s="595" t="str">
        <f t="shared" si="1895"/>
        <v>-</v>
      </c>
      <c r="BL1719" s="289" t="str">
        <f t="shared" si="1896"/>
        <v>-</v>
      </c>
      <c r="BM1719" s="596" t="str">
        <f t="shared" si="1897"/>
        <v>-</v>
      </c>
      <c r="BN1719" s="563">
        <f t="shared" si="1898"/>
        <v>8</v>
      </c>
      <c r="BO1719" s="87">
        <f t="shared" si="1899"/>
        <v>2018</v>
      </c>
      <c r="BP1719" s="87">
        <f t="shared" si="1900"/>
        <v>1.9999999999999996</v>
      </c>
      <c r="BQ1719" s="202"/>
    </row>
    <row r="1720" spans="1:69" s="35" customFormat="1" ht="10.5" customHeight="1" x14ac:dyDescent="0.2">
      <c r="A1720" s="87" t="str">
        <f t="shared" si="1886"/>
        <v>2018-19RRU8</v>
      </c>
      <c r="B1720" s="87" t="str">
        <f t="shared" si="1901"/>
        <v>Y56</v>
      </c>
      <c r="C1720" s="203" t="s">
        <v>192</v>
      </c>
      <c r="D1720" s="203" t="s">
        <v>171</v>
      </c>
      <c r="E1720" s="42"/>
      <c r="F1720" s="317" t="str">
        <f>VLOOKUP($G1720,'Selection Sheet'!$C$15:$F$39,3,0)</f>
        <v>Y56</v>
      </c>
      <c r="G1720" s="204" t="s">
        <v>93</v>
      </c>
      <c r="H1720" s="203" t="s">
        <v>530</v>
      </c>
      <c r="I1720" s="495">
        <v>308</v>
      </c>
      <c r="J1720" s="495">
        <v>117</v>
      </c>
      <c r="K1720" s="495">
        <v>42</v>
      </c>
      <c r="L1720" s="495">
        <v>21</v>
      </c>
      <c r="M1720" s="507" t="s">
        <v>80</v>
      </c>
      <c r="N1720" s="507" t="s">
        <v>80</v>
      </c>
      <c r="O1720" s="507" t="s">
        <v>80</v>
      </c>
      <c r="P1720" s="507" t="s">
        <v>80</v>
      </c>
      <c r="Q1720" s="495" t="s">
        <v>80</v>
      </c>
      <c r="R1720" s="495" t="s">
        <v>80</v>
      </c>
      <c r="S1720" s="495">
        <v>803</v>
      </c>
      <c r="T1720" s="496">
        <v>1098</v>
      </c>
      <c r="U1720" s="559">
        <v>69.000000000000043</v>
      </c>
      <c r="V1720" s="559">
        <v>60.999999999999986</v>
      </c>
      <c r="W1720" s="559">
        <v>103.99999999999997</v>
      </c>
      <c r="X1720" s="498">
        <v>515</v>
      </c>
      <c r="Y1720" s="555">
        <v>66.599999999999994</v>
      </c>
      <c r="Z1720" s="550">
        <v>29</v>
      </c>
      <c r="AA1720" s="550">
        <v>176</v>
      </c>
      <c r="AB1720" s="501">
        <v>91</v>
      </c>
      <c r="AC1720" s="550">
        <v>43.7</v>
      </c>
      <c r="AD1720" s="550">
        <v>37</v>
      </c>
      <c r="AE1720" s="550">
        <v>73</v>
      </c>
      <c r="AF1720" s="502">
        <v>134</v>
      </c>
      <c r="AG1720" s="503">
        <v>121.0185185</v>
      </c>
      <c r="AH1720" s="504">
        <v>148.6</v>
      </c>
      <c r="AI1720" s="502">
        <v>108</v>
      </c>
      <c r="AJ1720" s="505" t="s">
        <v>80</v>
      </c>
      <c r="AK1720" s="505" t="s">
        <v>80</v>
      </c>
      <c r="AL1720" s="507"/>
      <c r="AM1720" s="507"/>
      <c r="AN1720" s="505">
        <v>1083</v>
      </c>
      <c r="AO1720" s="505">
        <v>1105</v>
      </c>
      <c r="AP1720" s="506" t="s">
        <v>80</v>
      </c>
      <c r="AQ1720" s="506" t="s">
        <v>80</v>
      </c>
      <c r="AR1720" s="495">
        <v>31</v>
      </c>
      <c r="AS1720" s="495">
        <v>297</v>
      </c>
      <c r="AT1720" s="495">
        <v>11</v>
      </c>
      <c r="AU1720" s="495">
        <v>41</v>
      </c>
      <c r="AV1720" s="507"/>
      <c r="AW1720" s="507"/>
      <c r="AX1720" s="507"/>
      <c r="AY1720" s="507"/>
      <c r="AZ1720" s="507"/>
      <c r="BA1720" s="507"/>
      <c r="BB1720" s="357"/>
      <c r="BC1720" s="592">
        <f t="shared" si="1887"/>
        <v>13069.999997999999</v>
      </c>
      <c r="BD1720" s="593">
        <f t="shared" si="1888"/>
        <v>16048.8</v>
      </c>
      <c r="BE1720" s="594">
        <f t="shared" si="1889"/>
        <v>75762.000000000044</v>
      </c>
      <c r="BF1720" s="291">
        <f t="shared" si="1890"/>
        <v>66977.999999999985</v>
      </c>
      <c r="BG1720" s="566">
        <f t="shared" si="1891"/>
        <v>114191.99999999997</v>
      </c>
      <c r="BH1720" s="595">
        <f t="shared" si="1892"/>
        <v>34299</v>
      </c>
      <c r="BI1720" s="289">
        <f t="shared" si="1893"/>
        <v>14935</v>
      </c>
      <c r="BJ1720" s="596">
        <f t="shared" si="1894"/>
        <v>90640</v>
      </c>
      <c r="BK1720" s="595">
        <f t="shared" si="1895"/>
        <v>3976.7000000000003</v>
      </c>
      <c r="BL1720" s="289">
        <f t="shared" si="1896"/>
        <v>3367</v>
      </c>
      <c r="BM1720" s="596">
        <f t="shared" si="1897"/>
        <v>6643</v>
      </c>
      <c r="BN1720" s="563">
        <f t="shared" si="1898"/>
        <v>8</v>
      </c>
      <c r="BO1720" s="87">
        <f t="shared" si="1899"/>
        <v>2018</v>
      </c>
      <c r="BP1720" s="87">
        <f t="shared" si="1900"/>
        <v>1.9999999999999996</v>
      </c>
      <c r="BQ1720" s="202"/>
    </row>
    <row r="1721" spans="1:69" s="35" customFormat="1" ht="10.5" customHeight="1" x14ac:dyDescent="0.2">
      <c r="A1721" s="87" t="str">
        <f t="shared" si="1886"/>
        <v>2018-19RX68</v>
      </c>
      <c r="B1721" s="87" t="str">
        <f t="shared" si="1901"/>
        <v>Y63</v>
      </c>
      <c r="C1721" s="203" t="s">
        <v>192</v>
      </c>
      <c r="D1721" s="203" t="s">
        <v>171</v>
      </c>
      <c r="E1721" s="42"/>
      <c r="F1721" s="317" t="str">
        <f>VLOOKUP($G1721,'Selection Sheet'!$C$15:$F$39,3,0)</f>
        <v>Y63</v>
      </c>
      <c r="G1721" s="204" t="s">
        <v>111</v>
      </c>
      <c r="H1721" s="203" t="s">
        <v>532</v>
      </c>
      <c r="I1721" s="495">
        <v>132</v>
      </c>
      <c r="J1721" s="495">
        <v>58</v>
      </c>
      <c r="K1721" s="495">
        <v>15</v>
      </c>
      <c r="L1721" s="495">
        <v>9</v>
      </c>
      <c r="M1721" s="507" t="s">
        <v>80</v>
      </c>
      <c r="N1721" s="507" t="s">
        <v>80</v>
      </c>
      <c r="O1721" s="507" t="s">
        <v>80</v>
      </c>
      <c r="P1721" s="507" t="s">
        <v>80</v>
      </c>
      <c r="Q1721" s="495" t="s">
        <v>80</v>
      </c>
      <c r="R1721" s="495" t="s">
        <v>80</v>
      </c>
      <c r="S1721" s="495">
        <v>330</v>
      </c>
      <c r="T1721" s="496">
        <v>410</v>
      </c>
      <c r="U1721" s="559">
        <v>67.999999999999972</v>
      </c>
      <c r="V1721" s="559">
        <v>64.333333333333286</v>
      </c>
      <c r="W1721" s="559">
        <v>94.85</v>
      </c>
      <c r="X1721" s="498">
        <v>302</v>
      </c>
      <c r="Y1721" s="555">
        <v>72.400000000000006</v>
      </c>
      <c r="Z1721" s="550">
        <v>37</v>
      </c>
      <c r="AA1721" s="550">
        <v>186</v>
      </c>
      <c r="AB1721" s="501">
        <v>45</v>
      </c>
      <c r="AC1721" s="550">
        <v>56.6</v>
      </c>
      <c r="AD1721" s="550">
        <v>38</v>
      </c>
      <c r="AE1721" s="550">
        <v>92</v>
      </c>
      <c r="AF1721" s="502">
        <v>78</v>
      </c>
      <c r="AG1721" s="503">
        <v>109.3030303</v>
      </c>
      <c r="AH1721" s="504">
        <v>153.5</v>
      </c>
      <c r="AI1721" s="502">
        <v>66</v>
      </c>
      <c r="AJ1721" s="505" t="s">
        <v>80</v>
      </c>
      <c r="AK1721" s="505" t="s">
        <v>80</v>
      </c>
      <c r="AL1721" s="507"/>
      <c r="AM1721" s="507"/>
      <c r="AN1721" s="505">
        <v>407</v>
      </c>
      <c r="AO1721" s="505">
        <v>410</v>
      </c>
      <c r="AP1721" s="506" t="s">
        <v>80</v>
      </c>
      <c r="AQ1721" s="506" t="s">
        <v>80</v>
      </c>
      <c r="AR1721" s="495">
        <v>18</v>
      </c>
      <c r="AS1721" s="495">
        <v>114</v>
      </c>
      <c r="AT1721" s="495">
        <v>7</v>
      </c>
      <c r="AU1721" s="495">
        <v>12</v>
      </c>
      <c r="AV1721" s="507"/>
      <c r="AW1721" s="507"/>
      <c r="AX1721" s="507"/>
      <c r="AY1721" s="507"/>
      <c r="AZ1721" s="507"/>
      <c r="BA1721" s="507"/>
      <c r="BB1721" s="357"/>
      <c r="BC1721" s="592">
        <f t="shared" si="1887"/>
        <v>7213.9999998000003</v>
      </c>
      <c r="BD1721" s="593">
        <f t="shared" si="1888"/>
        <v>10131</v>
      </c>
      <c r="BE1721" s="594">
        <f t="shared" si="1889"/>
        <v>27879.999999999989</v>
      </c>
      <c r="BF1721" s="291">
        <f t="shared" si="1890"/>
        <v>26376.666666666646</v>
      </c>
      <c r="BG1721" s="566">
        <f t="shared" si="1891"/>
        <v>38888.5</v>
      </c>
      <c r="BH1721" s="595">
        <f t="shared" si="1892"/>
        <v>21864.800000000003</v>
      </c>
      <c r="BI1721" s="289">
        <f t="shared" si="1893"/>
        <v>11174</v>
      </c>
      <c r="BJ1721" s="596">
        <f t="shared" si="1894"/>
        <v>56172</v>
      </c>
      <c r="BK1721" s="595">
        <f t="shared" si="1895"/>
        <v>2547</v>
      </c>
      <c r="BL1721" s="289">
        <f t="shared" si="1896"/>
        <v>1710</v>
      </c>
      <c r="BM1721" s="596">
        <f t="shared" si="1897"/>
        <v>4140</v>
      </c>
      <c r="BN1721" s="563">
        <f t="shared" si="1898"/>
        <v>8</v>
      </c>
      <c r="BO1721" s="87">
        <f t="shared" si="1899"/>
        <v>2018</v>
      </c>
      <c r="BP1721" s="87">
        <f t="shared" si="1900"/>
        <v>1.9999999999999996</v>
      </c>
      <c r="BQ1721" s="202"/>
    </row>
    <row r="1722" spans="1:69" s="35" customFormat="1" ht="10.5" customHeight="1" x14ac:dyDescent="0.2">
      <c r="A1722" s="314" t="str">
        <f t="shared" si="1886"/>
        <v>2018-19RX78</v>
      </c>
      <c r="B1722" s="314" t="str">
        <f t="shared" si="1901"/>
        <v>Y62</v>
      </c>
      <c r="C1722" s="205" t="s">
        <v>192</v>
      </c>
      <c r="D1722" s="205" t="s">
        <v>171</v>
      </c>
      <c r="E1722" s="206"/>
      <c r="F1722" s="318" t="str">
        <f>VLOOKUP($G1722,'Selection Sheet'!$C$15:$F$39,3,0)</f>
        <v>Y62</v>
      </c>
      <c r="G1722" s="207" t="s">
        <v>84</v>
      </c>
      <c r="H1722" s="205" t="s">
        <v>533</v>
      </c>
      <c r="I1722" s="508">
        <v>267</v>
      </c>
      <c r="J1722" s="508">
        <v>90</v>
      </c>
      <c r="K1722" s="508">
        <v>48</v>
      </c>
      <c r="L1722" s="508">
        <v>28</v>
      </c>
      <c r="M1722" s="520" t="s">
        <v>80</v>
      </c>
      <c r="N1722" s="520" t="s">
        <v>80</v>
      </c>
      <c r="O1722" s="520" t="s">
        <v>80</v>
      </c>
      <c r="P1722" s="520" t="s">
        <v>80</v>
      </c>
      <c r="Q1722" s="508" t="s">
        <v>80</v>
      </c>
      <c r="R1722" s="508" t="s">
        <v>80</v>
      </c>
      <c r="S1722" s="508">
        <v>520</v>
      </c>
      <c r="T1722" s="509">
        <v>931</v>
      </c>
      <c r="U1722" s="560">
        <v>69.000000000000043</v>
      </c>
      <c r="V1722" s="560">
        <v>62</v>
      </c>
      <c r="W1722" s="560">
        <v>103.99999999999997</v>
      </c>
      <c r="X1722" s="511">
        <v>669</v>
      </c>
      <c r="Y1722" s="556">
        <v>76.099999999999994</v>
      </c>
      <c r="Z1722" s="551">
        <v>39</v>
      </c>
      <c r="AA1722" s="551">
        <v>188</v>
      </c>
      <c r="AB1722" s="514">
        <v>88</v>
      </c>
      <c r="AC1722" s="551">
        <v>62.9</v>
      </c>
      <c r="AD1722" s="551">
        <v>54</v>
      </c>
      <c r="AE1722" s="551">
        <v>115</v>
      </c>
      <c r="AF1722" s="515">
        <v>142</v>
      </c>
      <c r="AG1722" s="516">
        <v>134.98230090000001</v>
      </c>
      <c r="AH1722" s="517">
        <v>186.8</v>
      </c>
      <c r="AI1722" s="515">
        <v>113</v>
      </c>
      <c r="AJ1722" s="518" t="s">
        <v>80</v>
      </c>
      <c r="AK1722" s="518" t="s">
        <v>80</v>
      </c>
      <c r="AL1722" s="520"/>
      <c r="AM1722" s="520"/>
      <c r="AN1722" s="518">
        <v>916</v>
      </c>
      <c r="AO1722" s="518">
        <v>931</v>
      </c>
      <c r="AP1722" s="519" t="s">
        <v>80</v>
      </c>
      <c r="AQ1722" s="519" t="s">
        <v>80</v>
      </c>
      <c r="AR1722" s="508">
        <v>24</v>
      </c>
      <c r="AS1722" s="508">
        <v>259</v>
      </c>
      <c r="AT1722" s="508">
        <v>12</v>
      </c>
      <c r="AU1722" s="508">
        <v>45</v>
      </c>
      <c r="AV1722" s="520"/>
      <c r="AW1722" s="520"/>
      <c r="AX1722" s="520"/>
      <c r="AY1722" s="520"/>
      <c r="AZ1722" s="520"/>
      <c r="BA1722" s="520"/>
      <c r="BB1722" s="358"/>
      <c r="BC1722" s="597">
        <f t="shared" si="1887"/>
        <v>15253.000001700002</v>
      </c>
      <c r="BD1722" s="598">
        <f t="shared" si="1888"/>
        <v>21108.400000000001</v>
      </c>
      <c r="BE1722" s="599">
        <f t="shared" si="1889"/>
        <v>64239.000000000036</v>
      </c>
      <c r="BF1722" s="600">
        <f t="shared" si="1890"/>
        <v>57722</v>
      </c>
      <c r="BG1722" s="601">
        <f t="shared" si="1891"/>
        <v>96823.999999999971</v>
      </c>
      <c r="BH1722" s="602">
        <f t="shared" si="1892"/>
        <v>50910.899999999994</v>
      </c>
      <c r="BI1722" s="603">
        <f t="shared" si="1893"/>
        <v>26091</v>
      </c>
      <c r="BJ1722" s="604">
        <f t="shared" si="1894"/>
        <v>125772</v>
      </c>
      <c r="BK1722" s="602">
        <f t="shared" si="1895"/>
        <v>5535.2</v>
      </c>
      <c r="BL1722" s="603">
        <f t="shared" si="1896"/>
        <v>4752</v>
      </c>
      <c r="BM1722" s="604">
        <f t="shared" si="1897"/>
        <v>10120</v>
      </c>
      <c r="BN1722" s="564">
        <f t="shared" si="1898"/>
        <v>8</v>
      </c>
      <c r="BO1722" s="314">
        <f t="shared" si="1899"/>
        <v>2018</v>
      </c>
      <c r="BP1722" s="314">
        <f t="shared" si="1900"/>
        <v>1.9999999999999996</v>
      </c>
      <c r="BQ1722" s="202"/>
    </row>
    <row r="1723" spans="1:69" s="35" customFormat="1" ht="10.5" customHeight="1" x14ac:dyDescent="0.2">
      <c r="A1723" s="87" t="str">
        <f t="shared" si="1886"/>
        <v>2018-19RX88</v>
      </c>
      <c r="B1723" s="87" t="str">
        <f t="shared" si="1901"/>
        <v>Y63</v>
      </c>
      <c r="C1723" s="203" t="s">
        <v>192</v>
      </c>
      <c r="D1723" s="203" t="s">
        <v>171</v>
      </c>
      <c r="E1723" s="42"/>
      <c r="F1723" s="317" t="str">
        <f>VLOOKUP($G1723,'Selection Sheet'!$C$15:$F$39,3,0)</f>
        <v>Y63</v>
      </c>
      <c r="G1723" s="204" t="s">
        <v>120</v>
      </c>
      <c r="H1723" s="203" t="s">
        <v>534</v>
      </c>
      <c r="I1723" s="495">
        <v>226</v>
      </c>
      <c r="J1723" s="495">
        <v>64</v>
      </c>
      <c r="K1723" s="495">
        <v>33</v>
      </c>
      <c r="L1723" s="495">
        <v>17</v>
      </c>
      <c r="M1723" s="507" t="s">
        <v>80</v>
      </c>
      <c r="N1723" s="507" t="s">
        <v>80</v>
      </c>
      <c r="O1723" s="507" t="s">
        <v>80</v>
      </c>
      <c r="P1723" s="507" t="s">
        <v>80</v>
      </c>
      <c r="Q1723" s="495" t="s">
        <v>80</v>
      </c>
      <c r="R1723" s="495" t="s">
        <v>80</v>
      </c>
      <c r="S1723" s="495">
        <v>803</v>
      </c>
      <c r="T1723" s="496">
        <v>527</v>
      </c>
      <c r="U1723" s="559">
        <v>68.44999999999996</v>
      </c>
      <c r="V1723" s="559">
        <v>62.849999999999952</v>
      </c>
      <c r="W1723" s="559">
        <v>99.466666666666697</v>
      </c>
      <c r="X1723" s="498">
        <v>404</v>
      </c>
      <c r="Y1723" s="555">
        <v>89.9</v>
      </c>
      <c r="Z1723" s="550">
        <v>53.5</v>
      </c>
      <c r="AA1723" s="550">
        <v>201</v>
      </c>
      <c r="AB1723" s="501">
        <v>52</v>
      </c>
      <c r="AC1723" s="550">
        <v>66.599999999999994</v>
      </c>
      <c r="AD1723" s="550">
        <v>52</v>
      </c>
      <c r="AE1723" s="550">
        <v>128</v>
      </c>
      <c r="AF1723" s="502">
        <v>98</v>
      </c>
      <c r="AG1723" s="503">
        <v>133.3139535</v>
      </c>
      <c r="AH1723" s="504">
        <v>169</v>
      </c>
      <c r="AI1723" s="502">
        <v>86</v>
      </c>
      <c r="AJ1723" s="505" t="s">
        <v>80</v>
      </c>
      <c r="AK1723" s="505" t="s">
        <v>80</v>
      </c>
      <c r="AL1723" s="507"/>
      <c r="AM1723" s="507"/>
      <c r="AN1723" s="505">
        <v>542</v>
      </c>
      <c r="AO1723" s="505">
        <v>549</v>
      </c>
      <c r="AP1723" s="506" t="s">
        <v>80</v>
      </c>
      <c r="AQ1723" s="506" t="s">
        <v>80</v>
      </c>
      <c r="AR1723" s="495">
        <v>29</v>
      </c>
      <c r="AS1723" s="495">
        <v>223</v>
      </c>
      <c r="AT1723" s="495">
        <v>9</v>
      </c>
      <c r="AU1723" s="495">
        <v>31</v>
      </c>
      <c r="AV1723" s="507"/>
      <c r="AW1723" s="507"/>
      <c r="AX1723" s="507"/>
      <c r="AY1723" s="507"/>
      <c r="AZ1723" s="507"/>
      <c r="BA1723" s="507"/>
      <c r="BB1723" s="357"/>
      <c r="BC1723" s="592">
        <f t="shared" si="1887"/>
        <v>11465.000001</v>
      </c>
      <c r="BD1723" s="593">
        <f t="shared" si="1888"/>
        <v>14534</v>
      </c>
      <c r="BE1723" s="594">
        <f t="shared" si="1889"/>
        <v>36073.14999999998</v>
      </c>
      <c r="BF1723" s="291">
        <f t="shared" si="1890"/>
        <v>33121.949999999975</v>
      </c>
      <c r="BG1723" s="566">
        <f t="shared" si="1891"/>
        <v>52418.933333333349</v>
      </c>
      <c r="BH1723" s="595">
        <f t="shared" si="1892"/>
        <v>36319.600000000006</v>
      </c>
      <c r="BI1723" s="289">
        <f t="shared" si="1893"/>
        <v>21614</v>
      </c>
      <c r="BJ1723" s="596">
        <f t="shared" si="1894"/>
        <v>81204</v>
      </c>
      <c r="BK1723" s="595">
        <f t="shared" si="1895"/>
        <v>3463.2</v>
      </c>
      <c r="BL1723" s="289">
        <f t="shared" si="1896"/>
        <v>2704</v>
      </c>
      <c r="BM1723" s="596">
        <f t="shared" si="1897"/>
        <v>6656</v>
      </c>
      <c r="BN1723" s="563">
        <f t="shared" si="1898"/>
        <v>8</v>
      </c>
      <c r="BO1723" s="87">
        <f t="shared" si="1899"/>
        <v>2018</v>
      </c>
      <c r="BP1723" s="87">
        <f t="shared" si="1900"/>
        <v>1.9999999999999996</v>
      </c>
      <c r="BQ1723" s="202"/>
    </row>
    <row r="1724" spans="1:69" s="35" customFormat="1" ht="10.5" customHeight="1" x14ac:dyDescent="0.2">
      <c r="A1724" s="87" t="str">
        <f t="shared" si="1886"/>
        <v>2018-19RX98</v>
      </c>
      <c r="B1724" s="87" t="str">
        <f t="shared" si="1901"/>
        <v>Y60</v>
      </c>
      <c r="C1724" s="203" t="s">
        <v>192</v>
      </c>
      <c r="D1724" s="203" t="s">
        <v>171</v>
      </c>
      <c r="E1724" s="42"/>
      <c r="F1724" s="317" t="str">
        <f>VLOOKUP($G1724,'Selection Sheet'!$C$15:$F$39,3,0)</f>
        <v>Y60</v>
      </c>
      <c r="G1724" s="204" t="s">
        <v>103</v>
      </c>
      <c r="H1724" s="203" t="s">
        <v>535</v>
      </c>
      <c r="I1724" s="495">
        <v>199</v>
      </c>
      <c r="J1724" s="495">
        <v>58</v>
      </c>
      <c r="K1724" s="495">
        <v>28</v>
      </c>
      <c r="L1724" s="495">
        <v>15</v>
      </c>
      <c r="M1724" s="507" t="s">
        <v>80</v>
      </c>
      <c r="N1724" s="507" t="s">
        <v>80</v>
      </c>
      <c r="O1724" s="507" t="s">
        <v>80</v>
      </c>
      <c r="P1724" s="507" t="s">
        <v>80</v>
      </c>
      <c r="Q1724" s="495" t="s">
        <v>80</v>
      </c>
      <c r="R1724" s="495" t="s">
        <v>80</v>
      </c>
      <c r="S1724" s="495">
        <v>471</v>
      </c>
      <c r="T1724" s="496">
        <v>663</v>
      </c>
      <c r="U1724" s="559">
        <v>89</v>
      </c>
      <c r="V1724" s="559">
        <v>80</v>
      </c>
      <c r="W1724" s="559">
        <v>137.99999999999994</v>
      </c>
      <c r="X1724" s="498">
        <v>412</v>
      </c>
      <c r="Y1724" s="555">
        <v>84.8</v>
      </c>
      <c r="Z1724" s="550">
        <v>45</v>
      </c>
      <c r="AA1724" s="550">
        <v>208</v>
      </c>
      <c r="AB1724" s="501">
        <v>45</v>
      </c>
      <c r="AC1724" s="550">
        <v>58</v>
      </c>
      <c r="AD1724" s="550">
        <v>55</v>
      </c>
      <c r="AE1724" s="550">
        <v>100</v>
      </c>
      <c r="AF1724" s="502">
        <v>78</v>
      </c>
      <c r="AG1724" s="503">
        <v>137.46153849999999</v>
      </c>
      <c r="AH1724" s="504">
        <v>202.6</v>
      </c>
      <c r="AI1724" s="502">
        <v>65</v>
      </c>
      <c r="AJ1724" s="505" t="s">
        <v>80</v>
      </c>
      <c r="AK1724" s="505" t="s">
        <v>80</v>
      </c>
      <c r="AL1724" s="507"/>
      <c r="AM1724" s="507"/>
      <c r="AN1724" s="505">
        <v>676</v>
      </c>
      <c r="AO1724" s="505">
        <v>686</v>
      </c>
      <c r="AP1724" s="506" t="s">
        <v>80</v>
      </c>
      <c r="AQ1724" s="506" t="s">
        <v>80</v>
      </c>
      <c r="AR1724" s="495">
        <v>18</v>
      </c>
      <c r="AS1724" s="495">
        <v>198</v>
      </c>
      <c r="AT1724" s="495">
        <v>9</v>
      </c>
      <c r="AU1724" s="495">
        <v>28</v>
      </c>
      <c r="AV1724" s="507"/>
      <c r="AW1724" s="507"/>
      <c r="AX1724" s="507"/>
      <c r="AY1724" s="507"/>
      <c r="AZ1724" s="507"/>
      <c r="BA1724" s="507"/>
      <c r="BB1724" s="357"/>
      <c r="BC1724" s="592">
        <f t="shared" si="1887"/>
        <v>8935.000002499999</v>
      </c>
      <c r="BD1724" s="593">
        <f t="shared" si="1888"/>
        <v>13169</v>
      </c>
      <c r="BE1724" s="594">
        <f t="shared" si="1889"/>
        <v>59007</v>
      </c>
      <c r="BF1724" s="291">
        <f t="shared" si="1890"/>
        <v>53040</v>
      </c>
      <c r="BG1724" s="566">
        <f t="shared" si="1891"/>
        <v>91493.999999999956</v>
      </c>
      <c r="BH1724" s="595">
        <f t="shared" si="1892"/>
        <v>34937.599999999999</v>
      </c>
      <c r="BI1724" s="289">
        <f t="shared" si="1893"/>
        <v>18540</v>
      </c>
      <c r="BJ1724" s="596">
        <f t="shared" si="1894"/>
        <v>85696</v>
      </c>
      <c r="BK1724" s="595">
        <f t="shared" si="1895"/>
        <v>2610</v>
      </c>
      <c r="BL1724" s="289">
        <f t="shared" si="1896"/>
        <v>2475</v>
      </c>
      <c r="BM1724" s="596">
        <f t="shared" si="1897"/>
        <v>4500</v>
      </c>
      <c r="BN1724" s="563">
        <f t="shared" si="1898"/>
        <v>8</v>
      </c>
      <c r="BO1724" s="87">
        <f t="shared" si="1899"/>
        <v>2018</v>
      </c>
      <c r="BP1724" s="87">
        <f t="shared" si="1900"/>
        <v>1.9999999999999996</v>
      </c>
      <c r="BQ1724" s="202"/>
    </row>
    <row r="1725" spans="1:69" s="35" customFormat="1" ht="10.5" customHeight="1" x14ac:dyDescent="0.2">
      <c r="A1725" s="314" t="str">
        <f t="shared" si="1886"/>
        <v>2018-19RYA8</v>
      </c>
      <c r="B1725" s="314" t="str">
        <f t="shared" si="1901"/>
        <v>Y60</v>
      </c>
      <c r="C1725" s="205" t="s">
        <v>192</v>
      </c>
      <c r="D1725" s="205" t="s">
        <v>171</v>
      </c>
      <c r="E1725" s="206"/>
      <c r="F1725" s="318" t="str">
        <f>VLOOKUP($G1725,'Selection Sheet'!$C$15:$F$39,3,0)</f>
        <v>Y60</v>
      </c>
      <c r="G1725" s="207" t="s">
        <v>118</v>
      </c>
      <c r="H1725" s="205" t="s">
        <v>536</v>
      </c>
      <c r="I1725" s="508">
        <v>256</v>
      </c>
      <c r="J1725" s="508">
        <v>102</v>
      </c>
      <c r="K1725" s="508">
        <v>32</v>
      </c>
      <c r="L1725" s="508">
        <v>23</v>
      </c>
      <c r="M1725" s="520" t="s">
        <v>80</v>
      </c>
      <c r="N1725" s="520" t="s">
        <v>80</v>
      </c>
      <c r="O1725" s="520" t="s">
        <v>80</v>
      </c>
      <c r="P1725" s="520" t="s">
        <v>80</v>
      </c>
      <c r="Q1725" s="508" t="s">
        <v>80</v>
      </c>
      <c r="R1725" s="508" t="s">
        <v>80</v>
      </c>
      <c r="S1725" s="508">
        <v>926</v>
      </c>
      <c r="T1725" s="509">
        <v>1616</v>
      </c>
      <c r="U1725" s="560">
        <v>65.466666666666711</v>
      </c>
      <c r="V1725" s="560">
        <v>61.633333333333297</v>
      </c>
      <c r="W1725" s="560">
        <v>97.1</v>
      </c>
      <c r="X1725" s="511">
        <v>556</v>
      </c>
      <c r="Y1725" s="556">
        <v>79</v>
      </c>
      <c r="Z1725" s="551">
        <v>37.5</v>
      </c>
      <c r="AA1725" s="551">
        <v>212</v>
      </c>
      <c r="AB1725" s="514">
        <v>79</v>
      </c>
      <c r="AC1725" s="551">
        <v>62.2</v>
      </c>
      <c r="AD1725" s="551">
        <v>58</v>
      </c>
      <c r="AE1725" s="551">
        <v>111</v>
      </c>
      <c r="AF1725" s="515">
        <v>147</v>
      </c>
      <c r="AG1725" s="516">
        <v>118.219697</v>
      </c>
      <c r="AH1725" s="517">
        <v>167.7</v>
      </c>
      <c r="AI1725" s="515">
        <v>132</v>
      </c>
      <c r="AJ1725" s="518" t="s">
        <v>80</v>
      </c>
      <c r="AK1725" s="518" t="s">
        <v>80</v>
      </c>
      <c r="AL1725" s="520"/>
      <c r="AM1725" s="520"/>
      <c r="AN1725" s="518">
        <v>1602</v>
      </c>
      <c r="AO1725" s="518">
        <v>1618</v>
      </c>
      <c r="AP1725" s="519" t="s">
        <v>80</v>
      </c>
      <c r="AQ1725" s="519" t="s">
        <v>80</v>
      </c>
      <c r="AR1725" s="508">
        <v>34</v>
      </c>
      <c r="AS1725" s="508">
        <v>251</v>
      </c>
      <c r="AT1725" s="508">
        <v>12</v>
      </c>
      <c r="AU1725" s="508">
        <v>30</v>
      </c>
      <c r="AV1725" s="520"/>
      <c r="AW1725" s="520"/>
      <c r="AX1725" s="520"/>
      <c r="AY1725" s="520"/>
      <c r="AZ1725" s="520"/>
      <c r="BA1725" s="520"/>
      <c r="BB1725" s="358"/>
      <c r="BC1725" s="597">
        <f t="shared" si="1887"/>
        <v>15605.000004</v>
      </c>
      <c r="BD1725" s="598">
        <f t="shared" si="1888"/>
        <v>22136.399999999998</v>
      </c>
      <c r="BE1725" s="599">
        <f t="shared" si="1889"/>
        <v>105794.1333333334</v>
      </c>
      <c r="BF1725" s="600">
        <f t="shared" si="1890"/>
        <v>99599.466666666602</v>
      </c>
      <c r="BG1725" s="601">
        <f t="shared" si="1891"/>
        <v>156913.59999999998</v>
      </c>
      <c r="BH1725" s="602">
        <f t="shared" si="1892"/>
        <v>43924</v>
      </c>
      <c r="BI1725" s="603">
        <f t="shared" si="1893"/>
        <v>20850</v>
      </c>
      <c r="BJ1725" s="604">
        <f t="shared" si="1894"/>
        <v>117872</v>
      </c>
      <c r="BK1725" s="602">
        <f t="shared" si="1895"/>
        <v>4913.8</v>
      </c>
      <c r="BL1725" s="603">
        <f t="shared" si="1896"/>
        <v>4582</v>
      </c>
      <c r="BM1725" s="604">
        <f t="shared" si="1897"/>
        <v>8769</v>
      </c>
      <c r="BN1725" s="564">
        <f t="shared" si="1898"/>
        <v>8</v>
      </c>
      <c r="BO1725" s="314">
        <f t="shared" si="1899"/>
        <v>2018</v>
      </c>
      <c r="BP1725" s="314">
        <f t="shared" si="1900"/>
        <v>1.9999999999999996</v>
      </c>
      <c r="BQ1725" s="202"/>
    </row>
    <row r="1726" spans="1:69" s="35" customFormat="1" ht="10.5" customHeight="1" x14ac:dyDescent="0.2">
      <c r="A1726" s="87" t="str">
        <f t="shared" si="1886"/>
        <v>2018-19RYC8</v>
      </c>
      <c r="B1726" s="87" t="str">
        <f t="shared" si="1901"/>
        <v>Y61</v>
      </c>
      <c r="C1726" s="203" t="s">
        <v>192</v>
      </c>
      <c r="D1726" s="203" t="s">
        <v>171</v>
      </c>
      <c r="E1726" s="42"/>
      <c r="F1726" s="317" t="str">
        <f>VLOOKUP($G1726,'Selection Sheet'!$C$15:$F$39,3,0)</f>
        <v>Y61</v>
      </c>
      <c r="G1726" s="204" t="s">
        <v>87</v>
      </c>
      <c r="H1726" s="203" t="s">
        <v>537</v>
      </c>
      <c r="I1726" s="495">
        <v>268</v>
      </c>
      <c r="J1726" s="495">
        <v>75</v>
      </c>
      <c r="K1726" s="495">
        <v>42</v>
      </c>
      <c r="L1726" s="495">
        <v>25</v>
      </c>
      <c r="M1726" s="507" t="s">
        <v>80</v>
      </c>
      <c r="N1726" s="507" t="s">
        <v>80</v>
      </c>
      <c r="O1726" s="507" t="s">
        <v>80</v>
      </c>
      <c r="P1726" s="507" t="s">
        <v>80</v>
      </c>
      <c r="Q1726" s="495" t="s">
        <v>80</v>
      </c>
      <c r="R1726" s="495" t="s">
        <v>80</v>
      </c>
      <c r="S1726" s="495">
        <v>663</v>
      </c>
      <c r="T1726" s="496">
        <v>664</v>
      </c>
      <c r="U1726" s="559">
        <v>71.199999999999932</v>
      </c>
      <c r="V1726" s="559">
        <v>65.000000000000014</v>
      </c>
      <c r="W1726" s="559">
        <v>111.50000000000006</v>
      </c>
      <c r="X1726" s="498">
        <v>520</v>
      </c>
      <c r="Y1726" s="555">
        <v>80.2</v>
      </c>
      <c r="Z1726" s="550">
        <v>43</v>
      </c>
      <c r="AA1726" s="550">
        <v>189.5</v>
      </c>
      <c r="AB1726" s="501">
        <v>85</v>
      </c>
      <c r="AC1726" s="550">
        <v>59.4</v>
      </c>
      <c r="AD1726" s="550">
        <v>54</v>
      </c>
      <c r="AE1726" s="550">
        <v>93</v>
      </c>
      <c r="AF1726" s="502">
        <v>125</v>
      </c>
      <c r="AG1726" s="503">
        <v>128.368932</v>
      </c>
      <c r="AH1726" s="504">
        <v>165.8</v>
      </c>
      <c r="AI1726" s="502">
        <v>103</v>
      </c>
      <c r="AJ1726" s="505" t="s">
        <v>80</v>
      </c>
      <c r="AK1726" s="505" t="s">
        <v>80</v>
      </c>
      <c r="AL1726" s="507"/>
      <c r="AM1726" s="507"/>
      <c r="AN1726" s="505">
        <v>658</v>
      </c>
      <c r="AO1726" s="505">
        <v>664</v>
      </c>
      <c r="AP1726" s="506" t="s">
        <v>80</v>
      </c>
      <c r="AQ1726" s="506" t="s">
        <v>80</v>
      </c>
      <c r="AR1726" s="495">
        <v>33</v>
      </c>
      <c r="AS1726" s="495">
        <v>256</v>
      </c>
      <c r="AT1726" s="495">
        <v>16</v>
      </c>
      <c r="AU1726" s="495">
        <v>37</v>
      </c>
      <c r="AV1726" s="507"/>
      <c r="AW1726" s="507"/>
      <c r="AX1726" s="507"/>
      <c r="AY1726" s="507"/>
      <c r="AZ1726" s="507"/>
      <c r="BA1726" s="507"/>
      <c r="BB1726" s="357"/>
      <c r="BC1726" s="592">
        <f t="shared" si="1887"/>
        <v>13221.999996</v>
      </c>
      <c r="BD1726" s="593">
        <f t="shared" si="1888"/>
        <v>17077.400000000001</v>
      </c>
      <c r="BE1726" s="594">
        <f t="shared" si="1889"/>
        <v>47276.799999999952</v>
      </c>
      <c r="BF1726" s="291">
        <f t="shared" si="1890"/>
        <v>43160.000000000007</v>
      </c>
      <c r="BG1726" s="566">
        <f t="shared" si="1891"/>
        <v>74036.000000000044</v>
      </c>
      <c r="BH1726" s="595">
        <f t="shared" si="1892"/>
        <v>41704</v>
      </c>
      <c r="BI1726" s="289">
        <f t="shared" si="1893"/>
        <v>22360</v>
      </c>
      <c r="BJ1726" s="596">
        <f t="shared" si="1894"/>
        <v>98540</v>
      </c>
      <c r="BK1726" s="595">
        <f t="shared" si="1895"/>
        <v>5049</v>
      </c>
      <c r="BL1726" s="289">
        <f t="shared" si="1896"/>
        <v>4590</v>
      </c>
      <c r="BM1726" s="596">
        <f t="shared" si="1897"/>
        <v>7905</v>
      </c>
      <c r="BN1726" s="563">
        <f t="shared" si="1898"/>
        <v>8</v>
      </c>
      <c r="BO1726" s="87">
        <f t="shared" si="1899"/>
        <v>2018</v>
      </c>
      <c r="BP1726" s="87">
        <f t="shared" si="1900"/>
        <v>1.9999999999999996</v>
      </c>
      <c r="BQ1726" s="202"/>
    </row>
    <row r="1727" spans="1:69" s="35" customFormat="1" ht="10.5" customHeight="1" x14ac:dyDescent="0.2">
      <c r="A1727" s="87" t="str">
        <f t="shared" si="1886"/>
        <v>2018-19RYD8</v>
      </c>
      <c r="B1727" s="87" t="str">
        <f t="shared" si="1901"/>
        <v>Y59</v>
      </c>
      <c r="C1727" s="203" t="s">
        <v>192</v>
      </c>
      <c r="D1727" s="203" t="s">
        <v>171</v>
      </c>
      <c r="E1727" s="42"/>
      <c r="F1727" s="317" t="str">
        <f>VLOOKUP($G1727,'Selection Sheet'!$C$15:$F$39,3,0)</f>
        <v>Y59</v>
      </c>
      <c r="G1727" s="204" t="s">
        <v>116</v>
      </c>
      <c r="H1727" s="203" t="s">
        <v>538</v>
      </c>
      <c r="I1727" s="495">
        <v>226</v>
      </c>
      <c r="J1727" s="495">
        <v>72</v>
      </c>
      <c r="K1727" s="495">
        <v>32</v>
      </c>
      <c r="L1727" s="495">
        <v>23</v>
      </c>
      <c r="M1727" s="507" t="s">
        <v>80</v>
      </c>
      <c r="N1727" s="507" t="s">
        <v>80</v>
      </c>
      <c r="O1727" s="507" t="s">
        <v>80</v>
      </c>
      <c r="P1727" s="507" t="s">
        <v>80</v>
      </c>
      <c r="Q1727" s="495" t="s">
        <v>80</v>
      </c>
      <c r="R1727" s="495" t="s">
        <v>80</v>
      </c>
      <c r="S1727" s="495">
        <v>569</v>
      </c>
      <c r="T1727" s="496">
        <v>771</v>
      </c>
      <c r="U1727" s="559">
        <v>72.866666666666589</v>
      </c>
      <c r="V1727" s="559">
        <v>64.233333333333348</v>
      </c>
      <c r="W1727" s="559">
        <v>112.9666666666667</v>
      </c>
      <c r="X1727" s="498">
        <v>401</v>
      </c>
      <c r="Y1727" s="555">
        <v>69.7</v>
      </c>
      <c r="Z1727" s="550">
        <v>32</v>
      </c>
      <c r="AA1727" s="550">
        <v>177</v>
      </c>
      <c r="AB1727" s="501">
        <v>64</v>
      </c>
      <c r="AC1727" s="550">
        <v>72.900000000000006</v>
      </c>
      <c r="AD1727" s="550">
        <v>62.5</v>
      </c>
      <c r="AE1727" s="550">
        <v>132</v>
      </c>
      <c r="AF1727" s="502">
        <v>112</v>
      </c>
      <c r="AG1727" s="503">
        <v>129.01010099999999</v>
      </c>
      <c r="AH1727" s="504">
        <v>169.4</v>
      </c>
      <c r="AI1727" s="502">
        <v>99</v>
      </c>
      <c r="AJ1727" s="505" t="s">
        <v>80</v>
      </c>
      <c r="AK1727" s="505" t="s">
        <v>80</v>
      </c>
      <c r="AL1727" s="507"/>
      <c r="AM1727" s="507"/>
      <c r="AN1727" s="505">
        <v>783</v>
      </c>
      <c r="AO1727" s="505">
        <v>800</v>
      </c>
      <c r="AP1727" s="506" t="s">
        <v>80</v>
      </c>
      <c r="AQ1727" s="506" t="s">
        <v>80</v>
      </c>
      <c r="AR1727" s="495">
        <v>26</v>
      </c>
      <c r="AS1727" s="495">
        <v>223</v>
      </c>
      <c r="AT1727" s="495">
        <v>11</v>
      </c>
      <c r="AU1727" s="495">
        <v>31</v>
      </c>
      <c r="AV1727" s="507"/>
      <c r="AW1727" s="507"/>
      <c r="AX1727" s="507"/>
      <c r="AY1727" s="507"/>
      <c r="AZ1727" s="507"/>
      <c r="BA1727" s="507"/>
      <c r="BB1727" s="357"/>
      <c r="BC1727" s="592">
        <f t="shared" si="1887"/>
        <v>12771.999999</v>
      </c>
      <c r="BD1727" s="593">
        <f t="shared" si="1888"/>
        <v>16770.600000000002</v>
      </c>
      <c r="BE1727" s="594">
        <f t="shared" si="1889"/>
        <v>56180.199999999939</v>
      </c>
      <c r="BF1727" s="291">
        <f t="shared" si="1890"/>
        <v>49523.900000000009</v>
      </c>
      <c r="BG1727" s="566">
        <f t="shared" si="1891"/>
        <v>87097.300000000017</v>
      </c>
      <c r="BH1727" s="595">
        <f t="shared" si="1892"/>
        <v>27949.7</v>
      </c>
      <c r="BI1727" s="289">
        <f t="shared" si="1893"/>
        <v>12832</v>
      </c>
      <c r="BJ1727" s="596">
        <f t="shared" si="1894"/>
        <v>70977</v>
      </c>
      <c r="BK1727" s="595">
        <f t="shared" si="1895"/>
        <v>4665.6000000000004</v>
      </c>
      <c r="BL1727" s="289">
        <f t="shared" si="1896"/>
        <v>4000</v>
      </c>
      <c r="BM1727" s="596">
        <f t="shared" si="1897"/>
        <v>8448</v>
      </c>
      <c r="BN1727" s="563">
        <f t="shared" si="1898"/>
        <v>8</v>
      </c>
      <c r="BO1727" s="87">
        <f t="shared" si="1899"/>
        <v>2018</v>
      </c>
      <c r="BP1727" s="87">
        <f t="shared" si="1900"/>
        <v>1.9999999999999996</v>
      </c>
      <c r="BQ1727" s="202"/>
    </row>
    <row r="1728" spans="1:69" s="35" customFormat="1" ht="10.5" customHeight="1" x14ac:dyDescent="0.2">
      <c r="A1728" s="87" t="str">
        <f t="shared" si="1886"/>
        <v>2018-19RYE8</v>
      </c>
      <c r="B1728" s="87" t="str">
        <f t="shared" si="1901"/>
        <v>Y59</v>
      </c>
      <c r="C1728" s="203" t="s">
        <v>192</v>
      </c>
      <c r="D1728" s="203" t="s">
        <v>171</v>
      </c>
      <c r="E1728" s="42"/>
      <c r="F1728" s="317" t="str">
        <f>VLOOKUP($G1728,'Selection Sheet'!$C$15:$F$39,3,0)</f>
        <v>Y59</v>
      </c>
      <c r="G1728" s="204" t="s">
        <v>114</v>
      </c>
      <c r="H1728" s="203" t="s">
        <v>539</v>
      </c>
      <c r="I1728" s="495">
        <v>155</v>
      </c>
      <c r="J1728" s="495">
        <v>39</v>
      </c>
      <c r="K1728" s="495">
        <v>22</v>
      </c>
      <c r="L1728" s="495">
        <v>12</v>
      </c>
      <c r="M1728" s="507" t="s">
        <v>80</v>
      </c>
      <c r="N1728" s="507" t="s">
        <v>80</v>
      </c>
      <c r="O1728" s="507" t="s">
        <v>80</v>
      </c>
      <c r="P1728" s="507" t="s">
        <v>80</v>
      </c>
      <c r="Q1728" s="495" t="s">
        <v>80</v>
      </c>
      <c r="R1728" s="495" t="s">
        <v>80</v>
      </c>
      <c r="S1728" s="495">
        <v>343</v>
      </c>
      <c r="T1728" s="496">
        <v>721</v>
      </c>
      <c r="U1728" s="559">
        <v>67.216666666666612</v>
      </c>
      <c r="V1728" s="559">
        <v>61.266666666666673</v>
      </c>
      <c r="W1728" s="559">
        <v>96.716666666666754</v>
      </c>
      <c r="X1728" s="498">
        <v>345</v>
      </c>
      <c r="Y1728" s="555">
        <v>88</v>
      </c>
      <c r="Z1728" s="550">
        <v>42</v>
      </c>
      <c r="AA1728" s="550">
        <v>205</v>
      </c>
      <c r="AB1728" s="501">
        <v>61</v>
      </c>
      <c r="AC1728" s="550">
        <v>49.9</v>
      </c>
      <c r="AD1728" s="550">
        <v>44</v>
      </c>
      <c r="AE1728" s="550">
        <v>87</v>
      </c>
      <c r="AF1728" s="502">
        <v>80</v>
      </c>
      <c r="AG1728" s="503">
        <v>120.125</v>
      </c>
      <c r="AH1728" s="504">
        <v>152.9</v>
      </c>
      <c r="AI1728" s="502">
        <v>72</v>
      </c>
      <c r="AJ1728" s="505" t="s">
        <v>80</v>
      </c>
      <c r="AK1728" s="505" t="s">
        <v>80</v>
      </c>
      <c r="AL1728" s="507"/>
      <c r="AM1728" s="507"/>
      <c r="AN1728" s="505">
        <v>695</v>
      </c>
      <c r="AO1728" s="505">
        <v>730</v>
      </c>
      <c r="AP1728" s="506" t="s">
        <v>80</v>
      </c>
      <c r="AQ1728" s="506" t="s">
        <v>80</v>
      </c>
      <c r="AR1728" s="495">
        <v>17</v>
      </c>
      <c r="AS1728" s="495">
        <v>155</v>
      </c>
      <c r="AT1728" s="495">
        <v>4</v>
      </c>
      <c r="AU1728" s="495">
        <v>22</v>
      </c>
      <c r="AV1728" s="507"/>
      <c r="AW1728" s="507"/>
      <c r="AX1728" s="507"/>
      <c r="AY1728" s="507"/>
      <c r="AZ1728" s="507"/>
      <c r="BA1728" s="507"/>
      <c r="BB1728" s="357"/>
      <c r="BC1728" s="592">
        <f t="shared" si="1887"/>
        <v>8649</v>
      </c>
      <c r="BD1728" s="593">
        <f t="shared" si="1888"/>
        <v>11008.800000000001</v>
      </c>
      <c r="BE1728" s="594">
        <f t="shared" si="1889"/>
        <v>48463.216666666623</v>
      </c>
      <c r="BF1728" s="291">
        <f t="shared" si="1890"/>
        <v>44173.26666666667</v>
      </c>
      <c r="BG1728" s="566">
        <f t="shared" si="1891"/>
        <v>69732.716666666733</v>
      </c>
      <c r="BH1728" s="595">
        <f t="shared" si="1892"/>
        <v>30360</v>
      </c>
      <c r="BI1728" s="289">
        <f t="shared" si="1893"/>
        <v>14490</v>
      </c>
      <c r="BJ1728" s="596">
        <f t="shared" si="1894"/>
        <v>70725</v>
      </c>
      <c r="BK1728" s="595">
        <f t="shared" si="1895"/>
        <v>3043.9</v>
      </c>
      <c r="BL1728" s="289">
        <f t="shared" si="1896"/>
        <v>2684</v>
      </c>
      <c r="BM1728" s="596">
        <f t="shared" si="1897"/>
        <v>5307</v>
      </c>
      <c r="BN1728" s="563">
        <f t="shared" si="1898"/>
        <v>8</v>
      </c>
      <c r="BO1728" s="87">
        <f t="shared" si="1899"/>
        <v>2018</v>
      </c>
      <c r="BP1728" s="87">
        <f t="shared" si="1900"/>
        <v>1.9999999999999996</v>
      </c>
      <c r="BQ1728" s="202"/>
    </row>
    <row r="1729" spans="1:69" s="35" customFormat="1" ht="10.5" customHeight="1" x14ac:dyDescent="0.2">
      <c r="A1729" s="312" t="str">
        <f t="shared" si="1886"/>
        <v>2018-19RYF8</v>
      </c>
      <c r="B1729" s="312" t="str">
        <f t="shared" si="1901"/>
        <v>Y58</v>
      </c>
      <c r="C1729" s="208" t="s">
        <v>192</v>
      </c>
      <c r="D1729" s="208" t="s">
        <v>171</v>
      </c>
      <c r="E1729" s="53"/>
      <c r="F1729" s="319" t="str">
        <f>VLOOKUP($G1729,'Selection Sheet'!$C$15:$F$39,3,0)</f>
        <v>Y58</v>
      </c>
      <c r="G1729" s="209" t="s">
        <v>99</v>
      </c>
      <c r="H1729" s="208" t="s">
        <v>540</v>
      </c>
      <c r="I1729" s="521">
        <v>313</v>
      </c>
      <c r="J1729" s="521">
        <v>86</v>
      </c>
      <c r="K1729" s="521">
        <v>50</v>
      </c>
      <c r="L1729" s="521">
        <v>23</v>
      </c>
      <c r="M1729" s="533" t="s">
        <v>80</v>
      </c>
      <c r="N1729" s="533" t="s">
        <v>80</v>
      </c>
      <c r="O1729" s="533" t="s">
        <v>80</v>
      </c>
      <c r="P1729" s="533" t="s">
        <v>80</v>
      </c>
      <c r="Q1729" s="521" t="s">
        <v>80</v>
      </c>
      <c r="R1729" s="521" t="s">
        <v>80</v>
      </c>
      <c r="S1729" s="521">
        <v>685</v>
      </c>
      <c r="T1729" s="522">
        <v>869</v>
      </c>
      <c r="U1729" s="561">
        <v>82.816666666666691</v>
      </c>
      <c r="V1729" s="561">
        <v>74.016666666666723</v>
      </c>
      <c r="W1729" s="561">
        <v>126.44999999999999</v>
      </c>
      <c r="X1729" s="524">
        <v>593</v>
      </c>
      <c r="Y1729" s="557">
        <v>74.900000000000006</v>
      </c>
      <c r="Z1729" s="552">
        <v>30</v>
      </c>
      <c r="AA1729" s="552">
        <v>201</v>
      </c>
      <c r="AB1729" s="527">
        <v>97</v>
      </c>
      <c r="AC1729" s="552">
        <v>56.1</v>
      </c>
      <c r="AD1729" s="552">
        <v>52</v>
      </c>
      <c r="AE1729" s="552">
        <v>81</v>
      </c>
      <c r="AF1729" s="528">
        <v>140</v>
      </c>
      <c r="AG1729" s="529">
        <v>141.26400000000001</v>
      </c>
      <c r="AH1729" s="530">
        <v>208.2</v>
      </c>
      <c r="AI1729" s="528">
        <v>125</v>
      </c>
      <c r="AJ1729" s="531" t="s">
        <v>80</v>
      </c>
      <c r="AK1729" s="531" t="s">
        <v>80</v>
      </c>
      <c r="AL1729" s="533"/>
      <c r="AM1729" s="533"/>
      <c r="AN1729" s="531">
        <v>864</v>
      </c>
      <c r="AO1729" s="531">
        <v>869</v>
      </c>
      <c r="AP1729" s="532" t="s">
        <v>80</v>
      </c>
      <c r="AQ1729" s="532" t="s">
        <v>80</v>
      </c>
      <c r="AR1729" s="521">
        <v>33</v>
      </c>
      <c r="AS1729" s="521">
        <v>305</v>
      </c>
      <c r="AT1729" s="521">
        <v>13</v>
      </c>
      <c r="AU1729" s="521">
        <v>48</v>
      </c>
      <c r="AV1729" s="533"/>
      <c r="AW1729" s="533"/>
      <c r="AX1729" s="533"/>
      <c r="AY1729" s="533"/>
      <c r="AZ1729" s="533"/>
      <c r="BA1729" s="533"/>
      <c r="BB1729" s="359"/>
      <c r="BC1729" s="605">
        <f t="shared" si="1887"/>
        <v>17658</v>
      </c>
      <c r="BD1729" s="606">
        <f t="shared" si="1888"/>
        <v>26025</v>
      </c>
      <c r="BE1729" s="607">
        <f t="shared" si="1889"/>
        <v>71967.683333333349</v>
      </c>
      <c r="BF1729" s="302">
        <f t="shared" si="1890"/>
        <v>64320.483333333381</v>
      </c>
      <c r="BG1729" s="608">
        <f t="shared" si="1891"/>
        <v>109885.04999999999</v>
      </c>
      <c r="BH1729" s="609">
        <f t="shared" si="1892"/>
        <v>44415.700000000004</v>
      </c>
      <c r="BI1729" s="311">
        <f t="shared" si="1893"/>
        <v>17790</v>
      </c>
      <c r="BJ1729" s="610">
        <f t="shared" si="1894"/>
        <v>119193</v>
      </c>
      <c r="BK1729" s="609">
        <f t="shared" si="1895"/>
        <v>5441.7</v>
      </c>
      <c r="BL1729" s="311">
        <f t="shared" si="1896"/>
        <v>5044</v>
      </c>
      <c r="BM1729" s="610">
        <f t="shared" si="1897"/>
        <v>7857</v>
      </c>
      <c r="BN1729" s="565">
        <f t="shared" si="1898"/>
        <v>8</v>
      </c>
      <c r="BO1729" s="312">
        <f t="shared" si="1899"/>
        <v>2018</v>
      </c>
      <c r="BP1729" s="312">
        <f t="shared" si="1900"/>
        <v>1.9999999999999996</v>
      </c>
      <c r="BQ1729" s="202"/>
    </row>
    <row r="1730" spans="1:69" s="35" customFormat="1" ht="10.5" customHeight="1" x14ac:dyDescent="0.2">
      <c r="A1730" s="87" t="str">
        <f t="shared" si="1886"/>
        <v>2018-19R1F9</v>
      </c>
      <c r="B1730" s="87" t="str">
        <f t="shared" si="1901"/>
        <v>Y59</v>
      </c>
      <c r="C1730" s="203" t="s">
        <v>192</v>
      </c>
      <c r="D1730" s="203" t="s">
        <v>172</v>
      </c>
      <c r="E1730" s="42"/>
      <c r="F1730" s="317" t="str">
        <f>VLOOKUP($G1730,'Selection Sheet'!$C$15:$F$39,3,0)</f>
        <v>Y59</v>
      </c>
      <c r="G1730" s="204" t="s">
        <v>108</v>
      </c>
      <c r="H1730" s="203" t="s">
        <v>529</v>
      </c>
      <c r="I1730" s="495">
        <v>6</v>
      </c>
      <c r="J1730" s="495">
        <v>3</v>
      </c>
      <c r="K1730" s="495">
        <v>0</v>
      </c>
      <c r="L1730" s="495">
        <v>0</v>
      </c>
      <c r="M1730" s="507" t="s">
        <v>80</v>
      </c>
      <c r="N1730" s="507" t="s">
        <v>80</v>
      </c>
      <c r="O1730" s="507" t="s">
        <v>80</v>
      </c>
      <c r="P1730" s="507" t="s">
        <v>80</v>
      </c>
      <c r="Q1730" s="495" t="s">
        <v>80</v>
      </c>
      <c r="R1730" s="495" t="s">
        <v>80</v>
      </c>
      <c r="S1730" s="495">
        <v>13</v>
      </c>
      <c r="T1730" s="496">
        <v>36</v>
      </c>
      <c r="U1730" s="559">
        <v>81.099999999999937</v>
      </c>
      <c r="V1730" s="559">
        <v>64.950000000000045</v>
      </c>
      <c r="W1730" s="559">
        <v>137.63333333333333</v>
      </c>
      <c r="X1730" s="498">
        <v>10</v>
      </c>
      <c r="Y1730" s="555">
        <v>33.6</v>
      </c>
      <c r="Z1730" s="550">
        <v>17</v>
      </c>
      <c r="AA1730" s="550">
        <v>89.5</v>
      </c>
      <c r="AB1730" s="501">
        <v>0</v>
      </c>
      <c r="AC1730" s="550" t="s">
        <v>80</v>
      </c>
      <c r="AD1730" s="550" t="s">
        <v>80</v>
      </c>
      <c r="AE1730" s="550" t="s">
        <v>80</v>
      </c>
      <c r="AF1730" s="502">
        <v>4</v>
      </c>
      <c r="AG1730" s="503">
        <v>201</v>
      </c>
      <c r="AH1730" s="504">
        <v>201</v>
      </c>
      <c r="AI1730" s="502">
        <v>1</v>
      </c>
      <c r="AJ1730" s="505" t="s">
        <v>80</v>
      </c>
      <c r="AK1730" s="505" t="s">
        <v>80</v>
      </c>
      <c r="AL1730" s="507"/>
      <c r="AM1730" s="507"/>
      <c r="AN1730" s="505" t="s">
        <v>80</v>
      </c>
      <c r="AO1730" s="505" t="s">
        <v>80</v>
      </c>
      <c r="AP1730" s="506">
        <v>25</v>
      </c>
      <c r="AQ1730" s="506">
        <v>31</v>
      </c>
      <c r="AR1730" s="495">
        <v>0</v>
      </c>
      <c r="AS1730" s="495">
        <v>5</v>
      </c>
      <c r="AT1730" s="495">
        <v>0</v>
      </c>
      <c r="AU1730" s="495">
        <v>0</v>
      </c>
      <c r="AV1730" s="507"/>
      <c r="AW1730" s="507"/>
      <c r="AX1730" s="507"/>
      <c r="AY1730" s="507"/>
      <c r="AZ1730" s="507"/>
      <c r="BA1730" s="507"/>
      <c r="BB1730" s="357"/>
      <c r="BC1730" s="592">
        <f t="shared" si="1887"/>
        <v>201</v>
      </c>
      <c r="BD1730" s="593">
        <f t="shared" si="1888"/>
        <v>201</v>
      </c>
      <c r="BE1730" s="594">
        <f t="shared" si="1889"/>
        <v>2919.5999999999976</v>
      </c>
      <c r="BF1730" s="291">
        <f t="shared" si="1890"/>
        <v>2338.2000000000016</v>
      </c>
      <c r="BG1730" s="566">
        <f t="shared" si="1891"/>
        <v>4954.7999999999993</v>
      </c>
      <c r="BH1730" s="595">
        <f t="shared" si="1892"/>
        <v>336</v>
      </c>
      <c r="BI1730" s="289">
        <f t="shared" si="1893"/>
        <v>170</v>
      </c>
      <c r="BJ1730" s="596">
        <f t="shared" si="1894"/>
        <v>895</v>
      </c>
      <c r="BK1730" s="595" t="str">
        <f t="shared" si="1895"/>
        <v>-</v>
      </c>
      <c r="BL1730" s="289" t="str">
        <f t="shared" si="1896"/>
        <v>-</v>
      </c>
      <c r="BM1730" s="596" t="str">
        <f t="shared" si="1897"/>
        <v>-</v>
      </c>
      <c r="BN1730" s="563">
        <f t="shared" si="1898"/>
        <v>9</v>
      </c>
      <c r="BO1730" s="87">
        <f t="shared" si="1899"/>
        <v>2018</v>
      </c>
      <c r="BP1730" s="87">
        <f t="shared" si="1900"/>
        <v>0</v>
      </c>
      <c r="BQ1730" s="202"/>
    </row>
    <row r="1731" spans="1:69" s="35" customFormat="1" ht="10.5" customHeight="1" x14ac:dyDescent="0.2">
      <c r="A1731" s="87" t="str">
        <f t="shared" si="1886"/>
        <v>2018-19RRU9</v>
      </c>
      <c r="B1731" s="87" t="str">
        <f t="shared" si="1901"/>
        <v>Y56</v>
      </c>
      <c r="C1731" s="203" t="s">
        <v>192</v>
      </c>
      <c r="D1731" s="203" t="s">
        <v>172</v>
      </c>
      <c r="E1731" s="42"/>
      <c r="F1731" s="317" t="str">
        <f>VLOOKUP($G1731,'Selection Sheet'!$C$15:$F$39,3,0)</f>
        <v>Y56</v>
      </c>
      <c r="G1731" s="204" t="s">
        <v>93</v>
      </c>
      <c r="H1731" s="203" t="s">
        <v>530</v>
      </c>
      <c r="I1731" s="495">
        <v>285</v>
      </c>
      <c r="J1731" s="495">
        <v>104</v>
      </c>
      <c r="K1731" s="495">
        <v>45</v>
      </c>
      <c r="L1731" s="495">
        <v>31</v>
      </c>
      <c r="M1731" s="507" t="s">
        <v>80</v>
      </c>
      <c r="N1731" s="507" t="s">
        <v>80</v>
      </c>
      <c r="O1731" s="507" t="s">
        <v>80</v>
      </c>
      <c r="P1731" s="507" t="s">
        <v>80</v>
      </c>
      <c r="Q1731" s="495" t="s">
        <v>80</v>
      </c>
      <c r="R1731" s="495" t="s">
        <v>80</v>
      </c>
      <c r="S1731" s="495">
        <v>755</v>
      </c>
      <c r="T1731" s="496">
        <v>1167</v>
      </c>
      <c r="U1731" s="559">
        <v>71</v>
      </c>
      <c r="V1731" s="559">
        <v>63</v>
      </c>
      <c r="W1731" s="559">
        <v>105.99999999999999</v>
      </c>
      <c r="X1731" s="498">
        <v>546</v>
      </c>
      <c r="Y1731" s="555">
        <v>67.900000000000006</v>
      </c>
      <c r="Z1731" s="550">
        <v>29</v>
      </c>
      <c r="AA1731" s="550">
        <v>190</v>
      </c>
      <c r="AB1731" s="501">
        <v>105</v>
      </c>
      <c r="AC1731" s="550">
        <v>47.3</v>
      </c>
      <c r="AD1731" s="550">
        <v>36</v>
      </c>
      <c r="AE1731" s="550">
        <v>88</v>
      </c>
      <c r="AF1731" s="502">
        <v>121</v>
      </c>
      <c r="AG1731" s="503">
        <v>121.4485981</v>
      </c>
      <c r="AH1731" s="504">
        <v>162.4</v>
      </c>
      <c r="AI1731" s="502">
        <v>107</v>
      </c>
      <c r="AJ1731" s="505" t="s">
        <v>80</v>
      </c>
      <c r="AK1731" s="505" t="s">
        <v>80</v>
      </c>
      <c r="AL1731" s="507"/>
      <c r="AM1731" s="507"/>
      <c r="AN1731" s="505" t="s">
        <v>80</v>
      </c>
      <c r="AO1731" s="505" t="s">
        <v>80</v>
      </c>
      <c r="AP1731" s="506">
        <v>1384</v>
      </c>
      <c r="AQ1731" s="506">
        <v>1510</v>
      </c>
      <c r="AR1731" s="495">
        <v>36</v>
      </c>
      <c r="AS1731" s="495">
        <v>281</v>
      </c>
      <c r="AT1731" s="495">
        <v>17</v>
      </c>
      <c r="AU1731" s="495">
        <v>43</v>
      </c>
      <c r="AV1731" s="507"/>
      <c r="AW1731" s="507"/>
      <c r="AX1731" s="507"/>
      <c r="AY1731" s="507"/>
      <c r="AZ1731" s="507"/>
      <c r="BA1731" s="507"/>
      <c r="BB1731" s="357"/>
      <c r="BC1731" s="592">
        <f t="shared" si="1887"/>
        <v>12994.9999967</v>
      </c>
      <c r="BD1731" s="593">
        <f t="shared" si="1888"/>
        <v>17376.8</v>
      </c>
      <c r="BE1731" s="594">
        <f t="shared" si="1889"/>
        <v>82857</v>
      </c>
      <c r="BF1731" s="291">
        <f t="shared" si="1890"/>
        <v>73521</v>
      </c>
      <c r="BG1731" s="566">
        <f t="shared" si="1891"/>
        <v>123701.99999999999</v>
      </c>
      <c r="BH1731" s="595">
        <f t="shared" si="1892"/>
        <v>37073.4</v>
      </c>
      <c r="BI1731" s="289">
        <f t="shared" si="1893"/>
        <v>15834</v>
      </c>
      <c r="BJ1731" s="596">
        <f t="shared" si="1894"/>
        <v>103740</v>
      </c>
      <c r="BK1731" s="595">
        <f t="shared" si="1895"/>
        <v>4966.5</v>
      </c>
      <c r="BL1731" s="289">
        <f t="shared" si="1896"/>
        <v>3780</v>
      </c>
      <c r="BM1731" s="596">
        <f t="shared" si="1897"/>
        <v>9240</v>
      </c>
      <c r="BN1731" s="563">
        <f t="shared" si="1898"/>
        <v>9</v>
      </c>
      <c r="BO1731" s="87">
        <f t="shared" si="1899"/>
        <v>2018</v>
      </c>
      <c r="BP1731" s="87">
        <f t="shared" si="1900"/>
        <v>0</v>
      </c>
      <c r="BQ1731" s="202"/>
    </row>
    <row r="1732" spans="1:69" s="35" customFormat="1" ht="10.5" customHeight="1" x14ac:dyDescent="0.2">
      <c r="A1732" s="87" t="str">
        <f t="shared" si="1886"/>
        <v>2018-19RX69</v>
      </c>
      <c r="B1732" s="87" t="str">
        <f t="shared" si="1901"/>
        <v>Y63</v>
      </c>
      <c r="C1732" s="203" t="s">
        <v>192</v>
      </c>
      <c r="D1732" s="203" t="s">
        <v>172</v>
      </c>
      <c r="E1732" s="42"/>
      <c r="F1732" s="317" t="str">
        <f>VLOOKUP($G1732,'Selection Sheet'!$C$15:$F$39,3,0)</f>
        <v>Y63</v>
      </c>
      <c r="G1732" s="204" t="s">
        <v>111</v>
      </c>
      <c r="H1732" s="203" t="s">
        <v>532</v>
      </c>
      <c r="I1732" s="495">
        <v>143</v>
      </c>
      <c r="J1732" s="495">
        <v>41</v>
      </c>
      <c r="K1732" s="495">
        <v>13</v>
      </c>
      <c r="L1732" s="495">
        <v>8</v>
      </c>
      <c r="M1732" s="507" t="s">
        <v>80</v>
      </c>
      <c r="N1732" s="507" t="s">
        <v>80</v>
      </c>
      <c r="O1732" s="507" t="s">
        <v>80</v>
      </c>
      <c r="P1732" s="507" t="s">
        <v>80</v>
      </c>
      <c r="Q1732" s="495" t="s">
        <v>80</v>
      </c>
      <c r="R1732" s="495" t="s">
        <v>80</v>
      </c>
      <c r="S1732" s="495">
        <v>304</v>
      </c>
      <c r="T1732" s="496">
        <v>390</v>
      </c>
      <c r="U1732" s="559">
        <v>70.766666666666652</v>
      </c>
      <c r="V1732" s="559">
        <v>63.983333333333377</v>
      </c>
      <c r="W1732" s="559">
        <v>103.00000000000003</v>
      </c>
      <c r="X1732" s="498">
        <v>300</v>
      </c>
      <c r="Y1732" s="555">
        <v>88</v>
      </c>
      <c r="Z1732" s="550">
        <v>39</v>
      </c>
      <c r="AA1732" s="550">
        <v>215</v>
      </c>
      <c r="AB1732" s="501">
        <v>47</v>
      </c>
      <c r="AC1732" s="550">
        <v>47.1</v>
      </c>
      <c r="AD1732" s="550">
        <v>41</v>
      </c>
      <c r="AE1732" s="550">
        <v>87</v>
      </c>
      <c r="AF1732" s="502">
        <v>95</v>
      </c>
      <c r="AG1732" s="503">
        <v>115.24050630000001</v>
      </c>
      <c r="AH1732" s="504">
        <v>159.19999999999999</v>
      </c>
      <c r="AI1732" s="502">
        <v>79</v>
      </c>
      <c r="AJ1732" s="505" t="s">
        <v>80</v>
      </c>
      <c r="AK1732" s="505" t="s">
        <v>80</v>
      </c>
      <c r="AL1732" s="507"/>
      <c r="AM1732" s="507"/>
      <c r="AN1732" s="505" t="s">
        <v>80</v>
      </c>
      <c r="AO1732" s="505" t="s">
        <v>80</v>
      </c>
      <c r="AP1732" s="506">
        <v>195</v>
      </c>
      <c r="AQ1732" s="506">
        <v>264</v>
      </c>
      <c r="AR1732" s="495">
        <v>14</v>
      </c>
      <c r="AS1732" s="495">
        <v>136</v>
      </c>
      <c r="AT1732" s="495">
        <v>5</v>
      </c>
      <c r="AU1732" s="495">
        <v>13</v>
      </c>
      <c r="AV1732" s="507"/>
      <c r="AW1732" s="507"/>
      <c r="AX1732" s="507"/>
      <c r="AY1732" s="507"/>
      <c r="AZ1732" s="507"/>
      <c r="BA1732" s="507"/>
      <c r="BB1732" s="357"/>
      <c r="BC1732" s="592">
        <f t="shared" si="1887"/>
        <v>9103.9999977000007</v>
      </c>
      <c r="BD1732" s="593">
        <f t="shared" si="1888"/>
        <v>12576.8</v>
      </c>
      <c r="BE1732" s="594">
        <f t="shared" si="1889"/>
        <v>27598.999999999993</v>
      </c>
      <c r="BF1732" s="291">
        <f t="shared" si="1890"/>
        <v>24953.500000000018</v>
      </c>
      <c r="BG1732" s="566">
        <f t="shared" si="1891"/>
        <v>40170.000000000015</v>
      </c>
      <c r="BH1732" s="595">
        <f t="shared" si="1892"/>
        <v>26400</v>
      </c>
      <c r="BI1732" s="289">
        <f t="shared" si="1893"/>
        <v>11700</v>
      </c>
      <c r="BJ1732" s="596">
        <f t="shared" si="1894"/>
        <v>64500</v>
      </c>
      <c r="BK1732" s="595">
        <f t="shared" si="1895"/>
        <v>2213.7000000000003</v>
      </c>
      <c r="BL1732" s="289">
        <f t="shared" si="1896"/>
        <v>1927</v>
      </c>
      <c r="BM1732" s="596">
        <f t="shared" si="1897"/>
        <v>4089</v>
      </c>
      <c r="BN1732" s="563">
        <f t="shared" si="1898"/>
        <v>9</v>
      </c>
      <c r="BO1732" s="87">
        <f t="shared" si="1899"/>
        <v>2018</v>
      </c>
      <c r="BP1732" s="87">
        <f t="shared" si="1900"/>
        <v>0</v>
      </c>
      <c r="BQ1732" s="202"/>
    </row>
    <row r="1733" spans="1:69" s="35" customFormat="1" ht="10.5" customHeight="1" x14ac:dyDescent="0.2">
      <c r="A1733" s="314" t="str">
        <f t="shared" si="1886"/>
        <v>2018-19RX79</v>
      </c>
      <c r="B1733" s="314" t="str">
        <f t="shared" si="1901"/>
        <v>Y62</v>
      </c>
      <c r="C1733" s="205" t="s">
        <v>192</v>
      </c>
      <c r="D1733" s="205" t="s">
        <v>172</v>
      </c>
      <c r="E1733" s="206"/>
      <c r="F1733" s="318" t="str">
        <f>VLOOKUP($G1733,'Selection Sheet'!$C$15:$F$39,3,0)</f>
        <v>Y62</v>
      </c>
      <c r="G1733" s="207" t="s">
        <v>84</v>
      </c>
      <c r="H1733" s="205" t="s">
        <v>533</v>
      </c>
      <c r="I1733" s="508">
        <v>237</v>
      </c>
      <c r="J1733" s="508">
        <v>73</v>
      </c>
      <c r="K1733" s="508">
        <v>40</v>
      </c>
      <c r="L1733" s="508">
        <v>16</v>
      </c>
      <c r="M1733" s="520" t="s">
        <v>80</v>
      </c>
      <c r="N1733" s="520" t="s">
        <v>80</v>
      </c>
      <c r="O1733" s="520" t="s">
        <v>80</v>
      </c>
      <c r="P1733" s="520" t="s">
        <v>80</v>
      </c>
      <c r="Q1733" s="508" t="s">
        <v>80</v>
      </c>
      <c r="R1733" s="508" t="s">
        <v>80</v>
      </c>
      <c r="S1733" s="508">
        <v>532</v>
      </c>
      <c r="T1733" s="509">
        <v>907</v>
      </c>
      <c r="U1733" s="560">
        <v>74.000000000000014</v>
      </c>
      <c r="V1733" s="560">
        <v>67.000000000000028</v>
      </c>
      <c r="W1733" s="560">
        <v>116.00000000000006</v>
      </c>
      <c r="X1733" s="511">
        <v>635</v>
      </c>
      <c r="Y1733" s="556">
        <v>77.900000000000006</v>
      </c>
      <c r="Z1733" s="551">
        <v>42</v>
      </c>
      <c r="AA1733" s="551">
        <v>179</v>
      </c>
      <c r="AB1733" s="514">
        <v>63</v>
      </c>
      <c r="AC1733" s="551">
        <v>61.3</v>
      </c>
      <c r="AD1733" s="551">
        <v>55</v>
      </c>
      <c r="AE1733" s="551">
        <v>101</v>
      </c>
      <c r="AF1733" s="515">
        <v>157</v>
      </c>
      <c r="AG1733" s="516">
        <v>134.05882349999999</v>
      </c>
      <c r="AH1733" s="517">
        <v>191.4</v>
      </c>
      <c r="AI1733" s="515">
        <v>119</v>
      </c>
      <c r="AJ1733" s="518" t="s">
        <v>80</v>
      </c>
      <c r="AK1733" s="518" t="s">
        <v>80</v>
      </c>
      <c r="AL1733" s="520"/>
      <c r="AM1733" s="520"/>
      <c r="AN1733" s="518" t="s">
        <v>80</v>
      </c>
      <c r="AO1733" s="518" t="s">
        <v>80</v>
      </c>
      <c r="AP1733" s="519">
        <v>87</v>
      </c>
      <c r="AQ1733" s="519">
        <v>154</v>
      </c>
      <c r="AR1733" s="508">
        <v>23</v>
      </c>
      <c r="AS1733" s="508">
        <v>230</v>
      </c>
      <c r="AT1733" s="508">
        <v>10</v>
      </c>
      <c r="AU1733" s="508">
        <v>38</v>
      </c>
      <c r="AV1733" s="520"/>
      <c r="AW1733" s="520"/>
      <c r="AX1733" s="520"/>
      <c r="AY1733" s="520"/>
      <c r="AZ1733" s="520"/>
      <c r="BA1733" s="520"/>
      <c r="BB1733" s="358"/>
      <c r="BC1733" s="597">
        <f t="shared" si="1887"/>
        <v>15952.999996499999</v>
      </c>
      <c r="BD1733" s="598">
        <f t="shared" si="1888"/>
        <v>22776.600000000002</v>
      </c>
      <c r="BE1733" s="599">
        <f t="shared" si="1889"/>
        <v>67118.000000000015</v>
      </c>
      <c r="BF1733" s="600">
        <f t="shared" si="1890"/>
        <v>60769.000000000029</v>
      </c>
      <c r="BG1733" s="601">
        <f t="shared" si="1891"/>
        <v>105212.00000000006</v>
      </c>
      <c r="BH1733" s="602">
        <f t="shared" si="1892"/>
        <v>49466.5</v>
      </c>
      <c r="BI1733" s="603">
        <f t="shared" si="1893"/>
        <v>26670</v>
      </c>
      <c r="BJ1733" s="604">
        <f t="shared" si="1894"/>
        <v>113665</v>
      </c>
      <c r="BK1733" s="602">
        <f t="shared" si="1895"/>
        <v>3861.8999999999996</v>
      </c>
      <c r="BL1733" s="603">
        <f t="shared" si="1896"/>
        <v>3465</v>
      </c>
      <c r="BM1733" s="604">
        <f t="shared" si="1897"/>
        <v>6363</v>
      </c>
      <c r="BN1733" s="564">
        <f t="shared" si="1898"/>
        <v>9</v>
      </c>
      <c r="BO1733" s="314">
        <f t="shared" si="1899"/>
        <v>2018</v>
      </c>
      <c r="BP1733" s="314">
        <f t="shared" si="1900"/>
        <v>0</v>
      </c>
      <c r="BQ1733" s="202"/>
    </row>
    <row r="1734" spans="1:69" s="35" customFormat="1" ht="10.5" customHeight="1" x14ac:dyDescent="0.2">
      <c r="A1734" s="87" t="str">
        <f t="shared" si="1886"/>
        <v>2018-19RX89</v>
      </c>
      <c r="B1734" s="87" t="str">
        <f t="shared" si="1901"/>
        <v>Y63</v>
      </c>
      <c r="C1734" s="203" t="s">
        <v>192</v>
      </c>
      <c r="D1734" s="203" t="s">
        <v>172</v>
      </c>
      <c r="E1734" s="42"/>
      <c r="F1734" s="317" t="str">
        <f>VLOOKUP($G1734,'Selection Sheet'!$C$15:$F$39,3,0)</f>
        <v>Y63</v>
      </c>
      <c r="G1734" s="204" t="s">
        <v>120</v>
      </c>
      <c r="H1734" s="203" t="s">
        <v>534</v>
      </c>
      <c r="I1734" s="495">
        <v>232</v>
      </c>
      <c r="J1734" s="495">
        <v>50</v>
      </c>
      <c r="K1734" s="495">
        <v>27</v>
      </c>
      <c r="L1734" s="495">
        <v>15</v>
      </c>
      <c r="M1734" s="507" t="s">
        <v>80</v>
      </c>
      <c r="N1734" s="507" t="s">
        <v>80</v>
      </c>
      <c r="O1734" s="507" t="s">
        <v>80</v>
      </c>
      <c r="P1734" s="507" t="s">
        <v>80</v>
      </c>
      <c r="Q1734" s="495" t="s">
        <v>80</v>
      </c>
      <c r="R1734" s="495" t="s">
        <v>80</v>
      </c>
      <c r="S1734" s="495">
        <v>656</v>
      </c>
      <c r="T1734" s="496">
        <v>1235</v>
      </c>
      <c r="U1734" s="559">
        <v>79.233333333333263</v>
      </c>
      <c r="V1734" s="559">
        <v>71.666666666666629</v>
      </c>
      <c r="W1734" s="559">
        <v>119.20000000000002</v>
      </c>
      <c r="X1734" s="498">
        <v>371</v>
      </c>
      <c r="Y1734" s="555">
        <v>89</v>
      </c>
      <c r="Z1734" s="550">
        <v>51</v>
      </c>
      <c r="AA1734" s="550">
        <v>220</v>
      </c>
      <c r="AB1734" s="501">
        <v>44</v>
      </c>
      <c r="AC1734" s="550">
        <v>63.2</v>
      </c>
      <c r="AD1734" s="550">
        <v>61</v>
      </c>
      <c r="AE1734" s="550">
        <v>103</v>
      </c>
      <c r="AF1734" s="502">
        <v>120</v>
      </c>
      <c r="AG1734" s="503">
        <v>139.38260869999999</v>
      </c>
      <c r="AH1734" s="504">
        <v>192.6</v>
      </c>
      <c r="AI1734" s="502">
        <v>115</v>
      </c>
      <c r="AJ1734" s="505" t="s">
        <v>80</v>
      </c>
      <c r="AK1734" s="505" t="s">
        <v>80</v>
      </c>
      <c r="AL1734" s="507"/>
      <c r="AM1734" s="507"/>
      <c r="AN1734" s="505" t="s">
        <v>80</v>
      </c>
      <c r="AO1734" s="505" t="s">
        <v>80</v>
      </c>
      <c r="AP1734" s="506">
        <v>157</v>
      </c>
      <c r="AQ1734" s="506">
        <v>499</v>
      </c>
      <c r="AR1734" s="495">
        <v>27</v>
      </c>
      <c r="AS1734" s="495">
        <v>259</v>
      </c>
      <c r="AT1734" s="495">
        <v>9</v>
      </c>
      <c r="AU1734" s="495">
        <v>30</v>
      </c>
      <c r="AV1734" s="507"/>
      <c r="AW1734" s="507"/>
      <c r="AX1734" s="507"/>
      <c r="AY1734" s="507"/>
      <c r="AZ1734" s="507"/>
      <c r="BA1734" s="507"/>
      <c r="BB1734" s="357"/>
      <c r="BC1734" s="592">
        <f t="shared" si="1887"/>
        <v>16029.000000499998</v>
      </c>
      <c r="BD1734" s="593">
        <f t="shared" si="1888"/>
        <v>22149</v>
      </c>
      <c r="BE1734" s="594">
        <f t="shared" si="1889"/>
        <v>97853.166666666584</v>
      </c>
      <c r="BF1734" s="291">
        <f t="shared" si="1890"/>
        <v>88508.333333333285</v>
      </c>
      <c r="BG1734" s="566">
        <f t="shared" si="1891"/>
        <v>147212.00000000003</v>
      </c>
      <c r="BH1734" s="595">
        <f t="shared" si="1892"/>
        <v>33019</v>
      </c>
      <c r="BI1734" s="289">
        <f t="shared" si="1893"/>
        <v>18921</v>
      </c>
      <c r="BJ1734" s="596">
        <f t="shared" si="1894"/>
        <v>81620</v>
      </c>
      <c r="BK1734" s="595">
        <f t="shared" si="1895"/>
        <v>2780.8</v>
      </c>
      <c r="BL1734" s="289">
        <f t="shared" si="1896"/>
        <v>2684</v>
      </c>
      <c r="BM1734" s="596">
        <f t="shared" si="1897"/>
        <v>4532</v>
      </c>
      <c r="BN1734" s="563">
        <f t="shared" si="1898"/>
        <v>9</v>
      </c>
      <c r="BO1734" s="87">
        <f t="shared" si="1899"/>
        <v>2018</v>
      </c>
      <c r="BP1734" s="87">
        <f t="shared" si="1900"/>
        <v>0</v>
      </c>
      <c r="BQ1734" s="202"/>
    </row>
    <row r="1735" spans="1:69" s="35" customFormat="1" ht="10.5" customHeight="1" x14ac:dyDescent="0.2">
      <c r="A1735" s="87" t="str">
        <f t="shared" si="1886"/>
        <v>2018-19RX99</v>
      </c>
      <c r="B1735" s="87" t="str">
        <f t="shared" si="1901"/>
        <v>Y60</v>
      </c>
      <c r="C1735" s="203" t="s">
        <v>192</v>
      </c>
      <c r="D1735" s="203" t="s">
        <v>172</v>
      </c>
      <c r="E1735" s="42"/>
      <c r="F1735" s="317" t="str">
        <f>VLOOKUP($G1735,'Selection Sheet'!$C$15:$F$39,3,0)</f>
        <v>Y60</v>
      </c>
      <c r="G1735" s="204" t="s">
        <v>103</v>
      </c>
      <c r="H1735" s="203" t="s">
        <v>535</v>
      </c>
      <c r="I1735" s="495">
        <v>196</v>
      </c>
      <c r="J1735" s="495">
        <v>54</v>
      </c>
      <c r="K1735" s="495">
        <v>29</v>
      </c>
      <c r="L1735" s="495">
        <v>11</v>
      </c>
      <c r="M1735" s="507" t="s">
        <v>80</v>
      </c>
      <c r="N1735" s="507" t="s">
        <v>80</v>
      </c>
      <c r="O1735" s="507" t="s">
        <v>80</v>
      </c>
      <c r="P1735" s="507" t="s">
        <v>80</v>
      </c>
      <c r="Q1735" s="495" t="s">
        <v>80</v>
      </c>
      <c r="R1735" s="495" t="s">
        <v>80</v>
      </c>
      <c r="S1735" s="495">
        <v>495</v>
      </c>
      <c r="T1735" s="496">
        <v>674</v>
      </c>
      <c r="U1735" s="559">
        <v>91.816666666666691</v>
      </c>
      <c r="V1735" s="559">
        <v>79.866666666666717</v>
      </c>
      <c r="W1735" s="559">
        <v>142.48333333333341</v>
      </c>
      <c r="X1735" s="498">
        <v>386</v>
      </c>
      <c r="Y1735" s="555">
        <v>76.900000000000006</v>
      </c>
      <c r="Z1735" s="550">
        <v>48</v>
      </c>
      <c r="AA1735" s="550">
        <v>193</v>
      </c>
      <c r="AB1735" s="501">
        <v>46</v>
      </c>
      <c r="AC1735" s="550">
        <v>59.4</v>
      </c>
      <c r="AD1735" s="550">
        <v>52.5</v>
      </c>
      <c r="AE1735" s="550">
        <v>116</v>
      </c>
      <c r="AF1735" s="502">
        <v>109</v>
      </c>
      <c r="AG1735" s="503">
        <v>134.1395349</v>
      </c>
      <c r="AH1735" s="504">
        <v>194.5</v>
      </c>
      <c r="AI1735" s="502">
        <v>86</v>
      </c>
      <c r="AJ1735" s="505" t="s">
        <v>80</v>
      </c>
      <c r="AK1735" s="505" t="s">
        <v>80</v>
      </c>
      <c r="AL1735" s="507"/>
      <c r="AM1735" s="507"/>
      <c r="AN1735" s="505" t="s">
        <v>80</v>
      </c>
      <c r="AO1735" s="505" t="s">
        <v>80</v>
      </c>
      <c r="AP1735" s="506">
        <v>408</v>
      </c>
      <c r="AQ1735" s="506">
        <v>577</v>
      </c>
      <c r="AR1735" s="495">
        <v>17</v>
      </c>
      <c r="AS1735" s="495">
        <v>192</v>
      </c>
      <c r="AT1735" s="495">
        <v>5</v>
      </c>
      <c r="AU1735" s="495">
        <v>27</v>
      </c>
      <c r="AV1735" s="507"/>
      <c r="AW1735" s="507"/>
      <c r="AX1735" s="507"/>
      <c r="AY1735" s="507"/>
      <c r="AZ1735" s="507"/>
      <c r="BA1735" s="507"/>
      <c r="BB1735" s="357"/>
      <c r="BC1735" s="592">
        <f t="shared" si="1887"/>
        <v>11536.0000014</v>
      </c>
      <c r="BD1735" s="593">
        <f t="shared" si="1888"/>
        <v>16727</v>
      </c>
      <c r="BE1735" s="594">
        <f t="shared" si="1889"/>
        <v>61884.433333333349</v>
      </c>
      <c r="BF1735" s="291">
        <f t="shared" si="1890"/>
        <v>53830.133333333368</v>
      </c>
      <c r="BG1735" s="566">
        <f t="shared" si="1891"/>
        <v>96033.766666666721</v>
      </c>
      <c r="BH1735" s="595">
        <f t="shared" si="1892"/>
        <v>29683.4</v>
      </c>
      <c r="BI1735" s="289">
        <f t="shared" si="1893"/>
        <v>18528</v>
      </c>
      <c r="BJ1735" s="596">
        <f t="shared" si="1894"/>
        <v>74498</v>
      </c>
      <c r="BK1735" s="595">
        <f t="shared" si="1895"/>
        <v>2732.4</v>
      </c>
      <c r="BL1735" s="289">
        <f t="shared" si="1896"/>
        <v>2415</v>
      </c>
      <c r="BM1735" s="596">
        <f t="shared" si="1897"/>
        <v>5336</v>
      </c>
      <c r="BN1735" s="563">
        <f t="shared" si="1898"/>
        <v>9</v>
      </c>
      <c r="BO1735" s="87">
        <f t="shared" si="1899"/>
        <v>2018</v>
      </c>
      <c r="BP1735" s="87">
        <f t="shared" si="1900"/>
        <v>0</v>
      </c>
      <c r="BQ1735" s="202"/>
    </row>
    <row r="1736" spans="1:69" s="35" customFormat="1" ht="10.5" customHeight="1" x14ac:dyDescent="0.2">
      <c r="A1736" s="314" t="str">
        <f t="shared" si="1886"/>
        <v>2018-19RYA9</v>
      </c>
      <c r="B1736" s="314" t="str">
        <f t="shared" si="1901"/>
        <v>Y60</v>
      </c>
      <c r="C1736" s="205" t="s">
        <v>192</v>
      </c>
      <c r="D1736" s="205" t="s">
        <v>172</v>
      </c>
      <c r="E1736" s="206"/>
      <c r="F1736" s="318" t="str">
        <f>VLOOKUP($G1736,'Selection Sheet'!$C$15:$F$39,3,0)</f>
        <v>Y60</v>
      </c>
      <c r="G1736" s="207" t="s">
        <v>118</v>
      </c>
      <c r="H1736" s="205" t="s">
        <v>536</v>
      </c>
      <c r="I1736" s="508">
        <v>271</v>
      </c>
      <c r="J1736" s="508">
        <v>78</v>
      </c>
      <c r="K1736" s="508">
        <v>36</v>
      </c>
      <c r="L1736" s="508">
        <v>21</v>
      </c>
      <c r="M1736" s="520" t="s">
        <v>80</v>
      </c>
      <c r="N1736" s="520" t="s">
        <v>80</v>
      </c>
      <c r="O1736" s="520" t="s">
        <v>80</v>
      </c>
      <c r="P1736" s="520" t="s">
        <v>80</v>
      </c>
      <c r="Q1736" s="508" t="s">
        <v>80</v>
      </c>
      <c r="R1736" s="508" t="s">
        <v>80</v>
      </c>
      <c r="S1736" s="508">
        <v>917</v>
      </c>
      <c r="T1736" s="509">
        <v>1586</v>
      </c>
      <c r="U1736" s="560">
        <v>67.566666666666677</v>
      </c>
      <c r="V1736" s="560">
        <v>62.133333333333411</v>
      </c>
      <c r="W1736" s="560">
        <v>99.200000000000017</v>
      </c>
      <c r="X1736" s="511">
        <v>504</v>
      </c>
      <c r="Y1736" s="556">
        <v>97.3</v>
      </c>
      <c r="Z1736" s="551">
        <v>48</v>
      </c>
      <c r="AA1736" s="551">
        <v>219</v>
      </c>
      <c r="AB1736" s="514">
        <v>67</v>
      </c>
      <c r="AC1736" s="551">
        <v>55.8</v>
      </c>
      <c r="AD1736" s="551">
        <v>52</v>
      </c>
      <c r="AE1736" s="551">
        <v>97</v>
      </c>
      <c r="AF1736" s="515">
        <v>153</v>
      </c>
      <c r="AG1736" s="516">
        <v>122.1729323</v>
      </c>
      <c r="AH1736" s="517">
        <v>170.8</v>
      </c>
      <c r="AI1736" s="515">
        <v>133</v>
      </c>
      <c r="AJ1736" s="518" t="s">
        <v>80</v>
      </c>
      <c r="AK1736" s="518" t="s">
        <v>80</v>
      </c>
      <c r="AL1736" s="520"/>
      <c r="AM1736" s="520"/>
      <c r="AN1736" s="518" t="s">
        <v>80</v>
      </c>
      <c r="AO1736" s="518" t="s">
        <v>80</v>
      </c>
      <c r="AP1736" s="519">
        <v>429</v>
      </c>
      <c r="AQ1736" s="519">
        <v>541</v>
      </c>
      <c r="AR1736" s="508">
        <v>25</v>
      </c>
      <c r="AS1736" s="508">
        <v>265</v>
      </c>
      <c r="AT1736" s="508">
        <v>9</v>
      </c>
      <c r="AU1736" s="508">
        <v>33</v>
      </c>
      <c r="AV1736" s="520"/>
      <c r="AW1736" s="520"/>
      <c r="AX1736" s="520"/>
      <c r="AY1736" s="520"/>
      <c r="AZ1736" s="520"/>
      <c r="BA1736" s="520"/>
      <c r="BB1736" s="358"/>
      <c r="BC1736" s="597">
        <f t="shared" si="1887"/>
        <v>16248.9999959</v>
      </c>
      <c r="BD1736" s="598">
        <f t="shared" si="1888"/>
        <v>22716.400000000001</v>
      </c>
      <c r="BE1736" s="599">
        <f t="shared" si="1889"/>
        <v>107160.73333333335</v>
      </c>
      <c r="BF1736" s="600">
        <f t="shared" si="1890"/>
        <v>98543.466666666791</v>
      </c>
      <c r="BG1736" s="601">
        <f t="shared" si="1891"/>
        <v>157331.20000000004</v>
      </c>
      <c r="BH1736" s="602">
        <f t="shared" si="1892"/>
        <v>49039.199999999997</v>
      </c>
      <c r="BI1736" s="603">
        <f t="shared" si="1893"/>
        <v>24192</v>
      </c>
      <c r="BJ1736" s="604">
        <f t="shared" si="1894"/>
        <v>110376</v>
      </c>
      <c r="BK1736" s="602">
        <f t="shared" si="1895"/>
        <v>3738.6</v>
      </c>
      <c r="BL1736" s="603">
        <f t="shared" si="1896"/>
        <v>3484</v>
      </c>
      <c r="BM1736" s="604">
        <f t="shared" si="1897"/>
        <v>6499</v>
      </c>
      <c r="BN1736" s="564">
        <f t="shared" si="1898"/>
        <v>9</v>
      </c>
      <c r="BO1736" s="314">
        <f t="shared" si="1899"/>
        <v>2018</v>
      </c>
      <c r="BP1736" s="314">
        <f t="shared" si="1900"/>
        <v>0</v>
      </c>
      <c r="BQ1736" s="202"/>
    </row>
    <row r="1737" spans="1:69" s="35" customFormat="1" ht="10.5" customHeight="1" x14ac:dyDescent="0.2">
      <c r="A1737" s="87" t="str">
        <f t="shared" si="1886"/>
        <v>2018-19RYC9</v>
      </c>
      <c r="B1737" s="87" t="str">
        <f t="shared" si="1901"/>
        <v>Y61</v>
      </c>
      <c r="C1737" s="203" t="s">
        <v>192</v>
      </c>
      <c r="D1737" s="203" t="s">
        <v>172</v>
      </c>
      <c r="E1737" s="42"/>
      <c r="F1737" s="317" t="str">
        <f>VLOOKUP($G1737,'Selection Sheet'!$C$15:$F$39,3,0)</f>
        <v>Y61</v>
      </c>
      <c r="G1737" s="204" t="s">
        <v>87</v>
      </c>
      <c r="H1737" s="203" t="s">
        <v>537</v>
      </c>
      <c r="I1737" s="495">
        <v>273</v>
      </c>
      <c r="J1737" s="495">
        <v>71</v>
      </c>
      <c r="K1737" s="495">
        <v>36</v>
      </c>
      <c r="L1737" s="495">
        <v>18</v>
      </c>
      <c r="M1737" s="507" t="s">
        <v>80</v>
      </c>
      <c r="N1737" s="507" t="s">
        <v>80</v>
      </c>
      <c r="O1737" s="507" t="s">
        <v>80</v>
      </c>
      <c r="P1737" s="507" t="s">
        <v>80</v>
      </c>
      <c r="Q1737" s="495" t="s">
        <v>80</v>
      </c>
      <c r="R1737" s="495" t="s">
        <v>80</v>
      </c>
      <c r="S1737" s="495">
        <v>680</v>
      </c>
      <c r="T1737" s="496">
        <v>687</v>
      </c>
      <c r="U1737" s="559">
        <v>74.499999999999986</v>
      </c>
      <c r="V1737" s="559">
        <v>67.999999999999972</v>
      </c>
      <c r="W1737" s="559">
        <v>111.30000000000004</v>
      </c>
      <c r="X1737" s="498">
        <v>500</v>
      </c>
      <c r="Y1737" s="555">
        <v>80.400000000000006</v>
      </c>
      <c r="Z1737" s="550">
        <v>43</v>
      </c>
      <c r="AA1737" s="550">
        <v>185.5</v>
      </c>
      <c r="AB1737" s="501">
        <v>78</v>
      </c>
      <c r="AC1737" s="550">
        <v>55.4</v>
      </c>
      <c r="AD1737" s="550">
        <v>49.5</v>
      </c>
      <c r="AE1737" s="550">
        <v>90</v>
      </c>
      <c r="AF1737" s="502">
        <v>148</v>
      </c>
      <c r="AG1737" s="503">
        <v>132.87931029999999</v>
      </c>
      <c r="AH1737" s="504">
        <v>175</v>
      </c>
      <c r="AI1737" s="502">
        <v>116</v>
      </c>
      <c r="AJ1737" s="505" t="s">
        <v>80</v>
      </c>
      <c r="AK1737" s="505" t="s">
        <v>80</v>
      </c>
      <c r="AL1737" s="507"/>
      <c r="AM1737" s="507"/>
      <c r="AN1737" s="505" t="s">
        <v>80</v>
      </c>
      <c r="AO1737" s="505" t="s">
        <v>80</v>
      </c>
      <c r="AP1737" s="506">
        <v>319</v>
      </c>
      <c r="AQ1737" s="506">
        <v>423</v>
      </c>
      <c r="AR1737" s="495">
        <v>28</v>
      </c>
      <c r="AS1737" s="495">
        <v>268</v>
      </c>
      <c r="AT1737" s="495">
        <v>12</v>
      </c>
      <c r="AU1737" s="495">
        <v>35</v>
      </c>
      <c r="AV1737" s="507"/>
      <c r="AW1737" s="507"/>
      <c r="AX1737" s="507"/>
      <c r="AY1737" s="507"/>
      <c r="AZ1737" s="507"/>
      <c r="BA1737" s="507"/>
      <c r="BB1737" s="357"/>
      <c r="BC1737" s="592">
        <f t="shared" si="1887"/>
        <v>15413.999994799999</v>
      </c>
      <c r="BD1737" s="593">
        <f t="shared" si="1888"/>
        <v>20300</v>
      </c>
      <c r="BE1737" s="594">
        <f t="shared" si="1889"/>
        <v>51181.499999999993</v>
      </c>
      <c r="BF1737" s="291">
        <f t="shared" si="1890"/>
        <v>46715.999999999978</v>
      </c>
      <c r="BG1737" s="566">
        <f t="shared" si="1891"/>
        <v>76463.10000000002</v>
      </c>
      <c r="BH1737" s="595">
        <f t="shared" si="1892"/>
        <v>40200</v>
      </c>
      <c r="BI1737" s="289">
        <f t="shared" si="1893"/>
        <v>21500</v>
      </c>
      <c r="BJ1737" s="596">
        <f t="shared" si="1894"/>
        <v>92750</v>
      </c>
      <c r="BK1737" s="595">
        <f t="shared" si="1895"/>
        <v>4321.2</v>
      </c>
      <c r="BL1737" s="289">
        <f t="shared" si="1896"/>
        <v>3861</v>
      </c>
      <c r="BM1737" s="596">
        <f t="shared" si="1897"/>
        <v>7020</v>
      </c>
      <c r="BN1737" s="563">
        <f t="shared" si="1898"/>
        <v>9</v>
      </c>
      <c r="BO1737" s="87">
        <f t="shared" si="1899"/>
        <v>2018</v>
      </c>
      <c r="BP1737" s="87">
        <f t="shared" si="1900"/>
        <v>0</v>
      </c>
      <c r="BQ1737" s="202"/>
    </row>
    <row r="1738" spans="1:69" s="35" customFormat="1" ht="10.5" customHeight="1" x14ac:dyDescent="0.2">
      <c r="A1738" s="87" t="str">
        <f t="shared" si="1886"/>
        <v>2018-19RYD9</v>
      </c>
      <c r="B1738" s="87" t="str">
        <f t="shared" si="1901"/>
        <v>Y59</v>
      </c>
      <c r="C1738" s="203" t="s">
        <v>192</v>
      </c>
      <c r="D1738" s="203" t="s">
        <v>172</v>
      </c>
      <c r="E1738" s="42"/>
      <c r="F1738" s="317" t="str">
        <f>VLOOKUP($G1738,'Selection Sheet'!$C$15:$F$39,3,0)</f>
        <v>Y59</v>
      </c>
      <c r="G1738" s="204" t="s">
        <v>116</v>
      </c>
      <c r="H1738" s="203" t="s">
        <v>538</v>
      </c>
      <c r="I1738" s="495">
        <v>224</v>
      </c>
      <c r="J1738" s="495">
        <v>70</v>
      </c>
      <c r="K1738" s="495">
        <v>25</v>
      </c>
      <c r="L1738" s="495">
        <v>14</v>
      </c>
      <c r="M1738" s="507" t="s">
        <v>80</v>
      </c>
      <c r="N1738" s="507" t="s">
        <v>80</v>
      </c>
      <c r="O1738" s="507" t="s">
        <v>80</v>
      </c>
      <c r="P1738" s="507" t="s">
        <v>80</v>
      </c>
      <c r="Q1738" s="495" t="s">
        <v>80</v>
      </c>
      <c r="R1738" s="495" t="s">
        <v>80</v>
      </c>
      <c r="S1738" s="495">
        <v>545</v>
      </c>
      <c r="T1738" s="496">
        <v>726</v>
      </c>
      <c r="U1738" s="559">
        <v>69.833333333333371</v>
      </c>
      <c r="V1738" s="559">
        <v>61.333333333333343</v>
      </c>
      <c r="W1738" s="559">
        <v>104.96666666666664</v>
      </c>
      <c r="X1738" s="498">
        <v>312</v>
      </c>
      <c r="Y1738" s="555">
        <v>70.2</v>
      </c>
      <c r="Z1738" s="550">
        <v>34</v>
      </c>
      <c r="AA1738" s="550">
        <v>175</v>
      </c>
      <c r="AB1738" s="501">
        <v>49</v>
      </c>
      <c r="AC1738" s="550">
        <v>68.400000000000006</v>
      </c>
      <c r="AD1738" s="550">
        <v>60</v>
      </c>
      <c r="AE1738" s="550">
        <v>112</v>
      </c>
      <c r="AF1738" s="502">
        <v>123</v>
      </c>
      <c r="AG1738" s="503">
        <v>131.35</v>
      </c>
      <c r="AH1738" s="504">
        <v>171.2</v>
      </c>
      <c r="AI1738" s="502">
        <v>100</v>
      </c>
      <c r="AJ1738" s="505" t="s">
        <v>80</v>
      </c>
      <c r="AK1738" s="505" t="s">
        <v>80</v>
      </c>
      <c r="AL1738" s="507"/>
      <c r="AM1738" s="507"/>
      <c r="AN1738" s="505" t="s">
        <v>80</v>
      </c>
      <c r="AO1738" s="505" t="s">
        <v>80</v>
      </c>
      <c r="AP1738" s="506">
        <v>313</v>
      </c>
      <c r="AQ1738" s="506">
        <v>392</v>
      </c>
      <c r="AR1738" s="495">
        <v>18</v>
      </c>
      <c r="AS1738" s="495">
        <v>219</v>
      </c>
      <c r="AT1738" s="495">
        <v>4</v>
      </c>
      <c r="AU1738" s="495">
        <v>23</v>
      </c>
      <c r="AV1738" s="507"/>
      <c r="AW1738" s="507"/>
      <c r="AX1738" s="507"/>
      <c r="AY1738" s="507"/>
      <c r="AZ1738" s="507"/>
      <c r="BA1738" s="507"/>
      <c r="BB1738" s="357"/>
      <c r="BC1738" s="592">
        <f t="shared" si="1887"/>
        <v>13135</v>
      </c>
      <c r="BD1738" s="593">
        <f t="shared" si="1888"/>
        <v>17120</v>
      </c>
      <c r="BE1738" s="594">
        <f t="shared" si="1889"/>
        <v>50699.000000000029</v>
      </c>
      <c r="BF1738" s="291">
        <f t="shared" si="1890"/>
        <v>44528.000000000007</v>
      </c>
      <c r="BG1738" s="566">
        <f t="shared" si="1891"/>
        <v>76205.799999999974</v>
      </c>
      <c r="BH1738" s="595">
        <f t="shared" si="1892"/>
        <v>21902.400000000001</v>
      </c>
      <c r="BI1738" s="289">
        <f t="shared" si="1893"/>
        <v>10608</v>
      </c>
      <c r="BJ1738" s="596">
        <f t="shared" si="1894"/>
        <v>54600</v>
      </c>
      <c r="BK1738" s="595">
        <f t="shared" si="1895"/>
        <v>3351.6000000000004</v>
      </c>
      <c r="BL1738" s="289">
        <f t="shared" si="1896"/>
        <v>2940</v>
      </c>
      <c r="BM1738" s="596">
        <f t="shared" si="1897"/>
        <v>5488</v>
      </c>
      <c r="BN1738" s="563">
        <f t="shared" si="1898"/>
        <v>9</v>
      </c>
      <c r="BO1738" s="87">
        <f t="shared" si="1899"/>
        <v>2018</v>
      </c>
      <c r="BP1738" s="87">
        <f t="shared" si="1900"/>
        <v>0</v>
      </c>
      <c r="BQ1738" s="202"/>
    </row>
    <row r="1739" spans="1:69" s="35" customFormat="1" ht="10.5" customHeight="1" x14ac:dyDescent="0.2">
      <c r="A1739" s="87" t="str">
        <f t="shared" si="1886"/>
        <v>2018-19RYE9</v>
      </c>
      <c r="B1739" s="87" t="str">
        <f t="shared" si="1901"/>
        <v>Y59</v>
      </c>
      <c r="C1739" s="203" t="s">
        <v>192</v>
      </c>
      <c r="D1739" s="203" t="s">
        <v>172</v>
      </c>
      <c r="E1739" s="42"/>
      <c r="F1739" s="317" t="str">
        <f>VLOOKUP($G1739,'Selection Sheet'!$C$15:$F$39,3,0)</f>
        <v>Y59</v>
      </c>
      <c r="G1739" s="204" t="s">
        <v>114</v>
      </c>
      <c r="H1739" s="203" t="s">
        <v>539</v>
      </c>
      <c r="I1739" s="495">
        <v>154</v>
      </c>
      <c r="J1739" s="495">
        <v>42</v>
      </c>
      <c r="K1739" s="495">
        <v>16</v>
      </c>
      <c r="L1739" s="495">
        <v>11</v>
      </c>
      <c r="M1739" s="507" t="s">
        <v>80</v>
      </c>
      <c r="N1739" s="507" t="s">
        <v>80</v>
      </c>
      <c r="O1739" s="507" t="s">
        <v>80</v>
      </c>
      <c r="P1739" s="507" t="s">
        <v>80</v>
      </c>
      <c r="Q1739" s="495" t="s">
        <v>80</v>
      </c>
      <c r="R1739" s="495" t="s">
        <v>80</v>
      </c>
      <c r="S1739" s="495">
        <v>319</v>
      </c>
      <c r="T1739" s="496">
        <v>531</v>
      </c>
      <c r="U1739" s="559">
        <v>65.90000000000002</v>
      </c>
      <c r="V1739" s="559">
        <v>60.166666666666657</v>
      </c>
      <c r="W1739" s="559">
        <v>96.783333333333275</v>
      </c>
      <c r="X1739" s="498">
        <v>280</v>
      </c>
      <c r="Y1739" s="555">
        <v>90.6</v>
      </c>
      <c r="Z1739" s="550">
        <v>41</v>
      </c>
      <c r="AA1739" s="550">
        <v>219.5</v>
      </c>
      <c r="AB1739" s="501">
        <v>52</v>
      </c>
      <c r="AC1739" s="550">
        <v>47.7</v>
      </c>
      <c r="AD1739" s="550">
        <v>44.5</v>
      </c>
      <c r="AE1739" s="550">
        <v>81</v>
      </c>
      <c r="AF1739" s="502">
        <v>73</v>
      </c>
      <c r="AG1739" s="503">
        <v>108.1206897</v>
      </c>
      <c r="AH1739" s="504">
        <v>150.1</v>
      </c>
      <c r="AI1739" s="502">
        <v>58</v>
      </c>
      <c r="AJ1739" s="505" t="s">
        <v>80</v>
      </c>
      <c r="AK1739" s="505" t="s">
        <v>80</v>
      </c>
      <c r="AL1739" s="507"/>
      <c r="AM1739" s="507"/>
      <c r="AN1739" s="505" t="s">
        <v>80</v>
      </c>
      <c r="AO1739" s="505" t="s">
        <v>80</v>
      </c>
      <c r="AP1739" s="506">
        <v>253</v>
      </c>
      <c r="AQ1739" s="506">
        <v>360</v>
      </c>
      <c r="AR1739" s="495">
        <v>25</v>
      </c>
      <c r="AS1739" s="495">
        <v>154</v>
      </c>
      <c r="AT1739" s="495">
        <v>5</v>
      </c>
      <c r="AU1739" s="495">
        <v>16</v>
      </c>
      <c r="AV1739" s="507"/>
      <c r="AW1739" s="507"/>
      <c r="AX1739" s="507"/>
      <c r="AY1739" s="507"/>
      <c r="AZ1739" s="507"/>
      <c r="BA1739" s="507"/>
      <c r="BB1739" s="357"/>
      <c r="BC1739" s="592">
        <f t="shared" si="1887"/>
        <v>6271.0000025999998</v>
      </c>
      <c r="BD1739" s="593">
        <f t="shared" si="1888"/>
        <v>8705.7999999999993</v>
      </c>
      <c r="BE1739" s="594">
        <f t="shared" si="1889"/>
        <v>34992.900000000009</v>
      </c>
      <c r="BF1739" s="291">
        <f t="shared" si="1890"/>
        <v>31948.499999999996</v>
      </c>
      <c r="BG1739" s="566">
        <f t="shared" si="1891"/>
        <v>51391.949999999968</v>
      </c>
      <c r="BH1739" s="595">
        <f t="shared" si="1892"/>
        <v>25368</v>
      </c>
      <c r="BI1739" s="289">
        <f t="shared" si="1893"/>
        <v>11480</v>
      </c>
      <c r="BJ1739" s="596">
        <f t="shared" si="1894"/>
        <v>61460</v>
      </c>
      <c r="BK1739" s="595">
        <f t="shared" si="1895"/>
        <v>2480.4</v>
      </c>
      <c r="BL1739" s="289">
        <f t="shared" si="1896"/>
        <v>2314</v>
      </c>
      <c r="BM1739" s="596">
        <f t="shared" si="1897"/>
        <v>4212</v>
      </c>
      <c r="BN1739" s="563">
        <f t="shared" si="1898"/>
        <v>9</v>
      </c>
      <c r="BO1739" s="87">
        <f t="shared" si="1899"/>
        <v>2018</v>
      </c>
      <c r="BP1739" s="87">
        <f t="shared" si="1900"/>
        <v>0</v>
      </c>
      <c r="BQ1739" s="202"/>
    </row>
    <row r="1740" spans="1:69" s="35" customFormat="1" ht="10.5" customHeight="1" x14ac:dyDescent="0.2">
      <c r="A1740" s="312" t="str">
        <f t="shared" si="1886"/>
        <v>2018-19RYF9</v>
      </c>
      <c r="B1740" s="312" t="str">
        <f t="shared" si="1901"/>
        <v>Y58</v>
      </c>
      <c r="C1740" s="208" t="s">
        <v>192</v>
      </c>
      <c r="D1740" s="208" t="s">
        <v>172</v>
      </c>
      <c r="E1740" s="53"/>
      <c r="F1740" s="319" t="str">
        <f>VLOOKUP($G1740,'Selection Sheet'!$C$15:$F$39,3,0)</f>
        <v>Y58</v>
      </c>
      <c r="G1740" s="209" t="s">
        <v>99</v>
      </c>
      <c r="H1740" s="208" t="s">
        <v>540</v>
      </c>
      <c r="I1740" s="521">
        <v>287</v>
      </c>
      <c r="J1740" s="521">
        <v>82</v>
      </c>
      <c r="K1740" s="521">
        <v>41</v>
      </c>
      <c r="L1740" s="521">
        <v>17</v>
      </c>
      <c r="M1740" s="533" t="s">
        <v>80</v>
      </c>
      <c r="N1740" s="533" t="s">
        <v>80</v>
      </c>
      <c r="O1740" s="533" t="s">
        <v>80</v>
      </c>
      <c r="P1740" s="533" t="s">
        <v>80</v>
      </c>
      <c r="Q1740" s="521" t="s">
        <v>80</v>
      </c>
      <c r="R1740" s="521" t="s">
        <v>80</v>
      </c>
      <c r="S1740" s="521">
        <v>671</v>
      </c>
      <c r="T1740" s="522">
        <v>755</v>
      </c>
      <c r="U1740" s="561">
        <v>83.066666666666691</v>
      </c>
      <c r="V1740" s="561">
        <v>74.716666666666697</v>
      </c>
      <c r="W1740" s="561">
        <v>123.61666666666665</v>
      </c>
      <c r="X1740" s="524">
        <v>560</v>
      </c>
      <c r="Y1740" s="557">
        <v>78.599999999999994</v>
      </c>
      <c r="Z1740" s="552">
        <v>27</v>
      </c>
      <c r="AA1740" s="552">
        <v>208.5</v>
      </c>
      <c r="AB1740" s="527">
        <v>76</v>
      </c>
      <c r="AC1740" s="552">
        <v>60.7</v>
      </c>
      <c r="AD1740" s="552">
        <v>49</v>
      </c>
      <c r="AE1740" s="552">
        <v>87</v>
      </c>
      <c r="AF1740" s="528">
        <v>133</v>
      </c>
      <c r="AG1740" s="529">
        <v>134.034188</v>
      </c>
      <c r="AH1740" s="530">
        <v>179.8</v>
      </c>
      <c r="AI1740" s="528">
        <v>117</v>
      </c>
      <c r="AJ1740" s="531" t="s">
        <v>80</v>
      </c>
      <c r="AK1740" s="531" t="s">
        <v>80</v>
      </c>
      <c r="AL1740" s="533"/>
      <c r="AM1740" s="533"/>
      <c r="AN1740" s="531" t="s">
        <v>80</v>
      </c>
      <c r="AO1740" s="531" t="s">
        <v>80</v>
      </c>
      <c r="AP1740" s="532">
        <v>335</v>
      </c>
      <c r="AQ1740" s="532">
        <v>634</v>
      </c>
      <c r="AR1740" s="521">
        <v>32</v>
      </c>
      <c r="AS1740" s="521">
        <v>291</v>
      </c>
      <c r="AT1740" s="521">
        <v>10</v>
      </c>
      <c r="AU1740" s="521">
        <v>38</v>
      </c>
      <c r="AV1740" s="533"/>
      <c r="AW1740" s="533"/>
      <c r="AX1740" s="533"/>
      <c r="AY1740" s="533"/>
      <c r="AZ1740" s="533"/>
      <c r="BA1740" s="533"/>
      <c r="BB1740" s="359"/>
      <c r="BC1740" s="605">
        <f t="shared" si="1887"/>
        <v>15681.999996</v>
      </c>
      <c r="BD1740" s="606">
        <f t="shared" si="1888"/>
        <v>21036.600000000002</v>
      </c>
      <c r="BE1740" s="607">
        <f t="shared" si="1889"/>
        <v>62715.33333333335</v>
      </c>
      <c r="BF1740" s="302">
        <f t="shared" si="1890"/>
        <v>56411.083333333358</v>
      </c>
      <c r="BG1740" s="608">
        <f t="shared" si="1891"/>
        <v>93330.583333333314</v>
      </c>
      <c r="BH1740" s="609">
        <f t="shared" si="1892"/>
        <v>44016</v>
      </c>
      <c r="BI1740" s="311">
        <f t="shared" si="1893"/>
        <v>15120</v>
      </c>
      <c r="BJ1740" s="610">
        <f t="shared" si="1894"/>
        <v>116760</v>
      </c>
      <c r="BK1740" s="609">
        <f t="shared" si="1895"/>
        <v>4613.2</v>
      </c>
      <c r="BL1740" s="311">
        <f t="shared" si="1896"/>
        <v>3724</v>
      </c>
      <c r="BM1740" s="610">
        <f t="shared" si="1897"/>
        <v>6612</v>
      </c>
      <c r="BN1740" s="565">
        <f t="shared" si="1898"/>
        <v>9</v>
      </c>
      <c r="BO1740" s="312">
        <f t="shared" si="1899"/>
        <v>2018</v>
      </c>
      <c r="BP1740" s="312">
        <f t="shared" si="1900"/>
        <v>0</v>
      </c>
      <c r="BQ1740" s="202"/>
    </row>
    <row r="1741" spans="1:69" s="35" customFormat="1" ht="10.5" customHeight="1" x14ac:dyDescent="0.2">
      <c r="A1741" s="87" t="str">
        <f t="shared" si="1886"/>
        <v>2018-19R1F10</v>
      </c>
      <c r="B1741" s="87" t="str">
        <f t="shared" si="1901"/>
        <v>Y59</v>
      </c>
      <c r="C1741" s="203" t="s">
        <v>192</v>
      </c>
      <c r="D1741" s="203" t="s">
        <v>173</v>
      </c>
      <c r="E1741" s="42"/>
      <c r="F1741" s="317" t="str">
        <f>VLOOKUP($G1741,'Selection Sheet'!$C$15:$F$39,3,0)</f>
        <v>Y59</v>
      </c>
      <c r="G1741" s="204" t="s">
        <v>108</v>
      </c>
      <c r="H1741" s="203" t="s">
        <v>529</v>
      </c>
      <c r="I1741" s="495">
        <v>11</v>
      </c>
      <c r="J1741" s="495">
        <v>0</v>
      </c>
      <c r="K1741" s="495">
        <v>0</v>
      </c>
      <c r="L1741" s="495">
        <v>0</v>
      </c>
      <c r="M1741" s="507" t="s">
        <v>80</v>
      </c>
      <c r="N1741" s="507" t="s">
        <v>80</v>
      </c>
      <c r="O1741" s="507" t="s">
        <v>80</v>
      </c>
      <c r="P1741" s="507" t="s">
        <v>80</v>
      </c>
      <c r="Q1741" s="495">
        <v>0</v>
      </c>
      <c r="R1741" s="495">
        <v>0</v>
      </c>
      <c r="S1741" s="495">
        <v>19</v>
      </c>
      <c r="T1741" s="496">
        <v>45</v>
      </c>
      <c r="U1741" s="559">
        <v>73.233333333333363</v>
      </c>
      <c r="V1741" s="559">
        <v>73.216666666666654</v>
      </c>
      <c r="W1741" s="559">
        <v>95.916666666666671</v>
      </c>
      <c r="X1741" s="498">
        <v>11</v>
      </c>
      <c r="Y1741" s="555">
        <v>31.1</v>
      </c>
      <c r="Z1741" s="550">
        <v>12</v>
      </c>
      <c r="AA1741" s="550">
        <v>67</v>
      </c>
      <c r="AB1741" s="501">
        <v>1</v>
      </c>
      <c r="AC1741" s="550" t="s">
        <v>80</v>
      </c>
      <c r="AD1741" s="550" t="s">
        <v>80</v>
      </c>
      <c r="AE1741" s="550" t="s">
        <v>80</v>
      </c>
      <c r="AF1741" s="502">
        <v>3</v>
      </c>
      <c r="AG1741" s="503">
        <v>76</v>
      </c>
      <c r="AH1741" s="504">
        <v>76</v>
      </c>
      <c r="AI1741" s="502">
        <v>1</v>
      </c>
      <c r="AJ1741" s="505">
        <v>0</v>
      </c>
      <c r="AK1741" s="505">
        <v>0</v>
      </c>
      <c r="AL1741" s="507"/>
      <c r="AM1741" s="507"/>
      <c r="AN1741" s="505" t="s">
        <v>80</v>
      </c>
      <c r="AO1741" s="505" t="s">
        <v>80</v>
      </c>
      <c r="AP1741" s="506" t="s">
        <v>80</v>
      </c>
      <c r="AQ1741" s="506" t="s">
        <v>80</v>
      </c>
      <c r="AR1741" s="495">
        <v>0</v>
      </c>
      <c r="AS1741" s="495">
        <v>11</v>
      </c>
      <c r="AT1741" s="495">
        <v>0</v>
      </c>
      <c r="AU1741" s="495">
        <v>0</v>
      </c>
      <c r="AV1741" s="507"/>
      <c r="AW1741" s="507"/>
      <c r="AX1741" s="507"/>
      <c r="AY1741" s="507"/>
      <c r="AZ1741" s="507"/>
      <c r="BA1741" s="507"/>
      <c r="BB1741" s="357"/>
      <c r="BC1741" s="592">
        <f t="shared" si="1887"/>
        <v>76</v>
      </c>
      <c r="BD1741" s="593">
        <f t="shared" si="1888"/>
        <v>76</v>
      </c>
      <c r="BE1741" s="594">
        <f t="shared" si="1889"/>
        <v>3295.5000000000014</v>
      </c>
      <c r="BF1741" s="291">
        <f t="shared" si="1890"/>
        <v>3294.7499999999995</v>
      </c>
      <c r="BG1741" s="566">
        <f t="shared" si="1891"/>
        <v>4316.25</v>
      </c>
      <c r="BH1741" s="595">
        <f t="shared" si="1892"/>
        <v>342.1</v>
      </c>
      <c r="BI1741" s="289">
        <f t="shared" si="1893"/>
        <v>132</v>
      </c>
      <c r="BJ1741" s="596">
        <f t="shared" si="1894"/>
        <v>737</v>
      </c>
      <c r="BK1741" s="595" t="str">
        <f t="shared" si="1895"/>
        <v>-</v>
      </c>
      <c r="BL1741" s="289" t="str">
        <f t="shared" si="1896"/>
        <v>-</v>
      </c>
      <c r="BM1741" s="596" t="str">
        <f t="shared" si="1897"/>
        <v>-</v>
      </c>
      <c r="BN1741" s="563">
        <f t="shared" si="1898"/>
        <v>10</v>
      </c>
      <c r="BO1741" s="87">
        <f t="shared" si="1899"/>
        <v>2018</v>
      </c>
      <c r="BP1741" s="87">
        <f t="shared" si="1900"/>
        <v>1.0000000000000004</v>
      </c>
      <c r="BQ1741" s="202"/>
    </row>
    <row r="1742" spans="1:69" s="35" customFormat="1" ht="10.5" customHeight="1" x14ac:dyDescent="0.2">
      <c r="A1742" s="87" t="str">
        <f t="shared" si="1886"/>
        <v>2018-19RRU10</v>
      </c>
      <c r="B1742" s="87" t="str">
        <f t="shared" si="1901"/>
        <v>Y56</v>
      </c>
      <c r="C1742" s="203" t="s">
        <v>192</v>
      </c>
      <c r="D1742" s="203" t="s">
        <v>173</v>
      </c>
      <c r="E1742" s="42"/>
      <c r="F1742" s="317" t="str">
        <f>VLOOKUP($G1742,'Selection Sheet'!$C$15:$F$39,3,0)</f>
        <v>Y56</v>
      </c>
      <c r="G1742" s="204" t="s">
        <v>93</v>
      </c>
      <c r="H1742" s="203" t="s">
        <v>530</v>
      </c>
      <c r="I1742" s="495">
        <v>319</v>
      </c>
      <c r="J1742" s="495">
        <v>123</v>
      </c>
      <c r="K1742" s="495">
        <v>51</v>
      </c>
      <c r="L1742" s="495">
        <v>36</v>
      </c>
      <c r="M1742" s="507" t="s">
        <v>80</v>
      </c>
      <c r="N1742" s="507" t="s">
        <v>80</v>
      </c>
      <c r="O1742" s="507" t="s">
        <v>80</v>
      </c>
      <c r="P1742" s="507" t="s">
        <v>80</v>
      </c>
      <c r="Q1742" s="495">
        <v>149</v>
      </c>
      <c r="R1742" s="495">
        <v>135</v>
      </c>
      <c r="S1742" s="495">
        <v>822</v>
      </c>
      <c r="T1742" s="496">
        <v>1123</v>
      </c>
      <c r="U1742" s="559">
        <v>72</v>
      </c>
      <c r="V1742" s="559">
        <v>63</v>
      </c>
      <c r="W1742" s="559">
        <v>110.00000000000001</v>
      </c>
      <c r="X1742" s="498">
        <v>661</v>
      </c>
      <c r="Y1742" s="555">
        <v>65.599999999999994</v>
      </c>
      <c r="Z1742" s="550">
        <v>29</v>
      </c>
      <c r="AA1742" s="550">
        <v>179</v>
      </c>
      <c r="AB1742" s="501">
        <v>114</v>
      </c>
      <c r="AC1742" s="550">
        <v>46.7</v>
      </c>
      <c r="AD1742" s="550">
        <v>40</v>
      </c>
      <c r="AE1742" s="550">
        <v>85</v>
      </c>
      <c r="AF1742" s="502">
        <v>137</v>
      </c>
      <c r="AG1742" s="503">
        <v>119.624</v>
      </c>
      <c r="AH1742" s="504">
        <v>155</v>
      </c>
      <c r="AI1742" s="502">
        <v>125</v>
      </c>
      <c r="AJ1742" s="505">
        <v>188</v>
      </c>
      <c r="AK1742" s="505">
        <v>248</v>
      </c>
      <c r="AL1742" s="507"/>
      <c r="AM1742" s="507"/>
      <c r="AN1742" s="505" t="s">
        <v>80</v>
      </c>
      <c r="AO1742" s="505" t="s">
        <v>80</v>
      </c>
      <c r="AP1742" s="506" t="s">
        <v>80</v>
      </c>
      <c r="AQ1742" s="506" t="s">
        <v>80</v>
      </c>
      <c r="AR1742" s="495">
        <v>40</v>
      </c>
      <c r="AS1742" s="495">
        <v>306</v>
      </c>
      <c r="AT1742" s="495">
        <v>21</v>
      </c>
      <c r="AU1742" s="495">
        <v>49</v>
      </c>
      <c r="AV1742" s="507"/>
      <c r="AW1742" s="507"/>
      <c r="AX1742" s="507"/>
      <c r="AY1742" s="507"/>
      <c r="AZ1742" s="507"/>
      <c r="BA1742" s="507"/>
      <c r="BB1742" s="357"/>
      <c r="BC1742" s="592">
        <f t="shared" si="1887"/>
        <v>14953</v>
      </c>
      <c r="BD1742" s="593">
        <f t="shared" si="1888"/>
        <v>19375</v>
      </c>
      <c r="BE1742" s="594">
        <f t="shared" si="1889"/>
        <v>80856</v>
      </c>
      <c r="BF1742" s="291">
        <f t="shared" si="1890"/>
        <v>70749</v>
      </c>
      <c r="BG1742" s="566">
        <f t="shared" si="1891"/>
        <v>123530.00000000001</v>
      </c>
      <c r="BH1742" s="595">
        <f t="shared" si="1892"/>
        <v>43361.599999999999</v>
      </c>
      <c r="BI1742" s="289">
        <f t="shared" si="1893"/>
        <v>19169</v>
      </c>
      <c r="BJ1742" s="596">
        <f t="shared" si="1894"/>
        <v>118319</v>
      </c>
      <c r="BK1742" s="595">
        <f t="shared" si="1895"/>
        <v>5323.8</v>
      </c>
      <c r="BL1742" s="289">
        <f t="shared" si="1896"/>
        <v>4560</v>
      </c>
      <c r="BM1742" s="596">
        <f t="shared" si="1897"/>
        <v>9690</v>
      </c>
      <c r="BN1742" s="563">
        <f t="shared" si="1898"/>
        <v>10</v>
      </c>
      <c r="BO1742" s="87">
        <f t="shared" si="1899"/>
        <v>2018</v>
      </c>
      <c r="BP1742" s="87">
        <f t="shared" si="1900"/>
        <v>1.0000000000000004</v>
      </c>
      <c r="BQ1742" s="202"/>
    </row>
    <row r="1743" spans="1:69" s="35" customFormat="1" ht="10.5" customHeight="1" x14ac:dyDescent="0.2">
      <c r="A1743" s="87" t="str">
        <f t="shared" si="1886"/>
        <v>2018-19RX610</v>
      </c>
      <c r="B1743" s="87" t="str">
        <f t="shared" si="1901"/>
        <v>Y63</v>
      </c>
      <c r="C1743" s="203" t="s">
        <v>192</v>
      </c>
      <c r="D1743" s="203" t="s">
        <v>173</v>
      </c>
      <c r="E1743" s="42"/>
      <c r="F1743" s="317" t="str">
        <f>VLOOKUP($G1743,'Selection Sheet'!$C$15:$F$39,3,0)</f>
        <v>Y63</v>
      </c>
      <c r="G1743" s="204" t="s">
        <v>111</v>
      </c>
      <c r="H1743" s="203" t="s">
        <v>532</v>
      </c>
      <c r="I1743" s="495">
        <v>181</v>
      </c>
      <c r="J1743" s="495">
        <v>58</v>
      </c>
      <c r="K1743" s="495">
        <v>22</v>
      </c>
      <c r="L1743" s="495">
        <v>12</v>
      </c>
      <c r="M1743" s="507" t="s">
        <v>80</v>
      </c>
      <c r="N1743" s="507" t="s">
        <v>80</v>
      </c>
      <c r="O1743" s="507" t="s">
        <v>80</v>
      </c>
      <c r="P1743" s="507" t="s">
        <v>80</v>
      </c>
      <c r="Q1743" s="495">
        <v>62</v>
      </c>
      <c r="R1743" s="495">
        <v>51</v>
      </c>
      <c r="S1743" s="495">
        <v>359</v>
      </c>
      <c r="T1743" s="496">
        <v>400</v>
      </c>
      <c r="U1743" s="559">
        <v>68.516666666666652</v>
      </c>
      <c r="V1743" s="559">
        <v>64.8</v>
      </c>
      <c r="W1743" s="559">
        <v>101.06666666666669</v>
      </c>
      <c r="X1743" s="498">
        <v>297</v>
      </c>
      <c r="Y1743" s="555">
        <v>75.8</v>
      </c>
      <c r="Z1743" s="550">
        <v>45</v>
      </c>
      <c r="AA1743" s="550">
        <v>182</v>
      </c>
      <c r="AB1743" s="501">
        <v>54</v>
      </c>
      <c r="AC1743" s="550">
        <v>53.5</v>
      </c>
      <c r="AD1743" s="550">
        <v>43.5</v>
      </c>
      <c r="AE1743" s="550">
        <v>104</v>
      </c>
      <c r="AF1743" s="502">
        <v>98</v>
      </c>
      <c r="AG1743" s="503">
        <v>113.804878</v>
      </c>
      <c r="AH1743" s="504">
        <v>145</v>
      </c>
      <c r="AI1743" s="502">
        <v>82</v>
      </c>
      <c r="AJ1743" s="505">
        <v>74</v>
      </c>
      <c r="AK1743" s="505">
        <v>90</v>
      </c>
      <c r="AL1743" s="507"/>
      <c r="AM1743" s="507"/>
      <c r="AN1743" s="505" t="s">
        <v>80</v>
      </c>
      <c r="AO1743" s="505" t="s">
        <v>80</v>
      </c>
      <c r="AP1743" s="506" t="s">
        <v>80</v>
      </c>
      <c r="AQ1743" s="506" t="s">
        <v>80</v>
      </c>
      <c r="AR1743" s="495">
        <v>16</v>
      </c>
      <c r="AS1743" s="495">
        <v>173</v>
      </c>
      <c r="AT1743" s="495">
        <v>5</v>
      </c>
      <c r="AU1743" s="495">
        <v>20</v>
      </c>
      <c r="AV1743" s="507"/>
      <c r="AW1743" s="507"/>
      <c r="AX1743" s="507"/>
      <c r="AY1743" s="507"/>
      <c r="AZ1743" s="507"/>
      <c r="BA1743" s="507"/>
      <c r="BB1743" s="357"/>
      <c r="BC1743" s="592">
        <f t="shared" si="1887"/>
        <v>9331.9999960000005</v>
      </c>
      <c r="BD1743" s="593">
        <f t="shared" si="1888"/>
        <v>11890</v>
      </c>
      <c r="BE1743" s="594">
        <f t="shared" si="1889"/>
        <v>27406.666666666661</v>
      </c>
      <c r="BF1743" s="291">
        <f t="shared" si="1890"/>
        <v>25920</v>
      </c>
      <c r="BG1743" s="566">
        <f t="shared" si="1891"/>
        <v>40426.666666666679</v>
      </c>
      <c r="BH1743" s="595">
        <f t="shared" si="1892"/>
        <v>22512.6</v>
      </c>
      <c r="BI1743" s="289">
        <f t="shared" si="1893"/>
        <v>13365</v>
      </c>
      <c r="BJ1743" s="596">
        <f t="shared" si="1894"/>
        <v>54054</v>
      </c>
      <c r="BK1743" s="595">
        <f t="shared" si="1895"/>
        <v>2889</v>
      </c>
      <c r="BL1743" s="289">
        <f t="shared" si="1896"/>
        <v>2349</v>
      </c>
      <c r="BM1743" s="596">
        <f t="shared" si="1897"/>
        <v>5616</v>
      </c>
      <c r="BN1743" s="563">
        <f t="shared" si="1898"/>
        <v>10</v>
      </c>
      <c r="BO1743" s="87">
        <f t="shared" si="1899"/>
        <v>2018</v>
      </c>
      <c r="BP1743" s="87">
        <f t="shared" si="1900"/>
        <v>1.0000000000000004</v>
      </c>
      <c r="BQ1743" s="202"/>
    </row>
    <row r="1744" spans="1:69" s="35" customFormat="1" ht="10.5" customHeight="1" x14ac:dyDescent="0.2">
      <c r="A1744" s="314" t="str">
        <f t="shared" si="1886"/>
        <v>2018-19RX710</v>
      </c>
      <c r="B1744" s="314" t="str">
        <f t="shared" si="1901"/>
        <v>Y62</v>
      </c>
      <c r="C1744" s="205" t="s">
        <v>192</v>
      </c>
      <c r="D1744" s="205" t="s">
        <v>173</v>
      </c>
      <c r="E1744" s="206"/>
      <c r="F1744" s="318" t="str">
        <f>VLOOKUP($G1744,'Selection Sheet'!$C$15:$F$39,3,0)</f>
        <v>Y62</v>
      </c>
      <c r="G1744" s="207" t="s">
        <v>84</v>
      </c>
      <c r="H1744" s="205" t="s">
        <v>533</v>
      </c>
      <c r="I1744" s="508">
        <v>326</v>
      </c>
      <c r="J1744" s="508">
        <v>92</v>
      </c>
      <c r="K1744" s="508">
        <v>54</v>
      </c>
      <c r="L1744" s="508">
        <v>21</v>
      </c>
      <c r="M1744" s="520" t="s">
        <v>80</v>
      </c>
      <c r="N1744" s="520" t="s">
        <v>80</v>
      </c>
      <c r="O1744" s="520" t="s">
        <v>80</v>
      </c>
      <c r="P1744" s="520" t="s">
        <v>80</v>
      </c>
      <c r="Q1744" s="508">
        <v>113</v>
      </c>
      <c r="R1744" s="508">
        <v>81</v>
      </c>
      <c r="S1744" s="508">
        <v>728</v>
      </c>
      <c r="T1744" s="509">
        <v>983</v>
      </c>
      <c r="U1744" s="560">
        <v>72</v>
      </c>
      <c r="V1744" s="560">
        <v>65.999999999999957</v>
      </c>
      <c r="W1744" s="560">
        <v>108.99999999999994</v>
      </c>
      <c r="X1744" s="511">
        <v>716</v>
      </c>
      <c r="Y1744" s="556">
        <v>77.8</v>
      </c>
      <c r="Z1744" s="551">
        <v>41</v>
      </c>
      <c r="AA1744" s="551">
        <v>203</v>
      </c>
      <c r="AB1744" s="514">
        <v>68</v>
      </c>
      <c r="AC1744" s="551">
        <v>63.4</v>
      </c>
      <c r="AD1744" s="551">
        <v>52</v>
      </c>
      <c r="AE1744" s="551">
        <v>108</v>
      </c>
      <c r="AF1744" s="515">
        <v>161</v>
      </c>
      <c r="AG1744" s="516">
        <v>133.7583333</v>
      </c>
      <c r="AH1744" s="517">
        <v>176</v>
      </c>
      <c r="AI1744" s="515">
        <v>120</v>
      </c>
      <c r="AJ1744" s="518">
        <v>76</v>
      </c>
      <c r="AK1744" s="518">
        <v>100</v>
      </c>
      <c r="AL1744" s="520"/>
      <c r="AM1744" s="520"/>
      <c r="AN1744" s="518" t="s">
        <v>80</v>
      </c>
      <c r="AO1744" s="518" t="s">
        <v>80</v>
      </c>
      <c r="AP1744" s="519" t="s">
        <v>80</v>
      </c>
      <c r="AQ1744" s="519" t="s">
        <v>80</v>
      </c>
      <c r="AR1744" s="508">
        <v>33</v>
      </c>
      <c r="AS1744" s="508">
        <v>319</v>
      </c>
      <c r="AT1744" s="508">
        <v>15</v>
      </c>
      <c r="AU1744" s="508">
        <v>53</v>
      </c>
      <c r="AV1744" s="520"/>
      <c r="AW1744" s="520"/>
      <c r="AX1744" s="520"/>
      <c r="AY1744" s="520"/>
      <c r="AZ1744" s="520"/>
      <c r="BA1744" s="520"/>
      <c r="BB1744" s="358"/>
      <c r="BC1744" s="597">
        <f t="shared" si="1887"/>
        <v>16050.999996</v>
      </c>
      <c r="BD1744" s="598">
        <f t="shared" si="1888"/>
        <v>21120</v>
      </c>
      <c r="BE1744" s="599">
        <f t="shared" si="1889"/>
        <v>70776</v>
      </c>
      <c r="BF1744" s="600">
        <f t="shared" si="1890"/>
        <v>64877.999999999956</v>
      </c>
      <c r="BG1744" s="601">
        <f t="shared" si="1891"/>
        <v>107146.99999999994</v>
      </c>
      <c r="BH1744" s="602">
        <f t="shared" si="1892"/>
        <v>55704.799999999996</v>
      </c>
      <c r="BI1744" s="603">
        <f t="shared" si="1893"/>
        <v>29356</v>
      </c>
      <c r="BJ1744" s="604">
        <f t="shared" si="1894"/>
        <v>145348</v>
      </c>
      <c r="BK1744" s="602">
        <f t="shared" si="1895"/>
        <v>4311.2</v>
      </c>
      <c r="BL1744" s="603">
        <f t="shared" si="1896"/>
        <v>3536</v>
      </c>
      <c r="BM1744" s="604">
        <f t="shared" si="1897"/>
        <v>7344</v>
      </c>
      <c r="BN1744" s="564">
        <f t="shared" si="1898"/>
        <v>10</v>
      </c>
      <c r="BO1744" s="314">
        <f t="shared" si="1899"/>
        <v>2018</v>
      </c>
      <c r="BP1744" s="314">
        <f t="shared" si="1900"/>
        <v>1.0000000000000004</v>
      </c>
      <c r="BQ1744" s="202"/>
    </row>
    <row r="1745" spans="1:69" s="35" customFormat="1" ht="10.5" customHeight="1" x14ac:dyDescent="0.2">
      <c r="A1745" s="87" t="str">
        <f t="shared" si="1886"/>
        <v>2018-19RX810</v>
      </c>
      <c r="B1745" s="87" t="str">
        <f t="shared" si="1901"/>
        <v>Y63</v>
      </c>
      <c r="C1745" s="203" t="s">
        <v>192</v>
      </c>
      <c r="D1745" s="203" t="s">
        <v>173</v>
      </c>
      <c r="E1745" s="42"/>
      <c r="F1745" s="317" t="str">
        <f>VLOOKUP($G1745,'Selection Sheet'!$C$15:$F$39,3,0)</f>
        <v>Y63</v>
      </c>
      <c r="G1745" s="204" t="s">
        <v>120</v>
      </c>
      <c r="H1745" s="203" t="s">
        <v>534</v>
      </c>
      <c r="I1745" s="495">
        <v>287</v>
      </c>
      <c r="J1745" s="495">
        <v>69</v>
      </c>
      <c r="K1745" s="495">
        <v>30</v>
      </c>
      <c r="L1745" s="495">
        <v>17</v>
      </c>
      <c r="M1745" s="507" t="s">
        <v>80</v>
      </c>
      <c r="N1745" s="507" t="s">
        <v>80</v>
      </c>
      <c r="O1745" s="507" t="s">
        <v>80</v>
      </c>
      <c r="P1745" s="507" t="s">
        <v>80</v>
      </c>
      <c r="Q1745" s="495">
        <v>97</v>
      </c>
      <c r="R1745" s="495">
        <v>41</v>
      </c>
      <c r="S1745" s="495">
        <v>712</v>
      </c>
      <c r="T1745" s="496">
        <v>1282</v>
      </c>
      <c r="U1745" s="559">
        <v>76.6666666666666</v>
      </c>
      <c r="V1745" s="559">
        <v>70.816666666666606</v>
      </c>
      <c r="W1745" s="559">
        <v>114.05000000000001</v>
      </c>
      <c r="X1745" s="498">
        <v>443</v>
      </c>
      <c r="Y1745" s="555">
        <v>91.9</v>
      </c>
      <c r="Z1745" s="550">
        <v>44</v>
      </c>
      <c r="AA1745" s="550">
        <v>209</v>
      </c>
      <c r="AB1745" s="501">
        <v>56</v>
      </c>
      <c r="AC1745" s="550">
        <v>61.6</v>
      </c>
      <c r="AD1745" s="550">
        <v>53.5</v>
      </c>
      <c r="AE1745" s="550">
        <v>106</v>
      </c>
      <c r="AF1745" s="502">
        <v>88</v>
      </c>
      <c r="AG1745" s="503">
        <v>134.8313253</v>
      </c>
      <c r="AH1745" s="504">
        <v>186.8</v>
      </c>
      <c r="AI1745" s="502">
        <v>83</v>
      </c>
      <c r="AJ1745" s="505">
        <v>72</v>
      </c>
      <c r="AK1745" s="505">
        <v>124</v>
      </c>
      <c r="AL1745" s="507"/>
      <c r="AM1745" s="507"/>
      <c r="AN1745" s="505" t="s">
        <v>80</v>
      </c>
      <c r="AO1745" s="505" t="s">
        <v>80</v>
      </c>
      <c r="AP1745" s="506" t="s">
        <v>80</v>
      </c>
      <c r="AQ1745" s="506" t="s">
        <v>80</v>
      </c>
      <c r="AR1745" s="495">
        <v>26</v>
      </c>
      <c r="AS1745" s="495">
        <v>296</v>
      </c>
      <c r="AT1745" s="495">
        <v>11</v>
      </c>
      <c r="AU1745" s="495">
        <v>31</v>
      </c>
      <c r="AV1745" s="507"/>
      <c r="AW1745" s="507"/>
      <c r="AX1745" s="507"/>
      <c r="AY1745" s="507"/>
      <c r="AZ1745" s="507"/>
      <c r="BA1745" s="507"/>
      <c r="BB1745" s="357"/>
      <c r="BC1745" s="592">
        <f t="shared" si="1887"/>
        <v>11190.999999900001</v>
      </c>
      <c r="BD1745" s="593">
        <f t="shared" si="1888"/>
        <v>15504.400000000001</v>
      </c>
      <c r="BE1745" s="594">
        <f t="shared" si="1889"/>
        <v>98286.666666666584</v>
      </c>
      <c r="BF1745" s="291">
        <f t="shared" si="1890"/>
        <v>90786.966666666587</v>
      </c>
      <c r="BG1745" s="566">
        <f t="shared" si="1891"/>
        <v>146212.1</v>
      </c>
      <c r="BH1745" s="595">
        <f t="shared" si="1892"/>
        <v>40711.700000000004</v>
      </c>
      <c r="BI1745" s="289">
        <f t="shared" si="1893"/>
        <v>19492</v>
      </c>
      <c r="BJ1745" s="596">
        <f t="shared" si="1894"/>
        <v>92587</v>
      </c>
      <c r="BK1745" s="595">
        <f t="shared" si="1895"/>
        <v>3449.6</v>
      </c>
      <c r="BL1745" s="289">
        <f t="shared" si="1896"/>
        <v>2996</v>
      </c>
      <c r="BM1745" s="596">
        <f t="shared" si="1897"/>
        <v>5936</v>
      </c>
      <c r="BN1745" s="563">
        <f t="shared" si="1898"/>
        <v>10</v>
      </c>
      <c r="BO1745" s="87">
        <f t="shared" si="1899"/>
        <v>2018</v>
      </c>
      <c r="BP1745" s="87">
        <f t="shared" si="1900"/>
        <v>1.0000000000000004</v>
      </c>
      <c r="BQ1745" s="202"/>
    </row>
    <row r="1746" spans="1:69" s="35" customFormat="1" ht="10.5" customHeight="1" x14ac:dyDescent="0.2">
      <c r="A1746" s="87" t="str">
        <f t="shared" si="1886"/>
        <v>2018-19RX910</v>
      </c>
      <c r="B1746" s="87" t="str">
        <f t="shared" si="1901"/>
        <v>Y60</v>
      </c>
      <c r="C1746" s="203" t="s">
        <v>192</v>
      </c>
      <c r="D1746" s="203" t="s">
        <v>173</v>
      </c>
      <c r="E1746" s="42"/>
      <c r="F1746" s="317" t="str">
        <f>VLOOKUP($G1746,'Selection Sheet'!$C$15:$F$39,3,0)</f>
        <v>Y60</v>
      </c>
      <c r="G1746" s="204" t="s">
        <v>103</v>
      </c>
      <c r="H1746" s="203" t="s">
        <v>535</v>
      </c>
      <c r="I1746" s="495">
        <v>210</v>
      </c>
      <c r="J1746" s="495">
        <v>59</v>
      </c>
      <c r="K1746" s="495">
        <v>39</v>
      </c>
      <c r="L1746" s="495">
        <v>19</v>
      </c>
      <c r="M1746" s="507" t="s">
        <v>80</v>
      </c>
      <c r="N1746" s="507" t="s">
        <v>80</v>
      </c>
      <c r="O1746" s="507" t="s">
        <v>80</v>
      </c>
      <c r="P1746" s="507" t="s">
        <v>80</v>
      </c>
      <c r="Q1746" s="495">
        <v>79</v>
      </c>
      <c r="R1746" s="495">
        <v>25</v>
      </c>
      <c r="S1746" s="495">
        <v>560</v>
      </c>
      <c r="T1746" s="496">
        <v>677</v>
      </c>
      <c r="U1746" s="559">
        <v>87.3</v>
      </c>
      <c r="V1746" s="559">
        <v>78.683333333333323</v>
      </c>
      <c r="W1746" s="559">
        <v>140.10000000000005</v>
      </c>
      <c r="X1746" s="498">
        <v>438</v>
      </c>
      <c r="Y1746" s="555">
        <v>83</v>
      </c>
      <c r="Z1746" s="550">
        <v>46</v>
      </c>
      <c r="AA1746" s="550">
        <v>189</v>
      </c>
      <c r="AB1746" s="501">
        <v>57</v>
      </c>
      <c r="AC1746" s="550">
        <v>51.3</v>
      </c>
      <c r="AD1746" s="550">
        <v>45</v>
      </c>
      <c r="AE1746" s="550">
        <v>82</v>
      </c>
      <c r="AF1746" s="502">
        <v>95</v>
      </c>
      <c r="AG1746" s="503">
        <v>127.5135135</v>
      </c>
      <c r="AH1746" s="504">
        <v>182</v>
      </c>
      <c r="AI1746" s="502">
        <v>74</v>
      </c>
      <c r="AJ1746" s="505">
        <v>81</v>
      </c>
      <c r="AK1746" s="505">
        <v>97</v>
      </c>
      <c r="AL1746" s="507"/>
      <c r="AM1746" s="507"/>
      <c r="AN1746" s="505" t="s">
        <v>80</v>
      </c>
      <c r="AO1746" s="505" t="s">
        <v>80</v>
      </c>
      <c r="AP1746" s="506" t="s">
        <v>80</v>
      </c>
      <c r="AQ1746" s="506" t="s">
        <v>80</v>
      </c>
      <c r="AR1746" s="495">
        <v>17</v>
      </c>
      <c r="AS1746" s="495">
        <v>204</v>
      </c>
      <c r="AT1746" s="495">
        <v>9</v>
      </c>
      <c r="AU1746" s="495">
        <v>39</v>
      </c>
      <c r="AV1746" s="507"/>
      <c r="AW1746" s="507"/>
      <c r="AX1746" s="507"/>
      <c r="AY1746" s="507"/>
      <c r="AZ1746" s="507"/>
      <c r="BA1746" s="507"/>
      <c r="BB1746" s="357"/>
      <c r="BC1746" s="592">
        <f t="shared" si="1887"/>
        <v>9435.9999989999997</v>
      </c>
      <c r="BD1746" s="593">
        <f t="shared" si="1888"/>
        <v>13468</v>
      </c>
      <c r="BE1746" s="594">
        <f t="shared" si="1889"/>
        <v>59102.1</v>
      </c>
      <c r="BF1746" s="291">
        <f t="shared" si="1890"/>
        <v>53268.616666666661</v>
      </c>
      <c r="BG1746" s="566">
        <f t="shared" si="1891"/>
        <v>94847.700000000041</v>
      </c>
      <c r="BH1746" s="595">
        <f t="shared" si="1892"/>
        <v>36354</v>
      </c>
      <c r="BI1746" s="289">
        <f t="shared" si="1893"/>
        <v>20148</v>
      </c>
      <c r="BJ1746" s="596">
        <f t="shared" si="1894"/>
        <v>82782</v>
      </c>
      <c r="BK1746" s="595">
        <f t="shared" si="1895"/>
        <v>2924.1</v>
      </c>
      <c r="BL1746" s="289">
        <f t="shared" si="1896"/>
        <v>2565</v>
      </c>
      <c r="BM1746" s="596">
        <f t="shared" si="1897"/>
        <v>4674</v>
      </c>
      <c r="BN1746" s="563">
        <f t="shared" si="1898"/>
        <v>10</v>
      </c>
      <c r="BO1746" s="87">
        <f t="shared" si="1899"/>
        <v>2018</v>
      </c>
      <c r="BP1746" s="87">
        <f t="shared" si="1900"/>
        <v>1.0000000000000004</v>
      </c>
      <c r="BQ1746" s="202"/>
    </row>
    <row r="1747" spans="1:69" s="35" customFormat="1" ht="10.5" customHeight="1" x14ac:dyDescent="0.2">
      <c r="A1747" s="314" t="str">
        <f t="shared" si="1886"/>
        <v>2018-19RYA10</v>
      </c>
      <c r="B1747" s="314" t="str">
        <f t="shared" si="1901"/>
        <v>Y60</v>
      </c>
      <c r="C1747" s="205" t="s">
        <v>192</v>
      </c>
      <c r="D1747" s="205" t="s">
        <v>173</v>
      </c>
      <c r="E1747" s="206"/>
      <c r="F1747" s="318" t="str">
        <f>VLOOKUP($G1747,'Selection Sheet'!$C$15:$F$39,3,0)</f>
        <v>Y60</v>
      </c>
      <c r="G1747" s="207" t="s">
        <v>118</v>
      </c>
      <c r="H1747" s="205" t="s">
        <v>536</v>
      </c>
      <c r="I1747" s="508">
        <v>306</v>
      </c>
      <c r="J1747" s="508">
        <v>105</v>
      </c>
      <c r="K1747" s="508">
        <v>46</v>
      </c>
      <c r="L1747" s="508">
        <v>28</v>
      </c>
      <c r="M1747" s="520" t="s">
        <v>80</v>
      </c>
      <c r="N1747" s="520" t="s">
        <v>80</v>
      </c>
      <c r="O1747" s="520" t="s">
        <v>80</v>
      </c>
      <c r="P1747" s="520" t="s">
        <v>80</v>
      </c>
      <c r="Q1747" s="508">
        <v>128</v>
      </c>
      <c r="R1747" s="508">
        <v>80</v>
      </c>
      <c r="S1747" s="508">
        <v>1173</v>
      </c>
      <c r="T1747" s="509">
        <v>1615</v>
      </c>
      <c r="U1747" s="560">
        <v>67.949999999999989</v>
      </c>
      <c r="V1747" s="560">
        <v>63.366666666666632</v>
      </c>
      <c r="W1747" s="560">
        <v>99.566666666666634</v>
      </c>
      <c r="X1747" s="511">
        <v>569</v>
      </c>
      <c r="Y1747" s="556">
        <v>98.7</v>
      </c>
      <c r="Z1747" s="551">
        <v>49</v>
      </c>
      <c r="AA1747" s="551">
        <v>252</v>
      </c>
      <c r="AB1747" s="514">
        <v>71</v>
      </c>
      <c r="AC1747" s="551">
        <v>65.3</v>
      </c>
      <c r="AD1747" s="551">
        <v>58</v>
      </c>
      <c r="AE1747" s="551">
        <v>116</v>
      </c>
      <c r="AF1747" s="515">
        <v>153</v>
      </c>
      <c r="AG1747" s="516">
        <v>122.1935484</v>
      </c>
      <c r="AH1747" s="517">
        <v>156.69999999999999</v>
      </c>
      <c r="AI1747" s="515">
        <v>124</v>
      </c>
      <c r="AJ1747" s="518">
        <v>235</v>
      </c>
      <c r="AK1747" s="518">
        <v>247</v>
      </c>
      <c r="AL1747" s="520"/>
      <c r="AM1747" s="520"/>
      <c r="AN1747" s="518" t="s">
        <v>80</v>
      </c>
      <c r="AO1747" s="518" t="s">
        <v>80</v>
      </c>
      <c r="AP1747" s="519" t="s">
        <v>80</v>
      </c>
      <c r="AQ1747" s="519" t="s">
        <v>80</v>
      </c>
      <c r="AR1747" s="508">
        <v>33</v>
      </c>
      <c r="AS1747" s="508">
        <v>293</v>
      </c>
      <c r="AT1747" s="508">
        <v>16</v>
      </c>
      <c r="AU1747" s="508">
        <v>41</v>
      </c>
      <c r="AV1747" s="520"/>
      <c r="AW1747" s="520"/>
      <c r="AX1747" s="520"/>
      <c r="AY1747" s="520"/>
      <c r="AZ1747" s="520"/>
      <c r="BA1747" s="520"/>
      <c r="BB1747" s="358"/>
      <c r="BC1747" s="597">
        <f t="shared" si="1887"/>
        <v>15152.000001599999</v>
      </c>
      <c r="BD1747" s="598">
        <f t="shared" si="1888"/>
        <v>19430.8</v>
      </c>
      <c r="BE1747" s="599">
        <f t="shared" si="1889"/>
        <v>109739.24999999999</v>
      </c>
      <c r="BF1747" s="600">
        <f t="shared" si="1890"/>
        <v>102337.16666666661</v>
      </c>
      <c r="BG1747" s="601">
        <f t="shared" si="1891"/>
        <v>160800.16666666663</v>
      </c>
      <c r="BH1747" s="602">
        <f t="shared" si="1892"/>
        <v>56160.3</v>
      </c>
      <c r="BI1747" s="603">
        <f t="shared" si="1893"/>
        <v>27881</v>
      </c>
      <c r="BJ1747" s="604">
        <f t="shared" si="1894"/>
        <v>143388</v>
      </c>
      <c r="BK1747" s="602">
        <f t="shared" si="1895"/>
        <v>4636.3</v>
      </c>
      <c r="BL1747" s="603">
        <f t="shared" si="1896"/>
        <v>4118</v>
      </c>
      <c r="BM1747" s="604">
        <f t="shared" si="1897"/>
        <v>8236</v>
      </c>
      <c r="BN1747" s="564">
        <f t="shared" si="1898"/>
        <v>10</v>
      </c>
      <c r="BO1747" s="314">
        <f t="shared" si="1899"/>
        <v>2018</v>
      </c>
      <c r="BP1747" s="314">
        <f t="shared" si="1900"/>
        <v>1.0000000000000004</v>
      </c>
      <c r="BQ1747" s="202"/>
    </row>
    <row r="1748" spans="1:69" s="35" customFormat="1" ht="10.5" customHeight="1" x14ac:dyDescent="0.2">
      <c r="A1748" s="87" t="str">
        <f t="shared" si="1886"/>
        <v>2018-19RYC10</v>
      </c>
      <c r="B1748" s="87" t="str">
        <f t="shared" si="1901"/>
        <v>Y61</v>
      </c>
      <c r="C1748" s="203" t="s">
        <v>192</v>
      </c>
      <c r="D1748" s="203" t="s">
        <v>173</v>
      </c>
      <c r="E1748" s="42"/>
      <c r="F1748" s="317" t="str">
        <f>VLOOKUP($G1748,'Selection Sheet'!$C$15:$F$39,3,0)</f>
        <v>Y61</v>
      </c>
      <c r="G1748" s="204" t="s">
        <v>87</v>
      </c>
      <c r="H1748" s="203" t="s">
        <v>537</v>
      </c>
      <c r="I1748" s="495">
        <v>311</v>
      </c>
      <c r="J1748" s="495">
        <v>96</v>
      </c>
      <c r="K1748" s="495">
        <v>48</v>
      </c>
      <c r="L1748" s="495">
        <v>26</v>
      </c>
      <c r="M1748" s="507" t="s">
        <v>80</v>
      </c>
      <c r="N1748" s="507" t="s">
        <v>80</v>
      </c>
      <c r="O1748" s="507" t="s">
        <v>80</v>
      </c>
      <c r="P1748" s="507" t="s">
        <v>80</v>
      </c>
      <c r="Q1748" s="495">
        <v>106</v>
      </c>
      <c r="R1748" s="495">
        <v>78</v>
      </c>
      <c r="S1748" s="495">
        <v>744</v>
      </c>
      <c r="T1748" s="496">
        <v>784</v>
      </c>
      <c r="U1748" s="559">
        <v>75.95</v>
      </c>
      <c r="V1748" s="559">
        <v>69.000000000000043</v>
      </c>
      <c r="W1748" s="559">
        <v>114.99999999999999</v>
      </c>
      <c r="X1748" s="498">
        <v>582</v>
      </c>
      <c r="Y1748" s="555">
        <v>79.099999999999994</v>
      </c>
      <c r="Z1748" s="550">
        <v>46</v>
      </c>
      <c r="AA1748" s="550">
        <v>188</v>
      </c>
      <c r="AB1748" s="501">
        <v>98</v>
      </c>
      <c r="AC1748" s="550">
        <v>59.1</v>
      </c>
      <c r="AD1748" s="550">
        <v>52</v>
      </c>
      <c r="AE1748" s="550">
        <v>98</v>
      </c>
      <c r="AF1748" s="502">
        <v>112</v>
      </c>
      <c r="AG1748" s="503">
        <v>140.09574470000001</v>
      </c>
      <c r="AH1748" s="504">
        <v>190.2</v>
      </c>
      <c r="AI1748" s="502">
        <v>94</v>
      </c>
      <c r="AJ1748" s="505">
        <v>97</v>
      </c>
      <c r="AK1748" s="505">
        <v>108</v>
      </c>
      <c r="AL1748" s="507"/>
      <c r="AM1748" s="507"/>
      <c r="AN1748" s="505" t="s">
        <v>80</v>
      </c>
      <c r="AO1748" s="505" t="s">
        <v>80</v>
      </c>
      <c r="AP1748" s="506" t="s">
        <v>80</v>
      </c>
      <c r="AQ1748" s="506" t="s">
        <v>80</v>
      </c>
      <c r="AR1748" s="495">
        <v>29</v>
      </c>
      <c r="AS1748" s="495">
        <v>293</v>
      </c>
      <c r="AT1748" s="495">
        <v>14</v>
      </c>
      <c r="AU1748" s="495">
        <v>42</v>
      </c>
      <c r="AV1748" s="507"/>
      <c r="AW1748" s="507"/>
      <c r="AX1748" s="507"/>
      <c r="AY1748" s="507"/>
      <c r="AZ1748" s="507"/>
      <c r="BA1748" s="507"/>
      <c r="BB1748" s="357"/>
      <c r="BC1748" s="592">
        <f t="shared" si="1887"/>
        <v>13169.000001800001</v>
      </c>
      <c r="BD1748" s="593">
        <f t="shared" si="1888"/>
        <v>17878.8</v>
      </c>
      <c r="BE1748" s="594">
        <f t="shared" si="1889"/>
        <v>59544.800000000003</v>
      </c>
      <c r="BF1748" s="291">
        <f t="shared" si="1890"/>
        <v>54096.000000000036</v>
      </c>
      <c r="BG1748" s="566">
        <f t="shared" si="1891"/>
        <v>90159.999999999985</v>
      </c>
      <c r="BH1748" s="595">
        <f t="shared" si="1892"/>
        <v>46036.2</v>
      </c>
      <c r="BI1748" s="289">
        <f t="shared" si="1893"/>
        <v>26772</v>
      </c>
      <c r="BJ1748" s="596">
        <f t="shared" si="1894"/>
        <v>109416</v>
      </c>
      <c r="BK1748" s="595">
        <f t="shared" si="1895"/>
        <v>5791.8</v>
      </c>
      <c r="BL1748" s="289">
        <f t="shared" si="1896"/>
        <v>5096</v>
      </c>
      <c r="BM1748" s="596">
        <f t="shared" si="1897"/>
        <v>9604</v>
      </c>
      <c r="BN1748" s="563">
        <f t="shared" si="1898"/>
        <v>10</v>
      </c>
      <c r="BO1748" s="87">
        <f t="shared" si="1899"/>
        <v>2018</v>
      </c>
      <c r="BP1748" s="87">
        <f t="shared" si="1900"/>
        <v>1.0000000000000004</v>
      </c>
      <c r="BQ1748" s="202"/>
    </row>
    <row r="1749" spans="1:69" s="35" customFormat="1" ht="10.5" customHeight="1" x14ac:dyDescent="0.2">
      <c r="A1749" s="87" t="str">
        <f t="shared" si="1886"/>
        <v>2018-19RYD10</v>
      </c>
      <c r="B1749" s="87" t="str">
        <f t="shared" si="1901"/>
        <v>Y59</v>
      </c>
      <c r="C1749" s="203" t="s">
        <v>192</v>
      </c>
      <c r="D1749" s="203" t="s">
        <v>173</v>
      </c>
      <c r="E1749" s="42"/>
      <c r="F1749" s="317" t="str">
        <f>VLOOKUP($G1749,'Selection Sheet'!$C$15:$F$39,3,0)</f>
        <v>Y59</v>
      </c>
      <c r="G1749" s="204" t="s">
        <v>116</v>
      </c>
      <c r="H1749" s="203" t="s">
        <v>538</v>
      </c>
      <c r="I1749" s="495">
        <v>226</v>
      </c>
      <c r="J1749" s="495">
        <v>63</v>
      </c>
      <c r="K1749" s="495">
        <v>37</v>
      </c>
      <c r="L1749" s="495">
        <v>18</v>
      </c>
      <c r="M1749" s="507" t="s">
        <v>80</v>
      </c>
      <c r="N1749" s="507" t="s">
        <v>80</v>
      </c>
      <c r="O1749" s="507" t="s">
        <v>80</v>
      </c>
      <c r="P1749" s="507" t="s">
        <v>80</v>
      </c>
      <c r="Q1749" s="495">
        <v>83</v>
      </c>
      <c r="R1749" s="495">
        <v>76</v>
      </c>
      <c r="S1749" s="495">
        <v>585</v>
      </c>
      <c r="T1749" s="496">
        <v>820</v>
      </c>
      <c r="U1749" s="559">
        <v>72.933333333333266</v>
      </c>
      <c r="V1749" s="559">
        <v>66.100000000000023</v>
      </c>
      <c r="W1749" s="559">
        <v>109.06666666666662</v>
      </c>
      <c r="X1749" s="498">
        <v>407</v>
      </c>
      <c r="Y1749" s="555">
        <v>73.2</v>
      </c>
      <c r="Z1749" s="550">
        <v>37</v>
      </c>
      <c r="AA1749" s="550">
        <v>175</v>
      </c>
      <c r="AB1749" s="501">
        <v>52</v>
      </c>
      <c r="AC1749" s="550">
        <v>68</v>
      </c>
      <c r="AD1749" s="550">
        <v>67</v>
      </c>
      <c r="AE1749" s="550">
        <v>100</v>
      </c>
      <c r="AF1749" s="502">
        <v>129</v>
      </c>
      <c r="AG1749" s="503">
        <v>136.46788989999999</v>
      </c>
      <c r="AH1749" s="504">
        <v>188.2</v>
      </c>
      <c r="AI1749" s="502">
        <v>109</v>
      </c>
      <c r="AJ1749" s="505">
        <v>69</v>
      </c>
      <c r="AK1749" s="505">
        <v>110</v>
      </c>
      <c r="AL1749" s="507"/>
      <c r="AM1749" s="507"/>
      <c r="AN1749" s="505" t="s">
        <v>80</v>
      </c>
      <c r="AO1749" s="505" t="s">
        <v>80</v>
      </c>
      <c r="AP1749" s="506" t="s">
        <v>80</v>
      </c>
      <c r="AQ1749" s="506" t="s">
        <v>80</v>
      </c>
      <c r="AR1749" s="495">
        <v>20</v>
      </c>
      <c r="AS1749" s="495">
        <v>221</v>
      </c>
      <c r="AT1749" s="495">
        <v>14</v>
      </c>
      <c r="AU1749" s="495">
        <v>36</v>
      </c>
      <c r="AV1749" s="507"/>
      <c r="AW1749" s="507"/>
      <c r="AX1749" s="507"/>
      <c r="AY1749" s="507"/>
      <c r="AZ1749" s="507"/>
      <c r="BA1749" s="507"/>
      <c r="BB1749" s="357"/>
      <c r="BC1749" s="592">
        <f t="shared" si="1887"/>
        <v>14874.999999099999</v>
      </c>
      <c r="BD1749" s="593">
        <f t="shared" si="1888"/>
        <v>20513.8</v>
      </c>
      <c r="BE1749" s="594">
        <f t="shared" si="1889"/>
        <v>59805.333333333278</v>
      </c>
      <c r="BF1749" s="291">
        <f t="shared" si="1890"/>
        <v>54202.000000000022</v>
      </c>
      <c r="BG1749" s="566">
        <f t="shared" si="1891"/>
        <v>89434.666666666628</v>
      </c>
      <c r="BH1749" s="595">
        <f t="shared" si="1892"/>
        <v>29792.400000000001</v>
      </c>
      <c r="BI1749" s="289">
        <f t="shared" si="1893"/>
        <v>15059</v>
      </c>
      <c r="BJ1749" s="596">
        <f t="shared" si="1894"/>
        <v>71225</v>
      </c>
      <c r="BK1749" s="595">
        <f t="shared" si="1895"/>
        <v>3536</v>
      </c>
      <c r="BL1749" s="289">
        <f t="shared" si="1896"/>
        <v>3484</v>
      </c>
      <c r="BM1749" s="596">
        <f t="shared" si="1897"/>
        <v>5200</v>
      </c>
      <c r="BN1749" s="563">
        <f t="shared" si="1898"/>
        <v>10</v>
      </c>
      <c r="BO1749" s="87">
        <f t="shared" si="1899"/>
        <v>2018</v>
      </c>
      <c r="BP1749" s="87">
        <f t="shared" si="1900"/>
        <v>1.0000000000000004</v>
      </c>
      <c r="BQ1749" s="202"/>
    </row>
    <row r="1750" spans="1:69" s="35" customFormat="1" ht="10.5" customHeight="1" x14ac:dyDescent="0.2">
      <c r="A1750" s="87" t="str">
        <f t="shared" si="1886"/>
        <v>2018-19RYE10</v>
      </c>
      <c r="B1750" s="87" t="str">
        <f t="shared" si="1901"/>
        <v>Y59</v>
      </c>
      <c r="C1750" s="203" t="s">
        <v>192</v>
      </c>
      <c r="D1750" s="203" t="s">
        <v>173</v>
      </c>
      <c r="E1750" s="42"/>
      <c r="F1750" s="317" t="str">
        <f>VLOOKUP($G1750,'Selection Sheet'!$C$15:$F$39,3,0)</f>
        <v>Y59</v>
      </c>
      <c r="G1750" s="204" t="s">
        <v>114</v>
      </c>
      <c r="H1750" s="203" t="s">
        <v>539</v>
      </c>
      <c r="I1750" s="495">
        <v>165</v>
      </c>
      <c r="J1750" s="495">
        <v>47</v>
      </c>
      <c r="K1750" s="495">
        <v>23</v>
      </c>
      <c r="L1750" s="495">
        <v>11</v>
      </c>
      <c r="M1750" s="507" t="s">
        <v>80</v>
      </c>
      <c r="N1750" s="507" t="s">
        <v>80</v>
      </c>
      <c r="O1750" s="507" t="s">
        <v>80</v>
      </c>
      <c r="P1750" s="507" t="s">
        <v>80</v>
      </c>
      <c r="Q1750" s="495">
        <v>62</v>
      </c>
      <c r="R1750" s="495">
        <v>40</v>
      </c>
      <c r="S1750" s="495">
        <v>356</v>
      </c>
      <c r="T1750" s="496">
        <v>574</v>
      </c>
      <c r="U1750" s="559">
        <v>66.616666666666703</v>
      </c>
      <c r="V1750" s="559">
        <v>61.43333333333328</v>
      </c>
      <c r="W1750" s="559">
        <v>91.083333333333314</v>
      </c>
      <c r="X1750" s="498">
        <v>334</v>
      </c>
      <c r="Y1750" s="555">
        <v>100.9</v>
      </c>
      <c r="Z1750" s="550">
        <v>42</v>
      </c>
      <c r="AA1750" s="550">
        <v>251</v>
      </c>
      <c r="AB1750" s="501">
        <v>46</v>
      </c>
      <c r="AC1750" s="550">
        <v>45.1</v>
      </c>
      <c r="AD1750" s="550">
        <v>38</v>
      </c>
      <c r="AE1750" s="550">
        <v>89</v>
      </c>
      <c r="AF1750" s="502">
        <v>104</v>
      </c>
      <c r="AG1750" s="503">
        <v>114.9411765</v>
      </c>
      <c r="AH1750" s="504">
        <v>170.2</v>
      </c>
      <c r="AI1750" s="502">
        <v>85</v>
      </c>
      <c r="AJ1750" s="505">
        <v>92</v>
      </c>
      <c r="AK1750" s="505">
        <v>122</v>
      </c>
      <c r="AL1750" s="507"/>
      <c r="AM1750" s="507"/>
      <c r="AN1750" s="505" t="s">
        <v>80</v>
      </c>
      <c r="AO1750" s="505" t="s">
        <v>80</v>
      </c>
      <c r="AP1750" s="506" t="s">
        <v>80</v>
      </c>
      <c r="AQ1750" s="506" t="s">
        <v>80</v>
      </c>
      <c r="AR1750" s="495">
        <v>25</v>
      </c>
      <c r="AS1750" s="495">
        <v>165</v>
      </c>
      <c r="AT1750" s="495">
        <v>12</v>
      </c>
      <c r="AU1750" s="495">
        <v>23</v>
      </c>
      <c r="AV1750" s="507"/>
      <c r="AW1750" s="507"/>
      <c r="AX1750" s="507"/>
      <c r="AY1750" s="507"/>
      <c r="AZ1750" s="507"/>
      <c r="BA1750" s="507"/>
      <c r="BB1750" s="357"/>
      <c r="BC1750" s="592">
        <f t="shared" si="1887"/>
        <v>9770.000002499999</v>
      </c>
      <c r="BD1750" s="593">
        <f t="shared" si="1888"/>
        <v>14466.999999999998</v>
      </c>
      <c r="BE1750" s="594">
        <f t="shared" si="1889"/>
        <v>38237.966666666689</v>
      </c>
      <c r="BF1750" s="291">
        <f t="shared" si="1890"/>
        <v>35262.733333333301</v>
      </c>
      <c r="BG1750" s="566">
        <f t="shared" si="1891"/>
        <v>52281.833333333321</v>
      </c>
      <c r="BH1750" s="595">
        <f t="shared" si="1892"/>
        <v>33700.6</v>
      </c>
      <c r="BI1750" s="289">
        <f t="shared" si="1893"/>
        <v>14028</v>
      </c>
      <c r="BJ1750" s="596">
        <f t="shared" si="1894"/>
        <v>83834</v>
      </c>
      <c r="BK1750" s="595">
        <f t="shared" si="1895"/>
        <v>2074.6</v>
      </c>
      <c r="BL1750" s="289">
        <f t="shared" si="1896"/>
        <v>1748</v>
      </c>
      <c r="BM1750" s="596">
        <f t="shared" si="1897"/>
        <v>4094</v>
      </c>
      <c r="BN1750" s="563">
        <f t="shared" si="1898"/>
        <v>10</v>
      </c>
      <c r="BO1750" s="87">
        <f t="shared" si="1899"/>
        <v>2018</v>
      </c>
      <c r="BP1750" s="87">
        <f t="shared" si="1900"/>
        <v>1.0000000000000004</v>
      </c>
      <c r="BQ1750" s="202"/>
    </row>
    <row r="1751" spans="1:69" s="35" customFormat="1" ht="10.5" customHeight="1" x14ac:dyDescent="0.2">
      <c r="A1751" s="312" t="str">
        <f t="shared" si="1886"/>
        <v>2018-19RYF10</v>
      </c>
      <c r="B1751" s="312" t="str">
        <f t="shared" si="1901"/>
        <v>Y58</v>
      </c>
      <c r="C1751" s="208" t="s">
        <v>192</v>
      </c>
      <c r="D1751" s="208" t="s">
        <v>173</v>
      </c>
      <c r="E1751" s="53"/>
      <c r="F1751" s="319" t="str">
        <f>VLOOKUP($G1751,'Selection Sheet'!$C$15:$F$39,3,0)</f>
        <v>Y58</v>
      </c>
      <c r="G1751" s="209" t="s">
        <v>99</v>
      </c>
      <c r="H1751" s="208" t="s">
        <v>540</v>
      </c>
      <c r="I1751" s="521">
        <v>316</v>
      </c>
      <c r="J1751" s="521">
        <v>94</v>
      </c>
      <c r="K1751" s="521">
        <v>48</v>
      </c>
      <c r="L1751" s="521">
        <v>26</v>
      </c>
      <c r="M1751" s="533" t="s">
        <v>80</v>
      </c>
      <c r="N1751" s="533" t="s">
        <v>80</v>
      </c>
      <c r="O1751" s="533" t="s">
        <v>80</v>
      </c>
      <c r="P1751" s="533" t="s">
        <v>80</v>
      </c>
      <c r="Q1751" s="521">
        <v>104</v>
      </c>
      <c r="R1751" s="521">
        <v>76</v>
      </c>
      <c r="S1751" s="521">
        <v>703</v>
      </c>
      <c r="T1751" s="522">
        <v>802</v>
      </c>
      <c r="U1751" s="561">
        <v>84.649999999999963</v>
      </c>
      <c r="V1751" s="561">
        <v>77.533333333333346</v>
      </c>
      <c r="W1751" s="561">
        <v>127.71666666666663</v>
      </c>
      <c r="X1751" s="524">
        <v>587</v>
      </c>
      <c r="Y1751" s="557">
        <v>79.2</v>
      </c>
      <c r="Z1751" s="552">
        <v>31</v>
      </c>
      <c r="AA1751" s="552">
        <v>211</v>
      </c>
      <c r="AB1751" s="527">
        <v>87</v>
      </c>
      <c r="AC1751" s="552">
        <v>62.2</v>
      </c>
      <c r="AD1751" s="552">
        <v>55</v>
      </c>
      <c r="AE1751" s="552">
        <v>102</v>
      </c>
      <c r="AF1751" s="528">
        <v>175</v>
      </c>
      <c r="AG1751" s="529">
        <v>143.6959459</v>
      </c>
      <c r="AH1751" s="530">
        <v>189</v>
      </c>
      <c r="AI1751" s="528">
        <v>148</v>
      </c>
      <c r="AJ1751" s="531">
        <v>201</v>
      </c>
      <c r="AK1751" s="531">
        <v>249</v>
      </c>
      <c r="AL1751" s="533"/>
      <c r="AM1751" s="533"/>
      <c r="AN1751" s="531" t="s">
        <v>80</v>
      </c>
      <c r="AO1751" s="531" t="s">
        <v>80</v>
      </c>
      <c r="AP1751" s="532" t="s">
        <v>80</v>
      </c>
      <c r="AQ1751" s="532" t="s">
        <v>80</v>
      </c>
      <c r="AR1751" s="521">
        <v>37</v>
      </c>
      <c r="AS1751" s="521">
        <v>306</v>
      </c>
      <c r="AT1751" s="521">
        <v>10</v>
      </c>
      <c r="AU1751" s="521">
        <v>45</v>
      </c>
      <c r="AV1751" s="533"/>
      <c r="AW1751" s="533"/>
      <c r="AX1751" s="533"/>
      <c r="AY1751" s="533"/>
      <c r="AZ1751" s="533"/>
      <c r="BA1751" s="533"/>
      <c r="BB1751" s="359"/>
      <c r="BC1751" s="605">
        <f t="shared" si="1887"/>
        <v>21266.999993199999</v>
      </c>
      <c r="BD1751" s="606">
        <f t="shared" si="1888"/>
        <v>27972</v>
      </c>
      <c r="BE1751" s="607">
        <f t="shared" si="1889"/>
        <v>67889.299999999974</v>
      </c>
      <c r="BF1751" s="302">
        <f t="shared" si="1890"/>
        <v>62181.733333333344</v>
      </c>
      <c r="BG1751" s="608">
        <f t="shared" si="1891"/>
        <v>102428.76666666663</v>
      </c>
      <c r="BH1751" s="609">
        <f t="shared" si="1892"/>
        <v>46490.400000000001</v>
      </c>
      <c r="BI1751" s="311">
        <f t="shared" si="1893"/>
        <v>18197</v>
      </c>
      <c r="BJ1751" s="610">
        <f t="shared" si="1894"/>
        <v>123857</v>
      </c>
      <c r="BK1751" s="609">
        <f t="shared" si="1895"/>
        <v>5411.4000000000005</v>
      </c>
      <c r="BL1751" s="311">
        <f t="shared" si="1896"/>
        <v>4785</v>
      </c>
      <c r="BM1751" s="610">
        <f t="shared" si="1897"/>
        <v>8874</v>
      </c>
      <c r="BN1751" s="565">
        <f t="shared" si="1898"/>
        <v>10</v>
      </c>
      <c r="BO1751" s="312">
        <f t="shared" si="1899"/>
        <v>2018</v>
      </c>
      <c r="BP1751" s="312">
        <f t="shared" si="1900"/>
        <v>1.0000000000000004</v>
      </c>
      <c r="BQ1751" s="202"/>
    </row>
    <row r="1752" spans="1:69" s="35" customFormat="1" ht="10.5" customHeight="1" x14ac:dyDescent="0.2">
      <c r="A1752" s="87" t="str">
        <f t="shared" si="1886"/>
        <v>2018-19R1F11</v>
      </c>
      <c r="B1752" s="87" t="str">
        <f t="shared" si="1901"/>
        <v>Y59</v>
      </c>
      <c r="C1752" s="203" t="s">
        <v>192</v>
      </c>
      <c r="D1752" s="203" t="s">
        <v>174</v>
      </c>
      <c r="E1752" s="42"/>
      <c r="F1752" s="317" t="str">
        <f>VLOOKUP($G1752,'Selection Sheet'!$C$15:$F$39,3,0)</f>
        <v>Y59</v>
      </c>
      <c r="G1752" s="204" t="s">
        <v>108</v>
      </c>
      <c r="H1752" s="203" t="s">
        <v>529</v>
      </c>
      <c r="I1752" s="495">
        <v>14</v>
      </c>
      <c r="J1752" s="495">
        <v>4</v>
      </c>
      <c r="K1752" s="495">
        <v>4</v>
      </c>
      <c r="L1752" s="495">
        <v>3</v>
      </c>
      <c r="M1752" s="507" t="s">
        <v>80</v>
      </c>
      <c r="N1752" s="507" t="s">
        <v>80</v>
      </c>
      <c r="O1752" s="507" t="s">
        <v>80</v>
      </c>
      <c r="P1752" s="507" t="s">
        <v>80</v>
      </c>
      <c r="Q1752" s="495" t="s">
        <v>80</v>
      </c>
      <c r="R1752" s="495" t="s">
        <v>80</v>
      </c>
      <c r="S1752" s="495">
        <v>26</v>
      </c>
      <c r="T1752" s="496">
        <v>46</v>
      </c>
      <c r="U1752" s="559">
        <v>68.350000000000037</v>
      </c>
      <c r="V1752" s="559">
        <v>64.516666666666609</v>
      </c>
      <c r="W1752" s="559">
        <v>104.04999999999995</v>
      </c>
      <c r="X1752" s="498">
        <v>26</v>
      </c>
      <c r="Y1752" s="555">
        <v>89</v>
      </c>
      <c r="Z1752" s="550">
        <v>41.5</v>
      </c>
      <c r="AA1752" s="550">
        <v>204</v>
      </c>
      <c r="AB1752" s="501">
        <v>0</v>
      </c>
      <c r="AC1752" s="550" t="s">
        <v>80</v>
      </c>
      <c r="AD1752" s="550" t="s">
        <v>80</v>
      </c>
      <c r="AE1752" s="550" t="s">
        <v>80</v>
      </c>
      <c r="AF1752" s="502">
        <v>0</v>
      </c>
      <c r="AG1752" s="503" t="s">
        <v>80</v>
      </c>
      <c r="AH1752" s="504" t="s">
        <v>80</v>
      </c>
      <c r="AI1752" s="502">
        <v>0</v>
      </c>
      <c r="AJ1752" s="505" t="s">
        <v>80</v>
      </c>
      <c r="AK1752" s="505" t="s">
        <v>80</v>
      </c>
      <c r="AL1752" s="507"/>
      <c r="AM1752" s="507"/>
      <c r="AN1752" s="505">
        <v>45</v>
      </c>
      <c r="AO1752" s="505">
        <v>46</v>
      </c>
      <c r="AP1752" s="506" t="s">
        <v>80</v>
      </c>
      <c r="AQ1752" s="506" t="s">
        <v>80</v>
      </c>
      <c r="AR1752" s="495">
        <v>3</v>
      </c>
      <c r="AS1752" s="495">
        <v>14</v>
      </c>
      <c r="AT1752" s="495">
        <v>3</v>
      </c>
      <c r="AU1752" s="495">
        <v>4</v>
      </c>
      <c r="AV1752" s="507"/>
      <c r="AW1752" s="507"/>
      <c r="AX1752" s="507"/>
      <c r="AY1752" s="507"/>
      <c r="AZ1752" s="507"/>
      <c r="BA1752" s="507"/>
      <c r="BB1752" s="357"/>
      <c r="BC1752" s="592" t="str">
        <f t="shared" si="1887"/>
        <v>-</v>
      </c>
      <c r="BD1752" s="593" t="str">
        <f t="shared" si="1888"/>
        <v>-</v>
      </c>
      <c r="BE1752" s="594">
        <f t="shared" si="1889"/>
        <v>3144.1000000000017</v>
      </c>
      <c r="BF1752" s="291">
        <f t="shared" si="1890"/>
        <v>2967.7666666666642</v>
      </c>
      <c r="BG1752" s="566">
        <f t="shared" si="1891"/>
        <v>4786.2999999999975</v>
      </c>
      <c r="BH1752" s="595">
        <f t="shared" si="1892"/>
        <v>2314</v>
      </c>
      <c r="BI1752" s="289">
        <f t="shared" si="1893"/>
        <v>1079</v>
      </c>
      <c r="BJ1752" s="596">
        <f t="shared" si="1894"/>
        <v>5304</v>
      </c>
      <c r="BK1752" s="595" t="str">
        <f t="shared" si="1895"/>
        <v>-</v>
      </c>
      <c r="BL1752" s="289" t="str">
        <f t="shared" si="1896"/>
        <v>-</v>
      </c>
      <c r="BM1752" s="596" t="str">
        <f t="shared" si="1897"/>
        <v>-</v>
      </c>
      <c r="BN1752" s="563">
        <f t="shared" si="1898"/>
        <v>11</v>
      </c>
      <c r="BO1752" s="87">
        <f t="shared" si="1899"/>
        <v>2018</v>
      </c>
      <c r="BP1752" s="87">
        <f t="shared" si="1900"/>
        <v>1.9999999999999996</v>
      </c>
      <c r="BQ1752" s="202"/>
    </row>
    <row r="1753" spans="1:69" s="35" customFormat="1" ht="10.5" customHeight="1" x14ac:dyDescent="0.2">
      <c r="A1753" s="87" t="str">
        <f t="shared" ref="A1753:A1816" si="1902">CONCATENATE(C1753,G1753,BN1753)</f>
        <v>2018-19RRU11</v>
      </c>
      <c r="B1753" s="87" t="str">
        <f t="shared" si="1901"/>
        <v>Y56</v>
      </c>
      <c r="C1753" s="203" t="s">
        <v>192</v>
      </c>
      <c r="D1753" s="203" t="s">
        <v>174</v>
      </c>
      <c r="E1753" s="42"/>
      <c r="F1753" s="317" t="str">
        <f>VLOOKUP($G1753,'Selection Sheet'!$C$15:$F$39,3,0)</f>
        <v>Y56</v>
      </c>
      <c r="G1753" s="204" t="s">
        <v>93</v>
      </c>
      <c r="H1753" s="203" t="s">
        <v>530</v>
      </c>
      <c r="I1753" s="495">
        <v>343</v>
      </c>
      <c r="J1753" s="495">
        <v>104</v>
      </c>
      <c r="K1753" s="495">
        <v>48</v>
      </c>
      <c r="L1753" s="495">
        <v>27</v>
      </c>
      <c r="M1753" s="507" t="s">
        <v>80</v>
      </c>
      <c r="N1753" s="507" t="s">
        <v>80</v>
      </c>
      <c r="O1753" s="507" t="s">
        <v>80</v>
      </c>
      <c r="P1753" s="507" t="s">
        <v>80</v>
      </c>
      <c r="Q1753" s="495" t="s">
        <v>80</v>
      </c>
      <c r="R1753" s="495" t="s">
        <v>80</v>
      </c>
      <c r="S1753" s="495">
        <v>900</v>
      </c>
      <c r="T1753" s="496">
        <v>1220</v>
      </c>
      <c r="U1753" s="559">
        <v>69.000000000000043</v>
      </c>
      <c r="V1753" s="559">
        <v>60.999999999999986</v>
      </c>
      <c r="W1753" s="559">
        <v>103.00000000000003</v>
      </c>
      <c r="X1753" s="498">
        <v>571</v>
      </c>
      <c r="Y1753" s="555">
        <v>73.2</v>
      </c>
      <c r="Z1753" s="550">
        <v>29</v>
      </c>
      <c r="AA1753" s="550">
        <v>186</v>
      </c>
      <c r="AB1753" s="501">
        <v>76</v>
      </c>
      <c r="AC1753" s="550">
        <v>46.1</v>
      </c>
      <c r="AD1753" s="550">
        <v>39</v>
      </c>
      <c r="AE1753" s="550">
        <v>90</v>
      </c>
      <c r="AF1753" s="502">
        <v>128</v>
      </c>
      <c r="AG1753" s="503">
        <v>126.540540540541</v>
      </c>
      <c r="AH1753" s="504">
        <v>160</v>
      </c>
      <c r="AI1753" s="502">
        <v>111</v>
      </c>
      <c r="AJ1753" s="505" t="s">
        <v>80</v>
      </c>
      <c r="AK1753" s="505" t="s">
        <v>80</v>
      </c>
      <c r="AL1753" s="507"/>
      <c r="AM1753" s="507"/>
      <c r="AN1753" s="505">
        <v>1208</v>
      </c>
      <c r="AO1753" s="505">
        <v>1225</v>
      </c>
      <c r="AP1753" s="506" t="s">
        <v>80</v>
      </c>
      <c r="AQ1753" s="506" t="s">
        <v>80</v>
      </c>
      <c r="AR1753" s="495">
        <v>26</v>
      </c>
      <c r="AS1753" s="495">
        <v>330</v>
      </c>
      <c r="AT1753" s="495">
        <v>15</v>
      </c>
      <c r="AU1753" s="495">
        <v>46</v>
      </c>
      <c r="AV1753" s="507"/>
      <c r="AW1753" s="507"/>
      <c r="AX1753" s="507"/>
      <c r="AY1753" s="507"/>
      <c r="AZ1753" s="507"/>
      <c r="BA1753" s="507"/>
      <c r="BB1753" s="357"/>
      <c r="BC1753" s="592">
        <f t="shared" ref="BC1753:BC1816" si="1903">IFERROR(AG1753*$AI1753,"-")</f>
        <v>14046.000000000051</v>
      </c>
      <c r="BD1753" s="593">
        <f t="shared" ref="BD1753:BD1816" si="1904">IFERROR(AH1753*$AI1753,"-")</f>
        <v>17760</v>
      </c>
      <c r="BE1753" s="594">
        <f t="shared" ref="BE1753:BE1816" si="1905">IFERROR(U1753*$T1753, "-")</f>
        <v>84180.000000000058</v>
      </c>
      <c r="BF1753" s="291">
        <f t="shared" ref="BF1753:BF1816" si="1906">IFERROR(V1753*$T1753,"-")</f>
        <v>74419.999999999985</v>
      </c>
      <c r="BG1753" s="566">
        <f t="shared" ref="BG1753:BG1816" si="1907">IFERROR(W1753*$T1753,"-")</f>
        <v>125660.00000000003</v>
      </c>
      <c r="BH1753" s="595">
        <f t="shared" ref="BH1753:BH1816" si="1908">IFERROR(Y1753*$X1753, "-")</f>
        <v>41797.200000000004</v>
      </c>
      <c r="BI1753" s="289">
        <f t="shared" ref="BI1753:BI1816" si="1909">IFERROR(Z1753*$X1753,"-")</f>
        <v>16559</v>
      </c>
      <c r="BJ1753" s="596">
        <f t="shared" ref="BJ1753:BJ1816" si="1910">IFERROR(AA1753*$X1753,"-")</f>
        <v>106206</v>
      </c>
      <c r="BK1753" s="595">
        <f t="shared" ref="BK1753:BK1816" si="1911">IFERROR(AC1753*$AB1753, "-")</f>
        <v>3503.6</v>
      </c>
      <c r="BL1753" s="289">
        <f t="shared" ref="BL1753:BL1816" si="1912">IFERROR(AD1753*$AB1753,"-")</f>
        <v>2964</v>
      </c>
      <c r="BM1753" s="596">
        <f t="shared" ref="BM1753:BM1816" si="1913">IFERROR(AE1753*$AB1753,"-")</f>
        <v>6840</v>
      </c>
      <c r="BN1753" s="563">
        <f t="shared" ref="BN1753:BN1816" si="1914">MONTH(1&amp;$D1753)</f>
        <v>11</v>
      </c>
      <c r="BO1753" s="87">
        <f t="shared" ref="BO1753:BO1816" si="1915">VALUE(LEFT(C1753,4)+IF($BN1753&lt;4,1,0))</f>
        <v>2018</v>
      </c>
      <c r="BP1753" s="87">
        <f t="shared" ref="BP1753:BP1816" si="1916">(BN1753/3-ROUNDDOWN(BN1753/3,0))*3</f>
        <v>1.9999999999999996</v>
      </c>
      <c r="BQ1753" s="202"/>
    </row>
    <row r="1754" spans="1:69" s="35" customFormat="1" ht="10.5" customHeight="1" x14ac:dyDescent="0.2">
      <c r="A1754" s="87" t="str">
        <f t="shared" si="1902"/>
        <v>2018-19RX611</v>
      </c>
      <c r="B1754" s="87" t="str">
        <f t="shared" ref="B1754:B1817" si="1917">F1754</f>
        <v>Y63</v>
      </c>
      <c r="C1754" s="203" t="s">
        <v>192</v>
      </c>
      <c r="D1754" s="203" t="s">
        <v>174</v>
      </c>
      <c r="E1754" s="42"/>
      <c r="F1754" s="317" t="str">
        <f>VLOOKUP($G1754,'Selection Sheet'!$C$15:$F$39,3,0)</f>
        <v>Y63</v>
      </c>
      <c r="G1754" s="204" t="s">
        <v>111</v>
      </c>
      <c r="H1754" s="203" t="s">
        <v>532</v>
      </c>
      <c r="I1754" s="495">
        <v>149</v>
      </c>
      <c r="J1754" s="495">
        <v>48</v>
      </c>
      <c r="K1754" s="495">
        <v>22</v>
      </c>
      <c r="L1754" s="495">
        <v>12</v>
      </c>
      <c r="M1754" s="507" t="s">
        <v>80</v>
      </c>
      <c r="N1754" s="507" t="s">
        <v>80</v>
      </c>
      <c r="O1754" s="507" t="s">
        <v>80</v>
      </c>
      <c r="P1754" s="507" t="s">
        <v>80</v>
      </c>
      <c r="Q1754" s="495" t="s">
        <v>80</v>
      </c>
      <c r="R1754" s="495" t="s">
        <v>80</v>
      </c>
      <c r="S1754" s="495">
        <v>340</v>
      </c>
      <c r="T1754" s="496">
        <v>425</v>
      </c>
      <c r="U1754" s="559">
        <v>71.15930087390754</v>
      </c>
      <c r="V1754" s="559">
        <v>68.44999999999996</v>
      </c>
      <c r="W1754" s="559">
        <v>101.54000000000002</v>
      </c>
      <c r="X1754" s="498">
        <v>284</v>
      </c>
      <c r="Y1754" s="555">
        <v>74.400000000000006</v>
      </c>
      <c r="Z1754" s="550">
        <v>38.5</v>
      </c>
      <c r="AA1754" s="550">
        <v>170</v>
      </c>
      <c r="AB1754" s="501">
        <v>44</v>
      </c>
      <c r="AC1754" s="550">
        <v>46.4</v>
      </c>
      <c r="AD1754" s="550">
        <v>41.5</v>
      </c>
      <c r="AE1754" s="550">
        <v>80</v>
      </c>
      <c r="AF1754" s="502">
        <v>75</v>
      </c>
      <c r="AG1754" s="503">
        <v>116.796875</v>
      </c>
      <c r="AH1754" s="504">
        <v>174.5</v>
      </c>
      <c r="AI1754" s="502">
        <v>64</v>
      </c>
      <c r="AJ1754" s="505" t="s">
        <v>80</v>
      </c>
      <c r="AK1754" s="505" t="s">
        <v>80</v>
      </c>
      <c r="AL1754" s="507"/>
      <c r="AM1754" s="507"/>
      <c r="AN1754" s="505">
        <v>429</v>
      </c>
      <c r="AO1754" s="505">
        <v>433</v>
      </c>
      <c r="AP1754" s="506" t="s">
        <v>80</v>
      </c>
      <c r="AQ1754" s="506" t="s">
        <v>80</v>
      </c>
      <c r="AR1754" s="495">
        <v>18</v>
      </c>
      <c r="AS1754" s="495">
        <v>146</v>
      </c>
      <c r="AT1754" s="495">
        <v>6</v>
      </c>
      <c r="AU1754" s="495">
        <v>21</v>
      </c>
      <c r="AV1754" s="507"/>
      <c r="AW1754" s="507"/>
      <c r="AX1754" s="507"/>
      <c r="AY1754" s="507"/>
      <c r="AZ1754" s="507"/>
      <c r="BA1754" s="507"/>
      <c r="BB1754" s="357"/>
      <c r="BC1754" s="592">
        <f t="shared" si="1903"/>
        <v>7475</v>
      </c>
      <c r="BD1754" s="593">
        <f t="shared" si="1904"/>
        <v>11168</v>
      </c>
      <c r="BE1754" s="594">
        <f t="shared" si="1905"/>
        <v>30242.702871410704</v>
      </c>
      <c r="BF1754" s="291">
        <f t="shared" si="1906"/>
        <v>29091.249999999982</v>
      </c>
      <c r="BG1754" s="566">
        <f t="shared" si="1907"/>
        <v>43154.500000000007</v>
      </c>
      <c r="BH1754" s="595">
        <f t="shared" si="1908"/>
        <v>21129.600000000002</v>
      </c>
      <c r="BI1754" s="289">
        <f t="shared" si="1909"/>
        <v>10934</v>
      </c>
      <c r="BJ1754" s="596">
        <f t="shared" si="1910"/>
        <v>48280</v>
      </c>
      <c r="BK1754" s="595">
        <f t="shared" si="1911"/>
        <v>2041.6</v>
      </c>
      <c r="BL1754" s="289">
        <f t="shared" si="1912"/>
        <v>1826</v>
      </c>
      <c r="BM1754" s="596">
        <f t="shared" si="1913"/>
        <v>3520</v>
      </c>
      <c r="BN1754" s="563">
        <f t="shared" si="1914"/>
        <v>11</v>
      </c>
      <c r="BO1754" s="87">
        <f t="shared" si="1915"/>
        <v>2018</v>
      </c>
      <c r="BP1754" s="87">
        <f t="shared" si="1916"/>
        <v>1.9999999999999996</v>
      </c>
      <c r="BQ1754" s="202"/>
    </row>
    <row r="1755" spans="1:69" s="35" customFormat="1" ht="10.5" customHeight="1" x14ac:dyDescent="0.2">
      <c r="A1755" s="314" t="str">
        <f t="shared" si="1902"/>
        <v>2018-19RX711</v>
      </c>
      <c r="B1755" s="314" t="str">
        <f t="shared" si="1917"/>
        <v>Y62</v>
      </c>
      <c r="C1755" s="205" t="s">
        <v>192</v>
      </c>
      <c r="D1755" s="205" t="s">
        <v>174</v>
      </c>
      <c r="E1755" s="206"/>
      <c r="F1755" s="318" t="str">
        <f>VLOOKUP($G1755,'Selection Sheet'!$C$15:$F$39,3,0)</f>
        <v>Y62</v>
      </c>
      <c r="G1755" s="207" t="s">
        <v>84</v>
      </c>
      <c r="H1755" s="205" t="s">
        <v>533</v>
      </c>
      <c r="I1755" s="508">
        <v>339</v>
      </c>
      <c r="J1755" s="508">
        <v>124</v>
      </c>
      <c r="K1755" s="508">
        <v>54</v>
      </c>
      <c r="L1755" s="508">
        <v>29</v>
      </c>
      <c r="M1755" s="520" t="s">
        <v>80</v>
      </c>
      <c r="N1755" s="520" t="s">
        <v>80</v>
      </c>
      <c r="O1755" s="520" t="s">
        <v>80</v>
      </c>
      <c r="P1755" s="520" t="s">
        <v>80</v>
      </c>
      <c r="Q1755" s="508" t="s">
        <v>80</v>
      </c>
      <c r="R1755" s="508" t="s">
        <v>80</v>
      </c>
      <c r="S1755" s="508">
        <v>806</v>
      </c>
      <c r="T1755" s="509">
        <v>868</v>
      </c>
      <c r="U1755" s="560">
        <v>73</v>
      </c>
      <c r="V1755" s="560">
        <v>67.000000000000028</v>
      </c>
      <c r="W1755" s="560">
        <v>110.99999999999994</v>
      </c>
      <c r="X1755" s="511">
        <v>625</v>
      </c>
      <c r="Y1755" s="556">
        <v>75</v>
      </c>
      <c r="Z1755" s="551">
        <v>39</v>
      </c>
      <c r="AA1755" s="551">
        <v>186</v>
      </c>
      <c r="AB1755" s="514">
        <v>71</v>
      </c>
      <c r="AC1755" s="551">
        <v>56</v>
      </c>
      <c r="AD1755" s="551">
        <v>52</v>
      </c>
      <c r="AE1755" s="551">
        <v>86</v>
      </c>
      <c r="AF1755" s="515">
        <v>149</v>
      </c>
      <c r="AG1755" s="516">
        <v>135.08264462809899</v>
      </c>
      <c r="AH1755" s="517">
        <v>187</v>
      </c>
      <c r="AI1755" s="515">
        <v>121</v>
      </c>
      <c r="AJ1755" s="518" t="s">
        <v>80</v>
      </c>
      <c r="AK1755" s="518" t="s">
        <v>80</v>
      </c>
      <c r="AL1755" s="520"/>
      <c r="AM1755" s="520"/>
      <c r="AN1755" s="518">
        <v>855</v>
      </c>
      <c r="AO1755" s="518">
        <v>868</v>
      </c>
      <c r="AP1755" s="519" t="s">
        <v>80</v>
      </c>
      <c r="AQ1755" s="519" t="s">
        <v>80</v>
      </c>
      <c r="AR1755" s="508">
        <v>26</v>
      </c>
      <c r="AS1755" s="508">
        <v>331</v>
      </c>
      <c r="AT1755" s="508">
        <v>10</v>
      </c>
      <c r="AU1755" s="508">
        <v>52</v>
      </c>
      <c r="AV1755" s="520"/>
      <c r="AW1755" s="520"/>
      <c r="AX1755" s="520"/>
      <c r="AY1755" s="520"/>
      <c r="AZ1755" s="520"/>
      <c r="BA1755" s="520"/>
      <c r="BB1755" s="358"/>
      <c r="BC1755" s="597">
        <f t="shared" si="1903"/>
        <v>16344.999999999978</v>
      </c>
      <c r="BD1755" s="598">
        <f t="shared" si="1904"/>
        <v>22627</v>
      </c>
      <c r="BE1755" s="599">
        <f t="shared" si="1905"/>
        <v>63364</v>
      </c>
      <c r="BF1755" s="600">
        <f t="shared" si="1906"/>
        <v>58156.000000000022</v>
      </c>
      <c r="BG1755" s="601">
        <f t="shared" si="1907"/>
        <v>96347.999999999956</v>
      </c>
      <c r="BH1755" s="602">
        <f t="shared" si="1908"/>
        <v>46875</v>
      </c>
      <c r="BI1755" s="603">
        <f t="shared" si="1909"/>
        <v>24375</v>
      </c>
      <c r="BJ1755" s="604">
        <f t="shared" si="1910"/>
        <v>116250</v>
      </c>
      <c r="BK1755" s="602">
        <f t="shared" si="1911"/>
        <v>3976</v>
      </c>
      <c r="BL1755" s="603">
        <f t="shared" si="1912"/>
        <v>3692</v>
      </c>
      <c r="BM1755" s="604">
        <f t="shared" si="1913"/>
        <v>6106</v>
      </c>
      <c r="BN1755" s="564">
        <f t="shared" si="1914"/>
        <v>11</v>
      </c>
      <c r="BO1755" s="314">
        <f t="shared" si="1915"/>
        <v>2018</v>
      </c>
      <c r="BP1755" s="314">
        <f t="shared" si="1916"/>
        <v>1.9999999999999996</v>
      </c>
      <c r="BQ1755" s="202"/>
    </row>
    <row r="1756" spans="1:69" s="35" customFormat="1" ht="10.5" customHeight="1" x14ac:dyDescent="0.2">
      <c r="A1756" s="87" t="str">
        <f t="shared" si="1902"/>
        <v>2018-19RX811</v>
      </c>
      <c r="B1756" s="87" t="str">
        <f t="shared" si="1917"/>
        <v>Y63</v>
      </c>
      <c r="C1756" s="203" t="s">
        <v>192</v>
      </c>
      <c r="D1756" s="203" t="s">
        <v>174</v>
      </c>
      <c r="E1756" s="42"/>
      <c r="F1756" s="317" t="str">
        <f>VLOOKUP($G1756,'Selection Sheet'!$C$15:$F$39,3,0)</f>
        <v>Y63</v>
      </c>
      <c r="G1756" s="204" t="s">
        <v>120</v>
      </c>
      <c r="H1756" s="203" t="s">
        <v>534</v>
      </c>
      <c r="I1756" s="495">
        <v>231</v>
      </c>
      <c r="J1756" s="495">
        <v>52</v>
      </c>
      <c r="K1756" s="495">
        <v>34</v>
      </c>
      <c r="L1756" s="495">
        <v>16</v>
      </c>
      <c r="M1756" s="507" t="s">
        <v>80</v>
      </c>
      <c r="N1756" s="507" t="s">
        <v>80</v>
      </c>
      <c r="O1756" s="507" t="s">
        <v>80</v>
      </c>
      <c r="P1756" s="507" t="s">
        <v>80</v>
      </c>
      <c r="Q1756" s="495" t="s">
        <v>80</v>
      </c>
      <c r="R1756" s="495" t="s">
        <v>80</v>
      </c>
      <c r="S1756" s="495">
        <v>640</v>
      </c>
      <c r="T1756" s="496">
        <v>761</v>
      </c>
      <c r="U1756" s="559">
        <v>74.966666666666697</v>
      </c>
      <c r="V1756" s="559">
        <v>67.6666666666666</v>
      </c>
      <c r="W1756" s="559">
        <v>109.31666666666673</v>
      </c>
      <c r="X1756" s="498">
        <v>431</v>
      </c>
      <c r="Y1756" s="555">
        <v>85.4</v>
      </c>
      <c r="Z1756" s="550">
        <v>49</v>
      </c>
      <c r="AA1756" s="550">
        <v>202</v>
      </c>
      <c r="AB1756" s="501">
        <v>52</v>
      </c>
      <c r="AC1756" s="550">
        <v>62.1</v>
      </c>
      <c r="AD1756" s="550">
        <v>54</v>
      </c>
      <c r="AE1756" s="550">
        <v>99</v>
      </c>
      <c r="AF1756" s="502">
        <v>97</v>
      </c>
      <c r="AG1756" s="503">
        <v>138.087912087912</v>
      </c>
      <c r="AH1756" s="504">
        <v>183</v>
      </c>
      <c r="AI1756" s="502">
        <v>91</v>
      </c>
      <c r="AJ1756" s="505" t="s">
        <v>80</v>
      </c>
      <c r="AK1756" s="505" t="s">
        <v>80</v>
      </c>
      <c r="AL1756" s="507"/>
      <c r="AM1756" s="507"/>
      <c r="AN1756" s="505">
        <v>751</v>
      </c>
      <c r="AO1756" s="505">
        <v>788</v>
      </c>
      <c r="AP1756" s="506" t="s">
        <v>80</v>
      </c>
      <c r="AQ1756" s="506" t="s">
        <v>80</v>
      </c>
      <c r="AR1756" s="495">
        <v>28</v>
      </c>
      <c r="AS1756" s="495">
        <v>256</v>
      </c>
      <c r="AT1756" s="495">
        <v>13</v>
      </c>
      <c r="AU1756" s="495">
        <v>37</v>
      </c>
      <c r="AV1756" s="507"/>
      <c r="AW1756" s="507"/>
      <c r="AX1756" s="507"/>
      <c r="AY1756" s="507"/>
      <c r="AZ1756" s="507"/>
      <c r="BA1756" s="507"/>
      <c r="BB1756" s="357"/>
      <c r="BC1756" s="592">
        <f t="shared" si="1903"/>
        <v>12565.999999999993</v>
      </c>
      <c r="BD1756" s="593">
        <f t="shared" si="1904"/>
        <v>16653</v>
      </c>
      <c r="BE1756" s="594">
        <f t="shared" si="1905"/>
        <v>57049.633333333353</v>
      </c>
      <c r="BF1756" s="291">
        <f t="shared" si="1906"/>
        <v>51494.333333333285</v>
      </c>
      <c r="BG1756" s="566">
        <f t="shared" si="1907"/>
        <v>83189.983333333381</v>
      </c>
      <c r="BH1756" s="595">
        <f t="shared" si="1908"/>
        <v>36807.4</v>
      </c>
      <c r="BI1756" s="289">
        <f t="shared" si="1909"/>
        <v>21119</v>
      </c>
      <c r="BJ1756" s="596">
        <f t="shared" si="1910"/>
        <v>87062</v>
      </c>
      <c r="BK1756" s="595">
        <f t="shared" si="1911"/>
        <v>3229.2000000000003</v>
      </c>
      <c r="BL1756" s="289">
        <f t="shared" si="1912"/>
        <v>2808</v>
      </c>
      <c r="BM1756" s="596">
        <f t="shared" si="1913"/>
        <v>5148</v>
      </c>
      <c r="BN1756" s="563">
        <f t="shared" si="1914"/>
        <v>11</v>
      </c>
      <c r="BO1756" s="87">
        <f t="shared" si="1915"/>
        <v>2018</v>
      </c>
      <c r="BP1756" s="87">
        <f t="shared" si="1916"/>
        <v>1.9999999999999996</v>
      </c>
      <c r="BQ1756" s="202"/>
    </row>
    <row r="1757" spans="1:69" s="35" customFormat="1" ht="10.5" customHeight="1" x14ac:dyDescent="0.2">
      <c r="A1757" s="87" t="str">
        <f t="shared" si="1902"/>
        <v>2018-19RX911</v>
      </c>
      <c r="B1757" s="87" t="str">
        <f t="shared" si="1917"/>
        <v>Y60</v>
      </c>
      <c r="C1757" s="203" t="s">
        <v>192</v>
      </c>
      <c r="D1757" s="203" t="s">
        <v>174</v>
      </c>
      <c r="E1757" s="42"/>
      <c r="F1757" s="317" t="str">
        <f>VLOOKUP($G1757,'Selection Sheet'!$C$15:$F$39,3,0)</f>
        <v>Y60</v>
      </c>
      <c r="G1757" s="204" t="s">
        <v>103</v>
      </c>
      <c r="H1757" s="203" t="s">
        <v>535</v>
      </c>
      <c r="I1757" s="495">
        <v>230</v>
      </c>
      <c r="J1757" s="495">
        <v>49</v>
      </c>
      <c r="K1757" s="495">
        <v>33</v>
      </c>
      <c r="L1757" s="495">
        <v>17</v>
      </c>
      <c r="M1757" s="507" t="s">
        <v>80</v>
      </c>
      <c r="N1757" s="507" t="s">
        <v>80</v>
      </c>
      <c r="O1757" s="507" t="s">
        <v>80</v>
      </c>
      <c r="P1757" s="507" t="s">
        <v>80</v>
      </c>
      <c r="Q1757" s="495" t="s">
        <v>80</v>
      </c>
      <c r="R1757" s="495" t="s">
        <v>80</v>
      </c>
      <c r="S1757" s="495">
        <v>569</v>
      </c>
      <c r="T1757" s="496">
        <v>615</v>
      </c>
      <c r="U1757" s="559">
        <v>90.533333333333374</v>
      </c>
      <c r="V1757" s="559">
        <v>81.283333333333388</v>
      </c>
      <c r="W1757" s="559">
        <v>144.9</v>
      </c>
      <c r="X1757" s="498">
        <v>430</v>
      </c>
      <c r="Y1757" s="555">
        <v>86.5</v>
      </c>
      <c r="Z1757" s="550">
        <v>46.5</v>
      </c>
      <c r="AA1757" s="550">
        <v>202</v>
      </c>
      <c r="AB1757" s="501">
        <v>56</v>
      </c>
      <c r="AC1757" s="550">
        <v>60.5</v>
      </c>
      <c r="AD1757" s="550">
        <v>50.5</v>
      </c>
      <c r="AE1757" s="550">
        <v>106</v>
      </c>
      <c r="AF1757" s="502">
        <v>117</v>
      </c>
      <c r="AG1757" s="503">
        <v>127.13131313131299</v>
      </c>
      <c r="AH1757" s="504">
        <v>169.2</v>
      </c>
      <c r="AI1757" s="502">
        <v>99</v>
      </c>
      <c r="AJ1757" s="505" t="s">
        <v>80</v>
      </c>
      <c r="AK1757" s="505" t="s">
        <v>80</v>
      </c>
      <c r="AL1757" s="507"/>
      <c r="AM1757" s="507"/>
      <c r="AN1757" s="505">
        <v>617</v>
      </c>
      <c r="AO1757" s="505">
        <v>631</v>
      </c>
      <c r="AP1757" s="506" t="s">
        <v>80</v>
      </c>
      <c r="AQ1757" s="506" t="s">
        <v>80</v>
      </c>
      <c r="AR1757" s="495">
        <v>13</v>
      </c>
      <c r="AS1757" s="495">
        <v>225</v>
      </c>
      <c r="AT1757" s="495">
        <v>8</v>
      </c>
      <c r="AU1757" s="495">
        <v>33</v>
      </c>
      <c r="AV1757" s="507"/>
      <c r="AW1757" s="507"/>
      <c r="AX1757" s="507"/>
      <c r="AY1757" s="507"/>
      <c r="AZ1757" s="507"/>
      <c r="BA1757" s="507"/>
      <c r="BB1757" s="357"/>
      <c r="BC1757" s="592">
        <f t="shared" si="1903"/>
        <v>12585.999999999985</v>
      </c>
      <c r="BD1757" s="593">
        <f t="shared" si="1904"/>
        <v>16750.8</v>
      </c>
      <c r="BE1757" s="594">
        <f t="shared" si="1905"/>
        <v>55678.000000000022</v>
      </c>
      <c r="BF1757" s="291">
        <f t="shared" si="1906"/>
        <v>49989.250000000036</v>
      </c>
      <c r="BG1757" s="566">
        <f t="shared" si="1907"/>
        <v>89113.5</v>
      </c>
      <c r="BH1757" s="595">
        <f t="shared" si="1908"/>
        <v>37195</v>
      </c>
      <c r="BI1757" s="289">
        <f t="shared" si="1909"/>
        <v>19995</v>
      </c>
      <c r="BJ1757" s="596">
        <f t="shared" si="1910"/>
        <v>86860</v>
      </c>
      <c r="BK1757" s="595">
        <f t="shared" si="1911"/>
        <v>3388</v>
      </c>
      <c r="BL1757" s="289">
        <f t="shared" si="1912"/>
        <v>2828</v>
      </c>
      <c r="BM1757" s="596">
        <f t="shared" si="1913"/>
        <v>5936</v>
      </c>
      <c r="BN1757" s="563">
        <f t="shared" si="1914"/>
        <v>11</v>
      </c>
      <c r="BO1757" s="87">
        <f t="shared" si="1915"/>
        <v>2018</v>
      </c>
      <c r="BP1757" s="87">
        <f t="shared" si="1916"/>
        <v>1.9999999999999996</v>
      </c>
      <c r="BQ1757" s="202"/>
    </row>
    <row r="1758" spans="1:69" s="35" customFormat="1" ht="10.5" customHeight="1" x14ac:dyDescent="0.2">
      <c r="A1758" s="314" t="str">
        <f t="shared" si="1902"/>
        <v>2018-19RYA11</v>
      </c>
      <c r="B1758" s="314" t="str">
        <f t="shared" si="1917"/>
        <v>Y60</v>
      </c>
      <c r="C1758" s="205" t="s">
        <v>192</v>
      </c>
      <c r="D1758" s="205" t="s">
        <v>174</v>
      </c>
      <c r="E1758" s="206"/>
      <c r="F1758" s="318" t="str">
        <f>VLOOKUP($G1758,'Selection Sheet'!$C$15:$F$39,3,0)</f>
        <v>Y60</v>
      </c>
      <c r="G1758" s="207" t="s">
        <v>118</v>
      </c>
      <c r="H1758" s="205" t="s">
        <v>536</v>
      </c>
      <c r="I1758" s="508">
        <v>328</v>
      </c>
      <c r="J1758" s="508">
        <v>107</v>
      </c>
      <c r="K1758" s="508">
        <v>46</v>
      </c>
      <c r="L1758" s="508">
        <v>19</v>
      </c>
      <c r="M1758" s="520" t="s">
        <v>80</v>
      </c>
      <c r="N1758" s="520" t="s">
        <v>80</v>
      </c>
      <c r="O1758" s="520" t="s">
        <v>80</v>
      </c>
      <c r="P1758" s="520" t="s">
        <v>80</v>
      </c>
      <c r="Q1758" s="508" t="s">
        <v>80</v>
      </c>
      <c r="R1758" s="508" t="s">
        <v>80</v>
      </c>
      <c r="S1758" s="508">
        <v>772</v>
      </c>
      <c r="T1758" s="509">
        <v>1770</v>
      </c>
      <c r="U1758" s="560">
        <v>70.183333333333294</v>
      </c>
      <c r="V1758" s="560">
        <v>65.066666666666691</v>
      </c>
      <c r="W1758" s="560">
        <v>100.76666666666674</v>
      </c>
      <c r="X1758" s="511">
        <v>575</v>
      </c>
      <c r="Y1758" s="556">
        <v>100.9</v>
      </c>
      <c r="Z1758" s="551">
        <v>53</v>
      </c>
      <c r="AA1758" s="551">
        <v>265</v>
      </c>
      <c r="AB1758" s="514">
        <v>75</v>
      </c>
      <c r="AC1758" s="551">
        <v>60.5</v>
      </c>
      <c r="AD1758" s="551">
        <v>50</v>
      </c>
      <c r="AE1758" s="551">
        <v>108</v>
      </c>
      <c r="AF1758" s="515">
        <v>155</v>
      </c>
      <c r="AG1758" s="516">
        <v>124.413043478261</v>
      </c>
      <c r="AH1758" s="517">
        <v>158</v>
      </c>
      <c r="AI1758" s="515">
        <v>138</v>
      </c>
      <c r="AJ1758" s="518" t="s">
        <v>80</v>
      </c>
      <c r="AK1758" s="518" t="s">
        <v>80</v>
      </c>
      <c r="AL1758" s="520"/>
      <c r="AM1758" s="520"/>
      <c r="AN1758" s="518">
        <v>1762</v>
      </c>
      <c r="AO1758" s="518">
        <v>1769</v>
      </c>
      <c r="AP1758" s="519" t="s">
        <v>80</v>
      </c>
      <c r="AQ1758" s="519" t="s">
        <v>80</v>
      </c>
      <c r="AR1758" s="508">
        <v>34</v>
      </c>
      <c r="AS1758" s="508">
        <v>319</v>
      </c>
      <c r="AT1758" s="508">
        <v>10</v>
      </c>
      <c r="AU1758" s="508">
        <v>42</v>
      </c>
      <c r="AV1758" s="520"/>
      <c r="AW1758" s="520"/>
      <c r="AX1758" s="520"/>
      <c r="AY1758" s="520"/>
      <c r="AZ1758" s="520"/>
      <c r="BA1758" s="520"/>
      <c r="BB1758" s="358"/>
      <c r="BC1758" s="597">
        <f t="shared" si="1903"/>
        <v>17169.000000000018</v>
      </c>
      <c r="BD1758" s="598">
        <f t="shared" si="1904"/>
        <v>21804</v>
      </c>
      <c r="BE1758" s="599">
        <f t="shared" si="1905"/>
        <v>124224.49999999993</v>
      </c>
      <c r="BF1758" s="600">
        <f t="shared" si="1906"/>
        <v>115168.00000000004</v>
      </c>
      <c r="BG1758" s="601">
        <f t="shared" si="1907"/>
        <v>178357.00000000012</v>
      </c>
      <c r="BH1758" s="602">
        <f t="shared" si="1908"/>
        <v>58017.5</v>
      </c>
      <c r="BI1758" s="603">
        <f t="shared" si="1909"/>
        <v>30475</v>
      </c>
      <c r="BJ1758" s="604">
        <f t="shared" si="1910"/>
        <v>152375</v>
      </c>
      <c r="BK1758" s="602">
        <f t="shared" si="1911"/>
        <v>4537.5</v>
      </c>
      <c r="BL1758" s="603">
        <f t="shared" si="1912"/>
        <v>3750</v>
      </c>
      <c r="BM1758" s="604">
        <f t="shared" si="1913"/>
        <v>8100</v>
      </c>
      <c r="BN1758" s="564">
        <f t="shared" si="1914"/>
        <v>11</v>
      </c>
      <c r="BO1758" s="314">
        <f t="shared" si="1915"/>
        <v>2018</v>
      </c>
      <c r="BP1758" s="314">
        <f t="shared" si="1916"/>
        <v>1.9999999999999996</v>
      </c>
      <c r="BQ1758" s="202"/>
    </row>
    <row r="1759" spans="1:69" s="35" customFormat="1" ht="10.5" customHeight="1" x14ac:dyDescent="0.2">
      <c r="A1759" s="87" t="str">
        <f t="shared" si="1902"/>
        <v>2018-19RYC11</v>
      </c>
      <c r="B1759" s="87" t="str">
        <f t="shared" si="1917"/>
        <v>Y61</v>
      </c>
      <c r="C1759" s="203" t="s">
        <v>192</v>
      </c>
      <c r="D1759" s="203" t="s">
        <v>174</v>
      </c>
      <c r="E1759" s="42"/>
      <c r="F1759" s="317" t="str">
        <f>VLOOKUP($G1759,'Selection Sheet'!$C$15:$F$39,3,0)</f>
        <v>Y61</v>
      </c>
      <c r="G1759" s="204" t="s">
        <v>87</v>
      </c>
      <c r="H1759" s="203" t="s">
        <v>537</v>
      </c>
      <c r="I1759" s="495">
        <v>304</v>
      </c>
      <c r="J1759" s="495">
        <v>77</v>
      </c>
      <c r="K1759" s="495">
        <v>27</v>
      </c>
      <c r="L1759" s="495">
        <v>17</v>
      </c>
      <c r="M1759" s="507" t="s">
        <v>80</v>
      </c>
      <c r="N1759" s="507" t="s">
        <v>80</v>
      </c>
      <c r="O1759" s="507" t="s">
        <v>80</v>
      </c>
      <c r="P1759" s="507" t="s">
        <v>80</v>
      </c>
      <c r="Q1759" s="495" t="s">
        <v>80</v>
      </c>
      <c r="R1759" s="495" t="s">
        <v>80</v>
      </c>
      <c r="S1759" s="495">
        <v>805</v>
      </c>
      <c r="T1759" s="496">
        <v>654</v>
      </c>
      <c r="U1759" s="559">
        <v>73.266666666666623</v>
      </c>
      <c r="V1759" s="559">
        <v>69.000000000000043</v>
      </c>
      <c r="W1759" s="559">
        <v>107.00000000000006</v>
      </c>
      <c r="X1759" s="498">
        <v>602</v>
      </c>
      <c r="Y1759" s="555">
        <v>81</v>
      </c>
      <c r="Z1759" s="550">
        <v>43</v>
      </c>
      <c r="AA1759" s="550">
        <v>176</v>
      </c>
      <c r="AB1759" s="501">
        <v>86</v>
      </c>
      <c r="AC1759" s="550">
        <v>59.1</v>
      </c>
      <c r="AD1759" s="550">
        <v>55</v>
      </c>
      <c r="AE1759" s="550">
        <v>99</v>
      </c>
      <c r="AF1759" s="502">
        <v>122</v>
      </c>
      <c r="AG1759" s="503">
        <v>137.80612244898001</v>
      </c>
      <c r="AH1759" s="504">
        <v>187.5</v>
      </c>
      <c r="AI1759" s="502">
        <v>98</v>
      </c>
      <c r="AJ1759" s="505" t="s">
        <v>80</v>
      </c>
      <c r="AK1759" s="505" t="s">
        <v>80</v>
      </c>
      <c r="AL1759" s="507"/>
      <c r="AM1759" s="507"/>
      <c r="AN1759" s="505">
        <v>654</v>
      </c>
      <c r="AO1759" s="505">
        <v>654</v>
      </c>
      <c r="AP1759" s="506" t="s">
        <v>80</v>
      </c>
      <c r="AQ1759" s="506" t="s">
        <v>80</v>
      </c>
      <c r="AR1759" s="495">
        <v>25</v>
      </c>
      <c r="AS1759" s="495">
        <v>298</v>
      </c>
      <c r="AT1759" s="495">
        <v>13</v>
      </c>
      <c r="AU1759" s="495">
        <v>26</v>
      </c>
      <c r="AV1759" s="507"/>
      <c r="AW1759" s="507"/>
      <c r="AX1759" s="507"/>
      <c r="AY1759" s="507"/>
      <c r="AZ1759" s="507"/>
      <c r="BA1759" s="507"/>
      <c r="BB1759" s="357"/>
      <c r="BC1759" s="592">
        <f t="shared" si="1903"/>
        <v>13505.00000000004</v>
      </c>
      <c r="BD1759" s="593">
        <f t="shared" si="1904"/>
        <v>18375</v>
      </c>
      <c r="BE1759" s="594">
        <f t="shared" si="1905"/>
        <v>47916.399999999972</v>
      </c>
      <c r="BF1759" s="291">
        <f t="shared" si="1906"/>
        <v>45126.000000000029</v>
      </c>
      <c r="BG1759" s="566">
        <f t="shared" si="1907"/>
        <v>69978.000000000044</v>
      </c>
      <c r="BH1759" s="595">
        <f t="shared" si="1908"/>
        <v>48762</v>
      </c>
      <c r="BI1759" s="289">
        <f t="shared" si="1909"/>
        <v>25886</v>
      </c>
      <c r="BJ1759" s="596">
        <f t="shared" si="1910"/>
        <v>105952</v>
      </c>
      <c r="BK1759" s="595">
        <f t="shared" si="1911"/>
        <v>5082.6000000000004</v>
      </c>
      <c r="BL1759" s="289">
        <f t="shared" si="1912"/>
        <v>4730</v>
      </c>
      <c r="BM1759" s="596">
        <f t="shared" si="1913"/>
        <v>8514</v>
      </c>
      <c r="BN1759" s="563">
        <f t="shared" si="1914"/>
        <v>11</v>
      </c>
      <c r="BO1759" s="87">
        <f t="shared" si="1915"/>
        <v>2018</v>
      </c>
      <c r="BP1759" s="87">
        <f t="shared" si="1916"/>
        <v>1.9999999999999996</v>
      </c>
      <c r="BQ1759" s="202"/>
    </row>
    <row r="1760" spans="1:69" s="35" customFormat="1" ht="10.5" customHeight="1" x14ac:dyDescent="0.2">
      <c r="A1760" s="87" t="str">
        <f t="shared" si="1902"/>
        <v>2018-19RYD11</v>
      </c>
      <c r="B1760" s="87" t="str">
        <f t="shared" si="1917"/>
        <v>Y59</v>
      </c>
      <c r="C1760" s="203" t="s">
        <v>192</v>
      </c>
      <c r="D1760" s="203" t="s">
        <v>174</v>
      </c>
      <c r="E1760" s="42"/>
      <c r="F1760" s="317" t="str">
        <f>VLOOKUP($G1760,'Selection Sheet'!$C$15:$F$39,3,0)</f>
        <v>Y59</v>
      </c>
      <c r="G1760" s="204" t="s">
        <v>116</v>
      </c>
      <c r="H1760" s="203" t="s">
        <v>538</v>
      </c>
      <c r="I1760" s="495">
        <v>230</v>
      </c>
      <c r="J1760" s="495">
        <v>44</v>
      </c>
      <c r="K1760" s="495">
        <v>42</v>
      </c>
      <c r="L1760" s="495">
        <v>19</v>
      </c>
      <c r="M1760" s="507" t="s">
        <v>80</v>
      </c>
      <c r="N1760" s="507" t="s">
        <v>80</v>
      </c>
      <c r="O1760" s="507" t="s">
        <v>80</v>
      </c>
      <c r="P1760" s="507" t="s">
        <v>80</v>
      </c>
      <c r="Q1760" s="495" t="s">
        <v>80</v>
      </c>
      <c r="R1760" s="495" t="s">
        <v>80</v>
      </c>
      <c r="S1760" s="495">
        <v>625</v>
      </c>
      <c r="T1760" s="496">
        <v>813</v>
      </c>
      <c r="U1760" s="559">
        <v>73</v>
      </c>
      <c r="V1760" s="559">
        <v>65.999999999999957</v>
      </c>
      <c r="W1760" s="559">
        <v>112.99999999999994</v>
      </c>
      <c r="X1760" s="498">
        <v>433</v>
      </c>
      <c r="Y1760" s="555">
        <v>71.599999999999994</v>
      </c>
      <c r="Z1760" s="550">
        <v>38</v>
      </c>
      <c r="AA1760" s="550">
        <v>156</v>
      </c>
      <c r="AB1760" s="501">
        <v>59</v>
      </c>
      <c r="AC1760" s="550">
        <v>62.7</v>
      </c>
      <c r="AD1760" s="550">
        <v>56</v>
      </c>
      <c r="AE1760" s="550">
        <v>110</v>
      </c>
      <c r="AF1760" s="502">
        <v>123</v>
      </c>
      <c r="AG1760" s="503">
        <v>136.54807692307699</v>
      </c>
      <c r="AH1760" s="504">
        <v>204.8</v>
      </c>
      <c r="AI1760" s="502">
        <v>104</v>
      </c>
      <c r="AJ1760" s="505" t="s">
        <v>80</v>
      </c>
      <c r="AK1760" s="505" t="s">
        <v>80</v>
      </c>
      <c r="AL1760" s="507"/>
      <c r="AM1760" s="507"/>
      <c r="AN1760" s="505">
        <v>843</v>
      </c>
      <c r="AO1760" s="505">
        <v>868</v>
      </c>
      <c r="AP1760" s="506" t="s">
        <v>80</v>
      </c>
      <c r="AQ1760" s="506" t="s">
        <v>80</v>
      </c>
      <c r="AR1760" s="495">
        <v>15</v>
      </c>
      <c r="AS1760" s="495">
        <v>228</v>
      </c>
      <c r="AT1760" s="495">
        <v>6</v>
      </c>
      <c r="AU1760" s="495">
        <v>42</v>
      </c>
      <c r="AV1760" s="507"/>
      <c r="AW1760" s="507"/>
      <c r="AX1760" s="507"/>
      <c r="AY1760" s="507"/>
      <c r="AZ1760" s="507"/>
      <c r="BA1760" s="507"/>
      <c r="BB1760" s="357"/>
      <c r="BC1760" s="592">
        <f t="shared" si="1903"/>
        <v>14201.000000000007</v>
      </c>
      <c r="BD1760" s="593">
        <f t="shared" si="1904"/>
        <v>21299.200000000001</v>
      </c>
      <c r="BE1760" s="594">
        <f t="shared" si="1905"/>
        <v>59349</v>
      </c>
      <c r="BF1760" s="291">
        <f t="shared" si="1906"/>
        <v>53657.999999999964</v>
      </c>
      <c r="BG1760" s="566">
        <f t="shared" si="1907"/>
        <v>91868.999999999956</v>
      </c>
      <c r="BH1760" s="595">
        <f t="shared" si="1908"/>
        <v>31002.799999999999</v>
      </c>
      <c r="BI1760" s="289">
        <f t="shared" si="1909"/>
        <v>16454</v>
      </c>
      <c r="BJ1760" s="596">
        <f t="shared" si="1910"/>
        <v>67548</v>
      </c>
      <c r="BK1760" s="595">
        <f t="shared" si="1911"/>
        <v>3699.3</v>
      </c>
      <c r="BL1760" s="289">
        <f t="shared" si="1912"/>
        <v>3304</v>
      </c>
      <c r="BM1760" s="596">
        <f t="shared" si="1913"/>
        <v>6490</v>
      </c>
      <c r="BN1760" s="563">
        <f t="shared" si="1914"/>
        <v>11</v>
      </c>
      <c r="BO1760" s="87">
        <f t="shared" si="1915"/>
        <v>2018</v>
      </c>
      <c r="BP1760" s="87">
        <f t="shared" si="1916"/>
        <v>1.9999999999999996</v>
      </c>
      <c r="BQ1760" s="202"/>
    </row>
    <row r="1761" spans="1:69" s="35" customFormat="1" ht="10.5" customHeight="1" x14ac:dyDescent="0.2">
      <c r="A1761" s="87" t="str">
        <f t="shared" si="1902"/>
        <v>2018-19RYE11</v>
      </c>
      <c r="B1761" s="87" t="str">
        <f t="shared" si="1917"/>
        <v>Y59</v>
      </c>
      <c r="C1761" s="203" t="s">
        <v>192</v>
      </c>
      <c r="D1761" s="203" t="s">
        <v>174</v>
      </c>
      <c r="E1761" s="42"/>
      <c r="F1761" s="317" t="str">
        <f>VLOOKUP($G1761,'Selection Sheet'!$C$15:$F$39,3,0)</f>
        <v>Y59</v>
      </c>
      <c r="G1761" s="204" t="s">
        <v>114</v>
      </c>
      <c r="H1761" s="203" t="s">
        <v>539</v>
      </c>
      <c r="I1761" s="495">
        <v>174</v>
      </c>
      <c r="J1761" s="495">
        <v>55</v>
      </c>
      <c r="K1761" s="495">
        <v>24</v>
      </c>
      <c r="L1761" s="495">
        <v>12</v>
      </c>
      <c r="M1761" s="507" t="s">
        <v>80</v>
      </c>
      <c r="N1761" s="507" t="s">
        <v>80</v>
      </c>
      <c r="O1761" s="507" t="s">
        <v>80</v>
      </c>
      <c r="P1761" s="507" t="s">
        <v>80</v>
      </c>
      <c r="Q1761" s="495" t="s">
        <v>80</v>
      </c>
      <c r="R1761" s="495" t="s">
        <v>80</v>
      </c>
      <c r="S1761" s="495">
        <v>404</v>
      </c>
      <c r="T1761" s="496">
        <v>679</v>
      </c>
      <c r="U1761" s="559">
        <v>70.816666666666606</v>
      </c>
      <c r="V1761" s="559">
        <v>66.366666666666717</v>
      </c>
      <c r="W1761" s="559">
        <v>104.83333333333329</v>
      </c>
      <c r="X1761" s="498">
        <v>367</v>
      </c>
      <c r="Y1761" s="555">
        <v>85.7</v>
      </c>
      <c r="Z1761" s="550">
        <v>40</v>
      </c>
      <c r="AA1761" s="550">
        <v>217</v>
      </c>
      <c r="AB1761" s="501">
        <v>70</v>
      </c>
      <c r="AC1761" s="550">
        <v>50.7</v>
      </c>
      <c r="AD1761" s="550">
        <v>38.5</v>
      </c>
      <c r="AE1761" s="550">
        <v>70</v>
      </c>
      <c r="AF1761" s="502">
        <v>88</v>
      </c>
      <c r="AG1761" s="503">
        <v>115.954545454545</v>
      </c>
      <c r="AH1761" s="504">
        <v>168.5</v>
      </c>
      <c r="AI1761" s="502">
        <v>66</v>
      </c>
      <c r="AJ1761" s="505" t="s">
        <v>80</v>
      </c>
      <c r="AK1761" s="505" t="s">
        <v>80</v>
      </c>
      <c r="AL1761" s="507"/>
      <c r="AM1761" s="507"/>
      <c r="AN1761" s="505">
        <v>660</v>
      </c>
      <c r="AO1761" s="505">
        <v>683</v>
      </c>
      <c r="AP1761" s="506" t="s">
        <v>80</v>
      </c>
      <c r="AQ1761" s="506" t="s">
        <v>80</v>
      </c>
      <c r="AR1761" s="495">
        <v>28</v>
      </c>
      <c r="AS1761" s="495">
        <v>174</v>
      </c>
      <c r="AT1761" s="495">
        <v>9</v>
      </c>
      <c r="AU1761" s="495">
        <v>24</v>
      </c>
      <c r="AV1761" s="507"/>
      <c r="AW1761" s="507"/>
      <c r="AX1761" s="507"/>
      <c r="AY1761" s="507"/>
      <c r="AZ1761" s="507"/>
      <c r="BA1761" s="507"/>
      <c r="BB1761" s="357"/>
      <c r="BC1761" s="592">
        <f t="shared" si="1903"/>
        <v>7652.99999999997</v>
      </c>
      <c r="BD1761" s="593">
        <f t="shared" si="1904"/>
        <v>11121</v>
      </c>
      <c r="BE1761" s="594">
        <f t="shared" si="1905"/>
        <v>48084.516666666626</v>
      </c>
      <c r="BF1761" s="291">
        <f t="shared" si="1906"/>
        <v>45062.966666666704</v>
      </c>
      <c r="BG1761" s="566">
        <f t="shared" si="1907"/>
        <v>71181.833333333299</v>
      </c>
      <c r="BH1761" s="595">
        <f t="shared" si="1908"/>
        <v>31451.9</v>
      </c>
      <c r="BI1761" s="289">
        <f t="shared" si="1909"/>
        <v>14680</v>
      </c>
      <c r="BJ1761" s="596">
        <f t="shared" si="1910"/>
        <v>79639</v>
      </c>
      <c r="BK1761" s="595">
        <f t="shared" si="1911"/>
        <v>3549</v>
      </c>
      <c r="BL1761" s="289">
        <f t="shared" si="1912"/>
        <v>2695</v>
      </c>
      <c r="BM1761" s="596">
        <f t="shared" si="1913"/>
        <v>4900</v>
      </c>
      <c r="BN1761" s="563">
        <f t="shared" si="1914"/>
        <v>11</v>
      </c>
      <c r="BO1761" s="87">
        <f t="shared" si="1915"/>
        <v>2018</v>
      </c>
      <c r="BP1761" s="87">
        <f t="shared" si="1916"/>
        <v>1.9999999999999996</v>
      </c>
      <c r="BQ1761" s="202"/>
    </row>
    <row r="1762" spans="1:69" s="35" customFormat="1" ht="10.5" customHeight="1" x14ac:dyDescent="0.2">
      <c r="A1762" s="312" t="str">
        <f t="shared" si="1902"/>
        <v>2018-19RYF11</v>
      </c>
      <c r="B1762" s="312" t="str">
        <f t="shared" si="1917"/>
        <v>Y58</v>
      </c>
      <c r="C1762" s="208" t="s">
        <v>192</v>
      </c>
      <c r="D1762" s="208" t="s">
        <v>174</v>
      </c>
      <c r="E1762" s="53"/>
      <c r="F1762" s="319" t="str">
        <f>VLOOKUP($G1762,'Selection Sheet'!$C$15:$F$39,3,0)</f>
        <v>Y58</v>
      </c>
      <c r="G1762" s="209" t="s">
        <v>99</v>
      </c>
      <c r="H1762" s="208" t="s">
        <v>540</v>
      </c>
      <c r="I1762" s="521">
        <v>301</v>
      </c>
      <c r="J1762" s="521">
        <v>87</v>
      </c>
      <c r="K1762" s="521">
        <v>39</v>
      </c>
      <c r="L1762" s="521">
        <v>17</v>
      </c>
      <c r="M1762" s="533" t="s">
        <v>80</v>
      </c>
      <c r="N1762" s="533" t="s">
        <v>80</v>
      </c>
      <c r="O1762" s="533" t="s">
        <v>80</v>
      </c>
      <c r="P1762" s="533" t="s">
        <v>80</v>
      </c>
      <c r="Q1762" s="521" t="s">
        <v>80</v>
      </c>
      <c r="R1762" s="521" t="s">
        <v>80</v>
      </c>
      <c r="S1762" s="521">
        <v>736</v>
      </c>
      <c r="T1762" s="522">
        <v>807</v>
      </c>
      <c r="U1762" s="561">
        <v>87.333333333333258</v>
      </c>
      <c r="V1762" s="561">
        <v>80.250000000000043</v>
      </c>
      <c r="W1762" s="561">
        <v>133.2166666666667</v>
      </c>
      <c r="X1762" s="524">
        <v>568</v>
      </c>
      <c r="Y1762" s="557">
        <v>70.099999999999994</v>
      </c>
      <c r="Z1762" s="552">
        <v>30</v>
      </c>
      <c r="AA1762" s="552">
        <v>168</v>
      </c>
      <c r="AB1762" s="527">
        <v>62</v>
      </c>
      <c r="AC1762" s="552">
        <v>58.7</v>
      </c>
      <c r="AD1762" s="552">
        <v>51.5</v>
      </c>
      <c r="AE1762" s="552">
        <v>92</v>
      </c>
      <c r="AF1762" s="528">
        <v>143</v>
      </c>
      <c r="AG1762" s="529">
        <v>145.51666666666699</v>
      </c>
      <c r="AH1762" s="530">
        <v>200.8</v>
      </c>
      <c r="AI1762" s="528">
        <v>120</v>
      </c>
      <c r="AJ1762" s="531" t="s">
        <v>80</v>
      </c>
      <c r="AK1762" s="531" t="s">
        <v>80</v>
      </c>
      <c r="AL1762" s="533"/>
      <c r="AM1762" s="533"/>
      <c r="AN1762" s="531">
        <v>795</v>
      </c>
      <c r="AO1762" s="531">
        <v>807</v>
      </c>
      <c r="AP1762" s="532" t="s">
        <v>80</v>
      </c>
      <c r="AQ1762" s="532" t="s">
        <v>80</v>
      </c>
      <c r="AR1762" s="521">
        <v>34</v>
      </c>
      <c r="AS1762" s="521">
        <v>300</v>
      </c>
      <c r="AT1762" s="521">
        <v>10</v>
      </c>
      <c r="AU1762" s="521">
        <v>39</v>
      </c>
      <c r="AV1762" s="533"/>
      <c r="AW1762" s="533"/>
      <c r="AX1762" s="533"/>
      <c r="AY1762" s="533"/>
      <c r="AZ1762" s="533"/>
      <c r="BA1762" s="533"/>
      <c r="BB1762" s="359"/>
      <c r="BC1762" s="605">
        <f t="shared" si="1903"/>
        <v>17462.00000000004</v>
      </c>
      <c r="BD1762" s="606">
        <f t="shared" si="1904"/>
        <v>24096</v>
      </c>
      <c r="BE1762" s="607">
        <f t="shared" si="1905"/>
        <v>70477.999999999942</v>
      </c>
      <c r="BF1762" s="302">
        <f t="shared" si="1906"/>
        <v>64761.750000000036</v>
      </c>
      <c r="BG1762" s="608">
        <f t="shared" si="1907"/>
        <v>107505.85000000002</v>
      </c>
      <c r="BH1762" s="609">
        <f t="shared" si="1908"/>
        <v>39816.799999999996</v>
      </c>
      <c r="BI1762" s="311">
        <f t="shared" si="1909"/>
        <v>17040</v>
      </c>
      <c r="BJ1762" s="610">
        <f t="shared" si="1910"/>
        <v>95424</v>
      </c>
      <c r="BK1762" s="609">
        <f t="shared" si="1911"/>
        <v>3639.4</v>
      </c>
      <c r="BL1762" s="311">
        <f t="shared" si="1912"/>
        <v>3193</v>
      </c>
      <c r="BM1762" s="610">
        <f t="shared" si="1913"/>
        <v>5704</v>
      </c>
      <c r="BN1762" s="565">
        <f t="shared" si="1914"/>
        <v>11</v>
      </c>
      <c r="BO1762" s="312">
        <f t="shared" si="1915"/>
        <v>2018</v>
      </c>
      <c r="BP1762" s="312">
        <f t="shared" si="1916"/>
        <v>1.9999999999999996</v>
      </c>
      <c r="BQ1762" s="202"/>
    </row>
    <row r="1763" spans="1:69" s="35" customFormat="1" ht="10.5" customHeight="1" x14ac:dyDescent="0.2">
      <c r="A1763" s="87" t="str">
        <f t="shared" si="1902"/>
        <v>2018-19R1F12</v>
      </c>
      <c r="B1763" s="87" t="str">
        <f t="shared" si="1917"/>
        <v>Y59</v>
      </c>
      <c r="C1763" s="203" t="s">
        <v>192</v>
      </c>
      <c r="D1763" s="203" t="s">
        <v>175</v>
      </c>
      <c r="E1763" s="42"/>
      <c r="F1763" s="317" t="str">
        <f>VLOOKUP($G1763,'Selection Sheet'!$C$15:$F$39,3,0)</f>
        <v>Y59</v>
      </c>
      <c r="G1763" s="204" t="s">
        <v>108</v>
      </c>
      <c r="H1763" s="203" t="s">
        <v>529</v>
      </c>
      <c r="I1763" s="495">
        <v>9</v>
      </c>
      <c r="J1763" s="495">
        <v>0</v>
      </c>
      <c r="K1763" s="495">
        <v>1</v>
      </c>
      <c r="L1763" s="495">
        <v>0</v>
      </c>
      <c r="M1763" s="507" t="s">
        <v>80</v>
      </c>
      <c r="N1763" s="507" t="s">
        <v>80</v>
      </c>
      <c r="O1763" s="507" t="s">
        <v>80</v>
      </c>
      <c r="P1763" s="507" t="s">
        <v>80</v>
      </c>
      <c r="Q1763" s="495" t="s">
        <v>80</v>
      </c>
      <c r="R1763" s="495" t="s">
        <v>80</v>
      </c>
      <c r="S1763" s="495">
        <v>18</v>
      </c>
      <c r="T1763" s="496">
        <v>38</v>
      </c>
      <c r="U1763" s="559">
        <v>58.966666666666711</v>
      </c>
      <c r="V1763" s="559">
        <v>55.166666666666679</v>
      </c>
      <c r="W1763" s="559">
        <v>88.1</v>
      </c>
      <c r="X1763" s="498">
        <v>16</v>
      </c>
      <c r="Y1763" s="555">
        <v>51.8</v>
      </c>
      <c r="Z1763" s="550">
        <v>30</v>
      </c>
      <c r="AA1763" s="550">
        <v>141</v>
      </c>
      <c r="AB1763" s="501">
        <v>2</v>
      </c>
      <c r="AC1763" s="550" t="s">
        <v>80</v>
      </c>
      <c r="AD1763" s="550" t="s">
        <v>80</v>
      </c>
      <c r="AE1763" s="550" t="s">
        <v>80</v>
      </c>
      <c r="AF1763" s="502">
        <v>3</v>
      </c>
      <c r="AG1763" s="503">
        <v>120</v>
      </c>
      <c r="AH1763" s="504">
        <v>120</v>
      </c>
      <c r="AI1763" s="502">
        <v>1</v>
      </c>
      <c r="AJ1763" s="505" t="s">
        <v>80</v>
      </c>
      <c r="AK1763" s="505" t="s">
        <v>80</v>
      </c>
      <c r="AL1763" s="507"/>
      <c r="AM1763" s="507"/>
      <c r="AN1763" s="505" t="s">
        <v>80</v>
      </c>
      <c r="AO1763" s="505" t="s">
        <v>80</v>
      </c>
      <c r="AP1763" s="506">
        <v>26</v>
      </c>
      <c r="AQ1763" s="506">
        <v>50</v>
      </c>
      <c r="AR1763" s="495">
        <v>0</v>
      </c>
      <c r="AS1763" s="495">
        <v>9</v>
      </c>
      <c r="AT1763" s="495">
        <v>0</v>
      </c>
      <c r="AU1763" s="495">
        <v>1</v>
      </c>
      <c r="AV1763" s="507"/>
      <c r="AW1763" s="507"/>
      <c r="AX1763" s="507"/>
      <c r="AY1763" s="507"/>
      <c r="AZ1763" s="507"/>
      <c r="BA1763" s="507"/>
      <c r="BB1763" s="357"/>
      <c r="BC1763" s="592">
        <f t="shared" si="1903"/>
        <v>120</v>
      </c>
      <c r="BD1763" s="593">
        <f t="shared" si="1904"/>
        <v>120</v>
      </c>
      <c r="BE1763" s="594">
        <f t="shared" si="1905"/>
        <v>2240.7333333333349</v>
      </c>
      <c r="BF1763" s="291">
        <f t="shared" si="1906"/>
        <v>2096.3333333333339</v>
      </c>
      <c r="BG1763" s="566">
        <f t="shared" si="1907"/>
        <v>3347.7999999999997</v>
      </c>
      <c r="BH1763" s="595">
        <f t="shared" si="1908"/>
        <v>828.8</v>
      </c>
      <c r="BI1763" s="289">
        <f t="shared" si="1909"/>
        <v>480</v>
      </c>
      <c r="BJ1763" s="596">
        <f t="shared" si="1910"/>
        <v>2256</v>
      </c>
      <c r="BK1763" s="595" t="str">
        <f t="shared" si="1911"/>
        <v>-</v>
      </c>
      <c r="BL1763" s="289" t="str">
        <f t="shared" si="1912"/>
        <v>-</v>
      </c>
      <c r="BM1763" s="596" t="str">
        <f t="shared" si="1913"/>
        <v>-</v>
      </c>
      <c r="BN1763" s="563">
        <f t="shared" si="1914"/>
        <v>12</v>
      </c>
      <c r="BO1763" s="87">
        <f t="shared" si="1915"/>
        <v>2018</v>
      </c>
      <c r="BP1763" s="87">
        <f t="shared" si="1916"/>
        <v>0</v>
      </c>
      <c r="BQ1763" s="202"/>
    </row>
    <row r="1764" spans="1:69" s="35" customFormat="1" ht="10.5" customHeight="1" x14ac:dyDescent="0.2">
      <c r="A1764" s="87" t="str">
        <f t="shared" si="1902"/>
        <v>2018-19RRU12</v>
      </c>
      <c r="B1764" s="87" t="str">
        <f t="shared" si="1917"/>
        <v>Y56</v>
      </c>
      <c r="C1764" s="203" t="s">
        <v>192</v>
      </c>
      <c r="D1764" s="203" t="s">
        <v>175</v>
      </c>
      <c r="E1764" s="42"/>
      <c r="F1764" s="317" t="str">
        <f>VLOOKUP($G1764,'Selection Sheet'!$C$15:$F$39,3,0)</f>
        <v>Y56</v>
      </c>
      <c r="G1764" s="204" t="s">
        <v>93</v>
      </c>
      <c r="H1764" s="203" t="s">
        <v>530</v>
      </c>
      <c r="I1764" s="495">
        <v>420</v>
      </c>
      <c r="J1764" s="495">
        <v>149</v>
      </c>
      <c r="K1764" s="495">
        <v>47</v>
      </c>
      <c r="L1764" s="495">
        <v>33</v>
      </c>
      <c r="M1764" s="507" t="s">
        <v>80</v>
      </c>
      <c r="N1764" s="507" t="s">
        <v>80</v>
      </c>
      <c r="O1764" s="507" t="s">
        <v>80</v>
      </c>
      <c r="P1764" s="507" t="s">
        <v>80</v>
      </c>
      <c r="Q1764" s="495" t="s">
        <v>80</v>
      </c>
      <c r="R1764" s="495" t="s">
        <v>80</v>
      </c>
      <c r="S1764" s="495">
        <v>986</v>
      </c>
      <c r="T1764" s="496">
        <v>1175</v>
      </c>
      <c r="U1764" s="559">
        <v>69.000000000000043</v>
      </c>
      <c r="V1764" s="559">
        <v>60.999999999999986</v>
      </c>
      <c r="W1764" s="559">
        <v>101.99999999999996</v>
      </c>
      <c r="X1764" s="498">
        <v>609</v>
      </c>
      <c r="Y1764" s="555">
        <v>67.3</v>
      </c>
      <c r="Z1764" s="550">
        <v>26</v>
      </c>
      <c r="AA1764" s="550">
        <v>191</v>
      </c>
      <c r="AB1764" s="501">
        <v>96</v>
      </c>
      <c r="AC1764" s="550">
        <v>49</v>
      </c>
      <c r="AD1764" s="550">
        <v>37</v>
      </c>
      <c r="AE1764" s="550">
        <v>109</v>
      </c>
      <c r="AF1764" s="502">
        <v>157</v>
      </c>
      <c r="AG1764" s="503">
        <v>129.88489208633101</v>
      </c>
      <c r="AH1764" s="504">
        <v>182.4</v>
      </c>
      <c r="AI1764" s="502">
        <v>139</v>
      </c>
      <c r="AJ1764" s="505" t="s">
        <v>80</v>
      </c>
      <c r="AK1764" s="505" t="s">
        <v>80</v>
      </c>
      <c r="AL1764" s="507"/>
      <c r="AM1764" s="507"/>
      <c r="AN1764" s="505" t="s">
        <v>80</v>
      </c>
      <c r="AO1764" s="505" t="s">
        <v>80</v>
      </c>
      <c r="AP1764" s="506">
        <v>1924</v>
      </c>
      <c r="AQ1764" s="506">
        <v>2137</v>
      </c>
      <c r="AR1764" s="495">
        <v>50</v>
      </c>
      <c r="AS1764" s="495">
        <v>406</v>
      </c>
      <c r="AT1764" s="495">
        <v>19</v>
      </c>
      <c r="AU1764" s="495">
        <v>44</v>
      </c>
      <c r="AV1764" s="507"/>
      <c r="AW1764" s="507"/>
      <c r="AX1764" s="507"/>
      <c r="AY1764" s="507"/>
      <c r="AZ1764" s="507"/>
      <c r="BA1764" s="507"/>
      <c r="BB1764" s="357"/>
      <c r="BC1764" s="592">
        <f t="shared" si="1903"/>
        <v>18054.000000000011</v>
      </c>
      <c r="BD1764" s="593">
        <f t="shared" si="1904"/>
        <v>25353.600000000002</v>
      </c>
      <c r="BE1764" s="594">
        <f t="shared" si="1905"/>
        <v>81075.000000000044</v>
      </c>
      <c r="BF1764" s="291">
        <f t="shared" si="1906"/>
        <v>71674.999999999985</v>
      </c>
      <c r="BG1764" s="566">
        <f t="shared" si="1907"/>
        <v>119849.99999999996</v>
      </c>
      <c r="BH1764" s="595">
        <f t="shared" si="1908"/>
        <v>40985.699999999997</v>
      </c>
      <c r="BI1764" s="289">
        <f t="shared" si="1909"/>
        <v>15834</v>
      </c>
      <c r="BJ1764" s="596">
        <f t="shared" si="1910"/>
        <v>116319</v>
      </c>
      <c r="BK1764" s="595">
        <f t="shared" si="1911"/>
        <v>4704</v>
      </c>
      <c r="BL1764" s="289">
        <f t="shared" si="1912"/>
        <v>3552</v>
      </c>
      <c r="BM1764" s="596">
        <f t="shared" si="1913"/>
        <v>10464</v>
      </c>
      <c r="BN1764" s="563">
        <f t="shared" si="1914"/>
        <v>12</v>
      </c>
      <c r="BO1764" s="87">
        <f t="shared" si="1915"/>
        <v>2018</v>
      </c>
      <c r="BP1764" s="87">
        <f t="shared" si="1916"/>
        <v>0</v>
      </c>
      <c r="BQ1764" s="202"/>
    </row>
    <row r="1765" spans="1:69" s="35" customFormat="1" ht="10.5" customHeight="1" x14ac:dyDescent="0.2">
      <c r="A1765" s="87" t="str">
        <f t="shared" si="1902"/>
        <v>2018-19RX612</v>
      </c>
      <c r="B1765" s="87" t="str">
        <f t="shared" si="1917"/>
        <v>Y63</v>
      </c>
      <c r="C1765" s="203" t="s">
        <v>192</v>
      </c>
      <c r="D1765" s="203" t="s">
        <v>175</v>
      </c>
      <c r="E1765" s="42"/>
      <c r="F1765" s="317" t="str">
        <f>VLOOKUP($G1765,'Selection Sheet'!$C$15:$F$39,3,0)</f>
        <v>Y63</v>
      </c>
      <c r="G1765" s="204" t="s">
        <v>111</v>
      </c>
      <c r="H1765" s="203" t="s">
        <v>532</v>
      </c>
      <c r="I1765" s="495">
        <v>184</v>
      </c>
      <c r="J1765" s="495">
        <v>54</v>
      </c>
      <c r="K1765" s="495">
        <v>21</v>
      </c>
      <c r="L1765" s="495">
        <v>13</v>
      </c>
      <c r="M1765" s="507" t="s">
        <v>80</v>
      </c>
      <c r="N1765" s="507" t="s">
        <v>80</v>
      </c>
      <c r="O1765" s="507" t="s">
        <v>80</v>
      </c>
      <c r="P1765" s="507" t="s">
        <v>80</v>
      </c>
      <c r="Q1765" s="495" t="s">
        <v>80</v>
      </c>
      <c r="R1765" s="495" t="s">
        <v>80</v>
      </c>
      <c r="S1765" s="495">
        <v>352</v>
      </c>
      <c r="T1765" s="496">
        <v>484</v>
      </c>
      <c r="U1765" s="559">
        <v>73.46666666666664</v>
      </c>
      <c r="V1765" s="559">
        <v>69.833333333333371</v>
      </c>
      <c r="W1765" s="559">
        <v>110.51666666666668</v>
      </c>
      <c r="X1765" s="498">
        <v>259</v>
      </c>
      <c r="Y1765" s="555">
        <v>73.5</v>
      </c>
      <c r="Z1765" s="550">
        <v>36</v>
      </c>
      <c r="AA1765" s="550">
        <v>180</v>
      </c>
      <c r="AB1765" s="501">
        <v>51</v>
      </c>
      <c r="AC1765" s="550">
        <v>59.4</v>
      </c>
      <c r="AD1765" s="550">
        <v>42</v>
      </c>
      <c r="AE1765" s="550">
        <v>106</v>
      </c>
      <c r="AF1765" s="502">
        <v>90</v>
      </c>
      <c r="AG1765" s="503">
        <v>113.08</v>
      </c>
      <c r="AH1765" s="504">
        <v>160.6</v>
      </c>
      <c r="AI1765" s="502">
        <v>75</v>
      </c>
      <c r="AJ1765" s="505" t="s">
        <v>80</v>
      </c>
      <c r="AK1765" s="505" t="s">
        <v>80</v>
      </c>
      <c r="AL1765" s="507"/>
      <c r="AM1765" s="507"/>
      <c r="AN1765" s="505" t="s">
        <v>80</v>
      </c>
      <c r="AO1765" s="505" t="s">
        <v>80</v>
      </c>
      <c r="AP1765" s="506">
        <v>258</v>
      </c>
      <c r="AQ1765" s="506">
        <v>332</v>
      </c>
      <c r="AR1765" s="495">
        <v>15</v>
      </c>
      <c r="AS1765" s="495">
        <v>179</v>
      </c>
      <c r="AT1765" s="495">
        <v>8</v>
      </c>
      <c r="AU1765" s="495">
        <v>19</v>
      </c>
      <c r="AV1765" s="507"/>
      <c r="AW1765" s="507"/>
      <c r="AX1765" s="507"/>
      <c r="AY1765" s="507"/>
      <c r="AZ1765" s="507"/>
      <c r="BA1765" s="507"/>
      <c r="BB1765" s="357"/>
      <c r="BC1765" s="592">
        <f t="shared" si="1903"/>
        <v>8481</v>
      </c>
      <c r="BD1765" s="593">
        <f t="shared" si="1904"/>
        <v>12045</v>
      </c>
      <c r="BE1765" s="594">
        <f t="shared" si="1905"/>
        <v>35557.866666666654</v>
      </c>
      <c r="BF1765" s="291">
        <f t="shared" si="1906"/>
        <v>33799.33333333335</v>
      </c>
      <c r="BG1765" s="566">
        <f t="shared" si="1907"/>
        <v>53490.066666666673</v>
      </c>
      <c r="BH1765" s="595">
        <f t="shared" si="1908"/>
        <v>19036.5</v>
      </c>
      <c r="BI1765" s="289">
        <f t="shared" si="1909"/>
        <v>9324</v>
      </c>
      <c r="BJ1765" s="596">
        <f t="shared" si="1910"/>
        <v>46620</v>
      </c>
      <c r="BK1765" s="595">
        <f t="shared" si="1911"/>
        <v>3029.4</v>
      </c>
      <c r="BL1765" s="289">
        <f t="shared" si="1912"/>
        <v>2142</v>
      </c>
      <c r="BM1765" s="596">
        <f t="shared" si="1913"/>
        <v>5406</v>
      </c>
      <c r="BN1765" s="563">
        <f t="shared" si="1914"/>
        <v>12</v>
      </c>
      <c r="BO1765" s="87">
        <f t="shared" si="1915"/>
        <v>2018</v>
      </c>
      <c r="BP1765" s="87">
        <f t="shared" si="1916"/>
        <v>0</v>
      </c>
      <c r="BQ1765" s="202"/>
    </row>
    <row r="1766" spans="1:69" s="35" customFormat="1" ht="10.5" customHeight="1" x14ac:dyDescent="0.2">
      <c r="A1766" s="314" t="str">
        <f t="shared" si="1902"/>
        <v>2018-19RX712</v>
      </c>
      <c r="B1766" s="314" t="str">
        <f t="shared" si="1917"/>
        <v>Y62</v>
      </c>
      <c r="C1766" s="205" t="s">
        <v>192</v>
      </c>
      <c r="D1766" s="205" t="s">
        <v>175</v>
      </c>
      <c r="E1766" s="206"/>
      <c r="F1766" s="318" t="str">
        <f>VLOOKUP($G1766,'Selection Sheet'!$C$15:$F$39,3,0)</f>
        <v>Y62</v>
      </c>
      <c r="G1766" s="207" t="s">
        <v>84</v>
      </c>
      <c r="H1766" s="205" t="s">
        <v>533</v>
      </c>
      <c r="I1766" s="508">
        <v>276</v>
      </c>
      <c r="J1766" s="508">
        <v>85</v>
      </c>
      <c r="K1766" s="508">
        <v>38</v>
      </c>
      <c r="L1766" s="508">
        <v>18</v>
      </c>
      <c r="M1766" s="520" t="s">
        <v>80</v>
      </c>
      <c r="N1766" s="520" t="s">
        <v>80</v>
      </c>
      <c r="O1766" s="520" t="s">
        <v>80</v>
      </c>
      <c r="P1766" s="520" t="s">
        <v>80</v>
      </c>
      <c r="Q1766" s="508" t="s">
        <v>80</v>
      </c>
      <c r="R1766" s="508" t="s">
        <v>80</v>
      </c>
      <c r="S1766" s="508">
        <v>732</v>
      </c>
      <c r="T1766" s="509">
        <v>971</v>
      </c>
      <c r="U1766" s="560">
        <v>74.999999999999957</v>
      </c>
      <c r="V1766" s="560">
        <v>67.999999999999972</v>
      </c>
      <c r="W1766" s="560">
        <v>116.00000000000006</v>
      </c>
      <c r="X1766" s="511">
        <v>685</v>
      </c>
      <c r="Y1766" s="556">
        <v>81.8</v>
      </c>
      <c r="Z1766" s="551">
        <v>40</v>
      </c>
      <c r="AA1766" s="551">
        <v>195</v>
      </c>
      <c r="AB1766" s="514">
        <v>67</v>
      </c>
      <c r="AC1766" s="551">
        <v>65.099999999999994</v>
      </c>
      <c r="AD1766" s="551">
        <v>54</v>
      </c>
      <c r="AE1766" s="551">
        <v>113</v>
      </c>
      <c r="AF1766" s="515">
        <v>180</v>
      </c>
      <c r="AG1766" s="516">
        <v>140.75182481751801</v>
      </c>
      <c r="AH1766" s="517">
        <v>193.8</v>
      </c>
      <c r="AI1766" s="515">
        <v>137</v>
      </c>
      <c r="AJ1766" s="518" t="s">
        <v>80</v>
      </c>
      <c r="AK1766" s="518" t="s">
        <v>80</v>
      </c>
      <c r="AL1766" s="520"/>
      <c r="AM1766" s="520"/>
      <c r="AN1766" s="518" t="s">
        <v>80</v>
      </c>
      <c r="AO1766" s="518" t="s">
        <v>80</v>
      </c>
      <c r="AP1766" s="519">
        <v>157</v>
      </c>
      <c r="AQ1766" s="519">
        <v>269</v>
      </c>
      <c r="AR1766" s="508">
        <v>17</v>
      </c>
      <c r="AS1766" s="508">
        <v>269</v>
      </c>
      <c r="AT1766" s="508">
        <v>9</v>
      </c>
      <c r="AU1766" s="508">
        <v>35</v>
      </c>
      <c r="AV1766" s="520"/>
      <c r="AW1766" s="520"/>
      <c r="AX1766" s="520"/>
      <c r="AY1766" s="520"/>
      <c r="AZ1766" s="520"/>
      <c r="BA1766" s="520"/>
      <c r="BB1766" s="358"/>
      <c r="BC1766" s="597">
        <f t="shared" si="1903"/>
        <v>19282.999999999967</v>
      </c>
      <c r="BD1766" s="598">
        <f t="shared" si="1904"/>
        <v>26550.600000000002</v>
      </c>
      <c r="BE1766" s="599">
        <f t="shared" si="1905"/>
        <v>72824.999999999956</v>
      </c>
      <c r="BF1766" s="600">
        <f t="shared" si="1906"/>
        <v>66027.999999999971</v>
      </c>
      <c r="BG1766" s="601">
        <f t="shared" si="1907"/>
        <v>112636.00000000006</v>
      </c>
      <c r="BH1766" s="602">
        <f t="shared" si="1908"/>
        <v>56033</v>
      </c>
      <c r="BI1766" s="603">
        <f t="shared" si="1909"/>
        <v>27400</v>
      </c>
      <c r="BJ1766" s="604">
        <f t="shared" si="1910"/>
        <v>133575</v>
      </c>
      <c r="BK1766" s="602">
        <f t="shared" si="1911"/>
        <v>4361.7</v>
      </c>
      <c r="BL1766" s="603">
        <f t="shared" si="1912"/>
        <v>3618</v>
      </c>
      <c r="BM1766" s="604">
        <f t="shared" si="1913"/>
        <v>7571</v>
      </c>
      <c r="BN1766" s="564">
        <f t="shared" si="1914"/>
        <v>12</v>
      </c>
      <c r="BO1766" s="314">
        <f t="shared" si="1915"/>
        <v>2018</v>
      </c>
      <c r="BP1766" s="314">
        <f t="shared" si="1916"/>
        <v>0</v>
      </c>
      <c r="BQ1766" s="202"/>
    </row>
    <row r="1767" spans="1:69" s="35" customFormat="1" ht="10.5" customHeight="1" x14ac:dyDescent="0.2">
      <c r="A1767" s="87" t="str">
        <f t="shared" si="1902"/>
        <v>2018-19RX812</v>
      </c>
      <c r="B1767" s="87" t="str">
        <f t="shared" si="1917"/>
        <v>Y63</v>
      </c>
      <c r="C1767" s="203" t="s">
        <v>192</v>
      </c>
      <c r="D1767" s="203" t="s">
        <v>175</v>
      </c>
      <c r="E1767" s="42"/>
      <c r="F1767" s="317" t="str">
        <f>VLOOKUP($G1767,'Selection Sheet'!$C$15:$F$39,3,0)</f>
        <v>Y63</v>
      </c>
      <c r="G1767" s="204" t="s">
        <v>120</v>
      </c>
      <c r="H1767" s="203" t="s">
        <v>534</v>
      </c>
      <c r="I1767" s="495">
        <v>312</v>
      </c>
      <c r="J1767" s="495">
        <v>69</v>
      </c>
      <c r="K1767" s="495">
        <v>32</v>
      </c>
      <c r="L1767" s="495">
        <v>17</v>
      </c>
      <c r="M1767" s="507" t="s">
        <v>80</v>
      </c>
      <c r="N1767" s="507" t="s">
        <v>80</v>
      </c>
      <c r="O1767" s="507" t="s">
        <v>80</v>
      </c>
      <c r="P1767" s="507" t="s">
        <v>80</v>
      </c>
      <c r="Q1767" s="495" t="s">
        <v>80</v>
      </c>
      <c r="R1767" s="495" t="s">
        <v>80</v>
      </c>
      <c r="S1767" s="495">
        <v>806</v>
      </c>
      <c r="T1767" s="496">
        <v>1201</v>
      </c>
      <c r="U1767" s="559">
        <v>75.649999999999963</v>
      </c>
      <c r="V1767" s="559">
        <v>68.983333333333348</v>
      </c>
      <c r="W1767" s="559">
        <v>114.14999999999995</v>
      </c>
      <c r="X1767" s="498">
        <v>439</v>
      </c>
      <c r="Y1767" s="555">
        <v>92.2</v>
      </c>
      <c r="Z1767" s="550">
        <v>43</v>
      </c>
      <c r="AA1767" s="550">
        <v>222</v>
      </c>
      <c r="AB1767" s="501">
        <v>46</v>
      </c>
      <c r="AC1767" s="550">
        <v>55.5</v>
      </c>
      <c r="AD1767" s="550">
        <v>48.5</v>
      </c>
      <c r="AE1767" s="550">
        <v>110</v>
      </c>
      <c r="AF1767" s="502">
        <v>76</v>
      </c>
      <c r="AG1767" s="503">
        <v>133.308823529412</v>
      </c>
      <c r="AH1767" s="504">
        <v>176.9</v>
      </c>
      <c r="AI1767" s="502">
        <v>68</v>
      </c>
      <c r="AJ1767" s="505" t="s">
        <v>80</v>
      </c>
      <c r="AK1767" s="505" t="s">
        <v>80</v>
      </c>
      <c r="AL1767" s="507"/>
      <c r="AM1767" s="507"/>
      <c r="AN1767" s="505" t="s">
        <v>80</v>
      </c>
      <c r="AO1767" s="505" t="s">
        <v>80</v>
      </c>
      <c r="AP1767" s="506">
        <v>450</v>
      </c>
      <c r="AQ1767" s="506">
        <v>867</v>
      </c>
      <c r="AR1767" s="495">
        <v>27</v>
      </c>
      <c r="AS1767" s="495">
        <v>307</v>
      </c>
      <c r="AT1767" s="495">
        <v>9</v>
      </c>
      <c r="AU1767" s="495">
        <v>31</v>
      </c>
      <c r="AV1767" s="507"/>
      <c r="AW1767" s="507"/>
      <c r="AX1767" s="507"/>
      <c r="AY1767" s="507"/>
      <c r="AZ1767" s="507"/>
      <c r="BA1767" s="507"/>
      <c r="BB1767" s="357"/>
      <c r="BC1767" s="592">
        <f t="shared" si="1903"/>
        <v>9065.0000000000164</v>
      </c>
      <c r="BD1767" s="593">
        <f t="shared" si="1904"/>
        <v>12029.2</v>
      </c>
      <c r="BE1767" s="594">
        <f t="shared" si="1905"/>
        <v>90855.649999999951</v>
      </c>
      <c r="BF1767" s="291">
        <f t="shared" si="1906"/>
        <v>82848.983333333352</v>
      </c>
      <c r="BG1767" s="566">
        <f t="shared" si="1907"/>
        <v>137094.14999999994</v>
      </c>
      <c r="BH1767" s="595">
        <f t="shared" si="1908"/>
        <v>40475.800000000003</v>
      </c>
      <c r="BI1767" s="289">
        <f t="shared" si="1909"/>
        <v>18877</v>
      </c>
      <c r="BJ1767" s="596">
        <f t="shared" si="1910"/>
        <v>97458</v>
      </c>
      <c r="BK1767" s="595">
        <f t="shared" si="1911"/>
        <v>2553</v>
      </c>
      <c r="BL1767" s="289">
        <f t="shared" si="1912"/>
        <v>2231</v>
      </c>
      <c r="BM1767" s="596">
        <f t="shared" si="1913"/>
        <v>5060</v>
      </c>
      <c r="BN1767" s="563">
        <f t="shared" si="1914"/>
        <v>12</v>
      </c>
      <c r="BO1767" s="87">
        <f t="shared" si="1915"/>
        <v>2018</v>
      </c>
      <c r="BP1767" s="87">
        <f t="shared" si="1916"/>
        <v>0</v>
      </c>
      <c r="BQ1767" s="202"/>
    </row>
    <row r="1768" spans="1:69" s="35" customFormat="1" ht="10.5" customHeight="1" x14ac:dyDescent="0.2">
      <c r="A1768" s="87" t="str">
        <f t="shared" si="1902"/>
        <v>2018-19RX912</v>
      </c>
      <c r="B1768" s="87" t="str">
        <f t="shared" si="1917"/>
        <v>Y60</v>
      </c>
      <c r="C1768" s="203" t="s">
        <v>192</v>
      </c>
      <c r="D1768" s="203" t="s">
        <v>175</v>
      </c>
      <c r="E1768" s="42"/>
      <c r="F1768" s="317" t="str">
        <f>VLOOKUP($G1768,'Selection Sheet'!$C$15:$F$39,3,0)</f>
        <v>Y60</v>
      </c>
      <c r="G1768" s="204" t="s">
        <v>103</v>
      </c>
      <c r="H1768" s="203" t="s">
        <v>535</v>
      </c>
      <c r="I1768" s="495">
        <v>244</v>
      </c>
      <c r="J1768" s="495">
        <v>60</v>
      </c>
      <c r="K1768" s="495">
        <v>30</v>
      </c>
      <c r="L1768" s="495">
        <v>18</v>
      </c>
      <c r="M1768" s="507" t="s">
        <v>80</v>
      </c>
      <c r="N1768" s="507" t="s">
        <v>80</v>
      </c>
      <c r="O1768" s="507" t="s">
        <v>80</v>
      </c>
      <c r="P1768" s="507" t="s">
        <v>80</v>
      </c>
      <c r="Q1768" s="495" t="s">
        <v>80</v>
      </c>
      <c r="R1768" s="495" t="s">
        <v>80</v>
      </c>
      <c r="S1768" s="495">
        <v>675</v>
      </c>
      <c r="T1768" s="496">
        <v>628</v>
      </c>
      <c r="U1768" s="559">
        <v>86.533333333333346</v>
      </c>
      <c r="V1768" s="559">
        <v>78.116666666666688</v>
      </c>
      <c r="W1768" s="559">
        <v>131.51666666666665</v>
      </c>
      <c r="X1768" s="498">
        <v>436</v>
      </c>
      <c r="Y1768" s="555">
        <v>76.900000000000006</v>
      </c>
      <c r="Z1768" s="550">
        <v>44</v>
      </c>
      <c r="AA1768" s="550">
        <v>176</v>
      </c>
      <c r="AB1768" s="501">
        <v>56</v>
      </c>
      <c r="AC1768" s="550">
        <v>70.2</v>
      </c>
      <c r="AD1768" s="550">
        <v>59</v>
      </c>
      <c r="AE1768" s="550">
        <v>100</v>
      </c>
      <c r="AF1768" s="502">
        <v>111</v>
      </c>
      <c r="AG1768" s="503">
        <v>127.84693877551</v>
      </c>
      <c r="AH1768" s="504">
        <v>175.9</v>
      </c>
      <c r="AI1768" s="502">
        <v>98</v>
      </c>
      <c r="AJ1768" s="505" t="s">
        <v>80</v>
      </c>
      <c r="AK1768" s="505" t="s">
        <v>80</v>
      </c>
      <c r="AL1768" s="507"/>
      <c r="AM1768" s="507"/>
      <c r="AN1768" s="505" t="s">
        <v>80</v>
      </c>
      <c r="AO1768" s="505" t="s">
        <v>80</v>
      </c>
      <c r="AP1768" s="506">
        <v>572</v>
      </c>
      <c r="AQ1768" s="506">
        <v>728</v>
      </c>
      <c r="AR1768" s="495">
        <v>14</v>
      </c>
      <c r="AS1768" s="495">
        <v>238</v>
      </c>
      <c r="AT1768" s="495">
        <v>9</v>
      </c>
      <c r="AU1768" s="495">
        <v>29</v>
      </c>
      <c r="AV1768" s="507"/>
      <c r="AW1768" s="507"/>
      <c r="AX1768" s="507"/>
      <c r="AY1768" s="507"/>
      <c r="AZ1768" s="507"/>
      <c r="BA1768" s="507"/>
      <c r="BB1768" s="357"/>
      <c r="BC1768" s="592">
        <f t="shared" si="1903"/>
        <v>12528.99999999998</v>
      </c>
      <c r="BD1768" s="593">
        <f t="shared" si="1904"/>
        <v>17238.2</v>
      </c>
      <c r="BE1768" s="594">
        <f t="shared" si="1905"/>
        <v>54342.933333333342</v>
      </c>
      <c r="BF1768" s="291">
        <f t="shared" si="1906"/>
        <v>49057.266666666677</v>
      </c>
      <c r="BG1768" s="566">
        <f t="shared" si="1907"/>
        <v>82592.46666666666</v>
      </c>
      <c r="BH1768" s="595">
        <f t="shared" si="1908"/>
        <v>33528.400000000001</v>
      </c>
      <c r="BI1768" s="289">
        <f t="shared" si="1909"/>
        <v>19184</v>
      </c>
      <c r="BJ1768" s="596">
        <f t="shared" si="1910"/>
        <v>76736</v>
      </c>
      <c r="BK1768" s="595">
        <f t="shared" si="1911"/>
        <v>3931.2000000000003</v>
      </c>
      <c r="BL1768" s="289">
        <f t="shared" si="1912"/>
        <v>3304</v>
      </c>
      <c r="BM1768" s="596">
        <f t="shared" si="1913"/>
        <v>5600</v>
      </c>
      <c r="BN1768" s="563">
        <f t="shared" si="1914"/>
        <v>12</v>
      </c>
      <c r="BO1768" s="87">
        <f t="shared" si="1915"/>
        <v>2018</v>
      </c>
      <c r="BP1768" s="87">
        <f t="shared" si="1916"/>
        <v>0</v>
      </c>
      <c r="BQ1768" s="202"/>
    </row>
    <row r="1769" spans="1:69" s="35" customFormat="1" ht="10.5" customHeight="1" x14ac:dyDescent="0.2">
      <c r="A1769" s="314" t="str">
        <f t="shared" si="1902"/>
        <v>2018-19RYA12</v>
      </c>
      <c r="B1769" s="314" t="str">
        <f t="shared" si="1917"/>
        <v>Y60</v>
      </c>
      <c r="C1769" s="205" t="s">
        <v>192</v>
      </c>
      <c r="D1769" s="205" t="s">
        <v>175</v>
      </c>
      <c r="E1769" s="206"/>
      <c r="F1769" s="318" t="str">
        <f>VLOOKUP($G1769,'Selection Sheet'!$C$15:$F$39,3,0)</f>
        <v>Y60</v>
      </c>
      <c r="G1769" s="207" t="s">
        <v>118</v>
      </c>
      <c r="H1769" s="205" t="s">
        <v>536</v>
      </c>
      <c r="I1769" s="508">
        <v>334</v>
      </c>
      <c r="J1769" s="508">
        <v>104</v>
      </c>
      <c r="K1769" s="508">
        <v>42</v>
      </c>
      <c r="L1769" s="508">
        <v>23</v>
      </c>
      <c r="M1769" s="520" t="s">
        <v>80</v>
      </c>
      <c r="N1769" s="520" t="s">
        <v>80</v>
      </c>
      <c r="O1769" s="520" t="s">
        <v>80</v>
      </c>
      <c r="P1769" s="520" t="s">
        <v>80</v>
      </c>
      <c r="Q1769" s="508" t="s">
        <v>80</v>
      </c>
      <c r="R1769" s="508" t="s">
        <v>80</v>
      </c>
      <c r="S1769" s="508">
        <v>924</v>
      </c>
      <c r="T1769" s="509">
        <v>1719</v>
      </c>
      <c r="U1769" s="560">
        <v>68.69999999999996</v>
      </c>
      <c r="V1769" s="560">
        <v>63.13333333333334</v>
      </c>
      <c r="W1769" s="560">
        <v>99.699999999999989</v>
      </c>
      <c r="X1769" s="511">
        <v>508</v>
      </c>
      <c r="Y1769" s="556">
        <v>96</v>
      </c>
      <c r="Z1769" s="551">
        <v>50.5</v>
      </c>
      <c r="AA1769" s="551">
        <v>226</v>
      </c>
      <c r="AB1769" s="514">
        <v>71</v>
      </c>
      <c r="AC1769" s="551">
        <v>59.7</v>
      </c>
      <c r="AD1769" s="551">
        <v>57</v>
      </c>
      <c r="AE1769" s="551">
        <v>103</v>
      </c>
      <c r="AF1769" s="515">
        <v>163</v>
      </c>
      <c r="AG1769" s="516">
        <v>115.473684210526</v>
      </c>
      <c r="AH1769" s="517">
        <v>158.4</v>
      </c>
      <c r="AI1769" s="515">
        <v>133</v>
      </c>
      <c r="AJ1769" s="518" t="s">
        <v>80</v>
      </c>
      <c r="AK1769" s="518" t="s">
        <v>80</v>
      </c>
      <c r="AL1769" s="520"/>
      <c r="AM1769" s="520"/>
      <c r="AN1769" s="518" t="s">
        <v>80</v>
      </c>
      <c r="AO1769" s="518" t="s">
        <v>80</v>
      </c>
      <c r="AP1769" s="519">
        <v>733</v>
      </c>
      <c r="AQ1769" s="519">
        <v>929</v>
      </c>
      <c r="AR1769" s="508">
        <v>35</v>
      </c>
      <c r="AS1769" s="508">
        <v>327</v>
      </c>
      <c r="AT1769" s="508">
        <v>14</v>
      </c>
      <c r="AU1769" s="508">
        <v>41</v>
      </c>
      <c r="AV1769" s="520"/>
      <c r="AW1769" s="520"/>
      <c r="AX1769" s="520"/>
      <c r="AY1769" s="520"/>
      <c r="AZ1769" s="520"/>
      <c r="BA1769" s="520"/>
      <c r="BB1769" s="358"/>
      <c r="BC1769" s="597">
        <f t="shared" si="1903"/>
        <v>15357.999999999958</v>
      </c>
      <c r="BD1769" s="598">
        <f t="shared" si="1904"/>
        <v>21067.200000000001</v>
      </c>
      <c r="BE1769" s="599">
        <f t="shared" si="1905"/>
        <v>118095.29999999993</v>
      </c>
      <c r="BF1769" s="600">
        <f t="shared" si="1906"/>
        <v>108526.20000000001</v>
      </c>
      <c r="BG1769" s="601">
        <f t="shared" si="1907"/>
        <v>171384.3</v>
      </c>
      <c r="BH1769" s="602">
        <f t="shared" si="1908"/>
        <v>48768</v>
      </c>
      <c r="BI1769" s="603">
        <f t="shared" si="1909"/>
        <v>25654</v>
      </c>
      <c r="BJ1769" s="604">
        <f t="shared" si="1910"/>
        <v>114808</v>
      </c>
      <c r="BK1769" s="602">
        <f t="shared" si="1911"/>
        <v>4238.7</v>
      </c>
      <c r="BL1769" s="603">
        <f t="shared" si="1912"/>
        <v>4047</v>
      </c>
      <c r="BM1769" s="604">
        <f t="shared" si="1913"/>
        <v>7313</v>
      </c>
      <c r="BN1769" s="564">
        <f t="shared" si="1914"/>
        <v>12</v>
      </c>
      <c r="BO1769" s="314">
        <f t="shared" si="1915"/>
        <v>2018</v>
      </c>
      <c r="BP1769" s="314">
        <f t="shared" si="1916"/>
        <v>0</v>
      </c>
      <c r="BQ1769" s="202"/>
    </row>
    <row r="1770" spans="1:69" s="35" customFormat="1" ht="10.5" customHeight="1" x14ac:dyDescent="0.2">
      <c r="A1770" s="87" t="str">
        <f t="shared" si="1902"/>
        <v>2018-19RYC12</v>
      </c>
      <c r="B1770" s="87" t="str">
        <f t="shared" si="1917"/>
        <v>Y61</v>
      </c>
      <c r="C1770" s="203" t="s">
        <v>192</v>
      </c>
      <c r="D1770" s="203" t="s">
        <v>175</v>
      </c>
      <c r="E1770" s="42"/>
      <c r="F1770" s="317" t="str">
        <f>VLOOKUP($G1770,'Selection Sheet'!$C$15:$F$39,3,0)</f>
        <v>Y61</v>
      </c>
      <c r="G1770" s="204" t="s">
        <v>87</v>
      </c>
      <c r="H1770" s="203" t="s">
        <v>537</v>
      </c>
      <c r="I1770" s="495">
        <v>315</v>
      </c>
      <c r="J1770" s="495">
        <v>94</v>
      </c>
      <c r="K1770" s="495">
        <v>31</v>
      </c>
      <c r="L1770" s="495">
        <v>16</v>
      </c>
      <c r="M1770" s="507" t="s">
        <v>80</v>
      </c>
      <c r="N1770" s="507" t="s">
        <v>80</v>
      </c>
      <c r="O1770" s="507" t="s">
        <v>80</v>
      </c>
      <c r="P1770" s="507" t="s">
        <v>80</v>
      </c>
      <c r="Q1770" s="495" t="s">
        <v>80</v>
      </c>
      <c r="R1770" s="495" t="s">
        <v>80</v>
      </c>
      <c r="S1770" s="495">
        <v>848</v>
      </c>
      <c r="T1770" s="496">
        <v>464</v>
      </c>
      <c r="U1770" s="559">
        <v>68.949999999999932</v>
      </c>
      <c r="V1770" s="559">
        <v>63.999999999999929</v>
      </c>
      <c r="W1770" s="559">
        <v>103.00000000000003</v>
      </c>
      <c r="X1770" s="498">
        <v>606</v>
      </c>
      <c r="Y1770" s="555">
        <v>87.5</v>
      </c>
      <c r="Z1770" s="550">
        <v>39.5</v>
      </c>
      <c r="AA1770" s="550">
        <v>213</v>
      </c>
      <c r="AB1770" s="501">
        <v>87</v>
      </c>
      <c r="AC1770" s="550">
        <v>59.1</v>
      </c>
      <c r="AD1770" s="550">
        <v>53</v>
      </c>
      <c r="AE1770" s="550">
        <v>105</v>
      </c>
      <c r="AF1770" s="502">
        <v>137</v>
      </c>
      <c r="AG1770" s="503">
        <v>141.04237288135599</v>
      </c>
      <c r="AH1770" s="504">
        <v>192.9</v>
      </c>
      <c r="AI1770" s="502">
        <v>118</v>
      </c>
      <c r="AJ1770" s="505" t="s">
        <v>80</v>
      </c>
      <c r="AK1770" s="505" t="s">
        <v>80</v>
      </c>
      <c r="AL1770" s="507"/>
      <c r="AM1770" s="507"/>
      <c r="AN1770" s="505" t="s">
        <v>80</v>
      </c>
      <c r="AO1770" s="505" t="s">
        <v>80</v>
      </c>
      <c r="AP1770" s="506">
        <v>467</v>
      </c>
      <c r="AQ1770" s="506">
        <v>683</v>
      </c>
      <c r="AR1770" s="495">
        <v>29</v>
      </c>
      <c r="AS1770" s="495">
        <v>301</v>
      </c>
      <c r="AT1770" s="495">
        <v>11</v>
      </c>
      <c r="AU1770" s="495">
        <v>28</v>
      </c>
      <c r="AV1770" s="507"/>
      <c r="AW1770" s="507"/>
      <c r="AX1770" s="507"/>
      <c r="AY1770" s="507"/>
      <c r="AZ1770" s="507"/>
      <c r="BA1770" s="507"/>
      <c r="BB1770" s="357"/>
      <c r="BC1770" s="592">
        <f t="shared" si="1903"/>
        <v>16643.000000000007</v>
      </c>
      <c r="BD1770" s="593">
        <f t="shared" si="1904"/>
        <v>22762.2</v>
      </c>
      <c r="BE1770" s="594">
        <f t="shared" si="1905"/>
        <v>31992.799999999967</v>
      </c>
      <c r="BF1770" s="291">
        <f t="shared" si="1906"/>
        <v>29695.999999999967</v>
      </c>
      <c r="BG1770" s="566">
        <f t="shared" si="1907"/>
        <v>47792.000000000015</v>
      </c>
      <c r="BH1770" s="595">
        <f t="shared" si="1908"/>
        <v>53025</v>
      </c>
      <c r="BI1770" s="289">
        <f t="shared" si="1909"/>
        <v>23937</v>
      </c>
      <c r="BJ1770" s="596">
        <f t="shared" si="1910"/>
        <v>129078</v>
      </c>
      <c r="BK1770" s="595">
        <f t="shared" si="1911"/>
        <v>5141.7</v>
      </c>
      <c r="BL1770" s="289">
        <f t="shared" si="1912"/>
        <v>4611</v>
      </c>
      <c r="BM1770" s="596">
        <f t="shared" si="1913"/>
        <v>9135</v>
      </c>
      <c r="BN1770" s="563">
        <f t="shared" si="1914"/>
        <v>12</v>
      </c>
      <c r="BO1770" s="87">
        <f t="shared" si="1915"/>
        <v>2018</v>
      </c>
      <c r="BP1770" s="87">
        <f t="shared" si="1916"/>
        <v>0</v>
      </c>
      <c r="BQ1770" s="202"/>
    </row>
    <row r="1771" spans="1:69" s="35" customFormat="1" ht="10.5" customHeight="1" x14ac:dyDescent="0.2">
      <c r="A1771" s="87" t="str">
        <f t="shared" si="1902"/>
        <v>2018-19RYD12</v>
      </c>
      <c r="B1771" s="87" t="str">
        <f t="shared" si="1917"/>
        <v>Y59</v>
      </c>
      <c r="C1771" s="203" t="s">
        <v>192</v>
      </c>
      <c r="D1771" s="203" t="s">
        <v>175</v>
      </c>
      <c r="E1771" s="42"/>
      <c r="F1771" s="317" t="str">
        <f>VLOOKUP($G1771,'Selection Sheet'!$C$15:$F$39,3,0)</f>
        <v>Y59</v>
      </c>
      <c r="G1771" s="204" t="s">
        <v>116</v>
      </c>
      <c r="H1771" s="203" t="s">
        <v>538</v>
      </c>
      <c r="I1771" s="495">
        <v>247</v>
      </c>
      <c r="J1771" s="495">
        <v>64</v>
      </c>
      <c r="K1771" s="495">
        <v>41</v>
      </c>
      <c r="L1771" s="495">
        <v>17</v>
      </c>
      <c r="M1771" s="507" t="s">
        <v>80</v>
      </c>
      <c r="N1771" s="507" t="s">
        <v>80</v>
      </c>
      <c r="O1771" s="507" t="s">
        <v>80</v>
      </c>
      <c r="P1771" s="507" t="s">
        <v>80</v>
      </c>
      <c r="Q1771" s="495" t="s">
        <v>80</v>
      </c>
      <c r="R1771" s="495" t="s">
        <v>80</v>
      </c>
      <c r="S1771" s="495">
        <v>687</v>
      </c>
      <c r="T1771" s="496">
        <v>850</v>
      </c>
      <c r="U1771" s="559">
        <v>76.000000000000028</v>
      </c>
      <c r="V1771" s="559">
        <v>67.000000000000028</v>
      </c>
      <c r="W1771" s="559">
        <v>112.99999999999994</v>
      </c>
      <c r="X1771" s="498">
        <v>374</v>
      </c>
      <c r="Y1771" s="555">
        <v>72</v>
      </c>
      <c r="Z1771" s="550">
        <v>37.5</v>
      </c>
      <c r="AA1771" s="550">
        <v>187</v>
      </c>
      <c r="AB1771" s="501">
        <v>45</v>
      </c>
      <c r="AC1771" s="550">
        <v>72.5</v>
      </c>
      <c r="AD1771" s="550">
        <v>62</v>
      </c>
      <c r="AE1771" s="550">
        <v>130</v>
      </c>
      <c r="AF1771" s="502">
        <v>123</v>
      </c>
      <c r="AG1771" s="503">
        <v>139.70754716981099</v>
      </c>
      <c r="AH1771" s="504">
        <v>196</v>
      </c>
      <c r="AI1771" s="502">
        <v>106</v>
      </c>
      <c r="AJ1771" s="505" t="s">
        <v>80</v>
      </c>
      <c r="AK1771" s="505" t="s">
        <v>80</v>
      </c>
      <c r="AL1771" s="507"/>
      <c r="AM1771" s="507"/>
      <c r="AN1771" s="505" t="s">
        <v>80</v>
      </c>
      <c r="AO1771" s="505" t="s">
        <v>80</v>
      </c>
      <c r="AP1771" s="506">
        <v>476</v>
      </c>
      <c r="AQ1771" s="506">
        <v>580</v>
      </c>
      <c r="AR1771" s="495">
        <v>17</v>
      </c>
      <c r="AS1771" s="495">
        <v>237</v>
      </c>
      <c r="AT1771" s="495">
        <v>7</v>
      </c>
      <c r="AU1771" s="495">
        <v>38</v>
      </c>
      <c r="AV1771" s="507"/>
      <c r="AW1771" s="507"/>
      <c r="AX1771" s="507"/>
      <c r="AY1771" s="507"/>
      <c r="AZ1771" s="507"/>
      <c r="BA1771" s="507"/>
      <c r="BB1771" s="357"/>
      <c r="BC1771" s="592">
        <f t="shared" si="1903"/>
        <v>14808.999999999965</v>
      </c>
      <c r="BD1771" s="593">
        <f t="shared" si="1904"/>
        <v>20776</v>
      </c>
      <c r="BE1771" s="594">
        <f t="shared" si="1905"/>
        <v>64600.000000000022</v>
      </c>
      <c r="BF1771" s="291">
        <f t="shared" si="1906"/>
        <v>56950.000000000022</v>
      </c>
      <c r="BG1771" s="566">
        <f t="shared" si="1907"/>
        <v>96049.999999999956</v>
      </c>
      <c r="BH1771" s="595">
        <f t="shared" si="1908"/>
        <v>26928</v>
      </c>
      <c r="BI1771" s="289">
        <f t="shared" si="1909"/>
        <v>14025</v>
      </c>
      <c r="BJ1771" s="596">
        <f t="shared" si="1910"/>
        <v>69938</v>
      </c>
      <c r="BK1771" s="595">
        <f t="shared" si="1911"/>
        <v>3262.5</v>
      </c>
      <c r="BL1771" s="289">
        <f t="shared" si="1912"/>
        <v>2790</v>
      </c>
      <c r="BM1771" s="596">
        <f t="shared" si="1913"/>
        <v>5850</v>
      </c>
      <c r="BN1771" s="563">
        <f t="shared" si="1914"/>
        <v>12</v>
      </c>
      <c r="BO1771" s="87">
        <f t="shared" si="1915"/>
        <v>2018</v>
      </c>
      <c r="BP1771" s="87">
        <f t="shared" si="1916"/>
        <v>0</v>
      </c>
      <c r="BQ1771" s="202"/>
    </row>
    <row r="1772" spans="1:69" s="35" customFormat="1" ht="10.5" customHeight="1" x14ac:dyDescent="0.2">
      <c r="A1772" s="87" t="str">
        <f t="shared" si="1902"/>
        <v>2018-19RYE12</v>
      </c>
      <c r="B1772" s="87" t="str">
        <f t="shared" si="1917"/>
        <v>Y59</v>
      </c>
      <c r="C1772" s="203" t="s">
        <v>192</v>
      </c>
      <c r="D1772" s="203" t="s">
        <v>175</v>
      </c>
      <c r="E1772" s="42"/>
      <c r="F1772" s="317" t="str">
        <f>VLOOKUP($G1772,'Selection Sheet'!$C$15:$F$39,3,0)</f>
        <v>Y59</v>
      </c>
      <c r="G1772" s="204" t="s">
        <v>114</v>
      </c>
      <c r="H1772" s="203" t="s">
        <v>539</v>
      </c>
      <c r="I1772" s="495">
        <v>201</v>
      </c>
      <c r="J1772" s="495">
        <v>67</v>
      </c>
      <c r="K1772" s="495">
        <v>25</v>
      </c>
      <c r="L1772" s="495">
        <v>16</v>
      </c>
      <c r="M1772" s="507" t="s">
        <v>80</v>
      </c>
      <c r="N1772" s="507" t="s">
        <v>80</v>
      </c>
      <c r="O1772" s="507" t="s">
        <v>80</v>
      </c>
      <c r="P1772" s="507" t="s">
        <v>80</v>
      </c>
      <c r="Q1772" s="495" t="s">
        <v>80</v>
      </c>
      <c r="R1772" s="495" t="s">
        <v>80</v>
      </c>
      <c r="S1772" s="495">
        <v>412</v>
      </c>
      <c r="T1772" s="496">
        <v>529</v>
      </c>
      <c r="U1772" s="559">
        <v>71.05000000000004</v>
      </c>
      <c r="V1772" s="559">
        <v>64.583333333333286</v>
      </c>
      <c r="W1772" s="559">
        <v>101.90000000000003</v>
      </c>
      <c r="X1772" s="498">
        <v>302</v>
      </c>
      <c r="Y1772" s="555">
        <v>72.599999999999994</v>
      </c>
      <c r="Z1772" s="550">
        <v>41</v>
      </c>
      <c r="AA1772" s="550">
        <v>177</v>
      </c>
      <c r="AB1772" s="501">
        <v>52</v>
      </c>
      <c r="AC1772" s="550">
        <v>46.3</v>
      </c>
      <c r="AD1772" s="550">
        <v>37</v>
      </c>
      <c r="AE1772" s="550">
        <v>78</v>
      </c>
      <c r="AF1772" s="502">
        <v>98</v>
      </c>
      <c r="AG1772" s="503">
        <v>123.181818181818</v>
      </c>
      <c r="AH1772" s="504">
        <v>180</v>
      </c>
      <c r="AI1772" s="502">
        <v>88</v>
      </c>
      <c r="AJ1772" s="505" t="s">
        <v>80</v>
      </c>
      <c r="AK1772" s="505" t="s">
        <v>80</v>
      </c>
      <c r="AL1772" s="507"/>
      <c r="AM1772" s="507"/>
      <c r="AN1772" s="505" t="s">
        <v>80</v>
      </c>
      <c r="AO1772" s="505" t="s">
        <v>80</v>
      </c>
      <c r="AP1772" s="506">
        <v>325</v>
      </c>
      <c r="AQ1772" s="506">
        <v>511</v>
      </c>
      <c r="AR1772" s="495">
        <v>18</v>
      </c>
      <c r="AS1772" s="495">
        <v>201</v>
      </c>
      <c r="AT1772" s="495">
        <v>5</v>
      </c>
      <c r="AU1772" s="495">
        <v>25</v>
      </c>
      <c r="AV1772" s="507"/>
      <c r="AW1772" s="507"/>
      <c r="AX1772" s="507"/>
      <c r="AY1772" s="507"/>
      <c r="AZ1772" s="507"/>
      <c r="BA1772" s="507"/>
      <c r="BB1772" s="357"/>
      <c r="BC1772" s="592">
        <f t="shared" si="1903"/>
        <v>10839.999999999984</v>
      </c>
      <c r="BD1772" s="593">
        <f t="shared" si="1904"/>
        <v>15840</v>
      </c>
      <c r="BE1772" s="594">
        <f t="shared" si="1905"/>
        <v>37585.450000000019</v>
      </c>
      <c r="BF1772" s="291">
        <f t="shared" si="1906"/>
        <v>34164.583333333307</v>
      </c>
      <c r="BG1772" s="566">
        <f t="shared" si="1907"/>
        <v>53905.10000000002</v>
      </c>
      <c r="BH1772" s="595">
        <f t="shared" si="1908"/>
        <v>21925.199999999997</v>
      </c>
      <c r="BI1772" s="289">
        <f t="shared" si="1909"/>
        <v>12382</v>
      </c>
      <c r="BJ1772" s="596">
        <f t="shared" si="1910"/>
        <v>53454</v>
      </c>
      <c r="BK1772" s="595">
        <f t="shared" si="1911"/>
        <v>2407.6</v>
      </c>
      <c r="BL1772" s="289">
        <f t="shared" si="1912"/>
        <v>1924</v>
      </c>
      <c r="BM1772" s="596">
        <f t="shared" si="1913"/>
        <v>4056</v>
      </c>
      <c r="BN1772" s="563">
        <f t="shared" si="1914"/>
        <v>12</v>
      </c>
      <c r="BO1772" s="87">
        <f t="shared" si="1915"/>
        <v>2018</v>
      </c>
      <c r="BP1772" s="87">
        <f t="shared" si="1916"/>
        <v>0</v>
      </c>
      <c r="BQ1772" s="202"/>
    </row>
    <row r="1773" spans="1:69" s="35" customFormat="1" ht="10.5" customHeight="1" x14ac:dyDescent="0.2">
      <c r="A1773" s="312" t="str">
        <f t="shared" si="1902"/>
        <v>2018-19RYF12</v>
      </c>
      <c r="B1773" s="312" t="str">
        <f t="shared" si="1917"/>
        <v>Y58</v>
      </c>
      <c r="C1773" s="208" t="s">
        <v>192</v>
      </c>
      <c r="D1773" s="208" t="s">
        <v>175</v>
      </c>
      <c r="E1773" s="53"/>
      <c r="F1773" s="319" t="str">
        <f>VLOOKUP($G1773,'Selection Sheet'!$C$15:$F$39,3,0)</f>
        <v>Y58</v>
      </c>
      <c r="G1773" s="209" t="s">
        <v>99</v>
      </c>
      <c r="H1773" s="208" t="s">
        <v>540</v>
      </c>
      <c r="I1773" s="521">
        <v>297</v>
      </c>
      <c r="J1773" s="521">
        <v>93</v>
      </c>
      <c r="K1773" s="521">
        <v>38</v>
      </c>
      <c r="L1773" s="521">
        <v>21</v>
      </c>
      <c r="M1773" s="533" t="s">
        <v>80</v>
      </c>
      <c r="N1773" s="533" t="s">
        <v>80</v>
      </c>
      <c r="O1773" s="533" t="s">
        <v>80</v>
      </c>
      <c r="P1773" s="533" t="s">
        <v>80</v>
      </c>
      <c r="Q1773" s="521" t="s">
        <v>80</v>
      </c>
      <c r="R1773" s="521" t="s">
        <v>80</v>
      </c>
      <c r="S1773" s="521">
        <v>785</v>
      </c>
      <c r="T1773" s="522">
        <v>850</v>
      </c>
      <c r="U1773" s="561">
        <v>87.216666666666626</v>
      </c>
      <c r="V1773" s="561">
        <v>78.050000000000011</v>
      </c>
      <c r="W1773" s="561">
        <v>134.18333333333339</v>
      </c>
      <c r="X1773" s="524">
        <v>605</v>
      </c>
      <c r="Y1773" s="557">
        <v>85.1</v>
      </c>
      <c r="Z1773" s="552">
        <v>29</v>
      </c>
      <c r="AA1773" s="552">
        <v>210</v>
      </c>
      <c r="AB1773" s="527">
        <v>65</v>
      </c>
      <c r="AC1773" s="552">
        <v>60.4</v>
      </c>
      <c r="AD1773" s="552">
        <v>56</v>
      </c>
      <c r="AE1773" s="552">
        <v>97</v>
      </c>
      <c r="AF1773" s="528">
        <v>154</v>
      </c>
      <c r="AG1773" s="529">
        <v>133.39849624060199</v>
      </c>
      <c r="AH1773" s="530">
        <v>184.6</v>
      </c>
      <c r="AI1773" s="528">
        <v>133</v>
      </c>
      <c r="AJ1773" s="531" t="s">
        <v>80</v>
      </c>
      <c r="AK1773" s="531" t="s">
        <v>80</v>
      </c>
      <c r="AL1773" s="533"/>
      <c r="AM1773" s="533"/>
      <c r="AN1773" s="531" t="s">
        <v>80</v>
      </c>
      <c r="AO1773" s="531" t="s">
        <v>80</v>
      </c>
      <c r="AP1773" s="532">
        <v>425</v>
      </c>
      <c r="AQ1773" s="532">
        <v>856</v>
      </c>
      <c r="AR1773" s="521">
        <v>26</v>
      </c>
      <c r="AS1773" s="521">
        <v>295</v>
      </c>
      <c r="AT1773" s="521">
        <v>12</v>
      </c>
      <c r="AU1773" s="521">
        <v>38</v>
      </c>
      <c r="AV1773" s="533"/>
      <c r="AW1773" s="533"/>
      <c r="AX1773" s="533"/>
      <c r="AY1773" s="533"/>
      <c r="AZ1773" s="533"/>
      <c r="BA1773" s="533"/>
      <c r="BB1773" s="359"/>
      <c r="BC1773" s="605">
        <f t="shared" si="1903"/>
        <v>17742.000000000065</v>
      </c>
      <c r="BD1773" s="606">
        <f t="shared" si="1904"/>
        <v>24551.8</v>
      </c>
      <c r="BE1773" s="607">
        <f t="shared" si="1905"/>
        <v>74134.166666666628</v>
      </c>
      <c r="BF1773" s="302">
        <f t="shared" si="1906"/>
        <v>66342.500000000015</v>
      </c>
      <c r="BG1773" s="608">
        <f t="shared" si="1907"/>
        <v>114055.83333333339</v>
      </c>
      <c r="BH1773" s="609">
        <f t="shared" si="1908"/>
        <v>51485.5</v>
      </c>
      <c r="BI1773" s="311">
        <f t="shared" si="1909"/>
        <v>17545</v>
      </c>
      <c r="BJ1773" s="610">
        <f t="shared" si="1910"/>
        <v>127050</v>
      </c>
      <c r="BK1773" s="609">
        <f t="shared" si="1911"/>
        <v>3926</v>
      </c>
      <c r="BL1773" s="311">
        <f t="shared" si="1912"/>
        <v>3640</v>
      </c>
      <c r="BM1773" s="610">
        <f t="shared" si="1913"/>
        <v>6305</v>
      </c>
      <c r="BN1773" s="565">
        <f t="shared" si="1914"/>
        <v>12</v>
      </c>
      <c r="BO1773" s="312">
        <f t="shared" si="1915"/>
        <v>2018</v>
      </c>
      <c r="BP1773" s="312">
        <f t="shared" si="1916"/>
        <v>0</v>
      </c>
      <c r="BQ1773" s="202"/>
    </row>
    <row r="1774" spans="1:69" s="35" customFormat="1" ht="10.5" customHeight="1" x14ac:dyDescent="0.2">
      <c r="A1774" s="87" t="str">
        <f t="shared" si="1902"/>
        <v>2018-19R1F1</v>
      </c>
      <c r="B1774" s="87" t="str">
        <f t="shared" si="1917"/>
        <v>Y59</v>
      </c>
      <c r="C1774" s="203" t="s">
        <v>192</v>
      </c>
      <c r="D1774" s="203" t="s">
        <v>176</v>
      </c>
      <c r="E1774" s="42"/>
      <c r="F1774" s="317" t="str">
        <f>VLOOKUP($G1774,'Selection Sheet'!$C$15:$F$39,3,0)</f>
        <v>Y59</v>
      </c>
      <c r="G1774" s="204" t="s">
        <v>108</v>
      </c>
      <c r="H1774" s="203" t="s">
        <v>529</v>
      </c>
      <c r="I1774" s="495">
        <v>12</v>
      </c>
      <c r="J1774" s="495">
        <v>1</v>
      </c>
      <c r="K1774" s="495">
        <v>0</v>
      </c>
      <c r="L1774" s="495">
        <v>0</v>
      </c>
      <c r="M1774" s="507" t="s">
        <v>80</v>
      </c>
      <c r="N1774" s="507" t="s">
        <v>80</v>
      </c>
      <c r="O1774" s="507" t="s">
        <v>80</v>
      </c>
      <c r="P1774" s="507" t="s">
        <v>80</v>
      </c>
      <c r="Q1774" s="495">
        <v>2</v>
      </c>
      <c r="R1774" s="495">
        <v>1</v>
      </c>
      <c r="S1774" s="495">
        <v>19</v>
      </c>
      <c r="T1774" s="496">
        <v>33</v>
      </c>
      <c r="U1774" s="559">
        <v>75.699999999999932</v>
      </c>
      <c r="V1774" s="559">
        <v>71.500000000000043</v>
      </c>
      <c r="W1774" s="559">
        <v>101.03333333333327</v>
      </c>
      <c r="X1774" s="498">
        <v>21</v>
      </c>
      <c r="Y1774" s="555">
        <v>43.3</v>
      </c>
      <c r="Z1774" s="550">
        <v>26</v>
      </c>
      <c r="AA1774" s="550">
        <v>106</v>
      </c>
      <c r="AB1774" s="501">
        <v>1</v>
      </c>
      <c r="AC1774" s="550" t="s">
        <v>80</v>
      </c>
      <c r="AD1774" s="550" t="s">
        <v>80</v>
      </c>
      <c r="AE1774" s="550" t="s">
        <v>80</v>
      </c>
      <c r="AF1774" s="502">
        <v>7</v>
      </c>
      <c r="AG1774" s="503">
        <v>130</v>
      </c>
      <c r="AH1774" s="504">
        <v>138</v>
      </c>
      <c r="AI1774" s="502">
        <v>2</v>
      </c>
      <c r="AJ1774" s="505">
        <v>7</v>
      </c>
      <c r="AK1774" s="505">
        <v>9</v>
      </c>
      <c r="AL1774" s="507"/>
      <c r="AM1774" s="507"/>
      <c r="AN1774" s="505" t="s">
        <v>80</v>
      </c>
      <c r="AO1774" s="505" t="s">
        <v>80</v>
      </c>
      <c r="AP1774" s="506" t="s">
        <v>80</v>
      </c>
      <c r="AQ1774" s="506" t="s">
        <v>80</v>
      </c>
      <c r="AR1774" s="495">
        <v>0</v>
      </c>
      <c r="AS1774" s="495">
        <v>12</v>
      </c>
      <c r="AT1774" s="495">
        <v>0</v>
      </c>
      <c r="AU1774" s="495">
        <v>0</v>
      </c>
      <c r="AV1774" s="507"/>
      <c r="AW1774" s="507"/>
      <c r="AX1774" s="507"/>
      <c r="AY1774" s="507"/>
      <c r="AZ1774" s="507"/>
      <c r="BA1774" s="507"/>
      <c r="BB1774" s="357"/>
      <c r="BC1774" s="592">
        <f t="shared" si="1903"/>
        <v>260</v>
      </c>
      <c r="BD1774" s="593">
        <f t="shared" si="1904"/>
        <v>276</v>
      </c>
      <c r="BE1774" s="594">
        <f t="shared" si="1905"/>
        <v>2498.0999999999976</v>
      </c>
      <c r="BF1774" s="291">
        <f t="shared" si="1906"/>
        <v>2359.5000000000014</v>
      </c>
      <c r="BG1774" s="566">
        <f t="shared" si="1907"/>
        <v>3334.0999999999981</v>
      </c>
      <c r="BH1774" s="595">
        <f t="shared" si="1908"/>
        <v>909.3</v>
      </c>
      <c r="BI1774" s="289">
        <f t="shared" si="1909"/>
        <v>546</v>
      </c>
      <c r="BJ1774" s="596">
        <f t="shared" si="1910"/>
        <v>2226</v>
      </c>
      <c r="BK1774" s="595" t="str">
        <f t="shared" si="1911"/>
        <v>-</v>
      </c>
      <c r="BL1774" s="289" t="str">
        <f t="shared" si="1912"/>
        <v>-</v>
      </c>
      <c r="BM1774" s="596" t="str">
        <f t="shared" si="1913"/>
        <v>-</v>
      </c>
      <c r="BN1774" s="563">
        <f t="shared" si="1914"/>
        <v>1</v>
      </c>
      <c r="BO1774" s="87">
        <f t="shared" si="1915"/>
        <v>2019</v>
      </c>
      <c r="BP1774" s="87">
        <f t="shared" si="1916"/>
        <v>1</v>
      </c>
      <c r="BQ1774" s="202"/>
    </row>
    <row r="1775" spans="1:69" s="35" customFormat="1" ht="10.5" customHeight="1" x14ac:dyDescent="0.2">
      <c r="A1775" s="87" t="str">
        <f t="shared" si="1902"/>
        <v>2018-19RRU1</v>
      </c>
      <c r="B1775" s="87" t="str">
        <f t="shared" si="1917"/>
        <v>Y56</v>
      </c>
      <c r="C1775" s="203" t="s">
        <v>192</v>
      </c>
      <c r="D1775" s="203" t="s">
        <v>176</v>
      </c>
      <c r="E1775" s="42"/>
      <c r="F1775" s="317" t="str">
        <f>VLOOKUP($G1775,'Selection Sheet'!$C$15:$F$39,3,0)</f>
        <v>Y56</v>
      </c>
      <c r="G1775" s="204" t="s">
        <v>93</v>
      </c>
      <c r="H1775" s="203" t="s">
        <v>530</v>
      </c>
      <c r="I1775" s="495">
        <v>408</v>
      </c>
      <c r="J1775" s="495">
        <v>154</v>
      </c>
      <c r="K1775" s="495">
        <v>66</v>
      </c>
      <c r="L1775" s="495">
        <v>38</v>
      </c>
      <c r="M1775" s="507" t="s">
        <v>80</v>
      </c>
      <c r="N1775" s="507" t="s">
        <v>80</v>
      </c>
      <c r="O1775" s="507" t="s">
        <v>80</v>
      </c>
      <c r="P1775" s="507" t="s">
        <v>80</v>
      </c>
      <c r="Q1775" s="495">
        <v>198</v>
      </c>
      <c r="R1775" s="495">
        <v>187</v>
      </c>
      <c r="S1775" s="495">
        <v>1020</v>
      </c>
      <c r="T1775" s="496">
        <v>1245</v>
      </c>
      <c r="U1775" s="559">
        <v>71</v>
      </c>
      <c r="V1775" s="559">
        <v>62</v>
      </c>
      <c r="W1775" s="559">
        <v>105.99999999999999</v>
      </c>
      <c r="X1775" s="498">
        <v>635</v>
      </c>
      <c r="Y1775" s="555">
        <v>68.099999999999994</v>
      </c>
      <c r="Z1775" s="550">
        <v>27</v>
      </c>
      <c r="AA1775" s="550">
        <v>188</v>
      </c>
      <c r="AB1775" s="501">
        <v>123</v>
      </c>
      <c r="AC1775" s="550">
        <v>50.2</v>
      </c>
      <c r="AD1775" s="550">
        <v>37</v>
      </c>
      <c r="AE1775" s="550">
        <v>86</v>
      </c>
      <c r="AF1775" s="502">
        <v>141</v>
      </c>
      <c r="AG1775" s="503">
        <v>130.04098360655701</v>
      </c>
      <c r="AH1775" s="504">
        <v>171.8</v>
      </c>
      <c r="AI1775" s="502">
        <v>122</v>
      </c>
      <c r="AJ1775" s="505">
        <v>194</v>
      </c>
      <c r="AK1775" s="505">
        <v>256</v>
      </c>
      <c r="AL1775" s="507"/>
      <c r="AM1775" s="507"/>
      <c r="AN1775" s="505" t="s">
        <v>80</v>
      </c>
      <c r="AO1775" s="505" t="s">
        <v>80</v>
      </c>
      <c r="AP1775" s="506" t="s">
        <v>80</v>
      </c>
      <c r="AQ1775" s="506" t="s">
        <v>80</v>
      </c>
      <c r="AR1775" s="495">
        <v>34</v>
      </c>
      <c r="AS1775" s="495">
        <v>389</v>
      </c>
      <c r="AT1775" s="495">
        <v>19</v>
      </c>
      <c r="AU1775" s="495">
        <v>61</v>
      </c>
      <c r="AV1775" s="507"/>
      <c r="AW1775" s="507"/>
      <c r="AX1775" s="507"/>
      <c r="AY1775" s="507"/>
      <c r="AZ1775" s="507"/>
      <c r="BA1775" s="507"/>
      <c r="BB1775" s="357"/>
      <c r="BC1775" s="592">
        <f t="shared" si="1903"/>
        <v>15864.999999999955</v>
      </c>
      <c r="BD1775" s="593">
        <f t="shared" si="1904"/>
        <v>20959.600000000002</v>
      </c>
      <c r="BE1775" s="594">
        <f t="shared" si="1905"/>
        <v>88395</v>
      </c>
      <c r="BF1775" s="291">
        <f t="shared" si="1906"/>
        <v>77190</v>
      </c>
      <c r="BG1775" s="566">
        <f t="shared" si="1907"/>
        <v>131969.99999999997</v>
      </c>
      <c r="BH1775" s="595">
        <f t="shared" si="1908"/>
        <v>43243.5</v>
      </c>
      <c r="BI1775" s="289">
        <f t="shared" si="1909"/>
        <v>17145</v>
      </c>
      <c r="BJ1775" s="596">
        <f t="shared" si="1910"/>
        <v>119380</v>
      </c>
      <c r="BK1775" s="595">
        <f t="shared" si="1911"/>
        <v>6174.6</v>
      </c>
      <c r="BL1775" s="289">
        <f t="shared" si="1912"/>
        <v>4551</v>
      </c>
      <c r="BM1775" s="596">
        <f t="shared" si="1913"/>
        <v>10578</v>
      </c>
      <c r="BN1775" s="563">
        <f t="shared" si="1914"/>
        <v>1</v>
      </c>
      <c r="BO1775" s="87">
        <f t="shared" si="1915"/>
        <v>2019</v>
      </c>
      <c r="BP1775" s="87">
        <f t="shared" si="1916"/>
        <v>1</v>
      </c>
      <c r="BQ1775" s="202"/>
    </row>
    <row r="1776" spans="1:69" s="35" customFormat="1" ht="10.5" customHeight="1" x14ac:dyDescent="0.2">
      <c r="A1776" s="87" t="str">
        <f t="shared" si="1902"/>
        <v>2018-19RX61</v>
      </c>
      <c r="B1776" s="87" t="str">
        <f t="shared" si="1917"/>
        <v>Y63</v>
      </c>
      <c r="C1776" s="203" t="s">
        <v>192</v>
      </c>
      <c r="D1776" s="203" t="s">
        <v>176</v>
      </c>
      <c r="E1776" s="42"/>
      <c r="F1776" s="317" t="str">
        <f>VLOOKUP($G1776,'Selection Sheet'!$C$15:$F$39,3,0)</f>
        <v>Y63</v>
      </c>
      <c r="G1776" s="204" t="s">
        <v>111</v>
      </c>
      <c r="H1776" s="203" t="s">
        <v>532</v>
      </c>
      <c r="I1776" s="495">
        <v>191</v>
      </c>
      <c r="J1776" s="495">
        <v>57</v>
      </c>
      <c r="K1776" s="495">
        <v>17</v>
      </c>
      <c r="L1776" s="495">
        <v>13</v>
      </c>
      <c r="M1776" s="507" t="s">
        <v>80</v>
      </c>
      <c r="N1776" s="507" t="s">
        <v>80</v>
      </c>
      <c r="O1776" s="507" t="s">
        <v>80</v>
      </c>
      <c r="P1776" s="507" t="s">
        <v>80</v>
      </c>
      <c r="Q1776" s="495">
        <v>71</v>
      </c>
      <c r="R1776" s="495">
        <v>40</v>
      </c>
      <c r="S1776" s="495">
        <v>309</v>
      </c>
      <c r="T1776" s="496">
        <v>479</v>
      </c>
      <c r="U1776" s="559">
        <v>79.383333333333312</v>
      </c>
      <c r="V1776" s="559">
        <v>67.416666666666629</v>
      </c>
      <c r="W1776" s="559">
        <v>106.35000000000005</v>
      </c>
      <c r="X1776" s="498">
        <v>303</v>
      </c>
      <c r="Y1776" s="555">
        <v>81.2</v>
      </c>
      <c r="Z1776" s="550">
        <v>40</v>
      </c>
      <c r="AA1776" s="550">
        <v>221</v>
      </c>
      <c r="AB1776" s="501">
        <v>54</v>
      </c>
      <c r="AC1776" s="550">
        <v>55.4</v>
      </c>
      <c r="AD1776" s="550">
        <v>45.5</v>
      </c>
      <c r="AE1776" s="550">
        <v>125</v>
      </c>
      <c r="AF1776" s="502">
        <v>89</v>
      </c>
      <c r="AG1776" s="503">
        <v>114.55405405405401</v>
      </c>
      <c r="AH1776" s="504">
        <v>151</v>
      </c>
      <c r="AI1776" s="502">
        <v>74</v>
      </c>
      <c r="AJ1776" s="505">
        <v>90</v>
      </c>
      <c r="AK1776" s="505">
        <v>96</v>
      </c>
      <c r="AL1776" s="507"/>
      <c r="AM1776" s="507"/>
      <c r="AN1776" s="505" t="s">
        <v>80</v>
      </c>
      <c r="AO1776" s="505" t="s">
        <v>80</v>
      </c>
      <c r="AP1776" s="506" t="s">
        <v>80</v>
      </c>
      <c r="AQ1776" s="506" t="s">
        <v>80</v>
      </c>
      <c r="AR1776" s="495">
        <v>10</v>
      </c>
      <c r="AS1776" s="495">
        <v>190</v>
      </c>
      <c r="AT1776" s="495">
        <v>4</v>
      </c>
      <c r="AU1776" s="495">
        <v>16</v>
      </c>
      <c r="AV1776" s="507"/>
      <c r="AW1776" s="507"/>
      <c r="AX1776" s="507"/>
      <c r="AY1776" s="507"/>
      <c r="AZ1776" s="507"/>
      <c r="BA1776" s="507"/>
      <c r="BB1776" s="357"/>
      <c r="BC1776" s="592">
        <f t="shared" si="1903"/>
        <v>8476.9999999999964</v>
      </c>
      <c r="BD1776" s="593">
        <f t="shared" si="1904"/>
        <v>11174</v>
      </c>
      <c r="BE1776" s="594">
        <f t="shared" si="1905"/>
        <v>38024.616666666654</v>
      </c>
      <c r="BF1776" s="291">
        <f t="shared" si="1906"/>
        <v>32292.583333333314</v>
      </c>
      <c r="BG1776" s="566">
        <f t="shared" si="1907"/>
        <v>50941.650000000023</v>
      </c>
      <c r="BH1776" s="595">
        <f t="shared" si="1908"/>
        <v>24603.600000000002</v>
      </c>
      <c r="BI1776" s="289">
        <f t="shared" si="1909"/>
        <v>12120</v>
      </c>
      <c r="BJ1776" s="596">
        <f t="shared" si="1910"/>
        <v>66963</v>
      </c>
      <c r="BK1776" s="595">
        <f t="shared" si="1911"/>
        <v>2991.6</v>
      </c>
      <c r="BL1776" s="289">
        <f t="shared" si="1912"/>
        <v>2457</v>
      </c>
      <c r="BM1776" s="596">
        <f t="shared" si="1913"/>
        <v>6750</v>
      </c>
      <c r="BN1776" s="563">
        <f t="shared" si="1914"/>
        <v>1</v>
      </c>
      <c r="BO1776" s="87">
        <f t="shared" si="1915"/>
        <v>2019</v>
      </c>
      <c r="BP1776" s="87">
        <f t="shared" si="1916"/>
        <v>1</v>
      </c>
      <c r="BQ1776" s="202"/>
    </row>
    <row r="1777" spans="1:69" s="35" customFormat="1" ht="10.5" customHeight="1" x14ac:dyDescent="0.2">
      <c r="A1777" s="314" t="str">
        <f t="shared" si="1902"/>
        <v>2018-19RX71</v>
      </c>
      <c r="B1777" s="314" t="str">
        <f t="shared" si="1917"/>
        <v>Y62</v>
      </c>
      <c r="C1777" s="205" t="s">
        <v>192</v>
      </c>
      <c r="D1777" s="205" t="s">
        <v>176</v>
      </c>
      <c r="E1777" s="206"/>
      <c r="F1777" s="318" t="str">
        <f>VLOOKUP($G1777,'Selection Sheet'!$C$15:$F$39,3,0)</f>
        <v>Y62</v>
      </c>
      <c r="G1777" s="207" t="s">
        <v>84</v>
      </c>
      <c r="H1777" s="205" t="s">
        <v>533</v>
      </c>
      <c r="I1777" s="508">
        <v>363</v>
      </c>
      <c r="J1777" s="508">
        <v>123</v>
      </c>
      <c r="K1777" s="508">
        <v>50</v>
      </c>
      <c r="L1777" s="508">
        <v>21</v>
      </c>
      <c r="M1777" s="520" t="s">
        <v>80</v>
      </c>
      <c r="N1777" s="520" t="s">
        <v>80</v>
      </c>
      <c r="O1777" s="520" t="s">
        <v>80</v>
      </c>
      <c r="P1777" s="520" t="s">
        <v>80</v>
      </c>
      <c r="Q1777" s="508">
        <v>130</v>
      </c>
      <c r="R1777" s="508">
        <v>93</v>
      </c>
      <c r="S1777" s="508">
        <v>857</v>
      </c>
      <c r="T1777" s="509">
        <v>893</v>
      </c>
      <c r="U1777" s="560">
        <v>78</v>
      </c>
      <c r="V1777" s="560">
        <v>71</v>
      </c>
      <c r="W1777" s="560">
        <v>119.00000000000001</v>
      </c>
      <c r="X1777" s="511">
        <v>700</v>
      </c>
      <c r="Y1777" s="556">
        <v>72.599999999999994</v>
      </c>
      <c r="Z1777" s="551">
        <v>39</v>
      </c>
      <c r="AA1777" s="551">
        <v>178.5</v>
      </c>
      <c r="AB1777" s="514">
        <v>62</v>
      </c>
      <c r="AC1777" s="551">
        <v>68.400000000000006</v>
      </c>
      <c r="AD1777" s="551">
        <v>52.5</v>
      </c>
      <c r="AE1777" s="551">
        <v>100</v>
      </c>
      <c r="AF1777" s="515">
        <v>184</v>
      </c>
      <c r="AG1777" s="516">
        <v>128.39436619718299</v>
      </c>
      <c r="AH1777" s="517">
        <v>177.8</v>
      </c>
      <c r="AI1777" s="515">
        <v>142</v>
      </c>
      <c r="AJ1777" s="518">
        <v>95</v>
      </c>
      <c r="AK1777" s="518">
        <v>129</v>
      </c>
      <c r="AL1777" s="520"/>
      <c r="AM1777" s="520"/>
      <c r="AN1777" s="518" t="s">
        <v>80</v>
      </c>
      <c r="AO1777" s="518" t="s">
        <v>80</v>
      </c>
      <c r="AP1777" s="519" t="s">
        <v>80</v>
      </c>
      <c r="AQ1777" s="519" t="s">
        <v>80</v>
      </c>
      <c r="AR1777" s="508">
        <v>19</v>
      </c>
      <c r="AS1777" s="508">
        <v>358</v>
      </c>
      <c r="AT1777" s="508">
        <v>8</v>
      </c>
      <c r="AU1777" s="508">
        <v>49</v>
      </c>
      <c r="AV1777" s="520"/>
      <c r="AW1777" s="520"/>
      <c r="AX1777" s="520"/>
      <c r="AY1777" s="520"/>
      <c r="AZ1777" s="520"/>
      <c r="BA1777" s="520"/>
      <c r="BB1777" s="358"/>
      <c r="BC1777" s="597">
        <f t="shared" si="1903"/>
        <v>18231.999999999985</v>
      </c>
      <c r="BD1777" s="598">
        <f t="shared" si="1904"/>
        <v>25247.600000000002</v>
      </c>
      <c r="BE1777" s="599">
        <f t="shared" si="1905"/>
        <v>69654</v>
      </c>
      <c r="BF1777" s="600">
        <f t="shared" si="1906"/>
        <v>63403</v>
      </c>
      <c r="BG1777" s="601">
        <f t="shared" si="1907"/>
        <v>106267.00000000001</v>
      </c>
      <c r="BH1777" s="602">
        <f t="shared" si="1908"/>
        <v>50819.999999999993</v>
      </c>
      <c r="BI1777" s="603">
        <f t="shared" si="1909"/>
        <v>27300</v>
      </c>
      <c r="BJ1777" s="604">
        <f t="shared" si="1910"/>
        <v>124950</v>
      </c>
      <c r="BK1777" s="602">
        <f t="shared" si="1911"/>
        <v>4240.8</v>
      </c>
      <c r="BL1777" s="603">
        <f t="shared" si="1912"/>
        <v>3255</v>
      </c>
      <c r="BM1777" s="604">
        <f t="shared" si="1913"/>
        <v>6200</v>
      </c>
      <c r="BN1777" s="564">
        <f t="shared" si="1914"/>
        <v>1</v>
      </c>
      <c r="BO1777" s="314">
        <f t="shared" si="1915"/>
        <v>2019</v>
      </c>
      <c r="BP1777" s="314">
        <f t="shared" si="1916"/>
        <v>1</v>
      </c>
      <c r="BQ1777" s="202"/>
    </row>
    <row r="1778" spans="1:69" s="35" customFormat="1" ht="10.5" customHeight="1" x14ac:dyDescent="0.2">
      <c r="A1778" s="87" t="str">
        <f t="shared" si="1902"/>
        <v>2018-19RX81</v>
      </c>
      <c r="B1778" s="87" t="str">
        <f t="shared" si="1917"/>
        <v>Y63</v>
      </c>
      <c r="C1778" s="203" t="s">
        <v>192</v>
      </c>
      <c r="D1778" s="203" t="s">
        <v>176</v>
      </c>
      <c r="E1778" s="42"/>
      <c r="F1778" s="317" t="str">
        <f>VLOOKUP($G1778,'Selection Sheet'!$C$15:$F$39,3,0)</f>
        <v>Y63</v>
      </c>
      <c r="G1778" s="204" t="s">
        <v>120</v>
      </c>
      <c r="H1778" s="203" t="s">
        <v>534</v>
      </c>
      <c r="I1778" s="495">
        <v>287</v>
      </c>
      <c r="J1778" s="495">
        <v>49</v>
      </c>
      <c r="K1778" s="495">
        <v>26</v>
      </c>
      <c r="L1778" s="495">
        <v>6</v>
      </c>
      <c r="M1778" s="507" t="s">
        <v>80</v>
      </c>
      <c r="N1778" s="507" t="s">
        <v>80</v>
      </c>
      <c r="O1778" s="507" t="s">
        <v>80</v>
      </c>
      <c r="P1778" s="507" t="s">
        <v>80</v>
      </c>
      <c r="Q1778" s="495">
        <v>97</v>
      </c>
      <c r="R1778" s="495">
        <v>43</v>
      </c>
      <c r="S1778" s="495">
        <v>813</v>
      </c>
      <c r="T1778" s="496">
        <v>1146</v>
      </c>
      <c r="U1778" s="559">
        <v>74.616666666666632</v>
      </c>
      <c r="V1778" s="559">
        <v>67.533333333333417</v>
      </c>
      <c r="W1778" s="559">
        <v>110.51666666666668</v>
      </c>
      <c r="X1778" s="498">
        <v>446</v>
      </c>
      <c r="Y1778" s="555">
        <v>92.3</v>
      </c>
      <c r="Z1778" s="550">
        <v>46.5</v>
      </c>
      <c r="AA1778" s="550">
        <v>212</v>
      </c>
      <c r="AB1778" s="501">
        <v>43</v>
      </c>
      <c r="AC1778" s="550">
        <v>57.8</v>
      </c>
      <c r="AD1778" s="550">
        <v>54</v>
      </c>
      <c r="AE1778" s="550">
        <v>89</v>
      </c>
      <c r="AF1778" s="502">
        <v>75</v>
      </c>
      <c r="AG1778" s="503">
        <v>131.333333333333</v>
      </c>
      <c r="AH1778" s="504">
        <v>179.4</v>
      </c>
      <c r="AI1778" s="502">
        <v>57</v>
      </c>
      <c r="AJ1778" s="505">
        <v>71</v>
      </c>
      <c r="AK1778" s="505">
        <v>127</v>
      </c>
      <c r="AL1778" s="507"/>
      <c r="AM1778" s="507"/>
      <c r="AN1778" s="505" t="s">
        <v>80</v>
      </c>
      <c r="AO1778" s="505" t="s">
        <v>80</v>
      </c>
      <c r="AP1778" s="506" t="s">
        <v>80</v>
      </c>
      <c r="AQ1778" s="506" t="s">
        <v>80</v>
      </c>
      <c r="AR1778" s="495">
        <v>29</v>
      </c>
      <c r="AS1778" s="495">
        <v>307</v>
      </c>
      <c r="AT1778" s="495">
        <v>7</v>
      </c>
      <c r="AU1778" s="495">
        <v>27</v>
      </c>
      <c r="AV1778" s="507"/>
      <c r="AW1778" s="507"/>
      <c r="AX1778" s="507"/>
      <c r="AY1778" s="507"/>
      <c r="AZ1778" s="507"/>
      <c r="BA1778" s="507"/>
      <c r="BB1778" s="357"/>
      <c r="BC1778" s="592">
        <f t="shared" si="1903"/>
        <v>7485.9999999999809</v>
      </c>
      <c r="BD1778" s="593">
        <f t="shared" si="1904"/>
        <v>10225.800000000001</v>
      </c>
      <c r="BE1778" s="594">
        <f t="shared" si="1905"/>
        <v>85510.699999999953</v>
      </c>
      <c r="BF1778" s="291">
        <f t="shared" si="1906"/>
        <v>77393.200000000099</v>
      </c>
      <c r="BG1778" s="566">
        <f t="shared" si="1907"/>
        <v>126652.10000000002</v>
      </c>
      <c r="BH1778" s="595">
        <f t="shared" si="1908"/>
        <v>41165.799999999996</v>
      </c>
      <c r="BI1778" s="289">
        <f t="shared" si="1909"/>
        <v>20739</v>
      </c>
      <c r="BJ1778" s="596">
        <f t="shared" si="1910"/>
        <v>94552</v>
      </c>
      <c r="BK1778" s="595">
        <f t="shared" si="1911"/>
        <v>2485.4</v>
      </c>
      <c r="BL1778" s="289">
        <f t="shared" si="1912"/>
        <v>2322</v>
      </c>
      <c r="BM1778" s="596">
        <f t="shared" si="1913"/>
        <v>3827</v>
      </c>
      <c r="BN1778" s="563">
        <f t="shared" si="1914"/>
        <v>1</v>
      </c>
      <c r="BO1778" s="87">
        <f t="shared" si="1915"/>
        <v>2019</v>
      </c>
      <c r="BP1778" s="87">
        <f t="shared" si="1916"/>
        <v>1</v>
      </c>
      <c r="BQ1778" s="202"/>
    </row>
    <row r="1779" spans="1:69" s="35" customFormat="1" ht="10.5" customHeight="1" x14ac:dyDescent="0.2">
      <c r="A1779" s="87" t="str">
        <f t="shared" si="1902"/>
        <v>2018-19RX91</v>
      </c>
      <c r="B1779" s="87" t="str">
        <f t="shared" si="1917"/>
        <v>Y60</v>
      </c>
      <c r="C1779" s="203" t="s">
        <v>192</v>
      </c>
      <c r="D1779" s="203" t="s">
        <v>176</v>
      </c>
      <c r="E1779" s="42"/>
      <c r="F1779" s="317" t="str">
        <f>VLOOKUP($G1779,'Selection Sheet'!$C$15:$F$39,3,0)</f>
        <v>Y60</v>
      </c>
      <c r="G1779" s="204" t="s">
        <v>103</v>
      </c>
      <c r="H1779" s="203" t="s">
        <v>535</v>
      </c>
      <c r="I1779" s="495">
        <v>280</v>
      </c>
      <c r="J1779" s="495">
        <v>69</v>
      </c>
      <c r="K1779" s="495">
        <v>26</v>
      </c>
      <c r="L1779" s="495">
        <v>14</v>
      </c>
      <c r="M1779" s="507" t="s">
        <v>80</v>
      </c>
      <c r="N1779" s="507" t="s">
        <v>80</v>
      </c>
      <c r="O1779" s="507" t="s">
        <v>80</v>
      </c>
      <c r="P1779" s="507" t="s">
        <v>80</v>
      </c>
      <c r="Q1779" s="495">
        <v>83</v>
      </c>
      <c r="R1779" s="495">
        <v>23</v>
      </c>
      <c r="S1779" s="495">
        <v>780</v>
      </c>
      <c r="T1779" s="496">
        <v>739</v>
      </c>
      <c r="U1779" s="559">
        <v>86.3</v>
      </c>
      <c r="V1779" s="559">
        <v>78.266666666666737</v>
      </c>
      <c r="W1779" s="559">
        <v>128.51666666666668</v>
      </c>
      <c r="X1779" s="498">
        <v>453</v>
      </c>
      <c r="Y1779" s="555">
        <v>93.4</v>
      </c>
      <c r="Z1779" s="550">
        <v>50</v>
      </c>
      <c r="AA1779" s="550">
        <v>228</v>
      </c>
      <c r="AB1779" s="501">
        <v>61</v>
      </c>
      <c r="AC1779" s="550">
        <v>61.2</v>
      </c>
      <c r="AD1779" s="550">
        <v>54</v>
      </c>
      <c r="AE1779" s="550">
        <v>104</v>
      </c>
      <c r="AF1779" s="502">
        <v>127</v>
      </c>
      <c r="AG1779" s="503">
        <v>134.309090909091</v>
      </c>
      <c r="AH1779" s="504">
        <v>182.1</v>
      </c>
      <c r="AI1779" s="502">
        <v>110</v>
      </c>
      <c r="AJ1779" s="505">
        <v>93</v>
      </c>
      <c r="AK1779" s="505">
        <v>123</v>
      </c>
      <c r="AL1779" s="507"/>
      <c r="AM1779" s="507"/>
      <c r="AN1779" s="505" t="s">
        <v>80</v>
      </c>
      <c r="AO1779" s="505" t="s">
        <v>80</v>
      </c>
      <c r="AP1779" s="506" t="s">
        <v>80</v>
      </c>
      <c r="AQ1779" s="506" t="s">
        <v>80</v>
      </c>
      <c r="AR1779" s="495">
        <v>17</v>
      </c>
      <c r="AS1779" s="495">
        <v>272</v>
      </c>
      <c r="AT1779" s="495">
        <v>7</v>
      </c>
      <c r="AU1779" s="495">
        <v>23</v>
      </c>
      <c r="AV1779" s="507"/>
      <c r="AW1779" s="507"/>
      <c r="AX1779" s="507"/>
      <c r="AY1779" s="507"/>
      <c r="AZ1779" s="507"/>
      <c r="BA1779" s="507"/>
      <c r="BB1779" s="357"/>
      <c r="BC1779" s="592">
        <f t="shared" si="1903"/>
        <v>14774.000000000009</v>
      </c>
      <c r="BD1779" s="593">
        <f t="shared" si="1904"/>
        <v>20031</v>
      </c>
      <c r="BE1779" s="594">
        <f t="shared" si="1905"/>
        <v>63775.7</v>
      </c>
      <c r="BF1779" s="291">
        <f t="shared" si="1906"/>
        <v>57839.066666666717</v>
      </c>
      <c r="BG1779" s="566">
        <f t="shared" si="1907"/>
        <v>94973.81666666668</v>
      </c>
      <c r="BH1779" s="595">
        <f t="shared" si="1908"/>
        <v>42310.200000000004</v>
      </c>
      <c r="BI1779" s="289">
        <f t="shared" si="1909"/>
        <v>22650</v>
      </c>
      <c r="BJ1779" s="596">
        <f t="shared" si="1910"/>
        <v>103284</v>
      </c>
      <c r="BK1779" s="595">
        <f t="shared" si="1911"/>
        <v>3733.2000000000003</v>
      </c>
      <c r="BL1779" s="289">
        <f t="shared" si="1912"/>
        <v>3294</v>
      </c>
      <c r="BM1779" s="596">
        <f t="shared" si="1913"/>
        <v>6344</v>
      </c>
      <c r="BN1779" s="563">
        <f t="shared" si="1914"/>
        <v>1</v>
      </c>
      <c r="BO1779" s="87">
        <f t="shared" si="1915"/>
        <v>2019</v>
      </c>
      <c r="BP1779" s="87">
        <f t="shared" si="1916"/>
        <v>1</v>
      </c>
      <c r="BQ1779" s="202"/>
    </row>
    <row r="1780" spans="1:69" s="35" customFormat="1" ht="10.5" customHeight="1" x14ac:dyDescent="0.2">
      <c r="A1780" s="314" t="str">
        <f t="shared" si="1902"/>
        <v>2018-19RYA1</v>
      </c>
      <c r="B1780" s="314" t="str">
        <f t="shared" si="1917"/>
        <v>Y60</v>
      </c>
      <c r="C1780" s="205" t="s">
        <v>192</v>
      </c>
      <c r="D1780" s="205" t="s">
        <v>176</v>
      </c>
      <c r="E1780" s="206"/>
      <c r="F1780" s="318" t="str">
        <f>VLOOKUP($G1780,'Selection Sheet'!$C$15:$F$39,3,0)</f>
        <v>Y60</v>
      </c>
      <c r="G1780" s="207" t="s">
        <v>118</v>
      </c>
      <c r="H1780" s="205" t="s">
        <v>536</v>
      </c>
      <c r="I1780" s="508">
        <v>369</v>
      </c>
      <c r="J1780" s="508">
        <v>118</v>
      </c>
      <c r="K1780" s="508">
        <v>53</v>
      </c>
      <c r="L1780" s="508">
        <v>30</v>
      </c>
      <c r="M1780" s="520" t="s">
        <v>80</v>
      </c>
      <c r="N1780" s="520" t="s">
        <v>80</v>
      </c>
      <c r="O1780" s="520" t="s">
        <v>80</v>
      </c>
      <c r="P1780" s="520" t="s">
        <v>80</v>
      </c>
      <c r="Q1780" s="508">
        <v>154</v>
      </c>
      <c r="R1780" s="508">
        <v>108</v>
      </c>
      <c r="S1780" s="508">
        <v>960</v>
      </c>
      <c r="T1780" s="509">
        <v>1738</v>
      </c>
      <c r="U1780" s="560">
        <v>70.116666666666617</v>
      </c>
      <c r="V1780" s="560">
        <v>64.683333333333351</v>
      </c>
      <c r="W1780" s="560">
        <v>101.09999999999997</v>
      </c>
      <c r="X1780" s="511">
        <v>578</v>
      </c>
      <c r="Y1780" s="556">
        <v>105.8</v>
      </c>
      <c r="Z1780" s="551">
        <v>51.5</v>
      </c>
      <c r="AA1780" s="551">
        <v>266</v>
      </c>
      <c r="AB1780" s="514">
        <v>74</v>
      </c>
      <c r="AC1780" s="551">
        <v>65.900000000000006</v>
      </c>
      <c r="AD1780" s="551">
        <v>55.5</v>
      </c>
      <c r="AE1780" s="551">
        <v>115</v>
      </c>
      <c r="AF1780" s="515">
        <v>152</v>
      </c>
      <c r="AG1780" s="516">
        <v>122.875</v>
      </c>
      <c r="AH1780" s="517">
        <v>163.30000000000001</v>
      </c>
      <c r="AI1780" s="515">
        <v>128</v>
      </c>
      <c r="AJ1780" s="518">
        <v>245</v>
      </c>
      <c r="AK1780" s="518">
        <v>255</v>
      </c>
      <c r="AL1780" s="520"/>
      <c r="AM1780" s="520"/>
      <c r="AN1780" s="518" t="s">
        <v>80</v>
      </c>
      <c r="AO1780" s="518" t="s">
        <v>80</v>
      </c>
      <c r="AP1780" s="519" t="s">
        <v>80</v>
      </c>
      <c r="AQ1780" s="519" t="s">
        <v>80</v>
      </c>
      <c r="AR1780" s="508">
        <v>37</v>
      </c>
      <c r="AS1780" s="508">
        <v>358</v>
      </c>
      <c r="AT1780" s="508">
        <v>17</v>
      </c>
      <c r="AU1780" s="508">
        <v>49</v>
      </c>
      <c r="AV1780" s="520"/>
      <c r="AW1780" s="520"/>
      <c r="AX1780" s="520"/>
      <c r="AY1780" s="520"/>
      <c r="AZ1780" s="520"/>
      <c r="BA1780" s="520"/>
      <c r="BB1780" s="358"/>
      <c r="BC1780" s="597">
        <f t="shared" si="1903"/>
        <v>15728</v>
      </c>
      <c r="BD1780" s="598">
        <f t="shared" si="1904"/>
        <v>20902.400000000001</v>
      </c>
      <c r="BE1780" s="599">
        <f t="shared" si="1905"/>
        <v>121862.76666666658</v>
      </c>
      <c r="BF1780" s="600">
        <f t="shared" si="1906"/>
        <v>112419.63333333336</v>
      </c>
      <c r="BG1780" s="601">
        <f t="shared" si="1907"/>
        <v>175711.79999999993</v>
      </c>
      <c r="BH1780" s="602">
        <f t="shared" si="1908"/>
        <v>61152.4</v>
      </c>
      <c r="BI1780" s="603">
        <f t="shared" si="1909"/>
        <v>29767</v>
      </c>
      <c r="BJ1780" s="604">
        <f t="shared" si="1910"/>
        <v>153748</v>
      </c>
      <c r="BK1780" s="602">
        <f t="shared" si="1911"/>
        <v>4876.6000000000004</v>
      </c>
      <c r="BL1780" s="603">
        <f t="shared" si="1912"/>
        <v>4107</v>
      </c>
      <c r="BM1780" s="604">
        <f t="shared" si="1913"/>
        <v>8510</v>
      </c>
      <c r="BN1780" s="564">
        <f t="shared" si="1914"/>
        <v>1</v>
      </c>
      <c r="BO1780" s="314">
        <f t="shared" si="1915"/>
        <v>2019</v>
      </c>
      <c r="BP1780" s="314">
        <f t="shared" si="1916"/>
        <v>1</v>
      </c>
      <c r="BQ1780" s="202"/>
    </row>
    <row r="1781" spans="1:69" s="35" customFormat="1" ht="10.5" customHeight="1" x14ac:dyDescent="0.2">
      <c r="A1781" s="87" t="str">
        <f t="shared" si="1902"/>
        <v>2018-19RYC1</v>
      </c>
      <c r="B1781" s="87" t="str">
        <f t="shared" si="1917"/>
        <v>Y61</v>
      </c>
      <c r="C1781" s="203" t="s">
        <v>192</v>
      </c>
      <c r="D1781" s="203" t="s">
        <v>176</v>
      </c>
      <c r="E1781" s="42"/>
      <c r="F1781" s="317" t="str">
        <f>VLOOKUP($G1781,'Selection Sheet'!$C$15:$F$39,3,0)</f>
        <v>Y61</v>
      </c>
      <c r="G1781" s="204" t="s">
        <v>87</v>
      </c>
      <c r="H1781" s="203" t="s">
        <v>537</v>
      </c>
      <c r="I1781" s="495">
        <v>369</v>
      </c>
      <c r="J1781" s="495">
        <v>112</v>
      </c>
      <c r="K1781" s="495">
        <v>48</v>
      </c>
      <c r="L1781" s="495">
        <v>30</v>
      </c>
      <c r="M1781" s="507" t="s">
        <v>80</v>
      </c>
      <c r="N1781" s="507" t="s">
        <v>80</v>
      </c>
      <c r="O1781" s="507" t="s">
        <v>80</v>
      </c>
      <c r="P1781" s="507" t="s">
        <v>80</v>
      </c>
      <c r="Q1781" s="495">
        <v>145</v>
      </c>
      <c r="R1781" s="495">
        <v>89</v>
      </c>
      <c r="S1781" s="495">
        <v>935</v>
      </c>
      <c r="T1781" s="496">
        <v>598</v>
      </c>
      <c r="U1781" s="559">
        <v>72.016666666666708</v>
      </c>
      <c r="V1781" s="559">
        <v>67.000000000000028</v>
      </c>
      <c r="W1781" s="559">
        <v>107.00000000000006</v>
      </c>
      <c r="X1781" s="498">
        <v>600</v>
      </c>
      <c r="Y1781" s="555">
        <v>88.6</v>
      </c>
      <c r="Z1781" s="550">
        <v>44</v>
      </c>
      <c r="AA1781" s="550">
        <v>214.5</v>
      </c>
      <c r="AB1781" s="501">
        <v>87</v>
      </c>
      <c r="AC1781" s="550">
        <v>60.8</v>
      </c>
      <c r="AD1781" s="550">
        <v>54</v>
      </c>
      <c r="AE1781" s="550">
        <v>108</v>
      </c>
      <c r="AF1781" s="502">
        <v>140</v>
      </c>
      <c r="AG1781" s="503">
        <v>130.62295081967201</v>
      </c>
      <c r="AH1781" s="504">
        <v>175.9</v>
      </c>
      <c r="AI1781" s="502">
        <v>122</v>
      </c>
      <c r="AJ1781" s="505">
        <v>113</v>
      </c>
      <c r="AK1781" s="505">
        <v>121</v>
      </c>
      <c r="AL1781" s="507"/>
      <c r="AM1781" s="507"/>
      <c r="AN1781" s="505" t="s">
        <v>80</v>
      </c>
      <c r="AO1781" s="505" t="s">
        <v>80</v>
      </c>
      <c r="AP1781" s="506" t="s">
        <v>80</v>
      </c>
      <c r="AQ1781" s="506" t="s">
        <v>80</v>
      </c>
      <c r="AR1781" s="495">
        <v>32</v>
      </c>
      <c r="AS1781" s="495">
        <v>356</v>
      </c>
      <c r="AT1781" s="495">
        <v>15</v>
      </c>
      <c r="AU1781" s="495">
        <v>44</v>
      </c>
      <c r="AV1781" s="507"/>
      <c r="AW1781" s="507"/>
      <c r="AX1781" s="507"/>
      <c r="AY1781" s="507"/>
      <c r="AZ1781" s="507"/>
      <c r="BA1781" s="507"/>
      <c r="BB1781" s="357"/>
      <c r="BC1781" s="592">
        <f t="shared" si="1903"/>
        <v>15935.999999999985</v>
      </c>
      <c r="BD1781" s="593">
        <f t="shared" si="1904"/>
        <v>21459.8</v>
      </c>
      <c r="BE1781" s="594">
        <f t="shared" si="1905"/>
        <v>43065.966666666689</v>
      </c>
      <c r="BF1781" s="291">
        <f t="shared" si="1906"/>
        <v>40066.000000000015</v>
      </c>
      <c r="BG1781" s="566">
        <f t="shared" si="1907"/>
        <v>63986.000000000036</v>
      </c>
      <c r="BH1781" s="595">
        <f t="shared" si="1908"/>
        <v>53160</v>
      </c>
      <c r="BI1781" s="289">
        <f t="shared" si="1909"/>
        <v>26400</v>
      </c>
      <c r="BJ1781" s="596">
        <f t="shared" si="1910"/>
        <v>128700</v>
      </c>
      <c r="BK1781" s="595">
        <f t="shared" si="1911"/>
        <v>5289.5999999999995</v>
      </c>
      <c r="BL1781" s="289">
        <f t="shared" si="1912"/>
        <v>4698</v>
      </c>
      <c r="BM1781" s="596">
        <f t="shared" si="1913"/>
        <v>9396</v>
      </c>
      <c r="BN1781" s="563">
        <f t="shared" si="1914"/>
        <v>1</v>
      </c>
      <c r="BO1781" s="87">
        <f t="shared" si="1915"/>
        <v>2019</v>
      </c>
      <c r="BP1781" s="87">
        <f t="shared" si="1916"/>
        <v>1</v>
      </c>
      <c r="BQ1781" s="202"/>
    </row>
    <row r="1782" spans="1:69" s="35" customFormat="1" ht="10.5" customHeight="1" x14ac:dyDescent="0.2">
      <c r="A1782" s="87" t="str">
        <f t="shared" si="1902"/>
        <v>2018-19RYD1</v>
      </c>
      <c r="B1782" s="87" t="str">
        <f t="shared" si="1917"/>
        <v>Y59</v>
      </c>
      <c r="C1782" s="203" t="s">
        <v>192</v>
      </c>
      <c r="D1782" s="203" t="s">
        <v>176</v>
      </c>
      <c r="E1782" s="42"/>
      <c r="F1782" s="317" t="str">
        <f>VLOOKUP($G1782,'Selection Sheet'!$C$15:$F$39,3,0)</f>
        <v>Y59</v>
      </c>
      <c r="G1782" s="204" t="s">
        <v>116</v>
      </c>
      <c r="H1782" s="203" t="s">
        <v>538</v>
      </c>
      <c r="I1782" s="495">
        <v>241</v>
      </c>
      <c r="J1782" s="495">
        <v>71</v>
      </c>
      <c r="K1782" s="495">
        <v>34</v>
      </c>
      <c r="L1782" s="495">
        <v>18</v>
      </c>
      <c r="M1782" s="507" t="s">
        <v>80</v>
      </c>
      <c r="N1782" s="507" t="s">
        <v>80</v>
      </c>
      <c r="O1782" s="507" t="s">
        <v>80</v>
      </c>
      <c r="P1782" s="507" t="s">
        <v>80</v>
      </c>
      <c r="Q1782" s="495">
        <v>94</v>
      </c>
      <c r="R1782" s="495">
        <v>76</v>
      </c>
      <c r="S1782" s="495">
        <v>713</v>
      </c>
      <c r="T1782" s="496">
        <v>817</v>
      </c>
      <c r="U1782" s="559">
        <v>78.999999999999972</v>
      </c>
      <c r="V1782" s="559">
        <v>67.999999999999972</v>
      </c>
      <c r="W1782" s="559">
        <v>119.99999999999996</v>
      </c>
      <c r="X1782" s="498">
        <v>439</v>
      </c>
      <c r="Y1782" s="555">
        <v>72.099999999999994</v>
      </c>
      <c r="Z1782" s="550">
        <v>36</v>
      </c>
      <c r="AA1782" s="550">
        <v>167</v>
      </c>
      <c r="AB1782" s="501">
        <v>61</v>
      </c>
      <c r="AC1782" s="550">
        <v>71.2</v>
      </c>
      <c r="AD1782" s="550">
        <v>63</v>
      </c>
      <c r="AE1782" s="550">
        <v>107</v>
      </c>
      <c r="AF1782" s="502">
        <v>150</v>
      </c>
      <c r="AG1782" s="503">
        <v>133.36585365853699</v>
      </c>
      <c r="AH1782" s="504">
        <v>172.4</v>
      </c>
      <c r="AI1782" s="502">
        <v>123</v>
      </c>
      <c r="AJ1782" s="505">
        <v>74</v>
      </c>
      <c r="AK1782" s="505">
        <v>138</v>
      </c>
      <c r="AL1782" s="507"/>
      <c r="AM1782" s="507"/>
      <c r="AN1782" s="505" t="s">
        <v>80</v>
      </c>
      <c r="AO1782" s="505" t="s">
        <v>80</v>
      </c>
      <c r="AP1782" s="506" t="s">
        <v>80</v>
      </c>
      <c r="AQ1782" s="506" t="s">
        <v>80</v>
      </c>
      <c r="AR1782" s="495">
        <v>23</v>
      </c>
      <c r="AS1782" s="495">
        <v>238</v>
      </c>
      <c r="AT1782" s="495">
        <v>7</v>
      </c>
      <c r="AU1782" s="495">
        <v>32</v>
      </c>
      <c r="AV1782" s="507"/>
      <c r="AW1782" s="507"/>
      <c r="AX1782" s="507"/>
      <c r="AY1782" s="507"/>
      <c r="AZ1782" s="507"/>
      <c r="BA1782" s="507"/>
      <c r="BB1782" s="357"/>
      <c r="BC1782" s="592">
        <f t="shared" si="1903"/>
        <v>16404.000000000051</v>
      </c>
      <c r="BD1782" s="593">
        <f t="shared" si="1904"/>
        <v>21205.200000000001</v>
      </c>
      <c r="BE1782" s="594">
        <f t="shared" si="1905"/>
        <v>64542.999999999978</v>
      </c>
      <c r="BF1782" s="291">
        <f t="shared" si="1906"/>
        <v>55555.999999999978</v>
      </c>
      <c r="BG1782" s="566">
        <f t="shared" si="1907"/>
        <v>98039.999999999971</v>
      </c>
      <c r="BH1782" s="595">
        <f t="shared" si="1908"/>
        <v>31651.899999999998</v>
      </c>
      <c r="BI1782" s="289">
        <f t="shared" si="1909"/>
        <v>15804</v>
      </c>
      <c r="BJ1782" s="596">
        <f t="shared" si="1910"/>
        <v>73313</v>
      </c>
      <c r="BK1782" s="595">
        <f t="shared" si="1911"/>
        <v>4343.2</v>
      </c>
      <c r="BL1782" s="289">
        <f t="shared" si="1912"/>
        <v>3843</v>
      </c>
      <c r="BM1782" s="596">
        <f t="shared" si="1913"/>
        <v>6527</v>
      </c>
      <c r="BN1782" s="563">
        <f t="shared" si="1914"/>
        <v>1</v>
      </c>
      <c r="BO1782" s="87">
        <f t="shared" si="1915"/>
        <v>2019</v>
      </c>
      <c r="BP1782" s="87">
        <f t="shared" si="1916"/>
        <v>1</v>
      </c>
      <c r="BQ1782" s="202"/>
    </row>
    <row r="1783" spans="1:69" s="35" customFormat="1" ht="10.5" customHeight="1" x14ac:dyDescent="0.2">
      <c r="A1783" s="87" t="str">
        <f t="shared" si="1902"/>
        <v>2018-19RYE1</v>
      </c>
      <c r="B1783" s="87" t="str">
        <f t="shared" si="1917"/>
        <v>Y59</v>
      </c>
      <c r="C1783" s="203" t="s">
        <v>192</v>
      </c>
      <c r="D1783" s="203" t="s">
        <v>176</v>
      </c>
      <c r="E1783" s="42"/>
      <c r="F1783" s="317" t="str">
        <f>VLOOKUP($G1783,'Selection Sheet'!$C$15:$F$39,3,0)</f>
        <v>Y59</v>
      </c>
      <c r="G1783" s="204" t="s">
        <v>114</v>
      </c>
      <c r="H1783" s="203" t="s">
        <v>539</v>
      </c>
      <c r="I1783" s="495">
        <v>196</v>
      </c>
      <c r="J1783" s="495">
        <v>65</v>
      </c>
      <c r="K1783" s="495">
        <v>38</v>
      </c>
      <c r="L1783" s="495">
        <v>23</v>
      </c>
      <c r="M1783" s="507" t="s">
        <v>80</v>
      </c>
      <c r="N1783" s="507" t="s">
        <v>80</v>
      </c>
      <c r="O1783" s="507" t="s">
        <v>80</v>
      </c>
      <c r="P1783" s="507" t="s">
        <v>80</v>
      </c>
      <c r="Q1783" s="495">
        <v>74</v>
      </c>
      <c r="R1783" s="495">
        <v>32</v>
      </c>
      <c r="S1783" s="495">
        <v>357</v>
      </c>
      <c r="T1783" s="496">
        <v>692</v>
      </c>
      <c r="U1783" s="559">
        <v>69.866666666666646</v>
      </c>
      <c r="V1783" s="559">
        <v>62.86666666666666</v>
      </c>
      <c r="W1783" s="559">
        <v>101.94999999999999</v>
      </c>
      <c r="X1783" s="498">
        <v>340</v>
      </c>
      <c r="Y1783" s="555">
        <v>74.400000000000006</v>
      </c>
      <c r="Z1783" s="550">
        <v>35.5</v>
      </c>
      <c r="AA1783" s="550">
        <v>188.5</v>
      </c>
      <c r="AB1783" s="501">
        <v>52</v>
      </c>
      <c r="AC1783" s="550">
        <v>49.4</v>
      </c>
      <c r="AD1783" s="550">
        <v>44</v>
      </c>
      <c r="AE1783" s="550">
        <v>87</v>
      </c>
      <c r="AF1783" s="502">
        <v>107</v>
      </c>
      <c r="AG1783" s="503">
        <v>117.888888888889</v>
      </c>
      <c r="AH1783" s="504">
        <v>182.5</v>
      </c>
      <c r="AI1783" s="502">
        <v>90</v>
      </c>
      <c r="AJ1783" s="505">
        <v>74</v>
      </c>
      <c r="AK1783" s="505">
        <v>105</v>
      </c>
      <c r="AL1783" s="507"/>
      <c r="AM1783" s="507"/>
      <c r="AN1783" s="505" t="s">
        <v>80</v>
      </c>
      <c r="AO1783" s="505" t="s">
        <v>80</v>
      </c>
      <c r="AP1783" s="506" t="s">
        <v>80</v>
      </c>
      <c r="AQ1783" s="506" t="s">
        <v>80</v>
      </c>
      <c r="AR1783" s="495">
        <v>20</v>
      </c>
      <c r="AS1783" s="495">
        <v>196</v>
      </c>
      <c r="AT1783" s="495">
        <v>12</v>
      </c>
      <c r="AU1783" s="495">
        <v>38</v>
      </c>
      <c r="AV1783" s="507"/>
      <c r="AW1783" s="507"/>
      <c r="AX1783" s="507"/>
      <c r="AY1783" s="507"/>
      <c r="AZ1783" s="507"/>
      <c r="BA1783" s="507"/>
      <c r="BB1783" s="357"/>
      <c r="BC1783" s="592">
        <f t="shared" si="1903"/>
        <v>10610.000000000009</v>
      </c>
      <c r="BD1783" s="593">
        <f t="shared" si="1904"/>
        <v>16425</v>
      </c>
      <c r="BE1783" s="594">
        <f t="shared" si="1905"/>
        <v>48347.733333333315</v>
      </c>
      <c r="BF1783" s="291">
        <f t="shared" si="1906"/>
        <v>43503.73333333333</v>
      </c>
      <c r="BG1783" s="566">
        <f t="shared" si="1907"/>
        <v>70549.399999999994</v>
      </c>
      <c r="BH1783" s="595">
        <f t="shared" si="1908"/>
        <v>25296.000000000004</v>
      </c>
      <c r="BI1783" s="289">
        <f t="shared" si="1909"/>
        <v>12070</v>
      </c>
      <c r="BJ1783" s="596">
        <f t="shared" si="1910"/>
        <v>64090</v>
      </c>
      <c r="BK1783" s="595">
        <f t="shared" si="1911"/>
        <v>2568.7999999999997</v>
      </c>
      <c r="BL1783" s="289">
        <f t="shared" si="1912"/>
        <v>2288</v>
      </c>
      <c r="BM1783" s="596">
        <f t="shared" si="1913"/>
        <v>4524</v>
      </c>
      <c r="BN1783" s="563">
        <f t="shared" si="1914"/>
        <v>1</v>
      </c>
      <c r="BO1783" s="87">
        <f t="shared" si="1915"/>
        <v>2019</v>
      </c>
      <c r="BP1783" s="87">
        <f t="shared" si="1916"/>
        <v>1</v>
      </c>
      <c r="BQ1783" s="202"/>
    </row>
    <row r="1784" spans="1:69" s="35" customFormat="1" ht="10.5" customHeight="1" x14ac:dyDescent="0.2">
      <c r="A1784" s="312" t="str">
        <f t="shared" si="1902"/>
        <v>2018-19RYF1</v>
      </c>
      <c r="B1784" s="312" t="str">
        <f t="shared" si="1917"/>
        <v>Y58</v>
      </c>
      <c r="C1784" s="208" t="s">
        <v>192</v>
      </c>
      <c r="D1784" s="208" t="s">
        <v>176</v>
      </c>
      <c r="E1784" s="53"/>
      <c r="F1784" s="319" t="str">
        <f>VLOOKUP($G1784,'Selection Sheet'!$C$15:$F$39,3,0)</f>
        <v>Y58</v>
      </c>
      <c r="G1784" s="209" t="s">
        <v>99</v>
      </c>
      <c r="H1784" s="208" t="s">
        <v>540</v>
      </c>
      <c r="I1784" s="521">
        <v>351</v>
      </c>
      <c r="J1784" s="521">
        <v>104</v>
      </c>
      <c r="K1784" s="521">
        <v>53</v>
      </c>
      <c r="L1784" s="521">
        <v>26</v>
      </c>
      <c r="M1784" s="533" t="s">
        <v>80</v>
      </c>
      <c r="N1784" s="533" t="s">
        <v>80</v>
      </c>
      <c r="O1784" s="533" t="s">
        <v>80</v>
      </c>
      <c r="P1784" s="533" t="s">
        <v>80</v>
      </c>
      <c r="Q1784" s="521">
        <v>114</v>
      </c>
      <c r="R1784" s="521">
        <v>77</v>
      </c>
      <c r="S1784" s="521">
        <v>907</v>
      </c>
      <c r="T1784" s="522">
        <v>897</v>
      </c>
      <c r="U1784" s="561">
        <v>82.151931567261755</v>
      </c>
      <c r="V1784" s="561">
        <v>74.2333333357237</v>
      </c>
      <c r="W1784" s="561">
        <v>126.88333333237094</v>
      </c>
      <c r="X1784" s="524">
        <v>652</v>
      </c>
      <c r="Y1784" s="557">
        <v>82.4</v>
      </c>
      <c r="Z1784" s="552">
        <v>34.5</v>
      </c>
      <c r="AA1784" s="552">
        <v>197</v>
      </c>
      <c r="AB1784" s="527">
        <v>75</v>
      </c>
      <c r="AC1784" s="552">
        <v>58.3</v>
      </c>
      <c r="AD1784" s="552">
        <v>50</v>
      </c>
      <c r="AE1784" s="552">
        <v>100</v>
      </c>
      <c r="AF1784" s="528">
        <v>155</v>
      </c>
      <c r="AG1784" s="529">
        <v>143.85826771653501</v>
      </c>
      <c r="AH1784" s="530">
        <v>212.2</v>
      </c>
      <c r="AI1784" s="528">
        <v>127</v>
      </c>
      <c r="AJ1784" s="531">
        <v>212</v>
      </c>
      <c r="AK1784" s="531">
        <v>250</v>
      </c>
      <c r="AL1784" s="533"/>
      <c r="AM1784" s="533"/>
      <c r="AN1784" s="531" t="s">
        <v>80</v>
      </c>
      <c r="AO1784" s="531" t="s">
        <v>80</v>
      </c>
      <c r="AP1784" s="532" t="s">
        <v>80</v>
      </c>
      <c r="AQ1784" s="532" t="s">
        <v>80</v>
      </c>
      <c r="AR1784" s="521">
        <v>29</v>
      </c>
      <c r="AS1784" s="521">
        <v>347</v>
      </c>
      <c r="AT1784" s="521">
        <v>14</v>
      </c>
      <c r="AU1784" s="521">
        <v>53</v>
      </c>
      <c r="AV1784" s="533"/>
      <c r="AW1784" s="533"/>
      <c r="AX1784" s="533"/>
      <c r="AY1784" s="533"/>
      <c r="AZ1784" s="533"/>
      <c r="BA1784" s="533"/>
      <c r="BB1784" s="359"/>
      <c r="BC1784" s="605">
        <f t="shared" si="1903"/>
        <v>18269.999999999945</v>
      </c>
      <c r="BD1784" s="606">
        <f t="shared" si="1904"/>
        <v>26949.399999999998</v>
      </c>
      <c r="BE1784" s="607">
        <f t="shared" si="1905"/>
        <v>73690.282615833799</v>
      </c>
      <c r="BF1784" s="302">
        <f t="shared" si="1906"/>
        <v>66587.300002144155</v>
      </c>
      <c r="BG1784" s="608">
        <f t="shared" si="1907"/>
        <v>113814.34999913673</v>
      </c>
      <c r="BH1784" s="609">
        <f t="shared" si="1908"/>
        <v>53724.800000000003</v>
      </c>
      <c r="BI1784" s="311">
        <f t="shared" si="1909"/>
        <v>22494</v>
      </c>
      <c r="BJ1784" s="610">
        <f t="shared" si="1910"/>
        <v>128444</v>
      </c>
      <c r="BK1784" s="609">
        <f t="shared" si="1911"/>
        <v>4372.5</v>
      </c>
      <c r="BL1784" s="311">
        <f t="shared" si="1912"/>
        <v>3750</v>
      </c>
      <c r="BM1784" s="610">
        <f t="shared" si="1913"/>
        <v>7500</v>
      </c>
      <c r="BN1784" s="565">
        <f t="shared" si="1914"/>
        <v>1</v>
      </c>
      <c r="BO1784" s="312">
        <f t="shared" si="1915"/>
        <v>2019</v>
      </c>
      <c r="BP1784" s="312">
        <f t="shared" si="1916"/>
        <v>1</v>
      </c>
      <c r="BQ1784" s="202"/>
    </row>
    <row r="1785" spans="1:69" s="35" customFormat="1" ht="10.5" customHeight="1" x14ac:dyDescent="0.2">
      <c r="A1785" s="87" t="str">
        <f t="shared" si="1902"/>
        <v>2018-19R1F2</v>
      </c>
      <c r="B1785" s="87" t="str">
        <f t="shared" si="1917"/>
        <v>Y59</v>
      </c>
      <c r="C1785" s="203" t="s">
        <v>192</v>
      </c>
      <c r="D1785" s="203" t="s">
        <v>177</v>
      </c>
      <c r="E1785" s="42"/>
      <c r="F1785" s="317" t="str">
        <f>VLOOKUP($G1785,'Selection Sheet'!$C$15:$F$39,3,0)</f>
        <v>Y59</v>
      </c>
      <c r="G1785" s="204" t="s">
        <v>108</v>
      </c>
      <c r="H1785" s="203" t="s">
        <v>529</v>
      </c>
      <c r="I1785" s="495">
        <v>9</v>
      </c>
      <c r="J1785" s="495">
        <v>6</v>
      </c>
      <c r="K1785" s="495">
        <v>2</v>
      </c>
      <c r="L1785" s="495">
        <v>1</v>
      </c>
      <c r="M1785" s="507" t="s">
        <v>80</v>
      </c>
      <c r="N1785" s="507" t="s">
        <v>80</v>
      </c>
      <c r="O1785" s="507" t="s">
        <v>80</v>
      </c>
      <c r="P1785" s="507" t="s">
        <v>80</v>
      </c>
      <c r="Q1785" s="495" t="s">
        <v>80</v>
      </c>
      <c r="R1785" s="495" t="s">
        <v>80</v>
      </c>
      <c r="S1785" s="495">
        <v>22</v>
      </c>
      <c r="T1785" s="496">
        <v>31</v>
      </c>
      <c r="U1785" s="559">
        <v>80.311494252873601</v>
      </c>
      <c r="V1785" s="559">
        <v>67.799999999999955</v>
      </c>
      <c r="W1785" s="559">
        <v>104.13999999999993</v>
      </c>
      <c r="X1785" s="498">
        <v>18</v>
      </c>
      <c r="Y1785" s="555">
        <v>33.200000000000003</v>
      </c>
      <c r="Z1785" s="550">
        <v>23.5</v>
      </c>
      <c r="AA1785" s="550">
        <v>59</v>
      </c>
      <c r="AB1785" s="501">
        <v>0</v>
      </c>
      <c r="AC1785" s="550" t="s">
        <v>80</v>
      </c>
      <c r="AD1785" s="550" t="s">
        <v>80</v>
      </c>
      <c r="AE1785" s="550" t="s">
        <v>80</v>
      </c>
      <c r="AF1785" s="502">
        <v>0</v>
      </c>
      <c r="AG1785" s="503" t="s">
        <v>80</v>
      </c>
      <c r="AH1785" s="504" t="s">
        <v>80</v>
      </c>
      <c r="AI1785" s="502">
        <v>0</v>
      </c>
      <c r="AJ1785" s="505" t="s">
        <v>80</v>
      </c>
      <c r="AK1785" s="505" t="s">
        <v>80</v>
      </c>
      <c r="AL1785" s="507"/>
      <c r="AM1785" s="507"/>
      <c r="AN1785" s="505">
        <v>30</v>
      </c>
      <c r="AO1785" s="505">
        <v>31</v>
      </c>
      <c r="AP1785" s="506" t="s">
        <v>80</v>
      </c>
      <c r="AQ1785" s="506" t="s">
        <v>80</v>
      </c>
      <c r="AR1785" s="495">
        <v>1</v>
      </c>
      <c r="AS1785" s="495">
        <v>8</v>
      </c>
      <c r="AT1785" s="495">
        <v>1</v>
      </c>
      <c r="AU1785" s="495">
        <v>2</v>
      </c>
      <c r="AV1785" s="507"/>
      <c r="AW1785" s="507"/>
      <c r="AX1785" s="507"/>
      <c r="AY1785" s="507"/>
      <c r="AZ1785" s="507"/>
      <c r="BA1785" s="507"/>
      <c r="BB1785" s="357"/>
      <c r="BC1785" s="592" t="str">
        <f t="shared" si="1903"/>
        <v>-</v>
      </c>
      <c r="BD1785" s="593" t="str">
        <f t="shared" si="1904"/>
        <v>-</v>
      </c>
      <c r="BE1785" s="594">
        <f t="shared" si="1905"/>
        <v>2489.6563218390816</v>
      </c>
      <c r="BF1785" s="291">
        <f t="shared" si="1906"/>
        <v>2101.7999999999984</v>
      </c>
      <c r="BG1785" s="566">
        <f t="shared" si="1907"/>
        <v>3228.3399999999979</v>
      </c>
      <c r="BH1785" s="595">
        <f t="shared" si="1908"/>
        <v>597.6</v>
      </c>
      <c r="BI1785" s="289">
        <f t="shared" si="1909"/>
        <v>423</v>
      </c>
      <c r="BJ1785" s="596">
        <f t="shared" si="1910"/>
        <v>1062</v>
      </c>
      <c r="BK1785" s="595" t="str">
        <f t="shared" si="1911"/>
        <v>-</v>
      </c>
      <c r="BL1785" s="289" t="str">
        <f t="shared" si="1912"/>
        <v>-</v>
      </c>
      <c r="BM1785" s="596" t="str">
        <f t="shared" si="1913"/>
        <v>-</v>
      </c>
      <c r="BN1785" s="563">
        <f t="shared" si="1914"/>
        <v>2</v>
      </c>
      <c r="BO1785" s="87">
        <f t="shared" si="1915"/>
        <v>2019</v>
      </c>
      <c r="BP1785" s="87">
        <f t="shared" si="1916"/>
        <v>2</v>
      </c>
      <c r="BQ1785" s="202"/>
    </row>
    <row r="1786" spans="1:69" s="35" customFormat="1" ht="10.5" customHeight="1" x14ac:dyDescent="0.2">
      <c r="A1786" s="87" t="str">
        <f t="shared" si="1902"/>
        <v>2018-19RRU2</v>
      </c>
      <c r="B1786" s="87" t="str">
        <f t="shared" si="1917"/>
        <v>Y56</v>
      </c>
      <c r="C1786" s="203" t="s">
        <v>192</v>
      </c>
      <c r="D1786" s="203" t="s">
        <v>177</v>
      </c>
      <c r="E1786" s="42"/>
      <c r="F1786" s="317" t="str">
        <f>VLOOKUP($G1786,'Selection Sheet'!$C$15:$F$39,3,0)</f>
        <v>Y56</v>
      </c>
      <c r="G1786" s="204" t="s">
        <v>93</v>
      </c>
      <c r="H1786" s="203" t="s">
        <v>530</v>
      </c>
      <c r="I1786" s="495">
        <v>332</v>
      </c>
      <c r="J1786" s="495">
        <v>104</v>
      </c>
      <c r="K1786" s="495">
        <v>40</v>
      </c>
      <c r="L1786" s="495">
        <v>30</v>
      </c>
      <c r="M1786" s="507" t="s">
        <v>80</v>
      </c>
      <c r="N1786" s="507" t="s">
        <v>80</v>
      </c>
      <c r="O1786" s="507" t="s">
        <v>80</v>
      </c>
      <c r="P1786" s="507" t="s">
        <v>80</v>
      </c>
      <c r="Q1786" s="495" t="s">
        <v>80</v>
      </c>
      <c r="R1786" s="495" t="s">
        <v>80</v>
      </c>
      <c r="S1786" s="495">
        <v>836</v>
      </c>
      <c r="T1786" s="496">
        <v>1051</v>
      </c>
      <c r="U1786" s="559">
        <v>74.000000000000014</v>
      </c>
      <c r="V1786" s="559">
        <v>65.000000000000014</v>
      </c>
      <c r="W1786" s="559">
        <v>112.99999999999994</v>
      </c>
      <c r="X1786" s="498">
        <v>527</v>
      </c>
      <c r="Y1786" s="555">
        <v>72.3</v>
      </c>
      <c r="Z1786" s="550">
        <v>25</v>
      </c>
      <c r="AA1786" s="550">
        <v>201</v>
      </c>
      <c r="AB1786" s="501">
        <v>83</v>
      </c>
      <c r="AC1786" s="550">
        <v>42.2</v>
      </c>
      <c r="AD1786" s="550">
        <v>38</v>
      </c>
      <c r="AE1786" s="550">
        <v>68</v>
      </c>
      <c r="AF1786" s="502">
        <v>138</v>
      </c>
      <c r="AG1786" s="503">
        <v>131.69999999999999</v>
      </c>
      <c r="AH1786" s="504">
        <v>174.3</v>
      </c>
      <c r="AI1786" s="502">
        <v>120</v>
      </c>
      <c r="AJ1786" s="505" t="s">
        <v>80</v>
      </c>
      <c r="AK1786" s="505" t="s">
        <v>80</v>
      </c>
      <c r="AL1786" s="507"/>
      <c r="AM1786" s="507"/>
      <c r="AN1786" s="505">
        <v>1040</v>
      </c>
      <c r="AO1786" s="505">
        <v>1054</v>
      </c>
      <c r="AP1786" s="506" t="s">
        <v>80</v>
      </c>
      <c r="AQ1786" s="506" t="s">
        <v>80</v>
      </c>
      <c r="AR1786" s="495">
        <v>33</v>
      </c>
      <c r="AS1786" s="495">
        <v>323</v>
      </c>
      <c r="AT1786" s="495">
        <v>18</v>
      </c>
      <c r="AU1786" s="495">
        <v>39</v>
      </c>
      <c r="AV1786" s="507"/>
      <c r="AW1786" s="507"/>
      <c r="AX1786" s="507"/>
      <c r="AY1786" s="507"/>
      <c r="AZ1786" s="507"/>
      <c r="BA1786" s="507"/>
      <c r="BB1786" s="357"/>
      <c r="BC1786" s="592">
        <f t="shared" si="1903"/>
        <v>15803.999999999998</v>
      </c>
      <c r="BD1786" s="593">
        <f t="shared" si="1904"/>
        <v>20916</v>
      </c>
      <c r="BE1786" s="594">
        <f t="shared" si="1905"/>
        <v>77774.000000000015</v>
      </c>
      <c r="BF1786" s="291">
        <f t="shared" si="1906"/>
        <v>68315.000000000015</v>
      </c>
      <c r="BG1786" s="566">
        <f t="shared" si="1907"/>
        <v>118762.99999999994</v>
      </c>
      <c r="BH1786" s="595">
        <f t="shared" si="1908"/>
        <v>38102.1</v>
      </c>
      <c r="BI1786" s="289">
        <f t="shared" si="1909"/>
        <v>13175</v>
      </c>
      <c r="BJ1786" s="596">
        <f t="shared" si="1910"/>
        <v>105927</v>
      </c>
      <c r="BK1786" s="595">
        <f t="shared" si="1911"/>
        <v>3502.6000000000004</v>
      </c>
      <c r="BL1786" s="289">
        <f t="shared" si="1912"/>
        <v>3154</v>
      </c>
      <c r="BM1786" s="596">
        <f t="shared" si="1913"/>
        <v>5644</v>
      </c>
      <c r="BN1786" s="563">
        <f t="shared" si="1914"/>
        <v>2</v>
      </c>
      <c r="BO1786" s="87">
        <f t="shared" si="1915"/>
        <v>2019</v>
      </c>
      <c r="BP1786" s="87">
        <f t="shared" si="1916"/>
        <v>2</v>
      </c>
      <c r="BQ1786" s="202"/>
    </row>
    <row r="1787" spans="1:69" s="35" customFormat="1" ht="10.5" customHeight="1" x14ac:dyDescent="0.2">
      <c r="A1787" s="87" t="str">
        <f t="shared" si="1902"/>
        <v>2018-19RX62</v>
      </c>
      <c r="B1787" s="87" t="str">
        <f t="shared" si="1917"/>
        <v>Y63</v>
      </c>
      <c r="C1787" s="203" t="s">
        <v>192</v>
      </c>
      <c r="D1787" s="203" t="s">
        <v>177</v>
      </c>
      <c r="E1787" s="42"/>
      <c r="F1787" s="317" t="str">
        <f>VLOOKUP($G1787,'Selection Sheet'!$C$15:$F$39,3,0)</f>
        <v>Y63</v>
      </c>
      <c r="G1787" s="204" t="s">
        <v>111</v>
      </c>
      <c r="H1787" s="203" t="s">
        <v>532</v>
      </c>
      <c r="I1787" s="495">
        <v>183</v>
      </c>
      <c r="J1787" s="495">
        <v>64</v>
      </c>
      <c r="K1787" s="495">
        <v>27</v>
      </c>
      <c r="L1787" s="495">
        <v>14</v>
      </c>
      <c r="M1787" s="507" t="s">
        <v>80</v>
      </c>
      <c r="N1787" s="507" t="s">
        <v>80</v>
      </c>
      <c r="O1787" s="507" t="s">
        <v>80</v>
      </c>
      <c r="P1787" s="507" t="s">
        <v>80</v>
      </c>
      <c r="Q1787" s="495" t="s">
        <v>80</v>
      </c>
      <c r="R1787" s="495" t="s">
        <v>80</v>
      </c>
      <c r="S1787" s="495">
        <v>274</v>
      </c>
      <c r="T1787" s="496">
        <v>453</v>
      </c>
      <c r="U1787" s="559">
        <v>81.216666666666725</v>
      </c>
      <c r="V1787" s="559">
        <v>68.433333333333266</v>
      </c>
      <c r="W1787" s="559">
        <v>115.55000000000007</v>
      </c>
      <c r="X1787" s="498">
        <v>274</v>
      </c>
      <c r="Y1787" s="555">
        <v>80.099999999999994</v>
      </c>
      <c r="Z1787" s="550">
        <v>42</v>
      </c>
      <c r="AA1787" s="550">
        <v>196</v>
      </c>
      <c r="AB1787" s="501">
        <v>37</v>
      </c>
      <c r="AC1787" s="550">
        <v>54.3</v>
      </c>
      <c r="AD1787" s="550">
        <v>42</v>
      </c>
      <c r="AE1787" s="550">
        <v>103</v>
      </c>
      <c r="AF1787" s="502">
        <v>90</v>
      </c>
      <c r="AG1787" s="503">
        <v>115.52564102564099</v>
      </c>
      <c r="AH1787" s="504">
        <v>165.9</v>
      </c>
      <c r="AI1787" s="502">
        <v>78</v>
      </c>
      <c r="AJ1787" s="505" t="s">
        <v>80</v>
      </c>
      <c r="AK1787" s="505" t="s">
        <v>80</v>
      </c>
      <c r="AL1787" s="507"/>
      <c r="AM1787" s="507"/>
      <c r="AN1787" s="505">
        <v>453</v>
      </c>
      <c r="AO1787" s="505">
        <v>455</v>
      </c>
      <c r="AP1787" s="506" t="s">
        <v>80</v>
      </c>
      <c r="AQ1787" s="506" t="s">
        <v>80</v>
      </c>
      <c r="AR1787" s="495">
        <v>19</v>
      </c>
      <c r="AS1787" s="495">
        <v>183</v>
      </c>
      <c r="AT1787" s="495">
        <v>11</v>
      </c>
      <c r="AU1787" s="495">
        <v>27</v>
      </c>
      <c r="AV1787" s="507"/>
      <c r="AW1787" s="507"/>
      <c r="AX1787" s="507"/>
      <c r="AY1787" s="507"/>
      <c r="AZ1787" s="507"/>
      <c r="BA1787" s="507"/>
      <c r="BB1787" s="357"/>
      <c r="BC1787" s="592">
        <f t="shared" si="1903"/>
        <v>9010.9999999999982</v>
      </c>
      <c r="BD1787" s="593">
        <f t="shared" si="1904"/>
        <v>12940.2</v>
      </c>
      <c r="BE1787" s="594">
        <f t="shared" si="1905"/>
        <v>36791.150000000023</v>
      </c>
      <c r="BF1787" s="291">
        <f t="shared" si="1906"/>
        <v>31000.29999999997</v>
      </c>
      <c r="BG1787" s="566">
        <f t="shared" si="1907"/>
        <v>52344.150000000031</v>
      </c>
      <c r="BH1787" s="595">
        <f t="shared" si="1908"/>
        <v>21947.399999999998</v>
      </c>
      <c r="BI1787" s="289">
        <f t="shared" si="1909"/>
        <v>11508</v>
      </c>
      <c r="BJ1787" s="596">
        <f t="shared" si="1910"/>
        <v>53704</v>
      </c>
      <c r="BK1787" s="595">
        <f t="shared" si="1911"/>
        <v>2009.1</v>
      </c>
      <c r="BL1787" s="289">
        <f t="shared" si="1912"/>
        <v>1554</v>
      </c>
      <c r="BM1787" s="596">
        <f t="shared" si="1913"/>
        <v>3811</v>
      </c>
      <c r="BN1787" s="563">
        <f t="shared" si="1914"/>
        <v>2</v>
      </c>
      <c r="BO1787" s="87">
        <f t="shared" si="1915"/>
        <v>2019</v>
      </c>
      <c r="BP1787" s="87">
        <f t="shared" si="1916"/>
        <v>2</v>
      </c>
      <c r="BQ1787" s="202"/>
    </row>
    <row r="1788" spans="1:69" s="35" customFormat="1" ht="10.5" customHeight="1" x14ac:dyDescent="0.2">
      <c r="A1788" s="314" t="str">
        <f t="shared" si="1902"/>
        <v>2018-19RX72</v>
      </c>
      <c r="B1788" s="314" t="str">
        <f t="shared" si="1917"/>
        <v>Y62</v>
      </c>
      <c r="C1788" s="205" t="s">
        <v>192</v>
      </c>
      <c r="D1788" s="205" t="s">
        <v>177</v>
      </c>
      <c r="E1788" s="206"/>
      <c r="F1788" s="318" t="str">
        <f>VLOOKUP($G1788,'Selection Sheet'!$C$15:$F$39,3,0)</f>
        <v>Y62</v>
      </c>
      <c r="G1788" s="207" t="s">
        <v>84</v>
      </c>
      <c r="H1788" s="205" t="s">
        <v>533</v>
      </c>
      <c r="I1788" s="508">
        <v>309</v>
      </c>
      <c r="J1788" s="508">
        <v>102</v>
      </c>
      <c r="K1788" s="508">
        <v>44</v>
      </c>
      <c r="L1788" s="508">
        <v>21</v>
      </c>
      <c r="M1788" s="520" t="s">
        <v>80</v>
      </c>
      <c r="N1788" s="520" t="s">
        <v>80</v>
      </c>
      <c r="O1788" s="520" t="s">
        <v>80</v>
      </c>
      <c r="P1788" s="520" t="s">
        <v>80</v>
      </c>
      <c r="Q1788" s="508" t="s">
        <v>80</v>
      </c>
      <c r="R1788" s="508" t="s">
        <v>80</v>
      </c>
      <c r="S1788" s="508">
        <v>735</v>
      </c>
      <c r="T1788" s="509">
        <v>808</v>
      </c>
      <c r="U1788" s="560">
        <v>78.999999999999972</v>
      </c>
      <c r="V1788" s="560">
        <v>69.999999999999986</v>
      </c>
      <c r="W1788" s="560">
        <v>121.00000000000003</v>
      </c>
      <c r="X1788" s="511">
        <v>616</v>
      </c>
      <c r="Y1788" s="556">
        <v>74</v>
      </c>
      <c r="Z1788" s="551">
        <v>39</v>
      </c>
      <c r="AA1788" s="551">
        <v>169</v>
      </c>
      <c r="AB1788" s="514">
        <v>80</v>
      </c>
      <c r="AC1788" s="551">
        <v>65.5</v>
      </c>
      <c r="AD1788" s="551">
        <v>57</v>
      </c>
      <c r="AE1788" s="551">
        <v>97</v>
      </c>
      <c r="AF1788" s="515">
        <v>144</v>
      </c>
      <c r="AG1788" s="516">
        <v>136.290909090909</v>
      </c>
      <c r="AH1788" s="517">
        <v>187.6</v>
      </c>
      <c r="AI1788" s="515">
        <v>110</v>
      </c>
      <c r="AJ1788" s="518" t="s">
        <v>80</v>
      </c>
      <c r="AK1788" s="518" t="s">
        <v>80</v>
      </c>
      <c r="AL1788" s="520"/>
      <c r="AM1788" s="520"/>
      <c r="AN1788" s="518">
        <v>795</v>
      </c>
      <c r="AO1788" s="518">
        <v>809</v>
      </c>
      <c r="AP1788" s="519" t="s">
        <v>80</v>
      </c>
      <c r="AQ1788" s="519" t="s">
        <v>80</v>
      </c>
      <c r="AR1788" s="508">
        <v>23</v>
      </c>
      <c r="AS1788" s="508">
        <v>303</v>
      </c>
      <c r="AT1788" s="508">
        <v>10</v>
      </c>
      <c r="AU1788" s="508">
        <v>42</v>
      </c>
      <c r="AV1788" s="520"/>
      <c r="AW1788" s="520"/>
      <c r="AX1788" s="520"/>
      <c r="AY1788" s="520"/>
      <c r="AZ1788" s="520"/>
      <c r="BA1788" s="520"/>
      <c r="BB1788" s="358"/>
      <c r="BC1788" s="597">
        <f t="shared" si="1903"/>
        <v>14991.999999999989</v>
      </c>
      <c r="BD1788" s="598">
        <f t="shared" si="1904"/>
        <v>20636</v>
      </c>
      <c r="BE1788" s="599">
        <f t="shared" si="1905"/>
        <v>63831.999999999978</v>
      </c>
      <c r="BF1788" s="600">
        <f t="shared" si="1906"/>
        <v>56559.999999999985</v>
      </c>
      <c r="BG1788" s="601">
        <f t="shared" si="1907"/>
        <v>97768.000000000029</v>
      </c>
      <c r="BH1788" s="602">
        <f t="shared" si="1908"/>
        <v>45584</v>
      </c>
      <c r="BI1788" s="603">
        <f t="shared" si="1909"/>
        <v>24024</v>
      </c>
      <c r="BJ1788" s="604">
        <f t="shared" si="1910"/>
        <v>104104</v>
      </c>
      <c r="BK1788" s="602">
        <f t="shared" si="1911"/>
        <v>5240</v>
      </c>
      <c r="BL1788" s="603">
        <f t="shared" si="1912"/>
        <v>4560</v>
      </c>
      <c r="BM1788" s="604">
        <f t="shared" si="1913"/>
        <v>7760</v>
      </c>
      <c r="BN1788" s="564">
        <f t="shared" si="1914"/>
        <v>2</v>
      </c>
      <c r="BO1788" s="314">
        <f t="shared" si="1915"/>
        <v>2019</v>
      </c>
      <c r="BP1788" s="314">
        <f t="shared" si="1916"/>
        <v>2</v>
      </c>
      <c r="BQ1788" s="202"/>
    </row>
    <row r="1789" spans="1:69" s="35" customFormat="1" ht="10.5" customHeight="1" x14ac:dyDescent="0.2">
      <c r="A1789" s="87" t="str">
        <f t="shared" si="1902"/>
        <v>2018-19RX82</v>
      </c>
      <c r="B1789" s="87" t="str">
        <f t="shared" si="1917"/>
        <v>Y63</v>
      </c>
      <c r="C1789" s="203" t="s">
        <v>192</v>
      </c>
      <c r="D1789" s="203" t="s">
        <v>177</v>
      </c>
      <c r="E1789" s="42"/>
      <c r="F1789" s="317" t="str">
        <f>VLOOKUP($G1789,'Selection Sheet'!$C$15:$F$39,3,0)</f>
        <v>Y63</v>
      </c>
      <c r="G1789" s="204" t="s">
        <v>120</v>
      </c>
      <c r="H1789" s="203" t="s">
        <v>534</v>
      </c>
      <c r="I1789" s="495">
        <v>281</v>
      </c>
      <c r="J1789" s="495">
        <v>70</v>
      </c>
      <c r="K1789" s="495">
        <v>25</v>
      </c>
      <c r="L1789" s="495">
        <v>13</v>
      </c>
      <c r="M1789" s="507" t="s">
        <v>80</v>
      </c>
      <c r="N1789" s="507" t="s">
        <v>80</v>
      </c>
      <c r="O1789" s="507" t="s">
        <v>80</v>
      </c>
      <c r="P1789" s="507" t="s">
        <v>80</v>
      </c>
      <c r="Q1789" s="495" t="s">
        <v>80</v>
      </c>
      <c r="R1789" s="495" t="s">
        <v>80</v>
      </c>
      <c r="S1789" s="495">
        <v>692</v>
      </c>
      <c r="T1789" s="496">
        <v>716</v>
      </c>
      <c r="U1789" s="559">
        <v>80.033333333333331</v>
      </c>
      <c r="V1789" s="559">
        <v>66.016666666666652</v>
      </c>
      <c r="W1789" s="559">
        <v>116.50000000000003</v>
      </c>
      <c r="X1789" s="498">
        <v>389</v>
      </c>
      <c r="Y1789" s="555">
        <v>95.5</v>
      </c>
      <c r="Z1789" s="550">
        <v>44</v>
      </c>
      <c r="AA1789" s="550">
        <v>225</v>
      </c>
      <c r="AB1789" s="501">
        <v>46</v>
      </c>
      <c r="AC1789" s="550">
        <v>61.7</v>
      </c>
      <c r="AD1789" s="550">
        <v>49</v>
      </c>
      <c r="AE1789" s="550">
        <v>106</v>
      </c>
      <c r="AF1789" s="502">
        <v>62</v>
      </c>
      <c r="AG1789" s="503">
        <v>134.76470588235301</v>
      </c>
      <c r="AH1789" s="504">
        <v>175</v>
      </c>
      <c r="AI1789" s="502">
        <v>51</v>
      </c>
      <c r="AJ1789" s="505" t="s">
        <v>80</v>
      </c>
      <c r="AK1789" s="505" t="s">
        <v>80</v>
      </c>
      <c r="AL1789" s="507"/>
      <c r="AM1789" s="507"/>
      <c r="AN1789" s="505">
        <v>688</v>
      </c>
      <c r="AO1789" s="505">
        <v>716</v>
      </c>
      <c r="AP1789" s="506" t="s">
        <v>80</v>
      </c>
      <c r="AQ1789" s="506" t="s">
        <v>80</v>
      </c>
      <c r="AR1789" s="495">
        <v>22</v>
      </c>
      <c r="AS1789" s="495">
        <v>282</v>
      </c>
      <c r="AT1789" s="495">
        <v>9</v>
      </c>
      <c r="AU1789" s="495">
        <v>26</v>
      </c>
      <c r="AV1789" s="507"/>
      <c r="AW1789" s="507"/>
      <c r="AX1789" s="507"/>
      <c r="AY1789" s="507"/>
      <c r="AZ1789" s="507"/>
      <c r="BA1789" s="507"/>
      <c r="BB1789" s="357"/>
      <c r="BC1789" s="592">
        <f t="shared" si="1903"/>
        <v>6873.0000000000036</v>
      </c>
      <c r="BD1789" s="593">
        <f t="shared" si="1904"/>
        <v>8925</v>
      </c>
      <c r="BE1789" s="594">
        <f t="shared" si="1905"/>
        <v>57303.866666666669</v>
      </c>
      <c r="BF1789" s="291">
        <f t="shared" si="1906"/>
        <v>47267.93333333332</v>
      </c>
      <c r="BG1789" s="566">
        <f t="shared" si="1907"/>
        <v>83414.000000000015</v>
      </c>
      <c r="BH1789" s="595">
        <f t="shared" si="1908"/>
        <v>37149.5</v>
      </c>
      <c r="BI1789" s="289">
        <f t="shared" si="1909"/>
        <v>17116</v>
      </c>
      <c r="BJ1789" s="596">
        <f t="shared" si="1910"/>
        <v>87525</v>
      </c>
      <c r="BK1789" s="595">
        <f t="shared" si="1911"/>
        <v>2838.2000000000003</v>
      </c>
      <c r="BL1789" s="289">
        <f t="shared" si="1912"/>
        <v>2254</v>
      </c>
      <c r="BM1789" s="596">
        <f t="shared" si="1913"/>
        <v>4876</v>
      </c>
      <c r="BN1789" s="563">
        <f t="shared" si="1914"/>
        <v>2</v>
      </c>
      <c r="BO1789" s="87">
        <f t="shared" si="1915"/>
        <v>2019</v>
      </c>
      <c r="BP1789" s="87">
        <f t="shared" si="1916"/>
        <v>2</v>
      </c>
      <c r="BQ1789" s="202"/>
    </row>
    <row r="1790" spans="1:69" s="35" customFormat="1" ht="10.5" customHeight="1" x14ac:dyDescent="0.2">
      <c r="A1790" s="87" t="str">
        <f t="shared" si="1902"/>
        <v>2018-19RX92</v>
      </c>
      <c r="B1790" s="87" t="str">
        <f t="shared" si="1917"/>
        <v>Y60</v>
      </c>
      <c r="C1790" s="203" t="s">
        <v>192</v>
      </c>
      <c r="D1790" s="203" t="s">
        <v>177</v>
      </c>
      <c r="E1790" s="42"/>
      <c r="F1790" s="317" t="str">
        <f>VLOOKUP($G1790,'Selection Sheet'!$C$15:$F$39,3,0)</f>
        <v>Y60</v>
      </c>
      <c r="G1790" s="204" t="s">
        <v>103</v>
      </c>
      <c r="H1790" s="203" t="s">
        <v>535</v>
      </c>
      <c r="I1790" s="495">
        <v>256</v>
      </c>
      <c r="J1790" s="495">
        <v>61</v>
      </c>
      <c r="K1790" s="495">
        <v>32</v>
      </c>
      <c r="L1790" s="495">
        <v>12</v>
      </c>
      <c r="M1790" s="507" t="s">
        <v>80</v>
      </c>
      <c r="N1790" s="507" t="s">
        <v>80</v>
      </c>
      <c r="O1790" s="507" t="s">
        <v>80</v>
      </c>
      <c r="P1790" s="507" t="s">
        <v>80</v>
      </c>
      <c r="Q1790" s="495" t="s">
        <v>80</v>
      </c>
      <c r="R1790" s="495" t="s">
        <v>80</v>
      </c>
      <c r="S1790" s="495">
        <v>619</v>
      </c>
      <c r="T1790" s="496">
        <v>678</v>
      </c>
      <c r="U1790" s="559">
        <v>90.049999999999969</v>
      </c>
      <c r="V1790" s="559">
        <v>78.450000000000045</v>
      </c>
      <c r="W1790" s="559">
        <v>141.96666666666673</v>
      </c>
      <c r="X1790" s="498">
        <v>461</v>
      </c>
      <c r="Y1790" s="555">
        <v>91</v>
      </c>
      <c r="Z1790" s="550">
        <v>44</v>
      </c>
      <c r="AA1790" s="550">
        <v>209</v>
      </c>
      <c r="AB1790" s="501">
        <v>61</v>
      </c>
      <c r="AC1790" s="550">
        <v>48.5</v>
      </c>
      <c r="AD1790" s="550">
        <v>45</v>
      </c>
      <c r="AE1790" s="550">
        <v>77</v>
      </c>
      <c r="AF1790" s="502">
        <v>123</v>
      </c>
      <c r="AG1790" s="503">
        <v>136.71590909090901</v>
      </c>
      <c r="AH1790" s="504">
        <v>193.3</v>
      </c>
      <c r="AI1790" s="502">
        <v>88</v>
      </c>
      <c r="AJ1790" s="505" t="s">
        <v>80</v>
      </c>
      <c r="AK1790" s="505" t="s">
        <v>80</v>
      </c>
      <c r="AL1790" s="507"/>
      <c r="AM1790" s="507"/>
      <c r="AN1790" s="505">
        <v>697</v>
      </c>
      <c r="AO1790" s="505">
        <v>707</v>
      </c>
      <c r="AP1790" s="506" t="s">
        <v>80</v>
      </c>
      <c r="AQ1790" s="506" t="s">
        <v>80</v>
      </c>
      <c r="AR1790" s="495">
        <v>14</v>
      </c>
      <c r="AS1790" s="495">
        <v>251</v>
      </c>
      <c r="AT1790" s="495">
        <v>5</v>
      </c>
      <c r="AU1790" s="495">
        <v>31</v>
      </c>
      <c r="AV1790" s="507"/>
      <c r="AW1790" s="507"/>
      <c r="AX1790" s="507"/>
      <c r="AY1790" s="507"/>
      <c r="AZ1790" s="507"/>
      <c r="BA1790" s="507"/>
      <c r="BB1790" s="357"/>
      <c r="BC1790" s="592">
        <f t="shared" si="1903"/>
        <v>12030.999999999993</v>
      </c>
      <c r="BD1790" s="593">
        <f t="shared" si="1904"/>
        <v>17010.400000000001</v>
      </c>
      <c r="BE1790" s="594">
        <f t="shared" si="1905"/>
        <v>61053.89999999998</v>
      </c>
      <c r="BF1790" s="291">
        <f t="shared" si="1906"/>
        <v>53189.100000000028</v>
      </c>
      <c r="BG1790" s="566">
        <f t="shared" si="1907"/>
        <v>96253.400000000038</v>
      </c>
      <c r="BH1790" s="595">
        <f t="shared" si="1908"/>
        <v>41951</v>
      </c>
      <c r="BI1790" s="289">
        <f t="shared" si="1909"/>
        <v>20284</v>
      </c>
      <c r="BJ1790" s="596">
        <f t="shared" si="1910"/>
        <v>96349</v>
      </c>
      <c r="BK1790" s="595">
        <f t="shared" si="1911"/>
        <v>2958.5</v>
      </c>
      <c r="BL1790" s="289">
        <f t="shared" si="1912"/>
        <v>2745</v>
      </c>
      <c r="BM1790" s="596">
        <f t="shared" si="1913"/>
        <v>4697</v>
      </c>
      <c r="BN1790" s="563">
        <f t="shared" si="1914"/>
        <v>2</v>
      </c>
      <c r="BO1790" s="87">
        <f t="shared" si="1915"/>
        <v>2019</v>
      </c>
      <c r="BP1790" s="87">
        <f t="shared" si="1916"/>
        <v>2</v>
      </c>
      <c r="BQ1790" s="202"/>
    </row>
    <row r="1791" spans="1:69" s="35" customFormat="1" ht="10.5" customHeight="1" x14ac:dyDescent="0.2">
      <c r="A1791" s="314" t="str">
        <f t="shared" si="1902"/>
        <v>2018-19RYA2</v>
      </c>
      <c r="B1791" s="314" t="str">
        <f t="shared" si="1917"/>
        <v>Y60</v>
      </c>
      <c r="C1791" s="205" t="s">
        <v>192</v>
      </c>
      <c r="D1791" s="205" t="s">
        <v>177</v>
      </c>
      <c r="E1791" s="206"/>
      <c r="F1791" s="318" t="str">
        <f>VLOOKUP($G1791,'Selection Sheet'!$C$15:$F$39,3,0)</f>
        <v>Y60</v>
      </c>
      <c r="G1791" s="207" t="s">
        <v>118</v>
      </c>
      <c r="H1791" s="205" t="s">
        <v>536</v>
      </c>
      <c r="I1791" s="508">
        <v>303</v>
      </c>
      <c r="J1791" s="508">
        <v>95</v>
      </c>
      <c r="K1791" s="508">
        <v>47</v>
      </c>
      <c r="L1791" s="508">
        <v>19</v>
      </c>
      <c r="M1791" s="520" t="s">
        <v>80</v>
      </c>
      <c r="N1791" s="520" t="s">
        <v>80</v>
      </c>
      <c r="O1791" s="520" t="s">
        <v>80</v>
      </c>
      <c r="P1791" s="520" t="s">
        <v>80</v>
      </c>
      <c r="Q1791" s="508" t="s">
        <v>80</v>
      </c>
      <c r="R1791" s="508" t="s">
        <v>80</v>
      </c>
      <c r="S1791" s="508">
        <v>828</v>
      </c>
      <c r="T1791" s="509">
        <v>1548</v>
      </c>
      <c r="U1791" s="560">
        <v>68.69999999999996</v>
      </c>
      <c r="V1791" s="560">
        <v>63.9166666666667</v>
      </c>
      <c r="W1791" s="560">
        <v>101.98333333333341</v>
      </c>
      <c r="X1791" s="511">
        <v>492</v>
      </c>
      <c r="Y1791" s="556">
        <v>103.8</v>
      </c>
      <c r="Z1791" s="551">
        <v>49.5</v>
      </c>
      <c r="AA1791" s="551">
        <v>247</v>
      </c>
      <c r="AB1791" s="514">
        <v>62</v>
      </c>
      <c r="AC1791" s="551">
        <v>63.4</v>
      </c>
      <c r="AD1791" s="551">
        <v>55</v>
      </c>
      <c r="AE1791" s="551">
        <v>112</v>
      </c>
      <c r="AF1791" s="515">
        <v>142</v>
      </c>
      <c r="AG1791" s="516">
        <v>119.096774193548</v>
      </c>
      <c r="AH1791" s="517">
        <v>163.5</v>
      </c>
      <c r="AI1791" s="515">
        <v>124</v>
      </c>
      <c r="AJ1791" s="518" t="s">
        <v>80</v>
      </c>
      <c r="AK1791" s="518" t="s">
        <v>80</v>
      </c>
      <c r="AL1791" s="520"/>
      <c r="AM1791" s="520"/>
      <c r="AN1791" s="518">
        <v>1503</v>
      </c>
      <c r="AO1791" s="518">
        <v>1507</v>
      </c>
      <c r="AP1791" s="519" t="s">
        <v>80</v>
      </c>
      <c r="AQ1791" s="519" t="s">
        <v>80</v>
      </c>
      <c r="AR1791" s="508">
        <v>34</v>
      </c>
      <c r="AS1791" s="508">
        <v>297</v>
      </c>
      <c r="AT1791" s="508">
        <v>13</v>
      </c>
      <c r="AU1791" s="508">
        <v>46</v>
      </c>
      <c r="AV1791" s="520"/>
      <c r="AW1791" s="520"/>
      <c r="AX1791" s="520"/>
      <c r="AY1791" s="520"/>
      <c r="AZ1791" s="520"/>
      <c r="BA1791" s="520"/>
      <c r="BB1791" s="358"/>
      <c r="BC1791" s="597">
        <f t="shared" si="1903"/>
        <v>14767.999999999953</v>
      </c>
      <c r="BD1791" s="598">
        <f t="shared" si="1904"/>
        <v>20274</v>
      </c>
      <c r="BE1791" s="599">
        <f t="shared" si="1905"/>
        <v>106347.59999999993</v>
      </c>
      <c r="BF1791" s="600">
        <f t="shared" si="1906"/>
        <v>98943.000000000058</v>
      </c>
      <c r="BG1791" s="601">
        <f t="shared" si="1907"/>
        <v>157870.2000000001</v>
      </c>
      <c r="BH1791" s="602">
        <f t="shared" si="1908"/>
        <v>51069.599999999999</v>
      </c>
      <c r="BI1791" s="603">
        <f t="shared" si="1909"/>
        <v>24354</v>
      </c>
      <c r="BJ1791" s="604">
        <f t="shared" si="1910"/>
        <v>121524</v>
      </c>
      <c r="BK1791" s="602">
        <f t="shared" si="1911"/>
        <v>3930.7999999999997</v>
      </c>
      <c r="BL1791" s="603">
        <f t="shared" si="1912"/>
        <v>3410</v>
      </c>
      <c r="BM1791" s="604">
        <f t="shared" si="1913"/>
        <v>6944</v>
      </c>
      <c r="BN1791" s="564">
        <f t="shared" si="1914"/>
        <v>2</v>
      </c>
      <c r="BO1791" s="314">
        <f t="shared" si="1915"/>
        <v>2019</v>
      </c>
      <c r="BP1791" s="314">
        <f t="shared" si="1916"/>
        <v>2</v>
      </c>
      <c r="BQ1791" s="202"/>
    </row>
    <row r="1792" spans="1:69" s="35" customFormat="1" ht="10.5" customHeight="1" x14ac:dyDescent="0.2">
      <c r="A1792" s="87" t="str">
        <f t="shared" si="1902"/>
        <v>2018-19RYC2</v>
      </c>
      <c r="B1792" s="87" t="str">
        <f t="shared" si="1917"/>
        <v>Y61</v>
      </c>
      <c r="C1792" s="203" t="s">
        <v>192</v>
      </c>
      <c r="D1792" s="203" t="s">
        <v>177</v>
      </c>
      <c r="E1792" s="42"/>
      <c r="F1792" s="317" t="str">
        <f>VLOOKUP($G1792,'Selection Sheet'!$C$15:$F$39,3,0)</f>
        <v>Y61</v>
      </c>
      <c r="G1792" s="204" t="s">
        <v>87</v>
      </c>
      <c r="H1792" s="203" t="s">
        <v>537</v>
      </c>
      <c r="I1792" s="495">
        <v>273</v>
      </c>
      <c r="J1792" s="495">
        <v>80</v>
      </c>
      <c r="K1792" s="495">
        <v>35</v>
      </c>
      <c r="L1792" s="495">
        <v>21</v>
      </c>
      <c r="M1792" s="507" t="s">
        <v>80</v>
      </c>
      <c r="N1792" s="507" t="s">
        <v>80</v>
      </c>
      <c r="O1792" s="507" t="s">
        <v>80</v>
      </c>
      <c r="P1792" s="507" t="s">
        <v>80</v>
      </c>
      <c r="Q1792" s="495" t="s">
        <v>80</v>
      </c>
      <c r="R1792" s="495" t="s">
        <v>80</v>
      </c>
      <c r="S1792" s="495">
        <v>795</v>
      </c>
      <c r="T1792" s="496">
        <v>627</v>
      </c>
      <c r="U1792" s="559">
        <v>76.816666666666663</v>
      </c>
      <c r="V1792" s="559">
        <v>69.999999999999986</v>
      </c>
      <c r="W1792" s="559">
        <v>113.29999999999993</v>
      </c>
      <c r="X1792" s="498">
        <v>542</v>
      </c>
      <c r="Y1792" s="555">
        <v>81.3</v>
      </c>
      <c r="Z1792" s="550">
        <v>41.5</v>
      </c>
      <c r="AA1792" s="550">
        <v>201</v>
      </c>
      <c r="AB1792" s="501">
        <v>90</v>
      </c>
      <c r="AC1792" s="550">
        <v>60.4</v>
      </c>
      <c r="AD1792" s="550">
        <v>53</v>
      </c>
      <c r="AE1792" s="550">
        <v>108</v>
      </c>
      <c r="AF1792" s="502">
        <v>131</v>
      </c>
      <c r="AG1792" s="503">
        <v>141.989690721649</v>
      </c>
      <c r="AH1792" s="504">
        <v>197.6</v>
      </c>
      <c r="AI1792" s="502">
        <v>97</v>
      </c>
      <c r="AJ1792" s="505" t="s">
        <v>80</v>
      </c>
      <c r="AK1792" s="505" t="s">
        <v>80</v>
      </c>
      <c r="AL1792" s="507"/>
      <c r="AM1792" s="507"/>
      <c r="AN1792" s="505">
        <v>623</v>
      </c>
      <c r="AO1792" s="505">
        <v>627</v>
      </c>
      <c r="AP1792" s="506" t="s">
        <v>80</v>
      </c>
      <c r="AQ1792" s="506" t="s">
        <v>80</v>
      </c>
      <c r="AR1792" s="495">
        <v>35</v>
      </c>
      <c r="AS1792" s="495">
        <v>269</v>
      </c>
      <c r="AT1792" s="495">
        <v>14</v>
      </c>
      <c r="AU1792" s="495">
        <v>35</v>
      </c>
      <c r="AV1792" s="507"/>
      <c r="AW1792" s="507"/>
      <c r="AX1792" s="507"/>
      <c r="AY1792" s="507"/>
      <c r="AZ1792" s="507"/>
      <c r="BA1792" s="507"/>
      <c r="BB1792" s="357"/>
      <c r="BC1792" s="592">
        <f t="shared" si="1903"/>
        <v>13772.999999999953</v>
      </c>
      <c r="BD1792" s="593">
        <f t="shared" si="1904"/>
        <v>19167.2</v>
      </c>
      <c r="BE1792" s="594">
        <f t="shared" si="1905"/>
        <v>48164.049999999996</v>
      </c>
      <c r="BF1792" s="291">
        <f t="shared" si="1906"/>
        <v>43889.999999999993</v>
      </c>
      <c r="BG1792" s="566">
        <f t="shared" si="1907"/>
        <v>71039.099999999948</v>
      </c>
      <c r="BH1792" s="595">
        <f t="shared" si="1908"/>
        <v>44064.6</v>
      </c>
      <c r="BI1792" s="289">
        <f t="shared" si="1909"/>
        <v>22493</v>
      </c>
      <c r="BJ1792" s="596">
        <f t="shared" si="1910"/>
        <v>108942</v>
      </c>
      <c r="BK1792" s="595">
        <f t="shared" si="1911"/>
        <v>5436</v>
      </c>
      <c r="BL1792" s="289">
        <f t="shared" si="1912"/>
        <v>4770</v>
      </c>
      <c r="BM1792" s="596">
        <f t="shared" si="1913"/>
        <v>9720</v>
      </c>
      <c r="BN1792" s="563">
        <f t="shared" si="1914"/>
        <v>2</v>
      </c>
      <c r="BO1792" s="87">
        <f t="shared" si="1915"/>
        <v>2019</v>
      </c>
      <c r="BP1792" s="87">
        <f t="shared" si="1916"/>
        <v>2</v>
      </c>
      <c r="BQ1792" s="202"/>
    </row>
    <row r="1793" spans="1:69" s="35" customFormat="1" ht="10.5" customHeight="1" x14ac:dyDescent="0.2">
      <c r="A1793" s="87" t="str">
        <f t="shared" si="1902"/>
        <v>2018-19RYD2</v>
      </c>
      <c r="B1793" s="87" t="str">
        <f t="shared" si="1917"/>
        <v>Y59</v>
      </c>
      <c r="C1793" s="203" t="s">
        <v>192</v>
      </c>
      <c r="D1793" s="203" t="s">
        <v>177</v>
      </c>
      <c r="E1793" s="42"/>
      <c r="F1793" s="317" t="str">
        <f>VLOOKUP($G1793,'Selection Sheet'!$C$15:$F$39,3,0)</f>
        <v>Y59</v>
      </c>
      <c r="G1793" s="204" t="s">
        <v>116</v>
      </c>
      <c r="H1793" s="203" t="s">
        <v>538</v>
      </c>
      <c r="I1793" s="495">
        <v>217</v>
      </c>
      <c r="J1793" s="495">
        <v>59</v>
      </c>
      <c r="K1793" s="495">
        <v>32</v>
      </c>
      <c r="L1793" s="495">
        <v>15</v>
      </c>
      <c r="M1793" s="507" t="s">
        <v>80</v>
      </c>
      <c r="N1793" s="507" t="s">
        <v>80</v>
      </c>
      <c r="O1793" s="507" t="s">
        <v>80</v>
      </c>
      <c r="P1793" s="507" t="s">
        <v>80</v>
      </c>
      <c r="Q1793" s="495" t="s">
        <v>80</v>
      </c>
      <c r="R1793" s="495" t="s">
        <v>80</v>
      </c>
      <c r="S1793" s="495">
        <v>591</v>
      </c>
      <c r="T1793" s="496">
        <v>792</v>
      </c>
      <c r="U1793" s="559">
        <v>76.000000000000028</v>
      </c>
      <c r="V1793" s="559">
        <v>67.999999999999972</v>
      </c>
      <c r="W1793" s="559">
        <v>110.99999999999994</v>
      </c>
      <c r="X1793" s="498">
        <v>397</v>
      </c>
      <c r="Y1793" s="555">
        <v>66.5</v>
      </c>
      <c r="Z1793" s="550">
        <v>35</v>
      </c>
      <c r="AA1793" s="550">
        <v>154</v>
      </c>
      <c r="AB1793" s="501">
        <v>55</v>
      </c>
      <c r="AC1793" s="550">
        <v>73.099999999999994</v>
      </c>
      <c r="AD1793" s="550">
        <v>67</v>
      </c>
      <c r="AE1793" s="550">
        <v>135</v>
      </c>
      <c r="AF1793" s="502">
        <v>126</v>
      </c>
      <c r="AG1793" s="503">
        <v>134.71698113207501</v>
      </c>
      <c r="AH1793" s="504">
        <v>177</v>
      </c>
      <c r="AI1793" s="502">
        <v>106</v>
      </c>
      <c r="AJ1793" s="505" t="s">
        <v>80</v>
      </c>
      <c r="AK1793" s="505" t="s">
        <v>80</v>
      </c>
      <c r="AL1793" s="507"/>
      <c r="AM1793" s="507"/>
      <c r="AN1793" s="505">
        <v>797</v>
      </c>
      <c r="AO1793" s="505">
        <v>825</v>
      </c>
      <c r="AP1793" s="506" t="s">
        <v>80</v>
      </c>
      <c r="AQ1793" s="506" t="s">
        <v>80</v>
      </c>
      <c r="AR1793" s="495">
        <v>14</v>
      </c>
      <c r="AS1793" s="495">
        <v>209</v>
      </c>
      <c r="AT1793" s="495">
        <v>9</v>
      </c>
      <c r="AU1793" s="495">
        <v>31</v>
      </c>
      <c r="AV1793" s="507"/>
      <c r="AW1793" s="507"/>
      <c r="AX1793" s="507"/>
      <c r="AY1793" s="507"/>
      <c r="AZ1793" s="507"/>
      <c r="BA1793" s="507"/>
      <c r="BB1793" s="357"/>
      <c r="BC1793" s="592">
        <f t="shared" si="1903"/>
        <v>14279.999999999951</v>
      </c>
      <c r="BD1793" s="593">
        <f t="shared" si="1904"/>
        <v>18762</v>
      </c>
      <c r="BE1793" s="594">
        <f t="shared" si="1905"/>
        <v>60192.000000000022</v>
      </c>
      <c r="BF1793" s="291">
        <f t="shared" si="1906"/>
        <v>53855.999999999978</v>
      </c>
      <c r="BG1793" s="566">
        <f t="shared" si="1907"/>
        <v>87911.999999999956</v>
      </c>
      <c r="BH1793" s="595">
        <f t="shared" si="1908"/>
        <v>26400.5</v>
      </c>
      <c r="BI1793" s="289">
        <f t="shared" si="1909"/>
        <v>13895</v>
      </c>
      <c r="BJ1793" s="596">
        <f t="shared" si="1910"/>
        <v>61138</v>
      </c>
      <c r="BK1793" s="595">
        <f t="shared" si="1911"/>
        <v>4020.4999999999995</v>
      </c>
      <c r="BL1793" s="289">
        <f t="shared" si="1912"/>
        <v>3685</v>
      </c>
      <c r="BM1793" s="596">
        <f t="shared" si="1913"/>
        <v>7425</v>
      </c>
      <c r="BN1793" s="563">
        <f t="shared" si="1914"/>
        <v>2</v>
      </c>
      <c r="BO1793" s="87">
        <f t="shared" si="1915"/>
        <v>2019</v>
      </c>
      <c r="BP1793" s="87">
        <f t="shared" si="1916"/>
        <v>2</v>
      </c>
      <c r="BQ1793" s="202"/>
    </row>
    <row r="1794" spans="1:69" s="35" customFormat="1" ht="10.5" customHeight="1" x14ac:dyDescent="0.2">
      <c r="A1794" s="87" t="str">
        <f t="shared" si="1902"/>
        <v>2018-19RYE2</v>
      </c>
      <c r="B1794" s="87" t="str">
        <f t="shared" si="1917"/>
        <v>Y59</v>
      </c>
      <c r="C1794" s="203" t="s">
        <v>192</v>
      </c>
      <c r="D1794" s="203" t="s">
        <v>177</v>
      </c>
      <c r="E1794" s="42"/>
      <c r="F1794" s="317" t="str">
        <f>VLOOKUP($G1794,'Selection Sheet'!$C$15:$F$39,3,0)</f>
        <v>Y59</v>
      </c>
      <c r="G1794" s="204" t="s">
        <v>114</v>
      </c>
      <c r="H1794" s="203" t="s">
        <v>539</v>
      </c>
      <c r="I1794" s="495">
        <v>196</v>
      </c>
      <c r="J1794" s="495">
        <v>58</v>
      </c>
      <c r="K1794" s="495">
        <v>26</v>
      </c>
      <c r="L1794" s="495">
        <v>13</v>
      </c>
      <c r="M1794" s="507" t="s">
        <v>80</v>
      </c>
      <c r="N1794" s="507" t="s">
        <v>80</v>
      </c>
      <c r="O1794" s="507" t="s">
        <v>80</v>
      </c>
      <c r="P1794" s="507" t="s">
        <v>80</v>
      </c>
      <c r="Q1794" s="495" t="s">
        <v>80</v>
      </c>
      <c r="R1794" s="495" t="s">
        <v>80</v>
      </c>
      <c r="S1794" s="495">
        <v>344</v>
      </c>
      <c r="T1794" s="496">
        <v>465</v>
      </c>
      <c r="U1794" s="559">
        <v>77.633333333333283</v>
      </c>
      <c r="V1794" s="559">
        <v>66.883333333333383</v>
      </c>
      <c r="W1794" s="559">
        <v>113.8666666666667</v>
      </c>
      <c r="X1794" s="498">
        <v>295</v>
      </c>
      <c r="Y1794" s="555">
        <v>96.2</v>
      </c>
      <c r="Z1794" s="550">
        <v>42</v>
      </c>
      <c r="AA1794" s="550">
        <v>267</v>
      </c>
      <c r="AB1794" s="501">
        <v>52</v>
      </c>
      <c r="AC1794" s="550">
        <v>48</v>
      </c>
      <c r="AD1794" s="550">
        <v>42</v>
      </c>
      <c r="AE1794" s="550">
        <v>81</v>
      </c>
      <c r="AF1794" s="502">
        <v>92</v>
      </c>
      <c r="AG1794" s="503">
        <v>116.8625</v>
      </c>
      <c r="AH1794" s="504">
        <v>161.1</v>
      </c>
      <c r="AI1794" s="502">
        <v>80</v>
      </c>
      <c r="AJ1794" s="505" t="s">
        <v>80</v>
      </c>
      <c r="AK1794" s="505" t="s">
        <v>80</v>
      </c>
      <c r="AL1794" s="507"/>
      <c r="AM1794" s="507"/>
      <c r="AN1794" s="505">
        <v>486</v>
      </c>
      <c r="AO1794" s="505">
        <v>501</v>
      </c>
      <c r="AP1794" s="506" t="s">
        <v>80</v>
      </c>
      <c r="AQ1794" s="506" t="s">
        <v>80</v>
      </c>
      <c r="AR1794" s="495">
        <v>17</v>
      </c>
      <c r="AS1794" s="495">
        <v>196</v>
      </c>
      <c r="AT1794" s="495">
        <v>3</v>
      </c>
      <c r="AU1794" s="495">
        <v>26</v>
      </c>
      <c r="AV1794" s="507"/>
      <c r="AW1794" s="507"/>
      <c r="AX1794" s="507"/>
      <c r="AY1794" s="507"/>
      <c r="AZ1794" s="507"/>
      <c r="BA1794" s="507"/>
      <c r="BB1794" s="357"/>
      <c r="BC1794" s="592">
        <f t="shared" si="1903"/>
        <v>9349</v>
      </c>
      <c r="BD1794" s="593">
        <f t="shared" si="1904"/>
        <v>12888</v>
      </c>
      <c r="BE1794" s="594">
        <f t="shared" si="1905"/>
        <v>36099.499999999978</v>
      </c>
      <c r="BF1794" s="291">
        <f t="shared" si="1906"/>
        <v>31100.750000000022</v>
      </c>
      <c r="BG1794" s="566">
        <f t="shared" si="1907"/>
        <v>52948.000000000015</v>
      </c>
      <c r="BH1794" s="595">
        <f t="shared" si="1908"/>
        <v>28379</v>
      </c>
      <c r="BI1794" s="289">
        <f t="shared" si="1909"/>
        <v>12390</v>
      </c>
      <c r="BJ1794" s="596">
        <f t="shared" si="1910"/>
        <v>78765</v>
      </c>
      <c r="BK1794" s="595">
        <f t="shared" si="1911"/>
        <v>2496</v>
      </c>
      <c r="BL1794" s="289">
        <f t="shared" si="1912"/>
        <v>2184</v>
      </c>
      <c r="BM1794" s="596">
        <f t="shared" si="1913"/>
        <v>4212</v>
      </c>
      <c r="BN1794" s="563">
        <f t="shared" si="1914"/>
        <v>2</v>
      </c>
      <c r="BO1794" s="87">
        <f t="shared" si="1915"/>
        <v>2019</v>
      </c>
      <c r="BP1794" s="87">
        <f t="shared" si="1916"/>
        <v>2</v>
      </c>
      <c r="BQ1794" s="202"/>
    </row>
    <row r="1795" spans="1:69" s="35" customFormat="1" ht="10.5" customHeight="1" x14ac:dyDescent="0.2">
      <c r="A1795" s="312" t="str">
        <f t="shared" si="1902"/>
        <v>2018-19RYF2</v>
      </c>
      <c r="B1795" s="312" t="str">
        <f t="shared" si="1917"/>
        <v>Y58</v>
      </c>
      <c r="C1795" s="208" t="s">
        <v>192</v>
      </c>
      <c r="D1795" s="208" t="s">
        <v>177</v>
      </c>
      <c r="E1795" s="53"/>
      <c r="F1795" s="319" t="str">
        <f>VLOOKUP($G1795,'Selection Sheet'!$C$15:$F$39,3,0)</f>
        <v>Y58</v>
      </c>
      <c r="G1795" s="209" t="s">
        <v>99</v>
      </c>
      <c r="H1795" s="208" t="s">
        <v>540</v>
      </c>
      <c r="I1795" s="521">
        <v>343</v>
      </c>
      <c r="J1795" s="521">
        <v>114</v>
      </c>
      <c r="K1795" s="521">
        <v>62</v>
      </c>
      <c r="L1795" s="521">
        <v>38</v>
      </c>
      <c r="M1795" s="533" t="s">
        <v>80</v>
      </c>
      <c r="N1795" s="533" t="s">
        <v>80</v>
      </c>
      <c r="O1795" s="533" t="s">
        <v>80</v>
      </c>
      <c r="P1795" s="533" t="s">
        <v>80</v>
      </c>
      <c r="Q1795" s="521" t="s">
        <v>80</v>
      </c>
      <c r="R1795" s="521" t="s">
        <v>80</v>
      </c>
      <c r="S1795" s="521">
        <v>786</v>
      </c>
      <c r="T1795" s="522">
        <v>755</v>
      </c>
      <c r="U1795" s="561">
        <v>83.466666666666725</v>
      </c>
      <c r="V1795" s="561">
        <v>75.03333333333336</v>
      </c>
      <c r="W1795" s="561">
        <v>133.19999999999999</v>
      </c>
      <c r="X1795" s="524">
        <v>565</v>
      </c>
      <c r="Y1795" s="557">
        <v>79.5</v>
      </c>
      <c r="Z1795" s="552">
        <v>35</v>
      </c>
      <c r="AA1795" s="552">
        <v>218</v>
      </c>
      <c r="AB1795" s="527">
        <v>66</v>
      </c>
      <c r="AC1795" s="552">
        <v>57.7</v>
      </c>
      <c r="AD1795" s="552">
        <v>52</v>
      </c>
      <c r="AE1795" s="552">
        <v>95</v>
      </c>
      <c r="AF1795" s="528">
        <v>163</v>
      </c>
      <c r="AG1795" s="529">
        <v>142.64393939393901</v>
      </c>
      <c r="AH1795" s="530">
        <v>205.6</v>
      </c>
      <c r="AI1795" s="528">
        <v>132</v>
      </c>
      <c r="AJ1795" s="531" t="s">
        <v>80</v>
      </c>
      <c r="AK1795" s="531" t="s">
        <v>80</v>
      </c>
      <c r="AL1795" s="533"/>
      <c r="AM1795" s="533"/>
      <c r="AN1795" s="531">
        <v>763</v>
      </c>
      <c r="AO1795" s="531">
        <v>775</v>
      </c>
      <c r="AP1795" s="532" t="s">
        <v>80</v>
      </c>
      <c r="AQ1795" s="532" t="s">
        <v>80</v>
      </c>
      <c r="AR1795" s="521">
        <v>30</v>
      </c>
      <c r="AS1795" s="521">
        <v>338</v>
      </c>
      <c r="AT1795" s="521">
        <v>13</v>
      </c>
      <c r="AU1795" s="521">
        <v>59</v>
      </c>
      <c r="AV1795" s="533"/>
      <c r="AW1795" s="533"/>
      <c r="AX1795" s="533"/>
      <c r="AY1795" s="533"/>
      <c r="AZ1795" s="533"/>
      <c r="BA1795" s="533"/>
      <c r="BB1795" s="359"/>
      <c r="BC1795" s="605">
        <f t="shared" si="1903"/>
        <v>18828.999999999949</v>
      </c>
      <c r="BD1795" s="606">
        <f t="shared" si="1904"/>
        <v>27139.200000000001</v>
      </c>
      <c r="BE1795" s="607">
        <f t="shared" si="1905"/>
        <v>63017.333333333379</v>
      </c>
      <c r="BF1795" s="302">
        <f t="shared" si="1906"/>
        <v>56650.166666666686</v>
      </c>
      <c r="BG1795" s="608">
        <f t="shared" si="1907"/>
        <v>100565.99999999999</v>
      </c>
      <c r="BH1795" s="609">
        <f t="shared" si="1908"/>
        <v>44917.5</v>
      </c>
      <c r="BI1795" s="311">
        <f t="shared" si="1909"/>
        <v>19775</v>
      </c>
      <c r="BJ1795" s="610">
        <f t="shared" si="1910"/>
        <v>123170</v>
      </c>
      <c r="BK1795" s="609">
        <f t="shared" si="1911"/>
        <v>3808.2000000000003</v>
      </c>
      <c r="BL1795" s="311">
        <f t="shared" si="1912"/>
        <v>3432</v>
      </c>
      <c r="BM1795" s="610">
        <f t="shared" si="1913"/>
        <v>6270</v>
      </c>
      <c r="BN1795" s="565">
        <f t="shared" si="1914"/>
        <v>2</v>
      </c>
      <c r="BO1795" s="312">
        <f t="shared" si="1915"/>
        <v>2019</v>
      </c>
      <c r="BP1795" s="312">
        <f t="shared" si="1916"/>
        <v>2</v>
      </c>
      <c r="BQ1795" s="202"/>
    </row>
    <row r="1796" spans="1:69" s="35" customFormat="1" ht="10.5" customHeight="1" x14ac:dyDescent="0.2">
      <c r="A1796" s="87" t="str">
        <f t="shared" si="1902"/>
        <v>2018-19R1F3</v>
      </c>
      <c r="B1796" s="87" t="str">
        <f t="shared" si="1917"/>
        <v>Y59</v>
      </c>
      <c r="C1796" s="203" t="s">
        <v>192</v>
      </c>
      <c r="D1796" s="203" t="s">
        <v>178</v>
      </c>
      <c r="E1796" s="42"/>
      <c r="F1796" s="317" t="str">
        <f>VLOOKUP($G1796,'Selection Sheet'!$C$15:$F$39,3,0)</f>
        <v>Y59</v>
      </c>
      <c r="G1796" s="204" t="s">
        <v>108</v>
      </c>
      <c r="H1796" s="203" t="s">
        <v>529</v>
      </c>
      <c r="I1796" s="495">
        <v>10</v>
      </c>
      <c r="J1796" s="495">
        <v>5</v>
      </c>
      <c r="K1796" s="495">
        <v>3</v>
      </c>
      <c r="L1796" s="495">
        <v>3</v>
      </c>
      <c r="M1796" s="507" t="s">
        <v>80</v>
      </c>
      <c r="N1796" s="507" t="s">
        <v>80</v>
      </c>
      <c r="O1796" s="507" t="s">
        <v>80</v>
      </c>
      <c r="P1796" s="507" t="s">
        <v>80</v>
      </c>
      <c r="Q1796" s="495" t="s">
        <v>80</v>
      </c>
      <c r="R1796" s="495" t="s">
        <v>80</v>
      </c>
      <c r="S1796" s="495">
        <v>25</v>
      </c>
      <c r="T1796" s="496">
        <v>50</v>
      </c>
      <c r="U1796" s="559">
        <v>80.7916666666667</v>
      </c>
      <c r="V1796" s="559">
        <v>65.266666666666708</v>
      </c>
      <c r="W1796" s="559">
        <v>125.04666666666674</v>
      </c>
      <c r="X1796" s="498">
        <v>20</v>
      </c>
      <c r="Y1796" s="555">
        <v>42.3</v>
      </c>
      <c r="Z1796" s="550">
        <v>25.5</v>
      </c>
      <c r="AA1796" s="550">
        <v>107</v>
      </c>
      <c r="AB1796" s="501">
        <v>0</v>
      </c>
      <c r="AC1796" s="550" t="s">
        <v>80</v>
      </c>
      <c r="AD1796" s="550" t="s">
        <v>80</v>
      </c>
      <c r="AE1796" s="550" t="s">
        <v>80</v>
      </c>
      <c r="AF1796" s="502">
        <v>0</v>
      </c>
      <c r="AG1796" s="503" t="s">
        <v>80</v>
      </c>
      <c r="AH1796" s="504" t="s">
        <v>80</v>
      </c>
      <c r="AI1796" s="502">
        <v>0</v>
      </c>
      <c r="AJ1796" s="505" t="s">
        <v>80</v>
      </c>
      <c r="AK1796" s="505" t="s">
        <v>80</v>
      </c>
      <c r="AL1796" s="507"/>
      <c r="AM1796" s="507"/>
      <c r="AN1796" s="505" t="s">
        <v>80</v>
      </c>
      <c r="AO1796" s="505" t="s">
        <v>80</v>
      </c>
      <c r="AP1796" s="506">
        <v>32</v>
      </c>
      <c r="AQ1796" s="506">
        <v>45</v>
      </c>
      <c r="AR1796" s="495">
        <v>3</v>
      </c>
      <c r="AS1796" s="495">
        <v>10</v>
      </c>
      <c r="AT1796" s="495">
        <v>2</v>
      </c>
      <c r="AU1796" s="495">
        <v>3</v>
      </c>
      <c r="AV1796" s="507"/>
      <c r="AW1796" s="507"/>
      <c r="AX1796" s="507"/>
      <c r="AY1796" s="507"/>
      <c r="AZ1796" s="507"/>
      <c r="BA1796" s="507"/>
      <c r="BB1796" s="357"/>
      <c r="BC1796" s="592" t="str">
        <f t="shared" si="1903"/>
        <v>-</v>
      </c>
      <c r="BD1796" s="593" t="str">
        <f t="shared" si="1904"/>
        <v>-</v>
      </c>
      <c r="BE1796" s="594">
        <f t="shared" si="1905"/>
        <v>4039.5833333333348</v>
      </c>
      <c r="BF1796" s="291">
        <f t="shared" si="1906"/>
        <v>3263.3333333333353</v>
      </c>
      <c r="BG1796" s="566">
        <f t="shared" si="1907"/>
        <v>6252.3333333333367</v>
      </c>
      <c r="BH1796" s="595">
        <f t="shared" si="1908"/>
        <v>846</v>
      </c>
      <c r="BI1796" s="289">
        <f t="shared" si="1909"/>
        <v>510</v>
      </c>
      <c r="BJ1796" s="596">
        <f t="shared" si="1910"/>
        <v>2140</v>
      </c>
      <c r="BK1796" s="595" t="str">
        <f t="shared" si="1911"/>
        <v>-</v>
      </c>
      <c r="BL1796" s="289" t="str">
        <f t="shared" si="1912"/>
        <v>-</v>
      </c>
      <c r="BM1796" s="596" t="str">
        <f t="shared" si="1913"/>
        <v>-</v>
      </c>
      <c r="BN1796" s="563">
        <f t="shared" si="1914"/>
        <v>3</v>
      </c>
      <c r="BO1796" s="87">
        <f t="shared" si="1915"/>
        <v>2019</v>
      </c>
      <c r="BP1796" s="87">
        <f t="shared" si="1916"/>
        <v>0</v>
      </c>
      <c r="BQ1796" s="202"/>
    </row>
    <row r="1797" spans="1:69" s="35" customFormat="1" ht="10.5" customHeight="1" x14ac:dyDescent="0.2">
      <c r="A1797" s="87" t="str">
        <f t="shared" si="1902"/>
        <v>2018-19RRU3</v>
      </c>
      <c r="B1797" s="87" t="str">
        <f t="shared" si="1917"/>
        <v>Y56</v>
      </c>
      <c r="C1797" s="203" t="s">
        <v>192</v>
      </c>
      <c r="D1797" s="203" t="s">
        <v>178</v>
      </c>
      <c r="E1797" s="42"/>
      <c r="F1797" s="317" t="str">
        <f>VLOOKUP($G1797,'Selection Sheet'!$C$15:$F$39,3,0)</f>
        <v>Y56</v>
      </c>
      <c r="G1797" s="204" t="s">
        <v>93</v>
      </c>
      <c r="H1797" s="203" t="s">
        <v>530</v>
      </c>
      <c r="I1797" s="495">
        <v>341</v>
      </c>
      <c r="J1797" s="495">
        <v>118</v>
      </c>
      <c r="K1797" s="495">
        <v>53</v>
      </c>
      <c r="L1797" s="495">
        <v>29</v>
      </c>
      <c r="M1797" s="507" t="s">
        <v>80</v>
      </c>
      <c r="N1797" s="507" t="s">
        <v>80</v>
      </c>
      <c r="O1797" s="507" t="s">
        <v>80</v>
      </c>
      <c r="P1797" s="507" t="s">
        <v>80</v>
      </c>
      <c r="Q1797" s="495" t="s">
        <v>80</v>
      </c>
      <c r="R1797" s="495" t="s">
        <v>80</v>
      </c>
      <c r="S1797" s="495">
        <v>864</v>
      </c>
      <c r="T1797" s="496">
        <v>1210</v>
      </c>
      <c r="U1797" s="559">
        <v>69.000000000000043</v>
      </c>
      <c r="V1797" s="559">
        <v>60.999999999999986</v>
      </c>
      <c r="W1797" s="559">
        <v>103.00000000000003</v>
      </c>
      <c r="X1797" s="498">
        <v>571</v>
      </c>
      <c r="Y1797" s="555">
        <v>73.5</v>
      </c>
      <c r="Z1797" s="550">
        <v>24</v>
      </c>
      <c r="AA1797" s="550">
        <v>205</v>
      </c>
      <c r="AB1797" s="501">
        <v>93</v>
      </c>
      <c r="AC1797" s="550">
        <v>45.6</v>
      </c>
      <c r="AD1797" s="550">
        <v>35</v>
      </c>
      <c r="AE1797" s="550">
        <v>86</v>
      </c>
      <c r="AF1797" s="502">
        <v>121</v>
      </c>
      <c r="AG1797" s="503">
        <v>125.519230769231</v>
      </c>
      <c r="AH1797" s="504">
        <v>158.69999999999999</v>
      </c>
      <c r="AI1797" s="502">
        <v>104</v>
      </c>
      <c r="AJ1797" s="505" t="s">
        <v>80</v>
      </c>
      <c r="AK1797" s="505" t="s">
        <v>80</v>
      </c>
      <c r="AL1797" s="507"/>
      <c r="AM1797" s="507"/>
      <c r="AN1797" s="505" t="s">
        <v>80</v>
      </c>
      <c r="AO1797" s="505" t="s">
        <v>80</v>
      </c>
      <c r="AP1797" s="506">
        <v>1738</v>
      </c>
      <c r="AQ1797" s="506">
        <v>1924</v>
      </c>
      <c r="AR1797" s="495">
        <v>33</v>
      </c>
      <c r="AS1797" s="495">
        <v>326</v>
      </c>
      <c r="AT1797" s="495">
        <v>17</v>
      </c>
      <c r="AU1797" s="495">
        <v>50</v>
      </c>
      <c r="AV1797" s="507"/>
      <c r="AW1797" s="507"/>
      <c r="AX1797" s="507"/>
      <c r="AY1797" s="507"/>
      <c r="AZ1797" s="507"/>
      <c r="BA1797" s="507"/>
      <c r="BB1797" s="357"/>
      <c r="BC1797" s="592">
        <f t="shared" si="1903"/>
        <v>13054.000000000024</v>
      </c>
      <c r="BD1797" s="593">
        <f t="shared" si="1904"/>
        <v>16504.8</v>
      </c>
      <c r="BE1797" s="594">
        <f t="shared" si="1905"/>
        <v>83490.000000000058</v>
      </c>
      <c r="BF1797" s="291">
        <f t="shared" si="1906"/>
        <v>73809.999999999985</v>
      </c>
      <c r="BG1797" s="566">
        <f t="shared" si="1907"/>
        <v>124630.00000000003</v>
      </c>
      <c r="BH1797" s="595">
        <f t="shared" si="1908"/>
        <v>41968.5</v>
      </c>
      <c r="BI1797" s="289">
        <f t="shared" si="1909"/>
        <v>13704</v>
      </c>
      <c r="BJ1797" s="596">
        <f t="shared" si="1910"/>
        <v>117055</v>
      </c>
      <c r="BK1797" s="595">
        <f t="shared" si="1911"/>
        <v>4240.8</v>
      </c>
      <c r="BL1797" s="289">
        <f t="shared" si="1912"/>
        <v>3255</v>
      </c>
      <c r="BM1797" s="596">
        <f t="shared" si="1913"/>
        <v>7998</v>
      </c>
      <c r="BN1797" s="563">
        <f t="shared" si="1914"/>
        <v>3</v>
      </c>
      <c r="BO1797" s="87">
        <f t="shared" si="1915"/>
        <v>2019</v>
      </c>
      <c r="BP1797" s="87">
        <f t="shared" si="1916"/>
        <v>0</v>
      </c>
      <c r="BQ1797" s="202"/>
    </row>
    <row r="1798" spans="1:69" s="35" customFormat="1" ht="10.5" customHeight="1" x14ac:dyDescent="0.2">
      <c r="A1798" s="87" t="str">
        <f t="shared" si="1902"/>
        <v>2018-19RX63</v>
      </c>
      <c r="B1798" s="87" t="str">
        <f t="shared" si="1917"/>
        <v>Y63</v>
      </c>
      <c r="C1798" s="203" t="s">
        <v>192</v>
      </c>
      <c r="D1798" s="203" t="s">
        <v>178</v>
      </c>
      <c r="E1798" s="42"/>
      <c r="F1798" s="317" t="str">
        <f>VLOOKUP($G1798,'Selection Sheet'!$C$15:$F$39,3,0)</f>
        <v>Y63</v>
      </c>
      <c r="G1798" s="204" t="s">
        <v>111</v>
      </c>
      <c r="H1798" s="203" t="s">
        <v>532</v>
      </c>
      <c r="I1798" s="495">
        <v>171</v>
      </c>
      <c r="J1798" s="495">
        <v>58</v>
      </c>
      <c r="K1798" s="495">
        <v>25</v>
      </c>
      <c r="L1798" s="495">
        <v>16</v>
      </c>
      <c r="M1798" s="507" t="s">
        <v>80</v>
      </c>
      <c r="N1798" s="507" t="s">
        <v>80</v>
      </c>
      <c r="O1798" s="507" t="s">
        <v>80</v>
      </c>
      <c r="P1798" s="507" t="s">
        <v>80</v>
      </c>
      <c r="Q1798" s="495" t="s">
        <v>80</v>
      </c>
      <c r="R1798" s="495" t="s">
        <v>80</v>
      </c>
      <c r="S1798" s="495">
        <v>274</v>
      </c>
      <c r="T1798" s="496">
        <v>515</v>
      </c>
      <c r="U1798" s="559">
        <v>76.999999999999972</v>
      </c>
      <c r="V1798" s="559">
        <v>67.733333333333292</v>
      </c>
      <c r="W1798" s="559">
        <v>106.28333333333337</v>
      </c>
      <c r="X1798" s="498">
        <v>291</v>
      </c>
      <c r="Y1798" s="555">
        <v>69.3</v>
      </c>
      <c r="Z1798" s="550">
        <v>32</v>
      </c>
      <c r="AA1798" s="550">
        <v>201</v>
      </c>
      <c r="AB1798" s="501">
        <v>52</v>
      </c>
      <c r="AC1798" s="550">
        <v>46.2</v>
      </c>
      <c r="AD1798" s="550">
        <v>42.5</v>
      </c>
      <c r="AE1798" s="550">
        <v>81</v>
      </c>
      <c r="AF1798" s="502">
        <v>95</v>
      </c>
      <c r="AG1798" s="503">
        <v>108.6875</v>
      </c>
      <c r="AH1798" s="504">
        <v>139.19999999999999</v>
      </c>
      <c r="AI1798" s="502">
        <v>80</v>
      </c>
      <c r="AJ1798" s="505" t="s">
        <v>80</v>
      </c>
      <c r="AK1798" s="505" t="s">
        <v>80</v>
      </c>
      <c r="AL1798" s="507"/>
      <c r="AM1798" s="507"/>
      <c r="AN1798" s="505" t="s">
        <v>80</v>
      </c>
      <c r="AO1798" s="505" t="s">
        <v>80</v>
      </c>
      <c r="AP1798" s="506">
        <v>251</v>
      </c>
      <c r="AQ1798" s="506">
        <v>337</v>
      </c>
      <c r="AR1798" s="495">
        <v>18</v>
      </c>
      <c r="AS1798" s="495">
        <v>171</v>
      </c>
      <c r="AT1798" s="495">
        <v>9</v>
      </c>
      <c r="AU1798" s="495">
        <v>25</v>
      </c>
      <c r="AV1798" s="507"/>
      <c r="AW1798" s="507"/>
      <c r="AX1798" s="507"/>
      <c r="AY1798" s="507"/>
      <c r="AZ1798" s="507"/>
      <c r="BA1798" s="507"/>
      <c r="BB1798" s="357"/>
      <c r="BC1798" s="592">
        <f t="shared" si="1903"/>
        <v>8695</v>
      </c>
      <c r="BD1798" s="593">
        <f t="shared" si="1904"/>
        <v>11136</v>
      </c>
      <c r="BE1798" s="594">
        <f t="shared" si="1905"/>
        <v>39654.999999999985</v>
      </c>
      <c r="BF1798" s="291">
        <f t="shared" si="1906"/>
        <v>34882.666666666642</v>
      </c>
      <c r="BG1798" s="566">
        <f t="shared" si="1907"/>
        <v>54735.916666666686</v>
      </c>
      <c r="BH1798" s="595">
        <f t="shared" si="1908"/>
        <v>20166.3</v>
      </c>
      <c r="BI1798" s="289">
        <f t="shared" si="1909"/>
        <v>9312</v>
      </c>
      <c r="BJ1798" s="596">
        <f t="shared" si="1910"/>
        <v>58491</v>
      </c>
      <c r="BK1798" s="595">
        <f t="shared" si="1911"/>
        <v>2402.4</v>
      </c>
      <c r="BL1798" s="289">
        <f t="shared" si="1912"/>
        <v>2210</v>
      </c>
      <c r="BM1798" s="596">
        <f t="shared" si="1913"/>
        <v>4212</v>
      </c>
      <c r="BN1798" s="563">
        <f t="shared" si="1914"/>
        <v>3</v>
      </c>
      <c r="BO1798" s="87">
        <f t="shared" si="1915"/>
        <v>2019</v>
      </c>
      <c r="BP1798" s="87">
        <f t="shared" si="1916"/>
        <v>0</v>
      </c>
      <c r="BQ1798" s="202"/>
    </row>
    <row r="1799" spans="1:69" s="35" customFormat="1" ht="10.5" customHeight="1" x14ac:dyDescent="0.2">
      <c r="A1799" s="314" t="str">
        <f t="shared" si="1902"/>
        <v>2018-19RX73</v>
      </c>
      <c r="B1799" s="314" t="str">
        <f t="shared" si="1917"/>
        <v>Y62</v>
      </c>
      <c r="C1799" s="205" t="s">
        <v>192</v>
      </c>
      <c r="D1799" s="205" t="s">
        <v>178</v>
      </c>
      <c r="E1799" s="206"/>
      <c r="F1799" s="318" t="str">
        <f>VLOOKUP($G1799,'Selection Sheet'!$C$15:$F$39,3,0)</f>
        <v>Y62</v>
      </c>
      <c r="G1799" s="207" t="s">
        <v>84</v>
      </c>
      <c r="H1799" s="205" t="s">
        <v>533</v>
      </c>
      <c r="I1799" s="508">
        <v>292</v>
      </c>
      <c r="J1799" s="508">
        <v>96</v>
      </c>
      <c r="K1799" s="508">
        <v>35</v>
      </c>
      <c r="L1799" s="508">
        <v>19</v>
      </c>
      <c r="M1799" s="520" t="s">
        <v>80</v>
      </c>
      <c r="N1799" s="520" t="s">
        <v>80</v>
      </c>
      <c r="O1799" s="520" t="s">
        <v>80</v>
      </c>
      <c r="P1799" s="520" t="s">
        <v>80</v>
      </c>
      <c r="Q1799" s="508" t="s">
        <v>80</v>
      </c>
      <c r="R1799" s="508" t="s">
        <v>80</v>
      </c>
      <c r="S1799" s="508">
        <v>684</v>
      </c>
      <c r="T1799" s="509">
        <v>893</v>
      </c>
      <c r="U1799" s="560">
        <v>73</v>
      </c>
      <c r="V1799" s="560">
        <v>65.999999999999957</v>
      </c>
      <c r="W1799" s="560">
        <v>108</v>
      </c>
      <c r="X1799" s="511">
        <v>706</v>
      </c>
      <c r="Y1799" s="556">
        <v>70.5</v>
      </c>
      <c r="Z1799" s="551">
        <v>37</v>
      </c>
      <c r="AA1799" s="551">
        <v>169</v>
      </c>
      <c r="AB1799" s="514">
        <v>81</v>
      </c>
      <c r="AC1799" s="551">
        <v>65</v>
      </c>
      <c r="AD1799" s="551">
        <v>59</v>
      </c>
      <c r="AE1799" s="551">
        <v>103</v>
      </c>
      <c r="AF1799" s="515">
        <v>173</v>
      </c>
      <c r="AG1799" s="516">
        <v>140.74626865671601</v>
      </c>
      <c r="AH1799" s="517">
        <v>203.8</v>
      </c>
      <c r="AI1799" s="515">
        <v>134</v>
      </c>
      <c r="AJ1799" s="518" t="s">
        <v>80</v>
      </c>
      <c r="AK1799" s="518" t="s">
        <v>80</v>
      </c>
      <c r="AL1799" s="520"/>
      <c r="AM1799" s="520"/>
      <c r="AN1799" s="518" t="s">
        <v>80</v>
      </c>
      <c r="AO1799" s="518" t="s">
        <v>80</v>
      </c>
      <c r="AP1799" s="519">
        <v>213</v>
      </c>
      <c r="AQ1799" s="519">
        <v>300</v>
      </c>
      <c r="AR1799" s="508">
        <v>29</v>
      </c>
      <c r="AS1799" s="508">
        <v>290</v>
      </c>
      <c r="AT1799" s="508">
        <v>17</v>
      </c>
      <c r="AU1799" s="508">
        <v>34</v>
      </c>
      <c r="AV1799" s="520"/>
      <c r="AW1799" s="520"/>
      <c r="AX1799" s="520"/>
      <c r="AY1799" s="520"/>
      <c r="AZ1799" s="520"/>
      <c r="BA1799" s="520"/>
      <c r="BB1799" s="358"/>
      <c r="BC1799" s="597">
        <f t="shared" si="1903"/>
        <v>18859.999999999945</v>
      </c>
      <c r="BD1799" s="598">
        <f t="shared" si="1904"/>
        <v>27309.200000000001</v>
      </c>
      <c r="BE1799" s="599">
        <f t="shared" si="1905"/>
        <v>65189</v>
      </c>
      <c r="BF1799" s="600">
        <f t="shared" si="1906"/>
        <v>58937.999999999964</v>
      </c>
      <c r="BG1799" s="601">
        <f t="shared" si="1907"/>
        <v>96444</v>
      </c>
      <c r="BH1799" s="602">
        <f t="shared" si="1908"/>
        <v>49773</v>
      </c>
      <c r="BI1799" s="603">
        <f t="shared" si="1909"/>
        <v>26122</v>
      </c>
      <c r="BJ1799" s="604">
        <f t="shared" si="1910"/>
        <v>119314</v>
      </c>
      <c r="BK1799" s="602">
        <f t="shared" si="1911"/>
        <v>5265</v>
      </c>
      <c r="BL1799" s="603">
        <f t="shared" si="1912"/>
        <v>4779</v>
      </c>
      <c r="BM1799" s="604">
        <f t="shared" si="1913"/>
        <v>8343</v>
      </c>
      <c r="BN1799" s="564">
        <f t="shared" si="1914"/>
        <v>3</v>
      </c>
      <c r="BO1799" s="314">
        <f t="shared" si="1915"/>
        <v>2019</v>
      </c>
      <c r="BP1799" s="314">
        <f t="shared" si="1916"/>
        <v>0</v>
      </c>
      <c r="BQ1799" s="202"/>
    </row>
    <row r="1800" spans="1:69" s="35" customFormat="1" ht="10.5" customHeight="1" x14ac:dyDescent="0.2">
      <c r="A1800" s="87" t="str">
        <f t="shared" si="1902"/>
        <v>2018-19RX83</v>
      </c>
      <c r="B1800" s="87" t="str">
        <f t="shared" si="1917"/>
        <v>Y63</v>
      </c>
      <c r="C1800" s="203" t="s">
        <v>192</v>
      </c>
      <c r="D1800" s="203" t="s">
        <v>178</v>
      </c>
      <c r="E1800" s="42"/>
      <c r="F1800" s="317" t="str">
        <f>VLOOKUP($G1800,'Selection Sheet'!$C$15:$F$39,3,0)</f>
        <v>Y63</v>
      </c>
      <c r="G1800" s="204" t="s">
        <v>120</v>
      </c>
      <c r="H1800" s="203" t="s">
        <v>534</v>
      </c>
      <c r="I1800" s="495">
        <v>275</v>
      </c>
      <c r="J1800" s="495">
        <v>102</v>
      </c>
      <c r="K1800" s="495">
        <v>44</v>
      </c>
      <c r="L1800" s="495">
        <v>27</v>
      </c>
      <c r="M1800" s="507" t="s">
        <v>80</v>
      </c>
      <c r="N1800" s="507" t="s">
        <v>80</v>
      </c>
      <c r="O1800" s="507" t="s">
        <v>80</v>
      </c>
      <c r="P1800" s="507" t="s">
        <v>80</v>
      </c>
      <c r="Q1800" s="495" t="s">
        <v>80</v>
      </c>
      <c r="R1800" s="495" t="s">
        <v>80</v>
      </c>
      <c r="S1800" s="495">
        <v>715</v>
      </c>
      <c r="T1800" s="496">
        <v>973</v>
      </c>
      <c r="U1800" s="559">
        <v>72.216666666666725</v>
      </c>
      <c r="V1800" s="559">
        <v>63.749999999999957</v>
      </c>
      <c r="W1800" s="559">
        <v>106.76666666666665</v>
      </c>
      <c r="X1800" s="498">
        <v>403</v>
      </c>
      <c r="Y1800" s="555">
        <v>83.6</v>
      </c>
      <c r="Z1800" s="550">
        <v>40</v>
      </c>
      <c r="AA1800" s="550">
        <v>213</v>
      </c>
      <c r="AB1800" s="501">
        <v>54</v>
      </c>
      <c r="AC1800" s="550">
        <v>52.3</v>
      </c>
      <c r="AD1800" s="550">
        <v>44.5</v>
      </c>
      <c r="AE1800" s="550">
        <v>83</v>
      </c>
      <c r="AF1800" s="502">
        <v>77</v>
      </c>
      <c r="AG1800" s="503">
        <v>130.73333333333301</v>
      </c>
      <c r="AH1800" s="504">
        <v>165.7</v>
      </c>
      <c r="AI1800" s="502">
        <v>60</v>
      </c>
      <c r="AJ1800" s="505" t="s">
        <v>80</v>
      </c>
      <c r="AK1800" s="505" t="s">
        <v>80</v>
      </c>
      <c r="AL1800" s="507"/>
      <c r="AM1800" s="507"/>
      <c r="AN1800" s="505" t="s">
        <v>80</v>
      </c>
      <c r="AO1800" s="505" t="s">
        <v>80</v>
      </c>
      <c r="AP1800" s="506">
        <v>382</v>
      </c>
      <c r="AQ1800" s="506">
        <v>716</v>
      </c>
      <c r="AR1800" s="495">
        <v>25</v>
      </c>
      <c r="AS1800" s="495">
        <v>258</v>
      </c>
      <c r="AT1800" s="495">
        <v>8</v>
      </c>
      <c r="AU1800" s="495">
        <v>36</v>
      </c>
      <c r="AV1800" s="507"/>
      <c r="AW1800" s="507"/>
      <c r="AX1800" s="507"/>
      <c r="AY1800" s="507"/>
      <c r="AZ1800" s="507"/>
      <c r="BA1800" s="507"/>
      <c r="BB1800" s="357"/>
      <c r="BC1800" s="592">
        <f t="shared" si="1903"/>
        <v>7843.99999999998</v>
      </c>
      <c r="BD1800" s="593">
        <f t="shared" si="1904"/>
        <v>9942</v>
      </c>
      <c r="BE1800" s="594">
        <f t="shared" si="1905"/>
        <v>70266.816666666724</v>
      </c>
      <c r="BF1800" s="291">
        <f t="shared" si="1906"/>
        <v>62028.749999999956</v>
      </c>
      <c r="BG1800" s="566">
        <f t="shared" si="1907"/>
        <v>103883.96666666665</v>
      </c>
      <c r="BH1800" s="595">
        <f t="shared" si="1908"/>
        <v>33690.799999999996</v>
      </c>
      <c r="BI1800" s="289">
        <f t="shared" si="1909"/>
        <v>16120</v>
      </c>
      <c r="BJ1800" s="596">
        <f t="shared" si="1910"/>
        <v>85839</v>
      </c>
      <c r="BK1800" s="595">
        <f t="shared" si="1911"/>
        <v>2824.2</v>
      </c>
      <c r="BL1800" s="289">
        <f t="shared" si="1912"/>
        <v>2403</v>
      </c>
      <c r="BM1800" s="596">
        <f t="shared" si="1913"/>
        <v>4482</v>
      </c>
      <c r="BN1800" s="563">
        <f t="shared" si="1914"/>
        <v>3</v>
      </c>
      <c r="BO1800" s="87">
        <f t="shared" si="1915"/>
        <v>2019</v>
      </c>
      <c r="BP1800" s="87">
        <f t="shared" si="1916"/>
        <v>0</v>
      </c>
      <c r="BQ1800" s="202"/>
    </row>
    <row r="1801" spans="1:69" s="35" customFormat="1" ht="10.5" customHeight="1" x14ac:dyDescent="0.2">
      <c r="A1801" s="87" t="str">
        <f t="shared" si="1902"/>
        <v>2018-19RX93</v>
      </c>
      <c r="B1801" s="87" t="str">
        <f t="shared" si="1917"/>
        <v>Y60</v>
      </c>
      <c r="C1801" s="203" t="s">
        <v>192</v>
      </c>
      <c r="D1801" s="203" t="s">
        <v>178</v>
      </c>
      <c r="E1801" s="42"/>
      <c r="F1801" s="317" t="str">
        <f>VLOOKUP($G1801,'Selection Sheet'!$C$15:$F$39,3,0)</f>
        <v>Y60</v>
      </c>
      <c r="G1801" s="204" t="s">
        <v>103</v>
      </c>
      <c r="H1801" s="203" t="s">
        <v>535</v>
      </c>
      <c r="I1801" s="495">
        <v>256</v>
      </c>
      <c r="J1801" s="495">
        <v>71</v>
      </c>
      <c r="K1801" s="495">
        <v>36</v>
      </c>
      <c r="L1801" s="495">
        <v>12</v>
      </c>
      <c r="M1801" s="507" t="s">
        <v>80</v>
      </c>
      <c r="N1801" s="507" t="s">
        <v>80</v>
      </c>
      <c r="O1801" s="507" t="s">
        <v>80</v>
      </c>
      <c r="P1801" s="507" t="s">
        <v>80</v>
      </c>
      <c r="Q1801" s="495" t="s">
        <v>80</v>
      </c>
      <c r="R1801" s="495" t="s">
        <v>80</v>
      </c>
      <c r="S1801" s="495">
        <v>659</v>
      </c>
      <c r="T1801" s="496">
        <v>760</v>
      </c>
      <c r="U1801" s="559">
        <v>86.383333333333297</v>
      </c>
      <c r="V1801" s="559">
        <v>78.450000000000045</v>
      </c>
      <c r="W1801" s="559">
        <v>134.68333333333334</v>
      </c>
      <c r="X1801" s="498">
        <v>436</v>
      </c>
      <c r="Y1801" s="555">
        <v>92.3</v>
      </c>
      <c r="Z1801" s="550">
        <v>43</v>
      </c>
      <c r="AA1801" s="550">
        <v>239</v>
      </c>
      <c r="AB1801" s="501">
        <v>57</v>
      </c>
      <c r="AC1801" s="550">
        <v>59.4</v>
      </c>
      <c r="AD1801" s="550">
        <v>54</v>
      </c>
      <c r="AE1801" s="550">
        <v>96</v>
      </c>
      <c r="AF1801" s="502">
        <v>123</v>
      </c>
      <c r="AG1801" s="503">
        <v>123.719101123596</v>
      </c>
      <c r="AH1801" s="504">
        <v>163.6</v>
      </c>
      <c r="AI1801" s="502">
        <v>89</v>
      </c>
      <c r="AJ1801" s="505" t="s">
        <v>80</v>
      </c>
      <c r="AK1801" s="505" t="s">
        <v>80</v>
      </c>
      <c r="AL1801" s="507"/>
      <c r="AM1801" s="507"/>
      <c r="AN1801" s="505" t="s">
        <v>80</v>
      </c>
      <c r="AO1801" s="505" t="s">
        <v>80</v>
      </c>
      <c r="AP1801" s="506">
        <v>599</v>
      </c>
      <c r="AQ1801" s="506">
        <v>704</v>
      </c>
      <c r="AR1801" s="495">
        <v>16</v>
      </c>
      <c r="AS1801" s="495">
        <v>249</v>
      </c>
      <c r="AT1801" s="495">
        <v>5</v>
      </c>
      <c r="AU1801" s="495">
        <v>34</v>
      </c>
      <c r="AV1801" s="507"/>
      <c r="AW1801" s="507"/>
      <c r="AX1801" s="507"/>
      <c r="AY1801" s="507"/>
      <c r="AZ1801" s="507"/>
      <c r="BA1801" s="507"/>
      <c r="BB1801" s="357"/>
      <c r="BC1801" s="592">
        <f t="shared" si="1903"/>
        <v>11011.000000000044</v>
      </c>
      <c r="BD1801" s="593">
        <f t="shared" si="1904"/>
        <v>14560.4</v>
      </c>
      <c r="BE1801" s="594">
        <f t="shared" si="1905"/>
        <v>65651.333333333299</v>
      </c>
      <c r="BF1801" s="291">
        <f t="shared" si="1906"/>
        <v>59622.000000000036</v>
      </c>
      <c r="BG1801" s="566">
        <f t="shared" si="1907"/>
        <v>102359.33333333334</v>
      </c>
      <c r="BH1801" s="595">
        <f t="shared" si="1908"/>
        <v>40242.799999999996</v>
      </c>
      <c r="BI1801" s="289">
        <f t="shared" si="1909"/>
        <v>18748</v>
      </c>
      <c r="BJ1801" s="596">
        <f t="shared" si="1910"/>
        <v>104204</v>
      </c>
      <c r="BK1801" s="595">
        <f t="shared" si="1911"/>
        <v>3385.7999999999997</v>
      </c>
      <c r="BL1801" s="289">
        <f t="shared" si="1912"/>
        <v>3078</v>
      </c>
      <c r="BM1801" s="596">
        <f t="shared" si="1913"/>
        <v>5472</v>
      </c>
      <c r="BN1801" s="563">
        <f t="shared" si="1914"/>
        <v>3</v>
      </c>
      <c r="BO1801" s="87">
        <f t="shared" si="1915"/>
        <v>2019</v>
      </c>
      <c r="BP1801" s="87">
        <f t="shared" si="1916"/>
        <v>0</v>
      </c>
      <c r="BQ1801" s="202"/>
    </row>
    <row r="1802" spans="1:69" s="35" customFormat="1" ht="10.5" customHeight="1" x14ac:dyDescent="0.2">
      <c r="A1802" s="314" t="str">
        <f t="shared" si="1902"/>
        <v>2018-19RYA3</v>
      </c>
      <c r="B1802" s="314" t="str">
        <f t="shared" si="1917"/>
        <v>Y60</v>
      </c>
      <c r="C1802" s="205" t="s">
        <v>192</v>
      </c>
      <c r="D1802" s="205" t="s">
        <v>178</v>
      </c>
      <c r="E1802" s="206"/>
      <c r="F1802" s="318" t="str">
        <f>VLOOKUP($G1802,'Selection Sheet'!$C$15:$F$39,3,0)</f>
        <v>Y60</v>
      </c>
      <c r="G1802" s="207" t="s">
        <v>118</v>
      </c>
      <c r="H1802" s="205" t="s">
        <v>536</v>
      </c>
      <c r="I1802" s="508">
        <v>246</v>
      </c>
      <c r="J1802" s="508">
        <v>87</v>
      </c>
      <c r="K1802" s="508">
        <v>36</v>
      </c>
      <c r="L1802" s="508">
        <v>18</v>
      </c>
      <c r="M1802" s="520" t="s">
        <v>80</v>
      </c>
      <c r="N1802" s="520" t="s">
        <v>80</v>
      </c>
      <c r="O1802" s="520" t="s">
        <v>80</v>
      </c>
      <c r="P1802" s="520" t="s">
        <v>80</v>
      </c>
      <c r="Q1802" s="508" t="s">
        <v>80</v>
      </c>
      <c r="R1802" s="508" t="s">
        <v>80</v>
      </c>
      <c r="S1802" s="508">
        <v>840</v>
      </c>
      <c r="T1802" s="509">
        <v>1591</v>
      </c>
      <c r="U1802" s="560">
        <v>67.149999999999935</v>
      </c>
      <c r="V1802" s="560">
        <v>62.86666666666666</v>
      </c>
      <c r="W1802" s="560">
        <v>98.48333333333332</v>
      </c>
      <c r="X1802" s="511">
        <v>506</v>
      </c>
      <c r="Y1802" s="556">
        <v>85.9</v>
      </c>
      <c r="Z1802" s="551">
        <v>49</v>
      </c>
      <c r="AA1802" s="551">
        <v>201</v>
      </c>
      <c r="AB1802" s="514">
        <v>61</v>
      </c>
      <c r="AC1802" s="551">
        <v>60.3</v>
      </c>
      <c r="AD1802" s="551">
        <v>55</v>
      </c>
      <c r="AE1802" s="551">
        <v>97</v>
      </c>
      <c r="AF1802" s="515">
        <v>149</v>
      </c>
      <c r="AG1802" s="516">
        <v>120.53125</v>
      </c>
      <c r="AH1802" s="517">
        <v>148</v>
      </c>
      <c r="AI1802" s="515">
        <v>128</v>
      </c>
      <c r="AJ1802" s="518" t="s">
        <v>80</v>
      </c>
      <c r="AK1802" s="518" t="s">
        <v>80</v>
      </c>
      <c r="AL1802" s="520"/>
      <c r="AM1802" s="520"/>
      <c r="AN1802" s="518" t="s">
        <v>80</v>
      </c>
      <c r="AO1802" s="518" t="s">
        <v>80</v>
      </c>
      <c r="AP1802" s="519">
        <v>704</v>
      </c>
      <c r="AQ1802" s="519">
        <v>833</v>
      </c>
      <c r="AR1802" s="508">
        <v>25</v>
      </c>
      <c r="AS1802" s="508">
        <v>242</v>
      </c>
      <c r="AT1802" s="508">
        <v>9</v>
      </c>
      <c r="AU1802" s="508">
        <v>35</v>
      </c>
      <c r="AV1802" s="520"/>
      <c r="AW1802" s="520"/>
      <c r="AX1802" s="520"/>
      <c r="AY1802" s="520"/>
      <c r="AZ1802" s="520"/>
      <c r="BA1802" s="520"/>
      <c r="BB1802" s="358"/>
      <c r="BC1802" s="597">
        <f t="shared" si="1903"/>
        <v>15428</v>
      </c>
      <c r="BD1802" s="598">
        <f t="shared" si="1904"/>
        <v>18944</v>
      </c>
      <c r="BE1802" s="599">
        <f t="shared" si="1905"/>
        <v>106835.64999999989</v>
      </c>
      <c r="BF1802" s="600">
        <f t="shared" si="1906"/>
        <v>100020.86666666665</v>
      </c>
      <c r="BG1802" s="601">
        <f t="shared" si="1907"/>
        <v>156686.98333333331</v>
      </c>
      <c r="BH1802" s="602">
        <f t="shared" si="1908"/>
        <v>43465.4</v>
      </c>
      <c r="BI1802" s="603">
        <f t="shared" si="1909"/>
        <v>24794</v>
      </c>
      <c r="BJ1802" s="604">
        <f t="shared" si="1910"/>
        <v>101706</v>
      </c>
      <c r="BK1802" s="602">
        <f t="shared" si="1911"/>
        <v>3678.2999999999997</v>
      </c>
      <c r="BL1802" s="603">
        <f t="shared" si="1912"/>
        <v>3355</v>
      </c>
      <c r="BM1802" s="604">
        <f t="shared" si="1913"/>
        <v>5917</v>
      </c>
      <c r="BN1802" s="564">
        <f t="shared" si="1914"/>
        <v>3</v>
      </c>
      <c r="BO1802" s="314">
        <f t="shared" si="1915"/>
        <v>2019</v>
      </c>
      <c r="BP1802" s="314">
        <f t="shared" si="1916"/>
        <v>0</v>
      </c>
      <c r="BQ1802" s="202"/>
    </row>
    <row r="1803" spans="1:69" s="35" customFormat="1" ht="10.5" customHeight="1" x14ac:dyDescent="0.2">
      <c r="A1803" s="87" t="str">
        <f t="shared" si="1902"/>
        <v>2018-19RYC3</v>
      </c>
      <c r="B1803" s="87" t="str">
        <f t="shared" si="1917"/>
        <v>Y61</v>
      </c>
      <c r="C1803" s="203" t="s">
        <v>192</v>
      </c>
      <c r="D1803" s="203" t="s">
        <v>178</v>
      </c>
      <c r="E1803" s="42"/>
      <c r="F1803" s="317" t="str">
        <f>VLOOKUP($G1803,'Selection Sheet'!$C$15:$F$39,3,0)</f>
        <v>Y61</v>
      </c>
      <c r="G1803" s="204" t="s">
        <v>87</v>
      </c>
      <c r="H1803" s="203" t="s">
        <v>537</v>
      </c>
      <c r="I1803" s="495">
        <v>314</v>
      </c>
      <c r="J1803" s="495">
        <v>110</v>
      </c>
      <c r="K1803" s="495">
        <v>45</v>
      </c>
      <c r="L1803" s="495">
        <v>27</v>
      </c>
      <c r="M1803" s="507" t="s">
        <v>80</v>
      </c>
      <c r="N1803" s="507" t="s">
        <v>80</v>
      </c>
      <c r="O1803" s="507" t="s">
        <v>80</v>
      </c>
      <c r="P1803" s="507" t="s">
        <v>80</v>
      </c>
      <c r="Q1803" s="495" t="s">
        <v>80</v>
      </c>
      <c r="R1803" s="495" t="s">
        <v>80</v>
      </c>
      <c r="S1803" s="495">
        <v>834</v>
      </c>
      <c r="T1803" s="496">
        <v>858</v>
      </c>
      <c r="U1803" s="559">
        <v>77.233333333333377</v>
      </c>
      <c r="V1803" s="559">
        <v>69.999999999999986</v>
      </c>
      <c r="W1803" s="559">
        <v>112.99999999999994</v>
      </c>
      <c r="X1803" s="498">
        <v>605</v>
      </c>
      <c r="Y1803" s="555">
        <v>85.4</v>
      </c>
      <c r="Z1803" s="550">
        <v>44</v>
      </c>
      <c r="AA1803" s="550">
        <v>199</v>
      </c>
      <c r="AB1803" s="501">
        <v>90</v>
      </c>
      <c r="AC1803" s="550">
        <v>62</v>
      </c>
      <c r="AD1803" s="550">
        <v>54.5</v>
      </c>
      <c r="AE1803" s="550">
        <v>95</v>
      </c>
      <c r="AF1803" s="502">
        <v>119</v>
      </c>
      <c r="AG1803" s="503">
        <v>130.468085106383</v>
      </c>
      <c r="AH1803" s="504">
        <v>171.4</v>
      </c>
      <c r="AI1803" s="502">
        <v>94</v>
      </c>
      <c r="AJ1803" s="505" t="s">
        <v>80</v>
      </c>
      <c r="AK1803" s="505" t="s">
        <v>80</v>
      </c>
      <c r="AL1803" s="507"/>
      <c r="AM1803" s="507"/>
      <c r="AN1803" s="505" t="s">
        <v>80</v>
      </c>
      <c r="AO1803" s="505" t="s">
        <v>80</v>
      </c>
      <c r="AP1803" s="506">
        <v>629</v>
      </c>
      <c r="AQ1803" s="506">
        <v>717</v>
      </c>
      <c r="AR1803" s="495">
        <v>31</v>
      </c>
      <c r="AS1803" s="495">
        <v>305</v>
      </c>
      <c r="AT1803" s="495">
        <v>15</v>
      </c>
      <c r="AU1803" s="495">
        <v>44</v>
      </c>
      <c r="AV1803" s="507"/>
      <c r="AW1803" s="507"/>
      <c r="AX1803" s="507"/>
      <c r="AY1803" s="507"/>
      <c r="AZ1803" s="507"/>
      <c r="BA1803" s="507"/>
      <c r="BB1803" s="357"/>
      <c r="BC1803" s="592">
        <f t="shared" si="1903"/>
        <v>12264.000000000002</v>
      </c>
      <c r="BD1803" s="593">
        <f t="shared" si="1904"/>
        <v>16111.6</v>
      </c>
      <c r="BE1803" s="594">
        <f t="shared" si="1905"/>
        <v>66266.200000000041</v>
      </c>
      <c r="BF1803" s="291">
        <f t="shared" si="1906"/>
        <v>60059.999999999985</v>
      </c>
      <c r="BG1803" s="566">
        <f t="shared" si="1907"/>
        <v>96953.999999999956</v>
      </c>
      <c r="BH1803" s="595">
        <f t="shared" si="1908"/>
        <v>51667</v>
      </c>
      <c r="BI1803" s="289">
        <f t="shared" si="1909"/>
        <v>26620</v>
      </c>
      <c r="BJ1803" s="596">
        <f t="shared" si="1910"/>
        <v>120395</v>
      </c>
      <c r="BK1803" s="595">
        <f t="shared" si="1911"/>
        <v>5580</v>
      </c>
      <c r="BL1803" s="289">
        <f t="shared" si="1912"/>
        <v>4905</v>
      </c>
      <c r="BM1803" s="596">
        <f t="shared" si="1913"/>
        <v>8550</v>
      </c>
      <c r="BN1803" s="563">
        <f t="shared" si="1914"/>
        <v>3</v>
      </c>
      <c r="BO1803" s="87">
        <f t="shared" si="1915"/>
        <v>2019</v>
      </c>
      <c r="BP1803" s="87">
        <f t="shared" si="1916"/>
        <v>0</v>
      </c>
      <c r="BQ1803" s="202"/>
    </row>
    <row r="1804" spans="1:69" s="35" customFormat="1" ht="10.5" customHeight="1" x14ac:dyDescent="0.2">
      <c r="A1804" s="87" t="str">
        <f t="shared" si="1902"/>
        <v>2018-19RYD3</v>
      </c>
      <c r="B1804" s="87" t="str">
        <f t="shared" si="1917"/>
        <v>Y59</v>
      </c>
      <c r="C1804" s="203" t="s">
        <v>192</v>
      </c>
      <c r="D1804" s="203" t="s">
        <v>178</v>
      </c>
      <c r="E1804" s="42"/>
      <c r="F1804" s="317" t="str">
        <f>VLOOKUP($G1804,'Selection Sheet'!$C$15:$F$39,3,0)</f>
        <v>Y59</v>
      </c>
      <c r="G1804" s="204" t="s">
        <v>116</v>
      </c>
      <c r="H1804" s="203" t="s">
        <v>538</v>
      </c>
      <c r="I1804" s="495">
        <v>227</v>
      </c>
      <c r="J1804" s="495">
        <v>75</v>
      </c>
      <c r="K1804" s="495">
        <v>36</v>
      </c>
      <c r="L1804" s="495">
        <v>18</v>
      </c>
      <c r="M1804" s="507" t="s">
        <v>80</v>
      </c>
      <c r="N1804" s="507" t="s">
        <v>80</v>
      </c>
      <c r="O1804" s="507" t="s">
        <v>80</v>
      </c>
      <c r="P1804" s="507" t="s">
        <v>80</v>
      </c>
      <c r="Q1804" s="495" t="s">
        <v>80</v>
      </c>
      <c r="R1804" s="495" t="s">
        <v>80</v>
      </c>
      <c r="S1804" s="495">
        <v>614</v>
      </c>
      <c r="T1804" s="496">
        <v>700</v>
      </c>
      <c r="U1804" s="559">
        <v>74.999999999999957</v>
      </c>
      <c r="V1804" s="559">
        <v>65.999999999999957</v>
      </c>
      <c r="W1804" s="559">
        <v>114.99999999999999</v>
      </c>
      <c r="X1804" s="498">
        <v>407</v>
      </c>
      <c r="Y1804" s="555">
        <v>80.3</v>
      </c>
      <c r="Z1804" s="550">
        <v>41</v>
      </c>
      <c r="AA1804" s="550">
        <v>218</v>
      </c>
      <c r="AB1804" s="501">
        <v>54</v>
      </c>
      <c r="AC1804" s="550">
        <v>68.7</v>
      </c>
      <c r="AD1804" s="550">
        <v>61.5</v>
      </c>
      <c r="AE1804" s="550">
        <v>111</v>
      </c>
      <c r="AF1804" s="502">
        <v>140</v>
      </c>
      <c r="AG1804" s="503">
        <v>148.45454545454501</v>
      </c>
      <c r="AH1804" s="504">
        <v>211</v>
      </c>
      <c r="AI1804" s="502">
        <v>121</v>
      </c>
      <c r="AJ1804" s="505" t="s">
        <v>80</v>
      </c>
      <c r="AK1804" s="505" t="s">
        <v>80</v>
      </c>
      <c r="AL1804" s="507"/>
      <c r="AM1804" s="507"/>
      <c r="AN1804" s="505" t="s">
        <v>80</v>
      </c>
      <c r="AO1804" s="505" t="s">
        <v>80</v>
      </c>
      <c r="AP1804" s="506">
        <v>400</v>
      </c>
      <c r="AQ1804" s="506">
        <v>534</v>
      </c>
      <c r="AR1804" s="495">
        <v>21</v>
      </c>
      <c r="AS1804" s="495">
        <v>215</v>
      </c>
      <c r="AT1804" s="495">
        <v>9</v>
      </c>
      <c r="AU1804" s="495">
        <v>32</v>
      </c>
      <c r="AV1804" s="507"/>
      <c r="AW1804" s="507"/>
      <c r="AX1804" s="507"/>
      <c r="AY1804" s="507"/>
      <c r="AZ1804" s="507"/>
      <c r="BA1804" s="507"/>
      <c r="BB1804" s="357"/>
      <c r="BC1804" s="592">
        <f t="shared" si="1903"/>
        <v>17962.999999999945</v>
      </c>
      <c r="BD1804" s="593">
        <f t="shared" si="1904"/>
        <v>25531</v>
      </c>
      <c r="BE1804" s="594">
        <f t="shared" si="1905"/>
        <v>52499.999999999971</v>
      </c>
      <c r="BF1804" s="291">
        <f t="shared" si="1906"/>
        <v>46199.999999999971</v>
      </c>
      <c r="BG1804" s="566">
        <f t="shared" si="1907"/>
        <v>80499.999999999985</v>
      </c>
      <c r="BH1804" s="595">
        <f t="shared" si="1908"/>
        <v>32682.1</v>
      </c>
      <c r="BI1804" s="289">
        <f t="shared" si="1909"/>
        <v>16687</v>
      </c>
      <c r="BJ1804" s="596">
        <f t="shared" si="1910"/>
        <v>88726</v>
      </c>
      <c r="BK1804" s="595">
        <f t="shared" si="1911"/>
        <v>3709.8</v>
      </c>
      <c r="BL1804" s="289">
        <f t="shared" si="1912"/>
        <v>3321</v>
      </c>
      <c r="BM1804" s="596">
        <f t="shared" si="1913"/>
        <v>5994</v>
      </c>
      <c r="BN1804" s="563">
        <f t="shared" si="1914"/>
        <v>3</v>
      </c>
      <c r="BO1804" s="87">
        <f t="shared" si="1915"/>
        <v>2019</v>
      </c>
      <c r="BP1804" s="87">
        <f t="shared" si="1916"/>
        <v>0</v>
      </c>
      <c r="BQ1804" s="202"/>
    </row>
    <row r="1805" spans="1:69" s="35" customFormat="1" ht="10.5" customHeight="1" x14ac:dyDescent="0.2">
      <c r="A1805" s="87" t="str">
        <f t="shared" si="1902"/>
        <v>2018-19RYE3</v>
      </c>
      <c r="B1805" s="87" t="str">
        <f t="shared" si="1917"/>
        <v>Y59</v>
      </c>
      <c r="C1805" s="203" t="s">
        <v>192</v>
      </c>
      <c r="D1805" s="203" t="s">
        <v>178</v>
      </c>
      <c r="E1805" s="42"/>
      <c r="F1805" s="317" t="str">
        <f>VLOOKUP($G1805,'Selection Sheet'!$C$15:$F$39,3,0)</f>
        <v>Y59</v>
      </c>
      <c r="G1805" s="204" t="s">
        <v>114</v>
      </c>
      <c r="H1805" s="203" t="s">
        <v>539</v>
      </c>
      <c r="I1805" s="495">
        <v>168</v>
      </c>
      <c r="J1805" s="495">
        <v>45</v>
      </c>
      <c r="K1805" s="495">
        <v>23</v>
      </c>
      <c r="L1805" s="495">
        <v>14</v>
      </c>
      <c r="M1805" s="507" t="s">
        <v>80</v>
      </c>
      <c r="N1805" s="507" t="s">
        <v>80</v>
      </c>
      <c r="O1805" s="507" t="s">
        <v>80</v>
      </c>
      <c r="P1805" s="507" t="s">
        <v>80</v>
      </c>
      <c r="Q1805" s="495" t="s">
        <v>80</v>
      </c>
      <c r="R1805" s="495" t="s">
        <v>80</v>
      </c>
      <c r="S1805" s="495">
        <v>342</v>
      </c>
      <c r="T1805" s="496">
        <v>596</v>
      </c>
      <c r="U1805" s="559">
        <v>68.866666666666703</v>
      </c>
      <c r="V1805" s="559">
        <v>61.966666666666654</v>
      </c>
      <c r="W1805" s="559">
        <v>101.29999999999998</v>
      </c>
      <c r="X1805" s="498">
        <v>351</v>
      </c>
      <c r="Y1805" s="555">
        <v>90.4</v>
      </c>
      <c r="Z1805" s="550">
        <v>45</v>
      </c>
      <c r="AA1805" s="550">
        <v>220</v>
      </c>
      <c r="AB1805" s="501">
        <v>55</v>
      </c>
      <c r="AC1805" s="550">
        <v>52.5</v>
      </c>
      <c r="AD1805" s="550">
        <v>39</v>
      </c>
      <c r="AE1805" s="550">
        <v>90</v>
      </c>
      <c r="AF1805" s="502">
        <v>100</v>
      </c>
      <c r="AG1805" s="503">
        <v>119.884615384615</v>
      </c>
      <c r="AH1805" s="504">
        <v>163.5</v>
      </c>
      <c r="AI1805" s="502">
        <v>78</v>
      </c>
      <c r="AJ1805" s="505" t="s">
        <v>80</v>
      </c>
      <c r="AK1805" s="505" t="s">
        <v>80</v>
      </c>
      <c r="AL1805" s="507"/>
      <c r="AM1805" s="507"/>
      <c r="AN1805" s="505" t="s">
        <v>80</v>
      </c>
      <c r="AO1805" s="505" t="s">
        <v>80</v>
      </c>
      <c r="AP1805" s="506">
        <v>343</v>
      </c>
      <c r="AQ1805" s="506">
        <v>481</v>
      </c>
      <c r="AR1805" s="495">
        <v>18</v>
      </c>
      <c r="AS1805" s="495">
        <v>168</v>
      </c>
      <c r="AT1805" s="495">
        <v>11</v>
      </c>
      <c r="AU1805" s="495">
        <v>23</v>
      </c>
      <c r="AV1805" s="507"/>
      <c r="AW1805" s="507"/>
      <c r="AX1805" s="507"/>
      <c r="AY1805" s="507"/>
      <c r="AZ1805" s="507"/>
      <c r="BA1805" s="507"/>
      <c r="BB1805" s="357"/>
      <c r="BC1805" s="592">
        <f t="shared" si="1903"/>
        <v>9350.9999999999709</v>
      </c>
      <c r="BD1805" s="593">
        <f t="shared" si="1904"/>
        <v>12753</v>
      </c>
      <c r="BE1805" s="594">
        <f t="shared" si="1905"/>
        <v>41044.533333333355</v>
      </c>
      <c r="BF1805" s="291">
        <f t="shared" si="1906"/>
        <v>36932.133333333324</v>
      </c>
      <c r="BG1805" s="566">
        <f t="shared" si="1907"/>
        <v>60374.799999999988</v>
      </c>
      <c r="BH1805" s="595">
        <f t="shared" si="1908"/>
        <v>31730.400000000001</v>
      </c>
      <c r="BI1805" s="289">
        <f t="shared" si="1909"/>
        <v>15795</v>
      </c>
      <c r="BJ1805" s="596">
        <f t="shared" si="1910"/>
        <v>77220</v>
      </c>
      <c r="BK1805" s="595">
        <f t="shared" si="1911"/>
        <v>2887.5</v>
      </c>
      <c r="BL1805" s="289">
        <f t="shared" si="1912"/>
        <v>2145</v>
      </c>
      <c r="BM1805" s="596">
        <f t="shared" si="1913"/>
        <v>4950</v>
      </c>
      <c r="BN1805" s="563">
        <f t="shared" si="1914"/>
        <v>3</v>
      </c>
      <c r="BO1805" s="87">
        <f t="shared" si="1915"/>
        <v>2019</v>
      </c>
      <c r="BP1805" s="87">
        <f t="shared" si="1916"/>
        <v>0</v>
      </c>
      <c r="BQ1805" s="202"/>
    </row>
    <row r="1806" spans="1:69" s="35" customFormat="1" ht="10.5" customHeight="1" x14ac:dyDescent="0.2">
      <c r="A1806" s="312" t="str">
        <f t="shared" si="1902"/>
        <v>2018-19RYF3</v>
      </c>
      <c r="B1806" s="312" t="str">
        <f t="shared" si="1917"/>
        <v>Y58</v>
      </c>
      <c r="C1806" s="208" t="s">
        <v>192</v>
      </c>
      <c r="D1806" s="208" t="s">
        <v>178</v>
      </c>
      <c r="E1806" s="53"/>
      <c r="F1806" s="319" t="str">
        <f>VLOOKUP($G1806,'Selection Sheet'!$C$15:$F$39,3,0)</f>
        <v>Y58</v>
      </c>
      <c r="G1806" s="209" t="s">
        <v>99</v>
      </c>
      <c r="H1806" s="208" t="s">
        <v>540</v>
      </c>
      <c r="I1806" s="521">
        <v>325</v>
      </c>
      <c r="J1806" s="521">
        <v>99</v>
      </c>
      <c r="K1806" s="521">
        <v>56</v>
      </c>
      <c r="L1806" s="521">
        <v>26</v>
      </c>
      <c r="M1806" s="533" t="s">
        <v>80</v>
      </c>
      <c r="N1806" s="533" t="s">
        <v>80</v>
      </c>
      <c r="O1806" s="533" t="s">
        <v>80</v>
      </c>
      <c r="P1806" s="533" t="s">
        <v>80</v>
      </c>
      <c r="Q1806" s="521" t="s">
        <v>80</v>
      </c>
      <c r="R1806" s="521" t="s">
        <v>80</v>
      </c>
      <c r="S1806" s="521">
        <v>791</v>
      </c>
      <c r="T1806" s="522">
        <v>890</v>
      </c>
      <c r="U1806" s="561">
        <v>84.883333333333397</v>
      </c>
      <c r="V1806" s="561">
        <v>76.683333333333309</v>
      </c>
      <c r="W1806" s="561">
        <v>132.88333333333333</v>
      </c>
      <c r="X1806" s="524">
        <v>624</v>
      </c>
      <c r="Y1806" s="557">
        <v>78.099999999999994</v>
      </c>
      <c r="Z1806" s="552">
        <v>36</v>
      </c>
      <c r="AA1806" s="552">
        <v>194</v>
      </c>
      <c r="AB1806" s="527">
        <v>58</v>
      </c>
      <c r="AC1806" s="552">
        <v>63.6</v>
      </c>
      <c r="AD1806" s="552">
        <v>52.5</v>
      </c>
      <c r="AE1806" s="552">
        <v>110</v>
      </c>
      <c r="AF1806" s="528">
        <v>171</v>
      </c>
      <c r="AG1806" s="529">
        <v>144.12666666666701</v>
      </c>
      <c r="AH1806" s="530">
        <v>201</v>
      </c>
      <c r="AI1806" s="528">
        <v>150</v>
      </c>
      <c r="AJ1806" s="531" t="s">
        <v>80</v>
      </c>
      <c r="AK1806" s="531" t="s">
        <v>80</v>
      </c>
      <c r="AL1806" s="533"/>
      <c r="AM1806" s="533"/>
      <c r="AN1806" s="531" t="s">
        <v>80</v>
      </c>
      <c r="AO1806" s="531" t="s">
        <v>80</v>
      </c>
      <c r="AP1806" s="532">
        <v>346</v>
      </c>
      <c r="AQ1806" s="532">
        <v>686</v>
      </c>
      <c r="AR1806" s="521">
        <v>34</v>
      </c>
      <c r="AS1806" s="521">
        <v>318</v>
      </c>
      <c r="AT1806" s="521">
        <v>15</v>
      </c>
      <c r="AU1806" s="521">
        <v>55</v>
      </c>
      <c r="AV1806" s="533"/>
      <c r="AW1806" s="533"/>
      <c r="AX1806" s="533"/>
      <c r="AY1806" s="533"/>
      <c r="AZ1806" s="533"/>
      <c r="BA1806" s="533"/>
      <c r="BB1806" s="359"/>
      <c r="BC1806" s="605">
        <f t="shared" si="1903"/>
        <v>21619.000000000051</v>
      </c>
      <c r="BD1806" s="606">
        <f t="shared" si="1904"/>
        <v>30150</v>
      </c>
      <c r="BE1806" s="607">
        <f t="shared" si="1905"/>
        <v>75546.16666666673</v>
      </c>
      <c r="BF1806" s="302">
        <f t="shared" si="1906"/>
        <v>68248.166666666642</v>
      </c>
      <c r="BG1806" s="608">
        <f t="shared" si="1907"/>
        <v>118266.16666666666</v>
      </c>
      <c r="BH1806" s="609">
        <f t="shared" si="1908"/>
        <v>48734.399999999994</v>
      </c>
      <c r="BI1806" s="311">
        <f t="shared" si="1909"/>
        <v>22464</v>
      </c>
      <c r="BJ1806" s="610">
        <f t="shared" si="1910"/>
        <v>121056</v>
      </c>
      <c r="BK1806" s="609">
        <f t="shared" si="1911"/>
        <v>3688.8</v>
      </c>
      <c r="BL1806" s="311">
        <f t="shared" si="1912"/>
        <v>3045</v>
      </c>
      <c r="BM1806" s="610">
        <f t="shared" si="1913"/>
        <v>6380</v>
      </c>
      <c r="BN1806" s="565">
        <f t="shared" si="1914"/>
        <v>3</v>
      </c>
      <c r="BO1806" s="312">
        <f t="shared" si="1915"/>
        <v>2019</v>
      </c>
      <c r="BP1806" s="312">
        <f t="shared" si="1916"/>
        <v>0</v>
      </c>
      <c r="BQ1806" s="202"/>
    </row>
    <row r="1807" spans="1:69" s="35" customFormat="1" ht="10.5" customHeight="1" x14ac:dyDescent="0.2">
      <c r="A1807" s="87" t="str">
        <f t="shared" si="1902"/>
        <v>2019-20R1F4</v>
      </c>
      <c r="B1807" s="87" t="str">
        <f t="shared" si="1917"/>
        <v>Y59</v>
      </c>
      <c r="C1807" s="203" t="s">
        <v>194</v>
      </c>
      <c r="D1807" s="203" t="s">
        <v>167</v>
      </c>
      <c r="E1807" s="42"/>
      <c r="F1807" s="317" t="str">
        <f>VLOOKUP($G1807,'Selection Sheet'!$C$15:$F$39,3,0)</f>
        <v>Y59</v>
      </c>
      <c r="G1807" s="204" t="s">
        <v>108</v>
      </c>
      <c r="H1807" s="203" t="s">
        <v>529</v>
      </c>
      <c r="I1807" s="495">
        <v>11</v>
      </c>
      <c r="J1807" s="495">
        <v>5</v>
      </c>
      <c r="K1807" s="495">
        <v>3</v>
      </c>
      <c r="L1807" s="495">
        <v>2</v>
      </c>
      <c r="M1807" s="507" t="s">
        <v>80</v>
      </c>
      <c r="N1807" s="507" t="s">
        <v>80</v>
      </c>
      <c r="O1807" s="507" t="s">
        <v>80</v>
      </c>
      <c r="P1807" s="507" t="s">
        <v>80</v>
      </c>
      <c r="Q1807" s="495">
        <v>5</v>
      </c>
      <c r="R1807" s="495">
        <v>2</v>
      </c>
      <c r="S1807" s="495">
        <v>19</v>
      </c>
      <c r="T1807" s="501">
        <v>18</v>
      </c>
      <c r="U1807" s="550">
        <v>72</v>
      </c>
      <c r="V1807" s="550">
        <v>62.3</v>
      </c>
      <c r="W1807" s="550">
        <v>122.3</v>
      </c>
      <c r="X1807" s="498">
        <v>19</v>
      </c>
      <c r="Y1807" s="555">
        <v>42.8</v>
      </c>
      <c r="Z1807" s="550">
        <v>19</v>
      </c>
      <c r="AA1807" s="550">
        <v>123</v>
      </c>
      <c r="AB1807" s="501">
        <v>5</v>
      </c>
      <c r="AC1807" s="550">
        <v>110.6</v>
      </c>
      <c r="AD1807" s="550">
        <v>117</v>
      </c>
      <c r="AE1807" s="550">
        <v>188</v>
      </c>
      <c r="AF1807" s="502">
        <v>0</v>
      </c>
      <c r="AG1807" s="503" t="s">
        <v>80</v>
      </c>
      <c r="AH1807" s="504" t="s">
        <v>80</v>
      </c>
      <c r="AI1807" s="502">
        <v>0</v>
      </c>
      <c r="AJ1807" s="505">
        <v>5</v>
      </c>
      <c r="AK1807" s="505">
        <v>5</v>
      </c>
      <c r="AL1807" s="507"/>
      <c r="AM1807" s="507"/>
      <c r="AN1807" s="505" t="s">
        <v>80</v>
      </c>
      <c r="AO1807" s="505" t="s">
        <v>80</v>
      </c>
      <c r="AP1807" s="506" t="s">
        <v>80</v>
      </c>
      <c r="AQ1807" s="506" t="s">
        <v>80</v>
      </c>
      <c r="AR1807" s="495">
        <v>1</v>
      </c>
      <c r="AS1807" s="495">
        <v>9</v>
      </c>
      <c r="AT1807" s="495">
        <v>0</v>
      </c>
      <c r="AU1807" s="495">
        <v>2</v>
      </c>
      <c r="AV1807" s="507"/>
      <c r="AW1807" s="507"/>
      <c r="AX1807" s="507"/>
      <c r="AY1807" s="507"/>
      <c r="AZ1807" s="507"/>
      <c r="BA1807" s="507"/>
      <c r="BB1807" s="357"/>
      <c r="BC1807" s="592" t="str">
        <f t="shared" si="1903"/>
        <v>-</v>
      </c>
      <c r="BD1807" s="593" t="str">
        <f t="shared" si="1904"/>
        <v>-</v>
      </c>
      <c r="BE1807" s="595">
        <f t="shared" si="1905"/>
        <v>1296</v>
      </c>
      <c r="BF1807" s="289">
        <f t="shared" si="1906"/>
        <v>1121.3999999999999</v>
      </c>
      <c r="BG1807" s="596">
        <f t="shared" si="1907"/>
        <v>2201.4</v>
      </c>
      <c r="BH1807" s="595">
        <f t="shared" si="1908"/>
        <v>813.19999999999993</v>
      </c>
      <c r="BI1807" s="289">
        <f t="shared" si="1909"/>
        <v>361</v>
      </c>
      <c r="BJ1807" s="596">
        <f t="shared" si="1910"/>
        <v>2337</v>
      </c>
      <c r="BK1807" s="595">
        <f t="shared" si="1911"/>
        <v>553</v>
      </c>
      <c r="BL1807" s="289">
        <f t="shared" si="1912"/>
        <v>585</v>
      </c>
      <c r="BM1807" s="596">
        <f t="shared" si="1913"/>
        <v>940</v>
      </c>
      <c r="BN1807" s="563">
        <f t="shared" si="1914"/>
        <v>4</v>
      </c>
      <c r="BO1807" s="87">
        <f t="shared" si="1915"/>
        <v>2019</v>
      </c>
      <c r="BP1807" s="87">
        <f t="shared" si="1916"/>
        <v>0.99999999999999978</v>
      </c>
      <c r="BQ1807" s="202"/>
    </row>
    <row r="1808" spans="1:69" s="35" customFormat="1" ht="10.5" customHeight="1" x14ac:dyDescent="0.2">
      <c r="A1808" s="87" t="str">
        <f t="shared" si="1902"/>
        <v>2019-20RRU4</v>
      </c>
      <c r="B1808" s="87" t="str">
        <f t="shared" si="1917"/>
        <v>Y56</v>
      </c>
      <c r="C1808" s="203" t="s">
        <v>194</v>
      </c>
      <c r="D1808" s="203" t="s">
        <v>167</v>
      </c>
      <c r="E1808" s="42"/>
      <c r="F1808" s="317" t="str">
        <f>VLOOKUP($G1808,'Selection Sheet'!$C$15:$F$39,3,0)</f>
        <v>Y56</v>
      </c>
      <c r="G1808" s="204" t="s">
        <v>93</v>
      </c>
      <c r="H1808" s="203" t="s">
        <v>530</v>
      </c>
      <c r="I1808" s="495">
        <v>345</v>
      </c>
      <c r="J1808" s="495">
        <v>107</v>
      </c>
      <c r="K1808" s="495">
        <v>45</v>
      </c>
      <c r="L1808" s="495">
        <v>26</v>
      </c>
      <c r="M1808" s="507" t="s">
        <v>80</v>
      </c>
      <c r="N1808" s="507" t="s">
        <v>80</v>
      </c>
      <c r="O1808" s="507" t="s">
        <v>80</v>
      </c>
      <c r="P1808" s="507" t="s">
        <v>80</v>
      </c>
      <c r="Q1808" s="495">
        <v>163</v>
      </c>
      <c r="R1808" s="495">
        <v>152</v>
      </c>
      <c r="S1808" s="495">
        <v>878</v>
      </c>
      <c r="T1808" s="501">
        <v>383</v>
      </c>
      <c r="U1808" s="550">
        <v>66.900000000000006</v>
      </c>
      <c r="V1808" s="550">
        <v>61.2</v>
      </c>
      <c r="W1808" s="550">
        <v>96.1</v>
      </c>
      <c r="X1808" s="498">
        <v>578</v>
      </c>
      <c r="Y1808" s="555">
        <v>73.099999999999994</v>
      </c>
      <c r="Z1808" s="550">
        <v>28</v>
      </c>
      <c r="AA1808" s="550">
        <v>193</v>
      </c>
      <c r="AB1808" s="501">
        <v>84</v>
      </c>
      <c r="AC1808" s="550">
        <v>46.3</v>
      </c>
      <c r="AD1808" s="550">
        <v>37</v>
      </c>
      <c r="AE1808" s="550">
        <v>81</v>
      </c>
      <c r="AF1808" s="502">
        <v>114</v>
      </c>
      <c r="AG1808" s="503">
        <v>129.308510638298</v>
      </c>
      <c r="AH1808" s="504">
        <v>160.80000000000001</v>
      </c>
      <c r="AI1808" s="502">
        <v>94</v>
      </c>
      <c r="AJ1808" s="505">
        <v>207</v>
      </c>
      <c r="AK1808" s="505">
        <v>263</v>
      </c>
      <c r="AL1808" s="507"/>
      <c r="AM1808" s="507"/>
      <c r="AN1808" s="505" t="s">
        <v>80</v>
      </c>
      <c r="AO1808" s="505" t="s">
        <v>80</v>
      </c>
      <c r="AP1808" s="506" t="s">
        <v>80</v>
      </c>
      <c r="AQ1808" s="506" t="s">
        <v>80</v>
      </c>
      <c r="AR1808" s="495">
        <v>34</v>
      </c>
      <c r="AS1808" s="495">
        <v>330</v>
      </c>
      <c r="AT1808" s="495">
        <v>16</v>
      </c>
      <c r="AU1808" s="495">
        <v>40</v>
      </c>
      <c r="AV1808" s="507"/>
      <c r="AW1808" s="507"/>
      <c r="AX1808" s="507"/>
      <c r="AY1808" s="507"/>
      <c r="AZ1808" s="507"/>
      <c r="BA1808" s="507"/>
      <c r="BB1808" s="357"/>
      <c r="BC1808" s="592">
        <f t="shared" si="1903"/>
        <v>12155.000000000013</v>
      </c>
      <c r="BD1808" s="593">
        <f t="shared" si="1904"/>
        <v>15115.2</v>
      </c>
      <c r="BE1808" s="595">
        <f t="shared" si="1905"/>
        <v>25622.7</v>
      </c>
      <c r="BF1808" s="289">
        <f t="shared" si="1906"/>
        <v>23439.600000000002</v>
      </c>
      <c r="BG1808" s="596">
        <f t="shared" si="1907"/>
        <v>36806.299999999996</v>
      </c>
      <c r="BH1808" s="595">
        <f t="shared" si="1908"/>
        <v>42251.799999999996</v>
      </c>
      <c r="BI1808" s="289">
        <f t="shared" si="1909"/>
        <v>16184</v>
      </c>
      <c r="BJ1808" s="596">
        <f t="shared" si="1910"/>
        <v>111554</v>
      </c>
      <c r="BK1808" s="595">
        <f t="shared" si="1911"/>
        <v>3889.2</v>
      </c>
      <c r="BL1808" s="289">
        <f t="shared" si="1912"/>
        <v>3108</v>
      </c>
      <c r="BM1808" s="596">
        <f t="shared" si="1913"/>
        <v>6804</v>
      </c>
      <c r="BN1808" s="563">
        <f t="shared" si="1914"/>
        <v>4</v>
      </c>
      <c r="BO1808" s="87">
        <f t="shared" si="1915"/>
        <v>2019</v>
      </c>
      <c r="BP1808" s="87">
        <f t="shared" si="1916"/>
        <v>0.99999999999999978</v>
      </c>
      <c r="BQ1808" s="202"/>
    </row>
    <row r="1809" spans="1:69" s="35" customFormat="1" ht="10.5" customHeight="1" x14ac:dyDescent="0.2">
      <c r="A1809" s="87" t="str">
        <f t="shared" si="1902"/>
        <v>2019-20RX64</v>
      </c>
      <c r="B1809" s="87" t="str">
        <f t="shared" si="1917"/>
        <v>Y63</v>
      </c>
      <c r="C1809" s="203" t="s">
        <v>194</v>
      </c>
      <c r="D1809" s="203" t="s">
        <v>167</v>
      </c>
      <c r="E1809" s="42"/>
      <c r="F1809" s="317" t="str">
        <f>VLOOKUP($G1809,'Selection Sheet'!$C$15:$F$39,3,0)</f>
        <v>Y63</v>
      </c>
      <c r="G1809" s="204" t="s">
        <v>111</v>
      </c>
      <c r="H1809" s="203" t="s">
        <v>532</v>
      </c>
      <c r="I1809" s="495">
        <v>165</v>
      </c>
      <c r="J1809" s="495">
        <v>55</v>
      </c>
      <c r="K1809" s="495">
        <v>17</v>
      </c>
      <c r="L1809" s="495">
        <v>9</v>
      </c>
      <c r="M1809" s="507" t="s">
        <v>80</v>
      </c>
      <c r="N1809" s="507" t="s">
        <v>80</v>
      </c>
      <c r="O1809" s="507" t="s">
        <v>80</v>
      </c>
      <c r="P1809" s="507" t="s">
        <v>80</v>
      </c>
      <c r="Q1809" s="495">
        <v>65</v>
      </c>
      <c r="R1809" s="495">
        <v>44</v>
      </c>
      <c r="S1809" s="495">
        <v>234</v>
      </c>
      <c r="T1809" s="501">
        <v>280</v>
      </c>
      <c r="U1809" s="550">
        <v>84.9</v>
      </c>
      <c r="V1809" s="550">
        <v>72.099999999999994</v>
      </c>
      <c r="W1809" s="550">
        <v>131.1</v>
      </c>
      <c r="X1809" s="498">
        <v>302</v>
      </c>
      <c r="Y1809" s="555">
        <v>76.5</v>
      </c>
      <c r="Z1809" s="550">
        <v>41</v>
      </c>
      <c r="AA1809" s="550">
        <v>172</v>
      </c>
      <c r="AB1809" s="501">
        <v>42</v>
      </c>
      <c r="AC1809" s="550">
        <v>54.1</v>
      </c>
      <c r="AD1809" s="550">
        <v>41.5</v>
      </c>
      <c r="AE1809" s="550">
        <v>129</v>
      </c>
      <c r="AF1809" s="502">
        <v>70</v>
      </c>
      <c r="AG1809" s="503">
        <v>121.28301886792499</v>
      </c>
      <c r="AH1809" s="504">
        <v>162</v>
      </c>
      <c r="AI1809" s="502">
        <v>53</v>
      </c>
      <c r="AJ1809" s="505">
        <v>109</v>
      </c>
      <c r="AK1809" s="505">
        <v>110</v>
      </c>
      <c r="AL1809" s="507"/>
      <c r="AM1809" s="507"/>
      <c r="AN1809" s="505" t="s">
        <v>80</v>
      </c>
      <c r="AO1809" s="505" t="s">
        <v>80</v>
      </c>
      <c r="AP1809" s="506" t="s">
        <v>80</v>
      </c>
      <c r="AQ1809" s="506" t="s">
        <v>80</v>
      </c>
      <c r="AR1809" s="495">
        <v>18</v>
      </c>
      <c r="AS1809" s="495">
        <v>164</v>
      </c>
      <c r="AT1809" s="495">
        <v>6</v>
      </c>
      <c r="AU1809" s="495">
        <v>17</v>
      </c>
      <c r="AV1809" s="507"/>
      <c r="AW1809" s="507"/>
      <c r="AX1809" s="507"/>
      <c r="AY1809" s="507"/>
      <c r="AZ1809" s="507"/>
      <c r="BA1809" s="507"/>
      <c r="BB1809" s="357"/>
      <c r="BC1809" s="592">
        <f t="shared" si="1903"/>
        <v>6428.0000000000246</v>
      </c>
      <c r="BD1809" s="593">
        <f t="shared" si="1904"/>
        <v>8586</v>
      </c>
      <c r="BE1809" s="595">
        <f t="shared" si="1905"/>
        <v>23772</v>
      </c>
      <c r="BF1809" s="289">
        <f t="shared" si="1906"/>
        <v>20188</v>
      </c>
      <c r="BG1809" s="596">
        <f t="shared" si="1907"/>
        <v>36708</v>
      </c>
      <c r="BH1809" s="595">
        <f t="shared" si="1908"/>
        <v>23103</v>
      </c>
      <c r="BI1809" s="289">
        <f t="shared" si="1909"/>
        <v>12382</v>
      </c>
      <c r="BJ1809" s="596">
        <f t="shared" si="1910"/>
        <v>51944</v>
      </c>
      <c r="BK1809" s="595">
        <f t="shared" si="1911"/>
        <v>2272.2000000000003</v>
      </c>
      <c r="BL1809" s="289">
        <f t="shared" si="1912"/>
        <v>1743</v>
      </c>
      <c r="BM1809" s="596">
        <f t="shared" si="1913"/>
        <v>5418</v>
      </c>
      <c r="BN1809" s="563">
        <f t="shared" si="1914"/>
        <v>4</v>
      </c>
      <c r="BO1809" s="87">
        <f t="shared" si="1915"/>
        <v>2019</v>
      </c>
      <c r="BP1809" s="87">
        <f t="shared" si="1916"/>
        <v>0.99999999999999978</v>
      </c>
      <c r="BQ1809" s="202"/>
    </row>
    <row r="1810" spans="1:69" s="35" customFormat="1" ht="10.5" customHeight="1" x14ac:dyDescent="0.2">
      <c r="A1810" s="314" t="str">
        <f t="shared" si="1902"/>
        <v>2019-20RX74</v>
      </c>
      <c r="B1810" s="314" t="str">
        <f t="shared" si="1917"/>
        <v>Y62</v>
      </c>
      <c r="C1810" s="205" t="s">
        <v>194</v>
      </c>
      <c r="D1810" s="205" t="s">
        <v>167</v>
      </c>
      <c r="E1810" s="206"/>
      <c r="F1810" s="318" t="str">
        <f>VLOOKUP($G1810,'Selection Sheet'!$C$15:$F$39,3,0)</f>
        <v>Y62</v>
      </c>
      <c r="G1810" s="207" t="s">
        <v>84</v>
      </c>
      <c r="H1810" s="205" t="s">
        <v>533</v>
      </c>
      <c r="I1810" s="508">
        <v>303</v>
      </c>
      <c r="J1810" s="508">
        <v>101</v>
      </c>
      <c r="K1810" s="508">
        <v>51</v>
      </c>
      <c r="L1810" s="508">
        <v>32</v>
      </c>
      <c r="M1810" s="520" t="s">
        <v>80</v>
      </c>
      <c r="N1810" s="520" t="s">
        <v>80</v>
      </c>
      <c r="O1810" s="520" t="s">
        <v>80</v>
      </c>
      <c r="P1810" s="520" t="s">
        <v>80</v>
      </c>
      <c r="Q1810" s="508">
        <v>111</v>
      </c>
      <c r="R1810" s="508">
        <v>73</v>
      </c>
      <c r="S1810" s="508">
        <v>719</v>
      </c>
      <c r="T1810" s="514">
        <v>306</v>
      </c>
      <c r="U1810" s="551">
        <v>75.400000000000006</v>
      </c>
      <c r="V1810" s="551">
        <v>69.900000000000006</v>
      </c>
      <c r="W1810" s="551">
        <v>107</v>
      </c>
      <c r="X1810" s="511">
        <v>742</v>
      </c>
      <c r="Y1810" s="556">
        <v>80.599999999999994</v>
      </c>
      <c r="Z1810" s="551">
        <v>38</v>
      </c>
      <c r="AA1810" s="551">
        <v>205</v>
      </c>
      <c r="AB1810" s="514">
        <v>87</v>
      </c>
      <c r="AC1810" s="551">
        <v>63.2</v>
      </c>
      <c r="AD1810" s="551">
        <v>56</v>
      </c>
      <c r="AE1810" s="551">
        <v>98</v>
      </c>
      <c r="AF1810" s="515">
        <v>134</v>
      </c>
      <c r="AG1810" s="516">
        <v>145.45871559632999</v>
      </c>
      <c r="AH1810" s="517">
        <v>191.6</v>
      </c>
      <c r="AI1810" s="515">
        <v>109</v>
      </c>
      <c r="AJ1810" s="518">
        <v>60</v>
      </c>
      <c r="AK1810" s="518">
        <v>92</v>
      </c>
      <c r="AL1810" s="520"/>
      <c r="AM1810" s="520"/>
      <c r="AN1810" s="518" t="s">
        <v>80</v>
      </c>
      <c r="AO1810" s="518" t="s">
        <v>80</v>
      </c>
      <c r="AP1810" s="519" t="s">
        <v>80</v>
      </c>
      <c r="AQ1810" s="519" t="s">
        <v>80</v>
      </c>
      <c r="AR1810" s="508">
        <v>28</v>
      </c>
      <c r="AS1810" s="508">
        <v>297</v>
      </c>
      <c r="AT1810" s="508">
        <v>13</v>
      </c>
      <c r="AU1810" s="508">
        <v>49</v>
      </c>
      <c r="AV1810" s="520"/>
      <c r="AW1810" s="520"/>
      <c r="AX1810" s="520"/>
      <c r="AY1810" s="520"/>
      <c r="AZ1810" s="520"/>
      <c r="BA1810" s="520"/>
      <c r="BB1810" s="358"/>
      <c r="BC1810" s="597">
        <f t="shared" si="1903"/>
        <v>15854.999999999969</v>
      </c>
      <c r="BD1810" s="598">
        <f t="shared" si="1904"/>
        <v>20884.399999999998</v>
      </c>
      <c r="BE1810" s="602">
        <f t="shared" si="1905"/>
        <v>23072.400000000001</v>
      </c>
      <c r="BF1810" s="603">
        <f t="shared" si="1906"/>
        <v>21389.4</v>
      </c>
      <c r="BG1810" s="604">
        <f t="shared" si="1907"/>
        <v>32742</v>
      </c>
      <c r="BH1810" s="602">
        <f t="shared" si="1908"/>
        <v>59805.2</v>
      </c>
      <c r="BI1810" s="603">
        <f t="shared" si="1909"/>
        <v>28196</v>
      </c>
      <c r="BJ1810" s="604">
        <f t="shared" si="1910"/>
        <v>152110</v>
      </c>
      <c r="BK1810" s="602">
        <f t="shared" si="1911"/>
        <v>5498.4000000000005</v>
      </c>
      <c r="BL1810" s="603">
        <f t="shared" si="1912"/>
        <v>4872</v>
      </c>
      <c r="BM1810" s="604">
        <f t="shared" si="1913"/>
        <v>8526</v>
      </c>
      <c r="BN1810" s="564">
        <f t="shared" si="1914"/>
        <v>4</v>
      </c>
      <c r="BO1810" s="314">
        <f t="shared" si="1915"/>
        <v>2019</v>
      </c>
      <c r="BP1810" s="314">
        <f t="shared" si="1916"/>
        <v>0.99999999999999978</v>
      </c>
      <c r="BQ1810" s="202"/>
    </row>
    <row r="1811" spans="1:69" s="35" customFormat="1" ht="10.5" customHeight="1" x14ac:dyDescent="0.2">
      <c r="A1811" s="87" t="str">
        <f t="shared" si="1902"/>
        <v>2019-20RX84</v>
      </c>
      <c r="B1811" s="87" t="str">
        <f t="shared" si="1917"/>
        <v>Y63</v>
      </c>
      <c r="C1811" s="203" t="s">
        <v>194</v>
      </c>
      <c r="D1811" s="203" t="s">
        <v>167</v>
      </c>
      <c r="E1811" s="42"/>
      <c r="F1811" s="317" t="str">
        <f>VLOOKUP($G1811,'Selection Sheet'!$C$15:$F$39,3,0)</f>
        <v>Y63</v>
      </c>
      <c r="G1811" s="204" t="s">
        <v>120</v>
      </c>
      <c r="H1811" s="203" t="s">
        <v>534</v>
      </c>
      <c r="I1811" s="495">
        <v>221</v>
      </c>
      <c r="J1811" s="495">
        <v>59</v>
      </c>
      <c r="K1811" s="495">
        <v>29</v>
      </c>
      <c r="L1811" s="495">
        <v>18</v>
      </c>
      <c r="M1811" s="507" t="s">
        <v>80</v>
      </c>
      <c r="N1811" s="507" t="s">
        <v>80</v>
      </c>
      <c r="O1811" s="507" t="s">
        <v>80</v>
      </c>
      <c r="P1811" s="507" t="s">
        <v>80</v>
      </c>
      <c r="Q1811" s="495">
        <v>81</v>
      </c>
      <c r="R1811" s="495">
        <v>44</v>
      </c>
      <c r="S1811" s="495">
        <v>671</v>
      </c>
      <c r="T1811" s="501">
        <v>173</v>
      </c>
      <c r="U1811" s="550">
        <v>88.1</v>
      </c>
      <c r="V1811" s="550">
        <v>72.099999999999994</v>
      </c>
      <c r="W1811" s="550">
        <v>131.1</v>
      </c>
      <c r="X1811" s="498">
        <v>423</v>
      </c>
      <c r="Y1811" s="555">
        <v>98.3</v>
      </c>
      <c r="Z1811" s="550">
        <v>56</v>
      </c>
      <c r="AA1811" s="550">
        <v>220</v>
      </c>
      <c r="AB1811" s="501">
        <v>42</v>
      </c>
      <c r="AC1811" s="550">
        <v>63.5</v>
      </c>
      <c r="AD1811" s="550">
        <v>50.5</v>
      </c>
      <c r="AE1811" s="550">
        <v>95</v>
      </c>
      <c r="AF1811" s="502">
        <v>92</v>
      </c>
      <c r="AG1811" s="503">
        <v>133.73684210526301</v>
      </c>
      <c r="AH1811" s="504">
        <v>169.5</v>
      </c>
      <c r="AI1811" s="502">
        <v>76</v>
      </c>
      <c r="AJ1811" s="505">
        <v>78</v>
      </c>
      <c r="AK1811" s="505">
        <v>147</v>
      </c>
      <c r="AL1811" s="507"/>
      <c r="AM1811" s="507"/>
      <c r="AN1811" s="505" t="s">
        <v>80</v>
      </c>
      <c r="AO1811" s="505" t="s">
        <v>80</v>
      </c>
      <c r="AP1811" s="506" t="s">
        <v>80</v>
      </c>
      <c r="AQ1811" s="506" t="s">
        <v>80</v>
      </c>
      <c r="AR1811" s="495">
        <v>24</v>
      </c>
      <c r="AS1811" s="495">
        <v>212</v>
      </c>
      <c r="AT1811" s="495">
        <v>13</v>
      </c>
      <c r="AU1811" s="534">
        <v>27</v>
      </c>
      <c r="AV1811" s="507"/>
      <c r="AW1811" s="507"/>
      <c r="AX1811" s="507"/>
      <c r="AY1811" s="507"/>
      <c r="AZ1811" s="507"/>
      <c r="BA1811" s="507"/>
      <c r="BB1811" s="357"/>
      <c r="BC1811" s="592">
        <f t="shared" si="1903"/>
        <v>10163.999999999989</v>
      </c>
      <c r="BD1811" s="593">
        <f t="shared" si="1904"/>
        <v>12882</v>
      </c>
      <c r="BE1811" s="595">
        <f t="shared" si="1905"/>
        <v>15241.3</v>
      </c>
      <c r="BF1811" s="289">
        <f t="shared" si="1906"/>
        <v>12473.3</v>
      </c>
      <c r="BG1811" s="596">
        <f t="shared" si="1907"/>
        <v>22680.3</v>
      </c>
      <c r="BH1811" s="595">
        <f t="shared" si="1908"/>
        <v>41580.9</v>
      </c>
      <c r="BI1811" s="289">
        <f t="shared" si="1909"/>
        <v>23688</v>
      </c>
      <c r="BJ1811" s="596">
        <f t="shared" si="1910"/>
        <v>93060</v>
      </c>
      <c r="BK1811" s="595">
        <f t="shared" si="1911"/>
        <v>2667</v>
      </c>
      <c r="BL1811" s="289">
        <f t="shared" si="1912"/>
        <v>2121</v>
      </c>
      <c r="BM1811" s="596">
        <f t="shared" si="1913"/>
        <v>3990</v>
      </c>
      <c r="BN1811" s="563">
        <f t="shared" si="1914"/>
        <v>4</v>
      </c>
      <c r="BO1811" s="87">
        <f t="shared" si="1915"/>
        <v>2019</v>
      </c>
      <c r="BP1811" s="87">
        <f t="shared" si="1916"/>
        <v>0.99999999999999978</v>
      </c>
      <c r="BQ1811" s="202"/>
    </row>
    <row r="1812" spans="1:69" s="35" customFormat="1" ht="10.5" customHeight="1" x14ac:dyDescent="0.2">
      <c r="A1812" s="87" t="str">
        <f t="shared" si="1902"/>
        <v>2019-20RX94</v>
      </c>
      <c r="B1812" s="87" t="str">
        <f t="shared" si="1917"/>
        <v>Y60</v>
      </c>
      <c r="C1812" s="203" t="s">
        <v>194</v>
      </c>
      <c r="D1812" s="203" t="s">
        <v>167</v>
      </c>
      <c r="E1812" s="42"/>
      <c r="F1812" s="317" t="str">
        <f>VLOOKUP($G1812,'Selection Sheet'!$C$15:$F$39,3,0)</f>
        <v>Y60</v>
      </c>
      <c r="G1812" s="204" t="s">
        <v>103</v>
      </c>
      <c r="H1812" s="203" t="s">
        <v>535</v>
      </c>
      <c r="I1812" s="495">
        <v>243</v>
      </c>
      <c r="J1812" s="495">
        <v>74</v>
      </c>
      <c r="K1812" s="495">
        <v>31</v>
      </c>
      <c r="L1812" s="495">
        <v>14</v>
      </c>
      <c r="M1812" s="507" t="s">
        <v>80</v>
      </c>
      <c r="N1812" s="507" t="s">
        <v>80</v>
      </c>
      <c r="O1812" s="507" t="s">
        <v>80</v>
      </c>
      <c r="P1812" s="507" t="s">
        <v>80</v>
      </c>
      <c r="Q1812" s="495">
        <v>98</v>
      </c>
      <c r="R1812" s="495">
        <v>26</v>
      </c>
      <c r="S1812" s="495">
        <v>640</v>
      </c>
      <c r="T1812" s="501">
        <v>338</v>
      </c>
      <c r="U1812" s="550">
        <v>80.3</v>
      </c>
      <c r="V1812" s="550">
        <v>74.3</v>
      </c>
      <c r="W1812" s="550">
        <v>126.7</v>
      </c>
      <c r="X1812" s="498">
        <v>422</v>
      </c>
      <c r="Y1812" s="555">
        <v>88.2</v>
      </c>
      <c r="Z1812" s="550">
        <v>43</v>
      </c>
      <c r="AA1812" s="550">
        <v>233</v>
      </c>
      <c r="AB1812" s="501">
        <v>50</v>
      </c>
      <c r="AC1812" s="550">
        <v>57.4</v>
      </c>
      <c r="AD1812" s="550">
        <v>51</v>
      </c>
      <c r="AE1812" s="550">
        <v>83.5</v>
      </c>
      <c r="AF1812" s="502">
        <v>83</v>
      </c>
      <c r="AG1812" s="503">
        <v>140.194444444444</v>
      </c>
      <c r="AH1812" s="504">
        <v>184.3</v>
      </c>
      <c r="AI1812" s="502">
        <v>72</v>
      </c>
      <c r="AJ1812" s="505">
        <v>92</v>
      </c>
      <c r="AK1812" s="505">
        <v>115</v>
      </c>
      <c r="AL1812" s="507"/>
      <c r="AM1812" s="507"/>
      <c r="AN1812" s="505" t="s">
        <v>80</v>
      </c>
      <c r="AO1812" s="505" t="s">
        <v>80</v>
      </c>
      <c r="AP1812" s="506" t="s">
        <v>80</v>
      </c>
      <c r="AQ1812" s="506" t="s">
        <v>80</v>
      </c>
      <c r="AR1812" s="495">
        <v>18</v>
      </c>
      <c r="AS1812" s="495">
        <v>236</v>
      </c>
      <c r="AT1812" s="495">
        <v>6</v>
      </c>
      <c r="AU1812" s="495">
        <v>27</v>
      </c>
      <c r="AV1812" s="507"/>
      <c r="AW1812" s="507"/>
      <c r="AX1812" s="507"/>
      <c r="AY1812" s="507"/>
      <c r="AZ1812" s="507"/>
      <c r="BA1812" s="507"/>
      <c r="BB1812" s="357"/>
      <c r="BC1812" s="592">
        <f t="shared" si="1903"/>
        <v>10093.999999999967</v>
      </c>
      <c r="BD1812" s="593">
        <f t="shared" si="1904"/>
        <v>13269.6</v>
      </c>
      <c r="BE1812" s="595">
        <f t="shared" si="1905"/>
        <v>27141.399999999998</v>
      </c>
      <c r="BF1812" s="289">
        <f t="shared" si="1906"/>
        <v>25113.399999999998</v>
      </c>
      <c r="BG1812" s="596">
        <f t="shared" si="1907"/>
        <v>42824.6</v>
      </c>
      <c r="BH1812" s="595">
        <f t="shared" si="1908"/>
        <v>37220.400000000001</v>
      </c>
      <c r="BI1812" s="289">
        <f t="shared" si="1909"/>
        <v>18146</v>
      </c>
      <c r="BJ1812" s="596">
        <f t="shared" si="1910"/>
        <v>98326</v>
      </c>
      <c r="BK1812" s="595">
        <f t="shared" si="1911"/>
        <v>2870</v>
      </c>
      <c r="BL1812" s="289">
        <f t="shared" si="1912"/>
        <v>2550</v>
      </c>
      <c r="BM1812" s="596">
        <f t="shared" si="1913"/>
        <v>4175</v>
      </c>
      <c r="BN1812" s="563">
        <f t="shared" si="1914"/>
        <v>4</v>
      </c>
      <c r="BO1812" s="87">
        <f t="shared" si="1915"/>
        <v>2019</v>
      </c>
      <c r="BP1812" s="87">
        <f t="shared" si="1916"/>
        <v>0.99999999999999978</v>
      </c>
      <c r="BQ1812" s="202"/>
    </row>
    <row r="1813" spans="1:69" s="35" customFormat="1" ht="10.5" customHeight="1" x14ac:dyDescent="0.2">
      <c r="A1813" s="314" t="str">
        <f t="shared" si="1902"/>
        <v>2019-20RYA4</v>
      </c>
      <c r="B1813" s="314" t="str">
        <f t="shared" si="1917"/>
        <v>Y60</v>
      </c>
      <c r="C1813" s="205" t="s">
        <v>194</v>
      </c>
      <c r="D1813" s="205" t="s">
        <v>167</v>
      </c>
      <c r="E1813" s="206"/>
      <c r="F1813" s="318" t="str">
        <f>VLOOKUP($G1813,'Selection Sheet'!$C$15:$F$39,3,0)</f>
        <v>Y60</v>
      </c>
      <c r="G1813" s="207" t="s">
        <v>118</v>
      </c>
      <c r="H1813" s="205" t="s">
        <v>536</v>
      </c>
      <c r="I1813" s="508">
        <v>320</v>
      </c>
      <c r="J1813" s="508">
        <v>108</v>
      </c>
      <c r="K1813" s="508">
        <v>45</v>
      </c>
      <c r="L1813" s="508">
        <v>25</v>
      </c>
      <c r="M1813" s="520" t="s">
        <v>80</v>
      </c>
      <c r="N1813" s="520" t="s">
        <v>80</v>
      </c>
      <c r="O1813" s="520" t="s">
        <v>80</v>
      </c>
      <c r="P1813" s="520" t="s">
        <v>80</v>
      </c>
      <c r="Q1813" s="508">
        <v>127</v>
      </c>
      <c r="R1813" s="508">
        <v>83</v>
      </c>
      <c r="S1813" s="508">
        <v>808</v>
      </c>
      <c r="T1813" s="514">
        <v>146</v>
      </c>
      <c r="U1813" s="551">
        <v>67.599999999999994</v>
      </c>
      <c r="V1813" s="551">
        <v>63.4</v>
      </c>
      <c r="W1813" s="551">
        <v>93.9</v>
      </c>
      <c r="X1813" s="511">
        <v>519</v>
      </c>
      <c r="Y1813" s="556">
        <v>97.1</v>
      </c>
      <c r="Z1813" s="551">
        <v>48</v>
      </c>
      <c r="AA1813" s="551">
        <v>254</v>
      </c>
      <c r="AB1813" s="514">
        <v>65</v>
      </c>
      <c r="AC1813" s="551">
        <v>57.1</v>
      </c>
      <c r="AD1813" s="551">
        <v>50</v>
      </c>
      <c r="AE1813" s="551">
        <v>96</v>
      </c>
      <c r="AF1813" s="515">
        <v>184</v>
      </c>
      <c r="AG1813" s="516">
        <v>121.24840764331201</v>
      </c>
      <c r="AH1813" s="517">
        <v>156.80000000000001</v>
      </c>
      <c r="AI1813" s="515">
        <v>157</v>
      </c>
      <c r="AJ1813" s="518">
        <v>246</v>
      </c>
      <c r="AK1813" s="518">
        <v>251</v>
      </c>
      <c r="AL1813" s="520"/>
      <c r="AM1813" s="520"/>
      <c r="AN1813" s="518" t="s">
        <v>80</v>
      </c>
      <c r="AO1813" s="518" t="s">
        <v>80</v>
      </c>
      <c r="AP1813" s="519" t="s">
        <v>80</v>
      </c>
      <c r="AQ1813" s="519" t="s">
        <v>80</v>
      </c>
      <c r="AR1813" s="508">
        <v>41</v>
      </c>
      <c r="AS1813" s="508">
        <v>315</v>
      </c>
      <c r="AT1813" s="508">
        <v>15</v>
      </c>
      <c r="AU1813" s="508">
        <v>41</v>
      </c>
      <c r="AV1813" s="520"/>
      <c r="AW1813" s="520"/>
      <c r="AX1813" s="520"/>
      <c r="AY1813" s="520"/>
      <c r="AZ1813" s="520"/>
      <c r="BA1813" s="520"/>
      <c r="BB1813" s="358"/>
      <c r="BC1813" s="597">
        <f t="shared" si="1903"/>
        <v>19035.999999999985</v>
      </c>
      <c r="BD1813" s="598">
        <f t="shared" si="1904"/>
        <v>24617.600000000002</v>
      </c>
      <c r="BE1813" s="602">
        <f t="shared" si="1905"/>
        <v>9869.5999999999985</v>
      </c>
      <c r="BF1813" s="603">
        <f t="shared" si="1906"/>
        <v>9256.4</v>
      </c>
      <c r="BG1813" s="604">
        <f t="shared" si="1907"/>
        <v>13709.400000000001</v>
      </c>
      <c r="BH1813" s="602">
        <f t="shared" si="1908"/>
        <v>50394.899999999994</v>
      </c>
      <c r="BI1813" s="603">
        <f t="shared" si="1909"/>
        <v>24912</v>
      </c>
      <c r="BJ1813" s="604">
        <f t="shared" si="1910"/>
        <v>131826</v>
      </c>
      <c r="BK1813" s="602">
        <f t="shared" si="1911"/>
        <v>3711.5</v>
      </c>
      <c r="BL1813" s="603">
        <f t="shared" si="1912"/>
        <v>3250</v>
      </c>
      <c r="BM1813" s="604">
        <f t="shared" si="1913"/>
        <v>6240</v>
      </c>
      <c r="BN1813" s="564">
        <f t="shared" si="1914"/>
        <v>4</v>
      </c>
      <c r="BO1813" s="314">
        <f t="shared" si="1915"/>
        <v>2019</v>
      </c>
      <c r="BP1813" s="314">
        <f t="shared" si="1916"/>
        <v>0.99999999999999978</v>
      </c>
      <c r="BQ1813" s="202"/>
    </row>
    <row r="1814" spans="1:69" s="35" customFormat="1" ht="10.5" customHeight="1" x14ac:dyDescent="0.2">
      <c r="A1814" s="87" t="str">
        <f t="shared" si="1902"/>
        <v>2019-20RYC4</v>
      </c>
      <c r="B1814" s="87" t="str">
        <f t="shared" si="1917"/>
        <v>Y61</v>
      </c>
      <c r="C1814" s="203" t="s">
        <v>194</v>
      </c>
      <c r="D1814" s="203" t="s">
        <v>167</v>
      </c>
      <c r="E1814" s="42"/>
      <c r="F1814" s="317" t="str">
        <f>VLOOKUP($G1814,'Selection Sheet'!$C$15:$F$39,3,0)</f>
        <v>Y61</v>
      </c>
      <c r="G1814" s="204" t="s">
        <v>87</v>
      </c>
      <c r="H1814" s="203" t="s">
        <v>537</v>
      </c>
      <c r="I1814" s="495">
        <v>304</v>
      </c>
      <c r="J1814" s="495">
        <v>82</v>
      </c>
      <c r="K1814" s="495">
        <v>50</v>
      </c>
      <c r="L1814" s="495">
        <v>28</v>
      </c>
      <c r="M1814" s="507" t="s">
        <v>80</v>
      </c>
      <c r="N1814" s="507" t="s">
        <v>80</v>
      </c>
      <c r="O1814" s="507" t="s">
        <v>80</v>
      </c>
      <c r="P1814" s="507" t="s">
        <v>80</v>
      </c>
      <c r="Q1814" s="495">
        <v>95</v>
      </c>
      <c r="R1814" s="495">
        <v>51</v>
      </c>
      <c r="S1814" s="495">
        <v>755</v>
      </c>
      <c r="T1814" s="501">
        <v>494</v>
      </c>
      <c r="U1814" s="550">
        <v>88.1</v>
      </c>
      <c r="V1814" s="550">
        <v>74.3</v>
      </c>
      <c r="W1814" s="550">
        <v>139.80000000000001</v>
      </c>
      <c r="X1814" s="498">
        <v>537</v>
      </c>
      <c r="Y1814" s="555">
        <v>81.599999999999994</v>
      </c>
      <c r="Z1814" s="550">
        <v>47</v>
      </c>
      <c r="AA1814" s="550">
        <v>182</v>
      </c>
      <c r="AB1814" s="501">
        <v>83</v>
      </c>
      <c r="AC1814" s="550">
        <v>60.4</v>
      </c>
      <c r="AD1814" s="550">
        <v>54</v>
      </c>
      <c r="AE1814" s="550">
        <v>102</v>
      </c>
      <c r="AF1814" s="502">
        <v>101</v>
      </c>
      <c r="AG1814" s="503">
        <v>142.414634146341</v>
      </c>
      <c r="AH1814" s="504">
        <v>181.7</v>
      </c>
      <c r="AI1814" s="502">
        <v>82</v>
      </c>
      <c r="AJ1814" s="505">
        <v>96</v>
      </c>
      <c r="AK1814" s="505">
        <v>104</v>
      </c>
      <c r="AL1814" s="507"/>
      <c r="AM1814" s="507"/>
      <c r="AN1814" s="505" t="s">
        <v>80</v>
      </c>
      <c r="AO1814" s="505" t="s">
        <v>80</v>
      </c>
      <c r="AP1814" s="506" t="s">
        <v>80</v>
      </c>
      <c r="AQ1814" s="506" t="s">
        <v>80</v>
      </c>
      <c r="AR1814" s="495">
        <v>14</v>
      </c>
      <c r="AS1814" s="495">
        <v>295</v>
      </c>
      <c r="AT1814" s="495">
        <v>10</v>
      </c>
      <c r="AU1814" s="495">
        <v>48</v>
      </c>
      <c r="AV1814" s="507"/>
      <c r="AW1814" s="507"/>
      <c r="AX1814" s="507"/>
      <c r="AY1814" s="507"/>
      <c r="AZ1814" s="507"/>
      <c r="BA1814" s="507"/>
      <c r="BB1814" s="357"/>
      <c r="BC1814" s="592">
        <f t="shared" si="1903"/>
        <v>11677.999999999962</v>
      </c>
      <c r="BD1814" s="593">
        <f t="shared" si="1904"/>
        <v>14899.4</v>
      </c>
      <c r="BE1814" s="595">
        <f t="shared" si="1905"/>
        <v>43521.399999999994</v>
      </c>
      <c r="BF1814" s="289">
        <f t="shared" si="1906"/>
        <v>36704.199999999997</v>
      </c>
      <c r="BG1814" s="596">
        <f t="shared" si="1907"/>
        <v>69061.200000000012</v>
      </c>
      <c r="BH1814" s="595">
        <f t="shared" si="1908"/>
        <v>43819.199999999997</v>
      </c>
      <c r="BI1814" s="289">
        <f t="shared" si="1909"/>
        <v>25239</v>
      </c>
      <c r="BJ1814" s="596">
        <f t="shared" si="1910"/>
        <v>97734</v>
      </c>
      <c r="BK1814" s="595">
        <f t="shared" si="1911"/>
        <v>5013.2</v>
      </c>
      <c r="BL1814" s="289">
        <f t="shared" si="1912"/>
        <v>4482</v>
      </c>
      <c r="BM1814" s="596">
        <f t="shared" si="1913"/>
        <v>8466</v>
      </c>
      <c r="BN1814" s="563">
        <f t="shared" si="1914"/>
        <v>4</v>
      </c>
      <c r="BO1814" s="87">
        <f t="shared" si="1915"/>
        <v>2019</v>
      </c>
      <c r="BP1814" s="87">
        <f t="shared" si="1916"/>
        <v>0.99999999999999978</v>
      </c>
      <c r="BQ1814" s="202"/>
    </row>
    <row r="1815" spans="1:69" s="35" customFormat="1" ht="10.5" customHeight="1" x14ac:dyDescent="0.2">
      <c r="A1815" s="87" t="str">
        <f t="shared" si="1902"/>
        <v>2019-20RYD4</v>
      </c>
      <c r="B1815" s="87" t="str">
        <f t="shared" si="1917"/>
        <v>Y59</v>
      </c>
      <c r="C1815" s="203" t="s">
        <v>194</v>
      </c>
      <c r="D1815" s="203" t="s">
        <v>167</v>
      </c>
      <c r="E1815" s="42"/>
      <c r="F1815" s="317" t="str">
        <f>VLOOKUP($G1815,'Selection Sheet'!$C$15:$F$39,3,0)</f>
        <v>Y59</v>
      </c>
      <c r="G1815" s="204" t="s">
        <v>116</v>
      </c>
      <c r="H1815" s="203" t="s">
        <v>538</v>
      </c>
      <c r="I1815" s="495">
        <v>224</v>
      </c>
      <c r="J1815" s="495">
        <v>43</v>
      </c>
      <c r="K1815" s="495">
        <v>26</v>
      </c>
      <c r="L1815" s="495">
        <v>9</v>
      </c>
      <c r="M1815" s="507" t="s">
        <v>80</v>
      </c>
      <c r="N1815" s="507" t="s">
        <v>80</v>
      </c>
      <c r="O1815" s="507" t="s">
        <v>80</v>
      </c>
      <c r="P1815" s="507" t="s">
        <v>80</v>
      </c>
      <c r="Q1815" s="495">
        <v>72</v>
      </c>
      <c r="R1815" s="495">
        <v>63</v>
      </c>
      <c r="S1815" s="495">
        <v>563</v>
      </c>
      <c r="T1815" s="501">
        <v>436</v>
      </c>
      <c r="U1815" s="550">
        <v>75.900000000000006</v>
      </c>
      <c r="V1815" s="550">
        <v>65.5</v>
      </c>
      <c r="W1815" s="550">
        <v>111.4</v>
      </c>
      <c r="X1815" s="498">
        <v>460</v>
      </c>
      <c r="Y1815" s="555">
        <v>67.2</v>
      </c>
      <c r="Z1815" s="550">
        <v>36</v>
      </c>
      <c r="AA1815" s="550">
        <v>161</v>
      </c>
      <c r="AB1815" s="501">
        <v>67</v>
      </c>
      <c r="AC1815" s="550">
        <v>70.400000000000006</v>
      </c>
      <c r="AD1815" s="550">
        <v>56</v>
      </c>
      <c r="AE1815" s="550">
        <v>134</v>
      </c>
      <c r="AF1815" s="502">
        <v>125</v>
      </c>
      <c r="AG1815" s="503">
        <v>139.40404040403999</v>
      </c>
      <c r="AH1815" s="504">
        <v>190.4</v>
      </c>
      <c r="AI1815" s="502">
        <v>99</v>
      </c>
      <c r="AJ1815" s="505">
        <v>61</v>
      </c>
      <c r="AK1815" s="505">
        <v>106</v>
      </c>
      <c r="AL1815" s="507"/>
      <c r="AM1815" s="507"/>
      <c r="AN1815" s="505" t="s">
        <v>80</v>
      </c>
      <c r="AO1815" s="505" t="s">
        <v>80</v>
      </c>
      <c r="AP1815" s="506" t="s">
        <v>80</v>
      </c>
      <c r="AQ1815" s="506" t="s">
        <v>80</v>
      </c>
      <c r="AR1815" s="495">
        <v>13</v>
      </c>
      <c r="AS1815" s="495">
        <v>217</v>
      </c>
      <c r="AT1815" s="495">
        <v>2</v>
      </c>
      <c r="AU1815" s="495">
        <v>25</v>
      </c>
      <c r="AV1815" s="507"/>
      <c r="AW1815" s="507"/>
      <c r="AX1815" s="507"/>
      <c r="AY1815" s="507"/>
      <c r="AZ1815" s="507"/>
      <c r="BA1815" s="507"/>
      <c r="BB1815" s="357"/>
      <c r="BC1815" s="592">
        <f t="shared" si="1903"/>
        <v>13800.999999999958</v>
      </c>
      <c r="BD1815" s="593">
        <f t="shared" si="1904"/>
        <v>18849.600000000002</v>
      </c>
      <c r="BE1815" s="595">
        <f t="shared" si="1905"/>
        <v>33092.400000000001</v>
      </c>
      <c r="BF1815" s="289">
        <f t="shared" si="1906"/>
        <v>28558</v>
      </c>
      <c r="BG1815" s="596">
        <f t="shared" si="1907"/>
        <v>48570.400000000001</v>
      </c>
      <c r="BH1815" s="595">
        <f t="shared" si="1908"/>
        <v>30912</v>
      </c>
      <c r="BI1815" s="289">
        <f t="shared" si="1909"/>
        <v>16560</v>
      </c>
      <c r="BJ1815" s="596">
        <f t="shared" si="1910"/>
        <v>74060</v>
      </c>
      <c r="BK1815" s="595">
        <f t="shared" si="1911"/>
        <v>4716.8</v>
      </c>
      <c r="BL1815" s="289">
        <f t="shared" si="1912"/>
        <v>3752</v>
      </c>
      <c r="BM1815" s="596">
        <f t="shared" si="1913"/>
        <v>8978</v>
      </c>
      <c r="BN1815" s="563">
        <f t="shared" si="1914"/>
        <v>4</v>
      </c>
      <c r="BO1815" s="87">
        <f t="shared" si="1915"/>
        <v>2019</v>
      </c>
      <c r="BP1815" s="87">
        <f t="shared" si="1916"/>
        <v>0.99999999999999978</v>
      </c>
      <c r="BQ1815" s="202"/>
    </row>
    <row r="1816" spans="1:69" s="35" customFormat="1" ht="10.5" customHeight="1" x14ac:dyDescent="0.2">
      <c r="A1816" s="87" t="str">
        <f t="shared" si="1902"/>
        <v>2019-20RYE4</v>
      </c>
      <c r="B1816" s="87" t="str">
        <f t="shared" si="1917"/>
        <v>Y59</v>
      </c>
      <c r="C1816" s="203" t="s">
        <v>194</v>
      </c>
      <c r="D1816" s="203" t="s">
        <v>167</v>
      </c>
      <c r="E1816" s="42"/>
      <c r="F1816" s="317" t="str">
        <f>VLOOKUP($G1816,'Selection Sheet'!$C$15:$F$39,3,0)</f>
        <v>Y59</v>
      </c>
      <c r="G1816" s="204" t="s">
        <v>114</v>
      </c>
      <c r="H1816" s="203" t="s">
        <v>539</v>
      </c>
      <c r="I1816" s="495">
        <v>185</v>
      </c>
      <c r="J1816" s="495">
        <v>59</v>
      </c>
      <c r="K1816" s="495">
        <v>20</v>
      </c>
      <c r="L1816" s="495">
        <v>11</v>
      </c>
      <c r="M1816" s="507" t="s">
        <v>80</v>
      </c>
      <c r="N1816" s="507" t="s">
        <v>80</v>
      </c>
      <c r="O1816" s="507" t="s">
        <v>80</v>
      </c>
      <c r="P1816" s="507" t="s">
        <v>80</v>
      </c>
      <c r="Q1816" s="495">
        <v>77</v>
      </c>
      <c r="R1816" s="495">
        <v>58</v>
      </c>
      <c r="S1816" s="495">
        <v>352</v>
      </c>
      <c r="T1816" s="501">
        <v>246</v>
      </c>
      <c r="U1816" s="550">
        <v>72.099999999999994</v>
      </c>
      <c r="V1816" s="550">
        <v>61.2</v>
      </c>
      <c r="W1816" s="550">
        <v>113.6</v>
      </c>
      <c r="X1816" s="498">
        <v>338</v>
      </c>
      <c r="Y1816" s="555">
        <v>78</v>
      </c>
      <c r="Z1816" s="550">
        <v>37.5</v>
      </c>
      <c r="AA1816" s="550">
        <v>206</v>
      </c>
      <c r="AB1816" s="501">
        <v>62</v>
      </c>
      <c r="AC1816" s="550">
        <v>51.9</v>
      </c>
      <c r="AD1816" s="550">
        <v>45.5</v>
      </c>
      <c r="AE1816" s="550">
        <v>85</v>
      </c>
      <c r="AF1816" s="502">
        <v>97</v>
      </c>
      <c r="AG1816" s="503">
        <v>122.13414634146299</v>
      </c>
      <c r="AH1816" s="504">
        <v>163</v>
      </c>
      <c r="AI1816" s="502">
        <v>82</v>
      </c>
      <c r="AJ1816" s="505">
        <v>83</v>
      </c>
      <c r="AK1816" s="505">
        <v>112</v>
      </c>
      <c r="AL1816" s="507"/>
      <c r="AM1816" s="507"/>
      <c r="AN1816" s="505" t="s">
        <v>80</v>
      </c>
      <c r="AO1816" s="505" t="s">
        <v>80</v>
      </c>
      <c r="AP1816" s="506" t="s">
        <v>80</v>
      </c>
      <c r="AQ1816" s="506" t="s">
        <v>80</v>
      </c>
      <c r="AR1816" s="495">
        <v>22</v>
      </c>
      <c r="AS1816" s="495">
        <v>185</v>
      </c>
      <c r="AT1816" s="495">
        <v>8</v>
      </c>
      <c r="AU1816" s="495">
        <v>20</v>
      </c>
      <c r="AV1816" s="507"/>
      <c r="AW1816" s="507"/>
      <c r="AX1816" s="507"/>
      <c r="AY1816" s="507"/>
      <c r="AZ1816" s="507"/>
      <c r="BA1816" s="507"/>
      <c r="BB1816" s="357"/>
      <c r="BC1816" s="592">
        <f t="shared" si="1903"/>
        <v>10014.999999999965</v>
      </c>
      <c r="BD1816" s="593">
        <f t="shared" si="1904"/>
        <v>13366</v>
      </c>
      <c r="BE1816" s="595">
        <f t="shared" si="1905"/>
        <v>17736.599999999999</v>
      </c>
      <c r="BF1816" s="289">
        <f t="shared" si="1906"/>
        <v>15055.2</v>
      </c>
      <c r="BG1816" s="596">
        <f t="shared" si="1907"/>
        <v>27945.599999999999</v>
      </c>
      <c r="BH1816" s="595">
        <f t="shared" si="1908"/>
        <v>26364</v>
      </c>
      <c r="BI1816" s="289">
        <f t="shared" si="1909"/>
        <v>12675</v>
      </c>
      <c r="BJ1816" s="596">
        <f t="shared" si="1910"/>
        <v>69628</v>
      </c>
      <c r="BK1816" s="595">
        <f t="shared" si="1911"/>
        <v>3217.7999999999997</v>
      </c>
      <c r="BL1816" s="289">
        <f t="shared" si="1912"/>
        <v>2821</v>
      </c>
      <c r="BM1816" s="596">
        <f t="shared" si="1913"/>
        <v>5270</v>
      </c>
      <c r="BN1816" s="563">
        <f t="shared" si="1914"/>
        <v>4</v>
      </c>
      <c r="BO1816" s="87">
        <f t="shared" si="1915"/>
        <v>2019</v>
      </c>
      <c r="BP1816" s="87">
        <f t="shared" si="1916"/>
        <v>0.99999999999999978</v>
      </c>
      <c r="BQ1816" s="202"/>
    </row>
    <row r="1817" spans="1:69" s="35" customFormat="1" ht="10.5" customHeight="1" x14ac:dyDescent="0.2">
      <c r="A1817" s="312" t="str">
        <f t="shared" ref="A1817:A1880" si="1918">CONCATENATE(C1817,G1817,BN1817)</f>
        <v>2019-20RYF4</v>
      </c>
      <c r="B1817" s="312" t="str">
        <f t="shared" si="1917"/>
        <v>Y58</v>
      </c>
      <c r="C1817" s="208" t="s">
        <v>194</v>
      </c>
      <c r="D1817" s="208" t="s">
        <v>167</v>
      </c>
      <c r="E1817" s="53"/>
      <c r="F1817" s="319" t="str">
        <f>VLOOKUP($G1817,'Selection Sheet'!$C$15:$F$39,3,0)</f>
        <v>Y58</v>
      </c>
      <c r="G1817" s="209" t="s">
        <v>99</v>
      </c>
      <c r="H1817" s="208" t="s">
        <v>540</v>
      </c>
      <c r="I1817" s="521">
        <v>338</v>
      </c>
      <c r="J1817" s="521">
        <v>106</v>
      </c>
      <c r="K1817" s="521">
        <v>59</v>
      </c>
      <c r="L1817" s="521">
        <v>33</v>
      </c>
      <c r="M1817" s="533" t="s">
        <v>80</v>
      </c>
      <c r="N1817" s="533" t="s">
        <v>80</v>
      </c>
      <c r="O1817" s="533" t="s">
        <v>80</v>
      </c>
      <c r="P1817" s="533" t="s">
        <v>80</v>
      </c>
      <c r="Q1817" s="521">
        <v>127</v>
      </c>
      <c r="R1817" s="521">
        <v>108</v>
      </c>
      <c r="S1817" s="521">
        <v>706</v>
      </c>
      <c r="T1817" s="527">
        <v>480</v>
      </c>
      <c r="U1817" s="552">
        <v>90.9</v>
      </c>
      <c r="V1817" s="552">
        <v>83</v>
      </c>
      <c r="W1817" s="552">
        <v>131.1</v>
      </c>
      <c r="X1817" s="524">
        <v>603</v>
      </c>
      <c r="Y1817" s="557">
        <v>84.6</v>
      </c>
      <c r="Z1817" s="552">
        <v>27</v>
      </c>
      <c r="AA1817" s="552">
        <v>242</v>
      </c>
      <c r="AB1817" s="527">
        <v>64</v>
      </c>
      <c r="AC1817" s="552">
        <v>57.5</v>
      </c>
      <c r="AD1817" s="552">
        <v>52.5</v>
      </c>
      <c r="AE1817" s="552">
        <v>84</v>
      </c>
      <c r="AF1817" s="528">
        <v>140</v>
      </c>
      <c r="AG1817" s="529">
        <v>143.37704918032799</v>
      </c>
      <c r="AH1817" s="530">
        <v>189.8</v>
      </c>
      <c r="AI1817" s="528">
        <v>122</v>
      </c>
      <c r="AJ1817" s="531">
        <v>202</v>
      </c>
      <c r="AK1817" s="531">
        <v>247</v>
      </c>
      <c r="AL1817" s="533"/>
      <c r="AM1817" s="533"/>
      <c r="AN1817" s="531" t="s">
        <v>80</v>
      </c>
      <c r="AO1817" s="531" t="s">
        <v>80</v>
      </c>
      <c r="AP1817" s="532" t="s">
        <v>80</v>
      </c>
      <c r="AQ1817" s="532" t="s">
        <v>80</v>
      </c>
      <c r="AR1817" s="521">
        <v>33</v>
      </c>
      <c r="AS1817" s="521">
        <v>335</v>
      </c>
      <c r="AT1817" s="521">
        <v>17</v>
      </c>
      <c r="AU1817" s="521">
        <v>59</v>
      </c>
      <c r="AV1817" s="533"/>
      <c r="AW1817" s="533"/>
      <c r="AX1817" s="533"/>
      <c r="AY1817" s="533"/>
      <c r="AZ1817" s="533"/>
      <c r="BA1817" s="533"/>
      <c r="BB1817" s="359"/>
      <c r="BC1817" s="605">
        <f t="shared" ref="BC1817:BC1880" si="1919">IFERROR(AG1817*$AI1817,"-")</f>
        <v>17492.000000000015</v>
      </c>
      <c r="BD1817" s="606">
        <f t="shared" ref="BD1817:BD1880" si="1920">IFERROR(AH1817*$AI1817,"-")</f>
        <v>23155.600000000002</v>
      </c>
      <c r="BE1817" s="609">
        <f t="shared" ref="BE1817:BE1880" si="1921">IFERROR(U1817*$T1817, "-")</f>
        <v>43632</v>
      </c>
      <c r="BF1817" s="311">
        <f t="shared" ref="BF1817:BF1880" si="1922">IFERROR(V1817*$T1817,"-")</f>
        <v>39840</v>
      </c>
      <c r="BG1817" s="610">
        <f t="shared" ref="BG1817:BG1880" si="1923">IFERROR(W1817*$T1817,"-")</f>
        <v>62928</v>
      </c>
      <c r="BH1817" s="609">
        <f t="shared" ref="BH1817:BH1880" si="1924">IFERROR(Y1817*$X1817, "-")</f>
        <v>51013.799999999996</v>
      </c>
      <c r="BI1817" s="311">
        <f t="shared" ref="BI1817:BI1880" si="1925">IFERROR(Z1817*$X1817,"-")</f>
        <v>16281</v>
      </c>
      <c r="BJ1817" s="610">
        <f t="shared" ref="BJ1817:BJ1880" si="1926">IFERROR(AA1817*$X1817,"-")</f>
        <v>145926</v>
      </c>
      <c r="BK1817" s="609">
        <f t="shared" ref="BK1817:BK1880" si="1927">IFERROR(AC1817*$AB1817, "-")</f>
        <v>3680</v>
      </c>
      <c r="BL1817" s="311">
        <f t="shared" ref="BL1817:BL1880" si="1928">IFERROR(AD1817*$AB1817,"-")</f>
        <v>3360</v>
      </c>
      <c r="BM1817" s="610">
        <f t="shared" ref="BM1817:BM1880" si="1929">IFERROR(AE1817*$AB1817,"-")</f>
        <v>5376</v>
      </c>
      <c r="BN1817" s="565">
        <f t="shared" ref="BN1817:BN1880" si="1930">MONTH(1&amp;$D1817)</f>
        <v>4</v>
      </c>
      <c r="BO1817" s="312">
        <f t="shared" ref="BO1817:BO1880" si="1931">VALUE(LEFT(C1817,4)+IF($BN1817&lt;4,1,0))</f>
        <v>2019</v>
      </c>
      <c r="BP1817" s="312">
        <f t="shared" ref="BP1817:BP1880" si="1932">(BN1817/3-ROUNDDOWN(BN1817/3,0))*3</f>
        <v>0.99999999999999978</v>
      </c>
      <c r="BQ1817" s="202"/>
    </row>
    <row r="1818" spans="1:69" s="35" customFormat="1" ht="10.5" customHeight="1" x14ac:dyDescent="0.2">
      <c r="A1818" s="87" t="str">
        <f t="shared" si="1918"/>
        <v>2019-20R1F5</v>
      </c>
      <c r="B1818" s="87" t="str">
        <f t="shared" ref="B1818:B1881" si="1933">F1818</f>
        <v>Y59</v>
      </c>
      <c r="C1818" s="203" t="s">
        <v>194</v>
      </c>
      <c r="D1818" s="203" t="s">
        <v>168</v>
      </c>
      <c r="E1818" s="42"/>
      <c r="F1818" s="317" t="str">
        <f>VLOOKUP($G1818,'Selection Sheet'!$C$15:$F$39,3,0)</f>
        <v>Y59</v>
      </c>
      <c r="G1818" s="204" t="s">
        <v>108</v>
      </c>
      <c r="H1818" s="203" t="s">
        <v>529</v>
      </c>
      <c r="I1818" s="495">
        <v>12</v>
      </c>
      <c r="J1818" s="495">
        <v>4</v>
      </c>
      <c r="K1818" s="495">
        <v>3</v>
      </c>
      <c r="L1818" s="495">
        <v>2</v>
      </c>
      <c r="M1818" s="507" t="s">
        <v>80</v>
      </c>
      <c r="N1818" s="507" t="s">
        <v>80</v>
      </c>
      <c r="O1818" s="507" t="s">
        <v>80</v>
      </c>
      <c r="P1818" s="507" t="s">
        <v>80</v>
      </c>
      <c r="Q1818" s="495" t="s">
        <v>80</v>
      </c>
      <c r="R1818" s="495" t="s">
        <v>80</v>
      </c>
      <c r="S1818" s="495">
        <v>24</v>
      </c>
      <c r="T1818" s="501">
        <v>19</v>
      </c>
      <c r="U1818" s="550">
        <v>83.6</v>
      </c>
      <c r="V1818" s="550">
        <v>69.900000000000006</v>
      </c>
      <c r="W1818" s="550">
        <v>131.1</v>
      </c>
      <c r="X1818" s="498">
        <v>18</v>
      </c>
      <c r="Y1818" s="555">
        <v>31.8</v>
      </c>
      <c r="Z1818" s="550">
        <v>16</v>
      </c>
      <c r="AA1818" s="550">
        <v>115</v>
      </c>
      <c r="AB1818" s="501">
        <v>1</v>
      </c>
      <c r="AC1818" s="550" t="s">
        <v>80</v>
      </c>
      <c r="AD1818" s="550" t="s">
        <v>80</v>
      </c>
      <c r="AE1818" s="550" t="s">
        <v>80</v>
      </c>
      <c r="AF1818" s="502">
        <v>0</v>
      </c>
      <c r="AG1818" s="503" t="s">
        <v>80</v>
      </c>
      <c r="AH1818" s="504" t="s">
        <v>80</v>
      </c>
      <c r="AI1818" s="502">
        <v>0</v>
      </c>
      <c r="AJ1818" s="505" t="s">
        <v>80</v>
      </c>
      <c r="AK1818" s="505" t="s">
        <v>80</v>
      </c>
      <c r="AL1818" s="507"/>
      <c r="AM1818" s="507"/>
      <c r="AN1818" s="505">
        <v>41</v>
      </c>
      <c r="AO1818" s="505">
        <v>42</v>
      </c>
      <c r="AP1818" s="506" t="s">
        <v>80</v>
      </c>
      <c r="AQ1818" s="506" t="s">
        <v>80</v>
      </c>
      <c r="AR1818" s="495">
        <v>1</v>
      </c>
      <c r="AS1818" s="495">
        <v>12</v>
      </c>
      <c r="AT1818" s="495">
        <v>0</v>
      </c>
      <c r="AU1818" s="495">
        <v>3</v>
      </c>
      <c r="AV1818" s="507"/>
      <c r="AW1818" s="507"/>
      <c r="AX1818" s="507"/>
      <c r="AY1818" s="507"/>
      <c r="AZ1818" s="507"/>
      <c r="BA1818" s="507"/>
      <c r="BB1818" s="357"/>
      <c r="BC1818" s="592" t="str">
        <f t="shared" si="1919"/>
        <v>-</v>
      </c>
      <c r="BD1818" s="593" t="str">
        <f t="shared" si="1920"/>
        <v>-</v>
      </c>
      <c r="BE1818" s="595">
        <f t="shared" si="1921"/>
        <v>1588.3999999999999</v>
      </c>
      <c r="BF1818" s="289">
        <f t="shared" si="1922"/>
        <v>1328.1000000000001</v>
      </c>
      <c r="BG1818" s="596">
        <f t="shared" si="1923"/>
        <v>2490.9</v>
      </c>
      <c r="BH1818" s="595">
        <f t="shared" si="1924"/>
        <v>572.4</v>
      </c>
      <c r="BI1818" s="289">
        <f t="shared" si="1925"/>
        <v>288</v>
      </c>
      <c r="BJ1818" s="596">
        <f t="shared" si="1926"/>
        <v>2070</v>
      </c>
      <c r="BK1818" s="595" t="str">
        <f t="shared" si="1927"/>
        <v>-</v>
      </c>
      <c r="BL1818" s="289" t="str">
        <f t="shared" si="1928"/>
        <v>-</v>
      </c>
      <c r="BM1818" s="596" t="str">
        <f t="shared" si="1929"/>
        <v>-</v>
      </c>
      <c r="BN1818" s="563">
        <f t="shared" si="1930"/>
        <v>5</v>
      </c>
      <c r="BO1818" s="87">
        <f t="shared" si="1931"/>
        <v>2019</v>
      </c>
      <c r="BP1818" s="87">
        <f t="shared" si="1932"/>
        <v>2</v>
      </c>
      <c r="BQ1818" s="202"/>
    </row>
    <row r="1819" spans="1:69" s="35" customFormat="1" ht="10.5" customHeight="1" x14ac:dyDescent="0.2">
      <c r="A1819" s="87" t="str">
        <f t="shared" si="1918"/>
        <v>2019-20RRU5</v>
      </c>
      <c r="B1819" s="87" t="str">
        <f t="shared" si="1933"/>
        <v>Y56</v>
      </c>
      <c r="C1819" s="203" t="s">
        <v>194</v>
      </c>
      <c r="D1819" s="203" t="s">
        <v>168</v>
      </c>
      <c r="E1819" s="42"/>
      <c r="F1819" s="317" t="str">
        <f>VLOOKUP($G1819,'Selection Sheet'!$C$15:$F$39,3,0)</f>
        <v>Y56</v>
      </c>
      <c r="G1819" s="204" t="s">
        <v>93</v>
      </c>
      <c r="H1819" s="203" t="s">
        <v>530</v>
      </c>
      <c r="I1819" s="495">
        <v>345</v>
      </c>
      <c r="J1819" s="495">
        <v>125</v>
      </c>
      <c r="K1819" s="495">
        <v>58</v>
      </c>
      <c r="L1819" s="495">
        <v>36</v>
      </c>
      <c r="M1819" s="507" t="s">
        <v>80</v>
      </c>
      <c r="N1819" s="507" t="s">
        <v>80</v>
      </c>
      <c r="O1819" s="507" t="s">
        <v>80</v>
      </c>
      <c r="P1819" s="507" t="s">
        <v>80</v>
      </c>
      <c r="Q1819" s="495" t="s">
        <v>80</v>
      </c>
      <c r="R1819" s="495" t="s">
        <v>80</v>
      </c>
      <c r="S1819" s="495">
        <v>825</v>
      </c>
      <c r="T1819" s="501">
        <v>322</v>
      </c>
      <c r="U1819" s="550">
        <v>68.599999999999994</v>
      </c>
      <c r="V1819" s="550">
        <v>59</v>
      </c>
      <c r="W1819" s="550">
        <v>102.7</v>
      </c>
      <c r="X1819" s="498">
        <v>600</v>
      </c>
      <c r="Y1819" s="555">
        <v>62.4</v>
      </c>
      <c r="Z1819" s="550">
        <v>23</v>
      </c>
      <c r="AA1819" s="550">
        <v>173</v>
      </c>
      <c r="AB1819" s="501">
        <v>113</v>
      </c>
      <c r="AC1819" s="550">
        <v>48.4</v>
      </c>
      <c r="AD1819" s="550">
        <v>37</v>
      </c>
      <c r="AE1819" s="550">
        <v>89</v>
      </c>
      <c r="AF1819" s="502">
        <v>132</v>
      </c>
      <c r="AG1819" s="503">
        <v>131.605263157895</v>
      </c>
      <c r="AH1819" s="504">
        <v>186.4</v>
      </c>
      <c r="AI1819" s="502">
        <v>114</v>
      </c>
      <c r="AJ1819" s="505" t="s">
        <v>80</v>
      </c>
      <c r="AK1819" s="505" t="s">
        <v>80</v>
      </c>
      <c r="AL1819" s="507"/>
      <c r="AM1819" s="507"/>
      <c r="AN1819" s="505">
        <v>1210</v>
      </c>
      <c r="AO1819" s="505">
        <v>1231</v>
      </c>
      <c r="AP1819" s="506" t="s">
        <v>80</v>
      </c>
      <c r="AQ1819" s="506" t="s">
        <v>80</v>
      </c>
      <c r="AR1819" s="495">
        <v>36</v>
      </c>
      <c r="AS1819" s="495">
        <v>333</v>
      </c>
      <c r="AT1819" s="495">
        <v>17</v>
      </c>
      <c r="AU1819" s="495">
        <v>55</v>
      </c>
      <c r="AV1819" s="507"/>
      <c r="AW1819" s="507"/>
      <c r="AX1819" s="507"/>
      <c r="AY1819" s="507"/>
      <c r="AZ1819" s="507"/>
      <c r="BA1819" s="507"/>
      <c r="BB1819" s="357"/>
      <c r="BC1819" s="592">
        <f t="shared" si="1919"/>
        <v>15003.000000000029</v>
      </c>
      <c r="BD1819" s="593">
        <f t="shared" si="1920"/>
        <v>21249.600000000002</v>
      </c>
      <c r="BE1819" s="595">
        <f t="shared" si="1921"/>
        <v>22089.199999999997</v>
      </c>
      <c r="BF1819" s="289">
        <f t="shared" si="1922"/>
        <v>18998</v>
      </c>
      <c r="BG1819" s="596">
        <f t="shared" si="1923"/>
        <v>33069.4</v>
      </c>
      <c r="BH1819" s="595">
        <f t="shared" si="1924"/>
        <v>37440</v>
      </c>
      <c r="BI1819" s="289">
        <f t="shared" si="1925"/>
        <v>13800</v>
      </c>
      <c r="BJ1819" s="596">
        <f t="shared" si="1926"/>
        <v>103800</v>
      </c>
      <c r="BK1819" s="595">
        <f t="shared" si="1927"/>
        <v>5469.2</v>
      </c>
      <c r="BL1819" s="289">
        <f t="shared" si="1928"/>
        <v>4181</v>
      </c>
      <c r="BM1819" s="596">
        <f t="shared" si="1929"/>
        <v>10057</v>
      </c>
      <c r="BN1819" s="563">
        <f t="shared" si="1930"/>
        <v>5</v>
      </c>
      <c r="BO1819" s="87">
        <f t="shared" si="1931"/>
        <v>2019</v>
      </c>
      <c r="BP1819" s="87">
        <f t="shared" si="1932"/>
        <v>2</v>
      </c>
      <c r="BQ1819" s="202"/>
    </row>
    <row r="1820" spans="1:69" s="35" customFormat="1" ht="10.5" customHeight="1" x14ac:dyDescent="0.2">
      <c r="A1820" s="87" t="str">
        <f t="shared" si="1918"/>
        <v>2019-20RX65</v>
      </c>
      <c r="B1820" s="87" t="str">
        <f t="shared" si="1933"/>
        <v>Y63</v>
      </c>
      <c r="C1820" s="203" t="s">
        <v>194</v>
      </c>
      <c r="D1820" s="203" t="s">
        <v>168</v>
      </c>
      <c r="E1820" s="42"/>
      <c r="F1820" s="317" t="str">
        <f>VLOOKUP($G1820,'Selection Sheet'!$C$15:$F$39,3,0)</f>
        <v>Y63</v>
      </c>
      <c r="G1820" s="204" t="s">
        <v>111</v>
      </c>
      <c r="H1820" s="203" t="s">
        <v>532</v>
      </c>
      <c r="I1820" s="495">
        <v>135</v>
      </c>
      <c r="J1820" s="495">
        <v>38</v>
      </c>
      <c r="K1820" s="495">
        <v>18</v>
      </c>
      <c r="L1820" s="495">
        <v>8</v>
      </c>
      <c r="M1820" s="507" t="s">
        <v>80</v>
      </c>
      <c r="N1820" s="507" t="s">
        <v>80</v>
      </c>
      <c r="O1820" s="507" t="s">
        <v>80</v>
      </c>
      <c r="P1820" s="507" t="s">
        <v>80</v>
      </c>
      <c r="Q1820" s="495" t="s">
        <v>80</v>
      </c>
      <c r="R1820" s="495" t="s">
        <v>80</v>
      </c>
      <c r="S1820" s="495">
        <v>214</v>
      </c>
      <c r="T1820" s="501">
        <v>254</v>
      </c>
      <c r="U1820" s="550">
        <v>81.7</v>
      </c>
      <c r="V1820" s="550">
        <v>71</v>
      </c>
      <c r="W1820" s="550">
        <v>115.8</v>
      </c>
      <c r="X1820" s="498">
        <v>287</v>
      </c>
      <c r="Y1820" s="555">
        <v>76.900000000000006</v>
      </c>
      <c r="Z1820" s="550">
        <v>34</v>
      </c>
      <c r="AA1820" s="550">
        <v>193</v>
      </c>
      <c r="AB1820" s="501">
        <v>54</v>
      </c>
      <c r="AC1820" s="550">
        <v>53.5</v>
      </c>
      <c r="AD1820" s="550">
        <v>45</v>
      </c>
      <c r="AE1820" s="550">
        <v>110</v>
      </c>
      <c r="AF1820" s="502">
        <v>68</v>
      </c>
      <c r="AG1820" s="503">
        <v>123.857142857143</v>
      </c>
      <c r="AH1820" s="504">
        <v>175.5</v>
      </c>
      <c r="AI1820" s="502">
        <v>56</v>
      </c>
      <c r="AJ1820" s="505" t="s">
        <v>80</v>
      </c>
      <c r="AK1820" s="505" t="s">
        <v>80</v>
      </c>
      <c r="AL1820" s="507"/>
      <c r="AM1820" s="507"/>
      <c r="AN1820" s="505">
        <v>521</v>
      </c>
      <c r="AO1820" s="505">
        <v>521</v>
      </c>
      <c r="AP1820" s="506" t="s">
        <v>80</v>
      </c>
      <c r="AQ1820" s="506" t="s">
        <v>80</v>
      </c>
      <c r="AR1820" s="495">
        <v>7</v>
      </c>
      <c r="AS1820" s="495">
        <v>133</v>
      </c>
      <c r="AT1820" s="495">
        <v>3</v>
      </c>
      <c r="AU1820" s="495">
        <v>17</v>
      </c>
      <c r="AV1820" s="507"/>
      <c r="AW1820" s="507"/>
      <c r="AX1820" s="507"/>
      <c r="AY1820" s="507"/>
      <c r="AZ1820" s="507"/>
      <c r="BA1820" s="507"/>
      <c r="BB1820" s="357"/>
      <c r="BC1820" s="592">
        <f t="shared" si="1919"/>
        <v>6936.0000000000082</v>
      </c>
      <c r="BD1820" s="593">
        <f t="shared" si="1920"/>
        <v>9828</v>
      </c>
      <c r="BE1820" s="595">
        <f t="shared" si="1921"/>
        <v>20751.8</v>
      </c>
      <c r="BF1820" s="289">
        <f t="shared" si="1922"/>
        <v>18034</v>
      </c>
      <c r="BG1820" s="596">
        <f t="shared" si="1923"/>
        <v>29413.200000000001</v>
      </c>
      <c r="BH1820" s="595">
        <f t="shared" si="1924"/>
        <v>22070.300000000003</v>
      </c>
      <c r="BI1820" s="289">
        <f t="shared" si="1925"/>
        <v>9758</v>
      </c>
      <c r="BJ1820" s="596">
        <f t="shared" si="1926"/>
        <v>55391</v>
      </c>
      <c r="BK1820" s="595">
        <f t="shared" si="1927"/>
        <v>2889</v>
      </c>
      <c r="BL1820" s="289">
        <f t="shared" si="1928"/>
        <v>2430</v>
      </c>
      <c r="BM1820" s="596">
        <f t="shared" si="1929"/>
        <v>5940</v>
      </c>
      <c r="BN1820" s="563">
        <f t="shared" si="1930"/>
        <v>5</v>
      </c>
      <c r="BO1820" s="87">
        <f t="shared" si="1931"/>
        <v>2019</v>
      </c>
      <c r="BP1820" s="87">
        <f t="shared" si="1932"/>
        <v>2</v>
      </c>
      <c r="BQ1820" s="202"/>
    </row>
    <row r="1821" spans="1:69" s="35" customFormat="1" ht="10.5" customHeight="1" x14ac:dyDescent="0.2">
      <c r="A1821" s="314" t="str">
        <f t="shared" si="1918"/>
        <v>2019-20RX75</v>
      </c>
      <c r="B1821" s="314" t="str">
        <f t="shared" si="1933"/>
        <v>Y62</v>
      </c>
      <c r="C1821" s="205" t="s">
        <v>194</v>
      </c>
      <c r="D1821" s="205" t="s">
        <v>168</v>
      </c>
      <c r="E1821" s="206"/>
      <c r="F1821" s="318" t="str">
        <f>VLOOKUP($G1821,'Selection Sheet'!$C$15:$F$39,3,0)</f>
        <v>Y62</v>
      </c>
      <c r="G1821" s="207" t="s">
        <v>84</v>
      </c>
      <c r="H1821" s="205" t="s">
        <v>533</v>
      </c>
      <c r="I1821" s="508">
        <v>259</v>
      </c>
      <c r="J1821" s="508">
        <v>82</v>
      </c>
      <c r="K1821" s="508">
        <v>44</v>
      </c>
      <c r="L1821" s="508">
        <v>25</v>
      </c>
      <c r="M1821" s="520" t="s">
        <v>80</v>
      </c>
      <c r="N1821" s="520" t="s">
        <v>80</v>
      </c>
      <c r="O1821" s="520" t="s">
        <v>80</v>
      </c>
      <c r="P1821" s="520" t="s">
        <v>80</v>
      </c>
      <c r="Q1821" s="508" t="s">
        <v>80</v>
      </c>
      <c r="R1821" s="508" t="s">
        <v>80</v>
      </c>
      <c r="S1821" s="508">
        <v>598</v>
      </c>
      <c r="T1821" s="514">
        <v>269</v>
      </c>
      <c r="U1821" s="551">
        <v>79</v>
      </c>
      <c r="V1821" s="551">
        <v>74.3</v>
      </c>
      <c r="W1821" s="551">
        <v>120.1</v>
      </c>
      <c r="X1821" s="511">
        <v>768</v>
      </c>
      <c r="Y1821" s="556">
        <v>71.3</v>
      </c>
      <c r="Z1821" s="551">
        <v>35</v>
      </c>
      <c r="AA1821" s="551">
        <v>166</v>
      </c>
      <c r="AB1821" s="514">
        <v>89</v>
      </c>
      <c r="AC1821" s="551">
        <v>63.5</v>
      </c>
      <c r="AD1821" s="551">
        <v>58</v>
      </c>
      <c r="AE1821" s="551">
        <v>109</v>
      </c>
      <c r="AF1821" s="515">
        <v>150</v>
      </c>
      <c r="AG1821" s="516">
        <v>138.44094488189</v>
      </c>
      <c r="AH1821" s="517">
        <v>194.6</v>
      </c>
      <c r="AI1821" s="515">
        <v>127</v>
      </c>
      <c r="AJ1821" s="518" t="s">
        <v>80</v>
      </c>
      <c r="AK1821" s="518" t="s">
        <v>80</v>
      </c>
      <c r="AL1821" s="520"/>
      <c r="AM1821" s="520"/>
      <c r="AN1821" s="518">
        <v>885</v>
      </c>
      <c r="AO1821" s="518">
        <v>901</v>
      </c>
      <c r="AP1821" s="519" t="s">
        <v>80</v>
      </c>
      <c r="AQ1821" s="519" t="s">
        <v>80</v>
      </c>
      <c r="AR1821" s="508">
        <v>21</v>
      </c>
      <c r="AS1821" s="508">
        <v>252</v>
      </c>
      <c r="AT1821" s="508">
        <v>13</v>
      </c>
      <c r="AU1821" s="508">
        <v>43</v>
      </c>
      <c r="AV1821" s="520"/>
      <c r="AW1821" s="520"/>
      <c r="AX1821" s="520"/>
      <c r="AY1821" s="520"/>
      <c r="AZ1821" s="520"/>
      <c r="BA1821" s="520"/>
      <c r="BB1821" s="358"/>
      <c r="BC1821" s="597">
        <f t="shared" si="1919"/>
        <v>17582.000000000029</v>
      </c>
      <c r="BD1821" s="598">
        <f t="shared" si="1920"/>
        <v>24714.2</v>
      </c>
      <c r="BE1821" s="602">
        <f t="shared" si="1921"/>
        <v>21251</v>
      </c>
      <c r="BF1821" s="603">
        <f t="shared" si="1922"/>
        <v>19986.7</v>
      </c>
      <c r="BG1821" s="604">
        <f t="shared" si="1923"/>
        <v>32306.899999999998</v>
      </c>
      <c r="BH1821" s="602">
        <f t="shared" si="1924"/>
        <v>54758.399999999994</v>
      </c>
      <c r="BI1821" s="603">
        <f t="shared" si="1925"/>
        <v>26880</v>
      </c>
      <c r="BJ1821" s="604">
        <f t="shared" si="1926"/>
        <v>127488</v>
      </c>
      <c r="BK1821" s="602">
        <f t="shared" si="1927"/>
        <v>5651.5</v>
      </c>
      <c r="BL1821" s="603">
        <f t="shared" si="1928"/>
        <v>5162</v>
      </c>
      <c r="BM1821" s="604">
        <f t="shared" si="1929"/>
        <v>9701</v>
      </c>
      <c r="BN1821" s="564">
        <f t="shared" si="1930"/>
        <v>5</v>
      </c>
      <c r="BO1821" s="314">
        <f t="shared" si="1931"/>
        <v>2019</v>
      </c>
      <c r="BP1821" s="314">
        <f t="shared" si="1932"/>
        <v>2</v>
      </c>
      <c r="BQ1821" s="202"/>
    </row>
    <row r="1822" spans="1:69" s="35" customFormat="1" ht="10.5" customHeight="1" x14ac:dyDescent="0.2">
      <c r="A1822" s="87" t="str">
        <f t="shared" si="1918"/>
        <v>2019-20RX85</v>
      </c>
      <c r="B1822" s="87" t="str">
        <f t="shared" si="1933"/>
        <v>Y63</v>
      </c>
      <c r="C1822" s="203" t="s">
        <v>194</v>
      </c>
      <c r="D1822" s="203" t="s">
        <v>168</v>
      </c>
      <c r="E1822" s="42"/>
      <c r="F1822" s="317" t="str">
        <f>VLOOKUP($G1822,'Selection Sheet'!$C$15:$F$39,3,0)</f>
        <v>Y63</v>
      </c>
      <c r="G1822" s="204" t="s">
        <v>120</v>
      </c>
      <c r="H1822" s="203" t="s">
        <v>534</v>
      </c>
      <c r="I1822" s="495">
        <v>239</v>
      </c>
      <c r="J1822" s="495">
        <v>75</v>
      </c>
      <c r="K1822" s="495">
        <v>39</v>
      </c>
      <c r="L1822" s="495">
        <v>25</v>
      </c>
      <c r="M1822" s="507" t="s">
        <v>80</v>
      </c>
      <c r="N1822" s="507" t="s">
        <v>80</v>
      </c>
      <c r="O1822" s="507" t="s">
        <v>80</v>
      </c>
      <c r="P1822" s="507" t="s">
        <v>80</v>
      </c>
      <c r="Q1822" s="495" t="s">
        <v>80</v>
      </c>
      <c r="R1822" s="495" t="s">
        <v>80</v>
      </c>
      <c r="S1822" s="495">
        <v>625</v>
      </c>
      <c r="T1822" s="501">
        <v>337</v>
      </c>
      <c r="U1822" s="550">
        <v>70.5</v>
      </c>
      <c r="V1822" s="550">
        <v>67.7</v>
      </c>
      <c r="W1822" s="550">
        <v>102.7</v>
      </c>
      <c r="X1822" s="498">
        <v>438</v>
      </c>
      <c r="Y1822" s="555">
        <v>90.8</v>
      </c>
      <c r="Z1822" s="550">
        <v>43</v>
      </c>
      <c r="AA1822" s="550">
        <v>250</v>
      </c>
      <c r="AB1822" s="501">
        <v>57</v>
      </c>
      <c r="AC1822" s="550">
        <v>65</v>
      </c>
      <c r="AD1822" s="550">
        <v>53</v>
      </c>
      <c r="AE1822" s="550">
        <v>125</v>
      </c>
      <c r="AF1822" s="502">
        <v>106</v>
      </c>
      <c r="AG1822" s="503">
        <v>132.83720930232599</v>
      </c>
      <c r="AH1822" s="504">
        <v>180.5</v>
      </c>
      <c r="AI1822" s="502">
        <v>86</v>
      </c>
      <c r="AJ1822" s="505" t="s">
        <v>80</v>
      </c>
      <c r="AK1822" s="505" t="s">
        <v>80</v>
      </c>
      <c r="AL1822" s="507"/>
      <c r="AM1822" s="507"/>
      <c r="AN1822" s="505">
        <v>465</v>
      </c>
      <c r="AO1822" s="505">
        <v>498</v>
      </c>
      <c r="AP1822" s="506" t="s">
        <v>80</v>
      </c>
      <c r="AQ1822" s="506" t="s">
        <v>80</v>
      </c>
      <c r="AR1822" s="495">
        <v>27</v>
      </c>
      <c r="AS1822" s="495">
        <v>221</v>
      </c>
      <c r="AT1822" s="495">
        <v>14</v>
      </c>
      <c r="AU1822" s="495">
        <v>31</v>
      </c>
      <c r="AV1822" s="507"/>
      <c r="AW1822" s="507"/>
      <c r="AX1822" s="507"/>
      <c r="AY1822" s="507"/>
      <c r="AZ1822" s="507"/>
      <c r="BA1822" s="507"/>
      <c r="BB1822" s="357"/>
      <c r="BC1822" s="592">
        <f t="shared" si="1919"/>
        <v>11424.000000000035</v>
      </c>
      <c r="BD1822" s="593">
        <f t="shared" si="1920"/>
        <v>15523</v>
      </c>
      <c r="BE1822" s="595">
        <f t="shared" si="1921"/>
        <v>23758.5</v>
      </c>
      <c r="BF1822" s="289">
        <f t="shared" si="1922"/>
        <v>22814.9</v>
      </c>
      <c r="BG1822" s="596">
        <f t="shared" si="1923"/>
        <v>34609.9</v>
      </c>
      <c r="BH1822" s="595">
        <f t="shared" si="1924"/>
        <v>39770.400000000001</v>
      </c>
      <c r="BI1822" s="289">
        <f t="shared" si="1925"/>
        <v>18834</v>
      </c>
      <c r="BJ1822" s="596">
        <f t="shared" si="1926"/>
        <v>109500</v>
      </c>
      <c r="BK1822" s="595">
        <f t="shared" si="1927"/>
        <v>3705</v>
      </c>
      <c r="BL1822" s="289">
        <f t="shared" si="1928"/>
        <v>3021</v>
      </c>
      <c r="BM1822" s="596">
        <f t="shared" si="1929"/>
        <v>7125</v>
      </c>
      <c r="BN1822" s="563">
        <f t="shared" si="1930"/>
        <v>5</v>
      </c>
      <c r="BO1822" s="87">
        <f t="shared" si="1931"/>
        <v>2019</v>
      </c>
      <c r="BP1822" s="87">
        <f t="shared" si="1932"/>
        <v>2</v>
      </c>
      <c r="BQ1822" s="202"/>
    </row>
    <row r="1823" spans="1:69" s="35" customFormat="1" ht="10.5" customHeight="1" x14ac:dyDescent="0.2">
      <c r="A1823" s="87" t="str">
        <f t="shared" si="1918"/>
        <v>2019-20RX95</v>
      </c>
      <c r="B1823" s="87" t="str">
        <f t="shared" si="1933"/>
        <v>Y60</v>
      </c>
      <c r="C1823" s="203" t="s">
        <v>194</v>
      </c>
      <c r="D1823" s="203" t="s">
        <v>168</v>
      </c>
      <c r="E1823" s="42"/>
      <c r="F1823" s="317" t="str">
        <f>VLOOKUP($G1823,'Selection Sheet'!$C$15:$F$39,3,0)</f>
        <v>Y60</v>
      </c>
      <c r="G1823" s="204" t="s">
        <v>103</v>
      </c>
      <c r="H1823" s="203" t="s">
        <v>535</v>
      </c>
      <c r="I1823" s="495">
        <v>229</v>
      </c>
      <c r="J1823" s="495">
        <v>61</v>
      </c>
      <c r="K1823" s="495">
        <v>38</v>
      </c>
      <c r="L1823" s="495">
        <v>16</v>
      </c>
      <c r="M1823" s="507" t="s">
        <v>80</v>
      </c>
      <c r="N1823" s="507" t="s">
        <v>80</v>
      </c>
      <c r="O1823" s="507" t="s">
        <v>80</v>
      </c>
      <c r="P1823" s="507" t="s">
        <v>80</v>
      </c>
      <c r="Q1823" s="495" t="s">
        <v>80</v>
      </c>
      <c r="R1823" s="495" t="s">
        <v>80</v>
      </c>
      <c r="S1823" s="495">
        <v>587</v>
      </c>
      <c r="T1823" s="501">
        <v>365</v>
      </c>
      <c r="U1823" s="550">
        <v>85.4</v>
      </c>
      <c r="V1823" s="550">
        <v>76.5</v>
      </c>
      <c r="W1823" s="550">
        <v>131.1</v>
      </c>
      <c r="X1823" s="498">
        <v>437</v>
      </c>
      <c r="Y1823" s="555">
        <v>94.1</v>
      </c>
      <c r="Z1823" s="550">
        <v>47</v>
      </c>
      <c r="AA1823" s="550">
        <v>211</v>
      </c>
      <c r="AB1823" s="501">
        <v>58</v>
      </c>
      <c r="AC1823" s="550">
        <v>57.5</v>
      </c>
      <c r="AD1823" s="550">
        <v>51.5</v>
      </c>
      <c r="AE1823" s="550">
        <v>86</v>
      </c>
      <c r="AF1823" s="502">
        <v>116</v>
      </c>
      <c r="AG1823" s="503">
        <v>135.183673469388</v>
      </c>
      <c r="AH1823" s="504">
        <v>173.8</v>
      </c>
      <c r="AI1823" s="502">
        <v>98</v>
      </c>
      <c r="AJ1823" s="505" t="s">
        <v>80</v>
      </c>
      <c r="AK1823" s="505" t="s">
        <v>80</v>
      </c>
      <c r="AL1823" s="507"/>
      <c r="AM1823" s="507"/>
      <c r="AN1823" s="505">
        <v>674</v>
      </c>
      <c r="AO1823" s="505">
        <v>687</v>
      </c>
      <c r="AP1823" s="506" t="s">
        <v>80</v>
      </c>
      <c r="AQ1823" s="506" t="s">
        <v>80</v>
      </c>
      <c r="AR1823" s="495">
        <v>15</v>
      </c>
      <c r="AS1823" s="495">
        <v>222</v>
      </c>
      <c r="AT1823" s="495">
        <v>7</v>
      </c>
      <c r="AU1823" s="495">
        <v>35</v>
      </c>
      <c r="AV1823" s="507"/>
      <c r="AW1823" s="507"/>
      <c r="AX1823" s="507"/>
      <c r="AY1823" s="507"/>
      <c r="AZ1823" s="507"/>
      <c r="BA1823" s="507"/>
      <c r="BB1823" s="357"/>
      <c r="BC1823" s="592">
        <f t="shared" si="1919"/>
        <v>13248.000000000024</v>
      </c>
      <c r="BD1823" s="593">
        <f t="shared" si="1920"/>
        <v>17032.400000000001</v>
      </c>
      <c r="BE1823" s="595">
        <f t="shared" si="1921"/>
        <v>31171.000000000004</v>
      </c>
      <c r="BF1823" s="289">
        <f t="shared" si="1922"/>
        <v>27922.5</v>
      </c>
      <c r="BG1823" s="596">
        <f t="shared" si="1923"/>
        <v>47851.5</v>
      </c>
      <c r="BH1823" s="595">
        <f t="shared" si="1924"/>
        <v>41121.699999999997</v>
      </c>
      <c r="BI1823" s="289">
        <f t="shared" si="1925"/>
        <v>20539</v>
      </c>
      <c r="BJ1823" s="596">
        <f t="shared" si="1926"/>
        <v>92207</v>
      </c>
      <c r="BK1823" s="595">
        <f t="shared" si="1927"/>
        <v>3335</v>
      </c>
      <c r="BL1823" s="289">
        <f t="shared" si="1928"/>
        <v>2987</v>
      </c>
      <c r="BM1823" s="596">
        <f t="shared" si="1929"/>
        <v>4988</v>
      </c>
      <c r="BN1823" s="563">
        <f t="shared" si="1930"/>
        <v>5</v>
      </c>
      <c r="BO1823" s="87">
        <f t="shared" si="1931"/>
        <v>2019</v>
      </c>
      <c r="BP1823" s="87">
        <f t="shared" si="1932"/>
        <v>2</v>
      </c>
      <c r="BQ1823" s="202"/>
    </row>
    <row r="1824" spans="1:69" s="35" customFormat="1" ht="10.5" customHeight="1" x14ac:dyDescent="0.2">
      <c r="A1824" s="314" t="str">
        <f t="shared" si="1918"/>
        <v>2019-20RYA5</v>
      </c>
      <c r="B1824" s="314" t="str">
        <f t="shared" si="1933"/>
        <v>Y60</v>
      </c>
      <c r="C1824" s="205" t="s">
        <v>194</v>
      </c>
      <c r="D1824" s="205" t="s">
        <v>168</v>
      </c>
      <c r="E1824" s="206"/>
      <c r="F1824" s="318" t="str">
        <f>VLOOKUP($G1824,'Selection Sheet'!$C$15:$F$39,3,0)</f>
        <v>Y60</v>
      </c>
      <c r="G1824" s="207" t="s">
        <v>118</v>
      </c>
      <c r="H1824" s="205" t="s">
        <v>536</v>
      </c>
      <c r="I1824" s="508">
        <v>320</v>
      </c>
      <c r="J1824" s="508">
        <v>101</v>
      </c>
      <c r="K1824" s="508">
        <v>45</v>
      </c>
      <c r="L1824" s="508">
        <v>25</v>
      </c>
      <c r="M1824" s="520" t="s">
        <v>80</v>
      </c>
      <c r="N1824" s="520" t="s">
        <v>80</v>
      </c>
      <c r="O1824" s="520" t="s">
        <v>80</v>
      </c>
      <c r="P1824" s="520" t="s">
        <v>80</v>
      </c>
      <c r="Q1824" s="508" t="s">
        <v>80</v>
      </c>
      <c r="R1824" s="508" t="s">
        <v>80</v>
      </c>
      <c r="S1824" s="508">
        <v>816</v>
      </c>
      <c r="T1824" s="514">
        <v>165</v>
      </c>
      <c r="U1824" s="551">
        <v>71.900000000000006</v>
      </c>
      <c r="V1824" s="551">
        <v>65.5</v>
      </c>
      <c r="W1824" s="551">
        <v>113.6</v>
      </c>
      <c r="X1824" s="511">
        <v>504</v>
      </c>
      <c r="Y1824" s="556">
        <v>98.7</v>
      </c>
      <c r="Z1824" s="551">
        <v>55</v>
      </c>
      <c r="AA1824" s="551">
        <v>231</v>
      </c>
      <c r="AB1824" s="514">
        <v>62</v>
      </c>
      <c r="AC1824" s="551">
        <v>70.3</v>
      </c>
      <c r="AD1824" s="551">
        <v>58.5</v>
      </c>
      <c r="AE1824" s="551">
        <v>127</v>
      </c>
      <c r="AF1824" s="515">
        <v>155</v>
      </c>
      <c r="AG1824" s="516">
        <v>121.7578125</v>
      </c>
      <c r="AH1824" s="517">
        <v>176</v>
      </c>
      <c r="AI1824" s="515">
        <v>128</v>
      </c>
      <c r="AJ1824" s="518" t="s">
        <v>80</v>
      </c>
      <c r="AK1824" s="518" t="s">
        <v>80</v>
      </c>
      <c r="AL1824" s="520"/>
      <c r="AM1824" s="520"/>
      <c r="AN1824" s="518">
        <v>1629</v>
      </c>
      <c r="AO1824" s="518">
        <v>1635</v>
      </c>
      <c r="AP1824" s="519" t="s">
        <v>80</v>
      </c>
      <c r="AQ1824" s="519" t="s">
        <v>80</v>
      </c>
      <c r="AR1824" s="508">
        <v>32</v>
      </c>
      <c r="AS1824" s="508">
        <v>310</v>
      </c>
      <c r="AT1824" s="508">
        <v>14</v>
      </c>
      <c r="AU1824" s="508">
        <v>42</v>
      </c>
      <c r="AV1824" s="520"/>
      <c r="AW1824" s="520"/>
      <c r="AX1824" s="520"/>
      <c r="AY1824" s="520"/>
      <c r="AZ1824" s="520"/>
      <c r="BA1824" s="520"/>
      <c r="BB1824" s="358"/>
      <c r="BC1824" s="597">
        <f t="shared" si="1919"/>
        <v>15585</v>
      </c>
      <c r="BD1824" s="598">
        <f t="shared" si="1920"/>
        <v>22528</v>
      </c>
      <c r="BE1824" s="602">
        <f t="shared" si="1921"/>
        <v>11863.500000000002</v>
      </c>
      <c r="BF1824" s="603">
        <f t="shared" si="1922"/>
        <v>10807.5</v>
      </c>
      <c r="BG1824" s="604">
        <f t="shared" si="1923"/>
        <v>18744</v>
      </c>
      <c r="BH1824" s="602">
        <f t="shared" si="1924"/>
        <v>49744.800000000003</v>
      </c>
      <c r="BI1824" s="603">
        <f t="shared" si="1925"/>
        <v>27720</v>
      </c>
      <c r="BJ1824" s="604">
        <f t="shared" si="1926"/>
        <v>116424</v>
      </c>
      <c r="BK1824" s="602">
        <f t="shared" si="1927"/>
        <v>4358.5999999999995</v>
      </c>
      <c r="BL1824" s="603">
        <f t="shared" si="1928"/>
        <v>3627</v>
      </c>
      <c r="BM1824" s="604">
        <f t="shared" si="1929"/>
        <v>7874</v>
      </c>
      <c r="BN1824" s="564">
        <f t="shared" si="1930"/>
        <v>5</v>
      </c>
      <c r="BO1824" s="314">
        <f t="shared" si="1931"/>
        <v>2019</v>
      </c>
      <c r="BP1824" s="314">
        <f t="shared" si="1932"/>
        <v>2</v>
      </c>
      <c r="BQ1824" s="202"/>
    </row>
    <row r="1825" spans="1:69" s="35" customFormat="1" ht="10.5" customHeight="1" x14ac:dyDescent="0.2">
      <c r="A1825" s="87" t="str">
        <f t="shared" si="1918"/>
        <v>2019-20RYC5</v>
      </c>
      <c r="B1825" s="87" t="str">
        <f t="shared" si="1933"/>
        <v>Y61</v>
      </c>
      <c r="C1825" s="203" t="s">
        <v>194</v>
      </c>
      <c r="D1825" s="203" t="s">
        <v>168</v>
      </c>
      <c r="E1825" s="42"/>
      <c r="F1825" s="317" t="str">
        <f>VLOOKUP($G1825,'Selection Sheet'!$C$15:$F$39,3,0)</f>
        <v>Y61</v>
      </c>
      <c r="G1825" s="204" t="s">
        <v>87</v>
      </c>
      <c r="H1825" s="203" t="s">
        <v>537</v>
      </c>
      <c r="I1825" s="495">
        <v>294</v>
      </c>
      <c r="J1825" s="495">
        <v>100</v>
      </c>
      <c r="K1825" s="495">
        <v>55</v>
      </c>
      <c r="L1825" s="495">
        <v>37</v>
      </c>
      <c r="M1825" s="507" t="s">
        <v>80</v>
      </c>
      <c r="N1825" s="507" t="s">
        <v>80</v>
      </c>
      <c r="O1825" s="507" t="s">
        <v>80</v>
      </c>
      <c r="P1825" s="507" t="s">
        <v>80</v>
      </c>
      <c r="Q1825" s="495" t="s">
        <v>80</v>
      </c>
      <c r="R1825" s="495" t="s">
        <v>80</v>
      </c>
      <c r="S1825" s="495">
        <v>744</v>
      </c>
      <c r="T1825" s="501">
        <v>553</v>
      </c>
      <c r="U1825" s="550">
        <v>84.3</v>
      </c>
      <c r="V1825" s="550">
        <v>74.3</v>
      </c>
      <c r="W1825" s="550">
        <v>126.7</v>
      </c>
      <c r="X1825" s="498">
        <v>590</v>
      </c>
      <c r="Y1825" s="555">
        <v>83.1</v>
      </c>
      <c r="Z1825" s="550">
        <v>44</v>
      </c>
      <c r="AA1825" s="550">
        <v>201</v>
      </c>
      <c r="AB1825" s="501">
        <v>92</v>
      </c>
      <c r="AC1825" s="550">
        <v>63.3</v>
      </c>
      <c r="AD1825" s="550">
        <v>56.5</v>
      </c>
      <c r="AE1825" s="550">
        <v>100</v>
      </c>
      <c r="AF1825" s="502">
        <v>127</v>
      </c>
      <c r="AG1825" s="503">
        <v>136.191919191919</v>
      </c>
      <c r="AH1825" s="504">
        <v>193</v>
      </c>
      <c r="AI1825" s="502">
        <v>99</v>
      </c>
      <c r="AJ1825" s="505" t="s">
        <v>80</v>
      </c>
      <c r="AK1825" s="505" t="s">
        <v>80</v>
      </c>
      <c r="AL1825" s="507"/>
      <c r="AM1825" s="507"/>
      <c r="AN1825" s="505">
        <v>803</v>
      </c>
      <c r="AO1825" s="505">
        <v>811</v>
      </c>
      <c r="AP1825" s="506" t="s">
        <v>80</v>
      </c>
      <c r="AQ1825" s="506" t="s">
        <v>80</v>
      </c>
      <c r="AR1825" s="495">
        <v>37</v>
      </c>
      <c r="AS1825" s="495">
        <v>285</v>
      </c>
      <c r="AT1825" s="495">
        <v>21</v>
      </c>
      <c r="AU1825" s="495">
        <v>52</v>
      </c>
      <c r="AV1825" s="507"/>
      <c r="AW1825" s="507"/>
      <c r="AX1825" s="507"/>
      <c r="AY1825" s="507"/>
      <c r="AZ1825" s="507"/>
      <c r="BA1825" s="507"/>
      <c r="BB1825" s="357"/>
      <c r="BC1825" s="592">
        <f t="shared" si="1919"/>
        <v>13482.99999999998</v>
      </c>
      <c r="BD1825" s="593">
        <f t="shared" si="1920"/>
        <v>19107</v>
      </c>
      <c r="BE1825" s="595">
        <f t="shared" si="1921"/>
        <v>46617.9</v>
      </c>
      <c r="BF1825" s="289">
        <f t="shared" si="1922"/>
        <v>41087.9</v>
      </c>
      <c r="BG1825" s="596">
        <f t="shared" si="1923"/>
        <v>70065.100000000006</v>
      </c>
      <c r="BH1825" s="595">
        <f t="shared" si="1924"/>
        <v>49029</v>
      </c>
      <c r="BI1825" s="289">
        <f t="shared" si="1925"/>
        <v>25960</v>
      </c>
      <c r="BJ1825" s="596">
        <f t="shared" si="1926"/>
        <v>118590</v>
      </c>
      <c r="BK1825" s="595">
        <f t="shared" si="1927"/>
        <v>5823.5999999999995</v>
      </c>
      <c r="BL1825" s="289">
        <f t="shared" si="1928"/>
        <v>5198</v>
      </c>
      <c r="BM1825" s="596">
        <f t="shared" si="1929"/>
        <v>9200</v>
      </c>
      <c r="BN1825" s="563">
        <f t="shared" si="1930"/>
        <v>5</v>
      </c>
      <c r="BO1825" s="87">
        <f t="shared" si="1931"/>
        <v>2019</v>
      </c>
      <c r="BP1825" s="87">
        <f t="shared" si="1932"/>
        <v>2</v>
      </c>
      <c r="BQ1825" s="202"/>
    </row>
    <row r="1826" spans="1:69" s="35" customFormat="1" ht="10.5" customHeight="1" x14ac:dyDescent="0.2">
      <c r="A1826" s="87" t="str">
        <f t="shared" si="1918"/>
        <v>2019-20RYD5</v>
      </c>
      <c r="B1826" s="87" t="str">
        <f t="shared" si="1933"/>
        <v>Y59</v>
      </c>
      <c r="C1826" s="203" t="s">
        <v>194</v>
      </c>
      <c r="D1826" s="203" t="s">
        <v>168</v>
      </c>
      <c r="E1826" s="42"/>
      <c r="F1826" s="317" t="str">
        <f>VLOOKUP($G1826,'Selection Sheet'!$C$15:$F$39,3,0)</f>
        <v>Y59</v>
      </c>
      <c r="G1826" s="204" t="s">
        <v>116</v>
      </c>
      <c r="H1826" s="203" t="s">
        <v>538</v>
      </c>
      <c r="I1826" s="495">
        <v>194</v>
      </c>
      <c r="J1826" s="495">
        <v>46</v>
      </c>
      <c r="K1826" s="495">
        <v>31</v>
      </c>
      <c r="L1826" s="495">
        <v>18</v>
      </c>
      <c r="M1826" s="507" t="s">
        <v>80</v>
      </c>
      <c r="N1826" s="507" t="s">
        <v>80</v>
      </c>
      <c r="O1826" s="507" t="s">
        <v>80</v>
      </c>
      <c r="P1826" s="507" t="s">
        <v>80</v>
      </c>
      <c r="Q1826" s="495" t="s">
        <v>80</v>
      </c>
      <c r="R1826" s="495" t="s">
        <v>80</v>
      </c>
      <c r="S1826" s="495">
        <v>532</v>
      </c>
      <c r="T1826" s="501">
        <v>447</v>
      </c>
      <c r="U1826" s="550">
        <v>77.2</v>
      </c>
      <c r="V1826" s="550">
        <v>65.5</v>
      </c>
      <c r="W1826" s="550">
        <v>118</v>
      </c>
      <c r="X1826" s="498">
        <v>467</v>
      </c>
      <c r="Y1826" s="555">
        <v>81.7</v>
      </c>
      <c r="Z1826" s="550">
        <v>37</v>
      </c>
      <c r="AA1826" s="550">
        <v>196</v>
      </c>
      <c r="AB1826" s="501">
        <v>57</v>
      </c>
      <c r="AC1826" s="550">
        <v>77</v>
      </c>
      <c r="AD1826" s="550">
        <v>66</v>
      </c>
      <c r="AE1826" s="550">
        <v>129</v>
      </c>
      <c r="AF1826" s="502">
        <v>128</v>
      </c>
      <c r="AG1826" s="503">
        <v>131.01851851851899</v>
      </c>
      <c r="AH1826" s="504">
        <v>171</v>
      </c>
      <c r="AI1826" s="502">
        <v>108</v>
      </c>
      <c r="AJ1826" s="505" t="s">
        <v>80</v>
      </c>
      <c r="AK1826" s="505" t="s">
        <v>80</v>
      </c>
      <c r="AL1826" s="507"/>
      <c r="AM1826" s="507"/>
      <c r="AN1826" s="505">
        <v>728</v>
      </c>
      <c r="AO1826" s="505">
        <v>760</v>
      </c>
      <c r="AP1826" s="506" t="s">
        <v>80</v>
      </c>
      <c r="AQ1826" s="506" t="s">
        <v>80</v>
      </c>
      <c r="AR1826" s="495">
        <v>13</v>
      </c>
      <c r="AS1826" s="495">
        <v>187</v>
      </c>
      <c r="AT1826" s="495">
        <v>10</v>
      </c>
      <c r="AU1826" s="495">
        <v>31</v>
      </c>
      <c r="AV1826" s="507"/>
      <c r="AW1826" s="507"/>
      <c r="AX1826" s="507"/>
      <c r="AY1826" s="507"/>
      <c r="AZ1826" s="507"/>
      <c r="BA1826" s="507"/>
      <c r="BB1826" s="357"/>
      <c r="BC1826" s="592">
        <f t="shared" si="1919"/>
        <v>14150.000000000051</v>
      </c>
      <c r="BD1826" s="593">
        <f t="shared" si="1920"/>
        <v>18468</v>
      </c>
      <c r="BE1826" s="595">
        <f t="shared" si="1921"/>
        <v>34508.400000000001</v>
      </c>
      <c r="BF1826" s="289">
        <f t="shared" si="1922"/>
        <v>29278.5</v>
      </c>
      <c r="BG1826" s="596">
        <f t="shared" si="1923"/>
        <v>52746</v>
      </c>
      <c r="BH1826" s="595">
        <f t="shared" si="1924"/>
        <v>38153.9</v>
      </c>
      <c r="BI1826" s="289">
        <f t="shared" si="1925"/>
        <v>17279</v>
      </c>
      <c r="BJ1826" s="596">
        <f t="shared" si="1926"/>
        <v>91532</v>
      </c>
      <c r="BK1826" s="595">
        <f t="shared" si="1927"/>
        <v>4389</v>
      </c>
      <c r="BL1826" s="289">
        <f t="shared" si="1928"/>
        <v>3762</v>
      </c>
      <c r="BM1826" s="596">
        <f t="shared" si="1929"/>
        <v>7353</v>
      </c>
      <c r="BN1826" s="563">
        <f t="shared" si="1930"/>
        <v>5</v>
      </c>
      <c r="BO1826" s="87">
        <f t="shared" si="1931"/>
        <v>2019</v>
      </c>
      <c r="BP1826" s="87">
        <f t="shared" si="1932"/>
        <v>2</v>
      </c>
      <c r="BQ1826" s="202"/>
    </row>
    <row r="1827" spans="1:69" s="35" customFormat="1" ht="10.5" customHeight="1" x14ac:dyDescent="0.2">
      <c r="A1827" s="87" t="str">
        <f t="shared" si="1918"/>
        <v>2019-20RYE5</v>
      </c>
      <c r="B1827" s="87" t="str">
        <f t="shared" si="1933"/>
        <v>Y59</v>
      </c>
      <c r="C1827" s="203" t="s">
        <v>194</v>
      </c>
      <c r="D1827" s="203" t="s">
        <v>168</v>
      </c>
      <c r="E1827" s="42"/>
      <c r="F1827" s="317" t="str">
        <f>VLOOKUP($G1827,'Selection Sheet'!$C$15:$F$39,3,0)</f>
        <v>Y59</v>
      </c>
      <c r="G1827" s="204" t="s">
        <v>114</v>
      </c>
      <c r="H1827" s="203" t="s">
        <v>539</v>
      </c>
      <c r="I1827" s="495">
        <v>166</v>
      </c>
      <c r="J1827" s="495">
        <v>55</v>
      </c>
      <c r="K1827" s="495">
        <v>28</v>
      </c>
      <c r="L1827" s="495">
        <v>18</v>
      </c>
      <c r="M1827" s="507" t="s">
        <v>80</v>
      </c>
      <c r="N1827" s="507" t="s">
        <v>80</v>
      </c>
      <c r="O1827" s="507" t="s">
        <v>80</v>
      </c>
      <c r="P1827" s="507" t="s">
        <v>80</v>
      </c>
      <c r="Q1827" s="495" t="s">
        <v>80</v>
      </c>
      <c r="R1827" s="495" t="s">
        <v>80</v>
      </c>
      <c r="S1827" s="495">
        <v>356</v>
      </c>
      <c r="T1827" s="501">
        <v>235</v>
      </c>
      <c r="U1827" s="550">
        <v>70.099999999999994</v>
      </c>
      <c r="V1827" s="550">
        <v>63.4</v>
      </c>
      <c r="W1827" s="550">
        <v>104.9</v>
      </c>
      <c r="X1827" s="498">
        <v>310</v>
      </c>
      <c r="Y1827" s="555">
        <v>75.599999999999994</v>
      </c>
      <c r="Z1827" s="550">
        <v>38</v>
      </c>
      <c r="AA1827" s="550">
        <v>202</v>
      </c>
      <c r="AB1827" s="501">
        <v>46</v>
      </c>
      <c r="AC1827" s="550">
        <v>50.7</v>
      </c>
      <c r="AD1827" s="550">
        <v>43.5</v>
      </c>
      <c r="AE1827" s="550">
        <v>97</v>
      </c>
      <c r="AF1827" s="502">
        <v>97</v>
      </c>
      <c r="AG1827" s="503">
        <v>114.392857142857</v>
      </c>
      <c r="AH1827" s="504">
        <v>159.69999999999999</v>
      </c>
      <c r="AI1827" s="502">
        <v>84</v>
      </c>
      <c r="AJ1827" s="505" t="s">
        <v>80</v>
      </c>
      <c r="AK1827" s="505" t="s">
        <v>80</v>
      </c>
      <c r="AL1827" s="507"/>
      <c r="AM1827" s="507"/>
      <c r="AN1827" s="505">
        <v>579</v>
      </c>
      <c r="AO1827" s="505">
        <v>618</v>
      </c>
      <c r="AP1827" s="506" t="s">
        <v>80</v>
      </c>
      <c r="AQ1827" s="506" t="s">
        <v>80</v>
      </c>
      <c r="AR1827" s="495">
        <v>19</v>
      </c>
      <c r="AS1827" s="495">
        <v>166</v>
      </c>
      <c r="AT1827" s="495">
        <v>9</v>
      </c>
      <c r="AU1827" s="495">
        <v>28</v>
      </c>
      <c r="AV1827" s="507"/>
      <c r="AW1827" s="507"/>
      <c r="AX1827" s="507"/>
      <c r="AY1827" s="507"/>
      <c r="AZ1827" s="507"/>
      <c r="BA1827" s="507"/>
      <c r="BB1827" s="357"/>
      <c r="BC1827" s="592">
        <f t="shared" si="1919"/>
        <v>9608.9999999999873</v>
      </c>
      <c r="BD1827" s="593">
        <f t="shared" si="1920"/>
        <v>13414.8</v>
      </c>
      <c r="BE1827" s="595">
        <f t="shared" si="1921"/>
        <v>16473.5</v>
      </c>
      <c r="BF1827" s="289">
        <f t="shared" si="1922"/>
        <v>14899</v>
      </c>
      <c r="BG1827" s="596">
        <f t="shared" si="1923"/>
        <v>24651.5</v>
      </c>
      <c r="BH1827" s="595">
        <f t="shared" si="1924"/>
        <v>23436</v>
      </c>
      <c r="BI1827" s="289">
        <f t="shared" si="1925"/>
        <v>11780</v>
      </c>
      <c r="BJ1827" s="596">
        <f t="shared" si="1926"/>
        <v>62620</v>
      </c>
      <c r="BK1827" s="595">
        <f t="shared" si="1927"/>
        <v>2332.2000000000003</v>
      </c>
      <c r="BL1827" s="289">
        <f t="shared" si="1928"/>
        <v>2001</v>
      </c>
      <c r="BM1827" s="596">
        <f t="shared" si="1929"/>
        <v>4462</v>
      </c>
      <c r="BN1827" s="563">
        <f t="shared" si="1930"/>
        <v>5</v>
      </c>
      <c r="BO1827" s="87">
        <f t="shared" si="1931"/>
        <v>2019</v>
      </c>
      <c r="BP1827" s="87">
        <f t="shared" si="1932"/>
        <v>2</v>
      </c>
      <c r="BQ1827" s="202"/>
    </row>
    <row r="1828" spans="1:69" s="35" customFormat="1" ht="10.5" customHeight="1" x14ac:dyDescent="0.2">
      <c r="A1828" s="312" t="str">
        <f t="shared" si="1918"/>
        <v>2019-20RYF5</v>
      </c>
      <c r="B1828" s="312" t="str">
        <f t="shared" si="1933"/>
        <v>Y58</v>
      </c>
      <c r="C1828" s="208" t="s">
        <v>194</v>
      </c>
      <c r="D1828" s="208" t="s">
        <v>168</v>
      </c>
      <c r="E1828" s="53"/>
      <c r="F1828" s="319" t="str">
        <f>VLOOKUP($G1828,'Selection Sheet'!$C$15:$F$39,3,0)</f>
        <v>Y58</v>
      </c>
      <c r="G1828" s="209" t="s">
        <v>99</v>
      </c>
      <c r="H1828" s="208" t="s">
        <v>540</v>
      </c>
      <c r="I1828" s="521">
        <v>274</v>
      </c>
      <c r="J1828" s="521">
        <v>106</v>
      </c>
      <c r="K1828" s="521">
        <v>47</v>
      </c>
      <c r="L1828" s="521">
        <v>28</v>
      </c>
      <c r="M1828" s="533" t="s">
        <v>80</v>
      </c>
      <c r="N1828" s="533" t="s">
        <v>80</v>
      </c>
      <c r="O1828" s="533" t="s">
        <v>80</v>
      </c>
      <c r="P1828" s="533" t="s">
        <v>80</v>
      </c>
      <c r="Q1828" s="521" t="s">
        <v>80</v>
      </c>
      <c r="R1828" s="521" t="s">
        <v>80</v>
      </c>
      <c r="S1828" s="521">
        <v>716</v>
      </c>
      <c r="T1828" s="527">
        <v>567</v>
      </c>
      <c r="U1828" s="552">
        <v>97.2</v>
      </c>
      <c r="V1828" s="552">
        <v>80.8</v>
      </c>
      <c r="W1828" s="552">
        <v>163.80000000000001</v>
      </c>
      <c r="X1828" s="524">
        <v>654</v>
      </c>
      <c r="Y1828" s="557">
        <v>79.2</v>
      </c>
      <c r="Z1828" s="552">
        <v>30</v>
      </c>
      <c r="AA1828" s="552">
        <v>213</v>
      </c>
      <c r="AB1828" s="527">
        <v>69</v>
      </c>
      <c r="AC1828" s="552">
        <v>62.2</v>
      </c>
      <c r="AD1828" s="552">
        <v>54</v>
      </c>
      <c r="AE1828" s="552">
        <v>110</v>
      </c>
      <c r="AF1828" s="528">
        <v>135</v>
      </c>
      <c r="AG1828" s="529">
        <v>137.81300813008099</v>
      </c>
      <c r="AH1828" s="530">
        <v>187</v>
      </c>
      <c r="AI1828" s="528">
        <v>123</v>
      </c>
      <c r="AJ1828" s="531" t="s">
        <v>80</v>
      </c>
      <c r="AK1828" s="531" t="s">
        <v>80</v>
      </c>
      <c r="AL1828" s="533"/>
      <c r="AM1828" s="533"/>
      <c r="AN1828" s="531">
        <v>852</v>
      </c>
      <c r="AO1828" s="531">
        <v>868</v>
      </c>
      <c r="AP1828" s="532" t="s">
        <v>80</v>
      </c>
      <c r="AQ1828" s="532" t="s">
        <v>80</v>
      </c>
      <c r="AR1828" s="521">
        <v>33</v>
      </c>
      <c r="AS1828" s="521">
        <v>269</v>
      </c>
      <c r="AT1828" s="521">
        <v>16</v>
      </c>
      <c r="AU1828" s="521">
        <v>46</v>
      </c>
      <c r="AV1828" s="533"/>
      <c r="AW1828" s="533"/>
      <c r="AX1828" s="533"/>
      <c r="AY1828" s="533"/>
      <c r="AZ1828" s="533"/>
      <c r="BA1828" s="533"/>
      <c r="BB1828" s="359"/>
      <c r="BC1828" s="605">
        <f t="shared" si="1919"/>
        <v>16950.99999999996</v>
      </c>
      <c r="BD1828" s="606">
        <f t="shared" si="1920"/>
        <v>23001</v>
      </c>
      <c r="BE1828" s="609">
        <f t="shared" si="1921"/>
        <v>55112.4</v>
      </c>
      <c r="BF1828" s="311">
        <f t="shared" si="1922"/>
        <v>45813.599999999999</v>
      </c>
      <c r="BG1828" s="610">
        <f t="shared" si="1923"/>
        <v>92874.6</v>
      </c>
      <c r="BH1828" s="609">
        <f t="shared" si="1924"/>
        <v>51796.800000000003</v>
      </c>
      <c r="BI1828" s="311">
        <f t="shared" si="1925"/>
        <v>19620</v>
      </c>
      <c r="BJ1828" s="610">
        <f t="shared" si="1926"/>
        <v>139302</v>
      </c>
      <c r="BK1828" s="609">
        <f t="shared" si="1927"/>
        <v>4291.8</v>
      </c>
      <c r="BL1828" s="311">
        <f t="shared" si="1928"/>
        <v>3726</v>
      </c>
      <c r="BM1828" s="610">
        <f t="shared" si="1929"/>
        <v>7590</v>
      </c>
      <c r="BN1828" s="565">
        <f t="shared" si="1930"/>
        <v>5</v>
      </c>
      <c r="BO1828" s="312">
        <f t="shared" si="1931"/>
        <v>2019</v>
      </c>
      <c r="BP1828" s="312">
        <f t="shared" si="1932"/>
        <v>2</v>
      </c>
      <c r="BQ1828" s="202"/>
    </row>
    <row r="1829" spans="1:69" s="35" customFormat="1" ht="10.5" customHeight="1" x14ac:dyDescent="0.2">
      <c r="A1829" s="87" t="str">
        <f t="shared" si="1918"/>
        <v>2019-20R1F6</v>
      </c>
      <c r="B1829" s="87" t="str">
        <f t="shared" si="1933"/>
        <v>Y59</v>
      </c>
      <c r="C1829" s="203" t="s">
        <v>194</v>
      </c>
      <c r="D1829" s="203" t="s">
        <v>169</v>
      </c>
      <c r="E1829" s="42"/>
      <c r="F1829" s="317" t="str">
        <f>VLOOKUP($G1829,'Selection Sheet'!$C$15:$F$39,3,0)</f>
        <v>Y59</v>
      </c>
      <c r="G1829" s="204" t="s">
        <v>108</v>
      </c>
      <c r="H1829" s="203" t="s">
        <v>529</v>
      </c>
      <c r="I1829" s="495">
        <v>6</v>
      </c>
      <c r="J1829" s="495">
        <v>0</v>
      </c>
      <c r="K1829" s="495">
        <v>1</v>
      </c>
      <c r="L1829" s="495">
        <v>0</v>
      </c>
      <c r="M1829" s="507" t="s">
        <v>80</v>
      </c>
      <c r="N1829" s="507" t="s">
        <v>80</v>
      </c>
      <c r="O1829" s="507" t="s">
        <v>80</v>
      </c>
      <c r="P1829" s="507" t="s">
        <v>80</v>
      </c>
      <c r="Q1829" s="495" t="s">
        <v>80</v>
      </c>
      <c r="R1829" s="495" t="s">
        <v>80</v>
      </c>
      <c r="S1829" s="495">
        <v>17</v>
      </c>
      <c r="T1829" s="498">
        <v>14</v>
      </c>
      <c r="U1829" s="550">
        <v>82.4</v>
      </c>
      <c r="V1829" s="550">
        <v>63.4</v>
      </c>
      <c r="W1829" s="550">
        <v>196.6</v>
      </c>
      <c r="X1829" s="498">
        <v>14</v>
      </c>
      <c r="Y1829" s="555">
        <v>24.7</v>
      </c>
      <c r="Z1829" s="550">
        <v>10.5</v>
      </c>
      <c r="AA1829" s="550">
        <v>43</v>
      </c>
      <c r="AB1829" s="501">
        <v>2</v>
      </c>
      <c r="AC1829" s="550" t="s">
        <v>80</v>
      </c>
      <c r="AD1829" s="550" t="s">
        <v>80</v>
      </c>
      <c r="AE1829" s="550" t="s">
        <v>80</v>
      </c>
      <c r="AF1829" s="502">
        <v>1</v>
      </c>
      <c r="AG1829" s="503">
        <v>146</v>
      </c>
      <c r="AH1829" s="504">
        <v>146</v>
      </c>
      <c r="AI1829" s="502">
        <v>1</v>
      </c>
      <c r="AJ1829" s="505" t="s">
        <v>80</v>
      </c>
      <c r="AK1829" s="505" t="s">
        <v>80</v>
      </c>
      <c r="AL1829" s="507"/>
      <c r="AM1829" s="507"/>
      <c r="AN1829" s="505" t="s">
        <v>80</v>
      </c>
      <c r="AO1829" s="505" t="s">
        <v>80</v>
      </c>
      <c r="AP1829" s="506">
        <v>20</v>
      </c>
      <c r="AQ1829" s="506">
        <v>31</v>
      </c>
      <c r="AR1829" s="495">
        <v>0</v>
      </c>
      <c r="AS1829" s="495">
        <v>6</v>
      </c>
      <c r="AT1829" s="495">
        <v>0</v>
      </c>
      <c r="AU1829" s="495">
        <v>1</v>
      </c>
      <c r="AV1829" s="507"/>
      <c r="AW1829" s="507"/>
      <c r="AX1829" s="507"/>
      <c r="AY1829" s="507"/>
      <c r="AZ1829" s="507"/>
      <c r="BA1829" s="507"/>
      <c r="BB1829" s="357"/>
      <c r="BC1829" s="592">
        <f t="shared" si="1919"/>
        <v>146</v>
      </c>
      <c r="BD1829" s="593">
        <f t="shared" si="1920"/>
        <v>146</v>
      </c>
      <c r="BE1829" s="595">
        <f t="shared" si="1921"/>
        <v>1153.6000000000001</v>
      </c>
      <c r="BF1829" s="289">
        <f t="shared" si="1922"/>
        <v>887.6</v>
      </c>
      <c r="BG1829" s="596">
        <f t="shared" si="1923"/>
        <v>2752.4</v>
      </c>
      <c r="BH1829" s="595">
        <f t="shared" si="1924"/>
        <v>345.8</v>
      </c>
      <c r="BI1829" s="289">
        <f t="shared" si="1925"/>
        <v>147</v>
      </c>
      <c r="BJ1829" s="596">
        <f t="shared" si="1926"/>
        <v>602</v>
      </c>
      <c r="BK1829" s="595" t="str">
        <f t="shared" si="1927"/>
        <v>-</v>
      </c>
      <c r="BL1829" s="289" t="str">
        <f t="shared" si="1928"/>
        <v>-</v>
      </c>
      <c r="BM1829" s="596" t="str">
        <f t="shared" si="1929"/>
        <v>-</v>
      </c>
      <c r="BN1829" s="563">
        <f t="shared" si="1930"/>
        <v>6</v>
      </c>
      <c r="BO1829" s="87">
        <f t="shared" si="1931"/>
        <v>2019</v>
      </c>
      <c r="BP1829" s="87">
        <f t="shared" si="1932"/>
        <v>0</v>
      </c>
      <c r="BQ1829" s="202"/>
    </row>
    <row r="1830" spans="1:69" s="35" customFormat="1" ht="10.5" customHeight="1" x14ac:dyDescent="0.2">
      <c r="A1830" s="87" t="str">
        <f t="shared" si="1918"/>
        <v>2019-20RRU6</v>
      </c>
      <c r="B1830" s="87" t="str">
        <f t="shared" si="1933"/>
        <v>Y56</v>
      </c>
      <c r="C1830" s="203" t="s">
        <v>194</v>
      </c>
      <c r="D1830" s="203" t="s">
        <v>169</v>
      </c>
      <c r="E1830" s="42"/>
      <c r="F1830" s="317" t="str">
        <f>VLOOKUP($G1830,'Selection Sheet'!$C$15:$F$39,3,0)</f>
        <v>Y56</v>
      </c>
      <c r="G1830" s="204" t="s">
        <v>93</v>
      </c>
      <c r="H1830" s="203" t="s">
        <v>530</v>
      </c>
      <c r="I1830" s="495">
        <v>336</v>
      </c>
      <c r="J1830" s="495">
        <v>116</v>
      </c>
      <c r="K1830" s="495">
        <v>47</v>
      </c>
      <c r="L1830" s="495">
        <v>26</v>
      </c>
      <c r="M1830" s="507" t="s">
        <v>80</v>
      </c>
      <c r="N1830" s="507" t="s">
        <v>80</v>
      </c>
      <c r="O1830" s="507" t="s">
        <v>80</v>
      </c>
      <c r="P1830" s="507" t="s">
        <v>80</v>
      </c>
      <c r="Q1830" s="495" t="s">
        <v>80</v>
      </c>
      <c r="R1830" s="495" t="s">
        <v>80</v>
      </c>
      <c r="S1830" s="495">
        <v>833</v>
      </c>
      <c r="T1830" s="501">
        <v>359</v>
      </c>
      <c r="U1830" s="550">
        <v>71.7</v>
      </c>
      <c r="V1830" s="550">
        <v>63.4</v>
      </c>
      <c r="W1830" s="550">
        <v>111.4</v>
      </c>
      <c r="X1830" s="498">
        <v>599</v>
      </c>
      <c r="Y1830" s="555">
        <v>68.3</v>
      </c>
      <c r="Z1830" s="550">
        <v>24</v>
      </c>
      <c r="AA1830" s="550">
        <v>191.5</v>
      </c>
      <c r="AB1830" s="501">
        <v>93</v>
      </c>
      <c r="AC1830" s="550">
        <v>49</v>
      </c>
      <c r="AD1830" s="550">
        <v>37</v>
      </c>
      <c r="AE1830" s="550">
        <v>80</v>
      </c>
      <c r="AF1830" s="502">
        <v>127</v>
      </c>
      <c r="AG1830" s="503">
        <v>129.29126213592201</v>
      </c>
      <c r="AH1830" s="504">
        <v>171.8</v>
      </c>
      <c r="AI1830" s="502">
        <v>103</v>
      </c>
      <c r="AJ1830" s="505" t="s">
        <v>80</v>
      </c>
      <c r="AK1830" s="505" t="s">
        <v>80</v>
      </c>
      <c r="AL1830" s="507"/>
      <c r="AM1830" s="507"/>
      <c r="AN1830" s="505" t="s">
        <v>80</v>
      </c>
      <c r="AO1830" s="505" t="s">
        <v>80</v>
      </c>
      <c r="AP1830" s="506">
        <v>1539</v>
      </c>
      <c r="AQ1830" s="506">
        <v>1712</v>
      </c>
      <c r="AR1830" s="495">
        <v>28</v>
      </c>
      <c r="AS1830" s="495">
        <v>321</v>
      </c>
      <c r="AT1830" s="495">
        <v>12</v>
      </c>
      <c r="AU1830" s="495">
        <v>45</v>
      </c>
      <c r="AV1830" s="507"/>
      <c r="AW1830" s="507"/>
      <c r="AX1830" s="507"/>
      <c r="AY1830" s="507"/>
      <c r="AZ1830" s="507"/>
      <c r="BA1830" s="507"/>
      <c r="BB1830" s="357"/>
      <c r="BC1830" s="592">
        <f t="shared" si="1919"/>
        <v>13316.999999999967</v>
      </c>
      <c r="BD1830" s="593">
        <f t="shared" si="1920"/>
        <v>17695.400000000001</v>
      </c>
      <c r="BE1830" s="595">
        <f t="shared" si="1921"/>
        <v>25740.3</v>
      </c>
      <c r="BF1830" s="289">
        <f t="shared" si="1922"/>
        <v>22760.6</v>
      </c>
      <c r="BG1830" s="596">
        <f t="shared" si="1923"/>
        <v>39992.6</v>
      </c>
      <c r="BH1830" s="595">
        <f t="shared" si="1924"/>
        <v>40911.699999999997</v>
      </c>
      <c r="BI1830" s="289">
        <f t="shared" si="1925"/>
        <v>14376</v>
      </c>
      <c r="BJ1830" s="596">
        <f t="shared" si="1926"/>
        <v>114708.5</v>
      </c>
      <c r="BK1830" s="595">
        <f t="shared" si="1927"/>
        <v>4557</v>
      </c>
      <c r="BL1830" s="289">
        <f t="shared" si="1928"/>
        <v>3441</v>
      </c>
      <c r="BM1830" s="596">
        <f t="shared" si="1929"/>
        <v>7440</v>
      </c>
      <c r="BN1830" s="563">
        <f t="shared" si="1930"/>
        <v>6</v>
      </c>
      <c r="BO1830" s="87">
        <f t="shared" si="1931"/>
        <v>2019</v>
      </c>
      <c r="BP1830" s="87">
        <f t="shared" si="1932"/>
        <v>0</v>
      </c>
      <c r="BQ1830" s="202"/>
    </row>
    <row r="1831" spans="1:69" s="35" customFormat="1" ht="10.5" customHeight="1" x14ac:dyDescent="0.2">
      <c r="A1831" s="87" t="str">
        <f t="shared" si="1918"/>
        <v>2019-20RX66</v>
      </c>
      <c r="B1831" s="87" t="str">
        <f t="shared" si="1933"/>
        <v>Y63</v>
      </c>
      <c r="C1831" s="203" t="s">
        <v>194</v>
      </c>
      <c r="D1831" s="203" t="s">
        <v>169</v>
      </c>
      <c r="E1831" s="42"/>
      <c r="F1831" s="317" t="str">
        <f>VLOOKUP($G1831,'Selection Sheet'!$C$15:$F$39,3,0)</f>
        <v>Y63</v>
      </c>
      <c r="G1831" s="204" t="s">
        <v>111</v>
      </c>
      <c r="H1831" s="203" t="s">
        <v>532</v>
      </c>
      <c r="I1831" s="495">
        <v>142</v>
      </c>
      <c r="J1831" s="495">
        <v>51</v>
      </c>
      <c r="K1831" s="495">
        <v>26</v>
      </c>
      <c r="L1831" s="495">
        <v>13</v>
      </c>
      <c r="M1831" s="507" t="s">
        <v>80</v>
      </c>
      <c r="N1831" s="507" t="s">
        <v>80</v>
      </c>
      <c r="O1831" s="507" t="s">
        <v>80</v>
      </c>
      <c r="P1831" s="507" t="s">
        <v>80</v>
      </c>
      <c r="Q1831" s="495" t="s">
        <v>80</v>
      </c>
      <c r="R1831" s="495" t="s">
        <v>80</v>
      </c>
      <c r="S1831" s="495">
        <v>234</v>
      </c>
      <c r="T1831" s="501">
        <v>281</v>
      </c>
      <c r="U1831" s="550">
        <v>82.5</v>
      </c>
      <c r="V1831" s="550">
        <v>74.3</v>
      </c>
      <c r="W1831" s="550">
        <v>113.6</v>
      </c>
      <c r="X1831" s="498">
        <v>293</v>
      </c>
      <c r="Y1831" s="555">
        <v>74.099999999999994</v>
      </c>
      <c r="Z1831" s="550">
        <v>36</v>
      </c>
      <c r="AA1831" s="550">
        <v>193</v>
      </c>
      <c r="AB1831" s="501">
        <v>52</v>
      </c>
      <c r="AC1831" s="550">
        <v>45.6</v>
      </c>
      <c r="AD1831" s="550">
        <v>41.5</v>
      </c>
      <c r="AE1831" s="550">
        <v>73</v>
      </c>
      <c r="AF1831" s="502">
        <v>71</v>
      </c>
      <c r="AG1831" s="503">
        <v>109.403225806452</v>
      </c>
      <c r="AH1831" s="504">
        <v>143.30000000000001</v>
      </c>
      <c r="AI1831" s="502">
        <v>62</v>
      </c>
      <c r="AJ1831" s="505" t="s">
        <v>80</v>
      </c>
      <c r="AK1831" s="505" t="s">
        <v>80</v>
      </c>
      <c r="AL1831" s="507"/>
      <c r="AM1831" s="507"/>
      <c r="AN1831" s="505" t="s">
        <v>80</v>
      </c>
      <c r="AO1831" s="505" t="s">
        <v>80</v>
      </c>
      <c r="AP1831" s="506">
        <v>376</v>
      </c>
      <c r="AQ1831" s="506">
        <v>454</v>
      </c>
      <c r="AR1831" s="495">
        <v>12</v>
      </c>
      <c r="AS1831" s="495">
        <v>131</v>
      </c>
      <c r="AT1831" s="495">
        <v>7</v>
      </c>
      <c r="AU1831" s="495">
        <v>22</v>
      </c>
      <c r="AV1831" s="507"/>
      <c r="AW1831" s="507"/>
      <c r="AX1831" s="507"/>
      <c r="AY1831" s="507"/>
      <c r="AZ1831" s="507"/>
      <c r="BA1831" s="507"/>
      <c r="BB1831" s="357"/>
      <c r="BC1831" s="592">
        <f t="shared" si="1919"/>
        <v>6783.0000000000236</v>
      </c>
      <c r="BD1831" s="593">
        <f t="shared" si="1920"/>
        <v>8884.6</v>
      </c>
      <c r="BE1831" s="595">
        <f t="shared" si="1921"/>
        <v>23182.5</v>
      </c>
      <c r="BF1831" s="289">
        <f t="shared" si="1922"/>
        <v>20878.3</v>
      </c>
      <c r="BG1831" s="596">
        <f t="shared" si="1923"/>
        <v>31921.599999999999</v>
      </c>
      <c r="BH1831" s="595">
        <f t="shared" si="1924"/>
        <v>21711.3</v>
      </c>
      <c r="BI1831" s="289">
        <f t="shared" si="1925"/>
        <v>10548</v>
      </c>
      <c r="BJ1831" s="596">
        <f t="shared" si="1926"/>
        <v>56549</v>
      </c>
      <c r="BK1831" s="595">
        <f t="shared" si="1927"/>
        <v>2371.2000000000003</v>
      </c>
      <c r="BL1831" s="289">
        <f t="shared" si="1928"/>
        <v>2158</v>
      </c>
      <c r="BM1831" s="596">
        <f t="shared" si="1929"/>
        <v>3796</v>
      </c>
      <c r="BN1831" s="563">
        <f t="shared" si="1930"/>
        <v>6</v>
      </c>
      <c r="BO1831" s="87">
        <f t="shared" si="1931"/>
        <v>2019</v>
      </c>
      <c r="BP1831" s="87">
        <f t="shared" si="1932"/>
        <v>0</v>
      </c>
      <c r="BQ1831" s="202"/>
    </row>
    <row r="1832" spans="1:69" s="35" customFormat="1" ht="10.5" customHeight="1" x14ac:dyDescent="0.2">
      <c r="A1832" s="314" t="str">
        <f t="shared" si="1918"/>
        <v>2019-20RX76</v>
      </c>
      <c r="B1832" s="314" t="str">
        <f t="shared" si="1933"/>
        <v>Y62</v>
      </c>
      <c r="C1832" s="205" t="s">
        <v>194</v>
      </c>
      <c r="D1832" s="205" t="s">
        <v>169</v>
      </c>
      <c r="E1832" s="206"/>
      <c r="F1832" s="318" t="str">
        <f>VLOOKUP($G1832,'Selection Sheet'!$C$15:$F$39,3,0)</f>
        <v>Y62</v>
      </c>
      <c r="G1832" s="207" t="s">
        <v>84</v>
      </c>
      <c r="H1832" s="205" t="s">
        <v>533</v>
      </c>
      <c r="I1832" s="508">
        <v>251</v>
      </c>
      <c r="J1832" s="508">
        <v>85</v>
      </c>
      <c r="K1832" s="508">
        <v>44</v>
      </c>
      <c r="L1832" s="508">
        <v>26</v>
      </c>
      <c r="M1832" s="520" t="s">
        <v>80</v>
      </c>
      <c r="N1832" s="520" t="s">
        <v>80</v>
      </c>
      <c r="O1832" s="520" t="s">
        <v>80</v>
      </c>
      <c r="P1832" s="520" t="s">
        <v>80</v>
      </c>
      <c r="Q1832" s="508" t="s">
        <v>80</v>
      </c>
      <c r="R1832" s="508" t="s">
        <v>80</v>
      </c>
      <c r="S1832" s="508">
        <v>522</v>
      </c>
      <c r="T1832" s="514">
        <v>334</v>
      </c>
      <c r="U1832" s="551">
        <v>82.7</v>
      </c>
      <c r="V1832" s="551">
        <v>74.3</v>
      </c>
      <c r="W1832" s="551">
        <v>120.1</v>
      </c>
      <c r="X1832" s="511">
        <v>708</v>
      </c>
      <c r="Y1832" s="556">
        <v>69.599999999999994</v>
      </c>
      <c r="Z1832" s="551">
        <v>37</v>
      </c>
      <c r="AA1832" s="551">
        <v>163</v>
      </c>
      <c r="AB1832" s="514">
        <v>77</v>
      </c>
      <c r="AC1832" s="551">
        <v>60.3</v>
      </c>
      <c r="AD1832" s="551">
        <v>57</v>
      </c>
      <c r="AE1832" s="551">
        <v>91</v>
      </c>
      <c r="AF1832" s="515">
        <v>132</v>
      </c>
      <c r="AG1832" s="516">
        <v>129.95370370370401</v>
      </c>
      <c r="AH1832" s="517">
        <v>172.9</v>
      </c>
      <c r="AI1832" s="515">
        <v>108</v>
      </c>
      <c r="AJ1832" s="518" t="s">
        <v>80</v>
      </c>
      <c r="AK1832" s="518" t="s">
        <v>80</v>
      </c>
      <c r="AL1832" s="520"/>
      <c r="AM1832" s="520"/>
      <c r="AN1832" s="518" t="s">
        <v>80</v>
      </c>
      <c r="AO1832" s="518" t="s">
        <v>80</v>
      </c>
      <c r="AP1832" s="519">
        <v>420</v>
      </c>
      <c r="AQ1832" s="519">
        <v>547</v>
      </c>
      <c r="AR1832" s="508">
        <v>28</v>
      </c>
      <c r="AS1832" s="508">
        <v>241</v>
      </c>
      <c r="AT1832" s="508">
        <v>15</v>
      </c>
      <c r="AU1832" s="508">
        <v>39</v>
      </c>
      <c r="AV1832" s="520"/>
      <c r="AW1832" s="520"/>
      <c r="AX1832" s="520"/>
      <c r="AY1832" s="520"/>
      <c r="AZ1832" s="520"/>
      <c r="BA1832" s="520"/>
      <c r="BB1832" s="358"/>
      <c r="BC1832" s="597">
        <f t="shared" si="1919"/>
        <v>14035.000000000033</v>
      </c>
      <c r="BD1832" s="598">
        <f t="shared" si="1920"/>
        <v>18673.2</v>
      </c>
      <c r="BE1832" s="602">
        <f t="shared" si="1921"/>
        <v>27621.8</v>
      </c>
      <c r="BF1832" s="603">
        <f t="shared" si="1922"/>
        <v>24816.2</v>
      </c>
      <c r="BG1832" s="604">
        <f t="shared" si="1923"/>
        <v>40113.4</v>
      </c>
      <c r="BH1832" s="602">
        <f t="shared" si="1924"/>
        <v>49276.799999999996</v>
      </c>
      <c r="BI1832" s="603">
        <f t="shared" si="1925"/>
        <v>26196</v>
      </c>
      <c r="BJ1832" s="604">
        <f t="shared" si="1926"/>
        <v>115404</v>
      </c>
      <c r="BK1832" s="602">
        <f t="shared" si="1927"/>
        <v>4643.0999999999995</v>
      </c>
      <c r="BL1832" s="603">
        <f t="shared" si="1928"/>
        <v>4389</v>
      </c>
      <c r="BM1832" s="604">
        <f t="shared" si="1929"/>
        <v>7007</v>
      </c>
      <c r="BN1832" s="564">
        <f t="shared" si="1930"/>
        <v>6</v>
      </c>
      <c r="BO1832" s="314">
        <f t="shared" si="1931"/>
        <v>2019</v>
      </c>
      <c r="BP1832" s="314">
        <f t="shared" si="1932"/>
        <v>0</v>
      </c>
      <c r="BQ1832" s="202"/>
    </row>
    <row r="1833" spans="1:69" s="35" customFormat="1" ht="10.5" customHeight="1" x14ac:dyDescent="0.2">
      <c r="A1833" s="87" t="str">
        <f t="shared" si="1918"/>
        <v>2019-20RX86</v>
      </c>
      <c r="B1833" s="87" t="str">
        <f t="shared" si="1933"/>
        <v>Y63</v>
      </c>
      <c r="C1833" s="203" t="s">
        <v>194</v>
      </c>
      <c r="D1833" s="203" t="s">
        <v>169</v>
      </c>
      <c r="E1833" s="42"/>
      <c r="F1833" s="317" t="str">
        <f>VLOOKUP($G1833,'Selection Sheet'!$C$15:$F$39,3,0)</f>
        <v>Y63</v>
      </c>
      <c r="G1833" s="204" t="s">
        <v>120</v>
      </c>
      <c r="H1833" s="203" t="s">
        <v>534</v>
      </c>
      <c r="I1833" s="495">
        <v>194</v>
      </c>
      <c r="J1833" s="495">
        <v>50</v>
      </c>
      <c r="K1833" s="495">
        <v>29</v>
      </c>
      <c r="L1833" s="495">
        <v>15</v>
      </c>
      <c r="M1833" s="507" t="s">
        <v>80</v>
      </c>
      <c r="N1833" s="507" t="s">
        <v>80</v>
      </c>
      <c r="O1833" s="507" t="s">
        <v>80</v>
      </c>
      <c r="P1833" s="507" t="s">
        <v>80</v>
      </c>
      <c r="Q1833" s="495" t="s">
        <v>80</v>
      </c>
      <c r="R1833" s="495" t="s">
        <v>80</v>
      </c>
      <c r="S1833" s="495">
        <v>655</v>
      </c>
      <c r="T1833" s="501">
        <v>302</v>
      </c>
      <c r="U1833" s="550">
        <v>71.900000000000006</v>
      </c>
      <c r="V1833" s="550">
        <v>63.4</v>
      </c>
      <c r="W1833" s="550">
        <v>107</v>
      </c>
      <c r="X1833" s="498">
        <v>388</v>
      </c>
      <c r="Y1833" s="555">
        <v>88.2</v>
      </c>
      <c r="Z1833" s="550">
        <v>50</v>
      </c>
      <c r="AA1833" s="550">
        <v>230</v>
      </c>
      <c r="AB1833" s="501">
        <v>58</v>
      </c>
      <c r="AC1833" s="550">
        <v>52.8</v>
      </c>
      <c r="AD1833" s="550">
        <v>42</v>
      </c>
      <c r="AE1833" s="550">
        <v>92</v>
      </c>
      <c r="AF1833" s="502">
        <v>83</v>
      </c>
      <c r="AG1833" s="503">
        <v>144.98529411764699</v>
      </c>
      <c r="AH1833" s="504">
        <v>202.6</v>
      </c>
      <c r="AI1833" s="502">
        <v>68</v>
      </c>
      <c r="AJ1833" s="505" t="s">
        <v>80</v>
      </c>
      <c r="AK1833" s="505" t="s">
        <v>80</v>
      </c>
      <c r="AL1833" s="507"/>
      <c r="AM1833" s="507"/>
      <c r="AN1833" s="505" t="s">
        <v>80</v>
      </c>
      <c r="AO1833" s="505" t="s">
        <v>80</v>
      </c>
      <c r="AP1833" s="506">
        <v>458</v>
      </c>
      <c r="AQ1833" s="506">
        <v>752</v>
      </c>
      <c r="AR1833" s="495">
        <v>15</v>
      </c>
      <c r="AS1833" s="495">
        <v>178</v>
      </c>
      <c r="AT1833" s="495">
        <v>8</v>
      </c>
      <c r="AU1833" s="495">
        <v>26</v>
      </c>
      <c r="AV1833" s="507"/>
      <c r="AW1833" s="507"/>
      <c r="AX1833" s="507"/>
      <c r="AY1833" s="507"/>
      <c r="AZ1833" s="507"/>
      <c r="BA1833" s="507"/>
      <c r="BB1833" s="357"/>
      <c r="BC1833" s="592">
        <f t="shared" si="1919"/>
        <v>9858.9999999999945</v>
      </c>
      <c r="BD1833" s="593">
        <f t="shared" si="1920"/>
        <v>13776.8</v>
      </c>
      <c r="BE1833" s="595">
        <f t="shared" si="1921"/>
        <v>21713.800000000003</v>
      </c>
      <c r="BF1833" s="289">
        <f t="shared" si="1922"/>
        <v>19146.8</v>
      </c>
      <c r="BG1833" s="596">
        <f t="shared" si="1923"/>
        <v>32314</v>
      </c>
      <c r="BH1833" s="595">
        <f t="shared" si="1924"/>
        <v>34221.599999999999</v>
      </c>
      <c r="BI1833" s="289">
        <f t="shared" si="1925"/>
        <v>19400</v>
      </c>
      <c r="BJ1833" s="596">
        <f t="shared" si="1926"/>
        <v>89240</v>
      </c>
      <c r="BK1833" s="595">
        <f t="shared" si="1927"/>
        <v>3062.3999999999996</v>
      </c>
      <c r="BL1833" s="289">
        <f t="shared" si="1928"/>
        <v>2436</v>
      </c>
      <c r="BM1833" s="596">
        <f t="shared" si="1929"/>
        <v>5336</v>
      </c>
      <c r="BN1833" s="563">
        <f t="shared" si="1930"/>
        <v>6</v>
      </c>
      <c r="BO1833" s="87">
        <f t="shared" si="1931"/>
        <v>2019</v>
      </c>
      <c r="BP1833" s="87">
        <f t="shared" si="1932"/>
        <v>0</v>
      </c>
      <c r="BQ1833" s="202"/>
    </row>
    <row r="1834" spans="1:69" s="35" customFormat="1" ht="10.5" customHeight="1" x14ac:dyDescent="0.2">
      <c r="A1834" s="87" t="str">
        <f t="shared" si="1918"/>
        <v>2019-20RX96</v>
      </c>
      <c r="B1834" s="87" t="str">
        <f t="shared" si="1933"/>
        <v>Y60</v>
      </c>
      <c r="C1834" s="203" t="s">
        <v>194</v>
      </c>
      <c r="D1834" s="203" t="s">
        <v>169</v>
      </c>
      <c r="E1834" s="42"/>
      <c r="F1834" s="317" t="str">
        <f>VLOOKUP($G1834,'Selection Sheet'!$C$15:$F$39,3,0)</f>
        <v>Y60</v>
      </c>
      <c r="G1834" s="204" t="s">
        <v>103</v>
      </c>
      <c r="H1834" s="203" t="s">
        <v>535</v>
      </c>
      <c r="I1834" s="495">
        <v>216</v>
      </c>
      <c r="J1834" s="495">
        <v>70</v>
      </c>
      <c r="K1834" s="495">
        <v>36</v>
      </c>
      <c r="L1834" s="495">
        <v>20</v>
      </c>
      <c r="M1834" s="507" t="s">
        <v>80</v>
      </c>
      <c r="N1834" s="507" t="s">
        <v>80</v>
      </c>
      <c r="O1834" s="507" t="s">
        <v>80</v>
      </c>
      <c r="P1834" s="507" t="s">
        <v>80</v>
      </c>
      <c r="Q1834" s="495" t="s">
        <v>80</v>
      </c>
      <c r="R1834" s="495" t="s">
        <v>80</v>
      </c>
      <c r="S1834" s="495">
        <v>583</v>
      </c>
      <c r="T1834" s="501">
        <v>369</v>
      </c>
      <c r="U1834" s="550">
        <v>85.5</v>
      </c>
      <c r="V1834" s="550">
        <v>78.599999999999994</v>
      </c>
      <c r="W1834" s="550">
        <v>133.30000000000001</v>
      </c>
      <c r="X1834" s="498">
        <v>422</v>
      </c>
      <c r="Y1834" s="555">
        <v>74.8</v>
      </c>
      <c r="Z1834" s="550">
        <v>42</v>
      </c>
      <c r="AA1834" s="550">
        <v>173</v>
      </c>
      <c r="AB1834" s="501">
        <v>48</v>
      </c>
      <c r="AC1834" s="550">
        <v>61.2</v>
      </c>
      <c r="AD1834" s="550">
        <v>56.5</v>
      </c>
      <c r="AE1834" s="550">
        <v>96</v>
      </c>
      <c r="AF1834" s="502">
        <v>91</v>
      </c>
      <c r="AG1834" s="503">
        <v>120.25974025974</v>
      </c>
      <c r="AH1834" s="504">
        <v>162.6</v>
      </c>
      <c r="AI1834" s="502">
        <v>77</v>
      </c>
      <c r="AJ1834" s="505" t="s">
        <v>80</v>
      </c>
      <c r="AK1834" s="505" t="s">
        <v>80</v>
      </c>
      <c r="AL1834" s="507"/>
      <c r="AM1834" s="507"/>
      <c r="AN1834" s="505" t="s">
        <v>80</v>
      </c>
      <c r="AO1834" s="505" t="s">
        <v>80</v>
      </c>
      <c r="AP1834" s="506">
        <v>600</v>
      </c>
      <c r="AQ1834" s="506">
        <v>695</v>
      </c>
      <c r="AR1834" s="495">
        <v>22</v>
      </c>
      <c r="AS1834" s="495">
        <v>209</v>
      </c>
      <c r="AT1834" s="495">
        <v>14</v>
      </c>
      <c r="AU1834" s="495">
        <v>35</v>
      </c>
      <c r="AV1834" s="507"/>
      <c r="AW1834" s="507"/>
      <c r="AX1834" s="507"/>
      <c r="AY1834" s="507"/>
      <c r="AZ1834" s="507"/>
      <c r="BA1834" s="507"/>
      <c r="BB1834" s="357"/>
      <c r="BC1834" s="592">
        <f t="shared" si="1919"/>
        <v>9259.99999999998</v>
      </c>
      <c r="BD1834" s="593">
        <f t="shared" si="1920"/>
        <v>12520.199999999999</v>
      </c>
      <c r="BE1834" s="595">
        <f t="shared" si="1921"/>
        <v>31549.5</v>
      </c>
      <c r="BF1834" s="289">
        <f t="shared" si="1922"/>
        <v>29003.399999999998</v>
      </c>
      <c r="BG1834" s="596">
        <f t="shared" si="1923"/>
        <v>49187.700000000004</v>
      </c>
      <c r="BH1834" s="595">
        <f t="shared" si="1924"/>
        <v>31565.599999999999</v>
      </c>
      <c r="BI1834" s="289">
        <f t="shared" si="1925"/>
        <v>17724</v>
      </c>
      <c r="BJ1834" s="596">
        <f t="shared" si="1926"/>
        <v>73006</v>
      </c>
      <c r="BK1834" s="595">
        <f t="shared" si="1927"/>
        <v>2937.6000000000004</v>
      </c>
      <c r="BL1834" s="289">
        <f t="shared" si="1928"/>
        <v>2712</v>
      </c>
      <c r="BM1834" s="596">
        <f t="shared" si="1929"/>
        <v>4608</v>
      </c>
      <c r="BN1834" s="563">
        <f t="shared" si="1930"/>
        <v>6</v>
      </c>
      <c r="BO1834" s="87">
        <f t="shared" si="1931"/>
        <v>2019</v>
      </c>
      <c r="BP1834" s="87">
        <f t="shared" si="1932"/>
        <v>0</v>
      </c>
      <c r="BQ1834" s="202"/>
    </row>
    <row r="1835" spans="1:69" s="35" customFormat="1" ht="10.5" customHeight="1" x14ac:dyDescent="0.2">
      <c r="A1835" s="314" t="str">
        <f t="shared" si="1918"/>
        <v>2019-20RYA6</v>
      </c>
      <c r="B1835" s="314" t="str">
        <f t="shared" si="1933"/>
        <v>Y60</v>
      </c>
      <c r="C1835" s="205" t="s">
        <v>194</v>
      </c>
      <c r="D1835" s="205" t="s">
        <v>169</v>
      </c>
      <c r="E1835" s="206"/>
      <c r="F1835" s="318" t="str">
        <f>VLOOKUP($G1835,'Selection Sheet'!$C$15:$F$39,3,0)</f>
        <v>Y60</v>
      </c>
      <c r="G1835" s="207" t="s">
        <v>118</v>
      </c>
      <c r="H1835" s="205" t="s">
        <v>536</v>
      </c>
      <c r="I1835" s="508">
        <v>254</v>
      </c>
      <c r="J1835" s="508">
        <v>90</v>
      </c>
      <c r="K1835" s="508">
        <v>36</v>
      </c>
      <c r="L1835" s="508">
        <v>24</v>
      </c>
      <c r="M1835" s="520" t="s">
        <v>80</v>
      </c>
      <c r="N1835" s="520" t="s">
        <v>80</v>
      </c>
      <c r="O1835" s="520" t="s">
        <v>80</v>
      </c>
      <c r="P1835" s="520" t="s">
        <v>80</v>
      </c>
      <c r="Q1835" s="508" t="s">
        <v>80</v>
      </c>
      <c r="R1835" s="508" t="s">
        <v>80</v>
      </c>
      <c r="S1835" s="508">
        <v>687</v>
      </c>
      <c r="T1835" s="514">
        <v>70</v>
      </c>
      <c r="U1835" s="551">
        <v>70</v>
      </c>
      <c r="V1835" s="551">
        <v>61.2</v>
      </c>
      <c r="W1835" s="551">
        <v>105.9</v>
      </c>
      <c r="X1835" s="511">
        <v>509</v>
      </c>
      <c r="Y1835" s="556">
        <v>103.1</v>
      </c>
      <c r="Z1835" s="551">
        <v>47</v>
      </c>
      <c r="AA1835" s="551">
        <v>256</v>
      </c>
      <c r="AB1835" s="514">
        <v>80</v>
      </c>
      <c r="AC1835" s="551">
        <v>66.7</v>
      </c>
      <c r="AD1835" s="551">
        <v>59</v>
      </c>
      <c r="AE1835" s="551">
        <v>116</v>
      </c>
      <c r="AF1835" s="515">
        <v>159</v>
      </c>
      <c r="AG1835" s="516">
        <v>121.059701492537</v>
      </c>
      <c r="AH1835" s="517">
        <v>155</v>
      </c>
      <c r="AI1835" s="515">
        <v>134</v>
      </c>
      <c r="AJ1835" s="518" t="s">
        <v>80</v>
      </c>
      <c r="AK1835" s="518" t="s">
        <v>80</v>
      </c>
      <c r="AL1835" s="520"/>
      <c r="AM1835" s="520"/>
      <c r="AN1835" s="518" t="s">
        <v>80</v>
      </c>
      <c r="AO1835" s="518" t="s">
        <v>80</v>
      </c>
      <c r="AP1835" s="519">
        <v>722</v>
      </c>
      <c r="AQ1835" s="519">
        <v>854</v>
      </c>
      <c r="AR1835" s="508">
        <v>33</v>
      </c>
      <c r="AS1835" s="508">
        <v>248</v>
      </c>
      <c r="AT1835" s="508">
        <v>15</v>
      </c>
      <c r="AU1835" s="508">
        <v>35</v>
      </c>
      <c r="AV1835" s="520"/>
      <c r="AW1835" s="520"/>
      <c r="AX1835" s="520"/>
      <c r="AY1835" s="520"/>
      <c r="AZ1835" s="520"/>
      <c r="BA1835" s="520"/>
      <c r="BB1835" s="358"/>
      <c r="BC1835" s="597">
        <f t="shared" si="1919"/>
        <v>16221.999999999958</v>
      </c>
      <c r="BD1835" s="598">
        <f t="shared" si="1920"/>
        <v>20770</v>
      </c>
      <c r="BE1835" s="602">
        <f t="shared" si="1921"/>
        <v>4900</v>
      </c>
      <c r="BF1835" s="603">
        <f t="shared" si="1922"/>
        <v>4284</v>
      </c>
      <c r="BG1835" s="604">
        <f t="shared" si="1923"/>
        <v>7413</v>
      </c>
      <c r="BH1835" s="602">
        <f t="shared" si="1924"/>
        <v>52477.899999999994</v>
      </c>
      <c r="BI1835" s="603">
        <f t="shared" si="1925"/>
        <v>23923</v>
      </c>
      <c r="BJ1835" s="604">
        <f t="shared" si="1926"/>
        <v>130304</v>
      </c>
      <c r="BK1835" s="602">
        <f t="shared" si="1927"/>
        <v>5336</v>
      </c>
      <c r="BL1835" s="603">
        <f t="shared" si="1928"/>
        <v>4720</v>
      </c>
      <c r="BM1835" s="604">
        <f t="shared" si="1929"/>
        <v>9280</v>
      </c>
      <c r="BN1835" s="564">
        <f t="shared" si="1930"/>
        <v>6</v>
      </c>
      <c r="BO1835" s="314">
        <f t="shared" si="1931"/>
        <v>2019</v>
      </c>
      <c r="BP1835" s="314">
        <f t="shared" si="1932"/>
        <v>0</v>
      </c>
      <c r="BQ1835" s="202"/>
    </row>
    <row r="1836" spans="1:69" s="35" customFormat="1" ht="10.5" customHeight="1" x14ac:dyDescent="0.2">
      <c r="A1836" s="87" t="str">
        <f t="shared" si="1918"/>
        <v>2019-20RYC6</v>
      </c>
      <c r="B1836" s="87" t="str">
        <f t="shared" si="1933"/>
        <v>Y61</v>
      </c>
      <c r="C1836" s="203" t="s">
        <v>194</v>
      </c>
      <c r="D1836" s="203" t="s">
        <v>169</v>
      </c>
      <c r="E1836" s="42"/>
      <c r="F1836" s="317" t="str">
        <f>VLOOKUP($G1836,'Selection Sheet'!$C$15:$F$39,3,0)</f>
        <v>Y61</v>
      </c>
      <c r="G1836" s="204" t="s">
        <v>87</v>
      </c>
      <c r="H1836" s="203" t="s">
        <v>537</v>
      </c>
      <c r="I1836" s="495">
        <v>278</v>
      </c>
      <c r="J1836" s="495">
        <v>83</v>
      </c>
      <c r="K1836" s="495">
        <v>45</v>
      </c>
      <c r="L1836" s="495">
        <v>21</v>
      </c>
      <c r="M1836" s="507" t="s">
        <v>80</v>
      </c>
      <c r="N1836" s="507" t="s">
        <v>80</v>
      </c>
      <c r="O1836" s="507" t="s">
        <v>80</v>
      </c>
      <c r="P1836" s="507" t="s">
        <v>80</v>
      </c>
      <c r="Q1836" s="495" t="s">
        <v>80</v>
      </c>
      <c r="R1836" s="495" t="s">
        <v>80</v>
      </c>
      <c r="S1836" s="495">
        <v>719</v>
      </c>
      <c r="T1836" s="501">
        <v>502</v>
      </c>
      <c r="U1836" s="550">
        <v>82.1</v>
      </c>
      <c r="V1836" s="550">
        <v>74.3</v>
      </c>
      <c r="W1836" s="550">
        <v>122.3</v>
      </c>
      <c r="X1836" s="498">
        <v>578</v>
      </c>
      <c r="Y1836" s="555">
        <v>81.7</v>
      </c>
      <c r="Z1836" s="550">
        <v>43.5</v>
      </c>
      <c r="AA1836" s="550">
        <v>212</v>
      </c>
      <c r="AB1836" s="501">
        <v>87</v>
      </c>
      <c r="AC1836" s="550">
        <v>65.400000000000006</v>
      </c>
      <c r="AD1836" s="550">
        <v>52</v>
      </c>
      <c r="AE1836" s="550">
        <v>103</v>
      </c>
      <c r="AF1836" s="502">
        <v>112</v>
      </c>
      <c r="AG1836" s="503">
        <v>133.10752688171999</v>
      </c>
      <c r="AH1836" s="504">
        <v>174.6</v>
      </c>
      <c r="AI1836" s="502">
        <v>93</v>
      </c>
      <c r="AJ1836" s="505" t="s">
        <v>80</v>
      </c>
      <c r="AK1836" s="505" t="s">
        <v>80</v>
      </c>
      <c r="AL1836" s="507"/>
      <c r="AM1836" s="507"/>
      <c r="AN1836" s="505" t="s">
        <v>80</v>
      </c>
      <c r="AO1836" s="505" t="s">
        <v>80</v>
      </c>
      <c r="AP1836" s="506">
        <v>458</v>
      </c>
      <c r="AQ1836" s="506">
        <v>648</v>
      </c>
      <c r="AR1836" s="495">
        <v>32</v>
      </c>
      <c r="AS1836" s="495">
        <v>267</v>
      </c>
      <c r="AT1836" s="495">
        <v>13</v>
      </c>
      <c r="AU1836" s="495">
        <v>42</v>
      </c>
      <c r="AV1836" s="507"/>
      <c r="AW1836" s="507"/>
      <c r="AX1836" s="507"/>
      <c r="AY1836" s="507"/>
      <c r="AZ1836" s="507"/>
      <c r="BA1836" s="507"/>
      <c r="BB1836" s="357"/>
      <c r="BC1836" s="592">
        <f t="shared" si="1919"/>
        <v>12378.99999999996</v>
      </c>
      <c r="BD1836" s="593">
        <f t="shared" si="1920"/>
        <v>16237.8</v>
      </c>
      <c r="BE1836" s="595">
        <f t="shared" si="1921"/>
        <v>41214.199999999997</v>
      </c>
      <c r="BF1836" s="289">
        <f t="shared" si="1922"/>
        <v>37298.6</v>
      </c>
      <c r="BG1836" s="596">
        <f t="shared" si="1923"/>
        <v>61394.6</v>
      </c>
      <c r="BH1836" s="595">
        <f t="shared" si="1924"/>
        <v>47222.6</v>
      </c>
      <c r="BI1836" s="289">
        <f t="shared" si="1925"/>
        <v>25143</v>
      </c>
      <c r="BJ1836" s="596">
        <f t="shared" si="1926"/>
        <v>122536</v>
      </c>
      <c r="BK1836" s="595">
        <f t="shared" si="1927"/>
        <v>5689.8</v>
      </c>
      <c r="BL1836" s="289">
        <f t="shared" si="1928"/>
        <v>4524</v>
      </c>
      <c r="BM1836" s="596">
        <f t="shared" si="1929"/>
        <v>8961</v>
      </c>
      <c r="BN1836" s="563">
        <f t="shared" si="1930"/>
        <v>6</v>
      </c>
      <c r="BO1836" s="87">
        <f t="shared" si="1931"/>
        <v>2019</v>
      </c>
      <c r="BP1836" s="87">
        <f t="shared" si="1932"/>
        <v>0</v>
      </c>
      <c r="BQ1836" s="202"/>
    </row>
    <row r="1837" spans="1:69" s="35" customFormat="1" ht="10.5" customHeight="1" x14ac:dyDescent="0.2">
      <c r="A1837" s="87" t="str">
        <f t="shared" si="1918"/>
        <v>2019-20RYD6</v>
      </c>
      <c r="B1837" s="87" t="str">
        <f t="shared" si="1933"/>
        <v>Y59</v>
      </c>
      <c r="C1837" s="203" t="s">
        <v>194</v>
      </c>
      <c r="D1837" s="203" t="s">
        <v>169</v>
      </c>
      <c r="E1837" s="42"/>
      <c r="F1837" s="317" t="str">
        <f>VLOOKUP($G1837,'Selection Sheet'!$C$15:$F$39,3,0)</f>
        <v>Y59</v>
      </c>
      <c r="G1837" s="204" t="s">
        <v>116</v>
      </c>
      <c r="H1837" s="203" t="s">
        <v>538</v>
      </c>
      <c r="I1837" s="495">
        <v>169</v>
      </c>
      <c r="J1837" s="495">
        <v>38</v>
      </c>
      <c r="K1837" s="495">
        <v>29</v>
      </c>
      <c r="L1837" s="495">
        <v>9</v>
      </c>
      <c r="M1837" s="507" t="s">
        <v>80</v>
      </c>
      <c r="N1837" s="507" t="s">
        <v>80</v>
      </c>
      <c r="O1837" s="507" t="s">
        <v>80</v>
      </c>
      <c r="P1837" s="507" t="s">
        <v>80</v>
      </c>
      <c r="Q1837" s="495" t="s">
        <v>80</v>
      </c>
      <c r="R1837" s="495" t="s">
        <v>80</v>
      </c>
      <c r="S1837" s="495">
        <v>515</v>
      </c>
      <c r="T1837" s="501">
        <v>405</v>
      </c>
      <c r="U1837" s="550">
        <v>85</v>
      </c>
      <c r="V1837" s="550">
        <v>65.5</v>
      </c>
      <c r="W1837" s="550">
        <v>137.6</v>
      </c>
      <c r="X1837" s="498">
        <v>435</v>
      </c>
      <c r="Y1837" s="555">
        <v>77.599999999999994</v>
      </c>
      <c r="Z1837" s="550">
        <v>42</v>
      </c>
      <c r="AA1837" s="550">
        <v>171</v>
      </c>
      <c r="AB1837" s="501">
        <v>65</v>
      </c>
      <c r="AC1837" s="550">
        <v>71.900000000000006</v>
      </c>
      <c r="AD1837" s="550">
        <v>62</v>
      </c>
      <c r="AE1837" s="550">
        <v>117</v>
      </c>
      <c r="AF1837" s="502">
        <v>127</v>
      </c>
      <c r="AG1837" s="503">
        <v>143.17117117117101</v>
      </c>
      <c r="AH1837" s="504">
        <v>189</v>
      </c>
      <c r="AI1837" s="502">
        <v>111</v>
      </c>
      <c r="AJ1837" s="505" t="s">
        <v>80</v>
      </c>
      <c r="AK1837" s="505" t="s">
        <v>80</v>
      </c>
      <c r="AL1837" s="507"/>
      <c r="AM1837" s="507"/>
      <c r="AN1837" s="505" t="s">
        <v>80</v>
      </c>
      <c r="AO1837" s="505" t="s">
        <v>80</v>
      </c>
      <c r="AP1837" s="506">
        <v>404</v>
      </c>
      <c r="AQ1837" s="506">
        <v>492</v>
      </c>
      <c r="AR1837" s="495">
        <v>14</v>
      </c>
      <c r="AS1837" s="495">
        <v>165</v>
      </c>
      <c r="AT1837" s="495">
        <v>7</v>
      </c>
      <c r="AU1837" s="495">
        <v>29</v>
      </c>
      <c r="AV1837" s="507"/>
      <c r="AW1837" s="507"/>
      <c r="AX1837" s="507"/>
      <c r="AY1837" s="507"/>
      <c r="AZ1837" s="507"/>
      <c r="BA1837" s="507"/>
      <c r="BB1837" s="357"/>
      <c r="BC1837" s="592">
        <f t="shared" si="1919"/>
        <v>15891.999999999982</v>
      </c>
      <c r="BD1837" s="593">
        <f t="shared" si="1920"/>
        <v>20979</v>
      </c>
      <c r="BE1837" s="595">
        <f t="shared" si="1921"/>
        <v>34425</v>
      </c>
      <c r="BF1837" s="289">
        <f t="shared" si="1922"/>
        <v>26527.5</v>
      </c>
      <c r="BG1837" s="596">
        <f t="shared" si="1923"/>
        <v>55728</v>
      </c>
      <c r="BH1837" s="595">
        <f t="shared" si="1924"/>
        <v>33756</v>
      </c>
      <c r="BI1837" s="289">
        <f t="shared" si="1925"/>
        <v>18270</v>
      </c>
      <c r="BJ1837" s="596">
        <f t="shared" si="1926"/>
        <v>74385</v>
      </c>
      <c r="BK1837" s="595">
        <f t="shared" si="1927"/>
        <v>4673.5</v>
      </c>
      <c r="BL1837" s="289">
        <f t="shared" si="1928"/>
        <v>4030</v>
      </c>
      <c r="BM1837" s="596">
        <f t="shared" si="1929"/>
        <v>7605</v>
      </c>
      <c r="BN1837" s="563">
        <f t="shared" si="1930"/>
        <v>6</v>
      </c>
      <c r="BO1837" s="87">
        <f t="shared" si="1931"/>
        <v>2019</v>
      </c>
      <c r="BP1837" s="87">
        <f t="shared" si="1932"/>
        <v>0</v>
      </c>
      <c r="BQ1837" s="202"/>
    </row>
    <row r="1838" spans="1:69" s="35" customFormat="1" ht="10.5" customHeight="1" x14ac:dyDescent="0.2">
      <c r="A1838" s="87" t="str">
        <f t="shared" si="1918"/>
        <v>2019-20RYE6</v>
      </c>
      <c r="B1838" s="87" t="str">
        <f t="shared" si="1933"/>
        <v>Y59</v>
      </c>
      <c r="C1838" s="203" t="s">
        <v>194</v>
      </c>
      <c r="D1838" s="203" t="s">
        <v>169</v>
      </c>
      <c r="E1838" s="42"/>
      <c r="F1838" s="317" t="str">
        <f>VLOOKUP($G1838,'Selection Sheet'!$C$15:$F$39,3,0)</f>
        <v>Y59</v>
      </c>
      <c r="G1838" s="204" t="s">
        <v>114</v>
      </c>
      <c r="H1838" s="203" t="s">
        <v>539</v>
      </c>
      <c r="I1838" s="495">
        <v>163</v>
      </c>
      <c r="J1838" s="495">
        <v>50</v>
      </c>
      <c r="K1838" s="495">
        <v>27</v>
      </c>
      <c r="L1838" s="495">
        <v>18</v>
      </c>
      <c r="M1838" s="507" t="s">
        <v>80</v>
      </c>
      <c r="N1838" s="507" t="s">
        <v>80</v>
      </c>
      <c r="O1838" s="507" t="s">
        <v>80</v>
      </c>
      <c r="P1838" s="507" t="s">
        <v>80</v>
      </c>
      <c r="Q1838" s="495" t="s">
        <v>80</v>
      </c>
      <c r="R1838" s="495" t="s">
        <v>80</v>
      </c>
      <c r="S1838" s="495">
        <v>337</v>
      </c>
      <c r="T1838" s="501">
        <v>239</v>
      </c>
      <c r="U1838" s="550">
        <v>76.900000000000006</v>
      </c>
      <c r="V1838" s="550">
        <v>67.7</v>
      </c>
      <c r="W1838" s="550">
        <v>115.8</v>
      </c>
      <c r="X1838" s="498">
        <v>319</v>
      </c>
      <c r="Y1838" s="555">
        <v>91.7</v>
      </c>
      <c r="Z1838" s="550">
        <v>37.5</v>
      </c>
      <c r="AA1838" s="550">
        <v>253</v>
      </c>
      <c r="AB1838" s="501">
        <v>52</v>
      </c>
      <c r="AC1838" s="550">
        <v>52.7</v>
      </c>
      <c r="AD1838" s="550">
        <v>46.5</v>
      </c>
      <c r="AE1838" s="550">
        <v>82</v>
      </c>
      <c r="AF1838" s="502">
        <v>91</v>
      </c>
      <c r="AG1838" s="503">
        <v>124.01282051282099</v>
      </c>
      <c r="AH1838" s="504">
        <v>163.30000000000001</v>
      </c>
      <c r="AI1838" s="502">
        <v>78</v>
      </c>
      <c r="AJ1838" s="505" t="s">
        <v>80</v>
      </c>
      <c r="AK1838" s="505" t="s">
        <v>80</v>
      </c>
      <c r="AL1838" s="507"/>
      <c r="AM1838" s="507"/>
      <c r="AN1838" s="505" t="s">
        <v>80</v>
      </c>
      <c r="AO1838" s="505" t="s">
        <v>80</v>
      </c>
      <c r="AP1838" s="506">
        <v>352</v>
      </c>
      <c r="AQ1838" s="506">
        <v>463</v>
      </c>
      <c r="AR1838" s="495">
        <v>22</v>
      </c>
      <c r="AS1838" s="495">
        <v>152</v>
      </c>
      <c r="AT1838" s="495">
        <v>9</v>
      </c>
      <c r="AU1838" s="495">
        <v>25</v>
      </c>
      <c r="AV1838" s="507"/>
      <c r="AW1838" s="507"/>
      <c r="AX1838" s="507"/>
      <c r="AY1838" s="507"/>
      <c r="AZ1838" s="507"/>
      <c r="BA1838" s="507"/>
      <c r="BB1838" s="357"/>
      <c r="BC1838" s="592">
        <f t="shared" si="1919"/>
        <v>9673.0000000000382</v>
      </c>
      <c r="BD1838" s="593">
        <f t="shared" si="1920"/>
        <v>12737.400000000001</v>
      </c>
      <c r="BE1838" s="595">
        <f t="shared" si="1921"/>
        <v>18379.100000000002</v>
      </c>
      <c r="BF1838" s="289">
        <f t="shared" si="1922"/>
        <v>16180.300000000001</v>
      </c>
      <c r="BG1838" s="596">
        <f t="shared" si="1923"/>
        <v>27676.2</v>
      </c>
      <c r="BH1838" s="595">
        <f t="shared" si="1924"/>
        <v>29252.3</v>
      </c>
      <c r="BI1838" s="289">
        <f t="shared" si="1925"/>
        <v>11962.5</v>
      </c>
      <c r="BJ1838" s="596">
        <f t="shared" si="1926"/>
        <v>80707</v>
      </c>
      <c r="BK1838" s="595">
        <f t="shared" si="1927"/>
        <v>2740.4</v>
      </c>
      <c r="BL1838" s="289">
        <f t="shared" si="1928"/>
        <v>2418</v>
      </c>
      <c r="BM1838" s="596">
        <f t="shared" si="1929"/>
        <v>4264</v>
      </c>
      <c r="BN1838" s="563">
        <f t="shared" si="1930"/>
        <v>6</v>
      </c>
      <c r="BO1838" s="87">
        <f t="shared" si="1931"/>
        <v>2019</v>
      </c>
      <c r="BP1838" s="87">
        <f t="shared" si="1932"/>
        <v>0</v>
      </c>
      <c r="BQ1838" s="202"/>
    </row>
    <row r="1839" spans="1:69" s="35" customFormat="1" ht="10.5" customHeight="1" x14ac:dyDescent="0.2">
      <c r="A1839" s="312" t="str">
        <f t="shared" si="1918"/>
        <v>2019-20RYF6</v>
      </c>
      <c r="B1839" s="312" t="str">
        <f t="shared" si="1933"/>
        <v>Y58</v>
      </c>
      <c r="C1839" s="208" t="s">
        <v>194</v>
      </c>
      <c r="D1839" s="208" t="s">
        <v>169</v>
      </c>
      <c r="E1839" s="53"/>
      <c r="F1839" s="319" t="str">
        <f>VLOOKUP($G1839,'Selection Sheet'!$C$15:$F$39,3,0)</f>
        <v>Y58</v>
      </c>
      <c r="G1839" s="209" t="s">
        <v>99</v>
      </c>
      <c r="H1839" s="208" t="s">
        <v>540</v>
      </c>
      <c r="I1839" s="521">
        <v>262</v>
      </c>
      <c r="J1839" s="521">
        <v>89</v>
      </c>
      <c r="K1839" s="521">
        <v>39</v>
      </c>
      <c r="L1839" s="521">
        <v>23</v>
      </c>
      <c r="M1839" s="533" t="s">
        <v>80</v>
      </c>
      <c r="N1839" s="533" t="s">
        <v>80</v>
      </c>
      <c r="O1839" s="533" t="s">
        <v>80</v>
      </c>
      <c r="P1839" s="533" t="s">
        <v>80</v>
      </c>
      <c r="Q1839" s="521" t="s">
        <v>80</v>
      </c>
      <c r="R1839" s="521" t="s">
        <v>80</v>
      </c>
      <c r="S1839" s="521">
        <v>622</v>
      </c>
      <c r="T1839" s="527">
        <v>577</v>
      </c>
      <c r="U1839" s="552">
        <v>103.2</v>
      </c>
      <c r="V1839" s="552">
        <v>87.4</v>
      </c>
      <c r="W1839" s="552">
        <v>159.5</v>
      </c>
      <c r="X1839" s="524">
        <v>643</v>
      </c>
      <c r="Y1839" s="557">
        <v>74.2</v>
      </c>
      <c r="Z1839" s="552">
        <v>30</v>
      </c>
      <c r="AA1839" s="552">
        <v>200</v>
      </c>
      <c r="AB1839" s="527">
        <v>78</v>
      </c>
      <c r="AC1839" s="552">
        <v>60.8</v>
      </c>
      <c r="AD1839" s="552">
        <v>54.5</v>
      </c>
      <c r="AE1839" s="552">
        <v>110</v>
      </c>
      <c r="AF1839" s="528">
        <v>148</v>
      </c>
      <c r="AG1839" s="529">
        <v>138.6875</v>
      </c>
      <c r="AH1839" s="530">
        <v>203.3</v>
      </c>
      <c r="AI1839" s="528">
        <v>128</v>
      </c>
      <c r="AJ1839" s="531" t="s">
        <v>80</v>
      </c>
      <c r="AK1839" s="531" t="s">
        <v>80</v>
      </c>
      <c r="AL1839" s="533"/>
      <c r="AM1839" s="533"/>
      <c r="AN1839" s="531" t="s">
        <v>80</v>
      </c>
      <c r="AO1839" s="531" t="s">
        <v>80</v>
      </c>
      <c r="AP1839" s="532">
        <v>428</v>
      </c>
      <c r="AQ1839" s="532">
        <v>794</v>
      </c>
      <c r="AR1839" s="521">
        <v>26</v>
      </c>
      <c r="AS1839" s="521">
        <v>262</v>
      </c>
      <c r="AT1839" s="521">
        <v>16</v>
      </c>
      <c r="AU1839" s="521">
        <v>39</v>
      </c>
      <c r="AV1839" s="533"/>
      <c r="AW1839" s="533"/>
      <c r="AX1839" s="533"/>
      <c r="AY1839" s="533"/>
      <c r="AZ1839" s="533"/>
      <c r="BA1839" s="533"/>
      <c r="BB1839" s="359"/>
      <c r="BC1839" s="605">
        <f t="shared" si="1919"/>
        <v>17752</v>
      </c>
      <c r="BD1839" s="606">
        <f t="shared" si="1920"/>
        <v>26022.400000000001</v>
      </c>
      <c r="BE1839" s="609">
        <f t="shared" si="1921"/>
        <v>59546.400000000001</v>
      </c>
      <c r="BF1839" s="311">
        <f t="shared" si="1922"/>
        <v>50429.8</v>
      </c>
      <c r="BG1839" s="610">
        <f t="shared" si="1923"/>
        <v>92031.5</v>
      </c>
      <c r="BH1839" s="609">
        <f t="shared" si="1924"/>
        <v>47710.6</v>
      </c>
      <c r="BI1839" s="311">
        <f t="shared" si="1925"/>
        <v>19290</v>
      </c>
      <c r="BJ1839" s="610">
        <f t="shared" si="1926"/>
        <v>128600</v>
      </c>
      <c r="BK1839" s="609">
        <f t="shared" si="1927"/>
        <v>4742.3999999999996</v>
      </c>
      <c r="BL1839" s="311">
        <f t="shared" si="1928"/>
        <v>4251</v>
      </c>
      <c r="BM1839" s="610">
        <f t="shared" si="1929"/>
        <v>8580</v>
      </c>
      <c r="BN1839" s="565">
        <f t="shared" si="1930"/>
        <v>6</v>
      </c>
      <c r="BO1839" s="312">
        <f t="shared" si="1931"/>
        <v>2019</v>
      </c>
      <c r="BP1839" s="312">
        <f t="shared" si="1932"/>
        <v>0</v>
      </c>
      <c r="BQ1839" s="202"/>
    </row>
    <row r="1840" spans="1:69" s="35" customFormat="1" ht="10.5" customHeight="1" x14ac:dyDescent="0.2">
      <c r="A1840" s="87" t="str">
        <f t="shared" si="1918"/>
        <v>2019-20R1F7</v>
      </c>
      <c r="B1840" s="87" t="str">
        <f t="shared" si="1933"/>
        <v>Y59</v>
      </c>
      <c r="C1840" s="203" t="s">
        <v>194</v>
      </c>
      <c r="D1840" s="203" t="s">
        <v>170</v>
      </c>
      <c r="E1840" s="42"/>
      <c r="F1840" s="317" t="str">
        <f>VLOOKUP($G1840,'Selection Sheet'!$C$15:$F$39,3,0)</f>
        <v>Y59</v>
      </c>
      <c r="G1840" s="204" t="s">
        <v>108</v>
      </c>
      <c r="H1840" s="203" t="s">
        <v>529</v>
      </c>
      <c r="I1840" s="495">
        <v>7</v>
      </c>
      <c r="J1840" s="495">
        <v>2</v>
      </c>
      <c r="K1840" s="495">
        <v>0</v>
      </c>
      <c r="L1840" s="495">
        <v>0</v>
      </c>
      <c r="M1840" s="507" t="s">
        <v>80</v>
      </c>
      <c r="N1840" s="507" t="s">
        <v>80</v>
      </c>
      <c r="O1840" s="507" t="s">
        <v>80</v>
      </c>
      <c r="P1840" s="507" t="s">
        <v>80</v>
      </c>
      <c r="Q1840" s="495">
        <v>2</v>
      </c>
      <c r="R1840" s="495">
        <v>1</v>
      </c>
      <c r="S1840" s="495">
        <v>22</v>
      </c>
      <c r="T1840" s="498">
        <v>16</v>
      </c>
      <c r="U1840" s="550">
        <v>69.099999999999994</v>
      </c>
      <c r="V1840" s="550">
        <v>57</v>
      </c>
      <c r="W1840" s="550">
        <v>104</v>
      </c>
      <c r="X1840" s="498">
        <v>16</v>
      </c>
      <c r="Y1840" s="555">
        <v>66.7</v>
      </c>
      <c r="Z1840" s="550">
        <v>20</v>
      </c>
      <c r="AA1840" s="550">
        <v>160</v>
      </c>
      <c r="AB1840" s="501" t="s">
        <v>80</v>
      </c>
      <c r="AC1840" s="550" t="s">
        <v>80</v>
      </c>
      <c r="AD1840" s="550" t="s">
        <v>80</v>
      </c>
      <c r="AE1840" s="550" t="s">
        <v>80</v>
      </c>
      <c r="AF1840" s="502">
        <v>0</v>
      </c>
      <c r="AG1840" s="503" t="s">
        <v>80</v>
      </c>
      <c r="AH1840" s="503" t="s">
        <v>80</v>
      </c>
      <c r="AI1840" s="502">
        <v>0</v>
      </c>
      <c r="AJ1840" s="505">
        <v>2</v>
      </c>
      <c r="AK1840" s="505">
        <v>3</v>
      </c>
      <c r="AL1840" s="507"/>
      <c r="AM1840" s="507"/>
      <c r="AN1840" s="505" t="s">
        <v>80</v>
      </c>
      <c r="AO1840" s="505" t="s">
        <v>80</v>
      </c>
      <c r="AP1840" s="506" t="s">
        <v>80</v>
      </c>
      <c r="AQ1840" s="506" t="s">
        <v>80</v>
      </c>
      <c r="AR1840" s="495">
        <v>0</v>
      </c>
      <c r="AS1840" s="495">
        <v>7</v>
      </c>
      <c r="AT1840" s="495">
        <v>0</v>
      </c>
      <c r="AU1840" s="495">
        <v>0</v>
      </c>
      <c r="AV1840" s="507"/>
      <c r="AW1840" s="507"/>
      <c r="AX1840" s="507"/>
      <c r="AY1840" s="507"/>
      <c r="AZ1840" s="507"/>
      <c r="BA1840" s="507"/>
      <c r="BB1840" s="357"/>
      <c r="BC1840" s="592" t="str">
        <f t="shared" si="1919"/>
        <v>-</v>
      </c>
      <c r="BD1840" s="593" t="str">
        <f t="shared" si="1920"/>
        <v>-</v>
      </c>
      <c r="BE1840" s="595">
        <f t="shared" si="1921"/>
        <v>1105.5999999999999</v>
      </c>
      <c r="BF1840" s="289">
        <f t="shared" si="1922"/>
        <v>912</v>
      </c>
      <c r="BG1840" s="596">
        <f t="shared" si="1923"/>
        <v>1664</v>
      </c>
      <c r="BH1840" s="595">
        <f t="shared" si="1924"/>
        <v>1067.2</v>
      </c>
      <c r="BI1840" s="289">
        <f t="shared" si="1925"/>
        <v>320</v>
      </c>
      <c r="BJ1840" s="596">
        <f t="shared" si="1926"/>
        <v>2560</v>
      </c>
      <c r="BK1840" s="595" t="str">
        <f t="shared" si="1927"/>
        <v>-</v>
      </c>
      <c r="BL1840" s="289" t="str">
        <f t="shared" si="1928"/>
        <v>-</v>
      </c>
      <c r="BM1840" s="596" t="str">
        <f t="shared" si="1929"/>
        <v>-</v>
      </c>
      <c r="BN1840" s="563">
        <f t="shared" si="1930"/>
        <v>7</v>
      </c>
      <c r="BO1840" s="87">
        <f t="shared" si="1931"/>
        <v>2019</v>
      </c>
      <c r="BP1840" s="87">
        <f t="shared" si="1932"/>
        <v>1.0000000000000004</v>
      </c>
      <c r="BQ1840" s="202"/>
    </row>
    <row r="1841" spans="1:69" s="35" customFormat="1" ht="10.5" customHeight="1" x14ac:dyDescent="0.2">
      <c r="A1841" s="87" t="str">
        <f t="shared" si="1918"/>
        <v>2019-20RRU7</v>
      </c>
      <c r="B1841" s="87" t="str">
        <f t="shared" si="1933"/>
        <v>Y56</v>
      </c>
      <c r="C1841" s="203" t="s">
        <v>194</v>
      </c>
      <c r="D1841" s="203" t="s">
        <v>170</v>
      </c>
      <c r="E1841" s="42"/>
      <c r="F1841" s="317" t="str">
        <f>VLOOKUP($G1841,'Selection Sheet'!$C$15:$F$39,3,0)</f>
        <v>Y56</v>
      </c>
      <c r="G1841" s="204" t="s">
        <v>93</v>
      </c>
      <c r="H1841" s="203" t="s">
        <v>530</v>
      </c>
      <c r="I1841" s="495">
        <v>316</v>
      </c>
      <c r="J1841" s="495">
        <v>115</v>
      </c>
      <c r="K1841" s="495">
        <v>47</v>
      </c>
      <c r="L1841" s="495">
        <v>29</v>
      </c>
      <c r="M1841" s="507" t="s">
        <v>80</v>
      </c>
      <c r="N1841" s="507" t="s">
        <v>80</v>
      </c>
      <c r="O1841" s="507" t="s">
        <v>80</v>
      </c>
      <c r="P1841" s="507" t="s">
        <v>80</v>
      </c>
      <c r="Q1841" s="495">
        <v>154</v>
      </c>
      <c r="R1841" s="495">
        <v>147</v>
      </c>
      <c r="S1841" s="495">
        <v>829</v>
      </c>
      <c r="T1841" s="501">
        <v>372</v>
      </c>
      <c r="U1841" s="550">
        <v>73.2</v>
      </c>
      <c r="V1841" s="550">
        <v>66</v>
      </c>
      <c r="W1841" s="550">
        <v>108</v>
      </c>
      <c r="X1841" s="498">
        <v>636</v>
      </c>
      <c r="Y1841" s="555">
        <v>74.2</v>
      </c>
      <c r="Z1841" s="550">
        <v>28.5</v>
      </c>
      <c r="AA1841" s="550">
        <v>209</v>
      </c>
      <c r="AB1841" s="501">
        <v>93</v>
      </c>
      <c r="AC1841" s="550">
        <v>40.4</v>
      </c>
      <c r="AD1841" s="550">
        <v>33</v>
      </c>
      <c r="AE1841" s="550">
        <v>71</v>
      </c>
      <c r="AF1841" s="502">
        <v>119</v>
      </c>
      <c r="AG1841" s="503">
        <v>130.551020408163</v>
      </c>
      <c r="AH1841" s="503">
        <v>173.3</v>
      </c>
      <c r="AI1841" s="502">
        <v>98</v>
      </c>
      <c r="AJ1841" s="505">
        <v>147</v>
      </c>
      <c r="AK1841" s="505">
        <v>212</v>
      </c>
      <c r="AL1841" s="507"/>
      <c r="AM1841" s="507"/>
      <c r="AN1841" s="505" t="s">
        <v>80</v>
      </c>
      <c r="AO1841" s="505" t="s">
        <v>80</v>
      </c>
      <c r="AP1841" s="506" t="s">
        <v>80</v>
      </c>
      <c r="AQ1841" s="506" t="s">
        <v>80</v>
      </c>
      <c r="AR1841" s="495">
        <v>32</v>
      </c>
      <c r="AS1841" s="495">
        <v>307</v>
      </c>
      <c r="AT1841" s="495">
        <v>9</v>
      </c>
      <c r="AU1841" s="495">
        <v>45</v>
      </c>
      <c r="AV1841" s="507"/>
      <c r="AW1841" s="507"/>
      <c r="AX1841" s="507"/>
      <c r="AY1841" s="507"/>
      <c r="AZ1841" s="507"/>
      <c r="BA1841" s="507"/>
      <c r="BB1841" s="357"/>
      <c r="BC1841" s="592">
        <f t="shared" si="1919"/>
        <v>12793.999999999975</v>
      </c>
      <c r="BD1841" s="593">
        <f t="shared" si="1920"/>
        <v>16983.400000000001</v>
      </c>
      <c r="BE1841" s="595">
        <f t="shared" si="1921"/>
        <v>27230.400000000001</v>
      </c>
      <c r="BF1841" s="289">
        <f t="shared" si="1922"/>
        <v>24552</v>
      </c>
      <c r="BG1841" s="596">
        <f t="shared" si="1923"/>
        <v>40176</v>
      </c>
      <c r="BH1841" s="595">
        <f t="shared" si="1924"/>
        <v>47191.200000000004</v>
      </c>
      <c r="BI1841" s="289">
        <f t="shared" si="1925"/>
        <v>18126</v>
      </c>
      <c r="BJ1841" s="596">
        <f t="shared" si="1926"/>
        <v>132924</v>
      </c>
      <c r="BK1841" s="595">
        <f t="shared" si="1927"/>
        <v>3757.2</v>
      </c>
      <c r="BL1841" s="289">
        <f t="shared" si="1928"/>
        <v>3069</v>
      </c>
      <c r="BM1841" s="596">
        <f t="shared" si="1929"/>
        <v>6603</v>
      </c>
      <c r="BN1841" s="563">
        <f t="shared" si="1930"/>
        <v>7</v>
      </c>
      <c r="BO1841" s="87">
        <f t="shared" si="1931"/>
        <v>2019</v>
      </c>
      <c r="BP1841" s="87">
        <f t="shared" si="1932"/>
        <v>1.0000000000000004</v>
      </c>
      <c r="BQ1841" s="202"/>
    </row>
    <row r="1842" spans="1:69" s="35" customFormat="1" ht="10.5" customHeight="1" x14ac:dyDescent="0.2">
      <c r="A1842" s="87" t="str">
        <f t="shared" si="1918"/>
        <v>2019-20RX67</v>
      </c>
      <c r="B1842" s="87" t="str">
        <f t="shared" si="1933"/>
        <v>Y63</v>
      </c>
      <c r="C1842" s="203" t="s">
        <v>194</v>
      </c>
      <c r="D1842" s="203" t="s">
        <v>170</v>
      </c>
      <c r="E1842" s="42"/>
      <c r="F1842" s="317" t="str">
        <f>VLOOKUP($G1842,'Selection Sheet'!$C$15:$F$39,3,0)</f>
        <v>Y63</v>
      </c>
      <c r="G1842" s="204" t="s">
        <v>111</v>
      </c>
      <c r="H1842" s="203" t="s">
        <v>532</v>
      </c>
      <c r="I1842" s="495">
        <v>151</v>
      </c>
      <c r="J1842" s="495">
        <v>46</v>
      </c>
      <c r="K1842" s="495">
        <v>17</v>
      </c>
      <c r="L1842" s="495">
        <v>10</v>
      </c>
      <c r="M1842" s="507" t="s">
        <v>80</v>
      </c>
      <c r="N1842" s="507" t="s">
        <v>80</v>
      </c>
      <c r="O1842" s="507" t="s">
        <v>80</v>
      </c>
      <c r="P1842" s="507" t="s">
        <v>80</v>
      </c>
      <c r="Q1842" s="495">
        <v>67</v>
      </c>
      <c r="R1842" s="495">
        <v>45</v>
      </c>
      <c r="S1842" s="495">
        <v>231</v>
      </c>
      <c r="T1842" s="501">
        <v>252</v>
      </c>
      <c r="U1842" s="550">
        <v>87.6</v>
      </c>
      <c r="V1842" s="550">
        <v>71.5</v>
      </c>
      <c r="W1842" s="550">
        <v>139</v>
      </c>
      <c r="X1842" s="498">
        <v>269</v>
      </c>
      <c r="Y1842" s="555">
        <v>85.9</v>
      </c>
      <c r="Z1842" s="550">
        <v>35</v>
      </c>
      <c r="AA1842" s="550">
        <v>225</v>
      </c>
      <c r="AB1842" s="501">
        <v>46</v>
      </c>
      <c r="AC1842" s="550">
        <v>47.2</v>
      </c>
      <c r="AD1842" s="550">
        <v>45</v>
      </c>
      <c r="AE1842" s="550">
        <v>83</v>
      </c>
      <c r="AF1842" s="502">
        <v>68</v>
      </c>
      <c r="AG1842" s="503">
        <v>120.096774193548</v>
      </c>
      <c r="AH1842" s="503">
        <v>162.1</v>
      </c>
      <c r="AI1842" s="502">
        <v>62</v>
      </c>
      <c r="AJ1842" s="505">
        <v>88</v>
      </c>
      <c r="AK1842" s="505">
        <v>97</v>
      </c>
      <c r="AL1842" s="507"/>
      <c r="AM1842" s="507"/>
      <c r="AN1842" s="505" t="s">
        <v>80</v>
      </c>
      <c r="AO1842" s="505" t="s">
        <v>80</v>
      </c>
      <c r="AP1842" s="506" t="s">
        <v>80</v>
      </c>
      <c r="AQ1842" s="506" t="s">
        <v>80</v>
      </c>
      <c r="AR1842" s="495">
        <v>14</v>
      </c>
      <c r="AS1842" s="495">
        <v>147</v>
      </c>
      <c r="AT1842" s="495">
        <v>6</v>
      </c>
      <c r="AU1842" s="495">
        <v>17</v>
      </c>
      <c r="AV1842" s="507"/>
      <c r="AW1842" s="507"/>
      <c r="AX1842" s="507"/>
      <c r="AY1842" s="507"/>
      <c r="AZ1842" s="507"/>
      <c r="BA1842" s="507"/>
      <c r="BB1842" s="357"/>
      <c r="BC1842" s="592">
        <f t="shared" si="1919"/>
        <v>7445.9999999999764</v>
      </c>
      <c r="BD1842" s="593">
        <f t="shared" si="1920"/>
        <v>10050.199999999999</v>
      </c>
      <c r="BE1842" s="595">
        <f t="shared" si="1921"/>
        <v>22075.199999999997</v>
      </c>
      <c r="BF1842" s="289">
        <f t="shared" si="1922"/>
        <v>18018</v>
      </c>
      <c r="BG1842" s="596">
        <f t="shared" si="1923"/>
        <v>35028</v>
      </c>
      <c r="BH1842" s="595">
        <f t="shared" si="1924"/>
        <v>23107.100000000002</v>
      </c>
      <c r="BI1842" s="289">
        <f t="shared" si="1925"/>
        <v>9415</v>
      </c>
      <c r="BJ1842" s="596">
        <f t="shared" si="1926"/>
        <v>60525</v>
      </c>
      <c r="BK1842" s="595">
        <f t="shared" si="1927"/>
        <v>2171.2000000000003</v>
      </c>
      <c r="BL1842" s="289">
        <f t="shared" si="1928"/>
        <v>2070</v>
      </c>
      <c r="BM1842" s="596">
        <f t="shared" si="1929"/>
        <v>3818</v>
      </c>
      <c r="BN1842" s="563">
        <f t="shared" si="1930"/>
        <v>7</v>
      </c>
      <c r="BO1842" s="87">
        <f t="shared" si="1931"/>
        <v>2019</v>
      </c>
      <c r="BP1842" s="87">
        <f t="shared" si="1932"/>
        <v>1.0000000000000004</v>
      </c>
      <c r="BQ1842" s="202"/>
    </row>
    <row r="1843" spans="1:69" s="35" customFormat="1" ht="10.5" customHeight="1" x14ac:dyDescent="0.2">
      <c r="A1843" s="314" t="str">
        <f t="shared" si="1918"/>
        <v>2019-20RX77</v>
      </c>
      <c r="B1843" s="314" t="str">
        <f t="shared" si="1933"/>
        <v>Y62</v>
      </c>
      <c r="C1843" s="205" t="s">
        <v>194</v>
      </c>
      <c r="D1843" s="205" t="s">
        <v>170</v>
      </c>
      <c r="E1843" s="206"/>
      <c r="F1843" s="318" t="str">
        <f>VLOOKUP($G1843,'Selection Sheet'!$C$15:$F$39,3,0)</f>
        <v>Y62</v>
      </c>
      <c r="G1843" s="207" t="s">
        <v>84</v>
      </c>
      <c r="H1843" s="205" t="s">
        <v>533</v>
      </c>
      <c r="I1843" s="508">
        <v>219</v>
      </c>
      <c r="J1843" s="508">
        <v>82</v>
      </c>
      <c r="K1843" s="508">
        <v>42</v>
      </c>
      <c r="L1843" s="508">
        <v>23</v>
      </c>
      <c r="M1843" s="520" t="s">
        <v>80</v>
      </c>
      <c r="N1843" s="520" t="s">
        <v>80</v>
      </c>
      <c r="O1843" s="520" t="s">
        <v>80</v>
      </c>
      <c r="P1843" s="520" t="s">
        <v>80</v>
      </c>
      <c r="Q1843" s="508">
        <v>92</v>
      </c>
      <c r="R1843" s="508">
        <v>54</v>
      </c>
      <c r="S1843" s="508">
        <v>795</v>
      </c>
      <c r="T1843" s="514">
        <v>548</v>
      </c>
      <c r="U1843" s="551">
        <v>79.099999999999994</v>
      </c>
      <c r="V1843" s="551">
        <v>68.5</v>
      </c>
      <c r="W1843" s="551">
        <v>122</v>
      </c>
      <c r="X1843" s="511">
        <v>674</v>
      </c>
      <c r="Y1843" s="556">
        <v>79.400000000000006</v>
      </c>
      <c r="Z1843" s="551">
        <v>40</v>
      </c>
      <c r="AA1843" s="551">
        <v>189</v>
      </c>
      <c r="AB1843" s="514">
        <v>73</v>
      </c>
      <c r="AC1843" s="551">
        <v>60.8</v>
      </c>
      <c r="AD1843" s="551">
        <v>57</v>
      </c>
      <c r="AE1843" s="551">
        <v>93</v>
      </c>
      <c r="AF1843" s="515">
        <v>149</v>
      </c>
      <c r="AG1843" s="516">
        <v>135.5</v>
      </c>
      <c r="AH1843" s="516">
        <v>183.7</v>
      </c>
      <c r="AI1843" s="515">
        <v>110</v>
      </c>
      <c r="AJ1843" s="518">
        <v>73</v>
      </c>
      <c r="AK1843" s="518">
        <v>93</v>
      </c>
      <c r="AL1843" s="520"/>
      <c r="AM1843" s="520"/>
      <c r="AN1843" s="518" t="s">
        <v>80</v>
      </c>
      <c r="AO1843" s="518" t="s">
        <v>80</v>
      </c>
      <c r="AP1843" s="519" t="s">
        <v>80</v>
      </c>
      <c r="AQ1843" s="519" t="s">
        <v>80</v>
      </c>
      <c r="AR1843" s="508">
        <v>22</v>
      </c>
      <c r="AS1843" s="508">
        <v>216</v>
      </c>
      <c r="AT1843" s="508">
        <v>11</v>
      </c>
      <c r="AU1843" s="508">
        <v>41</v>
      </c>
      <c r="AV1843" s="520"/>
      <c r="AW1843" s="520"/>
      <c r="AX1843" s="520"/>
      <c r="AY1843" s="520"/>
      <c r="AZ1843" s="520"/>
      <c r="BA1843" s="520"/>
      <c r="BB1843" s="358"/>
      <c r="BC1843" s="597">
        <f t="shared" si="1919"/>
        <v>14905</v>
      </c>
      <c r="BD1843" s="598">
        <f t="shared" si="1920"/>
        <v>20207</v>
      </c>
      <c r="BE1843" s="602">
        <f t="shared" si="1921"/>
        <v>43346.799999999996</v>
      </c>
      <c r="BF1843" s="603">
        <f t="shared" si="1922"/>
        <v>37538</v>
      </c>
      <c r="BG1843" s="604">
        <f t="shared" si="1923"/>
        <v>66856</v>
      </c>
      <c r="BH1843" s="602">
        <f t="shared" si="1924"/>
        <v>53515.600000000006</v>
      </c>
      <c r="BI1843" s="603">
        <f t="shared" si="1925"/>
        <v>26960</v>
      </c>
      <c r="BJ1843" s="604">
        <f t="shared" si="1926"/>
        <v>127386</v>
      </c>
      <c r="BK1843" s="602">
        <f t="shared" si="1927"/>
        <v>4438.3999999999996</v>
      </c>
      <c r="BL1843" s="603">
        <f t="shared" si="1928"/>
        <v>4161</v>
      </c>
      <c r="BM1843" s="604">
        <f t="shared" si="1929"/>
        <v>6789</v>
      </c>
      <c r="BN1843" s="564">
        <f t="shared" si="1930"/>
        <v>7</v>
      </c>
      <c r="BO1843" s="314">
        <f t="shared" si="1931"/>
        <v>2019</v>
      </c>
      <c r="BP1843" s="314">
        <f t="shared" si="1932"/>
        <v>1.0000000000000004</v>
      </c>
      <c r="BQ1843" s="202"/>
    </row>
    <row r="1844" spans="1:69" s="35" customFormat="1" ht="10.5" customHeight="1" x14ac:dyDescent="0.2">
      <c r="A1844" s="87" t="str">
        <f t="shared" si="1918"/>
        <v>2019-20RX87</v>
      </c>
      <c r="B1844" s="87" t="str">
        <f t="shared" si="1933"/>
        <v>Y63</v>
      </c>
      <c r="C1844" s="203" t="s">
        <v>194</v>
      </c>
      <c r="D1844" s="203" t="s">
        <v>170</v>
      </c>
      <c r="E1844" s="42"/>
      <c r="F1844" s="317" t="str">
        <f>VLOOKUP($G1844,'Selection Sheet'!$C$15:$F$39,3,0)</f>
        <v>Y63</v>
      </c>
      <c r="G1844" s="204" t="s">
        <v>120</v>
      </c>
      <c r="H1844" s="203" t="s">
        <v>534</v>
      </c>
      <c r="I1844" s="495">
        <v>177</v>
      </c>
      <c r="J1844" s="495">
        <v>45</v>
      </c>
      <c r="K1844" s="495">
        <v>20</v>
      </c>
      <c r="L1844" s="495">
        <v>11</v>
      </c>
      <c r="M1844" s="507" t="s">
        <v>80</v>
      </c>
      <c r="N1844" s="507" t="s">
        <v>80</v>
      </c>
      <c r="O1844" s="507" t="s">
        <v>80</v>
      </c>
      <c r="P1844" s="507" t="s">
        <v>80</v>
      </c>
      <c r="Q1844" s="495">
        <v>75</v>
      </c>
      <c r="R1844" s="495">
        <v>41</v>
      </c>
      <c r="S1844" s="495">
        <v>662</v>
      </c>
      <c r="T1844" s="501">
        <v>287</v>
      </c>
      <c r="U1844" s="550">
        <v>75.8</v>
      </c>
      <c r="V1844" s="550">
        <v>69</v>
      </c>
      <c r="W1844" s="550">
        <v>118</v>
      </c>
      <c r="X1844" s="498">
        <v>424</v>
      </c>
      <c r="Y1844" s="555">
        <v>92.9</v>
      </c>
      <c r="Z1844" s="550">
        <v>47</v>
      </c>
      <c r="AA1844" s="550">
        <v>228</v>
      </c>
      <c r="AB1844" s="501">
        <v>48</v>
      </c>
      <c r="AC1844" s="550">
        <v>52.5</v>
      </c>
      <c r="AD1844" s="550">
        <v>45.5</v>
      </c>
      <c r="AE1844" s="550">
        <v>91</v>
      </c>
      <c r="AF1844" s="502">
        <v>75</v>
      </c>
      <c r="AG1844" s="503">
        <v>132.777777777778</v>
      </c>
      <c r="AH1844" s="503">
        <v>179.4</v>
      </c>
      <c r="AI1844" s="502">
        <v>63</v>
      </c>
      <c r="AJ1844" s="505">
        <v>54</v>
      </c>
      <c r="AK1844" s="505">
        <v>135</v>
      </c>
      <c r="AL1844" s="507"/>
      <c r="AM1844" s="507"/>
      <c r="AN1844" s="505" t="s">
        <v>80</v>
      </c>
      <c r="AO1844" s="505" t="s">
        <v>80</v>
      </c>
      <c r="AP1844" s="506" t="s">
        <v>80</v>
      </c>
      <c r="AQ1844" s="506" t="s">
        <v>80</v>
      </c>
      <c r="AR1844" s="495">
        <v>18</v>
      </c>
      <c r="AS1844" s="495">
        <v>171</v>
      </c>
      <c r="AT1844" s="495">
        <v>6</v>
      </c>
      <c r="AU1844" s="495">
        <v>21</v>
      </c>
      <c r="AV1844" s="507"/>
      <c r="AW1844" s="507"/>
      <c r="AX1844" s="507"/>
      <c r="AY1844" s="507"/>
      <c r="AZ1844" s="507"/>
      <c r="BA1844" s="507"/>
      <c r="BB1844" s="357"/>
      <c r="BC1844" s="592">
        <f t="shared" si="1919"/>
        <v>8365.0000000000146</v>
      </c>
      <c r="BD1844" s="593">
        <f t="shared" si="1920"/>
        <v>11302.2</v>
      </c>
      <c r="BE1844" s="595">
        <f t="shared" si="1921"/>
        <v>21754.6</v>
      </c>
      <c r="BF1844" s="289">
        <f t="shared" si="1922"/>
        <v>19803</v>
      </c>
      <c r="BG1844" s="596">
        <f t="shared" si="1923"/>
        <v>33866</v>
      </c>
      <c r="BH1844" s="595">
        <f t="shared" si="1924"/>
        <v>39389.600000000006</v>
      </c>
      <c r="BI1844" s="289">
        <f t="shared" si="1925"/>
        <v>19928</v>
      </c>
      <c r="BJ1844" s="596">
        <f t="shared" si="1926"/>
        <v>96672</v>
      </c>
      <c r="BK1844" s="595">
        <f t="shared" si="1927"/>
        <v>2520</v>
      </c>
      <c r="BL1844" s="289">
        <f t="shared" si="1928"/>
        <v>2184</v>
      </c>
      <c r="BM1844" s="596">
        <f t="shared" si="1929"/>
        <v>4368</v>
      </c>
      <c r="BN1844" s="563">
        <f t="shared" si="1930"/>
        <v>7</v>
      </c>
      <c r="BO1844" s="87">
        <f t="shared" si="1931"/>
        <v>2019</v>
      </c>
      <c r="BP1844" s="87">
        <f t="shared" si="1932"/>
        <v>1.0000000000000004</v>
      </c>
      <c r="BQ1844" s="202"/>
    </row>
    <row r="1845" spans="1:69" s="35" customFormat="1" ht="10.5" customHeight="1" x14ac:dyDescent="0.2">
      <c r="A1845" s="87" t="str">
        <f t="shared" si="1918"/>
        <v>2019-20RX97</v>
      </c>
      <c r="B1845" s="87" t="str">
        <f t="shared" si="1933"/>
        <v>Y60</v>
      </c>
      <c r="C1845" s="203" t="s">
        <v>194</v>
      </c>
      <c r="D1845" s="203" t="s">
        <v>170</v>
      </c>
      <c r="E1845" s="42"/>
      <c r="F1845" s="317" t="str">
        <f>VLOOKUP($G1845,'Selection Sheet'!$C$15:$F$39,3,0)</f>
        <v>Y60</v>
      </c>
      <c r="G1845" s="204" t="s">
        <v>103</v>
      </c>
      <c r="H1845" s="203" t="s">
        <v>535</v>
      </c>
      <c r="I1845" s="495">
        <v>242</v>
      </c>
      <c r="J1845" s="495">
        <v>64</v>
      </c>
      <c r="K1845" s="495">
        <v>42</v>
      </c>
      <c r="L1845" s="495">
        <v>17</v>
      </c>
      <c r="M1845" s="507" t="s">
        <v>80</v>
      </c>
      <c r="N1845" s="507" t="s">
        <v>80</v>
      </c>
      <c r="O1845" s="507" t="s">
        <v>80</v>
      </c>
      <c r="P1845" s="507" t="s">
        <v>80</v>
      </c>
      <c r="Q1845" s="495">
        <v>87</v>
      </c>
      <c r="R1845" s="495">
        <v>33</v>
      </c>
      <c r="S1845" s="495">
        <v>610</v>
      </c>
      <c r="T1845" s="501">
        <v>393</v>
      </c>
      <c r="U1845" s="550">
        <v>93.6</v>
      </c>
      <c r="V1845" s="550">
        <v>82</v>
      </c>
      <c r="W1845" s="550">
        <v>153</v>
      </c>
      <c r="X1845" s="498">
        <v>434</v>
      </c>
      <c r="Y1845" s="555">
        <v>95.7</v>
      </c>
      <c r="Z1845" s="550">
        <v>45</v>
      </c>
      <c r="AA1845" s="550">
        <v>213</v>
      </c>
      <c r="AB1845" s="501">
        <v>62</v>
      </c>
      <c r="AC1845" s="550">
        <v>58.8</v>
      </c>
      <c r="AD1845" s="550">
        <v>47.5</v>
      </c>
      <c r="AE1845" s="550">
        <v>103</v>
      </c>
      <c r="AF1845" s="502">
        <v>101</v>
      </c>
      <c r="AG1845" s="503">
        <v>137.08750000000001</v>
      </c>
      <c r="AH1845" s="503">
        <v>170</v>
      </c>
      <c r="AI1845" s="502">
        <v>80</v>
      </c>
      <c r="AJ1845" s="505">
        <v>76</v>
      </c>
      <c r="AK1845" s="505">
        <v>99</v>
      </c>
      <c r="AL1845" s="507"/>
      <c r="AM1845" s="507"/>
      <c r="AN1845" s="505" t="s">
        <v>80</v>
      </c>
      <c r="AO1845" s="505" t="s">
        <v>80</v>
      </c>
      <c r="AP1845" s="506" t="s">
        <v>80</v>
      </c>
      <c r="AQ1845" s="506" t="s">
        <v>80</v>
      </c>
      <c r="AR1845" s="495">
        <v>21</v>
      </c>
      <c r="AS1845" s="495">
        <v>235</v>
      </c>
      <c r="AT1845" s="495">
        <v>12</v>
      </c>
      <c r="AU1845" s="495">
        <v>40</v>
      </c>
      <c r="AV1845" s="507"/>
      <c r="AW1845" s="507"/>
      <c r="AX1845" s="507"/>
      <c r="AY1845" s="507"/>
      <c r="AZ1845" s="507"/>
      <c r="BA1845" s="507"/>
      <c r="BB1845" s="357"/>
      <c r="BC1845" s="592">
        <f t="shared" si="1919"/>
        <v>10967</v>
      </c>
      <c r="BD1845" s="593">
        <f t="shared" si="1920"/>
        <v>13600</v>
      </c>
      <c r="BE1845" s="595">
        <f t="shared" si="1921"/>
        <v>36784.799999999996</v>
      </c>
      <c r="BF1845" s="289">
        <f t="shared" si="1922"/>
        <v>32226</v>
      </c>
      <c r="BG1845" s="596">
        <f t="shared" si="1923"/>
        <v>60129</v>
      </c>
      <c r="BH1845" s="595">
        <f t="shared" si="1924"/>
        <v>41533.800000000003</v>
      </c>
      <c r="BI1845" s="289">
        <f t="shared" si="1925"/>
        <v>19530</v>
      </c>
      <c r="BJ1845" s="596">
        <f t="shared" si="1926"/>
        <v>92442</v>
      </c>
      <c r="BK1845" s="595">
        <f t="shared" si="1927"/>
        <v>3645.6</v>
      </c>
      <c r="BL1845" s="289">
        <f t="shared" si="1928"/>
        <v>2945</v>
      </c>
      <c r="BM1845" s="596">
        <f t="shared" si="1929"/>
        <v>6386</v>
      </c>
      <c r="BN1845" s="563">
        <f t="shared" si="1930"/>
        <v>7</v>
      </c>
      <c r="BO1845" s="87">
        <f t="shared" si="1931"/>
        <v>2019</v>
      </c>
      <c r="BP1845" s="87">
        <f t="shared" si="1932"/>
        <v>1.0000000000000004</v>
      </c>
      <c r="BQ1845" s="202"/>
    </row>
    <row r="1846" spans="1:69" s="35" customFormat="1" ht="10.5" customHeight="1" x14ac:dyDescent="0.2">
      <c r="A1846" s="314" t="str">
        <f t="shared" si="1918"/>
        <v>2019-20RYA7</v>
      </c>
      <c r="B1846" s="314" t="str">
        <f t="shared" si="1933"/>
        <v>Y60</v>
      </c>
      <c r="C1846" s="205" t="s">
        <v>194</v>
      </c>
      <c r="D1846" s="205" t="s">
        <v>170</v>
      </c>
      <c r="E1846" s="206"/>
      <c r="F1846" s="318" t="str">
        <f>VLOOKUP($G1846,'Selection Sheet'!$C$15:$F$39,3,0)</f>
        <v>Y60</v>
      </c>
      <c r="G1846" s="207" t="s">
        <v>118</v>
      </c>
      <c r="H1846" s="205" t="s">
        <v>536</v>
      </c>
      <c r="I1846" s="508">
        <v>285</v>
      </c>
      <c r="J1846" s="508">
        <v>102</v>
      </c>
      <c r="K1846" s="508">
        <v>48</v>
      </c>
      <c r="L1846" s="508">
        <v>26</v>
      </c>
      <c r="M1846" s="520" t="s">
        <v>80</v>
      </c>
      <c r="N1846" s="520" t="s">
        <v>80</v>
      </c>
      <c r="O1846" s="520" t="s">
        <v>80</v>
      </c>
      <c r="P1846" s="520" t="s">
        <v>80</v>
      </c>
      <c r="Q1846" s="508">
        <v>117</v>
      </c>
      <c r="R1846" s="508">
        <v>83</v>
      </c>
      <c r="S1846" s="508">
        <v>791</v>
      </c>
      <c r="T1846" s="514">
        <v>234</v>
      </c>
      <c r="U1846" s="551">
        <v>76.599999999999994</v>
      </c>
      <c r="V1846" s="551">
        <v>68</v>
      </c>
      <c r="W1846" s="551">
        <v>110</v>
      </c>
      <c r="X1846" s="511">
        <v>530</v>
      </c>
      <c r="Y1846" s="556">
        <v>103.2</v>
      </c>
      <c r="Z1846" s="551">
        <v>59</v>
      </c>
      <c r="AA1846" s="551">
        <v>250</v>
      </c>
      <c r="AB1846" s="514">
        <v>61</v>
      </c>
      <c r="AC1846" s="551">
        <v>78.599999999999994</v>
      </c>
      <c r="AD1846" s="551">
        <v>61</v>
      </c>
      <c r="AE1846" s="551">
        <v>124</v>
      </c>
      <c r="AF1846" s="515">
        <v>178</v>
      </c>
      <c r="AG1846" s="516">
        <v>123.837662337662</v>
      </c>
      <c r="AH1846" s="516">
        <v>163</v>
      </c>
      <c r="AI1846" s="515">
        <v>154</v>
      </c>
      <c r="AJ1846" s="518">
        <v>278</v>
      </c>
      <c r="AK1846" s="518">
        <v>281</v>
      </c>
      <c r="AL1846" s="520"/>
      <c r="AM1846" s="520"/>
      <c r="AN1846" s="518" t="s">
        <v>80</v>
      </c>
      <c r="AO1846" s="518" t="s">
        <v>80</v>
      </c>
      <c r="AP1846" s="519" t="s">
        <v>80</v>
      </c>
      <c r="AQ1846" s="519" t="s">
        <v>80</v>
      </c>
      <c r="AR1846" s="508">
        <v>40</v>
      </c>
      <c r="AS1846" s="508">
        <v>281</v>
      </c>
      <c r="AT1846" s="508">
        <v>17</v>
      </c>
      <c r="AU1846" s="508">
        <v>48</v>
      </c>
      <c r="AV1846" s="520"/>
      <c r="AW1846" s="520"/>
      <c r="AX1846" s="520"/>
      <c r="AY1846" s="520"/>
      <c r="AZ1846" s="520"/>
      <c r="BA1846" s="520"/>
      <c r="BB1846" s="358"/>
      <c r="BC1846" s="597">
        <f t="shared" si="1919"/>
        <v>19070.999999999949</v>
      </c>
      <c r="BD1846" s="598">
        <f t="shared" si="1920"/>
        <v>25102</v>
      </c>
      <c r="BE1846" s="602">
        <f t="shared" si="1921"/>
        <v>17924.399999999998</v>
      </c>
      <c r="BF1846" s="603">
        <f t="shared" si="1922"/>
        <v>15912</v>
      </c>
      <c r="BG1846" s="604">
        <f t="shared" si="1923"/>
        <v>25740</v>
      </c>
      <c r="BH1846" s="602">
        <f t="shared" si="1924"/>
        <v>54696</v>
      </c>
      <c r="BI1846" s="603">
        <f t="shared" si="1925"/>
        <v>31270</v>
      </c>
      <c r="BJ1846" s="604">
        <f t="shared" si="1926"/>
        <v>132500</v>
      </c>
      <c r="BK1846" s="602">
        <f t="shared" si="1927"/>
        <v>4794.5999999999995</v>
      </c>
      <c r="BL1846" s="603">
        <f t="shared" si="1928"/>
        <v>3721</v>
      </c>
      <c r="BM1846" s="604">
        <f t="shared" si="1929"/>
        <v>7564</v>
      </c>
      <c r="BN1846" s="564">
        <f t="shared" si="1930"/>
        <v>7</v>
      </c>
      <c r="BO1846" s="314">
        <f t="shared" si="1931"/>
        <v>2019</v>
      </c>
      <c r="BP1846" s="314">
        <f t="shared" si="1932"/>
        <v>1.0000000000000004</v>
      </c>
      <c r="BQ1846" s="202"/>
    </row>
    <row r="1847" spans="1:69" s="35" customFormat="1" ht="10.5" customHeight="1" x14ac:dyDescent="0.2">
      <c r="A1847" s="87" t="str">
        <f t="shared" si="1918"/>
        <v>2019-20RYC7</v>
      </c>
      <c r="B1847" s="87" t="str">
        <f t="shared" si="1933"/>
        <v>Y61</v>
      </c>
      <c r="C1847" s="203" t="s">
        <v>194</v>
      </c>
      <c r="D1847" s="203" t="s">
        <v>170</v>
      </c>
      <c r="E1847" s="42"/>
      <c r="F1847" s="317" t="str">
        <f>VLOOKUP($G1847,'Selection Sheet'!$C$15:$F$39,3,0)</f>
        <v>Y61</v>
      </c>
      <c r="G1847" s="204" t="s">
        <v>87</v>
      </c>
      <c r="H1847" s="203" t="s">
        <v>537</v>
      </c>
      <c r="I1847" s="495">
        <v>255</v>
      </c>
      <c r="J1847" s="495">
        <v>72</v>
      </c>
      <c r="K1847" s="495">
        <v>39</v>
      </c>
      <c r="L1847" s="495">
        <v>23</v>
      </c>
      <c r="M1847" s="507" t="s">
        <v>80</v>
      </c>
      <c r="N1847" s="507" t="s">
        <v>80</v>
      </c>
      <c r="O1847" s="507" t="s">
        <v>80</v>
      </c>
      <c r="P1847" s="507" t="s">
        <v>80</v>
      </c>
      <c r="Q1847" s="495">
        <v>101</v>
      </c>
      <c r="R1847" s="495">
        <v>61</v>
      </c>
      <c r="S1847" s="495">
        <v>760</v>
      </c>
      <c r="T1847" s="501">
        <v>584</v>
      </c>
      <c r="U1847" s="550">
        <v>92.1</v>
      </c>
      <c r="V1847" s="550">
        <v>77</v>
      </c>
      <c r="W1847" s="550">
        <v>133</v>
      </c>
      <c r="X1847" s="498">
        <v>585</v>
      </c>
      <c r="Y1847" s="555">
        <v>83.1</v>
      </c>
      <c r="Z1847" s="550">
        <v>43</v>
      </c>
      <c r="AA1847" s="550">
        <v>203</v>
      </c>
      <c r="AB1847" s="501">
        <v>104</v>
      </c>
      <c r="AC1847" s="550">
        <v>59.6</v>
      </c>
      <c r="AD1847" s="550">
        <v>56</v>
      </c>
      <c r="AE1847" s="550">
        <v>100</v>
      </c>
      <c r="AF1847" s="502">
        <v>122</v>
      </c>
      <c r="AG1847" s="503">
        <v>132.43877551020401</v>
      </c>
      <c r="AH1847" s="503">
        <v>177</v>
      </c>
      <c r="AI1847" s="502">
        <v>98</v>
      </c>
      <c r="AJ1847" s="505">
        <v>99</v>
      </c>
      <c r="AK1847" s="505">
        <v>118</v>
      </c>
      <c r="AL1847" s="507"/>
      <c r="AM1847" s="507"/>
      <c r="AN1847" s="505" t="s">
        <v>80</v>
      </c>
      <c r="AO1847" s="505" t="s">
        <v>80</v>
      </c>
      <c r="AP1847" s="506" t="s">
        <v>80</v>
      </c>
      <c r="AQ1847" s="506" t="s">
        <v>80</v>
      </c>
      <c r="AR1847" s="495">
        <v>23</v>
      </c>
      <c r="AS1847" s="495">
        <v>240</v>
      </c>
      <c r="AT1847" s="495">
        <v>12</v>
      </c>
      <c r="AU1847" s="495">
        <v>32</v>
      </c>
      <c r="AV1847" s="507"/>
      <c r="AW1847" s="507"/>
      <c r="AX1847" s="507"/>
      <c r="AY1847" s="507"/>
      <c r="AZ1847" s="507"/>
      <c r="BA1847" s="507"/>
      <c r="BB1847" s="357"/>
      <c r="BC1847" s="592">
        <f t="shared" si="1919"/>
        <v>12978.999999999993</v>
      </c>
      <c r="BD1847" s="593">
        <f t="shared" si="1920"/>
        <v>17346</v>
      </c>
      <c r="BE1847" s="595">
        <f t="shared" si="1921"/>
        <v>53786.399999999994</v>
      </c>
      <c r="BF1847" s="289">
        <f t="shared" si="1922"/>
        <v>44968</v>
      </c>
      <c r="BG1847" s="596">
        <f t="shared" si="1923"/>
        <v>77672</v>
      </c>
      <c r="BH1847" s="595">
        <f t="shared" si="1924"/>
        <v>48613.5</v>
      </c>
      <c r="BI1847" s="289">
        <f t="shared" si="1925"/>
        <v>25155</v>
      </c>
      <c r="BJ1847" s="596">
        <f t="shared" si="1926"/>
        <v>118755</v>
      </c>
      <c r="BK1847" s="595">
        <f t="shared" si="1927"/>
        <v>6198.4000000000005</v>
      </c>
      <c r="BL1847" s="289">
        <f t="shared" si="1928"/>
        <v>5824</v>
      </c>
      <c r="BM1847" s="596">
        <f t="shared" si="1929"/>
        <v>10400</v>
      </c>
      <c r="BN1847" s="563">
        <f t="shared" si="1930"/>
        <v>7</v>
      </c>
      <c r="BO1847" s="87">
        <f t="shared" si="1931"/>
        <v>2019</v>
      </c>
      <c r="BP1847" s="87">
        <f t="shared" si="1932"/>
        <v>1.0000000000000004</v>
      </c>
      <c r="BQ1847" s="202"/>
    </row>
    <row r="1848" spans="1:69" s="35" customFormat="1" ht="10.5" customHeight="1" x14ac:dyDescent="0.2">
      <c r="A1848" s="87" t="str">
        <f t="shared" si="1918"/>
        <v>2019-20RYD7</v>
      </c>
      <c r="B1848" s="87" t="str">
        <f t="shared" si="1933"/>
        <v>Y59</v>
      </c>
      <c r="C1848" s="203" t="s">
        <v>194</v>
      </c>
      <c r="D1848" s="203" t="s">
        <v>170</v>
      </c>
      <c r="E1848" s="42"/>
      <c r="F1848" s="317" t="str">
        <f>VLOOKUP($G1848,'Selection Sheet'!$C$15:$F$39,3,0)</f>
        <v>Y59</v>
      </c>
      <c r="G1848" s="204" t="s">
        <v>116</v>
      </c>
      <c r="H1848" s="203" t="s">
        <v>538</v>
      </c>
      <c r="I1848" s="495">
        <v>233</v>
      </c>
      <c r="J1848" s="495">
        <v>73</v>
      </c>
      <c r="K1848" s="495">
        <v>28</v>
      </c>
      <c r="L1848" s="495">
        <v>18</v>
      </c>
      <c r="M1848" s="507" t="s">
        <v>80</v>
      </c>
      <c r="N1848" s="507" t="s">
        <v>80</v>
      </c>
      <c r="O1848" s="507" t="s">
        <v>80</v>
      </c>
      <c r="P1848" s="507" t="s">
        <v>80</v>
      </c>
      <c r="Q1848" s="495">
        <v>96</v>
      </c>
      <c r="R1848" s="495">
        <v>76</v>
      </c>
      <c r="S1848" s="495">
        <v>607</v>
      </c>
      <c r="T1848" s="501">
        <v>413</v>
      </c>
      <c r="U1848" s="550">
        <v>76.8</v>
      </c>
      <c r="V1848" s="550">
        <v>70</v>
      </c>
      <c r="W1848" s="550">
        <v>123</v>
      </c>
      <c r="X1848" s="498">
        <v>412</v>
      </c>
      <c r="Y1848" s="555">
        <v>76.2</v>
      </c>
      <c r="Z1848" s="550">
        <v>39</v>
      </c>
      <c r="AA1848" s="550">
        <v>185</v>
      </c>
      <c r="AB1848" s="501">
        <v>48</v>
      </c>
      <c r="AC1848" s="550">
        <v>81.8</v>
      </c>
      <c r="AD1848" s="550">
        <v>67</v>
      </c>
      <c r="AE1848" s="550">
        <v>126</v>
      </c>
      <c r="AF1848" s="502">
        <v>128</v>
      </c>
      <c r="AG1848" s="503">
        <v>133.5</v>
      </c>
      <c r="AH1848" s="503">
        <v>185</v>
      </c>
      <c r="AI1848" s="502">
        <v>112</v>
      </c>
      <c r="AJ1848" s="505">
        <v>95</v>
      </c>
      <c r="AK1848" s="505">
        <v>168</v>
      </c>
      <c r="AL1848" s="507"/>
      <c r="AM1848" s="507"/>
      <c r="AN1848" s="505" t="s">
        <v>80</v>
      </c>
      <c r="AO1848" s="505" t="s">
        <v>80</v>
      </c>
      <c r="AP1848" s="506" t="s">
        <v>80</v>
      </c>
      <c r="AQ1848" s="506" t="s">
        <v>80</v>
      </c>
      <c r="AR1848" s="495">
        <v>26</v>
      </c>
      <c r="AS1848" s="495">
        <v>228</v>
      </c>
      <c r="AT1848" s="495">
        <v>10</v>
      </c>
      <c r="AU1848" s="495">
        <v>27</v>
      </c>
      <c r="AV1848" s="507"/>
      <c r="AW1848" s="507"/>
      <c r="AX1848" s="507"/>
      <c r="AY1848" s="507"/>
      <c r="AZ1848" s="507"/>
      <c r="BA1848" s="507"/>
      <c r="BB1848" s="357"/>
      <c r="BC1848" s="592">
        <f t="shared" si="1919"/>
        <v>14952</v>
      </c>
      <c r="BD1848" s="593">
        <f t="shared" si="1920"/>
        <v>20720</v>
      </c>
      <c r="BE1848" s="595">
        <f t="shared" si="1921"/>
        <v>31718.399999999998</v>
      </c>
      <c r="BF1848" s="289">
        <f t="shared" si="1922"/>
        <v>28910</v>
      </c>
      <c r="BG1848" s="596">
        <f t="shared" si="1923"/>
        <v>50799</v>
      </c>
      <c r="BH1848" s="595">
        <f t="shared" si="1924"/>
        <v>31394.400000000001</v>
      </c>
      <c r="BI1848" s="289">
        <f t="shared" si="1925"/>
        <v>16068</v>
      </c>
      <c r="BJ1848" s="596">
        <f t="shared" si="1926"/>
        <v>76220</v>
      </c>
      <c r="BK1848" s="595">
        <f t="shared" si="1927"/>
        <v>3926.3999999999996</v>
      </c>
      <c r="BL1848" s="289">
        <f t="shared" si="1928"/>
        <v>3216</v>
      </c>
      <c r="BM1848" s="596">
        <f t="shared" si="1929"/>
        <v>6048</v>
      </c>
      <c r="BN1848" s="563">
        <f t="shared" si="1930"/>
        <v>7</v>
      </c>
      <c r="BO1848" s="87">
        <f t="shared" si="1931"/>
        <v>2019</v>
      </c>
      <c r="BP1848" s="87">
        <f t="shared" si="1932"/>
        <v>1.0000000000000004</v>
      </c>
      <c r="BQ1848" s="202"/>
    </row>
    <row r="1849" spans="1:69" s="35" customFormat="1" ht="10.5" customHeight="1" x14ac:dyDescent="0.2">
      <c r="A1849" s="87" t="str">
        <f t="shared" si="1918"/>
        <v>2019-20RYE7</v>
      </c>
      <c r="B1849" s="87" t="str">
        <f t="shared" si="1933"/>
        <v>Y59</v>
      </c>
      <c r="C1849" s="203" t="s">
        <v>194</v>
      </c>
      <c r="D1849" s="203" t="s">
        <v>170</v>
      </c>
      <c r="E1849" s="42"/>
      <c r="F1849" s="317" t="str">
        <f>VLOOKUP($G1849,'Selection Sheet'!$C$15:$F$39,3,0)</f>
        <v>Y59</v>
      </c>
      <c r="G1849" s="204" t="s">
        <v>114</v>
      </c>
      <c r="H1849" s="203" t="s">
        <v>539</v>
      </c>
      <c r="I1849" s="495">
        <v>179</v>
      </c>
      <c r="J1849" s="495">
        <v>60</v>
      </c>
      <c r="K1849" s="495">
        <v>29</v>
      </c>
      <c r="L1849" s="495">
        <v>18</v>
      </c>
      <c r="M1849" s="507" t="s">
        <v>80</v>
      </c>
      <c r="N1849" s="507" t="s">
        <v>80</v>
      </c>
      <c r="O1849" s="507" t="s">
        <v>80</v>
      </c>
      <c r="P1849" s="507" t="s">
        <v>80</v>
      </c>
      <c r="Q1849" s="495">
        <v>68</v>
      </c>
      <c r="R1849" s="495">
        <v>45</v>
      </c>
      <c r="S1849" s="495">
        <v>375</v>
      </c>
      <c r="T1849" s="501">
        <v>225</v>
      </c>
      <c r="U1849" s="550">
        <v>78</v>
      </c>
      <c r="V1849" s="550">
        <v>70</v>
      </c>
      <c r="W1849" s="550">
        <v>124</v>
      </c>
      <c r="X1849" s="498">
        <v>334</v>
      </c>
      <c r="Y1849" s="555">
        <v>80.5</v>
      </c>
      <c r="Z1849" s="550">
        <v>35</v>
      </c>
      <c r="AA1849" s="550">
        <v>220</v>
      </c>
      <c r="AB1849" s="501">
        <v>63</v>
      </c>
      <c r="AC1849" s="550">
        <v>47.6</v>
      </c>
      <c r="AD1849" s="550">
        <v>44</v>
      </c>
      <c r="AE1849" s="550">
        <v>72</v>
      </c>
      <c r="AF1849" s="502">
        <v>106</v>
      </c>
      <c r="AG1849" s="503">
        <v>119.640449438202</v>
      </c>
      <c r="AH1849" s="503">
        <v>163.4</v>
      </c>
      <c r="AI1849" s="502">
        <v>89</v>
      </c>
      <c r="AJ1849" s="505">
        <v>89</v>
      </c>
      <c r="AK1849" s="505">
        <v>129</v>
      </c>
      <c r="AL1849" s="507"/>
      <c r="AM1849" s="507"/>
      <c r="AN1849" s="505" t="s">
        <v>80</v>
      </c>
      <c r="AO1849" s="505" t="s">
        <v>80</v>
      </c>
      <c r="AP1849" s="506" t="s">
        <v>80</v>
      </c>
      <c r="AQ1849" s="506" t="s">
        <v>80</v>
      </c>
      <c r="AR1849" s="495">
        <v>26</v>
      </c>
      <c r="AS1849" s="495">
        <v>179</v>
      </c>
      <c r="AT1849" s="495">
        <v>12</v>
      </c>
      <c r="AU1849" s="495">
        <v>29</v>
      </c>
      <c r="AV1849" s="507"/>
      <c r="AW1849" s="507"/>
      <c r="AX1849" s="507"/>
      <c r="AY1849" s="507"/>
      <c r="AZ1849" s="507"/>
      <c r="BA1849" s="507"/>
      <c r="BB1849" s="357"/>
      <c r="BC1849" s="592">
        <f t="shared" si="1919"/>
        <v>10647.999999999978</v>
      </c>
      <c r="BD1849" s="593">
        <f t="shared" si="1920"/>
        <v>14542.6</v>
      </c>
      <c r="BE1849" s="595">
        <f t="shared" si="1921"/>
        <v>17550</v>
      </c>
      <c r="BF1849" s="289">
        <f t="shared" si="1922"/>
        <v>15750</v>
      </c>
      <c r="BG1849" s="596">
        <f t="shared" si="1923"/>
        <v>27900</v>
      </c>
      <c r="BH1849" s="595">
        <f t="shared" si="1924"/>
        <v>26887</v>
      </c>
      <c r="BI1849" s="289">
        <f t="shared" si="1925"/>
        <v>11690</v>
      </c>
      <c r="BJ1849" s="596">
        <f t="shared" si="1926"/>
        <v>73480</v>
      </c>
      <c r="BK1849" s="595">
        <f t="shared" si="1927"/>
        <v>2998.8</v>
      </c>
      <c r="BL1849" s="289">
        <f t="shared" si="1928"/>
        <v>2772</v>
      </c>
      <c r="BM1849" s="596">
        <f t="shared" si="1929"/>
        <v>4536</v>
      </c>
      <c r="BN1849" s="563">
        <f t="shared" si="1930"/>
        <v>7</v>
      </c>
      <c r="BO1849" s="87">
        <f t="shared" si="1931"/>
        <v>2019</v>
      </c>
      <c r="BP1849" s="87">
        <f t="shared" si="1932"/>
        <v>1.0000000000000004</v>
      </c>
      <c r="BQ1849" s="202"/>
    </row>
    <row r="1850" spans="1:69" s="35" customFormat="1" ht="10.5" customHeight="1" x14ac:dyDescent="0.2">
      <c r="A1850" s="312" t="str">
        <f t="shared" si="1918"/>
        <v>2019-20RYF7</v>
      </c>
      <c r="B1850" s="312" t="str">
        <f t="shared" si="1933"/>
        <v>Y58</v>
      </c>
      <c r="C1850" s="208" t="s">
        <v>194</v>
      </c>
      <c r="D1850" s="208" t="s">
        <v>170</v>
      </c>
      <c r="E1850" s="53"/>
      <c r="F1850" s="319" t="str">
        <f>VLOOKUP($G1850,'Selection Sheet'!$C$15:$F$39,3,0)</f>
        <v>Y58</v>
      </c>
      <c r="G1850" s="209" t="s">
        <v>99</v>
      </c>
      <c r="H1850" s="208" t="s">
        <v>540</v>
      </c>
      <c r="I1850" s="521">
        <v>308</v>
      </c>
      <c r="J1850" s="521">
        <v>107</v>
      </c>
      <c r="K1850" s="521">
        <v>52</v>
      </c>
      <c r="L1850" s="521">
        <v>30</v>
      </c>
      <c r="M1850" s="533" t="s">
        <v>80</v>
      </c>
      <c r="N1850" s="533" t="s">
        <v>80</v>
      </c>
      <c r="O1850" s="533" t="s">
        <v>80</v>
      </c>
      <c r="P1850" s="533" t="s">
        <v>80</v>
      </c>
      <c r="Q1850" s="521">
        <v>131</v>
      </c>
      <c r="R1850" s="521">
        <v>110</v>
      </c>
      <c r="S1850" s="521">
        <v>691</v>
      </c>
      <c r="T1850" s="527">
        <v>535</v>
      </c>
      <c r="U1850" s="552">
        <v>107.1</v>
      </c>
      <c r="V1850" s="552">
        <v>89</v>
      </c>
      <c r="W1850" s="552">
        <v>179</v>
      </c>
      <c r="X1850" s="524">
        <v>582</v>
      </c>
      <c r="Y1850" s="557">
        <v>74.7</v>
      </c>
      <c r="Z1850" s="552">
        <v>29</v>
      </c>
      <c r="AA1850" s="552">
        <v>199</v>
      </c>
      <c r="AB1850" s="527">
        <v>73</v>
      </c>
      <c r="AC1850" s="552">
        <v>62.4</v>
      </c>
      <c r="AD1850" s="552">
        <v>52</v>
      </c>
      <c r="AE1850" s="552">
        <v>106</v>
      </c>
      <c r="AF1850" s="528">
        <v>147</v>
      </c>
      <c r="AG1850" s="529">
        <v>148.08547008547001</v>
      </c>
      <c r="AH1850" s="529">
        <v>220.4</v>
      </c>
      <c r="AI1850" s="528">
        <v>117</v>
      </c>
      <c r="AJ1850" s="531">
        <v>221</v>
      </c>
      <c r="AK1850" s="531">
        <v>266</v>
      </c>
      <c r="AL1850" s="533"/>
      <c r="AM1850" s="533"/>
      <c r="AN1850" s="531" t="s">
        <v>80</v>
      </c>
      <c r="AO1850" s="531" t="s">
        <v>80</v>
      </c>
      <c r="AP1850" s="532" t="s">
        <v>80</v>
      </c>
      <c r="AQ1850" s="532" t="s">
        <v>80</v>
      </c>
      <c r="AR1850" s="521">
        <v>37</v>
      </c>
      <c r="AS1850" s="521">
        <v>308</v>
      </c>
      <c r="AT1850" s="521">
        <v>18</v>
      </c>
      <c r="AU1850" s="521">
        <v>52</v>
      </c>
      <c r="AV1850" s="533"/>
      <c r="AW1850" s="533"/>
      <c r="AX1850" s="533"/>
      <c r="AY1850" s="533"/>
      <c r="AZ1850" s="533"/>
      <c r="BA1850" s="533"/>
      <c r="BB1850" s="359"/>
      <c r="BC1850" s="605">
        <f t="shared" si="1919"/>
        <v>17325.999999999989</v>
      </c>
      <c r="BD1850" s="606">
        <f t="shared" si="1920"/>
        <v>25786.799999999999</v>
      </c>
      <c r="BE1850" s="609">
        <f t="shared" si="1921"/>
        <v>57298.5</v>
      </c>
      <c r="BF1850" s="311">
        <f t="shared" si="1922"/>
        <v>47615</v>
      </c>
      <c r="BG1850" s="610">
        <f t="shared" si="1923"/>
        <v>95765</v>
      </c>
      <c r="BH1850" s="609">
        <f t="shared" si="1924"/>
        <v>43475.4</v>
      </c>
      <c r="BI1850" s="311">
        <f t="shared" si="1925"/>
        <v>16878</v>
      </c>
      <c r="BJ1850" s="610">
        <f t="shared" si="1926"/>
        <v>115818</v>
      </c>
      <c r="BK1850" s="609">
        <f t="shared" si="1927"/>
        <v>4555.2</v>
      </c>
      <c r="BL1850" s="311">
        <f t="shared" si="1928"/>
        <v>3796</v>
      </c>
      <c r="BM1850" s="610">
        <f t="shared" si="1929"/>
        <v>7738</v>
      </c>
      <c r="BN1850" s="565">
        <f t="shared" si="1930"/>
        <v>7</v>
      </c>
      <c r="BO1850" s="312">
        <f t="shared" si="1931"/>
        <v>2019</v>
      </c>
      <c r="BP1850" s="312">
        <f t="shared" si="1932"/>
        <v>1.0000000000000004</v>
      </c>
      <c r="BQ1850" s="202"/>
    </row>
    <row r="1851" spans="1:69" s="35" customFormat="1" ht="10.5" customHeight="1" x14ac:dyDescent="0.2">
      <c r="A1851" s="87" t="str">
        <f t="shared" si="1918"/>
        <v>2019-20R1F8</v>
      </c>
      <c r="B1851" s="87" t="str">
        <f t="shared" si="1933"/>
        <v>Y59</v>
      </c>
      <c r="C1851" s="203" t="s">
        <v>194</v>
      </c>
      <c r="D1851" s="203" t="s">
        <v>171</v>
      </c>
      <c r="E1851" s="42"/>
      <c r="F1851" s="317" t="str">
        <f>VLOOKUP($G1851,'Selection Sheet'!$C$15:$F$39,3,0)</f>
        <v>Y59</v>
      </c>
      <c r="G1851" s="204" t="s">
        <v>108</v>
      </c>
      <c r="H1851" s="203" t="s">
        <v>529</v>
      </c>
      <c r="I1851" s="495">
        <v>11</v>
      </c>
      <c r="J1851" s="495">
        <v>2</v>
      </c>
      <c r="K1851" s="495">
        <v>2</v>
      </c>
      <c r="L1851" s="495">
        <v>0</v>
      </c>
      <c r="M1851" s="507" t="s">
        <v>80</v>
      </c>
      <c r="N1851" s="507" t="s">
        <v>80</v>
      </c>
      <c r="O1851" s="507" t="s">
        <v>80</v>
      </c>
      <c r="P1851" s="507" t="s">
        <v>80</v>
      </c>
      <c r="Q1851" s="495" t="s">
        <v>80</v>
      </c>
      <c r="R1851" s="495" t="s">
        <v>80</v>
      </c>
      <c r="S1851" s="495">
        <v>18</v>
      </c>
      <c r="T1851" s="498">
        <v>13</v>
      </c>
      <c r="U1851" s="550">
        <v>92</v>
      </c>
      <c r="V1851" s="550">
        <v>63</v>
      </c>
      <c r="W1851" s="550">
        <v>121</v>
      </c>
      <c r="X1851" s="498">
        <v>13</v>
      </c>
      <c r="Y1851" s="555">
        <v>41.8</v>
      </c>
      <c r="Z1851" s="550">
        <v>21</v>
      </c>
      <c r="AA1851" s="550">
        <v>66</v>
      </c>
      <c r="AB1851" s="501" t="s">
        <v>80</v>
      </c>
      <c r="AC1851" s="550" t="s">
        <v>80</v>
      </c>
      <c r="AD1851" s="550" t="s">
        <v>80</v>
      </c>
      <c r="AE1851" s="550" t="s">
        <v>80</v>
      </c>
      <c r="AF1851" s="502">
        <v>0</v>
      </c>
      <c r="AG1851" s="503" t="s">
        <v>80</v>
      </c>
      <c r="AH1851" s="503" t="s">
        <v>80</v>
      </c>
      <c r="AI1851" s="502">
        <v>0</v>
      </c>
      <c r="AJ1851" s="505" t="s">
        <v>80</v>
      </c>
      <c r="AK1851" s="505" t="s">
        <v>80</v>
      </c>
      <c r="AL1851" s="507"/>
      <c r="AM1851" s="507"/>
      <c r="AN1851" s="505">
        <v>35</v>
      </c>
      <c r="AO1851" s="505">
        <v>35</v>
      </c>
      <c r="AP1851" s="506" t="s">
        <v>80</v>
      </c>
      <c r="AQ1851" s="506" t="s">
        <v>80</v>
      </c>
      <c r="AR1851" s="495">
        <v>1</v>
      </c>
      <c r="AS1851" s="495">
        <v>11</v>
      </c>
      <c r="AT1851" s="495">
        <v>1</v>
      </c>
      <c r="AU1851" s="495">
        <v>2</v>
      </c>
      <c r="AV1851" s="507"/>
      <c r="AW1851" s="507"/>
      <c r="AX1851" s="507"/>
      <c r="AY1851" s="507"/>
      <c r="AZ1851" s="507"/>
      <c r="BA1851" s="507"/>
      <c r="BB1851" s="357"/>
      <c r="BC1851" s="592" t="str">
        <f t="shared" si="1919"/>
        <v>-</v>
      </c>
      <c r="BD1851" s="593" t="str">
        <f t="shared" si="1920"/>
        <v>-</v>
      </c>
      <c r="BE1851" s="595">
        <f t="shared" si="1921"/>
        <v>1196</v>
      </c>
      <c r="BF1851" s="289">
        <f t="shared" si="1922"/>
        <v>819</v>
      </c>
      <c r="BG1851" s="596">
        <f t="shared" si="1923"/>
        <v>1573</v>
      </c>
      <c r="BH1851" s="595">
        <f t="shared" si="1924"/>
        <v>543.4</v>
      </c>
      <c r="BI1851" s="289">
        <f t="shared" si="1925"/>
        <v>273</v>
      </c>
      <c r="BJ1851" s="596">
        <f t="shared" si="1926"/>
        <v>858</v>
      </c>
      <c r="BK1851" s="595" t="str">
        <f t="shared" si="1927"/>
        <v>-</v>
      </c>
      <c r="BL1851" s="289" t="str">
        <f t="shared" si="1928"/>
        <v>-</v>
      </c>
      <c r="BM1851" s="596" t="str">
        <f t="shared" si="1929"/>
        <v>-</v>
      </c>
      <c r="BN1851" s="563">
        <f t="shared" si="1930"/>
        <v>8</v>
      </c>
      <c r="BO1851" s="87">
        <f t="shared" si="1931"/>
        <v>2019</v>
      </c>
      <c r="BP1851" s="87">
        <f t="shared" si="1932"/>
        <v>1.9999999999999996</v>
      </c>
      <c r="BQ1851" s="202"/>
    </row>
    <row r="1852" spans="1:69" s="35" customFormat="1" ht="10.5" customHeight="1" x14ac:dyDescent="0.2">
      <c r="A1852" s="87" t="str">
        <f t="shared" si="1918"/>
        <v>2019-20RRU8</v>
      </c>
      <c r="B1852" s="87" t="str">
        <f t="shared" si="1933"/>
        <v>Y56</v>
      </c>
      <c r="C1852" s="203" t="s">
        <v>194</v>
      </c>
      <c r="D1852" s="203" t="s">
        <v>171</v>
      </c>
      <c r="E1852" s="42"/>
      <c r="F1852" s="317" t="str">
        <f>VLOOKUP($G1852,'Selection Sheet'!$C$15:$F$39,3,0)</f>
        <v>Y56</v>
      </c>
      <c r="G1852" s="204" t="s">
        <v>93</v>
      </c>
      <c r="H1852" s="203" t="s">
        <v>530</v>
      </c>
      <c r="I1852" s="495">
        <v>347</v>
      </c>
      <c r="J1852" s="495">
        <v>109</v>
      </c>
      <c r="K1852" s="495">
        <v>56</v>
      </c>
      <c r="L1852" s="495">
        <v>35</v>
      </c>
      <c r="M1852" s="507" t="s">
        <v>80</v>
      </c>
      <c r="N1852" s="507" t="s">
        <v>80</v>
      </c>
      <c r="O1852" s="507" t="s">
        <v>80</v>
      </c>
      <c r="P1852" s="507" t="s">
        <v>80</v>
      </c>
      <c r="Q1852" s="495" t="s">
        <v>80</v>
      </c>
      <c r="R1852" s="495" t="s">
        <v>80</v>
      </c>
      <c r="S1852" s="495">
        <v>865</v>
      </c>
      <c r="T1852" s="501">
        <v>350</v>
      </c>
      <c r="U1852" s="550">
        <v>65</v>
      </c>
      <c r="V1852" s="550">
        <v>58.5</v>
      </c>
      <c r="W1852" s="550">
        <v>98</v>
      </c>
      <c r="X1852" s="498">
        <v>611</v>
      </c>
      <c r="Y1852" s="555">
        <v>77.900000000000006</v>
      </c>
      <c r="Z1852" s="550">
        <v>27</v>
      </c>
      <c r="AA1852" s="550">
        <v>230</v>
      </c>
      <c r="AB1852" s="501">
        <v>89</v>
      </c>
      <c r="AC1852" s="550">
        <v>46.9</v>
      </c>
      <c r="AD1852" s="550">
        <v>38</v>
      </c>
      <c r="AE1852" s="550">
        <v>81</v>
      </c>
      <c r="AF1852" s="502">
        <v>102</v>
      </c>
      <c r="AG1852" s="503">
        <v>134.37037037037001</v>
      </c>
      <c r="AH1852" s="503">
        <v>164</v>
      </c>
      <c r="AI1852" s="502">
        <v>81</v>
      </c>
      <c r="AJ1852" s="505" t="s">
        <v>80</v>
      </c>
      <c r="AK1852" s="505" t="s">
        <v>80</v>
      </c>
      <c r="AL1852" s="507"/>
      <c r="AM1852" s="507"/>
      <c r="AN1852" s="505">
        <v>1154</v>
      </c>
      <c r="AO1852" s="505">
        <v>1176</v>
      </c>
      <c r="AP1852" s="506" t="s">
        <v>80</v>
      </c>
      <c r="AQ1852" s="506" t="s">
        <v>80</v>
      </c>
      <c r="AR1852" s="495">
        <v>34</v>
      </c>
      <c r="AS1852" s="495">
        <v>339</v>
      </c>
      <c r="AT1852" s="495">
        <v>19</v>
      </c>
      <c r="AU1852" s="495">
        <v>56</v>
      </c>
      <c r="AV1852" s="507"/>
      <c r="AW1852" s="507"/>
      <c r="AX1852" s="507"/>
      <c r="AY1852" s="507"/>
      <c r="AZ1852" s="507"/>
      <c r="BA1852" s="507"/>
      <c r="BB1852" s="357"/>
      <c r="BC1852" s="592">
        <f t="shared" si="1919"/>
        <v>10883.999999999971</v>
      </c>
      <c r="BD1852" s="593">
        <f t="shared" si="1920"/>
        <v>13284</v>
      </c>
      <c r="BE1852" s="595">
        <f t="shared" si="1921"/>
        <v>22750</v>
      </c>
      <c r="BF1852" s="289">
        <f t="shared" si="1922"/>
        <v>20475</v>
      </c>
      <c r="BG1852" s="596">
        <f t="shared" si="1923"/>
        <v>34300</v>
      </c>
      <c r="BH1852" s="595">
        <f t="shared" si="1924"/>
        <v>47596.9</v>
      </c>
      <c r="BI1852" s="289">
        <f t="shared" si="1925"/>
        <v>16497</v>
      </c>
      <c r="BJ1852" s="596">
        <f t="shared" si="1926"/>
        <v>140530</v>
      </c>
      <c r="BK1852" s="595">
        <f t="shared" si="1927"/>
        <v>4174.0999999999995</v>
      </c>
      <c r="BL1852" s="289">
        <f t="shared" si="1928"/>
        <v>3382</v>
      </c>
      <c r="BM1852" s="596">
        <f t="shared" si="1929"/>
        <v>7209</v>
      </c>
      <c r="BN1852" s="563">
        <f t="shared" si="1930"/>
        <v>8</v>
      </c>
      <c r="BO1852" s="87">
        <f t="shared" si="1931"/>
        <v>2019</v>
      </c>
      <c r="BP1852" s="87">
        <f t="shared" si="1932"/>
        <v>1.9999999999999996</v>
      </c>
      <c r="BQ1852" s="202"/>
    </row>
    <row r="1853" spans="1:69" s="35" customFormat="1" ht="10.5" customHeight="1" x14ac:dyDescent="0.2">
      <c r="A1853" s="87" t="str">
        <f t="shared" si="1918"/>
        <v>2019-20RX68</v>
      </c>
      <c r="B1853" s="87" t="str">
        <f t="shared" si="1933"/>
        <v>Y63</v>
      </c>
      <c r="C1853" s="203" t="s">
        <v>194</v>
      </c>
      <c r="D1853" s="203" t="s">
        <v>171</v>
      </c>
      <c r="E1853" s="42"/>
      <c r="F1853" s="317" t="str">
        <f>VLOOKUP($G1853,'Selection Sheet'!$C$15:$F$39,3,0)</f>
        <v>Y63</v>
      </c>
      <c r="G1853" s="204" t="s">
        <v>111</v>
      </c>
      <c r="H1853" s="203" t="s">
        <v>532</v>
      </c>
      <c r="I1853" s="495">
        <v>152</v>
      </c>
      <c r="J1853" s="495">
        <v>47</v>
      </c>
      <c r="K1853" s="495">
        <v>19</v>
      </c>
      <c r="L1853" s="495">
        <v>11</v>
      </c>
      <c r="M1853" s="507" t="s">
        <v>80</v>
      </c>
      <c r="N1853" s="507" t="s">
        <v>80</v>
      </c>
      <c r="O1853" s="507" t="s">
        <v>80</v>
      </c>
      <c r="P1853" s="507" t="s">
        <v>80</v>
      </c>
      <c r="Q1853" s="495" t="s">
        <v>80</v>
      </c>
      <c r="R1853" s="495" t="s">
        <v>80</v>
      </c>
      <c r="S1853" s="495">
        <v>234</v>
      </c>
      <c r="T1853" s="501">
        <v>275</v>
      </c>
      <c r="U1853" s="550">
        <v>99</v>
      </c>
      <c r="V1853" s="550">
        <v>76</v>
      </c>
      <c r="W1853" s="550">
        <v>137</v>
      </c>
      <c r="X1853" s="498">
        <v>274</v>
      </c>
      <c r="Y1853" s="555">
        <v>72.7</v>
      </c>
      <c r="Z1853" s="550">
        <v>31</v>
      </c>
      <c r="AA1853" s="550">
        <v>198</v>
      </c>
      <c r="AB1853" s="501">
        <v>56</v>
      </c>
      <c r="AC1853" s="550">
        <v>51.3</v>
      </c>
      <c r="AD1853" s="550">
        <v>37</v>
      </c>
      <c r="AE1853" s="550">
        <v>110</v>
      </c>
      <c r="AF1853" s="502">
        <v>55</v>
      </c>
      <c r="AG1853" s="503">
        <v>126.367346938776</v>
      </c>
      <c r="AH1853" s="503">
        <v>161.6</v>
      </c>
      <c r="AI1853" s="502">
        <v>49</v>
      </c>
      <c r="AJ1853" s="505" t="s">
        <v>80</v>
      </c>
      <c r="AK1853" s="505" t="s">
        <v>80</v>
      </c>
      <c r="AL1853" s="507"/>
      <c r="AM1853" s="507"/>
      <c r="AN1853" s="505">
        <v>494</v>
      </c>
      <c r="AO1853" s="505">
        <v>495</v>
      </c>
      <c r="AP1853" s="506" t="s">
        <v>80</v>
      </c>
      <c r="AQ1853" s="506" t="s">
        <v>80</v>
      </c>
      <c r="AR1853" s="495">
        <v>12</v>
      </c>
      <c r="AS1853" s="495">
        <v>143</v>
      </c>
      <c r="AT1853" s="495">
        <v>6</v>
      </c>
      <c r="AU1853" s="495">
        <v>16</v>
      </c>
      <c r="AV1853" s="507"/>
      <c r="AW1853" s="507"/>
      <c r="AX1853" s="507"/>
      <c r="AY1853" s="507"/>
      <c r="AZ1853" s="507"/>
      <c r="BA1853" s="507"/>
      <c r="BB1853" s="357"/>
      <c r="BC1853" s="592">
        <f t="shared" si="1919"/>
        <v>6192.0000000000236</v>
      </c>
      <c r="BD1853" s="593">
        <f t="shared" si="1920"/>
        <v>7918.4</v>
      </c>
      <c r="BE1853" s="595">
        <f t="shared" si="1921"/>
        <v>27225</v>
      </c>
      <c r="BF1853" s="289">
        <f t="shared" si="1922"/>
        <v>20900</v>
      </c>
      <c r="BG1853" s="596">
        <f t="shared" si="1923"/>
        <v>37675</v>
      </c>
      <c r="BH1853" s="595">
        <f t="shared" si="1924"/>
        <v>19919.8</v>
      </c>
      <c r="BI1853" s="289">
        <f t="shared" si="1925"/>
        <v>8494</v>
      </c>
      <c r="BJ1853" s="596">
        <f t="shared" si="1926"/>
        <v>54252</v>
      </c>
      <c r="BK1853" s="595">
        <f t="shared" si="1927"/>
        <v>2872.7999999999997</v>
      </c>
      <c r="BL1853" s="289">
        <f t="shared" si="1928"/>
        <v>2072</v>
      </c>
      <c r="BM1853" s="596">
        <f t="shared" si="1929"/>
        <v>6160</v>
      </c>
      <c r="BN1853" s="563">
        <f t="shared" si="1930"/>
        <v>8</v>
      </c>
      <c r="BO1853" s="87">
        <f t="shared" si="1931"/>
        <v>2019</v>
      </c>
      <c r="BP1853" s="87">
        <f t="shared" si="1932"/>
        <v>1.9999999999999996</v>
      </c>
      <c r="BQ1853" s="202"/>
    </row>
    <row r="1854" spans="1:69" s="35" customFormat="1" ht="10.5" customHeight="1" x14ac:dyDescent="0.2">
      <c r="A1854" s="314" t="str">
        <f t="shared" si="1918"/>
        <v>2019-20RX78</v>
      </c>
      <c r="B1854" s="314" t="str">
        <f t="shared" si="1933"/>
        <v>Y62</v>
      </c>
      <c r="C1854" s="205" t="s">
        <v>194</v>
      </c>
      <c r="D1854" s="205" t="s">
        <v>171</v>
      </c>
      <c r="E1854" s="206"/>
      <c r="F1854" s="318" t="str">
        <f>VLOOKUP($G1854,'Selection Sheet'!$C$15:$F$39,3,0)</f>
        <v>Y62</v>
      </c>
      <c r="G1854" s="207" t="s">
        <v>84</v>
      </c>
      <c r="H1854" s="205" t="s">
        <v>533</v>
      </c>
      <c r="I1854" s="508">
        <v>238</v>
      </c>
      <c r="J1854" s="508">
        <v>81</v>
      </c>
      <c r="K1854" s="508">
        <v>47</v>
      </c>
      <c r="L1854" s="508">
        <v>25</v>
      </c>
      <c r="M1854" s="520" t="s">
        <v>80</v>
      </c>
      <c r="N1854" s="520" t="s">
        <v>80</v>
      </c>
      <c r="O1854" s="520" t="s">
        <v>80</v>
      </c>
      <c r="P1854" s="520" t="s">
        <v>80</v>
      </c>
      <c r="Q1854" s="508" t="s">
        <v>80</v>
      </c>
      <c r="R1854" s="508" t="s">
        <v>80</v>
      </c>
      <c r="S1854" s="508">
        <v>787</v>
      </c>
      <c r="T1854" s="514">
        <v>538</v>
      </c>
      <c r="U1854" s="551">
        <v>73.5</v>
      </c>
      <c r="V1854" s="551">
        <v>67</v>
      </c>
      <c r="W1854" s="551">
        <v>114</v>
      </c>
      <c r="X1854" s="511">
        <v>663</v>
      </c>
      <c r="Y1854" s="556">
        <v>71.599999999999994</v>
      </c>
      <c r="Z1854" s="551">
        <v>37</v>
      </c>
      <c r="AA1854" s="551">
        <v>166</v>
      </c>
      <c r="AB1854" s="514">
        <v>61</v>
      </c>
      <c r="AC1854" s="551">
        <v>53.5</v>
      </c>
      <c r="AD1854" s="551">
        <v>51</v>
      </c>
      <c r="AE1854" s="551">
        <v>90</v>
      </c>
      <c r="AF1854" s="515">
        <v>145</v>
      </c>
      <c r="AG1854" s="516">
        <v>133.58715596330299</v>
      </c>
      <c r="AH1854" s="516">
        <v>175.4</v>
      </c>
      <c r="AI1854" s="515">
        <v>109</v>
      </c>
      <c r="AJ1854" s="518" t="s">
        <v>80</v>
      </c>
      <c r="AK1854" s="518" t="s">
        <v>80</v>
      </c>
      <c r="AL1854" s="520"/>
      <c r="AM1854" s="520"/>
      <c r="AN1854" s="518">
        <v>917</v>
      </c>
      <c r="AO1854" s="518">
        <v>922</v>
      </c>
      <c r="AP1854" s="519" t="s">
        <v>80</v>
      </c>
      <c r="AQ1854" s="519" t="s">
        <v>80</v>
      </c>
      <c r="AR1854" s="508">
        <v>24</v>
      </c>
      <c r="AS1854" s="508">
        <v>230</v>
      </c>
      <c r="AT1854" s="508">
        <v>14</v>
      </c>
      <c r="AU1854" s="508">
        <v>42</v>
      </c>
      <c r="AV1854" s="520"/>
      <c r="AW1854" s="520"/>
      <c r="AX1854" s="520"/>
      <c r="AY1854" s="520"/>
      <c r="AZ1854" s="520"/>
      <c r="BA1854" s="520"/>
      <c r="BB1854" s="358"/>
      <c r="BC1854" s="597">
        <f t="shared" si="1919"/>
        <v>14561.000000000025</v>
      </c>
      <c r="BD1854" s="598">
        <f t="shared" si="1920"/>
        <v>19118.600000000002</v>
      </c>
      <c r="BE1854" s="602">
        <f t="shared" si="1921"/>
        <v>39543</v>
      </c>
      <c r="BF1854" s="603">
        <f t="shared" si="1922"/>
        <v>36046</v>
      </c>
      <c r="BG1854" s="604">
        <f t="shared" si="1923"/>
        <v>61332</v>
      </c>
      <c r="BH1854" s="602">
        <f t="shared" si="1924"/>
        <v>47470.799999999996</v>
      </c>
      <c r="BI1854" s="603">
        <f t="shared" si="1925"/>
        <v>24531</v>
      </c>
      <c r="BJ1854" s="604">
        <f t="shared" si="1926"/>
        <v>110058</v>
      </c>
      <c r="BK1854" s="602">
        <f t="shared" si="1927"/>
        <v>3263.5</v>
      </c>
      <c r="BL1854" s="603">
        <f t="shared" si="1928"/>
        <v>3111</v>
      </c>
      <c r="BM1854" s="604">
        <f t="shared" si="1929"/>
        <v>5490</v>
      </c>
      <c r="BN1854" s="564">
        <f t="shared" si="1930"/>
        <v>8</v>
      </c>
      <c r="BO1854" s="314">
        <f t="shared" si="1931"/>
        <v>2019</v>
      </c>
      <c r="BP1854" s="314">
        <f t="shared" si="1932"/>
        <v>1.9999999999999996</v>
      </c>
      <c r="BQ1854" s="202"/>
    </row>
    <row r="1855" spans="1:69" s="35" customFormat="1" ht="10.5" customHeight="1" x14ac:dyDescent="0.2">
      <c r="A1855" s="87" t="str">
        <f t="shared" si="1918"/>
        <v>2019-20RX88</v>
      </c>
      <c r="B1855" s="87" t="str">
        <f t="shared" si="1933"/>
        <v>Y63</v>
      </c>
      <c r="C1855" s="203" t="s">
        <v>194</v>
      </c>
      <c r="D1855" s="203" t="s">
        <v>171</v>
      </c>
      <c r="E1855" s="42"/>
      <c r="F1855" s="317" t="str">
        <f>VLOOKUP($G1855,'Selection Sheet'!$C$15:$F$39,3,0)</f>
        <v>Y63</v>
      </c>
      <c r="G1855" s="204" t="s">
        <v>120</v>
      </c>
      <c r="H1855" s="203" t="s">
        <v>534</v>
      </c>
      <c r="I1855" s="495">
        <v>192</v>
      </c>
      <c r="J1855" s="495">
        <v>60</v>
      </c>
      <c r="K1855" s="495">
        <v>37</v>
      </c>
      <c r="L1855" s="495">
        <v>20</v>
      </c>
      <c r="M1855" s="507" t="s">
        <v>80</v>
      </c>
      <c r="N1855" s="507" t="s">
        <v>80</v>
      </c>
      <c r="O1855" s="507" t="s">
        <v>80</v>
      </c>
      <c r="P1855" s="507" t="s">
        <v>80</v>
      </c>
      <c r="Q1855" s="495" t="s">
        <v>80</v>
      </c>
      <c r="R1855" s="495" t="s">
        <v>80</v>
      </c>
      <c r="S1855" s="495">
        <v>623</v>
      </c>
      <c r="T1855" s="501">
        <v>317</v>
      </c>
      <c r="U1855" s="550">
        <v>70.8</v>
      </c>
      <c r="V1855" s="550">
        <v>66</v>
      </c>
      <c r="W1855" s="550">
        <v>107</v>
      </c>
      <c r="X1855" s="498">
        <v>383</v>
      </c>
      <c r="Y1855" s="555">
        <v>98</v>
      </c>
      <c r="Z1855" s="550">
        <v>48</v>
      </c>
      <c r="AA1855" s="550">
        <v>215</v>
      </c>
      <c r="AB1855" s="501">
        <v>64</v>
      </c>
      <c r="AC1855" s="550">
        <v>49.2</v>
      </c>
      <c r="AD1855" s="550">
        <v>40.5</v>
      </c>
      <c r="AE1855" s="550">
        <v>81</v>
      </c>
      <c r="AF1855" s="502">
        <v>78</v>
      </c>
      <c r="AG1855" s="503">
        <v>141.046153846154</v>
      </c>
      <c r="AH1855" s="503">
        <v>205.4</v>
      </c>
      <c r="AI1855" s="502">
        <v>65</v>
      </c>
      <c r="AJ1855" s="505" t="s">
        <v>80</v>
      </c>
      <c r="AK1855" s="505" t="s">
        <v>80</v>
      </c>
      <c r="AL1855" s="507"/>
      <c r="AM1855" s="507"/>
      <c r="AN1855" s="505">
        <v>376</v>
      </c>
      <c r="AO1855" s="505">
        <v>392</v>
      </c>
      <c r="AP1855" s="506" t="s">
        <v>80</v>
      </c>
      <c r="AQ1855" s="506" t="s">
        <v>80</v>
      </c>
      <c r="AR1855" s="495">
        <v>16</v>
      </c>
      <c r="AS1855" s="495">
        <v>165</v>
      </c>
      <c r="AT1855" s="495">
        <v>9</v>
      </c>
      <c r="AU1855" s="495">
        <v>30</v>
      </c>
      <c r="AV1855" s="507"/>
      <c r="AW1855" s="507"/>
      <c r="AX1855" s="507"/>
      <c r="AY1855" s="507"/>
      <c r="AZ1855" s="507"/>
      <c r="BA1855" s="507"/>
      <c r="BB1855" s="357"/>
      <c r="BC1855" s="592">
        <f t="shared" si="1919"/>
        <v>9168.0000000000091</v>
      </c>
      <c r="BD1855" s="593">
        <f t="shared" si="1920"/>
        <v>13351</v>
      </c>
      <c r="BE1855" s="595">
        <f t="shared" si="1921"/>
        <v>22443.599999999999</v>
      </c>
      <c r="BF1855" s="289">
        <f t="shared" si="1922"/>
        <v>20922</v>
      </c>
      <c r="BG1855" s="596">
        <f t="shared" si="1923"/>
        <v>33919</v>
      </c>
      <c r="BH1855" s="595">
        <f t="shared" si="1924"/>
        <v>37534</v>
      </c>
      <c r="BI1855" s="289">
        <f t="shared" si="1925"/>
        <v>18384</v>
      </c>
      <c r="BJ1855" s="596">
        <f t="shared" si="1926"/>
        <v>82345</v>
      </c>
      <c r="BK1855" s="595">
        <f t="shared" si="1927"/>
        <v>3148.8</v>
      </c>
      <c r="BL1855" s="289">
        <f t="shared" si="1928"/>
        <v>2592</v>
      </c>
      <c r="BM1855" s="596">
        <f t="shared" si="1929"/>
        <v>5184</v>
      </c>
      <c r="BN1855" s="563">
        <f t="shared" si="1930"/>
        <v>8</v>
      </c>
      <c r="BO1855" s="87">
        <f t="shared" si="1931"/>
        <v>2019</v>
      </c>
      <c r="BP1855" s="87">
        <f t="shared" si="1932"/>
        <v>1.9999999999999996</v>
      </c>
      <c r="BQ1855" s="202"/>
    </row>
    <row r="1856" spans="1:69" s="35" customFormat="1" ht="10.5" customHeight="1" x14ac:dyDescent="0.2">
      <c r="A1856" s="87" t="str">
        <f t="shared" si="1918"/>
        <v>2019-20RX98</v>
      </c>
      <c r="B1856" s="87" t="str">
        <f t="shared" si="1933"/>
        <v>Y60</v>
      </c>
      <c r="C1856" s="203" t="s">
        <v>194</v>
      </c>
      <c r="D1856" s="203" t="s">
        <v>171</v>
      </c>
      <c r="E1856" s="42"/>
      <c r="F1856" s="317" t="str">
        <f>VLOOKUP($G1856,'Selection Sheet'!$C$15:$F$39,3,0)</f>
        <v>Y60</v>
      </c>
      <c r="G1856" s="204" t="s">
        <v>103</v>
      </c>
      <c r="H1856" s="203" t="s">
        <v>535</v>
      </c>
      <c r="I1856" s="495">
        <v>227</v>
      </c>
      <c r="J1856" s="495">
        <v>57</v>
      </c>
      <c r="K1856" s="495">
        <v>39</v>
      </c>
      <c r="L1856" s="495">
        <v>13</v>
      </c>
      <c r="M1856" s="507" t="s">
        <v>80</v>
      </c>
      <c r="N1856" s="507" t="s">
        <v>80</v>
      </c>
      <c r="O1856" s="507" t="s">
        <v>80</v>
      </c>
      <c r="P1856" s="507" t="s">
        <v>80</v>
      </c>
      <c r="Q1856" s="495" t="s">
        <v>80</v>
      </c>
      <c r="R1856" s="495" t="s">
        <v>80</v>
      </c>
      <c r="S1856" s="495">
        <v>586</v>
      </c>
      <c r="T1856" s="501">
        <v>422</v>
      </c>
      <c r="U1856" s="550">
        <v>88.2</v>
      </c>
      <c r="V1856" s="550">
        <v>77</v>
      </c>
      <c r="W1856" s="550">
        <v>138</v>
      </c>
      <c r="X1856" s="498">
        <v>451</v>
      </c>
      <c r="Y1856" s="555">
        <v>89.6</v>
      </c>
      <c r="Z1856" s="550">
        <v>42</v>
      </c>
      <c r="AA1856" s="550">
        <v>224</v>
      </c>
      <c r="AB1856" s="501">
        <v>58</v>
      </c>
      <c r="AC1856" s="550">
        <v>58.8</v>
      </c>
      <c r="AD1856" s="550">
        <v>46.5</v>
      </c>
      <c r="AE1856" s="550">
        <v>105</v>
      </c>
      <c r="AF1856" s="502">
        <v>109</v>
      </c>
      <c r="AG1856" s="503">
        <v>128.044943820225</v>
      </c>
      <c r="AH1856" s="503">
        <v>174.8</v>
      </c>
      <c r="AI1856" s="502">
        <v>89</v>
      </c>
      <c r="AJ1856" s="505" t="s">
        <v>80</v>
      </c>
      <c r="AK1856" s="505" t="s">
        <v>80</v>
      </c>
      <c r="AL1856" s="507"/>
      <c r="AM1856" s="507"/>
      <c r="AN1856" s="505">
        <v>743</v>
      </c>
      <c r="AO1856" s="505">
        <v>752</v>
      </c>
      <c r="AP1856" s="506" t="s">
        <v>80</v>
      </c>
      <c r="AQ1856" s="506" t="s">
        <v>80</v>
      </c>
      <c r="AR1856" s="495">
        <v>17</v>
      </c>
      <c r="AS1856" s="495">
        <v>215</v>
      </c>
      <c r="AT1856" s="495">
        <v>7</v>
      </c>
      <c r="AU1856" s="495">
        <v>35</v>
      </c>
      <c r="AV1856" s="507"/>
      <c r="AW1856" s="507"/>
      <c r="AX1856" s="507"/>
      <c r="AY1856" s="507"/>
      <c r="AZ1856" s="507"/>
      <c r="BA1856" s="507"/>
      <c r="BB1856" s="357"/>
      <c r="BC1856" s="592">
        <f t="shared" si="1919"/>
        <v>11396.000000000025</v>
      </c>
      <c r="BD1856" s="593">
        <f t="shared" si="1920"/>
        <v>15557.2</v>
      </c>
      <c r="BE1856" s="595">
        <f t="shared" si="1921"/>
        <v>37220.400000000001</v>
      </c>
      <c r="BF1856" s="289">
        <f t="shared" si="1922"/>
        <v>32494</v>
      </c>
      <c r="BG1856" s="596">
        <f t="shared" si="1923"/>
        <v>58236</v>
      </c>
      <c r="BH1856" s="595">
        <f t="shared" si="1924"/>
        <v>40409.599999999999</v>
      </c>
      <c r="BI1856" s="289">
        <f t="shared" si="1925"/>
        <v>18942</v>
      </c>
      <c r="BJ1856" s="596">
        <f t="shared" si="1926"/>
        <v>101024</v>
      </c>
      <c r="BK1856" s="595">
        <f t="shared" si="1927"/>
        <v>3410.3999999999996</v>
      </c>
      <c r="BL1856" s="289">
        <f t="shared" si="1928"/>
        <v>2697</v>
      </c>
      <c r="BM1856" s="596">
        <f t="shared" si="1929"/>
        <v>6090</v>
      </c>
      <c r="BN1856" s="563">
        <f t="shared" si="1930"/>
        <v>8</v>
      </c>
      <c r="BO1856" s="87">
        <f t="shared" si="1931"/>
        <v>2019</v>
      </c>
      <c r="BP1856" s="87">
        <f t="shared" si="1932"/>
        <v>1.9999999999999996</v>
      </c>
      <c r="BQ1856" s="202"/>
    </row>
    <row r="1857" spans="1:69" s="35" customFormat="1" ht="10.5" customHeight="1" x14ac:dyDescent="0.2">
      <c r="A1857" s="314" t="str">
        <f t="shared" si="1918"/>
        <v>2019-20RYA8</v>
      </c>
      <c r="B1857" s="314" t="str">
        <f t="shared" si="1933"/>
        <v>Y60</v>
      </c>
      <c r="C1857" s="205" t="s">
        <v>194</v>
      </c>
      <c r="D1857" s="205" t="s">
        <v>171</v>
      </c>
      <c r="E1857" s="206"/>
      <c r="F1857" s="318" t="str">
        <f>VLOOKUP($G1857,'Selection Sheet'!$C$15:$F$39,3,0)</f>
        <v>Y60</v>
      </c>
      <c r="G1857" s="207" t="s">
        <v>118</v>
      </c>
      <c r="H1857" s="205" t="s">
        <v>536</v>
      </c>
      <c r="I1857" s="508">
        <v>231</v>
      </c>
      <c r="J1857" s="508">
        <v>73</v>
      </c>
      <c r="K1857" s="508">
        <v>36</v>
      </c>
      <c r="L1857" s="508">
        <v>19</v>
      </c>
      <c r="M1857" s="520" t="s">
        <v>80</v>
      </c>
      <c r="N1857" s="520" t="s">
        <v>80</v>
      </c>
      <c r="O1857" s="520" t="s">
        <v>80</v>
      </c>
      <c r="P1857" s="520" t="s">
        <v>80</v>
      </c>
      <c r="Q1857" s="508" t="s">
        <v>80</v>
      </c>
      <c r="R1857" s="508" t="s">
        <v>80</v>
      </c>
      <c r="S1857" s="508">
        <v>726</v>
      </c>
      <c r="T1857" s="514">
        <v>385</v>
      </c>
      <c r="U1857" s="551">
        <v>71.8</v>
      </c>
      <c r="V1857" s="551">
        <v>65</v>
      </c>
      <c r="W1857" s="551">
        <v>111</v>
      </c>
      <c r="X1857" s="511">
        <v>539</v>
      </c>
      <c r="Y1857" s="556">
        <v>94.4</v>
      </c>
      <c r="Z1857" s="551">
        <v>47</v>
      </c>
      <c r="AA1857" s="551">
        <v>238</v>
      </c>
      <c r="AB1857" s="514">
        <v>82</v>
      </c>
      <c r="AC1857" s="551">
        <v>72.900000000000006</v>
      </c>
      <c r="AD1857" s="551">
        <v>63.5</v>
      </c>
      <c r="AE1857" s="551">
        <v>120</v>
      </c>
      <c r="AF1857" s="515">
        <v>161</v>
      </c>
      <c r="AG1857" s="516">
        <v>136.89928057553999</v>
      </c>
      <c r="AH1857" s="516">
        <v>171.8</v>
      </c>
      <c r="AI1857" s="515">
        <v>139</v>
      </c>
      <c r="AJ1857" s="518" t="s">
        <v>80</v>
      </c>
      <c r="AK1857" s="518" t="s">
        <v>80</v>
      </c>
      <c r="AL1857" s="520"/>
      <c r="AM1857" s="520"/>
      <c r="AN1857" s="518">
        <v>1658</v>
      </c>
      <c r="AO1857" s="518">
        <v>1662</v>
      </c>
      <c r="AP1857" s="519" t="s">
        <v>80</v>
      </c>
      <c r="AQ1857" s="519" t="s">
        <v>80</v>
      </c>
      <c r="AR1857" s="508">
        <v>22</v>
      </c>
      <c r="AS1857" s="508">
        <v>226</v>
      </c>
      <c r="AT1857" s="508">
        <v>9</v>
      </c>
      <c r="AU1857" s="508">
        <v>35</v>
      </c>
      <c r="AV1857" s="520"/>
      <c r="AW1857" s="520"/>
      <c r="AX1857" s="520"/>
      <c r="AY1857" s="520"/>
      <c r="AZ1857" s="520"/>
      <c r="BA1857" s="520"/>
      <c r="BB1857" s="358"/>
      <c r="BC1857" s="597">
        <f t="shared" si="1919"/>
        <v>19029.000000000058</v>
      </c>
      <c r="BD1857" s="598">
        <f t="shared" si="1920"/>
        <v>23880.2</v>
      </c>
      <c r="BE1857" s="602">
        <f t="shared" si="1921"/>
        <v>27643</v>
      </c>
      <c r="BF1857" s="603">
        <f t="shared" si="1922"/>
        <v>25025</v>
      </c>
      <c r="BG1857" s="604">
        <f t="shared" si="1923"/>
        <v>42735</v>
      </c>
      <c r="BH1857" s="602">
        <f t="shared" si="1924"/>
        <v>50881.600000000006</v>
      </c>
      <c r="BI1857" s="603">
        <f t="shared" si="1925"/>
        <v>25333</v>
      </c>
      <c r="BJ1857" s="604">
        <f t="shared" si="1926"/>
        <v>128282</v>
      </c>
      <c r="BK1857" s="602">
        <f t="shared" si="1927"/>
        <v>5977.8</v>
      </c>
      <c r="BL1857" s="603">
        <f t="shared" si="1928"/>
        <v>5207</v>
      </c>
      <c r="BM1857" s="604">
        <f t="shared" si="1929"/>
        <v>9840</v>
      </c>
      <c r="BN1857" s="564">
        <f t="shared" si="1930"/>
        <v>8</v>
      </c>
      <c r="BO1857" s="314">
        <f t="shared" si="1931"/>
        <v>2019</v>
      </c>
      <c r="BP1857" s="314">
        <f t="shared" si="1932"/>
        <v>1.9999999999999996</v>
      </c>
      <c r="BQ1857" s="202"/>
    </row>
    <row r="1858" spans="1:69" s="35" customFormat="1" ht="10.5" customHeight="1" x14ac:dyDescent="0.2">
      <c r="A1858" s="87" t="str">
        <f t="shared" si="1918"/>
        <v>2019-20RYC8</v>
      </c>
      <c r="B1858" s="87" t="str">
        <f t="shared" si="1933"/>
        <v>Y61</v>
      </c>
      <c r="C1858" s="203" t="s">
        <v>194</v>
      </c>
      <c r="D1858" s="203" t="s">
        <v>171</v>
      </c>
      <c r="E1858" s="42"/>
      <c r="F1858" s="317" t="str">
        <f>VLOOKUP($G1858,'Selection Sheet'!$C$15:$F$39,3,0)</f>
        <v>Y61</v>
      </c>
      <c r="G1858" s="204" t="s">
        <v>87</v>
      </c>
      <c r="H1858" s="203" t="s">
        <v>537</v>
      </c>
      <c r="I1858" s="495">
        <v>287</v>
      </c>
      <c r="J1858" s="495">
        <v>67</v>
      </c>
      <c r="K1858" s="495">
        <v>41</v>
      </c>
      <c r="L1858" s="495">
        <v>18</v>
      </c>
      <c r="M1858" s="507" t="s">
        <v>80</v>
      </c>
      <c r="N1858" s="507" t="s">
        <v>80</v>
      </c>
      <c r="O1858" s="507" t="s">
        <v>80</v>
      </c>
      <c r="P1858" s="507" t="s">
        <v>80</v>
      </c>
      <c r="Q1858" s="495" t="s">
        <v>80</v>
      </c>
      <c r="R1858" s="495" t="s">
        <v>80</v>
      </c>
      <c r="S1858" s="495">
        <v>765</v>
      </c>
      <c r="T1858" s="501">
        <v>523</v>
      </c>
      <c r="U1858" s="550">
        <v>78</v>
      </c>
      <c r="V1858" s="550">
        <v>70</v>
      </c>
      <c r="W1858" s="550">
        <v>119</v>
      </c>
      <c r="X1858" s="498">
        <v>520</v>
      </c>
      <c r="Y1858" s="555">
        <v>80.400000000000006</v>
      </c>
      <c r="Z1858" s="550">
        <v>40.5</v>
      </c>
      <c r="AA1858" s="550">
        <v>200.5</v>
      </c>
      <c r="AB1858" s="501">
        <v>94</v>
      </c>
      <c r="AC1858" s="550">
        <v>61.6</v>
      </c>
      <c r="AD1858" s="550">
        <v>53</v>
      </c>
      <c r="AE1858" s="550">
        <v>104</v>
      </c>
      <c r="AF1858" s="502">
        <v>117</v>
      </c>
      <c r="AG1858" s="503">
        <v>131.326732673267</v>
      </c>
      <c r="AH1858" s="503">
        <v>172</v>
      </c>
      <c r="AI1858" s="502">
        <v>101</v>
      </c>
      <c r="AJ1858" s="505" t="s">
        <v>80</v>
      </c>
      <c r="AK1858" s="505" t="s">
        <v>80</v>
      </c>
      <c r="AL1858" s="507"/>
      <c r="AM1858" s="507"/>
      <c r="AN1858" s="505">
        <v>760</v>
      </c>
      <c r="AO1858" s="505">
        <v>762</v>
      </c>
      <c r="AP1858" s="506" t="s">
        <v>80</v>
      </c>
      <c r="AQ1858" s="506" t="s">
        <v>80</v>
      </c>
      <c r="AR1858" s="495">
        <v>24</v>
      </c>
      <c r="AS1858" s="495">
        <v>278</v>
      </c>
      <c r="AT1858" s="495">
        <v>10</v>
      </c>
      <c r="AU1858" s="495">
        <v>38</v>
      </c>
      <c r="AV1858" s="507"/>
      <c r="AW1858" s="507"/>
      <c r="AX1858" s="507"/>
      <c r="AY1858" s="507"/>
      <c r="AZ1858" s="507"/>
      <c r="BA1858" s="507"/>
      <c r="BB1858" s="357"/>
      <c r="BC1858" s="592">
        <f t="shared" si="1919"/>
        <v>13263.999999999967</v>
      </c>
      <c r="BD1858" s="593">
        <f t="shared" si="1920"/>
        <v>17372</v>
      </c>
      <c r="BE1858" s="595">
        <f t="shared" si="1921"/>
        <v>40794</v>
      </c>
      <c r="BF1858" s="289">
        <f t="shared" si="1922"/>
        <v>36610</v>
      </c>
      <c r="BG1858" s="596">
        <f t="shared" si="1923"/>
        <v>62237</v>
      </c>
      <c r="BH1858" s="595">
        <f t="shared" si="1924"/>
        <v>41808</v>
      </c>
      <c r="BI1858" s="289">
        <f t="shared" si="1925"/>
        <v>21060</v>
      </c>
      <c r="BJ1858" s="596">
        <f t="shared" si="1926"/>
        <v>104260</v>
      </c>
      <c r="BK1858" s="595">
        <f t="shared" si="1927"/>
        <v>5790.4000000000005</v>
      </c>
      <c r="BL1858" s="289">
        <f t="shared" si="1928"/>
        <v>4982</v>
      </c>
      <c r="BM1858" s="596">
        <f t="shared" si="1929"/>
        <v>9776</v>
      </c>
      <c r="BN1858" s="563">
        <f t="shared" si="1930"/>
        <v>8</v>
      </c>
      <c r="BO1858" s="87">
        <f t="shared" si="1931"/>
        <v>2019</v>
      </c>
      <c r="BP1858" s="87">
        <f t="shared" si="1932"/>
        <v>1.9999999999999996</v>
      </c>
      <c r="BQ1858" s="202"/>
    </row>
    <row r="1859" spans="1:69" s="35" customFormat="1" ht="10.5" customHeight="1" x14ac:dyDescent="0.2">
      <c r="A1859" s="87" t="str">
        <f t="shared" si="1918"/>
        <v>2019-20RYD8</v>
      </c>
      <c r="B1859" s="87" t="str">
        <f t="shared" si="1933"/>
        <v>Y59</v>
      </c>
      <c r="C1859" s="203" t="s">
        <v>194</v>
      </c>
      <c r="D1859" s="203" t="s">
        <v>171</v>
      </c>
      <c r="E1859" s="42"/>
      <c r="F1859" s="317" t="str">
        <f>VLOOKUP($G1859,'Selection Sheet'!$C$15:$F$39,3,0)</f>
        <v>Y59</v>
      </c>
      <c r="G1859" s="204" t="s">
        <v>116</v>
      </c>
      <c r="H1859" s="203" t="s">
        <v>538</v>
      </c>
      <c r="I1859" s="495">
        <v>206</v>
      </c>
      <c r="J1859" s="495">
        <v>71</v>
      </c>
      <c r="K1859" s="495">
        <v>34</v>
      </c>
      <c r="L1859" s="495">
        <v>24</v>
      </c>
      <c r="M1859" s="507" t="s">
        <v>80</v>
      </c>
      <c r="N1859" s="507" t="s">
        <v>80</v>
      </c>
      <c r="O1859" s="507" t="s">
        <v>80</v>
      </c>
      <c r="P1859" s="507" t="s">
        <v>80</v>
      </c>
      <c r="Q1859" s="495" t="s">
        <v>80</v>
      </c>
      <c r="R1859" s="495" t="s">
        <v>80</v>
      </c>
      <c r="S1859" s="495">
        <v>551</v>
      </c>
      <c r="T1859" s="501">
        <v>388</v>
      </c>
      <c r="U1859" s="550">
        <v>77.900000000000006</v>
      </c>
      <c r="V1859" s="550">
        <v>66</v>
      </c>
      <c r="W1859" s="550">
        <v>121</v>
      </c>
      <c r="X1859" s="498">
        <v>386</v>
      </c>
      <c r="Y1859" s="555">
        <v>82.3</v>
      </c>
      <c r="Z1859" s="550">
        <v>44</v>
      </c>
      <c r="AA1859" s="550">
        <v>202</v>
      </c>
      <c r="AB1859" s="501">
        <v>46</v>
      </c>
      <c r="AC1859" s="550">
        <v>74.2</v>
      </c>
      <c r="AD1859" s="550">
        <v>65.5</v>
      </c>
      <c r="AE1859" s="550">
        <v>125</v>
      </c>
      <c r="AF1859" s="502">
        <v>98</v>
      </c>
      <c r="AG1859" s="503">
        <v>124.55952380952399</v>
      </c>
      <c r="AH1859" s="503">
        <v>154.1</v>
      </c>
      <c r="AI1859" s="502">
        <v>84</v>
      </c>
      <c r="AJ1859" s="505" t="s">
        <v>80</v>
      </c>
      <c r="AK1859" s="505" t="s">
        <v>80</v>
      </c>
      <c r="AL1859" s="507"/>
      <c r="AM1859" s="507"/>
      <c r="AN1859" s="505">
        <v>889</v>
      </c>
      <c r="AO1859" s="505">
        <v>935</v>
      </c>
      <c r="AP1859" s="506" t="s">
        <v>80</v>
      </c>
      <c r="AQ1859" s="506" t="s">
        <v>80</v>
      </c>
      <c r="AR1859" s="495">
        <v>13</v>
      </c>
      <c r="AS1859" s="495">
        <v>192</v>
      </c>
      <c r="AT1859" s="495">
        <v>5</v>
      </c>
      <c r="AU1859" s="495">
        <v>29</v>
      </c>
      <c r="AV1859" s="507"/>
      <c r="AW1859" s="507"/>
      <c r="AX1859" s="507"/>
      <c r="AY1859" s="507"/>
      <c r="AZ1859" s="507"/>
      <c r="BA1859" s="507"/>
      <c r="BB1859" s="357"/>
      <c r="BC1859" s="592">
        <f t="shared" si="1919"/>
        <v>10463.000000000016</v>
      </c>
      <c r="BD1859" s="593">
        <f t="shared" si="1920"/>
        <v>12944.4</v>
      </c>
      <c r="BE1859" s="595">
        <f t="shared" si="1921"/>
        <v>30225.200000000001</v>
      </c>
      <c r="BF1859" s="289">
        <f t="shared" si="1922"/>
        <v>25608</v>
      </c>
      <c r="BG1859" s="596">
        <f t="shared" si="1923"/>
        <v>46948</v>
      </c>
      <c r="BH1859" s="595">
        <f t="shared" si="1924"/>
        <v>31767.8</v>
      </c>
      <c r="BI1859" s="289">
        <f t="shared" si="1925"/>
        <v>16984</v>
      </c>
      <c r="BJ1859" s="596">
        <f t="shared" si="1926"/>
        <v>77972</v>
      </c>
      <c r="BK1859" s="595">
        <f t="shared" si="1927"/>
        <v>3413.2000000000003</v>
      </c>
      <c r="BL1859" s="289">
        <f t="shared" si="1928"/>
        <v>3013</v>
      </c>
      <c r="BM1859" s="596">
        <f t="shared" si="1929"/>
        <v>5750</v>
      </c>
      <c r="BN1859" s="563">
        <f t="shared" si="1930"/>
        <v>8</v>
      </c>
      <c r="BO1859" s="87">
        <f t="shared" si="1931"/>
        <v>2019</v>
      </c>
      <c r="BP1859" s="87">
        <f t="shared" si="1932"/>
        <v>1.9999999999999996</v>
      </c>
      <c r="BQ1859" s="202"/>
    </row>
    <row r="1860" spans="1:69" s="35" customFormat="1" ht="10.5" customHeight="1" x14ac:dyDescent="0.2">
      <c r="A1860" s="87" t="str">
        <f t="shared" si="1918"/>
        <v>2019-20RYE8</v>
      </c>
      <c r="B1860" s="87" t="str">
        <f t="shared" si="1933"/>
        <v>Y59</v>
      </c>
      <c r="C1860" s="203" t="s">
        <v>194</v>
      </c>
      <c r="D1860" s="203" t="s">
        <v>171</v>
      </c>
      <c r="E1860" s="42"/>
      <c r="F1860" s="317" t="str">
        <f>VLOOKUP($G1860,'Selection Sheet'!$C$15:$F$39,3,0)</f>
        <v>Y59</v>
      </c>
      <c r="G1860" s="204" t="s">
        <v>114</v>
      </c>
      <c r="H1860" s="203" t="s">
        <v>539</v>
      </c>
      <c r="I1860" s="495">
        <v>151</v>
      </c>
      <c r="J1860" s="495">
        <v>44</v>
      </c>
      <c r="K1860" s="495">
        <v>18</v>
      </c>
      <c r="L1860" s="495">
        <v>9</v>
      </c>
      <c r="M1860" s="507" t="s">
        <v>80</v>
      </c>
      <c r="N1860" s="507" t="s">
        <v>80</v>
      </c>
      <c r="O1860" s="507" t="s">
        <v>80</v>
      </c>
      <c r="P1860" s="507" t="s">
        <v>80</v>
      </c>
      <c r="Q1860" s="495" t="s">
        <v>80</v>
      </c>
      <c r="R1860" s="495" t="s">
        <v>80</v>
      </c>
      <c r="S1860" s="495">
        <v>286</v>
      </c>
      <c r="T1860" s="501">
        <v>290</v>
      </c>
      <c r="U1860" s="550">
        <v>74.400000000000006</v>
      </c>
      <c r="V1860" s="550">
        <v>65.5</v>
      </c>
      <c r="W1860" s="550">
        <v>113.5</v>
      </c>
      <c r="X1860" s="498">
        <v>321</v>
      </c>
      <c r="Y1860" s="555">
        <v>85.4</v>
      </c>
      <c r="Z1860" s="550">
        <v>41</v>
      </c>
      <c r="AA1860" s="550">
        <v>243</v>
      </c>
      <c r="AB1860" s="501">
        <v>50</v>
      </c>
      <c r="AC1860" s="550">
        <v>45.5</v>
      </c>
      <c r="AD1860" s="550">
        <v>39</v>
      </c>
      <c r="AE1860" s="550">
        <v>82.5</v>
      </c>
      <c r="AF1860" s="502">
        <v>72</v>
      </c>
      <c r="AG1860" s="503">
        <v>110.706896551724</v>
      </c>
      <c r="AH1860" s="503">
        <v>165.3</v>
      </c>
      <c r="AI1860" s="502">
        <v>58</v>
      </c>
      <c r="AJ1860" s="505" t="s">
        <v>80</v>
      </c>
      <c r="AK1860" s="505" t="s">
        <v>80</v>
      </c>
      <c r="AL1860" s="507"/>
      <c r="AM1860" s="507"/>
      <c r="AN1860" s="505">
        <v>585</v>
      </c>
      <c r="AO1860" s="505">
        <v>589</v>
      </c>
      <c r="AP1860" s="506" t="s">
        <v>80</v>
      </c>
      <c r="AQ1860" s="506" t="s">
        <v>80</v>
      </c>
      <c r="AR1860" s="495">
        <v>19</v>
      </c>
      <c r="AS1860" s="495">
        <v>151</v>
      </c>
      <c r="AT1860" s="495">
        <v>6</v>
      </c>
      <c r="AU1860" s="495">
        <v>18</v>
      </c>
      <c r="AV1860" s="507"/>
      <c r="AW1860" s="507"/>
      <c r="AX1860" s="507"/>
      <c r="AY1860" s="507"/>
      <c r="AZ1860" s="507"/>
      <c r="BA1860" s="507"/>
      <c r="BB1860" s="357"/>
      <c r="BC1860" s="592">
        <f t="shared" si="1919"/>
        <v>6420.9999999999918</v>
      </c>
      <c r="BD1860" s="593">
        <f t="shared" si="1920"/>
        <v>9587.4000000000015</v>
      </c>
      <c r="BE1860" s="595">
        <f t="shared" si="1921"/>
        <v>21576</v>
      </c>
      <c r="BF1860" s="289">
        <f t="shared" si="1922"/>
        <v>18995</v>
      </c>
      <c r="BG1860" s="596">
        <f t="shared" si="1923"/>
        <v>32915</v>
      </c>
      <c r="BH1860" s="595">
        <f t="shared" si="1924"/>
        <v>27413.4</v>
      </c>
      <c r="BI1860" s="289">
        <f t="shared" si="1925"/>
        <v>13161</v>
      </c>
      <c r="BJ1860" s="596">
        <f t="shared" si="1926"/>
        <v>78003</v>
      </c>
      <c r="BK1860" s="595">
        <f t="shared" si="1927"/>
        <v>2275</v>
      </c>
      <c r="BL1860" s="289">
        <f t="shared" si="1928"/>
        <v>1950</v>
      </c>
      <c r="BM1860" s="596">
        <f t="shared" si="1929"/>
        <v>4125</v>
      </c>
      <c r="BN1860" s="563">
        <f t="shared" si="1930"/>
        <v>8</v>
      </c>
      <c r="BO1860" s="87">
        <f t="shared" si="1931"/>
        <v>2019</v>
      </c>
      <c r="BP1860" s="87">
        <f t="shared" si="1932"/>
        <v>1.9999999999999996</v>
      </c>
      <c r="BQ1860" s="202"/>
    </row>
    <row r="1861" spans="1:69" s="35" customFormat="1" ht="10.5" customHeight="1" x14ac:dyDescent="0.2">
      <c r="A1861" s="312" t="str">
        <f t="shared" si="1918"/>
        <v>2019-20RYF8</v>
      </c>
      <c r="B1861" s="312" t="str">
        <f t="shared" si="1933"/>
        <v>Y58</v>
      </c>
      <c r="C1861" s="208" t="s">
        <v>194</v>
      </c>
      <c r="D1861" s="208" t="s">
        <v>171</v>
      </c>
      <c r="E1861" s="53"/>
      <c r="F1861" s="319" t="str">
        <f>VLOOKUP($G1861,'Selection Sheet'!$C$15:$F$39,3,0)</f>
        <v>Y58</v>
      </c>
      <c r="G1861" s="209" t="s">
        <v>99</v>
      </c>
      <c r="H1861" s="208" t="s">
        <v>540</v>
      </c>
      <c r="I1861" s="521">
        <v>261</v>
      </c>
      <c r="J1861" s="521">
        <v>79</v>
      </c>
      <c r="K1861" s="521">
        <v>54</v>
      </c>
      <c r="L1861" s="521">
        <v>23</v>
      </c>
      <c r="M1861" s="533" t="s">
        <v>80</v>
      </c>
      <c r="N1861" s="533" t="s">
        <v>80</v>
      </c>
      <c r="O1861" s="533" t="s">
        <v>80</v>
      </c>
      <c r="P1861" s="533" t="s">
        <v>80</v>
      </c>
      <c r="Q1861" s="521" t="s">
        <v>80</v>
      </c>
      <c r="R1861" s="521" t="s">
        <v>80</v>
      </c>
      <c r="S1861" s="521">
        <v>659</v>
      </c>
      <c r="T1861" s="527">
        <v>662</v>
      </c>
      <c r="U1861" s="552">
        <v>96</v>
      </c>
      <c r="V1861" s="552">
        <v>82</v>
      </c>
      <c r="W1861" s="552">
        <v>149</v>
      </c>
      <c r="X1861" s="524">
        <v>668</v>
      </c>
      <c r="Y1861" s="557">
        <v>75.8</v>
      </c>
      <c r="Z1861" s="552">
        <v>31.5</v>
      </c>
      <c r="AA1861" s="552">
        <v>194</v>
      </c>
      <c r="AB1861" s="527">
        <v>80</v>
      </c>
      <c r="AC1861" s="552">
        <v>60.6</v>
      </c>
      <c r="AD1861" s="552">
        <v>55</v>
      </c>
      <c r="AE1861" s="552">
        <v>104</v>
      </c>
      <c r="AF1861" s="528">
        <v>142</v>
      </c>
      <c r="AG1861" s="529">
        <v>137.614035087719</v>
      </c>
      <c r="AH1861" s="529">
        <v>188.7</v>
      </c>
      <c r="AI1861" s="528">
        <v>114</v>
      </c>
      <c r="AJ1861" s="531" t="s">
        <v>80</v>
      </c>
      <c r="AK1861" s="531" t="s">
        <v>80</v>
      </c>
      <c r="AL1861" s="533"/>
      <c r="AM1861" s="533"/>
      <c r="AN1861" s="531">
        <v>903</v>
      </c>
      <c r="AO1861" s="531">
        <v>920</v>
      </c>
      <c r="AP1861" s="532" t="s">
        <v>80</v>
      </c>
      <c r="AQ1861" s="532" t="s">
        <v>80</v>
      </c>
      <c r="AR1861" s="521">
        <v>42</v>
      </c>
      <c r="AS1861" s="521">
        <v>260</v>
      </c>
      <c r="AT1861" s="521">
        <v>15</v>
      </c>
      <c r="AU1861" s="521">
        <v>54</v>
      </c>
      <c r="AV1861" s="533"/>
      <c r="AW1861" s="533"/>
      <c r="AX1861" s="533"/>
      <c r="AY1861" s="533"/>
      <c r="AZ1861" s="533"/>
      <c r="BA1861" s="533"/>
      <c r="BB1861" s="359"/>
      <c r="BC1861" s="605">
        <f t="shared" si="1919"/>
        <v>15687.999999999967</v>
      </c>
      <c r="BD1861" s="606">
        <f t="shared" si="1920"/>
        <v>21511.8</v>
      </c>
      <c r="BE1861" s="609">
        <f t="shared" si="1921"/>
        <v>63552</v>
      </c>
      <c r="BF1861" s="311">
        <f t="shared" si="1922"/>
        <v>54284</v>
      </c>
      <c r="BG1861" s="610">
        <f t="shared" si="1923"/>
        <v>98638</v>
      </c>
      <c r="BH1861" s="609">
        <f t="shared" si="1924"/>
        <v>50634.400000000001</v>
      </c>
      <c r="BI1861" s="311">
        <f t="shared" si="1925"/>
        <v>21042</v>
      </c>
      <c r="BJ1861" s="610">
        <f t="shared" si="1926"/>
        <v>129592</v>
      </c>
      <c r="BK1861" s="609">
        <f t="shared" si="1927"/>
        <v>4848</v>
      </c>
      <c r="BL1861" s="311">
        <f t="shared" si="1928"/>
        <v>4400</v>
      </c>
      <c r="BM1861" s="610">
        <f t="shared" si="1929"/>
        <v>8320</v>
      </c>
      <c r="BN1861" s="565">
        <f t="shared" si="1930"/>
        <v>8</v>
      </c>
      <c r="BO1861" s="312">
        <f t="shared" si="1931"/>
        <v>2019</v>
      </c>
      <c r="BP1861" s="312">
        <f t="shared" si="1932"/>
        <v>1.9999999999999996</v>
      </c>
      <c r="BQ1861" s="202"/>
    </row>
    <row r="1862" spans="1:69" s="35" customFormat="1" ht="10.5" customHeight="1" x14ac:dyDescent="0.2">
      <c r="A1862" s="87" t="str">
        <f t="shared" si="1918"/>
        <v>2019-20R1F9</v>
      </c>
      <c r="B1862" s="87" t="str">
        <f t="shared" si="1933"/>
        <v>Y59</v>
      </c>
      <c r="C1862" s="203" t="s">
        <v>194</v>
      </c>
      <c r="D1862" s="203" t="s">
        <v>172</v>
      </c>
      <c r="E1862" s="42"/>
      <c r="F1862" s="317" t="str">
        <f>VLOOKUP($G1862,'Selection Sheet'!$C$15:$F$39,3,0)</f>
        <v>Y59</v>
      </c>
      <c r="G1862" s="204" t="s">
        <v>108</v>
      </c>
      <c r="H1862" s="203" t="s">
        <v>529</v>
      </c>
      <c r="I1862" s="495">
        <v>10</v>
      </c>
      <c r="J1862" s="495">
        <v>3</v>
      </c>
      <c r="K1862" s="495">
        <v>2</v>
      </c>
      <c r="L1862" s="495">
        <v>1</v>
      </c>
      <c r="M1862" s="507" t="s">
        <v>80</v>
      </c>
      <c r="N1862" s="507" t="s">
        <v>80</v>
      </c>
      <c r="O1862" s="507" t="s">
        <v>80</v>
      </c>
      <c r="P1862" s="507" t="s">
        <v>80</v>
      </c>
      <c r="Q1862" s="495" t="s">
        <v>80</v>
      </c>
      <c r="R1862" s="495" t="s">
        <v>80</v>
      </c>
      <c r="S1862" s="495">
        <v>22</v>
      </c>
      <c r="T1862" s="498">
        <v>23</v>
      </c>
      <c r="U1862" s="550">
        <v>74.900000000000006</v>
      </c>
      <c r="V1862" s="550">
        <v>58</v>
      </c>
      <c r="W1862" s="550">
        <v>105</v>
      </c>
      <c r="X1862" s="498">
        <v>23</v>
      </c>
      <c r="Y1862" s="555">
        <v>56.6</v>
      </c>
      <c r="Z1862" s="550">
        <v>19</v>
      </c>
      <c r="AA1862" s="550">
        <v>190</v>
      </c>
      <c r="AB1862" s="501">
        <v>5</v>
      </c>
      <c r="AC1862" s="550">
        <v>109.6</v>
      </c>
      <c r="AD1862" s="550">
        <v>105</v>
      </c>
      <c r="AE1862" s="550">
        <v>146</v>
      </c>
      <c r="AF1862" s="502">
        <v>4</v>
      </c>
      <c r="AG1862" s="503">
        <v>164</v>
      </c>
      <c r="AH1862" s="503">
        <v>164</v>
      </c>
      <c r="AI1862" s="502">
        <v>1</v>
      </c>
      <c r="AJ1862" s="505" t="s">
        <v>80</v>
      </c>
      <c r="AK1862" s="505" t="s">
        <v>80</v>
      </c>
      <c r="AL1862" s="507"/>
      <c r="AM1862" s="507"/>
      <c r="AN1862" s="505" t="s">
        <v>80</v>
      </c>
      <c r="AO1862" s="505" t="s">
        <v>80</v>
      </c>
      <c r="AP1862" s="506">
        <v>31</v>
      </c>
      <c r="AQ1862" s="506">
        <v>40</v>
      </c>
      <c r="AR1862" s="495">
        <v>1</v>
      </c>
      <c r="AS1862" s="495">
        <v>10</v>
      </c>
      <c r="AT1862" s="495">
        <v>1</v>
      </c>
      <c r="AU1862" s="495">
        <v>2</v>
      </c>
      <c r="AV1862" s="507"/>
      <c r="AW1862" s="507"/>
      <c r="AX1862" s="507"/>
      <c r="AY1862" s="507"/>
      <c r="AZ1862" s="507"/>
      <c r="BA1862" s="507"/>
      <c r="BB1862" s="357"/>
      <c r="BC1862" s="592">
        <f t="shared" si="1919"/>
        <v>164</v>
      </c>
      <c r="BD1862" s="593">
        <f t="shared" si="1920"/>
        <v>164</v>
      </c>
      <c r="BE1862" s="595">
        <f t="shared" si="1921"/>
        <v>1722.7</v>
      </c>
      <c r="BF1862" s="289">
        <f t="shared" si="1922"/>
        <v>1334</v>
      </c>
      <c r="BG1862" s="596">
        <f t="shared" si="1923"/>
        <v>2415</v>
      </c>
      <c r="BH1862" s="595">
        <f t="shared" si="1924"/>
        <v>1301.8</v>
      </c>
      <c r="BI1862" s="289">
        <f t="shared" si="1925"/>
        <v>437</v>
      </c>
      <c r="BJ1862" s="596">
        <f t="shared" si="1926"/>
        <v>4370</v>
      </c>
      <c r="BK1862" s="595">
        <f t="shared" si="1927"/>
        <v>548</v>
      </c>
      <c r="BL1862" s="289">
        <f t="shared" si="1928"/>
        <v>525</v>
      </c>
      <c r="BM1862" s="596">
        <f t="shared" si="1929"/>
        <v>730</v>
      </c>
      <c r="BN1862" s="563">
        <f t="shared" si="1930"/>
        <v>9</v>
      </c>
      <c r="BO1862" s="87">
        <f t="shared" si="1931"/>
        <v>2019</v>
      </c>
      <c r="BP1862" s="87">
        <f t="shared" si="1932"/>
        <v>0</v>
      </c>
      <c r="BQ1862" s="202"/>
    </row>
    <row r="1863" spans="1:69" s="35" customFormat="1" ht="10.5" customHeight="1" x14ac:dyDescent="0.2">
      <c r="A1863" s="87" t="str">
        <f t="shared" si="1918"/>
        <v>2019-20RRU9</v>
      </c>
      <c r="B1863" s="87" t="str">
        <f t="shared" si="1933"/>
        <v>Y56</v>
      </c>
      <c r="C1863" s="203" t="s">
        <v>194</v>
      </c>
      <c r="D1863" s="203" t="s">
        <v>172</v>
      </c>
      <c r="E1863" s="42"/>
      <c r="F1863" s="317" t="str">
        <f>VLOOKUP($G1863,'Selection Sheet'!$C$15:$F$39,3,0)</f>
        <v>Y56</v>
      </c>
      <c r="G1863" s="204" t="s">
        <v>93</v>
      </c>
      <c r="H1863" s="203" t="s">
        <v>530</v>
      </c>
      <c r="I1863" s="495">
        <v>309</v>
      </c>
      <c r="J1863" s="495">
        <v>95</v>
      </c>
      <c r="K1863" s="495">
        <v>42</v>
      </c>
      <c r="L1863" s="495">
        <v>22</v>
      </c>
      <c r="M1863" s="507" t="s">
        <v>80</v>
      </c>
      <c r="N1863" s="507" t="s">
        <v>80</v>
      </c>
      <c r="O1863" s="507" t="s">
        <v>80</v>
      </c>
      <c r="P1863" s="507" t="s">
        <v>80</v>
      </c>
      <c r="Q1863" s="495" t="s">
        <v>80</v>
      </c>
      <c r="R1863" s="495" t="s">
        <v>80</v>
      </c>
      <c r="S1863" s="495">
        <v>837</v>
      </c>
      <c r="T1863" s="501">
        <v>329</v>
      </c>
      <c r="U1863" s="550">
        <v>71.7</v>
      </c>
      <c r="V1863" s="550">
        <v>63</v>
      </c>
      <c r="W1863" s="550">
        <v>106</v>
      </c>
      <c r="X1863" s="498">
        <v>601</v>
      </c>
      <c r="Y1863" s="555">
        <v>70.400000000000006</v>
      </c>
      <c r="Z1863" s="550">
        <v>26</v>
      </c>
      <c r="AA1863" s="550">
        <v>196</v>
      </c>
      <c r="AB1863" s="501">
        <v>100</v>
      </c>
      <c r="AC1863" s="550">
        <v>40.5</v>
      </c>
      <c r="AD1863" s="550">
        <v>32.5</v>
      </c>
      <c r="AE1863" s="550">
        <v>66.5</v>
      </c>
      <c r="AF1863" s="502">
        <v>118</v>
      </c>
      <c r="AG1863" s="503">
        <v>127.29896907216499</v>
      </c>
      <c r="AH1863" s="503">
        <v>160.4</v>
      </c>
      <c r="AI1863" s="502">
        <v>97</v>
      </c>
      <c r="AJ1863" s="505" t="s">
        <v>80</v>
      </c>
      <c r="AK1863" s="505" t="s">
        <v>80</v>
      </c>
      <c r="AL1863" s="507"/>
      <c r="AM1863" s="507"/>
      <c r="AN1863" s="505" t="s">
        <v>80</v>
      </c>
      <c r="AO1863" s="505" t="s">
        <v>80</v>
      </c>
      <c r="AP1863" s="506">
        <v>1314</v>
      </c>
      <c r="AQ1863" s="506">
        <v>1456</v>
      </c>
      <c r="AR1863" s="495">
        <v>35</v>
      </c>
      <c r="AS1863" s="495">
        <v>304</v>
      </c>
      <c r="AT1863" s="495">
        <v>13</v>
      </c>
      <c r="AU1863" s="495">
        <v>40</v>
      </c>
      <c r="AV1863" s="507"/>
      <c r="AW1863" s="507"/>
      <c r="AX1863" s="507"/>
      <c r="AY1863" s="507"/>
      <c r="AZ1863" s="507"/>
      <c r="BA1863" s="507"/>
      <c r="BB1863" s="357"/>
      <c r="BC1863" s="592">
        <f t="shared" si="1919"/>
        <v>12348.000000000004</v>
      </c>
      <c r="BD1863" s="593">
        <f t="shared" si="1920"/>
        <v>15558.800000000001</v>
      </c>
      <c r="BE1863" s="595">
        <f t="shared" si="1921"/>
        <v>23589.3</v>
      </c>
      <c r="BF1863" s="289">
        <f t="shared" si="1922"/>
        <v>20727</v>
      </c>
      <c r="BG1863" s="596">
        <f t="shared" si="1923"/>
        <v>34874</v>
      </c>
      <c r="BH1863" s="595">
        <f t="shared" si="1924"/>
        <v>42310.400000000001</v>
      </c>
      <c r="BI1863" s="289">
        <f t="shared" si="1925"/>
        <v>15626</v>
      </c>
      <c r="BJ1863" s="596">
        <f t="shared" si="1926"/>
        <v>117796</v>
      </c>
      <c r="BK1863" s="595">
        <f t="shared" si="1927"/>
        <v>4050</v>
      </c>
      <c r="BL1863" s="289">
        <f t="shared" si="1928"/>
        <v>3250</v>
      </c>
      <c r="BM1863" s="596">
        <f t="shared" si="1929"/>
        <v>6650</v>
      </c>
      <c r="BN1863" s="563">
        <f t="shared" si="1930"/>
        <v>9</v>
      </c>
      <c r="BO1863" s="87">
        <f t="shared" si="1931"/>
        <v>2019</v>
      </c>
      <c r="BP1863" s="87">
        <f t="shared" si="1932"/>
        <v>0</v>
      </c>
      <c r="BQ1863" s="202"/>
    </row>
    <row r="1864" spans="1:69" s="35" customFormat="1" ht="10.5" customHeight="1" x14ac:dyDescent="0.2">
      <c r="A1864" s="87" t="str">
        <f t="shared" si="1918"/>
        <v>2019-20RX69</v>
      </c>
      <c r="B1864" s="87" t="str">
        <f t="shared" si="1933"/>
        <v>Y63</v>
      </c>
      <c r="C1864" s="203" t="s">
        <v>194</v>
      </c>
      <c r="D1864" s="203" t="s">
        <v>172</v>
      </c>
      <c r="E1864" s="42"/>
      <c r="F1864" s="317" t="str">
        <f>VLOOKUP($G1864,'Selection Sheet'!$C$15:$F$39,3,0)</f>
        <v>Y63</v>
      </c>
      <c r="G1864" s="204" t="s">
        <v>111</v>
      </c>
      <c r="H1864" s="203" t="s">
        <v>532</v>
      </c>
      <c r="I1864" s="495">
        <v>154</v>
      </c>
      <c r="J1864" s="495">
        <v>64</v>
      </c>
      <c r="K1864" s="495">
        <v>31</v>
      </c>
      <c r="L1864" s="495">
        <v>18</v>
      </c>
      <c r="M1864" s="507" t="s">
        <v>80</v>
      </c>
      <c r="N1864" s="507" t="s">
        <v>80</v>
      </c>
      <c r="O1864" s="507" t="s">
        <v>80</v>
      </c>
      <c r="P1864" s="507" t="s">
        <v>80</v>
      </c>
      <c r="Q1864" s="495" t="s">
        <v>80</v>
      </c>
      <c r="R1864" s="495" t="s">
        <v>80</v>
      </c>
      <c r="S1864" s="495">
        <v>232</v>
      </c>
      <c r="T1864" s="501">
        <v>270</v>
      </c>
      <c r="U1864" s="550">
        <v>82.6</v>
      </c>
      <c r="V1864" s="550">
        <v>75</v>
      </c>
      <c r="W1864" s="550">
        <v>123.5</v>
      </c>
      <c r="X1864" s="498">
        <v>272</v>
      </c>
      <c r="Y1864" s="555">
        <v>74.7</v>
      </c>
      <c r="Z1864" s="550">
        <v>34</v>
      </c>
      <c r="AA1864" s="550">
        <v>189</v>
      </c>
      <c r="AB1864" s="501">
        <v>46</v>
      </c>
      <c r="AC1864" s="550">
        <v>50.2</v>
      </c>
      <c r="AD1864" s="550">
        <v>47</v>
      </c>
      <c r="AE1864" s="550">
        <v>74</v>
      </c>
      <c r="AF1864" s="502">
        <v>69</v>
      </c>
      <c r="AG1864" s="503">
        <v>136.85</v>
      </c>
      <c r="AH1864" s="503">
        <v>194.6</v>
      </c>
      <c r="AI1864" s="502">
        <v>60</v>
      </c>
      <c r="AJ1864" s="505" t="s">
        <v>80</v>
      </c>
      <c r="AK1864" s="505" t="s">
        <v>80</v>
      </c>
      <c r="AL1864" s="507"/>
      <c r="AM1864" s="507"/>
      <c r="AN1864" s="505" t="s">
        <v>80</v>
      </c>
      <c r="AO1864" s="505" t="s">
        <v>80</v>
      </c>
      <c r="AP1864" s="506">
        <v>279</v>
      </c>
      <c r="AQ1864" s="506">
        <v>351</v>
      </c>
      <c r="AR1864" s="495">
        <v>16</v>
      </c>
      <c r="AS1864" s="495">
        <v>138</v>
      </c>
      <c r="AT1864" s="495">
        <v>4</v>
      </c>
      <c r="AU1864" s="495">
        <v>22</v>
      </c>
      <c r="AV1864" s="507"/>
      <c r="AW1864" s="507"/>
      <c r="AX1864" s="507"/>
      <c r="AY1864" s="507"/>
      <c r="AZ1864" s="507"/>
      <c r="BA1864" s="507"/>
      <c r="BB1864" s="357"/>
      <c r="BC1864" s="592">
        <f t="shared" si="1919"/>
        <v>8211</v>
      </c>
      <c r="BD1864" s="593">
        <f t="shared" si="1920"/>
        <v>11676</v>
      </c>
      <c r="BE1864" s="595">
        <f t="shared" si="1921"/>
        <v>22302</v>
      </c>
      <c r="BF1864" s="289">
        <f t="shared" si="1922"/>
        <v>20250</v>
      </c>
      <c r="BG1864" s="596">
        <f t="shared" si="1923"/>
        <v>33345</v>
      </c>
      <c r="BH1864" s="595">
        <f t="shared" si="1924"/>
        <v>20318.400000000001</v>
      </c>
      <c r="BI1864" s="289">
        <f t="shared" si="1925"/>
        <v>9248</v>
      </c>
      <c r="BJ1864" s="596">
        <f t="shared" si="1926"/>
        <v>51408</v>
      </c>
      <c r="BK1864" s="595">
        <f t="shared" si="1927"/>
        <v>2309.2000000000003</v>
      </c>
      <c r="BL1864" s="289">
        <f t="shared" si="1928"/>
        <v>2162</v>
      </c>
      <c r="BM1864" s="596">
        <f t="shared" si="1929"/>
        <v>3404</v>
      </c>
      <c r="BN1864" s="563">
        <f t="shared" si="1930"/>
        <v>9</v>
      </c>
      <c r="BO1864" s="87">
        <f t="shared" si="1931"/>
        <v>2019</v>
      </c>
      <c r="BP1864" s="87">
        <f t="shared" si="1932"/>
        <v>0</v>
      </c>
      <c r="BQ1864" s="202"/>
    </row>
    <row r="1865" spans="1:69" s="35" customFormat="1" ht="10.5" customHeight="1" x14ac:dyDescent="0.2">
      <c r="A1865" s="314" t="str">
        <f t="shared" si="1918"/>
        <v>2019-20RX79</v>
      </c>
      <c r="B1865" s="314" t="str">
        <f t="shared" si="1933"/>
        <v>Y62</v>
      </c>
      <c r="C1865" s="205" t="s">
        <v>194</v>
      </c>
      <c r="D1865" s="205" t="s">
        <v>172</v>
      </c>
      <c r="E1865" s="206"/>
      <c r="F1865" s="318" t="str">
        <f>VLOOKUP($G1865,'Selection Sheet'!$C$15:$F$39,3,0)</f>
        <v>Y62</v>
      </c>
      <c r="G1865" s="207" t="s">
        <v>84</v>
      </c>
      <c r="H1865" s="205" t="s">
        <v>533</v>
      </c>
      <c r="I1865" s="508">
        <v>249</v>
      </c>
      <c r="J1865" s="508">
        <v>86</v>
      </c>
      <c r="K1865" s="508">
        <v>45</v>
      </c>
      <c r="L1865" s="508">
        <v>28</v>
      </c>
      <c r="M1865" s="520" t="s">
        <v>80</v>
      </c>
      <c r="N1865" s="520" t="s">
        <v>80</v>
      </c>
      <c r="O1865" s="520" t="s">
        <v>80</v>
      </c>
      <c r="P1865" s="520" t="s">
        <v>80</v>
      </c>
      <c r="Q1865" s="508" t="s">
        <v>80</v>
      </c>
      <c r="R1865" s="508" t="s">
        <v>80</v>
      </c>
      <c r="S1865" s="508">
        <v>818</v>
      </c>
      <c r="T1865" s="514">
        <v>572</v>
      </c>
      <c r="U1865" s="551">
        <v>80.3</v>
      </c>
      <c r="V1865" s="551">
        <v>70</v>
      </c>
      <c r="W1865" s="551">
        <v>123</v>
      </c>
      <c r="X1865" s="511">
        <v>703</v>
      </c>
      <c r="Y1865" s="556">
        <v>77.400000000000006</v>
      </c>
      <c r="Z1865" s="551">
        <v>37</v>
      </c>
      <c r="AA1865" s="551">
        <v>187</v>
      </c>
      <c r="AB1865" s="514">
        <v>85</v>
      </c>
      <c r="AC1865" s="551">
        <v>63.4</v>
      </c>
      <c r="AD1865" s="551">
        <v>55</v>
      </c>
      <c r="AE1865" s="551">
        <v>93</v>
      </c>
      <c r="AF1865" s="515">
        <v>162</v>
      </c>
      <c r="AG1865" s="516">
        <v>129.147540983607</v>
      </c>
      <c r="AH1865" s="516">
        <v>190.9</v>
      </c>
      <c r="AI1865" s="515">
        <v>122</v>
      </c>
      <c r="AJ1865" s="518" t="s">
        <v>80</v>
      </c>
      <c r="AK1865" s="518" t="s">
        <v>80</v>
      </c>
      <c r="AL1865" s="520"/>
      <c r="AM1865" s="520"/>
      <c r="AN1865" s="518" t="s">
        <v>80</v>
      </c>
      <c r="AO1865" s="518" t="s">
        <v>80</v>
      </c>
      <c r="AP1865" s="519">
        <v>425</v>
      </c>
      <c r="AQ1865" s="519">
        <v>536</v>
      </c>
      <c r="AR1865" s="508">
        <v>20</v>
      </c>
      <c r="AS1865" s="508">
        <v>238</v>
      </c>
      <c r="AT1865" s="508">
        <v>12</v>
      </c>
      <c r="AU1865" s="508">
        <v>38</v>
      </c>
      <c r="AV1865" s="520"/>
      <c r="AW1865" s="520"/>
      <c r="AX1865" s="520"/>
      <c r="AY1865" s="520"/>
      <c r="AZ1865" s="520"/>
      <c r="BA1865" s="520"/>
      <c r="BB1865" s="358"/>
      <c r="BC1865" s="597">
        <f t="shared" si="1919"/>
        <v>15756.000000000055</v>
      </c>
      <c r="BD1865" s="598">
        <f t="shared" si="1920"/>
        <v>23289.8</v>
      </c>
      <c r="BE1865" s="602">
        <f t="shared" si="1921"/>
        <v>45931.6</v>
      </c>
      <c r="BF1865" s="603">
        <f t="shared" si="1922"/>
        <v>40040</v>
      </c>
      <c r="BG1865" s="604">
        <f t="shared" si="1923"/>
        <v>70356</v>
      </c>
      <c r="BH1865" s="602">
        <f t="shared" si="1924"/>
        <v>54412.200000000004</v>
      </c>
      <c r="BI1865" s="603">
        <f t="shared" si="1925"/>
        <v>26011</v>
      </c>
      <c r="BJ1865" s="604">
        <f t="shared" si="1926"/>
        <v>131461</v>
      </c>
      <c r="BK1865" s="602">
        <f t="shared" si="1927"/>
        <v>5389</v>
      </c>
      <c r="BL1865" s="603">
        <f t="shared" si="1928"/>
        <v>4675</v>
      </c>
      <c r="BM1865" s="604">
        <f t="shared" si="1929"/>
        <v>7905</v>
      </c>
      <c r="BN1865" s="564">
        <f t="shared" si="1930"/>
        <v>9</v>
      </c>
      <c r="BO1865" s="314">
        <f t="shared" si="1931"/>
        <v>2019</v>
      </c>
      <c r="BP1865" s="314">
        <f t="shared" si="1932"/>
        <v>0</v>
      </c>
      <c r="BQ1865" s="202"/>
    </row>
    <row r="1866" spans="1:69" s="35" customFormat="1" ht="10.5" customHeight="1" x14ac:dyDescent="0.2">
      <c r="A1866" s="87" t="str">
        <f t="shared" si="1918"/>
        <v>2019-20RX89</v>
      </c>
      <c r="B1866" s="87" t="str">
        <f t="shared" si="1933"/>
        <v>Y63</v>
      </c>
      <c r="C1866" s="203" t="s">
        <v>194</v>
      </c>
      <c r="D1866" s="203" t="s">
        <v>172</v>
      </c>
      <c r="E1866" s="42"/>
      <c r="F1866" s="317" t="str">
        <f>VLOOKUP($G1866,'Selection Sheet'!$C$15:$F$39,3,0)</f>
        <v>Y63</v>
      </c>
      <c r="G1866" s="204" t="s">
        <v>120</v>
      </c>
      <c r="H1866" s="203" t="s">
        <v>534</v>
      </c>
      <c r="I1866" s="495">
        <v>211</v>
      </c>
      <c r="J1866" s="495">
        <v>67</v>
      </c>
      <c r="K1866" s="495">
        <v>37</v>
      </c>
      <c r="L1866" s="495">
        <v>19</v>
      </c>
      <c r="M1866" s="507" t="s">
        <v>80</v>
      </c>
      <c r="N1866" s="507" t="s">
        <v>80</v>
      </c>
      <c r="O1866" s="507" t="s">
        <v>80</v>
      </c>
      <c r="P1866" s="507" t="s">
        <v>80</v>
      </c>
      <c r="Q1866" s="495" t="s">
        <v>80</v>
      </c>
      <c r="R1866" s="495" t="s">
        <v>80</v>
      </c>
      <c r="S1866" s="495">
        <v>643</v>
      </c>
      <c r="T1866" s="501">
        <v>286</v>
      </c>
      <c r="U1866" s="550">
        <v>73.2</v>
      </c>
      <c r="V1866" s="550">
        <v>67</v>
      </c>
      <c r="W1866" s="550">
        <v>104</v>
      </c>
      <c r="X1866" s="498">
        <v>392</v>
      </c>
      <c r="Y1866" s="555">
        <v>101.2</v>
      </c>
      <c r="Z1866" s="550">
        <v>50</v>
      </c>
      <c r="AA1866" s="550">
        <v>260</v>
      </c>
      <c r="AB1866" s="501">
        <v>54</v>
      </c>
      <c r="AC1866" s="550">
        <v>57.5</v>
      </c>
      <c r="AD1866" s="550">
        <v>43</v>
      </c>
      <c r="AE1866" s="550">
        <v>94</v>
      </c>
      <c r="AF1866" s="502">
        <v>61</v>
      </c>
      <c r="AG1866" s="503">
        <v>126.97499999999999</v>
      </c>
      <c r="AH1866" s="503">
        <v>172.8</v>
      </c>
      <c r="AI1866" s="502">
        <v>40</v>
      </c>
      <c r="AJ1866" s="505" t="s">
        <v>80</v>
      </c>
      <c r="AK1866" s="505" t="s">
        <v>80</v>
      </c>
      <c r="AL1866" s="507"/>
      <c r="AM1866" s="507"/>
      <c r="AN1866" s="505" t="s">
        <v>80</v>
      </c>
      <c r="AO1866" s="505" t="s">
        <v>80</v>
      </c>
      <c r="AP1866" s="506">
        <v>527</v>
      </c>
      <c r="AQ1866" s="506">
        <v>725</v>
      </c>
      <c r="AR1866" s="495">
        <v>18</v>
      </c>
      <c r="AS1866" s="495">
        <v>196</v>
      </c>
      <c r="AT1866" s="495">
        <v>10</v>
      </c>
      <c r="AU1866" s="495">
        <v>33</v>
      </c>
      <c r="AV1866" s="507"/>
      <c r="AW1866" s="507"/>
      <c r="AX1866" s="507"/>
      <c r="AY1866" s="507"/>
      <c r="AZ1866" s="507"/>
      <c r="BA1866" s="507"/>
      <c r="BB1866" s="357"/>
      <c r="BC1866" s="592">
        <f t="shared" si="1919"/>
        <v>5079</v>
      </c>
      <c r="BD1866" s="593">
        <f t="shared" si="1920"/>
        <v>6912</v>
      </c>
      <c r="BE1866" s="595">
        <f t="shared" si="1921"/>
        <v>20935.2</v>
      </c>
      <c r="BF1866" s="289">
        <f t="shared" si="1922"/>
        <v>19162</v>
      </c>
      <c r="BG1866" s="596">
        <f t="shared" si="1923"/>
        <v>29744</v>
      </c>
      <c r="BH1866" s="595">
        <f t="shared" si="1924"/>
        <v>39670.400000000001</v>
      </c>
      <c r="BI1866" s="289">
        <f t="shared" si="1925"/>
        <v>19600</v>
      </c>
      <c r="BJ1866" s="596">
        <f t="shared" si="1926"/>
        <v>101920</v>
      </c>
      <c r="BK1866" s="595">
        <f t="shared" si="1927"/>
        <v>3105</v>
      </c>
      <c r="BL1866" s="289">
        <f t="shared" si="1928"/>
        <v>2322</v>
      </c>
      <c r="BM1866" s="596">
        <f t="shared" si="1929"/>
        <v>5076</v>
      </c>
      <c r="BN1866" s="563">
        <f t="shared" si="1930"/>
        <v>9</v>
      </c>
      <c r="BO1866" s="87">
        <f t="shared" si="1931"/>
        <v>2019</v>
      </c>
      <c r="BP1866" s="87">
        <f t="shared" si="1932"/>
        <v>0</v>
      </c>
      <c r="BQ1866" s="202"/>
    </row>
    <row r="1867" spans="1:69" s="35" customFormat="1" ht="10.5" customHeight="1" x14ac:dyDescent="0.2">
      <c r="A1867" s="87" t="str">
        <f t="shared" si="1918"/>
        <v>2019-20RX99</v>
      </c>
      <c r="B1867" s="87" t="str">
        <f t="shared" si="1933"/>
        <v>Y60</v>
      </c>
      <c r="C1867" s="203" t="s">
        <v>194</v>
      </c>
      <c r="D1867" s="203" t="s">
        <v>172</v>
      </c>
      <c r="E1867" s="42"/>
      <c r="F1867" s="317" t="str">
        <f>VLOOKUP($G1867,'Selection Sheet'!$C$15:$F$39,3,0)</f>
        <v>Y60</v>
      </c>
      <c r="G1867" s="204" t="s">
        <v>103</v>
      </c>
      <c r="H1867" s="203" t="s">
        <v>535</v>
      </c>
      <c r="I1867" s="495">
        <v>207</v>
      </c>
      <c r="J1867" s="495">
        <v>68</v>
      </c>
      <c r="K1867" s="495">
        <v>31</v>
      </c>
      <c r="L1867" s="495">
        <v>20</v>
      </c>
      <c r="M1867" s="507" t="s">
        <v>80</v>
      </c>
      <c r="N1867" s="507" t="s">
        <v>80</v>
      </c>
      <c r="O1867" s="507" t="s">
        <v>80</v>
      </c>
      <c r="P1867" s="507" t="s">
        <v>80</v>
      </c>
      <c r="Q1867" s="495" t="s">
        <v>80</v>
      </c>
      <c r="R1867" s="495" t="s">
        <v>80</v>
      </c>
      <c r="S1867" s="495">
        <v>556</v>
      </c>
      <c r="T1867" s="501">
        <v>394</v>
      </c>
      <c r="U1867" s="550">
        <v>88.1</v>
      </c>
      <c r="V1867" s="550">
        <v>77</v>
      </c>
      <c r="W1867" s="550">
        <v>135</v>
      </c>
      <c r="X1867" s="498">
        <v>436</v>
      </c>
      <c r="Y1867" s="555">
        <v>82.1</v>
      </c>
      <c r="Z1867" s="550">
        <v>43</v>
      </c>
      <c r="AA1867" s="550">
        <v>214</v>
      </c>
      <c r="AB1867" s="501">
        <v>73</v>
      </c>
      <c r="AC1867" s="550">
        <v>67.099999999999994</v>
      </c>
      <c r="AD1867" s="550">
        <v>55</v>
      </c>
      <c r="AE1867" s="550">
        <v>98</v>
      </c>
      <c r="AF1867" s="502">
        <v>117</v>
      </c>
      <c r="AG1867" s="503">
        <v>127.536082474227</v>
      </c>
      <c r="AH1867" s="503">
        <v>170.4</v>
      </c>
      <c r="AI1867" s="502">
        <v>97</v>
      </c>
      <c r="AJ1867" s="505" t="s">
        <v>80</v>
      </c>
      <c r="AK1867" s="505" t="s">
        <v>80</v>
      </c>
      <c r="AL1867" s="507"/>
      <c r="AM1867" s="507"/>
      <c r="AN1867" s="505" t="s">
        <v>80</v>
      </c>
      <c r="AO1867" s="505" t="s">
        <v>80</v>
      </c>
      <c r="AP1867" s="506">
        <v>561</v>
      </c>
      <c r="AQ1867" s="506">
        <v>634</v>
      </c>
      <c r="AR1867" s="495">
        <v>19</v>
      </c>
      <c r="AS1867" s="495">
        <v>198</v>
      </c>
      <c r="AT1867" s="495">
        <v>9</v>
      </c>
      <c r="AU1867" s="495">
        <v>27</v>
      </c>
      <c r="AV1867" s="507"/>
      <c r="AW1867" s="507"/>
      <c r="AX1867" s="507"/>
      <c r="AY1867" s="507"/>
      <c r="AZ1867" s="507"/>
      <c r="BA1867" s="507"/>
      <c r="BB1867" s="357"/>
      <c r="BC1867" s="592">
        <f t="shared" si="1919"/>
        <v>12371.00000000002</v>
      </c>
      <c r="BD1867" s="593">
        <f t="shared" si="1920"/>
        <v>16528.8</v>
      </c>
      <c r="BE1867" s="595">
        <f t="shared" si="1921"/>
        <v>34711.399999999994</v>
      </c>
      <c r="BF1867" s="289">
        <f t="shared" si="1922"/>
        <v>30338</v>
      </c>
      <c r="BG1867" s="596">
        <f t="shared" si="1923"/>
        <v>53190</v>
      </c>
      <c r="BH1867" s="595">
        <f t="shared" si="1924"/>
        <v>35795.599999999999</v>
      </c>
      <c r="BI1867" s="289">
        <f t="shared" si="1925"/>
        <v>18748</v>
      </c>
      <c r="BJ1867" s="596">
        <f t="shared" si="1926"/>
        <v>93304</v>
      </c>
      <c r="BK1867" s="595">
        <f t="shared" si="1927"/>
        <v>4898.2999999999993</v>
      </c>
      <c r="BL1867" s="289">
        <f t="shared" si="1928"/>
        <v>4015</v>
      </c>
      <c r="BM1867" s="596">
        <f t="shared" si="1929"/>
        <v>7154</v>
      </c>
      <c r="BN1867" s="563">
        <f t="shared" si="1930"/>
        <v>9</v>
      </c>
      <c r="BO1867" s="87">
        <f t="shared" si="1931"/>
        <v>2019</v>
      </c>
      <c r="BP1867" s="87">
        <f t="shared" si="1932"/>
        <v>0</v>
      </c>
      <c r="BQ1867" s="202"/>
    </row>
    <row r="1868" spans="1:69" s="35" customFormat="1" ht="10.5" customHeight="1" x14ac:dyDescent="0.2">
      <c r="A1868" s="314" t="str">
        <f t="shared" si="1918"/>
        <v>2019-20RYA9</v>
      </c>
      <c r="B1868" s="314" t="str">
        <f t="shared" si="1933"/>
        <v>Y60</v>
      </c>
      <c r="C1868" s="205" t="s">
        <v>194</v>
      </c>
      <c r="D1868" s="205" t="s">
        <v>172</v>
      </c>
      <c r="E1868" s="206"/>
      <c r="F1868" s="318" t="str">
        <f>VLOOKUP($G1868,'Selection Sheet'!$C$15:$F$39,3,0)</f>
        <v>Y60</v>
      </c>
      <c r="G1868" s="207" t="s">
        <v>118</v>
      </c>
      <c r="H1868" s="205" t="s">
        <v>536</v>
      </c>
      <c r="I1868" s="508">
        <v>269</v>
      </c>
      <c r="J1868" s="508">
        <v>97</v>
      </c>
      <c r="K1868" s="508">
        <v>43</v>
      </c>
      <c r="L1868" s="508">
        <v>27</v>
      </c>
      <c r="M1868" s="520" t="s">
        <v>80</v>
      </c>
      <c r="N1868" s="520" t="s">
        <v>80</v>
      </c>
      <c r="O1868" s="520" t="s">
        <v>80</v>
      </c>
      <c r="P1868" s="520" t="s">
        <v>80</v>
      </c>
      <c r="Q1868" s="508" t="s">
        <v>80</v>
      </c>
      <c r="R1868" s="508" t="s">
        <v>80</v>
      </c>
      <c r="S1868" s="508">
        <v>755</v>
      </c>
      <c r="T1868" s="514">
        <v>373</v>
      </c>
      <c r="U1868" s="551">
        <v>72.599999999999994</v>
      </c>
      <c r="V1868" s="551">
        <v>63</v>
      </c>
      <c r="W1868" s="551">
        <v>112</v>
      </c>
      <c r="X1868" s="511">
        <v>521</v>
      </c>
      <c r="Y1868" s="556">
        <v>103.7</v>
      </c>
      <c r="Z1868" s="551">
        <v>51</v>
      </c>
      <c r="AA1868" s="551">
        <v>248</v>
      </c>
      <c r="AB1868" s="514">
        <v>75</v>
      </c>
      <c r="AC1868" s="551">
        <v>73.2</v>
      </c>
      <c r="AD1868" s="551">
        <v>68</v>
      </c>
      <c r="AE1868" s="551">
        <v>114</v>
      </c>
      <c r="AF1868" s="515">
        <v>123</v>
      </c>
      <c r="AG1868" s="516">
        <v>127.09900990099</v>
      </c>
      <c r="AH1868" s="516">
        <v>176</v>
      </c>
      <c r="AI1868" s="515">
        <v>101</v>
      </c>
      <c r="AJ1868" s="518" t="s">
        <v>80</v>
      </c>
      <c r="AK1868" s="518" t="s">
        <v>80</v>
      </c>
      <c r="AL1868" s="520"/>
      <c r="AM1868" s="520"/>
      <c r="AN1868" s="518" t="s">
        <v>80</v>
      </c>
      <c r="AO1868" s="518" t="s">
        <v>80</v>
      </c>
      <c r="AP1868" s="519">
        <v>667</v>
      </c>
      <c r="AQ1868" s="519">
        <v>807</v>
      </c>
      <c r="AR1868" s="508">
        <v>37</v>
      </c>
      <c r="AS1868" s="508">
        <v>263</v>
      </c>
      <c r="AT1868" s="508">
        <v>13</v>
      </c>
      <c r="AU1868" s="508">
        <v>41</v>
      </c>
      <c r="AV1868" s="520"/>
      <c r="AW1868" s="520"/>
      <c r="AX1868" s="520"/>
      <c r="AY1868" s="520"/>
      <c r="AZ1868" s="520"/>
      <c r="BA1868" s="520"/>
      <c r="BB1868" s="358"/>
      <c r="BC1868" s="597">
        <f t="shared" si="1919"/>
        <v>12836.999999999989</v>
      </c>
      <c r="BD1868" s="598">
        <f t="shared" si="1920"/>
        <v>17776</v>
      </c>
      <c r="BE1868" s="602">
        <f t="shared" si="1921"/>
        <v>27079.8</v>
      </c>
      <c r="BF1868" s="603">
        <f t="shared" si="1922"/>
        <v>23499</v>
      </c>
      <c r="BG1868" s="604">
        <f t="shared" si="1923"/>
        <v>41776</v>
      </c>
      <c r="BH1868" s="602">
        <f t="shared" si="1924"/>
        <v>54027.700000000004</v>
      </c>
      <c r="BI1868" s="603">
        <f t="shared" si="1925"/>
        <v>26571</v>
      </c>
      <c r="BJ1868" s="604">
        <f t="shared" si="1926"/>
        <v>129208</v>
      </c>
      <c r="BK1868" s="602">
        <f t="shared" si="1927"/>
        <v>5490</v>
      </c>
      <c r="BL1868" s="603">
        <f t="shared" si="1928"/>
        <v>5100</v>
      </c>
      <c r="BM1868" s="604">
        <f t="shared" si="1929"/>
        <v>8550</v>
      </c>
      <c r="BN1868" s="564">
        <f t="shared" si="1930"/>
        <v>9</v>
      </c>
      <c r="BO1868" s="314">
        <f t="shared" si="1931"/>
        <v>2019</v>
      </c>
      <c r="BP1868" s="314">
        <f t="shared" si="1932"/>
        <v>0</v>
      </c>
      <c r="BQ1868" s="202"/>
    </row>
    <row r="1869" spans="1:69" s="35" customFormat="1" ht="10.5" customHeight="1" x14ac:dyDescent="0.2">
      <c r="A1869" s="87" t="str">
        <f t="shared" si="1918"/>
        <v>2019-20RYC9</v>
      </c>
      <c r="B1869" s="87" t="str">
        <f t="shared" si="1933"/>
        <v>Y61</v>
      </c>
      <c r="C1869" s="203" t="s">
        <v>194</v>
      </c>
      <c r="D1869" s="203" t="s">
        <v>172</v>
      </c>
      <c r="E1869" s="42"/>
      <c r="F1869" s="317" t="str">
        <f>VLOOKUP($G1869,'Selection Sheet'!$C$15:$F$39,3,0)</f>
        <v>Y61</v>
      </c>
      <c r="G1869" s="204" t="s">
        <v>87</v>
      </c>
      <c r="H1869" s="203" t="s">
        <v>537</v>
      </c>
      <c r="I1869" s="495">
        <v>294</v>
      </c>
      <c r="J1869" s="495">
        <v>81</v>
      </c>
      <c r="K1869" s="495">
        <v>44</v>
      </c>
      <c r="L1869" s="495">
        <v>27</v>
      </c>
      <c r="M1869" s="507" t="s">
        <v>80</v>
      </c>
      <c r="N1869" s="507" t="s">
        <v>80</v>
      </c>
      <c r="O1869" s="507" t="s">
        <v>80</v>
      </c>
      <c r="P1869" s="507" t="s">
        <v>80</v>
      </c>
      <c r="Q1869" s="495" t="s">
        <v>80</v>
      </c>
      <c r="R1869" s="495" t="s">
        <v>80</v>
      </c>
      <c r="S1869" s="495">
        <v>749</v>
      </c>
      <c r="T1869" s="501">
        <v>526</v>
      </c>
      <c r="U1869" s="550">
        <v>81.2</v>
      </c>
      <c r="V1869" s="550">
        <v>74</v>
      </c>
      <c r="W1869" s="550">
        <v>123</v>
      </c>
      <c r="X1869" s="498">
        <v>544</v>
      </c>
      <c r="Y1869" s="555">
        <v>82.6</v>
      </c>
      <c r="Z1869" s="550">
        <v>44.5</v>
      </c>
      <c r="AA1869" s="550">
        <v>209</v>
      </c>
      <c r="AB1869" s="501">
        <v>78</v>
      </c>
      <c r="AC1869" s="550">
        <v>56.3</v>
      </c>
      <c r="AD1869" s="550">
        <v>52</v>
      </c>
      <c r="AE1869" s="550">
        <v>93</v>
      </c>
      <c r="AF1869" s="502">
        <v>132</v>
      </c>
      <c r="AG1869" s="503">
        <v>136.734513274336</v>
      </c>
      <c r="AH1869" s="503">
        <v>185.6</v>
      </c>
      <c r="AI1869" s="502">
        <v>113</v>
      </c>
      <c r="AJ1869" s="505" t="s">
        <v>80</v>
      </c>
      <c r="AK1869" s="505" t="s">
        <v>80</v>
      </c>
      <c r="AL1869" s="507"/>
      <c r="AM1869" s="507"/>
      <c r="AN1869" s="505" t="s">
        <v>80</v>
      </c>
      <c r="AO1869" s="505" t="s">
        <v>80</v>
      </c>
      <c r="AP1869" s="506">
        <v>440</v>
      </c>
      <c r="AQ1869" s="506">
        <v>615</v>
      </c>
      <c r="AR1869" s="495">
        <v>25</v>
      </c>
      <c r="AS1869" s="495">
        <v>284</v>
      </c>
      <c r="AT1869" s="495">
        <v>17</v>
      </c>
      <c r="AU1869" s="495">
        <v>40</v>
      </c>
      <c r="AV1869" s="507"/>
      <c r="AW1869" s="507"/>
      <c r="AX1869" s="507"/>
      <c r="AY1869" s="507"/>
      <c r="AZ1869" s="507"/>
      <c r="BA1869" s="507"/>
      <c r="BB1869" s="357"/>
      <c r="BC1869" s="592">
        <f t="shared" si="1919"/>
        <v>15450.999999999967</v>
      </c>
      <c r="BD1869" s="593">
        <f t="shared" si="1920"/>
        <v>20972.799999999999</v>
      </c>
      <c r="BE1869" s="595">
        <f t="shared" si="1921"/>
        <v>42711.200000000004</v>
      </c>
      <c r="BF1869" s="289">
        <f t="shared" si="1922"/>
        <v>38924</v>
      </c>
      <c r="BG1869" s="596">
        <f t="shared" si="1923"/>
        <v>64698</v>
      </c>
      <c r="BH1869" s="595">
        <f t="shared" si="1924"/>
        <v>44934.399999999994</v>
      </c>
      <c r="BI1869" s="289">
        <f t="shared" si="1925"/>
        <v>24208</v>
      </c>
      <c r="BJ1869" s="596">
        <f t="shared" si="1926"/>
        <v>113696</v>
      </c>
      <c r="BK1869" s="595">
        <f t="shared" si="1927"/>
        <v>4391.3999999999996</v>
      </c>
      <c r="BL1869" s="289">
        <f t="shared" si="1928"/>
        <v>4056</v>
      </c>
      <c r="BM1869" s="596">
        <f t="shared" si="1929"/>
        <v>7254</v>
      </c>
      <c r="BN1869" s="563">
        <f t="shared" si="1930"/>
        <v>9</v>
      </c>
      <c r="BO1869" s="87">
        <f t="shared" si="1931"/>
        <v>2019</v>
      </c>
      <c r="BP1869" s="87">
        <f t="shared" si="1932"/>
        <v>0</v>
      </c>
      <c r="BQ1869" s="202"/>
    </row>
    <row r="1870" spans="1:69" s="35" customFormat="1" ht="10.5" customHeight="1" x14ac:dyDescent="0.2">
      <c r="A1870" s="87" t="str">
        <f t="shared" si="1918"/>
        <v>2019-20RYD9</v>
      </c>
      <c r="B1870" s="87" t="str">
        <f t="shared" si="1933"/>
        <v>Y59</v>
      </c>
      <c r="C1870" s="203" t="s">
        <v>194</v>
      </c>
      <c r="D1870" s="203" t="s">
        <v>172</v>
      </c>
      <c r="E1870" s="42"/>
      <c r="F1870" s="317" t="str">
        <f>VLOOKUP($G1870,'Selection Sheet'!$C$15:$F$39,3,0)</f>
        <v>Y59</v>
      </c>
      <c r="G1870" s="204" t="s">
        <v>116</v>
      </c>
      <c r="H1870" s="203" t="s">
        <v>538</v>
      </c>
      <c r="I1870" s="495">
        <v>200</v>
      </c>
      <c r="J1870" s="495">
        <v>69</v>
      </c>
      <c r="K1870" s="495">
        <v>35</v>
      </c>
      <c r="L1870" s="495">
        <v>20</v>
      </c>
      <c r="M1870" s="507" t="s">
        <v>80</v>
      </c>
      <c r="N1870" s="507" t="s">
        <v>80</v>
      </c>
      <c r="O1870" s="507" t="s">
        <v>80</v>
      </c>
      <c r="P1870" s="507" t="s">
        <v>80</v>
      </c>
      <c r="Q1870" s="495" t="s">
        <v>80</v>
      </c>
      <c r="R1870" s="495" t="s">
        <v>80</v>
      </c>
      <c r="S1870" s="495">
        <v>508</v>
      </c>
      <c r="T1870" s="501">
        <v>414</v>
      </c>
      <c r="U1870" s="550">
        <v>82.9</v>
      </c>
      <c r="V1870" s="550">
        <v>65</v>
      </c>
      <c r="W1870" s="550">
        <v>128</v>
      </c>
      <c r="X1870" s="498">
        <v>423</v>
      </c>
      <c r="Y1870" s="555">
        <v>80.7</v>
      </c>
      <c r="Z1870" s="550">
        <v>36</v>
      </c>
      <c r="AA1870" s="550">
        <v>182</v>
      </c>
      <c r="AB1870" s="501">
        <v>54</v>
      </c>
      <c r="AC1870" s="550">
        <v>65.3</v>
      </c>
      <c r="AD1870" s="550">
        <v>49.5</v>
      </c>
      <c r="AE1870" s="550">
        <v>114</v>
      </c>
      <c r="AF1870" s="502">
        <v>104</v>
      </c>
      <c r="AG1870" s="503">
        <v>136.352272727273</v>
      </c>
      <c r="AH1870" s="503">
        <v>182.9</v>
      </c>
      <c r="AI1870" s="502">
        <v>88</v>
      </c>
      <c r="AJ1870" s="505" t="s">
        <v>80</v>
      </c>
      <c r="AK1870" s="505" t="s">
        <v>80</v>
      </c>
      <c r="AL1870" s="507"/>
      <c r="AM1870" s="507"/>
      <c r="AN1870" s="505" t="s">
        <v>80</v>
      </c>
      <c r="AO1870" s="505" t="s">
        <v>80</v>
      </c>
      <c r="AP1870" s="506">
        <v>396</v>
      </c>
      <c r="AQ1870" s="506">
        <v>547</v>
      </c>
      <c r="AR1870" s="495">
        <v>27</v>
      </c>
      <c r="AS1870" s="495">
        <v>193</v>
      </c>
      <c r="AT1870" s="495">
        <v>13</v>
      </c>
      <c r="AU1870" s="495">
        <v>32</v>
      </c>
      <c r="AV1870" s="507"/>
      <c r="AW1870" s="507"/>
      <c r="AX1870" s="507"/>
      <c r="AY1870" s="507"/>
      <c r="AZ1870" s="507"/>
      <c r="BA1870" s="507"/>
      <c r="BB1870" s="357"/>
      <c r="BC1870" s="592">
        <f t="shared" si="1919"/>
        <v>11999.000000000024</v>
      </c>
      <c r="BD1870" s="593">
        <f t="shared" si="1920"/>
        <v>16095.2</v>
      </c>
      <c r="BE1870" s="595">
        <f t="shared" si="1921"/>
        <v>34320.600000000006</v>
      </c>
      <c r="BF1870" s="289">
        <f t="shared" si="1922"/>
        <v>26910</v>
      </c>
      <c r="BG1870" s="596">
        <f t="shared" si="1923"/>
        <v>52992</v>
      </c>
      <c r="BH1870" s="595">
        <f t="shared" si="1924"/>
        <v>34136.1</v>
      </c>
      <c r="BI1870" s="289">
        <f t="shared" si="1925"/>
        <v>15228</v>
      </c>
      <c r="BJ1870" s="596">
        <f t="shared" si="1926"/>
        <v>76986</v>
      </c>
      <c r="BK1870" s="595">
        <f t="shared" si="1927"/>
        <v>3526.2</v>
      </c>
      <c r="BL1870" s="289">
        <f t="shared" si="1928"/>
        <v>2673</v>
      </c>
      <c r="BM1870" s="596">
        <f t="shared" si="1929"/>
        <v>6156</v>
      </c>
      <c r="BN1870" s="563">
        <f t="shared" si="1930"/>
        <v>9</v>
      </c>
      <c r="BO1870" s="87">
        <f t="shared" si="1931"/>
        <v>2019</v>
      </c>
      <c r="BP1870" s="87">
        <f t="shared" si="1932"/>
        <v>0</v>
      </c>
      <c r="BQ1870" s="202"/>
    </row>
    <row r="1871" spans="1:69" s="35" customFormat="1" ht="10.5" customHeight="1" x14ac:dyDescent="0.2">
      <c r="A1871" s="87" t="str">
        <f t="shared" si="1918"/>
        <v>2019-20RYE9</v>
      </c>
      <c r="B1871" s="87" t="str">
        <f t="shared" si="1933"/>
        <v>Y59</v>
      </c>
      <c r="C1871" s="203" t="s">
        <v>194</v>
      </c>
      <c r="D1871" s="203" t="s">
        <v>172</v>
      </c>
      <c r="E1871" s="42"/>
      <c r="F1871" s="317" t="str">
        <f>VLOOKUP($G1871,'Selection Sheet'!$C$15:$F$39,3,0)</f>
        <v>Y59</v>
      </c>
      <c r="G1871" s="204" t="s">
        <v>114</v>
      </c>
      <c r="H1871" s="203" t="s">
        <v>539</v>
      </c>
      <c r="I1871" s="495">
        <v>172</v>
      </c>
      <c r="J1871" s="495">
        <v>50</v>
      </c>
      <c r="K1871" s="495">
        <v>13</v>
      </c>
      <c r="L1871" s="495">
        <v>3</v>
      </c>
      <c r="M1871" s="507" t="s">
        <v>80</v>
      </c>
      <c r="N1871" s="507" t="s">
        <v>80</v>
      </c>
      <c r="O1871" s="507" t="s">
        <v>80</v>
      </c>
      <c r="P1871" s="507" t="s">
        <v>80</v>
      </c>
      <c r="Q1871" s="495" t="s">
        <v>80</v>
      </c>
      <c r="R1871" s="495" t="s">
        <v>80</v>
      </c>
      <c r="S1871" s="495">
        <v>321</v>
      </c>
      <c r="T1871" s="501">
        <v>295</v>
      </c>
      <c r="U1871" s="550">
        <v>75.900000000000006</v>
      </c>
      <c r="V1871" s="550">
        <v>63</v>
      </c>
      <c r="W1871" s="550">
        <v>121</v>
      </c>
      <c r="X1871" s="498">
        <v>307</v>
      </c>
      <c r="Y1871" s="555">
        <v>83.8</v>
      </c>
      <c r="Z1871" s="550">
        <v>35</v>
      </c>
      <c r="AA1871" s="550">
        <v>220</v>
      </c>
      <c r="AB1871" s="501">
        <v>52</v>
      </c>
      <c r="AC1871" s="550">
        <v>46.1</v>
      </c>
      <c r="AD1871" s="550">
        <v>42.5</v>
      </c>
      <c r="AE1871" s="550">
        <v>69</v>
      </c>
      <c r="AF1871" s="502">
        <v>82</v>
      </c>
      <c r="AG1871" s="503">
        <v>132.08450704225399</v>
      </c>
      <c r="AH1871" s="503">
        <v>164</v>
      </c>
      <c r="AI1871" s="502">
        <v>71</v>
      </c>
      <c r="AJ1871" s="505" t="s">
        <v>80</v>
      </c>
      <c r="AK1871" s="505" t="s">
        <v>80</v>
      </c>
      <c r="AL1871" s="507"/>
      <c r="AM1871" s="507"/>
      <c r="AN1871" s="505" t="s">
        <v>80</v>
      </c>
      <c r="AO1871" s="505" t="s">
        <v>80</v>
      </c>
      <c r="AP1871" s="506">
        <v>278</v>
      </c>
      <c r="AQ1871" s="506">
        <v>365</v>
      </c>
      <c r="AR1871" s="495">
        <v>19</v>
      </c>
      <c r="AS1871" s="495">
        <v>172</v>
      </c>
      <c r="AT1871" s="495">
        <v>3</v>
      </c>
      <c r="AU1871" s="495">
        <v>13</v>
      </c>
      <c r="AV1871" s="507"/>
      <c r="AW1871" s="507"/>
      <c r="AX1871" s="507"/>
      <c r="AY1871" s="507"/>
      <c r="AZ1871" s="507"/>
      <c r="BA1871" s="507"/>
      <c r="BB1871" s="357"/>
      <c r="BC1871" s="592">
        <f t="shared" si="1919"/>
        <v>9378.0000000000327</v>
      </c>
      <c r="BD1871" s="593">
        <f t="shared" si="1920"/>
        <v>11644</v>
      </c>
      <c r="BE1871" s="595">
        <f t="shared" si="1921"/>
        <v>22390.5</v>
      </c>
      <c r="BF1871" s="289">
        <f t="shared" si="1922"/>
        <v>18585</v>
      </c>
      <c r="BG1871" s="596">
        <f t="shared" si="1923"/>
        <v>35695</v>
      </c>
      <c r="BH1871" s="595">
        <f t="shared" si="1924"/>
        <v>25726.6</v>
      </c>
      <c r="BI1871" s="289">
        <f t="shared" si="1925"/>
        <v>10745</v>
      </c>
      <c r="BJ1871" s="596">
        <f t="shared" si="1926"/>
        <v>67540</v>
      </c>
      <c r="BK1871" s="595">
        <f t="shared" si="1927"/>
        <v>2397.2000000000003</v>
      </c>
      <c r="BL1871" s="289">
        <f t="shared" si="1928"/>
        <v>2210</v>
      </c>
      <c r="BM1871" s="596">
        <f t="shared" si="1929"/>
        <v>3588</v>
      </c>
      <c r="BN1871" s="563">
        <f t="shared" si="1930"/>
        <v>9</v>
      </c>
      <c r="BO1871" s="87">
        <f t="shared" si="1931"/>
        <v>2019</v>
      </c>
      <c r="BP1871" s="87">
        <f t="shared" si="1932"/>
        <v>0</v>
      </c>
      <c r="BQ1871" s="202"/>
    </row>
    <row r="1872" spans="1:69" s="35" customFormat="1" ht="10.5" customHeight="1" x14ac:dyDescent="0.2">
      <c r="A1872" s="312" t="str">
        <f t="shared" si="1918"/>
        <v>2019-20RYF9</v>
      </c>
      <c r="B1872" s="312" t="str">
        <f t="shared" si="1933"/>
        <v>Y58</v>
      </c>
      <c r="C1872" s="208" t="s">
        <v>194</v>
      </c>
      <c r="D1872" s="208" t="s">
        <v>172</v>
      </c>
      <c r="E1872" s="53"/>
      <c r="F1872" s="319" t="str">
        <f>VLOOKUP($G1872,'Selection Sheet'!$C$15:$F$39,3,0)</f>
        <v>Y58</v>
      </c>
      <c r="G1872" s="209" t="s">
        <v>99</v>
      </c>
      <c r="H1872" s="208" t="s">
        <v>540</v>
      </c>
      <c r="I1872" s="521">
        <v>292</v>
      </c>
      <c r="J1872" s="521">
        <v>105</v>
      </c>
      <c r="K1872" s="521">
        <v>48</v>
      </c>
      <c r="L1872" s="521">
        <v>25</v>
      </c>
      <c r="M1872" s="533" t="s">
        <v>80</v>
      </c>
      <c r="N1872" s="533" t="s">
        <v>80</v>
      </c>
      <c r="O1872" s="533" t="s">
        <v>80</v>
      </c>
      <c r="P1872" s="533" t="s">
        <v>80</v>
      </c>
      <c r="Q1872" s="521" t="s">
        <v>80</v>
      </c>
      <c r="R1872" s="521" t="s">
        <v>80</v>
      </c>
      <c r="S1872" s="521">
        <v>694</v>
      </c>
      <c r="T1872" s="527">
        <v>603</v>
      </c>
      <c r="U1872" s="552">
        <v>99.2</v>
      </c>
      <c r="V1872" s="552">
        <v>85</v>
      </c>
      <c r="W1872" s="552">
        <v>159</v>
      </c>
      <c r="X1872" s="524">
        <v>598</v>
      </c>
      <c r="Y1872" s="557">
        <v>76.2</v>
      </c>
      <c r="Z1872" s="552">
        <v>29</v>
      </c>
      <c r="AA1872" s="552">
        <v>197</v>
      </c>
      <c r="AB1872" s="527">
        <v>79</v>
      </c>
      <c r="AC1872" s="552">
        <v>62.3</v>
      </c>
      <c r="AD1872" s="552">
        <v>52</v>
      </c>
      <c r="AE1872" s="552">
        <v>105</v>
      </c>
      <c r="AF1872" s="528">
        <v>150</v>
      </c>
      <c r="AG1872" s="529">
        <v>145.31932773109199</v>
      </c>
      <c r="AH1872" s="529">
        <v>210.2</v>
      </c>
      <c r="AI1872" s="528">
        <v>119</v>
      </c>
      <c r="AJ1872" s="531" t="s">
        <v>80</v>
      </c>
      <c r="AK1872" s="531" t="s">
        <v>80</v>
      </c>
      <c r="AL1872" s="533"/>
      <c r="AM1872" s="533"/>
      <c r="AN1872" s="531" t="s">
        <v>80</v>
      </c>
      <c r="AO1872" s="531" t="s">
        <v>80</v>
      </c>
      <c r="AP1872" s="532">
        <v>415</v>
      </c>
      <c r="AQ1872" s="532">
        <v>758</v>
      </c>
      <c r="AR1872" s="521">
        <v>28</v>
      </c>
      <c r="AS1872" s="521">
        <v>286</v>
      </c>
      <c r="AT1872" s="521">
        <v>9</v>
      </c>
      <c r="AU1872" s="521">
        <v>45</v>
      </c>
      <c r="AV1872" s="533"/>
      <c r="AW1872" s="533"/>
      <c r="AX1872" s="533"/>
      <c r="AY1872" s="533"/>
      <c r="AZ1872" s="533"/>
      <c r="BA1872" s="533"/>
      <c r="BB1872" s="359"/>
      <c r="BC1872" s="605">
        <f t="shared" si="1919"/>
        <v>17292.999999999945</v>
      </c>
      <c r="BD1872" s="606">
        <f t="shared" si="1920"/>
        <v>25013.8</v>
      </c>
      <c r="BE1872" s="609">
        <f t="shared" si="1921"/>
        <v>59817.599999999999</v>
      </c>
      <c r="BF1872" s="311">
        <f t="shared" si="1922"/>
        <v>51255</v>
      </c>
      <c r="BG1872" s="610">
        <f t="shared" si="1923"/>
        <v>95877</v>
      </c>
      <c r="BH1872" s="609">
        <f t="shared" si="1924"/>
        <v>45567.6</v>
      </c>
      <c r="BI1872" s="311">
        <f t="shared" si="1925"/>
        <v>17342</v>
      </c>
      <c r="BJ1872" s="610">
        <f t="shared" si="1926"/>
        <v>117806</v>
      </c>
      <c r="BK1872" s="609">
        <f t="shared" si="1927"/>
        <v>4921.7</v>
      </c>
      <c r="BL1872" s="311">
        <f t="shared" si="1928"/>
        <v>4108</v>
      </c>
      <c r="BM1872" s="610">
        <f t="shared" si="1929"/>
        <v>8295</v>
      </c>
      <c r="BN1872" s="565">
        <f t="shared" si="1930"/>
        <v>9</v>
      </c>
      <c r="BO1872" s="312">
        <f t="shared" si="1931"/>
        <v>2019</v>
      </c>
      <c r="BP1872" s="312">
        <f t="shared" si="1932"/>
        <v>0</v>
      </c>
      <c r="BQ1872" s="202"/>
    </row>
    <row r="1873" spans="1:69" s="35" customFormat="1" ht="10.5" customHeight="1" x14ac:dyDescent="0.2">
      <c r="A1873" s="87" t="str">
        <f t="shared" si="1918"/>
        <v>2019-20R1F10</v>
      </c>
      <c r="B1873" s="87" t="str">
        <f t="shared" si="1933"/>
        <v>Y59</v>
      </c>
      <c r="C1873" s="203" t="s">
        <v>194</v>
      </c>
      <c r="D1873" s="203" t="s">
        <v>173</v>
      </c>
      <c r="E1873" s="42"/>
      <c r="F1873" s="317" t="str">
        <f>VLOOKUP($G1873,'Selection Sheet'!$C$15:$F$39,3,0)</f>
        <v>Y59</v>
      </c>
      <c r="G1873" s="204" t="s">
        <v>108</v>
      </c>
      <c r="H1873" s="203" t="s">
        <v>529</v>
      </c>
      <c r="I1873" s="495">
        <v>12</v>
      </c>
      <c r="J1873" s="495">
        <v>1</v>
      </c>
      <c r="K1873" s="495">
        <v>2</v>
      </c>
      <c r="L1873" s="495">
        <v>0</v>
      </c>
      <c r="M1873" s="507" t="s">
        <v>80</v>
      </c>
      <c r="N1873" s="507" t="s">
        <v>80</v>
      </c>
      <c r="O1873" s="507" t="s">
        <v>80</v>
      </c>
      <c r="P1873" s="507" t="s">
        <v>80</v>
      </c>
      <c r="Q1873" s="495">
        <v>2</v>
      </c>
      <c r="R1873" s="495">
        <v>1</v>
      </c>
      <c r="S1873" s="495">
        <v>21</v>
      </c>
      <c r="T1873" s="498">
        <v>15</v>
      </c>
      <c r="U1873" s="550">
        <v>92.1</v>
      </c>
      <c r="V1873" s="550">
        <v>70</v>
      </c>
      <c r="W1873" s="550">
        <v>180</v>
      </c>
      <c r="X1873" s="498">
        <v>15</v>
      </c>
      <c r="Y1873" s="555">
        <v>41.9</v>
      </c>
      <c r="Z1873" s="550">
        <v>18</v>
      </c>
      <c r="AA1873" s="550">
        <v>117</v>
      </c>
      <c r="AB1873" s="501" t="s">
        <v>80</v>
      </c>
      <c r="AC1873" s="550" t="s">
        <v>80</v>
      </c>
      <c r="AD1873" s="550" t="s">
        <v>80</v>
      </c>
      <c r="AE1873" s="550" t="s">
        <v>80</v>
      </c>
      <c r="AF1873" s="502">
        <v>0</v>
      </c>
      <c r="AG1873" s="503" t="s">
        <v>80</v>
      </c>
      <c r="AH1873" s="503" t="s">
        <v>80</v>
      </c>
      <c r="AI1873" s="502">
        <v>0</v>
      </c>
      <c r="AJ1873" s="506">
        <v>2</v>
      </c>
      <c r="AK1873" s="506">
        <v>7</v>
      </c>
      <c r="AL1873" s="569"/>
      <c r="AM1873" s="569"/>
      <c r="AN1873" s="505" t="s">
        <v>80</v>
      </c>
      <c r="AO1873" s="505" t="s">
        <v>80</v>
      </c>
      <c r="AP1873" s="506" t="s">
        <v>80</v>
      </c>
      <c r="AQ1873" s="506" t="s">
        <v>80</v>
      </c>
      <c r="AR1873" s="495">
        <v>1</v>
      </c>
      <c r="AS1873" s="495">
        <v>11</v>
      </c>
      <c r="AT1873" s="495">
        <v>0</v>
      </c>
      <c r="AU1873" s="495">
        <v>2</v>
      </c>
      <c r="AV1873" s="507"/>
      <c r="AW1873" s="507"/>
      <c r="AX1873" s="507"/>
      <c r="AY1873" s="507"/>
      <c r="AZ1873" s="507"/>
      <c r="BA1873" s="507"/>
      <c r="BB1873" s="357"/>
      <c r="BC1873" s="592" t="str">
        <f t="shared" si="1919"/>
        <v>-</v>
      </c>
      <c r="BD1873" s="593" t="str">
        <f t="shared" si="1920"/>
        <v>-</v>
      </c>
      <c r="BE1873" s="595">
        <f t="shared" si="1921"/>
        <v>1381.5</v>
      </c>
      <c r="BF1873" s="289">
        <f t="shared" si="1922"/>
        <v>1050</v>
      </c>
      <c r="BG1873" s="596">
        <f t="shared" si="1923"/>
        <v>2700</v>
      </c>
      <c r="BH1873" s="595">
        <f t="shared" si="1924"/>
        <v>628.5</v>
      </c>
      <c r="BI1873" s="289">
        <f t="shared" si="1925"/>
        <v>270</v>
      </c>
      <c r="BJ1873" s="596">
        <f t="shared" si="1926"/>
        <v>1755</v>
      </c>
      <c r="BK1873" s="595" t="str">
        <f t="shared" si="1927"/>
        <v>-</v>
      </c>
      <c r="BL1873" s="289" t="str">
        <f t="shared" si="1928"/>
        <v>-</v>
      </c>
      <c r="BM1873" s="596" t="str">
        <f t="shared" si="1929"/>
        <v>-</v>
      </c>
      <c r="BN1873" s="563">
        <f t="shared" si="1930"/>
        <v>10</v>
      </c>
      <c r="BO1873" s="87">
        <f t="shared" si="1931"/>
        <v>2019</v>
      </c>
      <c r="BP1873" s="87">
        <f t="shared" si="1932"/>
        <v>1.0000000000000004</v>
      </c>
      <c r="BQ1873" s="202"/>
    </row>
    <row r="1874" spans="1:69" s="35" customFormat="1" ht="10.5" customHeight="1" x14ac:dyDescent="0.2">
      <c r="A1874" s="87" t="str">
        <f t="shared" si="1918"/>
        <v>2019-20RRU10</v>
      </c>
      <c r="B1874" s="87" t="str">
        <f t="shared" si="1933"/>
        <v>Y56</v>
      </c>
      <c r="C1874" s="203" t="s">
        <v>194</v>
      </c>
      <c r="D1874" s="203" t="s">
        <v>173</v>
      </c>
      <c r="E1874" s="42"/>
      <c r="F1874" s="317" t="str">
        <f>VLOOKUP($G1874,'Selection Sheet'!$C$15:$F$39,3,0)</f>
        <v>Y56</v>
      </c>
      <c r="G1874" s="204" t="s">
        <v>93</v>
      </c>
      <c r="H1874" s="203" t="s">
        <v>530</v>
      </c>
      <c r="I1874" s="495">
        <v>351</v>
      </c>
      <c r="J1874" s="495">
        <v>119</v>
      </c>
      <c r="K1874" s="495">
        <v>60</v>
      </c>
      <c r="L1874" s="495">
        <v>33</v>
      </c>
      <c r="M1874" s="507" t="s">
        <v>80</v>
      </c>
      <c r="N1874" s="507" t="s">
        <v>80</v>
      </c>
      <c r="O1874" s="507" t="s">
        <v>80</v>
      </c>
      <c r="P1874" s="507" t="s">
        <v>80</v>
      </c>
      <c r="Q1874" s="495">
        <v>162</v>
      </c>
      <c r="R1874" s="495">
        <v>156</v>
      </c>
      <c r="S1874" s="495">
        <v>893</v>
      </c>
      <c r="T1874" s="501">
        <v>371</v>
      </c>
      <c r="U1874" s="550">
        <v>70.2</v>
      </c>
      <c r="V1874" s="550">
        <v>64</v>
      </c>
      <c r="W1874" s="550">
        <v>107</v>
      </c>
      <c r="X1874" s="498">
        <v>606</v>
      </c>
      <c r="Y1874" s="555">
        <v>72.8</v>
      </c>
      <c r="Z1874" s="550">
        <v>25</v>
      </c>
      <c r="AA1874" s="550">
        <v>209</v>
      </c>
      <c r="AB1874" s="501">
        <v>114</v>
      </c>
      <c r="AC1874" s="550">
        <v>44.2</v>
      </c>
      <c r="AD1874" s="550">
        <v>37</v>
      </c>
      <c r="AE1874" s="550">
        <v>83</v>
      </c>
      <c r="AF1874" s="502">
        <v>131</v>
      </c>
      <c r="AG1874" s="503">
        <v>132.33043478260899</v>
      </c>
      <c r="AH1874" s="503">
        <v>168</v>
      </c>
      <c r="AI1874" s="502">
        <v>115</v>
      </c>
      <c r="AJ1874" s="506">
        <v>210</v>
      </c>
      <c r="AK1874" s="506">
        <v>270</v>
      </c>
      <c r="AL1874" s="569"/>
      <c r="AM1874" s="569"/>
      <c r="AN1874" s="505" t="s">
        <v>80</v>
      </c>
      <c r="AO1874" s="505" t="s">
        <v>80</v>
      </c>
      <c r="AP1874" s="506" t="s">
        <v>80</v>
      </c>
      <c r="AQ1874" s="506" t="s">
        <v>80</v>
      </c>
      <c r="AR1874" s="495">
        <v>35</v>
      </c>
      <c r="AS1874" s="495">
        <v>347</v>
      </c>
      <c r="AT1874" s="495">
        <v>16</v>
      </c>
      <c r="AU1874" s="495">
        <v>60</v>
      </c>
      <c r="AV1874" s="507"/>
      <c r="AW1874" s="507"/>
      <c r="AX1874" s="507"/>
      <c r="AY1874" s="507"/>
      <c r="AZ1874" s="507"/>
      <c r="BA1874" s="507"/>
      <c r="BB1874" s="357"/>
      <c r="BC1874" s="592">
        <f t="shared" si="1919"/>
        <v>15218.000000000035</v>
      </c>
      <c r="BD1874" s="593">
        <f t="shared" si="1920"/>
        <v>19320</v>
      </c>
      <c r="BE1874" s="595">
        <f t="shared" si="1921"/>
        <v>26044.2</v>
      </c>
      <c r="BF1874" s="289">
        <f t="shared" si="1922"/>
        <v>23744</v>
      </c>
      <c r="BG1874" s="596">
        <f t="shared" si="1923"/>
        <v>39697</v>
      </c>
      <c r="BH1874" s="595">
        <f t="shared" si="1924"/>
        <v>44116.799999999996</v>
      </c>
      <c r="BI1874" s="289">
        <f t="shared" si="1925"/>
        <v>15150</v>
      </c>
      <c r="BJ1874" s="596">
        <f t="shared" si="1926"/>
        <v>126654</v>
      </c>
      <c r="BK1874" s="595">
        <f t="shared" si="1927"/>
        <v>5038.8</v>
      </c>
      <c r="BL1874" s="289">
        <f t="shared" si="1928"/>
        <v>4218</v>
      </c>
      <c r="BM1874" s="596">
        <f t="shared" si="1929"/>
        <v>9462</v>
      </c>
      <c r="BN1874" s="563">
        <f t="shared" si="1930"/>
        <v>10</v>
      </c>
      <c r="BO1874" s="87">
        <f t="shared" si="1931"/>
        <v>2019</v>
      </c>
      <c r="BP1874" s="87">
        <f t="shared" si="1932"/>
        <v>1.0000000000000004</v>
      </c>
      <c r="BQ1874" s="202"/>
    </row>
    <row r="1875" spans="1:69" s="35" customFormat="1" ht="10.5" customHeight="1" x14ac:dyDescent="0.2">
      <c r="A1875" s="87" t="str">
        <f t="shared" si="1918"/>
        <v>2019-20RX610</v>
      </c>
      <c r="B1875" s="87" t="str">
        <f t="shared" si="1933"/>
        <v>Y63</v>
      </c>
      <c r="C1875" s="203" t="s">
        <v>194</v>
      </c>
      <c r="D1875" s="203" t="s">
        <v>173</v>
      </c>
      <c r="E1875" s="42"/>
      <c r="F1875" s="317" t="str">
        <f>VLOOKUP($G1875,'Selection Sheet'!$C$15:$F$39,3,0)</f>
        <v>Y63</v>
      </c>
      <c r="G1875" s="204" t="s">
        <v>111</v>
      </c>
      <c r="H1875" s="203" t="s">
        <v>532</v>
      </c>
      <c r="I1875" s="495">
        <v>189</v>
      </c>
      <c r="J1875" s="495">
        <v>63</v>
      </c>
      <c r="K1875" s="495">
        <v>22</v>
      </c>
      <c r="L1875" s="495">
        <v>17</v>
      </c>
      <c r="M1875" s="507" t="s">
        <v>80</v>
      </c>
      <c r="N1875" s="507" t="s">
        <v>80</v>
      </c>
      <c r="O1875" s="507" t="s">
        <v>80</v>
      </c>
      <c r="P1875" s="507" t="s">
        <v>80</v>
      </c>
      <c r="Q1875" s="495">
        <v>77</v>
      </c>
      <c r="R1875" s="495">
        <v>55</v>
      </c>
      <c r="S1875" s="495">
        <v>270</v>
      </c>
      <c r="T1875" s="501">
        <v>277</v>
      </c>
      <c r="U1875" s="550">
        <v>96.3</v>
      </c>
      <c r="V1875" s="550">
        <v>81</v>
      </c>
      <c r="W1875" s="550">
        <v>154</v>
      </c>
      <c r="X1875" s="498">
        <v>282</v>
      </c>
      <c r="Y1875" s="555">
        <v>76.099999999999994</v>
      </c>
      <c r="Z1875" s="550">
        <v>35.5</v>
      </c>
      <c r="AA1875" s="550">
        <v>204</v>
      </c>
      <c r="AB1875" s="501">
        <v>36</v>
      </c>
      <c r="AC1875" s="550">
        <v>48.1</v>
      </c>
      <c r="AD1875" s="550">
        <v>37.5</v>
      </c>
      <c r="AE1875" s="550">
        <v>80</v>
      </c>
      <c r="AF1875" s="502">
        <v>74</v>
      </c>
      <c r="AG1875" s="503">
        <v>142.80701754386001</v>
      </c>
      <c r="AH1875" s="503">
        <v>202.8</v>
      </c>
      <c r="AI1875" s="502">
        <v>57</v>
      </c>
      <c r="AJ1875" s="506">
        <v>82</v>
      </c>
      <c r="AK1875" s="506">
        <v>95</v>
      </c>
      <c r="AL1875" s="569"/>
      <c r="AM1875" s="569"/>
      <c r="AN1875" s="505" t="s">
        <v>80</v>
      </c>
      <c r="AO1875" s="505" t="s">
        <v>80</v>
      </c>
      <c r="AP1875" s="506" t="s">
        <v>80</v>
      </c>
      <c r="AQ1875" s="506" t="s">
        <v>80</v>
      </c>
      <c r="AR1875" s="495">
        <v>7</v>
      </c>
      <c r="AS1875" s="495">
        <v>174</v>
      </c>
      <c r="AT1875" s="495">
        <v>4</v>
      </c>
      <c r="AU1875" s="495">
        <v>18</v>
      </c>
      <c r="AV1875" s="507"/>
      <c r="AW1875" s="507"/>
      <c r="AX1875" s="507"/>
      <c r="AY1875" s="507"/>
      <c r="AZ1875" s="507"/>
      <c r="BA1875" s="507"/>
      <c r="BB1875" s="357"/>
      <c r="BC1875" s="592">
        <f t="shared" si="1919"/>
        <v>8140.0000000000209</v>
      </c>
      <c r="BD1875" s="593">
        <f t="shared" si="1920"/>
        <v>11559.6</v>
      </c>
      <c r="BE1875" s="595">
        <f t="shared" si="1921"/>
        <v>26675.1</v>
      </c>
      <c r="BF1875" s="289">
        <f t="shared" si="1922"/>
        <v>22437</v>
      </c>
      <c r="BG1875" s="596">
        <f t="shared" si="1923"/>
        <v>42658</v>
      </c>
      <c r="BH1875" s="595">
        <f t="shared" si="1924"/>
        <v>21460.199999999997</v>
      </c>
      <c r="BI1875" s="289">
        <f t="shared" si="1925"/>
        <v>10011</v>
      </c>
      <c r="BJ1875" s="596">
        <f t="shared" si="1926"/>
        <v>57528</v>
      </c>
      <c r="BK1875" s="595">
        <f t="shared" si="1927"/>
        <v>1731.6000000000001</v>
      </c>
      <c r="BL1875" s="289">
        <f t="shared" si="1928"/>
        <v>1350</v>
      </c>
      <c r="BM1875" s="596">
        <f t="shared" si="1929"/>
        <v>2880</v>
      </c>
      <c r="BN1875" s="563">
        <f t="shared" si="1930"/>
        <v>10</v>
      </c>
      <c r="BO1875" s="87">
        <f t="shared" si="1931"/>
        <v>2019</v>
      </c>
      <c r="BP1875" s="87">
        <f t="shared" si="1932"/>
        <v>1.0000000000000004</v>
      </c>
      <c r="BQ1875" s="202"/>
    </row>
    <row r="1876" spans="1:69" s="35" customFormat="1" ht="10.5" customHeight="1" x14ac:dyDescent="0.2">
      <c r="A1876" s="314" t="str">
        <f t="shared" si="1918"/>
        <v>2019-20RX710</v>
      </c>
      <c r="B1876" s="314" t="str">
        <f t="shared" si="1933"/>
        <v>Y62</v>
      </c>
      <c r="C1876" s="205" t="s">
        <v>194</v>
      </c>
      <c r="D1876" s="205" t="s">
        <v>173</v>
      </c>
      <c r="E1876" s="206"/>
      <c r="F1876" s="318" t="str">
        <f>VLOOKUP($G1876,'Selection Sheet'!$C$15:$F$39,3,0)</f>
        <v>Y62</v>
      </c>
      <c r="G1876" s="207" t="s">
        <v>84</v>
      </c>
      <c r="H1876" s="205" t="s">
        <v>533</v>
      </c>
      <c r="I1876" s="508">
        <v>224</v>
      </c>
      <c r="J1876" s="508">
        <v>73</v>
      </c>
      <c r="K1876" s="508">
        <v>41</v>
      </c>
      <c r="L1876" s="508">
        <v>21</v>
      </c>
      <c r="M1876" s="520" t="s">
        <v>80</v>
      </c>
      <c r="N1876" s="520" t="s">
        <v>80</v>
      </c>
      <c r="O1876" s="520" t="s">
        <v>80</v>
      </c>
      <c r="P1876" s="520" t="s">
        <v>80</v>
      </c>
      <c r="Q1876" s="508">
        <v>78</v>
      </c>
      <c r="R1876" s="508">
        <v>47</v>
      </c>
      <c r="S1876" s="508">
        <v>845</v>
      </c>
      <c r="T1876" s="514">
        <v>554</v>
      </c>
      <c r="U1876" s="551">
        <v>81.599999999999994</v>
      </c>
      <c r="V1876" s="551">
        <v>71</v>
      </c>
      <c r="W1876" s="551">
        <v>121</v>
      </c>
      <c r="X1876" s="511">
        <v>655</v>
      </c>
      <c r="Y1876" s="556">
        <v>70.2</v>
      </c>
      <c r="Z1876" s="551">
        <v>34</v>
      </c>
      <c r="AA1876" s="551">
        <v>176</v>
      </c>
      <c r="AB1876" s="514">
        <v>71</v>
      </c>
      <c r="AC1876" s="551">
        <v>56.7</v>
      </c>
      <c r="AD1876" s="551">
        <v>50</v>
      </c>
      <c r="AE1876" s="551">
        <v>94</v>
      </c>
      <c r="AF1876" s="515">
        <v>165</v>
      </c>
      <c r="AG1876" s="516">
        <v>149.02173913043501</v>
      </c>
      <c r="AH1876" s="516">
        <v>198.9</v>
      </c>
      <c r="AI1876" s="515">
        <v>138</v>
      </c>
      <c r="AJ1876" s="519">
        <v>80</v>
      </c>
      <c r="AK1876" s="519">
        <v>105</v>
      </c>
      <c r="AL1876" s="570"/>
      <c r="AM1876" s="570"/>
      <c r="AN1876" s="518" t="s">
        <v>80</v>
      </c>
      <c r="AO1876" s="518" t="s">
        <v>80</v>
      </c>
      <c r="AP1876" s="519" t="s">
        <v>80</v>
      </c>
      <c r="AQ1876" s="519" t="s">
        <v>80</v>
      </c>
      <c r="AR1876" s="508">
        <v>18</v>
      </c>
      <c r="AS1876" s="508">
        <v>210</v>
      </c>
      <c r="AT1876" s="508">
        <v>6</v>
      </c>
      <c r="AU1876" s="508">
        <v>39</v>
      </c>
      <c r="AV1876" s="520"/>
      <c r="AW1876" s="520"/>
      <c r="AX1876" s="520"/>
      <c r="AY1876" s="520"/>
      <c r="AZ1876" s="520"/>
      <c r="BA1876" s="520"/>
      <c r="BB1876" s="358"/>
      <c r="BC1876" s="597">
        <f t="shared" si="1919"/>
        <v>20565.000000000033</v>
      </c>
      <c r="BD1876" s="598">
        <f t="shared" si="1920"/>
        <v>27448.2</v>
      </c>
      <c r="BE1876" s="602">
        <f t="shared" si="1921"/>
        <v>45206.399999999994</v>
      </c>
      <c r="BF1876" s="603">
        <f t="shared" si="1922"/>
        <v>39334</v>
      </c>
      <c r="BG1876" s="604">
        <f t="shared" si="1923"/>
        <v>67034</v>
      </c>
      <c r="BH1876" s="602">
        <f t="shared" si="1924"/>
        <v>45981</v>
      </c>
      <c r="BI1876" s="603">
        <f t="shared" si="1925"/>
        <v>22270</v>
      </c>
      <c r="BJ1876" s="604">
        <f t="shared" si="1926"/>
        <v>115280</v>
      </c>
      <c r="BK1876" s="602">
        <f t="shared" si="1927"/>
        <v>4025.7000000000003</v>
      </c>
      <c r="BL1876" s="603">
        <f t="shared" si="1928"/>
        <v>3550</v>
      </c>
      <c r="BM1876" s="604">
        <f t="shared" si="1929"/>
        <v>6674</v>
      </c>
      <c r="BN1876" s="564">
        <f t="shared" si="1930"/>
        <v>10</v>
      </c>
      <c r="BO1876" s="314">
        <f t="shared" si="1931"/>
        <v>2019</v>
      </c>
      <c r="BP1876" s="314">
        <f t="shared" si="1932"/>
        <v>1.0000000000000004</v>
      </c>
      <c r="BQ1876" s="202"/>
    </row>
    <row r="1877" spans="1:69" s="35" customFormat="1" ht="10.5" customHeight="1" x14ac:dyDescent="0.2">
      <c r="A1877" s="87" t="str">
        <f t="shared" si="1918"/>
        <v>2019-20RX810</v>
      </c>
      <c r="B1877" s="87" t="str">
        <f t="shared" si="1933"/>
        <v>Y63</v>
      </c>
      <c r="C1877" s="203" t="s">
        <v>194</v>
      </c>
      <c r="D1877" s="203" t="s">
        <v>173</v>
      </c>
      <c r="E1877" s="42"/>
      <c r="F1877" s="317" t="str">
        <f>VLOOKUP($G1877,'Selection Sheet'!$C$15:$F$39,3,0)</f>
        <v>Y63</v>
      </c>
      <c r="G1877" s="204" t="s">
        <v>120</v>
      </c>
      <c r="H1877" s="203" t="s">
        <v>534</v>
      </c>
      <c r="I1877" s="495">
        <v>220</v>
      </c>
      <c r="J1877" s="495">
        <v>66</v>
      </c>
      <c r="K1877" s="495">
        <v>36</v>
      </c>
      <c r="L1877" s="495">
        <v>22</v>
      </c>
      <c r="M1877" s="507" t="s">
        <v>80</v>
      </c>
      <c r="N1877" s="507" t="s">
        <v>80</v>
      </c>
      <c r="O1877" s="507" t="s">
        <v>80</v>
      </c>
      <c r="P1877" s="507" t="s">
        <v>80</v>
      </c>
      <c r="Q1877" s="495">
        <v>82</v>
      </c>
      <c r="R1877" s="495">
        <v>47</v>
      </c>
      <c r="S1877" s="495">
        <v>783</v>
      </c>
      <c r="T1877" s="501">
        <v>399</v>
      </c>
      <c r="U1877" s="550">
        <v>81.3</v>
      </c>
      <c r="V1877" s="550">
        <v>72</v>
      </c>
      <c r="W1877" s="550">
        <v>123</v>
      </c>
      <c r="X1877" s="498">
        <v>447</v>
      </c>
      <c r="Y1877" s="555">
        <v>98.5</v>
      </c>
      <c r="Z1877" s="550">
        <v>54</v>
      </c>
      <c r="AA1877" s="550">
        <v>257</v>
      </c>
      <c r="AB1877" s="501">
        <v>53</v>
      </c>
      <c r="AC1877" s="550">
        <v>60</v>
      </c>
      <c r="AD1877" s="550">
        <v>55</v>
      </c>
      <c r="AE1877" s="550">
        <v>92</v>
      </c>
      <c r="AF1877" s="502">
        <v>55</v>
      </c>
      <c r="AG1877" s="503">
        <v>134.57446808510599</v>
      </c>
      <c r="AH1877" s="503">
        <v>219.6</v>
      </c>
      <c r="AI1877" s="502">
        <v>47</v>
      </c>
      <c r="AJ1877" s="506">
        <v>84</v>
      </c>
      <c r="AK1877" s="506">
        <v>143</v>
      </c>
      <c r="AL1877" s="569"/>
      <c r="AM1877" s="569"/>
      <c r="AN1877" s="505" t="s">
        <v>80</v>
      </c>
      <c r="AO1877" s="505" t="s">
        <v>80</v>
      </c>
      <c r="AP1877" s="506" t="s">
        <v>80</v>
      </c>
      <c r="AQ1877" s="506" t="s">
        <v>80</v>
      </c>
      <c r="AR1877" s="495">
        <v>16</v>
      </c>
      <c r="AS1877" s="495">
        <v>194</v>
      </c>
      <c r="AT1877" s="495">
        <v>9</v>
      </c>
      <c r="AU1877" s="495">
        <v>26</v>
      </c>
      <c r="AV1877" s="507"/>
      <c r="AW1877" s="507"/>
      <c r="AX1877" s="507"/>
      <c r="AY1877" s="507"/>
      <c r="AZ1877" s="507"/>
      <c r="BA1877" s="507"/>
      <c r="BB1877" s="357"/>
      <c r="BC1877" s="592">
        <f t="shared" si="1919"/>
        <v>6324.9999999999818</v>
      </c>
      <c r="BD1877" s="593">
        <f t="shared" si="1920"/>
        <v>10321.199999999999</v>
      </c>
      <c r="BE1877" s="595">
        <f t="shared" si="1921"/>
        <v>32438.699999999997</v>
      </c>
      <c r="BF1877" s="289">
        <f t="shared" si="1922"/>
        <v>28728</v>
      </c>
      <c r="BG1877" s="596">
        <f t="shared" si="1923"/>
        <v>49077</v>
      </c>
      <c r="BH1877" s="595">
        <f t="shared" si="1924"/>
        <v>44029.5</v>
      </c>
      <c r="BI1877" s="289">
        <f t="shared" si="1925"/>
        <v>24138</v>
      </c>
      <c r="BJ1877" s="596">
        <f t="shared" si="1926"/>
        <v>114879</v>
      </c>
      <c r="BK1877" s="595">
        <f t="shared" si="1927"/>
        <v>3180</v>
      </c>
      <c r="BL1877" s="289">
        <f t="shared" si="1928"/>
        <v>2915</v>
      </c>
      <c r="BM1877" s="596">
        <f t="shared" si="1929"/>
        <v>4876</v>
      </c>
      <c r="BN1877" s="563">
        <f t="shared" si="1930"/>
        <v>10</v>
      </c>
      <c r="BO1877" s="87">
        <f t="shared" si="1931"/>
        <v>2019</v>
      </c>
      <c r="BP1877" s="87">
        <f t="shared" si="1932"/>
        <v>1.0000000000000004</v>
      </c>
      <c r="BQ1877" s="202"/>
    </row>
    <row r="1878" spans="1:69" s="35" customFormat="1" ht="10.5" customHeight="1" x14ac:dyDescent="0.2">
      <c r="A1878" s="87" t="str">
        <f t="shared" si="1918"/>
        <v>2019-20RX910</v>
      </c>
      <c r="B1878" s="87" t="str">
        <f t="shared" si="1933"/>
        <v>Y60</v>
      </c>
      <c r="C1878" s="203" t="s">
        <v>194</v>
      </c>
      <c r="D1878" s="203" t="s">
        <v>173</v>
      </c>
      <c r="E1878" s="42"/>
      <c r="F1878" s="317" t="str">
        <f>VLOOKUP($G1878,'Selection Sheet'!$C$15:$F$39,3,0)</f>
        <v>Y60</v>
      </c>
      <c r="G1878" s="204" t="s">
        <v>103</v>
      </c>
      <c r="H1878" s="203" t="s">
        <v>535</v>
      </c>
      <c r="I1878" s="495">
        <v>211</v>
      </c>
      <c r="J1878" s="495">
        <v>62</v>
      </c>
      <c r="K1878" s="495">
        <v>27</v>
      </c>
      <c r="L1878" s="495">
        <v>15</v>
      </c>
      <c r="M1878" s="507" t="s">
        <v>80</v>
      </c>
      <c r="N1878" s="507" t="s">
        <v>80</v>
      </c>
      <c r="O1878" s="507" t="s">
        <v>80</v>
      </c>
      <c r="P1878" s="507" t="s">
        <v>80</v>
      </c>
      <c r="Q1878" s="495">
        <v>70</v>
      </c>
      <c r="R1878" s="495">
        <v>36</v>
      </c>
      <c r="S1878" s="495">
        <v>550</v>
      </c>
      <c r="T1878" s="501">
        <v>423</v>
      </c>
      <c r="U1878" s="550">
        <v>93.9</v>
      </c>
      <c r="V1878" s="550">
        <v>82</v>
      </c>
      <c r="W1878" s="550">
        <v>144</v>
      </c>
      <c r="X1878" s="498">
        <v>431</v>
      </c>
      <c r="Y1878" s="555">
        <v>97</v>
      </c>
      <c r="Z1878" s="550">
        <v>44</v>
      </c>
      <c r="AA1878" s="550">
        <v>240</v>
      </c>
      <c r="AB1878" s="501">
        <v>60</v>
      </c>
      <c r="AC1878" s="550">
        <v>58.1</v>
      </c>
      <c r="AD1878" s="550">
        <v>51.5</v>
      </c>
      <c r="AE1878" s="550">
        <v>99</v>
      </c>
      <c r="AF1878" s="502">
        <v>115</v>
      </c>
      <c r="AG1878" s="503">
        <v>135.46875</v>
      </c>
      <c r="AH1878" s="503">
        <v>193.5</v>
      </c>
      <c r="AI1878" s="502">
        <v>96</v>
      </c>
      <c r="AJ1878" s="506">
        <v>98</v>
      </c>
      <c r="AK1878" s="506">
        <v>122</v>
      </c>
      <c r="AL1878" s="569"/>
      <c r="AM1878" s="569"/>
      <c r="AN1878" s="505" t="s">
        <v>80</v>
      </c>
      <c r="AO1878" s="505" t="s">
        <v>80</v>
      </c>
      <c r="AP1878" s="506" t="s">
        <v>80</v>
      </c>
      <c r="AQ1878" s="506" t="s">
        <v>80</v>
      </c>
      <c r="AR1878" s="495">
        <v>16</v>
      </c>
      <c r="AS1878" s="495">
        <v>206</v>
      </c>
      <c r="AT1878" s="495">
        <v>9</v>
      </c>
      <c r="AU1878" s="495">
        <v>26</v>
      </c>
      <c r="AV1878" s="507"/>
      <c r="AW1878" s="507"/>
      <c r="AX1878" s="507"/>
      <c r="AY1878" s="507"/>
      <c r="AZ1878" s="507"/>
      <c r="BA1878" s="507"/>
      <c r="BB1878" s="357"/>
      <c r="BC1878" s="592">
        <f t="shared" si="1919"/>
        <v>13005</v>
      </c>
      <c r="BD1878" s="593">
        <f t="shared" si="1920"/>
        <v>18576</v>
      </c>
      <c r="BE1878" s="595">
        <f t="shared" si="1921"/>
        <v>39719.700000000004</v>
      </c>
      <c r="BF1878" s="289">
        <f t="shared" si="1922"/>
        <v>34686</v>
      </c>
      <c r="BG1878" s="596">
        <f t="shared" si="1923"/>
        <v>60912</v>
      </c>
      <c r="BH1878" s="595">
        <f t="shared" si="1924"/>
        <v>41807</v>
      </c>
      <c r="BI1878" s="289">
        <f t="shared" si="1925"/>
        <v>18964</v>
      </c>
      <c r="BJ1878" s="596">
        <f t="shared" si="1926"/>
        <v>103440</v>
      </c>
      <c r="BK1878" s="595">
        <f t="shared" si="1927"/>
        <v>3486</v>
      </c>
      <c r="BL1878" s="289">
        <f t="shared" si="1928"/>
        <v>3090</v>
      </c>
      <c r="BM1878" s="596">
        <f t="shared" si="1929"/>
        <v>5940</v>
      </c>
      <c r="BN1878" s="563">
        <f t="shared" si="1930"/>
        <v>10</v>
      </c>
      <c r="BO1878" s="87">
        <f t="shared" si="1931"/>
        <v>2019</v>
      </c>
      <c r="BP1878" s="87">
        <f t="shared" si="1932"/>
        <v>1.0000000000000004</v>
      </c>
      <c r="BQ1878" s="202"/>
    </row>
    <row r="1879" spans="1:69" s="35" customFormat="1" ht="10.5" customHeight="1" x14ac:dyDescent="0.2">
      <c r="A1879" s="314" t="str">
        <f t="shared" si="1918"/>
        <v>2019-20RYA10</v>
      </c>
      <c r="B1879" s="314" t="str">
        <f t="shared" si="1933"/>
        <v>Y60</v>
      </c>
      <c r="C1879" s="205" t="s">
        <v>194</v>
      </c>
      <c r="D1879" s="205" t="s">
        <v>173</v>
      </c>
      <c r="E1879" s="206"/>
      <c r="F1879" s="318" t="str">
        <f>VLOOKUP($G1879,'Selection Sheet'!$C$15:$F$39,3,0)</f>
        <v>Y60</v>
      </c>
      <c r="G1879" s="207" t="s">
        <v>118</v>
      </c>
      <c r="H1879" s="205" t="s">
        <v>536</v>
      </c>
      <c r="I1879" s="508">
        <v>316</v>
      </c>
      <c r="J1879" s="508">
        <v>111</v>
      </c>
      <c r="K1879" s="508">
        <v>67</v>
      </c>
      <c r="L1879" s="508">
        <v>40</v>
      </c>
      <c r="M1879" s="520" t="s">
        <v>80</v>
      </c>
      <c r="N1879" s="520" t="s">
        <v>80</v>
      </c>
      <c r="O1879" s="520" t="s">
        <v>80</v>
      </c>
      <c r="P1879" s="520" t="s">
        <v>80</v>
      </c>
      <c r="Q1879" s="508">
        <v>123</v>
      </c>
      <c r="R1879" s="508">
        <v>84</v>
      </c>
      <c r="S1879" s="508">
        <v>877</v>
      </c>
      <c r="T1879" s="514">
        <v>355</v>
      </c>
      <c r="U1879" s="551">
        <v>71.7</v>
      </c>
      <c r="V1879" s="551">
        <v>64</v>
      </c>
      <c r="W1879" s="551">
        <v>107</v>
      </c>
      <c r="X1879" s="511">
        <v>512</v>
      </c>
      <c r="Y1879" s="556">
        <v>85.7</v>
      </c>
      <c r="Z1879" s="551">
        <v>42</v>
      </c>
      <c r="AA1879" s="551">
        <v>214</v>
      </c>
      <c r="AB1879" s="514">
        <v>55</v>
      </c>
      <c r="AC1879" s="551">
        <v>63.1</v>
      </c>
      <c r="AD1879" s="551">
        <v>58</v>
      </c>
      <c r="AE1879" s="551">
        <v>121</v>
      </c>
      <c r="AF1879" s="515">
        <v>158</v>
      </c>
      <c r="AG1879" s="516">
        <v>124.45652173913</v>
      </c>
      <c r="AH1879" s="516">
        <v>157.30000000000001</v>
      </c>
      <c r="AI1879" s="515">
        <v>138</v>
      </c>
      <c r="AJ1879" s="519">
        <v>251</v>
      </c>
      <c r="AK1879" s="519">
        <v>254</v>
      </c>
      <c r="AL1879" s="570"/>
      <c r="AM1879" s="570"/>
      <c r="AN1879" s="518" t="s">
        <v>80</v>
      </c>
      <c r="AO1879" s="518" t="s">
        <v>80</v>
      </c>
      <c r="AP1879" s="519" t="s">
        <v>80</v>
      </c>
      <c r="AQ1879" s="519" t="s">
        <v>80</v>
      </c>
      <c r="AR1879" s="508">
        <v>39</v>
      </c>
      <c r="AS1879" s="508">
        <v>311</v>
      </c>
      <c r="AT1879" s="508">
        <v>19</v>
      </c>
      <c r="AU1879" s="508">
        <v>64</v>
      </c>
      <c r="AV1879" s="520"/>
      <c r="AW1879" s="520"/>
      <c r="AX1879" s="520"/>
      <c r="AY1879" s="520"/>
      <c r="AZ1879" s="520"/>
      <c r="BA1879" s="520"/>
      <c r="BB1879" s="358"/>
      <c r="BC1879" s="597">
        <f t="shared" si="1919"/>
        <v>17174.999999999938</v>
      </c>
      <c r="BD1879" s="598">
        <f t="shared" si="1920"/>
        <v>21707.4</v>
      </c>
      <c r="BE1879" s="602">
        <f t="shared" si="1921"/>
        <v>25453.5</v>
      </c>
      <c r="BF1879" s="603">
        <f t="shared" si="1922"/>
        <v>22720</v>
      </c>
      <c r="BG1879" s="604">
        <f t="shared" si="1923"/>
        <v>37985</v>
      </c>
      <c r="BH1879" s="602">
        <f t="shared" si="1924"/>
        <v>43878.400000000001</v>
      </c>
      <c r="BI1879" s="603">
        <f t="shared" si="1925"/>
        <v>21504</v>
      </c>
      <c r="BJ1879" s="604">
        <f t="shared" si="1926"/>
        <v>109568</v>
      </c>
      <c r="BK1879" s="602">
        <f t="shared" si="1927"/>
        <v>3470.5</v>
      </c>
      <c r="BL1879" s="603">
        <f t="shared" si="1928"/>
        <v>3190</v>
      </c>
      <c r="BM1879" s="604">
        <f t="shared" si="1929"/>
        <v>6655</v>
      </c>
      <c r="BN1879" s="564">
        <f t="shared" si="1930"/>
        <v>10</v>
      </c>
      <c r="BO1879" s="314">
        <f t="shared" si="1931"/>
        <v>2019</v>
      </c>
      <c r="BP1879" s="314">
        <f t="shared" si="1932"/>
        <v>1.0000000000000004</v>
      </c>
      <c r="BQ1879" s="202"/>
    </row>
    <row r="1880" spans="1:69" s="35" customFormat="1" ht="10.5" customHeight="1" x14ac:dyDescent="0.2">
      <c r="A1880" s="87" t="str">
        <f t="shared" si="1918"/>
        <v>2019-20RYC10</v>
      </c>
      <c r="B1880" s="87" t="str">
        <f t="shared" si="1933"/>
        <v>Y61</v>
      </c>
      <c r="C1880" s="203" t="s">
        <v>194</v>
      </c>
      <c r="D1880" s="203" t="s">
        <v>173</v>
      </c>
      <c r="E1880" s="42"/>
      <c r="F1880" s="317" t="str">
        <f>VLOOKUP($G1880,'Selection Sheet'!$C$15:$F$39,3,0)</f>
        <v>Y61</v>
      </c>
      <c r="G1880" s="204" t="s">
        <v>87</v>
      </c>
      <c r="H1880" s="203" t="s">
        <v>537</v>
      </c>
      <c r="I1880" s="495">
        <v>306</v>
      </c>
      <c r="J1880" s="495">
        <v>82</v>
      </c>
      <c r="K1880" s="495">
        <v>46</v>
      </c>
      <c r="L1880" s="495">
        <v>20</v>
      </c>
      <c r="M1880" s="507" t="s">
        <v>80</v>
      </c>
      <c r="N1880" s="507" t="s">
        <v>80</v>
      </c>
      <c r="O1880" s="507" t="s">
        <v>80</v>
      </c>
      <c r="P1880" s="507" t="s">
        <v>80</v>
      </c>
      <c r="Q1880" s="495">
        <v>108</v>
      </c>
      <c r="R1880" s="495">
        <v>79</v>
      </c>
      <c r="S1880" s="495">
        <v>891</v>
      </c>
      <c r="T1880" s="501">
        <v>623</v>
      </c>
      <c r="U1880" s="550">
        <v>88.4</v>
      </c>
      <c r="V1880" s="550">
        <v>76</v>
      </c>
      <c r="W1880" s="550">
        <v>134</v>
      </c>
      <c r="X1880" s="498">
        <v>633</v>
      </c>
      <c r="Y1880" s="555">
        <v>82.2</v>
      </c>
      <c r="Z1880" s="550">
        <v>37</v>
      </c>
      <c r="AA1880" s="550">
        <v>213</v>
      </c>
      <c r="AB1880" s="501">
        <v>117</v>
      </c>
      <c r="AC1880" s="550">
        <v>55.5</v>
      </c>
      <c r="AD1880" s="550">
        <v>52</v>
      </c>
      <c r="AE1880" s="550">
        <v>80</v>
      </c>
      <c r="AF1880" s="502">
        <v>133</v>
      </c>
      <c r="AG1880" s="503">
        <v>139.38317757009301</v>
      </c>
      <c r="AH1880" s="503">
        <v>193</v>
      </c>
      <c r="AI1880" s="502">
        <v>107</v>
      </c>
      <c r="AJ1880" s="506">
        <v>82</v>
      </c>
      <c r="AK1880" s="506">
        <v>94</v>
      </c>
      <c r="AL1880" s="569"/>
      <c r="AM1880" s="569"/>
      <c r="AN1880" s="505" t="s">
        <v>80</v>
      </c>
      <c r="AO1880" s="505" t="s">
        <v>80</v>
      </c>
      <c r="AP1880" s="506" t="s">
        <v>80</v>
      </c>
      <c r="AQ1880" s="506" t="s">
        <v>80</v>
      </c>
      <c r="AR1880" s="495">
        <v>28</v>
      </c>
      <c r="AS1880" s="495">
        <v>302</v>
      </c>
      <c r="AT1880" s="495">
        <v>11</v>
      </c>
      <c r="AU1880" s="495">
        <v>46</v>
      </c>
      <c r="AV1880" s="507"/>
      <c r="AW1880" s="507"/>
      <c r="AX1880" s="507"/>
      <c r="AY1880" s="507"/>
      <c r="AZ1880" s="507"/>
      <c r="BA1880" s="507"/>
      <c r="BB1880" s="357"/>
      <c r="BC1880" s="592">
        <f t="shared" si="1919"/>
        <v>14913.999999999953</v>
      </c>
      <c r="BD1880" s="593">
        <f t="shared" si="1920"/>
        <v>20651</v>
      </c>
      <c r="BE1880" s="595">
        <f t="shared" si="1921"/>
        <v>55073.200000000004</v>
      </c>
      <c r="BF1880" s="289">
        <f t="shared" si="1922"/>
        <v>47348</v>
      </c>
      <c r="BG1880" s="596">
        <f t="shared" si="1923"/>
        <v>83482</v>
      </c>
      <c r="BH1880" s="595">
        <f t="shared" si="1924"/>
        <v>52032.6</v>
      </c>
      <c r="BI1880" s="289">
        <f t="shared" si="1925"/>
        <v>23421</v>
      </c>
      <c r="BJ1880" s="596">
        <f t="shared" si="1926"/>
        <v>134829</v>
      </c>
      <c r="BK1880" s="595">
        <f t="shared" si="1927"/>
        <v>6493.5</v>
      </c>
      <c r="BL1880" s="289">
        <f t="shared" si="1928"/>
        <v>6084</v>
      </c>
      <c r="BM1880" s="596">
        <f t="shared" si="1929"/>
        <v>9360</v>
      </c>
      <c r="BN1880" s="563">
        <f t="shared" si="1930"/>
        <v>10</v>
      </c>
      <c r="BO1880" s="87">
        <f t="shared" si="1931"/>
        <v>2019</v>
      </c>
      <c r="BP1880" s="87">
        <f t="shared" si="1932"/>
        <v>1.0000000000000004</v>
      </c>
      <c r="BQ1880" s="202"/>
    </row>
    <row r="1881" spans="1:69" s="35" customFormat="1" ht="10.5" customHeight="1" x14ac:dyDescent="0.2">
      <c r="A1881" s="87" t="str">
        <f t="shared" ref="A1881:A1944" si="1934">CONCATENATE(C1881,G1881,BN1881)</f>
        <v>2019-20RYD10</v>
      </c>
      <c r="B1881" s="87" t="str">
        <f t="shared" si="1933"/>
        <v>Y59</v>
      </c>
      <c r="C1881" s="203" t="s">
        <v>194</v>
      </c>
      <c r="D1881" s="203" t="s">
        <v>173</v>
      </c>
      <c r="E1881" s="42"/>
      <c r="F1881" s="317" t="str">
        <f>VLOOKUP($G1881,'Selection Sheet'!$C$15:$F$39,3,0)</f>
        <v>Y59</v>
      </c>
      <c r="G1881" s="204" t="s">
        <v>116</v>
      </c>
      <c r="H1881" s="203" t="s">
        <v>538</v>
      </c>
      <c r="I1881" s="495">
        <v>227</v>
      </c>
      <c r="J1881" s="495">
        <v>58</v>
      </c>
      <c r="K1881" s="495">
        <v>37</v>
      </c>
      <c r="L1881" s="495">
        <v>20</v>
      </c>
      <c r="M1881" s="507" t="s">
        <v>80</v>
      </c>
      <c r="N1881" s="507" t="s">
        <v>80</v>
      </c>
      <c r="O1881" s="507" t="s">
        <v>80</v>
      </c>
      <c r="P1881" s="507" t="s">
        <v>80</v>
      </c>
      <c r="Q1881" s="495">
        <v>82</v>
      </c>
      <c r="R1881" s="495">
        <v>64</v>
      </c>
      <c r="S1881" s="495">
        <v>617</v>
      </c>
      <c r="T1881" s="501">
        <v>422</v>
      </c>
      <c r="U1881" s="550">
        <v>86.3</v>
      </c>
      <c r="V1881" s="550">
        <v>71.5</v>
      </c>
      <c r="W1881" s="550">
        <v>145</v>
      </c>
      <c r="X1881" s="498">
        <v>432</v>
      </c>
      <c r="Y1881" s="555">
        <v>74.2</v>
      </c>
      <c r="Z1881" s="550">
        <v>37</v>
      </c>
      <c r="AA1881" s="550">
        <v>171</v>
      </c>
      <c r="AB1881" s="501">
        <v>53</v>
      </c>
      <c r="AC1881" s="550">
        <v>62</v>
      </c>
      <c r="AD1881" s="550">
        <v>56</v>
      </c>
      <c r="AE1881" s="550">
        <v>98</v>
      </c>
      <c r="AF1881" s="502">
        <v>124</v>
      </c>
      <c r="AG1881" s="503">
        <v>129.114035087719</v>
      </c>
      <c r="AH1881" s="503">
        <v>164</v>
      </c>
      <c r="AI1881" s="502">
        <v>114</v>
      </c>
      <c r="AJ1881" s="506">
        <v>65</v>
      </c>
      <c r="AK1881" s="506">
        <v>130</v>
      </c>
      <c r="AL1881" s="569"/>
      <c r="AM1881" s="569"/>
      <c r="AN1881" s="505" t="s">
        <v>80</v>
      </c>
      <c r="AO1881" s="505" t="s">
        <v>80</v>
      </c>
      <c r="AP1881" s="506" t="s">
        <v>80</v>
      </c>
      <c r="AQ1881" s="506" t="s">
        <v>80</v>
      </c>
      <c r="AR1881" s="495">
        <v>26</v>
      </c>
      <c r="AS1881" s="495">
        <v>224</v>
      </c>
      <c r="AT1881" s="495">
        <v>12</v>
      </c>
      <c r="AU1881" s="495">
        <v>37</v>
      </c>
      <c r="AV1881" s="507"/>
      <c r="AW1881" s="507"/>
      <c r="AX1881" s="507"/>
      <c r="AY1881" s="507"/>
      <c r="AZ1881" s="507"/>
      <c r="BA1881" s="507"/>
      <c r="BB1881" s="357"/>
      <c r="BC1881" s="592">
        <f t="shared" ref="BC1881:BC1944" si="1935">IFERROR(AG1881*$AI1881,"-")</f>
        <v>14718.999999999967</v>
      </c>
      <c r="BD1881" s="593">
        <f t="shared" ref="BD1881:BD1944" si="1936">IFERROR(AH1881*$AI1881,"-")</f>
        <v>18696</v>
      </c>
      <c r="BE1881" s="595">
        <f t="shared" ref="BE1881:BE1944" si="1937">IFERROR(U1881*$T1881, "-")</f>
        <v>36418.6</v>
      </c>
      <c r="BF1881" s="289">
        <f t="shared" ref="BF1881:BF1944" si="1938">IFERROR(V1881*$T1881,"-")</f>
        <v>30173</v>
      </c>
      <c r="BG1881" s="596">
        <f t="shared" ref="BG1881:BG1944" si="1939">IFERROR(W1881*$T1881,"-")</f>
        <v>61190</v>
      </c>
      <c r="BH1881" s="595">
        <f t="shared" ref="BH1881:BH1944" si="1940">IFERROR(Y1881*$X1881, "-")</f>
        <v>32054.400000000001</v>
      </c>
      <c r="BI1881" s="289">
        <f t="shared" ref="BI1881:BI1944" si="1941">IFERROR(Z1881*$X1881,"-")</f>
        <v>15984</v>
      </c>
      <c r="BJ1881" s="596">
        <f t="shared" ref="BJ1881:BJ1944" si="1942">IFERROR(AA1881*$X1881,"-")</f>
        <v>73872</v>
      </c>
      <c r="BK1881" s="595">
        <f t="shared" ref="BK1881:BK1944" si="1943">IFERROR(AC1881*$AB1881, "-")</f>
        <v>3286</v>
      </c>
      <c r="BL1881" s="289">
        <f t="shared" ref="BL1881:BL1944" si="1944">IFERROR(AD1881*$AB1881,"-")</f>
        <v>2968</v>
      </c>
      <c r="BM1881" s="596">
        <f t="shared" ref="BM1881:BM1944" si="1945">IFERROR(AE1881*$AB1881,"-")</f>
        <v>5194</v>
      </c>
      <c r="BN1881" s="563">
        <f t="shared" ref="BN1881:BN1944" si="1946">MONTH(1&amp;$D1881)</f>
        <v>10</v>
      </c>
      <c r="BO1881" s="87">
        <f t="shared" ref="BO1881:BO1944" si="1947">VALUE(LEFT(C1881,4)+IF($BN1881&lt;4,1,0))</f>
        <v>2019</v>
      </c>
      <c r="BP1881" s="87">
        <f t="shared" ref="BP1881:BP1944" si="1948">(BN1881/3-ROUNDDOWN(BN1881/3,0))*3</f>
        <v>1.0000000000000004</v>
      </c>
      <c r="BQ1881" s="202"/>
    </row>
    <row r="1882" spans="1:69" s="35" customFormat="1" ht="10.5" customHeight="1" x14ac:dyDescent="0.2">
      <c r="A1882" s="87" t="str">
        <f t="shared" si="1934"/>
        <v>2019-20RYE10</v>
      </c>
      <c r="B1882" s="87" t="str">
        <f t="shared" ref="B1882:B1945" si="1949">F1882</f>
        <v>Y59</v>
      </c>
      <c r="C1882" s="203" t="s">
        <v>194</v>
      </c>
      <c r="D1882" s="203" t="s">
        <v>173</v>
      </c>
      <c r="E1882" s="42"/>
      <c r="F1882" s="317" t="str">
        <f>VLOOKUP($G1882,'Selection Sheet'!$C$15:$F$39,3,0)</f>
        <v>Y59</v>
      </c>
      <c r="G1882" s="204" t="s">
        <v>114</v>
      </c>
      <c r="H1882" s="203" t="s">
        <v>539</v>
      </c>
      <c r="I1882" s="495">
        <v>162</v>
      </c>
      <c r="J1882" s="495">
        <v>49</v>
      </c>
      <c r="K1882" s="495">
        <v>23</v>
      </c>
      <c r="L1882" s="495">
        <v>12</v>
      </c>
      <c r="M1882" s="507" t="s">
        <v>80</v>
      </c>
      <c r="N1882" s="507" t="s">
        <v>80</v>
      </c>
      <c r="O1882" s="507" t="s">
        <v>80</v>
      </c>
      <c r="P1882" s="507" t="s">
        <v>80</v>
      </c>
      <c r="Q1882" s="495">
        <v>52</v>
      </c>
      <c r="R1882" s="495">
        <v>33</v>
      </c>
      <c r="S1882" s="495">
        <v>316</v>
      </c>
      <c r="T1882" s="501">
        <v>318</v>
      </c>
      <c r="U1882" s="550">
        <v>75.400000000000006</v>
      </c>
      <c r="V1882" s="550">
        <v>67</v>
      </c>
      <c r="W1882" s="550">
        <v>115</v>
      </c>
      <c r="X1882" s="498">
        <v>333</v>
      </c>
      <c r="Y1882" s="555">
        <v>82.1</v>
      </c>
      <c r="Z1882" s="550">
        <v>36</v>
      </c>
      <c r="AA1882" s="550">
        <v>205</v>
      </c>
      <c r="AB1882" s="501">
        <v>45</v>
      </c>
      <c r="AC1882" s="550">
        <v>48.6</v>
      </c>
      <c r="AD1882" s="550">
        <v>40</v>
      </c>
      <c r="AE1882" s="550">
        <v>93</v>
      </c>
      <c r="AF1882" s="502">
        <v>82</v>
      </c>
      <c r="AG1882" s="503">
        <v>122.014285714286</v>
      </c>
      <c r="AH1882" s="503">
        <v>160.5</v>
      </c>
      <c r="AI1882" s="502">
        <v>70</v>
      </c>
      <c r="AJ1882" s="506">
        <v>74</v>
      </c>
      <c r="AK1882" s="506">
        <v>108</v>
      </c>
      <c r="AL1882" s="569"/>
      <c r="AM1882" s="569"/>
      <c r="AN1882" s="505" t="s">
        <v>80</v>
      </c>
      <c r="AO1882" s="505" t="s">
        <v>80</v>
      </c>
      <c r="AP1882" s="506" t="s">
        <v>80</v>
      </c>
      <c r="AQ1882" s="506" t="s">
        <v>80</v>
      </c>
      <c r="AR1882" s="495">
        <v>16</v>
      </c>
      <c r="AS1882" s="495">
        <v>162</v>
      </c>
      <c r="AT1882" s="495">
        <v>7</v>
      </c>
      <c r="AU1882" s="495">
        <v>23</v>
      </c>
      <c r="AV1882" s="507"/>
      <c r="AW1882" s="507"/>
      <c r="AX1882" s="507"/>
      <c r="AY1882" s="507"/>
      <c r="AZ1882" s="507"/>
      <c r="BA1882" s="507"/>
      <c r="BB1882" s="357"/>
      <c r="BC1882" s="592">
        <f t="shared" si="1935"/>
        <v>8541.00000000002</v>
      </c>
      <c r="BD1882" s="593">
        <f t="shared" si="1936"/>
        <v>11235</v>
      </c>
      <c r="BE1882" s="595">
        <f t="shared" si="1937"/>
        <v>23977.200000000001</v>
      </c>
      <c r="BF1882" s="289">
        <f t="shared" si="1938"/>
        <v>21306</v>
      </c>
      <c r="BG1882" s="596">
        <f t="shared" si="1939"/>
        <v>36570</v>
      </c>
      <c r="BH1882" s="595">
        <f t="shared" si="1940"/>
        <v>27339.3</v>
      </c>
      <c r="BI1882" s="289">
        <f t="shared" si="1941"/>
        <v>11988</v>
      </c>
      <c r="BJ1882" s="596">
        <f t="shared" si="1942"/>
        <v>68265</v>
      </c>
      <c r="BK1882" s="595">
        <f t="shared" si="1943"/>
        <v>2187</v>
      </c>
      <c r="BL1882" s="289">
        <f t="shared" si="1944"/>
        <v>1800</v>
      </c>
      <c r="BM1882" s="596">
        <f t="shared" si="1945"/>
        <v>4185</v>
      </c>
      <c r="BN1882" s="563">
        <f t="shared" si="1946"/>
        <v>10</v>
      </c>
      <c r="BO1882" s="87">
        <f t="shared" si="1947"/>
        <v>2019</v>
      </c>
      <c r="BP1882" s="87">
        <f t="shared" si="1948"/>
        <v>1.0000000000000004</v>
      </c>
      <c r="BQ1882" s="202"/>
    </row>
    <row r="1883" spans="1:69" s="35" customFormat="1" ht="10.5" customHeight="1" x14ac:dyDescent="0.2">
      <c r="A1883" s="312" t="str">
        <f t="shared" si="1934"/>
        <v>2019-20RYF10</v>
      </c>
      <c r="B1883" s="312" t="str">
        <f t="shared" si="1949"/>
        <v>Y58</v>
      </c>
      <c r="C1883" s="208" t="s">
        <v>194</v>
      </c>
      <c r="D1883" s="208" t="s">
        <v>173</v>
      </c>
      <c r="E1883" s="53"/>
      <c r="F1883" s="319" t="str">
        <f>VLOOKUP($G1883,'Selection Sheet'!$C$15:$F$39,3,0)</f>
        <v>Y58</v>
      </c>
      <c r="G1883" s="209" t="s">
        <v>99</v>
      </c>
      <c r="H1883" s="208" t="s">
        <v>540</v>
      </c>
      <c r="I1883" s="521">
        <v>283</v>
      </c>
      <c r="J1883" s="521">
        <v>96</v>
      </c>
      <c r="K1883" s="521">
        <v>53</v>
      </c>
      <c r="L1883" s="521">
        <v>31</v>
      </c>
      <c r="M1883" s="533" t="s">
        <v>80</v>
      </c>
      <c r="N1883" s="533" t="s">
        <v>80</v>
      </c>
      <c r="O1883" s="533" t="s">
        <v>80</v>
      </c>
      <c r="P1883" s="533" t="s">
        <v>80</v>
      </c>
      <c r="Q1883" s="521">
        <v>105</v>
      </c>
      <c r="R1883" s="521">
        <v>77</v>
      </c>
      <c r="S1883" s="521">
        <v>720</v>
      </c>
      <c r="T1883" s="527">
        <v>661</v>
      </c>
      <c r="U1883" s="552">
        <v>98.9</v>
      </c>
      <c r="V1883" s="552">
        <v>83</v>
      </c>
      <c r="W1883" s="552">
        <v>167</v>
      </c>
      <c r="X1883" s="524">
        <v>672</v>
      </c>
      <c r="Y1883" s="557">
        <v>88.5</v>
      </c>
      <c r="Z1883" s="552">
        <v>32</v>
      </c>
      <c r="AA1883" s="552">
        <v>221</v>
      </c>
      <c r="AB1883" s="527">
        <v>77</v>
      </c>
      <c r="AC1883" s="552">
        <v>70.5</v>
      </c>
      <c r="AD1883" s="552">
        <v>60</v>
      </c>
      <c r="AE1883" s="552">
        <v>100</v>
      </c>
      <c r="AF1883" s="528">
        <v>158</v>
      </c>
      <c r="AG1883" s="529">
        <v>146.4375</v>
      </c>
      <c r="AH1883" s="529">
        <v>201</v>
      </c>
      <c r="AI1883" s="528">
        <v>144</v>
      </c>
      <c r="AJ1883" s="532">
        <v>242</v>
      </c>
      <c r="AK1883" s="532">
        <v>282</v>
      </c>
      <c r="AL1883" s="571"/>
      <c r="AM1883" s="571"/>
      <c r="AN1883" s="531" t="s">
        <v>80</v>
      </c>
      <c r="AO1883" s="531" t="s">
        <v>80</v>
      </c>
      <c r="AP1883" s="532" t="s">
        <v>80</v>
      </c>
      <c r="AQ1883" s="532" t="s">
        <v>80</v>
      </c>
      <c r="AR1883" s="521">
        <v>30</v>
      </c>
      <c r="AS1883" s="521">
        <v>275</v>
      </c>
      <c r="AT1883" s="521">
        <v>15</v>
      </c>
      <c r="AU1883" s="521">
        <v>49</v>
      </c>
      <c r="AV1883" s="533"/>
      <c r="AW1883" s="533"/>
      <c r="AX1883" s="533"/>
      <c r="AY1883" s="533"/>
      <c r="AZ1883" s="533"/>
      <c r="BA1883" s="533"/>
      <c r="BB1883" s="359"/>
      <c r="BC1883" s="605">
        <f t="shared" si="1935"/>
        <v>21087</v>
      </c>
      <c r="BD1883" s="606">
        <f t="shared" si="1936"/>
        <v>28944</v>
      </c>
      <c r="BE1883" s="609">
        <f t="shared" si="1937"/>
        <v>65372.9</v>
      </c>
      <c r="BF1883" s="311">
        <f t="shared" si="1938"/>
        <v>54863</v>
      </c>
      <c r="BG1883" s="610">
        <f t="shared" si="1939"/>
        <v>110387</v>
      </c>
      <c r="BH1883" s="609">
        <f t="shared" si="1940"/>
        <v>59472</v>
      </c>
      <c r="BI1883" s="311">
        <f t="shared" si="1941"/>
        <v>21504</v>
      </c>
      <c r="BJ1883" s="610">
        <f t="shared" si="1942"/>
        <v>148512</v>
      </c>
      <c r="BK1883" s="609">
        <f t="shared" si="1943"/>
        <v>5428.5</v>
      </c>
      <c r="BL1883" s="311">
        <f t="shared" si="1944"/>
        <v>4620</v>
      </c>
      <c r="BM1883" s="610">
        <f t="shared" si="1945"/>
        <v>7700</v>
      </c>
      <c r="BN1883" s="565">
        <f t="shared" si="1946"/>
        <v>10</v>
      </c>
      <c r="BO1883" s="312">
        <f t="shared" si="1947"/>
        <v>2019</v>
      </c>
      <c r="BP1883" s="312">
        <f t="shared" si="1948"/>
        <v>1.0000000000000004</v>
      </c>
      <c r="BQ1883" s="202"/>
    </row>
    <row r="1884" spans="1:69" s="35" customFormat="1" ht="10.5" customHeight="1" x14ac:dyDescent="0.2">
      <c r="A1884" s="87" t="str">
        <f t="shared" si="1934"/>
        <v>2019-20R1F11</v>
      </c>
      <c r="B1884" s="87" t="str">
        <f t="shared" si="1949"/>
        <v>Y59</v>
      </c>
      <c r="C1884" s="203" t="s">
        <v>194</v>
      </c>
      <c r="D1884" s="203" t="s">
        <v>174</v>
      </c>
      <c r="E1884" s="42"/>
      <c r="F1884" s="317" t="str">
        <f>VLOOKUP($G1884,'Selection Sheet'!$C$15:$F$39,3,0)</f>
        <v>Y59</v>
      </c>
      <c r="G1884" s="204" t="s">
        <v>108</v>
      </c>
      <c r="H1884" s="203" t="s">
        <v>529</v>
      </c>
      <c r="I1884" s="495">
        <v>13</v>
      </c>
      <c r="J1884" s="495">
        <v>1</v>
      </c>
      <c r="K1884" s="495">
        <v>2</v>
      </c>
      <c r="L1884" s="495">
        <v>1</v>
      </c>
      <c r="M1884" s="507" t="s">
        <v>80</v>
      </c>
      <c r="N1884" s="507" t="s">
        <v>80</v>
      </c>
      <c r="O1884" s="507" t="s">
        <v>80</v>
      </c>
      <c r="P1884" s="507" t="s">
        <v>80</v>
      </c>
      <c r="Q1884" s="495" t="s">
        <v>80</v>
      </c>
      <c r="R1884" s="495" t="s">
        <v>80</v>
      </c>
      <c r="S1884" s="495">
        <v>25</v>
      </c>
      <c r="T1884" s="498">
        <v>27</v>
      </c>
      <c r="U1884" s="550">
        <v>94.2</v>
      </c>
      <c r="V1884" s="550">
        <v>69</v>
      </c>
      <c r="W1884" s="550">
        <v>135</v>
      </c>
      <c r="X1884" s="498">
        <v>27</v>
      </c>
      <c r="Y1884" s="555">
        <v>49.3</v>
      </c>
      <c r="Z1884" s="550">
        <v>22</v>
      </c>
      <c r="AA1884" s="550">
        <v>124</v>
      </c>
      <c r="AB1884" s="501" t="s">
        <v>80</v>
      </c>
      <c r="AC1884" s="550" t="s">
        <v>80</v>
      </c>
      <c r="AD1884" s="550" t="s">
        <v>80</v>
      </c>
      <c r="AE1884" s="550" t="s">
        <v>80</v>
      </c>
      <c r="AF1884" s="502">
        <v>2</v>
      </c>
      <c r="AG1884" s="503">
        <v>231</v>
      </c>
      <c r="AH1884" s="503">
        <v>231</v>
      </c>
      <c r="AI1884" s="502">
        <v>1</v>
      </c>
      <c r="AJ1884" s="506" t="s">
        <v>80</v>
      </c>
      <c r="AK1884" s="506" t="s">
        <v>80</v>
      </c>
      <c r="AL1884" s="569"/>
      <c r="AM1884" s="569"/>
      <c r="AN1884" s="505">
        <v>37</v>
      </c>
      <c r="AO1884" s="505">
        <v>41</v>
      </c>
      <c r="AP1884" s="506" t="s">
        <v>80</v>
      </c>
      <c r="AQ1884" s="506" t="s">
        <v>80</v>
      </c>
      <c r="AR1884" s="495">
        <v>1</v>
      </c>
      <c r="AS1884" s="495">
        <v>13</v>
      </c>
      <c r="AT1884" s="495">
        <v>1</v>
      </c>
      <c r="AU1884" s="495">
        <v>2</v>
      </c>
      <c r="AV1884" s="507"/>
      <c r="AW1884" s="507"/>
      <c r="AX1884" s="507"/>
      <c r="AY1884" s="507"/>
      <c r="AZ1884" s="507"/>
      <c r="BA1884" s="507"/>
      <c r="BB1884" s="357"/>
      <c r="BC1884" s="592">
        <f t="shared" si="1935"/>
        <v>231</v>
      </c>
      <c r="BD1884" s="593">
        <f t="shared" si="1936"/>
        <v>231</v>
      </c>
      <c r="BE1884" s="595">
        <f t="shared" si="1937"/>
        <v>2543.4</v>
      </c>
      <c r="BF1884" s="289">
        <f t="shared" si="1938"/>
        <v>1863</v>
      </c>
      <c r="BG1884" s="596">
        <f t="shared" si="1939"/>
        <v>3645</v>
      </c>
      <c r="BH1884" s="595">
        <f t="shared" si="1940"/>
        <v>1331.1</v>
      </c>
      <c r="BI1884" s="289">
        <f t="shared" si="1941"/>
        <v>594</v>
      </c>
      <c r="BJ1884" s="596">
        <f t="shared" si="1942"/>
        <v>3348</v>
      </c>
      <c r="BK1884" s="595" t="str">
        <f t="shared" si="1943"/>
        <v>-</v>
      </c>
      <c r="BL1884" s="289" t="str">
        <f t="shared" si="1944"/>
        <v>-</v>
      </c>
      <c r="BM1884" s="596" t="str">
        <f t="shared" si="1945"/>
        <v>-</v>
      </c>
      <c r="BN1884" s="563">
        <f t="shared" si="1946"/>
        <v>11</v>
      </c>
      <c r="BO1884" s="87">
        <f t="shared" si="1947"/>
        <v>2019</v>
      </c>
      <c r="BP1884" s="87">
        <f t="shared" si="1948"/>
        <v>1.9999999999999996</v>
      </c>
      <c r="BQ1884" s="202"/>
    </row>
    <row r="1885" spans="1:69" s="35" customFormat="1" ht="10.5" customHeight="1" x14ac:dyDescent="0.2">
      <c r="A1885" s="87" t="str">
        <f t="shared" si="1934"/>
        <v>2019-20RRU11</v>
      </c>
      <c r="B1885" s="87" t="str">
        <f t="shared" si="1949"/>
        <v>Y56</v>
      </c>
      <c r="C1885" s="203" t="s">
        <v>194</v>
      </c>
      <c r="D1885" s="203" t="s">
        <v>174</v>
      </c>
      <c r="E1885" s="42"/>
      <c r="F1885" s="317" t="str">
        <f>VLOOKUP($G1885,'Selection Sheet'!$C$15:$F$39,3,0)</f>
        <v>Y56</v>
      </c>
      <c r="G1885" s="204" t="s">
        <v>93</v>
      </c>
      <c r="H1885" s="203" t="s">
        <v>530</v>
      </c>
      <c r="I1885" s="495">
        <v>364</v>
      </c>
      <c r="J1885" s="495">
        <v>125</v>
      </c>
      <c r="K1885" s="495">
        <v>47</v>
      </c>
      <c r="L1885" s="495">
        <v>36</v>
      </c>
      <c r="M1885" s="507" t="s">
        <v>80</v>
      </c>
      <c r="N1885" s="507" t="s">
        <v>80</v>
      </c>
      <c r="O1885" s="507" t="s">
        <v>80</v>
      </c>
      <c r="P1885" s="507" t="s">
        <v>80</v>
      </c>
      <c r="Q1885" s="495" t="s">
        <v>80</v>
      </c>
      <c r="R1885" s="495" t="s">
        <v>80</v>
      </c>
      <c r="S1885" s="495">
        <v>898</v>
      </c>
      <c r="T1885" s="501">
        <v>340</v>
      </c>
      <c r="U1885" s="550">
        <v>70.900000000000006</v>
      </c>
      <c r="V1885" s="550">
        <v>64</v>
      </c>
      <c r="W1885" s="550">
        <v>103</v>
      </c>
      <c r="X1885" s="498">
        <v>590</v>
      </c>
      <c r="Y1885" s="555">
        <v>79</v>
      </c>
      <c r="Z1885" s="550">
        <v>27</v>
      </c>
      <c r="AA1885" s="550">
        <v>221</v>
      </c>
      <c r="AB1885" s="501">
        <v>90</v>
      </c>
      <c r="AC1885" s="550">
        <v>46.4</v>
      </c>
      <c r="AD1885" s="550">
        <v>37</v>
      </c>
      <c r="AE1885" s="550">
        <v>81</v>
      </c>
      <c r="AF1885" s="502">
        <v>131</v>
      </c>
      <c r="AG1885" s="503">
        <v>143.06422018348599</v>
      </c>
      <c r="AH1885" s="503">
        <v>189</v>
      </c>
      <c r="AI1885" s="502">
        <v>109</v>
      </c>
      <c r="AJ1885" s="506" t="s">
        <v>80</v>
      </c>
      <c r="AK1885" s="506" t="s">
        <v>80</v>
      </c>
      <c r="AL1885" s="569"/>
      <c r="AM1885" s="569"/>
      <c r="AN1885" s="505">
        <v>1202</v>
      </c>
      <c r="AO1885" s="505">
        <v>1229</v>
      </c>
      <c r="AP1885" s="506" t="s">
        <v>80</v>
      </c>
      <c r="AQ1885" s="506" t="s">
        <v>80</v>
      </c>
      <c r="AR1885" s="495">
        <v>36</v>
      </c>
      <c r="AS1885" s="495">
        <v>355</v>
      </c>
      <c r="AT1885" s="495">
        <v>15</v>
      </c>
      <c r="AU1885" s="495">
        <v>46</v>
      </c>
      <c r="AV1885" s="507"/>
      <c r="AW1885" s="507"/>
      <c r="AX1885" s="507"/>
      <c r="AY1885" s="507"/>
      <c r="AZ1885" s="507"/>
      <c r="BA1885" s="507"/>
      <c r="BB1885" s="357"/>
      <c r="BC1885" s="592">
        <f t="shared" si="1935"/>
        <v>15593.999999999973</v>
      </c>
      <c r="BD1885" s="593">
        <f t="shared" si="1936"/>
        <v>20601</v>
      </c>
      <c r="BE1885" s="595">
        <f t="shared" si="1937"/>
        <v>24106.000000000004</v>
      </c>
      <c r="BF1885" s="289">
        <f t="shared" si="1938"/>
        <v>21760</v>
      </c>
      <c r="BG1885" s="596">
        <f t="shared" si="1939"/>
        <v>35020</v>
      </c>
      <c r="BH1885" s="595">
        <f t="shared" si="1940"/>
        <v>46610</v>
      </c>
      <c r="BI1885" s="289">
        <f t="shared" si="1941"/>
        <v>15930</v>
      </c>
      <c r="BJ1885" s="596">
        <f t="shared" si="1942"/>
        <v>130390</v>
      </c>
      <c r="BK1885" s="595">
        <f t="shared" si="1943"/>
        <v>4176</v>
      </c>
      <c r="BL1885" s="289">
        <f t="shared" si="1944"/>
        <v>3330</v>
      </c>
      <c r="BM1885" s="596">
        <f t="shared" si="1945"/>
        <v>7290</v>
      </c>
      <c r="BN1885" s="563">
        <f t="shared" si="1946"/>
        <v>11</v>
      </c>
      <c r="BO1885" s="87">
        <f t="shared" si="1947"/>
        <v>2019</v>
      </c>
      <c r="BP1885" s="87">
        <f t="shared" si="1948"/>
        <v>1.9999999999999996</v>
      </c>
      <c r="BQ1885" s="202"/>
    </row>
    <row r="1886" spans="1:69" s="35" customFormat="1" ht="10.5" customHeight="1" x14ac:dyDescent="0.2">
      <c r="A1886" s="87" t="str">
        <f t="shared" si="1934"/>
        <v>2019-20RX611</v>
      </c>
      <c r="B1886" s="87" t="str">
        <f t="shared" si="1949"/>
        <v>Y63</v>
      </c>
      <c r="C1886" s="203" t="s">
        <v>194</v>
      </c>
      <c r="D1886" s="203" t="s">
        <v>174</v>
      </c>
      <c r="E1886" s="42"/>
      <c r="F1886" s="317" t="str">
        <f>VLOOKUP($G1886,'Selection Sheet'!$C$15:$F$39,3,0)</f>
        <v>Y63</v>
      </c>
      <c r="G1886" s="204" t="s">
        <v>111</v>
      </c>
      <c r="H1886" s="203" t="s">
        <v>532</v>
      </c>
      <c r="I1886" s="495">
        <v>176</v>
      </c>
      <c r="J1886" s="495">
        <v>51</v>
      </c>
      <c r="K1886" s="495">
        <v>17</v>
      </c>
      <c r="L1886" s="495">
        <v>8</v>
      </c>
      <c r="M1886" s="507" t="s">
        <v>80</v>
      </c>
      <c r="N1886" s="507" t="s">
        <v>80</v>
      </c>
      <c r="O1886" s="507" t="s">
        <v>80</v>
      </c>
      <c r="P1886" s="507" t="s">
        <v>80</v>
      </c>
      <c r="Q1886" s="495" t="s">
        <v>80</v>
      </c>
      <c r="R1886" s="495" t="s">
        <v>80</v>
      </c>
      <c r="S1886" s="495">
        <v>262</v>
      </c>
      <c r="T1886" s="501">
        <v>269</v>
      </c>
      <c r="U1886" s="550">
        <v>94.5</v>
      </c>
      <c r="V1886" s="550">
        <v>82</v>
      </c>
      <c r="W1886" s="550">
        <v>144</v>
      </c>
      <c r="X1886" s="498">
        <v>265</v>
      </c>
      <c r="Y1886" s="555">
        <v>78.099999999999994</v>
      </c>
      <c r="Z1886" s="550">
        <v>37</v>
      </c>
      <c r="AA1886" s="550">
        <v>225</v>
      </c>
      <c r="AB1886" s="501">
        <v>41</v>
      </c>
      <c r="AC1886" s="550">
        <v>51.4</v>
      </c>
      <c r="AD1886" s="550">
        <v>43</v>
      </c>
      <c r="AE1886" s="550">
        <v>97</v>
      </c>
      <c r="AF1886" s="502">
        <v>51</v>
      </c>
      <c r="AG1886" s="503">
        <v>148.26666666666699</v>
      </c>
      <c r="AH1886" s="503">
        <v>189.2</v>
      </c>
      <c r="AI1886" s="502">
        <v>45</v>
      </c>
      <c r="AJ1886" s="506" t="s">
        <v>80</v>
      </c>
      <c r="AK1886" s="506" t="s">
        <v>80</v>
      </c>
      <c r="AL1886" s="569"/>
      <c r="AM1886" s="569"/>
      <c r="AN1886" s="505">
        <v>473</v>
      </c>
      <c r="AO1886" s="505">
        <v>475</v>
      </c>
      <c r="AP1886" s="506" t="s">
        <v>80</v>
      </c>
      <c r="AQ1886" s="506" t="s">
        <v>80</v>
      </c>
      <c r="AR1886" s="495">
        <v>10</v>
      </c>
      <c r="AS1886" s="495">
        <v>168</v>
      </c>
      <c r="AT1886" s="495">
        <v>3</v>
      </c>
      <c r="AU1886" s="495">
        <v>15</v>
      </c>
      <c r="AV1886" s="507"/>
      <c r="AW1886" s="507"/>
      <c r="AX1886" s="507"/>
      <c r="AY1886" s="507"/>
      <c r="AZ1886" s="507"/>
      <c r="BA1886" s="507"/>
      <c r="BB1886" s="357"/>
      <c r="BC1886" s="592">
        <f t="shared" si="1935"/>
        <v>6672.0000000000146</v>
      </c>
      <c r="BD1886" s="593">
        <f t="shared" si="1936"/>
        <v>8514</v>
      </c>
      <c r="BE1886" s="595">
        <f t="shared" si="1937"/>
        <v>25420.5</v>
      </c>
      <c r="BF1886" s="289">
        <f t="shared" si="1938"/>
        <v>22058</v>
      </c>
      <c r="BG1886" s="596">
        <f t="shared" si="1939"/>
        <v>38736</v>
      </c>
      <c r="BH1886" s="595">
        <f t="shared" si="1940"/>
        <v>20696.5</v>
      </c>
      <c r="BI1886" s="289">
        <f t="shared" si="1941"/>
        <v>9805</v>
      </c>
      <c r="BJ1886" s="596">
        <f t="shared" si="1942"/>
        <v>59625</v>
      </c>
      <c r="BK1886" s="595">
        <f t="shared" si="1943"/>
        <v>2107.4</v>
      </c>
      <c r="BL1886" s="289">
        <f t="shared" si="1944"/>
        <v>1763</v>
      </c>
      <c r="BM1886" s="596">
        <f t="shared" si="1945"/>
        <v>3977</v>
      </c>
      <c r="BN1886" s="563">
        <f t="shared" si="1946"/>
        <v>11</v>
      </c>
      <c r="BO1886" s="87">
        <f t="shared" si="1947"/>
        <v>2019</v>
      </c>
      <c r="BP1886" s="87">
        <f t="shared" si="1948"/>
        <v>1.9999999999999996</v>
      </c>
      <c r="BQ1886" s="202"/>
    </row>
    <row r="1887" spans="1:69" s="35" customFormat="1" ht="10.5" customHeight="1" x14ac:dyDescent="0.2">
      <c r="A1887" s="314" t="str">
        <f t="shared" si="1934"/>
        <v>2019-20RX711</v>
      </c>
      <c r="B1887" s="314" t="str">
        <f t="shared" si="1949"/>
        <v>Y62</v>
      </c>
      <c r="C1887" s="205" t="s">
        <v>194</v>
      </c>
      <c r="D1887" s="205" t="s">
        <v>174</v>
      </c>
      <c r="E1887" s="206"/>
      <c r="F1887" s="318" t="str">
        <f>VLOOKUP($G1887,'Selection Sheet'!$C$15:$F$39,3,0)</f>
        <v>Y62</v>
      </c>
      <c r="G1887" s="207" t="s">
        <v>84</v>
      </c>
      <c r="H1887" s="205" t="s">
        <v>533</v>
      </c>
      <c r="I1887" s="508">
        <v>238</v>
      </c>
      <c r="J1887" s="508">
        <v>65</v>
      </c>
      <c r="K1887" s="508">
        <v>41</v>
      </c>
      <c r="L1887" s="508">
        <v>17</v>
      </c>
      <c r="M1887" s="520" t="s">
        <v>80</v>
      </c>
      <c r="N1887" s="520" t="s">
        <v>80</v>
      </c>
      <c r="O1887" s="520" t="s">
        <v>80</v>
      </c>
      <c r="P1887" s="520" t="s">
        <v>80</v>
      </c>
      <c r="Q1887" s="508" t="s">
        <v>80</v>
      </c>
      <c r="R1887" s="508" t="s">
        <v>80</v>
      </c>
      <c r="S1887" s="508">
        <v>903</v>
      </c>
      <c r="T1887" s="514">
        <v>568</v>
      </c>
      <c r="U1887" s="551">
        <v>86.6</v>
      </c>
      <c r="V1887" s="551">
        <v>75</v>
      </c>
      <c r="W1887" s="551">
        <v>138</v>
      </c>
      <c r="X1887" s="511">
        <v>685</v>
      </c>
      <c r="Y1887" s="556">
        <v>66.5</v>
      </c>
      <c r="Z1887" s="551">
        <v>37</v>
      </c>
      <c r="AA1887" s="551">
        <v>166</v>
      </c>
      <c r="AB1887" s="514">
        <v>84</v>
      </c>
      <c r="AC1887" s="551">
        <v>58</v>
      </c>
      <c r="AD1887" s="551">
        <v>56.5</v>
      </c>
      <c r="AE1887" s="551">
        <v>89</v>
      </c>
      <c r="AF1887" s="515">
        <v>170</v>
      </c>
      <c r="AG1887" s="516">
        <v>149.32</v>
      </c>
      <c r="AH1887" s="516">
        <v>202.6</v>
      </c>
      <c r="AI1887" s="515">
        <v>125</v>
      </c>
      <c r="AJ1887" s="519" t="s">
        <v>80</v>
      </c>
      <c r="AK1887" s="519" t="s">
        <v>80</v>
      </c>
      <c r="AL1887" s="570"/>
      <c r="AM1887" s="570"/>
      <c r="AN1887" s="518">
        <v>894</v>
      </c>
      <c r="AO1887" s="518">
        <v>907</v>
      </c>
      <c r="AP1887" s="519" t="s">
        <v>80</v>
      </c>
      <c r="AQ1887" s="519" t="s">
        <v>80</v>
      </c>
      <c r="AR1887" s="508">
        <v>18</v>
      </c>
      <c r="AS1887" s="508">
        <v>229</v>
      </c>
      <c r="AT1887" s="508">
        <v>10</v>
      </c>
      <c r="AU1887" s="508">
        <v>38</v>
      </c>
      <c r="AV1887" s="520"/>
      <c r="AW1887" s="520"/>
      <c r="AX1887" s="520"/>
      <c r="AY1887" s="520"/>
      <c r="AZ1887" s="520"/>
      <c r="BA1887" s="520"/>
      <c r="BB1887" s="358"/>
      <c r="BC1887" s="597">
        <f t="shared" si="1935"/>
        <v>18665</v>
      </c>
      <c r="BD1887" s="598">
        <f t="shared" si="1936"/>
        <v>25325</v>
      </c>
      <c r="BE1887" s="602">
        <f t="shared" si="1937"/>
        <v>49188.799999999996</v>
      </c>
      <c r="BF1887" s="603">
        <f t="shared" si="1938"/>
        <v>42600</v>
      </c>
      <c r="BG1887" s="604">
        <f t="shared" si="1939"/>
        <v>78384</v>
      </c>
      <c r="BH1887" s="602">
        <f t="shared" si="1940"/>
        <v>45552.5</v>
      </c>
      <c r="BI1887" s="603">
        <f t="shared" si="1941"/>
        <v>25345</v>
      </c>
      <c r="BJ1887" s="604">
        <f t="shared" si="1942"/>
        <v>113710</v>
      </c>
      <c r="BK1887" s="602">
        <f t="shared" si="1943"/>
        <v>4872</v>
      </c>
      <c r="BL1887" s="603">
        <f t="shared" si="1944"/>
        <v>4746</v>
      </c>
      <c r="BM1887" s="604">
        <f t="shared" si="1945"/>
        <v>7476</v>
      </c>
      <c r="BN1887" s="564">
        <f t="shared" si="1946"/>
        <v>11</v>
      </c>
      <c r="BO1887" s="314">
        <f t="shared" si="1947"/>
        <v>2019</v>
      </c>
      <c r="BP1887" s="314">
        <f t="shared" si="1948"/>
        <v>1.9999999999999996</v>
      </c>
      <c r="BQ1887" s="202"/>
    </row>
    <row r="1888" spans="1:69" s="35" customFormat="1" ht="10.5" customHeight="1" x14ac:dyDescent="0.2">
      <c r="A1888" s="87" t="str">
        <f t="shared" si="1934"/>
        <v>2019-20RX811</v>
      </c>
      <c r="B1888" s="87" t="str">
        <f t="shared" si="1949"/>
        <v>Y63</v>
      </c>
      <c r="C1888" s="203" t="s">
        <v>194</v>
      </c>
      <c r="D1888" s="203" t="s">
        <v>174</v>
      </c>
      <c r="E1888" s="42"/>
      <c r="F1888" s="317" t="str">
        <f>VLOOKUP($G1888,'Selection Sheet'!$C$15:$F$39,3,0)</f>
        <v>Y63</v>
      </c>
      <c r="G1888" s="204" t="s">
        <v>120</v>
      </c>
      <c r="H1888" s="203" t="s">
        <v>534</v>
      </c>
      <c r="I1888" s="495">
        <v>222</v>
      </c>
      <c r="J1888" s="495">
        <v>66</v>
      </c>
      <c r="K1888" s="495">
        <v>30</v>
      </c>
      <c r="L1888" s="495">
        <v>22</v>
      </c>
      <c r="M1888" s="507" t="s">
        <v>80</v>
      </c>
      <c r="N1888" s="507" t="s">
        <v>80</v>
      </c>
      <c r="O1888" s="507" t="s">
        <v>80</v>
      </c>
      <c r="P1888" s="507" t="s">
        <v>80</v>
      </c>
      <c r="Q1888" s="495" t="s">
        <v>80</v>
      </c>
      <c r="R1888" s="495" t="s">
        <v>80</v>
      </c>
      <c r="S1888" s="495">
        <v>820</v>
      </c>
      <c r="T1888" s="501">
        <v>384</v>
      </c>
      <c r="U1888" s="550">
        <v>78.7</v>
      </c>
      <c r="V1888" s="550">
        <v>71</v>
      </c>
      <c r="W1888" s="550">
        <v>119</v>
      </c>
      <c r="X1888" s="498">
        <v>442</v>
      </c>
      <c r="Y1888" s="555">
        <v>89.8</v>
      </c>
      <c r="Z1888" s="550">
        <v>42</v>
      </c>
      <c r="AA1888" s="550">
        <v>221</v>
      </c>
      <c r="AB1888" s="501">
        <v>65</v>
      </c>
      <c r="AC1888" s="550">
        <v>64.900000000000006</v>
      </c>
      <c r="AD1888" s="550">
        <v>52</v>
      </c>
      <c r="AE1888" s="550">
        <v>125</v>
      </c>
      <c r="AF1888" s="502">
        <v>63</v>
      </c>
      <c r="AG1888" s="503">
        <v>141.32142857142901</v>
      </c>
      <c r="AH1888" s="503">
        <v>202.5</v>
      </c>
      <c r="AI1888" s="502">
        <v>56</v>
      </c>
      <c r="AJ1888" s="506" t="s">
        <v>80</v>
      </c>
      <c r="AK1888" s="506" t="s">
        <v>80</v>
      </c>
      <c r="AL1888" s="569"/>
      <c r="AM1888" s="569"/>
      <c r="AN1888" s="505">
        <v>417</v>
      </c>
      <c r="AO1888" s="505">
        <v>489</v>
      </c>
      <c r="AP1888" s="506" t="s">
        <v>80</v>
      </c>
      <c r="AQ1888" s="506" t="s">
        <v>80</v>
      </c>
      <c r="AR1888" s="495">
        <v>14</v>
      </c>
      <c r="AS1888" s="495">
        <v>202</v>
      </c>
      <c r="AT1888" s="495">
        <v>6</v>
      </c>
      <c r="AU1888" s="495">
        <v>23</v>
      </c>
      <c r="AV1888" s="507"/>
      <c r="AW1888" s="507"/>
      <c r="AX1888" s="507"/>
      <c r="AY1888" s="507"/>
      <c r="AZ1888" s="507"/>
      <c r="BA1888" s="507"/>
      <c r="BB1888" s="357"/>
      <c r="BC1888" s="592">
        <f t="shared" si="1935"/>
        <v>7914.0000000000246</v>
      </c>
      <c r="BD1888" s="593">
        <f t="shared" si="1936"/>
        <v>11340</v>
      </c>
      <c r="BE1888" s="595">
        <f t="shared" si="1937"/>
        <v>30220.800000000003</v>
      </c>
      <c r="BF1888" s="289">
        <f t="shared" si="1938"/>
        <v>27264</v>
      </c>
      <c r="BG1888" s="596">
        <f t="shared" si="1939"/>
        <v>45696</v>
      </c>
      <c r="BH1888" s="595">
        <f t="shared" si="1940"/>
        <v>39691.599999999999</v>
      </c>
      <c r="BI1888" s="289">
        <f t="shared" si="1941"/>
        <v>18564</v>
      </c>
      <c r="BJ1888" s="596">
        <f t="shared" si="1942"/>
        <v>97682</v>
      </c>
      <c r="BK1888" s="595">
        <f t="shared" si="1943"/>
        <v>4218.5</v>
      </c>
      <c r="BL1888" s="289">
        <f t="shared" si="1944"/>
        <v>3380</v>
      </c>
      <c r="BM1888" s="596">
        <f t="shared" si="1945"/>
        <v>8125</v>
      </c>
      <c r="BN1888" s="563">
        <f t="shared" si="1946"/>
        <v>11</v>
      </c>
      <c r="BO1888" s="87">
        <f t="shared" si="1947"/>
        <v>2019</v>
      </c>
      <c r="BP1888" s="87">
        <f t="shared" si="1948"/>
        <v>1.9999999999999996</v>
      </c>
      <c r="BQ1888" s="202"/>
    </row>
    <row r="1889" spans="1:69" s="35" customFormat="1" ht="10.5" customHeight="1" x14ac:dyDescent="0.2">
      <c r="A1889" s="87" t="str">
        <f t="shared" si="1934"/>
        <v>2019-20RX911</v>
      </c>
      <c r="B1889" s="87" t="str">
        <f t="shared" si="1949"/>
        <v>Y60</v>
      </c>
      <c r="C1889" s="203" t="s">
        <v>194</v>
      </c>
      <c r="D1889" s="203" t="s">
        <v>174</v>
      </c>
      <c r="E1889" s="42"/>
      <c r="F1889" s="317" t="str">
        <f>VLOOKUP($G1889,'Selection Sheet'!$C$15:$F$39,3,0)</f>
        <v>Y60</v>
      </c>
      <c r="G1889" s="204" t="s">
        <v>103</v>
      </c>
      <c r="H1889" s="203" t="s">
        <v>535</v>
      </c>
      <c r="I1889" s="495">
        <v>262</v>
      </c>
      <c r="J1889" s="495">
        <v>61</v>
      </c>
      <c r="K1889" s="495">
        <v>27</v>
      </c>
      <c r="L1889" s="495">
        <v>12</v>
      </c>
      <c r="M1889" s="507" t="s">
        <v>80</v>
      </c>
      <c r="N1889" s="507" t="s">
        <v>80</v>
      </c>
      <c r="O1889" s="507" t="s">
        <v>80</v>
      </c>
      <c r="P1889" s="507" t="s">
        <v>80</v>
      </c>
      <c r="Q1889" s="495" t="s">
        <v>80</v>
      </c>
      <c r="R1889" s="495" t="s">
        <v>80</v>
      </c>
      <c r="S1889" s="495">
        <v>687</v>
      </c>
      <c r="T1889" s="501">
        <v>414</v>
      </c>
      <c r="U1889" s="550">
        <v>98.4</v>
      </c>
      <c r="V1889" s="550">
        <v>85</v>
      </c>
      <c r="W1889" s="550">
        <v>162</v>
      </c>
      <c r="X1889" s="498">
        <v>433</v>
      </c>
      <c r="Y1889" s="555">
        <v>93.7</v>
      </c>
      <c r="Z1889" s="550">
        <v>52</v>
      </c>
      <c r="AA1889" s="550">
        <v>220</v>
      </c>
      <c r="AB1889" s="501">
        <v>58</v>
      </c>
      <c r="AC1889" s="550">
        <v>64.7</v>
      </c>
      <c r="AD1889" s="550">
        <v>56.5</v>
      </c>
      <c r="AE1889" s="550">
        <v>109</v>
      </c>
      <c r="AF1889" s="502">
        <v>91</v>
      </c>
      <c r="AG1889" s="503">
        <v>148.79487179487199</v>
      </c>
      <c r="AH1889" s="503">
        <v>230.2</v>
      </c>
      <c r="AI1889" s="502">
        <v>78</v>
      </c>
      <c r="AJ1889" s="506" t="s">
        <v>80</v>
      </c>
      <c r="AK1889" s="506" t="s">
        <v>80</v>
      </c>
      <c r="AL1889" s="569"/>
      <c r="AM1889" s="569"/>
      <c r="AN1889" s="505">
        <v>852</v>
      </c>
      <c r="AO1889" s="505">
        <v>860</v>
      </c>
      <c r="AP1889" s="506" t="s">
        <v>80</v>
      </c>
      <c r="AQ1889" s="506" t="s">
        <v>80</v>
      </c>
      <c r="AR1889" s="495">
        <v>15</v>
      </c>
      <c r="AS1889" s="495">
        <v>256</v>
      </c>
      <c r="AT1889" s="495">
        <v>7</v>
      </c>
      <c r="AU1889" s="495">
        <v>23</v>
      </c>
      <c r="AV1889" s="507"/>
      <c r="AW1889" s="507"/>
      <c r="AX1889" s="507"/>
      <c r="AY1889" s="507"/>
      <c r="AZ1889" s="507"/>
      <c r="BA1889" s="507"/>
      <c r="BB1889" s="357"/>
      <c r="BC1889" s="592">
        <f t="shared" si="1935"/>
        <v>11606.000000000016</v>
      </c>
      <c r="BD1889" s="593">
        <f t="shared" si="1936"/>
        <v>17955.599999999999</v>
      </c>
      <c r="BE1889" s="595">
        <f t="shared" si="1937"/>
        <v>40737.600000000006</v>
      </c>
      <c r="BF1889" s="289">
        <f t="shared" si="1938"/>
        <v>35190</v>
      </c>
      <c r="BG1889" s="596">
        <f t="shared" si="1939"/>
        <v>67068</v>
      </c>
      <c r="BH1889" s="595">
        <f t="shared" si="1940"/>
        <v>40572.1</v>
      </c>
      <c r="BI1889" s="289">
        <f t="shared" si="1941"/>
        <v>22516</v>
      </c>
      <c r="BJ1889" s="596">
        <f t="shared" si="1942"/>
        <v>95260</v>
      </c>
      <c r="BK1889" s="595">
        <f t="shared" si="1943"/>
        <v>3752.6000000000004</v>
      </c>
      <c r="BL1889" s="289">
        <f t="shared" si="1944"/>
        <v>3277</v>
      </c>
      <c r="BM1889" s="596">
        <f t="shared" si="1945"/>
        <v>6322</v>
      </c>
      <c r="BN1889" s="563">
        <f t="shared" si="1946"/>
        <v>11</v>
      </c>
      <c r="BO1889" s="87">
        <f t="shared" si="1947"/>
        <v>2019</v>
      </c>
      <c r="BP1889" s="87">
        <f t="shared" si="1948"/>
        <v>1.9999999999999996</v>
      </c>
      <c r="BQ1889" s="202"/>
    </row>
    <row r="1890" spans="1:69" s="35" customFormat="1" ht="10.5" customHeight="1" x14ac:dyDescent="0.2">
      <c r="A1890" s="314" t="str">
        <f t="shared" si="1934"/>
        <v>2019-20RYA11</v>
      </c>
      <c r="B1890" s="314" t="str">
        <f t="shared" si="1949"/>
        <v>Y60</v>
      </c>
      <c r="C1890" s="205" t="s">
        <v>194</v>
      </c>
      <c r="D1890" s="205" t="s">
        <v>174</v>
      </c>
      <c r="E1890" s="206"/>
      <c r="F1890" s="318" t="str">
        <f>VLOOKUP($G1890,'Selection Sheet'!$C$15:$F$39,3,0)</f>
        <v>Y60</v>
      </c>
      <c r="G1890" s="207" t="s">
        <v>118</v>
      </c>
      <c r="H1890" s="205" t="s">
        <v>536</v>
      </c>
      <c r="I1890" s="508">
        <v>292</v>
      </c>
      <c r="J1890" s="508">
        <v>99</v>
      </c>
      <c r="K1890" s="508">
        <v>36</v>
      </c>
      <c r="L1890" s="508">
        <v>21</v>
      </c>
      <c r="M1890" s="520" t="s">
        <v>80</v>
      </c>
      <c r="N1890" s="520" t="s">
        <v>80</v>
      </c>
      <c r="O1890" s="520" t="s">
        <v>80</v>
      </c>
      <c r="P1890" s="520" t="s">
        <v>80</v>
      </c>
      <c r="Q1890" s="508" t="s">
        <v>80</v>
      </c>
      <c r="R1890" s="508" t="s">
        <v>80</v>
      </c>
      <c r="S1890" s="508">
        <v>915</v>
      </c>
      <c r="T1890" s="514">
        <v>359</v>
      </c>
      <c r="U1890" s="551">
        <v>74</v>
      </c>
      <c r="V1890" s="551">
        <v>65</v>
      </c>
      <c r="W1890" s="551">
        <v>115</v>
      </c>
      <c r="X1890" s="511">
        <v>508</v>
      </c>
      <c r="Y1890" s="556">
        <v>106.1</v>
      </c>
      <c r="Z1890" s="551">
        <v>48.5</v>
      </c>
      <c r="AA1890" s="551">
        <v>283</v>
      </c>
      <c r="AB1890" s="514">
        <v>61</v>
      </c>
      <c r="AC1890" s="551">
        <v>58.3</v>
      </c>
      <c r="AD1890" s="551">
        <v>54</v>
      </c>
      <c r="AE1890" s="551">
        <v>93</v>
      </c>
      <c r="AF1890" s="515">
        <v>185</v>
      </c>
      <c r="AG1890" s="516">
        <v>125.97435897435901</v>
      </c>
      <c r="AH1890" s="516">
        <v>180</v>
      </c>
      <c r="AI1890" s="515">
        <v>156</v>
      </c>
      <c r="AJ1890" s="519" t="s">
        <v>80</v>
      </c>
      <c r="AK1890" s="519" t="s">
        <v>80</v>
      </c>
      <c r="AL1890" s="570"/>
      <c r="AM1890" s="570"/>
      <c r="AN1890" s="518">
        <v>1552</v>
      </c>
      <c r="AO1890" s="518">
        <v>1567</v>
      </c>
      <c r="AP1890" s="519" t="s">
        <v>80</v>
      </c>
      <c r="AQ1890" s="519" t="s">
        <v>80</v>
      </c>
      <c r="AR1890" s="508">
        <v>30</v>
      </c>
      <c r="AS1890" s="508">
        <v>287</v>
      </c>
      <c r="AT1890" s="508">
        <v>10</v>
      </c>
      <c r="AU1890" s="508">
        <v>35</v>
      </c>
      <c r="AV1890" s="520"/>
      <c r="AW1890" s="520"/>
      <c r="AX1890" s="520"/>
      <c r="AY1890" s="520"/>
      <c r="AZ1890" s="520"/>
      <c r="BA1890" s="520"/>
      <c r="BB1890" s="358"/>
      <c r="BC1890" s="597">
        <f t="shared" si="1935"/>
        <v>19652.000000000004</v>
      </c>
      <c r="BD1890" s="598">
        <f t="shared" si="1936"/>
        <v>28080</v>
      </c>
      <c r="BE1890" s="602">
        <f t="shared" si="1937"/>
        <v>26566</v>
      </c>
      <c r="BF1890" s="603">
        <f t="shared" si="1938"/>
        <v>23335</v>
      </c>
      <c r="BG1890" s="604">
        <f t="shared" si="1939"/>
        <v>41285</v>
      </c>
      <c r="BH1890" s="602">
        <f t="shared" si="1940"/>
        <v>53898.799999999996</v>
      </c>
      <c r="BI1890" s="603">
        <f t="shared" si="1941"/>
        <v>24638</v>
      </c>
      <c r="BJ1890" s="604">
        <f t="shared" si="1942"/>
        <v>143764</v>
      </c>
      <c r="BK1890" s="602">
        <f t="shared" si="1943"/>
        <v>3556.2999999999997</v>
      </c>
      <c r="BL1890" s="603">
        <f t="shared" si="1944"/>
        <v>3294</v>
      </c>
      <c r="BM1890" s="604">
        <f t="shared" si="1945"/>
        <v>5673</v>
      </c>
      <c r="BN1890" s="564">
        <f t="shared" si="1946"/>
        <v>11</v>
      </c>
      <c r="BO1890" s="314">
        <f t="shared" si="1947"/>
        <v>2019</v>
      </c>
      <c r="BP1890" s="314">
        <f t="shared" si="1948"/>
        <v>1.9999999999999996</v>
      </c>
      <c r="BQ1890" s="202"/>
    </row>
    <row r="1891" spans="1:69" s="35" customFormat="1" ht="10.5" customHeight="1" x14ac:dyDescent="0.2">
      <c r="A1891" s="87" t="str">
        <f t="shared" si="1934"/>
        <v>2019-20RYC11</v>
      </c>
      <c r="B1891" s="87" t="str">
        <f t="shared" si="1949"/>
        <v>Y61</v>
      </c>
      <c r="C1891" s="203" t="s">
        <v>194</v>
      </c>
      <c r="D1891" s="203" t="s">
        <v>174</v>
      </c>
      <c r="E1891" s="42"/>
      <c r="F1891" s="317" t="str">
        <f>VLOOKUP($G1891,'Selection Sheet'!$C$15:$F$39,3,0)</f>
        <v>Y61</v>
      </c>
      <c r="G1891" s="204" t="s">
        <v>87</v>
      </c>
      <c r="H1891" s="203" t="s">
        <v>537</v>
      </c>
      <c r="I1891" s="495">
        <v>323</v>
      </c>
      <c r="J1891" s="495">
        <v>79</v>
      </c>
      <c r="K1891" s="495">
        <v>51</v>
      </c>
      <c r="L1891" s="495">
        <v>24</v>
      </c>
      <c r="M1891" s="507" t="s">
        <v>80</v>
      </c>
      <c r="N1891" s="507" t="s">
        <v>80</v>
      </c>
      <c r="O1891" s="507" t="s">
        <v>80</v>
      </c>
      <c r="P1891" s="507" t="s">
        <v>80</v>
      </c>
      <c r="Q1891" s="495" t="s">
        <v>80</v>
      </c>
      <c r="R1891" s="495" t="s">
        <v>80</v>
      </c>
      <c r="S1891" s="495">
        <v>880</v>
      </c>
      <c r="T1891" s="501">
        <v>517</v>
      </c>
      <c r="U1891" s="550">
        <v>92.3</v>
      </c>
      <c r="V1891" s="550">
        <v>78</v>
      </c>
      <c r="W1891" s="550">
        <v>143</v>
      </c>
      <c r="X1891" s="498">
        <v>541</v>
      </c>
      <c r="Y1891" s="555">
        <v>83</v>
      </c>
      <c r="Z1891" s="550">
        <v>41</v>
      </c>
      <c r="AA1891" s="550">
        <v>221</v>
      </c>
      <c r="AB1891" s="501">
        <v>93</v>
      </c>
      <c r="AC1891" s="550">
        <v>60.7</v>
      </c>
      <c r="AD1891" s="550">
        <v>52</v>
      </c>
      <c r="AE1891" s="550">
        <v>104</v>
      </c>
      <c r="AF1891" s="502">
        <v>143</v>
      </c>
      <c r="AG1891" s="503">
        <v>143.296610169492</v>
      </c>
      <c r="AH1891" s="503">
        <v>195.6</v>
      </c>
      <c r="AI1891" s="502">
        <v>118</v>
      </c>
      <c r="AJ1891" s="506" t="s">
        <v>80</v>
      </c>
      <c r="AK1891" s="506" t="s">
        <v>80</v>
      </c>
      <c r="AL1891" s="569"/>
      <c r="AM1891" s="569"/>
      <c r="AN1891" s="505">
        <v>697</v>
      </c>
      <c r="AO1891" s="505">
        <v>704</v>
      </c>
      <c r="AP1891" s="506" t="s">
        <v>80</v>
      </c>
      <c r="AQ1891" s="506" t="s">
        <v>80</v>
      </c>
      <c r="AR1891" s="495">
        <v>21</v>
      </c>
      <c r="AS1891" s="495">
        <v>316</v>
      </c>
      <c r="AT1891" s="495">
        <v>13</v>
      </c>
      <c r="AU1891" s="495">
        <v>50</v>
      </c>
      <c r="AV1891" s="507"/>
      <c r="AW1891" s="507"/>
      <c r="AX1891" s="507"/>
      <c r="AY1891" s="507"/>
      <c r="AZ1891" s="507"/>
      <c r="BA1891" s="507"/>
      <c r="BB1891" s="357"/>
      <c r="BC1891" s="592">
        <f t="shared" si="1935"/>
        <v>16909.000000000055</v>
      </c>
      <c r="BD1891" s="593">
        <f t="shared" si="1936"/>
        <v>23080.799999999999</v>
      </c>
      <c r="BE1891" s="595">
        <f t="shared" si="1937"/>
        <v>47719.1</v>
      </c>
      <c r="BF1891" s="289">
        <f t="shared" si="1938"/>
        <v>40326</v>
      </c>
      <c r="BG1891" s="596">
        <f t="shared" si="1939"/>
        <v>73931</v>
      </c>
      <c r="BH1891" s="595">
        <f t="shared" si="1940"/>
        <v>44903</v>
      </c>
      <c r="BI1891" s="289">
        <f t="shared" si="1941"/>
        <v>22181</v>
      </c>
      <c r="BJ1891" s="596">
        <f t="shared" si="1942"/>
        <v>119561</v>
      </c>
      <c r="BK1891" s="595">
        <f t="shared" si="1943"/>
        <v>5645.1</v>
      </c>
      <c r="BL1891" s="289">
        <f t="shared" si="1944"/>
        <v>4836</v>
      </c>
      <c r="BM1891" s="596">
        <f t="shared" si="1945"/>
        <v>9672</v>
      </c>
      <c r="BN1891" s="563">
        <f t="shared" si="1946"/>
        <v>11</v>
      </c>
      <c r="BO1891" s="87">
        <f t="shared" si="1947"/>
        <v>2019</v>
      </c>
      <c r="BP1891" s="87">
        <f t="shared" si="1948"/>
        <v>1.9999999999999996</v>
      </c>
      <c r="BQ1891" s="202"/>
    </row>
    <row r="1892" spans="1:69" s="35" customFormat="1" ht="10.5" customHeight="1" x14ac:dyDescent="0.2">
      <c r="A1892" s="87" t="str">
        <f t="shared" si="1934"/>
        <v>2019-20RYD11</v>
      </c>
      <c r="B1892" s="87" t="str">
        <f t="shared" si="1949"/>
        <v>Y59</v>
      </c>
      <c r="C1892" s="203" t="s">
        <v>194</v>
      </c>
      <c r="D1892" s="203" t="s">
        <v>174</v>
      </c>
      <c r="E1892" s="42"/>
      <c r="F1892" s="317" t="str">
        <f>VLOOKUP($G1892,'Selection Sheet'!$C$15:$F$39,3,0)</f>
        <v>Y59</v>
      </c>
      <c r="G1892" s="204" t="s">
        <v>116</v>
      </c>
      <c r="H1892" s="203" t="s">
        <v>538</v>
      </c>
      <c r="I1892" s="495">
        <v>225</v>
      </c>
      <c r="J1892" s="495">
        <v>59</v>
      </c>
      <c r="K1892" s="495">
        <v>25</v>
      </c>
      <c r="L1892" s="495">
        <v>13</v>
      </c>
      <c r="M1892" s="507" t="s">
        <v>80</v>
      </c>
      <c r="N1892" s="507" t="s">
        <v>80</v>
      </c>
      <c r="O1892" s="507" t="s">
        <v>80</v>
      </c>
      <c r="P1892" s="507" t="s">
        <v>80</v>
      </c>
      <c r="Q1892" s="495" t="s">
        <v>80</v>
      </c>
      <c r="R1892" s="495" t="s">
        <v>80</v>
      </c>
      <c r="S1892" s="495">
        <v>597</v>
      </c>
      <c r="T1892" s="501">
        <v>457</v>
      </c>
      <c r="U1892" s="550">
        <v>90.7</v>
      </c>
      <c r="V1892" s="550">
        <v>71</v>
      </c>
      <c r="W1892" s="550">
        <v>144</v>
      </c>
      <c r="X1892" s="498">
        <v>444</v>
      </c>
      <c r="Y1892" s="555">
        <v>71.2</v>
      </c>
      <c r="Z1892" s="550">
        <v>38</v>
      </c>
      <c r="AA1892" s="550">
        <v>177</v>
      </c>
      <c r="AB1892" s="501">
        <v>56</v>
      </c>
      <c r="AC1892" s="550">
        <v>69.099999999999994</v>
      </c>
      <c r="AD1892" s="550">
        <v>60</v>
      </c>
      <c r="AE1892" s="550">
        <v>92</v>
      </c>
      <c r="AF1892" s="502">
        <v>117</v>
      </c>
      <c r="AG1892" s="503">
        <v>133.96842105263201</v>
      </c>
      <c r="AH1892" s="503">
        <v>193.6</v>
      </c>
      <c r="AI1892" s="502">
        <v>95</v>
      </c>
      <c r="AJ1892" s="506" t="s">
        <v>80</v>
      </c>
      <c r="AK1892" s="506" t="s">
        <v>80</v>
      </c>
      <c r="AL1892" s="569"/>
      <c r="AM1892" s="569"/>
      <c r="AN1892" s="505">
        <v>1064</v>
      </c>
      <c r="AO1892" s="505">
        <v>1129</v>
      </c>
      <c r="AP1892" s="506" t="s">
        <v>80</v>
      </c>
      <c r="AQ1892" s="506" t="s">
        <v>80</v>
      </c>
      <c r="AR1892" s="495">
        <v>12</v>
      </c>
      <c r="AS1892" s="495">
        <v>221</v>
      </c>
      <c r="AT1892" s="495">
        <v>6</v>
      </c>
      <c r="AU1892" s="495">
        <v>25</v>
      </c>
      <c r="AV1892" s="507"/>
      <c r="AW1892" s="507"/>
      <c r="AX1892" s="507"/>
      <c r="AY1892" s="507"/>
      <c r="AZ1892" s="507"/>
      <c r="BA1892" s="507"/>
      <c r="BB1892" s="357"/>
      <c r="BC1892" s="592">
        <f t="shared" si="1935"/>
        <v>12727.000000000042</v>
      </c>
      <c r="BD1892" s="593">
        <f t="shared" si="1936"/>
        <v>18392</v>
      </c>
      <c r="BE1892" s="595">
        <f t="shared" si="1937"/>
        <v>41449.9</v>
      </c>
      <c r="BF1892" s="289">
        <f t="shared" si="1938"/>
        <v>32447</v>
      </c>
      <c r="BG1892" s="596">
        <f t="shared" si="1939"/>
        <v>65808</v>
      </c>
      <c r="BH1892" s="595">
        <f t="shared" si="1940"/>
        <v>31612.800000000003</v>
      </c>
      <c r="BI1892" s="289">
        <f t="shared" si="1941"/>
        <v>16872</v>
      </c>
      <c r="BJ1892" s="596">
        <f t="shared" si="1942"/>
        <v>78588</v>
      </c>
      <c r="BK1892" s="595">
        <f t="shared" si="1943"/>
        <v>3869.5999999999995</v>
      </c>
      <c r="BL1892" s="289">
        <f t="shared" si="1944"/>
        <v>3360</v>
      </c>
      <c r="BM1892" s="596">
        <f t="shared" si="1945"/>
        <v>5152</v>
      </c>
      <c r="BN1892" s="563">
        <f t="shared" si="1946"/>
        <v>11</v>
      </c>
      <c r="BO1892" s="87">
        <f t="shared" si="1947"/>
        <v>2019</v>
      </c>
      <c r="BP1892" s="87">
        <f t="shared" si="1948"/>
        <v>1.9999999999999996</v>
      </c>
      <c r="BQ1892" s="202"/>
    </row>
    <row r="1893" spans="1:69" s="35" customFormat="1" ht="10.5" customHeight="1" x14ac:dyDescent="0.2">
      <c r="A1893" s="87" t="str">
        <f t="shared" si="1934"/>
        <v>2019-20RYE11</v>
      </c>
      <c r="B1893" s="87" t="str">
        <f t="shared" si="1949"/>
        <v>Y59</v>
      </c>
      <c r="C1893" s="203" t="s">
        <v>194</v>
      </c>
      <c r="D1893" s="203" t="s">
        <v>174</v>
      </c>
      <c r="E1893" s="42"/>
      <c r="F1893" s="317" t="str">
        <f>VLOOKUP($G1893,'Selection Sheet'!$C$15:$F$39,3,0)</f>
        <v>Y59</v>
      </c>
      <c r="G1893" s="204" t="s">
        <v>114</v>
      </c>
      <c r="H1893" s="203" t="s">
        <v>539</v>
      </c>
      <c r="I1893" s="495">
        <v>187</v>
      </c>
      <c r="J1893" s="495">
        <v>51</v>
      </c>
      <c r="K1893" s="495">
        <v>24</v>
      </c>
      <c r="L1893" s="495">
        <v>14</v>
      </c>
      <c r="M1893" s="507" t="s">
        <v>80</v>
      </c>
      <c r="N1893" s="507" t="s">
        <v>80</v>
      </c>
      <c r="O1893" s="507" t="s">
        <v>80</v>
      </c>
      <c r="P1893" s="507" t="s">
        <v>80</v>
      </c>
      <c r="Q1893" s="495" t="s">
        <v>80</v>
      </c>
      <c r="R1893" s="495" t="s">
        <v>80</v>
      </c>
      <c r="S1893" s="495">
        <v>357</v>
      </c>
      <c r="T1893" s="501">
        <v>343</v>
      </c>
      <c r="U1893" s="550">
        <v>79.900000000000006</v>
      </c>
      <c r="V1893" s="550">
        <v>67</v>
      </c>
      <c r="W1893" s="550">
        <v>118</v>
      </c>
      <c r="X1893" s="498">
        <v>362</v>
      </c>
      <c r="Y1893" s="555">
        <v>87.3</v>
      </c>
      <c r="Z1893" s="550">
        <v>40</v>
      </c>
      <c r="AA1893" s="550">
        <v>220</v>
      </c>
      <c r="AB1893" s="501">
        <v>53</v>
      </c>
      <c r="AC1893" s="550">
        <v>49.4</v>
      </c>
      <c r="AD1893" s="550">
        <v>42</v>
      </c>
      <c r="AE1893" s="550">
        <v>89</v>
      </c>
      <c r="AF1893" s="502">
        <v>88</v>
      </c>
      <c r="AG1893" s="503">
        <v>112.635135135135</v>
      </c>
      <c r="AH1893" s="503">
        <v>149.69999999999999</v>
      </c>
      <c r="AI1893" s="502">
        <v>74</v>
      </c>
      <c r="AJ1893" s="506" t="s">
        <v>80</v>
      </c>
      <c r="AK1893" s="506" t="s">
        <v>80</v>
      </c>
      <c r="AL1893" s="569"/>
      <c r="AM1893" s="569"/>
      <c r="AN1893" s="505">
        <v>589</v>
      </c>
      <c r="AO1893" s="505">
        <v>619</v>
      </c>
      <c r="AP1893" s="506" t="s">
        <v>80</v>
      </c>
      <c r="AQ1893" s="506" t="s">
        <v>80</v>
      </c>
      <c r="AR1893" s="495">
        <v>12</v>
      </c>
      <c r="AS1893" s="495">
        <v>187</v>
      </c>
      <c r="AT1893" s="495">
        <v>7</v>
      </c>
      <c r="AU1893" s="495">
        <v>24</v>
      </c>
      <c r="AV1893" s="507"/>
      <c r="AW1893" s="507"/>
      <c r="AX1893" s="507"/>
      <c r="AY1893" s="507"/>
      <c r="AZ1893" s="507"/>
      <c r="BA1893" s="507"/>
      <c r="BB1893" s="357"/>
      <c r="BC1893" s="592">
        <f t="shared" si="1935"/>
        <v>8334.9999999999909</v>
      </c>
      <c r="BD1893" s="593">
        <f t="shared" si="1936"/>
        <v>11077.8</v>
      </c>
      <c r="BE1893" s="595">
        <f t="shared" si="1937"/>
        <v>27405.7</v>
      </c>
      <c r="BF1893" s="289">
        <f t="shared" si="1938"/>
        <v>22981</v>
      </c>
      <c r="BG1893" s="596">
        <f t="shared" si="1939"/>
        <v>40474</v>
      </c>
      <c r="BH1893" s="595">
        <f t="shared" si="1940"/>
        <v>31602.6</v>
      </c>
      <c r="BI1893" s="289">
        <f t="shared" si="1941"/>
        <v>14480</v>
      </c>
      <c r="BJ1893" s="596">
        <f t="shared" si="1942"/>
        <v>79640</v>
      </c>
      <c r="BK1893" s="595">
        <f t="shared" si="1943"/>
        <v>2618.1999999999998</v>
      </c>
      <c r="BL1893" s="289">
        <f t="shared" si="1944"/>
        <v>2226</v>
      </c>
      <c r="BM1893" s="596">
        <f t="shared" si="1945"/>
        <v>4717</v>
      </c>
      <c r="BN1893" s="563">
        <f t="shared" si="1946"/>
        <v>11</v>
      </c>
      <c r="BO1893" s="87">
        <f t="shared" si="1947"/>
        <v>2019</v>
      </c>
      <c r="BP1893" s="87">
        <f t="shared" si="1948"/>
        <v>1.9999999999999996</v>
      </c>
      <c r="BQ1893" s="202"/>
    </row>
    <row r="1894" spans="1:69" s="35" customFormat="1" ht="10.5" customHeight="1" x14ac:dyDescent="0.2">
      <c r="A1894" s="312" t="str">
        <f t="shared" si="1934"/>
        <v>2019-20RYF11</v>
      </c>
      <c r="B1894" s="312" t="str">
        <f t="shared" si="1949"/>
        <v>Y58</v>
      </c>
      <c r="C1894" s="208" t="s">
        <v>194</v>
      </c>
      <c r="D1894" s="208" t="s">
        <v>174</v>
      </c>
      <c r="E1894" s="53"/>
      <c r="F1894" s="319" t="str">
        <f>VLOOKUP($G1894,'Selection Sheet'!$C$15:$F$39,3,0)</f>
        <v>Y58</v>
      </c>
      <c r="G1894" s="209" t="s">
        <v>99</v>
      </c>
      <c r="H1894" s="208" t="s">
        <v>540</v>
      </c>
      <c r="I1894" s="521">
        <v>304</v>
      </c>
      <c r="J1894" s="521">
        <v>91</v>
      </c>
      <c r="K1894" s="521">
        <v>58</v>
      </c>
      <c r="L1894" s="521">
        <v>22</v>
      </c>
      <c r="M1894" s="533" t="s">
        <v>80</v>
      </c>
      <c r="N1894" s="533" t="s">
        <v>80</v>
      </c>
      <c r="O1894" s="533" t="s">
        <v>80</v>
      </c>
      <c r="P1894" s="533" t="s">
        <v>80</v>
      </c>
      <c r="Q1894" s="521" t="s">
        <v>80</v>
      </c>
      <c r="R1894" s="521" t="s">
        <v>80</v>
      </c>
      <c r="S1894" s="521">
        <v>808</v>
      </c>
      <c r="T1894" s="527">
        <v>610</v>
      </c>
      <c r="U1894" s="552">
        <v>102</v>
      </c>
      <c r="V1894" s="552">
        <v>85</v>
      </c>
      <c r="W1894" s="552">
        <v>158.5</v>
      </c>
      <c r="X1894" s="524">
        <v>608</v>
      </c>
      <c r="Y1894" s="557">
        <v>82.1</v>
      </c>
      <c r="Z1894" s="552">
        <v>26</v>
      </c>
      <c r="AA1894" s="552">
        <v>238</v>
      </c>
      <c r="AB1894" s="527">
        <v>78</v>
      </c>
      <c r="AC1894" s="552">
        <v>60.9</v>
      </c>
      <c r="AD1894" s="552">
        <v>56</v>
      </c>
      <c r="AE1894" s="552">
        <v>99</v>
      </c>
      <c r="AF1894" s="528">
        <v>159</v>
      </c>
      <c r="AG1894" s="529">
        <v>132.57777777777801</v>
      </c>
      <c r="AH1894" s="529">
        <v>184.4</v>
      </c>
      <c r="AI1894" s="528">
        <v>135</v>
      </c>
      <c r="AJ1894" s="532" t="s">
        <v>80</v>
      </c>
      <c r="AK1894" s="532" t="s">
        <v>80</v>
      </c>
      <c r="AL1894" s="571"/>
      <c r="AM1894" s="571"/>
      <c r="AN1894" s="531">
        <v>868</v>
      </c>
      <c r="AO1894" s="531">
        <v>878</v>
      </c>
      <c r="AP1894" s="532" t="s">
        <v>80</v>
      </c>
      <c r="AQ1894" s="532" t="s">
        <v>80</v>
      </c>
      <c r="AR1894" s="521">
        <v>35</v>
      </c>
      <c r="AS1894" s="521">
        <v>301</v>
      </c>
      <c r="AT1894" s="521">
        <v>15</v>
      </c>
      <c r="AU1894" s="521">
        <v>58</v>
      </c>
      <c r="AV1894" s="533"/>
      <c r="AW1894" s="533"/>
      <c r="AX1894" s="533"/>
      <c r="AY1894" s="533"/>
      <c r="AZ1894" s="533"/>
      <c r="BA1894" s="533"/>
      <c r="BB1894" s="359"/>
      <c r="BC1894" s="605">
        <f t="shared" si="1935"/>
        <v>17898.000000000033</v>
      </c>
      <c r="BD1894" s="606">
        <f t="shared" si="1936"/>
        <v>24894</v>
      </c>
      <c r="BE1894" s="609">
        <f t="shared" si="1937"/>
        <v>62220</v>
      </c>
      <c r="BF1894" s="311">
        <f t="shared" si="1938"/>
        <v>51850</v>
      </c>
      <c r="BG1894" s="610">
        <f t="shared" si="1939"/>
        <v>96685</v>
      </c>
      <c r="BH1894" s="609">
        <f t="shared" si="1940"/>
        <v>49916.799999999996</v>
      </c>
      <c r="BI1894" s="311">
        <f t="shared" si="1941"/>
        <v>15808</v>
      </c>
      <c r="BJ1894" s="610">
        <f t="shared" si="1942"/>
        <v>144704</v>
      </c>
      <c r="BK1894" s="609">
        <f t="shared" si="1943"/>
        <v>4750.2</v>
      </c>
      <c r="BL1894" s="311">
        <f t="shared" si="1944"/>
        <v>4368</v>
      </c>
      <c r="BM1894" s="610">
        <f t="shared" si="1945"/>
        <v>7722</v>
      </c>
      <c r="BN1894" s="565">
        <f t="shared" si="1946"/>
        <v>11</v>
      </c>
      <c r="BO1894" s="312">
        <f t="shared" si="1947"/>
        <v>2019</v>
      </c>
      <c r="BP1894" s="312">
        <f t="shared" si="1948"/>
        <v>1.9999999999999996</v>
      </c>
      <c r="BQ1894" s="202"/>
    </row>
    <row r="1895" spans="1:69" s="35" customFormat="1" ht="10.5" customHeight="1" x14ac:dyDescent="0.2">
      <c r="A1895" s="87" t="str">
        <f t="shared" si="1934"/>
        <v>2019-20R1F12</v>
      </c>
      <c r="B1895" s="87" t="str">
        <f t="shared" si="1949"/>
        <v>Y59</v>
      </c>
      <c r="C1895" s="203" t="s">
        <v>194</v>
      </c>
      <c r="D1895" s="203" t="s">
        <v>175</v>
      </c>
      <c r="E1895" s="42"/>
      <c r="F1895" s="317" t="str">
        <f>VLOOKUP($G1895,'Selection Sheet'!$C$15:$F$39,3,0)</f>
        <v>Y59</v>
      </c>
      <c r="G1895" s="204" t="s">
        <v>108</v>
      </c>
      <c r="H1895" s="203" t="s">
        <v>529</v>
      </c>
      <c r="I1895" s="495">
        <v>15</v>
      </c>
      <c r="J1895" s="495">
        <v>5</v>
      </c>
      <c r="K1895" s="495">
        <v>1</v>
      </c>
      <c r="L1895" s="495">
        <v>1</v>
      </c>
      <c r="M1895" s="507" t="s">
        <v>80</v>
      </c>
      <c r="N1895" s="507" t="s">
        <v>80</v>
      </c>
      <c r="O1895" s="507" t="s">
        <v>80</v>
      </c>
      <c r="P1895" s="507" t="s">
        <v>80</v>
      </c>
      <c r="Q1895" s="495" t="s">
        <v>80</v>
      </c>
      <c r="R1895" s="495" t="s">
        <v>80</v>
      </c>
      <c r="S1895" s="495">
        <v>31</v>
      </c>
      <c r="T1895" s="498">
        <v>17</v>
      </c>
      <c r="U1895" s="550">
        <v>87.8</v>
      </c>
      <c r="V1895" s="550">
        <v>74</v>
      </c>
      <c r="W1895" s="550">
        <v>126</v>
      </c>
      <c r="X1895" s="498">
        <v>18</v>
      </c>
      <c r="Y1895" s="555">
        <v>41.7</v>
      </c>
      <c r="Z1895" s="550">
        <v>25</v>
      </c>
      <c r="AA1895" s="550">
        <v>162</v>
      </c>
      <c r="AB1895" s="501" t="s">
        <v>80</v>
      </c>
      <c r="AC1895" s="550" t="s">
        <v>80</v>
      </c>
      <c r="AD1895" s="550" t="s">
        <v>80</v>
      </c>
      <c r="AE1895" s="550" t="s">
        <v>80</v>
      </c>
      <c r="AF1895" s="502">
        <v>4</v>
      </c>
      <c r="AG1895" s="503">
        <v>144</v>
      </c>
      <c r="AH1895" s="503">
        <v>144</v>
      </c>
      <c r="AI1895" s="502">
        <v>1</v>
      </c>
      <c r="AJ1895" s="506" t="s">
        <v>80</v>
      </c>
      <c r="AK1895" s="506" t="s">
        <v>80</v>
      </c>
      <c r="AL1895" s="569"/>
      <c r="AM1895" s="569"/>
      <c r="AN1895" s="505" t="s">
        <v>80</v>
      </c>
      <c r="AO1895" s="505" t="s">
        <v>80</v>
      </c>
      <c r="AP1895" s="506">
        <v>54</v>
      </c>
      <c r="AQ1895" s="506">
        <v>70</v>
      </c>
      <c r="AR1895" s="495">
        <v>3</v>
      </c>
      <c r="AS1895" s="495">
        <v>15</v>
      </c>
      <c r="AT1895" s="495">
        <v>0</v>
      </c>
      <c r="AU1895" s="495">
        <v>1</v>
      </c>
      <c r="AV1895" s="507"/>
      <c r="AW1895" s="507"/>
      <c r="AX1895" s="507"/>
      <c r="AY1895" s="507"/>
      <c r="AZ1895" s="507"/>
      <c r="BA1895" s="507"/>
      <c r="BB1895" s="357"/>
      <c r="BC1895" s="592">
        <f t="shared" si="1935"/>
        <v>144</v>
      </c>
      <c r="BD1895" s="593">
        <f t="shared" si="1936"/>
        <v>144</v>
      </c>
      <c r="BE1895" s="595">
        <f t="shared" si="1937"/>
        <v>1492.6</v>
      </c>
      <c r="BF1895" s="289">
        <f t="shared" si="1938"/>
        <v>1258</v>
      </c>
      <c r="BG1895" s="596">
        <f t="shared" si="1939"/>
        <v>2142</v>
      </c>
      <c r="BH1895" s="595">
        <f t="shared" si="1940"/>
        <v>750.6</v>
      </c>
      <c r="BI1895" s="289">
        <f t="shared" si="1941"/>
        <v>450</v>
      </c>
      <c r="BJ1895" s="596">
        <f t="shared" si="1942"/>
        <v>2916</v>
      </c>
      <c r="BK1895" s="595" t="str">
        <f t="shared" si="1943"/>
        <v>-</v>
      </c>
      <c r="BL1895" s="289" t="str">
        <f t="shared" si="1944"/>
        <v>-</v>
      </c>
      <c r="BM1895" s="596" t="str">
        <f t="shared" si="1945"/>
        <v>-</v>
      </c>
      <c r="BN1895" s="563">
        <f t="shared" si="1946"/>
        <v>12</v>
      </c>
      <c r="BO1895" s="87">
        <f t="shared" si="1947"/>
        <v>2019</v>
      </c>
      <c r="BP1895" s="87">
        <f t="shared" si="1948"/>
        <v>0</v>
      </c>
      <c r="BQ1895" s="202"/>
    </row>
    <row r="1896" spans="1:69" s="35" customFormat="1" ht="10.5" customHeight="1" x14ac:dyDescent="0.2">
      <c r="A1896" s="87" t="str">
        <f t="shared" si="1934"/>
        <v>2019-20RRU12</v>
      </c>
      <c r="B1896" s="87" t="str">
        <f t="shared" si="1949"/>
        <v>Y56</v>
      </c>
      <c r="C1896" s="203" t="s">
        <v>194</v>
      </c>
      <c r="D1896" s="203" t="s">
        <v>175</v>
      </c>
      <c r="E1896" s="42"/>
      <c r="F1896" s="317" t="str">
        <f>VLOOKUP($G1896,'Selection Sheet'!$C$15:$F$39,3,0)</f>
        <v>Y56</v>
      </c>
      <c r="G1896" s="204" t="s">
        <v>93</v>
      </c>
      <c r="H1896" s="203" t="s">
        <v>530</v>
      </c>
      <c r="I1896" s="495">
        <v>401</v>
      </c>
      <c r="J1896" s="495">
        <v>118</v>
      </c>
      <c r="K1896" s="495">
        <v>58</v>
      </c>
      <c r="L1896" s="495">
        <v>33</v>
      </c>
      <c r="M1896" s="507" t="s">
        <v>80</v>
      </c>
      <c r="N1896" s="507" t="s">
        <v>80</v>
      </c>
      <c r="O1896" s="507" t="s">
        <v>80</v>
      </c>
      <c r="P1896" s="507" t="s">
        <v>80</v>
      </c>
      <c r="Q1896" s="495" t="s">
        <v>80</v>
      </c>
      <c r="R1896" s="495" t="s">
        <v>80</v>
      </c>
      <c r="S1896" s="495">
        <v>1064</v>
      </c>
      <c r="T1896" s="501">
        <v>318</v>
      </c>
      <c r="U1896" s="550">
        <v>78</v>
      </c>
      <c r="V1896" s="550">
        <v>67</v>
      </c>
      <c r="W1896" s="550">
        <v>117</v>
      </c>
      <c r="X1896" s="498">
        <v>553</v>
      </c>
      <c r="Y1896" s="555">
        <v>74.5</v>
      </c>
      <c r="Z1896" s="550">
        <v>25</v>
      </c>
      <c r="AA1896" s="550">
        <v>208</v>
      </c>
      <c r="AB1896" s="501">
        <v>94</v>
      </c>
      <c r="AC1896" s="550">
        <v>41.8</v>
      </c>
      <c r="AD1896" s="550">
        <v>38</v>
      </c>
      <c r="AE1896" s="550">
        <v>66</v>
      </c>
      <c r="AF1896" s="502">
        <v>137</v>
      </c>
      <c r="AG1896" s="503">
        <v>132.64545454545501</v>
      </c>
      <c r="AH1896" s="503">
        <v>167.2</v>
      </c>
      <c r="AI1896" s="502">
        <v>110</v>
      </c>
      <c r="AJ1896" s="506" t="s">
        <v>80</v>
      </c>
      <c r="AK1896" s="506" t="s">
        <v>80</v>
      </c>
      <c r="AL1896" s="569"/>
      <c r="AM1896" s="569"/>
      <c r="AN1896" s="505" t="s">
        <v>80</v>
      </c>
      <c r="AO1896" s="505" t="s">
        <v>80</v>
      </c>
      <c r="AP1896" s="506">
        <v>2353</v>
      </c>
      <c r="AQ1896" s="506">
        <v>2486</v>
      </c>
      <c r="AR1896" s="495">
        <v>40</v>
      </c>
      <c r="AS1896" s="495">
        <v>396</v>
      </c>
      <c r="AT1896" s="495">
        <v>20</v>
      </c>
      <c r="AU1896" s="495">
        <v>55</v>
      </c>
      <c r="AV1896" s="507"/>
      <c r="AW1896" s="507"/>
      <c r="AX1896" s="507"/>
      <c r="AY1896" s="507"/>
      <c r="AZ1896" s="507"/>
      <c r="BA1896" s="507"/>
      <c r="BB1896" s="357"/>
      <c r="BC1896" s="592">
        <f t="shared" si="1935"/>
        <v>14591.000000000051</v>
      </c>
      <c r="BD1896" s="593">
        <f t="shared" si="1936"/>
        <v>18392</v>
      </c>
      <c r="BE1896" s="595">
        <f t="shared" si="1937"/>
        <v>24804</v>
      </c>
      <c r="BF1896" s="289">
        <f t="shared" si="1938"/>
        <v>21306</v>
      </c>
      <c r="BG1896" s="596">
        <f t="shared" si="1939"/>
        <v>37206</v>
      </c>
      <c r="BH1896" s="595">
        <f t="shared" si="1940"/>
        <v>41198.5</v>
      </c>
      <c r="BI1896" s="289">
        <f t="shared" si="1941"/>
        <v>13825</v>
      </c>
      <c r="BJ1896" s="596">
        <f t="shared" si="1942"/>
        <v>115024</v>
      </c>
      <c r="BK1896" s="595">
        <f t="shared" si="1943"/>
        <v>3929.2</v>
      </c>
      <c r="BL1896" s="289">
        <f t="shared" si="1944"/>
        <v>3572</v>
      </c>
      <c r="BM1896" s="596">
        <f t="shared" si="1945"/>
        <v>6204</v>
      </c>
      <c r="BN1896" s="563">
        <f t="shared" si="1946"/>
        <v>12</v>
      </c>
      <c r="BO1896" s="87">
        <f t="shared" si="1947"/>
        <v>2019</v>
      </c>
      <c r="BP1896" s="87">
        <f t="shared" si="1948"/>
        <v>0</v>
      </c>
      <c r="BQ1896" s="202"/>
    </row>
    <row r="1897" spans="1:69" s="35" customFormat="1" ht="10.5" customHeight="1" x14ac:dyDescent="0.2">
      <c r="A1897" s="87" t="str">
        <f t="shared" si="1934"/>
        <v>2019-20RX612</v>
      </c>
      <c r="B1897" s="87" t="str">
        <f t="shared" si="1949"/>
        <v>Y63</v>
      </c>
      <c r="C1897" s="203" t="s">
        <v>194</v>
      </c>
      <c r="D1897" s="203" t="s">
        <v>175</v>
      </c>
      <c r="E1897" s="42"/>
      <c r="F1897" s="317" t="str">
        <f>VLOOKUP($G1897,'Selection Sheet'!$C$15:$F$39,3,0)</f>
        <v>Y63</v>
      </c>
      <c r="G1897" s="204" t="s">
        <v>111</v>
      </c>
      <c r="H1897" s="203" t="s">
        <v>532</v>
      </c>
      <c r="I1897" s="495">
        <v>219</v>
      </c>
      <c r="J1897" s="495">
        <v>72</v>
      </c>
      <c r="K1897" s="495">
        <v>23</v>
      </c>
      <c r="L1897" s="495">
        <v>11</v>
      </c>
      <c r="M1897" s="507" t="s">
        <v>80</v>
      </c>
      <c r="N1897" s="507" t="s">
        <v>80</v>
      </c>
      <c r="O1897" s="507" t="s">
        <v>80</v>
      </c>
      <c r="P1897" s="507" t="s">
        <v>80</v>
      </c>
      <c r="Q1897" s="495" t="s">
        <v>80</v>
      </c>
      <c r="R1897" s="495" t="s">
        <v>80</v>
      </c>
      <c r="S1897" s="495">
        <v>491</v>
      </c>
      <c r="T1897" s="501">
        <v>274</v>
      </c>
      <c r="U1897" s="550">
        <v>105.1</v>
      </c>
      <c r="V1897" s="550">
        <v>85</v>
      </c>
      <c r="W1897" s="550">
        <v>158</v>
      </c>
      <c r="X1897" s="498">
        <v>273</v>
      </c>
      <c r="Y1897" s="555">
        <v>81.2</v>
      </c>
      <c r="Z1897" s="550">
        <v>32</v>
      </c>
      <c r="AA1897" s="550">
        <v>199</v>
      </c>
      <c r="AB1897" s="501">
        <v>53</v>
      </c>
      <c r="AC1897" s="550">
        <v>44.3</v>
      </c>
      <c r="AD1897" s="550">
        <v>37</v>
      </c>
      <c r="AE1897" s="550">
        <v>80</v>
      </c>
      <c r="AF1897" s="502">
        <v>55</v>
      </c>
      <c r="AG1897" s="503">
        <v>144.34090909090901</v>
      </c>
      <c r="AH1897" s="503">
        <v>173</v>
      </c>
      <c r="AI1897" s="502">
        <v>44</v>
      </c>
      <c r="AJ1897" s="506" t="s">
        <v>80</v>
      </c>
      <c r="AK1897" s="506" t="s">
        <v>80</v>
      </c>
      <c r="AL1897" s="569"/>
      <c r="AM1897" s="569"/>
      <c r="AN1897" s="505" t="s">
        <v>80</v>
      </c>
      <c r="AO1897" s="505" t="s">
        <v>80</v>
      </c>
      <c r="AP1897" s="506">
        <v>492</v>
      </c>
      <c r="AQ1897" s="506">
        <v>574</v>
      </c>
      <c r="AR1897" s="495">
        <v>8</v>
      </c>
      <c r="AS1897" s="495">
        <v>209</v>
      </c>
      <c r="AT1897" s="495">
        <v>1</v>
      </c>
      <c r="AU1897" s="495">
        <v>17</v>
      </c>
      <c r="AV1897" s="507"/>
      <c r="AW1897" s="507"/>
      <c r="AX1897" s="507"/>
      <c r="AY1897" s="507"/>
      <c r="AZ1897" s="507"/>
      <c r="BA1897" s="507"/>
      <c r="BB1897" s="357"/>
      <c r="BC1897" s="592">
        <f t="shared" si="1935"/>
        <v>6350.9999999999964</v>
      </c>
      <c r="BD1897" s="593">
        <f t="shared" si="1936"/>
        <v>7612</v>
      </c>
      <c r="BE1897" s="595">
        <f t="shared" si="1937"/>
        <v>28797.399999999998</v>
      </c>
      <c r="BF1897" s="289">
        <f t="shared" si="1938"/>
        <v>23290</v>
      </c>
      <c r="BG1897" s="596">
        <f t="shared" si="1939"/>
        <v>43292</v>
      </c>
      <c r="BH1897" s="595">
        <f t="shared" si="1940"/>
        <v>22167.600000000002</v>
      </c>
      <c r="BI1897" s="289">
        <f t="shared" si="1941"/>
        <v>8736</v>
      </c>
      <c r="BJ1897" s="596">
        <f t="shared" si="1942"/>
        <v>54327</v>
      </c>
      <c r="BK1897" s="595">
        <f t="shared" si="1943"/>
        <v>2347.8999999999996</v>
      </c>
      <c r="BL1897" s="289">
        <f t="shared" si="1944"/>
        <v>1961</v>
      </c>
      <c r="BM1897" s="596">
        <f t="shared" si="1945"/>
        <v>4240</v>
      </c>
      <c r="BN1897" s="563">
        <f t="shared" si="1946"/>
        <v>12</v>
      </c>
      <c r="BO1897" s="87">
        <f t="shared" si="1947"/>
        <v>2019</v>
      </c>
      <c r="BP1897" s="87">
        <f t="shared" si="1948"/>
        <v>0</v>
      </c>
      <c r="BQ1897" s="202"/>
    </row>
    <row r="1898" spans="1:69" s="35" customFormat="1" ht="10.5" customHeight="1" x14ac:dyDescent="0.2">
      <c r="A1898" s="314" t="str">
        <f t="shared" si="1934"/>
        <v>2019-20RX712</v>
      </c>
      <c r="B1898" s="314" t="str">
        <f t="shared" si="1949"/>
        <v>Y62</v>
      </c>
      <c r="C1898" s="205" t="s">
        <v>194</v>
      </c>
      <c r="D1898" s="205" t="s">
        <v>175</v>
      </c>
      <c r="E1898" s="206"/>
      <c r="F1898" s="318" t="str">
        <f>VLOOKUP($G1898,'Selection Sheet'!$C$15:$F$39,3,0)</f>
        <v>Y62</v>
      </c>
      <c r="G1898" s="207" t="s">
        <v>84</v>
      </c>
      <c r="H1898" s="205" t="s">
        <v>533</v>
      </c>
      <c r="I1898" s="508">
        <v>307</v>
      </c>
      <c r="J1898" s="508">
        <v>91</v>
      </c>
      <c r="K1898" s="508">
        <v>48</v>
      </c>
      <c r="L1898" s="508">
        <v>27</v>
      </c>
      <c r="M1898" s="520" t="s">
        <v>80</v>
      </c>
      <c r="N1898" s="520" t="s">
        <v>80</v>
      </c>
      <c r="O1898" s="520" t="s">
        <v>80</v>
      </c>
      <c r="P1898" s="520" t="s">
        <v>80</v>
      </c>
      <c r="Q1898" s="508" t="s">
        <v>80</v>
      </c>
      <c r="R1898" s="508" t="s">
        <v>80</v>
      </c>
      <c r="S1898" s="508">
        <v>1169</v>
      </c>
      <c r="T1898" s="514">
        <v>602</v>
      </c>
      <c r="U1898" s="551">
        <v>88.4</v>
      </c>
      <c r="V1898" s="551">
        <v>76</v>
      </c>
      <c r="W1898" s="551">
        <v>133</v>
      </c>
      <c r="X1898" s="511">
        <v>764</v>
      </c>
      <c r="Y1898" s="556">
        <v>70.400000000000006</v>
      </c>
      <c r="Z1898" s="551">
        <v>30</v>
      </c>
      <c r="AA1898" s="551">
        <v>189</v>
      </c>
      <c r="AB1898" s="514">
        <v>83</v>
      </c>
      <c r="AC1898" s="551">
        <v>60.8</v>
      </c>
      <c r="AD1898" s="551">
        <v>54</v>
      </c>
      <c r="AE1898" s="551">
        <v>113</v>
      </c>
      <c r="AF1898" s="515">
        <v>166</v>
      </c>
      <c r="AG1898" s="516">
        <v>150.47101449275399</v>
      </c>
      <c r="AH1898" s="516">
        <v>203</v>
      </c>
      <c r="AI1898" s="515">
        <v>138</v>
      </c>
      <c r="AJ1898" s="519" t="s">
        <v>80</v>
      </c>
      <c r="AK1898" s="519" t="s">
        <v>80</v>
      </c>
      <c r="AL1898" s="570"/>
      <c r="AM1898" s="570"/>
      <c r="AN1898" s="518" t="s">
        <v>80</v>
      </c>
      <c r="AO1898" s="518" t="s">
        <v>80</v>
      </c>
      <c r="AP1898" s="519">
        <v>867</v>
      </c>
      <c r="AQ1898" s="519">
        <v>1109</v>
      </c>
      <c r="AR1898" s="508">
        <v>26</v>
      </c>
      <c r="AS1898" s="508">
        <v>289</v>
      </c>
      <c r="AT1898" s="508">
        <v>15</v>
      </c>
      <c r="AU1898" s="508">
        <v>45</v>
      </c>
      <c r="AV1898" s="520"/>
      <c r="AW1898" s="520"/>
      <c r="AX1898" s="520"/>
      <c r="AY1898" s="520"/>
      <c r="AZ1898" s="520"/>
      <c r="BA1898" s="520"/>
      <c r="BB1898" s="358"/>
      <c r="BC1898" s="597">
        <f t="shared" si="1935"/>
        <v>20765.000000000051</v>
      </c>
      <c r="BD1898" s="598">
        <f t="shared" si="1936"/>
        <v>28014</v>
      </c>
      <c r="BE1898" s="602">
        <f t="shared" si="1937"/>
        <v>53216.800000000003</v>
      </c>
      <c r="BF1898" s="603">
        <f t="shared" si="1938"/>
        <v>45752</v>
      </c>
      <c r="BG1898" s="604">
        <f t="shared" si="1939"/>
        <v>80066</v>
      </c>
      <c r="BH1898" s="602">
        <f t="shared" si="1940"/>
        <v>53785.600000000006</v>
      </c>
      <c r="BI1898" s="603">
        <f t="shared" si="1941"/>
        <v>22920</v>
      </c>
      <c r="BJ1898" s="604">
        <f t="shared" si="1942"/>
        <v>144396</v>
      </c>
      <c r="BK1898" s="602">
        <f t="shared" si="1943"/>
        <v>5046.3999999999996</v>
      </c>
      <c r="BL1898" s="603">
        <f t="shared" si="1944"/>
        <v>4482</v>
      </c>
      <c r="BM1898" s="604">
        <f t="shared" si="1945"/>
        <v>9379</v>
      </c>
      <c r="BN1898" s="564">
        <f t="shared" si="1946"/>
        <v>12</v>
      </c>
      <c r="BO1898" s="314">
        <f t="shared" si="1947"/>
        <v>2019</v>
      </c>
      <c r="BP1898" s="314">
        <f t="shared" si="1948"/>
        <v>0</v>
      </c>
      <c r="BQ1898" s="202"/>
    </row>
    <row r="1899" spans="1:69" s="35" customFormat="1" ht="10.5" customHeight="1" x14ac:dyDescent="0.2">
      <c r="A1899" s="87" t="str">
        <f t="shared" si="1934"/>
        <v>2019-20RX812</v>
      </c>
      <c r="B1899" s="87" t="str">
        <f t="shared" si="1949"/>
        <v>Y63</v>
      </c>
      <c r="C1899" s="203" t="s">
        <v>194</v>
      </c>
      <c r="D1899" s="203" t="s">
        <v>175</v>
      </c>
      <c r="E1899" s="42"/>
      <c r="F1899" s="317" t="str">
        <f>VLOOKUP($G1899,'Selection Sheet'!$C$15:$F$39,3,0)</f>
        <v>Y63</v>
      </c>
      <c r="G1899" s="204" t="s">
        <v>120</v>
      </c>
      <c r="H1899" s="203" t="s">
        <v>534</v>
      </c>
      <c r="I1899" s="495">
        <v>277</v>
      </c>
      <c r="J1899" s="495">
        <v>78</v>
      </c>
      <c r="K1899" s="495">
        <v>34</v>
      </c>
      <c r="L1899" s="495">
        <v>18</v>
      </c>
      <c r="M1899" s="507" t="s">
        <v>80</v>
      </c>
      <c r="N1899" s="507" t="s">
        <v>80</v>
      </c>
      <c r="O1899" s="507" t="s">
        <v>80</v>
      </c>
      <c r="P1899" s="507" t="s">
        <v>80</v>
      </c>
      <c r="Q1899" s="495" t="s">
        <v>80</v>
      </c>
      <c r="R1899" s="495" t="s">
        <v>80</v>
      </c>
      <c r="S1899" s="495">
        <v>974</v>
      </c>
      <c r="T1899" s="501">
        <v>411</v>
      </c>
      <c r="U1899" s="550">
        <v>79.400000000000006</v>
      </c>
      <c r="V1899" s="550">
        <v>70</v>
      </c>
      <c r="W1899" s="550">
        <v>123</v>
      </c>
      <c r="X1899" s="498">
        <v>447</v>
      </c>
      <c r="Y1899" s="555">
        <v>94.6</v>
      </c>
      <c r="Z1899" s="550">
        <v>44</v>
      </c>
      <c r="AA1899" s="550">
        <v>248</v>
      </c>
      <c r="AB1899" s="501">
        <v>50</v>
      </c>
      <c r="AC1899" s="550">
        <v>54.1</v>
      </c>
      <c r="AD1899" s="550">
        <v>47</v>
      </c>
      <c r="AE1899" s="550">
        <v>98</v>
      </c>
      <c r="AF1899" s="502">
        <v>66</v>
      </c>
      <c r="AG1899" s="503">
        <v>132.01724137931001</v>
      </c>
      <c r="AH1899" s="503">
        <v>170.3</v>
      </c>
      <c r="AI1899" s="502">
        <v>58</v>
      </c>
      <c r="AJ1899" s="506" t="s">
        <v>80</v>
      </c>
      <c r="AK1899" s="506" t="s">
        <v>80</v>
      </c>
      <c r="AL1899" s="569"/>
      <c r="AM1899" s="569"/>
      <c r="AN1899" s="505" t="s">
        <v>80</v>
      </c>
      <c r="AO1899" s="505" t="s">
        <v>80</v>
      </c>
      <c r="AP1899" s="506">
        <v>896</v>
      </c>
      <c r="AQ1899" s="506">
        <v>1167</v>
      </c>
      <c r="AR1899" s="495">
        <v>25</v>
      </c>
      <c r="AS1899" s="495">
        <v>257</v>
      </c>
      <c r="AT1899" s="495">
        <v>12</v>
      </c>
      <c r="AU1899" s="495">
        <v>29</v>
      </c>
      <c r="AV1899" s="507"/>
      <c r="AW1899" s="507"/>
      <c r="AX1899" s="507"/>
      <c r="AY1899" s="507"/>
      <c r="AZ1899" s="507"/>
      <c r="BA1899" s="507"/>
      <c r="BB1899" s="357"/>
      <c r="BC1899" s="592">
        <f t="shared" si="1935"/>
        <v>7656.99999999998</v>
      </c>
      <c r="BD1899" s="593">
        <f t="shared" si="1936"/>
        <v>9877.4000000000015</v>
      </c>
      <c r="BE1899" s="595">
        <f t="shared" si="1937"/>
        <v>32633.4</v>
      </c>
      <c r="BF1899" s="289">
        <f t="shared" si="1938"/>
        <v>28770</v>
      </c>
      <c r="BG1899" s="596">
        <f t="shared" si="1939"/>
        <v>50553</v>
      </c>
      <c r="BH1899" s="595">
        <f t="shared" si="1940"/>
        <v>42286.2</v>
      </c>
      <c r="BI1899" s="289">
        <f t="shared" si="1941"/>
        <v>19668</v>
      </c>
      <c r="BJ1899" s="596">
        <f t="shared" si="1942"/>
        <v>110856</v>
      </c>
      <c r="BK1899" s="595">
        <f t="shared" si="1943"/>
        <v>2705</v>
      </c>
      <c r="BL1899" s="289">
        <f t="shared" si="1944"/>
        <v>2350</v>
      </c>
      <c r="BM1899" s="596">
        <f t="shared" si="1945"/>
        <v>4900</v>
      </c>
      <c r="BN1899" s="563">
        <f t="shared" si="1946"/>
        <v>12</v>
      </c>
      <c r="BO1899" s="87">
        <f t="shared" si="1947"/>
        <v>2019</v>
      </c>
      <c r="BP1899" s="87">
        <f t="shared" si="1948"/>
        <v>0</v>
      </c>
      <c r="BQ1899" s="202"/>
    </row>
    <row r="1900" spans="1:69" s="35" customFormat="1" ht="10.5" customHeight="1" x14ac:dyDescent="0.2">
      <c r="A1900" s="87" t="str">
        <f t="shared" si="1934"/>
        <v>2019-20RX912</v>
      </c>
      <c r="B1900" s="87" t="str">
        <f t="shared" si="1949"/>
        <v>Y60</v>
      </c>
      <c r="C1900" s="203" t="s">
        <v>194</v>
      </c>
      <c r="D1900" s="203" t="s">
        <v>175</v>
      </c>
      <c r="E1900" s="42"/>
      <c r="F1900" s="317" t="str">
        <f>VLOOKUP($G1900,'Selection Sheet'!$C$15:$F$39,3,0)</f>
        <v>Y60</v>
      </c>
      <c r="G1900" s="204" t="s">
        <v>103</v>
      </c>
      <c r="H1900" s="203" t="s">
        <v>535</v>
      </c>
      <c r="I1900" s="495">
        <v>320</v>
      </c>
      <c r="J1900" s="495">
        <v>92</v>
      </c>
      <c r="K1900" s="495">
        <v>38</v>
      </c>
      <c r="L1900" s="495">
        <v>19</v>
      </c>
      <c r="M1900" s="507" t="s">
        <v>80</v>
      </c>
      <c r="N1900" s="507" t="s">
        <v>80</v>
      </c>
      <c r="O1900" s="507" t="s">
        <v>80</v>
      </c>
      <c r="P1900" s="507" t="s">
        <v>80</v>
      </c>
      <c r="Q1900" s="495" t="s">
        <v>80</v>
      </c>
      <c r="R1900" s="495" t="s">
        <v>80</v>
      </c>
      <c r="S1900" s="495">
        <v>808</v>
      </c>
      <c r="T1900" s="501">
        <v>438</v>
      </c>
      <c r="U1900" s="550">
        <v>107.1</v>
      </c>
      <c r="V1900" s="550">
        <v>89</v>
      </c>
      <c r="W1900" s="550">
        <v>176</v>
      </c>
      <c r="X1900" s="498">
        <v>443</v>
      </c>
      <c r="Y1900" s="555">
        <v>100.1</v>
      </c>
      <c r="Z1900" s="550">
        <v>49</v>
      </c>
      <c r="AA1900" s="550">
        <v>242</v>
      </c>
      <c r="AB1900" s="501">
        <v>58</v>
      </c>
      <c r="AC1900" s="550">
        <v>58.8</v>
      </c>
      <c r="AD1900" s="550">
        <v>53.5</v>
      </c>
      <c r="AE1900" s="550">
        <v>86</v>
      </c>
      <c r="AF1900" s="502">
        <v>118</v>
      </c>
      <c r="AG1900" s="503">
        <v>149.20192307692301</v>
      </c>
      <c r="AH1900" s="503">
        <v>213.7</v>
      </c>
      <c r="AI1900" s="502">
        <v>104</v>
      </c>
      <c r="AJ1900" s="506" t="s">
        <v>80</v>
      </c>
      <c r="AK1900" s="506" t="s">
        <v>80</v>
      </c>
      <c r="AL1900" s="569"/>
      <c r="AM1900" s="569"/>
      <c r="AN1900" s="505" t="s">
        <v>80</v>
      </c>
      <c r="AO1900" s="505" t="s">
        <v>80</v>
      </c>
      <c r="AP1900" s="506">
        <v>932</v>
      </c>
      <c r="AQ1900" s="506">
        <v>1036</v>
      </c>
      <c r="AR1900" s="495">
        <v>18</v>
      </c>
      <c r="AS1900" s="495">
        <v>315</v>
      </c>
      <c r="AT1900" s="495">
        <v>10</v>
      </c>
      <c r="AU1900" s="495">
        <v>38</v>
      </c>
      <c r="AV1900" s="507"/>
      <c r="AW1900" s="507"/>
      <c r="AX1900" s="507"/>
      <c r="AY1900" s="507"/>
      <c r="AZ1900" s="507"/>
      <c r="BA1900" s="507"/>
      <c r="BB1900" s="357"/>
      <c r="BC1900" s="592">
        <f t="shared" si="1935"/>
        <v>15516.999999999993</v>
      </c>
      <c r="BD1900" s="593">
        <f t="shared" si="1936"/>
        <v>22224.799999999999</v>
      </c>
      <c r="BE1900" s="595">
        <f t="shared" si="1937"/>
        <v>46909.799999999996</v>
      </c>
      <c r="BF1900" s="289">
        <f t="shared" si="1938"/>
        <v>38982</v>
      </c>
      <c r="BG1900" s="596">
        <f t="shared" si="1939"/>
        <v>77088</v>
      </c>
      <c r="BH1900" s="595">
        <f t="shared" si="1940"/>
        <v>44344.299999999996</v>
      </c>
      <c r="BI1900" s="289">
        <f t="shared" si="1941"/>
        <v>21707</v>
      </c>
      <c r="BJ1900" s="596">
        <f t="shared" si="1942"/>
        <v>107206</v>
      </c>
      <c r="BK1900" s="595">
        <f t="shared" si="1943"/>
        <v>3410.3999999999996</v>
      </c>
      <c r="BL1900" s="289">
        <f t="shared" si="1944"/>
        <v>3103</v>
      </c>
      <c r="BM1900" s="596">
        <f t="shared" si="1945"/>
        <v>4988</v>
      </c>
      <c r="BN1900" s="563">
        <f t="shared" si="1946"/>
        <v>12</v>
      </c>
      <c r="BO1900" s="87">
        <f t="shared" si="1947"/>
        <v>2019</v>
      </c>
      <c r="BP1900" s="87">
        <f t="shared" si="1948"/>
        <v>0</v>
      </c>
      <c r="BQ1900" s="202"/>
    </row>
    <row r="1901" spans="1:69" s="35" customFormat="1" ht="10.5" customHeight="1" x14ac:dyDescent="0.2">
      <c r="A1901" s="314" t="str">
        <f t="shared" si="1934"/>
        <v>2019-20RYA12</v>
      </c>
      <c r="B1901" s="314" t="str">
        <f t="shared" si="1949"/>
        <v>Y60</v>
      </c>
      <c r="C1901" s="205" t="s">
        <v>194</v>
      </c>
      <c r="D1901" s="205" t="s">
        <v>175</v>
      </c>
      <c r="E1901" s="206"/>
      <c r="F1901" s="318" t="str">
        <f>VLOOKUP($G1901,'Selection Sheet'!$C$15:$F$39,3,0)</f>
        <v>Y60</v>
      </c>
      <c r="G1901" s="207" t="s">
        <v>118</v>
      </c>
      <c r="H1901" s="205" t="s">
        <v>536</v>
      </c>
      <c r="I1901" s="508">
        <v>355</v>
      </c>
      <c r="J1901" s="508">
        <v>109</v>
      </c>
      <c r="K1901" s="508">
        <v>47</v>
      </c>
      <c r="L1901" s="508">
        <v>19</v>
      </c>
      <c r="M1901" s="520" t="s">
        <v>80</v>
      </c>
      <c r="N1901" s="520" t="s">
        <v>80</v>
      </c>
      <c r="O1901" s="520" t="s">
        <v>80</v>
      </c>
      <c r="P1901" s="520" t="s">
        <v>80</v>
      </c>
      <c r="Q1901" s="508" t="s">
        <v>80</v>
      </c>
      <c r="R1901" s="508" t="s">
        <v>80</v>
      </c>
      <c r="S1901" s="508">
        <v>1115</v>
      </c>
      <c r="T1901" s="514">
        <v>370</v>
      </c>
      <c r="U1901" s="551">
        <v>80.5</v>
      </c>
      <c r="V1901" s="551">
        <v>69</v>
      </c>
      <c r="W1901" s="551">
        <v>121.5</v>
      </c>
      <c r="X1901" s="511">
        <v>515</v>
      </c>
      <c r="Y1901" s="556">
        <v>98.1</v>
      </c>
      <c r="Z1901" s="551">
        <v>48</v>
      </c>
      <c r="AA1901" s="551">
        <v>255</v>
      </c>
      <c r="AB1901" s="514">
        <v>84</v>
      </c>
      <c r="AC1901" s="551">
        <v>68.900000000000006</v>
      </c>
      <c r="AD1901" s="551">
        <v>59</v>
      </c>
      <c r="AE1901" s="551">
        <v>127</v>
      </c>
      <c r="AF1901" s="515">
        <v>168</v>
      </c>
      <c r="AG1901" s="516">
        <v>124.943262411348</v>
      </c>
      <c r="AH1901" s="516">
        <v>169</v>
      </c>
      <c r="AI1901" s="515">
        <v>141</v>
      </c>
      <c r="AJ1901" s="519" t="s">
        <v>80</v>
      </c>
      <c r="AK1901" s="519" t="s">
        <v>80</v>
      </c>
      <c r="AL1901" s="570"/>
      <c r="AM1901" s="570"/>
      <c r="AN1901" s="518" t="s">
        <v>80</v>
      </c>
      <c r="AO1901" s="518" t="s">
        <v>80</v>
      </c>
      <c r="AP1901" s="519">
        <v>1184</v>
      </c>
      <c r="AQ1901" s="519">
        <v>1418</v>
      </c>
      <c r="AR1901" s="508">
        <v>32</v>
      </c>
      <c r="AS1901" s="508">
        <v>347</v>
      </c>
      <c r="AT1901" s="508">
        <v>15</v>
      </c>
      <c r="AU1901" s="508">
        <v>45</v>
      </c>
      <c r="AV1901" s="520"/>
      <c r="AW1901" s="520"/>
      <c r="AX1901" s="520"/>
      <c r="AY1901" s="520"/>
      <c r="AZ1901" s="520"/>
      <c r="BA1901" s="520"/>
      <c r="BB1901" s="358"/>
      <c r="BC1901" s="597">
        <f t="shared" si="1935"/>
        <v>17617.000000000069</v>
      </c>
      <c r="BD1901" s="598">
        <f t="shared" si="1936"/>
        <v>23829</v>
      </c>
      <c r="BE1901" s="602">
        <f t="shared" si="1937"/>
        <v>29785</v>
      </c>
      <c r="BF1901" s="603">
        <f t="shared" si="1938"/>
        <v>25530</v>
      </c>
      <c r="BG1901" s="604">
        <f t="shared" si="1939"/>
        <v>44955</v>
      </c>
      <c r="BH1901" s="602">
        <f t="shared" si="1940"/>
        <v>50521.5</v>
      </c>
      <c r="BI1901" s="603">
        <f t="shared" si="1941"/>
        <v>24720</v>
      </c>
      <c r="BJ1901" s="604">
        <f t="shared" si="1942"/>
        <v>131325</v>
      </c>
      <c r="BK1901" s="602">
        <f t="shared" si="1943"/>
        <v>5787.6</v>
      </c>
      <c r="BL1901" s="603">
        <f t="shared" si="1944"/>
        <v>4956</v>
      </c>
      <c r="BM1901" s="604">
        <f t="shared" si="1945"/>
        <v>10668</v>
      </c>
      <c r="BN1901" s="564">
        <f t="shared" si="1946"/>
        <v>12</v>
      </c>
      <c r="BO1901" s="314">
        <f t="shared" si="1947"/>
        <v>2019</v>
      </c>
      <c r="BP1901" s="314">
        <f t="shared" si="1948"/>
        <v>0</v>
      </c>
      <c r="BQ1901" s="202"/>
    </row>
    <row r="1902" spans="1:69" s="35" customFormat="1" ht="10.5" customHeight="1" x14ac:dyDescent="0.2">
      <c r="A1902" s="87" t="str">
        <f t="shared" si="1934"/>
        <v>2019-20RYC12</v>
      </c>
      <c r="B1902" s="87" t="str">
        <f t="shared" si="1949"/>
        <v>Y61</v>
      </c>
      <c r="C1902" s="203" t="s">
        <v>194</v>
      </c>
      <c r="D1902" s="203" t="s">
        <v>175</v>
      </c>
      <c r="E1902" s="42"/>
      <c r="F1902" s="317" t="str">
        <f>VLOOKUP($G1902,'Selection Sheet'!$C$15:$F$39,3,0)</f>
        <v>Y61</v>
      </c>
      <c r="G1902" s="204" t="s">
        <v>87</v>
      </c>
      <c r="H1902" s="203" t="s">
        <v>537</v>
      </c>
      <c r="I1902" s="495">
        <v>377</v>
      </c>
      <c r="J1902" s="495">
        <v>97</v>
      </c>
      <c r="K1902" s="495">
        <v>58</v>
      </c>
      <c r="L1902" s="495">
        <v>29</v>
      </c>
      <c r="M1902" s="507" t="s">
        <v>80</v>
      </c>
      <c r="N1902" s="507" t="s">
        <v>80</v>
      </c>
      <c r="O1902" s="507" t="s">
        <v>80</v>
      </c>
      <c r="P1902" s="507" t="s">
        <v>80</v>
      </c>
      <c r="Q1902" s="495" t="s">
        <v>80</v>
      </c>
      <c r="R1902" s="495" t="s">
        <v>80</v>
      </c>
      <c r="S1902" s="495">
        <v>1074</v>
      </c>
      <c r="T1902" s="501">
        <v>561</v>
      </c>
      <c r="U1902" s="550">
        <v>88.4</v>
      </c>
      <c r="V1902" s="550">
        <v>78</v>
      </c>
      <c r="W1902" s="550">
        <v>133</v>
      </c>
      <c r="X1902" s="498">
        <v>574</v>
      </c>
      <c r="Y1902" s="555">
        <v>87.1</v>
      </c>
      <c r="Z1902" s="550">
        <v>46</v>
      </c>
      <c r="AA1902" s="550">
        <v>229</v>
      </c>
      <c r="AB1902" s="501">
        <v>96</v>
      </c>
      <c r="AC1902" s="550">
        <v>65.400000000000006</v>
      </c>
      <c r="AD1902" s="550">
        <v>58</v>
      </c>
      <c r="AE1902" s="550">
        <v>104</v>
      </c>
      <c r="AF1902" s="502">
        <v>129</v>
      </c>
      <c r="AG1902" s="503">
        <v>144.495327102804</v>
      </c>
      <c r="AH1902" s="503">
        <v>201.4</v>
      </c>
      <c r="AI1902" s="502">
        <v>107</v>
      </c>
      <c r="AJ1902" s="506" t="s">
        <v>80</v>
      </c>
      <c r="AK1902" s="506" t="s">
        <v>80</v>
      </c>
      <c r="AL1902" s="569"/>
      <c r="AM1902" s="569"/>
      <c r="AN1902" s="505" t="s">
        <v>80</v>
      </c>
      <c r="AO1902" s="505" t="s">
        <v>80</v>
      </c>
      <c r="AP1902" s="506">
        <v>677</v>
      </c>
      <c r="AQ1902" s="506">
        <v>938</v>
      </c>
      <c r="AR1902" s="495">
        <v>30</v>
      </c>
      <c r="AS1902" s="495">
        <v>372</v>
      </c>
      <c r="AT1902" s="495">
        <v>14</v>
      </c>
      <c r="AU1902" s="495">
        <v>56</v>
      </c>
      <c r="AV1902" s="507"/>
      <c r="AW1902" s="507"/>
      <c r="AX1902" s="507"/>
      <c r="AY1902" s="507"/>
      <c r="AZ1902" s="507"/>
      <c r="BA1902" s="507"/>
      <c r="BB1902" s="357"/>
      <c r="BC1902" s="592">
        <f t="shared" si="1935"/>
        <v>15461.000000000027</v>
      </c>
      <c r="BD1902" s="593">
        <f t="shared" si="1936"/>
        <v>21549.8</v>
      </c>
      <c r="BE1902" s="595">
        <f t="shared" si="1937"/>
        <v>49592.4</v>
      </c>
      <c r="BF1902" s="289">
        <f t="shared" si="1938"/>
        <v>43758</v>
      </c>
      <c r="BG1902" s="596">
        <f t="shared" si="1939"/>
        <v>74613</v>
      </c>
      <c r="BH1902" s="595">
        <f t="shared" si="1940"/>
        <v>49995.399999999994</v>
      </c>
      <c r="BI1902" s="289">
        <f t="shared" si="1941"/>
        <v>26404</v>
      </c>
      <c r="BJ1902" s="596">
        <f t="shared" si="1942"/>
        <v>131446</v>
      </c>
      <c r="BK1902" s="595">
        <f t="shared" si="1943"/>
        <v>6278.4000000000005</v>
      </c>
      <c r="BL1902" s="289">
        <f t="shared" si="1944"/>
        <v>5568</v>
      </c>
      <c r="BM1902" s="596">
        <f t="shared" si="1945"/>
        <v>9984</v>
      </c>
      <c r="BN1902" s="563">
        <f t="shared" si="1946"/>
        <v>12</v>
      </c>
      <c r="BO1902" s="87">
        <f t="shared" si="1947"/>
        <v>2019</v>
      </c>
      <c r="BP1902" s="87">
        <f t="shared" si="1948"/>
        <v>0</v>
      </c>
      <c r="BQ1902" s="202"/>
    </row>
    <row r="1903" spans="1:69" s="35" customFormat="1" ht="10.5" customHeight="1" x14ac:dyDescent="0.2">
      <c r="A1903" s="87" t="str">
        <f t="shared" si="1934"/>
        <v>2019-20RYD12</v>
      </c>
      <c r="B1903" s="87" t="str">
        <f t="shared" si="1949"/>
        <v>Y59</v>
      </c>
      <c r="C1903" s="203" t="s">
        <v>194</v>
      </c>
      <c r="D1903" s="203" t="s">
        <v>175</v>
      </c>
      <c r="E1903" s="42"/>
      <c r="F1903" s="317" t="str">
        <f>VLOOKUP($G1903,'Selection Sheet'!$C$15:$F$39,3,0)</f>
        <v>Y59</v>
      </c>
      <c r="G1903" s="204" t="s">
        <v>116</v>
      </c>
      <c r="H1903" s="203" t="s">
        <v>538</v>
      </c>
      <c r="I1903" s="495">
        <v>259</v>
      </c>
      <c r="J1903" s="495">
        <v>60</v>
      </c>
      <c r="K1903" s="495">
        <v>46</v>
      </c>
      <c r="L1903" s="495">
        <v>23</v>
      </c>
      <c r="M1903" s="507" t="s">
        <v>80</v>
      </c>
      <c r="N1903" s="507" t="s">
        <v>80</v>
      </c>
      <c r="O1903" s="507" t="s">
        <v>80</v>
      </c>
      <c r="P1903" s="507" t="s">
        <v>80</v>
      </c>
      <c r="Q1903" s="495" t="s">
        <v>80</v>
      </c>
      <c r="R1903" s="495" t="s">
        <v>80</v>
      </c>
      <c r="S1903" s="495">
        <v>722</v>
      </c>
      <c r="T1903" s="501">
        <v>443</v>
      </c>
      <c r="U1903" s="550">
        <v>83.7</v>
      </c>
      <c r="V1903" s="550">
        <v>71</v>
      </c>
      <c r="W1903" s="550">
        <v>125</v>
      </c>
      <c r="X1903" s="498">
        <v>446</v>
      </c>
      <c r="Y1903" s="555">
        <v>77.7</v>
      </c>
      <c r="Z1903" s="550">
        <v>38</v>
      </c>
      <c r="AA1903" s="550">
        <v>192</v>
      </c>
      <c r="AB1903" s="501">
        <v>64</v>
      </c>
      <c r="AC1903" s="550">
        <v>70.3</v>
      </c>
      <c r="AD1903" s="550">
        <v>51.5</v>
      </c>
      <c r="AE1903" s="550">
        <v>103</v>
      </c>
      <c r="AF1903" s="502">
        <v>142</v>
      </c>
      <c r="AG1903" s="503">
        <v>132.84070796460199</v>
      </c>
      <c r="AH1903" s="503">
        <v>171.6</v>
      </c>
      <c r="AI1903" s="502">
        <v>113</v>
      </c>
      <c r="AJ1903" s="506" t="s">
        <v>80</v>
      </c>
      <c r="AK1903" s="506" t="s">
        <v>80</v>
      </c>
      <c r="AL1903" s="569"/>
      <c r="AM1903" s="569"/>
      <c r="AN1903" s="505" t="s">
        <v>80</v>
      </c>
      <c r="AO1903" s="505" t="s">
        <v>80</v>
      </c>
      <c r="AP1903" s="506">
        <v>819</v>
      </c>
      <c r="AQ1903" s="506">
        <v>939</v>
      </c>
      <c r="AR1903" s="495">
        <v>21</v>
      </c>
      <c r="AS1903" s="495">
        <v>261</v>
      </c>
      <c r="AT1903" s="495">
        <v>13</v>
      </c>
      <c r="AU1903" s="495">
        <v>46</v>
      </c>
      <c r="AV1903" s="507"/>
      <c r="AW1903" s="507"/>
      <c r="AX1903" s="507"/>
      <c r="AY1903" s="507"/>
      <c r="AZ1903" s="507"/>
      <c r="BA1903" s="507"/>
      <c r="BB1903" s="357"/>
      <c r="BC1903" s="592">
        <f t="shared" si="1935"/>
        <v>15011.000000000025</v>
      </c>
      <c r="BD1903" s="593">
        <f t="shared" si="1936"/>
        <v>19390.8</v>
      </c>
      <c r="BE1903" s="595">
        <f t="shared" si="1937"/>
        <v>37079.1</v>
      </c>
      <c r="BF1903" s="289">
        <f t="shared" si="1938"/>
        <v>31453</v>
      </c>
      <c r="BG1903" s="596">
        <f t="shared" si="1939"/>
        <v>55375</v>
      </c>
      <c r="BH1903" s="595">
        <f t="shared" si="1940"/>
        <v>34654.200000000004</v>
      </c>
      <c r="BI1903" s="289">
        <f t="shared" si="1941"/>
        <v>16948</v>
      </c>
      <c r="BJ1903" s="596">
        <f t="shared" si="1942"/>
        <v>85632</v>
      </c>
      <c r="BK1903" s="595">
        <f t="shared" si="1943"/>
        <v>4499.2</v>
      </c>
      <c r="BL1903" s="289">
        <f t="shared" si="1944"/>
        <v>3296</v>
      </c>
      <c r="BM1903" s="596">
        <f t="shared" si="1945"/>
        <v>6592</v>
      </c>
      <c r="BN1903" s="563">
        <f t="shared" si="1946"/>
        <v>12</v>
      </c>
      <c r="BO1903" s="87">
        <f t="shared" si="1947"/>
        <v>2019</v>
      </c>
      <c r="BP1903" s="87">
        <f t="shared" si="1948"/>
        <v>0</v>
      </c>
      <c r="BQ1903" s="202"/>
    </row>
    <row r="1904" spans="1:69" s="35" customFormat="1" ht="10.5" customHeight="1" x14ac:dyDescent="0.2">
      <c r="A1904" s="87" t="str">
        <f t="shared" si="1934"/>
        <v>2019-20RYE12</v>
      </c>
      <c r="B1904" s="87" t="str">
        <f t="shared" si="1949"/>
        <v>Y59</v>
      </c>
      <c r="C1904" s="203" t="s">
        <v>194</v>
      </c>
      <c r="D1904" s="203" t="s">
        <v>175</v>
      </c>
      <c r="E1904" s="42"/>
      <c r="F1904" s="317" t="str">
        <f>VLOOKUP($G1904,'Selection Sheet'!$C$15:$F$39,3,0)</f>
        <v>Y59</v>
      </c>
      <c r="G1904" s="204" t="s">
        <v>114</v>
      </c>
      <c r="H1904" s="203" t="s">
        <v>539</v>
      </c>
      <c r="I1904" s="495">
        <v>210</v>
      </c>
      <c r="J1904" s="495">
        <v>53</v>
      </c>
      <c r="K1904" s="495">
        <v>28</v>
      </c>
      <c r="L1904" s="495">
        <v>14</v>
      </c>
      <c r="M1904" s="507" t="s">
        <v>80</v>
      </c>
      <c r="N1904" s="507" t="s">
        <v>80</v>
      </c>
      <c r="O1904" s="507" t="s">
        <v>80</v>
      </c>
      <c r="P1904" s="507" t="s">
        <v>80</v>
      </c>
      <c r="Q1904" s="495" t="s">
        <v>80</v>
      </c>
      <c r="R1904" s="495" t="s">
        <v>80</v>
      </c>
      <c r="S1904" s="495">
        <v>400</v>
      </c>
      <c r="T1904" s="501">
        <v>309</v>
      </c>
      <c r="U1904" s="550">
        <v>78</v>
      </c>
      <c r="V1904" s="550">
        <v>66</v>
      </c>
      <c r="W1904" s="550">
        <v>112</v>
      </c>
      <c r="X1904" s="498">
        <v>333</v>
      </c>
      <c r="Y1904" s="555">
        <v>89.8</v>
      </c>
      <c r="Z1904" s="550">
        <v>35</v>
      </c>
      <c r="AA1904" s="550">
        <v>258</v>
      </c>
      <c r="AB1904" s="501">
        <v>49</v>
      </c>
      <c r="AC1904" s="550">
        <v>41.4</v>
      </c>
      <c r="AD1904" s="550">
        <v>39</v>
      </c>
      <c r="AE1904" s="550">
        <v>67</v>
      </c>
      <c r="AF1904" s="502">
        <v>76</v>
      </c>
      <c r="AG1904" s="503">
        <v>117.907692307692</v>
      </c>
      <c r="AH1904" s="503">
        <v>165</v>
      </c>
      <c r="AI1904" s="502">
        <v>65</v>
      </c>
      <c r="AJ1904" s="506" t="s">
        <v>80</v>
      </c>
      <c r="AK1904" s="506" t="s">
        <v>80</v>
      </c>
      <c r="AL1904" s="569"/>
      <c r="AM1904" s="569"/>
      <c r="AN1904" s="505" t="s">
        <v>80</v>
      </c>
      <c r="AO1904" s="505" t="s">
        <v>80</v>
      </c>
      <c r="AP1904" s="506">
        <v>400</v>
      </c>
      <c r="AQ1904" s="506">
        <v>584</v>
      </c>
      <c r="AR1904" s="495">
        <v>20</v>
      </c>
      <c r="AS1904" s="495">
        <v>210</v>
      </c>
      <c r="AT1904" s="495">
        <v>8</v>
      </c>
      <c r="AU1904" s="495">
        <v>28</v>
      </c>
      <c r="AV1904" s="507"/>
      <c r="AW1904" s="507"/>
      <c r="AX1904" s="507"/>
      <c r="AY1904" s="507"/>
      <c r="AZ1904" s="507"/>
      <c r="BA1904" s="507"/>
      <c r="BB1904" s="357"/>
      <c r="BC1904" s="592">
        <f t="shared" si="1935"/>
        <v>7663.99999999998</v>
      </c>
      <c r="BD1904" s="593">
        <f t="shared" si="1936"/>
        <v>10725</v>
      </c>
      <c r="BE1904" s="595">
        <f t="shared" si="1937"/>
        <v>24102</v>
      </c>
      <c r="BF1904" s="289">
        <f t="shared" si="1938"/>
        <v>20394</v>
      </c>
      <c r="BG1904" s="596">
        <f t="shared" si="1939"/>
        <v>34608</v>
      </c>
      <c r="BH1904" s="595">
        <f t="shared" si="1940"/>
        <v>29903.399999999998</v>
      </c>
      <c r="BI1904" s="289">
        <f t="shared" si="1941"/>
        <v>11655</v>
      </c>
      <c r="BJ1904" s="596">
        <f t="shared" si="1942"/>
        <v>85914</v>
      </c>
      <c r="BK1904" s="595">
        <f t="shared" si="1943"/>
        <v>2028.6</v>
      </c>
      <c r="BL1904" s="289">
        <f t="shared" si="1944"/>
        <v>1911</v>
      </c>
      <c r="BM1904" s="596">
        <f t="shared" si="1945"/>
        <v>3283</v>
      </c>
      <c r="BN1904" s="563">
        <f t="shared" si="1946"/>
        <v>12</v>
      </c>
      <c r="BO1904" s="87">
        <f t="shared" si="1947"/>
        <v>2019</v>
      </c>
      <c r="BP1904" s="87">
        <f t="shared" si="1948"/>
        <v>0</v>
      </c>
      <c r="BQ1904" s="202"/>
    </row>
    <row r="1905" spans="1:69" s="35" customFormat="1" ht="10.5" customHeight="1" x14ac:dyDescent="0.2">
      <c r="A1905" s="312" t="str">
        <f t="shared" si="1934"/>
        <v>2019-20RYF12</v>
      </c>
      <c r="B1905" s="312" t="str">
        <f t="shared" si="1949"/>
        <v>Y58</v>
      </c>
      <c r="C1905" s="208" t="s">
        <v>194</v>
      </c>
      <c r="D1905" s="208" t="s">
        <v>175</v>
      </c>
      <c r="E1905" s="53"/>
      <c r="F1905" s="319" t="str">
        <f>VLOOKUP($G1905,'Selection Sheet'!$C$15:$F$39,3,0)</f>
        <v>Y58</v>
      </c>
      <c r="G1905" s="209" t="s">
        <v>99</v>
      </c>
      <c r="H1905" s="208" t="s">
        <v>540</v>
      </c>
      <c r="I1905" s="521">
        <v>344</v>
      </c>
      <c r="J1905" s="521">
        <v>109</v>
      </c>
      <c r="K1905" s="521">
        <v>65</v>
      </c>
      <c r="L1905" s="521">
        <v>35</v>
      </c>
      <c r="M1905" s="533" t="s">
        <v>80</v>
      </c>
      <c r="N1905" s="533" t="s">
        <v>80</v>
      </c>
      <c r="O1905" s="533" t="s">
        <v>80</v>
      </c>
      <c r="P1905" s="533" t="s">
        <v>80</v>
      </c>
      <c r="Q1905" s="521" t="s">
        <v>80</v>
      </c>
      <c r="R1905" s="521" t="s">
        <v>80</v>
      </c>
      <c r="S1905" s="521">
        <v>889</v>
      </c>
      <c r="T1905" s="527">
        <v>606</v>
      </c>
      <c r="U1905" s="552">
        <v>97</v>
      </c>
      <c r="V1905" s="552">
        <v>82</v>
      </c>
      <c r="W1905" s="552">
        <v>158</v>
      </c>
      <c r="X1905" s="524">
        <v>624</v>
      </c>
      <c r="Y1905" s="557">
        <v>75.099999999999994</v>
      </c>
      <c r="Z1905" s="552">
        <v>26.5</v>
      </c>
      <c r="AA1905" s="552">
        <v>215</v>
      </c>
      <c r="AB1905" s="527">
        <v>81</v>
      </c>
      <c r="AC1905" s="552">
        <v>67.599999999999994</v>
      </c>
      <c r="AD1905" s="552">
        <v>57</v>
      </c>
      <c r="AE1905" s="552">
        <v>109</v>
      </c>
      <c r="AF1905" s="528">
        <v>163</v>
      </c>
      <c r="AG1905" s="529">
        <v>141.540740740741</v>
      </c>
      <c r="AH1905" s="529">
        <v>195.6</v>
      </c>
      <c r="AI1905" s="528">
        <v>135</v>
      </c>
      <c r="AJ1905" s="532" t="s">
        <v>80</v>
      </c>
      <c r="AK1905" s="532" t="s">
        <v>80</v>
      </c>
      <c r="AL1905" s="571"/>
      <c r="AM1905" s="571"/>
      <c r="AN1905" s="531" t="s">
        <v>80</v>
      </c>
      <c r="AO1905" s="531" t="s">
        <v>80</v>
      </c>
      <c r="AP1905" s="532">
        <v>553</v>
      </c>
      <c r="AQ1905" s="532">
        <v>1049</v>
      </c>
      <c r="AR1905" s="521">
        <v>24</v>
      </c>
      <c r="AS1905" s="521">
        <v>337</v>
      </c>
      <c r="AT1905" s="521">
        <v>17</v>
      </c>
      <c r="AU1905" s="521">
        <v>65</v>
      </c>
      <c r="AV1905" s="533"/>
      <c r="AW1905" s="533"/>
      <c r="AX1905" s="533"/>
      <c r="AY1905" s="533"/>
      <c r="AZ1905" s="533"/>
      <c r="BA1905" s="533"/>
      <c r="BB1905" s="359"/>
      <c r="BC1905" s="605">
        <f t="shared" si="1935"/>
        <v>19108.000000000036</v>
      </c>
      <c r="BD1905" s="606">
        <f t="shared" si="1936"/>
        <v>26406</v>
      </c>
      <c r="BE1905" s="609">
        <f t="shared" si="1937"/>
        <v>58782</v>
      </c>
      <c r="BF1905" s="311">
        <f t="shared" si="1938"/>
        <v>49692</v>
      </c>
      <c r="BG1905" s="610">
        <f t="shared" si="1939"/>
        <v>95748</v>
      </c>
      <c r="BH1905" s="609">
        <f t="shared" si="1940"/>
        <v>46862.399999999994</v>
      </c>
      <c r="BI1905" s="311">
        <f t="shared" si="1941"/>
        <v>16536</v>
      </c>
      <c r="BJ1905" s="610">
        <f t="shared" si="1942"/>
        <v>134160</v>
      </c>
      <c r="BK1905" s="609">
        <f t="shared" si="1943"/>
        <v>5475.5999999999995</v>
      </c>
      <c r="BL1905" s="311">
        <f t="shared" si="1944"/>
        <v>4617</v>
      </c>
      <c r="BM1905" s="610">
        <f t="shared" si="1945"/>
        <v>8829</v>
      </c>
      <c r="BN1905" s="565">
        <f t="shared" si="1946"/>
        <v>12</v>
      </c>
      <c r="BO1905" s="312">
        <f t="shared" si="1947"/>
        <v>2019</v>
      </c>
      <c r="BP1905" s="312">
        <f t="shared" si="1948"/>
        <v>0</v>
      </c>
      <c r="BQ1905" s="202"/>
    </row>
    <row r="1906" spans="1:69" s="35" customFormat="1" ht="10.5" customHeight="1" x14ac:dyDescent="0.2">
      <c r="A1906" s="87" t="str">
        <f t="shared" si="1934"/>
        <v>2019-20R1F1</v>
      </c>
      <c r="B1906" s="87" t="str">
        <f t="shared" si="1949"/>
        <v>Y59</v>
      </c>
      <c r="C1906" s="203" t="s">
        <v>194</v>
      </c>
      <c r="D1906" s="203" t="s">
        <v>176</v>
      </c>
      <c r="E1906" s="42"/>
      <c r="F1906" s="317" t="str">
        <f>VLOOKUP($G1906,'Selection Sheet'!$C$15:$F$39,3,0)</f>
        <v>Y59</v>
      </c>
      <c r="G1906" s="204" t="s">
        <v>108</v>
      </c>
      <c r="H1906" s="203" t="s">
        <v>529</v>
      </c>
      <c r="I1906" s="495">
        <v>16</v>
      </c>
      <c r="J1906" s="495">
        <v>7</v>
      </c>
      <c r="K1906" s="495">
        <v>3</v>
      </c>
      <c r="L1906" s="495">
        <v>2</v>
      </c>
      <c r="M1906" s="507" t="s">
        <v>80</v>
      </c>
      <c r="N1906" s="507" t="s">
        <v>80</v>
      </c>
      <c r="O1906" s="507" t="s">
        <v>80</v>
      </c>
      <c r="P1906" s="507" t="s">
        <v>80</v>
      </c>
      <c r="Q1906" s="495">
        <v>10</v>
      </c>
      <c r="R1906" s="495">
        <v>5</v>
      </c>
      <c r="S1906" s="495">
        <v>33</v>
      </c>
      <c r="T1906" s="498">
        <v>18</v>
      </c>
      <c r="U1906" s="550">
        <v>74.7</v>
      </c>
      <c r="V1906" s="550">
        <v>67</v>
      </c>
      <c r="W1906" s="550">
        <v>169</v>
      </c>
      <c r="X1906" s="498">
        <v>18</v>
      </c>
      <c r="Y1906" s="555">
        <v>47.4</v>
      </c>
      <c r="Z1906" s="550">
        <v>13</v>
      </c>
      <c r="AA1906" s="550">
        <v>151</v>
      </c>
      <c r="AB1906" s="501" t="s">
        <v>80</v>
      </c>
      <c r="AC1906" s="550" t="s">
        <v>80</v>
      </c>
      <c r="AD1906" s="550" t="s">
        <v>80</v>
      </c>
      <c r="AE1906" s="550" t="s">
        <v>80</v>
      </c>
      <c r="AF1906" s="502">
        <v>0</v>
      </c>
      <c r="AG1906" s="503" t="s">
        <v>80</v>
      </c>
      <c r="AH1906" s="503" t="s">
        <v>80</v>
      </c>
      <c r="AI1906" s="502">
        <v>0</v>
      </c>
      <c r="AJ1906" s="506">
        <v>7</v>
      </c>
      <c r="AK1906" s="506">
        <v>9</v>
      </c>
      <c r="AL1906" s="569"/>
      <c r="AM1906" s="569"/>
      <c r="AN1906" s="505" t="s">
        <v>80</v>
      </c>
      <c r="AO1906" s="505" t="s">
        <v>80</v>
      </c>
      <c r="AP1906" s="506" t="s">
        <v>80</v>
      </c>
      <c r="AQ1906" s="506" t="s">
        <v>80</v>
      </c>
      <c r="AR1906" s="495">
        <v>4</v>
      </c>
      <c r="AS1906" s="495">
        <v>16</v>
      </c>
      <c r="AT1906" s="495">
        <v>2</v>
      </c>
      <c r="AU1906" s="495">
        <v>3</v>
      </c>
      <c r="AV1906" s="507"/>
      <c r="AW1906" s="507"/>
      <c r="AX1906" s="507"/>
      <c r="AY1906" s="507"/>
      <c r="AZ1906" s="507"/>
      <c r="BA1906" s="507"/>
      <c r="BB1906" s="357"/>
      <c r="BC1906" s="592" t="str">
        <f t="shared" si="1935"/>
        <v>-</v>
      </c>
      <c r="BD1906" s="593" t="str">
        <f t="shared" si="1936"/>
        <v>-</v>
      </c>
      <c r="BE1906" s="595">
        <f t="shared" si="1937"/>
        <v>1344.6000000000001</v>
      </c>
      <c r="BF1906" s="289">
        <f t="shared" si="1938"/>
        <v>1206</v>
      </c>
      <c r="BG1906" s="596">
        <f t="shared" si="1939"/>
        <v>3042</v>
      </c>
      <c r="BH1906" s="595">
        <f t="shared" si="1940"/>
        <v>853.19999999999993</v>
      </c>
      <c r="BI1906" s="289">
        <f t="shared" si="1941"/>
        <v>234</v>
      </c>
      <c r="BJ1906" s="596">
        <f t="shared" si="1942"/>
        <v>2718</v>
      </c>
      <c r="BK1906" s="595" t="str">
        <f t="shared" si="1943"/>
        <v>-</v>
      </c>
      <c r="BL1906" s="289" t="str">
        <f t="shared" si="1944"/>
        <v>-</v>
      </c>
      <c r="BM1906" s="596" t="str">
        <f t="shared" si="1945"/>
        <v>-</v>
      </c>
      <c r="BN1906" s="563">
        <f t="shared" si="1946"/>
        <v>1</v>
      </c>
      <c r="BO1906" s="87">
        <f t="shared" si="1947"/>
        <v>2020</v>
      </c>
      <c r="BP1906" s="87">
        <f t="shared" si="1948"/>
        <v>1</v>
      </c>
      <c r="BQ1906" s="202"/>
    </row>
    <row r="1907" spans="1:69" s="35" customFormat="1" ht="10.5" customHeight="1" x14ac:dyDescent="0.2">
      <c r="A1907" s="87" t="str">
        <f t="shared" si="1934"/>
        <v>2019-20RRU1</v>
      </c>
      <c r="B1907" s="87" t="str">
        <f t="shared" si="1949"/>
        <v>Y56</v>
      </c>
      <c r="C1907" s="203" t="s">
        <v>194</v>
      </c>
      <c r="D1907" s="203" t="s">
        <v>176</v>
      </c>
      <c r="E1907" s="42"/>
      <c r="F1907" s="317" t="str">
        <f>VLOOKUP($G1907,'Selection Sheet'!$C$15:$F$39,3,0)</f>
        <v>Y56</v>
      </c>
      <c r="G1907" s="204" t="s">
        <v>93</v>
      </c>
      <c r="H1907" s="203" t="s">
        <v>530</v>
      </c>
      <c r="I1907" s="495">
        <v>372</v>
      </c>
      <c r="J1907" s="495">
        <v>121</v>
      </c>
      <c r="K1907" s="495">
        <v>66</v>
      </c>
      <c r="L1907" s="495">
        <v>39</v>
      </c>
      <c r="M1907" s="507" t="s">
        <v>80</v>
      </c>
      <c r="N1907" s="507" t="s">
        <v>80</v>
      </c>
      <c r="O1907" s="507" t="s">
        <v>80</v>
      </c>
      <c r="P1907" s="507" t="s">
        <v>80</v>
      </c>
      <c r="Q1907" s="495">
        <v>176</v>
      </c>
      <c r="R1907" s="495">
        <v>164</v>
      </c>
      <c r="S1907" s="495">
        <v>1012</v>
      </c>
      <c r="T1907" s="501">
        <v>316</v>
      </c>
      <c r="U1907" s="550">
        <v>70.8</v>
      </c>
      <c r="V1907" s="550">
        <v>64</v>
      </c>
      <c r="W1907" s="550">
        <v>107</v>
      </c>
      <c r="X1907" s="498">
        <v>532</v>
      </c>
      <c r="Y1907" s="555">
        <v>71.7</v>
      </c>
      <c r="Z1907" s="550">
        <v>26</v>
      </c>
      <c r="AA1907" s="550">
        <v>196</v>
      </c>
      <c r="AB1907" s="501">
        <v>95</v>
      </c>
      <c r="AC1907" s="550">
        <v>49</v>
      </c>
      <c r="AD1907" s="550">
        <v>39</v>
      </c>
      <c r="AE1907" s="550">
        <v>78</v>
      </c>
      <c r="AF1907" s="502">
        <v>107</v>
      </c>
      <c r="AG1907" s="503">
        <v>129.695652173913</v>
      </c>
      <c r="AH1907" s="503">
        <v>160.80000000000001</v>
      </c>
      <c r="AI1907" s="502">
        <v>92</v>
      </c>
      <c r="AJ1907" s="506">
        <v>202</v>
      </c>
      <c r="AK1907" s="506">
        <v>258</v>
      </c>
      <c r="AL1907" s="569"/>
      <c r="AM1907" s="569"/>
      <c r="AN1907" s="505" t="s">
        <v>80</v>
      </c>
      <c r="AO1907" s="505" t="s">
        <v>80</v>
      </c>
      <c r="AP1907" s="506" t="s">
        <v>80</v>
      </c>
      <c r="AQ1907" s="506" t="s">
        <v>80</v>
      </c>
      <c r="AR1907" s="495">
        <v>34</v>
      </c>
      <c r="AS1907" s="495">
        <v>364</v>
      </c>
      <c r="AT1907" s="495">
        <v>20</v>
      </c>
      <c r="AU1907" s="495">
        <v>64</v>
      </c>
      <c r="AV1907" s="507"/>
      <c r="AW1907" s="507"/>
      <c r="AX1907" s="507"/>
      <c r="AY1907" s="507"/>
      <c r="AZ1907" s="507"/>
      <c r="BA1907" s="507"/>
      <c r="BB1907" s="357"/>
      <c r="BC1907" s="592">
        <f t="shared" si="1935"/>
        <v>11931.999999999996</v>
      </c>
      <c r="BD1907" s="593">
        <f t="shared" si="1936"/>
        <v>14793.6</v>
      </c>
      <c r="BE1907" s="595">
        <f t="shared" si="1937"/>
        <v>22372.799999999999</v>
      </c>
      <c r="BF1907" s="289">
        <f t="shared" si="1938"/>
        <v>20224</v>
      </c>
      <c r="BG1907" s="596">
        <f t="shared" si="1939"/>
        <v>33812</v>
      </c>
      <c r="BH1907" s="595">
        <f t="shared" si="1940"/>
        <v>38144.400000000001</v>
      </c>
      <c r="BI1907" s="289">
        <f t="shared" si="1941"/>
        <v>13832</v>
      </c>
      <c r="BJ1907" s="596">
        <f t="shared" si="1942"/>
        <v>104272</v>
      </c>
      <c r="BK1907" s="595">
        <f t="shared" si="1943"/>
        <v>4655</v>
      </c>
      <c r="BL1907" s="289">
        <f t="shared" si="1944"/>
        <v>3705</v>
      </c>
      <c r="BM1907" s="596">
        <f t="shared" si="1945"/>
        <v>7410</v>
      </c>
      <c r="BN1907" s="563">
        <f t="shared" si="1946"/>
        <v>1</v>
      </c>
      <c r="BO1907" s="87">
        <f t="shared" si="1947"/>
        <v>2020</v>
      </c>
      <c r="BP1907" s="87">
        <f t="shared" si="1948"/>
        <v>1</v>
      </c>
      <c r="BQ1907" s="202"/>
    </row>
    <row r="1908" spans="1:69" s="35" customFormat="1" ht="10.5" customHeight="1" x14ac:dyDescent="0.2">
      <c r="A1908" s="87" t="str">
        <f t="shared" si="1934"/>
        <v>2019-20RX61</v>
      </c>
      <c r="B1908" s="87" t="str">
        <f t="shared" si="1949"/>
        <v>Y63</v>
      </c>
      <c r="C1908" s="203" t="s">
        <v>194</v>
      </c>
      <c r="D1908" s="203" t="s">
        <v>176</v>
      </c>
      <c r="E1908" s="42"/>
      <c r="F1908" s="317" t="str">
        <f>VLOOKUP($G1908,'Selection Sheet'!$C$15:$F$39,3,0)</f>
        <v>Y63</v>
      </c>
      <c r="G1908" s="204" t="s">
        <v>111</v>
      </c>
      <c r="H1908" s="203" t="s">
        <v>532</v>
      </c>
      <c r="I1908" s="495">
        <v>203</v>
      </c>
      <c r="J1908" s="495">
        <v>61</v>
      </c>
      <c r="K1908" s="495">
        <v>37</v>
      </c>
      <c r="L1908" s="495">
        <v>23</v>
      </c>
      <c r="M1908" s="507" t="s">
        <v>80</v>
      </c>
      <c r="N1908" s="507" t="s">
        <v>80</v>
      </c>
      <c r="O1908" s="507" t="s">
        <v>80</v>
      </c>
      <c r="P1908" s="507" t="s">
        <v>80</v>
      </c>
      <c r="Q1908" s="495">
        <v>77</v>
      </c>
      <c r="R1908" s="495">
        <v>63</v>
      </c>
      <c r="S1908" s="495">
        <v>454</v>
      </c>
      <c r="T1908" s="501">
        <v>275</v>
      </c>
      <c r="U1908" s="550">
        <v>89.1</v>
      </c>
      <c r="V1908" s="550">
        <v>77</v>
      </c>
      <c r="W1908" s="550">
        <v>134</v>
      </c>
      <c r="X1908" s="498">
        <v>278</v>
      </c>
      <c r="Y1908" s="555">
        <v>81.900000000000006</v>
      </c>
      <c r="Z1908" s="550">
        <v>35</v>
      </c>
      <c r="AA1908" s="550">
        <v>195</v>
      </c>
      <c r="AB1908" s="501">
        <v>46</v>
      </c>
      <c r="AC1908" s="550">
        <v>50.9</v>
      </c>
      <c r="AD1908" s="550">
        <v>42</v>
      </c>
      <c r="AE1908" s="550">
        <v>96</v>
      </c>
      <c r="AF1908" s="502">
        <v>53</v>
      </c>
      <c r="AG1908" s="503">
        <v>123.69387755101999</v>
      </c>
      <c r="AH1908" s="503">
        <v>166.6</v>
      </c>
      <c r="AI1908" s="502">
        <v>49</v>
      </c>
      <c r="AJ1908" s="506">
        <v>94</v>
      </c>
      <c r="AK1908" s="506">
        <v>102</v>
      </c>
      <c r="AL1908" s="569"/>
      <c r="AM1908" s="569"/>
      <c r="AN1908" s="505" t="s">
        <v>80</v>
      </c>
      <c r="AO1908" s="505" t="s">
        <v>80</v>
      </c>
      <c r="AP1908" s="506" t="s">
        <v>80</v>
      </c>
      <c r="AQ1908" s="506" t="s">
        <v>80</v>
      </c>
      <c r="AR1908" s="495">
        <v>5</v>
      </c>
      <c r="AS1908" s="495">
        <v>180</v>
      </c>
      <c r="AT1908" s="495">
        <v>3</v>
      </c>
      <c r="AU1908" s="495">
        <v>22</v>
      </c>
      <c r="AV1908" s="507"/>
      <c r="AW1908" s="507"/>
      <c r="AX1908" s="507"/>
      <c r="AY1908" s="507"/>
      <c r="AZ1908" s="507"/>
      <c r="BA1908" s="507"/>
      <c r="BB1908" s="357"/>
      <c r="BC1908" s="592">
        <f t="shared" si="1935"/>
        <v>6060.99999999998</v>
      </c>
      <c r="BD1908" s="593">
        <f t="shared" si="1936"/>
        <v>8163.4</v>
      </c>
      <c r="BE1908" s="595">
        <f t="shared" si="1937"/>
        <v>24502.5</v>
      </c>
      <c r="BF1908" s="289">
        <f t="shared" si="1938"/>
        <v>21175</v>
      </c>
      <c r="BG1908" s="596">
        <f t="shared" si="1939"/>
        <v>36850</v>
      </c>
      <c r="BH1908" s="595">
        <f t="shared" si="1940"/>
        <v>22768.2</v>
      </c>
      <c r="BI1908" s="289">
        <f t="shared" si="1941"/>
        <v>9730</v>
      </c>
      <c r="BJ1908" s="596">
        <f t="shared" si="1942"/>
        <v>54210</v>
      </c>
      <c r="BK1908" s="595">
        <f t="shared" si="1943"/>
        <v>2341.4</v>
      </c>
      <c r="BL1908" s="289">
        <f t="shared" si="1944"/>
        <v>1932</v>
      </c>
      <c r="BM1908" s="596">
        <f t="shared" si="1945"/>
        <v>4416</v>
      </c>
      <c r="BN1908" s="563">
        <f t="shared" si="1946"/>
        <v>1</v>
      </c>
      <c r="BO1908" s="87">
        <f t="shared" si="1947"/>
        <v>2020</v>
      </c>
      <c r="BP1908" s="87">
        <f t="shared" si="1948"/>
        <v>1</v>
      </c>
      <c r="BQ1908" s="202"/>
    </row>
    <row r="1909" spans="1:69" s="35" customFormat="1" ht="10.5" customHeight="1" x14ac:dyDescent="0.2">
      <c r="A1909" s="314" t="str">
        <f t="shared" si="1934"/>
        <v>2019-20RX71</v>
      </c>
      <c r="B1909" s="314" t="str">
        <f t="shared" si="1949"/>
        <v>Y62</v>
      </c>
      <c r="C1909" s="205" t="s">
        <v>194</v>
      </c>
      <c r="D1909" s="205" t="s">
        <v>176</v>
      </c>
      <c r="E1909" s="206"/>
      <c r="F1909" s="318" t="str">
        <f>VLOOKUP($G1909,'Selection Sheet'!$C$15:$F$39,3,0)</f>
        <v>Y62</v>
      </c>
      <c r="G1909" s="207" t="s">
        <v>84</v>
      </c>
      <c r="H1909" s="205" t="s">
        <v>533</v>
      </c>
      <c r="I1909" s="508">
        <v>290</v>
      </c>
      <c r="J1909" s="508">
        <v>104</v>
      </c>
      <c r="K1909" s="508">
        <v>34</v>
      </c>
      <c r="L1909" s="508">
        <v>17</v>
      </c>
      <c r="M1909" s="520" t="s">
        <v>80</v>
      </c>
      <c r="N1909" s="520" t="s">
        <v>80</v>
      </c>
      <c r="O1909" s="520" t="s">
        <v>80</v>
      </c>
      <c r="P1909" s="520" t="s">
        <v>80</v>
      </c>
      <c r="Q1909" s="508">
        <v>122</v>
      </c>
      <c r="R1909" s="508">
        <v>86</v>
      </c>
      <c r="S1909" s="508">
        <v>1054</v>
      </c>
      <c r="T1909" s="514">
        <v>577</v>
      </c>
      <c r="U1909" s="551">
        <v>80.2</v>
      </c>
      <c r="V1909" s="551">
        <v>71</v>
      </c>
      <c r="W1909" s="551">
        <v>121</v>
      </c>
      <c r="X1909" s="511">
        <v>726</v>
      </c>
      <c r="Y1909" s="556">
        <v>70.099999999999994</v>
      </c>
      <c r="Z1909" s="551">
        <v>33</v>
      </c>
      <c r="AA1909" s="551">
        <v>194</v>
      </c>
      <c r="AB1909" s="514">
        <v>84</v>
      </c>
      <c r="AC1909" s="551">
        <v>56.6</v>
      </c>
      <c r="AD1909" s="551">
        <v>53</v>
      </c>
      <c r="AE1909" s="551">
        <v>90</v>
      </c>
      <c r="AF1909" s="515">
        <v>180</v>
      </c>
      <c r="AG1909" s="516">
        <v>141.11428571428601</v>
      </c>
      <c r="AH1909" s="516">
        <v>204.6</v>
      </c>
      <c r="AI1909" s="515">
        <v>140</v>
      </c>
      <c r="AJ1909" s="519">
        <v>58</v>
      </c>
      <c r="AK1909" s="519">
        <v>74</v>
      </c>
      <c r="AL1909" s="570"/>
      <c r="AM1909" s="570"/>
      <c r="AN1909" s="518" t="s">
        <v>80</v>
      </c>
      <c r="AO1909" s="518" t="s">
        <v>80</v>
      </c>
      <c r="AP1909" s="519" t="s">
        <v>80</v>
      </c>
      <c r="AQ1909" s="519" t="s">
        <v>80</v>
      </c>
      <c r="AR1909" s="508">
        <v>22</v>
      </c>
      <c r="AS1909" s="508">
        <v>283</v>
      </c>
      <c r="AT1909" s="508">
        <v>9</v>
      </c>
      <c r="AU1909" s="508">
        <v>33</v>
      </c>
      <c r="AV1909" s="520"/>
      <c r="AW1909" s="520"/>
      <c r="AX1909" s="520"/>
      <c r="AY1909" s="520"/>
      <c r="AZ1909" s="520"/>
      <c r="BA1909" s="520"/>
      <c r="BB1909" s="358"/>
      <c r="BC1909" s="597">
        <f t="shared" si="1935"/>
        <v>19756.00000000004</v>
      </c>
      <c r="BD1909" s="598">
        <f t="shared" si="1936"/>
        <v>28644</v>
      </c>
      <c r="BE1909" s="602">
        <f t="shared" si="1937"/>
        <v>46275.4</v>
      </c>
      <c r="BF1909" s="603">
        <f t="shared" si="1938"/>
        <v>40967</v>
      </c>
      <c r="BG1909" s="604">
        <f t="shared" si="1939"/>
        <v>69817</v>
      </c>
      <c r="BH1909" s="602">
        <f t="shared" si="1940"/>
        <v>50892.6</v>
      </c>
      <c r="BI1909" s="603">
        <f t="shared" si="1941"/>
        <v>23958</v>
      </c>
      <c r="BJ1909" s="604">
        <f t="shared" si="1942"/>
        <v>140844</v>
      </c>
      <c r="BK1909" s="602">
        <f t="shared" si="1943"/>
        <v>4754.4000000000005</v>
      </c>
      <c r="BL1909" s="603">
        <f t="shared" si="1944"/>
        <v>4452</v>
      </c>
      <c r="BM1909" s="604">
        <f t="shared" si="1945"/>
        <v>7560</v>
      </c>
      <c r="BN1909" s="564">
        <f t="shared" si="1946"/>
        <v>1</v>
      </c>
      <c r="BO1909" s="314">
        <f t="shared" si="1947"/>
        <v>2020</v>
      </c>
      <c r="BP1909" s="314">
        <f t="shared" si="1948"/>
        <v>1</v>
      </c>
      <c r="BQ1909" s="202"/>
    </row>
    <row r="1910" spans="1:69" s="35" customFormat="1" ht="10.5" customHeight="1" x14ac:dyDescent="0.2">
      <c r="A1910" s="87" t="str">
        <f t="shared" si="1934"/>
        <v>2019-20RX81</v>
      </c>
      <c r="B1910" s="87" t="str">
        <f t="shared" si="1949"/>
        <v>Y63</v>
      </c>
      <c r="C1910" s="203" t="s">
        <v>194</v>
      </c>
      <c r="D1910" s="203" t="s">
        <v>176</v>
      </c>
      <c r="E1910" s="42"/>
      <c r="F1910" s="317" t="str">
        <f>VLOOKUP($G1910,'Selection Sheet'!$C$15:$F$39,3,0)</f>
        <v>Y63</v>
      </c>
      <c r="G1910" s="204" t="s">
        <v>120</v>
      </c>
      <c r="H1910" s="203" t="s">
        <v>534</v>
      </c>
      <c r="I1910" s="495">
        <v>278</v>
      </c>
      <c r="J1910" s="495">
        <v>80</v>
      </c>
      <c r="K1910" s="495">
        <v>49</v>
      </c>
      <c r="L1910" s="495">
        <v>28</v>
      </c>
      <c r="M1910" s="507" t="s">
        <v>80</v>
      </c>
      <c r="N1910" s="507" t="s">
        <v>80</v>
      </c>
      <c r="O1910" s="507" t="s">
        <v>80</v>
      </c>
      <c r="P1910" s="507" t="s">
        <v>80</v>
      </c>
      <c r="Q1910" s="495">
        <v>106</v>
      </c>
      <c r="R1910" s="495">
        <v>64</v>
      </c>
      <c r="S1910" s="495">
        <v>906</v>
      </c>
      <c r="T1910" s="501">
        <v>454</v>
      </c>
      <c r="U1910" s="550">
        <v>70.599999999999994</v>
      </c>
      <c r="V1910" s="550">
        <v>63</v>
      </c>
      <c r="W1910" s="550">
        <v>107</v>
      </c>
      <c r="X1910" s="498">
        <v>529</v>
      </c>
      <c r="Y1910" s="555">
        <v>83.7</v>
      </c>
      <c r="Z1910" s="550">
        <v>39</v>
      </c>
      <c r="AA1910" s="550">
        <v>225</v>
      </c>
      <c r="AB1910" s="501">
        <v>83</v>
      </c>
      <c r="AC1910" s="550">
        <v>58.1</v>
      </c>
      <c r="AD1910" s="550">
        <v>48</v>
      </c>
      <c r="AE1910" s="550">
        <v>90</v>
      </c>
      <c r="AF1910" s="502">
        <v>74</v>
      </c>
      <c r="AG1910" s="503">
        <v>128.981132075472</v>
      </c>
      <c r="AH1910" s="503">
        <v>163</v>
      </c>
      <c r="AI1910" s="502">
        <v>53</v>
      </c>
      <c r="AJ1910" s="506">
        <v>74</v>
      </c>
      <c r="AK1910" s="506">
        <v>168</v>
      </c>
      <c r="AL1910" s="569"/>
      <c r="AM1910" s="569"/>
      <c r="AN1910" s="505" t="s">
        <v>80</v>
      </c>
      <c r="AO1910" s="505" t="s">
        <v>80</v>
      </c>
      <c r="AP1910" s="506" t="s">
        <v>80</v>
      </c>
      <c r="AQ1910" s="506" t="s">
        <v>80</v>
      </c>
      <c r="AR1910" s="495">
        <v>30</v>
      </c>
      <c r="AS1910" s="495">
        <v>263</v>
      </c>
      <c r="AT1910" s="495">
        <v>17</v>
      </c>
      <c r="AU1910" s="495">
        <v>45</v>
      </c>
      <c r="AV1910" s="507"/>
      <c r="AW1910" s="507"/>
      <c r="AX1910" s="507"/>
      <c r="AY1910" s="507"/>
      <c r="AZ1910" s="507"/>
      <c r="BA1910" s="507"/>
      <c r="BB1910" s="357"/>
      <c r="BC1910" s="592">
        <f t="shared" si="1935"/>
        <v>6836.0000000000164</v>
      </c>
      <c r="BD1910" s="593">
        <f t="shared" si="1936"/>
        <v>8639</v>
      </c>
      <c r="BE1910" s="595">
        <f t="shared" si="1937"/>
        <v>32052.399999999998</v>
      </c>
      <c r="BF1910" s="289">
        <f t="shared" si="1938"/>
        <v>28602</v>
      </c>
      <c r="BG1910" s="596">
        <f t="shared" si="1939"/>
        <v>48578</v>
      </c>
      <c r="BH1910" s="595">
        <f t="shared" si="1940"/>
        <v>44277.3</v>
      </c>
      <c r="BI1910" s="289">
        <f t="shared" si="1941"/>
        <v>20631</v>
      </c>
      <c r="BJ1910" s="596">
        <f t="shared" si="1942"/>
        <v>119025</v>
      </c>
      <c r="BK1910" s="595">
        <f t="shared" si="1943"/>
        <v>4822.3</v>
      </c>
      <c r="BL1910" s="289">
        <f t="shared" si="1944"/>
        <v>3984</v>
      </c>
      <c r="BM1910" s="596">
        <f t="shared" si="1945"/>
        <v>7470</v>
      </c>
      <c r="BN1910" s="563">
        <f t="shared" si="1946"/>
        <v>1</v>
      </c>
      <c r="BO1910" s="87">
        <f t="shared" si="1947"/>
        <v>2020</v>
      </c>
      <c r="BP1910" s="87">
        <f t="shared" si="1948"/>
        <v>1</v>
      </c>
      <c r="BQ1910" s="202"/>
    </row>
    <row r="1911" spans="1:69" s="35" customFormat="1" ht="10.5" customHeight="1" x14ac:dyDescent="0.2">
      <c r="A1911" s="87" t="str">
        <f t="shared" si="1934"/>
        <v>2019-20RX91</v>
      </c>
      <c r="B1911" s="87" t="str">
        <f t="shared" si="1949"/>
        <v>Y60</v>
      </c>
      <c r="C1911" s="203" t="s">
        <v>194</v>
      </c>
      <c r="D1911" s="203" t="s">
        <v>176</v>
      </c>
      <c r="E1911" s="42"/>
      <c r="F1911" s="317" t="str">
        <f>VLOOKUP($G1911,'Selection Sheet'!$C$15:$F$39,3,0)</f>
        <v>Y60</v>
      </c>
      <c r="G1911" s="204" t="s">
        <v>103</v>
      </c>
      <c r="H1911" s="203" t="s">
        <v>535</v>
      </c>
      <c r="I1911" s="495">
        <v>261</v>
      </c>
      <c r="J1911" s="495">
        <v>89</v>
      </c>
      <c r="K1911" s="495">
        <v>33</v>
      </c>
      <c r="L1911" s="495">
        <v>21</v>
      </c>
      <c r="M1911" s="507" t="s">
        <v>80</v>
      </c>
      <c r="N1911" s="507" t="s">
        <v>80</v>
      </c>
      <c r="O1911" s="507" t="s">
        <v>80</v>
      </c>
      <c r="P1911" s="507" t="s">
        <v>80</v>
      </c>
      <c r="Q1911" s="495">
        <v>102</v>
      </c>
      <c r="R1911" s="495">
        <v>28</v>
      </c>
      <c r="S1911" s="495">
        <v>734</v>
      </c>
      <c r="T1911" s="501">
        <v>444</v>
      </c>
      <c r="U1911" s="550">
        <v>89.2</v>
      </c>
      <c r="V1911" s="550">
        <v>76</v>
      </c>
      <c r="W1911" s="550">
        <v>139</v>
      </c>
      <c r="X1911" s="498">
        <v>461</v>
      </c>
      <c r="Y1911" s="555">
        <v>88.5</v>
      </c>
      <c r="Z1911" s="550">
        <v>42</v>
      </c>
      <c r="AA1911" s="550">
        <v>227</v>
      </c>
      <c r="AB1911" s="501">
        <v>70</v>
      </c>
      <c r="AC1911" s="550">
        <v>60.6</v>
      </c>
      <c r="AD1911" s="550">
        <v>56</v>
      </c>
      <c r="AE1911" s="550">
        <v>109.5</v>
      </c>
      <c r="AF1911" s="502">
        <v>135</v>
      </c>
      <c r="AG1911" s="503">
        <v>136.76635514018699</v>
      </c>
      <c r="AH1911" s="503">
        <v>173</v>
      </c>
      <c r="AI1911" s="502">
        <v>107</v>
      </c>
      <c r="AJ1911" s="506">
        <v>105</v>
      </c>
      <c r="AK1911" s="506">
        <v>142</v>
      </c>
      <c r="AL1911" s="569"/>
      <c r="AM1911" s="569"/>
      <c r="AN1911" s="505" t="s">
        <v>80</v>
      </c>
      <c r="AO1911" s="505" t="s">
        <v>80</v>
      </c>
      <c r="AP1911" s="506" t="s">
        <v>80</v>
      </c>
      <c r="AQ1911" s="506" t="s">
        <v>80</v>
      </c>
      <c r="AR1911" s="495">
        <v>24</v>
      </c>
      <c r="AS1911" s="495">
        <v>261</v>
      </c>
      <c r="AT1911" s="495">
        <v>10</v>
      </c>
      <c r="AU1911" s="495">
        <v>33</v>
      </c>
      <c r="AV1911" s="507"/>
      <c r="AW1911" s="507"/>
      <c r="AX1911" s="507"/>
      <c r="AY1911" s="507"/>
      <c r="AZ1911" s="507"/>
      <c r="BA1911" s="507"/>
      <c r="BB1911" s="357"/>
      <c r="BC1911" s="592">
        <f t="shared" si="1935"/>
        <v>14634.000000000007</v>
      </c>
      <c r="BD1911" s="593">
        <f t="shared" si="1936"/>
        <v>18511</v>
      </c>
      <c r="BE1911" s="595">
        <f t="shared" si="1937"/>
        <v>39604.800000000003</v>
      </c>
      <c r="BF1911" s="289">
        <f t="shared" si="1938"/>
        <v>33744</v>
      </c>
      <c r="BG1911" s="596">
        <f t="shared" si="1939"/>
        <v>61716</v>
      </c>
      <c r="BH1911" s="595">
        <f t="shared" si="1940"/>
        <v>40798.5</v>
      </c>
      <c r="BI1911" s="289">
        <f t="shared" si="1941"/>
        <v>19362</v>
      </c>
      <c r="BJ1911" s="596">
        <f t="shared" si="1942"/>
        <v>104647</v>
      </c>
      <c r="BK1911" s="595">
        <f t="shared" si="1943"/>
        <v>4242</v>
      </c>
      <c r="BL1911" s="289">
        <f t="shared" si="1944"/>
        <v>3920</v>
      </c>
      <c r="BM1911" s="596">
        <f t="shared" si="1945"/>
        <v>7665</v>
      </c>
      <c r="BN1911" s="563">
        <f t="shared" si="1946"/>
        <v>1</v>
      </c>
      <c r="BO1911" s="87">
        <f t="shared" si="1947"/>
        <v>2020</v>
      </c>
      <c r="BP1911" s="87">
        <f t="shared" si="1948"/>
        <v>1</v>
      </c>
      <c r="BQ1911" s="202"/>
    </row>
    <row r="1912" spans="1:69" s="35" customFormat="1" ht="10.5" customHeight="1" x14ac:dyDescent="0.2">
      <c r="A1912" s="314" t="str">
        <f t="shared" si="1934"/>
        <v>2019-20RYA1</v>
      </c>
      <c r="B1912" s="314" t="str">
        <f t="shared" si="1949"/>
        <v>Y60</v>
      </c>
      <c r="C1912" s="205" t="s">
        <v>194</v>
      </c>
      <c r="D1912" s="205" t="s">
        <v>176</v>
      </c>
      <c r="E1912" s="206"/>
      <c r="F1912" s="318" t="str">
        <f>VLOOKUP($G1912,'Selection Sheet'!$C$15:$F$39,3,0)</f>
        <v>Y60</v>
      </c>
      <c r="G1912" s="207" t="s">
        <v>118</v>
      </c>
      <c r="H1912" s="205" t="s">
        <v>536</v>
      </c>
      <c r="I1912" s="508">
        <v>351</v>
      </c>
      <c r="J1912" s="508">
        <v>115</v>
      </c>
      <c r="K1912" s="508">
        <v>62</v>
      </c>
      <c r="L1912" s="508">
        <v>32</v>
      </c>
      <c r="M1912" s="520" t="s">
        <v>80</v>
      </c>
      <c r="N1912" s="520" t="s">
        <v>80</v>
      </c>
      <c r="O1912" s="520" t="s">
        <v>80</v>
      </c>
      <c r="P1912" s="520" t="s">
        <v>80</v>
      </c>
      <c r="Q1912" s="508">
        <v>130</v>
      </c>
      <c r="R1912" s="508">
        <v>92</v>
      </c>
      <c r="S1912" s="508">
        <v>1003</v>
      </c>
      <c r="T1912" s="514">
        <v>384</v>
      </c>
      <c r="U1912" s="551">
        <v>71.599999999999994</v>
      </c>
      <c r="V1912" s="551">
        <v>65</v>
      </c>
      <c r="W1912" s="551">
        <v>104</v>
      </c>
      <c r="X1912" s="511">
        <v>544</v>
      </c>
      <c r="Y1912" s="556">
        <v>104.6</v>
      </c>
      <c r="Z1912" s="551">
        <v>50</v>
      </c>
      <c r="AA1912" s="551">
        <v>259</v>
      </c>
      <c r="AB1912" s="514">
        <v>76</v>
      </c>
      <c r="AC1912" s="551">
        <v>63.5</v>
      </c>
      <c r="AD1912" s="551">
        <v>59.5</v>
      </c>
      <c r="AE1912" s="551">
        <v>108</v>
      </c>
      <c r="AF1912" s="515">
        <v>163</v>
      </c>
      <c r="AG1912" s="516">
        <v>116.398601398601</v>
      </c>
      <c r="AH1912" s="516">
        <v>154</v>
      </c>
      <c r="AI1912" s="515">
        <v>143</v>
      </c>
      <c r="AJ1912" s="519">
        <v>247</v>
      </c>
      <c r="AK1912" s="519">
        <v>262</v>
      </c>
      <c r="AL1912" s="570"/>
      <c r="AM1912" s="570"/>
      <c r="AN1912" s="518" t="s">
        <v>80</v>
      </c>
      <c r="AO1912" s="518" t="s">
        <v>80</v>
      </c>
      <c r="AP1912" s="519" t="s">
        <v>80</v>
      </c>
      <c r="AQ1912" s="519" t="s">
        <v>80</v>
      </c>
      <c r="AR1912" s="508">
        <v>38</v>
      </c>
      <c r="AS1912" s="508">
        <v>347</v>
      </c>
      <c r="AT1912" s="508">
        <v>17</v>
      </c>
      <c r="AU1912" s="508">
        <v>62</v>
      </c>
      <c r="AV1912" s="520"/>
      <c r="AW1912" s="520"/>
      <c r="AX1912" s="520"/>
      <c r="AY1912" s="520"/>
      <c r="AZ1912" s="520"/>
      <c r="BA1912" s="520"/>
      <c r="BB1912" s="358"/>
      <c r="BC1912" s="597">
        <f t="shared" si="1935"/>
        <v>16644.999999999942</v>
      </c>
      <c r="BD1912" s="598">
        <f t="shared" si="1936"/>
        <v>22022</v>
      </c>
      <c r="BE1912" s="602">
        <f t="shared" si="1937"/>
        <v>27494.399999999998</v>
      </c>
      <c r="BF1912" s="603">
        <f t="shared" si="1938"/>
        <v>24960</v>
      </c>
      <c r="BG1912" s="604">
        <f t="shared" si="1939"/>
        <v>39936</v>
      </c>
      <c r="BH1912" s="602">
        <f t="shared" si="1940"/>
        <v>56902.399999999994</v>
      </c>
      <c r="BI1912" s="603">
        <f t="shared" si="1941"/>
        <v>27200</v>
      </c>
      <c r="BJ1912" s="604">
        <f t="shared" si="1942"/>
        <v>140896</v>
      </c>
      <c r="BK1912" s="602">
        <f t="shared" si="1943"/>
        <v>4826</v>
      </c>
      <c r="BL1912" s="603">
        <f t="shared" si="1944"/>
        <v>4522</v>
      </c>
      <c r="BM1912" s="604">
        <f t="shared" si="1945"/>
        <v>8208</v>
      </c>
      <c r="BN1912" s="564">
        <f t="shared" si="1946"/>
        <v>1</v>
      </c>
      <c r="BO1912" s="314">
        <f t="shared" si="1947"/>
        <v>2020</v>
      </c>
      <c r="BP1912" s="314">
        <f t="shared" si="1948"/>
        <v>1</v>
      </c>
      <c r="BQ1912" s="202"/>
    </row>
    <row r="1913" spans="1:69" s="35" customFormat="1" ht="10.5" customHeight="1" x14ac:dyDescent="0.2">
      <c r="A1913" s="87" t="str">
        <f t="shared" si="1934"/>
        <v>2019-20RYC1</v>
      </c>
      <c r="B1913" s="87" t="str">
        <f t="shared" si="1949"/>
        <v>Y61</v>
      </c>
      <c r="C1913" s="203" t="s">
        <v>194</v>
      </c>
      <c r="D1913" s="203" t="s">
        <v>176</v>
      </c>
      <c r="E1913" s="42"/>
      <c r="F1913" s="317" t="str">
        <f>VLOOKUP($G1913,'Selection Sheet'!$C$15:$F$39,3,0)</f>
        <v>Y61</v>
      </c>
      <c r="G1913" s="204" t="s">
        <v>87</v>
      </c>
      <c r="H1913" s="203" t="s">
        <v>537</v>
      </c>
      <c r="I1913" s="495">
        <v>331</v>
      </c>
      <c r="J1913" s="495">
        <v>78</v>
      </c>
      <c r="K1913" s="495">
        <v>48</v>
      </c>
      <c r="L1913" s="495">
        <v>26</v>
      </c>
      <c r="M1913" s="507" t="s">
        <v>80</v>
      </c>
      <c r="N1913" s="507" t="s">
        <v>80</v>
      </c>
      <c r="O1913" s="507" t="s">
        <v>80</v>
      </c>
      <c r="P1913" s="507" t="s">
        <v>80</v>
      </c>
      <c r="Q1913" s="495">
        <v>125</v>
      </c>
      <c r="R1913" s="495">
        <v>96</v>
      </c>
      <c r="S1913" s="495">
        <v>1005</v>
      </c>
      <c r="T1913" s="501">
        <v>589</v>
      </c>
      <c r="U1913" s="550">
        <v>82.7</v>
      </c>
      <c r="V1913" s="550">
        <v>73</v>
      </c>
      <c r="W1913" s="550">
        <v>122</v>
      </c>
      <c r="X1913" s="498">
        <v>601</v>
      </c>
      <c r="Y1913" s="555">
        <v>90.5</v>
      </c>
      <c r="Z1913" s="550">
        <v>44</v>
      </c>
      <c r="AA1913" s="550">
        <v>221</v>
      </c>
      <c r="AB1913" s="501">
        <v>94</v>
      </c>
      <c r="AC1913" s="550">
        <v>59.5</v>
      </c>
      <c r="AD1913" s="550">
        <v>55.5</v>
      </c>
      <c r="AE1913" s="550">
        <v>88</v>
      </c>
      <c r="AF1913" s="502">
        <v>131</v>
      </c>
      <c r="AG1913" s="503">
        <v>138.31372549019599</v>
      </c>
      <c r="AH1913" s="503">
        <v>184.9</v>
      </c>
      <c r="AI1913" s="502">
        <v>102</v>
      </c>
      <c r="AJ1913" s="506">
        <v>113</v>
      </c>
      <c r="AK1913" s="506">
        <v>127</v>
      </c>
      <c r="AL1913" s="569"/>
      <c r="AM1913" s="569"/>
      <c r="AN1913" s="505" t="s">
        <v>80</v>
      </c>
      <c r="AO1913" s="505" t="s">
        <v>80</v>
      </c>
      <c r="AP1913" s="506" t="s">
        <v>80</v>
      </c>
      <c r="AQ1913" s="506" t="s">
        <v>80</v>
      </c>
      <c r="AR1913" s="495">
        <v>27</v>
      </c>
      <c r="AS1913" s="495">
        <v>325</v>
      </c>
      <c r="AT1913" s="495">
        <v>16</v>
      </c>
      <c r="AU1913" s="495">
        <v>47</v>
      </c>
      <c r="AV1913" s="507"/>
      <c r="AW1913" s="507"/>
      <c r="AX1913" s="507"/>
      <c r="AY1913" s="507"/>
      <c r="AZ1913" s="507"/>
      <c r="BA1913" s="507"/>
      <c r="BB1913" s="357"/>
      <c r="BC1913" s="592">
        <f t="shared" si="1935"/>
        <v>14107.999999999991</v>
      </c>
      <c r="BD1913" s="593">
        <f t="shared" si="1936"/>
        <v>18859.8</v>
      </c>
      <c r="BE1913" s="595">
        <f t="shared" si="1937"/>
        <v>48710.3</v>
      </c>
      <c r="BF1913" s="289">
        <f t="shared" si="1938"/>
        <v>42997</v>
      </c>
      <c r="BG1913" s="596">
        <f t="shared" si="1939"/>
        <v>71858</v>
      </c>
      <c r="BH1913" s="595">
        <f t="shared" si="1940"/>
        <v>54390.5</v>
      </c>
      <c r="BI1913" s="289">
        <f t="shared" si="1941"/>
        <v>26444</v>
      </c>
      <c r="BJ1913" s="596">
        <f t="shared" si="1942"/>
        <v>132821</v>
      </c>
      <c r="BK1913" s="595">
        <f t="shared" si="1943"/>
        <v>5593</v>
      </c>
      <c r="BL1913" s="289">
        <f t="shared" si="1944"/>
        <v>5217</v>
      </c>
      <c r="BM1913" s="596">
        <f t="shared" si="1945"/>
        <v>8272</v>
      </c>
      <c r="BN1913" s="563">
        <f t="shared" si="1946"/>
        <v>1</v>
      </c>
      <c r="BO1913" s="87">
        <f t="shared" si="1947"/>
        <v>2020</v>
      </c>
      <c r="BP1913" s="87">
        <f t="shared" si="1948"/>
        <v>1</v>
      </c>
      <c r="BQ1913" s="202"/>
    </row>
    <row r="1914" spans="1:69" s="35" customFormat="1" ht="10.5" customHeight="1" x14ac:dyDescent="0.2">
      <c r="A1914" s="87" t="str">
        <f t="shared" si="1934"/>
        <v>2019-20RYD1</v>
      </c>
      <c r="B1914" s="87" t="str">
        <f t="shared" si="1949"/>
        <v>Y59</v>
      </c>
      <c r="C1914" s="203" t="s">
        <v>194</v>
      </c>
      <c r="D1914" s="203" t="s">
        <v>176</v>
      </c>
      <c r="E1914" s="42"/>
      <c r="F1914" s="317" t="str">
        <f>VLOOKUP($G1914,'Selection Sheet'!$C$15:$F$39,3,0)</f>
        <v>Y59</v>
      </c>
      <c r="G1914" s="204" t="s">
        <v>116</v>
      </c>
      <c r="H1914" s="203" t="s">
        <v>538</v>
      </c>
      <c r="I1914" s="495">
        <v>260</v>
      </c>
      <c r="J1914" s="495">
        <v>73</v>
      </c>
      <c r="K1914" s="495">
        <v>47</v>
      </c>
      <c r="L1914" s="495">
        <v>26</v>
      </c>
      <c r="M1914" s="507" t="s">
        <v>80</v>
      </c>
      <c r="N1914" s="507" t="s">
        <v>80</v>
      </c>
      <c r="O1914" s="507" t="s">
        <v>80</v>
      </c>
      <c r="P1914" s="507" t="s">
        <v>80</v>
      </c>
      <c r="Q1914" s="495">
        <v>101</v>
      </c>
      <c r="R1914" s="495">
        <v>80</v>
      </c>
      <c r="S1914" s="495">
        <v>695</v>
      </c>
      <c r="T1914" s="501">
        <v>479</v>
      </c>
      <c r="U1914" s="550">
        <v>77.099999999999994</v>
      </c>
      <c r="V1914" s="550">
        <v>66</v>
      </c>
      <c r="W1914" s="550">
        <v>121</v>
      </c>
      <c r="X1914" s="498">
        <v>475</v>
      </c>
      <c r="Y1914" s="555">
        <v>76.3</v>
      </c>
      <c r="Z1914" s="550">
        <v>42</v>
      </c>
      <c r="AA1914" s="550">
        <v>190</v>
      </c>
      <c r="AB1914" s="501">
        <v>71</v>
      </c>
      <c r="AC1914" s="550">
        <v>70.400000000000006</v>
      </c>
      <c r="AD1914" s="550">
        <v>60</v>
      </c>
      <c r="AE1914" s="550">
        <v>96</v>
      </c>
      <c r="AF1914" s="502">
        <v>104</v>
      </c>
      <c r="AG1914" s="503">
        <v>140.73684210526301</v>
      </c>
      <c r="AH1914" s="503">
        <v>178.6</v>
      </c>
      <c r="AI1914" s="502">
        <v>95</v>
      </c>
      <c r="AJ1914" s="506">
        <v>83</v>
      </c>
      <c r="AK1914" s="506">
        <v>117</v>
      </c>
      <c r="AL1914" s="569"/>
      <c r="AM1914" s="569"/>
      <c r="AN1914" s="505" t="s">
        <v>80</v>
      </c>
      <c r="AO1914" s="505" t="s">
        <v>80</v>
      </c>
      <c r="AP1914" s="506" t="s">
        <v>80</v>
      </c>
      <c r="AQ1914" s="506" t="s">
        <v>80</v>
      </c>
      <c r="AR1914" s="495">
        <v>31</v>
      </c>
      <c r="AS1914" s="495">
        <v>259</v>
      </c>
      <c r="AT1914" s="495">
        <v>16</v>
      </c>
      <c r="AU1914" s="495">
        <v>44</v>
      </c>
      <c r="AV1914" s="507"/>
      <c r="AW1914" s="507"/>
      <c r="AX1914" s="507"/>
      <c r="AY1914" s="507"/>
      <c r="AZ1914" s="507"/>
      <c r="BA1914" s="507"/>
      <c r="BB1914" s="357"/>
      <c r="BC1914" s="592">
        <f t="shared" si="1935"/>
        <v>13369.999999999985</v>
      </c>
      <c r="BD1914" s="593">
        <f t="shared" si="1936"/>
        <v>16967</v>
      </c>
      <c r="BE1914" s="595">
        <f t="shared" si="1937"/>
        <v>36930.899999999994</v>
      </c>
      <c r="BF1914" s="289">
        <f t="shared" si="1938"/>
        <v>31614</v>
      </c>
      <c r="BG1914" s="596">
        <f t="shared" si="1939"/>
        <v>57959</v>
      </c>
      <c r="BH1914" s="595">
        <f t="shared" si="1940"/>
        <v>36242.5</v>
      </c>
      <c r="BI1914" s="289">
        <f t="shared" si="1941"/>
        <v>19950</v>
      </c>
      <c r="BJ1914" s="596">
        <f t="shared" si="1942"/>
        <v>90250</v>
      </c>
      <c r="BK1914" s="595">
        <f t="shared" si="1943"/>
        <v>4998.4000000000005</v>
      </c>
      <c r="BL1914" s="289">
        <f t="shared" si="1944"/>
        <v>4260</v>
      </c>
      <c r="BM1914" s="596">
        <f t="shared" si="1945"/>
        <v>6816</v>
      </c>
      <c r="BN1914" s="563">
        <f t="shared" si="1946"/>
        <v>1</v>
      </c>
      <c r="BO1914" s="87">
        <f t="shared" si="1947"/>
        <v>2020</v>
      </c>
      <c r="BP1914" s="87">
        <f t="shared" si="1948"/>
        <v>1</v>
      </c>
      <c r="BQ1914" s="202"/>
    </row>
    <row r="1915" spans="1:69" s="35" customFormat="1" ht="10.5" customHeight="1" x14ac:dyDescent="0.2">
      <c r="A1915" s="87" t="str">
        <f t="shared" si="1934"/>
        <v>2019-20RYE1</v>
      </c>
      <c r="B1915" s="87" t="str">
        <f t="shared" si="1949"/>
        <v>Y59</v>
      </c>
      <c r="C1915" s="203" t="s">
        <v>194</v>
      </c>
      <c r="D1915" s="203" t="s">
        <v>176</v>
      </c>
      <c r="E1915" s="42"/>
      <c r="F1915" s="317" t="str">
        <f>VLOOKUP($G1915,'Selection Sheet'!$C$15:$F$39,3,0)</f>
        <v>Y59</v>
      </c>
      <c r="G1915" s="204" t="s">
        <v>114</v>
      </c>
      <c r="H1915" s="203" t="s">
        <v>539</v>
      </c>
      <c r="I1915" s="495">
        <v>199</v>
      </c>
      <c r="J1915" s="495">
        <v>57</v>
      </c>
      <c r="K1915" s="495">
        <v>34</v>
      </c>
      <c r="L1915" s="495">
        <v>17</v>
      </c>
      <c r="M1915" s="507" t="s">
        <v>80</v>
      </c>
      <c r="N1915" s="507" t="s">
        <v>80</v>
      </c>
      <c r="O1915" s="507" t="s">
        <v>80</v>
      </c>
      <c r="P1915" s="507" t="s">
        <v>80</v>
      </c>
      <c r="Q1915" s="495">
        <v>80</v>
      </c>
      <c r="R1915" s="495">
        <v>53</v>
      </c>
      <c r="S1915" s="495">
        <v>370</v>
      </c>
      <c r="T1915" s="501">
        <v>308</v>
      </c>
      <c r="U1915" s="550">
        <v>74.8</v>
      </c>
      <c r="V1915" s="550">
        <v>65</v>
      </c>
      <c r="W1915" s="550">
        <v>112</v>
      </c>
      <c r="X1915" s="498">
        <v>328</v>
      </c>
      <c r="Y1915" s="555">
        <v>71.3</v>
      </c>
      <c r="Z1915" s="550">
        <v>34.5</v>
      </c>
      <c r="AA1915" s="550">
        <v>190</v>
      </c>
      <c r="AB1915" s="501">
        <v>59</v>
      </c>
      <c r="AC1915" s="550">
        <v>43.1</v>
      </c>
      <c r="AD1915" s="550">
        <v>38</v>
      </c>
      <c r="AE1915" s="550">
        <v>72</v>
      </c>
      <c r="AF1915" s="502">
        <v>78</v>
      </c>
      <c r="AG1915" s="503">
        <v>147.426229508197</v>
      </c>
      <c r="AH1915" s="503">
        <v>237</v>
      </c>
      <c r="AI1915" s="502">
        <v>61</v>
      </c>
      <c r="AJ1915" s="506">
        <v>47</v>
      </c>
      <c r="AK1915" s="506">
        <v>74</v>
      </c>
      <c r="AL1915" s="569"/>
      <c r="AM1915" s="569"/>
      <c r="AN1915" s="505" t="s">
        <v>80</v>
      </c>
      <c r="AO1915" s="505" t="s">
        <v>80</v>
      </c>
      <c r="AP1915" s="506" t="s">
        <v>80</v>
      </c>
      <c r="AQ1915" s="506" t="s">
        <v>80</v>
      </c>
      <c r="AR1915" s="495">
        <v>16</v>
      </c>
      <c r="AS1915" s="495">
        <v>199</v>
      </c>
      <c r="AT1915" s="495">
        <v>8</v>
      </c>
      <c r="AU1915" s="495">
        <v>34</v>
      </c>
      <c r="AV1915" s="507"/>
      <c r="AW1915" s="507"/>
      <c r="AX1915" s="507"/>
      <c r="AY1915" s="507"/>
      <c r="AZ1915" s="507"/>
      <c r="BA1915" s="507"/>
      <c r="BB1915" s="357"/>
      <c r="BC1915" s="592">
        <f t="shared" si="1935"/>
        <v>8993.0000000000164</v>
      </c>
      <c r="BD1915" s="593">
        <f t="shared" si="1936"/>
        <v>14457</v>
      </c>
      <c r="BE1915" s="595">
        <f t="shared" si="1937"/>
        <v>23038.399999999998</v>
      </c>
      <c r="BF1915" s="289">
        <f t="shared" si="1938"/>
        <v>20020</v>
      </c>
      <c r="BG1915" s="596">
        <f t="shared" si="1939"/>
        <v>34496</v>
      </c>
      <c r="BH1915" s="595">
        <f t="shared" si="1940"/>
        <v>23386.399999999998</v>
      </c>
      <c r="BI1915" s="289">
        <f t="shared" si="1941"/>
        <v>11316</v>
      </c>
      <c r="BJ1915" s="596">
        <f t="shared" si="1942"/>
        <v>62320</v>
      </c>
      <c r="BK1915" s="595">
        <f t="shared" si="1943"/>
        <v>2542.9</v>
      </c>
      <c r="BL1915" s="289">
        <f t="shared" si="1944"/>
        <v>2242</v>
      </c>
      <c r="BM1915" s="596">
        <f t="shared" si="1945"/>
        <v>4248</v>
      </c>
      <c r="BN1915" s="563">
        <f t="shared" si="1946"/>
        <v>1</v>
      </c>
      <c r="BO1915" s="87">
        <f t="shared" si="1947"/>
        <v>2020</v>
      </c>
      <c r="BP1915" s="87">
        <f t="shared" si="1948"/>
        <v>1</v>
      </c>
      <c r="BQ1915" s="202"/>
    </row>
    <row r="1916" spans="1:69" s="35" customFormat="1" ht="10.5" customHeight="1" x14ac:dyDescent="0.2">
      <c r="A1916" s="312" t="str">
        <f t="shared" si="1934"/>
        <v>2019-20RYF1</v>
      </c>
      <c r="B1916" s="312" t="str">
        <f t="shared" si="1949"/>
        <v>Y58</v>
      </c>
      <c r="C1916" s="208" t="s">
        <v>194</v>
      </c>
      <c r="D1916" s="208" t="s">
        <v>176</v>
      </c>
      <c r="E1916" s="53"/>
      <c r="F1916" s="319" t="str">
        <f>VLOOKUP($G1916,'Selection Sheet'!$C$15:$F$39,3,0)</f>
        <v>Y58</v>
      </c>
      <c r="G1916" s="209" t="s">
        <v>99</v>
      </c>
      <c r="H1916" s="208" t="s">
        <v>540</v>
      </c>
      <c r="I1916" s="521">
        <v>376</v>
      </c>
      <c r="J1916" s="521">
        <v>115</v>
      </c>
      <c r="K1916" s="521">
        <v>50</v>
      </c>
      <c r="L1916" s="521">
        <v>28</v>
      </c>
      <c r="M1916" s="533" t="s">
        <v>80</v>
      </c>
      <c r="N1916" s="533" t="s">
        <v>80</v>
      </c>
      <c r="O1916" s="533" t="s">
        <v>80</v>
      </c>
      <c r="P1916" s="533" t="s">
        <v>80</v>
      </c>
      <c r="Q1916" s="521">
        <v>125</v>
      </c>
      <c r="R1916" s="521">
        <v>100</v>
      </c>
      <c r="S1916" s="521">
        <v>879</v>
      </c>
      <c r="T1916" s="527">
        <v>631</v>
      </c>
      <c r="U1916" s="552">
        <v>92.7</v>
      </c>
      <c r="V1916" s="552">
        <v>81</v>
      </c>
      <c r="W1916" s="552">
        <v>150</v>
      </c>
      <c r="X1916" s="524">
        <v>635</v>
      </c>
      <c r="Y1916" s="557">
        <v>71.8</v>
      </c>
      <c r="Z1916" s="552">
        <v>27</v>
      </c>
      <c r="AA1916" s="552">
        <v>202</v>
      </c>
      <c r="AB1916" s="527">
        <v>88</v>
      </c>
      <c r="AC1916" s="552">
        <v>63.6</v>
      </c>
      <c r="AD1916" s="552">
        <v>55</v>
      </c>
      <c r="AE1916" s="552">
        <v>106</v>
      </c>
      <c r="AF1916" s="528">
        <v>150</v>
      </c>
      <c r="AG1916" s="529">
        <v>138.470588235294</v>
      </c>
      <c r="AH1916" s="529">
        <v>188.4</v>
      </c>
      <c r="AI1916" s="528">
        <v>119</v>
      </c>
      <c r="AJ1916" s="532">
        <v>233</v>
      </c>
      <c r="AK1916" s="532">
        <v>283</v>
      </c>
      <c r="AL1916" s="571"/>
      <c r="AM1916" s="571"/>
      <c r="AN1916" s="531" t="s">
        <v>80</v>
      </c>
      <c r="AO1916" s="531" t="s">
        <v>80</v>
      </c>
      <c r="AP1916" s="532" t="s">
        <v>80</v>
      </c>
      <c r="AQ1916" s="532" t="s">
        <v>80</v>
      </c>
      <c r="AR1916" s="521">
        <v>38</v>
      </c>
      <c r="AS1916" s="521">
        <v>364</v>
      </c>
      <c r="AT1916" s="521">
        <v>17</v>
      </c>
      <c r="AU1916" s="521">
        <v>47</v>
      </c>
      <c r="AV1916" s="533"/>
      <c r="AW1916" s="533"/>
      <c r="AX1916" s="533"/>
      <c r="AY1916" s="533"/>
      <c r="AZ1916" s="533"/>
      <c r="BA1916" s="533"/>
      <c r="BB1916" s="359"/>
      <c r="BC1916" s="605">
        <f t="shared" si="1935"/>
        <v>16477.999999999985</v>
      </c>
      <c r="BD1916" s="606">
        <f t="shared" si="1936"/>
        <v>22419.600000000002</v>
      </c>
      <c r="BE1916" s="609">
        <f t="shared" si="1937"/>
        <v>58493.700000000004</v>
      </c>
      <c r="BF1916" s="311">
        <f t="shared" si="1938"/>
        <v>51111</v>
      </c>
      <c r="BG1916" s="610">
        <f t="shared" si="1939"/>
        <v>94650</v>
      </c>
      <c r="BH1916" s="609">
        <f t="shared" si="1940"/>
        <v>45593</v>
      </c>
      <c r="BI1916" s="311">
        <f t="shared" si="1941"/>
        <v>17145</v>
      </c>
      <c r="BJ1916" s="610">
        <f t="shared" si="1942"/>
        <v>128270</v>
      </c>
      <c r="BK1916" s="609">
        <f t="shared" si="1943"/>
        <v>5596.8</v>
      </c>
      <c r="BL1916" s="311">
        <f t="shared" si="1944"/>
        <v>4840</v>
      </c>
      <c r="BM1916" s="610">
        <f t="shared" si="1945"/>
        <v>9328</v>
      </c>
      <c r="BN1916" s="565">
        <f t="shared" si="1946"/>
        <v>1</v>
      </c>
      <c r="BO1916" s="312">
        <f t="shared" si="1947"/>
        <v>2020</v>
      </c>
      <c r="BP1916" s="312">
        <f t="shared" si="1948"/>
        <v>1</v>
      </c>
      <c r="BQ1916" s="202"/>
    </row>
    <row r="1917" spans="1:69" s="35" customFormat="1" ht="10.5" customHeight="1" x14ac:dyDescent="0.2">
      <c r="A1917" s="87" t="str">
        <f t="shared" si="1934"/>
        <v>2019-20R1F2</v>
      </c>
      <c r="B1917" s="87" t="str">
        <f t="shared" si="1949"/>
        <v>Y59</v>
      </c>
      <c r="C1917" s="203" t="s">
        <v>194</v>
      </c>
      <c r="D1917" s="203" t="s">
        <v>177</v>
      </c>
      <c r="E1917" s="42"/>
      <c r="F1917" s="317" t="str">
        <f>VLOOKUP($G1917,'Selection Sheet'!$C$15:$F$39,3,0)</f>
        <v>Y59</v>
      </c>
      <c r="G1917" s="204" t="s">
        <v>108</v>
      </c>
      <c r="H1917" s="203" t="s">
        <v>529</v>
      </c>
      <c r="I1917" s="495">
        <v>6</v>
      </c>
      <c r="J1917" s="495">
        <v>0</v>
      </c>
      <c r="K1917" s="495">
        <v>1</v>
      </c>
      <c r="L1917" s="495">
        <v>0</v>
      </c>
      <c r="M1917" s="507" t="s">
        <v>80</v>
      </c>
      <c r="N1917" s="507" t="s">
        <v>80</v>
      </c>
      <c r="O1917" s="507" t="s">
        <v>80</v>
      </c>
      <c r="P1917" s="507" t="s">
        <v>80</v>
      </c>
      <c r="Q1917" s="495" t="s">
        <v>80</v>
      </c>
      <c r="R1917" s="495" t="s">
        <v>80</v>
      </c>
      <c r="S1917" s="495">
        <v>18</v>
      </c>
      <c r="T1917" s="498">
        <v>16</v>
      </c>
      <c r="U1917" s="550">
        <v>71.099999999999994</v>
      </c>
      <c r="V1917" s="550">
        <v>62.5</v>
      </c>
      <c r="W1917" s="550">
        <v>102</v>
      </c>
      <c r="X1917" s="498">
        <v>16</v>
      </c>
      <c r="Y1917" s="555">
        <v>38</v>
      </c>
      <c r="Z1917" s="550">
        <v>20.5</v>
      </c>
      <c r="AA1917" s="550">
        <v>121</v>
      </c>
      <c r="AB1917" s="501" t="s">
        <v>80</v>
      </c>
      <c r="AC1917" s="550" t="s">
        <v>80</v>
      </c>
      <c r="AD1917" s="550" t="s">
        <v>80</v>
      </c>
      <c r="AE1917" s="550" t="s">
        <v>80</v>
      </c>
      <c r="AF1917" s="502">
        <v>0</v>
      </c>
      <c r="AG1917" s="503" t="s">
        <v>80</v>
      </c>
      <c r="AH1917" s="503" t="s">
        <v>80</v>
      </c>
      <c r="AI1917" s="502">
        <v>0</v>
      </c>
      <c r="AJ1917" s="506" t="s">
        <v>80</v>
      </c>
      <c r="AK1917" s="506" t="s">
        <v>80</v>
      </c>
      <c r="AL1917" s="569"/>
      <c r="AM1917" s="569"/>
      <c r="AN1917" s="505">
        <v>37</v>
      </c>
      <c r="AO1917" s="505">
        <v>39</v>
      </c>
      <c r="AP1917" s="506" t="s">
        <v>80</v>
      </c>
      <c r="AQ1917" s="506" t="s">
        <v>80</v>
      </c>
      <c r="AR1917" s="495">
        <v>0</v>
      </c>
      <c r="AS1917" s="495">
        <v>6</v>
      </c>
      <c r="AT1917" s="495">
        <v>0</v>
      </c>
      <c r="AU1917" s="495">
        <v>1</v>
      </c>
      <c r="AV1917" s="507"/>
      <c r="AW1917" s="507"/>
      <c r="AX1917" s="507"/>
      <c r="AY1917" s="507"/>
      <c r="AZ1917" s="507"/>
      <c r="BA1917" s="507"/>
      <c r="BB1917" s="357"/>
      <c r="BC1917" s="592" t="str">
        <f t="shared" si="1935"/>
        <v>-</v>
      </c>
      <c r="BD1917" s="593" t="str">
        <f t="shared" si="1936"/>
        <v>-</v>
      </c>
      <c r="BE1917" s="595">
        <f t="shared" si="1937"/>
        <v>1137.5999999999999</v>
      </c>
      <c r="BF1917" s="289">
        <f t="shared" si="1938"/>
        <v>1000</v>
      </c>
      <c r="BG1917" s="596">
        <f t="shared" si="1939"/>
        <v>1632</v>
      </c>
      <c r="BH1917" s="595">
        <f t="shared" si="1940"/>
        <v>608</v>
      </c>
      <c r="BI1917" s="289">
        <f t="shared" si="1941"/>
        <v>328</v>
      </c>
      <c r="BJ1917" s="596">
        <f t="shared" si="1942"/>
        <v>1936</v>
      </c>
      <c r="BK1917" s="595" t="str">
        <f t="shared" si="1943"/>
        <v>-</v>
      </c>
      <c r="BL1917" s="289" t="str">
        <f t="shared" si="1944"/>
        <v>-</v>
      </c>
      <c r="BM1917" s="596" t="str">
        <f t="shared" si="1945"/>
        <v>-</v>
      </c>
      <c r="BN1917" s="563">
        <f t="shared" si="1946"/>
        <v>2</v>
      </c>
      <c r="BO1917" s="87">
        <f t="shared" si="1947"/>
        <v>2020</v>
      </c>
      <c r="BP1917" s="87">
        <f t="shared" si="1948"/>
        <v>2</v>
      </c>
      <c r="BQ1917" s="202"/>
    </row>
    <row r="1918" spans="1:69" s="35" customFormat="1" ht="10.5" customHeight="1" x14ac:dyDescent="0.2">
      <c r="A1918" s="87" t="str">
        <f t="shared" si="1934"/>
        <v>2019-20RRU2</v>
      </c>
      <c r="B1918" s="87" t="str">
        <f t="shared" si="1949"/>
        <v>Y56</v>
      </c>
      <c r="C1918" s="203" t="s">
        <v>194</v>
      </c>
      <c r="D1918" s="203" t="s">
        <v>177</v>
      </c>
      <c r="E1918" s="42"/>
      <c r="F1918" s="317" t="str">
        <f>VLOOKUP($G1918,'Selection Sheet'!$C$15:$F$39,3,0)</f>
        <v>Y56</v>
      </c>
      <c r="G1918" s="204" t="s">
        <v>93</v>
      </c>
      <c r="H1918" s="203" t="s">
        <v>530</v>
      </c>
      <c r="I1918" s="495">
        <v>348</v>
      </c>
      <c r="J1918" s="495">
        <v>116</v>
      </c>
      <c r="K1918" s="495">
        <v>44</v>
      </c>
      <c r="L1918" s="495">
        <v>22</v>
      </c>
      <c r="M1918" s="507" t="s">
        <v>80</v>
      </c>
      <c r="N1918" s="507" t="s">
        <v>80</v>
      </c>
      <c r="O1918" s="507" t="s">
        <v>80</v>
      </c>
      <c r="P1918" s="507" t="s">
        <v>80</v>
      </c>
      <c r="Q1918" s="495" t="s">
        <v>80</v>
      </c>
      <c r="R1918" s="495" t="s">
        <v>80</v>
      </c>
      <c r="S1918" s="495">
        <v>923</v>
      </c>
      <c r="T1918" s="501">
        <v>313</v>
      </c>
      <c r="U1918" s="550">
        <v>76.3</v>
      </c>
      <c r="V1918" s="550">
        <v>68</v>
      </c>
      <c r="W1918" s="550">
        <v>113</v>
      </c>
      <c r="X1918" s="498">
        <v>528</v>
      </c>
      <c r="Y1918" s="555">
        <v>78.599999999999994</v>
      </c>
      <c r="Z1918" s="550">
        <v>31</v>
      </c>
      <c r="AA1918" s="550">
        <v>212</v>
      </c>
      <c r="AB1918" s="501">
        <v>81</v>
      </c>
      <c r="AC1918" s="550">
        <v>52.3</v>
      </c>
      <c r="AD1918" s="550">
        <v>40</v>
      </c>
      <c r="AE1918" s="550">
        <v>83</v>
      </c>
      <c r="AF1918" s="502">
        <v>107</v>
      </c>
      <c r="AG1918" s="503">
        <v>125.936842105263</v>
      </c>
      <c r="AH1918" s="503">
        <v>166.8</v>
      </c>
      <c r="AI1918" s="502">
        <v>95</v>
      </c>
      <c r="AJ1918" s="506" t="s">
        <v>80</v>
      </c>
      <c r="AK1918" s="506" t="s">
        <v>80</v>
      </c>
      <c r="AL1918" s="569"/>
      <c r="AM1918" s="569"/>
      <c r="AN1918" s="505">
        <v>1106</v>
      </c>
      <c r="AO1918" s="505">
        <v>1133</v>
      </c>
      <c r="AP1918" s="506" t="s">
        <v>80</v>
      </c>
      <c r="AQ1918" s="506" t="s">
        <v>80</v>
      </c>
      <c r="AR1918" s="495">
        <v>25</v>
      </c>
      <c r="AS1918" s="495">
        <v>335</v>
      </c>
      <c r="AT1918" s="495">
        <v>11</v>
      </c>
      <c r="AU1918" s="495">
        <v>43</v>
      </c>
      <c r="AV1918" s="507"/>
      <c r="AW1918" s="507"/>
      <c r="AX1918" s="507"/>
      <c r="AY1918" s="507"/>
      <c r="AZ1918" s="507"/>
      <c r="BA1918" s="507"/>
      <c r="BB1918" s="357"/>
      <c r="BC1918" s="592">
        <f t="shared" si="1935"/>
        <v>11963.999999999985</v>
      </c>
      <c r="BD1918" s="593">
        <f t="shared" si="1936"/>
        <v>15846.000000000002</v>
      </c>
      <c r="BE1918" s="595">
        <f t="shared" si="1937"/>
        <v>23881.899999999998</v>
      </c>
      <c r="BF1918" s="289">
        <f t="shared" si="1938"/>
        <v>21284</v>
      </c>
      <c r="BG1918" s="596">
        <f t="shared" si="1939"/>
        <v>35369</v>
      </c>
      <c r="BH1918" s="595">
        <f t="shared" si="1940"/>
        <v>41500.799999999996</v>
      </c>
      <c r="BI1918" s="289">
        <f t="shared" si="1941"/>
        <v>16368</v>
      </c>
      <c r="BJ1918" s="596">
        <f t="shared" si="1942"/>
        <v>111936</v>
      </c>
      <c r="BK1918" s="595">
        <f t="shared" si="1943"/>
        <v>4236.3</v>
      </c>
      <c r="BL1918" s="289">
        <f t="shared" si="1944"/>
        <v>3240</v>
      </c>
      <c r="BM1918" s="596">
        <f t="shared" si="1945"/>
        <v>6723</v>
      </c>
      <c r="BN1918" s="563">
        <f t="shared" si="1946"/>
        <v>2</v>
      </c>
      <c r="BO1918" s="87">
        <f t="shared" si="1947"/>
        <v>2020</v>
      </c>
      <c r="BP1918" s="87">
        <f t="shared" si="1948"/>
        <v>2</v>
      </c>
      <c r="BQ1918" s="202"/>
    </row>
    <row r="1919" spans="1:69" s="35" customFormat="1" ht="10.5" customHeight="1" x14ac:dyDescent="0.2">
      <c r="A1919" s="87" t="str">
        <f t="shared" si="1934"/>
        <v>2019-20RX62</v>
      </c>
      <c r="B1919" s="87" t="str">
        <f t="shared" si="1949"/>
        <v>Y63</v>
      </c>
      <c r="C1919" s="203" t="s">
        <v>194</v>
      </c>
      <c r="D1919" s="203" t="s">
        <v>177</v>
      </c>
      <c r="E1919" s="42"/>
      <c r="F1919" s="317" t="str">
        <f>VLOOKUP($G1919,'Selection Sheet'!$C$15:$F$39,3,0)</f>
        <v>Y63</v>
      </c>
      <c r="G1919" s="204" t="s">
        <v>111</v>
      </c>
      <c r="H1919" s="203" t="s">
        <v>532</v>
      </c>
      <c r="I1919" s="495">
        <v>166</v>
      </c>
      <c r="J1919" s="495">
        <v>48</v>
      </c>
      <c r="K1919" s="495">
        <v>29</v>
      </c>
      <c r="L1919" s="495">
        <v>17</v>
      </c>
      <c r="M1919" s="507" t="s">
        <v>80</v>
      </c>
      <c r="N1919" s="507" t="s">
        <v>80</v>
      </c>
      <c r="O1919" s="507" t="s">
        <v>80</v>
      </c>
      <c r="P1919" s="507" t="s">
        <v>80</v>
      </c>
      <c r="Q1919" s="495" t="s">
        <v>80</v>
      </c>
      <c r="R1919" s="495" t="s">
        <v>80</v>
      </c>
      <c r="S1919" s="495">
        <v>396</v>
      </c>
      <c r="T1919" s="501">
        <v>260</v>
      </c>
      <c r="U1919" s="550">
        <v>78.2</v>
      </c>
      <c r="V1919" s="550">
        <v>71</v>
      </c>
      <c r="W1919" s="550">
        <v>117</v>
      </c>
      <c r="X1919" s="498">
        <v>260</v>
      </c>
      <c r="Y1919" s="555">
        <v>64.5</v>
      </c>
      <c r="Z1919" s="550">
        <v>32</v>
      </c>
      <c r="AA1919" s="550">
        <v>159</v>
      </c>
      <c r="AB1919" s="501">
        <v>47</v>
      </c>
      <c r="AC1919" s="550">
        <v>48.4</v>
      </c>
      <c r="AD1919" s="550">
        <v>42</v>
      </c>
      <c r="AE1919" s="550">
        <v>86</v>
      </c>
      <c r="AF1919" s="502">
        <v>59</v>
      </c>
      <c r="AG1919" s="503">
        <v>114.7</v>
      </c>
      <c r="AH1919" s="503">
        <v>156.69999999999999</v>
      </c>
      <c r="AI1919" s="502">
        <v>50</v>
      </c>
      <c r="AJ1919" s="506" t="s">
        <v>80</v>
      </c>
      <c r="AK1919" s="506" t="s">
        <v>80</v>
      </c>
      <c r="AL1919" s="569"/>
      <c r="AM1919" s="569"/>
      <c r="AN1919" s="505">
        <v>464</v>
      </c>
      <c r="AO1919" s="505">
        <v>465</v>
      </c>
      <c r="AP1919" s="506" t="s">
        <v>80</v>
      </c>
      <c r="AQ1919" s="506" t="s">
        <v>80</v>
      </c>
      <c r="AR1919" s="495">
        <v>7</v>
      </c>
      <c r="AS1919" s="495">
        <v>155</v>
      </c>
      <c r="AT1919" s="495">
        <v>5</v>
      </c>
      <c r="AU1919" s="495">
        <v>24</v>
      </c>
      <c r="AV1919" s="507"/>
      <c r="AW1919" s="507"/>
      <c r="AX1919" s="507"/>
      <c r="AY1919" s="507"/>
      <c r="AZ1919" s="507"/>
      <c r="BA1919" s="507"/>
      <c r="BB1919" s="357"/>
      <c r="BC1919" s="592">
        <f t="shared" si="1935"/>
        <v>5735</v>
      </c>
      <c r="BD1919" s="593">
        <f t="shared" si="1936"/>
        <v>7834.9999999999991</v>
      </c>
      <c r="BE1919" s="595">
        <f t="shared" si="1937"/>
        <v>20332</v>
      </c>
      <c r="BF1919" s="289">
        <f t="shared" si="1938"/>
        <v>18460</v>
      </c>
      <c r="BG1919" s="596">
        <f t="shared" si="1939"/>
        <v>30420</v>
      </c>
      <c r="BH1919" s="595">
        <f t="shared" si="1940"/>
        <v>16770</v>
      </c>
      <c r="BI1919" s="289">
        <f t="shared" si="1941"/>
        <v>8320</v>
      </c>
      <c r="BJ1919" s="596">
        <f t="shared" si="1942"/>
        <v>41340</v>
      </c>
      <c r="BK1919" s="595">
        <f t="shared" si="1943"/>
        <v>2274.7999999999997</v>
      </c>
      <c r="BL1919" s="289">
        <f t="shared" si="1944"/>
        <v>1974</v>
      </c>
      <c r="BM1919" s="596">
        <f t="shared" si="1945"/>
        <v>4042</v>
      </c>
      <c r="BN1919" s="563">
        <f t="shared" si="1946"/>
        <v>2</v>
      </c>
      <c r="BO1919" s="87">
        <f t="shared" si="1947"/>
        <v>2020</v>
      </c>
      <c r="BP1919" s="87">
        <f t="shared" si="1948"/>
        <v>2</v>
      </c>
      <c r="BQ1919" s="202"/>
    </row>
    <row r="1920" spans="1:69" s="35" customFormat="1" ht="10.5" customHeight="1" x14ac:dyDescent="0.2">
      <c r="A1920" s="314" t="str">
        <f t="shared" si="1934"/>
        <v>2019-20RX72</v>
      </c>
      <c r="B1920" s="314" t="str">
        <f t="shared" si="1949"/>
        <v>Y62</v>
      </c>
      <c r="C1920" s="205" t="s">
        <v>194</v>
      </c>
      <c r="D1920" s="205" t="s">
        <v>177</v>
      </c>
      <c r="E1920" s="206"/>
      <c r="F1920" s="318" t="str">
        <f>VLOOKUP($G1920,'Selection Sheet'!$C$15:$F$39,3,0)</f>
        <v>Y62</v>
      </c>
      <c r="G1920" s="207" t="s">
        <v>84</v>
      </c>
      <c r="H1920" s="205" t="s">
        <v>533</v>
      </c>
      <c r="I1920" s="508">
        <v>235</v>
      </c>
      <c r="J1920" s="508">
        <v>58</v>
      </c>
      <c r="K1920" s="508">
        <v>38</v>
      </c>
      <c r="L1920" s="508">
        <v>19</v>
      </c>
      <c r="M1920" s="520" t="s">
        <v>80</v>
      </c>
      <c r="N1920" s="520" t="s">
        <v>80</v>
      </c>
      <c r="O1920" s="520" t="s">
        <v>80</v>
      </c>
      <c r="P1920" s="520" t="s">
        <v>80</v>
      </c>
      <c r="Q1920" s="508" t="s">
        <v>80</v>
      </c>
      <c r="R1920" s="508" t="s">
        <v>80</v>
      </c>
      <c r="S1920" s="508">
        <v>875</v>
      </c>
      <c r="T1920" s="514">
        <v>522</v>
      </c>
      <c r="U1920" s="551">
        <v>79.400000000000006</v>
      </c>
      <c r="V1920" s="551">
        <v>72</v>
      </c>
      <c r="W1920" s="551">
        <v>122</v>
      </c>
      <c r="X1920" s="511">
        <v>660</v>
      </c>
      <c r="Y1920" s="556">
        <v>66.400000000000006</v>
      </c>
      <c r="Z1920" s="551">
        <v>32</v>
      </c>
      <c r="AA1920" s="551">
        <v>163.5</v>
      </c>
      <c r="AB1920" s="514">
        <v>77</v>
      </c>
      <c r="AC1920" s="551">
        <v>66.400000000000006</v>
      </c>
      <c r="AD1920" s="551">
        <v>56</v>
      </c>
      <c r="AE1920" s="551">
        <v>108</v>
      </c>
      <c r="AF1920" s="515">
        <v>158</v>
      </c>
      <c r="AG1920" s="516">
        <v>143.92366412213701</v>
      </c>
      <c r="AH1920" s="516">
        <v>199</v>
      </c>
      <c r="AI1920" s="515">
        <v>131</v>
      </c>
      <c r="AJ1920" s="519" t="s">
        <v>80</v>
      </c>
      <c r="AK1920" s="519" t="s">
        <v>80</v>
      </c>
      <c r="AL1920" s="570"/>
      <c r="AM1920" s="570"/>
      <c r="AN1920" s="518">
        <v>908</v>
      </c>
      <c r="AO1920" s="518">
        <v>922</v>
      </c>
      <c r="AP1920" s="519" t="s">
        <v>80</v>
      </c>
      <c r="AQ1920" s="519" t="s">
        <v>80</v>
      </c>
      <c r="AR1920" s="508">
        <v>11</v>
      </c>
      <c r="AS1920" s="508">
        <v>229</v>
      </c>
      <c r="AT1920" s="508">
        <v>5</v>
      </c>
      <c r="AU1920" s="508">
        <v>37</v>
      </c>
      <c r="AV1920" s="520"/>
      <c r="AW1920" s="520"/>
      <c r="AX1920" s="520"/>
      <c r="AY1920" s="520"/>
      <c r="AZ1920" s="520"/>
      <c r="BA1920" s="520"/>
      <c r="BB1920" s="358"/>
      <c r="BC1920" s="597">
        <f t="shared" si="1935"/>
        <v>18853.999999999949</v>
      </c>
      <c r="BD1920" s="598">
        <f t="shared" si="1936"/>
        <v>26069</v>
      </c>
      <c r="BE1920" s="602">
        <f t="shared" si="1937"/>
        <v>41446.800000000003</v>
      </c>
      <c r="BF1920" s="603">
        <f t="shared" si="1938"/>
        <v>37584</v>
      </c>
      <c r="BG1920" s="604">
        <f t="shared" si="1939"/>
        <v>63684</v>
      </c>
      <c r="BH1920" s="602">
        <f t="shared" si="1940"/>
        <v>43824.000000000007</v>
      </c>
      <c r="BI1920" s="603">
        <f t="shared" si="1941"/>
        <v>21120</v>
      </c>
      <c r="BJ1920" s="604">
        <f t="shared" si="1942"/>
        <v>107910</v>
      </c>
      <c r="BK1920" s="602">
        <f t="shared" si="1943"/>
        <v>5112.8</v>
      </c>
      <c r="BL1920" s="603">
        <f t="shared" si="1944"/>
        <v>4312</v>
      </c>
      <c r="BM1920" s="604">
        <f t="shared" si="1945"/>
        <v>8316</v>
      </c>
      <c r="BN1920" s="564">
        <f t="shared" si="1946"/>
        <v>2</v>
      </c>
      <c r="BO1920" s="314">
        <f t="shared" si="1947"/>
        <v>2020</v>
      </c>
      <c r="BP1920" s="314">
        <f t="shared" si="1948"/>
        <v>2</v>
      </c>
      <c r="BQ1920" s="202"/>
    </row>
    <row r="1921" spans="1:69" s="35" customFormat="1" ht="10.5" customHeight="1" x14ac:dyDescent="0.2">
      <c r="A1921" s="87" t="str">
        <f t="shared" si="1934"/>
        <v>2019-20RX82</v>
      </c>
      <c r="B1921" s="87" t="str">
        <f t="shared" si="1949"/>
        <v>Y63</v>
      </c>
      <c r="C1921" s="203" t="s">
        <v>194</v>
      </c>
      <c r="D1921" s="203" t="s">
        <v>177</v>
      </c>
      <c r="E1921" s="42"/>
      <c r="F1921" s="317" t="str">
        <f>VLOOKUP($G1921,'Selection Sheet'!$C$15:$F$39,3,0)</f>
        <v>Y63</v>
      </c>
      <c r="G1921" s="204" t="s">
        <v>120</v>
      </c>
      <c r="H1921" s="203" t="s">
        <v>534</v>
      </c>
      <c r="I1921" s="495">
        <v>212</v>
      </c>
      <c r="J1921" s="495">
        <v>58</v>
      </c>
      <c r="K1921" s="495">
        <v>31</v>
      </c>
      <c r="L1921" s="495">
        <v>17</v>
      </c>
      <c r="M1921" s="507" t="s">
        <v>80</v>
      </c>
      <c r="N1921" s="507" t="s">
        <v>80</v>
      </c>
      <c r="O1921" s="507" t="s">
        <v>80</v>
      </c>
      <c r="P1921" s="507" t="s">
        <v>80</v>
      </c>
      <c r="Q1921" s="495" t="s">
        <v>80</v>
      </c>
      <c r="R1921" s="495" t="s">
        <v>80</v>
      </c>
      <c r="S1921" s="495">
        <v>743</v>
      </c>
      <c r="T1921" s="501">
        <v>399</v>
      </c>
      <c r="U1921" s="550">
        <v>74.3</v>
      </c>
      <c r="V1921" s="550">
        <v>68</v>
      </c>
      <c r="W1921" s="550">
        <v>113</v>
      </c>
      <c r="X1921" s="498">
        <v>450</v>
      </c>
      <c r="Y1921" s="555">
        <v>81.400000000000006</v>
      </c>
      <c r="Z1921" s="550">
        <v>37</v>
      </c>
      <c r="AA1921" s="550">
        <v>218.5</v>
      </c>
      <c r="AB1921" s="501">
        <v>70</v>
      </c>
      <c r="AC1921" s="550">
        <v>57.8</v>
      </c>
      <c r="AD1921" s="550">
        <v>52</v>
      </c>
      <c r="AE1921" s="550">
        <v>99</v>
      </c>
      <c r="AF1921" s="502">
        <v>51</v>
      </c>
      <c r="AG1921" s="503">
        <v>130.833333333333</v>
      </c>
      <c r="AH1921" s="503">
        <v>175.5</v>
      </c>
      <c r="AI1921" s="502">
        <v>36</v>
      </c>
      <c r="AJ1921" s="506" t="s">
        <v>80</v>
      </c>
      <c r="AK1921" s="506" t="s">
        <v>80</v>
      </c>
      <c r="AL1921" s="569"/>
      <c r="AM1921" s="569"/>
      <c r="AN1921" s="505">
        <v>368</v>
      </c>
      <c r="AO1921" s="505">
        <v>389</v>
      </c>
      <c r="AP1921" s="506" t="s">
        <v>80</v>
      </c>
      <c r="AQ1921" s="506" t="s">
        <v>80</v>
      </c>
      <c r="AR1921" s="495">
        <v>15</v>
      </c>
      <c r="AS1921" s="495">
        <v>196</v>
      </c>
      <c r="AT1921" s="495">
        <v>8</v>
      </c>
      <c r="AU1921" s="495">
        <v>26</v>
      </c>
      <c r="AV1921" s="507"/>
      <c r="AW1921" s="507"/>
      <c r="AX1921" s="507"/>
      <c r="AY1921" s="507"/>
      <c r="AZ1921" s="507"/>
      <c r="BA1921" s="507"/>
      <c r="BB1921" s="357"/>
      <c r="BC1921" s="592">
        <f t="shared" si="1935"/>
        <v>4709.9999999999882</v>
      </c>
      <c r="BD1921" s="593">
        <f t="shared" si="1936"/>
        <v>6318</v>
      </c>
      <c r="BE1921" s="595">
        <f t="shared" si="1937"/>
        <v>29645.699999999997</v>
      </c>
      <c r="BF1921" s="289">
        <f t="shared" si="1938"/>
        <v>27132</v>
      </c>
      <c r="BG1921" s="596">
        <f t="shared" si="1939"/>
        <v>45087</v>
      </c>
      <c r="BH1921" s="595">
        <f t="shared" si="1940"/>
        <v>36630</v>
      </c>
      <c r="BI1921" s="289">
        <f t="shared" si="1941"/>
        <v>16650</v>
      </c>
      <c r="BJ1921" s="596">
        <f t="shared" si="1942"/>
        <v>98325</v>
      </c>
      <c r="BK1921" s="595">
        <f t="shared" si="1943"/>
        <v>4046</v>
      </c>
      <c r="BL1921" s="289">
        <f t="shared" si="1944"/>
        <v>3640</v>
      </c>
      <c r="BM1921" s="596">
        <f t="shared" si="1945"/>
        <v>6930</v>
      </c>
      <c r="BN1921" s="563">
        <f t="shared" si="1946"/>
        <v>2</v>
      </c>
      <c r="BO1921" s="87">
        <f t="shared" si="1947"/>
        <v>2020</v>
      </c>
      <c r="BP1921" s="87">
        <f t="shared" si="1948"/>
        <v>2</v>
      </c>
      <c r="BQ1921" s="202"/>
    </row>
    <row r="1922" spans="1:69" s="35" customFormat="1" ht="10.5" customHeight="1" x14ac:dyDescent="0.2">
      <c r="A1922" s="87" t="str">
        <f t="shared" si="1934"/>
        <v>2019-20RX92</v>
      </c>
      <c r="B1922" s="87" t="str">
        <f t="shared" si="1949"/>
        <v>Y60</v>
      </c>
      <c r="C1922" s="203" t="s">
        <v>194</v>
      </c>
      <c r="D1922" s="203" t="s">
        <v>177</v>
      </c>
      <c r="E1922" s="42"/>
      <c r="F1922" s="317" t="str">
        <f>VLOOKUP($G1922,'Selection Sheet'!$C$15:$F$39,3,0)</f>
        <v>Y60</v>
      </c>
      <c r="G1922" s="204" t="s">
        <v>103</v>
      </c>
      <c r="H1922" s="203" t="s">
        <v>535</v>
      </c>
      <c r="I1922" s="495">
        <v>190</v>
      </c>
      <c r="J1922" s="495">
        <v>49</v>
      </c>
      <c r="K1922" s="495">
        <v>28</v>
      </c>
      <c r="L1922" s="495">
        <v>15</v>
      </c>
      <c r="M1922" s="507" t="s">
        <v>80</v>
      </c>
      <c r="N1922" s="507" t="s">
        <v>80</v>
      </c>
      <c r="O1922" s="507" t="s">
        <v>80</v>
      </c>
      <c r="P1922" s="507" t="s">
        <v>80</v>
      </c>
      <c r="Q1922" s="495" t="s">
        <v>80</v>
      </c>
      <c r="R1922" s="495" t="s">
        <v>80</v>
      </c>
      <c r="S1922" s="495">
        <v>555</v>
      </c>
      <c r="T1922" s="501">
        <v>399</v>
      </c>
      <c r="U1922" s="550">
        <v>87.2</v>
      </c>
      <c r="V1922" s="550">
        <v>79</v>
      </c>
      <c r="W1922" s="550">
        <v>133</v>
      </c>
      <c r="X1922" s="498">
        <v>417</v>
      </c>
      <c r="Y1922" s="555">
        <v>96.2</v>
      </c>
      <c r="Z1922" s="550">
        <v>49</v>
      </c>
      <c r="AA1922" s="550">
        <v>248</v>
      </c>
      <c r="AB1922" s="501">
        <v>62</v>
      </c>
      <c r="AC1922" s="550">
        <v>51.1</v>
      </c>
      <c r="AD1922" s="550">
        <v>45</v>
      </c>
      <c r="AE1922" s="550">
        <v>74</v>
      </c>
      <c r="AF1922" s="502">
        <v>113</v>
      </c>
      <c r="AG1922" s="503">
        <v>131.725274725275</v>
      </c>
      <c r="AH1922" s="503">
        <v>174</v>
      </c>
      <c r="AI1922" s="502">
        <v>91</v>
      </c>
      <c r="AJ1922" s="506" t="s">
        <v>80</v>
      </c>
      <c r="AK1922" s="506" t="s">
        <v>80</v>
      </c>
      <c r="AL1922" s="569"/>
      <c r="AM1922" s="569"/>
      <c r="AN1922" s="505">
        <v>689</v>
      </c>
      <c r="AO1922" s="505">
        <v>694</v>
      </c>
      <c r="AP1922" s="506" t="s">
        <v>80</v>
      </c>
      <c r="AQ1922" s="506" t="s">
        <v>80</v>
      </c>
      <c r="AR1922" s="495">
        <v>12</v>
      </c>
      <c r="AS1922" s="495">
        <v>187</v>
      </c>
      <c r="AT1922" s="495">
        <v>6</v>
      </c>
      <c r="AU1922" s="495">
        <v>27</v>
      </c>
      <c r="AV1922" s="507"/>
      <c r="AW1922" s="507"/>
      <c r="AX1922" s="507"/>
      <c r="AY1922" s="507"/>
      <c r="AZ1922" s="507"/>
      <c r="BA1922" s="507"/>
      <c r="BB1922" s="357"/>
      <c r="BC1922" s="592">
        <f t="shared" si="1935"/>
        <v>11987.000000000025</v>
      </c>
      <c r="BD1922" s="593">
        <f t="shared" si="1936"/>
        <v>15834</v>
      </c>
      <c r="BE1922" s="595">
        <f t="shared" si="1937"/>
        <v>34792.800000000003</v>
      </c>
      <c r="BF1922" s="289">
        <f t="shared" si="1938"/>
        <v>31521</v>
      </c>
      <c r="BG1922" s="596">
        <f t="shared" si="1939"/>
        <v>53067</v>
      </c>
      <c r="BH1922" s="595">
        <f t="shared" si="1940"/>
        <v>40115.4</v>
      </c>
      <c r="BI1922" s="289">
        <f t="shared" si="1941"/>
        <v>20433</v>
      </c>
      <c r="BJ1922" s="596">
        <f t="shared" si="1942"/>
        <v>103416</v>
      </c>
      <c r="BK1922" s="595">
        <f t="shared" si="1943"/>
        <v>3168.2000000000003</v>
      </c>
      <c r="BL1922" s="289">
        <f t="shared" si="1944"/>
        <v>2790</v>
      </c>
      <c r="BM1922" s="596">
        <f t="shared" si="1945"/>
        <v>4588</v>
      </c>
      <c r="BN1922" s="563">
        <f t="shared" si="1946"/>
        <v>2</v>
      </c>
      <c r="BO1922" s="87">
        <f t="shared" si="1947"/>
        <v>2020</v>
      </c>
      <c r="BP1922" s="87">
        <f t="shared" si="1948"/>
        <v>2</v>
      </c>
      <c r="BQ1922" s="202"/>
    </row>
    <row r="1923" spans="1:69" s="35" customFormat="1" ht="10.5" customHeight="1" x14ac:dyDescent="0.2">
      <c r="A1923" s="314" t="str">
        <f t="shared" si="1934"/>
        <v>2019-20RYA2</v>
      </c>
      <c r="B1923" s="314" t="str">
        <f t="shared" si="1949"/>
        <v>Y60</v>
      </c>
      <c r="C1923" s="205" t="s">
        <v>194</v>
      </c>
      <c r="D1923" s="205" t="s">
        <v>177</v>
      </c>
      <c r="E1923" s="206"/>
      <c r="F1923" s="318" t="str">
        <f>VLOOKUP($G1923,'Selection Sheet'!$C$15:$F$39,3,0)</f>
        <v>Y60</v>
      </c>
      <c r="G1923" s="207" t="s">
        <v>118</v>
      </c>
      <c r="H1923" s="205" t="s">
        <v>536</v>
      </c>
      <c r="I1923" s="508">
        <v>293</v>
      </c>
      <c r="J1923" s="508">
        <v>102</v>
      </c>
      <c r="K1923" s="508">
        <v>53</v>
      </c>
      <c r="L1923" s="508">
        <v>25</v>
      </c>
      <c r="M1923" s="520" t="s">
        <v>80</v>
      </c>
      <c r="N1923" s="520" t="s">
        <v>80</v>
      </c>
      <c r="O1923" s="520" t="s">
        <v>80</v>
      </c>
      <c r="P1923" s="520" t="s">
        <v>80</v>
      </c>
      <c r="Q1923" s="508" t="s">
        <v>80</v>
      </c>
      <c r="R1923" s="508" t="s">
        <v>80</v>
      </c>
      <c r="S1923" s="508">
        <v>883</v>
      </c>
      <c r="T1923" s="514">
        <v>365</v>
      </c>
      <c r="U1923" s="551">
        <v>71.2</v>
      </c>
      <c r="V1923" s="551">
        <v>63</v>
      </c>
      <c r="W1923" s="551">
        <v>103</v>
      </c>
      <c r="X1923" s="511">
        <v>488</v>
      </c>
      <c r="Y1923" s="556">
        <v>99</v>
      </c>
      <c r="Z1923" s="551">
        <v>46</v>
      </c>
      <c r="AA1923" s="551">
        <v>252</v>
      </c>
      <c r="AB1923" s="514">
        <v>63</v>
      </c>
      <c r="AC1923" s="551">
        <v>67.7</v>
      </c>
      <c r="AD1923" s="551">
        <v>58</v>
      </c>
      <c r="AE1923" s="551">
        <v>117</v>
      </c>
      <c r="AF1923" s="515">
        <v>149</v>
      </c>
      <c r="AG1923" s="516">
        <v>123.758064516129</v>
      </c>
      <c r="AH1923" s="516">
        <v>169</v>
      </c>
      <c r="AI1923" s="515">
        <v>124</v>
      </c>
      <c r="AJ1923" s="519" t="s">
        <v>80</v>
      </c>
      <c r="AK1923" s="519" t="s">
        <v>80</v>
      </c>
      <c r="AL1923" s="570"/>
      <c r="AM1923" s="570"/>
      <c r="AN1923" s="518">
        <v>1522</v>
      </c>
      <c r="AO1923" s="518">
        <v>1563</v>
      </c>
      <c r="AP1923" s="519" t="s">
        <v>80</v>
      </c>
      <c r="AQ1923" s="519" t="s">
        <v>80</v>
      </c>
      <c r="AR1923" s="508">
        <v>23</v>
      </c>
      <c r="AS1923" s="508">
        <v>286</v>
      </c>
      <c r="AT1923" s="508">
        <v>10</v>
      </c>
      <c r="AU1923" s="508">
        <v>51</v>
      </c>
      <c r="AV1923" s="520"/>
      <c r="AW1923" s="520"/>
      <c r="AX1923" s="520"/>
      <c r="AY1923" s="520"/>
      <c r="AZ1923" s="520"/>
      <c r="BA1923" s="520"/>
      <c r="BB1923" s="358"/>
      <c r="BC1923" s="597">
        <f t="shared" si="1935"/>
        <v>15345.999999999996</v>
      </c>
      <c r="BD1923" s="598">
        <f t="shared" si="1936"/>
        <v>20956</v>
      </c>
      <c r="BE1923" s="602">
        <f t="shared" si="1937"/>
        <v>25988</v>
      </c>
      <c r="BF1923" s="603">
        <f t="shared" si="1938"/>
        <v>22995</v>
      </c>
      <c r="BG1923" s="604">
        <f t="shared" si="1939"/>
        <v>37595</v>
      </c>
      <c r="BH1923" s="602">
        <f t="shared" si="1940"/>
        <v>48312</v>
      </c>
      <c r="BI1923" s="603">
        <f t="shared" si="1941"/>
        <v>22448</v>
      </c>
      <c r="BJ1923" s="604">
        <f t="shared" si="1942"/>
        <v>122976</v>
      </c>
      <c r="BK1923" s="602">
        <f t="shared" si="1943"/>
        <v>4265.1000000000004</v>
      </c>
      <c r="BL1923" s="603">
        <f t="shared" si="1944"/>
        <v>3654</v>
      </c>
      <c r="BM1923" s="604">
        <f t="shared" si="1945"/>
        <v>7371</v>
      </c>
      <c r="BN1923" s="564">
        <f t="shared" si="1946"/>
        <v>2</v>
      </c>
      <c r="BO1923" s="314">
        <f t="shared" si="1947"/>
        <v>2020</v>
      </c>
      <c r="BP1923" s="314">
        <f t="shared" si="1948"/>
        <v>2</v>
      </c>
      <c r="BQ1923" s="202"/>
    </row>
    <row r="1924" spans="1:69" s="35" customFormat="1" ht="10.5" customHeight="1" x14ac:dyDescent="0.2">
      <c r="A1924" s="87" t="str">
        <f t="shared" si="1934"/>
        <v>2019-20RYC2</v>
      </c>
      <c r="B1924" s="87" t="str">
        <f t="shared" si="1949"/>
        <v>Y61</v>
      </c>
      <c r="C1924" s="203" t="s">
        <v>194</v>
      </c>
      <c r="D1924" s="203" t="s">
        <v>177</v>
      </c>
      <c r="E1924" s="42"/>
      <c r="F1924" s="317" t="str">
        <f>VLOOKUP($G1924,'Selection Sheet'!$C$15:$F$39,3,0)</f>
        <v>Y61</v>
      </c>
      <c r="G1924" s="204" t="s">
        <v>87</v>
      </c>
      <c r="H1924" s="203" t="s">
        <v>537</v>
      </c>
      <c r="I1924" s="495">
        <v>296</v>
      </c>
      <c r="J1924" s="495">
        <v>86</v>
      </c>
      <c r="K1924" s="495">
        <v>35</v>
      </c>
      <c r="L1924" s="495">
        <v>20</v>
      </c>
      <c r="M1924" s="507" t="s">
        <v>80</v>
      </c>
      <c r="N1924" s="507" t="s">
        <v>80</v>
      </c>
      <c r="O1924" s="507" t="s">
        <v>80</v>
      </c>
      <c r="P1924" s="507" t="s">
        <v>80</v>
      </c>
      <c r="Q1924" s="495" t="s">
        <v>80</v>
      </c>
      <c r="R1924" s="495" t="s">
        <v>80</v>
      </c>
      <c r="S1924" s="495">
        <v>843</v>
      </c>
      <c r="T1924" s="501">
        <v>553</v>
      </c>
      <c r="U1924" s="550">
        <v>88.4</v>
      </c>
      <c r="V1924" s="550">
        <v>78</v>
      </c>
      <c r="W1924" s="550">
        <v>130</v>
      </c>
      <c r="X1924" s="498">
        <v>574</v>
      </c>
      <c r="Y1924" s="555">
        <v>82.9</v>
      </c>
      <c r="Z1924" s="550">
        <v>42</v>
      </c>
      <c r="AA1924" s="550">
        <v>197</v>
      </c>
      <c r="AB1924" s="501">
        <v>80</v>
      </c>
      <c r="AC1924" s="550">
        <v>63.9</v>
      </c>
      <c r="AD1924" s="550">
        <v>53.5</v>
      </c>
      <c r="AE1924" s="550">
        <v>110.5</v>
      </c>
      <c r="AF1924" s="502">
        <v>144</v>
      </c>
      <c r="AG1924" s="503">
        <v>140.304</v>
      </c>
      <c r="AH1924" s="503">
        <v>193.2</v>
      </c>
      <c r="AI1924" s="502">
        <v>125</v>
      </c>
      <c r="AJ1924" s="506" t="s">
        <v>80</v>
      </c>
      <c r="AK1924" s="506" t="s">
        <v>80</v>
      </c>
      <c r="AL1924" s="569"/>
      <c r="AM1924" s="569"/>
      <c r="AN1924" s="505">
        <v>813</v>
      </c>
      <c r="AO1924" s="505">
        <v>815</v>
      </c>
      <c r="AP1924" s="506" t="s">
        <v>80</v>
      </c>
      <c r="AQ1924" s="506" t="s">
        <v>80</v>
      </c>
      <c r="AR1924" s="495">
        <v>23</v>
      </c>
      <c r="AS1924" s="495">
        <v>285</v>
      </c>
      <c r="AT1924" s="495">
        <v>10</v>
      </c>
      <c r="AU1924" s="495">
        <v>32</v>
      </c>
      <c r="AV1924" s="507"/>
      <c r="AW1924" s="507"/>
      <c r="AX1924" s="507"/>
      <c r="AY1924" s="507"/>
      <c r="AZ1924" s="507"/>
      <c r="BA1924" s="507"/>
      <c r="BB1924" s="357"/>
      <c r="BC1924" s="592">
        <f t="shared" si="1935"/>
        <v>17538</v>
      </c>
      <c r="BD1924" s="593">
        <f t="shared" si="1936"/>
        <v>24150</v>
      </c>
      <c r="BE1924" s="595">
        <f t="shared" si="1937"/>
        <v>48885.200000000004</v>
      </c>
      <c r="BF1924" s="289">
        <f t="shared" si="1938"/>
        <v>43134</v>
      </c>
      <c r="BG1924" s="596">
        <f t="shared" si="1939"/>
        <v>71890</v>
      </c>
      <c r="BH1924" s="595">
        <f t="shared" si="1940"/>
        <v>47584.600000000006</v>
      </c>
      <c r="BI1924" s="289">
        <f t="shared" si="1941"/>
        <v>24108</v>
      </c>
      <c r="BJ1924" s="596">
        <f t="shared" si="1942"/>
        <v>113078</v>
      </c>
      <c r="BK1924" s="595">
        <f t="shared" si="1943"/>
        <v>5112</v>
      </c>
      <c r="BL1924" s="289">
        <f t="shared" si="1944"/>
        <v>4280</v>
      </c>
      <c r="BM1924" s="596">
        <f t="shared" si="1945"/>
        <v>8840</v>
      </c>
      <c r="BN1924" s="563">
        <f t="shared" si="1946"/>
        <v>2</v>
      </c>
      <c r="BO1924" s="87">
        <f t="shared" si="1947"/>
        <v>2020</v>
      </c>
      <c r="BP1924" s="87">
        <f t="shared" si="1948"/>
        <v>2</v>
      </c>
      <c r="BQ1924" s="202"/>
    </row>
    <row r="1925" spans="1:69" s="35" customFormat="1" ht="10.5" customHeight="1" x14ac:dyDescent="0.2">
      <c r="A1925" s="87" t="str">
        <f t="shared" si="1934"/>
        <v>2019-20RYD2</v>
      </c>
      <c r="B1925" s="87" t="str">
        <f t="shared" si="1949"/>
        <v>Y59</v>
      </c>
      <c r="C1925" s="203" t="s">
        <v>194</v>
      </c>
      <c r="D1925" s="203" t="s">
        <v>177</v>
      </c>
      <c r="E1925" s="42"/>
      <c r="F1925" s="317" t="str">
        <f>VLOOKUP($G1925,'Selection Sheet'!$C$15:$F$39,3,0)</f>
        <v>Y59</v>
      </c>
      <c r="G1925" s="204" t="s">
        <v>116</v>
      </c>
      <c r="H1925" s="203" t="s">
        <v>538</v>
      </c>
      <c r="I1925" s="495">
        <v>231</v>
      </c>
      <c r="J1925" s="495">
        <v>59</v>
      </c>
      <c r="K1925" s="495">
        <v>45</v>
      </c>
      <c r="L1925" s="495">
        <v>10</v>
      </c>
      <c r="M1925" s="507" t="s">
        <v>80</v>
      </c>
      <c r="N1925" s="507" t="s">
        <v>80</v>
      </c>
      <c r="O1925" s="507" t="s">
        <v>80</v>
      </c>
      <c r="P1925" s="507" t="s">
        <v>80</v>
      </c>
      <c r="Q1925" s="495" t="s">
        <v>80</v>
      </c>
      <c r="R1925" s="495" t="s">
        <v>80</v>
      </c>
      <c r="S1925" s="495">
        <v>657</v>
      </c>
      <c r="T1925" s="501">
        <v>377</v>
      </c>
      <c r="U1925" s="550">
        <v>77.3</v>
      </c>
      <c r="V1925" s="550">
        <v>65</v>
      </c>
      <c r="W1925" s="550">
        <v>113</v>
      </c>
      <c r="X1925" s="498">
        <v>384</v>
      </c>
      <c r="Y1925" s="555">
        <v>74.599999999999994</v>
      </c>
      <c r="Z1925" s="550">
        <v>39</v>
      </c>
      <c r="AA1925" s="550">
        <v>167</v>
      </c>
      <c r="AB1925" s="501">
        <v>46</v>
      </c>
      <c r="AC1925" s="550">
        <v>69.3</v>
      </c>
      <c r="AD1925" s="550">
        <v>61.5</v>
      </c>
      <c r="AE1925" s="550">
        <v>108</v>
      </c>
      <c r="AF1925" s="502">
        <v>84</v>
      </c>
      <c r="AG1925" s="503">
        <v>124.753424657534</v>
      </c>
      <c r="AH1925" s="503">
        <v>163.19999999999999</v>
      </c>
      <c r="AI1925" s="502">
        <v>73</v>
      </c>
      <c r="AJ1925" s="506" t="s">
        <v>80</v>
      </c>
      <c r="AK1925" s="506" t="s">
        <v>80</v>
      </c>
      <c r="AL1925" s="569"/>
      <c r="AM1925" s="569"/>
      <c r="AN1925" s="505">
        <v>1058</v>
      </c>
      <c r="AO1925" s="505">
        <v>1073</v>
      </c>
      <c r="AP1925" s="506" t="s">
        <v>80</v>
      </c>
      <c r="AQ1925" s="506" t="s">
        <v>80</v>
      </c>
      <c r="AR1925" s="495">
        <v>17</v>
      </c>
      <c r="AS1925" s="495">
        <v>229</v>
      </c>
      <c r="AT1925" s="495">
        <v>5</v>
      </c>
      <c r="AU1925" s="495">
        <v>45</v>
      </c>
      <c r="AV1925" s="507"/>
      <c r="AW1925" s="507"/>
      <c r="AX1925" s="507"/>
      <c r="AY1925" s="507"/>
      <c r="AZ1925" s="507"/>
      <c r="BA1925" s="507"/>
      <c r="BB1925" s="357"/>
      <c r="BC1925" s="592">
        <f t="shared" si="1935"/>
        <v>9106.9999999999818</v>
      </c>
      <c r="BD1925" s="593">
        <f t="shared" si="1936"/>
        <v>11913.599999999999</v>
      </c>
      <c r="BE1925" s="595">
        <f t="shared" si="1937"/>
        <v>29142.1</v>
      </c>
      <c r="BF1925" s="289">
        <f t="shared" si="1938"/>
        <v>24505</v>
      </c>
      <c r="BG1925" s="596">
        <f t="shared" si="1939"/>
        <v>42601</v>
      </c>
      <c r="BH1925" s="595">
        <f t="shared" si="1940"/>
        <v>28646.399999999998</v>
      </c>
      <c r="BI1925" s="289">
        <f t="shared" si="1941"/>
        <v>14976</v>
      </c>
      <c r="BJ1925" s="596">
        <f t="shared" si="1942"/>
        <v>64128</v>
      </c>
      <c r="BK1925" s="595">
        <f t="shared" si="1943"/>
        <v>3187.7999999999997</v>
      </c>
      <c r="BL1925" s="289">
        <f t="shared" si="1944"/>
        <v>2829</v>
      </c>
      <c r="BM1925" s="596">
        <f t="shared" si="1945"/>
        <v>4968</v>
      </c>
      <c r="BN1925" s="563">
        <f t="shared" si="1946"/>
        <v>2</v>
      </c>
      <c r="BO1925" s="87">
        <f t="shared" si="1947"/>
        <v>2020</v>
      </c>
      <c r="BP1925" s="87">
        <f t="shared" si="1948"/>
        <v>2</v>
      </c>
      <c r="BQ1925" s="202"/>
    </row>
    <row r="1926" spans="1:69" s="35" customFormat="1" ht="10.5" customHeight="1" x14ac:dyDescent="0.2">
      <c r="A1926" s="87" t="str">
        <f t="shared" si="1934"/>
        <v>2019-20RYE2</v>
      </c>
      <c r="B1926" s="87" t="str">
        <f t="shared" si="1949"/>
        <v>Y59</v>
      </c>
      <c r="C1926" s="203" t="s">
        <v>194</v>
      </c>
      <c r="D1926" s="203" t="s">
        <v>177</v>
      </c>
      <c r="E1926" s="42"/>
      <c r="F1926" s="317" t="str">
        <f>VLOOKUP($G1926,'Selection Sheet'!$C$15:$F$39,3,0)</f>
        <v>Y59</v>
      </c>
      <c r="G1926" s="204" t="s">
        <v>114</v>
      </c>
      <c r="H1926" s="203" t="s">
        <v>539</v>
      </c>
      <c r="I1926" s="495">
        <v>178</v>
      </c>
      <c r="J1926" s="495">
        <v>51</v>
      </c>
      <c r="K1926" s="495">
        <v>24</v>
      </c>
      <c r="L1926" s="495">
        <v>11</v>
      </c>
      <c r="M1926" s="507" t="s">
        <v>80</v>
      </c>
      <c r="N1926" s="507" t="s">
        <v>80</v>
      </c>
      <c r="O1926" s="507" t="s">
        <v>80</v>
      </c>
      <c r="P1926" s="507" t="s">
        <v>80</v>
      </c>
      <c r="Q1926" s="495" t="s">
        <v>80</v>
      </c>
      <c r="R1926" s="495" t="s">
        <v>80</v>
      </c>
      <c r="S1926" s="495">
        <v>349</v>
      </c>
      <c r="T1926" s="501">
        <v>282</v>
      </c>
      <c r="U1926" s="550">
        <v>72</v>
      </c>
      <c r="V1926" s="550">
        <v>66</v>
      </c>
      <c r="W1926" s="550">
        <v>109</v>
      </c>
      <c r="X1926" s="498">
        <v>311</v>
      </c>
      <c r="Y1926" s="555">
        <v>78.900000000000006</v>
      </c>
      <c r="Z1926" s="550">
        <v>34</v>
      </c>
      <c r="AA1926" s="550">
        <v>218</v>
      </c>
      <c r="AB1926" s="501">
        <v>53</v>
      </c>
      <c r="AC1926" s="550">
        <v>46.3</v>
      </c>
      <c r="AD1926" s="550">
        <v>41</v>
      </c>
      <c r="AE1926" s="550">
        <v>73</v>
      </c>
      <c r="AF1926" s="502">
        <v>81</v>
      </c>
      <c r="AG1926" s="503">
        <v>119.121212121212</v>
      </c>
      <c r="AH1926" s="503">
        <v>158.5</v>
      </c>
      <c r="AI1926" s="502">
        <v>66</v>
      </c>
      <c r="AJ1926" s="506" t="s">
        <v>80</v>
      </c>
      <c r="AK1926" s="506" t="s">
        <v>80</v>
      </c>
      <c r="AL1926" s="569"/>
      <c r="AM1926" s="569"/>
      <c r="AN1926" s="505">
        <v>504</v>
      </c>
      <c r="AO1926" s="505">
        <v>509</v>
      </c>
      <c r="AP1926" s="506" t="s">
        <v>80</v>
      </c>
      <c r="AQ1926" s="506" t="s">
        <v>80</v>
      </c>
      <c r="AR1926" s="495">
        <v>16</v>
      </c>
      <c r="AS1926" s="495">
        <v>178</v>
      </c>
      <c r="AT1926" s="495">
        <v>6</v>
      </c>
      <c r="AU1926" s="495">
        <v>24</v>
      </c>
      <c r="AV1926" s="507"/>
      <c r="AW1926" s="507"/>
      <c r="AX1926" s="507"/>
      <c r="AY1926" s="507"/>
      <c r="AZ1926" s="507"/>
      <c r="BA1926" s="507"/>
      <c r="BB1926" s="357"/>
      <c r="BC1926" s="592">
        <f t="shared" si="1935"/>
        <v>7861.9999999999918</v>
      </c>
      <c r="BD1926" s="593">
        <f t="shared" si="1936"/>
        <v>10461</v>
      </c>
      <c r="BE1926" s="595">
        <f t="shared" si="1937"/>
        <v>20304</v>
      </c>
      <c r="BF1926" s="289">
        <f t="shared" si="1938"/>
        <v>18612</v>
      </c>
      <c r="BG1926" s="596">
        <f t="shared" si="1939"/>
        <v>30738</v>
      </c>
      <c r="BH1926" s="595">
        <f t="shared" si="1940"/>
        <v>24537.9</v>
      </c>
      <c r="BI1926" s="289">
        <f t="shared" si="1941"/>
        <v>10574</v>
      </c>
      <c r="BJ1926" s="596">
        <f t="shared" si="1942"/>
        <v>67798</v>
      </c>
      <c r="BK1926" s="595">
        <f t="shared" si="1943"/>
        <v>2453.8999999999996</v>
      </c>
      <c r="BL1926" s="289">
        <f t="shared" si="1944"/>
        <v>2173</v>
      </c>
      <c r="BM1926" s="596">
        <f t="shared" si="1945"/>
        <v>3869</v>
      </c>
      <c r="BN1926" s="563">
        <f t="shared" si="1946"/>
        <v>2</v>
      </c>
      <c r="BO1926" s="87">
        <f t="shared" si="1947"/>
        <v>2020</v>
      </c>
      <c r="BP1926" s="87">
        <f t="shared" si="1948"/>
        <v>2</v>
      </c>
      <c r="BQ1926" s="202"/>
    </row>
    <row r="1927" spans="1:69" s="35" customFormat="1" ht="10.5" customHeight="1" x14ac:dyDescent="0.2">
      <c r="A1927" s="312" t="str">
        <f t="shared" si="1934"/>
        <v>2019-20RYF2</v>
      </c>
      <c r="B1927" s="312" t="str">
        <f t="shared" si="1949"/>
        <v>Y58</v>
      </c>
      <c r="C1927" s="208" t="s">
        <v>194</v>
      </c>
      <c r="D1927" s="208" t="s">
        <v>177</v>
      </c>
      <c r="E1927" s="53"/>
      <c r="F1927" s="319" t="str">
        <f>VLOOKUP($G1927,'Selection Sheet'!$C$15:$F$39,3,0)</f>
        <v>Y58</v>
      </c>
      <c r="G1927" s="209" t="s">
        <v>99</v>
      </c>
      <c r="H1927" s="208" t="s">
        <v>540</v>
      </c>
      <c r="I1927" s="521">
        <v>288</v>
      </c>
      <c r="J1927" s="521">
        <v>98</v>
      </c>
      <c r="K1927" s="521">
        <v>59</v>
      </c>
      <c r="L1927" s="521">
        <v>35</v>
      </c>
      <c r="M1927" s="533" t="s">
        <v>80</v>
      </c>
      <c r="N1927" s="533" t="s">
        <v>80</v>
      </c>
      <c r="O1927" s="533" t="s">
        <v>80</v>
      </c>
      <c r="P1927" s="533" t="s">
        <v>80</v>
      </c>
      <c r="Q1927" s="521" t="s">
        <v>80</v>
      </c>
      <c r="R1927" s="521" t="s">
        <v>80</v>
      </c>
      <c r="S1927" s="521">
        <v>766</v>
      </c>
      <c r="T1927" s="527">
        <v>549</v>
      </c>
      <c r="U1927" s="552">
        <v>88.1</v>
      </c>
      <c r="V1927" s="552">
        <v>79</v>
      </c>
      <c r="W1927" s="552">
        <v>133</v>
      </c>
      <c r="X1927" s="524">
        <v>609</v>
      </c>
      <c r="Y1927" s="557">
        <v>73.400000000000006</v>
      </c>
      <c r="Z1927" s="552">
        <v>26</v>
      </c>
      <c r="AA1927" s="552">
        <v>206</v>
      </c>
      <c r="AB1927" s="527">
        <v>61</v>
      </c>
      <c r="AC1927" s="552">
        <v>67.2</v>
      </c>
      <c r="AD1927" s="552">
        <v>60</v>
      </c>
      <c r="AE1927" s="552">
        <v>105</v>
      </c>
      <c r="AF1927" s="528">
        <v>110</v>
      </c>
      <c r="AG1927" s="529">
        <v>148</v>
      </c>
      <c r="AH1927" s="529">
        <v>209</v>
      </c>
      <c r="AI1927" s="528">
        <v>84</v>
      </c>
      <c r="AJ1927" s="532" t="s">
        <v>80</v>
      </c>
      <c r="AK1927" s="532" t="s">
        <v>80</v>
      </c>
      <c r="AL1927" s="571"/>
      <c r="AM1927" s="571"/>
      <c r="AN1927" s="531">
        <v>877</v>
      </c>
      <c r="AO1927" s="531">
        <v>887</v>
      </c>
      <c r="AP1927" s="532" t="s">
        <v>80</v>
      </c>
      <c r="AQ1927" s="532" t="s">
        <v>80</v>
      </c>
      <c r="AR1927" s="521">
        <v>36</v>
      </c>
      <c r="AS1927" s="521">
        <v>281</v>
      </c>
      <c r="AT1927" s="521">
        <v>16</v>
      </c>
      <c r="AU1927" s="521">
        <v>55</v>
      </c>
      <c r="AV1927" s="533"/>
      <c r="AW1927" s="533"/>
      <c r="AX1927" s="533"/>
      <c r="AY1927" s="533"/>
      <c r="AZ1927" s="533"/>
      <c r="BA1927" s="533"/>
      <c r="BB1927" s="359"/>
      <c r="BC1927" s="605">
        <f t="shared" si="1935"/>
        <v>12432</v>
      </c>
      <c r="BD1927" s="606">
        <f t="shared" si="1936"/>
        <v>17556</v>
      </c>
      <c r="BE1927" s="609">
        <f t="shared" si="1937"/>
        <v>48366.899999999994</v>
      </c>
      <c r="BF1927" s="311">
        <f t="shared" si="1938"/>
        <v>43371</v>
      </c>
      <c r="BG1927" s="610">
        <f t="shared" si="1939"/>
        <v>73017</v>
      </c>
      <c r="BH1927" s="609">
        <f t="shared" si="1940"/>
        <v>44700.600000000006</v>
      </c>
      <c r="BI1927" s="311">
        <f t="shared" si="1941"/>
        <v>15834</v>
      </c>
      <c r="BJ1927" s="610">
        <f t="shared" si="1942"/>
        <v>125454</v>
      </c>
      <c r="BK1927" s="609">
        <f t="shared" si="1943"/>
        <v>4099.2</v>
      </c>
      <c r="BL1927" s="311">
        <f t="shared" si="1944"/>
        <v>3660</v>
      </c>
      <c r="BM1927" s="610">
        <f t="shared" si="1945"/>
        <v>6405</v>
      </c>
      <c r="BN1927" s="565">
        <f t="shared" si="1946"/>
        <v>2</v>
      </c>
      <c r="BO1927" s="312">
        <f t="shared" si="1947"/>
        <v>2020</v>
      </c>
      <c r="BP1927" s="312">
        <f t="shared" si="1948"/>
        <v>2</v>
      </c>
      <c r="BQ1927" s="202"/>
    </row>
    <row r="1928" spans="1:69" s="35" customFormat="1" ht="10.5" customHeight="1" x14ac:dyDescent="0.2">
      <c r="A1928" s="87" t="str">
        <f t="shared" si="1934"/>
        <v>2019-20R1F3</v>
      </c>
      <c r="B1928" s="87" t="str">
        <f t="shared" si="1949"/>
        <v>Y59</v>
      </c>
      <c r="C1928" s="203" t="s">
        <v>194</v>
      </c>
      <c r="D1928" s="203" t="s">
        <v>178</v>
      </c>
      <c r="E1928" s="42"/>
      <c r="F1928" s="317" t="str">
        <f>VLOOKUP($G1928,'Selection Sheet'!$C$15:$F$39,3,0)</f>
        <v>Y59</v>
      </c>
      <c r="G1928" s="204" t="s">
        <v>108</v>
      </c>
      <c r="H1928" s="203" t="s">
        <v>529</v>
      </c>
      <c r="I1928" s="495">
        <v>7</v>
      </c>
      <c r="J1928" s="495">
        <v>2</v>
      </c>
      <c r="K1928" s="495">
        <v>1</v>
      </c>
      <c r="L1928" s="495">
        <v>1</v>
      </c>
      <c r="M1928" s="507" t="s">
        <v>80</v>
      </c>
      <c r="N1928" s="507" t="s">
        <v>80</v>
      </c>
      <c r="O1928" s="507" t="s">
        <v>80</v>
      </c>
      <c r="P1928" s="507" t="s">
        <v>80</v>
      </c>
      <c r="Q1928" s="495" t="s">
        <v>80</v>
      </c>
      <c r="R1928" s="495" t="s">
        <v>80</v>
      </c>
      <c r="S1928" s="495">
        <v>17</v>
      </c>
      <c r="T1928" s="498">
        <v>22</v>
      </c>
      <c r="U1928" s="550">
        <v>72</v>
      </c>
      <c r="V1928" s="550">
        <v>69.5</v>
      </c>
      <c r="W1928" s="550">
        <v>98</v>
      </c>
      <c r="X1928" s="498">
        <v>21</v>
      </c>
      <c r="Y1928" s="555">
        <v>39.4</v>
      </c>
      <c r="Z1928" s="550">
        <v>16</v>
      </c>
      <c r="AA1928" s="550">
        <v>63</v>
      </c>
      <c r="AB1928" s="501" t="s">
        <v>80</v>
      </c>
      <c r="AC1928" s="550" t="s">
        <v>80</v>
      </c>
      <c r="AD1928" s="550" t="s">
        <v>80</v>
      </c>
      <c r="AE1928" s="550" t="s">
        <v>80</v>
      </c>
      <c r="AF1928" s="502">
        <v>0</v>
      </c>
      <c r="AG1928" s="503" t="s">
        <v>80</v>
      </c>
      <c r="AH1928" s="503" t="s">
        <v>80</v>
      </c>
      <c r="AI1928" s="502">
        <v>0</v>
      </c>
      <c r="AJ1928" s="506" t="s">
        <v>80</v>
      </c>
      <c r="AK1928" s="506" t="s">
        <v>80</v>
      </c>
      <c r="AL1928" s="569"/>
      <c r="AM1928" s="569"/>
      <c r="AN1928" s="505" t="s">
        <v>80</v>
      </c>
      <c r="AO1928" s="505" t="s">
        <v>80</v>
      </c>
      <c r="AP1928" s="506">
        <v>37</v>
      </c>
      <c r="AQ1928" s="506">
        <v>44</v>
      </c>
      <c r="AR1928" s="495">
        <v>0</v>
      </c>
      <c r="AS1928" s="495">
        <v>7</v>
      </c>
      <c r="AT1928" s="495">
        <v>0</v>
      </c>
      <c r="AU1928" s="495">
        <v>1</v>
      </c>
      <c r="AV1928" s="507"/>
      <c r="AW1928" s="507"/>
      <c r="AX1928" s="507"/>
      <c r="AY1928" s="507"/>
      <c r="AZ1928" s="507"/>
      <c r="BA1928" s="507"/>
      <c r="BB1928" s="357"/>
      <c r="BC1928" s="592" t="str">
        <f t="shared" si="1935"/>
        <v>-</v>
      </c>
      <c r="BD1928" s="593" t="str">
        <f t="shared" si="1936"/>
        <v>-</v>
      </c>
      <c r="BE1928" s="595">
        <f t="shared" si="1937"/>
        <v>1584</v>
      </c>
      <c r="BF1928" s="289">
        <f t="shared" si="1938"/>
        <v>1529</v>
      </c>
      <c r="BG1928" s="596">
        <f t="shared" si="1939"/>
        <v>2156</v>
      </c>
      <c r="BH1928" s="595">
        <f t="shared" si="1940"/>
        <v>827.4</v>
      </c>
      <c r="BI1928" s="289">
        <f t="shared" si="1941"/>
        <v>336</v>
      </c>
      <c r="BJ1928" s="596">
        <f t="shared" si="1942"/>
        <v>1323</v>
      </c>
      <c r="BK1928" s="595" t="str">
        <f t="shared" si="1943"/>
        <v>-</v>
      </c>
      <c r="BL1928" s="289" t="str">
        <f t="shared" si="1944"/>
        <v>-</v>
      </c>
      <c r="BM1928" s="596" t="str">
        <f t="shared" si="1945"/>
        <v>-</v>
      </c>
      <c r="BN1928" s="563">
        <f t="shared" si="1946"/>
        <v>3</v>
      </c>
      <c r="BO1928" s="87">
        <f t="shared" si="1947"/>
        <v>2020</v>
      </c>
      <c r="BP1928" s="87">
        <f t="shared" si="1948"/>
        <v>0</v>
      </c>
      <c r="BQ1928" s="202"/>
    </row>
    <row r="1929" spans="1:69" s="35" customFormat="1" ht="10.5" customHeight="1" x14ac:dyDescent="0.2">
      <c r="A1929" s="87" t="str">
        <f t="shared" si="1934"/>
        <v>2019-20RRU3</v>
      </c>
      <c r="B1929" s="87" t="str">
        <f t="shared" si="1949"/>
        <v>Y56</v>
      </c>
      <c r="C1929" s="203" t="s">
        <v>194</v>
      </c>
      <c r="D1929" s="203" t="s">
        <v>178</v>
      </c>
      <c r="E1929" s="42"/>
      <c r="F1929" s="317" t="str">
        <f>VLOOKUP($G1929,'Selection Sheet'!$C$15:$F$39,3,0)</f>
        <v>Y56</v>
      </c>
      <c r="G1929" s="204" t="s">
        <v>93</v>
      </c>
      <c r="H1929" s="203" t="s">
        <v>530</v>
      </c>
      <c r="I1929" s="495">
        <v>521</v>
      </c>
      <c r="J1929" s="495">
        <v>121</v>
      </c>
      <c r="K1929" s="495">
        <v>56</v>
      </c>
      <c r="L1929" s="495">
        <v>24</v>
      </c>
      <c r="M1929" s="507" t="s">
        <v>80</v>
      </c>
      <c r="N1929" s="507" t="s">
        <v>80</v>
      </c>
      <c r="O1929" s="507" t="s">
        <v>80</v>
      </c>
      <c r="P1929" s="507" t="s">
        <v>80</v>
      </c>
      <c r="Q1929" s="495" t="s">
        <v>80</v>
      </c>
      <c r="R1929" s="495" t="s">
        <v>80</v>
      </c>
      <c r="S1929" s="495">
        <v>1406</v>
      </c>
      <c r="T1929" s="501">
        <v>228</v>
      </c>
      <c r="U1929" s="550">
        <v>106.2</v>
      </c>
      <c r="V1929" s="550">
        <v>85</v>
      </c>
      <c r="W1929" s="550">
        <v>176</v>
      </c>
      <c r="X1929" s="498">
        <v>397</v>
      </c>
      <c r="Y1929" s="555">
        <v>66.400000000000006</v>
      </c>
      <c r="Z1929" s="550">
        <v>29</v>
      </c>
      <c r="AA1929" s="550">
        <v>178</v>
      </c>
      <c r="AB1929" s="501">
        <v>70</v>
      </c>
      <c r="AC1929" s="550">
        <v>49.1</v>
      </c>
      <c r="AD1929" s="550">
        <v>42</v>
      </c>
      <c r="AE1929" s="550">
        <v>83.5</v>
      </c>
      <c r="AF1929" s="502">
        <v>80</v>
      </c>
      <c r="AG1929" s="503">
        <v>150.02666666666701</v>
      </c>
      <c r="AH1929" s="503">
        <v>213.8</v>
      </c>
      <c r="AI1929" s="502">
        <v>75</v>
      </c>
      <c r="AJ1929" s="506" t="s">
        <v>80</v>
      </c>
      <c r="AK1929" s="506" t="s">
        <v>80</v>
      </c>
      <c r="AL1929" s="569"/>
      <c r="AM1929" s="569"/>
      <c r="AN1929" s="505" t="s">
        <v>80</v>
      </c>
      <c r="AO1929" s="505" t="s">
        <v>80</v>
      </c>
      <c r="AP1929" s="506">
        <v>2617</v>
      </c>
      <c r="AQ1929" s="506">
        <v>2792</v>
      </c>
      <c r="AR1929" s="495">
        <v>28</v>
      </c>
      <c r="AS1929" s="495">
        <v>511</v>
      </c>
      <c r="AT1929" s="495">
        <v>12</v>
      </c>
      <c r="AU1929" s="495">
        <v>51</v>
      </c>
      <c r="AV1929" s="507"/>
      <c r="AW1929" s="507"/>
      <c r="AX1929" s="507"/>
      <c r="AY1929" s="507"/>
      <c r="AZ1929" s="507"/>
      <c r="BA1929" s="507"/>
      <c r="BB1929" s="357"/>
      <c r="BC1929" s="592">
        <f t="shared" si="1935"/>
        <v>11252.000000000025</v>
      </c>
      <c r="BD1929" s="593">
        <f t="shared" si="1936"/>
        <v>16035</v>
      </c>
      <c r="BE1929" s="595">
        <f t="shared" si="1937"/>
        <v>24213.600000000002</v>
      </c>
      <c r="BF1929" s="289">
        <f t="shared" si="1938"/>
        <v>19380</v>
      </c>
      <c r="BG1929" s="596">
        <f t="shared" si="1939"/>
        <v>40128</v>
      </c>
      <c r="BH1929" s="595">
        <f t="shared" si="1940"/>
        <v>26360.800000000003</v>
      </c>
      <c r="BI1929" s="289">
        <f t="shared" si="1941"/>
        <v>11513</v>
      </c>
      <c r="BJ1929" s="596">
        <f t="shared" si="1942"/>
        <v>70666</v>
      </c>
      <c r="BK1929" s="595">
        <f t="shared" si="1943"/>
        <v>3437</v>
      </c>
      <c r="BL1929" s="289">
        <f t="shared" si="1944"/>
        <v>2940</v>
      </c>
      <c r="BM1929" s="596">
        <f t="shared" si="1945"/>
        <v>5845</v>
      </c>
      <c r="BN1929" s="563">
        <f t="shared" si="1946"/>
        <v>3</v>
      </c>
      <c r="BO1929" s="87">
        <f t="shared" si="1947"/>
        <v>2020</v>
      </c>
      <c r="BP1929" s="87">
        <f t="shared" si="1948"/>
        <v>0</v>
      </c>
      <c r="BQ1929" s="202"/>
    </row>
    <row r="1930" spans="1:69" s="35" customFormat="1" ht="10.5" customHeight="1" x14ac:dyDescent="0.2">
      <c r="A1930" s="87" t="str">
        <f t="shared" si="1934"/>
        <v>2019-20RX63</v>
      </c>
      <c r="B1930" s="87" t="str">
        <f t="shared" si="1949"/>
        <v>Y63</v>
      </c>
      <c r="C1930" s="203" t="s">
        <v>194</v>
      </c>
      <c r="D1930" s="203" t="s">
        <v>178</v>
      </c>
      <c r="E1930" s="42"/>
      <c r="F1930" s="317" t="str">
        <f>VLOOKUP($G1930,'Selection Sheet'!$C$15:$F$39,3,0)</f>
        <v>Y63</v>
      </c>
      <c r="G1930" s="204" t="s">
        <v>111</v>
      </c>
      <c r="H1930" s="203" t="s">
        <v>532</v>
      </c>
      <c r="I1930" s="495">
        <v>179</v>
      </c>
      <c r="J1930" s="495">
        <v>45</v>
      </c>
      <c r="K1930" s="495">
        <v>41</v>
      </c>
      <c r="L1930" s="495">
        <v>23</v>
      </c>
      <c r="M1930" s="507" t="s">
        <v>80</v>
      </c>
      <c r="N1930" s="507" t="s">
        <v>80</v>
      </c>
      <c r="O1930" s="507" t="s">
        <v>80</v>
      </c>
      <c r="P1930" s="507" t="s">
        <v>80</v>
      </c>
      <c r="Q1930" s="495" t="s">
        <v>80</v>
      </c>
      <c r="R1930" s="495" t="s">
        <v>80</v>
      </c>
      <c r="S1930" s="495">
        <v>398</v>
      </c>
      <c r="T1930" s="501">
        <v>236</v>
      </c>
      <c r="U1930" s="550">
        <v>87.4</v>
      </c>
      <c r="V1930" s="550">
        <v>79.5</v>
      </c>
      <c r="W1930" s="550">
        <v>130</v>
      </c>
      <c r="X1930" s="498">
        <v>235</v>
      </c>
      <c r="Y1930" s="555">
        <v>67.2</v>
      </c>
      <c r="Z1930" s="550">
        <v>36</v>
      </c>
      <c r="AA1930" s="550">
        <v>165</v>
      </c>
      <c r="AB1930" s="501">
        <v>39</v>
      </c>
      <c r="AC1930" s="550">
        <v>49.3</v>
      </c>
      <c r="AD1930" s="550">
        <v>42</v>
      </c>
      <c r="AE1930" s="550">
        <v>107</v>
      </c>
      <c r="AF1930" s="502">
        <v>52</v>
      </c>
      <c r="AG1930" s="503">
        <v>125.09090909090899</v>
      </c>
      <c r="AH1930" s="503">
        <v>173.2</v>
      </c>
      <c r="AI1930" s="502">
        <v>44</v>
      </c>
      <c r="AJ1930" s="506" t="s">
        <v>80</v>
      </c>
      <c r="AK1930" s="506" t="s">
        <v>80</v>
      </c>
      <c r="AL1930" s="569"/>
      <c r="AM1930" s="569"/>
      <c r="AN1930" s="505" t="s">
        <v>80</v>
      </c>
      <c r="AO1930" s="505" t="s">
        <v>80</v>
      </c>
      <c r="AP1930" s="506">
        <v>275</v>
      </c>
      <c r="AQ1930" s="506">
        <v>377</v>
      </c>
      <c r="AR1930" s="495">
        <v>11</v>
      </c>
      <c r="AS1930" s="495">
        <v>171</v>
      </c>
      <c r="AT1930" s="495">
        <v>10</v>
      </c>
      <c r="AU1930" s="495">
        <v>39</v>
      </c>
      <c r="AV1930" s="507"/>
      <c r="AW1930" s="507"/>
      <c r="AX1930" s="507"/>
      <c r="AY1930" s="507"/>
      <c r="AZ1930" s="507"/>
      <c r="BA1930" s="507"/>
      <c r="BB1930" s="357"/>
      <c r="BC1930" s="592">
        <f t="shared" si="1935"/>
        <v>5503.9999999999955</v>
      </c>
      <c r="BD1930" s="593">
        <f t="shared" si="1936"/>
        <v>7620.7999999999993</v>
      </c>
      <c r="BE1930" s="595">
        <f t="shared" si="1937"/>
        <v>20626.400000000001</v>
      </c>
      <c r="BF1930" s="289">
        <f t="shared" si="1938"/>
        <v>18762</v>
      </c>
      <c r="BG1930" s="596">
        <f t="shared" si="1939"/>
        <v>30680</v>
      </c>
      <c r="BH1930" s="595">
        <f t="shared" si="1940"/>
        <v>15792</v>
      </c>
      <c r="BI1930" s="289">
        <f t="shared" si="1941"/>
        <v>8460</v>
      </c>
      <c r="BJ1930" s="596">
        <f t="shared" si="1942"/>
        <v>38775</v>
      </c>
      <c r="BK1930" s="595">
        <f t="shared" si="1943"/>
        <v>1922.6999999999998</v>
      </c>
      <c r="BL1930" s="289">
        <f t="shared" si="1944"/>
        <v>1638</v>
      </c>
      <c r="BM1930" s="596">
        <f t="shared" si="1945"/>
        <v>4173</v>
      </c>
      <c r="BN1930" s="563">
        <f t="shared" si="1946"/>
        <v>3</v>
      </c>
      <c r="BO1930" s="87">
        <f t="shared" si="1947"/>
        <v>2020</v>
      </c>
      <c r="BP1930" s="87">
        <f t="shared" si="1948"/>
        <v>0</v>
      </c>
      <c r="BQ1930" s="202"/>
    </row>
    <row r="1931" spans="1:69" s="35" customFormat="1" ht="10.5" customHeight="1" x14ac:dyDescent="0.2">
      <c r="A1931" s="314" t="str">
        <f t="shared" si="1934"/>
        <v>2019-20RX73</v>
      </c>
      <c r="B1931" s="314" t="str">
        <f t="shared" si="1949"/>
        <v>Y62</v>
      </c>
      <c r="C1931" s="205" t="s">
        <v>194</v>
      </c>
      <c r="D1931" s="205" t="s">
        <v>178</v>
      </c>
      <c r="E1931" s="206"/>
      <c r="F1931" s="318" t="str">
        <f>VLOOKUP($G1931,'Selection Sheet'!$C$15:$F$39,3,0)</f>
        <v>Y62</v>
      </c>
      <c r="G1931" s="207" t="s">
        <v>84</v>
      </c>
      <c r="H1931" s="205" t="s">
        <v>533</v>
      </c>
      <c r="I1931" s="508">
        <v>245</v>
      </c>
      <c r="J1931" s="508">
        <v>75</v>
      </c>
      <c r="K1931" s="508">
        <v>37</v>
      </c>
      <c r="L1931" s="508">
        <v>18</v>
      </c>
      <c r="M1931" s="520" t="s">
        <v>80</v>
      </c>
      <c r="N1931" s="520" t="s">
        <v>80</v>
      </c>
      <c r="O1931" s="520" t="s">
        <v>80</v>
      </c>
      <c r="P1931" s="520" t="s">
        <v>80</v>
      </c>
      <c r="Q1931" s="508" t="s">
        <v>80</v>
      </c>
      <c r="R1931" s="508" t="s">
        <v>80</v>
      </c>
      <c r="S1931" s="508">
        <v>1078</v>
      </c>
      <c r="T1931" s="514">
        <v>511</v>
      </c>
      <c r="U1931" s="551">
        <v>90.6</v>
      </c>
      <c r="V1931" s="551">
        <v>76</v>
      </c>
      <c r="W1931" s="551">
        <v>147</v>
      </c>
      <c r="X1931" s="511">
        <v>629</v>
      </c>
      <c r="Y1931" s="556">
        <v>73.2</v>
      </c>
      <c r="Z1931" s="551">
        <v>36</v>
      </c>
      <c r="AA1931" s="551">
        <v>156</v>
      </c>
      <c r="AB1931" s="514">
        <v>72</v>
      </c>
      <c r="AC1931" s="551">
        <v>70.900000000000006</v>
      </c>
      <c r="AD1931" s="551">
        <v>52.5</v>
      </c>
      <c r="AE1931" s="551">
        <v>129</v>
      </c>
      <c r="AF1931" s="515">
        <v>138</v>
      </c>
      <c r="AG1931" s="516">
        <v>144.84848484848499</v>
      </c>
      <c r="AH1931" s="516">
        <v>205.8</v>
      </c>
      <c r="AI1931" s="515">
        <v>99</v>
      </c>
      <c r="AJ1931" s="519" t="s">
        <v>80</v>
      </c>
      <c r="AK1931" s="519" t="s">
        <v>80</v>
      </c>
      <c r="AL1931" s="570"/>
      <c r="AM1931" s="570"/>
      <c r="AN1931" s="518" t="s">
        <v>80</v>
      </c>
      <c r="AO1931" s="518" t="s">
        <v>80</v>
      </c>
      <c r="AP1931" s="519">
        <v>360</v>
      </c>
      <c r="AQ1931" s="519">
        <v>445</v>
      </c>
      <c r="AR1931" s="508">
        <v>11</v>
      </c>
      <c r="AS1931" s="508">
        <v>236</v>
      </c>
      <c r="AT1931" s="508">
        <v>6</v>
      </c>
      <c r="AU1931" s="508">
        <v>32</v>
      </c>
      <c r="AV1931" s="520"/>
      <c r="AW1931" s="520"/>
      <c r="AX1931" s="520"/>
      <c r="AY1931" s="520"/>
      <c r="AZ1931" s="520"/>
      <c r="BA1931" s="520"/>
      <c r="BB1931" s="358"/>
      <c r="BC1931" s="597">
        <f t="shared" si="1935"/>
        <v>14340.000000000015</v>
      </c>
      <c r="BD1931" s="598">
        <f t="shared" si="1936"/>
        <v>20374.2</v>
      </c>
      <c r="BE1931" s="602">
        <f t="shared" si="1937"/>
        <v>46296.6</v>
      </c>
      <c r="BF1931" s="603">
        <f t="shared" si="1938"/>
        <v>38836</v>
      </c>
      <c r="BG1931" s="604">
        <f t="shared" si="1939"/>
        <v>75117</v>
      </c>
      <c r="BH1931" s="602">
        <f t="shared" si="1940"/>
        <v>46042.8</v>
      </c>
      <c r="BI1931" s="603">
        <f t="shared" si="1941"/>
        <v>22644</v>
      </c>
      <c r="BJ1931" s="604">
        <f t="shared" si="1942"/>
        <v>98124</v>
      </c>
      <c r="BK1931" s="602">
        <f t="shared" si="1943"/>
        <v>5104.8</v>
      </c>
      <c r="BL1931" s="603">
        <f t="shared" si="1944"/>
        <v>3780</v>
      </c>
      <c r="BM1931" s="604">
        <f t="shared" si="1945"/>
        <v>9288</v>
      </c>
      <c r="BN1931" s="564">
        <f t="shared" si="1946"/>
        <v>3</v>
      </c>
      <c r="BO1931" s="314">
        <f t="shared" si="1947"/>
        <v>2020</v>
      </c>
      <c r="BP1931" s="314">
        <f t="shared" si="1948"/>
        <v>0</v>
      </c>
      <c r="BQ1931" s="202"/>
    </row>
    <row r="1932" spans="1:69" s="35" customFormat="1" ht="10.5" customHeight="1" x14ac:dyDescent="0.2">
      <c r="A1932" s="87" t="str">
        <f t="shared" si="1934"/>
        <v>2019-20RX83</v>
      </c>
      <c r="B1932" s="87" t="str">
        <f t="shared" si="1949"/>
        <v>Y63</v>
      </c>
      <c r="C1932" s="203" t="s">
        <v>194</v>
      </c>
      <c r="D1932" s="203" t="s">
        <v>178</v>
      </c>
      <c r="E1932" s="42"/>
      <c r="F1932" s="317" t="str">
        <f>VLOOKUP($G1932,'Selection Sheet'!$C$15:$F$39,3,0)</f>
        <v>Y63</v>
      </c>
      <c r="G1932" s="204" t="s">
        <v>120</v>
      </c>
      <c r="H1932" s="203" t="s">
        <v>534</v>
      </c>
      <c r="I1932" s="495">
        <v>214</v>
      </c>
      <c r="J1932" s="495">
        <v>60</v>
      </c>
      <c r="K1932" s="495">
        <v>22</v>
      </c>
      <c r="L1932" s="495">
        <v>11</v>
      </c>
      <c r="M1932" s="507" t="s">
        <v>80</v>
      </c>
      <c r="N1932" s="507" t="s">
        <v>80</v>
      </c>
      <c r="O1932" s="507" t="s">
        <v>80</v>
      </c>
      <c r="P1932" s="507" t="s">
        <v>80</v>
      </c>
      <c r="Q1932" s="495" t="s">
        <v>80</v>
      </c>
      <c r="R1932" s="495" t="s">
        <v>80</v>
      </c>
      <c r="S1932" s="495">
        <v>833</v>
      </c>
      <c r="T1932" s="501">
        <v>435</v>
      </c>
      <c r="U1932" s="550">
        <v>78.599999999999994</v>
      </c>
      <c r="V1932" s="550">
        <v>72</v>
      </c>
      <c r="W1932" s="550">
        <v>119</v>
      </c>
      <c r="X1932" s="498">
        <v>476</v>
      </c>
      <c r="Y1932" s="555">
        <v>80.599999999999994</v>
      </c>
      <c r="Z1932" s="550">
        <v>38</v>
      </c>
      <c r="AA1932" s="550">
        <v>191</v>
      </c>
      <c r="AB1932" s="501">
        <v>56</v>
      </c>
      <c r="AC1932" s="550">
        <v>60.6</v>
      </c>
      <c r="AD1932" s="550">
        <v>53.5</v>
      </c>
      <c r="AE1932" s="550">
        <v>119</v>
      </c>
      <c r="AF1932" s="502">
        <v>63</v>
      </c>
      <c r="AG1932" s="503">
        <v>151.309090909091</v>
      </c>
      <c r="AH1932" s="503">
        <v>244.8</v>
      </c>
      <c r="AI1932" s="502">
        <v>55</v>
      </c>
      <c r="AJ1932" s="506" t="s">
        <v>80</v>
      </c>
      <c r="AK1932" s="506" t="s">
        <v>80</v>
      </c>
      <c r="AL1932" s="569"/>
      <c r="AM1932" s="569"/>
      <c r="AN1932" s="505" t="s">
        <v>80</v>
      </c>
      <c r="AO1932" s="505" t="s">
        <v>80</v>
      </c>
      <c r="AP1932" s="506">
        <v>518</v>
      </c>
      <c r="AQ1932" s="506">
        <v>677</v>
      </c>
      <c r="AR1932" s="495">
        <v>16</v>
      </c>
      <c r="AS1932" s="495">
        <v>197</v>
      </c>
      <c r="AT1932" s="495">
        <v>5</v>
      </c>
      <c r="AU1932" s="495">
        <v>20</v>
      </c>
      <c r="AV1932" s="507"/>
      <c r="AW1932" s="507"/>
      <c r="AX1932" s="507"/>
      <c r="AY1932" s="507"/>
      <c r="AZ1932" s="507"/>
      <c r="BA1932" s="507"/>
      <c r="BB1932" s="357"/>
      <c r="BC1932" s="592">
        <f t="shared" si="1935"/>
        <v>8322.0000000000055</v>
      </c>
      <c r="BD1932" s="593">
        <f t="shared" si="1936"/>
        <v>13464</v>
      </c>
      <c r="BE1932" s="595">
        <f t="shared" si="1937"/>
        <v>34191</v>
      </c>
      <c r="BF1932" s="289">
        <f t="shared" si="1938"/>
        <v>31320</v>
      </c>
      <c r="BG1932" s="596">
        <f t="shared" si="1939"/>
        <v>51765</v>
      </c>
      <c r="BH1932" s="595">
        <f t="shared" si="1940"/>
        <v>38365.599999999999</v>
      </c>
      <c r="BI1932" s="289">
        <f t="shared" si="1941"/>
        <v>18088</v>
      </c>
      <c r="BJ1932" s="596">
        <f t="shared" si="1942"/>
        <v>90916</v>
      </c>
      <c r="BK1932" s="595">
        <f t="shared" si="1943"/>
        <v>3393.6</v>
      </c>
      <c r="BL1932" s="289">
        <f t="shared" si="1944"/>
        <v>2996</v>
      </c>
      <c r="BM1932" s="596">
        <f t="shared" si="1945"/>
        <v>6664</v>
      </c>
      <c r="BN1932" s="563">
        <f t="shared" si="1946"/>
        <v>3</v>
      </c>
      <c r="BO1932" s="87">
        <f t="shared" si="1947"/>
        <v>2020</v>
      </c>
      <c r="BP1932" s="87">
        <f t="shared" si="1948"/>
        <v>0</v>
      </c>
      <c r="BQ1932" s="202"/>
    </row>
    <row r="1933" spans="1:69" s="35" customFormat="1" ht="10.5" customHeight="1" x14ac:dyDescent="0.2">
      <c r="A1933" s="87" t="str">
        <f t="shared" si="1934"/>
        <v>2019-20RX93</v>
      </c>
      <c r="B1933" s="87" t="str">
        <f t="shared" si="1949"/>
        <v>Y60</v>
      </c>
      <c r="C1933" s="203" t="s">
        <v>194</v>
      </c>
      <c r="D1933" s="203" t="s">
        <v>178</v>
      </c>
      <c r="E1933" s="42"/>
      <c r="F1933" s="317" t="str">
        <f>VLOOKUP($G1933,'Selection Sheet'!$C$15:$F$39,3,0)</f>
        <v>Y60</v>
      </c>
      <c r="G1933" s="204" t="s">
        <v>103</v>
      </c>
      <c r="H1933" s="203" t="s">
        <v>535</v>
      </c>
      <c r="I1933" s="495">
        <v>266</v>
      </c>
      <c r="J1933" s="495">
        <v>68</v>
      </c>
      <c r="K1933" s="495">
        <v>32</v>
      </c>
      <c r="L1933" s="495">
        <v>20</v>
      </c>
      <c r="M1933" s="507" t="s">
        <v>80</v>
      </c>
      <c r="N1933" s="507" t="s">
        <v>80</v>
      </c>
      <c r="O1933" s="507" t="s">
        <v>80</v>
      </c>
      <c r="P1933" s="507" t="s">
        <v>80</v>
      </c>
      <c r="Q1933" s="495" t="s">
        <v>80</v>
      </c>
      <c r="R1933" s="495" t="s">
        <v>80</v>
      </c>
      <c r="S1933" s="495">
        <v>742</v>
      </c>
      <c r="T1933" s="501">
        <v>364</v>
      </c>
      <c r="U1933" s="550">
        <v>94</v>
      </c>
      <c r="V1933" s="550">
        <v>82</v>
      </c>
      <c r="W1933" s="550">
        <v>140</v>
      </c>
      <c r="X1933" s="498">
        <v>378</v>
      </c>
      <c r="Y1933" s="555">
        <v>88</v>
      </c>
      <c r="Z1933" s="550">
        <v>48.5</v>
      </c>
      <c r="AA1933" s="550">
        <v>211</v>
      </c>
      <c r="AB1933" s="501">
        <v>39</v>
      </c>
      <c r="AC1933" s="550">
        <v>57.3</v>
      </c>
      <c r="AD1933" s="550">
        <v>52</v>
      </c>
      <c r="AE1933" s="550">
        <v>97</v>
      </c>
      <c r="AF1933" s="502">
        <v>110</v>
      </c>
      <c r="AG1933" s="503">
        <v>126.893617021277</v>
      </c>
      <c r="AH1933" s="503">
        <v>171</v>
      </c>
      <c r="AI1933" s="502">
        <v>94</v>
      </c>
      <c r="AJ1933" s="506" t="s">
        <v>80</v>
      </c>
      <c r="AK1933" s="506" t="s">
        <v>80</v>
      </c>
      <c r="AL1933" s="569"/>
      <c r="AM1933" s="569"/>
      <c r="AN1933" s="505" t="s">
        <v>80</v>
      </c>
      <c r="AO1933" s="505" t="s">
        <v>80</v>
      </c>
      <c r="AP1933" s="506">
        <v>576</v>
      </c>
      <c r="AQ1933" s="506">
        <v>618</v>
      </c>
      <c r="AR1933" s="495">
        <v>21</v>
      </c>
      <c r="AS1933" s="495">
        <v>260</v>
      </c>
      <c r="AT1933" s="495">
        <v>10</v>
      </c>
      <c r="AU1933" s="495">
        <v>31</v>
      </c>
      <c r="AV1933" s="507"/>
      <c r="AW1933" s="507"/>
      <c r="AX1933" s="507"/>
      <c r="AY1933" s="507"/>
      <c r="AZ1933" s="507"/>
      <c r="BA1933" s="507"/>
      <c r="BB1933" s="357"/>
      <c r="BC1933" s="592">
        <f t="shared" si="1935"/>
        <v>11928.000000000038</v>
      </c>
      <c r="BD1933" s="593">
        <f t="shared" si="1936"/>
        <v>16074</v>
      </c>
      <c r="BE1933" s="595">
        <f t="shared" si="1937"/>
        <v>34216</v>
      </c>
      <c r="BF1933" s="289">
        <f t="shared" si="1938"/>
        <v>29848</v>
      </c>
      <c r="BG1933" s="596">
        <f t="shared" si="1939"/>
        <v>50960</v>
      </c>
      <c r="BH1933" s="595">
        <f t="shared" si="1940"/>
        <v>33264</v>
      </c>
      <c r="BI1933" s="289">
        <f t="shared" si="1941"/>
        <v>18333</v>
      </c>
      <c r="BJ1933" s="596">
        <f t="shared" si="1942"/>
        <v>79758</v>
      </c>
      <c r="BK1933" s="595">
        <f t="shared" si="1943"/>
        <v>2234.6999999999998</v>
      </c>
      <c r="BL1933" s="289">
        <f t="shared" si="1944"/>
        <v>2028</v>
      </c>
      <c r="BM1933" s="596">
        <f t="shared" si="1945"/>
        <v>3783</v>
      </c>
      <c r="BN1933" s="563">
        <f t="shared" si="1946"/>
        <v>3</v>
      </c>
      <c r="BO1933" s="87">
        <f t="shared" si="1947"/>
        <v>2020</v>
      </c>
      <c r="BP1933" s="87">
        <f t="shared" si="1948"/>
        <v>0</v>
      </c>
      <c r="BQ1933" s="202"/>
    </row>
    <row r="1934" spans="1:69" s="35" customFormat="1" ht="10.5" customHeight="1" x14ac:dyDescent="0.2">
      <c r="A1934" s="314" t="str">
        <f t="shared" si="1934"/>
        <v>2019-20RYA3</v>
      </c>
      <c r="B1934" s="314" t="str">
        <f t="shared" si="1949"/>
        <v>Y60</v>
      </c>
      <c r="C1934" s="205" t="s">
        <v>194</v>
      </c>
      <c r="D1934" s="205" t="s">
        <v>178</v>
      </c>
      <c r="E1934" s="206"/>
      <c r="F1934" s="318" t="str">
        <f>VLOOKUP($G1934,'Selection Sheet'!$C$15:$F$39,3,0)</f>
        <v>Y60</v>
      </c>
      <c r="G1934" s="207" t="s">
        <v>118</v>
      </c>
      <c r="H1934" s="205" t="s">
        <v>536</v>
      </c>
      <c r="I1934" s="508">
        <v>365</v>
      </c>
      <c r="J1934" s="508">
        <v>106</v>
      </c>
      <c r="K1934" s="508">
        <v>50</v>
      </c>
      <c r="L1934" s="508">
        <v>26</v>
      </c>
      <c r="M1934" s="520" t="s">
        <v>80</v>
      </c>
      <c r="N1934" s="520" t="s">
        <v>80</v>
      </c>
      <c r="O1934" s="520" t="s">
        <v>80</v>
      </c>
      <c r="P1934" s="520" t="s">
        <v>80</v>
      </c>
      <c r="Q1934" s="508" t="s">
        <v>80</v>
      </c>
      <c r="R1934" s="508" t="s">
        <v>80</v>
      </c>
      <c r="S1934" s="508">
        <v>1114</v>
      </c>
      <c r="T1934" s="514">
        <v>326</v>
      </c>
      <c r="U1934" s="551">
        <v>70.599999999999994</v>
      </c>
      <c r="V1934" s="551">
        <v>63</v>
      </c>
      <c r="W1934" s="551">
        <v>105</v>
      </c>
      <c r="X1934" s="511">
        <v>493</v>
      </c>
      <c r="Y1934" s="556">
        <v>86.4</v>
      </c>
      <c r="Z1934" s="551">
        <v>42</v>
      </c>
      <c r="AA1934" s="551">
        <v>195</v>
      </c>
      <c r="AB1934" s="514">
        <v>70</v>
      </c>
      <c r="AC1934" s="551">
        <v>62.8</v>
      </c>
      <c r="AD1934" s="551">
        <v>58</v>
      </c>
      <c r="AE1934" s="551">
        <v>109.5</v>
      </c>
      <c r="AF1934" s="515">
        <v>167</v>
      </c>
      <c r="AG1934" s="516">
        <v>125.52112676056301</v>
      </c>
      <c r="AH1934" s="516">
        <v>179.5</v>
      </c>
      <c r="AI1934" s="515">
        <v>142</v>
      </c>
      <c r="AJ1934" s="519" t="s">
        <v>80</v>
      </c>
      <c r="AK1934" s="519" t="s">
        <v>80</v>
      </c>
      <c r="AL1934" s="570"/>
      <c r="AM1934" s="570"/>
      <c r="AN1934" s="518" t="s">
        <v>80</v>
      </c>
      <c r="AO1934" s="518" t="s">
        <v>80</v>
      </c>
      <c r="AP1934" s="519">
        <v>753</v>
      </c>
      <c r="AQ1934" s="519">
        <v>895</v>
      </c>
      <c r="AR1934" s="508">
        <v>32</v>
      </c>
      <c r="AS1934" s="508">
        <v>358</v>
      </c>
      <c r="AT1934" s="508">
        <v>15</v>
      </c>
      <c r="AU1934" s="508">
        <v>47</v>
      </c>
      <c r="AV1934" s="520"/>
      <c r="AW1934" s="520"/>
      <c r="AX1934" s="520"/>
      <c r="AY1934" s="520"/>
      <c r="AZ1934" s="520"/>
      <c r="BA1934" s="520"/>
      <c r="BB1934" s="358"/>
      <c r="BC1934" s="597">
        <f t="shared" si="1935"/>
        <v>17823.999999999945</v>
      </c>
      <c r="BD1934" s="598">
        <f t="shared" si="1936"/>
        <v>25489</v>
      </c>
      <c r="BE1934" s="602">
        <f t="shared" si="1937"/>
        <v>23015.599999999999</v>
      </c>
      <c r="BF1934" s="603">
        <f t="shared" si="1938"/>
        <v>20538</v>
      </c>
      <c r="BG1934" s="604">
        <f t="shared" si="1939"/>
        <v>34230</v>
      </c>
      <c r="BH1934" s="602">
        <f t="shared" si="1940"/>
        <v>42595.200000000004</v>
      </c>
      <c r="BI1934" s="603">
        <f t="shared" si="1941"/>
        <v>20706</v>
      </c>
      <c r="BJ1934" s="604">
        <f t="shared" si="1942"/>
        <v>96135</v>
      </c>
      <c r="BK1934" s="602">
        <f t="shared" si="1943"/>
        <v>4396</v>
      </c>
      <c r="BL1934" s="603">
        <f t="shared" si="1944"/>
        <v>4060</v>
      </c>
      <c r="BM1934" s="604">
        <f t="shared" si="1945"/>
        <v>7665</v>
      </c>
      <c r="BN1934" s="564">
        <f t="shared" si="1946"/>
        <v>3</v>
      </c>
      <c r="BO1934" s="314">
        <f t="shared" si="1947"/>
        <v>2020</v>
      </c>
      <c r="BP1934" s="314">
        <f t="shared" si="1948"/>
        <v>0</v>
      </c>
      <c r="BQ1934" s="202"/>
    </row>
    <row r="1935" spans="1:69" s="35" customFormat="1" ht="10.5" customHeight="1" x14ac:dyDescent="0.2">
      <c r="A1935" s="87" t="str">
        <f t="shared" si="1934"/>
        <v>2019-20RYC3</v>
      </c>
      <c r="B1935" s="87" t="str">
        <f t="shared" si="1949"/>
        <v>Y61</v>
      </c>
      <c r="C1935" s="203" t="s">
        <v>194</v>
      </c>
      <c r="D1935" s="203" t="s">
        <v>178</v>
      </c>
      <c r="E1935" s="42"/>
      <c r="F1935" s="317" t="str">
        <f>VLOOKUP($G1935,'Selection Sheet'!$C$15:$F$39,3,0)</f>
        <v>Y61</v>
      </c>
      <c r="G1935" s="204" t="s">
        <v>87</v>
      </c>
      <c r="H1935" s="203" t="s">
        <v>537</v>
      </c>
      <c r="I1935" s="495">
        <v>350</v>
      </c>
      <c r="J1935" s="495">
        <v>67</v>
      </c>
      <c r="K1935" s="495">
        <v>39</v>
      </c>
      <c r="L1935" s="495">
        <v>21</v>
      </c>
      <c r="M1935" s="507" t="s">
        <v>80</v>
      </c>
      <c r="N1935" s="507" t="s">
        <v>80</v>
      </c>
      <c r="O1935" s="507" t="s">
        <v>80</v>
      </c>
      <c r="P1935" s="507" t="s">
        <v>80</v>
      </c>
      <c r="Q1935" s="495" t="s">
        <v>80</v>
      </c>
      <c r="R1935" s="495" t="s">
        <v>80</v>
      </c>
      <c r="S1935" s="495">
        <v>990</v>
      </c>
      <c r="T1935" s="501">
        <v>524</v>
      </c>
      <c r="U1935" s="550">
        <v>85.6</v>
      </c>
      <c r="V1935" s="550">
        <v>77</v>
      </c>
      <c r="W1935" s="550">
        <v>126</v>
      </c>
      <c r="X1935" s="498">
        <v>545</v>
      </c>
      <c r="Y1935" s="555">
        <v>81.400000000000006</v>
      </c>
      <c r="Z1935" s="550">
        <v>47</v>
      </c>
      <c r="AA1935" s="550">
        <v>186</v>
      </c>
      <c r="AB1935" s="501">
        <v>96</v>
      </c>
      <c r="AC1935" s="550">
        <v>57.1</v>
      </c>
      <c r="AD1935" s="550">
        <v>52</v>
      </c>
      <c r="AE1935" s="550">
        <v>95</v>
      </c>
      <c r="AF1935" s="502">
        <v>103</v>
      </c>
      <c r="AG1935" s="503">
        <v>150.27586206896601</v>
      </c>
      <c r="AH1935" s="503">
        <v>205.2</v>
      </c>
      <c r="AI1935" s="502">
        <v>87</v>
      </c>
      <c r="AJ1935" s="506" t="s">
        <v>80</v>
      </c>
      <c r="AK1935" s="506" t="s">
        <v>80</v>
      </c>
      <c r="AL1935" s="569"/>
      <c r="AM1935" s="569"/>
      <c r="AN1935" s="505" t="s">
        <v>80</v>
      </c>
      <c r="AO1935" s="505" t="s">
        <v>80</v>
      </c>
      <c r="AP1935" s="506">
        <v>526</v>
      </c>
      <c r="AQ1935" s="506">
        <v>688</v>
      </c>
      <c r="AR1935" s="495">
        <v>18</v>
      </c>
      <c r="AS1935" s="495">
        <v>345</v>
      </c>
      <c r="AT1935" s="495">
        <v>6</v>
      </c>
      <c r="AU1935" s="495">
        <v>38</v>
      </c>
      <c r="AV1935" s="507"/>
      <c r="AW1935" s="507"/>
      <c r="AX1935" s="507"/>
      <c r="AY1935" s="507"/>
      <c r="AZ1935" s="507"/>
      <c r="BA1935" s="507"/>
      <c r="BB1935" s="357"/>
      <c r="BC1935" s="592">
        <f t="shared" si="1935"/>
        <v>13074.000000000042</v>
      </c>
      <c r="BD1935" s="593">
        <f t="shared" si="1936"/>
        <v>17852.399999999998</v>
      </c>
      <c r="BE1935" s="595">
        <f t="shared" si="1937"/>
        <v>44854.399999999994</v>
      </c>
      <c r="BF1935" s="289">
        <f t="shared" si="1938"/>
        <v>40348</v>
      </c>
      <c r="BG1935" s="596">
        <f t="shared" si="1939"/>
        <v>66024</v>
      </c>
      <c r="BH1935" s="595">
        <f t="shared" si="1940"/>
        <v>44363</v>
      </c>
      <c r="BI1935" s="289">
        <f t="shared" si="1941"/>
        <v>25615</v>
      </c>
      <c r="BJ1935" s="596">
        <f t="shared" si="1942"/>
        <v>101370</v>
      </c>
      <c r="BK1935" s="595">
        <f t="shared" si="1943"/>
        <v>5481.6</v>
      </c>
      <c r="BL1935" s="289">
        <f t="shared" si="1944"/>
        <v>4992</v>
      </c>
      <c r="BM1935" s="596">
        <f t="shared" si="1945"/>
        <v>9120</v>
      </c>
      <c r="BN1935" s="563">
        <f t="shared" si="1946"/>
        <v>3</v>
      </c>
      <c r="BO1935" s="87">
        <f t="shared" si="1947"/>
        <v>2020</v>
      </c>
      <c r="BP1935" s="87">
        <f t="shared" si="1948"/>
        <v>0</v>
      </c>
      <c r="BQ1935" s="202"/>
    </row>
    <row r="1936" spans="1:69" s="35" customFormat="1" ht="10.5" customHeight="1" x14ac:dyDescent="0.2">
      <c r="A1936" s="87" t="str">
        <f t="shared" si="1934"/>
        <v>2019-20RYD3</v>
      </c>
      <c r="B1936" s="87" t="str">
        <f t="shared" si="1949"/>
        <v>Y59</v>
      </c>
      <c r="C1936" s="203" t="s">
        <v>194</v>
      </c>
      <c r="D1936" s="203" t="s">
        <v>178</v>
      </c>
      <c r="E1936" s="42"/>
      <c r="F1936" s="317" t="str">
        <f>VLOOKUP($G1936,'Selection Sheet'!$C$15:$F$39,3,0)</f>
        <v>Y59</v>
      </c>
      <c r="G1936" s="204" t="s">
        <v>116</v>
      </c>
      <c r="H1936" s="203" t="s">
        <v>538</v>
      </c>
      <c r="I1936" s="495">
        <v>213</v>
      </c>
      <c r="J1936" s="495">
        <v>40</v>
      </c>
      <c r="K1936" s="495">
        <v>26</v>
      </c>
      <c r="L1936" s="495">
        <v>11</v>
      </c>
      <c r="M1936" s="507" t="s">
        <v>80</v>
      </c>
      <c r="N1936" s="507" t="s">
        <v>80</v>
      </c>
      <c r="O1936" s="507" t="s">
        <v>80</v>
      </c>
      <c r="P1936" s="507" t="s">
        <v>80</v>
      </c>
      <c r="Q1936" s="495" t="s">
        <v>80</v>
      </c>
      <c r="R1936" s="495" t="s">
        <v>80</v>
      </c>
      <c r="S1936" s="495">
        <v>736</v>
      </c>
      <c r="T1936" s="501">
        <v>386</v>
      </c>
      <c r="U1936" s="550">
        <v>79.8</v>
      </c>
      <c r="V1936" s="550">
        <v>66</v>
      </c>
      <c r="W1936" s="550">
        <v>124</v>
      </c>
      <c r="X1936" s="498">
        <v>388</v>
      </c>
      <c r="Y1936" s="555">
        <v>59.7</v>
      </c>
      <c r="Z1936" s="550">
        <v>38</v>
      </c>
      <c r="AA1936" s="550">
        <v>121</v>
      </c>
      <c r="AB1936" s="501">
        <v>51</v>
      </c>
      <c r="AC1936" s="550">
        <v>71.7</v>
      </c>
      <c r="AD1936" s="550">
        <v>67</v>
      </c>
      <c r="AE1936" s="550">
        <v>117</v>
      </c>
      <c r="AF1936" s="502">
        <v>76</v>
      </c>
      <c r="AG1936" s="503">
        <v>148.142857142857</v>
      </c>
      <c r="AH1936" s="503">
        <v>219</v>
      </c>
      <c r="AI1936" s="502">
        <v>56</v>
      </c>
      <c r="AJ1936" s="506" t="s">
        <v>80</v>
      </c>
      <c r="AK1936" s="506" t="s">
        <v>80</v>
      </c>
      <c r="AL1936" s="569"/>
      <c r="AM1936" s="569"/>
      <c r="AN1936" s="505" t="s">
        <v>80</v>
      </c>
      <c r="AO1936" s="505" t="s">
        <v>80</v>
      </c>
      <c r="AP1936" s="506">
        <v>686</v>
      </c>
      <c r="AQ1936" s="506">
        <v>785</v>
      </c>
      <c r="AR1936" s="495">
        <v>16</v>
      </c>
      <c r="AS1936" s="495">
        <v>213</v>
      </c>
      <c r="AT1936" s="495">
        <v>8</v>
      </c>
      <c r="AU1936" s="495">
        <v>26</v>
      </c>
      <c r="AV1936" s="507"/>
      <c r="AW1936" s="507"/>
      <c r="AX1936" s="507"/>
      <c r="AY1936" s="507"/>
      <c r="AZ1936" s="507"/>
      <c r="BA1936" s="507"/>
      <c r="BB1936" s="357"/>
      <c r="BC1936" s="592">
        <f t="shared" si="1935"/>
        <v>8295.9999999999927</v>
      </c>
      <c r="BD1936" s="593">
        <f t="shared" si="1936"/>
        <v>12264</v>
      </c>
      <c r="BE1936" s="595">
        <f t="shared" si="1937"/>
        <v>30802.799999999999</v>
      </c>
      <c r="BF1936" s="289">
        <f t="shared" si="1938"/>
        <v>25476</v>
      </c>
      <c r="BG1936" s="596">
        <f t="shared" si="1939"/>
        <v>47864</v>
      </c>
      <c r="BH1936" s="595">
        <f t="shared" si="1940"/>
        <v>23163.600000000002</v>
      </c>
      <c r="BI1936" s="289">
        <f t="shared" si="1941"/>
        <v>14744</v>
      </c>
      <c r="BJ1936" s="596">
        <f t="shared" si="1942"/>
        <v>46948</v>
      </c>
      <c r="BK1936" s="595">
        <f t="shared" si="1943"/>
        <v>3656.7000000000003</v>
      </c>
      <c r="BL1936" s="289">
        <f t="shared" si="1944"/>
        <v>3417</v>
      </c>
      <c r="BM1936" s="596">
        <f t="shared" si="1945"/>
        <v>5967</v>
      </c>
      <c r="BN1936" s="563">
        <f t="shared" si="1946"/>
        <v>3</v>
      </c>
      <c r="BO1936" s="87">
        <f t="shared" si="1947"/>
        <v>2020</v>
      </c>
      <c r="BP1936" s="87">
        <f t="shared" si="1948"/>
        <v>0</v>
      </c>
      <c r="BQ1936" s="202"/>
    </row>
    <row r="1937" spans="1:69" s="35" customFormat="1" ht="10.5" customHeight="1" x14ac:dyDescent="0.2">
      <c r="A1937" s="87" t="str">
        <f t="shared" si="1934"/>
        <v>2019-20RYE3</v>
      </c>
      <c r="B1937" s="87" t="str">
        <f t="shared" si="1949"/>
        <v>Y59</v>
      </c>
      <c r="C1937" s="203" t="s">
        <v>194</v>
      </c>
      <c r="D1937" s="203" t="s">
        <v>178</v>
      </c>
      <c r="E1937" s="42"/>
      <c r="F1937" s="317" t="str">
        <f>VLOOKUP($G1937,'Selection Sheet'!$C$15:$F$39,3,0)</f>
        <v>Y59</v>
      </c>
      <c r="G1937" s="204" t="s">
        <v>114</v>
      </c>
      <c r="H1937" s="203" t="s">
        <v>539</v>
      </c>
      <c r="I1937" s="495">
        <v>214</v>
      </c>
      <c r="J1937" s="495">
        <v>49</v>
      </c>
      <c r="K1937" s="495">
        <v>31</v>
      </c>
      <c r="L1937" s="495">
        <v>12</v>
      </c>
      <c r="M1937" s="507" t="s">
        <v>80</v>
      </c>
      <c r="N1937" s="507" t="s">
        <v>80</v>
      </c>
      <c r="O1937" s="507" t="s">
        <v>80</v>
      </c>
      <c r="P1937" s="507" t="s">
        <v>80</v>
      </c>
      <c r="Q1937" s="495" t="s">
        <v>80</v>
      </c>
      <c r="R1937" s="495" t="s">
        <v>80</v>
      </c>
      <c r="S1937" s="495">
        <v>395</v>
      </c>
      <c r="T1937" s="501">
        <v>279</v>
      </c>
      <c r="U1937" s="550">
        <v>74.3</v>
      </c>
      <c r="V1937" s="550">
        <v>68</v>
      </c>
      <c r="W1937" s="550">
        <v>111</v>
      </c>
      <c r="X1937" s="498">
        <v>298</v>
      </c>
      <c r="Y1937" s="555">
        <v>59.9</v>
      </c>
      <c r="Z1937" s="550">
        <v>29.5</v>
      </c>
      <c r="AA1937" s="550">
        <v>142</v>
      </c>
      <c r="AB1937" s="501">
        <v>58</v>
      </c>
      <c r="AC1937" s="550">
        <v>51.2</v>
      </c>
      <c r="AD1937" s="550">
        <v>39.5</v>
      </c>
      <c r="AE1937" s="550">
        <v>100</v>
      </c>
      <c r="AF1937" s="502">
        <v>85</v>
      </c>
      <c r="AG1937" s="503">
        <v>121.428571428571</v>
      </c>
      <c r="AH1937" s="503">
        <v>165.2</v>
      </c>
      <c r="AI1937" s="502">
        <v>70</v>
      </c>
      <c r="AJ1937" s="506" t="s">
        <v>80</v>
      </c>
      <c r="AK1937" s="506" t="s">
        <v>80</v>
      </c>
      <c r="AL1937" s="569"/>
      <c r="AM1937" s="569"/>
      <c r="AN1937" s="505" t="s">
        <v>80</v>
      </c>
      <c r="AO1937" s="505" t="s">
        <v>80</v>
      </c>
      <c r="AP1937" s="506">
        <v>231</v>
      </c>
      <c r="AQ1937" s="506">
        <v>368</v>
      </c>
      <c r="AR1937" s="495">
        <v>16</v>
      </c>
      <c r="AS1937" s="495">
        <v>214</v>
      </c>
      <c r="AT1937" s="495">
        <v>6</v>
      </c>
      <c r="AU1937" s="495">
        <v>31</v>
      </c>
      <c r="AV1937" s="507"/>
      <c r="AW1937" s="507"/>
      <c r="AX1937" s="507"/>
      <c r="AY1937" s="507"/>
      <c r="AZ1937" s="507"/>
      <c r="BA1937" s="507"/>
      <c r="BB1937" s="357"/>
      <c r="BC1937" s="592">
        <f t="shared" si="1935"/>
        <v>8499.9999999999709</v>
      </c>
      <c r="BD1937" s="593">
        <f t="shared" si="1936"/>
        <v>11564</v>
      </c>
      <c r="BE1937" s="595">
        <f t="shared" si="1937"/>
        <v>20729.7</v>
      </c>
      <c r="BF1937" s="289">
        <f t="shared" si="1938"/>
        <v>18972</v>
      </c>
      <c r="BG1937" s="596">
        <f t="shared" si="1939"/>
        <v>30969</v>
      </c>
      <c r="BH1937" s="595">
        <f t="shared" si="1940"/>
        <v>17850.2</v>
      </c>
      <c r="BI1937" s="289">
        <f t="shared" si="1941"/>
        <v>8791</v>
      </c>
      <c r="BJ1937" s="596">
        <f t="shared" si="1942"/>
        <v>42316</v>
      </c>
      <c r="BK1937" s="595">
        <f t="shared" si="1943"/>
        <v>2969.6000000000004</v>
      </c>
      <c r="BL1937" s="289">
        <f t="shared" si="1944"/>
        <v>2291</v>
      </c>
      <c r="BM1937" s="596">
        <f t="shared" si="1945"/>
        <v>5800</v>
      </c>
      <c r="BN1937" s="563">
        <f t="shared" si="1946"/>
        <v>3</v>
      </c>
      <c r="BO1937" s="87">
        <f t="shared" si="1947"/>
        <v>2020</v>
      </c>
      <c r="BP1937" s="87">
        <f t="shared" si="1948"/>
        <v>0</v>
      </c>
      <c r="BQ1937" s="202"/>
    </row>
    <row r="1938" spans="1:69" s="35" customFormat="1" ht="10.5" customHeight="1" x14ac:dyDescent="0.2">
      <c r="A1938" s="312" t="str">
        <f t="shared" si="1934"/>
        <v>2019-20RYF3</v>
      </c>
      <c r="B1938" s="312" t="str">
        <f t="shared" si="1949"/>
        <v>Y58</v>
      </c>
      <c r="C1938" s="208" t="s">
        <v>194</v>
      </c>
      <c r="D1938" s="208" t="s">
        <v>178</v>
      </c>
      <c r="E1938" s="53"/>
      <c r="F1938" s="319" t="str">
        <f>VLOOKUP($G1938,'Selection Sheet'!$C$15:$F$39,3,0)</f>
        <v>Y58</v>
      </c>
      <c r="G1938" s="209" t="s">
        <v>99</v>
      </c>
      <c r="H1938" s="208" t="s">
        <v>540</v>
      </c>
      <c r="I1938" s="521">
        <v>322</v>
      </c>
      <c r="J1938" s="521">
        <v>105</v>
      </c>
      <c r="K1938" s="521">
        <v>40</v>
      </c>
      <c r="L1938" s="521">
        <v>22</v>
      </c>
      <c r="M1938" s="533" t="s">
        <v>80</v>
      </c>
      <c r="N1938" s="533" t="s">
        <v>80</v>
      </c>
      <c r="O1938" s="533" t="s">
        <v>80</v>
      </c>
      <c r="P1938" s="533" t="s">
        <v>80</v>
      </c>
      <c r="Q1938" s="521" t="s">
        <v>80</v>
      </c>
      <c r="R1938" s="521" t="s">
        <v>80</v>
      </c>
      <c r="S1938" s="521">
        <v>898</v>
      </c>
      <c r="T1938" s="527">
        <v>534</v>
      </c>
      <c r="U1938" s="552">
        <v>94.5</v>
      </c>
      <c r="V1938" s="552">
        <v>83</v>
      </c>
      <c r="W1938" s="552">
        <v>154</v>
      </c>
      <c r="X1938" s="524">
        <v>612</v>
      </c>
      <c r="Y1938" s="557">
        <v>71.2</v>
      </c>
      <c r="Z1938" s="552">
        <v>31</v>
      </c>
      <c r="AA1938" s="552">
        <v>179</v>
      </c>
      <c r="AB1938" s="527">
        <v>72</v>
      </c>
      <c r="AC1938" s="552">
        <v>64.900000000000006</v>
      </c>
      <c r="AD1938" s="552">
        <v>51.5</v>
      </c>
      <c r="AE1938" s="552">
        <v>117</v>
      </c>
      <c r="AF1938" s="528">
        <v>101</v>
      </c>
      <c r="AG1938" s="529">
        <v>132.756097560976</v>
      </c>
      <c r="AH1938" s="529">
        <v>180</v>
      </c>
      <c r="AI1938" s="528">
        <v>82</v>
      </c>
      <c r="AJ1938" s="532" t="s">
        <v>80</v>
      </c>
      <c r="AK1938" s="532" t="s">
        <v>80</v>
      </c>
      <c r="AL1938" s="571"/>
      <c r="AM1938" s="571"/>
      <c r="AN1938" s="531" t="s">
        <v>80</v>
      </c>
      <c r="AO1938" s="531" t="s">
        <v>80</v>
      </c>
      <c r="AP1938" s="532">
        <v>364</v>
      </c>
      <c r="AQ1938" s="532">
        <v>561</v>
      </c>
      <c r="AR1938" s="521">
        <v>28</v>
      </c>
      <c r="AS1938" s="521">
        <v>314</v>
      </c>
      <c r="AT1938" s="521">
        <v>8</v>
      </c>
      <c r="AU1938" s="521">
        <v>38</v>
      </c>
      <c r="AV1938" s="533"/>
      <c r="AW1938" s="533"/>
      <c r="AX1938" s="533"/>
      <c r="AY1938" s="533"/>
      <c r="AZ1938" s="533"/>
      <c r="BA1938" s="533"/>
      <c r="BB1938" s="359"/>
      <c r="BC1938" s="605">
        <f t="shared" si="1935"/>
        <v>10886.000000000033</v>
      </c>
      <c r="BD1938" s="606">
        <f t="shared" si="1936"/>
        <v>14760</v>
      </c>
      <c r="BE1938" s="609">
        <f t="shared" si="1937"/>
        <v>50463</v>
      </c>
      <c r="BF1938" s="311">
        <f t="shared" si="1938"/>
        <v>44322</v>
      </c>
      <c r="BG1938" s="610">
        <f t="shared" si="1939"/>
        <v>82236</v>
      </c>
      <c r="BH1938" s="609">
        <f t="shared" si="1940"/>
        <v>43574.400000000001</v>
      </c>
      <c r="BI1938" s="311">
        <f t="shared" si="1941"/>
        <v>18972</v>
      </c>
      <c r="BJ1938" s="610">
        <f t="shared" si="1942"/>
        <v>109548</v>
      </c>
      <c r="BK1938" s="609">
        <f t="shared" si="1943"/>
        <v>4672.8</v>
      </c>
      <c r="BL1938" s="311">
        <f t="shared" si="1944"/>
        <v>3708</v>
      </c>
      <c r="BM1938" s="610">
        <f t="shared" si="1945"/>
        <v>8424</v>
      </c>
      <c r="BN1938" s="565">
        <f t="shared" si="1946"/>
        <v>3</v>
      </c>
      <c r="BO1938" s="312">
        <f t="shared" si="1947"/>
        <v>2020</v>
      </c>
      <c r="BP1938" s="312">
        <f t="shared" si="1948"/>
        <v>0</v>
      </c>
      <c r="BQ1938" s="202"/>
    </row>
    <row r="1939" spans="1:69" s="35" customFormat="1" ht="10.5" customHeight="1" x14ac:dyDescent="0.2">
      <c r="A1939" s="87" t="str">
        <f t="shared" si="1934"/>
        <v>2020-21R1F4</v>
      </c>
      <c r="B1939" s="87" t="str">
        <f t="shared" si="1949"/>
        <v>Y59</v>
      </c>
      <c r="C1939" s="203" t="s">
        <v>196</v>
      </c>
      <c r="D1939" s="203" t="s">
        <v>167</v>
      </c>
      <c r="E1939" s="42"/>
      <c r="F1939" s="317" t="str">
        <f>VLOOKUP($G1939,'Selection Sheet'!$C$15:$F$39,3,0)</f>
        <v>Y59</v>
      </c>
      <c r="G1939" s="204" t="s">
        <v>108</v>
      </c>
      <c r="H1939" s="203" t="s">
        <v>529</v>
      </c>
      <c r="I1939" s="495">
        <v>7</v>
      </c>
      <c r="J1939" s="495">
        <v>0</v>
      </c>
      <c r="K1939" s="495">
        <v>1</v>
      </c>
      <c r="L1939" s="495">
        <v>0</v>
      </c>
      <c r="M1939" s="507" t="s">
        <v>80</v>
      </c>
      <c r="N1939" s="507" t="s">
        <v>80</v>
      </c>
      <c r="O1939" s="507" t="s">
        <v>80</v>
      </c>
      <c r="P1939" s="507" t="s">
        <v>80</v>
      </c>
      <c r="Q1939" s="495">
        <v>0</v>
      </c>
      <c r="R1939" s="495">
        <v>0</v>
      </c>
      <c r="S1939" s="495">
        <v>23</v>
      </c>
      <c r="T1939" s="498">
        <v>16</v>
      </c>
      <c r="U1939" s="550">
        <v>80.900000000000006</v>
      </c>
      <c r="V1939" s="550">
        <v>70</v>
      </c>
      <c r="W1939" s="550">
        <v>147</v>
      </c>
      <c r="X1939" s="498">
        <v>16</v>
      </c>
      <c r="Y1939" s="555">
        <v>27.1</v>
      </c>
      <c r="Z1939" s="550">
        <v>17</v>
      </c>
      <c r="AA1939" s="550">
        <v>74</v>
      </c>
      <c r="AB1939" s="501" t="s">
        <v>80</v>
      </c>
      <c r="AC1939" s="550" t="s">
        <v>80</v>
      </c>
      <c r="AD1939" s="550" t="s">
        <v>80</v>
      </c>
      <c r="AE1939" s="550" t="s">
        <v>80</v>
      </c>
      <c r="AF1939" s="502">
        <v>0</v>
      </c>
      <c r="AG1939" s="503" t="s">
        <v>80</v>
      </c>
      <c r="AH1939" s="503" t="s">
        <v>80</v>
      </c>
      <c r="AI1939" s="502">
        <v>0</v>
      </c>
      <c r="AJ1939" s="506">
        <v>3</v>
      </c>
      <c r="AK1939" s="506">
        <v>5</v>
      </c>
      <c r="AL1939" s="569"/>
      <c r="AM1939" s="569"/>
      <c r="AN1939" s="505" t="s">
        <v>80</v>
      </c>
      <c r="AO1939" s="505" t="s">
        <v>80</v>
      </c>
      <c r="AP1939" s="506" t="s">
        <v>80</v>
      </c>
      <c r="AQ1939" s="506" t="s">
        <v>80</v>
      </c>
      <c r="AR1939" s="495">
        <v>0</v>
      </c>
      <c r="AS1939" s="495">
        <v>7</v>
      </c>
      <c r="AT1939" s="495">
        <v>0</v>
      </c>
      <c r="AU1939" s="495">
        <v>1</v>
      </c>
      <c r="AV1939" s="507"/>
      <c r="AW1939" s="507"/>
      <c r="AX1939" s="507"/>
      <c r="AY1939" s="507"/>
      <c r="AZ1939" s="507"/>
      <c r="BA1939" s="507"/>
      <c r="BB1939" s="357"/>
      <c r="BC1939" s="592" t="str">
        <f t="shared" si="1935"/>
        <v>-</v>
      </c>
      <c r="BD1939" s="593" t="str">
        <f t="shared" si="1936"/>
        <v>-</v>
      </c>
      <c r="BE1939" s="595">
        <f t="shared" si="1937"/>
        <v>1294.4000000000001</v>
      </c>
      <c r="BF1939" s="289">
        <f t="shared" si="1938"/>
        <v>1120</v>
      </c>
      <c r="BG1939" s="596">
        <f t="shared" si="1939"/>
        <v>2352</v>
      </c>
      <c r="BH1939" s="595">
        <f t="shared" si="1940"/>
        <v>433.6</v>
      </c>
      <c r="BI1939" s="289">
        <f t="shared" si="1941"/>
        <v>272</v>
      </c>
      <c r="BJ1939" s="596">
        <f t="shared" si="1942"/>
        <v>1184</v>
      </c>
      <c r="BK1939" s="595" t="str">
        <f t="shared" si="1943"/>
        <v>-</v>
      </c>
      <c r="BL1939" s="289" t="str">
        <f t="shared" si="1944"/>
        <v>-</v>
      </c>
      <c r="BM1939" s="596" t="str">
        <f t="shared" si="1945"/>
        <v>-</v>
      </c>
      <c r="BN1939" s="563">
        <f t="shared" si="1946"/>
        <v>4</v>
      </c>
      <c r="BO1939" s="87">
        <f t="shared" si="1947"/>
        <v>2020</v>
      </c>
      <c r="BP1939" s="87">
        <f t="shared" si="1948"/>
        <v>0.99999999999999978</v>
      </c>
      <c r="BQ1939" s="202"/>
    </row>
    <row r="1940" spans="1:69" s="35" customFormat="1" ht="10.5" customHeight="1" x14ac:dyDescent="0.2">
      <c r="A1940" s="87" t="str">
        <f t="shared" si="1934"/>
        <v>2020-21RRU4</v>
      </c>
      <c r="B1940" s="87" t="str">
        <f t="shared" si="1949"/>
        <v>Y56</v>
      </c>
      <c r="C1940" s="203" t="s">
        <v>196</v>
      </c>
      <c r="D1940" s="203" t="s">
        <v>167</v>
      </c>
      <c r="E1940" s="42"/>
      <c r="F1940" s="317" t="str">
        <f>VLOOKUP($G1940,'Selection Sheet'!$C$15:$F$39,3,0)</f>
        <v>Y56</v>
      </c>
      <c r="G1940" s="204" t="s">
        <v>93</v>
      </c>
      <c r="H1940" s="203" t="s">
        <v>530</v>
      </c>
      <c r="I1940" s="495">
        <v>614</v>
      </c>
      <c r="J1940" s="495">
        <v>91</v>
      </c>
      <c r="K1940" s="495">
        <v>57</v>
      </c>
      <c r="L1940" s="495">
        <v>17</v>
      </c>
      <c r="M1940" s="507" t="s">
        <v>80</v>
      </c>
      <c r="N1940" s="507" t="s">
        <v>80</v>
      </c>
      <c r="O1940" s="507" t="s">
        <v>80</v>
      </c>
      <c r="P1940" s="507" t="s">
        <v>80</v>
      </c>
      <c r="Q1940" s="495">
        <v>217</v>
      </c>
      <c r="R1940" s="495">
        <v>181</v>
      </c>
      <c r="S1940" s="495">
        <v>1728</v>
      </c>
      <c r="T1940" s="501">
        <v>224</v>
      </c>
      <c r="U1940" s="550">
        <v>72</v>
      </c>
      <c r="V1940" s="550">
        <v>65</v>
      </c>
      <c r="W1940" s="550">
        <v>108</v>
      </c>
      <c r="X1940" s="498">
        <v>351</v>
      </c>
      <c r="Y1940" s="555">
        <v>59.2</v>
      </c>
      <c r="Z1940" s="550">
        <v>36</v>
      </c>
      <c r="AA1940" s="550">
        <v>129</v>
      </c>
      <c r="AB1940" s="501">
        <v>63</v>
      </c>
      <c r="AC1940" s="550">
        <v>51.4</v>
      </c>
      <c r="AD1940" s="550">
        <v>49</v>
      </c>
      <c r="AE1940" s="550">
        <v>77</v>
      </c>
      <c r="AF1940" s="502">
        <v>77</v>
      </c>
      <c r="AG1940" s="503">
        <v>133.492307692308</v>
      </c>
      <c r="AH1940" s="503">
        <v>187.8</v>
      </c>
      <c r="AI1940" s="502">
        <v>65</v>
      </c>
      <c r="AJ1940" s="506">
        <v>118</v>
      </c>
      <c r="AK1940" s="506">
        <v>179</v>
      </c>
      <c r="AL1940" s="569"/>
      <c r="AM1940" s="569"/>
      <c r="AN1940" s="505" t="s">
        <v>80</v>
      </c>
      <c r="AO1940" s="505" t="s">
        <v>80</v>
      </c>
      <c r="AP1940" s="506" t="s">
        <v>80</v>
      </c>
      <c r="AQ1940" s="506" t="s">
        <v>80</v>
      </c>
      <c r="AR1940" s="495">
        <v>20</v>
      </c>
      <c r="AS1940" s="495">
        <v>610</v>
      </c>
      <c r="AT1940" s="495">
        <v>10</v>
      </c>
      <c r="AU1940" s="495">
        <v>56</v>
      </c>
      <c r="AV1940" s="507"/>
      <c r="AW1940" s="507"/>
      <c r="AX1940" s="507"/>
      <c r="AY1940" s="507"/>
      <c r="AZ1940" s="507"/>
      <c r="BA1940" s="507"/>
      <c r="BB1940" s="357"/>
      <c r="BC1940" s="592">
        <f t="shared" si="1935"/>
        <v>8677.00000000002</v>
      </c>
      <c r="BD1940" s="593">
        <f t="shared" si="1936"/>
        <v>12207</v>
      </c>
      <c r="BE1940" s="595">
        <f t="shared" si="1937"/>
        <v>16128</v>
      </c>
      <c r="BF1940" s="289">
        <f t="shared" si="1938"/>
        <v>14560</v>
      </c>
      <c r="BG1940" s="596">
        <f t="shared" si="1939"/>
        <v>24192</v>
      </c>
      <c r="BH1940" s="595">
        <f t="shared" si="1940"/>
        <v>20779.2</v>
      </c>
      <c r="BI1940" s="289">
        <f t="shared" si="1941"/>
        <v>12636</v>
      </c>
      <c r="BJ1940" s="596">
        <f t="shared" si="1942"/>
        <v>45279</v>
      </c>
      <c r="BK1940" s="595">
        <f t="shared" si="1943"/>
        <v>3238.2</v>
      </c>
      <c r="BL1940" s="289">
        <f t="shared" si="1944"/>
        <v>3087</v>
      </c>
      <c r="BM1940" s="596">
        <f t="shared" si="1945"/>
        <v>4851</v>
      </c>
      <c r="BN1940" s="563">
        <f t="shared" si="1946"/>
        <v>4</v>
      </c>
      <c r="BO1940" s="87">
        <f t="shared" si="1947"/>
        <v>2020</v>
      </c>
      <c r="BP1940" s="87">
        <f t="shared" si="1948"/>
        <v>0.99999999999999978</v>
      </c>
      <c r="BQ1940" s="202"/>
    </row>
    <row r="1941" spans="1:69" s="35" customFormat="1" ht="10.5" customHeight="1" x14ac:dyDescent="0.2">
      <c r="A1941" s="87" t="str">
        <f t="shared" si="1934"/>
        <v>2020-21RX64</v>
      </c>
      <c r="B1941" s="87" t="str">
        <f t="shared" si="1949"/>
        <v>Y63</v>
      </c>
      <c r="C1941" s="203" t="s">
        <v>196</v>
      </c>
      <c r="D1941" s="203" t="s">
        <v>167</v>
      </c>
      <c r="E1941" s="42"/>
      <c r="F1941" s="317" t="str">
        <f>VLOOKUP($G1941,'Selection Sheet'!$C$15:$F$39,3,0)</f>
        <v>Y63</v>
      </c>
      <c r="G1941" s="204" t="s">
        <v>111</v>
      </c>
      <c r="H1941" s="203" t="s">
        <v>532</v>
      </c>
      <c r="I1941" s="495">
        <v>186</v>
      </c>
      <c r="J1941" s="495">
        <v>38</v>
      </c>
      <c r="K1941" s="495">
        <v>26</v>
      </c>
      <c r="L1941" s="495">
        <v>11</v>
      </c>
      <c r="M1941" s="507" t="s">
        <v>80</v>
      </c>
      <c r="N1941" s="507" t="s">
        <v>80</v>
      </c>
      <c r="O1941" s="507" t="s">
        <v>80</v>
      </c>
      <c r="P1941" s="507" t="s">
        <v>80</v>
      </c>
      <c r="Q1941" s="495">
        <v>52</v>
      </c>
      <c r="R1941" s="495">
        <v>35</v>
      </c>
      <c r="S1941" s="495">
        <v>555</v>
      </c>
      <c r="T1941" s="501">
        <v>230</v>
      </c>
      <c r="U1941" s="550">
        <v>81.900000000000006</v>
      </c>
      <c r="V1941" s="550">
        <v>77.5</v>
      </c>
      <c r="W1941" s="550">
        <v>113.5</v>
      </c>
      <c r="X1941" s="498">
        <v>230</v>
      </c>
      <c r="Y1941" s="555">
        <v>54.6</v>
      </c>
      <c r="Z1941" s="550">
        <v>32</v>
      </c>
      <c r="AA1941" s="550">
        <v>125.5</v>
      </c>
      <c r="AB1941" s="501">
        <v>46</v>
      </c>
      <c r="AC1941" s="550">
        <v>49</v>
      </c>
      <c r="AD1941" s="550">
        <v>46</v>
      </c>
      <c r="AE1941" s="550">
        <v>83</v>
      </c>
      <c r="AF1941" s="502">
        <v>77</v>
      </c>
      <c r="AG1941" s="503">
        <v>142.68852459016401</v>
      </c>
      <c r="AH1941" s="503">
        <v>206</v>
      </c>
      <c r="AI1941" s="502">
        <v>61</v>
      </c>
      <c r="AJ1941" s="506">
        <v>74</v>
      </c>
      <c r="AK1941" s="506">
        <v>77</v>
      </c>
      <c r="AL1941" s="569"/>
      <c r="AM1941" s="569"/>
      <c r="AN1941" s="505" t="s">
        <v>80</v>
      </c>
      <c r="AO1941" s="505" t="s">
        <v>80</v>
      </c>
      <c r="AP1941" s="506" t="s">
        <v>80</v>
      </c>
      <c r="AQ1941" s="506" t="s">
        <v>80</v>
      </c>
      <c r="AR1941" s="495">
        <v>9</v>
      </c>
      <c r="AS1941" s="495">
        <v>177</v>
      </c>
      <c r="AT1941" s="495">
        <v>9</v>
      </c>
      <c r="AU1941" s="495">
        <v>22</v>
      </c>
      <c r="AV1941" s="507"/>
      <c r="AW1941" s="507"/>
      <c r="AX1941" s="507"/>
      <c r="AY1941" s="507"/>
      <c r="AZ1941" s="507"/>
      <c r="BA1941" s="507"/>
      <c r="BB1941" s="357"/>
      <c r="BC1941" s="592">
        <f t="shared" si="1935"/>
        <v>8704.0000000000036</v>
      </c>
      <c r="BD1941" s="593">
        <f t="shared" si="1936"/>
        <v>12566</v>
      </c>
      <c r="BE1941" s="595">
        <f t="shared" si="1937"/>
        <v>18837</v>
      </c>
      <c r="BF1941" s="289">
        <f t="shared" si="1938"/>
        <v>17825</v>
      </c>
      <c r="BG1941" s="596">
        <f t="shared" si="1939"/>
        <v>26105</v>
      </c>
      <c r="BH1941" s="595">
        <f t="shared" si="1940"/>
        <v>12558</v>
      </c>
      <c r="BI1941" s="289">
        <f t="shared" si="1941"/>
        <v>7360</v>
      </c>
      <c r="BJ1941" s="596">
        <f t="shared" si="1942"/>
        <v>28865</v>
      </c>
      <c r="BK1941" s="595">
        <f t="shared" si="1943"/>
        <v>2254</v>
      </c>
      <c r="BL1941" s="289">
        <f t="shared" si="1944"/>
        <v>2116</v>
      </c>
      <c r="BM1941" s="596">
        <f t="shared" si="1945"/>
        <v>3818</v>
      </c>
      <c r="BN1941" s="563">
        <f t="shared" si="1946"/>
        <v>4</v>
      </c>
      <c r="BO1941" s="87">
        <f t="shared" si="1947"/>
        <v>2020</v>
      </c>
      <c r="BP1941" s="87">
        <f t="shared" si="1948"/>
        <v>0.99999999999999978</v>
      </c>
      <c r="BQ1941" s="202"/>
    </row>
    <row r="1942" spans="1:69" s="35" customFormat="1" ht="10.5" customHeight="1" x14ac:dyDescent="0.2">
      <c r="A1942" s="314" t="str">
        <f t="shared" si="1934"/>
        <v>2020-21RX74</v>
      </c>
      <c r="B1942" s="314" t="str">
        <f t="shared" si="1949"/>
        <v>Y62</v>
      </c>
      <c r="C1942" s="205" t="s">
        <v>196</v>
      </c>
      <c r="D1942" s="205" t="s">
        <v>167</v>
      </c>
      <c r="E1942" s="206"/>
      <c r="F1942" s="318" t="str">
        <f>VLOOKUP($G1942,'Selection Sheet'!$C$15:$F$39,3,0)</f>
        <v>Y62</v>
      </c>
      <c r="G1942" s="207" t="s">
        <v>84</v>
      </c>
      <c r="H1942" s="205" t="s">
        <v>533</v>
      </c>
      <c r="I1942" s="508">
        <v>272</v>
      </c>
      <c r="J1942" s="508">
        <v>68</v>
      </c>
      <c r="K1942" s="508">
        <v>33</v>
      </c>
      <c r="L1942" s="508">
        <v>13</v>
      </c>
      <c r="M1942" s="520" t="s">
        <v>80</v>
      </c>
      <c r="N1942" s="520" t="s">
        <v>80</v>
      </c>
      <c r="O1942" s="520" t="s">
        <v>80</v>
      </c>
      <c r="P1942" s="520" t="s">
        <v>80</v>
      </c>
      <c r="Q1942" s="508">
        <v>82</v>
      </c>
      <c r="R1942" s="508">
        <v>46</v>
      </c>
      <c r="S1942" s="508">
        <v>1266</v>
      </c>
      <c r="T1942" s="514">
        <v>506</v>
      </c>
      <c r="U1942" s="551">
        <v>84.7</v>
      </c>
      <c r="V1942" s="551">
        <v>72</v>
      </c>
      <c r="W1942" s="551">
        <v>127</v>
      </c>
      <c r="X1942" s="511">
        <v>586</v>
      </c>
      <c r="Y1942" s="556">
        <v>66.099999999999994</v>
      </c>
      <c r="Z1942" s="551">
        <v>43.5</v>
      </c>
      <c r="AA1942" s="551">
        <v>153</v>
      </c>
      <c r="AB1942" s="514">
        <v>59</v>
      </c>
      <c r="AC1942" s="551">
        <v>63.9</v>
      </c>
      <c r="AD1942" s="551">
        <v>54</v>
      </c>
      <c r="AE1942" s="551">
        <v>116</v>
      </c>
      <c r="AF1942" s="515">
        <v>144</v>
      </c>
      <c r="AG1942" s="516">
        <v>145.36440677966101</v>
      </c>
      <c r="AH1942" s="516">
        <v>194.1</v>
      </c>
      <c r="AI1942" s="515">
        <v>118</v>
      </c>
      <c r="AJ1942" s="519">
        <v>49</v>
      </c>
      <c r="AK1942" s="519">
        <v>67</v>
      </c>
      <c r="AL1942" s="570"/>
      <c r="AM1942" s="570"/>
      <c r="AN1942" s="518" t="s">
        <v>80</v>
      </c>
      <c r="AO1942" s="518" t="s">
        <v>80</v>
      </c>
      <c r="AP1942" s="519" t="s">
        <v>80</v>
      </c>
      <c r="AQ1942" s="519" t="s">
        <v>80</v>
      </c>
      <c r="AR1942" s="508">
        <v>17</v>
      </c>
      <c r="AS1942" s="508">
        <v>267</v>
      </c>
      <c r="AT1942" s="508">
        <v>5</v>
      </c>
      <c r="AU1942" s="508">
        <v>30</v>
      </c>
      <c r="AV1942" s="520"/>
      <c r="AW1942" s="520"/>
      <c r="AX1942" s="520"/>
      <c r="AY1942" s="520"/>
      <c r="AZ1942" s="520"/>
      <c r="BA1942" s="520"/>
      <c r="BB1942" s="358"/>
      <c r="BC1942" s="597">
        <f t="shared" si="1935"/>
        <v>17153</v>
      </c>
      <c r="BD1942" s="598">
        <f t="shared" si="1936"/>
        <v>22903.8</v>
      </c>
      <c r="BE1942" s="602">
        <f t="shared" si="1937"/>
        <v>42858.200000000004</v>
      </c>
      <c r="BF1942" s="603">
        <f t="shared" si="1938"/>
        <v>36432</v>
      </c>
      <c r="BG1942" s="604">
        <f t="shared" si="1939"/>
        <v>64262</v>
      </c>
      <c r="BH1942" s="602">
        <f t="shared" si="1940"/>
        <v>38734.6</v>
      </c>
      <c r="BI1942" s="603">
        <f t="shared" si="1941"/>
        <v>25491</v>
      </c>
      <c r="BJ1942" s="604">
        <f t="shared" si="1942"/>
        <v>89658</v>
      </c>
      <c r="BK1942" s="602">
        <f t="shared" si="1943"/>
        <v>3770.1</v>
      </c>
      <c r="BL1942" s="603">
        <f t="shared" si="1944"/>
        <v>3186</v>
      </c>
      <c r="BM1942" s="604">
        <f t="shared" si="1945"/>
        <v>6844</v>
      </c>
      <c r="BN1942" s="564">
        <f t="shared" si="1946"/>
        <v>4</v>
      </c>
      <c r="BO1942" s="314">
        <f t="shared" si="1947"/>
        <v>2020</v>
      </c>
      <c r="BP1942" s="314">
        <f t="shared" si="1948"/>
        <v>0.99999999999999978</v>
      </c>
      <c r="BQ1942" s="202"/>
    </row>
    <row r="1943" spans="1:69" s="35" customFormat="1" ht="10.5" customHeight="1" x14ac:dyDescent="0.2">
      <c r="A1943" s="87" t="str">
        <f t="shared" si="1934"/>
        <v>2020-21RX84</v>
      </c>
      <c r="B1943" s="87" t="str">
        <f t="shared" si="1949"/>
        <v>Y63</v>
      </c>
      <c r="C1943" s="203" t="s">
        <v>196</v>
      </c>
      <c r="D1943" s="203" t="s">
        <v>167</v>
      </c>
      <c r="E1943" s="42"/>
      <c r="F1943" s="317" t="str">
        <f>VLOOKUP($G1943,'Selection Sheet'!$C$15:$F$39,3,0)</f>
        <v>Y63</v>
      </c>
      <c r="G1943" s="204" t="s">
        <v>120</v>
      </c>
      <c r="H1943" s="203" t="s">
        <v>534</v>
      </c>
      <c r="I1943" s="495">
        <v>220</v>
      </c>
      <c r="J1943" s="495">
        <v>38</v>
      </c>
      <c r="K1943" s="495">
        <v>24</v>
      </c>
      <c r="L1943" s="495">
        <v>12</v>
      </c>
      <c r="M1943" s="507" t="s">
        <v>80</v>
      </c>
      <c r="N1943" s="507" t="s">
        <v>80</v>
      </c>
      <c r="O1943" s="507" t="s">
        <v>80</v>
      </c>
      <c r="P1943" s="507" t="s">
        <v>80</v>
      </c>
      <c r="Q1943" s="495">
        <v>53</v>
      </c>
      <c r="R1943" s="495">
        <v>20</v>
      </c>
      <c r="S1943" s="495">
        <v>1010</v>
      </c>
      <c r="T1943" s="501">
        <v>285</v>
      </c>
      <c r="U1943" s="550">
        <v>72.7</v>
      </c>
      <c r="V1943" s="550">
        <v>68</v>
      </c>
      <c r="W1943" s="550">
        <v>102</v>
      </c>
      <c r="X1943" s="498">
        <v>337</v>
      </c>
      <c r="Y1943" s="555">
        <v>83.6</v>
      </c>
      <c r="Z1943" s="550">
        <v>40</v>
      </c>
      <c r="AA1943" s="550">
        <v>193</v>
      </c>
      <c r="AB1943" s="501">
        <v>52</v>
      </c>
      <c r="AC1943" s="550">
        <v>62.5</v>
      </c>
      <c r="AD1943" s="550">
        <v>52</v>
      </c>
      <c r="AE1943" s="550">
        <v>99</v>
      </c>
      <c r="AF1943" s="502">
        <v>56</v>
      </c>
      <c r="AG1943" s="503">
        <v>142.444444444444</v>
      </c>
      <c r="AH1943" s="503">
        <v>199</v>
      </c>
      <c r="AI1943" s="502">
        <v>45</v>
      </c>
      <c r="AJ1943" s="506">
        <v>61</v>
      </c>
      <c r="AK1943" s="506">
        <v>146</v>
      </c>
      <c r="AL1943" s="569"/>
      <c r="AM1943" s="569"/>
      <c r="AN1943" s="505" t="s">
        <v>80</v>
      </c>
      <c r="AO1943" s="505" t="s">
        <v>80</v>
      </c>
      <c r="AP1943" s="506" t="s">
        <v>80</v>
      </c>
      <c r="AQ1943" s="506" t="s">
        <v>80</v>
      </c>
      <c r="AR1943" s="495">
        <v>13</v>
      </c>
      <c r="AS1943" s="495">
        <v>211</v>
      </c>
      <c r="AT1943" s="495">
        <v>8</v>
      </c>
      <c r="AU1943" s="495">
        <v>24</v>
      </c>
      <c r="AV1943" s="507"/>
      <c r="AW1943" s="507"/>
      <c r="AX1943" s="507"/>
      <c r="AY1943" s="507"/>
      <c r="AZ1943" s="507"/>
      <c r="BA1943" s="507"/>
      <c r="BB1943" s="357"/>
      <c r="BC1943" s="592">
        <f t="shared" si="1935"/>
        <v>6409.99999999998</v>
      </c>
      <c r="BD1943" s="593">
        <f t="shared" si="1936"/>
        <v>8955</v>
      </c>
      <c r="BE1943" s="595">
        <f t="shared" si="1937"/>
        <v>20719.5</v>
      </c>
      <c r="BF1943" s="289">
        <f t="shared" si="1938"/>
        <v>19380</v>
      </c>
      <c r="BG1943" s="596">
        <f t="shared" si="1939"/>
        <v>29070</v>
      </c>
      <c r="BH1943" s="595">
        <f t="shared" si="1940"/>
        <v>28173.199999999997</v>
      </c>
      <c r="BI1943" s="289">
        <f t="shared" si="1941"/>
        <v>13480</v>
      </c>
      <c r="BJ1943" s="596">
        <f t="shared" si="1942"/>
        <v>65041</v>
      </c>
      <c r="BK1943" s="595">
        <f t="shared" si="1943"/>
        <v>3250</v>
      </c>
      <c r="BL1943" s="289">
        <f t="shared" si="1944"/>
        <v>2704</v>
      </c>
      <c r="BM1943" s="596">
        <f t="shared" si="1945"/>
        <v>5148</v>
      </c>
      <c r="BN1943" s="563">
        <f t="shared" si="1946"/>
        <v>4</v>
      </c>
      <c r="BO1943" s="87">
        <f t="shared" si="1947"/>
        <v>2020</v>
      </c>
      <c r="BP1943" s="87">
        <f t="shared" si="1948"/>
        <v>0.99999999999999978</v>
      </c>
      <c r="BQ1943" s="202"/>
    </row>
    <row r="1944" spans="1:69" s="35" customFormat="1" ht="10.5" customHeight="1" x14ac:dyDescent="0.2">
      <c r="A1944" s="87" t="str">
        <f t="shared" si="1934"/>
        <v>2020-21RX94</v>
      </c>
      <c r="B1944" s="87" t="str">
        <f t="shared" si="1949"/>
        <v>Y60</v>
      </c>
      <c r="C1944" s="203" t="s">
        <v>196</v>
      </c>
      <c r="D1944" s="203" t="s">
        <v>167</v>
      </c>
      <c r="E1944" s="42"/>
      <c r="F1944" s="317" t="str">
        <f>VLOOKUP($G1944,'Selection Sheet'!$C$15:$F$39,3,0)</f>
        <v>Y60</v>
      </c>
      <c r="G1944" s="204" t="s">
        <v>103</v>
      </c>
      <c r="H1944" s="203" t="s">
        <v>535</v>
      </c>
      <c r="I1944" s="495">
        <v>278</v>
      </c>
      <c r="J1944" s="495">
        <v>55</v>
      </c>
      <c r="K1944" s="495">
        <v>30</v>
      </c>
      <c r="L1944" s="495">
        <v>13</v>
      </c>
      <c r="M1944" s="507" t="s">
        <v>80</v>
      </c>
      <c r="N1944" s="507" t="s">
        <v>80</v>
      </c>
      <c r="O1944" s="507" t="s">
        <v>80</v>
      </c>
      <c r="P1944" s="507" t="s">
        <v>80</v>
      </c>
      <c r="Q1944" s="495">
        <v>82</v>
      </c>
      <c r="R1944" s="495">
        <v>75</v>
      </c>
      <c r="S1944" s="495">
        <v>823</v>
      </c>
      <c r="T1944" s="501">
        <v>352</v>
      </c>
      <c r="U1944" s="550">
        <v>81.3</v>
      </c>
      <c r="V1944" s="550">
        <v>76</v>
      </c>
      <c r="W1944" s="550">
        <v>122</v>
      </c>
      <c r="X1944" s="498">
        <v>361</v>
      </c>
      <c r="Y1944" s="555">
        <v>80.2</v>
      </c>
      <c r="Z1944" s="550">
        <v>52</v>
      </c>
      <c r="AA1944" s="550">
        <v>156</v>
      </c>
      <c r="AB1944" s="501">
        <v>45</v>
      </c>
      <c r="AC1944" s="550">
        <v>63.5</v>
      </c>
      <c r="AD1944" s="550">
        <v>56</v>
      </c>
      <c r="AE1944" s="550">
        <v>88</v>
      </c>
      <c r="AF1944" s="502">
        <v>116</v>
      </c>
      <c r="AG1944" s="503">
        <v>132.555555555556</v>
      </c>
      <c r="AH1944" s="503">
        <v>168.6</v>
      </c>
      <c r="AI1944" s="502">
        <v>99</v>
      </c>
      <c r="AJ1944" s="506">
        <v>87</v>
      </c>
      <c r="AK1944" s="506">
        <v>107</v>
      </c>
      <c r="AL1944" s="569"/>
      <c r="AM1944" s="569"/>
      <c r="AN1944" s="535" t="s">
        <v>80</v>
      </c>
      <c r="AO1944" s="535" t="s">
        <v>80</v>
      </c>
      <c r="AP1944" s="536" t="s">
        <v>80</v>
      </c>
      <c r="AQ1944" s="536" t="s">
        <v>80</v>
      </c>
      <c r="AR1944" s="495">
        <v>13</v>
      </c>
      <c r="AS1944" s="495">
        <v>274</v>
      </c>
      <c r="AT1944" s="495">
        <v>6</v>
      </c>
      <c r="AU1944" s="495">
        <v>29</v>
      </c>
      <c r="AV1944" s="507"/>
      <c r="AW1944" s="507"/>
      <c r="AX1944" s="507"/>
      <c r="AY1944" s="507"/>
      <c r="AZ1944" s="507"/>
      <c r="BA1944" s="507"/>
      <c r="BB1944" s="360"/>
      <c r="BC1944" s="592">
        <f t="shared" si="1935"/>
        <v>13123.000000000044</v>
      </c>
      <c r="BD1944" s="593">
        <f t="shared" si="1936"/>
        <v>16691.399999999998</v>
      </c>
      <c r="BE1944" s="595">
        <f t="shared" si="1937"/>
        <v>28617.599999999999</v>
      </c>
      <c r="BF1944" s="289">
        <f t="shared" si="1938"/>
        <v>26752</v>
      </c>
      <c r="BG1944" s="596">
        <f t="shared" si="1939"/>
        <v>42944</v>
      </c>
      <c r="BH1944" s="595">
        <f t="shared" si="1940"/>
        <v>28952.2</v>
      </c>
      <c r="BI1944" s="289">
        <f t="shared" si="1941"/>
        <v>18772</v>
      </c>
      <c r="BJ1944" s="596">
        <f t="shared" si="1942"/>
        <v>56316</v>
      </c>
      <c r="BK1944" s="595">
        <f t="shared" si="1943"/>
        <v>2857.5</v>
      </c>
      <c r="BL1944" s="289">
        <f t="shared" si="1944"/>
        <v>2520</v>
      </c>
      <c r="BM1944" s="596">
        <f t="shared" si="1945"/>
        <v>3960</v>
      </c>
      <c r="BN1944" s="563">
        <f t="shared" si="1946"/>
        <v>4</v>
      </c>
      <c r="BO1944" s="87">
        <f t="shared" si="1947"/>
        <v>2020</v>
      </c>
      <c r="BP1944" s="87">
        <f t="shared" si="1948"/>
        <v>0.99999999999999978</v>
      </c>
      <c r="BQ1944" s="202"/>
    </row>
    <row r="1945" spans="1:69" s="35" customFormat="1" ht="10.5" customHeight="1" x14ac:dyDescent="0.2">
      <c r="A1945" s="314" t="str">
        <f t="shared" ref="A1945:A2008" si="1950">CONCATENATE(C1945,G1945,BN1945)</f>
        <v>2020-21RYA4</v>
      </c>
      <c r="B1945" s="314" t="str">
        <f t="shared" si="1949"/>
        <v>Y60</v>
      </c>
      <c r="C1945" s="205" t="s">
        <v>196</v>
      </c>
      <c r="D1945" s="205" t="s">
        <v>167</v>
      </c>
      <c r="E1945" s="206"/>
      <c r="F1945" s="318" t="str">
        <f>VLOOKUP($G1945,'Selection Sheet'!$C$15:$F$39,3,0)</f>
        <v>Y60</v>
      </c>
      <c r="G1945" s="207" t="s">
        <v>118</v>
      </c>
      <c r="H1945" s="205" t="s">
        <v>536</v>
      </c>
      <c r="I1945" s="508">
        <v>402</v>
      </c>
      <c r="J1945" s="508">
        <v>86</v>
      </c>
      <c r="K1945" s="508">
        <v>41</v>
      </c>
      <c r="L1945" s="508">
        <v>18</v>
      </c>
      <c r="M1945" s="520" t="s">
        <v>80</v>
      </c>
      <c r="N1945" s="520" t="s">
        <v>80</v>
      </c>
      <c r="O1945" s="520" t="s">
        <v>80</v>
      </c>
      <c r="P1945" s="520" t="s">
        <v>80</v>
      </c>
      <c r="Q1945" s="508">
        <v>116</v>
      </c>
      <c r="R1945" s="508">
        <v>75</v>
      </c>
      <c r="S1945" s="508">
        <v>1353</v>
      </c>
      <c r="T1945" s="514">
        <v>304</v>
      </c>
      <c r="U1945" s="551">
        <v>70.7</v>
      </c>
      <c r="V1945" s="551">
        <v>68</v>
      </c>
      <c r="W1945" s="551">
        <v>99</v>
      </c>
      <c r="X1945" s="511">
        <v>475</v>
      </c>
      <c r="Y1945" s="556">
        <v>76.900000000000006</v>
      </c>
      <c r="Z1945" s="551">
        <v>48</v>
      </c>
      <c r="AA1945" s="551">
        <v>180</v>
      </c>
      <c r="AB1945" s="514">
        <v>53</v>
      </c>
      <c r="AC1945" s="551">
        <v>77</v>
      </c>
      <c r="AD1945" s="551">
        <v>73</v>
      </c>
      <c r="AE1945" s="551">
        <v>103</v>
      </c>
      <c r="AF1945" s="515">
        <v>144</v>
      </c>
      <c r="AG1945" s="516">
        <v>125.55284552845499</v>
      </c>
      <c r="AH1945" s="516">
        <v>164.2</v>
      </c>
      <c r="AI1945" s="515">
        <v>123</v>
      </c>
      <c r="AJ1945" s="519">
        <v>190</v>
      </c>
      <c r="AK1945" s="519">
        <v>201</v>
      </c>
      <c r="AL1945" s="570"/>
      <c r="AM1945" s="570"/>
      <c r="AN1945" s="518" t="s">
        <v>80</v>
      </c>
      <c r="AO1945" s="518" t="s">
        <v>80</v>
      </c>
      <c r="AP1945" s="519" t="s">
        <v>80</v>
      </c>
      <c r="AQ1945" s="519" t="s">
        <v>80</v>
      </c>
      <c r="AR1945" s="508">
        <v>22</v>
      </c>
      <c r="AS1945" s="508">
        <v>400</v>
      </c>
      <c r="AT1945" s="508">
        <v>7</v>
      </c>
      <c r="AU1945" s="508">
        <v>41</v>
      </c>
      <c r="AV1945" s="520"/>
      <c r="AW1945" s="520"/>
      <c r="AX1945" s="520"/>
      <c r="AY1945" s="520"/>
      <c r="AZ1945" s="520"/>
      <c r="BA1945" s="520"/>
      <c r="BB1945" s="358"/>
      <c r="BC1945" s="597">
        <f t="shared" ref="BC1945:BC2008" si="1951">IFERROR(AG1945*$AI1945,"-")</f>
        <v>15442.999999999964</v>
      </c>
      <c r="BD1945" s="598">
        <f t="shared" ref="BD1945:BD2008" si="1952">IFERROR(AH1945*$AI1945,"-")</f>
        <v>20196.599999999999</v>
      </c>
      <c r="BE1945" s="602">
        <f t="shared" ref="BE1945:BE2008" si="1953">IFERROR(U1945*$T1945, "-")</f>
        <v>21492.799999999999</v>
      </c>
      <c r="BF1945" s="603">
        <f t="shared" ref="BF1945:BF2008" si="1954">IFERROR(V1945*$T1945,"-")</f>
        <v>20672</v>
      </c>
      <c r="BG1945" s="604">
        <f t="shared" ref="BG1945:BG2008" si="1955">IFERROR(W1945*$T1945,"-")</f>
        <v>30096</v>
      </c>
      <c r="BH1945" s="602">
        <f t="shared" ref="BH1945:BH2008" si="1956">IFERROR(Y1945*$X1945, "-")</f>
        <v>36527.5</v>
      </c>
      <c r="BI1945" s="603">
        <f t="shared" ref="BI1945:BI2008" si="1957">IFERROR(Z1945*$X1945,"-")</f>
        <v>22800</v>
      </c>
      <c r="BJ1945" s="604">
        <f t="shared" ref="BJ1945:BJ2008" si="1958">IFERROR(AA1945*$X1945,"-")</f>
        <v>85500</v>
      </c>
      <c r="BK1945" s="602">
        <f t="shared" ref="BK1945:BK2008" si="1959">IFERROR(AC1945*$AB1945, "-")</f>
        <v>4081</v>
      </c>
      <c r="BL1945" s="603">
        <f t="shared" ref="BL1945:BL2008" si="1960">IFERROR(AD1945*$AB1945,"-")</f>
        <v>3869</v>
      </c>
      <c r="BM1945" s="604">
        <f t="shared" ref="BM1945:BM2008" si="1961">IFERROR(AE1945*$AB1945,"-")</f>
        <v>5459</v>
      </c>
      <c r="BN1945" s="564">
        <f t="shared" ref="BN1945:BN2008" si="1962">MONTH(1&amp;$D1945)</f>
        <v>4</v>
      </c>
      <c r="BO1945" s="314">
        <f t="shared" ref="BO1945:BO2008" si="1963">VALUE(LEFT(C1945,4)+IF($BN1945&lt;4,1,0))</f>
        <v>2020</v>
      </c>
      <c r="BP1945" s="314">
        <f t="shared" ref="BP1945:BP2008" si="1964">(BN1945/3-ROUNDDOWN(BN1945/3,0))*3</f>
        <v>0.99999999999999978</v>
      </c>
      <c r="BQ1945" s="202"/>
    </row>
    <row r="1946" spans="1:69" s="35" customFormat="1" ht="10.5" customHeight="1" x14ac:dyDescent="0.2">
      <c r="A1946" s="87" t="str">
        <f t="shared" si="1950"/>
        <v>2020-21RYC4</v>
      </c>
      <c r="B1946" s="87" t="str">
        <f t="shared" ref="B1946:B2009" si="1965">F1946</f>
        <v>Y61</v>
      </c>
      <c r="C1946" s="203" t="s">
        <v>196</v>
      </c>
      <c r="D1946" s="203" t="s">
        <v>167</v>
      </c>
      <c r="E1946" s="42"/>
      <c r="F1946" s="317" t="str">
        <f>VLOOKUP($G1946,'Selection Sheet'!$C$15:$F$39,3,0)</f>
        <v>Y61</v>
      </c>
      <c r="G1946" s="204" t="s">
        <v>87</v>
      </c>
      <c r="H1946" s="203" t="s">
        <v>537</v>
      </c>
      <c r="I1946" s="495">
        <v>348</v>
      </c>
      <c r="J1946" s="495">
        <v>63</v>
      </c>
      <c r="K1946" s="495">
        <v>38</v>
      </c>
      <c r="L1946" s="495">
        <v>22</v>
      </c>
      <c r="M1946" s="507" t="s">
        <v>80</v>
      </c>
      <c r="N1946" s="507" t="s">
        <v>80</v>
      </c>
      <c r="O1946" s="507" t="s">
        <v>80</v>
      </c>
      <c r="P1946" s="507" t="s">
        <v>80</v>
      </c>
      <c r="Q1946" s="495">
        <v>103</v>
      </c>
      <c r="R1946" s="495">
        <v>96</v>
      </c>
      <c r="S1946" s="495">
        <v>1201</v>
      </c>
      <c r="T1946" s="501">
        <v>373</v>
      </c>
      <c r="U1946" s="550">
        <v>79.5</v>
      </c>
      <c r="V1946" s="550">
        <v>73</v>
      </c>
      <c r="W1946" s="550">
        <v>115</v>
      </c>
      <c r="X1946" s="498">
        <v>388</v>
      </c>
      <c r="Y1946" s="555">
        <v>72.7</v>
      </c>
      <c r="Z1946" s="550">
        <v>46.5</v>
      </c>
      <c r="AA1946" s="550">
        <v>156</v>
      </c>
      <c r="AB1946" s="501">
        <v>53</v>
      </c>
      <c r="AC1946" s="550">
        <v>55.4</v>
      </c>
      <c r="AD1946" s="550">
        <v>51</v>
      </c>
      <c r="AE1946" s="550">
        <v>84</v>
      </c>
      <c r="AF1946" s="502">
        <v>116</v>
      </c>
      <c r="AG1946" s="503">
        <v>134.94845360824701</v>
      </c>
      <c r="AH1946" s="503">
        <v>183.4</v>
      </c>
      <c r="AI1946" s="502">
        <v>97</v>
      </c>
      <c r="AJ1946" s="506">
        <v>93</v>
      </c>
      <c r="AK1946" s="506">
        <v>104</v>
      </c>
      <c r="AL1946" s="569"/>
      <c r="AM1946" s="569"/>
      <c r="AN1946" s="505" t="s">
        <v>80</v>
      </c>
      <c r="AO1946" s="505" t="s">
        <v>80</v>
      </c>
      <c r="AP1946" s="506" t="s">
        <v>80</v>
      </c>
      <c r="AQ1946" s="506" t="s">
        <v>80</v>
      </c>
      <c r="AR1946" s="495">
        <v>18</v>
      </c>
      <c r="AS1946" s="495">
        <v>346</v>
      </c>
      <c r="AT1946" s="495">
        <v>11</v>
      </c>
      <c r="AU1946" s="495">
        <v>36</v>
      </c>
      <c r="AV1946" s="507"/>
      <c r="AW1946" s="507"/>
      <c r="AX1946" s="507"/>
      <c r="AY1946" s="507"/>
      <c r="AZ1946" s="507"/>
      <c r="BA1946" s="507"/>
      <c r="BB1946" s="357"/>
      <c r="BC1946" s="592">
        <f t="shared" si="1951"/>
        <v>13089.99999999996</v>
      </c>
      <c r="BD1946" s="593">
        <f t="shared" si="1952"/>
        <v>17789.8</v>
      </c>
      <c r="BE1946" s="595">
        <f t="shared" si="1953"/>
        <v>29653.5</v>
      </c>
      <c r="BF1946" s="289">
        <f t="shared" si="1954"/>
        <v>27229</v>
      </c>
      <c r="BG1946" s="596">
        <f t="shared" si="1955"/>
        <v>42895</v>
      </c>
      <c r="BH1946" s="595">
        <f t="shared" si="1956"/>
        <v>28207.600000000002</v>
      </c>
      <c r="BI1946" s="289">
        <f t="shared" si="1957"/>
        <v>18042</v>
      </c>
      <c r="BJ1946" s="596">
        <f t="shared" si="1958"/>
        <v>60528</v>
      </c>
      <c r="BK1946" s="595">
        <f t="shared" si="1959"/>
        <v>2936.2</v>
      </c>
      <c r="BL1946" s="289">
        <f t="shared" si="1960"/>
        <v>2703</v>
      </c>
      <c r="BM1946" s="596">
        <f t="shared" si="1961"/>
        <v>4452</v>
      </c>
      <c r="BN1946" s="563">
        <f t="shared" si="1962"/>
        <v>4</v>
      </c>
      <c r="BO1946" s="87">
        <f t="shared" si="1963"/>
        <v>2020</v>
      </c>
      <c r="BP1946" s="87">
        <f t="shared" si="1964"/>
        <v>0.99999999999999978</v>
      </c>
      <c r="BQ1946" s="202"/>
    </row>
    <row r="1947" spans="1:69" s="35" customFormat="1" ht="10.5" customHeight="1" x14ac:dyDescent="0.2">
      <c r="A1947" s="87" t="str">
        <f t="shared" si="1950"/>
        <v>2020-21RYD4</v>
      </c>
      <c r="B1947" s="87" t="str">
        <f t="shared" si="1965"/>
        <v>Y59</v>
      </c>
      <c r="C1947" s="203" t="s">
        <v>196</v>
      </c>
      <c r="D1947" s="203" t="s">
        <v>167</v>
      </c>
      <c r="E1947" s="42"/>
      <c r="F1947" s="317" t="str">
        <f>VLOOKUP($G1947,'Selection Sheet'!$C$15:$F$39,3,0)</f>
        <v>Y59</v>
      </c>
      <c r="G1947" s="204" t="s">
        <v>116</v>
      </c>
      <c r="H1947" s="203" t="s">
        <v>538</v>
      </c>
      <c r="I1947" s="495">
        <v>224</v>
      </c>
      <c r="J1947" s="495">
        <v>55</v>
      </c>
      <c r="K1947" s="495">
        <v>23</v>
      </c>
      <c r="L1947" s="495">
        <v>11</v>
      </c>
      <c r="M1947" s="507" t="s">
        <v>80</v>
      </c>
      <c r="N1947" s="507" t="s">
        <v>80</v>
      </c>
      <c r="O1947" s="507" t="s">
        <v>80</v>
      </c>
      <c r="P1947" s="507" t="s">
        <v>80</v>
      </c>
      <c r="Q1947" s="495">
        <v>79</v>
      </c>
      <c r="R1947" s="495">
        <v>61</v>
      </c>
      <c r="S1947" s="495">
        <v>849</v>
      </c>
      <c r="T1947" s="501">
        <v>365</v>
      </c>
      <c r="U1947" s="550">
        <v>76.099999999999994</v>
      </c>
      <c r="V1947" s="550">
        <v>66</v>
      </c>
      <c r="W1947" s="550">
        <v>116</v>
      </c>
      <c r="X1947" s="498">
        <v>363</v>
      </c>
      <c r="Y1947" s="555">
        <v>59.1</v>
      </c>
      <c r="Z1947" s="550">
        <v>39</v>
      </c>
      <c r="AA1947" s="550">
        <v>119</v>
      </c>
      <c r="AB1947" s="501">
        <v>41</v>
      </c>
      <c r="AC1947" s="550">
        <v>72.3</v>
      </c>
      <c r="AD1947" s="550">
        <v>62</v>
      </c>
      <c r="AE1947" s="550">
        <v>106</v>
      </c>
      <c r="AF1947" s="502">
        <v>101</v>
      </c>
      <c r="AG1947" s="503">
        <v>142.10112359550601</v>
      </c>
      <c r="AH1947" s="503">
        <v>182.6</v>
      </c>
      <c r="AI1947" s="502">
        <v>89</v>
      </c>
      <c r="AJ1947" s="506">
        <v>97</v>
      </c>
      <c r="AK1947" s="506">
        <v>138</v>
      </c>
      <c r="AL1947" s="569"/>
      <c r="AM1947" s="569"/>
      <c r="AN1947" s="505" t="s">
        <v>80</v>
      </c>
      <c r="AO1947" s="505" t="s">
        <v>80</v>
      </c>
      <c r="AP1947" s="506" t="s">
        <v>80</v>
      </c>
      <c r="AQ1947" s="506" t="s">
        <v>80</v>
      </c>
      <c r="AR1947" s="495">
        <v>24</v>
      </c>
      <c r="AS1947" s="495">
        <v>218</v>
      </c>
      <c r="AT1947" s="495">
        <v>5</v>
      </c>
      <c r="AU1947" s="495">
        <v>21</v>
      </c>
      <c r="AV1947" s="507"/>
      <c r="AW1947" s="507"/>
      <c r="AX1947" s="507"/>
      <c r="AY1947" s="507"/>
      <c r="AZ1947" s="507"/>
      <c r="BA1947" s="507"/>
      <c r="BB1947" s="357"/>
      <c r="BC1947" s="592">
        <f t="shared" si="1951"/>
        <v>12647.000000000035</v>
      </c>
      <c r="BD1947" s="593">
        <f t="shared" si="1952"/>
        <v>16251.4</v>
      </c>
      <c r="BE1947" s="595">
        <f t="shared" si="1953"/>
        <v>27776.499999999996</v>
      </c>
      <c r="BF1947" s="289">
        <f t="shared" si="1954"/>
        <v>24090</v>
      </c>
      <c r="BG1947" s="596">
        <f t="shared" si="1955"/>
        <v>42340</v>
      </c>
      <c r="BH1947" s="595">
        <f t="shared" si="1956"/>
        <v>21453.3</v>
      </c>
      <c r="BI1947" s="289">
        <f t="shared" si="1957"/>
        <v>14157</v>
      </c>
      <c r="BJ1947" s="596">
        <f t="shared" si="1958"/>
        <v>43197</v>
      </c>
      <c r="BK1947" s="595">
        <f t="shared" si="1959"/>
        <v>2964.2999999999997</v>
      </c>
      <c r="BL1947" s="289">
        <f t="shared" si="1960"/>
        <v>2542</v>
      </c>
      <c r="BM1947" s="596">
        <f t="shared" si="1961"/>
        <v>4346</v>
      </c>
      <c r="BN1947" s="563">
        <f t="shared" si="1962"/>
        <v>4</v>
      </c>
      <c r="BO1947" s="87">
        <f t="shared" si="1963"/>
        <v>2020</v>
      </c>
      <c r="BP1947" s="87">
        <f t="shared" si="1964"/>
        <v>0.99999999999999978</v>
      </c>
      <c r="BQ1947" s="202"/>
    </row>
    <row r="1948" spans="1:69" s="35" customFormat="1" ht="10.5" customHeight="1" x14ac:dyDescent="0.2">
      <c r="A1948" s="87" t="str">
        <f t="shared" si="1950"/>
        <v>2020-21RYE4</v>
      </c>
      <c r="B1948" s="87" t="str">
        <f t="shared" si="1965"/>
        <v>Y59</v>
      </c>
      <c r="C1948" s="203" t="s">
        <v>196</v>
      </c>
      <c r="D1948" s="203" t="s">
        <v>167</v>
      </c>
      <c r="E1948" s="42"/>
      <c r="F1948" s="317" t="str">
        <f>VLOOKUP($G1948,'Selection Sheet'!$C$15:$F$39,3,0)</f>
        <v>Y59</v>
      </c>
      <c r="G1948" s="204" t="s">
        <v>114</v>
      </c>
      <c r="H1948" s="203" t="s">
        <v>539</v>
      </c>
      <c r="I1948" s="495">
        <v>210</v>
      </c>
      <c r="J1948" s="495">
        <v>27</v>
      </c>
      <c r="K1948" s="495">
        <v>27</v>
      </c>
      <c r="L1948" s="495">
        <v>7</v>
      </c>
      <c r="M1948" s="507" t="s">
        <v>80</v>
      </c>
      <c r="N1948" s="507" t="s">
        <v>80</v>
      </c>
      <c r="O1948" s="507" t="s">
        <v>80</v>
      </c>
      <c r="P1948" s="507" t="s">
        <v>80</v>
      </c>
      <c r="Q1948" s="495">
        <v>43</v>
      </c>
      <c r="R1948" s="495">
        <v>28</v>
      </c>
      <c r="S1948" s="495">
        <v>475</v>
      </c>
      <c r="T1948" s="501">
        <v>262</v>
      </c>
      <c r="U1948" s="550">
        <v>70.7</v>
      </c>
      <c r="V1948" s="550">
        <v>66</v>
      </c>
      <c r="W1948" s="550">
        <v>104</v>
      </c>
      <c r="X1948" s="498">
        <v>273</v>
      </c>
      <c r="Y1948" s="555">
        <v>76.8</v>
      </c>
      <c r="Z1948" s="550">
        <v>41</v>
      </c>
      <c r="AA1948" s="550">
        <v>173</v>
      </c>
      <c r="AB1948" s="501">
        <v>56</v>
      </c>
      <c r="AC1948" s="550">
        <v>49.4</v>
      </c>
      <c r="AD1948" s="550">
        <v>43</v>
      </c>
      <c r="AE1948" s="550">
        <v>86</v>
      </c>
      <c r="AF1948" s="502">
        <v>87</v>
      </c>
      <c r="AG1948" s="503">
        <v>124.13698630137</v>
      </c>
      <c r="AH1948" s="503">
        <v>175.6</v>
      </c>
      <c r="AI1948" s="502">
        <v>73</v>
      </c>
      <c r="AJ1948" s="506">
        <v>51</v>
      </c>
      <c r="AK1948" s="506">
        <v>81</v>
      </c>
      <c r="AL1948" s="569"/>
      <c r="AM1948" s="569"/>
      <c r="AN1948" s="505" t="s">
        <v>80</v>
      </c>
      <c r="AO1948" s="505" t="s">
        <v>80</v>
      </c>
      <c r="AP1948" s="506" t="s">
        <v>80</v>
      </c>
      <c r="AQ1948" s="506" t="s">
        <v>80</v>
      </c>
      <c r="AR1948" s="495">
        <v>12</v>
      </c>
      <c r="AS1948" s="495">
        <v>210</v>
      </c>
      <c r="AT1948" s="495">
        <v>2</v>
      </c>
      <c r="AU1948" s="495">
        <v>27</v>
      </c>
      <c r="AV1948" s="507"/>
      <c r="AW1948" s="507"/>
      <c r="AX1948" s="507"/>
      <c r="AY1948" s="507"/>
      <c r="AZ1948" s="507"/>
      <c r="BA1948" s="507"/>
      <c r="BB1948" s="357"/>
      <c r="BC1948" s="592">
        <f t="shared" si="1951"/>
        <v>9062.0000000000109</v>
      </c>
      <c r="BD1948" s="593">
        <f t="shared" si="1952"/>
        <v>12818.8</v>
      </c>
      <c r="BE1948" s="595">
        <f t="shared" si="1953"/>
        <v>18523.400000000001</v>
      </c>
      <c r="BF1948" s="289">
        <f t="shared" si="1954"/>
        <v>17292</v>
      </c>
      <c r="BG1948" s="596">
        <f t="shared" si="1955"/>
        <v>27248</v>
      </c>
      <c r="BH1948" s="595">
        <f t="shared" si="1956"/>
        <v>20966.399999999998</v>
      </c>
      <c r="BI1948" s="289">
        <f t="shared" si="1957"/>
        <v>11193</v>
      </c>
      <c r="BJ1948" s="596">
        <f t="shared" si="1958"/>
        <v>47229</v>
      </c>
      <c r="BK1948" s="595">
        <f t="shared" si="1959"/>
        <v>2766.4</v>
      </c>
      <c r="BL1948" s="289">
        <f t="shared" si="1960"/>
        <v>2408</v>
      </c>
      <c r="BM1948" s="596">
        <f t="shared" si="1961"/>
        <v>4816</v>
      </c>
      <c r="BN1948" s="563">
        <f t="shared" si="1962"/>
        <v>4</v>
      </c>
      <c r="BO1948" s="87">
        <f t="shared" si="1963"/>
        <v>2020</v>
      </c>
      <c r="BP1948" s="87">
        <f t="shared" si="1964"/>
        <v>0.99999999999999978</v>
      </c>
      <c r="BQ1948" s="202"/>
    </row>
    <row r="1949" spans="1:69" s="35" customFormat="1" ht="10.5" customHeight="1" x14ac:dyDescent="0.2">
      <c r="A1949" s="312" t="str">
        <f t="shared" si="1950"/>
        <v>2020-21RYF4</v>
      </c>
      <c r="B1949" s="312" t="str">
        <f t="shared" si="1965"/>
        <v>Y58</v>
      </c>
      <c r="C1949" s="208" t="s">
        <v>196</v>
      </c>
      <c r="D1949" s="208" t="s">
        <v>167</v>
      </c>
      <c r="E1949" s="53"/>
      <c r="F1949" s="319" t="str">
        <f>VLOOKUP($G1949,'Selection Sheet'!$C$15:$F$39,3,0)</f>
        <v>Y58</v>
      </c>
      <c r="G1949" s="209" t="s">
        <v>99</v>
      </c>
      <c r="H1949" s="208" t="s">
        <v>540</v>
      </c>
      <c r="I1949" s="521">
        <v>291</v>
      </c>
      <c r="J1949" s="521">
        <v>51</v>
      </c>
      <c r="K1949" s="521">
        <v>42</v>
      </c>
      <c r="L1949" s="521">
        <v>13</v>
      </c>
      <c r="M1949" s="533" t="s">
        <v>80</v>
      </c>
      <c r="N1949" s="533" t="s">
        <v>80</v>
      </c>
      <c r="O1949" s="533" t="s">
        <v>80</v>
      </c>
      <c r="P1949" s="533" t="s">
        <v>80</v>
      </c>
      <c r="Q1949" s="521">
        <v>77</v>
      </c>
      <c r="R1949" s="521">
        <v>56</v>
      </c>
      <c r="S1949" s="521">
        <v>925</v>
      </c>
      <c r="T1949" s="527">
        <v>337</v>
      </c>
      <c r="U1949" s="552">
        <v>85.4</v>
      </c>
      <c r="V1949" s="552">
        <v>78</v>
      </c>
      <c r="W1949" s="552">
        <v>127</v>
      </c>
      <c r="X1949" s="524">
        <v>347</v>
      </c>
      <c r="Y1949" s="557">
        <v>73.099999999999994</v>
      </c>
      <c r="Z1949" s="552">
        <v>32</v>
      </c>
      <c r="AA1949" s="552">
        <v>159</v>
      </c>
      <c r="AB1949" s="527">
        <v>44</v>
      </c>
      <c r="AC1949" s="552">
        <v>63.4</v>
      </c>
      <c r="AD1949" s="552">
        <v>59.5</v>
      </c>
      <c r="AE1949" s="552">
        <v>103</v>
      </c>
      <c r="AF1949" s="528">
        <v>108</v>
      </c>
      <c r="AG1949" s="529">
        <v>147.53608247422699</v>
      </c>
      <c r="AH1949" s="529">
        <v>208.6</v>
      </c>
      <c r="AI1949" s="528">
        <v>97</v>
      </c>
      <c r="AJ1949" s="532">
        <v>230</v>
      </c>
      <c r="AK1949" s="532">
        <v>280</v>
      </c>
      <c r="AL1949" s="571"/>
      <c r="AM1949" s="571"/>
      <c r="AN1949" s="531" t="s">
        <v>80</v>
      </c>
      <c r="AO1949" s="531" t="s">
        <v>80</v>
      </c>
      <c r="AP1949" s="532" t="s">
        <v>80</v>
      </c>
      <c r="AQ1949" s="532" t="s">
        <v>80</v>
      </c>
      <c r="AR1949" s="521">
        <v>16</v>
      </c>
      <c r="AS1949" s="521">
        <v>288</v>
      </c>
      <c r="AT1949" s="521">
        <v>8</v>
      </c>
      <c r="AU1949" s="521">
        <v>41</v>
      </c>
      <c r="AV1949" s="533"/>
      <c r="AW1949" s="533"/>
      <c r="AX1949" s="533"/>
      <c r="AY1949" s="533"/>
      <c r="AZ1949" s="533"/>
      <c r="BA1949" s="533"/>
      <c r="BB1949" s="359"/>
      <c r="BC1949" s="605">
        <f t="shared" si="1951"/>
        <v>14311.000000000018</v>
      </c>
      <c r="BD1949" s="606">
        <f t="shared" si="1952"/>
        <v>20234.2</v>
      </c>
      <c r="BE1949" s="609">
        <f t="shared" si="1953"/>
        <v>28779.800000000003</v>
      </c>
      <c r="BF1949" s="311">
        <f t="shared" si="1954"/>
        <v>26286</v>
      </c>
      <c r="BG1949" s="610">
        <f t="shared" si="1955"/>
        <v>42799</v>
      </c>
      <c r="BH1949" s="609">
        <f t="shared" si="1956"/>
        <v>25365.699999999997</v>
      </c>
      <c r="BI1949" s="311">
        <f t="shared" si="1957"/>
        <v>11104</v>
      </c>
      <c r="BJ1949" s="610">
        <f t="shared" si="1958"/>
        <v>55173</v>
      </c>
      <c r="BK1949" s="609">
        <f t="shared" si="1959"/>
        <v>2789.6</v>
      </c>
      <c r="BL1949" s="311">
        <f t="shared" si="1960"/>
        <v>2618</v>
      </c>
      <c r="BM1949" s="610">
        <f t="shared" si="1961"/>
        <v>4532</v>
      </c>
      <c r="BN1949" s="565">
        <f t="shared" si="1962"/>
        <v>4</v>
      </c>
      <c r="BO1949" s="312">
        <f t="shared" si="1963"/>
        <v>2020</v>
      </c>
      <c r="BP1949" s="312">
        <f t="shared" si="1964"/>
        <v>0.99999999999999978</v>
      </c>
      <c r="BQ1949" s="202"/>
    </row>
    <row r="1950" spans="1:69" s="35" customFormat="1" ht="10.5" customHeight="1" x14ac:dyDescent="0.2">
      <c r="A1950" s="87" t="str">
        <f t="shared" si="1950"/>
        <v>2020-21R1F5</v>
      </c>
      <c r="B1950" s="87" t="str">
        <f t="shared" si="1965"/>
        <v>Y59</v>
      </c>
      <c r="C1950" s="203" t="s">
        <v>196</v>
      </c>
      <c r="D1950" s="203" t="s">
        <v>168</v>
      </c>
      <c r="E1950" s="42"/>
      <c r="F1950" s="317" t="str">
        <f>VLOOKUP($G1950,'Selection Sheet'!$C$15:$F$39,3,0)</f>
        <v>Y59</v>
      </c>
      <c r="G1950" s="204" t="s">
        <v>108</v>
      </c>
      <c r="H1950" s="203" t="s">
        <v>529</v>
      </c>
      <c r="I1950" s="495">
        <v>12</v>
      </c>
      <c r="J1950" s="495">
        <v>4</v>
      </c>
      <c r="K1950" s="495">
        <v>0</v>
      </c>
      <c r="L1950" s="495">
        <v>0</v>
      </c>
      <c r="M1950" s="507" t="s">
        <v>80</v>
      </c>
      <c r="N1950" s="507" t="s">
        <v>80</v>
      </c>
      <c r="O1950" s="507" t="s">
        <v>80</v>
      </c>
      <c r="P1950" s="507" t="s">
        <v>80</v>
      </c>
      <c r="Q1950" s="495" t="s">
        <v>80</v>
      </c>
      <c r="R1950" s="495" t="s">
        <v>80</v>
      </c>
      <c r="S1950" s="495">
        <v>31</v>
      </c>
      <c r="T1950" s="498">
        <v>14</v>
      </c>
      <c r="U1950" s="550">
        <v>90.1</v>
      </c>
      <c r="V1950" s="550">
        <v>79.5</v>
      </c>
      <c r="W1950" s="550">
        <v>114</v>
      </c>
      <c r="X1950" s="498">
        <v>14</v>
      </c>
      <c r="Y1950" s="555">
        <v>35.5</v>
      </c>
      <c r="Z1950" s="550">
        <v>21.5</v>
      </c>
      <c r="AA1950" s="550">
        <v>89</v>
      </c>
      <c r="AB1950" s="501" t="s">
        <v>80</v>
      </c>
      <c r="AC1950" s="550" t="s">
        <v>80</v>
      </c>
      <c r="AD1950" s="550" t="s">
        <v>80</v>
      </c>
      <c r="AE1950" s="550" t="s">
        <v>80</v>
      </c>
      <c r="AF1950" s="502">
        <v>0</v>
      </c>
      <c r="AG1950" s="503" t="s">
        <v>80</v>
      </c>
      <c r="AH1950" s="503" t="s">
        <v>80</v>
      </c>
      <c r="AI1950" s="502">
        <v>0</v>
      </c>
      <c r="AJ1950" s="506" t="s">
        <v>80</v>
      </c>
      <c r="AK1950" s="506" t="s">
        <v>80</v>
      </c>
      <c r="AL1950" s="569"/>
      <c r="AM1950" s="569"/>
      <c r="AN1950" s="505">
        <v>34</v>
      </c>
      <c r="AO1950" s="505">
        <v>34</v>
      </c>
      <c r="AP1950" s="506" t="s">
        <v>80</v>
      </c>
      <c r="AQ1950" s="506" t="s">
        <v>80</v>
      </c>
      <c r="AR1950" s="495">
        <v>1</v>
      </c>
      <c r="AS1950" s="495">
        <v>11</v>
      </c>
      <c r="AT1950" s="495">
        <v>0</v>
      </c>
      <c r="AU1950" s="495">
        <v>0</v>
      </c>
      <c r="AV1950" s="507"/>
      <c r="AW1950" s="507"/>
      <c r="AX1950" s="507"/>
      <c r="AY1950" s="507"/>
      <c r="AZ1950" s="507"/>
      <c r="BA1950" s="507"/>
      <c r="BB1950" s="357"/>
      <c r="BC1950" s="592" t="str">
        <f t="shared" si="1951"/>
        <v>-</v>
      </c>
      <c r="BD1950" s="593" t="str">
        <f t="shared" si="1952"/>
        <v>-</v>
      </c>
      <c r="BE1950" s="595">
        <f t="shared" si="1953"/>
        <v>1261.3999999999999</v>
      </c>
      <c r="BF1950" s="289">
        <f t="shared" si="1954"/>
        <v>1113</v>
      </c>
      <c r="BG1950" s="596">
        <f t="shared" si="1955"/>
        <v>1596</v>
      </c>
      <c r="BH1950" s="595">
        <f t="shared" si="1956"/>
        <v>497</v>
      </c>
      <c r="BI1950" s="289">
        <f t="shared" si="1957"/>
        <v>301</v>
      </c>
      <c r="BJ1950" s="596">
        <f t="shared" si="1958"/>
        <v>1246</v>
      </c>
      <c r="BK1950" s="595" t="str">
        <f t="shared" si="1959"/>
        <v>-</v>
      </c>
      <c r="BL1950" s="289" t="str">
        <f t="shared" si="1960"/>
        <v>-</v>
      </c>
      <c r="BM1950" s="596" t="str">
        <f t="shared" si="1961"/>
        <v>-</v>
      </c>
      <c r="BN1950" s="563">
        <f t="shared" si="1962"/>
        <v>5</v>
      </c>
      <c r="BO1950" s="87">
        <f t="shared" si="1963"/>
        <v>2020</v>
      </c>
      <c r="BP1950" s="87">
        <f t="shared" si="1964"/>
        <v>2</v>
      </c>
      <c r="BQ1950" s="202"/>
    </row>
    <row r="1951" spans="1:69" s="35" customFormat="1" ht="10.5" customHeight="1" x14ac:dyDescent="0.2">
      <c r="A1951" s="87" t="str">
        <f t="shared" si="1950"/>
        <v>2020-21RRU5</v>
      </c>
      <c r="B1951" s="87" t="str">
        <f t="shared" si="1965"/>
        <v>Y56</v>
      </c>
      <c r="C1951" s="203" t="s">
        <v>196</v>
      </c>
      <c r="D1951" s="203" t="s">
        <v>168</v>
      </c>
      <c r="E1951" s="42"/>
      <c r="F1951" s="317" t="str">
        <f>VLOOKUP($G1951,'Selection Sheet'!$C$15:$F$39,3,0)</f>
        <v>Y56</v>
      </c>
      <c r="G1951" s="204" t="s">
        <v>93</v>
      </c>
      <c r="H1951" s="203" t="s">
        <v>530</v>
      </c>
      <c r="I1951" s="495">
        <v>349</v>
      </c>
      <c r="J1951" s="495">
        <v>101</v>
      </c>
      <c r="K1951" s="495">
        <v>49</v>
      </c>
      <c r="L1951" s="495">
        <v>22</v>
      </c>
      <c r="M1951" s="507" t="s">
        <v>80</v>
      </c>
      <c r="N1951" s="507" t="s">
        <v>80</v>
      </c>
      <c r="O1951" s="507" t="s">
        <v>80</v>
      </c>
      <c r="P1951" s="507" t="s">
        <v>80</v>
      </c>
      <c r="Q1951" s="495" t="s">
        <v>80</v>
      </c>
      <c r="R1951" s="495" t="s">
        <v>80</v>
      </c>
      <c r="S1951" s="495">
        <v>1007</v>
      </c>
      <c r="T1951" s="501">
        <v>238</v>
      </c>
      <c r="U1951" s="550">
        <v>62.6</v>
      </c>
      <c r="V1951" s="550">
        <v>59</v>
      </c>
      <c r="W1951" s="550">
        <v>94</v>
      </c>
      <c r="X1951" s="498">
        <v>396</v>
      </c>
      <c r="Y1951" s="555">
        <v>62.5</v>
      </c>
      <c r="Z1951" s="550">
        <v>30</v>
      </c>
      <c r="AA1951" s="550">
        <v>137</v>
      </c>
      <c r="AB1951" s="501">
        <v>65</v>
      </c>
      <c r="AC1951" s="550">
        <v>47.4</v>
      </c>
      <c r="AD1951" s="550">
        <v>40</v>
      </c>
      <c r="AE1951" s="550">
        <v>87</v>
      </c>
      <c r="AF1951" s="502">
        <v>125</v>
      </c>
      <c r="AG1951" s="503">
        <v>129.241379310345</v>
      </c>
      <c r="AH1951" s="503">
        <v>179</v>
      </c>
      <c r="AI1951" s="502">
        <v>116</v>
      </c>
      <c r="AJ1951" s="506" t="s">
        <v>80</v>
      </c>
      <c r="AK1951" s="506" t="s">
        <v>80</v>
      </c>
      <c r="AL1951" s="569"/>
      <c r="AM1951" s="569"/>
      <c r="AN1951" s="505">
        <v>1033</v>
      </c>
      <c r="AO1951" s="505">
        <v>1063</v>
      </c>
      <c r="AP1951" s="506" t="s">
        <v>80</v>
      </c>
      <c r="AQ1951" s="506" t="s">
        <v>80</v>
      </c>
      <c r="AR1951" s="495">
        <v>31</v>
      </c>
      <c r="AS1951" s="495">
        <v>338</v>
      </c>
      <c r="AT1951" s="495">
        <v>10</v>
      </c>
      <c r="AU1951" s="495">
        <v>44</v>
      </c>
      <c r="AV1951" s="507"/>
      <c r="AW1951" s="507"/>
      <c r="AX1951" s="507"/>
      <c r="AY1951" s="507"/>
      <c r="AZ1951" s="507"/>
      <c r="BA1951" s="507"/>
      <c r="BB1951" s="357"/>
      <c r="BC1951" s="592">
        <f t="shared" si="1951"/>
        <v>14992.00000000002</v>
      </c>
      <c r="BD1951" s="593">
        <f t="shared" si="1952"/>
        <v>20764</v>
      </c>
      <c r="BE1951" s="595">
        <f t="shared" si="1953"/>
        <v>14898.800000000001</v>
      </c>
      <c r="BF1951" s="289">
        <f t="shared" si="1954"/>
        <v>14042</v>
      </c>
      <c r="BG1951" s="596">
        <f t="shared" si="1955"/>
        <v>22372</v>
      </c>
      <c r="BH1951" s="595">
        <f t="shared" si="1956"/>
        <v>24750</v>
      </c>
      <c r="BI1951" s="289">
        <f t="shared" si="1957"/>
        <v>11880</v>
      </c>
      <c r="BJ1951" s="596">
        <f t="shared" si="1958"/>
        <v>54252</v>
      </c>
      <c r="BK1951" s="595">
        <f t="shared" si="1959"/>
        <v>3081</v>
      </c>
      <c r="BL1951" s="289">
        <f t="shared" si="1960"/>
        <v>2600</v>
      </c>
      <c r="BM1951" s="596">
        <f t="shared" si="1961"/>
        <v>5655</v>
      </c>
      <c r="BN1951" s="563">
        <f t="shared" si="1962"/>
        <v>5</v>
      </c>
      <c r="BO1951" s="87">
        <f t="shared" si="1963"/>
        <v>2020</v>
      </c>
      <c r="BP1951" s="87">
        <f t="shared" si="1964"/>
        <v>2</v>
      </c>
      <c r="BQ1951" s="202"/>
    </row>
    <row r="1952" spans="1:69" s="35" customFormat="1" ht="10.5" customHeight="1" x14ac:dyDescent="0.2">
      <c r="A1952" s="87" t="str">
        <f t="shared" si="1950"/>
        <v>2020-21RX65</v>
      </c>
      <c r="B1952" s="87" t="str">
        <f t="shared" si="1965"/>
        <v>Y63</v>
      </c>
      <c r="C1952" s="203" t="s">
        <v>196</v>
      </c>
      <c r="D1952" s="203" t="s">
        <v>168</v>
      </c>
      <c r="E1952" s="42"/>
      <c r="F1952" s="317" t="str">
        <f>VLOOKUP($G1952,'Selection Sheet'!$C$15:$F$39,3,0)</f>
        <v>Y63</v>
      </c>
      <c r="G1952" s="204" t="s">
        <v>111</v>
      </c>
      <c r="H1952" s="203" t="s">
        <v>532</v>
      </c>
      <c r="I1952" s="495">
        <v>180</v>
      </c>
      <c r="J1952" s="495">
        <v>34</v>
      </c>
      <c r="K1952" s="495">
        <v>24</v>
      </c>
      <c r="L1952" s="495">
        <v>12</v>
      </c>
      <c r="M1952" s="507" t="s">
        <v>80</v>
      </c>
      <c r="N1952" s="507" t="s">
        <v>80</v>
      </c>
      <c r="O1952" s="507" t="s">
        <v>80</v>
      </c>
      <c r="P1952" s="507" t="s">
        <v>80</v>
      </c>
      <c r="Q1952" s="495" t="s">
        <v>80</v>
      </c>
      <c r="R1952" s="495" t="s">
        <v>80</v>
      </c>
      <c r="S1952" s="495">
        <v>457</v>
      </c>
      <c r="T1952" s="501">
        <v>245</v>
      </c>
      <c r="U1952" s="550">
        <v>83.3</v>
      </c>
      <c r="V1952" s="550">
        <v>75</v>
      </c>
      <c r="W1952" s="550">
        <v>118</v>
      </c>
      <c r="X1952" s="498">
        <v>239</v>
      </c>
      <c r="Y1952" s="555">
        <v>64.599999999999994</v>
      </c>
      <c r="Z1952" s="550">
        <v>38</v>
      </c>
      <c r="AA1952" s="550">
        <v>138</v>
      </c>
      <c r="AB1952" s="501">
        <v>36</v>
      </c>
      <c r="AC1952" s="550">
        <v>53.8</v>
      </c>
      <c r="AD1952" s="550">
        <v>45</v>
      </c>
      <c r="AE1952" s="550">
        <v>88</v>
      </c>
      <c r="AF1952" s="502">
        <v>90</v>
      </c>
      <c r="AG1952" s="503">
        <v>119.243243243243</v>
      </c>
      <c r="AH1952" s="503">
        <v>168.5</v>
      </c>
      <c r="AI1952" s="502">
        <v>74</v>
      </c>
      <c r="AJ1952" s="506" t="s">
        <v>80</v>
      </c>
      <c r="AK1952" s="506" t="s">
        <v>80</v>
      </c>
      <c r="AL1952" s="569"/>
      <c r="AM1952" s="569"/>
      <c r="AN1952" s="505">
        <v>507</v>
      </c>
      <c r="AO1952" s="505">
        <v>508</v>
      </c>
      <c r="AP1952" s="506" t="s">
        <v>80</v>
      </c>
      <c r="AQ1952" s="506" t="s">
        <v>80</v>
      </c>
      <c r="AR1952" s="495">
        <v>12</v>
      </c>
      <c r="AS1952" s="495">
        <v>176</v>
      </c>
      <c r="AT1952" s="495">
        <v>8</v>
      </c>
      <c r="AU1952" s="495">
        <v>23</v>
      </c>
      <c r="AV1952" s="507"/>
      <c r="AW1952" s="507"/>
      <c r="AX1952" s="507"/>
      <c r="AY1952" s="507"/>
      <c r="AZ1952" s="507"/>
      <c r="BA1952" s="507"/>
      <c r="BB1952" s="357"/>
      <c r="BC1952" s="592">
        <f t="shared" si="1951"/>
        <v>8823.9999999999818</v>
      </c>
      <c r="BD1952" s="593">
        <f t="shared" si="1952"/>
        <v>12469</v>
      </c>
      <c r="BE1952" s="595">
        <f t="shared" si="1953"/>
        <v>20408.5</v>
      </c>
      <c r="BF1952" s="289">
        <f t="shared" si="1954"/>
        <v>18375</v>
      </c>
      <c r="BG1952" s="596">
        <f t="shared" si="1955"/>
        <v>28910</v>
      </c>
      <c r="BH1952" s="595">
        <f t="shared" si="1956"/>
        <v>15439.399999999998</v>
      </c>
      <c r="BI1952" s="289">
        <f t="shared" si="1957"/>
        <v>9082</v>
      </c>
      <c r="BJ1952" s="596">
        <f t="shared" si="1958"/>
        <v>32982</v>
      </c>
      <c r="BK1952" s="595">
        <f t="shared" si="1959"/>
        <v>1936.8</v>
      </c>
      <c r="BL1952" s="289">
        <f t="shared" si="1960"/>
        <v>1620</v>
      </c>
      <c r="BM1952" s="596">
        <f t="shared" si="1961"/>
        <v>3168</v>
      </c>
      <c r="BN1952" s="563">
        <f t="shared" si="1962"/>
        <v>5</v>
      </c>
      <c r="BO1952" s="87">
        <f t="shared" si="1963"/>
        <v>2020</v>
      </c>
      <c r="BP1952" s="87">
        <f t="shared" si="1964"/>
        <v>2</v>
      </c>
      <c r="BQ1952" s="202"/>
    </row>
    <row r="1953" spans="1:69" s="35" customFormat="1" ht="10.5" customHeight="1" x14ac:dyDescent="0.2">
      <c r="A1953" s="314" t="str">
        <f t="shared" si="1950"/>
        <v>2020-21RX75</v>
      </c>
      <c r="B1953" s="314" t="str">
        <f t="shared" si="1965"/>
        <v>Y62</v>
      </c>
      <c r="C1953" s="205" t="s">
        <v>196</v>
      </c>
      <c r="D1953" s="205" t="s">
        <v>168</v>
      </c>
      <c r="E1953" s="206"/>
      <c r="F1953" s="318" t="str">
        <f>VLOOKUP($G1953,'Selection Sheet'!$C$15:$F$39,3,0)</f>
        <v>Y62</v>
      </c>
      <c r="G1953" s="207" t="s">
        <v>84</v>
      </c>
      <c r="H1953" s="205" t="s">
        <v>533</v>
      </c>
      <c r="I1953" s="508">
        <v>219</v>
      </c>
      <c r="J1953" s="508">
        <v>71</v>
      </c>
      <c r="K1953" s="508">
        <v>36</v>
      </c>
      <c r="L1953" s="508">
        <v>18</v>
      </c>
      <c r="M1953" s="520" t="s">
        <v>80</v>
      </c>
      <c r="N1953" s="520" t="s">
        <v>80</v>
      </c>
      <c r="O1953" s="520" t="s">
        <v>80</v>
      </c>
      <c r="P1953" s="520" t="s">
        <v>80</v>
      </c>
      <c r="Q1953" s="508" t="s">
        <v>80</v>
      </c>
      <c r="R1953" s="508" t="s">
        <v>80</v>
      </c>
      <c r="S1953" s="508">
        <v>908</v>
      </c>
      <c r="T1953" s="514">
        <v>533</v>
      </c>
      <c r="U1953" s="551">
        <v>70.3</v>
      </c>
      <c r="V1953" s="551">
        <v>65</v>
      </c>
      <c r="W1953" s="551">
        <v>100</v>
      </c>
      <c r="X1953" s="511">
        <v>642</v>
      </c>
      <c r="Y1953" s="556">
        <v>69.3</v>
      </c>
      <c r="Z1953" s="551">
        <v>39</v>
      </c>
      <c r="AA1953" s="551">
        <v>156</v>
      </c>
      <c r="AB1953" s="514">
        <v>65</v>
      </c>
      <c r="AC1953" s="551">
        <v>60.7</v>
      </c>
      <c r="AD1953" s="551">
        <v>57</v>
      </c>
      <c r="AE1953" s="551">
        <v>95</v>
      </c>
      <c r="AF1953" s="515">
        <v>179</v>
      </c>
      <c r="AG1953" s="516">
        <v>135.57042253521101</v>
      </c>
      <c r="AH1953" s="516">
        <v>189.9</v>
      </c>
      <c r="AI1953" s="515">
        <v>142</v>
      </c>
      <c r="AJ1953" s="519" t="s">
        <v>80</v>
      </c>
      <c r="AK1953" s="519" t="s">
        <v>80</v>
      </c>
      <c r="AL1953" s="570"/>
      <c r="AM1953" s="570"/>
      <c r="AN1953" s="518">
        <v>851</v>
      </c>
      <c r="AO1953" s="518">
        <v>862</v>
      </c>
      <c r="AP1953" s="519" t="s">
        <v>80</v>
      </c>
      <c r="AQ1953" s="519" t="s">
        <v>80</v>
      </c>
      <c r="AR1953" s="508">
        <v>21</v>
      </c>
      <c r="AS1953" s="508">
        <v>214</v>
      </c>
      <c r="AT1953" s="508">
        <v>9</v>
      </c>
      <c r="AU1953" s="508">
        <v>36</v>
      </c>
      <c r="AV1953" s="520"/>
      <c r="AW1953" s="520"/>
      <c r="AX1953" s="520"/>
      <c r="AY1953" s="520"/>
      <c r="AZ1953" s="520"/>
      <c r="BA1953" s="520"/>
      <c r="BB1953" s="358"/>
      <c r="BC1953" s="597">
        <f t="shared" si="1951"/>
        <v>19250.999999999964</v>
      </c>
      <c r="BD1953" s="598">
        <f t="shared" si="1952"/>
        <v>26965.8</v>
      </c>
      <c r="BE1953" s="602">
        <f t="shared" si="1953"/>
        <v>37469.9</v>
      </c>
      <c r="BF1953" s="603">
        <f t="shared" si="1954"/>
        <v>34645</v>
      </c>
      <c r="BG1953" s="604">
        <f t="shared" si="1955"/>
        <v>53300</v>
      </c>
      <c r="BH1953" s="602">
        <f t="shared" si="1956"/>
        <v>44490.6</v>
      </c>
      <c r="BI1953" s="603">
        <f t="shared" si="1957"/>
        <v>25038</v>
      </c>
      <c r="BJ1953" s="604">
        <f t="shared" si="1958"/>
        <v>100152</v>
      </c>
      <c r="BK1953" s="602">
        <f t="shared" si="1959"/>
        <v>3945.5</v>
      </c>
      <c r="BL1953" s="603">
        <f t="shared" si="1960"/>
        <v>3705</v>
      </c>
      <c r="BM1953" s="604">
        <f t="shared" si="1961"/>
        <v>6175</v>
      </c>
      <c r="BN1953" s="564">
        <f t="shared" si="1962"/>
        <v>5</v>
      </c>
      <c r="BO1953" s="314">
        <f t="shared" si="1963"/>
        <v>2020</v>
      </c>
      <c r="BP1953" s="314">
        <f t="shared" si="1964"/>
        <v>2</v>
      </c>
      <c r="BQ1953" s="202"/>
    </row>
    <row r="1954" spans="1:69" s="35" customFormat="1" ht="10.5" customHeight="1" x14ac:dyDescent="0.2">
      <c r="A1954" s="87" t="str">
        <f t="shared" si="1950"/>
        <v>2020-21RX85</v>
      </c>
      <c r="B1954" s="87" t="str">
        <f t="shared" si="1965"/>
        <v>Y63</v>
      </c>
      <c r="C1954" s="203" t="s">
        <v>196</v>
      </c>
      <c r="D1954" s="203" t="s">
        <v>168</v>
      </c>
      <c r="E1954" s="42"/>
      <c r="F1954" s="317" t="str">
        <f>VLOOKUP($G1954,'Selection Sheet'!$C$15:$F$39,3,0)</f>
        <v>Y63</v>
      </c>
      <c r="G1954" s="204" t="s">
        <v>120</v>
      </c>
      <c r="H1954" s="203" t="s">
        <v>534</v>
      </c>
      <c r="I1954" s="495">
        <v>208</v>
      </c>
      <c r="J1954" s="495">
        <v>54</v>
      </c>
      <c r="K1954" s="495">
        <v>39</v>
      </c>
      <c r="L1954" s="495">
        <v>17</v>
      </c>
      <c r="M1954" s="507" t="s">
        <v>80</v>
      </c>
      <c r="N1954" s="507" t="s">
        <v>80</v>
      </c>
      <c r="O1954" s="507" t="s">
        <v>80</v>
      </c>
      <c r="P1954" s="507" t="s">
        <v>80</v>
      </c>
      <c r="Q1954" s="495" t="s">
        <v>80</v>
      </c>
      <c r="R1954" s="495" t="s">
        <v>80</v>
      </c>
      <c r="S1954" s="495">
        <v>816</v>
      </c>
      <c r="T1954" s="501">
        <v>305</v>
      </c>
      <c r="U1954" s="550">
        <v>66.599999999999994</v>
      </c>
      <c r="V1954" s="550">
        <v>62</v>
      </c>
      <c r="W1954" s="550">
        <v>97</v>
      </c>
      <c r="X1954" s="498">
        <v>397</v>
      </c>
      <c r="Y1954" s="555">
        <v>80.3</v>
      </c>
      <c r="Z1954" s="550">
        <v>45</v>
      </c>
      <c r="AA1954" s="550">
        <v>180</v>
      </c>
      <c r="AB1954" s="501">
        <v>59</v>
      </c>
      <c r="AC1954" s="550">
        <v>63.8</v>
      </c>
      <c r="AD1954" s="550">
        <v>54</v>
      </c>
      <c r="AE1954" s="550">
        <v>121</v>
      </c>
      <c r="AF1954" s="502">
        <v>66</v>
      </c>
      <c r="AG1954" s="503">
        <v>141.19999999999999</v>
      </c>
      <c r="AH1954" s="503">
        <v>206</v>
      </c>
      <c r="AI1954" s="502">
        <v>50</v>
      </c>
      <c r="AJ1954" s="506" t="s">
        <v>80</v>
      </c>
      <c r="AK1954" s="506" t="s">
        <v>80</v>
      </c>
      <c r="AL1954" s="569"/>
      <c r="AM1954" s="569"/>
      <c r="AN1954" s="505">
        <v>411</v>
      </c>
      <c r="AO1954" s="505">
        <v>434</v>
      </c>
      <c r="AP1954" s="506" t="s">
        <v>80</v>
      </c>
      <c r="AQ1954" s="506" t="s">
        <v>80</v>
      </c>
      <c r="AR1954" s="495">
        <v>17</v>
      </c>
      <c r="AS1954" s="495">
        <v>192</v>
      </c>
      <c r="AT1954" s="495">
        <v>9</v>
      </c>
      <c r="AU1954" s="495">
        <v>35</v>
      </c>
      <c r="AV1954" s="507"/>
      <c r="AW1954" s="507"/>
      <c r="AX1954" s="507"/>
      <c r="AY1954" s="507"/>
      <c r="AZ1954" s="507"/>
      <c r="BA1954" s="507"/>
      <c r="BB1954" s="357"/>
      <c r="BC1954" s="592">
        <f t="shared" si="1951"/>
        <v>7059.9999999999991</v>
      </c>
      <c r="BD1954" s="593">
        <f t="shared" si="1952"/>
        <v>10300</v>
      </c>
      <c r="BE1954" s="595">
        <f t="shared" si="1953"/>
        <v>20313</v>
      </c>
      <c r="BF1954" s="289">
        <f t="shared" si="1954"/>
        <v>18910</v>
      </c>
      <c r="BG1954" s="596">
        <f t="shared" si="1955"/>
        <v>29585</v>
      </c>
      <c r="BH1954" s="595">
        <f t="shared" si="1956"/>
        <v>31879.1</v>
      </c>
      <c r="BI1954" s="289">
        <f t="shared" si="1957"/>
        <v>17865</v>
      </c>
      <c r="BJ1954" s="596">
        <f t="shared" si="1958"/>
        <v>71460</v>
      </c>
      <c r="BK1954" s="595">
        <f t="shared" si="1959"/>
        <v>3764.2</v>
      </c>
      <c r="BL1954" s="289">
        <f t="shared" si="1960"/>
        <v>3186</v>
      </c>
      <c r="BM1954" s="596">
        <f t="shared" si="1961"/>
        <v>7139</v>
      </c>
      <c r="BN1954" s="563">
        <f t="shared" si="1962"/>
        <v>5</v>
      </c>
      <c r="BO1954" s="87">
        <f t="shared" si="1963"/>
        <v>2020</v>
      </c>
      <c r="BP1954" s="87">
        <f t="shared" si="1964"/>
        <v>2</v>
      </c>
      <c r="BQ1954" s="202"/>
    </row>
    <row r="1955" spans="1:69" s="35" customFormat="1" ht="10.5" customHeight="1" x14ac:dyDescent="0.2">
      <c r="A1955" s="87" t="str">
        <f t="shared" si="1950"/>
        <v>2020-21RX95</v>
      </c>
      <c r="B1955" s="87" t="str">
        <f t="shared" si="1965"/>
        <v>Y60</v>
      </c>
      <c r="C1955" s="203" t="s">
        <v>196</v>
      </c>
      <c r="D1955" s="203" t="s">
        <v>168</v>
      </c>
      <c r="E1955" s="42"/>
      <c r="F1955" s="317" t="str">
        <f>VLOOKUP($G1955,'Selection Sheet'!$C$15:$F$39,3,0)</f>
        <v>Y60</v>
      </c>
      <c r="G1955" s="204" t="s">
        <v>103</v>
      </c>
      <c r="H1955" s="203" t="s">
        <v>535</v>
      </c>
      <c r="I1955" s="495">
        <v>211</v>
      </c>
      <c r="J1955" s="495">
        <v>56</v>
      </c>
      <c r="K1955" s="495">
        <v>27</v>
      </c>
      <c r="L1955" s="495">
        <v>16</v>
      </c>
      <c r="M1955" s="507" t="s">
        <v>80</v>
      </c>
      <c r="N1955" s="507" t="s">
        <v>80</v>
      </c>
      <c r="O1955" s="507" t="s">
        <v>80</v>
      </c>
      <c r="P1955" s="507" t="s">
        <v>80</v>
      </c>
      <c r="Q1955" s="495" t="s">
        <v>80</v>
      </c>
      <c r="R1955" s="495" t="s">
        <v>80</v>
      </c>
      <c r="S1955" s="495">
        <v>639</v>
      </c>
      <c r="T1955" s="501">
        <v>415</v>
      </c>
      <c r="U1955" s="550">
        <v>77.3</v>
      </c>
      <c r="V1955" s="550">
        <v>73</v>
      </c>
      <c r="W1955" s="550">
        <v>115</v>
      </c>
      <c r="X1955" s="498">
        <v>446</v>
      </c>
      <c r="Y1955" s="555">
        <v>85.6</v>
      </c>
      <c r="Z1955" s="550">
        <v>54</v>
      </c>
      <c r="AA1955" s="550">
        <v>174</v>
      </c>
      <c r="AB1955" s="501">
        <v>60</v>
      </c>
      <c r="AC1955" s="550">
        <v>60.8</v>
      </c>
      <c r="AD1955" s="550">
        <v>59</v>
      </c>
      <c r="AE1955" s="550">
        <v>97</v>
      </c>
      <c r="AF1955" s="502">
        <v>80</v>
      </c>
      <c r="AG1955" s="503">
        <v>123.565217391304</v>
      </c>
      <c r="AH1955" s="503">
        <v>160.80000000000001</v>
      </c>
      <c r="AI1955" s="502">
        <v>69</v>
      </c>
      <c r="AJ1955" s="506" t="s">
        <v>80</v>
      </c>
      <c r="AK1955" s="506" t="s">
        <v>80</v>
      </c>
      <c r="AL1955" s="569"/>
      <c r="AM1955" s="569"/>
      <c r="AN1955" s="505">
        <v>832</v>
      </c>
      <c r="AO1955" s="505">
        <v>837</v>
      </c>
      <c r="AP1955" s="506" t="s">
        <v>80</v>
      </c>
      <c r="AQ1955" s="506" t="s">
        <v>80</v>
      </c>
      <c r="AR1955" s="495">
        <v>18</v>
      </c>
      <c r="AS1955" s="495">
        <v>209</v>
      </c>
      <c r="AT1955" s="495">
        <v>9</v>
      </c>
      <c r="AU1955" s="495">
        <v>26</v>
      </c>
      <c r="AV1955" s="507"/>
      <c r="AW1955" s="507"/>
      <c r="AX1955" s="507"/>
      <c r="AY1955" s="507"/>
      <c r="AZ1955" s="507"/>
      <c r="BA1955" s="507"/>
      <c r="BB1955" s="357"/>
      <c r="BC1955" s="592">
        <f t="shared" si="1951"/>
        <v>8525.9999999999764</v>
      </c>
      <c r="BD1955" s="593">
        <f t="shared" si="1952"/>
        <v>11095.2</v>
      </c>
      <c r="BE1955" s="595">
        <f t="shared" si="1953"/>
        <v>32079.5</v>
      </c>
      <c r="BF1955" s="289">
        <f t="shared" si="1954"/>
        <v>30295</v>
      </c>
      <c r="BG1955" s="596">
        <f t="shared" si="1955"/>
        <v>47725</v>
      </c>
      <c r="BH1955" s="595">
        <f t="shared" si="1956"/>
        <v>38177.599999999999</v>
      </c>
      <c r="BI1955" s="289">
        <f t="shared" si="1957"/>
        <v>24084</v>
      </c>
      <c r="BJ1955" s="596">
        <f t="shared" si="1958"/>
        <v>77604</v>
      </c>
      <c r="BK1955" s="595">
        <f t="shared" si="1959"/>
        <v>3648</v>
      </c>
      <c r="BL1955" s="289">
        <f t="shared" si="1960"/>
        <v>3540</v>
      </c>
      <c r="BM1955" s="596">
        <f t="shared" si="1961"/>
        <v>5820</v>
      </c>
      <c r="BN1955" s="563">
        <f t="shared" si="1962"/>
        <v>5</v>
      </c>
      <c r="BO1955" s="87">
        <f t="shared" si="1963"/>
        <v>2020</v>
      </c>
      <c r="BP1955" s="87">
        <f t="shared" si="1964"/>
        <v>2</v>
      </c>
      <c r="BQ1955" s="202"/>
    </row>
    <row r="1956" spans="1:69" s="35" customFormat="1" ht="10.5" customHeight="1" x14ac:dyDescent="0.2">
      <c r="A1956" s="314" t="str">
        <f t="shared" si="1950"/>
        <v>2020-21RYA5</v>
      </c>
      <c r="B1956" s="314" t="str">
        <f t="shared" si="1965"/>
        <v>Y60</v>
      </c>
      <c r="C1956" s="205" t="s">
        <v>196</v>
      </c>
      <c r="D1956" s="205" t="s">
        <v>168</v>
      </c>
      <c r="E1956" s="206"/>
      <c r="F1956" s="318" t="str">
        <f>VLOOKUP($G1956,'Selection Sheet'!$C$15:$F$39,3,0)</f>
        <v>Y60</v>
      </c>
      <c r="G1956" s="207" t="s">
        <v>118</v>
      </c>
      <c r="H1956" s="205" t="s">
        <v>536</v>
      </c>
      <c r="I1956" s="508">
        <v>310</v>
      </c>
      <c r="J1956" s="508">
        <v>79</v>
      </c>
      <c r="K1956" s="508">
        <v>56</v>
      </c>
      <c r="L1956" s="508">
        <v>23</v>
      </c>
      <c r="M1956" s="520" t="s">
        <v>80</v>
      </c>
      <c r="N1956" s="520" t="s">
        <v>80</v>
      </c>
      <c r="O1956" s="520" t="s">
        <v>80</v>
      </c>
      <c r="P1956" s="520" t="s">
        <v>80</v>
      </c>
      <c r="Q1956" s="508" t="s">
        <v>80</v>
      </c>
      <c r="R1956" s="508" t="s">
        <v>80</v>
      </c>
      <c r="S1956" s="508">
        <v>1026</v>
      </c>
      <c r="T1956" s="514">
        <v>350</v>
      </c>
      <c r="U1956" s="551">
        <v>68</v>
      </c>
      <c r="V1956" s="551">
        <v>63.5</v>
      </c>
      <c r="W1956" s="551">
        <v>99</v>
      </c>
      <c r="X1956" s="511">
        <v>489</v>
      </c>
      <c r="Y1956" s="556">
        <v>82.1</v>
      </c>
      <c r="Z1956" s="551">
        <v>48</v>
      </c>
      <c r="AA1956" s="551">
        <v>172</v>
      </c>
      <c r="AB1956" s="514">
        <v>44</v>
      </c>
      <c r="AC1956" s="551">
        <v>73.900000000000006</v>
      </c>
      <c r="AD1956" s="551">
        <v>60.5</v>
      </c>
      <c r="AE1956" s="551">
        <v>110</v>
      </c>
      <c r="AF1956" s="515">
        <v>139</v>
      </c>
      <c r="AG1956" s="516">
        <v>128.74358974359001</v>
      </c>
      <c r="AH1956" s="516">
        <v>183.6</v>
      </c>
      <c r="AI1956" s="515">
        <v>117</v>
      </c>
      <c r="AJ1956" s="519" t="s">
        <v>80</v>
      </c>
      <c r="AK1956" s="519" t="s">
        <v>80</v>
      </c>
      <c r="AL1956" s="570"/>
      <c r="AM1956" s="570"/>
      <c r="AN1956" s="518">
        <v>1725</v>
      </c>
      <c r="AO1956" s="518">
        <v>1741</v>
      </c>
      <c r="AP1956" s="519" t="s">
        <v>80</v>
      </c>
      <c r="AQ1956" s="519" t="s">
        <v>80</v>
      </c>
      <c r="AR1956" s="508">
        <v>20</v>
      </c>
      <c r="AS1956" s="508">
        <v>307</v>
      </c>
      <c r="AT1956" s="508">
        <v>12</v>
      </c>
      <c r="AU1956" s="508">
        <v>55</v>
      </c>
      <c r="AV1956" s="520"/>
      <c r="AW1956" s="520"/>
      <c r="AX1956" s="520"/>
      <c r="AY1956" s="520"/>
      <c r="AZ1956" s="520"/>
      <c r="BA1956" s="520"/>
      <c r="BB1956" s="358"/>
      <c r="BC1956" s="597">
        <f t="shared" si="1951"/>
        <v>15063.000000000031</v>
      </c>
      <c r="BD1956" s="598">
        <f t="shared" si="1952"/>
        <v>21481.200000000001</v>
      </c>
      <c r="BE1956" s="602">
        <f t="shared" si="1953"/>
        <v>23800</v>
      </c>
      <c r="BF1956" s="603">
        <f t="shared" si="1954"/>
        <v>22225</v>
      </c>
      <c r="BG1956" s="604">
        <f t="shared" si="1955"/>
        <v>34650</v>
      </c>
      <c r="BH1956" s="602">
        <f t="shared" si="1956"/>
        <v>40146.899999999994</v>
      </c>
      <c r="BI1956" s="603">
        <f t="shared" si="1957"/>
        <v>23472</v>
      </c>
      <c r="BJ1956" s="604">
        <f t="shared" si="1958"/>
        <v>84108</v>
      </c>
      <c r="BK1956" s="602">
        <f t="shared" si="1959"/>
        <v>3251.6000000000004</v>
      </c>
      <c r="BL1956" s="603">
        <f t="shared" si="1960"/>
        <v>2662</v>
      </c>
      <c r="BM1956" s="604">
        <f t="shared" si="1961"/>
        <v>4840</v>
      </c>
      <c r="BN1956" s="564">
        <f t="shared" si="1962"/>
        <v>5</v>
      </c>
      <c r="BO1956" s="314">
        <f t="shared" si="1963"/>
        <v>2020</v>
      </c>
      <c r="BP1956" s="314">
        <f t="shared" si="1964"/>
        <v>2</v>
      </c>
      <c r="BQ1956" s="202"/>
    </row>
    <row r="1957" spans="1:69" s="35" customFormat="1" ht="10.5" customHeight="1" x14ac:dyDescent="0.2">
      <c r="A1957" s="87" t="str">
        <f t="shared" si="1950"/>
        <v>2020-21RYC5</v>
      </c>
      <c r="B1957" s="87" t="str">
        <f t="shared" si="1965"/>
        <v>Y61</v>
      </c>
      <c r="C1957" s="203" t="s">
        <v>196</v>
      </c>
      <c r="D1957" s="203" t="s">
        <v>168</v>
      </c>
      <c r="E1957" s="42"/>
      <c r="F1957" s="317" t="str">
        <f>VLOOKUP($G1957,'Selection Sheet'!$C$15:$F$39,3,0)</f>
        <v>Y61</v>
      </c>
      <c r="G1957" s="204" t="s">
        <v>87</v>
      </c>
      <c r="H1957" s="203" t="s">
        <v>537</v>
      </c>
      <c r="I1957" s="495">
        <v>282</v>
      </c>
      <c r="J1957" s="495">
        <v>62</v>
      </c>
      <c r="K1957" s="495">
        <v>40</v>
      </c>
      <c r="L1957" s="495">
        <v>16</v>
      </c>
      <c r="M1957" s="507" t="s">
        <v>80</v>
      </c>
      <c r="N1957" s="507" t="s">
        <v>80</v>
      </c>
      <c r="O1957" s="507" t="s">
        <v>80</v>
      </c>
      <c r="P1957" s="507" t="s">
        <v>80</v>
      </c>
      <c r="Q1957" s="495" t="s">
        <v>80</v>
      </c>
      <c r="R1957" s="495" t="s">
        <v>80</v>
      </c>
      <c r="S1957" s="495">
        <v>949</v>
      </c>
      <c r="T1957" s="501">
        <v>417</v>
      </c>
      <c r="U1957" s="550">
        <v>74.7</v>
      </c>
      <c r="V1957" s="550">
        <v>70</v>
      </c>
      <c r="W1957" s="550">
        <v>111</v>
      </c>
      <c r="X1957" s="498">
        <v>426</v>
      </c>
      <c r="Y1957" s="555">
        <v>75.2</v>
      </c>
      <c r="Z1957" s="550">
        <v>42</v>
      </c>
      <c r="AA1957" s="550">
        <v>158</v>
      </c>
      <c r="AB1957" s="501">
        <v>66</v>
      </c>
      <c r="AC1957" s="550">
        <v>60.1</v>
      </c>
      <c r="AD1957" s="550">
        <v>58</v>
      </c>
      <c r="AE1957" s="550">
        <v>92</v>
      </c>
      <c r="AF1957" s="502">
        <v>135</v>
      </c>
      <c r="AG1957" s="503">
        <v>133.875</v>
      </c>
      <c r="AH1957" s="503">
        <v>169.1</v>
      </c>
      <c r="AI1957" s="502">
        <v>120</v>
      </c>
      <c r="AJ1957" s="506" t="s">
        <v>80</v>
      </c>
      <c r="AK1957" s="506" t="s">
        <v>80</v>
      </c>
      <c r="AL1957" s="569"/>
      <c r="AM1957" s="569"/>
      <c r="AN1957" s="505">
        <v>855</v>
      </c>
      <c r="AO1957" s="505">
        <v>876</v>
      </c>
      <c r="AP1957" s="506" t="s">
        <v>80</v>
      </c>
      <c r="AQ1957" s="506" t="s">
        <v>80</v>
      </c>
      <c r="AR1957" s="495">
        <v>26</v>
      </c>
      <c r="AS1957" s="495">
        <v>277</v>
      </c>
      <c r="AT1957" s="495">
        <v>11</v>
      </c>
      <c r="AU1957" s="495">
        <v>40</v>
      </c>
      <c r="AV1957" s="507"/>
      <c r="AW1957" s="507"/>
      <c r="AX1957" s="507"/>
      <c r="AY1957" s="507"/>
      <c r="AZ1957" s="507"/>
      <c r="BA1957" s="507"/>
      <c r="BB1957" s="357"/>
      <c r="BC1957" s="592">
        <f t="shared" si="1951"/>
        <v>16065</v>
      </c>
      <c r="BD1957" s="593">
        <f t="shared" si="1952"/>
        <v>20292</v>
      </c>
      <c r="BE1957" s="595">
        <f t="shared" si="1953"/>
        <v>31149.9</v>
      </c>
      <c r="BF1957" s="289">
        <f t="shared" si="1954"/>
        <v>29190</v>
      </c>
      <c r="BG1957" s="596">
        <f t="shared" si="1955"/>
        <v>46287</v>
      </c>
      <c r="BH1957" s="595">
        <f t="shared" si="1956"/>
        <v>32035.200000000001</v>
      </c>
      <c r="BI1957" s="289">
        <f t="shared" si="1957"/>
        <v>17892</v>
      </c>
      <c r="BJ1957" s="596">
        <f t="shared" si="1958"/>
        <v>67308</v>
      </c>
      <c r="BK1957" s="595">
        <f t="shared" si="1959"/>
        <v>3966.6</v>
      </c>
      <c r="BL1957" s="289">
        <f t="shared" si="1960"/>
        <v>3828</v>
      </c>
      <c r="BM1957" s="596">
        <f t="shared" si="1961"/>
        <v>6072</v>
      </c>
      <c r="BN1957" s="563">
        <f t="shared" si="1962"/>
        <v>5</v>
      </c>
      <c r="BO1957" s="87">
        <f t="shared" si="1963"/>
        <v>2020</v>
      </c>
      <c r="BP1957" s="87">
        <f t="shared" si="1964"/>
        <v>2</v>
      </c>
      <c r="BQ1957" s="202"/>
    </row>
    <row r="1958" spans="1:69" s="35" customFormat="1" ht="10.5" customHeight="1" x14ac:dyDescent="0.2">
      <c r="A1958" s="87" t="str">
        <f t="shared" si="1950"/>
        <v>2020-21RYD5</v>
      </c>
      <c r="B1958" s="87" t="str">
        <f t="shared" si="1965"/>
        <v>Y59</v>
      </c>
      <c r="C1958" s="203" t="s">
        <v>196</v>
      </c>
      <c r="D1958" s="203" t="s">
        <v>168</v>
      </c>
      <c r="E1958" s="42"/>
      <c r="F1958" s="317" t="str">
        <f>VLOOKUP($G1958,'Selection Sheet'!$C$15:$F$39,3,0)</f>
        <v>Y59</v>
      </c>
      <c r="G1958" s="204" t="s">
        <v>116</v>
      </c>
      <c r="H1958" s="203" t="s">
        <v>538</v>
      </c>
      <c r="I1958" s="495">
        <v>185</v>
      </c>
      <c r="J1958" s="495">
        <v>43</v>
      </c>
      <c r="K1958" s="495">
        <v>36</v>
      </c>
      <c r="L1958" s="495">
        <v>16</v>
      </c>
      <c r="M1958" s="507" t="s">
        <v>80</v>
      </c>
      <c r="N1958" s="507" t="s">
        <v>80</v>
      </c>
      <c r="O1958" s="507" t="s">
        <v>80</v>
      </c>
      <c r="P1958" s="507" t="s">
        <v>80</v>
      </c>
      <c r="Q1958" s="495" t="s">
        <v>80</v>
      </c>
      <c r="R1958" s="495" t="s">
        <v>80</v>
      </c>
      <c r="S1958" s="495">
        <v>647</v>
      </c>
      <c r="T1958" s="501">
        <v>320</v>
      </c>
      <c r="U1958" s="550">
        <v>76.599999999999994</v>
      </c>
      <c r="V1958" s="550">
        <v>68</v>
      </c>
      <c r="W1958" s="550">
        <v>113.5</v>
      </c>
      <c r="X1958" s="498">
        <v>322</v>
      </c>
      <c r="Y1958" s="555">
        <v>60.7</v>
      </c>
      <c r="Z1958" s="550">
        <v>36</v>
      </c>
      <c r="AA1958" s="550">
        <v>133</v>
      </c>
      <c r="AB1958" s="501">
        <v>42</v>
      </c>
      <c r="AC1958" s="550">
        <v>66.900000000000006</v>
      </c>
      <c r="AD1958" s="550">
        <v>58.5</v>
      </c>
      <c r="AE1958" s="550">
        <v>103</v>
      </c>
      <c r="AF1958" s="502">
        <v>129</v>
      </c>
      <c r="AG1958" s="503">
        <v>146.84905660377399</v>
      </c>
      <c r="AH1958" s="503">
        <v>206</v>
      </c>
      <c r="AI1958" s="502">
        <v>106</v>
      </c>
      <c r="AJ1958" s="506" t="s">
        <v>80</v>
      </c>
      <c r="AK1958" s="506" t="s">
        <v>80</v>
      </c>
      <c r="AL1958" s="569"/>
      <c r="AM1958" s="569"/>
      <c r="AN1958" s="505">
        <v>1142</v>
      </c>
      <c r="AO1958" s="505">
        <v>1171</v>
      </c>
      <c r="AP1958" s="506" t="s">
        <v>80</v>
      </c>
      <c r="AQ1958" s="506" t="s">
        <v>80</v>
      </c>
      <c r="AR1958" s="495">
        <v>22</v>
      </c>
      <c r="AS1958" s="495">
        <v>183</v>
      </c>
      <c r="AT1958" s="495">
        <v>10</v>
      </c>
      <c r="AU1958" s="495">
        <v>34</v>
      </c>
      <c r="AV1958" s="507"/>
      <c r="AW1958" s="507"/>
      <c r="AX1958" s="507"/>
      <c r="AY1958" s="507"/>
      <c r="AZ1958" s="507"/>
      <c r="BA1958" s="507"/>
      <c r="BB1958" s="357"/>
      <c r="BC1958" s="592">
        <f t="shared" si="1951"/>
        <v>15566.000000000044</v>
      </c>
      <c r="BD1958" s="593">
        <f t="shared" si="1952"/>
        <v>21836</v>
      </c>
      <c r="BE1958" s="595">
        <f t="shared" si="1953"/>
        <v>24512</v>
      </c>
      <c r="BF1958" s="289">
        <f t="shared" si="1954"/>
        <v>21760</v>
      </c>
      <c r="BG1958" s="596">
        <f t="shared" si="1955"/>
        <v>36320</v>
      </c>
      <c r="BH1958" s="595">
        <f t="shared" si="1956"/>
        <v>19545.400000000001</v>
      </c>
      <c r="BI1958" s="289">
        <f t="shared" si="1957"/>
        <v>11592</v>
      </c>
      <c r="BJ1958" s="596">
        <f t="shared" si="1958"/>
        <v>42826</v>
      </c>
      <c r="BK1958" s="595">
        <f t="shared" si="1959"/>
        <v>2809.8</v>
      </c>
      <c r="BL1958" s="289">
        <f t="shared" si="1960"/>
        <v>2457</v>
      </c>
      <c r="BM1958" s="596">
        <f t="shared" si="1961"/>
        <v>4326</v>
      </c>
      <c r="BN1958" s="563">
        <f t="shared" si="1962"/>
        <v>5</v>
      </c>
      <c r="BO1958" s="87">
        <f t="shared" si="1963"/>
        <v>2020</v>
      </c>
      <c r="BP1958" s="87">
        <f t="shared" si="1964"/>
        <v>2</v>
      </c>
      <c r="BQ1958" s="202"/>
    </row>
    <row r="1959" spans="1:69" s="35" customFormat="1" ht="10.5" customHeight="1" x14ac:dyDescent="0.2">
      <c r="A1959" s="87" t="str">
        <f t="shared" si="1950"/>
        <v>2020-21RYE5</v>
      </c>
      <c r="B1959" s="87" t="str">
        <f t="shared" si="1965"/>
        <v>Y59</v>
      </c>
      <c r="C1959" s="203" t="s">
        <v>196</v>
      </c>
      <c r="D1959" s="203" t="s">
        <v>168</v>
      </c>
      <c r="E1959" s="42"/>
      <c r="F1959" s="317" t="str">
        <f>VLOOKUP($G1959,'Selection Sheet'!$C$15:$F$39,3,0)</f>
        <v>Y59</v>
      </c>
      <c r="G1959" s="204" t="s">
        <v>114</v>
      </c>
      <c r="H1959" s="203" t="s">
        <v>539</v>
      </c>
      <c r="I1959" s="495">
        <v>197</v>
      </c>
      <c r="J1959" s="495">
        <v>41</v>
      </c>
      <c r="K1959" s="495">
        <v>22</v>
      </c>
      <c r="L1959" s="495">
        <v>9</v>
      </c>
      <c r="M1959" s="507" t="s">
        <v>80</v>
      </c>
      <c r="N1959" s="507" t="s">
        <v>80</v>
      </c>
      <c r="O1959" s="507" t="s">
        <v>80</v>
      </c>
      <c r="P1959" s="507" t="s">
        <v>80</v>
      </c>
      <c r="Q1959" s="495" t="s">
        <v>80</v>
      </c>
      <c r="R1959" s="495" t="s">
        <v>80</v>
      </c>
      <c r="S1959" s="495">
        <v>354</v>
      </c>
      <c r="T1959" s="501">
        <v>248</v>
      </c>
      <c r="U1959" s="550">
        <v>70.400000000000006</v>
      </c>
      <c r="V1959" s="550">
        <v>65</v>
      </c>
      <c r="W1959" s="550">
        <v>98</v>
      </c>
      <c r="X1959" s="498">
        <v>267</v>
      </c>
      <c r="Y1959" s="555">
        <v>76.900000000000006</v>
      </c>
      <c r="Z1959" s="550">
        <v>44</v>
      </c>
      <c r="AA1959" s="550">
        <v>164</v>
      </c>
      <c r="AB1959" s="501">
        <v>44</v>
      </c>
      <c r="AC1959" s="550">
        <v>43.3</v>
      </c>
      <c r="AD1959" s="550">
        <v>38.5</v>
      </c>
      <c r="AE1959" s="550">
        <v>71</v>
      </c>
      <c r="AF1959" s="502">
        <v>114</v>
      </c>
      <c r="AG1959" s="503">
        <v>120.354166666667</v>
      </c>
      <c r="AH1959" s="503">
        <v>156</v>
      </c>
      <c r="AI1959" s="502">
        <v>96</v>
      </c>
      <c r="AJ1959" s="506" t="s">
        <v>80</v>
      </c>
      <c r="AK1959" s="506" t="s">
        <v>80</v>
      </c>
      <c r="AL1959" s="569"/>
      <c r="AM1959" s="569"/>
      <c r="AN1959" s="505">
        <v>624</v>
      </c>
      <c r="AO1959" s="505">
        <v>651</v>
      </c>
      <c r="AP1959" s="506" t="s">
        <v>80</v>
      </c>
      <c r="AQ1959" s="506" t="s">
        <v>80</v>
      </c>
      <c r="AR1959" s="495">
        <v>14</v>
      </c>
      <c r="AS1959" s="495">
        <v>197</v>
      </c>
      <c r="AT1959" s="495">
        <v>5</v>
      </c>
      <c r="AU1959" s="495">
        <v>22</v>
      </c>
      <c r="AV1959" s="507"/>
      <c r="AW1959" s="507"/>
      <c r="AX1959" s="507"/>
      <c r="AY1959" s="507"/>
      <c r="AZ1959" s="507"/>
      <c r="BA1959" s="507"/>
      <c r="BB1959" s="357"/>
      <c r="BC1959" s="592">
        <f t="shared" si="1951"/>
        <v>11554.000000000033</v>
      </c>
      <c r="BD1959" s="593">
        <f t="shared" si="1952"/>
        <v>14976</v>
      </c>
      <c r="BE1959" s="595">
        <f t="shared" si="1953"/>
        <v>17459.2</v>
      </c>
      <c r="BF1959" s="289">
        <f t="shared" si="1954"/>
        <v>16120</v>
      </c>
      <c r="BG1959" s="596">
        <f t="shared" si="1955"/>
        <v>24304</v>
      </c>
      <c r="BH1959" s="595">
        <f t="shared" si="1956"/>
        <v>20532.300000000003</v>
      </c>
      <c r="BI1959" s="289">
        <f t="shared" si="1957"/>
        <v>11748</v>
      </c>
      <c r="BJ1959" s="596">
        <f t="shared" si="1958"/>
        <v>43788</v>
      </c>
      <c r="BK1959" s="595">
        <f t="shared" si="1959"/>
        <v>1905.1999999999998</v>
      </c>
      <c r="BL1959" s="289">
        <f t="shared" si="1960"/>
        <v>1694</v>
      </c>
      <c r="BM1959" s="596">
        <f t="shared" si="1961"/>
        <v>3124</v>
      </c>
      <c r="BN1959" s="563">
        <f t="shared" si="1962"/>
        <v>5</v>
      </c>
      <c r="BO1959" s="87">
        <f t="shared" si="1963"/>
        <v>2020</v>
      </c>
      <c r="BP1959" s="87">
        <f t="shared" si="1964"/>
        <v>2</v>
      </c>
      <c r="BQ1959" s="202"/>
    </row>
    <row r="1960" spans="1:69" s="35" customFormat="1" ht="10.5" customHeight="1" x14ac:dyDescent="0.2">
      <c r="A1960" s="312" t="str">
        <f t="shared" si="1950"/>
        <v>2020-21RYF5</v>
      </c>
      <c r="B1960" s="312" t="str">
        <f t="shared" si="1965"/>
        <v>Y58</v>
      </c>
      <c r="C1960" s="208" t="s">
        <v>196</v>
      </c>
      <c r="D1960" s="208" t="s">
        <v>168</v>
      </c>
      <c r="E1960" s="53"/>
      <c r="F1960" s="319" t="str">
        <f>VLOOKUP($G1960,'Selection Sheet'!$C$15:$F$39,3,0)</f>
        <v>Y58</v>
      </c>
      <c r="G1960" s="209" t="s">
        <v>99</v>
      </c>
      <c r="H1960" s="208" t="s">
        <v>540</v>
      </c>
      <c r="I1960" s="521">
        <v>230</v>
      </c>
      <c r="J1960" s="521">
        <v>73</v>
      </c>
      <c r="K1960" s="521">
        <v>41</v>
      </c>
      <c r="L1960" s="521">
        <v>17</v>
      </c>
      <c r="M1960" s="533" t="s">
        <v>80</v>
      </c>
      <c r="N1960" s="533" t="s">
        <v>80</v>
      </c>
      <c r="O1960" s="533" t="s">
        <v>80</v>
      </c>
      <c r="P1960" s="533" t="s">
        <v>80</v>
      </c>
      <c r="Q1960" s="521" t="s">
        <v>80</v>
      </c>
      <c r="R1960" s="521" t="s">
        <v>80</v>
      </c>
      <c r="S1960" s="521">
        <v>805</v>
      </c>
      <c r="T1960" s="527">
        <v>481</v>
      </c>
      <c r="U1960" s="552">
        <v>83</v>
      </c>
      <c r="V1960" s="552">
        <v>76</v>
      </c>
      <c r="W1960" s="552">
        <v>126</v>
      </c>
      <c r="X1960" s="524">
        <v>499</v>
      </c>
      <c r="Y1960" s="557">
        <v>77.099999999999994</v>
      </c>
      <c r="Z1960" s="552">
        <v>39</v>
      </c>
      <c r="AA1960" s="552">
        <v>190</v>
      </c>
      <c r="AB1960" s="527">
        <v>55</v>
      </c>
      <c r="AC1960" s="552">
        <v>62.3</v>
      </c>
      <c r="AD1960" s="552">
        <v>58</v>
      </c>
      <c r="AE1960" s="552">
        <v>96</v>
      </c>
      <c r="AF1960" s="528">
        <v>133</v>
      </c>
      <c r="AG1960" s="529">
        <v>149.78787878787901</v>
      </c>
      <c r="AH1960" s="529">
        <v>212.6</v>
      </c>
      <c r="AI1960" s="528">
        <v>99</v>
      </c>
      <c r="AJ1960" s="532" t="s">
        <v>80</v>
      </c>
      <c r="AK1960" s="532" t="s">
        <v>80</v>
      </c>
      <c r="AL1960" s="571"/>
      <c r="AM1960" s="571"/>
      <c r="AN1960" s="531">
        <v>843</v>
      </c>
      <c r="AO1960" s="531">
        <v>861</v>
      </c>
      <c r="AP1960" s="532" t="s">
        <v>80</v>
      </c>
      <c r="AQ1960" s="532" t="s">
        <v>80</v>
      </c>
      <c r="AR1960" s="521">
        <v>30</v>
      </c>
      <c r="AS1960" s="521">
        <v>226</v>
      </c>
      <c r="AT1960" s="521">
        <v>11</v>
      </c>
      <c r="AU1960" s="521">
        <v>40</v>
      </c>
      <c r="AV1960" s="533"/>
      <c r="AW1960" s="533"/>
      <c r="AX1960" s="533"/>
      <c r="AY1960" s="533"/>
      <c r="AZ1960" s="533"/>
      <c r="BA1960" s="533"/>
      <c r="BB1960" s="359"/>
      <c r="BC1960" s="605">
        <f t="shared" si="1951"/>
        <v>14829.000000000022</v>
      </c>
      <c r="BD1960" s="606">
        <f t="shared" si="1952"/>
        <v>21047.399999999998</v>
      </c>
      <c r="BE1960" s="609">
        <f t="shared" si="1953"/>
        <v>39923</v>
      </c>
      <c r="BF1960" s="311">
        <f t="shared" si="1954"/>
        <v>36556</v>
      </c>
      <c r="BG1960" s="610">
        <f t="shared" si="1955"/>
        <v>60606</v>
      </c>
      <c r="BH1960" s="609">
        <f t="shared" si="1956"/>
        <v>38472.899999999994</v>
      </c>
      <c r="BI1960" s="311">
        <f t="shared" si="1957"/>
        <v>19461</v>
      </c>
      <c r="BJ1960" s="610">
        <f t="shared" si="1958"/>
        <v>94810</v>
      </c>
      <c r="BK1960" s="609">
        <f t="shared" si="1959"/>
        <v>3426.5</v>
      </c>
      <c r="BL1960" s="311">
        <f t="shared" si="1960"/>
        <v>3190</v>
      </c>
      <c r="BM1960" s="610">
        <f t="shared" si="1961"/>
        <v>5280</v>
      </c>
      <c r="BN1960" s="565">
        <f t="shared" si="1962"/>
        <v>5</v>
      </c>
      <c r="BO1960" s="312">
        <f t="shared" si="1963"/>
        <v>2020</v>
      </c>
      <c r="BP1960" s="312">
        <f t="shared" si="1964"/>
        <v>2</v>
      </c>
      <c r="BQ1960" s="202"/>
    </row>
    <row r="1961" spans="1:69" s="35" customFormat="1" ht="10.5" customHeight="1" x14ac:dyDescent="0.2">
      <c r="A1961" s="87" t="str">
        <f t="shared" si="1950"/>
        <v>2020-21R1F6</v>
      </c>
      <c r="B1961" s="87" t="str">
        <f t="shared" si="1965"/>
        <v>Y59</v>
      </c>
      <c r="C1961" s="203" t="s">
        <v>196</v>
      </c>
      <c r="D1961" s="203" t="s">
        <v>169</v>
      </c>
      <c r="E1961" s="42"/>
      <c r="F1961" s="317" t="str">
        <f>VLOOKUP($G1961,'Selection Sheet'!$C$15:$F$39,3,0)</f>
        <v>Y59</v>
      </c>
      <c r="G1961" s="204" t="s">
        <v>108</v>
      </c>
      <c r="H1961" s="203" t="s">
        <v>529</v>
      </c>
      <c r="I1961" s="495">
        <v>9</v>
      </c>
      <c r="J1961" s="495">
        <v>1</v>
      </c>
      <c r="K1961" s="495">
        <v>1</v>
      </c>
      <c r="L1961" s="495">
        <v>1</v>
      </c>
      <c r="M1961" s="507" t="s">
        <v>80</v>
      </c>
      <c r="N1961" s="507" t="s">
        <v>80</v>
      </c>
      <c r="O1961" s="507" t="s">
        <v>80</v>
      </c>
      <c r="P1961" s="507" t="s">
        <v>80</v>
      </c>
      <c r="Q1961" s="495" t="s">
        <v>80</v>
      </c>
      <c r="R1961" s="495" t="s">
        <v>80</v>
      </c>
      <c r="S1961" s="495">
        <v>22</v>
      </c>
      <c r="T1961" s="498">
        <v>25</v>
      </c>
      <c r="U1961" s="550">
        <v>83.8</v>
      </c>
      <c r="V1961" s="550">
        <v>70</v>
      </c>
      <c r="W1961" s="550">
        <v>96</v>
      </c>
      <c r="X1961" s="498">
        <v>25</v>
      </c>
      <c r="Y1961" s="555">
        <v>31.7</v>
      </c>
      <c r="Z1961" s="550">
        <v>16</v>
      </c>
      <c r="AA1961" s="550">
        <v>84</v>
      </c>
      <c r="AB1961" s="501" t="s">
        <v>80</v>
      </c>
      <c r="AC1961" s="550" t="s">
        <v>80</v>
      </c>
      <c r="AD1961" s="550" t="s">
        <v>80</v>
      </c>
      <c r="AE1961" s="550" t="s">
        <v>80</v>
      </c>
      <c r="AF1961" s="502">
        <v>0</v>
      </c>
      <c r="AG1961" s="503" t="s">
        <v>80</v>
      </c>
      <c r="AH1961" s="503" t="s">
        <v>80</v>
      </c>
      <c r="AI1961" s="502">
        <v>0</v>
      </c>
      <c r="AJ1961" s="506" t="s">
        <v>80</v>
      </c>
      <c r="AK1961" s="506" t="s">
        <v>80</v>
      </c>
      <c r="AL1961" s="569"/>
      <c r="AM1961" s="569"/>
      <c r="AN1961" s="505" t="s">
        <v>80</v>
      </c>
      <c r="AO1961" s="505" t="s">
        <v>80</v>
      </c>
      <c r="AP1961" s="506">
        <v>13</v>
      </c>
      <c r="AQ1961" s="506">
        <v>18</v>
      </c>
      <c r="AR1961" s="495">
        <v>0</v>
      </c>
      <c r="AS1961" s="495">
        <v>9</v>
      </c>
      <c r="AT1961" s="495">
        <v>0</v>
      </c>
      <c r="AU1961" s="495">
        <v>1</v>
      </c>
      <c r="AV1961" s="507"/>
      <c r="AW1961" s="507"/>
      <c r="AX1961" s="507"/>
      <c r="AY1961" s="507"/>
      <c r="AZ1961" s="507"/>
      <c r="BA1961" s="507"/>
      <c r="BB1961" s="357"/>
      <c r="BC1961" s="592" t="str">
        <f t="shared" si="1951"/>
        <v>-</v>
      </c>
      <c r="BD1961" s="593" t="str">
        <f t="shared" si="1952"/>
        <v>-</v>
      </c>
      <c r="BE1961" s="595">
        <f t="shared" si="1953"/>
        <v>2095</v>
      </c>
      <c r="BF1961" s="289">
        <f t="shared" si="1954"/>
        <v>1750</v>
      </c>
      <c r="BG1961" s="596">
        <f t="shared" si="1955"/>
        <v>2400</v>
      </c>
      <c r="BH1961" s="595">
        <f t="shared" si="1956"/>
        <v>792.5</v>
      </c>
      <c r="BI1961" s="289">
        <f t="shared" si="1957"/>
        <v>400</v>
      </c>
      <c r="BJ1961" s="596">
        <f t="shared" si="1958"/>
        <v>2100</v>
      </c>
      <c r="BK1961" s="595" t="str">
        <f t="shared" si="1959"/>
        <v>-</v>
      </c>
      <c r="BL1961" s="289" t="str">
        <f t="shared" si="1960"/>
        <v>-</v>
      </c>
      <c r="BM1961" s="596" t="str">
        <f t="shared" si="1961"/>
        <v>-</v>
      </c>
      <c r="BN1961" s="563">
        <f t="shared" si="1962"/>
        <v>6</v>
      </c>
      <c r="BO1961" s="87">
        <f t="shared" si="1963"/>
        <v>2020</v>
      </c>
      <c r="BP1961" s="87">
        <f t="shared" si="1964"/>
        <v>0</v>
      </c>
      <c r="BQ1961" s="202"/>
    </row>
    <row r="1962" spans="1:69" s="35" customFormat="1" ht="10.5" customHeight="1" x14ac:dyDescent="0.2">
      <c r="A1962" s="87" t="str">
        <f t="shared" si="1950"/>
        <v>2020-21RRU6</v>
      </c>
      <c r="B1962" s="87" t="str">
        <f t="shared" si="1965"/>
        <v>Y56</v>
      </c>
      <c r="C1962" s="203" t="s">
        <v>196</v>
      </c>
      <c r="D1962" s="203" t="s">
        <v>169</v>
      </c>
      <c r="E1962" s="42"/>
      <c r="F1962" s="317" t="str">
        <f>VLOOKUP($G1962,'Selection Sheet'!$C$15:$F$39,3,0)</f>
        <v>Y56</v>
      </c>
      <c r="G1962" s="204" t="s">
        <v>93</v>
      </c>
      <c r="H1962" s="203" t="s">
        <v>530</v>
      </c>
      <c r="I1962" s="495">
        <v>299</v>
      </c>
      <c r="J1962" s="495">
        <v>93</v>
      </c>
      <c r="K1962" s="495">
        <v>41</v>
      </c>
      <c r="L1962" s="495">
        <v>23</v>
      </c>
      <c r="M1962" s="507" t="s">
        <v>80</v>
      </c>
      <c r="N1962" s="507" t="s">
        <v>80</v>
      </c>
      <c r="O1962" s="507" t="s">
        <v>80</v>
      </c>
      <c r="P1962" s="507" t="s">
        <v>80</v>
      </c>
      <c r="Q1962" s="495" t="s">
        <v>80</v>
      </c>
      <c r="R1962" s="495" t="s">
        <v>80</v>
      </c>
      <c r="S1962" s="495">
        <v>873</v>
      </c>
      <c r="T1962" s="501">
        <v>263</v>
      </c>
      <c r="U1962" s="550">
        <v>64.400000000000006</v>
      </c>
      <c r="V1962" s="550">
        <v>61</v>
      </c>
      <c r="W1962" s="550">
        <v>95</v>
      </c>
      <c r="X1962" s="498">
        <v>458</v>
      </c>
      <c r="Y1962" s="555">
        <v>70.400000000000006</v>
      </c>
      <c r="Z1962" s="550">
        <v>31.5</v>
      </c>
      <c r="AA1962" s="550">
        <v>158</v>
      </c>
      <c r="AB1962" s="501">
        <v>70</v>
      </c>
      <c r="AC1962" s="550">
        <v>49.1</v>
      </c>
      <c r="AD1962" s="550">
        <v>43.5</v>
      </c>
      <c r="AE1962" s="550">
        <v>79</v>
      </c>
      <c r="AF1962" s="502">
        <v>99</v>
      </c>
      <c r="AG1962" s="503">
        <v>120.583333333333</v>
      </c>
      <c r="AH1962" s="503">
        <v>157</v>
      </c>
      <c r="AI1962" s="502">
        <v>84</v>
      </c>
      <c r="AJ1962" s="506" t="s">
        <v>80</v>
      </c>
      <c r="AK1962" s="506" t="s">
        <v>80</v>
      </c>
      <c r="AL1962" s="569"/>
      <c r="AM1962" s="569"/>
      <c r="AN1962" s="505" t="s">
        <v>80</v>
      </c>
      <c r="AO1962" s="505" t="s">
        <v>80</v>
      </c>
      <c r="AP1962" s="506">
        <v>931</v>
      </c>
      <c r="AQ1962" s="506">
        <v>1012</v>
      </c>
      <c r="AR1962" s="495">
        <v>29</v>
      </c>
      <c r="AS1962" s="495">
        <v>289</v>
      </c>
      <c r="AT1962" s="495">
        <v>12</v>
      </c>
      <c r="AU1962" s="495">
        <v>37</v>
      </c>
      <c r="AV1962" s="507"/>
      <c r="AW1962" s="507"/>
      <c r="AX1962" s="507"/>
      <c r="AY1962" s="507"/>
      <c r="AZ1962" s="507"/>
      <c r="BA1962" s="507"/>
      <c r="BB1962" s="357"/>
      <c r="BC1962" s="592">
        <f t="shared" si="1951"/>
        <v>10128.999999999973</v>
      </c>
      <c r="BD1962" s="593">
        <f t="shared" si="1952"/>
        <v>13188</v>
      </c>
      <c r="BE1962" s="595">
        <f t="shared" si="1953"/>
        <v>16937.2</v>
      </c>
      <c r="BF1962" s="289">
        <f t="shared" si="1954"/>
        <v>16043</v>
      </c>
      <c r="BG1962" s="596">
        <f t="shared" si="1955"/>
        <v>24985</v>
      </c>
      <c r="BH1962" s="595">
        <f t="shared" si="1956"/>
        <v>32243.200000000004</v>
      </c>
      <c r="BI1962" s="289">
        <f t="shared" si="1957"/>
        <v>14427</v>
      </c>
      <c r="BJ1962" s="596">
        <f t="shared" si="1958"/>
        <v>72364</v>
      </c>
      <c r="BK1962" s="595">
        <f t="shared" si="1959"/>
        <v>3437</v>
      </c>
      <c r="BL1962" s="289">
        <f t="shared" si="1960"/>
        <v>3045</v>
      </c>
      <c r="BM1962" s="596">
        <f t="shared" si="1961"/>
        <v>5530</v>
      </c>
      <c r="BN1962" s="563">
        <f t="shared" si="1962"/>
        <v>6</v>
      </c>
      <c r="BO1962" s="87">
        <f t="shared" si="1963"/>
        <v>2020</v>
      </c>
      <c r="BP1962" s="87">
        <f t="shared" si="1964"/>
        <v>0</v>
      </c>
      <c r="BQ1962" s="202"/>
    </row>
    <row r="1963" spans="1:69" s="35" customFormat="1" ht="10.5" customHeight="1" x14ac:dyDescent="0.2">
      <c r="A1963" s="87" t="str">
        <f t="shared" si="1950"/>
        <v>2020-21RX66</v>
      </c>
      <c r="B1963" s="87" t="str">
        <f t="shared" si="1965"/>
        <v>Y63</v>
      </c>
      <c r="C1963" s="203" t="s">
        <v>196</v>
      </c>
      <c r="D1963" s="203" t="s">
        <v>169</v>
      </c>
      <c r="E1963" s="42"/>
      <c r="F1963" s="317" t="str">
        <f>VLOOKUP($G1963,'Selection Sheet'!$C$15:$F$39,3,0)</f>
        <v>Y63</v>
      </c>
      <c r="G1963" s="204" t="s">
        <v>111</v>
      </c>
      <c r="H1963" s="203" t="s">
        <v>532</v>
      </c>
      <c r="I1963" s="495">
        <v>158</v>
      </c>
      <c r="J1963" s="495">
        <v>44</v>
      </c>
      <c r="K1963" s="495">
        <v>28</v>
      </c>
      <c r="L1963" s="495">
        <v>13</v>
      </c>
      <c r="M1963" s="507" t="s">
        <v>80</v>
      </c>
      <c r="N1963" s="507" t="s">
        <v>80</v>
      </c>
      <c r="O1963" s="507" t="s">
        <v>80</v>
      </c>
      <c r="P1963" s="507" t="s">
        <v>80</v>
      </c>
      <c r="Q1963" s="495" t="s">
        <v>80</v>
      </c>
      <c r="R1963" s="495" t="s">
        <v>80</v>
      </c>
      <c r="S1963" s="495">
        <v>447</v>
      </c>
      <c r="T1963" s="501">
        <v>229</v>
      </c>
      <c r="U1963" s="550">
        <v>77.3</v>
      </c>
      <c r="V1963" s="550">
        <v>70</v>
      </c>
      <c r="W1963" s="550">
        <v>110</v>
      </c>
      <c r="X1963" s="498">
        <v>229</v>
      </c>
      <c r="Y1963" s="555">
        <v>61.7</v>
      </c>
      <c r="Z1963" s="550">
        <v>40</v>
      </c>
      <c r="AA1963" s="550">
        <v>135</v>
      </c>
      <c r="AB1963" s="501">
        <v>27</v>
      </c>
      <c r="AC1963" s="550">
        <v>46.2</v>
      </c>
      <c r="AD1963" s="550">
        <v>38</v>
      </c>
      <c r="AE1963" s="550">
        <v>70</v>
      </c>
      <c r="AF1963" s="502">
        <v>87</v>
      </c>
      <c r="AG1963" s="503">
        <v>134.96</v>
      </c>
      <c r="AH1963" s="503">
        <v>186.8</v>
      </c>
      <c r="AI1963" s="502">
        <v>75</v>
      </c>
      <c r="AJ1963" s="506" t="s">
        <v>80</v>
      </c>
      <c r="AK1963" s="506" t="s">
        <v>80</v>
      </c>
      <c r="AL1963" s="569"/>
      <c r="AM1963" s="569"/>
      <c r="AN1963" s="505" t="s">
        <v>80</v>
      </c>
      <c r="AO1963" s="505" t="s">
        <v>80</v>
      </c>
      <c r="AP1963" s="506">
        <v>281</v>
      </c>
      <c r="AQ1963" s="506">
        <v>340</v>
      </c>
      <c r="AR1963" s="495">
        <v>9</v>
      </c>
      <c r="AS1963" s="495">
        <v>152</v>
      </c>
      <c r="AT1963" s="495">
        <v>7</v>
      </c>
      <c r="AU1963" s="495">
        <v>26</v>
      </c>
      <c r="AV1963" s="507"/>
      <c r="AW1963" s="507"/>
      <c r="AX1963" s="507"/>
      <c r="AY1963" s="507"/>
      <c r="AZ1963" s="507"/>
      <c r="BA1963" s="507"/>
      <c r="BB1963" s="357"/>
      <c r="BC1963" s="592">
        <f t="shared" si="1951"/>
        <v>10122</v>
      </c>
      <c r="BD1963" s="593">
        <f t="shared" si="1952"/>
        <v>14010</v>
      </c>
      <c r="BE1963" s="595">
        <f t="shared" si="1953"/>
        <v>17701.7</v>
      </c>
      <c r="BF1963" s="289">
        <f t="shared" si="1954"/>
        <v>16030</v>
      </c>
      <c r="BG1963" s="596">
        <f t="shared" si="1955"/>
        <v>25190</v>
      </c>
      <c r="BH1963" s="595">
        <f t="shared" si="1956"/>
        <v>14129.300000000001</v>
      </c>
      <c r="BI1963" s="289">
        <f t="shared" si="1957"/>
        <v>9160</v>
      </c>
      <c r="BJ1963" s="596">
        <f t="shared" si="1958"/>
        <v>30915</v>
      </c>
      <c r="BK1963" s="595">
        <f t="shared" si="1959"/>
        <v>1247.4000000000001</v>
      </c>
      <c r="BL1963" s="289">
        <f t="shared" si="1960"/>
        <v>1026</v>
      </c>
      <c r="BM1963" s="596">
        <f t="shared" si="1961"/>
        <v>1890</v>
      </c>
      <c r="BN1963" s="563">
        <f t="shared" si="1962"/>
        <v>6</v>
      </c>
      <c r="BO1963" s="87">
        <f t="shared" si="1963"/>
        <v>2020</v>
      </c>
      <c r="BP1963" s="87">
        <f t="shared" si="1964"/>
        <v>0</v>
      </c>
      <c r="BQ1963" s="202"/>
    </row>
    <row r="1964" spans="1:69" s="35" customFormat="1" ht="10.5" customHeight="1" x14ac:dyDescent="0.2">
      <c r="A1964" s="314" t="str">
        <f t="shared" si="1950"/>
        <v>2020-21RX76</v>
      </c>
      <c r="B1964" s="314" t="str">
        <f t="shared" si="1965"/>
        <v>Y62</v>
      </c>
      <c r="C1964" s="205" t="s">
        <v>196</v>
      </c>
      <c r="D1964" s="205" t="s">
        <v>169</v>
      </c>
      <c r="E1964" s="206"/>
      <c r="F1964" s="318" t="str">
        <f>VLOOKUP($G1964,'Selection Sheet'!$C$15:$F$39,3,0)</f>
        <v>Y62</v>
      </c>
      <c r="G1964" s="207" t="s">
        <v>84</v>
      </c>
      <c r="H1964" s="205" t="s">
        <v>533</v>
      </c>
      <c r="I1964" s="508">
        <v>229</v>
      </c>
      <c r="J1964" s="508">
        <v>65</v>
      </c>
      <c r="K1964" s="508">
        <v>32</v>
      </c>
      <c r="L1964" s="508">
        <v>17</v>
      </c>
      <c r="M1964" s="520" t="s">
        <v>80</v>
      </c>
      <c r="N1964" s="520" t="s">
        <v>80</v>
      </c>
      <c r="O1964" s="520" t="s">
        <v>80</v>
      </c>
      <c r="P1964" s="520" t="s">
        <v>80</v>
      </c>
      <c r="Q1964" s="508" t="s">
        <v>80</v>
      </c>
      <c r="R1964" s="508" t="s">
        <v>80</v>
      </c>
      <c r="S1964" s="508">
        <v>825</v>
      </c>
      <c r="T1964" s="514">
        <v>513</v>
      </c>
      <c r="U1964" s="551">
        <v>72.900000000000006</v>
      </c>
      <c r="V1964" s="551">
        <v>67</v>
      </c>
      <c r="W1964" s="551">
        <v>108</v>
      </c>
      <c r="X1964" s="511">
        <v>637</v>
      </c>
      <c r="Y1964" s="556">
        <v>65.8</v>
      </c>
      <c r="Z1964" s="551">
        <v>38</v>
      </c>
      <c r="AA1964" s="551">
        <v>149</v>
      </c>
      <c r="AB1964" s="514">
        <v>65</v>
      </c>
      <c r="AC1964" s="551">
        <v>69.7</v>
      </c>
      <c r="AD1964" s="551">
        <v>61</v>
      </c>
      <c r="AE1964" s="551">
        <v>116</v>
      </c>
      <c r="AF1964" s="515">
        <v>171</v>
      </c>
      <c r="AG1964" s="516">
        <v>142.50735294117601</v>
      </c>
      <c r="AH1964" s="516">
        <v>205.5</v>
      </c>
      <c r="AI1964" s="515">
        <v>136</v>
      </c>
      <c r="AJ1964" s="519" t="s">
        <v>80</v>
      </c>
      <c r="AK1964" s="519" t="s">
        <v>80</v>
      </c>
      <c r="AL1964" s="570"/>
      <c r="AM1964" s="570"/>
      <c r="AN1964" s="518" t="s">
        <v>80</v>
      </c>
      <c r="AO1964" s="518" t="s">
        <v>80</v>
      </c>
      <c r="AP1964" s="519">
        <v>285</v>
      </c>
      <c r="AQ1964" s="519">
        <v>369</v>
      </c>
      <c r="AR1964" s="508">
        <v>15</v>
      </c>
      <c r="AS1964" s="508">
        <v>228</v>
      </c>
      <c r="AT1964" s="508">
        <v>10</v>
      </c>
      <c r="AU1964" s="508">
        <v>32</v>
      </c>
      <c r="AV1964" s="520"/>
      <c r="AW1964" s="520"/>
      <c r="AX1964" s="520"/>
      <c r="AY1964" s="520"/>
      <c r="AZ1964" s="520"/>
      <c r="BA1964" s="520"/>
      <c r="BB1964" s="358"/>
      <c r="BC1964" s="597">
        <f t="shared" si="1951"/>
        <v>19380.999999999938</v>
      </c>
      <c r="BD1964" s="598">
        <f t="shared" si="1952"/>
        <v>27948</v>
      </c>
      <c r="BE1964" s="602">
        <f t="shared" si="1953"/>
        <v>37397.700000000004</v>
      </c>
      <c r="BF1964" s="603">
        <f t="shared" si="1954"/>
        <v>34371</v>
      </c>
      <c r="BG1964" s="604">
        <f t="shared" si="1955"/>
        <v>55404</v>
      </c>
      <c r="BH1964" s="602">
        <f t="shared" si="1956"/>
        <v>41914.6</v>
      </c>
      <c r="BI1964" s="603">
        <f t="shared" si="1957"/>
        <v>24206</v>
      </c>
      <c r="BJ1964" s="604">
        <f t="shared" si="1958"/>
        <v>94913</v>
      </c>
      <c r="BK1964" s="602">
        <f t="shared" si="1959"/>
        <v>4530.5</v>
      </c>
      <c r="BL1964" s="603">
        <f t="shared" si="1960"/>
        <v>3965</v>
      </c>
      <c r="BM1964" s="604">
        <f t="shared" si="1961"/>
        <v>7540</v>
      </c>
      <c r="BN1964" s="564">
        <f t="shared" si="1962"/>
        <v>6</v>
      </c>
      <c r="BO1964" s="314">
        <f t="shared" si="1963"/>
        <v>2020</v>
      </c>
      <c r="BP1964" s="314">
        <f t="shared" si="1964"/>
        <v>0</v>
      </c>
      <c r="BQ1964" s="202"/>
    </row>
    <row r="1965" spans="1:69" s="35" customFormat="1" ht="10.5" customHeight="1" x14ac:dyDescent="0.2">
      <c r="A1965" s="87" t="str">
        <f t="shared" si="1950"/>
        <v>2020-21RX86</v>
      </c>
      <c r="B1965" s="87" t="str">
        <f t="shared" si="1965"/>
        <v>Y63</v>
      </c>
      <c r="C1965" s="203" t="s">
        <v>196</v>
      </c>
      <c r="D1965" s="203" t="s">
        <v>169</v>
      </c>
      <c r="E1965" s="42"/>
      <c r="F1965" s="317" t="str">
        <f>VLOOKUP($G1965,'Selection Sheet'!$C$15:$F$39,3,0)</f>
        <v>Y63</v>
      </c>
      <c r="G1965" s="204" t="s">
        <v>120</v>
      </c>
      <c r="H1965" s="203" t="s">
        <v>534</v>
      </c>
      <c r="I1965" s="495">
        <v>212</v>
      </c>
      <c r="J1965" s="495">
        <v>52</v>
      </c>
      <c r="K1965" s="495">
        <v>34</v>
      </c>
      <c r="L1965" s="495">
        <v>14</v>
      </c>
      <c r="M1965" s="507" t="s">
        <v>80</v>
      </c>
      <c r="N1965" s="507" t="s">
        <v>80</v>
      </c>
      <c r="O1965" s="507" t="s">
        <v>80</v>
      </c>
      <c r="P1965" s="507" t="s">
        <v>80</v>
      </c>
      <c r="Q1965" s="495" t="s">
        <v>80</v>
      </c>
      <c r="R1965" s="495" t="s">
        <v>80</v>
      </c>
      <c r="S1965" s="495">
        <v>743</v>
      </c>
      <c r="T1965" s="501">
        <v>325</v>
      </c>
      <c r="U1965" s="550">
        <v>68.900000000000006</v>
      </c>
      <c r="V1965" s="550">
        <v>66</v>
      </c>
      <c r="W1965" s="550">
        <v>98</v>
      </c>
      <c r="X1965" s="498">
        <v>380</v>
      </c>
      <c r="Y1965" s="555">
        <v>78</v>
      </c>
      <c r="Z1965" s="550">
        <v>53</v>
      </c>
      <c r="AA1965" s="550">
        <v>188.5</v>
      </c>
      <c r="AB1965" s="501">
        <v>48</v>
      </c>
      <c r="AC1965" s="550">
        <v>46.2</v>
      </c>
      <c r="AD1965" s="550">
        <v>44</v>
      </c>
      <c r="AE1965" s="550">
        <v>73</v>
      </c>
      <c r="AF1965" s="502">
        <v>97</v>
      </c>
      <c r="AG1965" s="503">
        <v>136.5</v>
      </c>
      <c r="AH1965" s="503">
        <v>189</v>
      </c>
      <c r="AI1965" s="502">
        <v>90</v>
      </c>
      <c r="AJ1965" s="506" t="s">
        <v>80</v>
      </c>
      <c r="AK1965" s="506" t="s">
        <v>80</v>
      </c>
      <c r="AL1965" s="569"/>
      <c r="AM1965" s="569"/>
      <c r="AN1965" s="505" t="s">
        <v>80</v>
      </c>
      <c r="AO1965" s="505" t="s">
        <v>80</v>
      </c>
      <c r="AP1965" s="537">
        <v>425</v>
      </c>
      <c r="AQ1965" s="537">
        <v>575</v>
      </c>
      <c r="AR1965" s="495">
        <v>13</v>
      </c>
      <c r="AS1965" s="495">
        <v>195</v>
      </c>
      <c r="AT1965" s="495">
        <v>6</v>
      </c>
      <c r="AU1965" s="495">
        <v>29</v>
      </c>
      <c r="AV1965" s="507"/>
      <c r="AW1965" s="507"/>
      <c r="AX1965" s="507"/>
      <c r="AY1965" s="507"/>
      <c r="AZ1965" s="507"/>
      <c r="BA1965" s="507"/>
      <c r="BB1965" s="357"/>
      <c r="BC1965" s="592">
        <f t="shared" si="1951"/>
        <v>12285</v>
      </c>
      <c r="BD1965" s="593">
        <f t="shared" si="1952"/>
        <v>17010</v>
      </c>
      <c r="BE1965" s="595">
        <f t="shared" si="1953"/>
        <v>22392.500000000004</v>
      </c>
      <c r="BF1965" s="289">
        <f t="shared" si="1954"/>
        <v>21450</v>
      </c>
      <c r="BG1965" s="596">
        <f t="shared" si="1955"/>
        <v>31850</v>
      </c>
      <c r="BH1965" s="595">
        <f t="shared" si="1956"/>
        <v>29640</v>
      </c>
      <c r="BI1965" s="289">
        <f t="shared" si="1957"/>
        <v>20140</v>
      </c>
      <c r="BJ1965" s="596">
        <f t="shared" si="1958"/>
        <v>71630</v>
      </c>
      <c r="BK1965" s="595">
        <f t="shared" si="1959"/>
        <v>2217.6000000000004</v>
      </c>
      <c r="BL1965" s="289">
        <f t="shared" si="1960"/>
        <v>2112</v>
      </c>
      <c r="BM1965" s="596">
        <f t="shared" si="1961"/>
        <v>3504</v>
      </c>
      <c r="BN1965" s="563">
        <f t="shared" si="1962"/>
        <v>6</v>
      </c>
      <c r="BO1965" s="87">
        <f t="shared" si="1963"/>
        <v>2020</v>
      </c>
      <c r="BP1965" s="87">
        <f t="shared" si="1964"/>
        <v>0</v>
      </c>
      <c r="BQ1965" s="202"/>
    </row>
    <row r="1966" spans="1:69" s="35" customFormat="1" ht="10.5" customHeight="1" x14ac:dyDescent="0.2">
      <c r="A1966" s="87" t="str">
        <f t="shared" si="1950"/>
        <v>2020-21RX96</v>
      </c>
      <c r="B1966" s="87" t="str">
        <f t="shared" si="1965"/>
        <v>Y60</v>
      </c>
      <c r="C1966" s="203" t="s">
        <v>196</v>
      </c>
      <c r="D1966" s="203" t="s">
        <v>169</v>
      </c>
      <c r="E1966" s="42"/>
      <c r="F1966" s="317" t="str">
        <f>VLOOKUP($G1966,'Selection Sheet'!$C$15:$F$39,3,0)</f>
        <v>Y60</v>
      </c>
      <c r="G1966" s="204" t="s">
        <v>103</v>
      </c>
      <c r="H1966" s="203" t="s">
        <v>535</v>
      </c>
      <c r="I1966" s="495">
        <v>204</v>
      </c>
      <c r="J1966" s="495">
        <v>33</v>
      </c>
      <c r="K1966" s="495">
        <v>23</v>
      </c>
      <c r="L1966" s="495">
        <v>9</v>
      </c>
      <c r="M1966" s="507" t="s">
        <v>80</v>
      </c>
      <c r="N1966" s="507" t="s">
        <v>80</v>
      </c>
      <c r="O1966" s="507" t="s">
        <v>80</v>
      </c>
      <c r="P1966" s="507" t="s">
        <v>80</v>
      </c>
      <c r="Q1966" s="495" t="s">
        <v>80</v>
      </c>
      <c r="R1966" s="495" t="s">
        <v>80</v>
      </c>
      <c r="S1966" s="495">
        <v>591</v>
      </c>
      <c r="T1966" s="501">
        <v>411</v>
      </c>
      <c r="U1966" s="550">
        <v>78</v>
      </c>
      <c r="V1966" s="550">
        <v>72</v>
      </c>
      <c r="W1966" s="550">
        <v>116</v>
      </c>
      <c r="X1966" s="498">
        <v>481</v>
      </c>
      <c r="Y1966" s="555">
        <v>78.7</v>
      </c>
      <c r="Z1966" s="550">
        <v>49</v>
      </c>
      <c r="AA1966" s="550">
        <v>163</v>
      </c>
      <c r="AB1966" s="501">
        <v>71</v>
      </c>
      <c r="AC1966" s="550">
        <v>68.900000000000006</v>
      </c>
      <c r="AD1966" s="550">
        <v>55</v>
      </c>
      <c r="AE1966" s="550">
        <v>96</v>
      </c>
      <c r="AF1966" s="502">
        <v>89</v>
      </c>
      <c r="AG1966" s="503">
        <v>131.39130434782601</v>
      </c>
      <c r="AH1966" s="503">
        <v>158.80000000000001</v>
      </c>
      <c r="AI1966" s="502">
        <v>69</v>
      </c>
      <c r="AJ1966" s="506" t="s">
        <v>80</v>
      </c>
      <c r="AK1966" s="506" t="s">
        <v>80</v>
      </c>
      <c r="AL1966" s="569"/>
      <c r="AM1966" s="569"/>
      <c r="AN1966" s="505" t="s">
        <v>80</v>
      </c>
      <c r="AO1966" s="505" t="s">
        <v>80</v>
      </c>
      <c r="AP1966" s="506">
        <v>484</v>
      </c>
      <c r="AQ1966" s="506">
        <v>536</v>
      </c>
      <c r="AR1966" s="495">
        <v>9</v>
      </c>
      <c r="AS1966" s="495">
        <v>200</v>
      </c>
      <c r="AT1966" s="495">
        <v>4</v>
      </c>
      <c r="AU1966" s="495">
        <v>22</v>
      </c>
      <c r="AV1966" s="507"/>
      <c r="AW1966" s="507"/>
      <c r="AX1966" s="507"/>
      <c r="AY1966" s="507"/>
      <c r="AZ1966" s="507"/>
      <c r="BA1966" s="507"/>
      <c r="BB1966" s="357"/>
      <c r="BC1966" s="592">
        <f t="shared" si="1951"/>
        <v>9065.9999999999945</v>
      </c>
      <c r="BD1966" s="593">
        <f t="shared" si="1952"/>
        <v>10957.2</v>
      </c>
      <c r="BE1966" s="595">
        <f t="shared" si="1953"/>
        <v>32058</v>
      </c>
      <c r="BF1966" s="289">
        <f t="shared" si="1954"/>
        <v>29592</v>
      </c>
      <c r="BG1966" s="596">
        <f t="shared" si="1955"/>
        <v>47676</v>
      </c>
      <c r="BH1966" s="595">
        <f t="shared" si="1956"/>
        <v>37854.700000000004</v>
      </c>
      <c r="BI1966" s="289">
        <f t="shared" si="1957"/>
        <v>23569</v>
      </c>
      <c r="BJ1966" s="596">
        <f t="shared" si="1958"/>
        <v>78403</v>
      </c>
      <c r="BK1966" s="595">
        <f t="shared" si="1959"/>
        <v>4891.9000000000005</v>
      </c>
      <c r="BL1966" s="289">
        <f t="shared" si="1960"/>
        <v>3905</v>
      </c>
      <c r="BM1966" s="596">
        <f t="shared" si="1961"/>
        <v>6816</v>
      </c>
      <c r="BN1966" s="563">
        <f t="shared" si="1962"/>
        <v>6</v>
      </c>
      <c r="BO1966" s="87">
        <f t="shared" si="1963"/>
        <v>2020</v>
      </c>
      <c r="BP1966" s="87">
        <f t="shared" si="1964"/>
        <v>0</v>
      </c>
      <c r="BQ1966" s="202"/>
    </row>
    <row r="1967" spans="1:69" s="35" customFormat="1" ht="10.5" customHeight="1" x14ac:dyDescent="0.2">
      <c r="A1967" s="314" t="str">
        <f t="shared" si="1950"/>
        <v>2020-21RYA6</v>
      </c>
      <c r="B1967" s="314" t="str">
        <f t="shared" si="1965"/>
        <v>Y60</v>
      </c>
      <c r="C1967" s="205" t="s">
        <v>196</v>
      </c>
      <c r="D1967" s="205" t="s">
        <v>169</v>
      </c>
      <c r="E1967" s="206"/>
      <c r="F1967" s="318" t="str">
        <f>VLOOKUP($G1967,'Selection Sheet'!$C$15:$F$39,3,0)</f>
        <v>Y60</v>
      </c>
      <c r="G1967" s="207" t="s">
        <v>118</v>
      </c>
      <c r="H1967" s="205" t="s">
        <v>536</v>
      </c>
      <c r="I1967" s="508">
        <v>246</v>
      </c>
      <c r="J1967" s="508">
        <v>87</v>
      </c>
      <c r="K1967" s="508">
        <v>40</v>
      </c>
      <c r="L1967" s="508">
        <v>23</v>
      </c>
      <c r="M1967" s="520" t="s">
        <v>80</v>
      </c>
      <c r="N1967" s="520" t="s">
        <v>80</v>
      </c>
      <c r="O1967" s="520" t="s">
        <v>80</v>
      </c>
      <c r="P1967" s="520" t="s">
        <v>80</v>
      </c>
      <c r="Q1967" s="508" t="s">
        <v>80</v>
      </c>
      <c r="R1967" s="508" t="s">
        <v>80</v>
      </c>
      <c r="S1967" s="508">
        <v>865</v>
      </c>
      <c r="T1967" s="514">
        <v>401</v>
      </c>
      <c r="U1967" s="551">
        <v>67.7</v>
      </c>
      <c r="V1967" s="551">
        <v>65</v>
      </c>
      <c r="W1967" s="551">
        <v>95</v>
      </c>
      <c r="X1967" s="511">
        <v>507</v>
      </c>
      <c r="Y1967" s="556">
        <v>83.4</v>
      </c>
      <c r="Z1967" s="551">
        <v>54</v>
      </c>
      <c r="AA1967" s="551">
        <v>168</v>
      </c>
      <c r="AB1967" s="514">
        <v>46</v>
      </c>
      <c r="AC1967" s="551">
        <v>67.7</v>
      </c>
      <c r="AD1967" s="551">
        <v>64</v>
      </c>
      <c r="AE1967" s="551">
        <v>105</v>
      </c>
      <c r="AF1967" s="515">
        <v>141</v>
      </c>
      <c r="AG1967" s="516">
        <v>125.68907563025201</v>
      </c>
      <c r="AH1967" s="516">
        <v>172</v>
      </c>
      <c r="AI1967" s="515">
        <v>119</v>
      </c>
      <c r="AJ1967" s="519" t="s">
        <v>80</v>
      </c>
      <c r="AK1967" s="519" t="s">
        <v>80</v>
      </c>
      <c r="AL1967" s="570"/>
      <c r="AM1967" s="570"/>
      <c r="AN1967" s="518" t="s">
        <v>80</v>
      </c>
      <c r="AO1967" s="518" t="s">
        <v>80</v>
      </c>
      <c r="AP1967" s="519">
        <v>423</v>
      </c>
      <c r="AQ1967" s="519">
        <v>522</v>
      </c>
      <c r="AR1967" s="508">
        <v>29</v>
      </c>
      <c r="AS1967" s="508">
        <v>237</v>
      </c>
      <c r="AT1967" s="508">
        <v>11</v>
      </c>
      <c r="AU1967" s="508">
        <v>38</v>
      </c>
      <c r="AV1967" s="520"/>
      <c r="AW1967" s="520"/>
      <c r="AX1967" s="520"/>
      <c r="AY1967" s="520"/>
      <c r="AZ1967" s="520"/>
      <c r="BA1967" s="520"/>
      <c r="BB1967" s="358"/>
      <c r="BC1967" s="597">
        <f t="shared" si="1951"/>
        <v>14956.999999999989</v>
      </c>
      <c r="BD1967" s="598">
        <f t="shared" si="1952"/>
        <v>20468</v>
      </c>
      <c r="BE1967" s="602">
        <f t="shared" si="1953"/>
        <v>27147.7</v>
      </c>
      <c r="BF1967" s="603">
        <f t="shared" si="1954"/>
        <v>26065</v>
      </c>
      <c r="BG1967" s="604">
        <f t="shared" si="1955"/>
        <v>38095</v>
      </c>
      <c r="BH1967" s="602">
        <f t="shared" si="1956"/>
        <v>42283.8</v>
      </c>
      <c r="BI1967" s="603">
        <f t="shared" si="1957"/>
        <v>27378</v>
      </c>
      <c r="BJ1967" s="604">
        <f t="shared" si="1958"/>
        <v>85176</v>
      </c>
      <c r="BK1967" s="602">
        <f t="shared" si="1959"/>
        <v>3114.2000000000003</v>
      </c>
      <c r="BL1967" s="603">
        <f t="shared" si="1960"/>
        <v>2944</v>
      </c>
      <c r="BM1967" s="604">
        <f t="shared" si="1961"/>
        <v>4830</v>
      </c>
      <c r="BN1967" s="564">
        <f t="shared" si="1962"/>
        <v>6</v>
      </c>
      <c r="BO1967" s="314">
        <f t="shared" si="1963"/>
        <v>2020</v>
      </c>
      <c r="BP1967" s="314">
        <f t="shared" si="1964"/>
        <v>0</v>
      </c>
      <c r="BQ1967" s="202"/>
    </row>
    <row r="1968" spans="1:69" s="35" customFormat="1" ht="10.5" customHeight="1" x14ac:dyDescent="0.2">
      <c r="A1968" s="87" t="str">
        <f t="shared" si="1950"/>
        <v>2020-21RYC6</v>
      </c>
      <c r="B1968" s="87" t="str">
        <f t="shared" si="1965"/>
        <v>Y61</v>
      </c>
      <c r="C1968" s="203" t="s">
        <v>196</v>
      </c>
      <c r="D1968" s="203" t="s">
        <v>169</v>
      </c>
      <c r="E1968" s="42"/>
      <c r="F1968" s="317" t="str">
        <f>VLOOKUP($G1968,'Selection Sheet'!$C$15:$F$39,3,0)</f>
        <v>Y61</v>
      </c>
      <c r="G1968" s="204" t="s">
        <v>87</v>
      </c>
      <c r="H1968" s="203" t="s">
        <v>537</v>
      </c>
      <c r="I1968" s="495">
        <v>270</v>
      </c>
      <c r="J1968" s="495">
        <v>81</v>
      </c>
      <c r="K1968" s="495">
        <v>43</v>
      </c>
      <c r="L1968" s="495">
        <v>27</v>
      </c>
      <c r="M1968" s="507" t="s">
        <v>80</v>
      </c>
      <c r="N1968" s="507" t="s">
        <v>80</v>
      </c>
      <c r="O1968" s="507" t="s">
        <v>80</v>
      </c>
      <c r="P1968" s="507" t="s">
        <v>80</v>
      </c>
      <c r="Q1968" s="495" t="s">
        <v>80</v>
      </c>
      <c r="R1968" s="495" t="s">
        <v>80</v>
      </c>
      <c r="S1968" s="495">
        <v>796</v>
      </c>
      <c r="T1968" s="501">
        <v>444</v>
      </c>
      <c r="U1968" s="550">
        <v>76.599999999999994</v>
      </c>
      <c r="V1968" s="550">
        <v>70</v>
      </c>
      <c r="W1968" s="550">
        <v>121</v>
      </c>
      <c r="X1968" s="498">
        <v>451</v>
      </c>
      <c r="Y1968" s="555">
        <v>80.3</v>
      </c>
      <c r="Z1968" s="550">
        <v>45</v>
      </c>
      <c r="AA1968" s="550">
        <v>179</v>
      </c>
      <c r="AB1968" s="501">
        <v>74</v>
      </c>
      <c r="AC1968" s="550">
        <v>61.2</v>
      </c>
      <c r="AD1968" s="550">
        <v>50.5</v>
      </c>
      <c r="AE1968" s="550">
        <v>122</v>
      </c>
      <c r="AF1968" s="502">
        <v>120</v>
      </c>
      <c r="AG1968" s="503">
        <v>135.628865979381</v>
      </c>
      <c r="AH1968" s="503">
        <v>170</v>
      </c>
      <c r="AI1968" s="502">
        <v>97</v>
      </c>
      <c r="AJ1968" s="506" t="s">
        <v>80</v>
      </c>
      <c r="AK1968" s="506" t="s">
        <v>80</v>
      </c>
      <c r="AL1968" s="569"/>
      <c r="AM1968" s="569"/>
      <c r="AN1968" s="505" t="s">
        <v>80</v>
      </c>
      <c r="AO1968" s="505" t="s">
        <v>80</v>
      </c>
      <c r="AP1968" s="506">
        <v>371</v>
      </c>
      <c r="AQ1968" s="506">
        <v>458</v>
      </c>
      <c r="AR1968" s="495">
        <v>27</v>
      </c>
      <c r="AS1968" s="495">
        <v>265</v>
      </c>
      <c r="AT1968" s="495">
        <v>16</v>
      </c>
      <c r="AU1968" s="495">
        <v>42</v>
      </c>
      <c r="AV1968" s="507"/>
      <c r="AW1968" s="507"/>
      <c r="AX1968" s="507"/>
      <c r="AY1968" s="507"/>
      <c r="AZ1968" s="507"/>
      <c r="BA1968" s="507"/>
      <c r="BB1968" s="357"/>
      <c r="BC1968" s="592">
        <f t="shared" si="1951"/>
        <v>13155.999999999958</v>
      </c>
      <c r="BD1968" s="593">
        <f t="shared" si="1952"/>
        <v>16490</v>
      </c>
      <c r="BE1968" s="595">
        <f t="shared" si="1953"/>
        <v>34010.399999999994</v>
      </c>
      <c r="BF1968" s="289">
        <f t="shared" si="1954"/>
        <v>31080</v>
      </c>
      <c r="BG1968" s="596">
        <f t="shared" si="1955"/>
        <v>53724</v>
      </c>
      <c r="BH1968" s="595">
        <f t="shared" si="1956"/>
        <v>36215.299999999996</v>
      </c>
      <c r="BI1968" s="289">
        <f t="shared" si="1957"/>
        <v>20295</v>
      </c>
      <c r="BJ1968" s="596">
        <f t="shared" si="1958"/>
        <v>80729</v>
      </c>
      <c r="BK1968" s="595">
        <f t="shared" si="1959"/>
        <v>4528.8</v>
      </c>
      <c r="BL1968" s="289">
        <f t="shared" si="1960"/>
        <v>3737</v>
      </c>
      <c r="BM1968" s="596">
        <f t="shared" si="1961"/>
        <v>9028</v>
      </c>
      <c r="BN1968" s="563">
        <f t="shared" si="1962"/>
        <v>6</v>
      </c>
      <c r="BO1968" s="87">
        <f t="shared" si="1963"/>
        <v>2020</v>
      </c>
      <c r="BP1968" s="87">
        <f t="shared" si="1964"/>
        <v>0</v>
      </c>
      <c r="BQ1968" s="202"/>
    </row>
    <row r="1969" spans="1:69" s="35" customFormat="1" ht="10.5" customHeight="1" x14ac:dyDescent="0.2">
      <c r="A1969" s="87" t="str">
        <f t="shared" si="1950"/>
        <v>2020-21RYD6</v>
      </c>
      <c r="B1969" s="87" t="str">
        <f t="shared" si="1965"/>
        <v>Y59</v>
      </c>
      <c r="C1969" s="203" t="s">
        <v>196</v>
      </c>
      <c r="D1969" s="203" t="s">
        <v>169</v>
      </c>
      <c r="E1969" s="42"/>
      <c r="F1969" s="317" t="str">
        <f>VLOOKUP($G1969,'Selection Sheet'!$C$15:$F$39,3,0)</f>
        <v>Y59</v>
      </c>
      <c r="G1969" s="204" t="s">
        <v>116</v>
      </c>
      <c r="H1969" s="203" t="s">
        <v>538</v>
      </c>
      <c r="I1969" s="495">
        <v>207</v>
      </c>
      <c r="J1969" s="495">
        <v>52</v>
      </c>
      <c r="K1969" s="495">
        <v>46</v>
      </c>
      <c r="L1969" s="495">
        <v>21</v>
      </c>
      <c r="M1969" s="507" t="s">
        <v>80</v>
      </c>
      <c r="N1969" s="507" t="s">
        <v>80</v>
      </c>
      <c r="O1969" s="507" t="s">
        <v>80</v>
      </c>
      <c r="P1969" s="507" t="s">
        <v>80</v>
      </c>
      <c r="Q1969" s="495" t="s">
        <v>80</v>
      </c>
      <c r="R1969" s="495" t="s">
        <v>80</v>
      </c>
      <c r="S1969" s="495">
        <v>589</v>
      </c>
      <c r="T1969" s="501">
        <v>340</v>
      </c>
      <c r="U1969" s="550">
        <v>78.3</v>
      </c>
      <c r="V1969" s="550">
        <v>69</v>
      </c>
      <c r="W1969" s="550">
        <v>121</v>
      </c>
      <c r="X1969" s="498">
        <v>339</v>
      </c>
      <c r="Y1969" s="555">
        <v>56.1</v>
      </c>
      <c r="Z1969" s="550">
        <v>33</v>
      </c>
      <c r="AA1969" s="550">
        <v>140</v>
      </c>
      <c r="AB1969" s="501">
        <v>49</v>
      </c>
      <c r="AC1969" s="550">
        <v>66.5</v>
      </c>
      <c r="AD1969" s="550">
        <v>58</v>
      </c>
      <c r="AE1969" s="550">
        <v>120</v>
      </c>
      <c r="AF1969" s="502">
        <v>117</v>
      </c>
      <c r="AG1969" s="503">
        <v>136.442105263158</v>
      </c>
      <c r="AH1969" s="503">
        <v>189</v>
      </c>
      <c r="AI1969" s="502">
        <v>95</v>
      </c>
      <c r="AJ1969" s="506" t="s">
        <v>80</v>
      </c>
      <c r="AK1969" s="506" t="s">
        <v>80</v>
      </c>
      <c r="AL1969" s="569"/>
      <c r="AM1969" s="569"/>
      <c r="AN1969" s="505" t="s">
        <v>80</v>
      </c>
      <c r="AO1969" s="505" t="s">
        <v>80</v>
      </c>
      <c r="AP1969" s="506">
        <v>442</v>
      </c>
      <c r="AQ1969" s="506">
        <v>545</v>
      </c>
      <c r="AR1969" s="495">
        <v>19</v>
      </c>
      <c r="AS1969" s="495">
        <v>202</v>
      </c>
      <c r="AT1969" s="495">
        <v>12</v>
      </c>
      <c r="AU1969" s="495">
        <v>43</v>
      </c>
      <c r="AV1969" s="507"/>
      <c r="AW1969" s="507"/>
      <c r="AX1969" s="507"/>
      <c r="AY1969" s="507"/>
      <c r="AZ1969" s="507"/>
      <c r="BA1969" s="507"/>
      <c r="BB1969" s="357"/>
      <c r="BC1969" s="592">
        <f t="shared" si="1951"/>
        <v>12962.000000000009</v>
      </c>
      <c r="BD1969" s="593">
        <f t="shared" si="1952"/>
        <v>17955</v>
      </c>
      <c r="BE1969" s="595">
        <f t="shared" si="1953"/>
        <v>26622</v>
      </c>
      <c r="BF1969" s="289">
        <f t="shared" si="1954"/>
        <v>23460</v>
      </c>
      <c r="BG1969" s="596">
        <f t="shared" si="1955"/>
        <v>41140</v>
      </c>
      <c r="BH1969" s="595">
        <f t="shared" si="1956"/>
        <v>19017.900000000001</v>
      </c>
      <c r="BI1969" s="289">
        <f t="shared" si="1957"/>
        <v>11187</v>
      </c>
      <c r="BJ1969" s="596">
        <f t="shared" si="1958"/>
        <v>47460</v>
      </c>
      <c r="BK1969" s="595">
        <f t="shared" si="1959"/>
        <v>3258.5</v>
      </c>
      <c r="BL1969" s="289">
        <f t="shared" si="1960"/>
        <v>2842</v>
      </c>
      <c r="BM1969" s="596">
        <f t="shared" si="1961"/>
        <v>5880</v>
      </c>
      <c r="BN1969" s="563">
        <f t="shared" si="1962"/>
        <v>6</v>
      </c>
      <c r="BO1969" s="87">
        <f t="shared" si="1963"/>
        <v>2020</v>
      </c>
      <c r="BP1969" s="87">
        <f t="shared" si="1964"/>
        <v>0</v>
      </c>
      <c r="BQ1969" s="202"/>
    </row>
    <row r="1970" spans="1:69" s="35" customFormat="1" ht="10.5" customHeight="1" x14ac:dyDescent="0.2">
      <c r="A1970" s="87" t="str">
        <f t="shared" si="1950"/>
        <v>2020-21RYE6</v>
      </c>
      <c r="B1970" s="87" t="str">
        <f t="shared" si="1965"/>
        <v>Y59</v>
      </c>
      <c r="C1970" s="203" t="s">
        <v>196</v>
      </c>
      <c r="D1970" s="203" t="s">
        <v>169</v>
      </c>
      <c r="E1970" s="42"/>
      <c r="F1970" s="317" t="str">
        <f>VLOOKUP($G1970,'Selection Sheet'!$C$15:$F$39,3,0)</f>
        <v>Y59</v>
      </c>
      <c r="G1970" s="204" t="s">
        <v>114</v>
      </c>
      <c r="H1970" s="203" t="s">
        <v>539</v>
      </c>
      <c r="I1970" s="495">
        <v>179</v>
      </c>
      <c r="J1970" s="495">
        <v>46</v>
      </c>
      <c r="K1970" s="495">
        <v>22</v>
      </c>
      <c r="L1970" s="495">
        <v>12</v>
      </c>
      <c r="M1970" s="507" t="s">
        <v>80</v>
      </c>
      <c r="N1970" s="507" t="s">
        <v>80</v>
      </c>
      <c r="O1970" s="507" t="s">
        <v>80</v>
      </c>
      <c r="P1970" s="507" t="s">
        <v>80</v>
      </c>
      <c r="Q1970" s="495" t="s">
        <v>80</v>
      </c>
      <c r="R1970" s="495" t="s">
        <v>80</v>
      </c>
      <c r="S1970" s="495">
        <v>336</v>
      </c>
      <c r="T1970" s="501">
        <v>335</v>
      </c>
      <c r="U1970" s="550">
        <v>74.7</v>
      </c>
      <c r="V1970" s="550">
        <v>69</v>
      </c>
      <c r="W1970" s="550">
        <v>110</v>
      </c>
      <c r="X1970" s="498">
        <v>356</v>
      </c>
      <c r="Y1970" s="555">
        <v>83.7</v>
      </c>
      <c r="Z1970" s="550">
        <v>45</v>
      </c>
      <c r="AA1970" s="550">
        <v>178</v>
      </c>
      <c r="AB1970" s="501">
        <v>56</v>
      </c>
      <c r="AC1970" s="550">
        <v>50.3</v>
      </c>
      <c r="AD1970" s="550">
        <v>41.5</v>
      </c>
      <c r="AE1970" s="550">
        <v>75</v>
      </c>
      <c r="AF1970" s="502">
        <v>92</v>
      </c>
      <c r="AG1970" s="503">
        <v>111.66249999999999</v>
      </c>
      <c r="AH1970" s="503">
        <v>167.3</v>
      </c>
      <c r="AI1970" s="502">
        <v>80</v>
      </c>
      <c r="AJ1970" s="506" t="s">
        <v>80</v>
      </c>
      <c r="AK1970" s="506" t="s">
        <v>80</v>
      </c>
      <c r="AL1970" s="569"/>
      <c r="AM1970" s="569"/>
      <c r="AN1970" s="505" t="s">
        <v>80</v>
      </c>
      <c r="AO1970" s="505" t="s">
        <v>80</v>
      </c>
      <c r="AP1970" s="506">
        <v>183</v>
      </c>
      <c r="AQ1970" s="506">
        <v>269</v>
      </c>
      <c r="AR1970" s="495">
        <v>22</v>
      </c>
      <c r="AS1970" s="495">
        <v>179</v>
      </c>
      <c r="AT1970" s="495">
        <v>7</v>
      </c>
      <c r="AU1970" s="495">
        <v>22</v>
      </c>
      <c r="AV1970" s="507"/>
      <c r="AW1970" s="507"/>
      <c r="AX1970" s="507"/>
      <c r="AY1970" s="507"/>
      <c r="AZ1970" s="507"/>
      <c r="BA1970" s="507"/>
      <c r="BB1970" s="357"/>
      <c r="BC1970" s="592">
        <f t="shared" si="1951"/>
        <v>8933</v>
      </c>
      <c r="BD1970" s="593">
        <f t="shared" si="1952"/>
        <v>13384</v>
      </c>
      <c r="BE1970" s="595">
        <f t="shared" si="1953"/>
        <v>25024.5</v>
      </c>
      <c r="BF1970" s="289">
        <f t="shared" si="1954"/>
        <v>23115</v>
      </c>
      <c r="BG1970" s="596">
        <f t="shared" si="1955"/>
        <v>36850</v>
      </c>
      <c r="BH1970" s="595">
        <f t="shared" si="1956"/>
        <v>29797.200000000001</v>
      </c>
      <c r="BI1970" s="289">
        <f t="shared" si="1957"/>
        <v>16020</v>
      </c>
      <c r="BJ1970" s="596">
        <f t="shared" si="1958"/>
        <v>63368</v>
      </c>
      <c r="BK1970" s="595">
        <f t="shared" si="1959"/>
        <v>2816.7999999999997</v>
      </c>
      <c r="BL1970" s="289">
        <f t="shared" si="1960"/>
        <v>2324</v>
      </c>
      <c r="BM1970" s="596">
        <f t="shared" si="1961"/>
        <v>4200</v>
      </c>
      <c r="BN1970" s="563">
        <f t="shared" si="1962"/>
        <v>6</v>
      </c>
      <c r="BO1970" s="87">
        <f t="shared" si="1963"/>
        <v>2020</v>
      </c>
      <c r="BP1970" s="87">
        <f t="shared" si="1964"/>
        <v>0</v>
      </c>
      <c r="BQ1970" s="202"/>
    </row>
    <row r="1971" spans="1:69" s="35" customFormat="1" ht="10.5" customHeight="1" x14ac:dyDescent="0.2">
      <c r="A1971" s="312" t="str">
        <f t="shared" si="1950"/>
        <v>2020-21RYF6</v>
      </c>
      <c r="B1971" s="312" t="str">
        <f t="shared" si="1965"/>
        <v>Y58</v>
      </c>
      <c r="C1971" s="208" t="s">
        <v>196</v>
      </c>
      <c r="D1971" s="208" t="s">
        <v>169</v>
      </c>
      <c r="E1971" s="53"/>
      <c r="F1971" s="319" t="str">
        <f>VLOOKUP($G1971,'Selection Sheet'!$C$15:$F$39,3,0)</f>
        <v>Y58</v>
      </c>
      <c r="G1971" s="209" t="s">
        <v>99</v>
      </c>
      <c r="H1971" s="208" t="s">
        <v>540</v>
      </c>
      <c r="I1971" s="521">
        <v>249</v>
      </c>
      <c r="J1971" s="521">
        <v>73</v>
      </c>
      <c r="K1971" s="521">
        <v>40</v>
      </c>
      <c r="L1971" s="521">
        <v>19</v>
      </c>
      <c r="M1971" s="533" t="s">
        <v>80</v>
      </c>
      <c r="N1971" s="533" t="s">
        <v>80</v>
      </c>
      <c r="O1971" s="533" t="s">
        <v>80</v>
      </c>
      <c r="P1971" s="533" t="s">
        <v>80</v>
      </c>
      <c r="Q1971" s="521" t="s">
        <v>80</v>
      </c>
      <c r="R1971" s="521" t="s">
        <v>80</v>
      </c>
      <c r="S1971" s="521">
        <v>751</v>
      </c>
      <c r="T1971" s="527">
        <v>516</v>
      </c>
      <c r="U1971" s="552">
        <v>82.7</v>
      </c>
      <c r="V1971" s="552">
        <v>76.5</v>
      </c>
      <c r="W1971" s="552">
        <v>122</v>
      </c>
      <c r="X1971" s="524">
        <v>539</v>
      </c>
      <c r="Y1971" s="557">
        <v>73.400000000000006</v>
      </c>
      <c r="Z1971" s="552">
        <v>35</v>
      </c>
      <c r="AA1971" s="552">
        <v>178</v>
      </c>
      <c r="AB1971" s="527">
        <v>68</v>
      </c>
      <c r="AC1971" s="552">
        <v>54.6</v>
      </c>
      <c r="AD1971" s="552">
        <v>47</v>
      </c>
      <c r="AE1971" s="552">
        <v>87</v>
      </c>
      <c r="AF1971" s="528">
        <v>116</v>
      </c>
      <c r="AG1971" s="529">
        <v>139.73195876288699</v>
      </c>
      <c r="AH1971" s="529">
        <v>201.4</v>
      </c>
      <c r="AI1971" s="528">
        <v>97</v>
      </c>
      <c r="AJ1971" s="532" t="s">
        <v>80</v>
      </c>
      <c r="AK1971" s="532" t="s">
        <v>80</v>
      </c>
      <c r="AL1971" s="571"/>
      <c r="AM1971" s="571"/>
      <c r="AN1971" s="531" t="s">
        <v>80</v>
      </c>
      <c r="AO1971" s="531" t="s">
        <v>80</v>
      </c>
      <c r="AP1971" s="532">
        <v>280</v>
      </c>
      <c r="AQ1971" s="532">
        <v>473</v>
      </c>
      <c r="AR1971" s="521">
        <v>22</v>
      </c>
      <c r="AS1971" s="521">
        <v>245</v>
      </c>
      <c r="AT1971" s="521">
        <v>6</v>
      </c>
      <c r="AU1971" s="521">
        <v>39</v>
      </c>
      <c r="AV1971" s="533"/>
      <c r="AW1971" s="533"/>
      <c r="AX1971" s="533"/>
      <c r="AY1971" s="533"/>
      <c r="AZ1971" s="533"/>
      <c r="BA1971" s="533"/>
      <c r="BB1971" s="359"/>
      <c r="BC1971" s="605">
        <f t="shared" si="1951"/>
        <v>13554.000000000038</v>
      </c>
      <c r="BD1971" s="606">
        <f t="shared" si="1952"/>
        <v>19535.8</v>
      </c>
      <c r="BE1971" s="609">
        <f t="shared" si="1953"/>
        <v>42673.200000000004</v>
      </c>
      <c r="BF1971" s="311">
        <f t="shared" si="1954"/>
        <v>39474</v>
      </c>
      <c r="BG1971" s="610">
        <f t="shared" si="1955"/>
        <v>62952</v>
      </c>
      <c r="BH1971" s="609">
        <f t="shared" si="1956"/>
        <v>39562.600000000006</v>
      </c>
      <c r="BI1971" s="311">
        <f t="shared" si="1957"/>
        <v>18865</v>
      </c>
      <c r="BJ1971" s="610">
        <f t="shared" si="1958"/>
        <v>95942</v>
      </c>
      <c r="BK1971" s="609">
        <f t="shared" si="1959"/>
        <v>3712.8</v>
      </c>
      <c r="BL1971" s="311">
        <f t="shared" si="1960"/>
        <v>3196</v>
      </c>
      <c r="BM1971" s="610">
        <f t="shared" si="1961"/>
        <v>5916</v>
      </c>
      <c r="BN1971" s="565">
        <f t="shared" si="1962"/>
        <v>6</v>
      </c>
      <c r="BO1971" s="312">
        <f t="shared" si="1963"/>
        <v>2020</v>
      </c>
      <c r="BP1971" s="312">
        <f t="shared" si="1964"/>
        <v>0</v>
      </c>
      <c r="BQ1971" s="202"/>
    </row>
    <row r="1972" spans="1:69" s="35" customFormat="1" ht="10.5" customHeight="1" x14ac:dyDescent="0.2">
      <c r="A1972" s="87" t="str">
        <f t="shared" si="1950"/>
        <v>2020-21R1F7</v>
      </c>
      <c r="B1972" s="87" t="str">
        <f t="shared" si="1965"/>
        <v>Y59</v>
      </c>
      <c r="C1972" s="203" t="s">
        <v>196</v>
      </c>
      <c r="D1972" s="203" t="s">
        <v>170</v>
      </c>
      <c r="E1972" s="42"/>
      <c r="F1972" s="317" t="str">
        <f>VLOOKUP($G1972,'Selection Sheet'!$C$15:$F$39,3,0)</f>
        <v>Y59</v>
      </c>
      <c r="G1972" s="204" t="s">
        <v>108</v>
      </c>
      <c r="H1972" s="203" t="s">
        <v>529</v>
      </c>
      <c r="I1972" s="495">
        <v>7</v>
      </c>
      <c r="J1972" s="495">
        <v>2</v>
      </c>
      <c r="K1972" s="495">
        <v>0</v>
      </c>
      <c r="L1972" s="495">
        <v>0</v>
      </c>
      <c r="M1972" s="507" t="s">
        <v>80</v>
      </c>
      <c r="N1972" s="507" t="s">
        <v>80</v>
      </c>
      <c r="O1972" s="507" t="s">
        <v>80</v>
      </c>
      <c r="P1972" s="507" t="s">
        <v>80</v>
      </c>
      <c r="Q1972" s="495">
        <v>2</v>
      </c>
      <c r="R1972" s="495">
        <v>0</v>
      </c>
      <c r="S1972" s="495">
        <v>21</v>
      </c>
      <c r="T1972" s="498">
        <v>18</v>
      </c>
      <c r="U1972" s="550">
        <v>81.400000000000006</v>
      </c>
      <c r="V1972" s="550">
        <v>61</v>
      </c>
      <c r="W1972" s="550">
        <v>194</v>
      </c>
      <c r="X1972" s="498">
        <v>19</v>
      </c>
      <c r="Y1972" s="555">
        <v>62.3</v>
      </c>
      <c r="Z1972" s="550">
        <v>13</v>
      </c>
      <c r="AA1972" s="550">
        <v>115</v>
      </c>
      <c r="AB1972" s="501" t="s">
        <v>80</v>
      </c>
      <c r="AC1972" s="550" t="s">
        <v>80</v>
      </c>
      <c r="AD1972" s="550" t="s">
        <v>80</v>
      </c>
      <c r="AE1972" s="550" t="s">
        <v>80</v>
      </c>
      <c r="AF1972" s="502">
        <v>0</v>
      </c>
      <c r="AG1972" s="503" t="s">
        <v>80</v>
      </c>
      <c r="AH1972" s="503" t="s">
        <v>80</v>
      </c>
      <c r="AI1972" s="502">
        <v>0</v>
      </c>
      <c r="AJ1972" s="506">
        <v>2</v>
      </c>
      <c r="AK1972" s="506">
        <v>3</v>
      </c>
      <c r="AL1972" s="569"/>
      <c r="AM1972" s="569"/>
      <c r="AN1972" s="505" t="s">
        <v>80</v>
      </c>
      <c r="AO1972" s="505" t="s">
        <v>80</v>
      </c>
      <c r="AP1972" s="506" t="s">
        <v>80</v>
      </c>
      <c r="AQ1972" s="506" t="s">
        <v>80</v>
      </c>
      <c r="AR1972" s="495">
        <v>1</v>
      </c>
      <c r="AS1972" s="495">
        <v>6</v>
      </c>
      <c r="AT1972" s="495">
        <v>0</v>
      </c>
      <c r="AU1972" s="495">
        <v>0</v>
      </c>
      <c r="AV1972" s="507"/>
      <c r="AW1972" s="507"/>
      <c r="AX1972" s="507"/>
      <c r="AY1972" s="507"/>
      <c r="AZ1972" s="507"/>
      <c r="BA1972" s="507"/>
      <c r="BB1972" s="357"/>
      <c r="BC1972" s="592" t="str">
        <f t="shared" si="1951"/>
        <v>-</v>
      </c>
      <c r="BD1972" s="593" t="str">
        <f t="shared" si="1952"/>
        <v>-</v>
      </c>
      <c r="BE1972" s="595">
        <f t="shared" si="1953"/>
        <v>1465.2</v>
      </c>
      <c r="BF1972" s="289">
        <f t="shared" si="1954"/>
        <v>1098</v>
      </c>
      <c r="BG1972" s="596">
        <f t="shared" si="1955"/>
        <v>3492</v>
      </c>
      <c r="BH1972" s="595">
        <f t="shared" si="1956"/>
        <v>1183.7</v>
      </c>
      <c r="BI1972" s="289">
        <f t="shared" si="1957"/>
        <v>247</v>
      </c>
      <c r="BJ1972" s="596">
        <f t="shared" si="1958"/>
        <v>2185</v>
      </c>
      <c r="BK1972" s="595" t="str">
        <f t="shared" si="1959"/>
        <v>-</v>
      </c>
      <c r="BL1972" s="289" t="str">
        <f t="shared" si="1960"/>
        <v>-</v>
      </c>
      <c r="BM1972" s="596" t="str">
        <f t="shared" si="1961"/>
        <v>-</v>
      </c>
      <c r="BN1972" s="563">
        <f t="shared" si="1962"/>
        <v>7</v>
      </c>
      <c r="BO1972" s="87">
        <f t="shared" si="1963"/>
        <v>2020</v>
      </c>
      <c r="BP1972" s="87">
        <f t="shared" si="1964"/>
        <v>1.0000000000000004</v>
      </c>
      <c r="BQ1972" s="202"/>
    </row>
    <row r="1973" spans="1:69" s="35" customFormat="1" ht="10.5" customHeight="1" x14ac:dyDescent="0.2">
      <c r="A1973" s="87" t="str">
        <f t="shared" si="1950"/>
        <v>2020-21RRU7</v>
      </c>
      <c r="B1973" s="87" t="str">
        <f t="shared" si="1965"/>
        <v>Y56</v>
      </c>
      <c r="C1973" s="203" t="s">
        <v>196</v>
      </c>
      <c r="D1973" s="203" t="s">
        <v>170</v>
      </c>
      <c r="E1973" s="42"/>
      <c r="F1973" s="317" t="str">
        <f>VLOOKUP($G1973,'Selection Sheet'!$C$15:$F$39,3,0)</f>
        <v>Y56</v>
      </c>
      <c r="G1973" s="204" t="s">
        <v>93</v>
      </c>
      <c r="H1973" s="203" t="s">
        <v>530</v>
      </c>
      <c r="I1973" s="495">
        <v>293</v>
      </c>
      <c r="J1973" s="495">
        <v>77</v>
      </c>
      <c r="K1973" s="495">
        <v>37</v>
      </c>
      <c r="L1973" s="495">
        <v>23</v>
      </c>
      <c r="M1973" s="507" t="s">
        <v>80</v>
      </c>
      <c r="N1973" s="507" t="s">
        <v>80</v>
      </c>
      <c r="O1973" s="507" t="s">
        <v>80</v>
      </c>
      <c r="P1973" s="507" t="s">
        <v>80</v>
      </c>
      <c r="Q1973" s="495">
        <v>110</v>
      </c>
      <c r="R1973" s="495">
        <v>92</v>
      </c>
      <c r="S1973" s="495">
        <v>839</v>
      </c>
      <c r="T1973" s="501">
        <v>313</v>
      </c>
      <c r="U1973" s="550">
        <v>66.5</v>
      </c>
      <c r="V1973" s="550">
        <v>60</v>
      </c>
      <c r="W1973" s="550">
        <v>98</v>
      </c>
      <c r="X1973" s="498">
        <v>544</v>
      </c>
      <c r="Y1973" s="555">
        <v>67.5</v>
      </c>
      <c r="Z1973" s="550">
        <v>28</v>
      </c>
      <c r="AA1973" s="550">
        <v>168</v>
      </c>
      <c r="AB1973" s="501">
        <v>82</v>
      </c>
      <c r="AC1973" s="550">
        <v>48.8</v>
      </c>
      <c r="AD1973" s="550">
        <v>38.5</v>
      </c>
      <c r="AE1973" s="550">
        <v>91</v>
      </c>
      <c r="AF1973" s="502">
        <v>107</v>
      </c>
      <c r="AG1973" s="503">
        <v>123.947368421053</v>
      </c>
      <c r="AH1973" s="503">
        <v>168.4</v>
      </c>
      <c r="AI1973" s="502">
        <v>95</v>
      </c>
      <c r="AJ1973" s="506">
        <v>169</v>
      </c>
      <c r="AK1973" s="506">
        <v>247</v>
      </c>
      <c r="AL1973" s="569"/>
      <c r="AM1973" s="569"/>
      <c r="AN1973" s="505" t="s">
        <v>80</v>
      </c>
      <c r="AO1973" s="505" t="s">
        <v>80</v>
      </c>
      <c r="AP1973" s="506" t="s">
        <v>80</v>
      </c>
      <c r="AQ1973" s="506" t="s">
        <v>80</v>
      </c>
      <c r="AR1973" s="495">
        <v>23</v>
      </c>
      <c r="AS1973" s="495">
        <v>287</v>
      </c>
      <c r="AT1973" s="495">
        <v>11</v>
      </c>
      <c r="AU1973" s="495">
        <v>36</v>
      </c>
      <c r="AV1973" s="507"/>
      <c r="AW1973" s="507"/>
      <c r="AX1973" s="507"/>
      <c r="AY1973" s="507"/>
      <c r="AZ1973" s="507"/>
      <c r="BA1973" s="507"/>
      <c r="BB1973" s="357"/>
      <c r="BC1973" s="592">
        <f t="shared" si="1951"/>
        <v>11775.000000000035</v>
      </c>
      <c r="BD1973" s="593">
        <f t="shared" si="1952"/>
        <v>15998</v>
      </c>
      <c r="BE1973" s="595">
        <f t="shared" si="1953"/>
        <v>20814.5</v>
      </c>
      <c r="BF1973" s="289">
        <f t="shared" si="1954"/>
        <v>18780</v>
      </c>
      <c r="BG1973" s="596">
        <f t="shared" si="1955"/>
        <v>30674</v>
      </c>
      <c r="BH1973" s="595">
        <f t="shared" si="1956"/>
        <v>36720</v>
      </c>
      <c r="BI1973" s="289">
        <f t="shared" si="1957"/>
        <v>15232</v>
      </c>
      <c r="BJ1973" s="596">
        <f t="shared" si="1958"/>
        <v>91392</v>
      </c>
      <c r="BK1973" s="595">
        <f t="shared" si="1959"/>
        <v>4001.6</v>
      </c>
      <c r="BL1973" s="289">
        <f t="shared" si="1960"/>
        <v>3157</v>
      </c>
      <c r="BM1973" s="596">
        <f t="shared" si="1961"/>
        <v>7462</v>
      </c>
      <c r="BN1973" s="563">
        <f t="shared" si="1962"/>
        <v>7</v>
      </c>
      <c r="BO1973" s="87">
        <f t="shared" si="1963"/>
        <v>2020</v>
      </c>
      <c r="BP1973" s="87">
        <f t="shared" si="1964"/>
        <v>1.0000000000000004</v>
      </c>
      <c r="BQ1973" s="202"/>
    </row>
    <row r="1974" spans="1:69" s="35" customFormat="1" ht="10.5" customHeight="1" x14ac:dyDescent="0.2">
      <c r="A1974" s="87" t="str">
        <f t="shared" si="1950"/>
        <v>2020-21RX67</v>
      </c>
      <c r="B1974" s="87" t="str">
        <f t="shared" si="1965"/>
        <v>Y63</v>
      </c>
      <c r="C1974" s="203" t="s">
        <v>196</v>
      </c>
      <c r="D1974" s="203" t="s">
        <v>170</v>
      </c>
      <c r="E1974" s="42"/>
      <c r="F1974" s="317" t="str">
        <f>VLOOKUP($G1974,'Selection Sheet'!$C$15:$F$39,3,0)</f>
        <v>Y63</v>
      </c>
      <c r="G1974" s="204" t="s">
        <v>111</v>
      </c>
      <c r="H1974" s="203" t="s">
        <v>532</v>
      </c>
      <c r="I1974" s="495">
        <v>161</v>
      </c>
      <c r="J1974" s="495">
        <v>42</v>
      </c>
      <c r="K1974" s="495">
        <v>26</v>
      </c>
      <c r="L1974" s="495">
        <v>20</v>
      </c>
      <c r="M1974" s="507" t="s">
        <v>80</v>
      </c>
      <c r="N1974" s="507" t="s">
        <v>80</v>
      </c>
      <c r="O1974" s="507" t="s">
        <v>80</v>
      </c>
      <c r="P1974" s="507" t="s">
        <v>80</v>
      </c>
      <c r="Q1974" s="495">
        <v>50</v>
      </c>
      <c r="R1974" s="495">
        <v>33</v>
      </c>
      <c r="S1974" s="495">
        <v>434</v>
      </c>
      <c r="T1974" s="501">
        <v>305</v>
      </c>
      <c r="U1974" s="550">
        <v>78.400000000000006</v>
      </c>
      <c r="V1974" s="550">
        <v>70</v>
      </c>
      <c r="W1974" s="550">
        <v>118</v>
      </c>
      <c r="X1974" s="498">
        <v>304</v>
      </c>
      <c r="Y1974" s="555">
        <v>78.099999999999994</v>
      </c>
      <c r="Z1974" s="550">
        <v>40</v>
      </c>
      <c r="AA1974" s="550">
        <v>183</v>
      </c>
      <c r="AB1974" s="501">
        <v>42</v>
      </c>
      <c r="AC1974" s="550">
        <v>52.7</v>
      </c>
      <c r="AD1974" s="550">
        <v>46.5</v>
      </c>
      <c r="AE1974" s="550">
        <v>93</v>
      </c>
      <c r="AF1974" s="502">
        <v>80</v>
      </c>
      <c r="AG1974" s="503">
        <v>127.95161290322601</v>
      </c>
      <c r="AH1974" s="503">
        <v>161</v>
      </c>
      <c r="AI1974" s="502">
        <v>62</v>
      </c>
      <c r="AJ1974" s="506">
        <v>74</v>
      </c>
      <c r="AK1974" s="506">
        <v>77</v>
      </c>
      <c r="AL1974" s="569"/>
      <c r="AM1974" s="569"/>
      <c r="AN1974" s="505" t="s">
        <v>80</v>
      </c>
      <c r="AO1974" s="505" t="s">
        <v>80</v>
      </c>
      <c r="AP1974" s="506" t="s">
        <v>80</v>
      </c>
      <c r="AQ1974" s="506" t="s">
        <v>80</v>
      </c>
      <c r="AR1974" s="495">
        <v>9</v>
      </c>
      <c r="AS1974" s="495">
        <v>154</v>
      </c>
      <c r="AT1974" s="495">
        <v>8</v>
      </c>
      <c r="AU1974" s="495">
        <v>23</v>
      </c>
      <c r="AV1974" s="507"/>
      <c r="AW1974" s="507"/>
      <c r="AX1974" s="507"/>
      <c r="AY1974" s="507"/>
      <c r="AZ1974" s="507"/>
      <c r="BA1974" s="507"/>
      <c r="BB1974" s="357"/>
      <c r="BC1974" s="592">
        <f t="shared" si="1951"/>
        <v>7933.0000000000127</v>
      </c>
      <c r="BD1974" s="593">
        <f t="shared" si="1952"/>
        <v>9982</v>
      </c>
      <c r="BE1974" s="595">
        <f t="shared" si="1953"/>
        <v>23912</v>
      </c>
      <c r="BF1974" s="289">
        <f t="shared" si="1954"/>
        <v>21350</v>
      </c>
      <c r="BG1974" s="596">
        <f t="shared" si="1955"/>
        <v>35990</v>
      </c>
      <c r="BH1974" s="595">
        <f t="shared" si="1956"/>
        <v>23742.399999999998</v>
      </c>
      <c r="BI1974" s="289">
        <f t="shared" si="1957"/>
        <v>12160</v>
      </c>
      <c r="BJ1974" s="596">
        <f t="shared" si="1958"/>
        <v>55632</v>
      </c>
      <c r="BK1974" s="595">
        <f t="shared" si="1959"/>
        <v>2213.4</v>
      </c>
      <c r="BL1974" s="289">
        <f t="shared" si="1960"/>
        <v>1953</v>
      </c>
      <c r="BM1974" s="596">
        <f t="shared" si="1961"/>
        <v>3906</v>
      </c>
      <c r="BN1974" s="563">
        <f t="shared" si="1962"/>
        <v>7</v>
      </c>
      <c r="BO1974" s="87">
        <f t="shared" si="1963"/>
        <v>2020</v>
      </c>
      <c r="BP1974" s="87">
        <f t="shared" si="1964"/>
        <v>1.0000000000000004</v>
      </c>
      <c r="BQ1974" s="202"/>
    </row>
    <row r="1975" spans="1:69" s="35" customFormat="1" ht="10.5" customHeight="1" x14ac:dyDescent="0.2">
      <c r="A1975" s="314" t="str">
        <f t="shared" si="1950"/>
        <v>2020-21RX77</v>
      </c>
      <c r="B1975" s="314" t="str">
        <f t="shared" si="1965"/>
        <v>Y62</v>
      </c>
      <c r="C1975" s="205" t="s">
        <v>196</v>
      </c>
      <c r="D1975" s="205" t="s">
        <v>170</v>
      </c>
      <c r="E1975" s="206"/>
      <c r="F1975" s="318" t="str">
        <f>VLOOKUP($G1975,'Selection Sheet'!$C$15:$F$39,3,0)</f>
        <v>Y62</v>
      </c>
      <c r="G1975" s="207" t="s">
        <v>84</v>
      </c>
      <c r="H1975" s="205" t="s">
        <v>533</v>
      </c>
      <c r="I1975" s="508">
        <v>253</v>
      </c>
      <c r="J1975" s="508">
        <v>69</v>
      </c>
      <c r="K1975" s="508">
        <v>45</v>
      </c>
      <c r="L1975" s="508">
        <v>23</v>
      </c>
      <c r="M1975" s="520" t="s">
        <v>80</v>
      </c>
      <c r="N1975" s="520" t="s">
        <v>80</v>
      </c>
      <c r="O1975" s="520" t="s">
        <v>80</v>
      </c>
      <c r="P1975" s="520" t="s">
        <v>80</v>
      </c>
      <c r="Q1975" s="508">
        <v>86</v>
      </c>
      <c r="R1975" s="508">
        <v>62</v>
      </c>
      <c r="S1975" s="508">
        <v>835</v>
      </c>
      <c r="T1975" s="514">
        <v>592</v>
      </c>
      <c r="U1975" s="551">
        <v>78.400000000000006</v>
      </c>
      <c r="V1975" s="551">
        <v>70</v>
      </c>
      <c r="W1975" s="551">
        <v>121</v>
      </c>
      <c r="X1975" s="511">
        <v>727</v>
      </c>
      <c r="Y1975" s="556">
        <v>74.2</v>
      </c>
      <c r="Z1975" s="551">
        <v>42</v>
      </c>
      <c r="AA1975" s="551">
        <v>168</v>
      </c>
      <c r="AB1975" s="514">
        <v>69</v>
      </c>
      <c r="AC1975" s="551">
        <v>67.2</v>
      </c>
      <c r="AD1975" s="551">
        <v>62</v>
      </c>
      <c r="AE1975" s="551">
        <v>127</v>
      </c>
      <c r="AF1975" s="515">
        <v>166</v>
      </c>
      <c r="AG1975" s="516">
        <v>141.333333333333</v>
      </c>
      <c r="AH1975" s="516">
        <v>202.5</v>
      </c>
      <c r="AI1975" s="515">
        <v>126</v>
      </c>
      <c r="AJ1975" s="519">
        <v>64</v>
      </c>
      <c r="AK1975" s="519">
        <v>85</v>
      </c>
      <c r="AL1975" s="570"/>
      <c r="AM1975" s="570"/>
      <c r="AN1975" s="518" t="s">
        <v>80</v>
      </c>
      <c r="AO1975" s="518" t="s">
        <v>80</v>
      </c>
      <c r="AP1975" s="519" t="s">
        <v>80</v>
      </c>
      <c r="AQ1975" s="519" t="s">
        <v>80</v>
      </c>
      <c r="AR1975" s="508">
        <v>17</v>
      </c>
      <c r="AS1975" s="508">
        <v>242</v>
      </c>
      <c r="AT1975" s="508">
        <v>10</v>
      </c>
      <c r="AU1975" s="508">
        <v>42</v>
      </c>
      <c r="AV1975" s="520"/>
      <c r="AW1975" s="520"/>
      <c r="AX1975" s="520"/>
      <c r="AY1975" s="520"/>
      <c r="AZ1975" s="520"/>
      <c r="BA1975" s="520"/>
      <c r="BB1975" s="358"/>
      <c r="BC1975" s="597">
        <f t="shared" si="1951"/>
        <v>17807.99999999996</v>
      </c>
      <c r="BD1975" s="598">
        <f t="shared" si="1952"/>
        <v>25515</v>
      </c>
      <c r="BE1975" s="602">
        <f t="shared" si="1953"/>
        <v>46412.800000000003</v>
      </c>
      <c r="BF1975" s="603">
        <f t="shared" si="1954"/>
        <v>41440</v>
      </c>
      <c r="BG1975" s="604">
        <f t="shared" si="1955"/>
        <v>71632</v>
      </c>
      <c r="BH1975" s="602">
        <f t="shared" si="1956"/>
        <v>53943.4</v>
      </c>
      <c r="BI1975" s="603">
        <f t="shared" si="1957"/>
        <v>30534</v>
      </c>
      <c r="BJ1975" s="604">
        <f t="shared" si="1958"/>
        <v>122136</v>
      </c>
      <c r="BK1975" s="602">
        <f t="shared" si="1959"/>
        <v>4636.8</v>
      </c>
      <c r="BL1975" s="603">
        <f t="shared" si="1960"/>
        <v>4278</v>
      </c>
      <c r="BM1975" s="604">
        <f t="shared" si="1961"/>
        <v>8763</v>
      </c>
      <c r="BN1975" s="564">
        <f t="shared" si="1962"/>
        <v>7</v>
      </c>
      <c r="BO1975" s="314">
        <f t="shared" si="1963"/>
        <v>2020</v>
      </c>
      <c r="BP1975" s="314">
        <f t="shared" si="1964"/>
        <v>1.0000000000000004</v>
      </c>
      <c r="BQ1975" s="202"/>
    </row>
    <row r="1976" spans="1:69" s="35" customFormat="1" ht="10.5" customHeight="1" x14ac:dyDescent="0.2">
      <c r="A1976" s="87" t="str">
        <f t="shared" si="1950"/>
        <v>2020-21RX87</v>
      </c>
      <c r="B1976" s="87" t="str">
        <f t="shared" si="1965"/>
        <v>Y63</v>
      </c>
      <c r="C1976" s="203" t="s">
        <v>196</v>
      </c>
      <c r="D1976" s="203" t="s">
        <v>170</v>
      </c>
      <c r="E1976" s="42"/>
      <c r="F1976" s="317" t="str">
        <f>VLOOKUP($G1976,'Selection Sheet'!$C$15:$F$39,3,0)</f>
        <v>Y63</v>
      </c>
      <c r="G1976" s="204" t="s">
        <v>120</v>
      </c>
      <c r="H1976" s="203" t="s">
        <v>534</v>
      </c>
      <c r="I1976" s="495">
        <v>245</v>
      </c>
      <c r="J1976" s="495">
        <v>62</v>
      </c>
      <c r="K1976" s="495">
        <v>36</v>
      </c>
      <c r="L1976" s="495">
        <v>16</v>
      </c>
      <c r="M1976" s="507" t="s">
        <v>80</v>
      </c>
      <c r="N1976" s="507" t="s">
        <v>80</v>
      </c>
      <c r="O1976" s="507" t="s">
        <v>80</v>
      </c>
      <c r="P1976" s="507" t="s">
        <v>80</v>
      </c>
      <c r="Q1976" s="495">
        <v>72</v>
      </c>
      <c r="R1976" s="495">
        <v>36</v>
      </c>
      <c r="S1976" s="495">
        <v>664</v>
      </c>
      <c r="T1976" s="501">
        <v>412</v>
      </c>
      <c r="U1976" s="550">
        <v>68.900000000000006</v>
      </c>
      <c r="V1976" s="550">
        <v>64.5</v>
      </c>
      <c r="W1976" s="550">
        <v>101</v>
      </c>
      <c r="X1976" s="498">
        <v>490</v>
      </c>
      <c r="Y1976" s="555">
        <v>81.5</v>
      </c>
      <c r="Z1976" s="550">
        <v>43.5</v>
      </c>
      <c r="AA1976" s="550">
        <v>196</v>
      </c>
      <c r="AB1976" s="501">
        <v>56</v>
      </c>
      <c r="AC1976" s="550">
        <v>55.5</v>
      </c>
      <c r="AD1976" s="550">
        <v>47.5</v>
      </c>
      <c r="AE1976" s="550">
        <v>90</v>
      </c>
      <c r="AF1976" s="502">
        <v>161</v>
      </c>
      <c r="AG1976" s="503">
        <v>135.597122302158</v>
      </c>
      <c r="AH1976" s="503">
        <v>181.4</v>
      </c>
      <c r="AI1976" s="502">
        <v>139</v>
      </c>
      <c r="AJ1976" s="506">
        <v>85</v>
      </c>
      <c r="AK1976" s="506">
        <v>165</v>
      </c>
      <c r="AL1976" s="569"/>
      <c r="AM1976" s="569"/>
      <c r="AN1976" s="505" t="s">
        <v>80</v>
      </c>
      <c r="AO1976" s="505" t="s">
        <v>80</v>
      </c>
      <c r="AP1976" s="506" t="s">
        <v>80</v>
      </c>
      <c r="AQ1976" s="506" t="s">
        <v>80</v>
      </c>
      <c r="AR1976" s="495">
        <v>25</v>
      </c>
      <c r="AS1976" s="495">
        <v>228</v>
      </c>
      <c r="AT1976" s="495">
        <v>9</v>
      </c>
      <c r="AU1976" s="495">
        <v>31</v>
      </c>
      <c r="AV1976" s="507"/>
      <c r="AW1976" s="507"/>
      <c r="AX1976" s="507"/>
      <c r="AY1976" s="507"/>
      <c r="AZ1976" s="507"/>
      <c r="BA1976" s="507"/>
      <c r="BB1976" s="357"/>
      <c r="BC1976" s="592">
        <f t="shared" si="1951"/>
        <v>18847.999999999964</v>
      </c>
      <c r="BD1976" s="593">
        <f t="shared" si="1952"/>
        <v>25214.600000000002</v>
      </c>
      <c r="BE1976" s="595">
        <f t="shared" si="1953"/>
        <v>28386.800000000003</v>
      </c>
      <c r="BF1976" s="289">
        <f t="shared" si="1954"/>
        <v>26574</v>
      </c>
      <c r="BG1976" s="596">
        <f t="shared" si="1955"/>
        <v>41612</v>
      </c>
      <c r="BH1976" s="595">
        <f t="shared" si="1956"/>
        <v>39935</v>
      </c>
      <c r="BI1976" s="289">
        <f t="shared" si="1957"/>
        <v>21315</v>
      </c>
      <c r="BJ1976" s="596">
        <f t="shared" si="1958"/>
        <v>96040</v>
      </c>
      <c r="BK1976" s="595">
        <f t="shared" si="1959"/>
        <v>3108</v>
      </c>
      <c r="BL1976" s="289">
        <f t="shared" si="1960"/>
        <v>2660</v>
      </c>
      <c r="BM1976" s="596">
        <f t="shared" si="1961"/>
        <v>5040</v>
      </c>
      <c r="BN1976" s="563">
        <f t="shared" si="1962"/>
        <v>7</v>
      </c>
      <c r="BO1976" s="87">
        <f t="shared" si="1963"/>
        <v>2020</v>
      </c>
      <c r="BP1976" s="87">
        <f t="shared" si="1964"/>
        <v>1.0000000000000004</v>
      </c>
      <c r="BQ1976" s="202"/>
    </row>
    <row r="1977" spans="1:69" s="35" customFormat="1" ht="10.5" customHeight="1" x14ac:dyDescent="0.2">
      <c r="A1977" s="87" t="str">
        <f t="shared" si="1950"/>
        <v>2020-21RX97</v>
      </c>
      <c r="B1977" s="87" t="str">
        <f t="shared" si="1965"/>
        <v>Y60</v>
      </c>
      <c r="C1977" s="203" t="s">
        <v>196</v>
      </c>
      <c r="D1977" s="203" t="s">
        <v>170</v>
      </c>
      <c r="E1977" s="42"/>
      <c r="F1977" s="317" t="str">
        <f>VLOOKUP($G1977,'Selection Sheet'!$C$15:$F$39,3,0)</f>
        <v>Y60</v>
      </c>
      <c r="G1977" s="204" t="s">
        <v>103</v>
      </c>
      <c r="H1977" s="203" t="s">
        <v>535</v>
      </c>
      <c r="I1977" s="495">
        <v>237</v>
      </c>
      <c r="J1977" s="495">
        <v>49</v>
      </c>
      <c r="K1977" s="495">
        <v>28</v>
      </c>
      <c r="L1977" s="495">
        <v>16</v>
      </c>
      <c r="M1977" s="507" t="s">
        <v>80</v>
      </c>
      <c r="N1977" s="507" t="s">
        <v>80</v>
      </c>
      <c r="O1977" s="507" t="s">
        <v>80</v>
      </c>
      <c r="P1977" s="507" t="s">
        <v>80</v>
      </c>
      <c r="Q1977" s="495">
        <v>72</v>
      </c>
      <c r="R1977" s="495">
        <v>68</v>
      </c>
      <c r="S1977" s="495">
        <v>639</v>
      </c>
      <c r="T1977" s="501">
        <v>452</v>
      </c>
      <c r="U1977" s="550">
        <v>81.5</v>
      </c>
      <c r="V1977" s="550">
        <v>75</v>
      </c>
      <c r="W1977" s="550">
        <v>124</v>
      </c>
      <c r="X1977" s="498">
        <v>505</v>
      </c>
      <c r="Y1977" s="555">
        <v>81.2</v>
      </c>
      <c r="Z1977" s="550">
        <v>49</v>
      </c>
      <c r="AA1977" s="550">
        <v>186</v>
      </c>
      <c r="AB1977" s="501">
        <v>61</v>
      </c>
      <c r="AC1977" s="550">
        <v>60.7</v>
      </c>
      <c r="AD1977" s="550">
        <v>55</v>
      </c>
      <c r="AE1977" s="550">
        <v>87</v>
      </c>
      <c r="AF1977" s="502">
        <v>87</v>
      </c>
      <c r="AG1977" s="503">
        <v>122.69696969697</v>
      </c>
      <c r="AH1977" s="503">
        <v>155.5</v>
      </c>
      <c r="AI1977" s="502">
        <v>66</v>
      </c>
      <c r="AJ1977" s="506">
        <v>73</v>
      </c>
      <c r="AK1977" s="506">
        <v>98</v>
      </c>
      <c r="AL1977" s="569"/>
      <c r="AM1977" s="569"/>
      <c r="AN1977" s="505" t="s">
        <v>80</v>
      </c>
      <c r="AO1977" s="505" t="s">
        <v>80</v>
      </c>
      <c r="AP1977" s="506" t="s">
        <v>80</v>
      </c>
      <c r="AQ1977" s="506" t="s">
        <v>80</v>
      </c>
      <c r="AR1977" s="495">
        <v>10</v>
      </c>
      <c r="AS1977" s="495">
        <v>234</v>
      </c>
      <c r="AT1977" s="495">
        <v>7</v>
      </c>
      <c r="AU1977" s="495">
        <v>28</v>
      </c>
      <c r="AV1977" s="507"/>
      <c r="AW1977" s="507"/>
      <c r="AX1977" s="507"/>
      <c r="AY1977" s="507"/>
      <c r="AZ1977" s="507"/>
      <c r="BA1977" s="507"/>
      <c r="BB1977" s="357"/>
      <c r="BC1977" s="592">
        <f t="shared" si="1951"/>
        <v>8098.00000000002</v>
      </c>
      <c r="BD1977" s="593">
        <f t="shared" si="1952"/>
        <v>10263</v>
      </c>
      <c r="BE1977" s="595">
        <f t="shared" si="1953"/>
        <v>36838</v>
      </c>
      <c r="BF1977" s="289">
        <f t="shared" si="1954"/>
        <v>33900</v>
      </c>
      <c r="BG1977" s="596">
        <f t="shared" si="1955"/>
        <v>56048</v>
      </c>
      <c r="BH1977" s="595">
        <f t="shared" si="1956"/>
        <v>41006</v>
      </c>
      <c r="BI1977" s="289">
        <f t="shared" si="1957"/>
        <v>24745</v>
      </c>
      <c r="BJ1977" s="596">
        <f t="shared" si="1958"/>
        <v>93930</v>
      </c>
      <c r="BK1977" s="595">
        <f t="shared" si="1959"/>
        <v>3702.7000000000003</v>
      </c>
      <c r="BL1977" s="289">
        <f t="shared" si="1960"/>
        <v>3355</v>
      </c>
      <c r="BM1977" s="596">
        <f t="shared" si="1961"/>
        <v>5307</v>
      </c>
      <c r="BN1977" s="563">
        <f t="shared" si="1962"/>
        <v>7</v>
      </c>
      <c r="BO1977" s="87">
        <f t="shared" si="1963"/>
        <v>2020</v>
      </c>
      <c r="BP1977" s="87">
        <f t="shared" si="1964"/>
        <v>1.0000000000000004</v>
      </c>
      <c r="BQ1977" s="202"/>
    </row>
    <row r="1978" spans="1:69" s="35" customFormat="1" ht="10.5" customHeight="1" x14ac:dyDescent="0.2">
      <c r="A1978" s="314" t="str">
        <f t="shared" si="1950"/>
        <v>2020-21RYA7</v>
      </c>
      <c r="B1978" s="314" t="str">
        <f t="shared" si="1965"/>
        <v>Y60</v>
      </c>
      <c r="C1978" s="205" t="s">
        <v>196</v>
      </c>
      <c r="D1978" s="205" t="s">
        <v>170</v>
      </c>
      <c r="E1978" s="206"/>
      <c r="F1978" s="318" t="str">
        <f>VLOOKUP($G1978,'Selection Sheet'!$C$15:$F$39,3,0)</f>
        <v>Y60</v>
      </c>
      <c r="G1978" s="207" t="s">
        <v>118</v>
      </c>
      <c r="H1978" s="205" t="s">
        <v>536</v>
      </c>
      <c r="I1978" s="508">
        <v>299</v>
      </c>
      <c r="J1978" s="508">
        <v>87</v>
      </c>
      <c r="K1978" s="508">
        <v>47</v>
      </c>
      <c r="L1978" s="508">
        <v>21</v>
      </c>
      <c r="M1978" s="520" t="s">
        <v>80</v>
      </c>
      <c r="N1978" s="520" t="s">
        <v>80</v>
      </c>
      <c r="O1978" s="520" t="s">
        <v>80</v>
      </c>
      <c r="P1978" s="520" t="s">
        <v>80</v>
      </c>
      <c r="Q1978" s="508">
        <v>110</v>
      </c>
      <c r="R1978" s="508">
        <v>76</v>
      </c>
      <c r="S1978" s="508">
        <v>846</v>
      </c>
      <c r="T1978" s="514">
        <v>385</v>
      </c>
      <c r="U1978" s="551">
        <v>65.7</v>
      </c>
      <c r="V1978" s="551">
        <v>63</v>
      </c>
      <c r="W1978" s="551">
        <v>91</v>
      </c>
      <c r="X1978" s="511">
        <v>507</v>
      </c>
      <c r="Y1978" s="556">
        <v>80.7</v>
      </c>
      <c r="Z1978" s="551">
        <v>42</v>
      </c>
      <c r="AA1978" s="551">
        <v>187</v>
      </c>
      <c r="AB1978" s="514">
        <v>50</v>
      </c>
      <c r="AC1978" s="551">
        <v>65.8</v>
      </c>
      <c r="AD1978" s="551">
        <v>56.5</v>
      </c>
      <c r="AE1978" s="551">
        <v>106.5</v>
      </c>
      <c r="AF1978" s="515">
        <v>152</v>
      </c>
      <c r="AG1978" s="516">
        <v>133.023255813953</v>
      </c>
      <c r="AH1978" s="516">
        <v>184.6</v>
      </c>
      <c r="AI1978" s="515">
        <v>129</v>
      </c>
      <c r="AJ1978" s="519">
        <v>241</v>
      </c>
      <c r="AK1978" s="519">
        <v>249</v>
      </c>
      <c r="AL1978" s="570"/>
      <c r="AM1978" s="570"/>
      <c r="AN1978" s="518" t="s">
        <v>80</v>
      </c>
      <c r="AO1978" s="518" t="s">
        <v>80</v>
      </c>
      <c r="AP1978" s="519" t="s">
        <v>80</v>
      </c>
      <c r="AQ1978" s="519" t="s">
        <v>80</v>
      </c>
      <c r="AR1978" s="508">
        <v>30</v>
      </c>
      <c r="AS1978" s="508">
        <v>293</v>
      </c>
      <c r="AT1978" s="508">
        <v>10</v>
      </c>
      <c r="AU1978" s="508">
        <v>43</v>
      </c>
      <c r="AV1978" s="520"/>
      <c r="AW1978" s="520"/>
      <c r="AX1978" s="520"/>
      <c r="AY1978" s="520"/>
      <c r="AZ1978" s="520"/>
      <c r="BA1978" s="520"/>
      <c r="BB1978" s="358"/>
      <c r="BC1978" s="597">
        <f t="shared" si="1951"/>
        <v>17159.999999999938</v>
      </c>
      <c r="BD1978" s="598">
        <f t="shared" si="1952"/>
        <v>23813.399999999998</v>
      </c>
      <c r="BE1978" s="602">
        <f t="shared" si="1953"/>
        <v>25294.5</v>
      </c>
      <c r="BF1978" s="603">
        <f t="shared" si="1954"/>
        <v>24255</v>
      </c>
      <c r="BG1978" s="604">
        <f t="shared" si="1955"/>
        <v>35035</v>
      </c>
      <c r="BH1978" s="602">
        <f t="shared" si="1956"/>
        <v>40914.9</v>
      </c>
      <c r="BI1978" s="603">
        <f t="shared" si="1957"/>
        <v>21294</v>
      </c>
      <c r="BJ1978" s="604">
        <f t="shared" si="1958"/>
        <v>94809</v>
      </c>
      <c r="BK1978" s="602">
        <f t="shared" si="1959"/>
        <v>3290</v>
      </c>
      <c r="BL1978" s="603">
        <f t="shared" si="1960"/>
        <v>2825</v>
      </c>
      <c r="BM1978" s="604">
        <f t="shared" si="1961"/>
        <v>5325</v>
      </c>
      <c r="BN1978" s="564">
        <f t="shared" si="1962"/>
        <v>7</v>
      </c>
      <c r="BO1978" s="314">
        <f t="shared" si="1963"/>
        <v>2020</v>
      </c>
      <c r="BP1978" s="314">
        <f t="shared" si="1964"/>
        <v>1.0000000000000004</v>
      </c>
      <c r="BQ1978" s="202"/>
    </row>
    <row r="1979" spans="1:69" s="35" customFormat="1" ht="10.5" customHeight="1" x14ac:dyDescent="0.2">
      <c r="A1979" s="87" t="str">
        <f t="shared" si="1950"/>
        <v>2020-21RYC7</v>
      </c>
      <c r="B1979" s="87" t="str">
        <f t="shared" si="1965"/>
        <v>Y61</v>
      </c>
      <c r="C1979" s="203" t="s">
        <v>196</v>
      </c>
      <c r="D1979" s="203" t="s">
        <v>170</v>
      </c>
      <c r="E1979" s="42"/>
      <c r="F1979" s="317" t="str">
        <f>VLOOKUP($G1979,'Selection Sheet'!$C$15:$F$39,3,0)</f>
        <v>Y61</v>
      </c>
      <c r="G1979" s="204" t="s">
        <v>87</v>
      </c>
      <c r="H1979" s="203" t="s">
        <v>537</v>
      </c>
      <c r="I1979" s="495">
        <v>254</v>
      </c>
      <c r="J1979" s="495">
        <v>67</v>
      </c>
      <c r="K1979" s="495">
        <v>29</v>
      </c>
      <c r="L1979" s="495">
        <v>17</v>
      </c>
      <c r="M1979" s="507" t="s">
        <v>80</v>
      </c>
      <c r="N1979" s="507" t="s">
        <v>80</v>
      </c>
      <c r="O1979" s="507" t="s">
        <v>80</v>
      </c>
      <c r="P1979" s="507" t="s">
        <v>80</v>
      </c>
      <c r="Q1979" s="495">
        <v>92</v>
      </c>
      <c r="R1979" s="495">
        <v>88</v>
      </c>
      <c r="S1979" s="495">
        <v>757</v>
      </c>
      <c r="T1979" s="501">
        <v>574</v>
      </c>
      <c r="U1979" s="550">
        <v>75.8</v>
      </c>
      <c r="V1979" s="550">
        <v>71</v>
      </c>
      <c r="W1979" s="550">
        <v>114</v>
      </c>
      <c r="X1979" s="498">
        <v>577</v>
      </c>
      <c r="Y1979" s="555">
        <v>75.400000000000006</v>
      </c>
      <c r="Z1979" s="550">
        <v>42</v>
      </c>
      <c r="AA1979" s="550">
        <v>174</v>
      </c>
      <c r="AB1979" s="501">
        <v>100</v>
      </c>
      <c r="AC1979" s="550">
        <v>63.1</v>
      </c>
      <c r="AD1979" s="550">
        <v>52.5</v>
      </c>
      <c r="AE1979" s="550">
        <v>97</v>
      </c>
      <c r="AF1979" s="502">
        <v>127</v>
      </c>
      <c r="AG1979" s="503">
        <v>132.82352941176501</v>
      </c>
      <c r="AH1979" s="503">
        <v>168.6</v>
      </c>
      <c r="AI1979" s="502">
        <v>102</v>
      </c>
      <c r="AJ1979" s="506">
        <v>99</v>
      </c>
      <c r="AK1979" s="506">
        <v>109</v>
      </c>
      <c r="AL1979" s="569"/>
      <c r="AM1979" s="569"/>
      <c r="AN1979" s="505" t="s">
        <v>80</v>
      </c>
      <c r="AO1979" s="505" t="s">
        <v>80</v>
      </c>
      <c r="AP1979" s="506" t="s">
        <v>80</v>
      </c>
      <c r="AQ1979" s="506" t="s">
        <v>80</v>
      </c>
      <c r="AR1979" s="495">
        <v>24</v>
      </c>
      <c r="AS1979" s="495">
        <v>253</v>
      </c>
      <c r="AT1979" s="495">
        <v>10</v>
      </c>
      <c r="AU1979" s="495">
        <v>28</v>
      </c>
      <c r="AV1979" s="507"/>
      <c r="AW1979" s="507"/>
      <c r="AX1979" s="507"/>
      <c r="AY1979" s="507"/>
      <c r="AZ1979" s="507"/>
      <c r="BA1979" s="507"/>
      <c r="BB1979" s="357"/>
      <c r="BC1979" s="592">
        <f t="shared" si="1951"/>
        <v>13548.000000000031</v>
      </c>
      <c r="BD1979" s="593">
        <f t="shared" si="1952"/>
        <v>17197.2</v>
      </c>
      <c r="BE1979" s="595">
        <f t="shared" si="1953"/>
        <v>43509.2</v>
      </c>
      <c r="BF1979" s="289">
        <f t="shared" si="1954"/>
        <v>40754</v>
      </c>
      <c r="BG1979" s="596">
        <f t="shared" si="1955"/>
        <v>65436</v>
      </c>
      <c r="BH1979" s="595">
        <f t="shared" si="1956"/>
        <v>43505.8</v>
      </c>
      <c r="BI1979" s="289">
        <f t="shared" si="1957"/>
        <v>24234</v>
      </c>
      <c r="BJ1979" s="596">
        <f t="shared" si="1958"/>
        <v>100398</v>
      </c>
      <c r="BK1979" s="595">
        <f t="shared" si="1959"/>
        <v>6310</v>
      </c>
      <c r="BL1979" s="289">
        <f t="shared" si="1960"/>
        <v>5250</v>
      </c>
      <c r="BM1979" s="596">
        <f t="shared" si="1961"/>
        <v>9700</v>
      </c>
      <c r="BN1979" s="563">
        <f t="shared" si="1962"/>
        <v>7</v>
      </c>
      <c r="BO1979" s="87">
        <f t="shared" si="1963"/>
        <v>2020</v>
      </c>
      <c r="BP1979" s="87">
        <f t="shared" si="1964"/>
        <v>1.0000000000000004</v>
      </c>
      <c r="BQ1979" s="202"/>
    </row>
    <row r="1980" spans="1:69" s="35" customFormat="1" ht="10.5" customHeight="1" x14ac:dyDescent="0.2">
      <c r="A1980" s="87" t="str">
        <f t="shared" si="1950"/>
        <v>2020-21RYD7</v>
      </c>
      <c r="B1980" s="87" t="str">
        <f t="shared" si="1965"/>
        <v>Y59</v>
      </c>
      <c r="C1980" s="203" t="s">
        <v>196</v>
      </c>
      <c r="D1980" s="203" t="s">
        <v>170</v>
      </c>
      <c r="E1980" s="42"/>
      <c r="F1980" s="317" t="str">
        <f>VLOOKUP($G1980,'Selection Sheet'!$C$15:$F$39,3,0)</f>
        <v>Y59</v>
      </c>
      <c r="G1980" s="204" t="s">
        <v>116</v>
      </c>
      <c r="H1980" s="203" t="s">
        <v>538</v>
      </c>
      <c r="I1980" s="495">
        <v>215</v>
      </c>
      <c r="J1980" s="495">
        <v>35</v>
      </c>
      <c r="K1980" s="495">
        <v>39</v>
      </c>
      <c r="L1980" s="495">
        <v>13</v>
      </c>
      <c r="M1980" s="507" t="s">
        <v>80</v>
      </c>
      <c r="N1980" s="507" t="s">
        <v>80</v>
      </c>
      <c r="O1980" s="507" t="s">
        <v>80</v>
      </c>
      <c r="P1980" s="507" t="s">
        <v>80</v>
      </c>
      <c r="Q1980" s="495">
        <v>67</v>
      </c>
      <c r="R1980" s="495">
        <v>54</v>
      </c>
      <c r="S1980" s="495">
        <v>618</v>
      </c>
      <c r="T1980" s="501">
        <v>451</v>
      </c>
      <c r="U1980" s="550">
        <v>81.599999999999994</v>
      </c>
      <c r="V1980" s="550">
        <v>71</v>
      </c>
      <c r="W1980" s="550">
        <v>121</v>
      </c>
      <c r="X1980" s="498">
        <v>448</v>
      </c>
      <c r="Y1980" s="555">
        <v>60.1</v>
      </c>
      <c r="Z1980" s="550">
        <v>36</v>
      </c>
      <c r="AA1980" s="550">
        <v>138</v>
      </c>
      <c r="AB1980" s="501">
        <v>47</v>
      </c>
      <c r="AC1980" s="550">
        <v>59.5</v>
      </c>
      <c r="AD1980" s="550">
        <v>59</v>
      </c>
      <c r="AE1980" s="550">
        <v>95</v>
      </c>
      <c r="AF1980" s="502">
        <v>136</v>
      </c>
      <c r="AG1980" s="503">
        <v>133.579831932773</v>
      </c>
      <c r="AH1980" s="503">
        <v>175.2</v>
      </c>
      <c r="AI1980" s="502">
        <v>119</v>
      </c>
      <c r="AJ1980" s="506">
        <v>81</v>
      </c>
      <c r="AK1980" s="506">
        <v>127</v>
      </c>
      <c r="AL1980" s="569"/>
      <c r="AM1980" s="569"/>
      <c r="AN1980" s="505" t="s">
        <v>80</v>
      </c>
      <c r="AO1980" s="505" t="s">
        <v>80</v>
      </c>
      <c r="AP1980" s="506" t="s">
        <v>80</v>
      </c>
      <c r="AQ1980" s="506" t="s">
        <v>80</v>
      </c>
      <c r="AR1980" s="495">
        <v>10</v>
      </c>
      <c r="AS1980" s="495">
        <v>211</v>
      </c>
      <c r="AT1980" s="495">
        <v>4</v>
      </c>
      <c r="AU1980" s="495">
        <v>36</v>
      </c>
      <c r="AV1980" s="507"/>
      <c r="AW1980" s="507"/>
      <c r="AX1980" s="507"/>
      <c r="AY1980" s="507"/>
      <c r="AZ1980" s="507"/>
      <c r="BA1980" s="507"/>
      <c r="BB1980" s="357"/>
      <c r="BC1980" s="592">
        <f t="shared" si="1951"/>
        <v>15895.999999999987</v>
      </c>
      <c r="BD1980" s="593">
        <f t="shared" si="1952"/>
        <v>20848.8</v>
      </c>
      <c r="BE1980" s="595">
        <f t="shared" si="1953"/>
        <v>36801.599999999999</v>
      </c>
      <c r="BF1980" s="289">
        <f t="shared" si="1954"/>
        <v>32021</v>
      </c>
      <c r="BG1980" s="596">
        <f t="shared" si="1955"/>
        <v>54571</v>
      </c>
      <c r="BH1980" s="595">
        <f t="shared" si="1956"/>
        <v>26924.799999999999</v>
      </c>
      <c r="BI1980" s="289">
        <f t="shared" si="1957"/>
        <v>16128</v>
      </c>
      <c r="BJ1980" s="596">
        <f t="shared" si="1958"/>
        <v>61824</v>
      </c>
      <c r="BK1980" s="595">
        <f t="shared" si="1959"/>
        <v>2796.5</v>
      </c>
      <c r="BL1980" s="289">
        <f t="shared" si="1960"/>
        <v>2773</v>
      </c>
      <c r="BM1980" s="596">
        <f t="shared" si="1961"/>
        <v>4465</v>
      </c>
      <c r="BN1980" s="563">
        <f t="shared" si="1962"/>
        <v>7</v>
      </c>
      <c r="BO1980" s="87">
        <f t="shared" si="1963"/>
        <v>2020</v>
      </c>
      <c r="BP1980" s="87">
        <f t="shared" si="1964"/>
        <v>1.0000000000000004</v>
      </c>
      <c r="BQ1980" s="202"/>
    </row>
    <row r="1981" spans="1:69" s="35" customFormat="1" ht="10.5" customHeight="1" x14ac:dyDescent="0.2">
      <c r="A1981" s="87" t="str">
        <f t="shared" si="1950"/>
        <v>2020-21RYE7</v>
      </c>
      <c r="B1981" s="87" t="str">
        <f t="shared" si="1965"/>
        <v>Y59</v>
      </c>
      <c r="C1981" s="203" t="s">
        <v>196</v>
      </c>
      <c r="D1981" s="203" t="s">
        <v>170</v>
      </c>
      <c r="E1981" s="42"/>
      <c r="F1981" s="317" t="str">
        <f>VLOOKUP($G1981,'Selection Sheet'!$C$15:$F$39,3,0)</f>
        <v>Y59</v>
      </c>
      <c r="G1981" s="204" t="s">
        <v>114</v>
      </c>
      <c r="H1981" s="203" t="s">
        <v>539</v>
      </c>
      <c r="I1981" s="495">
        <v>191</v>
      </c>
      <c r="J1981" s="495">
        <v>47</v>
      </c>
      <c r="K1981" s="495">
        <v>39</v>
      </c>
      <c r="L1981" s="495">
        <v>17</v>
      </c>
      <c r="M1981" s="507" t="s">
        <v>80</v>
      </c>
      <c r="N1981" s="507" t="s">
        <v>80</v>
      </c>
      <c r="O1981" s="507" t="s">
        <v>80</v>
      </c>
      <c r="P1981" s="507" t="s">
        <v>80</v>
      </c>
      <c r="Q1981" s="495">
        <v>71</v>
      </c>
      <c r="R1981" s="495">
        <v>46</v>
      </c>
      <c r="S1981" s="495">
        <v>348</v>
      </c>
      <c r="T1981" s="501">
        <v>326</v>
      </c>
      <c r="U1981" s="550">
        <v>72.2</v>
      </c>
      <c r="V1981" s="550">
        <v>65</v>
      </c>
      <c r="W1981" s="550">
        <v>107</v>
      </c>
      <c r="X1981" s="498">
        <v>353</v>
      </c>
      <c r="Y1981" s="555">
        <v>72.3</v>
      </c>
      <c r="Z1981" s="550">
        <v>38</v>
      </c>
      <c r="AA1981" s="550">
        <v>180</v>
      </c>
      <c r="AB1981" s="501">
        <v>56</v>
      </c>
      <c r="AC1981" s="550">
        <v>47.7</v>
      </c>
      <c r="AD1981" s="550">
        <v>42</v>
      </c>
      <c r="AE1981" s="550">
        <v>76</v>
      </c>
      <c r="AF1981" s="502">
        <v>89</v>
      </c>
      <c r="AG1981" s="503">
        <v>124.92307692307701</v>
      </c>
      <c r="AH1981" s="503">
        <v>196.6</v>
      </c>
      <c r="AI1981" s="502">
        <v>78</v>
      </c>
      <c r="AJ1981" s="506">
        <v>60</v>
      </c>
      <c r="AK1981" s="506">
        <v>76</v>
      </c>
      <c r="AL1981" s="569"/>
      <c r="AM1981" s="569"/>
      <c r="AN1981" s="505" t="s">
        <v>80</v>
      </c>
      <c r="AO1981" s="505" t="s">
        <v>80</v>
      </c>
      <c r="AP1981" s="506" t="s">
        <v>80</v>
      </c>
      <c r="AQ1981" s="506" t="s">
        <v>80</v>
      </c>
      <c r="AR1981" s="495">
        <v>13</v>
      </c>
      <c r="AS1981" s="495">
        <v>191</v>
      </c>
      <c r="AT1981" s="495">
        <v>9</v>
      </c>
      <c r="AU1981" s="495">
        <v>39</v>
      </c>
      <c r="AV1981" s="507"/>
      <c r="AW1981" s="507"/>
      <c r="AX1981" s="507"/>
      <c r="AY1981" s="507"/>
      <c r="AZ1981" s="507"/>
      <c r="BA1981" s="507"/>
      <c r="BB1981" s="357"/>
      <c r="BC1981" s="592">
        <f t="shared" si="1951"/>
        <v>9744.0000000000073</v>
      </c>
      <c r="BD1981" s="593">
        <f t="shared" si="1952"/>
        <v>15334.8</v>
      </c>
      <c r="BE1981" s="595">
        <f t="shared" si="1953"/>
        <v>23537.200000000001</v>
      </c>
      <c r="BF1981" s="289">
        <f t="shared" si="1954"/>
        <v>21190</v>
      </c>
      <c r="BG1981" s="596">
        <f t="shared" si="1955"/>
        <v>34882</v>
      </c>
      <c r="BH1981" s="595">
        <f t="shared" si="1956"/>
        <v>25521.899999999998</v>
      </c>
      <c r="BI1981" s="289">
        <f t="shared" si="1957"/>
        <v>13414</v>
      </c>
      <c r="BJ1981" s="596">
        <f t="shared" si="1958"/>
        <v>63540</v>
      </c>
      <c r="BK1981" s="595">
        <f t="shared" si="1959"/>
        <v>2671.2000000000003</v>
      </c>
      <c r="BL1981" s="289">
        <f t="shared" si="1960"/>
        <v>2352</v>
      </c>
      <c r="BM1981" s="596">
        <f t="shared" si="1961"/>
        <v>4256</v>
      </c>
      <c r="BN1981" s="563">
        <f t="shared" si="1962"/>
        <v>7</v>
      </c>
      <c r="BO1981" s="87">
        <f t="shared" si="1963"/>
        <v>2020</v>
      </c>
      <c r="BP1981" s="87">
        <f t="shared" si="1964"/>
        <v>1.0000000000000004</v>
      </c>
      <c r="BQ1981" s="202"/>
    </row>
    <row r="1982" spans="1:69" s="35" customFormat="1" ht="10.5" customHeight="1" x14ac:dyDescent="0.2">
      <c r="A1982" s="312" t="str">
        <f t="shared" si="1950"/>
        <v>2020-21RYF7</v>
      </c>
      <c r="B1982" s="312" t="str">
        <f t="shared" si="1965"/>
        <v>Y58</v>
      </c>
      <c r="C1982" s="208" t="s">
        <v>196</v>
      </c>
      <c r="D1982" s="208" t="s">
        <v>170</v>
      </c>
      <c r="E1982" s="53"/>
      <c r="F1982" s="319" t="str">
        <f>VLOOKUP($G1982,'Selection Sheet'!$C$15:$F$39,3,0)</f>
        <v>Y58</v>
      </c>
      <c r="G1982" s="209" t="s">
        <v>99</v>
      </c>
      <c r="H1982" s="208" t="s">
        <v>540</v>
      </c>
      <c r="I1982" s="521">
        <v>252</v>
      </c>
      <c r="J1982" s="521">
        <v>84</v>
      </c>
      <c r="K1982" s="521">
        <v>35</v>
      </c>
      <c r="L1982" s="521">
        <v>18</v>
      </c>
      <c r="M1982" s="533" t="s">
        <v>80</v>
      </c>
      <c r="N1982" s="533" t="s">
        <v>80</v>
      </c>
      <c r="O1982" s="533" t="s">
        <v>80</v>
      </c>
      <c r="P1982" s="533" t="s">
        <v>80</v>
      </c>
      <c r="Q1982" s="521">
        <v>85</v>
      </c>
      <c r="R1982" s="521">
        <v>59</v>
      </c>
      <c r="S1982" s="521">
        <v>747</v>
      </c>
      <c r="T1982" s="527">
        <v>562</v>
      </c>
      <c r="U1982" s="552">
        <v>85</v>
      </c>
      <c r="V1982" s="552">
        <v>76</v>
      </c>
      <c r="W1982" s="552">
        <v>135</v>
      </c>
      <c r="X1982" s="524">
        <v>597</v>
      </c>
      <c r="Y1982" s="557">
        <v>69.400000000000006</v>
      </c>
      <c r="Z1982" s="552">
        <v>31</v>
      </c>
      <c r="AA1982" s="552">
        <v>176</v>
      </c>
      <c r="AB1982" s="527">
        <v>61</v>
      </c>
      <c r="AC1982" s="552">
        <v>63.7</v>
      </c>
      <c r="AD1982" s="552">
        <v>58</v>
      </c>
      <c r="AE1982" s="552">
        <v>98</v>
      </c>
      <c r="AF1982" s="528">
        <v>136</v>
      </c>
      <c r="AG1982" s="529">
        <v>141.43518518518499</v>
      </c>
      <c r="AH1982" s="529">
        <v>201.3</v>
      </c>
      <c r="AI1982" s="528">
        <v>108</v>
      </c>
      <c r="AJ1982" s="532">
        <v>241</v>
      </c>
      <c r="AK1982" s="532">
        <v>287</v>
      </c>
      <c r="AL1982" s="571"/>
      <c r="AM1982" s="571"/>
      <c r="AN1982" s="531" t="s">
        <v>80</v>
      </c>
      <c r="AO1982" s="531" t="s">
        <v>80</v>
      </c>
      <c r="AP1982" s="532" t="s">
        <v>80</v>
      </c>
      <c r="AQ1982" s="532" t="s">
        <v>80</v>
      </c>
      <c r="AR1982" s="521">
        <v>38</v>
      </c>
      <c r="AS1982" s="521">
        <v>249</v>
      </c>
      <c r="AT1982" s="521">
        <v>10</v>
      </c>
      <c r="AU1982" s="521">
        <v>34</v>
      </c>
      <c r="AV1982" s="533"/>
      <c r="AW1982" s="533"/>
      <c r="AX1982" s="533"/>
      <c r="AY1982" s="533"/>
      <c r="AZ1982" s="533"/>
      <c r="BA1982" s="533"/>
      <c r="BB1982" s="359"/>
      <c r="BC1982" s="605">
        <f t="shared" si="1951"/>
        <v>15274.999999999978</v>
      </c>
      <c r="BD1982" s="606">
        <f t="shared" si="1952"/>
        <v>21740.400000000001</v>
      </c>
      <c r="BE1982" s="609">
        <f t="shared" si="1953"/>
        <v>47770</v>
      </c>
      <c r="BF1982" s="311">
        <f t="shared" si="1954"/>
        <v>42712</v>
      </c>
      <c r="BG1982" s="610">
        <f t="shared" si="1955"/>
        <v>75870</v>
      </c>
      <c r="BH1982" s="609">
        <f t="shared" si="1956"/>
        <v>41431.800000000003</v>
      </c>
      <c r="BI1982" s="311">
        <f t="shared" si="1957"/>
        <v>18507</v>
      </c>
      <c r="BJ1982" s="610">
        <f t="shared" si="1958"/>
        <v>105072</v>
      </c>
      <c r="BK1982" s="609">
        <f t="shared" si="1959"/>
        <v>3885.7000000000003</v>
      </c>
      <c r="BL1982" s="311">
        <f t="shared" si="1960"/>
        <v>3538</v>
      </c>
      <c r="BM1982" s="610">
        <f t="shared" si="1961"/>
        <v>5978</v>
      </c>
      <c r="BN1982" s="565">
        <f t="shared" si="1962"/>
        <v>7</v>
      </c>
      <c r="BO1982" s="312">
        <f t="shared" si="1963"/>
        <v>2020</v>
      </c>
      <c r="BP1982" s="312">
        <f t="shared" si="1964"/>
        <v>1.0000000000000004</v>
      </c>
      <c r="BQ1982" s="202"/>
    </row>
    <row r="1983" spans="1:69" s="35" customFormat="1" ht="10.5" customHeight="1" x14ac:dyDescent="0.2">
      <c r="A1983" s="87" t="str">
        <f t="shared" si="1950"/>
        <v>2020-21R1F8</v>
      </c>
      <c r="B1983" s="87" t="str">
        <f t="shared" si="1965"/>
        <v>Y59</v>
      </c>
      <c r="C1983" s="203" t="s">
        <v>196</v>
      </c>
      <c r="D1983" s="203" t="s">
        <v>171</v>
      </c>
      <c r="E1983" s="42"/>
      <c r="F1983" s="317" t="str">
        <f>VLOOKUP($G1983,'Selection Sheet'!$C$15:$F$39,3,0)</f>
        <v>Y59</v>
      </c>
      <c r="G1983" s="204" t="s">
        <v>108</v>
      </c>
      <c r="H1983" s="203" t="s">
        <v>529</v>
      </c>
      <c r="I1983" s="495">
        <v>9</v>
      </c>
      <c r="J1983" s="495">
        <v>0</v>
      </c>
      <c r="K1983" s="495">
        <v>1</v>
      </c>
      <c r="L1983" s="495">
        <v>0</v>
      </c>
      <c r="M1983" s="507" t="s">
        <v>80</v>
      </c>
      <c r="N1983" s="507" t="s">
        <v>80</v>
      </c>
      <c r="O1983" s="507" t="s">
        <v>80</v>
      </c>
      <c r="P1983" s="507" t="s">
        <v>80</v>
      </c>
      <c r="Q1983" s="495" t="s">
        <v>80</v>
      </c>
      <c r="R1983" s="495" t="s">
        <v>80</v>
      </c>
      <c r="S1983" s="495">
        <v>25</v>
      </c>
      <c r="T1983" s="498">
        <v>16</v>
      </c>
      <c r="U1983" s="550">
        <v>72.099999999999994</v>
      </c>
      <c r="V1983" s="550">
        <v>65.5</v>
      </c>
      <c r="W1983" s="550">
        <v>122</v>
      </c>
      <c r="X1983" s="498">
        <v>16</v>
      </c>
      <c r="Y1983" s="555">
        <v>32.4</v>
      </c>
      <c r="Z1983" s="550">
        <v>27</v>
      </c>
      <c r="AA1983" s="550">
        <v>98</v>
      </c>
      <c r="AB1983" s="501" t="s">
        <v>80</v>
      </c>
      <c r="AC1983" s="550" t="s">
        <v>80</v>
      </c>
      <c r="AD1983" s="550" t="s">
        <v>80</v>
      </c>
      <c r="AE1983" s="550" t="s">
        <v>80</v>
      </c>
      <c r="AF1983" s="502">
        <v>0</v>
      </c>
      <c r="AG1983" s="503" t="s">
        <v>80</v>
      </c>
      <c r="AH1983" s="503" t="s">
        <v>80</v>
      </c>
      <c r="AI1983" s="502">
        <v>0</v>
      </c>
      <c r="AJ1983" s="505" t="s">
        <v>80</v>
      </c>
      <c r="AK1983" s="505" t="s">
        <v>80</v>
      </c>
      <c r="AL1983" s="507"/>
      <c r="AM1983" s="507"/>
      <c r="AN1983" s="505">
        <v>44</v>
      </c>
      <c r="AO1983" s="505">
        <v>44</v>
      </c>
      <c r="AP1983" s="506" t="s">
        <v>80</v>
      </c>
      <c r="AQ1983" s="506" t="s">
        <v>80</v>
      </c>
      <c r="AR1983" s="495">
        <v>0</v>
      </c>
      <c r="AS1983" s="495">
        <v>9</v>
      </c>
      <c r="AT1983" s="495">
        <v>0</v>
      </c>
      <c r="AU1983" s="495">
        <v>1</v>
      </c>
      <c r="AV1983" s="507"/>
      <c r="AW1983" s="507"/>
      <c r="AX1983" s="507"/>
      <c r="AY1983" s="507"/>
      <c r="AZ1983" s="507"/>
      <c r="BA1983" s="507"/>
      <c r="BB1983" s="357"/>
      <c r="BC1983" s="592" t="str">
        <f t="shared" si="1951"/>
        <v>-</v>
      </c>
      <c r="BD1983" s="593" t="str">
        <f t="shared" si="1952"/>
        <v>-</v>
      </c>
      <c r="BE1983" s="595">
        <f t="shared" si="1953"/>
        <v>1153.5999999999999</v>
      </c>
      <c r="BF1983" s="289">
        <f t="shared" si="1954"/>
        <v>1048</v>
      </c>
      <c r="BG1983" s="596">
        <f t="shared" si="1955"/>
        <v>1952</v>
      </c>
      <c r="BH1983" s="595">
        <f t="shared" si="1956"/>
        <v>518.4</v>
      </c>
      <c r="BI1983" s="289">
        <f t="shared" si="1957"/>
        <v>432</v>
      </c>
      <c r="BJ1983" s="596">
        <f t="shared" si="1958"/>
        <v>1568</v>
      </c>
      <c r="BK1983" s="595" t="str">
        <f t="shared" si="1959"/>
        <v>-</v>
      </c>
      <c r="BL1983" s="289" t="str">
        <f t="shared" si="1960"/>
        <v>-</v>
      </c>
      <c r="BM1983" s="596" t="str">
        <f t="shared" si="1961"/>
        <v>-</v>
      </c>
      <c r="BN1983" s="563">
        <f t="shared" si="1962"/>
        <v>8</v>
      </c>
      <c r="BO1983" s="87">
        <f t="shared" si="1963"/>
        <v>2020</v>
      </c>
      <c r="BP1983" s="87">
        <f t="shared" si="1964"/>
        <v>1.9999999999999996</v>
      </c>
      <c r="BQ1983" s="202"/>
    </row>
    <row r="1984" spans="1:69" s="35" customFormat="1" ht="10.5" customHeight="1" x14ac:dyDescent="0.2">
      <c r="A1984" s="87" t="str">
        <f t="shared" si="1950"/>
        <v>2020-21RRU8</v>
      </c>
      <c r="B1984" s="87" t="str">
        <f t="shared" si="1965"/>
        <v>Y56</v>
      </c>
      <c r="C1984" s="203" t="s">
        <v>196</v>
      </c>
      <c r="D1984" s="203" t="s">
        <v>171</v>
      </c>
      <c r="E1984" s="42"/>
      <c r="F1984" s="317" t="str">
        <f>VLOOKUP($G1984,'Selection Sheet'!$C$15:$F$39,3,0)</f>
        <v>Y56</v>
      </c>
      <c r="G1984" s="204" t="s">
        <v>93</v>
      </c>
      <c r="H1984" s="203" t="s">
        <v>530</v>
      </c>
      <c r="I1984" s="495">
        <v>343</v>
      </c>
      <c r="J1984" s="495">
        <v>124</v>
      </c>
      <c r="K1984" s="495">
        <v>53</v>
      </c>
      <c r="L1984" s="495">
        <v>30</v>
      </c>
      <c r="M1984" s="507" t="s">
        <v>80</v>
      </c>
      <c r="N1984" s="507" t="s">
        <v>80</v>
      </c>
      <c r="O1984" s="507" t="s">
        <v>80</v>
      </c>
      <c r="P1984" s="507" t="s">
        <v>80</v>
      </c>
      <c r="Q1984" s="495" t="s">
        <v>80</v>
      </c>
      <c r="R1984" s="495" t="s">
        <v>80</v>
      </c>
      <c r="S1984" s="495">
        <v>976</v>
      </c>
      <c r="T1984" s="501">
        <v>295</v>
      </c>
      <c r="U1984" s="550">
        <v>66.7</v>
      </c>
      <c r="V1984" s="550">
        <v>61</v>
      </c>
      <c r="W1984" s="550">
        <v>99</v>
      </c>
      <c r="X1984" s="498">
        <v>525</v>
      </c>
      <c r="Y1984" s="555">
        <v>58</v>
      </c>
      <c r="Z1984" s="550">
        <v>28</v>
      </c>
      <c r="AA1984" s="550">
        <v>140</v>
      </c>
      <c r="AB1984" s="501">
        <v>86</v>
      </c>
      <c r="AC1984" s="550">
        <v>46.9</v>
      </c>
      <c r="AD1984" s="550">
        <v>40</v>
      </c>
      <c r="AE1984" s="550">
        <v>70</v>
      </c>
      <c r="AF1984" s="502">
        <v>101</v>
      </c>
      <c r="AG1984" s="503">
        <v>125.627906976744</v>
      </c>
      <c r="AH1984" s="503">
        <v>172</v>
      </c>
      <c r="AI1984" s="502">
        <v>86</v>
      </c>
      <c r="AJ1984" s="505" t="s">
        <v>80</v>
      </c>
      <c r="AK1984" s="505" t="s">
        <v>80</v>
      </c>
      <c r="AL1984" s="507"/>
      <c r="AM1984" s="507"/>
      <c r="AN1984" s="505">
        <v>1066</v>
      </c>
      <c r="AO1984" s="505">
        <v>1102</v>
      </c>
      <c r="AP1984" s="506" t="s">
        <v>80</v>
      </c>
      <c r="AQ1984" s="506" t="s">
        <v>80</v>
      </c>
      <c r="AR1984" s="495">
        <v>44</v>
      </c>
      <c r="AS1984" s="495">
        <v>333</v>
      </c>
      <c r="AT1984" s="495">
        <v>20</v>
      </c>
      <c r="AU1984" s="495">
        <v>51</v>
      </c>
      <c r="AV1984" s="507"/>
      <c r="AW1984" s="507"/>
      <c r="AX1984" s="507"/>
      <c r="AY1984" s="507"/>
      <c r="AZ1984" s="507"/>
      <c r="BA1984" s="507"/>
      <c r="BB1984" s="357"/>
      <c r="BC1984" s="592">
        <f t="shared" si="1951"/>
        <v>10803.999999999984</v>
      </c>
      <c r="BD1984" s="593">
        <f t="shared" si="1952"/>
        <v>14792</v>
      </c>
      <c r="BE1984" s="595">
        <f t="shared" si="1953"/>
        <v>19676.5</v>
      </c>
      <c r="BF1984" s="289">
        <f t="shared" si="1954"/>
        <v>17995</v>
      </c>
      <c r="BG1984" s="596">
        <f t="shared" si="1955"/>
        <v>29205</v>
      </c>
      <c r="BH1984" s="595">
        <f t="shared" si="1956"/>
        <v>30450</v>
      </c>
      <c r="BI1984" s="289">
        <f t="shared" si="1957"/>
        <v>14700</v>
      </c>
      <c r="BJ1984" s="596">
        <f t="shared" si="1958"/>
        <v>73500</v>
      </c>
      <c r="BK1984" s="595">
        <f t="shared" si="1959"/>
        <v>4033.4</v>
      </c>
      <c r="BL1984" s="289">
        <f t="shared" si="1960"/>
        <v>3440</v>
      </c>
      <c r="BM1984" s="596">
        <f t="shared" si="1961"/>
        <v>6020</v>
      </c>
      <c r="BN1984" s="563">
        <f t="shared" si="1962"/>
        <v>8</v>
      </c>
      <c r="BO1984" s="87">
        <f t="shared" si="1963"/>
        <v>2020</v>
      </c>
      <c r="BP1984" s="87">
        <f t="shared" si="1964"/>
        <v>1.9999999999999996</v>
      </c>
      <c r="BQ1984" s="202"/>
    </row>
    <row r="1985" spans="1:69" s="35" customFormat="1" ht="10.5" customHeight="1" x14ac:dyDescent="0.2">
      <c r="A1985" s="87" t="str">
        <f t="shared" si="1950"/>
        <v>2020-21RX68</v>
      </c>
      <c r="B1985" s="87" t="str">
        <f t="shared" si="1965"/>
        <v>Y63</v>
      </c>
      <c r="C1985" s="203" t="s">
        <v>196</v>
      </c>
      <c r="D1985" s="203" t="s">
        <v>171</v>
      </c>
      <c r="E1985" s="42"/>
      <c r="F1985" s="317" t="str">
        <f>VLOOKUP($G1985,'Selection Sheet'!$C$15:$F$39,3,0)</f>
        <v>Y63</v>
      </c>
      <c r="G1985" s="204" t="s">
        <v>111</v>
      </c>
      <c r="H1985" s="203" t="s">
        <v>532</v>
      </c>
      <c r="I1985" s="495">
        <v>144</v>
      </c>
      <c r="J1985" s="495">
        <v>53</v>
      </c>
      <c r="K1985" s="495">
        <v>37</v>
      </c>
      <c r="L1985" s="495">
        <v>25</v>
      </c>
      <c r="M1985" s="507" t="s">
        <v>80</v>
      </c>
      <c r="N1985" s="507" t="s">
        <v>80</v>
      </c>
      <c r="O1985" s="507" t="s">
        <v>80</v>
      </c>
      <c r="P1985" s="507" t="s">
        <v>80</v>
      </c>
      <c r="Q1985" s="495" t="s">
        <v>80</v>
      </c>
      <c r="R1985" s="495" t="s">
        <v>80</v>
      </c>
      <c r="S1985" s="495">
        <v>416</v>
      </c>
      <c r="T1985" s="501">
        <v>282</v>
      </c>
      <c r="U1985" s="550">
        <v>84.5</v>
      </c>
      <c r="V1985" s="550">
        <v>74</v>
      </c>
      <c r="W1985" s="550">
        <v>123</v>
      </c>
      <c r="X1985" s="498">
        <v>285</v>
      </c>
      <c r="Y1985" s="555">
        <v>73.7</v>
      </c>
      <c r="Z1985" s="550">
        <v>37</v>
      </c>
      <c r="AA1985" s="550">
        <v>172</v>
      </c>
      <c r="AB1985" s="501">
        <v>50</v>
      </c>
      <c r="AC1985" s="550">
        <v>59.6</v>
      </c>
      <c r="AD1985" s="550">
        <v>47</v>
      </c>
      <c r="AE1985" s="550">
        <v>126.5</v>
      </c>
      <c r="AF1985" s="502">
        <v>74</v>
      </c>
      <c r="AG1985" s="503">
        <v>129.69696969697</v>
      </c>
      <c r="AH1985" s="503">
        <v>197.5</v>
      </c>
      <c r="AI1985" s="502">
        <v>66</v>
      </c>
      <c r="AJ1985" s="505" t="s">
        <v>80</v>
      </c>
      <c r="AK1985" s="505" t="s">
        <v>80</v>
      </c>
      <c r="AL1985" s="507"/>
      <c r="AM1985" s="507"/>
      <c r="AN1985" s="505">
        <v>531</v>
      </c>
      <c r="AO1985" s="505">
        <v>532</v>
      </c>
      <c r="AP1985" s="506" t="s">
        <v>80</v>
      </c>
      <c r="AQ1985" s="506" t="s">
        <v>80</v>
      </c>
      <c r="AR1985" s="495">
        <v>8</v>
      </c>
      <c r="AS1985" s="495">
        <v>136</v>
      </c>
      <c r="AT1985" s="495">
        <v>7</v>
      </c>
      <c r="AU1985" s="495">
        <v>35</v>
      </c>
      <c r="AV1985" s="507"/>
      <c r="AW1985" s="507"/>
      <c r="AX1985" s="507"/>
      <c r="AY1985" s="507"/>
      <c r="AZ1985" s="507"/>
      <c r="BA1985" s="507"/>
      <c r="BB1985" s="357"/>
      <c r="BC1985" s="592">
        <f t="shared" si="1951"/>
        <v>8560.00000000002</v>
      </c>
      <c r="BD1985" s="593">
        <f t="shared" si="1952"/>
        <v>13035</v>
      </c>
      <c r="BE1985" s="595">
        <f t="shared" si="1953"/>
        <v>23829</v>
      </c>
      <c r="BF1985" s="289">
        <f t="shared" si="1954"/>
        <v>20868</v>
      </c>
      <c r="BG1985" s="596">
        <f t="shared" si="1955"/>
        <v>34686</v>
      </c>
      <c r="BH1985" s="595">
        <f t="shared" si="1956"/>
        <v>21004.5</v>
      </c>
      <c r="BI1985" s="289">
        <f t="shared" si="1957"/>
        <v>10545</v>
      </c>
      <c r="BJ1985" s="596">
        <f t="shared" si="1958"/>
        <v>49020</v>
      </c>
      <c r="BK1985" s="595">
        <f t="shared" si="1959"/>
        <v>2980</v>
      </c>
      <c r="BL1985" s="289">
        <f t="shared" si="1960"/>
        <v>2350</v>
      </c>
      <c r="BM1985" s="596">
        <f t="shared" si="1961"/>
        <v>6325</v>
      </c>
      <c r="BN1985" s="563">
        <f t="shared" si="1962"/>
        <v>8</v>
      </c>
      <c r="BO1985" s="87">
        <f t="shared" si="1963"/>
        <v>2020</v>
      </c>
      <c r="BP1985" s="87">
        <f t="shared" si="1964"/>
        <v>1.9999999999999996</v>
      </c>
      <c r="BQ1985" s="202"/>
    </row>
    <row r="1986" spans="1:69" s="35" customFormat="1" ht="10.5" customHeight="1" x14ac:dyDescent="0.2">
      <c r="A1986" s="314" t="str">
        <f t="shared" si="1950"/>
        <v>2020-21RX78</v>
      </c>
      <c r="B1986" s="314" t="str">
        <f t="shared" si="1965"/>
        <v>Y62</v>
      </c>
      <c r="C1986" s="205" t="s">
        <v>196</v>
      </c>
      <c r="D1986" s="205" t="s">
        <v>171</v>
      </c>
      <c r="E1986" s="206"/>
      <c r="F1986" s="318" t="str">
        <f>VLOOKUP($G1986,'Selection Sheet'!$C$15:$F$39,3,0)</f>
        <v>Y62</v>
      </c>
      <c r="G1986" s="207" t="s">
        <v>84</v>
      </c>
      <c r="H1986" s="205" t="s">
        <v>533</v>
      </c>
      <c r="I1986" s="508">
        <v>255</v>
      </c>
      <c r="J1986" s="508">
        <v>77</v>
      </c>
      <c r="K1986" s="508">
        <v>45</v>
      </c>
      <c r="L1986" s="508">
        <v>25</v>
      </c>
      <c r="M1986" s="520" t="s">
        <v>80</v>
      </c>
      <c r="N1986" s="520" t="s">
        <v>80</v>
      </c>
      <c r="O1986" s="520" t="s">
        <v>80</v>
      </c>
      <c r="P1986" s="520" t="s">
        <v>80</v>
      </c>
      <c r="Q1986" s="508" t="s">
        <v>80</v>
      </c>
      <c r="R1986" s="508" t="s">
        <v>80</v>
      </c>
      <c r="S1986" s="508">
        <v>872</v>
      </c>
      <c r="T1986" s="514">
        <v>583</v>
      </c>
      <c r="U1986" s="551">
        <v>83.5</v>
      </c>
      <c r="V1986" s="551">
        <v>73</v>
      </c>
      <c r="W1986" s="551">
        <v>131</v>
      </c>
      <c r="X1986" s="511">
        <v>723</v>
      </c>
      <c r="Y1986" s="556">
        <v>79.599999999999994</v>
      </c>
      <c r="Z1986" s="551">
        <v>41</v>
      </c>
      <c r="AA1986" s="551">
        <v>192</v>
      </c>
      <c r="AB1986" s="514">
        <v>75</v>
      </c>
      <c r="AC1986" s="551">
        <v>58.2</v>
      </c>
      <c r="AD1986" s="551">
        <v>51</v>
      </c>
      <c r="AE1986" s="551">
        <v>97</v>
      </c>
      <c r="AF1986" s="515">
        <v>175</v>
      </c>
      <c r="AG1986" s="516">
        <v>165.416666666667</v>
      </c>
      <c r="AH1986" s="516">
        <v>225.9</v>
      </c>
      <c r="AI1986" s="515">
        <v>132</v>
      </c>
      <c r="AJ1986" s="519" t="s">
        <v>80</v>
      </c>
      <c r="AK1986" s="519" t="s">
        <v>80</v>
      </c>
      <c r="AL1986" s="570"/>
      <c r="AM1986" s="570"/>
      <c r="AN1986" s="518">
        <v>1021</v>
      </c>
      <c r="AO1986" s="518">
        <v>1042</v>
      </c>
      <c r="AP1986" s="519" t="s">
        <v>80</v>
      </c>
      <c r="AQ1986" s="519" t="s">
        <v>80</v>
      </c>
      <c r="AR1986" s="508">
        <v>26</v>
      </c>
      <c r="AS1986" s="508">
        <v>246</v>
      </c>
      <c r="AT1986" s="508">
        <v>14</v>
      </c>
      <c r="AU1986" s="508">
        <v>41</v>
      </c>
      <c r="AV1986" s="520"/>
      <c r="AW1986" s="520"/>
      <c r="AX1986" s="520"/>
      <c r="AY1986" s="520"/>
      <c r="AZ1986" s="520"/>
      <c r="BA1986" s="520"/>
      <c r="BB1986" s="358"/>
      <c r="BC1986" s="597">
        <f t="shared" si="1951"/>
        <v>21835.000000000044</v>
      </c>
      <c r="BD1986" s="598">
        <f t="shared" si="1952"/>
        <v>29818.799999999999</v>
      </c>
      <c r="BE1986" s="602">
        <f t="shared" si="1953"/>
        <v>48680.5</v>
      </c>
      <c r="BF1986" s="603">
        <f t="shared" si="1954"/>
        <v>42559</v>
      </c>
      <c r="BG1986" s="604">
        <f t="shared" si="1955"/>
        <v>76373</v>
      </c>
      <c r="BH1986" s="602">
        <f t="shared" si="1956"/>
        <v>57550.799999999996</v>
      </c>
      <c r="BI1986" s="603">
        <f t="shared" si="1957"/>
        <v>29643</v>
      </c>
      <c r="BJ1986" s="604">
        <f t="shared" si="1958"/>
        <v>138816</v>
      </c>
      <c r="BK1986" s="602">
        <f t="shared" si="1959"/>
        <v>4365</v>
      </c>
      <c r="BL1986" s="603">
        <f t="shared" si="1960"/>
        <v>3825</v>
      </c>
      <c r="BM1986" s="604">
        <f t="shared" si="1961"/>
        <v>7275</v>
      </c>
      <c r="BN1986" s="564">
        <f t="shared" si="1962"/>
        <v>8</v>
      </c>
      <c r="BO1986" s="314">
        <f t="shared" si="1963"/>
        <v>2020</v>
      </c>
      <c r="BP1986" s="314">
        <f t="shared" si="1964"/>
        <v>1.9999999999999996</v>
      </c>
      <c r="BQ1986" s="202"/>
    </row>
    <row r="1987" spans="1:69" s="35" customFormat="1" ht="10.5" customHeight="1" x14ac:dyDescent="0.2">
      <c r="A1987" s="87" t="str">
        <f t="shared" si="1950"/>
        <v>2020-21RX88</v>
      </c>
      <c r="B1987" s="87" t="str">
        <f t="shared" si="1965"/>
        <v>Y63</v>
      </c>
      <c r="C1987" s="203" t="s">
        <v>196</v>
      </c>
      <c r="D1987" s="203" t="s">
        <v>171</v>
      </c>
      <c r="E1987" s="42"/>
      <c r="F1987" s="317" t="str">
        <f>VLOOKUP($G1987,'Selection Sheet'!$C$15:$F$39,3,0)</f>
        <v>Y63</v>
      </c>
      <c r="G1987" s="204" t="s">
        <v>120</v>
      </c>
      <c r="H1987" s="203" t="s">
        <v>534</v>
      </c>
      <c r="I1987" s="495">
        <v>249</v>
      </c>
      <c r="J1987" s="495">
        <v>83</v>
      </c>
      <c r="K1987" s="495">
        <v>40</v>
      </c>
      <c r="L1987" s="495">
        <v>21</v>
      </c>
      <c r="M1987" s="507" t="s">
        <v>80</v>
      </c>
      <c r="N1987" s="507" t="s">
        <v>80</v>
      </c>
      <c r="O1987" s="507" t="s">
        <v>80</v>
      </c>
      <c r="P1987" s="507" t="s">
        <v>80</v>
      </c>
      <c r="Q1987" s="495" t="s">
        <v>80</v>
      </c>
      <c r="R1987" s="495" t="s">
        <v>80</v>
      </c>
      <c r="S1987" s="495">
        <v>733</v>
      </c>
      <c r="T1987" s="501">
        <v>423</v>
      </c>
      <c r="U1987" s="550">
        <v>77.599999999999994</v>
      </c>
      <c r="V1987" s="550">
        <v>72</v>
      </c>
      <c r="W1987" s="550">
        <v>111</v>
      </c>
      <c r="X1987" s="498">
        <v>516</v>
      </c>
      <c r="Y1987" s="555">
        <v>84.6</v>
      </c>
      <c r="Z1987" s="550">
        <v>39.5</v>
      </c>
      <c r="AA1987" s="550">
        <v>195</v>
      </c>
      <c r="AB1987" s="501">
        <v>70</v>
      </c>
      <c r="AC1987" s="550">
        <v>54.6</v>
      </c>
      <c r="AD1987" s="550">
        <v>45</v>
      </c>
      <c r="AE1987" s="550">
        <v>97</v>
      </c>
      <c r="AF1987" s="502">
        <v>146</v>
      </c>
      <c r="AG1987" s="503">
        <v>129.15217391304299</v>
      </c>
      <c r="AH1987" s="503">
        <v>197.3</v>
      </c>
      <c r="AI1987" s="502">
        <v>138</v>
      </c>
      <c r="AJ1987" s="505" t="s">
        <v>80</v>
      </c>
      <c r="AK1987" s="505" t="s">
        <v>80</v>
      </c>
      <c r="AL1987" s="507"/>
      <c r="AM1987" s="507"/>
      <c r="AN1987" s="505">
        <v>404</v>
      </c>
      <c r="AO1987" s="505">
        <v>431</v>
      </c>
      <c r="AP1987" s="506" t="s">
        <v>80</v>
      </c>
      <c r="AQ1987" s="506" t="s">
        <v>80</v>
      </c>
      <c r="AR1987" s="495">
        <v>31</v>
      </c>
      <c r="AS1987" s="495">
        <v>230</v>
      </c>
      <c r="AT1987" s="495">
        <v>9</v>
      </c>
      <c r="AU1987" s="495">
        <v>37</v>
      </c>
      <c r="AV1987" s="507"/>
      <c r="AW1987" s="507"/>
      <c r="AX1987" s="507"/>
      <c r="AY1987" s="507"/>
      <c r="AZ1987" s="507"/>
      <c r="BA1987" s="507"/>
      <c r="BB1987" s="357"/>
      <c r="BC1987" s="592">
        <f t="shared" si="1951"/>
        <v>17822.999999999931</v>
      </c>
      <c r="BD1987" s="593">
        <f t="shared" si="1952"/>
        <v>27227.4</v>
      </c>
      <c r="BE1987" s="595">
        <f t="shared" si="1953"/>
        <v>32824.799999999996</v>
      </c>
      <c r="BF1987" s="289">
        <f t="shared" si="1954"/>
        <v>30456</v>
      </c>
      <c r="BG1987" s="596">
        <f t="shared" si="1955"/>
        <v>46953</v>
      </c>
      <c r="BH1987" s="595">
        <f t="shared" si="1956"/>
        <v>43653.599999999999</v>
      </c>
      <c r="BI1987" s="289">
        <f t="shared" si="1957"/>
        <v>20382</v>
      </c>
      <c r="BJ1987" s="596">
        <f t="shared" si="1958"/>
        <v>100620</v>
      </c>
      <c r="BK1987" s="595">
        <f t="shared" si="1959"/>
        <v>3822</v>
      </c>
      <c r="BL1987" s="289">
        <f t="shared" si="1960"/>
        <v>3150</v>
      </c>
      <c r="BM1987" s="596">
        <f t="shared" si="1961"/>
        <v>6790</v>
      </c>
      <c r="BN1987" s="563">
        <f t="shared" si="1962"/>
        <v>8</v>
      </c>
      <c r="BO1987" s="87">
        <f t="shared" si="1963"/>
        <v>2020</v>
      </c>
      <c r="BP1987" s="87">
        <f t="shared" si="1964"/>
        <v>1.9999999999999996</v>
      </c>
      <c r="BQ1987" s="202"/>
    </row>
    <row r="1988" spans="1:69" s="35" customFormat="1" ht="10.5" customHeight="1" x14ac:dyDescent="0.2">
      <c r="A1988" s="87" t="str">
        <f t="shared" si="1950"/>
        <v>2020-21RX98</v>
      </c>
      <c r="B1988" s="87" t="str">
        <f t="shared" si="1965"/>
        <v>Y60</v>
      </c>
      <c r="C1988" s="203" t="s">
        <v>196</v>
      </c>
      <c r="D1988" s="203" t="s">
        <v>171</v>
      </c>
      <c r="E1988" s="42"/>
      <c r="F1988" s="317" t="str">
        <f>VLOOKUP($G1988,'Selection Sheet'!$C$15:$F$39,3,0)</f>
        <v>Y60</v>
      </c>
      <c r="G1988" s="204" t="s">
        <v>103</v>
      </c>
      <c r="H1988" s="203" t="s">
        <v>535</v>
      </c>
      <c r="I1988" s="495">
        <v>218</v>
      </c>
      <c r="J1988" s="495">
        <v>43</v>
      </c>
      <c r="K1988" s="495">
        <v>29</v>
      </c>
      <c r="L1988" s="495">
        <v>12</v>
      </c>
      <c r="M1988" s="507" t="s">
        <v>80</v>
      </c>
      <c r="N1988" s="507" t="s">
        <v>80</v>
      </c>
      <c r="O1988" s="507" t="s">
        <v>80</v>
      </c>
      <c r="P1988" s="507" t="s">
        <v>80</v>
      </c>
      <c r="Q1988" s="495" t="s">
        <v>80</v>
      </c>
      <c r="R1988" s="495" t="s">
        <v>80</v>
      </c>
      <c r="S1988" s="495">
        <v>605</v>
      </c>
      <c r="T1988" s="501">
        <v>408</v>
      </c>
      <c r="U1988" s="550">
        <v>86.1</v>
      </c>
      <c r="V1988" s="550">
        <v>76</v>
      </c>
      <c r="W1988" s="550">
        <v>125</v>
      </c>
      <c r="X1988" s="498">
        <v>468</v>
      </c>
      <c r="Y1988" s="555">
        <v>86.5</v>
      </c>
      <c r="Z1988" s="550">
        <v>46.5</v>
      </c>
      <c r="AA1988" s="550">
        <v>197</v>
      </c>
      <c r="AB1988" s="501">
        <v>66</v>
      </c>
      <c r="AC1988" s="550">
        <v>65.099999999999994</v>
      </c>
      <c r="AD1988" s="550">
        <v>58</v>
      </c>
      <c r="AE1988" s="550">
        <v>108</v>
      </c>
      <c r="AF1988" s="502">
        <v>90</v>
      </c>
      <c r="AG1988" s="503">
        <v>136.358208955224</v>
      </c>
      <c r="AH1988" s="503">
        <v>180</v>
      </c>
      <c r="AI1988" s="502">
        <v>67</v>
      </c>
      <c r="AJ1988" s="505" t="s">
        <v>80</v>
      </c>
      <c r="AK1988" s="505" t="s">
        <v>80</v>
      </c>
      <c r="AL1988" s="507"/>
      <c r="AM1988" s="507"/>
      <c r="AN1988" s="505">
        <v>771</v>
      </c>
      <c r="AO1988" s="505">
        <v>777</v>
      </c>
      <c r="AP1988" s="506" t="s">
        <v>80</v>
      </c>
      <c r="AQ1988" s="506" t="s">
        <v>80</v>
      </c>
      <c r="AR1988" s="495">
        <v>13</v>
      </c>
      <c r="AS1988" s="495">
        <v>215</v>
      </c>
      <c r="AT1988" s="495">
        <v>7</v>
      </c>
      <c r="AU1988" s="495">
        <v>28</v>
      </c>
      <c r="AV1988" s="507"/>
      <c r="AW1988" s="507"/>
      <c r="AX1988" s="507"/>
      <c r="AY1988" s="507"/>
      <c r="AZ1988" s="507"/>
      <c r="BA1988" s="507"/>
      <c r="BB1988" s="357"/>
      <c r="BC1988" s="592">
        <f t="shared" si="1951"/>
        <v>9136.0000000000073</v>
      </c>
      <c r="BD1988" s="593">
        <f t="shared" si="1952"/>
        <v>12060</v>
      </c>
      <c r="BE1988" s="595">
        <f t="shared" si="1953"/>
        <v>35128.799999999996</v>
      </c>
      <c r="BF1988" s="289">
        <f t="shared" si="1954"/>
        <v>31008</v>
      </c>
      <c r="BG1988" s="596">
        <f t="shared" si="1955"/>
        <v>51000</v>
      </c>
      <c r="BH1988" s="595">
        <f t="shared" si="1956"/>
        <v>40482</v>
      </c>
      <c r="BI1988" s="289">
        <f t="shared" si="1957"/>
        <v>21762</v>
      </c>
      <c r="BJ1988" s="596">
        <f t="shared" si="1958"/>
        <v>92196</v>
      </c>
      <c r="BK1988" s="595">
        <f t="shared" si="1959"/>
        <v>4296.5999999999995</v>
      </c>
      <c r="BL1988" s="289">
        <f t="shared" si="1960"/>
        <v>3828</v>
      </c>
      <c r="BM1988" s="596">
        <f t="shared" si="1961"/>
        <v>7128</v>
      </c>
      <c r="BN1988" s="563">
        <f t="shared" si="1962"/>
        <v>8</v>
      </c>
      <c r="BO1988" s="87">
        <f t="shared" si="1963"/>
        <v>2020</v>
      </c>
      <c r="BP1988" s="87">
        <f t="shared" si="1964"/>
        <v>1.9999999999999996</v>
      </c>
      <c r="BQ1988" s="202"/>
    </row>
    <row r="1989" spans="1:69" s="35" customFormat="1" ht="10.5" customHeight="1" x14ac:dyDescent="0.2">
      <c r="A1989" s="314" t="str">
        <f t="shared" si="1950"/>
        <v>2020-21RYA8</v>
      </c>
      <c r="B1989" s="314" t="str">
        <f t="shared" si="1965"/>
        <v>Y60</v>
      </c>
      <c r="C1989" s="205" t="s">
        <v>196</v>
      </c>
      <c r="D1989" s="205" t="s">
        <v>171</v>
      </c>
      <c r="E1989" s="206"/>
      <c r="F1989" s="318" t="str">
        <f>VLOOKUP($G1989,'Selection Sheet'!$C$15:$F$39,3,0)</f>
        <v>Y60</v>
      </c>
      <c r="G1989" s="207" t="s">
        <v>118</v>
      </c>
      <c r="H1989" s="205" t="s">
        <v>536</v>
      </c>
      <c r="I1989" s="508">
        <v>295</v>
      </c>
      <c r="J1989" s="508">
        <v>80</v>
      </c>
      <c r="K1989" s="508">
        <v>53</v>
      </c>
      <c r="L1989" s="508">
        <v>23</v>
      </c>
      <c r="M1989" s="520" t="s">
        <v>80</v>
      </c>
      <c r="N1989" s="520" t="s">
        <v>80</v>
      </c>
      <c r="O1989" s="520" t="s">
        <v>80</v>
      </c>
      <c r="P1989" s="520" t="s">
        <v>80</v>
      </c>
      <c r="Q1989" s="508" t="s">
        <v>80</v>
      </c>
      <c r="R1989" s="508" t="s">
        <v>80</v>
      </c>
      <c r="S1989" s="508">
        <v>891</v>
      </c>
      <c r="T1989" s="514">
        <v>365</v>
      </c>
      <c r="U1989" s="551">
        <v>71.7</v>
      </c>
      <c r="V1989" s="551">
        <v>66</v>
      </c>
      <c r="W1989" s="551">
        <v>104</v>
      </c>
      <c r="X1989" s="511">
        <v>489</v>
      </c>
      <c r="Y1989" s="556">
        <v>89.6</v>
      </c>
      <c r="Z1989" s="551">
        <v>47</v>
      </c>
      <c r="AA1989" s="551">
        <v>192</v>
      </c>
      <c r="AB1989" s="514">
        <v>53</v>
      </c>
      <c r="AC1989" s="551">
        <v>66.7</v>
      </c>
      <c r="AD1989" s="551">
        <v>57</v>
      </c>
      <c r="AE1989" s="551">
        <v>107</v>
      </c>
      <c r="AF1989" s="515">
        <v>159</v>
      </c>
      <c r="AG1989" s="516">
        <v>126.35</v>
      </c>
      <c r="AH1989" s="516">
        <v>172.5</v>
      </c>
      <c r="AI1989" s="515">
        <v>140</v>
      </c>
      <c r="AJ1989" s="519" t="s">
        <v>80</v>
      </c>
      <c r="AK1989" s="519" t="s">
        <v>80</v>
      </c>
      <c r="AL1989" s="570"/>
      <c r="AM1989" s="570"/>
      <c r="AN1989" s="518">
        <v>1730</v>
      </c>
      <c r="AO1989" s="518">
        <v>1741</v>
      </c>
      <c r="AP1989" s="519" t="s">
        <v>80</v>
      </c>
      <c r="AQ1989" s="519" t="s">
        <v>80</v>
      </c>
      <c r="AR1989" s="508">
        <v>35</v>
      </c>
      <c r="AS1989" s="508">
        <v>291</v>
      </c>
      <c r="AT1989" s="508">
        <v>15</v>
      </c>
      <c r="AU1989" s="508">
        <v>53</v>
      </c>
      <c r="AV1989" s="520"/>
      <c r="AW1989" s="520"/>
      <c r="AX1989" s="520"/>
      <c r="AY1989" s="520"/>
      <c r="AZ1989" s="520"/>
      <c r="BA1989" s="520"/>
      <c r="BB1989" s="358"/>
      <c r="BC1989" s="597">
        <f t="shared" si="1951"/>
        <v>17689</v>
      </c>
      <c r="BD1989" s="598">
        <f t="shared" si="1952"/>
        <v>24150</v>
      </c>
      <c r="BE1989" s="602">
        <f t="shared" si="1953"/>
        <v>26170.5</v>
      </c>
      <c r="BF1989" s="603">
        <f t="shared" si="1954"/>
        <v>24090</v>
      </c>
      <c r="BG1989" s="604">
        <f t="shared" si="1955"/>
        <v>37960</v>
      </c>
      <c r="BH1989" s="602">
        <f t="shared" si="1956"/>
        <v>43814.399999999994</v>
      </c>
      <c r="BI1989" s="603">
        <f t="shared" si="1957"/>
        <v>22983</v>
      </c>
      <c r="BJ1989" s="604">
        <f t="shared" si="1958"/>
        <v>93888</v>
      </c>
      <c r="BK1989" s="602">
        <f t="shared" si="1959"/>
        <v>3535.1000000000004</v>
      </c>
      <c r="BL1989" s="603">
        <f t="shared" si="1960"/>
        <v>3021</v>
      </c>
      <c r="BM1989" s="604">
        <f t="shared" si="1961"/>
        <v>5671</v>
      </c>
      <c r="BN1989" s="564">
        <f t="shared" si="1962"/>
        <v>8</v>
      </c>
      <c r="BO1989" s="314">
        <f t="shared" si="1963"/>
        <v>2020</v>
      </c>
      <c r="BP1989" s="314">
        <f t="shared" si="1964"/>
        <v>1.9999999999999996</v>
      </c>
      <c r="BQ1989" s="202"/>
    </row>
    <row r="1990" spans="1:69" s="35" customFormat="1" ht="10.5" customHeight="1" x14ac:dyDescent="0.2">
      <c r="A1990" s="87" t="str">
        <f t="shared" si="1950"/>
        <v>2020-21RYC8</v>
      </c>
      <c r="B1990" s="87" t="str">
        <f t="shared" si="1965"/>
        <v>Y61</v>
      </c>
      <c r="C1990" s="203" t="s">
        <v>196</v>
      </c>
      <c r="D1990" s="203" t="s">
        <v>171</v>
      </c>
      <c r="E1990" s="42"/>
      <c r="F1990" s="317" t="str">
        <f>VLOOKUP($G1990,'Selection Sheet'!$C$15:$F$39,3,0)</f>
        <v>Y61</v>
      </c>
      <c r="G1990" s="204" t="s">
        <v>87</v>
      </c>
      <c r="H1990" s="203" t="s">
        <v>537</v>
      </c>
      <c r="I1990" s="495">
        <v>258</v>
      </c>
      <c r="J1990" s="495">
        <v>66</v>
      </c>
      <c r="K1990" s="495">
        <v>37</v>
      </c>
      <c r="L1990" s="495">
        <v>24</v>
      </c>
      <c r="M1990" s="507" t="s">
        <v>80</v>
      </c>
      <c r="N1990" s="507" t="s">
        <v>80</v>
      </c>
      <c r="O1990" s="507" t="s">
        <v>80</v>
      </c>
      <c r="P1990" s="507" t="s">
        <v>80</v>
      </c>
      <c r="Q1990" s="495" t="s">
        <v>80</v>
      </c>
      <c r="R1990" s="495" t="s">
        <v>80</v>
      </c>
      <c r="S1990" s="495">
        <v>869</v>
      </c>
      <c r="T1990" s="501">
        <v>607</v>
      </c>
      <c r="U1990" s="550">
        <v>81.8</v>
      </c>
      <c r="V1990" s="550">
        <v>71</v>
      </c>
      <c r="W1990" s="550">
        <v>125</v>
      </c>
      <c r="X1990" s="498">
        <v>618</v>
      </c>
      <c r="Y1990" s="555">
        <v>79.7</v>
      </c>
      <c r="Z1990" s="550">
        <v>43.5</v>
      </c>
      <c r="AA1990" s="550">
        <v>185</v>
      </c>
      <c r="AB1990" s="501">
        <v>84</v>
      </c>
      <c r="AC1990" s="550">
        <v>56</v>
      </c>
      <c r="AD1990" s="550">
        <v>53.5</v>
      </c>
      <c r="AE1990" s="550">
        <v>87</v>
      </c>
      <c r="AF1990" s="502">
        <v>153</v>
      </c>
      <c r="AG1990" s="503">
        <v>140.32520325203299</v>
      </c>
      <c r="AH1990" s="503">
        <v>188.8</v>
      </c>
      <c r="AI1990" s="502">
        <v>123</v>
      </c>
      <c r="AJ1990" s="505" t="s">
        <v>80</v>
      </c>
      <c r="AK1990" s="505" t="s">
        <v>80</v>
      </c>
      <c r="AL1990" s="507"/>
      <c r="AM1990" s="507"/>
      <c r="AN1990" s="505">
        <v>852</v>
      </c>
      <c r="AO1990" s="505">
        <v>863</v>
      </c>
      <c r="AP1990" s="506" t="s">
        <v>80</v>
      </c>
      <c r="AQ1990" s="506" t="s">
        <v>80</v>
      </c>
      <c r="AR1990" s="495">
        <v>28</v>
      </c>
      <c r="AS1990" s="495">
        <v>254</v>
      </c>
      <c r="AT1990" s="495">
        <v>16</v>
      </c>
      <c r="AU1990" s="495">
        <v>35</v>
      </c>
      <c r="AV1990" s="507"/>
      <c r="AW1990" s="507"/>
      <c r="AX1990" s="507"/>
      <c r="AY1990" s="507"/>
      <c r="AZ1990" s="507"/>
      <c r="BA1990" s="507"/>
      <c r="BB1990" s="357"/>
      <c r="BC1990" s="592">
        <f t="shared" si="1951"/>
        <v>17260.000000000058</v>
      </c>
      <c r="BD1990" s="593">
        <f t="shared" si="1952"/>
        <v>23222.400000000001</v>
      </c>
      <c r="BE1990" s="595">
        <f t="shared" si="1953"/>
        <v>49652.6</v>
      </c>
      <c r="BF1990" s="289">
        <f t="shared" si="1954"/>
        <v>43097</v>
      </c>
      <c r="BG1990" s="596">
        <f t="shared" si="1955"/>
        <v>75875</v>
      </c>
      <c r="BH1990" s="595">
        <f t="shared" si="1956"/>
        <v>49254.6</v>
      </c>
      <c r="BI1990" s="289">
        <f t="shared" si="1957"/>
        <v>26883</v>
      </c>
      <c r="BJ1990" s="596">
        <f t="shared" si="1958"/>
        <v>114330</v>
      </c>
      <c r="BK1990" s="595">
        <f t="shared" si="1959"/>
        <v>4704</v>
      </c>
      <c r="BL1990" s="289">
        <f t="shared" si="1960"/>
        <v>4494</v>
      </c>
      <c r="BM1990" s="596">
        <f t="shared" si="1961"/>
        <v>7308</v>
      </c>
      <c r="BN1990" s="563">
        <f t="shared" si="1962"/>
        <v>8</v>
      </c>
      <c r="BO1990" s="87">
        <f t="shared" si="1963"/>
        <v>2020</v>
      </c>
      <c r="BP1990" s="87">
        <f t="shared" si="1964"/>
        <v>1.9999999999999996</v>
      </c>
      <c r="BQ1990" s="202"/>
    </row>
    <row r="1991" spans="1:69" s="35" customFormat="1" ht="10.5" customHeight="1" x14ac:dyDescent="0.2">
      <c r="A1991" s="87" t="str">
        <f t="shared" si="1950"/>
        <v>2020-21RYD8</v>
      </c>
      <c r="B1991" s="87" t="str">
        <f t="shared" si="1965"/>
        <v>Y59</v>
      </c>
      <c r="C1991" s="203" t="s">
        <v>196</v>
      </c>
      <c r="D1991" s="203" t="s">
        <v>171</v>
      </c>
      <c r="E1991" s="42"/>
      <c r="F1991" s="317" t="str">
        <f>VLOOKUP($G1991,'Selection Sheet'!$C$15:$F$39,3,0)</f>
        <v>Y59</v>
      </c>
      <c r="G1991" s="204" t="s">
        <v>116</v>
      </c>
      <c r="H1991" s="203" t="s">
        <v>538</v>
      </c>
      <c r="I1991" s="495">
        <v>225</v>
      </c>
      <c r="J1991" s="495">
        <v>56</v>
      </c>
      <c r="K1991" s="495">
        <v>45</v>
      </c>
      <c r="L1991" s="495">
        <v>21</v>
      </c>
      <c r="M1991" s="507" t="s">
        <v>80</v>
      </c>
      <c r="N1991" s="507" t="s">
        <v>80</v>
      </c>
      <c r="O1991" s="507" t="s">
        <v>80</v>
      </c>
      <c r="P1991" s="507" t="s">
        <v>80</v>
      </c>
      <c r="Q1991" s="495" t="s">
        <v>80</v>
      </c>
      <c r="R1991" s="495" t="s">
        <v>80</v>
      </c>
      <c r="S1991" s="495">
        <v>679</v>
      </c>
      <c r="T1991" s="501">
        <v>436</v>
      </c>
      <c r="U1991" s="550">
        <v>83.1</v>
      </c>
      <c r="V1991" s="550">
        <v>70</v>
      </c>
      <c r="W1991" s="550">
        <v>129</v>
      </c>
      <c r="X1991" s="498">
        <v>429</v>
      </c>
      <c r="Y1991" s="555">
        <v>68.8</v>
      </c>
      <c r="Z1991" s="550">
        <v>35</v>
      </c>
      <c r="AA1991" s="550">
        <v>156</v>
      </c>
      <c r="AB1991" s="501">
        <v>61</v>
      </c>
      <c r="AC1991" s="550">
        <v>68.5</v>
      </c>
      <c r="AD1991" s="550">
        <v>64</v>
      </c>
      <c r="AE1991" s="550">
        <v>102</v>
      </c>
      <c r="AF1991" s="502">
        <v>120</v>
      </c>
      <c r="AG1991" s="503">
        <v>146.76288659793801</v>
      </c>
      <c r="AH1991" s="503">
        <v>178.4</v>
      </c>
      <c r="AI1991" s="502">
        <v>97</v>
      </c>
      <c r="AJ1991" s="505" t="s">
        <v>80</v>
      </c>
      <c r="AK1991" s="505" t="s">
        <v>80</v>
      </c>
      <c r="AL1991" s="507"/>
      <c r="AM1991" s="507"/>
      <c r="AN1991" s="505">
        <v>1226</v>
      </c>
      <c r="AO1991" s="505">
        <v>1254</v>
      </c>
      <c r="AP1991" s="506" t="s">
        <v>80</v>
      </c>
      <c r="AQ1991" s="506" t="s">
        <v>80</v>
      </c>
      <c r="AR1991" s="495">
        <v>14</v>
      </c>
      <c r="AS1991" s="495">
        <v>220</v>
      </c>
      <c r="AT1991" s="495">
        <v>8</v>
      </c>
      <c r="AU1991" s="495">
        <v>44</v>
      </c>
      <c r="AV1991" s="507"/>
      <c r="AW1991" s="507"/>
      <c r="AX1991" s="507"/>
      <c r="AY1991" s="507"/>
      <c r="AZ1991" s="507"/>
      <c r="BA1991" s="507"/>
      <c r="BB1991" s="357"/>
      <c r="BC1991" s="592">
        <f t="shared" si="1951"/>
        <v>14235.999999999987</v>
      </c>
      <c r="BD1991" s="593">
        <f t="shared" si="1952"/>
        <v>17304.8</v>
      </c>
      <c r="BE1991" s="595">
        <f t="shared" si="1953"/>
        <v>36231.599999999999</v>
      </c>
      <c r="BF1991" s="289">
        <f t="shared" si="1954"/>
        <v>30520</v>
      </c>
      <c r="BG1991" s="596">
        <f t="shared" si="1955"/>
        <v>56244</v>
      </c>
      <c r="BH1991" s="595">
        <f t="shared" si="1956"/>
        <v>29515.199999999997</v>
      </c>
      <c r="BI1991" s="289">
        <f t="shared" si="1957"/>
        <v>15015</v>
      </c>
      <c r="BJ1991" s="596">
        <f t="shared" si="1958"/>
        <v>66924</v>
      </c>
      <c r="BK1991" s="595">
        <f t="shared" si="1959"/>
        <v>4178.5</v>
      </c>
      <c r="BL1991" s="289">
        <f t="shared" si="1960"/>
        <v>3904</v>
      </c>
      <c r="BM1991" s="596">
        <f t="shared" si="1961"/>
        <v>6222</v>
      </c>
      <c r="BN1991" s="563">
        <f t="shared" si="1962"/>
        <v>8</v>
      </c>
      <c r="BO1991" s="87">
        <f t="shared" si="1963"/>
        <v>2020</v>
      </c>
      <c r="BP1991" s="87">
        <f t="shared" si="1964"/>
        <v>1.9999999999999996</v>
      </c>
      <c r="BQ1991" s="202"/>
    </row>
    <row r="1992" spans="1:69" s="35" customFormat="1" ht="10.5" customHeight="1" x14ac:dyDescent="0.2">
      <c r="A1992" s="87" t="str">
        <f t="shared" si="1950"/>
        <v>2020-21RYE8</v>
      </c>
      <c r="B1992" s="87" t="str">
        <f t="shared" si="1965"/>
        <v>Y59</v>
      </c>
      <c r="C1992" s="203" t="s">
        <v>196</v>
      </c>
      <c r="D1992" s="203" t="s">
        <v>171</v>
      </c>
      <c r="E1992" s="42"/>
      <c r="F1992" s="317" t="str">
        <f>VLOOKUP($G1992,'Selection Sheet'!$C$15:$F$39,3,0)</f>
        <v>Y59</v>
      </c>
      <c r="G1992" s="204" t="s">
        <v>114</v>
      </c>
      <c r="H1992" s="203" t="s">
        <v>539</v>
      </c>
      <c r="I1992" s="495">
        <v>211</v>
      </c>
      <c r="J1992" s="495">
        <v>58</v>
      </c>
      <c r="K1992" s="495">
        <v>40</v>
      </c>
      <c r="L1992" s="495">
        <v>21</v>
      </c>
      <c r="M1992" s="507" t="s">
        <v>80</v>
      </c>
      <c r="N1992" s="507" t="s">
        <v>80</v>
      </c>
      <c r="O1992" s="507" t="s">
        <v>80</v>
      </c>
      <c r="P1992" s="507" t="s">
        <v>80</v>
      </c>
      <c r="Q1992" s="495" t="s">
        <v>80</v>
      </c>
      <c r="R1992" s="495" t="s">
        <v>80</v>
      </c>
      <c r="S1992" s="495">
        <v>374</v>
      </c>
      <c r="T1992" s="501">
        <v>337</v>
      </c>
      <c r="U1992" s="550">
        <v>76.2</v>
      </c>
      <c r="V1992" s="550">
        <v>67</v>
      </c>
      <c r="W1992" s="550">
        <v>113</v>
      </c>
      <c r="X1992" s="498">
        <v>358</v>
      </c>
      <c r="Y1992" s="555">
        <v>89.7</v>
      </c>
      <c r="Z1992" s="550">
        <v>40</v>
      </c>
      <c r="AA1992" s="550">
        <v>226</v>
      </c>
      <c r="AB1992" s="501">
        <v>61</v>
      </c>
      <c r="AC1992" s="550">
        <v>55.6</v>
      </c>
      <c r="AD1992" s="550">
        <v>49</v>
      </c>
      <c r="AE1992" s="550">
        <v>91</v>
      </c>
      <c r="AF1992" s="502">
        <v>117</v>
      </c>
      <c r="AG1992" s="503">
        <v>133.356435643564</v>
      </c>
      <c r="AH1992" s="503">
        <v>180</v>
      </c>
      <c r="AI1992" s="502">
        <v>101</v>
      </c>
      <c r="AJ1992" s="505" t="s">
        <v>80</v>
      </c>
      <c r="AK1992" s="505" t="s">
        <v>80</v>
      </c>
      <c r="AL1992" s="507"/>
      <c r="AM1992" s="507"/>
      <c r="AN1992" s="505">
        <v>741</v>
      </c>
      <c r="AO1992" s="505">
        <v>759</v>
      </c>
      <c r="AP1992" s="506" t="s">
        <v>80</v>
      </c>
      <c r="AQ1992" s="506" t="s">
        <v>80</v>
      </c>
      <c r="AR1992" s="495">
        <v>28</v>
      </c>
      <c r="AS1992" s="495">
        <v>206</v>
      </c>
      <c r="AT1992" s="495">
        <v>11</v>
      </c>
      <c r="AU1992" s="495">
        <v>38</v>
      </c>
      <c r="AV1992" s="507"/>
      <c r="AW1992" s="507"/>
      <c r="AX1992" s="507"/>
      <c r="AY1992" s="507"/>
      <c r="AZ1992" s="507"/>
      <c r="BA1992" s="507"/>
      <c r="BB1992" s="357"/>
      <c r="BC1992" s="592">
        <f t="shared" si="1951"/>
        <v>13468.999999999964</v>
      </c>
      <c r="BD1992" s="593">
        <f t="shared" si="1952"/>
        <v>18180</v>
      </c>
      <c r="BE1992" s="595">
        <f t="shared" si="1953"/>
        <v>25679.4</v>
      </c>
      <c r="BF1992" s="289">
        <f t="shared" si="1954"/>
        <v>22579</v>
      </c>
      <c r="BG1992" s="596">
        <f t="shared" si="1955"/>
        <v>38081</v>
      </c>
      <c r="BH1992" s="595">
        <f t="shared" si="1956"/>
        <v>32112.600000000002</v>
      </c>
      <c r="BI1992" s="289">
        <f t="shared" si="1957"/>
        <v>14320</v>
      </c>
      <c r="BJ1992" s="596">
        <f t="shared" si="1958"/>
        <v>80908</v>
      </c>
      <c r="BK1992" s="595">
        <f t="shared" si="1959"/>
        <v>3391.6</v>
      </c>
      <c r="BL1992" s="289">
        <f t="shared" si="1960"/>
        <v>2989</v>
      </c>
      <c r="BM1992" s="596">
        <f t="shared" si="1961"/>
        <v>5551</v>
      </c>
      <c r="BN1992" s="563">
        <f t="shared" si="1962"/>
        <v>8</v>
      </c>
      <c r="BO1992" s="87">
        <f t="shared" si="1963"/>
        <v>2020</v>
      </c>
      <c r="BP1992" s="87">
        <f t="shared" si="1964"/>
        <v>1.9999999999999996</v>
      </c>
      <c r="BQ1992" s="202"/>
    </row>
    <row r="1993" spans="1:69" s="35" customFormat="1" ht="10.5" customHeight="1" x14ac:dyDescent="0.2">
      <c r="A1993" s="312" t="str">
        <f t="shared" si="1950"/>
        <v>2020-21RYF8</v>
      </c>
      <c r="B1993" s="312" t="str">
        <f t="shared" si="1965"/>
        <v>Y58</v>
      </c>
      <c r="C1993" s="208" t="s">
        <v>196</v>
      </c>
      <c r="D1993" s="208" t="s">
        <v>171</v>
      </c>
      <c r="E1993" s="53"/>
      <c r="F1993" s="319" t="str">
        <f>VLOOKUP($G1993,'Selection Sheet'!$C$15:$F$39,3,0)</f>
        <v>Y58</v>
      </c>
      <c r="G1993" s="209" t="s">
        <v>99</v>
      </c>
      <c r="H1993" s="208" t="s">
        <v>540</v>
      </c>
      <c r="I1993" s="521">
        <v>241</v>
      </c>
      <c r="J1993" s="521">
        <v>80</v>
      </c>
      <c r="K1993" s="521">
        <v>42</v>
      </c>
      <c r="L1993" s="521">
        <v>22</v>
      </c>
      <c r="M1993" s="533" t="s">
        <v>80</v>
      </c>
      <c r="N1993" s="533" t="s">
        <v>80</v>
      </c>
      <c r="O1993" s="533" t="s">
        <v>80</v>
      </c>
      <c r="P1993" s="533" t="s">
        <v>80</v>
      </c>
      <c r="Q1993" s="521" t="s">
        <v>80</v>
      </c>
      <c r="R1993" s="521" t="s">
        <v>80</v>
      </c>
      <c r="S1993" s="521">
        <v>728</v>
      </c>
      <c r="T1993" s="527">
        <v>546</v>
      </c>
      <c r="U1993" s="552">
        <v>97.6</v>
      </c>
      <c r="V1993" s="552">
        <v>84</v>
      </c>
      <c r="W1993" s="552">
        <v>158</v>
      </c>
      <c r="X1993" s="524">
        <v>573</v>
      </c>
      <c r="Y1993" s="557">
        <v>69.900000000000006</v>
      </c>
      <c r="Z1993" s="552">
        <v>29</v>
      </c>
      <c r="AA1993" s="552">
        <v>176</v>
      </c>
      <c r="AB1993" s="527">
        <v>76</v>
      </c>
      <c r="AC1993" s="552">
        <v>64.8</v>
      </c>
      <c r="AD1993" s="552">
        <v>56.5</v>
      </c>
      <c r="AE1993" s="552">
        <v>109</v>
      </c>
      <c r="AF1993" s="528">
        <v>121</v>
      </c>
      <c r="AG1993" s="529">
        <v>141.77884615384599</v>
      </c>
      <c r="AH1993" s="529">
        <v>196.9</v>
      </c>
      <c r="AI1993" s="528">
        <v>104</v>
      </c>
      <c r="AJ1993" s="532" t="s">
        <v>80</v>
      </c>
      <c r="AK1993" s="532" t="s">
        <v>80</v>
      </c>
      <c r="AL1993" s="571"/>
      <c r="AM1993" s="571"/>
      <c r="AN1993" s="531">
        <v>963</v>
      </c>
      <c r="AO1993" s="531">
        <v>970</v>
      </c>
      <c r="AP1993" s="532" t="s">
        <v>80</v>
      </c>
      <c r="AQ1993" s="532" t="s">
        <v>80</v>
      </c>
      <c r="AR1993" s="521">
        <v>32</v>
      </c>
      <c r="AS1993" s="521">
        <v>235</v>
      </c>
      <c r="AT1993" s="521">
        <v>15</v>
      </c>
      <c r="AU1993" s="521">
        <v>41</v>
      </c>
      <c r="AV1993" s="533"/>
      <c r="AW1993" s="533"/>
      <c r="AX1993" s="533"/>
      <c r="AY1993" s="533"/>
      <c r="AZ1993" s="533"/>
      <c r="BA1993" s="533"/>
      <c r="BB1993" s="359"/>
      <c r="BC1993" s="605">
        <f t="shared" si="1951"/>
        <v>14744.999999999984</v>
      </c>
      <c r="BD1993" s="606">
        <f t="shared" si="1952"/>
        <v>20477.600000000002</v>
      </c>
      <c r="BE1993" s="609">
        <f t="shared" si="1953"/>
        <v>53289.599999999999</v>
      </c>
      <c r="BF1993" s="311">
        <f t="shared" si="1954"/>
        <v>45864</v>
      </c>
      <c r="BG1993" s="610">
        <f t="shared" si="1955"/>
        <v>86268</v>
      </c>
      <c r="BH1993" s="609">
        <f t="shared" si="1956"/>
        <v>40052.700000000004</v>
      </c>
      <c r="BI1993" s="311">
        <f t="shared" si="1957"/>
        <v>16617</v>
      </c>
      <c r="BJ1993" s="610">
        <f t="shared" si="1958"/>
        <v>100848</v>
      </c>
      <c r="BK1993" s="609">
        <f t="shared" si="1959"/>
        <v>4924.8</v>
      </c>
      <c r="BL1993" s="311">
        <f t="shared" si="1960"/>
        <v>4294</v>
      </c>
      <c r="BM1993" s="610">
        <f t="shared" si="1961"/>
        <v>8284</v>
      </c>
      <c r="BN1993" s="565">
        <f t="shared" si="1962"/>
        <v>8</v>
      </c>
      <c r="BO1993" s="312">
        <f t="shared" si="1963"/>
        <v>2020</v>
      </c>
      <c r="BP1993" s="312">
        <f t="shared" si="1964"/>
        <v>1.9999999999999996</v>
      </c>
      <c r="BQ1993" s="202"/>
    </row>
    <row r="1994" spans="1:69" s="35" customFormat="1" ht="10.5" customHeight="1" x14ac:dyDescent="0.2">
      <c r="A1994" s="87" t="str">
        <f t="shared" si="1950"/>
        <v>2020-21R1F9</v>
      </c>
      <c r="B1994" s="87" t="str">
        <f t="shared" si="1965"/>
        <v>Y59</v>
      </c>
      <c r="C1994" s="203" t="s">
        <v>196</v>
      </c>
      <c r="D1994" s="203" t="s">
        <v>172</v>
      </c>
      <c r="E1994" s="42"/>
      <c r="F1994" s="317" t="str">
        <f>VLOOKUP($G1994,'Selection Sheet'!$C$15:$F$39,3,0)</f>
        <v>Y59</v>
      </c>
      <c r="G1994" s="204" t="s">
        <v>108</v>
      </c>
      <c r="H1994" s="203" t="s">
        <v>529</v>
      </c>
      <c r="I1994" s="495">
        <v>7</v>
      </c>
      <c r="J1994" s="495">
        <v>2</v>
      </c>
      <c r="K1994" s="495">
        <v>1</v>
      </c>
      <c r="L1994" s="495">
        <v>0</v>
      </c>
      <c r="M1994" s="507" t="s">
        <v>80</v>
      </c>
      <c r="N1994" s="507" t="s">
        <v>80</v>
      </c>
      <c r="O1994" s="507" t="s">
        <v>80</v>
      </c>
      <c r="P1994" s="507" t="s">
        <v>80</v>
      </c>
      <c r="Q1994" s="495" t="s">
        <v>80</v>
      </c>
      <c r="R1994" s="495" t="s">
        <v>80</v>
      </c>
      <c r="S1994" s="495">
        <v>21</v>
      </c>
      <c r="T1994" s="498">
        <v>19</v>
      </c>
      <c r="U1994" s="550">
        <v>81.3</v>
      </c>
      <c r="V1994" s="550">
        <v>69</v>
      </c>
      <c r="W1994" s="550">
        <v>168</v>
      </c>
      <c r="X1994" s="498">
        <v>19</v>
      </c>
      <c r="Y1994" s="555">
        <v>42.7</v>
      </c>
      <c r="Z1994" s="550">
        <v>20</v>
      </c>
      <c r="AA1994" s="550">
        <v>125</v>
      </c>
      <c r="AB1994" s="501" t="s">
        <v>80</v>
      </c>
      <c r="AC1994" s="550" t="s">
        <v>80</v>
      </c>
      <c r="AD1994" s="550" t="s">
        <v>80</v>
      </c>
      <c r="AE1994" s="550" t="s">
        <v>80</v>
      </c>
      <c r="AF1994" s="502">
        <v>0</v>
      </c>
      <c r="AG1994" s="503" t="s">
        <v>80</v>
      </c>
      <c r="AH1994" s="503" t="s">
        <v>80</v>
      </c>
      <c r="AI1994" s="502">
        <v>0</v>
      </c>
      <c r="AJ1994" s="505" t="s">
        <v>80</v>
      </c>
      <c r="AK1994" s="505" t="s">
        <v>80</v>
      </c>
      <c r="AL1994" s="507"/>
      <c r="AM1994" s="507"/>
      <c r="AN1994" s="505" t="s">
        <v>80</v>
      </c>
      <c r="AO1994" s="505" t="s">
        <v>80</v>
      </c>
      <c r="AP1994" s="506">
        <v>36</v>
      </c>
      <c r="AQ1994" s="506">
        <v>44</v>
      </c>
      <c r="AR1994" s="495">
        <v>2</v>
      </c>
      <c r="AS1994" s="495">
        <v>7</v>
      </c>
      <c r="AT1994" s="495">
        <v>0</v>
      </c>
      <c r="AU1994" s="495">
        <v>1</v>
      </c>
      <c r="AV1994" s="507"/>
      <c r="AW1994" s="507"/>
      <c r="AX1994" s="507"/>
      <c r="AY1994" s="507"/>
      <c r="AZ1994" s="507"/>
      <c r="BA1994" s="507"/>
      <c r="BB1994" s="357"/>
      <c r="BC1994" s="592" t="str">
        <f t="shared" si="1951"/>
        <v>-</v>
      </c>
      <c r="BD1994" s="593" t="str">
        <f t="shared" si="1952"/>
        <v>-</v>
      </c>
      <c r="BE1994" s="595">
        <f t="shared" si="1953"/>
        <v>1544.7</v>
      </c>
      <c r="BF1994" s="289">
        <f t="shared" si="1954"/>
        <v>1311</v>
      </c>
      <c r="BG1994" s="596">
        <f t="shared" si="1955"/>
        <v>3192</v>
      </c>
      <c r="BH1994" s="595">
        <f t="shared" si="1956"/>
        <v>811.30000000000007</v>
      </c>
      <c r="BI1994" s="289">
        <f t="shared" si="1957"/>
        <v>380</v>
      </c>
      <c r="BJ1994" s="596">
        <f t="shared" si="1958"/>
        <v>2375</v>
      </c>
      <c r="BK1994" s="595" t="str">
        <f t="shared" si="1959"/>
        <v>-</v>
      </c>
      <c r="BL1994" s="289" t="str">
        <f t="shared" si="1960"/>
        <v>-</v>
      </c>
      <c r="BM1994" s="596" t="str">
        <f t="shared" si="1961"/>
        <v>-</v>
      </c>
      <c r="BN1994" s="563">
        <f t="shared" si="1962"/>
        <v>9</v>
      </c>
      <c r="BO1994" s="87">
        <f t="shared" si="1963"/>
        <v>2020</v>
      </c>
      <c r="BP1994" s="87">
        <f t="shared" si="1964"/>
        <v>0</v>
      </c>
      <c r="BQ1994" s="202"/>
    </row>
    <row r="1995" spans="1:69" s="35" customFormat="1" ht="10.5" customHeight="1" x14ac:dyDescent="0.2">
      <c r="A1995" s="87" t="str">
        <f t="shared" si="1950"/>
        <v>2020-21RRU9</v>
      </c>
      <c r="B1995" s="87" t="str">
        <f t="shared" si="1965"/>
        <v>Y56</v>
      </c>
      <c r="C1995" s="203" t="s">
        <v>196</v>
      </c>
      <c r="D1995" s="203" t="s">
        <v>172</v>
      </c>
      <c r="E1995" s="42"/>
      <c r="F1995" s="317" t="str">
        <f>VLOOKUP($G1995,'Selection Sheet'!$C$15:$F$39,3,0)</f>
        <v>Y56</v>
      </c>
      <c r="G1995" s="204" t="s">
        <v>93</v>
      </c>
      <c r="H1995" s="203" t="s">
        <v>530</v>
      </c>
      <c r="I1995" s="495">
        <v>349</v>
      </c>
      <c r="J1995" s="495">
        <v>99</v>
      </c>
      <c r="K1995" s="495">
        <v>42</v>
      </c>
      <c r="L1995" s="495">
        <v>25</v>
      </c>
      <c r="M1995" s="507" t="s">
        <v>80</v>
      </c>
      <c r="N1995" s="507" t="s">
        <v>80</v>
      </c>
      <c r="O1995" s="507" t="s">
        <v>80</v>
      </c>
      <c r="P1995" s="507" t="s">
        <v>80</v>
      </c>
      <c r="Q1995" s="495" t="s">
        <v>80</v>
      </c>
      <c r="R1995" s="495" t="s">
        <v>80</v>
      </c>
      <c r="S1995" s="495">
        <v>880</v>
      </c>
      <c r="T1995" s="501">
        <v>317</v>
      </c>
      <c r="U1995" s="550">
        <v>72.900000000000006</v>
      </c>
      <c r="V1995" s="550">
        <v>64</v>
      </c>
      <c r="W1995" s="550">
        <v>112</v>
      </c>
      <c r="X1995" s="498">
        <v>522</v>
      </c>
      <c r="Y1995" s="555">
        <v>66.599999999999994</v>
      </c>
      <c r="Z1995" s="550">
        <v>29</v>
      </c>
      <c r="AA1995" s="550">
        <v>153</v>
      </c>
      <c r="AB1995" s="501">
        <v>77</v>
      </c>
      <c r="AC1995" s="550">
        <v>50.3</v>
      </c>
      <c r="AD1995" s="550">
        <v>42</v>
      </c>
      <c r="AE1995" s="550">
        <v>96</v>
      </c>
      <c r="AF1995" s="502">
        <v>112</v>
      </c>
      <c r="AG1995" s="503">
        <v>137.52222222222201</v>
      </c>
      <c r="AH1995" s="503">
        <v>167.4</v>
      </c>
      <c r="AI1995" s="502">
        <v>90</v>
      </c>
      <c r="AJ1995" s="505" t="s">
        <v>80</v>
      </c>
      <c r="AK1995" s="505" t="s">
        <v>80</v>
      </c>
      <c r="AL1995" s="507"/>
      <c r="AM1995" s="507"/>
      <c r="AN1995" s="505" t="s">
        <v>80</v>
      </c>
      <c r="AO1995" s="505" t="s">
        <v>80</v>
      </c>
      <c r="AP1995" s="506">
        <v>1118</v>
      </c>
      <c r="AQ1995" s="506">
        <v>1206</v>
      </c>
      <c r="AR1995" s="495">
        <v>24</v>
      </c>
      <c r="AS1995" s="495">
        <v>338</v>
      </c>
      <c r="AT1995" s="495">
        <v>9</v>
      </c>
      <c r="AU1995" s="495">
        <v>38</v>
      </c>
      <c r="AV1995" s="507"/>
      <c r="AW1995" s="507"/>
      <c r="AX1995" s="507"/>
      <c r="AY1995" s="507"/>
      <c r="AZ1995" s="507"/>
      <c r="BA1995" s="507"/>
      <c r="BB1995" s="357"/>
      <c r="BC1995" s="592">
        <f t="shared" si="1951"/>
        <v>12376.999999999982</v>
      </c>
      <c r="BD1995" s="593">
        <f t="shared" si="1952"/>
        <v>15066</v>
      </c>
      <c r="BE1995" s="595">
        <f t="shared" si="1953"/>
        <v>23109.300000000003</v>
      </c>
      <c r="BF1995" s="289">
        <f t="shared" si="1954"/>
        <v>20288</v>
      </c>
      <c r="BG1995" s="596">
        <f t="shared" si="1955"/>
        <v>35504</v>
      </c>
      <c r="BH1995" s="595">
        <f t="shared" si="1956"/>
        <v>34765.199999999997</v>
      </c>
      <c r="BI1995" s="289">
        <f t="shared" si="1957"/>
        <v>15138</v>
      </c>
      <c r="BJ1995" s="596">
        <f t="shared" si="1958"/>
        <v>79866</v>
      </c>
      <c r="BK1995" s="595">
        <f t="shared" si="1959"/>
        <v>3873.1</v>
      </c>
      <c r="BL1995" s="289">
        <f t="shared" si="1960"/>
        <v>3234</v>
      </c>
      <c r="BM1995" s="596">
        <f t="shared" si="1961"/>
        <v>7392</v>
      </c>
      <c r="BN1995" s="563">
        <f t="shared" si="1962"/>
        <v>9</v>
      </c>
      <c r="BO1995" s="87">
        <f t="shared" si="1963"/>
        <v>2020</v>
      </c>
      <c r="BP1995" s="87">
        <f t="shared" si="1964"/>
        <v>0</v>
      </c>
      <c r="BQ1995" s="202"/>
    </row>
    <row r="1996" spans="1:69" s="35" customFormat="1" ht="10.5" customHeight="1" x14ac:dyDescent="0.2">
      <c r="A1996" s="87" t="str">
        <f t="shared" si="1950"/>
        <v>2020-21RX69</v>
      </c>
      <c r="B1996" s="87" t="str">
        <f t="shared" si="1965"/>
        <v>Y63</v>
      </c>
      <c r="C1996" s="203" t="s">
        <v>196</v>
      </c>
      <c r="D1996" s="203" t="s">
        <v>172</v>
      </c>
      <c r="E1996" s="42"/>
      <c r="F1996" s="317" t="str">
        <f>VLOOKUP($G1996,'Selection Sheet'!$C$15:$F$39,3,0)</f>
        <v>Y63</v>
      </c>
      <c r="G1996" s="204" t="s">
        <v>111</v>
      </c>
      <c r="H1996" s="203" t="s">
        <v>532</v>
      </c>
      <c r="I1996" s="495">
        <v>175</v>
      </c>
      <c r="J1996" s="495">
        <v>45</v>
      </c>
      <c r="K1996" s="495">
        <v>27</v>
      </c>
      <c r="L1996" s="495">
        <v>16</v>
      </c>
      <c r="M1996" s="507" t="s">
        <v>80</v>
      </c>
      <c r="N1996" s="507" t="s">
        <v>80</v>
      </c>
      <c r="O1996" s="507" t="s">
        <v>80</v>
      </c>
      <c r="P1996" s="507" t="s">
        <v>80</v>
      </c>
      <c r="Q1996" s="495" t="s">
        <v>80</v>
      </c>
      <c r="R1996" s="495" t="s">
        <v>80</v>
      </c>
      <c r="S1996" s="495">
        <v>481</v>
      </c>
      <c r="T1996" s="501">
        <v>282</v>
      </c>
      <c r="U1996" s="550">
        <v>84.4</v>
      </c>
      <c r="V1996" s="550">
        <v>74</v>
      </c>
      <c r="W1996" s="550">
        <v>125</v>
      </c>
      <c r="X1996" s="498">
        <v>287</v>
      </c>
      <c r="Y1996" s="555">
        <v>73.2</v>
      </c>
      <c r="Z1996" s="550">
        <v>38</v>
      </c>
      <c r="AA1996" s="550">
        <v>180</v>
      </c>
      <c r="AB1996" s="501">
        <v>44</v>
      </c>
      <c r="AC1996" s="550">
        <v>50.2</v>
      </c>
      <c r="AD1996" s="550">
        <v>42</v>
      </c>
      <c r="AE1996" s="550">
        <v>79</v>
      </c>
      <c r="AF1996" s="502">
        <v>45</v>
      </c>
      <c r="AG1996" s="503">
        <v>145.48717948717899</v>
      </c>
      <c r="AH1996" s="503">
        <v>185.6</v>
      </c>
      <c r="AI1996" s="502">
        <v>39</v>
      </c>
      <c r="AJ1996" s="505" t="s">
        <v>80</v>
      </c>
      <c r="AK1996" s="505" t="s">
        <v>80</v>
      </c>
      <c r="AL1996" s="507"/>
      <c r="AM1996" s="507"/>
      <c r="AN1996" s="505" t="s">
        <v>80</v>
      </c>
      <c r="AO1996" s="505" t="s">
        <v>80</v>
      </c>
      <c r="AP1996" s="506">
        <v>216</v>
      </c>
      <c r="AQ1996" s="506">
        <v>272</v>
      </c>
      <c r="AR1996" s="495">
        <v>12</v>
      </c>
      <c r="AS1996" s="495">
        <v>165</v>
      </c>
      <c r="AT1996" s="495">
        <v>10</v>
      </c>
      <c r="AU1996" s="495">
        <v>22</v>
      </c>
      <c r="AV1996" s="507"/>
      <c r="AW1996" s="507"/>
      <c r="AX1996" s="507"/>
      <c r="AY1996" s="507"/>
      <c r="AZ1996" s="507"/>
      <c r="BA1996" s="507"/>
      <c r="BB1996" s="357"/>
      <c r="BC1996" s="592">
        <f t="shared" si="1951"/>
        <v>5673.9999999999809</v>
      </c>
      <c r="BD1996" s="593">
        <f t="shared" si="1952"/>
        <v>7238.4</v>
      </c>
      <c r="BE1996" s="595">
        <f t="shared" si="1953"/>
        <v>23800.800000000003</v>
      </c>
      <c r="BF1996" s="289">
        <f t="shared" si="1954"/>
        <v>20868</v>
      </c>
      <c r="BG1996" s="596">
        <f t="shared" si="1955"/>
        <v>35250</v>
      </c>
      <c r="BH1996" s="595">
        <f t="shared" si="1956"/>
        <v>21008.400000000001</v>
      </c>
      <c r="BI1996" s="289">
        <f t="shared" si="1957"/>
        <v>10906</v>
      </c>
      <c r="BJ1996" s="596">
        <f t="shared" si="1958"/>
        <v>51660</v>
      </c>
      <c r="BK1996" s="595">
        <f t="shared" si="1959"/>
        <v>2208.8000000000002</v>
      </c>
      <c r="BL1996" s="289">
        <f t="shared" si="1960"/>
        <v>1848</v>
      </c>
      <c r="BM1996" s="596">
        <f t="shared" si="1961"/>
        <v>3476</v>
      </c>
      <c r="BN1996" s="563">
        <f t="shared" si="1962"/>
        <v>9</v>
      </c>
      <c r="BO1996" s="87">
        <f t="shared" si="1963"/>
        <v>2020</v>
      </c>
      <c r="BP1996" s="87">
        <f t="shared" si="1964"/>
        <v>0</v>
      </c>
      <c r="BQ1996" s="202"/>
    </row>
    <row r="1997" spans="1:69" s="35" customFormat="1" ht="10.5" customHeight="1" x14ac:dyDescent="0.2">
      <c r="A1997" s="314" t="str">
        <f t="shared" si="1950"/>
        <v>2020-21RX79</v>
      </c>
      <c r="B1997" s="314" t="str">
        <f t="shared" si="1965"/>
        <v>Y62</v>
      </c>
      <c r="C1997" s="205" t="s">
        <v>196</v>
      </c>
      <c r="D1997" s="205" t="s">
        <v>172</v>
      </c>
      <c r="E1997" s="206"/>
      <c r="F1997" s="318" t="str">
        <f>VLOOKUP($G1997,'Selection Sheet'!$C$15:$F$39,3,0)</f>
        <v>Y62</v>
      </c>
      <c r="G1997" s="207" t="s">
        <v>84</v>
      </c>
      <c r="H1997" s="205" t="s">
        <v>533</v>
      </c>
      <c r="I1997" s="508">
        <v>220</v>
      </c>
      <c r="J1997" s="508">
        <v>72</v>
      </c>
      <c r="K1997" s="508">
        <v>41</v>
      </c>
      <c r="L1997" s="508">
        <v>21</v>
      </c>
      <c r="M1997" s="520" t="s">
        <v>80</v>
      </c>
      <c r="N1997" s="520" t="s">
        <v>80</v>
      </c>
      <c r="O1997" s="520" t="s">
        <v>80</v>
      </c>
      <c r="P1997" s="520" t="s">
        <v>80</v>
      </c>
      <c r="Q1997" s="508" t="s">
        <v>80</v>
      </c>
      <c r="R1997" s="508" t="s">
        <v>80</v>
      </c>
      <c r="S1997" s="508">
        <v>823</v>
      </c>
      <c r="T1997" s="514">
        <v>567</v>
      </c>
      <c r="U1997" s="551">
        <v>87.6</v>
      </c>
      <c r="V1997" s="551">
        <v>78</v>
      </c>
      <c r="W1997" s="551">
        <v>136</v>
      </c>
      <c r="X1997" s="511">
        <v>696</v>
      </c>
      <c r="Y1997" s="556">
        <v>73.099999999999994</v>
      </c>
      <c r="Z1997" s="551">
        <v>40</v>
      </c>
      <c r="AA1997" s="551">
        <v>171</v>
      </c>
      <c r="AB1997" s="514">
        <v>61</v>
      </c>
      <c r="AC1997" s="551">
        <v>67.3</v>
      </c>
      <c r="AD1997" s="551">
        <v>55</v>
      </c>
      <c r="AE1997" s="551">
        <v>109</v>
      </c>
      <c r="AF1997" s="515">
        <v>160</v>
      </c>
      <c r="AG1997" s="516">
        <v>146.43846153846201</v>
      </c>
      <c r="AH1997" s="516">
        <v>195.6</v>
      </c>
      <c r="AI1997" s="515">
        <v>130</v>
      </c>
      <c r="AJ1997" s="519" t="s">
        <v>80</v>
      </c>
      <c r="AK1997" s="519" t="s">
        <v>80</v>
      </c>
      <c r="AL1997" s="570"/>
      <c r="AM1997" s="570"/>
      <c r="AN1997" s="518" t="s">
        <v>80</v>
      </c>
      <c r="AO1997" s="518" t="s">
        <v>80</v>
      </c>
      <c r="AP1997" s="519">
        <v>366</v>
      </c>
      <c r="AQ1997" s="519">
        <v>505</v>
      </c>
      <c r="AR1997" s="508">
        <v>15</v>
      </c>
      <c r="AS1997" s="508">
        <v>210</v>
      </c>
      <c r="AT1997" s="508">
        <v>7</v>
      </c>
      <c r="AU1997" s="508">
        <v>40</v>
      </c>
      <c r="AV1997" s="520"/>
      <c r="AW1997" s="520"/>
      <c r="AX1997" s="520"/>
      <c r="AY1997" s="520"/>
      <c r="AZ1997" s="520"/>
      <c r="BA1997" s="520"/>
      <c r="BB1997" s="358"/>
      <c r="BC1997" s="597">
        <f t="shared" si="1951"/>
        <v>19037.000000000062</v>
      </c>
      <c r="BD1997" s="598">
        <f t="shared" si="1952"/>
        <v>25428</v>
      </c>
      <c r="BE1997" s="602">
        <f t="shared" si="1953"/>
        <v>49669.2</v>
      </c>
      <c r="BF1997" s="603">
        <f t="shared" si="1954"/>
        <v>44226</v>
      </c>
      <c r="BG1997" s="604">
        <f t="shared" si="1955"/>
        <v>77112</v>
      </c>
      <c r="BH1997" s="602">
        <f t="shared" si="1956"/>
        <v>50877.599999999999</v>
      </c>
      <c r="BI1997" s="603">
        <f t="shared" si="1957"/>
        <v>27840</v>
      </c>
      <c r="BJ1997" s="604">
        <f t="shared" si="1958"/>
        <v>119016</v>
      </c>
      <c r="BK1997" s="602">
        <f t="shared" si="1959"/>
        <v>4105.3</v>
      </c>
      <c r="BL1997" s="603">
        <f t="shared" si="1960"/>
        <v>3355</v>
      </c>
      <c r="BM1997" s="604">
        <f t="shared" si="1961"/>
        <v>6649</v>
      </c>
      <c r="BN1997" s="564">
        <f t="shared" si="1962"/>
        <v>9</v>
      </c>
      <c r="BO1997" s="314">
        <f t="shared" si="1963"/>
        <v>2020</v>
      </c>
      <c r="BP1997" s="314">
        <f t="shared" si="1964"/>
        <v>0</v>
      </c>
      <c r="BQ1997" s="202"/>
    </row>
    <row r="1998" spans="1:69" s="35" customFormat="1" ht="10.5" customHeight="1" x14ac:dyDescent="0.2">
      <c r="A1998" s="87" t="str">
        <f t="shared" si="1950"/>
        <v>2020-21RX89</v>
      </c>
      <c r="B1998" s="87" t="str">
        <f t="shared" si="1965"/>
        <v>Y63</v>
      </c>
      <c r="C1998" s="203" t="s">
        <v>196</v>
      </c>
      <c r="D1998" s="203" t="s">
        <v>172</v>
      </c>
      <c r="E1998" s="42"/>
      <c r="F1998" s="317" t="str">
        <f>VLOOKUP($G1998,'Selection Sheet'!$C$15:$F$39,3,0)</f>
        <v>Y63</v>
      </c>
      <c r="G1998" s="204" t="s">
        <v>120</v>
      </c>
      <c r="H1998" s="203" t="s">
        <v>534</v>
      </c>
      <c r="I1998" s="495">
        <v>241</v>
      </c>
      <c r="J1998" s="495">
        <v>65</v>
      </c>
      <c r="K1998" s="495">
        <v>34</v>
      </c>
      <c r="L1998" s="495">
        <v>15</v>
      </c>
      <c r="M1998" s="507" t="s">
        <v>80</v>
      </c>
      <c r="N1998" s="507" t="s">
        <v>80</v>
      </c>
      <c r="O1998" s="507" t="s">
        <v>80</v>
      </c>
      <c r="P1998" s="507" t="s">
        <v>80</v>
      </c>
      <c r="Q1998" s="495" t="s">
        <v>80</v>
      </c>
      <c r="R1998" s="495" t="s">
        <v>80</v>
      </c>
      <c r="S1998" s="495">
        <v>715</v>
      </c>
      <c r="T1998" s="501">
        <v>357</v>
      </c>
      <c r="U1998" s="550">
        <v>79.8</v>
      </c>
      <c r="V1998" s="550">
        <v>72</v>
      </c>
      <c r="W1998" s="550">
        <v>123</v>
      </c>
      <c r="X1998" s="498">
        <v>474</v>
      </c>
      <c r="Y1998" s="555">
        <v>88.8</v>
      </c>
      <c r="Z1998" s="550">
        <v>44</v>
      </c>
      <c r="AA1998" s="550">
        <v>229</v>
      </c>
      <c r="AB1998" s="501">
        <v>50</v>
      </c>
      <c r="AC1998" s="550">
        <v>53</v>
      </c>
      <c r="AD1998" s="550">
        <v>44.5</v>
      </c>
      <c r="AE1998" s="550">
        <v>85.5</v>
      </c>
      <c r="AF1998" s="502">
        <v>131</v>
      </c>
      <c r="AG1998" s="503">
        <v>125.403225806452</v>
      </c>
      <c r="AH1998" s="503">
        <v>171.7</v>
      </c>
      <c r="AI1998" s="502">
        <v>124</v>
      </c>
      <c r="AJ1998" s="505" t="s">
        <v>80</v>
      </c>
      <c r="AK1998" s="505" t="s">
        <v>80</v>
      </c>
      <c r="AL1998" s="507"/>
      <c r="AM1998" s="507"/>
      <c r="AN1998" s="505" t="s">
        <v>80</v>
      </c>
      <c r="AO1998" s="505" t="s">
        <v>80</v>
      </c>
      <c r="AP1998" s="506">
        <v>522</v>
      </c>
      <c r="AQ1998" s="506">
        <v>665</v>
      </c>
      <c r="AR1998" s="495">
        <v>22</v>
      </c>
      <c r="AS1998" s="495">
        <v>219</v>
      </c>
      <c r="AT1998" s="495">
        <v>9</v>
      </c>
      <c r="AU1998" s="495">
        <v>28</v>
      </c>
      <c r="AV1998" s="507"/>
      <c r="AW1998" s="507"/>
      <c r="AX1998" s="507"/>
      <c r="AY1998" s="507"/>
      <c r="AZ1998" s="507"/>
      <c r="BA1998" s="507"/>
      <c r="BB1998" s="357"/>
      <c r="BC1998" s="592">
        <f t="shared" si="1951"/>
        <v>15550.000000000047</v>
      </c>
      <c r="BD1998" s="593">
        <f t="shared" si="1952"/>
        <v>21290.799999999999</v>
      </c>
      <c r="BE1998" s="595">
        <f t="shared" si="1953"/>
        <v>28488.6</v>
      </c>
      <c r="BF1998" s="289">
        <f t="shared" si="1954"/>
        <v>25704</v>
      </c>
      <c r="BG1998" s="596">
        <f t="shared" si="1955"/>
        <v>43911</v>
      </c>
      <c r="BH1998" s="595">
        <f t="shared" si="1956"/>
        <v>42091.199999999997</v>
      </c>
      <c r="BI1998" s="289">
        <f t="shared" si="1957"/>
        <v>20856</v>
      </c>
      <c r="BJ1998" s="596">
        <f t="shared" si="1958"/>
        <v>108546</v>
      </c>
      <c r="BK1998" s="595">
        <f t="shared" si="1959"/>
        <v>2650</v>
      </c>
      <c r="BL1998" s="289">
        <f t="shared" si="1960"/>
        <v>2225</v>
      </c>
      <c r="BM1998" s="596">
        <f t="shared" si="1961"/>
        <v>4275</v>
      </c>
      <c r="BN1998" s="563">
        <f t="shared" si="1962"/>
        <v>9</v>
      </c>
      <c r="BO1998" s="87">
        <f t="shared" si="1963"/>
        <v>2020</v>
      </c>
      <c r="BP1998" s="87">
        <f t="shared" si="1964"/>
        <v>0</v>
      </c>
      <c r="BQ1998" s="202"/>
    </row>
    <row r="1999" spans="1:69" s="35" customFormat="1" ht="10.5" customHeight="1" x14ac:dyDescent="0.2">
      <c r="A1999" s="87" t="str">
        <f t="shared" si="1950"/>
        <v>2020-21RX99</v>
      </c>
      <c r="B1999" s="87" t="str">
        <f t="shared" si="1965"/>
        <v>Y60</v>
      </c>
      <c r="C1999" s="203" t="s">
        <v>196</v>
      </c>
      <c r="D1999" s="203" t="s">
        <v>172</v>
      </c>
      <c r="E1999" s="42"/>
      <c r="F1999" s="317" t="str">
        <f>VLOOKUP($G1999,'Selection Sheet'!$C$15:$F$39,3,0)</f>
        <v>Y60</v>
      </c>
      <c r="G1999" s="204" t="s">
        <v>103</v>
      </c>
      <c r="H1999" s="203" t="s">
        <v>535</v>
      </c>
      <c r="I1999" s="495">
        <v>228</v>
      </c>
      <c r="J1999" s="495">
        <v>45</v>
      </c>
      <c r="K1999" s="495">
        <v>37</v>
      </c>
      <c r="L1999" s="495">
        <v>12</v>
      </c>
      <c r="M1999" s="507" t="s">
        <v>80</v>
      </c>
      <c r="N1999" s="507" t="s">
        <v>80</v>
      </c>
      <c r="O1999" s="507" t="s">
        <v>80</v>
      </c>
      <c r="P1999" s="507" t="s">
        <v>80</v>
      </c>
      <c r="Q1999" s="495" t="s">
        <v>80</v>
      </c>
      <c r="R1999" s="495" t="s">
        <v>80</v>
      </c>
      <c r="S1999" s="495">
        <v>645</v>
      </c>
      <c r="T1999" s="501">
        <v>401</v>
      </c>
      <c r="U1999" s="550">
        <v>95.3</v>
      </c>
      <c r="V1999" s="550">
        <v>82</v>
      </c>
      <c r="W1999" s="550">
        <v>154</v>
      </c>
      <c r="X1999" s="498">
        <v>450</v>
      </c>
      <c r="Y1999" s="555">
        <v>90.7</v>
      </c>
      <c r="Z1999" s="550">
        <v>50.5</v>
      </c>
      <c r="AA1999" s="550">
        <v>211</v>
      </c>
      <c r="AB1999" s="501">
        <v>59</v>
      </c>
      <c r="AC1999" s="550">
        <v>62</v>
      </c>
      <c r="AD1999" s="550">
        <v>52</v>
      </c>
      <c r="AE1999" s="550">
        <v>109</v>
      </c>
      <c r="AF1999" s="502">
        <v>89</v>
      </c>
      <c r="AG1999" s="503">
        <v>143.11842105263199</v>
      </c>
      <c r="AH1999" s="503">
        <v>194.5</v>
      </c>
      <c r="AI1999" s="502">
        <v>76</v>
      </c>
      <c r="AJ1999" s="505" t="s">
        <v>80</v>
      </c>
      <c r="AK1999" s="505" t="s">
        <v>80</v>
      </c>
      <c r="AL1999" s="507"/>
      <c r="AM1999" s="507"/>
      <c r="AN1999" s="505" t="s">
        <v>80</v>
      </c>
      <c r="AO1999" s="505" t="s">
        <v>80</v>
      </c>
      <c r="AP1999" s="506">
        <v>461</v>
      </c>
      <c r="AQ1999" s="506">
        <v>515</v>
      </c>
      <c r="AR1999" s="495">
        <v>16</v>
      </c>
      <c r="AS1999" s="495">
        <v>225</v>
      </c>
      <c r="AT1999" s="495">
        <v>6</v>
      </c>
      <c r="AU1999" s="495">
        <v>36</v>
      </c>
      <c r="AV1999" s="507"/>
      <c r="AW1999" s="507"/>
      <c r="AX1999" s="507"/>
      <c r="AY1999" s="507"/>
      <c r="AZ1999" s="507"/>
      <c r="BA1999" s="507"/>
      <c r="BB1999" s="357"/>
      <c r="BC1999" s="592">
        <f t="shared" si="1951"/>
        <v>10877.000000000031</v>
      </c>
      <c r="BD1999" s="593">
        <f t="shared" si="1952"/>
        <v>14782</v>
      </c>
      <c r="BE1999" s="595">
        <f t="shared" si="1953"/>
        <v>38215.299999999996</v>
      </c>
      <c r="BF1999" s="289">
        <f t="shared" si="1954"/>
        <v>32882</v>
      </c>
      <c r="BG1999" s="596">
        <f t="shared" si="1955"/>
        <v>61754</v>
      </c>
      <c r="BH1999" s="595">
        <f t="shared" si="1956"/>
        <v>40815</v>
      </c>
      <c r="BI1999" s="289">
        <f t="shared" si="1957"/>
        <v>22725</v>
      </c>
      <c r="BJ1999" s="596">
        <f t="shared" si="1958"/>
        <v>94950</v>
      </c>
      <c r="BK1999" s="595">
        <f t="shared" si="1959"/>
        <v>3658</v>
      </c>
      <c r="BL1999" s="289">
        <f t="shared" si="1960"/>
        <v>3068</v>
      </c>
      <c r="BM1999" s="596">
        <f t="shared" si="1961"/>
        <v>6431</v>
      </c>
      <c r="BN1999" s="563">
        <f t="shared" si="1962"/>
        <v>9</v>
      </c>
      <c r="BO1999" s="87">
        <f t="shared" si="1963"/>
        <v>2020</v>
      </c>
      <c r="BP1999" s="87">
        <f t="shared" si="1964"/>
        <v>0</v>
      </c>
      <c r="BQ1999" s="202"/>
    </row>
    <row r="2000" spans="1:69" s="35" customFormat="1" ht="10.5" customHeight="1" x14ac:dyDescent="0.2">
      <c r="A2000" s="314" t="str">
        <f t="shared" si="1950"/>
        <v>2020-21RYA9</v>
      </c>
      <c r="B2000" s="314" t="str">
        <f t="shared" si="1965"/>
        <v>Y60</v>
      </c>
      <c r="C2000" s="205" t="s">
        <v>196</v>
      </c>
      <c r="D2000" s="205" t="s">
        <v>172</v>
      </c>
      <c r="E2000" s="206"/>
      <c r="F2000" s="318" t="str">
        <f>VLOOKUP($G2000,'Selection Sheet'!$C$15:$F$39,3,0)</f>
        <v>Y60</v>
      </c>
      <c r="G2000" s="207" t="s">
        <v>118</v>
      </c>
      <c r="H2000" s="205" t="s">
        <v>536</v>
      </c>
      <c r="I2000" s="508">
        <v>268</v>
      </c>
      <c r="J2000" s="508">
        <v>72</v>
      </c>
      <c r="K2000" s="508">
        <v>39</v>
      </c>
      <c r="L2000" s="508">
        <v>19</v>
      </c>
      <c r="M2000" s="520" t="s">
        <v>80</v>
      </c>
      <c r="N2000" s="520" t="s">
        <v>80</v>
      </c>
      <c r="O2000" s="520" t="s">
        <v>80</v>
      </c>
      <c r="P2000" s="520" t="s">
        <v>80</v>
      </c>
      <c r="Q2000" s="508" t="s">
        <v>80</v>
      </c>
      <c r="R2000" s="508" t="s">
        <v>80</v>
      </c>
      <c r="S2000" s="508">
        <v>856</v>
      </c>
      <c r="T2000" s="514">
        <v>415</v>
      </c>
      <c r="U2000" s="551">
        <v>72</v>
      </c>
      <c r="V2000" s="551">
        <v>67</v>
      </c>
      <c r="W2000" s="551">
        <v>106</v>
      </c>
      <c r="X2000" s="511">
        <v>534</v>
      </c>
      <c r="Y2000" s="556">
        <v>78.3</v>
      </c>
      <c r="Z2000" s="551">
        <v>47</v>
      </c>
      <c r="AA2000" s="551">
        <v>189</v>
      </c>
      <c r="AB2000" s="514">
        <v>54</v>
      </c>
      <c r="AC2000" s="551">
        <v>79</v>
      </c>
      <c r="AD2000" s="551">
        <v>79.5</v>
      </c>
      <c r="AE2000" s="551">
        <v>116</v>
      </c>
      <c r="AF2000" s="515">
        <v>172</v>
      </c>
      <c r="AG2000" s="516">
        <v>131.574626865672</v>
      </c>
      <c r="AH2000" s="516">
        <v>189.4</v>
      </c>
      <c r="AI2000" s="515">
        <v>134</v>
      </c>
      <c r="AJ2000" s="519" t="s">
        <v>80</v>
      </c>
      <c r="AK2000" s="519" t="s">
        <v>80</v>
      </c>
      <c r="AL2000" s="570"/>
      <c r="AM2000" s="570"/>
      <c r="AN2000" s="518" t="s">
        <v>80</v>
      </c>
      <c r="AO2000" s="518" t="s">
        <v>80</v>
      </c>
      <c r="AP2000" s="519">
        <v>571</v>
      </c>
      <c r="AQ2000" s="519">
        <v>667</v>
      </c>
      <c r="AR2000" s="508">
        <v>21</v>
      </c>
      <c r="AS2000" s="508">
        <v>261</v>
      </c>
      <c r="AT2000" s="508">
        <v>10</v>
      </c>
      <c r="AU2000" s="508">
        <v>36</v>
      </c>
      <c r="AV2000" s="520"/>
      <c r="AW2000" s="520"/>
      <c r="AX2000" s="520"/>
      <c r="AY2000" s="520"/>
      <c r="AZ2000" s="520"/>
      <c r="BA2000" s="520"/>
      <c r="BB2000" s="358"/>
      <c r="BC2000" s="597">
        <f t="shared" si="1951"/>
        <v>17631.000000000047</v>
      </c>
      <c r="BD2000" s="598">
        <f t="shared" si="1952"/>
        <v>25379.600000000002</v>
      </c>
      <c r="BE2000" s="602">
        <f t="shared" si="1953"/>
        <v>29880</v>
      </c>
      <c r="BF2000" s="603">
        <f t="shared" si="1954"/>
        <v>27805</v>
      </c>
      <c r="BG2000" s="604">
        <f t="shared" si="1955"/>
        <v>43990</v>
      </c>
      <c r="BH2000" s="602">
        <f t="shared" si="1956"/>
        <v>41812.199999999997</v>
      </c>
      <c r="BI2000" s="603">
        <f t="shared" si="1957"/>
        <v>25098</v>
      </c>
      <c r="BJ2000" s="604">
        <f t="shared" si="1958"/>
        <v>100926</v>
      </c>
      <c r="BK2000" s="602">
        <f t="shared" si="1959"/>
        <v>4266</v>
      </c>
      <c r="BL2000" s="603">
        <f t="shared" si="1960"/>
        <v>4293</v>
      </c>
      <c r="BM2000" s="604">
        <f t="shared" si="1961"/>
        <v>6264</v>
      </c>
      <c r="BN2000" s="564">
        <f t="shared" si="1962"/>
        <v>9</v>
      </c>
      <c r="BO2000" s="314">
        <f t="shared" si="1963"/>
        <v>2020</v>
      </c>
      <c r="BP2000" s="314">
        <f t="shared" si="1964"/>
        <v>0</v>
      </c>
      <c r="BQ2000" s="202"/>
    </row>
    <row r="2001" spans="1:69" s="35" customFormat="1" ht="10.5" customHeight="1" x14ac:dyDescent="0.2">
      <c r="A2001" s="87" t="str">
        <f t="shared" si="1950"/>
        <v>2020-21RYC9</v>
      </c>
      <c r="B2001" s="87" t="str">
        <f t="shared" si="1965"/>
        <v>Y61</v>
      </c>
      <c r="C2001" s="203" t="s">
        <v>196</v>
      </c>
      <c r="D2001" s="203" t="s">
        <v>172</v>
      </c>
      <c r="E2001" s="42"/>
      <c r="F2001" s="317" t="str">
        <f>VLOOKUP($G2001,'Selection Sheet'!$C$15:$F$39,3,0)</f>
        <v>Y61</v>
      </c>
      <c r="G2001" s="204" t="s">
        <v>87</v>
      </c>
      <c r="H2001" s="203" t="s">
        <v>537</v>
      </c>
      <c r="I2001" s="495">
        <v>221</v>
      </c>
      <c r="J2001" s="495">
        <v>66</v>
      </c>
      <c r="K2001" s="495">
        <v>35</v>
      </c>
      <c r="L2001" s="495">
        <v>20</v>
      </c>
      <c r="M2001" s="507" t="s">
        <v>80</v>
      </c>
      <c r="N2001" s="507" t="s">
        <v>80</v>
      </c>
      <c r="O2001" s="507" t="s">
        <v>80</v>
      </c>
      <c r="P2001" s="507" t="s">
        <v>80</v>
      </c>
      <c r="Q2001" s="495" t="s">
        <v>80</v>
      </c>
      <c r="R2001" s="495" t="s">
        <v>80</v>
      </c>
      <c r="S2001" s="495">
        <v>743</v>
      </c>
      <c r="T2001" s="501">
        <v>532</v>
      </c>
      <c r="U2001" s="550">
        <v>80.099999999999994</v>
      </c>
      <c r="V2001" s="550">
        <v>73.5</v>
      </c>
      <c r="W2001" s="550">
        <v>121</v>
      </c>
      <c r="X2001" s="498">
        <v>534</v>
      </c>
      <c r="Y2001" s="555">
        <v>86.6</v>
      </c>
      <c r="Z2001" s="550">
        <v>49</v>
      </c>
      <c r="AA2001" s="550">
        <v>198</v>
      </c>
      <c r="AB2001" s="501">
        <v>67</v>
      </c>
      <c r="AC2001" s="550">
        <v>62.4</v>
      </c>
      <c r="AD2001" s="550">
        <v>51</v>
      </c>
      <c r="AE2001" s="550">
        <v>127</v>
      </c>
      <c r="AF2001" s="502">
        <v>124</v>
      </c>
      <c r="AG2001" s="503">
        <v>139.71717171717199</v>
      </c>
      <c r="AH2001" s="503">
        <v>190.2</v>
      </c>
      <c r="AI2001" s="502">
        <v>99</v>
      </c>
      <c r="AJ2001" s="505" t="s">
        <v>80</v>
      </c>
      <c r="AK2001" s="505" t="s">
        <v>80</v>
      </c>
      <c r="AL2001" s="507"/>
      <c r="AM2001" s="507"/>
      <c r="AN2001" s="505" t="s">
        <v>80</v>
      </c>
      <c r="AO2001" s="505" t="s">
        <v>80</v>
      </c>
      <c r="AP2001" s="506">
        <v>368</v>
      </c>
      <c r="AQ2001" s="506">
        <v>457</v>
      </c>
      <c r="AR2001" s="495">
        <v>17</v>
      </c>
      <c r="AS2001" s="495">
        <v>219</v>
      </c>
      <c r="AT2001" s="495">
        <v>11</v>
      </c>
      <c r="AU2001" s="495">
        <v>34</v>
      </c>
      <c r="AV2001" s="507"/>
      <c r="AW2001" s="507"/>
      <c r="AX2001" s="507"/>
      <c r="AY2001" s="507"/>
      <c r="AZ2001" s="507"/>
      <c r="BA2001" s="507"/>
      <c r="BB2001" s="357"/>
      <c r="BC2001" s="592">
        <f t="shared" si="1951"/>
        <v>13832.000000000027</v>
      </c>
      <c r="BD2001" s="593">
        <f t="shared" si="1952"/>
        <v>18829.8</v>
      </c>
      <c r="BE2001" s="595">
        <f t="shared" si="1953"/>
        <v>42613.2</v>
      </c>
      <c r="BF2001" s="289">
        <f t="shared" si="1954"/>
        <v>39102</v>
      </c>
      <c r="BG2001" s="596">
        <f t="shared" si="1955"/>
        <v>64372</v>
      </c>
      <c r="BH2001" s="595">
        <f t="shared" si="1956"/>
        <v>46244.399999999994</v>
      </c>
      <c r="BI2001" s="289">
        <f t="shared" si="1957"/>
        <v>26166</v>
      </c>
      <c r="BJ2001" s="596">
        <f t="shared" si="1958"/>
        <v>105732</v>
      </c>
      <c r="BK2001" s="595">
        <f t="shared" si="1959"/>
        <v>4180.8</v>
      </c>
      <c r="BL2001" s="289">
        <f t="shared" si="1960"/>
        <v>3417</v>
      </c>
      <c r="BM2001" s="596">
        <f t="shared" si="1961"/>
        <v>8509</v>
      </c>
      <c r="BN2001" s="563">
        <f t="shared" si="1962"/>
        <v>9</v>
      </c>
      <c r="BO2001" s="87">
        <f t="shared" si="1963"/>
        <v>2020</v>
      </c>
      <c r="BP2001" s="87">
        <f t="shared" si="1964"/>
        <v>0</v>
      </c>
      <c r="BQ2001" s="202"/>
    </row>
    <row r="2002" spans="1:69" s="35" customFormat="1" ht="10.5" customHeight="1" x14ac:dyDescent="0.2">
      <c r="A2002" s="87" t="str">
        <f t="shared" si="1950"/>
        <v>2020-21RYD9</v>
      </c>
      <c r="B2002" s="87" t="str">
        <f t="shared" si="1965"/>
        <v>Y59</v>
      </c>
      <c r="C2002" s="203" t="s">
        <v>196</v>
      </c>
      <c r="D2002" s="203" t="s">
        <v>172</v>
      </c>
      <c r="E2002" s="42"/>
      <c r="F2002" s="317" t="str">
        <f>VLOOKUP($G2002,'Selection Sheet'!$C$15:$F$39,3,0)</f>
        <v>Y59</v>
      </c>
      <c r="G2002" s="204" t="s">
        <v>116</v>
      </c>
      <c r="H2002" s="203" t="s">
        <v>538</v>
      </c>
      <c r="I2002" s="495">
        <v>200</v>
      </c>
      <c r="J2002" s="495">
        <v>57</v>
      </c>
      <c r="K2002" s="495">
        <v>32</v>
      </c>
      <c r="L2002" s="495">
        <v>15</v>
      </c>
      <c r="M2002" s="507" t="s">
        <v>80</v>
      </c>
      <c r="N2002" s="507" t="s">
        <v>80</v>
      </c>
      <c r="O2002" s="507" t="s">
        <v>80</v>
      </c>
      <c r="P2002" s="507" t="s">
        <v>80</v>
      </c>
      <c r="Q2002" s="495" t="s">
        <v>80</v>
      </c>
      <c r="R2002" s="495" t="s">
        <v>80</v>
      </c>
      <c r="S2002" s="495">
        <v>565</v>
      </c>
      <c r="T2002" s="501">
        <v>425</v>
      </c>
      <c r="U2002" s="550">
        <v>84.1</v>
      </c>
      <c r="V2002" s="550">
        <v>68</v>
      </c>
      <c r="W2002" s="550">
        <v>130</v>
      </c>
      <c r="X2002" s="498">
        <v>421</v>
      </c>
      <c r="Y2002" s="555">
        <v>66.099999999999994</v>
      </c>
      <c r="Z2002" s="550">
        <v>37</v>
      </c>
      <c r="AA2002" s="550">
        <v>161</v>
      </c>
      <c r="AB2002" s="501">
        <v>43</v>
      </c>
      <c r="AC2002" s="550">
        <v>87.2</v>
      </c>
      <c r="AD2002" s="550">
        <v>67</v>
      </c>
      <c r="AE2002" s="550">
        <v>122</v>
      </c>
      <c r="AF2002" s="502">
        <v>128</v>
      </c>
      <c r="AG2002" s="503">
        <v>142.17924528301899</v>
      </c>
      <c r="AH2002" s="503">
        <v>182.5</v>
      </c>
      <c r="AI2002" s="502">
        <v>106</v>
      </c>
      <c r="AJ2002" s="505" t="s">
        <v>80</v>
      </c>
      <c r="AK2002" s="505" t="s">
        <v>80</v>
      </c>
      <c r="AL2002" s="507"/>
      <c r="AM2002" s="507"/>
      <c r="AN2002" s="505" t="s">
        <v>80</v>
      </c>
      <c r="AO2002" s="505" t="s">
        <v>80</v>
      </c>
      <c r="AP2002" s="506">
        <v>491</v>
      </c>
      <c r="AQ2002" s="506">
        <v>562</v>
      </c>
      <c r="AR2002" s="495">
        <v>20</v>
      </c>
      <c r="AS2002" s="495">
        <v>196</v>
      </c>
      <c r="AT2002" s="495">
        <v>7</v>
      </c>
      <c r="AU2002" s="495">
        <v>30</v>
      </c>
      <c r="AV2002" s="507"/>
      <c r="AW2002" s="507"/>
      <c r="AX2002" s="507"/>
      <c r="AY2002" s="507"/>
      <c r="AZ2002" s="507"/>
      <c r="BA2002" s="507"/>
      <c r="BB2002" s="357"/>
      <c r="BC2002" s="592">
        <f t="shared" si="1951"/>
        <v>15071.000000000013</v>
      </c>
      <c r="BD2002" s="593">
        <f t="shared" si="1952"/>
        <v>19345</v>
      </c>
      <c r="BE2002" s="595">
        <f t="shared" si="1953"/>
        <v>35742.5</v>
      </c>
      <c r="BF2002" s="289">
        <f t="shared" si="1954"/>
        <v>28900</v>
      </c>
      <c r="BG2002" s="596">
        <f t="shared" si="1955"/>
        <v>55250</v>
      </c>
      <c r="BH2002" s="595">
        <f t="shared" si="1956"/>
        <v>27828.1</v>
      </c>
      <c r="BI2002" s="289">
        <f t="shared" si="1957"/>
        <v>15577</v>
      </c>
      <c r="BJ2002" s="596">
        <f t="shared" si="1958"/>
        <v>67781</v>
      </c>
      <c r="BK2002" s="595">
        <f t="shared" si="1959"/>
        <v>3749.6</v>
      </c>
      <c r="BL2002" s="289">
        <f t="shared" si="1960"/>
        <v>2881</v>
      </c>
      <c r="BM2002" s="596">
        <f t="shared" si="1961"/>
        <v>5246</v>
      </c>
      <c r="BN2002" s="563">
        <f t="shared" si="1962"/>
        <v>9</v>
      </c>
      <c r="BO2002" s="87">
        <f t="shared" si="1963"/>
        <v>2020</v>
      </c>
      <c r="BP2002" s="87">
        <f t="shared" si="1964"/>
        <v>0</v>
      </c>
      <c r="BQ2002" s="202"/>
    </row>
    <row r="2003" spans="1:69" s="35" customFormat="1" ht="10.5" customHeight="1" x14ac:dyDescent="0.2">
      <c r="A2003" s="87" t="str">
        <f t="shared" si="1950"/>
        <v>2020-21RYE9</v>
      </c>
      <c r="B2003" s="87" t="str">
        <f t="shared" si="1965"/>
        <v>Y59</v>
      </c>
      <c r="C2003" s="203" t="s">
        <v>196</v>
      </c>
      <c r="D2003" s="203" t="s">
        <v>172</v>
      </c>
      <c r="E2003" s="42"/>
      <c r="F2003" s="317" t="str">
        <f>VLOOKUP($G2003,'Selection Sheet'!$C$15:$F$39,3,0)</f>
        <v>Y59</v>
      </c>
      <c r="G2003" s="204" t="s">
        <v>114</v>
      </c>
      <c r="H2003" s="203" t="s">
        <v>539</v>
      </c>
      <c r="I2003" s="495">
        <v>200</v>
      </c>
      <c r="J2003" s="495">
        <v>53</v>
      </c>
      <c r="K2003" s="495">
        <v>25</v>
      </c>
      <c r="L2003" s="495">
        <v>13</v>
      </c>
      <c r="M2003" s="507" t="s">
        <v>80</v>
      </c>
      <c r="N2003" s="507" t="s">
        <v>80</v>
      </c>
      <c r="O2003" s="507" t="s">
        <v>80</v>
      </c>
      <c r="P2003" s="507" t="s">
        <v>80</v>
      </c>
      <c r="Q2003" s="495" t="s">
        <v>80</v>
      </c>
      <c r="R2003" s="495" t="s">
        <v>80</v>
      </c>
      <c r="S2003" s="495">
        <v>371</v>
      </c>
      <c r="T2003" s="501">
        <v>331</v>
      </c>
      <c r="U2003" s="550">
        <v>76.900000000000006</v>
      </c>
      <c r="V2003" s="550">
        <v>70</v>
      </c>
      <c r="W2003" s="550">
        <v>116</v>
      </c>
      <c r="X2003" s="498">
        <v>350</v>
      </c>
      <c r="Y2003" s="555">
        <v>82.6</v>
      </c>
      <c r="Z2003" s="550">
        <v>41.5</v>
      </c>
      <c r="AA2003" s="550">
        <v>209.5</v>
      </c>
      <c r="AB2003" s="501">
        <v>50</v>
      </c>
      <c r="AC2003" s="550">
        <v>53.1</v>
      </c>
      <c r="AD2003" s="550">
        <v>52.5</v>
      </c>
      <c r="AE2003" s="550">
        <v>80</v>
      </c>
      <c r="AF2003" s="502">
        <v>111</v>
      </c>
      <c r="AG2003" s="503">
        <v>121.188118811881</v>
      </c>
      <c r="AH2003" s="503">
        <v>161</v>
      </c>
      <c r="AI2003" s="502">
        <v>101</v>
      </c>
      <c r="AJ2003" s="505" t="s">
        <v>80</v>
      </c>
      <c r="AK2003" s="505" t="s">
        <v>80</v>
      </c>
      <c r="AL2003" s="507"/>
      <c r="AM2003" s="507"/>
      <c r="AN2003" s="505" t="s">
        <v>80</v>
      </c>
      <c r="AO2003" s="505" t="s">
        <v>80</v>
      </c>
      <c r="AP2003" s="506">
        <v>232</v>
      </c>
      <c r="AQ2003" s="506">
        <v>332</v>
      </c>
      <c r="AR2003" s="495">
        <v>21</v>
      </c>
      <c r="AS2003" s="495">
        <v>198</v>
      </c>
      <c r="AT2003" s="495">
        <v>6</v>
      </c>
      <c r="AU2003" s="495">
        <v>25</v>
      </c>
      <c r="AV2003" s="507"/>
      <c r="AW2003" s="507"/>
      <c r="AX2003" s="507"/>
      <c r="AY2003" s="507"/>
      <c r="AZ2003" s="507"/>
      <c r="BA2003" s="507"/>
      <c r="BB2003" s="357"/>
      <c r="BC2003" s="592">
        <f t="shared" si="1951"/>
        <v>12239.99999999998</v>
      </c>
      <c r="BD2003" s="593">
        <f t="shared" si="1952"/>
        <v>16261</v>
      </c>
      <c r="BE2003" s="595">
        <f t="shared" si="1953"/>
        <v>25453.9</v>
      </c>
      <c r="BF2003" s="289">
        <f t="shared" si="1954"/>
        <v>23170</v>
      </c>
      <c r="BG2003" s="596">
        <f t="shared" si="1955"/>
        <v>38396</v>
      </c>
      <c r="BH2003" s="595">
        <f t="shared" si="1956"/>
        <v>28909.999999999996</v>
      </c>
      <c r="BI2003" s="289">
        <f t="shared" si="1957"/>
        <v>14525</v>
      </c>
      <c r="BJ2003" s="596">
        <f t="shared" si="1958"/>
        <v>73325</v>
      </c>
      <c r="BK2003" s="595">
        <f t="shared" si="1959"/>
        <v>2655</v>
      </c>
      <c r="BL2003" s="289">
        <f t="shared" si="1960"/>
        <v>2625</v>
      </c>
      <c r="BM2003" s="596">
        <f t="shared" si="1961"/>
        <v>4000</v>
      </c>
      <c r="BN2003" s="563">
        <f t="shared" si="1962"/>
        <v>9</v>
      </c>
      <c r="BO2003" s="87">
        <f t="shared" si="1963"/>
        <v>2020</v>
      </c>
      <c r="BP2003" s="87">
        <f t="shared" si="1964"/>
        <v>0</v>
      </c>
      <c r="BQ2003" s="202"/>
    </row>
    <row r="2004" spans="1:69" s="35" customFormat="1" ht="10.5" customHeight="1" x14ac:dyDescent="0.2">
      <c r="A2004" s="312" t="str">
        <f t="shared" si="1950"/>
        <v>2020-21RYF9</v>
      </c>
      <c r="B2004" s="312" t="str">
        <f t="shared" si="1965"/>
        <v>Y58</v>
      </c>
      <c r="C2004" s="208" t="s">
        <v>196</v>
      </c>
      <c r="D2004" s="208" t="s">
        <v>172</v>
      </c>
      <c r="E2004" s="53"/>
      <c r="F2004" s="319" t="str">
        <f>VLOOKUP($G2004,'Selection Sheet'!$C$15:$F$39,3,0)</f>
        <v>Y58</v>
      </c>
      <c r="G2004" s="209" t="s">
        <v>99</v>
      </c>
      <c r="H2004" s="208" t="s">
        <v>540</v>
      </c>
      <c r="I2004" s="521">
        <v>286</v>
      </c>
      <c r="J2004" s="521">
        <v>99</v>
      </c>
      <c r="K2004" s="521">
        <v>48</v>
      </c>
      <c r="L2004" s="521">
        <v>35</v>
      </c>
      <c r="M2004" s="533" t="s">
        <v>80</v>
      </c>
      <c r="N2004" s="533" t="s">
        <v>80</v>
      </c>
      <c r="O2004" s="533" t="s">
        <v>80</v>
      </c>
      <c r="P2004" s="533" t="s">
        <v>80</v>
      </c>
      <c r="Q2004" s="521" t="s">
        <v>80</v>
      </c>
      <c r="R2004" s="521" t="s">
        <v>80</v>
      </c>
      <c r="S2004" s="521">
        <v>789</v>
      </c>
      <c r="T2004" s="527">
        <v>631</v>
      </c>
      <c r="U2004" s="552">
        <v>98</v>
      </c>
      <c r="V2004" s="552">
        <v>83</v>
      </c>
      <c r="W2004" s="552">
        <v>154</v>
      </c>
      <c r="X2004" s="524">
        <v>666</v>
      </c>
      <c r="Y2004" s="557">
        <v>76.400000000000006</v>
      </c>
      <c r="Z2004" s="552">
        <v>30</v>
      </c>
      <c r="AA2004" s="552">
        <v>203</v>
      </c>
      <c r="AB2004" s="527">
        <v>78</v>
      </c>
      <c r="AC2004" s="552">
        <v>65.5</v>
      </c>
      <c r="AD2004" s="552">
        <v>55</v>
      </c>
      <c r="AE2004" s="552">
        <v>109</v>
      </c>
      <c r="AF2004" s="528">
        <v>118</v>
      </c>
      <c r="AG2004" s="529">
        <v>148.58762886597901</v>
      </c>
      <c r="AH2004" s="529">
        <v>194</v>
      </c>
      <c r="AI2004" s="528">
        <v>97</v>
      </c>
      <c r="AJ2004" s="532" t="s">
        <v>80</v>
      </c>
      <c r="AK2004" s="532" t="s">
        <v>80</v>
      </c>
      <c r="AL2004" s="571"/>
      <c r="AM2004" s="571"/>
      <c r="AN2004" s="531" t="s">
        <v>80</v>
      </c>
      <c r="AO2004" s="531" t="s">
        <v>80</v>
      </c>
      <c r="AP2004" s="532">
        <v>323</v>
      </c>
      <c r="AQ2004" s="532">
        <v>542</v>
      </c>
      <c r="AR2004" s="521">
        <v>40</v>
      </c>
      <c r="AS2004" s="521">
        <v>280</v>
      </c>
      <c r="AT2004" s="521">
        <v>19</v>
      </c>
      <c r="AU2004" s="521">
        <v>47</v>
      </c>
      <c r="AV2004" s="533"/>
      <c r="AW2004" s="533"/>
      <c r="AX2004" s="533"/>
      <c r="AY2004" s="533"/>
      <c r="AZ2004" s="533"/>
      <c r="BA2004" s="533"/>
      <c r="BB2004" s="359"/>
      <c r="BC2004" s="605">
        <f t="shared" si="1951"/>
        <v>14412.999999999964</v>
      </c>
      <c r="BD2004" s="606">
        <f t="shared" si="1952"/>
        <v>18818</v>
      </c>
      <c r="BE2004" s="609">
        <f t="shared" si="1953"/>
        <v>61838</v>
      </c>
      <c r="BF2004" s="311">
        <f t="shared" si="1954"/>
        <v>52373</v>
      </c>
      <c r="BG2004" s="610">
        <f t="shared" si="1955"/>
        <v>97174</v>
      </c>
      <c r="BH2004" s="609">
        <f t="shared" si="1956"/>
        <v>50882.400000000001</v>
      </c>
      <c r="BI2004" s="311">
        <f t="shared" si="1957"/>
        <v>19980</v>
      </c>
      <c r="BJ2004" s="610">
        <f t="shared" si="1958"/>
        <v>135198</v>
      </c>
      <c r="BK2004" s="609">
        <f t="shared" si="1959"/>
        <v>5109</v>
      </c>
      <c r="BL2004" s="311">
        <f t="shared" si="1960"/>
        <v>4290</v>
      </c>
      <c r="BM2004" s="610">
        <f t="shared" si="1961"/>
        <v>8502</v>
      </c>
      <c r="BN2004" s="565">
        <f t="shared" si="1962"/>
        <v>9</v>
      </c>
      <c r="BO2004" s="312">
        <f t="shared" si="1963"/>
        <v>2020</v>
      </c>
      <c r="BP2004" s="312">
        <f t="shared" si="1964"/>
        <v>0</v>
      </c>
      <c r="BQ2004" s="202"/>
    </row>
    <row r="2005" spans="1:69" s="35" customFormat="1" ht="10.5" customHeight="1" x14ac:dyDescent="0.2">
      <c r="A2005" s="87" t="str">
        <f t="shared" si="1950"/>
        <v>2020-21R1F10</v>
      </c>
      <c r="B2005" s="87" t="str">
        <f t="shared" si="1965"/>
        <v>Y59</v>
      </c>
      <c r="C2005" s="203" t="s">
        <v>196</v>
      </c>
      <c r="D2005" s="203" t="s">
        <v>173</v>
      </c>
      <c r="E2005" s="42"/>
      <c r="F2005" s="317" t="str">
        <f>VLOOKUP($G2005,'Selection Sheet'!$C$15:$F$39,3,0)</f>
        <v>Y59</v>
      </c>
      <c r="G2005" s="204" t="s">
        <v>108</v>
      </c>
      <c r="H2005" s="203" t="s">
        <v>529</v>
      </c>
      <c r="I2005" s="495">
        <v>12</v>
      </c>
      <c r="J2005" s="495">
        <v>3</v>
      </c>
      <c r="K2005" s="495">
        <v>1</v>
      </c>
      <c r="L2005" s="495">
        <v>1</v>
      </c>
      <c r="M2005" s="507" t="s">
        <v>80</v>
      </c>
      <c r="N2005" s="507" t="s">
        <v>80</v>
      </c>
      <c r="O2005" s="507" t="s">
        <v>80</v>
      </c>
      <c r="P2005" s="507" t="s">
        <v>80</v>
      </c>
      <c r="Q2005" s="495">
        <v>3</v>
      </c>
      <c r="R2005" s="495">
        <v>2</v>
      </c>
      <c r="S2005" s="495">
        <v>24</v>
      </c>
      <c r="T2005" s="498">
        <v>27</v>
      </c>
      <c r="U2005" s="550">
        <v>103</v>
      </c>
      <c r="V2005" s="550">
        <v>71</v>
      </c>
      <c r="W2005" s="550">
        <v>204</v>
      </c>
      <c r="X2005" s="498">
        <v>27</v>
      </c>
      <c r="Y2005" s="555">
        <v>73.8</v>
      </c>
      <c r="Z2005" s="550">
        <v>19</v>
      </c>
      <c r="AA2005" s="550">
        <v>147</v>
      </c>
      <c r="AB2005" s="501" t="s">
        <v>80</v>
      </c>
      <c r="AC2005" s="550" t="s">
        <v>80</v>
      </c>
      <c r="AD2005" s="550" t="s">
        <v>80</v>
      </c>
      <c r="AE2005" s="550" t="s">
        <v>80</v>
      </c>
      <c r="AF2005" s="502">
        <v>3</v>
      </c>
      <c r="AG2005" s="503">
        <v>156.5</v>
      </c>
      <c r="AH2005" s="503">
        <v>170.5</v>
      </c>
      <c r="AI2005" s="502">
        <v>2</v>
      </c>
      <c r="AJ2005" s="505">
        <v>6</v>
      </c>
      <c r="AK2005" s="505">
        <v>9</v>
      </c>
      <c r="AL2005" s="507"/>
      <c r="AM2005" s="507"/>
      <c r="AN2005" s="505" t="s">
        <v>80</v>
      </c>
      <c r="AO2005" s="505" t="s">
        <v>80</v>
      </c>
      <c r="AP2005" s="506" t="s">
        <v>80</v>
      </c>
      <c r="AQ2005" s="506" t="s">
        <v>80</v>
      </c>
      <c r="AR2005" s="495">
        <v>2</v>
      </c>
      <c r="AS2005" s="495">
        <v>12</v>
      </c>
      <c r="AT2005" s="495">
        <v>1</v>
      </c>
      <c r="AU2005" s="495">
        <v>1</v>
      </c>
      <c r="AV2005" s="507"/>
      <c r="AW2005" s="507"/>
      <c r="AX2005" s="507"/>
      <c r="AY2005" s="507"/>
      <c r="AZ2005" s="507"/>
      <c r="BA2005" s="507"/>
      <c r="BB2005" s="357"/>
      <c r="BC2005" s="592">
        <f t="shared" si="1951"/>
        <v>313</v>
      </c>
      <c r="BD2005" s="593">
        <f t="shared" si="1952"/>
        <v>341</v>
      </c>
      <c r="BE2005" s="595">
        <f t="shared" si="1953"/>
        <v>2781</v>
      </c>
      <c r="BF2005" s="289">
        <f t="shared" si="1954"/>
        <v>1917</v>
      </c>
      <c r="BG2005" s="596">
        <f t="shared" si="1955"/>
        <v>5508</v>
      </c>
      <c r="BH2005" s="595">
        <f t="shared" si="1956"/>
        <v>1992.6</v>
      </c>
      <c r="BI2005" s="289">
        <f t="shared" si="1957"/>
        <v>513</v>
      </c>
      <c r="BJ2005" s="596">
        <f t="shared" si="1958"/>
        <v>3969</v>
      </c>
      <c r="BK2005" s="595" t="str">
        <f t="shared" si="1959"/>
        <v>-</v>
      </c>
      <c r="BL2005" s="289" t="str">
        <f t="shared" si="1960"/>
        <v>-</v>
      </c>
      <c r="BM2005" s="596" t="str">
        <f t="shared" si="1961"/>
        <v>-</v>
      </c>
      <c r="BN2005" s="563">
        <f t="shared" si="1962"/>
        <v>10</v>
      </c>
      <c r="BO2005" s="87">
        <f t="shared" si="1963"/>
        <v>2020</v>
      </c>
      <c r="BP2005" s="87">
        <f t="shared" si="1964"/>
        <v>1.0000000000000004</v>
      </c>
      <c r="BQ2005" s="202"/>
    </row>
    <row r="2006" spans="1:69" s="35" customFormat="1" ht="10.5" customHeight="1" x14ac:dyDescent="0.2">
      <c r="A2006" s="87" t="str">
        <f t="shared" si="1950"/>
        <v>2020-21RRU10</v>
      </c>
      <c r="B2006" s="87" t="str">
        <f t="shared" si="1965"/>
        <v>Y56</v>
      </c>
      <c r="C2006" s="203" t="s">
        <v>196</v>
      </c>
      <c r="D2006" s="203" t="s">
        <v>173</v>
      </c>
      <c r="E2006" s="42"/>
      <c r="F2006" s="317" t="str">
        <f>VLOOKUP($G2006,'Selection Sheet'!$C$15:$F$39,3,0)</f>
        <v>Y56</v>
      </c>
      <c r="G2006" s="204" t="s">
        <v>93</v>
      </c>
      <c r="H2006" s="203" t="s">
        <v>530</v>
      </c>
      <c r="I2006" s="495">
        <v>349</v>
      </c>
      <c r="J2006" s="495">
        <v>98</v>
      </c>
      <c r="K2006" s="495">
        <v>52</v>
      </c>
      <c r="L2006" s="495">
        <v>28</v>
      </c>
      <c r="M2006" s="507" t="s">
        <v>80</v>
      </c>
      <c r="N2006" s="507" t="s">
        <v>80</v>
      </c>
      <c r="O2006" s="507" t="s">
        <v>80</v>
      </c>
      <c r="P2006" s="507" t="s">
        <v>80</v>
      </c>
      <c r="Q2006" s="495">
        <v>138</v>
      </c>
      <c r="R2006" s="495">
        <v>121</v>
      </c>
      <c r="S2006" s="495">
        <v>929</v>
      </c>
      <c r="T2006" s="501">
        <v>336</v>
      </c>
      <c r="U2006" s="550">
        <v>74.599999999999994</v>
      </c>
      <c r="V2006" s="550">
        <v>66</v>
      </c>
      <c r="W2006" s="550">
        <v>118</v>
      </c>
      <c r="X2006" s="498">
        <v>575</v>
      </c>
      <c r="Y2006" s="555">
        <v>67.099999999999994</v>
      </c>
      <c r="Z2006" s="550">
        <v>32</v>
      </c>
      <c r="AA2006" s="550">
        <v>156</v>
      </c>
      <c r="AB2006" s="501">
        <v>78</v>
      </c>
      <c r="AC2006" s="550">
        <v>48.3</v>
      </c>
      <c r="AD2006" s="550">
        <v>35</v>
      </c>
      <c r="AE2006" s="550">
        <v>82</v>
      </c>
      <c r="AF2006" s="502">
        <v>113</v>
      </c>
      <c r="AG2006" s="503">
        <v>124.515151515152</v>
      </c>
      <c r="AH2006" s="503">
        <v>157.80000000000001</v>
      </c>
      <c r="AI2006" s="502">
        <v>99</v>
      </c>
      <c r="AJ2006" s="505">
        <v>163</v>
      </c>
      <c r="AK2006" s="505">
        <v>241</v>
      </c>
      <c r="AL2006" s="507"/>
      <c r="AM2006" s="507"/>
      <c r="AN2006" s="505" t="s">
        <v>80</v>
      </c>
      <c r="AO2006" s="505" t="s">
        <v>80</v>
      </c>
      <c r="AP2006" s="506" t="s">
        <v>80</v>
      </c>
      <c r="AQ2006" s="506" t="s">
        <v>80</v>
      </c>
      <c r="AR2006" s="495">
        <v>30</v>
      </c>
      <c r="AS2006" s="495">
        <v>339</v>
      </c>
      <c r="AT2006" s="495">
        <v>17</v>
      </c>
      <c r="AU2006" s="495">
        <v>50</v>
      </c>
      <c r="AV2006" s="507"/>
      <c r="AW2006" s="507"/>
      <c r="AX2006" s="507"/>
      <c r="AY2006" s="507"/>
      <c r="AZ2006" s="507"/>
      <c r="BA2006" s="507"/>
      <c r="BB2006" s="357"/>
      <c r="BC2006" s="592">
        <f t="shared" si="1951"/>
        <v>12327.000000000047</v>
      </c>
      <c r="BD2006" s="593">
        <f t="shared" si="1952"/>
        <v>15622.2</v>
      </c>
      <c r="BE2006" s="595">
        <f t="shared" si="1953"/>
        <v>25065.599999999999</v>
      </c>
      <c r="BF2006" s="289">
        <f t="shared" si="1954"/>
        <v>22176</v>
      </c>
      <c r="BG2006" s="596">
        <f t="shared" si="1955"/>
        <v>39648</v>
      </c>
      <c r="BH2006" s="595">
        <f t="shared" si="1956"/>
        <v>38582.5</v>
      </c>
      <c r="BI2006" s="289">
        <f t="shared" si="1957"/>
        <v>18400</v>
      </c>
      <c r="BJ2006" s="596">
        <f t="shared" si="1958"/>
        <v>89700</v>
      </c>
      <c r="BK2006" s="595">
        <f t="shared" si="1959"/>
        <v>3767.3999999999996</v>
      </c>
      <c r="BL2006" s="289">
        <f t="shared" si="1960"/>
        <v>2730</v>
      </c>
      <c r="BM2006" s="596">
        <f t="shared" si="1961"/>
        <v>6396</v>
      </c>
      <c r="BN2006" s="563">
        <f t="shared" si="1962"/>
        <v>10</v>
      </c>
      <c r="BO2006" s="87">
        <f t="shared" si="1963"/>
        <v>2020</v>
      </c>
      <c r="BP2006" s="87">
        <f t="shared" si="1964"/>
        <v>1.0000000000000004</v>
      </c>
      <c r="BQ2006" s="202"/>
    </row>
    <row r="2007" spans="1:69" s="35" customFormat="1" ht="10.5" customHeight="1" x14ac:dyDescent="0.2">
      <c r="A2007" s="87" t="str">
        <f t="shared" si="1950"/>
        <v>2020-21RX610</v>
      </c>
      <c r="B2007" s="87" t="str">
        <f t="shared" si="1965"/>
        <v>Y63</v>
      </c>
      <c r="C2007" s="203" t="s">
        <v>196</v>
      </c>
      <c r="D2007" s="203" t="s">
        <v>173</v>
      </c>
      <c r="E2007" s="42"/>
      <c r="F2007" s="317" t="str">
        <f>VLOOKUP($G2007,'Selection Sheet'!$C$15:$F$39,3,0)</f>
        <v>Y63</v>
      </c>
      <c r="G2007" s="204" t="s">
        <v>111</v>
      </c>
      <c r="H2007" s="203" t="s">
        <v>532</v>
      </c>
      <c r="I2007" s="495">
        <v>192</v>
      </c>
      <c r="J2007" s="495">
        <v>45</v>
      </c>
      <c r="K2007" s="495">
        <v>21</v>
      </c>
      <c r="L2007" s="495">
        <v>12</v>
      </c>
      <c r="M2007" s="507" t="s">
        <v>80</v>
      </c>
      <c r="N2007" s="507" t="s">
        <v>80</v>
      </c>
      <c r="O2007" s="507" t="s">
        <v>80</v>
      </c>
      <c r="P2007" s="507" t="s">
        <v>80</v>
      </c>
      <c r="Q2007" s="495">
        <v>62</v>
      </c>
      <c r="R2007" s="495">
        <v>51</v>
      </c>
      <c r="S2007" s="495">
        <v>501</v>
      </c>
      <c r="T2007" s="501">
        <v>226</v>
      </c>
      <c r="U2007" s="550">
        <v>103.1</v>
      </c>
      <c r="V2007" s="550">
        <v>83.5</v>
      </c>
      <c r="W2007" s="550">
        <v>156</v>
      </c>
      <c r="X2007" s="498">
        <v>234</v>
      </c>
      <c r="Y2007" s="555">
        <v>74.400000000000006</v>
      </c>
      <c r="Z2007" s="550">
        <v>46</v>
      </c>
      <c r="AA2007" s="550">
        <v>179</v>
      </c>
      <c r="AB2007" s="501">
        <v>35</v>
      </c>
      <c r="AC2007" s="550">
        <v>53.7</v>
      </c>
      <c r="AD2007" s="550">
        <v>47</v>
      </c>
      <c r="AE2007" s="550">
        <v>88</v>
      </c>
      <c r="AF2007" s="502">
        <v>58</v>
      </c>
      <c r="AG2007" s="503">
        <v>127.106382978723</v>
      </c>
      <c r="AH2007" s="503">
        <v>162.4</v>
      </c>
      <c r="AI2007" s="502">
        <v>47</v>
      </c>
      <c r="AJ2007" s="505">
        <v>81</v>
      </c>
      <c r="AK2007" s="505">
        <v>87</v>
      </c>
      <c r="AL2007" s="507"/>
      <c r="AM2007" s="507"/>
      <c r="AN2007" s="505" t="s">
        <v>80</v>
      </c>
      <c r="AO2007" s="505" t="s">
        <v>80</v>
      </c>
      <c r="AP2007" s="506" t="s">
        <v>80</v>
      </c>
      <c r="AQ2007" s="506" t="s">
        <v>80</v>
      </c>
      <c r="AR2007" s="495">
        <v>7</v>
      </c>
      <c r="AS2007" s="495">
        <v>190</v>
      </c>
      <c r="AT2007" s="495">
        <v>6</v>
      </c>
      <c r="AU2007" s="495">
        <v>19</v>
      </c>
      <c r="AV2007" s="507"/>
      <c r="AW2007" s="507"/>
      <c r="AX2007" s="507"/>
      <c r="AY2007" s="507"/>
      <c r="AZ2007" s="507"/>
      <c r="BA2007" s="507"/>
      <c r="BB2007" s="357"/>
      <c r="BC2007" s="592">
        <f t="shared" si="1951"/>
        <v>5973.9999999999809</v>
      </c>
      <c r="BD2007" s="593">
        <f t="shared" si="1952"/>
        <v>7632.8</v>
      </c>
      <c r="BE2007" s="595">
        <f t="shared" si="1953"/>
        <v>23300.6</v>
      </c>
      <c r="BF2007" s="289">
        <f t="shared" si="1954"/>
        <v>18871</v>
      </c>
      <c r="BG2007" s="596">
        <f t="shared" si="1955"/>
        <v>35256</v>
      </c>
      <c r="BH2007" s="595">
        <f t="shared" si="1956"/>
        <v>17409.600000000002</v>
      </c>
      <c r="BI2007" s="289">
        <f t="shared" si="1957"/>
        <v>10764</v>
      </c>
      <c r="BJ2007" s="596">
        <f t="shared" si="1958"/>
        <v>41886</v>
      </c>
      <c r="BK2007" s="595">
        <f t="shared" si="1959"/>
        <v>1879.5</v>
      </c>
      <c r="BL2007" s="289">
        <f t="shared" si="1960"/>
        <v>1645</v>
      </c>
      <c r="BM2007" s="596">
        <f t="shared" si="1961"/>
        <v>3080</v>
      </c>
      <c r="BN2007" s="563">
        <f t="shared" si="1962"/>
        <v>10</v>
      </c>
      <c r="BO2007" s="87">
        <f t="shared" si="1963"/>
        <v>2020</v>
      </c>
      <c r="BP2007" s="87">
        <f t="shared" si="1964"/>
        <v>1.0000000000000004</v>
      </c>
      <c r="BQ2007" s="202"/>
    </row>
    <row r="2008" spans="1:69" s="35" customFormat="1" ht="10.5" customHeight="1" x14ac:dyDescent="0.2">
      <c r="A2008" s="314" t="str">
        <f t="shared" si="1950"/>
        <v>2020-21RX710</v>
      </c>
      <c r="B2008" s="314" t="str">
        <f t="shared" si="1965"/>
        <v>Y62</v>
      </c>
      <c r="C2008" s="205" t="s">
        <v>196</v>
      </c>
      <c r="D2008" s="205" t="s">
        <v>173</v>
      </c>
      <c r="E2008" s="206"/>
      <c r="F2008" s="318" t="str">
        <f>VLOOKUP($G2008,'Selection Sheet'!$C$15:$F$39,3,0)</f>
        <v>Y62</v>
      </c>
      <c r="G2008" s="207" t="s">
        <v>84</v>
      </c>
      <c r="H2008" s="205" t="s">
        <v>533</v>
      </c>
      <c r="I2008" s="508">
        <v>269</v>
      </c>
      <c r="J2008" s="508">
        <v>62</v>
      </c>
      <c r="K2008" s="508">
        <v>40</v>
      </c>
      <c r="L2008" s="508">
        <v>16</v>
      </c>
      <c r="M2008" s="520" t="s">
        <v>80</v>
      </c>
      <c r="N2008" s="520" t="s">
        <v>80</v>
      </c>
      <c r="O2008" s="520" t="s">
        <v>80</v>
      </c>
      <c r="P2008" s="520" t="s">
        <v>80</v>
      </c>
      <c r="Q2008" s="508">
        <v>68</v>
      </c>
      <c r="R2008" s="508">
        <v>45</v>
      </c>
      <c r="S2008" s="508">
        <v>1039</v>
      </c>
      <c r="T2008" s="514">
        <v>538</v>
      </c>
      <c r="U2008" s="551">
        <v>103.3</v>
      </c>
      <c r="V2008" s="551">
        <v>87</v>
      </c>
      <c r="W2008" s="551">
        <v>174</v>
      </c>
      <c r="X2008" s="511">
        <v>676</v>
      </c>
      <c r="Y2008" s="556">
        <v>80.400000000000006</v>
      </c>
      <c r="Z2008" s="551">
        <v>43</v>
      </c>
      <c r="AA2008" s="551">
        <v>182</v>
      </c>
      <c r="AB2008" s="514">
        <v>59</v>
      </c>
      <c r="AC2008" s="551">
        <v>53.2</v>
      </c>
      <c r="AD2008" s="551">
        <v>50</v>
      </c>
      <c r="AE2008" s="551">
        <v>79</v>
      </c>
      <c r="AF2008" s="515">
        <v>158</v>
      </c>
      <c r="AG2008" s="516">
        <v>163.76422764227601</v>
      </c>
      <c r="AH2008" s="516">
        <v>216.4</v>
      </c>
      <c r="AI2008" s="515">
        <v>123</v>
      </c>
      <c r="AJ2008" s="519">
        <v>65</v>
      </c>
      <c r="AK2008" s="519">
        <v>85</v>
      </c>
      <c r="AL2008" s="570"/>
      <c r="AM2008" s="570"/>
      <c r="AN2008" s="518" t="s">
        <v>80</v>
      </c>
      <c r="AO2008" s="518" t="s">
        <v>80</v>
      </c>
      <c r="AP2008" s="519" t="s">
        <v>80</v>
      </c>
      <c r="AQ2008" s="519" t="s">
        <v>80</v>
      </c>
      <c r="AR2008" s="508">
        <v>16</v>
      </c>
      <c r="AS2008" s="508">
        <v>260</v>
      </c>
      <c r="AT2008" s="508">
        <v>7</v>
      </c>
      <c r="AU2008" s="508">
        <v>37</v>
      </c>
      <c r="AV2008" s="520"/>
      <c r="AW2008" s="520"/>
      <c r="AX2008" s="520"/>
      <c r="AY2008" s="520"/>
      <c r="AZ2008" s="520"/>
      <c r="BA2008" s="520"/>
      <c r="BB2008" s="358"/>
      <c r="BC2008" s="597">
        <f t="shared" si="1951"/>
        <v>20142.999999999949</v>
      </c>
      <c r="BD2008" s="598">
        <f t="shared" si="1952"/>
        <v>26617.200000000001</v>
      </c>
      <c r="BE2008" s="602">
        <f t="shared" si="1953"/>
        <v>55575.4</v>
      </c>
      <c r="BF2008" s="603">
        <f t="shared" si="1954"/>
        <v>46806</v>
      </c>
      <c r="BG2008" s="604">
        <f t="shared" si="1955"/>
        <v>93612</v>
      </c>
      <c r="BH2008" s="602">
        <f t="shared" si="1956"/>
        <v>54350.400000000001</v>
      </c>
      <c r="BI2008" s="603">
        <f t="shared" si="1957"/>
        <v>29068</v>
      </c>
      <c r="BJ2008" s="604">
        <f t="shared" si="1958"/>
        <v>123032</v>
      </c>
      <c r="BK2008" s="602">
        <f t="shared" si="1959"/>
        <v>3138.8</v>
      </c>
      <c r="BL2008" s="603">
        <f t="shared" si="1960"/>
        <v>2950</v>
      </c>
      <c r="BM2008" s="604">
        <f t="shared" si="1961"/>
        <v>4661</v>
      </c>
      <c r="BN2008" s="564">
        <f t="shared" si="1962"/>
        <v>10</v>
      </c>
      <c r="BO2008" s="314">
        <f t="shared" si="1963"/>
        <v>2020</v>
      </c>
      <c r="BP2008" s="314">
        <f t="shared" si="1964"/>
        <v>1.0000000000000004</v>
      </c>
      <c r="BQ2008" s="202"/>
    </row>
    <row r="2009" spans="1:69" s="35" customFormat="1" ht="10.5" customHeight="1" x14ac:dyDescent="0.2">
      <c r="A2009" s="87" t="str">
        <f t="shared" ref="A2009:A2072" si="1966">CONCATENATE(C2009,G2009,BN2009)</f>
        <v>2020-21RX810</v>
      </c>
      <c r="B2009" s="87" t="str">
        <f t="shared" si="1965"/>
        <v>Y63</v>
      </c>
      <c r="C2009" s="203" t="s">
        <v>196</v>
      </c>
      <c r="D2009" s="203" t="s">
        <v>173</v>
      </c>
      <c r="E2009" s="42"/>
      <c r="F2009" s="317" t="str">
        <f>VLOOKUP($G2009,'Selection Sheet'!$C$15:$F$39,3,0)</f>
        <v>Y63</v>
      </c>
      <c r="G2009" s="204" t="s">
        <v>120</v>
      </c>
      <c r="H2009" s="203" t="s">
        <v>534</v>
      </c>
      <c r="I2009" s="495">
        <v>307</v>
      </c>
      <c r="J2009" s="495">
        <v>77</v>
      </c>
      <c r="K2009" s="495">
        <v>38</v>
      </c>
      <c r="L2009" s="495">
        <v>13</v>
      </c>
      <c r="M2009" s="507" t="s">
        <v>80</v>
      </c>
      <c r="N2009" s="507" t="s">
        <v>80</v>
      </c>
      <c r="O2009" s="507" t="s">
        <v>80</v>
      </c>
      <c r="P2009" s="507" t="s">
        <v>80</v>
      </c>
      <c r="Q2009" s="495">
        <v>97</v>
      </c>
      <c r="R2009" s="495">
        <v>61</v>
      </c>
      <c r="S2009" s="495">
        <v>832</v>
      </c>
      <c r="T2009" s="501">
        <v>341</v>
      </c>
      <c r="U2009" s="550">
        <v>87.3</v>
      </c>
      <c r="V2009" s="550">
        <v>78</v>
      </c>
      <c r="W2009" s="550">
        <v>138</v>
      </c>
      <c r="X2009" s="498">
        <v>531</v>
      </c>
      <c r="Y2009" s="555">
        <v>80.3</v>
      </c>
      <c r="Z2009" s="550">
        <v>41</v>
      </c>
      <c r="AA2009" s="550">
        <v>203</v>
      </c>
      <c r="AB2009" s="501">
        <v>64</v>
      </c>
      <c r="AC2009" s="550">
        <v>56.6</v>
      </c>
      <c r="AD2009" s="550">
        <v>51</v>
      </c>
      <c r="AE2009" s="550">
        <v>102</v>
      </c>
      <c r="AF2009" s="502">
        <v>166</v>
      </c>
      <c r="AG2009" s="503">
        <v>142.72602739726</v>
      </c>
      <c r="AH2009" s="503">
        <v>181</v>
      </c>
      <c r="AI2009" s="502">
        <v>146</v>
      </c>
      <c r="AJ2009" s="505">
        <v>110</v>
      </c>
      <c r="AK2009" s="505">
        <v>210</v>
      </c>
      <c r="AL2009" s="507"/>
      <c r="AM2009" s="507"/>
      <c r="AN2009" s="505" t="s">
        <v>80</v>
      </c>
      <c r="AO2009" s="505" t="s">
        <v>80</v>
      </c>
      <c r="AP2009" s="506" t="s">
        <v>80</v>
      </c>
      <c r="AQ2009" s="506" t="s">
        <v>80</v>
      </c>
      <c r="AR2009" s="495">
        <v>24</v>
      </c>
      <c r="AS2009" s="495">
        <v>285</v>
      </c>
      <c r="AT2009" s="495">
        <v>6</v>
      </c>
      <c r="AU2009" s="495">
        <v>35</v>
      </c>
      <c r="AV2009" s="507"/>
      <c r="AW2009" s="507"/>
      <c r="AX2009" s="507"/>
      <c r="AY2009" s="507"/>
      <c r="AZ2009" s="507"/>
      <c r="BA2009" s="507"/>
      <c r="BB2009" s="357"/>
      <c r="BC2009" s="592">
        <f t="shared" ref="BC2009:BC2072" si="1967">IFERROR(AG2009*$AI2009,"-")</f>
        <v>20837.99999999996</v>
      </c>
      <c r="BD2009" s="593">
        <f t="shared" ref="BD2009:BD2072" si="1968">IFERROR(AH2009*$AI2009,"-")</f>
        <v>26426</v>
      </c>
      <c r="BE2009" s="595">
        <f t="shared" ref="BE2009:BE2072" si="1969">IFERROR(U2009*$T2009, "-")</f>
        <v>29769.3</v>
      </c>
      <c r="BF2009" s="289">
        <f t="shared" ref="BF2009:BF2072" si="1970">IFERROR(V2009*$T2009,"-")</f>
        <v>26598</v>
      </c>
      <c r="BG2009" s="596">
        <f t="shared" ref="BG2009:BG2072" si="1971">IFERROR(W2009*$T2009,"-")</f>
        <v>47058</v>
      </c>
      <c r="BH2009" s="595">
        <f t="shared" ref="BH2009:BH2072" si="1972">IFERROR(Y2009*$X2009, "-")</f>
        <v>42639.299999999996</v>
      </c>
      <c r="BI2009" s="289">
        <f t="shared" ref="BI2009:BI2072" si="1973">IFERROR(Z2009*$X2009,"-")</f>
        <v>21771</v>
      </c>
      <c r="BJ2009" s="596">
        <f t="shared" ref="BJ2009:BJ2072" si="1974">IFERROR(AA2009*$X2009,"-")</f>
        <v>107793</v>
      </c>
      <c r="BK2009" s="595">
        <f t="shared" ref="BK2009:BK2072" si="1975">IFERROR(AC2009*$AB2009, "-")</f>
        <v>3622.4</v>
      </c>
      <c r="BL2009" s="289">
        <f t="shared" ref="BL2009:BL2072" si="1976">IFERROR(AD2009*$AB2009,"-")</f>
        <v>3264</v>
      </c>
      <c r="BM2009" s="596">
        <f t="shared" ref="BM2009:BM2072" si="1977">IFERROR(AE2009*$AB2009,"-")</f>
        <v>6528</v>
      </c>
      <c r="BN2009" s="563">
        <f t="shared" ref="BN2009:BN2072" si="1978">MONTH(1&amp;$D2009)</f>
        <v>10</v>
      </c>
      <c r="BO2009" s="87">
        <f t="shared" ref="BO2009:BO2072" si="1979">VALUE(LEFT(C2009,4)+IF($BN2009&lt;4,1,0))</f>
        <v>2020</v>
      </c>
      <c r="BP2009" s="87">
        <f t="shared" ref="BP2009:BP2072" si="1980">(BN2009/3-ROUNDDOWN(BN2009/3,0))*3</f>
        <v>1.0000000000000004</v>
      </c>
      <c r="BQ2009" s="202"/>
    </row>
    <row r="2010" spans="1:69" s="35" customFormat="1" ht="10.5" customHeight="1" x14ac:dyDescent="0.2">
      <c r="A2010" s="87" t="str">
        <f t="shared" si="1966"/>
        <v>2020-21RX910</v>
      </c>
      <c r="B2010" s="87" t="str">
        <f t="shared" ref="B2010:B2073" si="1981">F2010</f>
        <v>Y60</v>
      </c>
      <c r="C2010" s="203" t="s">
        <v>196</v>
      </c>
      <c r="D2010" s="203" t="s">
        <v>173</v>
      </c>
      <c r="E2010" s="42"/>
      <c r="F2010" s="317" t="str">
        <f>VLOOKUP($G2010,'Selection Sheet'!$C$15:$F$39,3,0)</f>
        <v>Y60</v>
      </c>
      <c r="G2010" s="204" t="s">
        <v>103</v>
      </c>
      <c r="H2010" s="203" t="s">
        <v>535</v>
      </c>
      <c r="I2010" s="495">
        <v>260</v>
      </c>
      <c r="J2010" s="495">
        <v>38</v>
      </c>
      <c r="K2010" s="495">
        <v>40</v>
      </c>
      <c r="L2010" s="495">
        <v>13</v>
      </c>
      <c r="M2010" s="507" t="s">
        <v>80</v>
      </c>
      <c r="N2010" s="507" t="s">
        <v>80</v>
      </c>
      <c r="O2010" s="507" t="s">
        <v>80</v>
      </c>
      <c r="P2010" s="507" t="s">
        <v>80</v>
      </c>
      <c r="Q2010" s="495">
        <v>61</v>
      </c>
      <c r="R2010" s="495">
        <v>57</v>
      </c>
      <c r="S2010" s="495">
        <v>751</v>
      </c>
      <c r="T2010" s="501">
        <v>368</v>
      </c>
      <c r="U2010" s="550">
        <v>99.2</v>
      </c>
      <c r="V2010" s="550">
        <v>81.5</v>
      </c>
      <c r="W2010" s="550">
        <v>168</v>
      </c>
      <c r="X2010" s="498">
        <v>446</v>
      </c>
      <c r="Y2010" s="555">
        <v>87.3</v>
      </c>
      <c r="Z2010" s="550">
        <v>44</v>
      </c>
      <c r="AA2010" s="550">
        <v>215</v>
      </c>
      <c r="AB2010" s="501">
        <v>61</v>
      </c>
      <c r="AC2010" s="550">
        <v>59</v>
      </c>
      <c r="AD2010" s="550">
        <v>54</v>
      </c>
      <c r="AE2010" s="550">
        <v>86</v>
      </c>
      <c r="AF2010" s="502">
        <v>111</v>
      </c>
      <c r="AG2010" s="503">
        <v>135.21739130434801</v>
      </c>
      <c r="AH2010" s="503">
        <v>190.1</v>
      </c>
      <c r="AI2010" s="502">
        <v>92</v>
      </c>
      <c r="AJ2010" s="505">
        <v>100</v>
      </c>
      <c r="AK2010" s="505">
        <v>127</v>
      </c>
      <c r="AL2010" s="507"/>
      <c r="AM2010" s="507"/>
      <c r="AN2010" s="505" t="s">
        <v>80</v>
      </c>
      <c r="AO2010" s="505" t="s">
        <v>80</v>
      </c>
      <c r="AP2010" s="506" t="s">
        <v>80</v>
      </c>
      <c r="AQ2010" s="506" t="s">
        <v>80</v>
      </c>
      <c r="AR2010" s="495">
        <v>14</v>
      </c>
      <c r="AS2010" s="495">
        <v>258</v>
      </c>
      <c r="AT2010" s="495">
        <v>7</v>
      </c>
      <c r="AU2010" s="495">
        <v>38</v>
      </c>
      <c r="AV2010" s="507"/>
      <c r="AW2010" s="507"/>
      <c r="AX2010" s="507"/>
      <c r="AY2010" s="507"/>
      <c r="AZ2010" s="507"/>
      <c r="BA2010" s="507"/>
      <c r="BB2010" s="357"/>
      <c r="BC2010" s="592">
        <f t="shared" si="1967"/>
        <v>12440.000000000016</v>
      </c>
      <c r="BD2010" s="593">
        <f t="shared" si="1968"/>
        <v>17489.2</v>
      </c>
      <c r="BE2010" s="595">
        <f t="shared" si="1969"/>
        <v>36505.599999999999</v>
      </c>
      <c r="BF2010" s="289">
        <f t="shared" si="1970"/>
        <v>29992</v>
      </c>
      <c r="BG2010" s="596">
        <f t="shared" si="1971"/>
        <v>61824</v>
      </c>
      <c r="BH2010" s="595">
        <f t="shared" si="1972"/>
        <v>38935.799999999996</v>
      </c>
      <c r="BI2010" s="289">
        <f t="shared" si="1973"/>
        <v>19624</v>
      </c>
      <c r="BJ2010" s="596">
        <f t="shared" si="1974"/>
        <v>95890</v>
      </c>
      <c r="BK2010" s="595">
        <f t="shared" si="1975"/>
        <v>3599</v>
      </c>
      <c r="BL2010" s="289">
        <f t="shared" si="1976"/>
        <v>3294</v>
      </c>
      <c r="BM2010" s="596">
        <f t="shared" si="1977"/>
        <v>5246</v>
      </c>
      <c r="BN2010" s="563">
        <f t="shared" si="1978"/>
        <v>10</v>
      </c>
      <c r="BO2010" s="87">
        <f t="shared" si="1979"/>
        <v>2020</v>
      </c>
      <c r="BP2010" s="87">
        <f t="shared" si="1980"/>
        <v>1.0000000000000004</v>
      </c>
      <c r="BQ2010" s="202"/>
    </row>
    <row r="2011" spans="1:69" s="35" customFormat="1" ht="10.5" customHeight="1" x14ac:dyDescent="0.2">
      <c r="A2011" s="314" t="str">
        <f t="shared" si="1966"/>
        <v>2020-21RYA10</v>
      </c>
      <c r="B2011" s="314" t="str">
        <f t="shared" si="1981"/>
        <v>Y60</v>
      </c>
      <c r="C2011" s="205" t="s">
        <v>196</v>
      </c>
      <c r="D2011" s="205" t="s">
        <v>173</v>
      </c>
      <c r="E2011" s="206"/>
      <c r="F2011" s="318" t="str">
        <f>VLOOKUP($G2011,'Selection Sheet'!$C$15:$F$39,3,0)</f>
        <v>Y60</v>
      </c>
      <c r="G2011" s="207" t="s">
        <v>118</v>
      </c>
      <c r="H2011" s="205" t="s">
        <v>536</v>
      </c>
      <c r="I2011" s="508">
        <v>317</v>
      </c>
      <c r="J2011" s="508">
        <v>89</v>
      </c>
      <c r="K2011" s="508">
        <v>57</v>
      </c>
      <c r="L2011" s="508">
        <v>27</v>
      </c>
      <c r="M2011" s="520" t="s">
        <v>80</v>
      </c>
      <c r="N2011" s="520" t="s">
        <v>80</v>
      </c>
      <c r="O2011" s="520" t="s">
        <v>80</v>
      </c>
      <c r="P2011" s="520" t="s">
        <v>80</v>
      </c>
      <c r="Q2011" s="508">
        <v>112</v>
      </c>
      <c r="R2011" s="508">
        <v>76</v>
      </c>
      <c r="S2011" s="508">
        <v>945</v>
      </c>
      <c r="T2011" s="514">
        <v>409</v>
      </c>
      <c r="U2011" s="551">
        <v>75.3</v>
      </c>
      <c r="V2011" s="551">
        <v>70</v>
      </c>
      <c r="W2011" s="551">
        <v>109</v>
      </c>
      <c r="X2011" s="511">
        <v>531</v>
      </c>
      <c r="Y2011" s="556">
        <v>84.4</v>
      </c>
      <c r="Z2011" s="551">
        <v>52</v>
      </c>
      <c r="AA2011" s="551">
        <v>200</v>
      </c>
      <c r="AB2011" s="514">
        <v>51</v>
      </c>
      <c r="AC2011" s="551">
        <v>77.2</v>
      </c>
      <c r="AD2011" s="551">
        <v>65</v>
      </c>
      <c r="AE2011" s="551">
        <v>133</v>
      </c>
      <c r="AF2011" s="515">
        <v>150</v>
      </c>
      <c r="AG2011" s="516">
        <v>137.255813953488</v>
      </c>
      <c r="AH2011" s="516">
        <v>196.2</v>
      </c>
      <c r="AI2011" s="515">
        <v>129</v>
      </c>
      <c r="AJ2011" s="519">
        <v>232</v>
      </c>
      <c r="AK2011" s="519">
        <v>243</v>
      </c>
      <c r="AL2011" s="570"/>
      <c r="AM2011" s="570"/>
      <c r="AN2011" s="518" t="s">
        <v>80</v>
      </c>
      <c r="AO2011" s="518" t="s">
        <v>80</v>
      </c>
      <c r="AP2011" s="519" t="s">
        <v>80</v>
      </c>
      <c r="AQ2011" s="519" t="s">
        <v>80</v>
      </c>
      <c r="AR2011" s="508">
        <v>23</v>
      </c>
      <c r="AS2011" s="508">
        <v>314</v>
      </c>
      <c r="AT2011" s="508">
        <v>9</v>
      </c>
      <c r="AU2011" s="508">
        <v>56</v>
      </c>
      <c r="AV2011" s="520"/>
      <c r="AW2011" s="520"/>
      <c r="AX2011" s="520"/>
      <c r="AY2011" s="520"/>
      <c r="AZ2011" s="520"/>
      <c r="BA2011" s="520"/>
      <c r="BB2011" s="358"/>
      <c r="BC2011" s="597">
        <f t="shared" si="1967"/>
        <v>17705.999999999953</v>
      </c>
      <c r="BD2011" s="598">
        <f t="shared" si="1968"/>
        <v>25309.8</v>
      </c>
      <c r="BE2011" s="602">
        <f t="shared" si="1969"/>
        <v>30797.699999999997</v>
      </c>
      <c r="BF2011" s="603">
        <f t="shared" si="1970"/>
        <v>28630</v>
      </c>
      <c r="BG2011" s="604">
        <f t="shared" si="1971"/>
        <v>44581</v>
      </c>
      <c r="BH2011" s="602">
        <f t="shared" si="1972"/>
        <v>44816.4</v>
      </c>
      <c r="BI2011" s="603">
        <f t="shared" si="1973"/>
        <v>27612</v>
      </c>
      <c r="BJ2011" s="604">
        <f t="shared" si="1974"/>
        <v>106200</v>
      </c>
      <c r="BK2011" s="602">
        <f t="shared" si="1975"/>
        <v>3937.2000000000003</v>
      </c>
      <c r="BL2011" s="603">
        <f t="shared" si="1976"/>
        <v>3315</v>
      </c>
      <c r="BM2011" s="604">
        <f t="shared" si="1977"/>
        <v>6783</v>
      </c>
      <c r="BN2011" s="564">
        <f t="shared" si="1978"/>
        <v>10</v>
      </c>
      <c r="BO2011" s="314">
        <f t="shared" si="1979"/>
        <v>2020</v>
      </c>
      <c r="BP2011" s="314">
        <f t="shared" si="1980"/>
        <v>1.0000000000000004</v>
      </c>
      <c r="BQ2011" s="202"/>
    </row>
    <row r="2012" spans="1:69" s="35" customFormat="1" ht="10.5" customHeight="1" x14ac:dyDescent="0.2">
      <c r="A2012" s="87" t="str">
        <f t="shared" si="1966"/>
        <v>2020-21RYC10</v>
      </c>
      <c r="B2012" s="87" t="str">
        <f t="shared" si="1981"/>
        <v>Y61</v>
      </c>
      <c r="C2012" s="203" t="s">
        <v>196</v>
      </c>
      <c r="D2012" s="203" t="s">
        <v>173</v>
      </c>
      <c r="E2012" s="42"/>
      <c r="F2012" s="317" t="str">
        <f>VLOOKUP($G2012,'Selection Sheet'!$C$15:$F$39,3,0)</f>
        <v>Y61</v>
      </c>
      <c r="G2012" s="204" t="s">
        <v>87</v>
      </c>
      <c r="H2012" s="203" t="s">
        <v>537</v>
      </c>
      <c r="I2012" s="495">
        <v>311</v>
      </c>
      <c r="J2012" s="495">
        <v>85</v>
      </c>
      <c r="K2012" s="495">
        <v>41</v>
      </c>
      <c r="L2012" s="495">
        <v>18</v>
      </c>
      <c r="M2012" s="507" t="s">
        <v>80</v>
      </c>
      <c r="N2012" s="507" t="s">
        <v>80</v>
      </c>
      <c r="O2012" s="507" t="s">
        <v>80</v>
      </c>
      <c r="P2012" s="507" t="s">
        <v>80</v>
      </c>
      <c r="Q2012" s="495">
        <v>119</v>
      </c>
      <c r="R2012" s="495">
        <v>116</v>
      </c>
      <c r="S2012" s="495">
        <v>889</v>
      </c>
      <c r="T2012" s="501">
        <v>564</v>
      </c>
      <c r="U2012" s="550">
        <v>80</v>
      </c>
      <c r="V2012" s="550">
        <v>72</v>
      </c>
      <c r="W2012" s="550">
        <v>121</v>
      </c>
      <c r="X2012" s="498">
        <v>579</v>
      </c>
      <c r="Y2012" s="555">
        <v>78.900000000000006</v>
      </c>
      <c r="Z2012" s="550">
        <v>45</v>
      </c>
      <c r="AA2012" s="550">
        <v>183</v>
      </c>
      <c r="AB2012" s="501">
        <v>79</v>
      </c>
      <c r="AC2012" s="550">
        <v>63.1</v>
      </c>
      <c r="AD2012" s="550">
        <v>59</v>
      </c>
      <c r="AE2012" s="550">
        <v>98</v>
      </c>
      <c r="AF2012" s="502">
        <v>147</v>
      </c>
      <c r="AG2012" s="503">
        <v>139.822580645161</v>
      </c>
      <c r="AH2012" s="503">
        <v>189.1</v>
      </c>
      <c r="AI2012" s="502">
        <v>124</v>
      </c>
      <c r="AJ2012" s="505">
        <v>103</v>
      </c>
      <c r="AK2012" s="505">
        <v>118</v>
      </c>
      <c r="AL2012" s="507"/>
      <c r="AM2012" s="507"/>
      <c r="AN2012" s="505" t="s">
        <v>80</v>
      </c>
      <c r="AO2012" s="505" t="s">
        <v>80</v>
      </c>
      <c r="AP2012" s="506" t="s">
        <v>80</v>
      </c>
      <c r="AQ2012" s="506" t="s">
        <v>80</v>
      </c>
      <c r="AR2012" s="495">
        <v>31</v>
      </c>
      <c r="AS2012" s="495">
        <v>307</v>
      </c>
      <c r="AT2012" s="495">
        <v>13</v>
      </c>
      <c r="AU2012" s="495">
        <v>41</v>
      </c>
      <c r="AV2012" s="507"/>
      <c r="AW2012" s="507"/>
      <c r="AX2012" s="507"/>
      <c r="AY2012" s="507"/>
      <c r="AZ2012" s="507"/>
      <c r="BA2012" s="507"/>
      <c r="BB2012" s="357"/>
      <c r="BC2012" s="592">
        <f t="shared" si="1967"/>
        <v>17337.999999999964</v>
      </c>
      <c r="BD2012" s="593">
        <f t="shared" si="1968"/>
        <v>23448.399999999998</v>
      </c>
      <c r="BE2012" s="595">
        <f t="shared" si="1969"/>
        <v>45120</v>
      </c>
      <c r="BF2012" s="289">
        <f t="shared" si="1970"/>
        <v>40608</v>
      </c>
      <c r="BG2012" s="596">
        <f t="shared" si="1971"/>
        <v>68244</v>
      </c>
      <c r="BH2012" s="595">
        <f t="shared" si="1972"/>
        <v>45683.100000000006</v>
      </c>
      <c r="BI2012" s="289">
        <f t="shared" si="1973"/>
        <v>26055</v>
      </c>
      <c r="BJ2012" s="596">
        <f t="shared" si="1974"/>
        <v>105957</v>
      </c>
      <c r="BK2012" s="595">
        <f t="shared" si="1975"/>
        <v>4984.9000000000005</v>
      </c>
      <c r="BL2012" s="289">
        <f t="shared" si="1976"/>
        <v>4661</v>
      </c>
      <c r="BM2012" s="596">
        <f t="shared" si="1977"/>
        <v>7742</v>
      </c>
      <c r="BN2012" s="563">
        <f t="shared" si="1978"/>
        <v>10</v>
      </c>
      <c r="BO2012" s="87">
        <f t="shared" si="1979"/>
        <v>2020</v>
      </c>
      <c r="BP2012" s="87">
        <f t="shared" si="1980"/>
        <v>1.0000000000000004</v>
      </c>
      <c r="BQ2012" s="202"/>
    </row>
    <row r="2013" spans="1:69" s="35" customFormat="1" ht="10.5" customHeight="1" x14ac:dyDescent="0.2">
      <c r="A2013" s="87" t="str">
        <f t="shared" si="1966"/>
        <v>2020-21RYD10</v>
      </c>
      <c r="B2013" s="87" t="str">
        <f t="shared" si="1981"/>
        <v>Y59</v>
      </c>
      <c r="C2013" s="203" t="s">
        <v>196</v>
      </c>
      <c r="D2013" s="203" t="s">
        <v>173</v>
      </c>
      <c r="E2013" s="42"/>
      <c r="F2013" s="317" t="str">
        <f>VLOOKUP($G2013,'Selection Sheet'!$C$15:$F$39,3,0)</f>
        <v>Y59</v>
      </c>
      <c r="G2013" s="204" t="s">
        <v>116</v>
      </c>
      <c r="H2013" s="203" t="s">
        <v>538</v>
      </c>
      <c r="I2013" s="495">
        <v>214</v>
      </c>
      <c r="J2013" s="495">
        <v>57</v>
      </c>
      <c r="K2013" s="495">
        <v>47</v>
      </c>
      <c r="L2013" s="495">
        <v>21</v>
      </c>
      <c r="M2013" s="507" t="s">
        <v>80</v>
      </c>
      <c r="N2013" s="507" t="s">
        <v>80</v>
      </c>
      <c r="O2013" s="507" t="s">
        <v>80</v>
      </c>
      <c r="P2013" s="507" t="s">
        <v>80</v>
      </c>
      <c r="Q2013" s="495">
        <v>84</v>
      </c>
      <c r="R2013" s="495">
        <v>60</v>
      </c>
      <c r="S2013" s="495">
        <v>633</v>
      </c>
      <c r="T2013" s="501">
        <v>486</v>
      </c>
      <c r="U2013" s="550">
        <v>82</v>
      </c>
      <c r="V2013" s="550">
        <v>70</v>
      </c>
      <c r="W2013" s="550">
        <v>132</v>
      </c>
      <c r="X2013" s="498">
        <v>481</v>
      </c>
      <c r="Y2013" s="555">
        <v>65</v>
      </c>
      <c r="Z2013" s="550">
        <v>38</v>
      </c>
      <c r="AA2013" s="550">
        <v>151</v>
      </c>
      <c r="AB2013" s="501">
        <v>44</v>
      </c>
      <c r="AC2013" s="550">
        <v>60.5</v>
      </c>
      <c r="AD2013" s="550">
        <v>52.5</v>
      </c>
      <c r="AE2013" s="550">
        <v>94</v>
      </c>
      <c r="AF2013" s="502">
        <v>135</v>
      </c>
      <c r="AG2013" s="503">
        <v>135.87931034482801</v>
      </c>
      <c r="AH2013" s="503">
        <v>184</v>
      </c>
      <c r="AI2013" s="502">
        <v>116</v>
      </c>
      <c r="AJ2013" s="505">
        <v>86</v>
      </c>
      <c r="AK2013" s="505">
        <v>134</v>
      </c>
      <c r="AL2013" s="507"/>
      <c r="AM2013" s="507"/>
      <c r="AN2013" s="505" t="s">
        <v>80</v>
      </c>
      <c r="AO2013" s="505" t="s">
        <v>80</v>
      </c>
      <c r="AP2013" s="506" t="s">
        <v>80</v>
      </c>
      <c r="AQ2013" s="506" t="s">
        <v>80</v>
      </c>
      <c r="AR2013" s="495">
        <v>25</v>
      </c>
      <c r="AS2013" s="495">
        <v>205</v>
      </c>
      <c r="AT2013" s="495">
        <v>9</v>
      </c>
      <c r="AU2013" s="495">
        <v>42</v>
      </c>
      <c r="AV2013" s="507"/>
      <c r="AW2013" s="507"/>
      <c r="AX2013" s="507"/>
      <c r="AY2013" s="507"/>
      <c r="AZ2013" s="507"/>
      <c r="BA2013" s="507"/>
      <c r="BB2013" s="357"/>
      <c r="BC2013" s="592">
        <f t="shared" si="1967"/>
        <v>15762.000000000049</v>
      </c>
      <c r="BD2013" s="593">
        <f t="shared" si="1968"/>
        <v>21344</v>
      </c>
      <c r="BE2013" s="595">
        <f t="shared" si="1969"/>
        <v>39852</v>
      </c>
      <c r="BF2013" s="289">
        <f t="shared" si="1970"/>
        <v>34020</v>
      </c>
      <c r="BG2013" s="596">
        <f t="shared" si="1971"/>
        <v>64152</v>
      </c>
      <c r="BH2013" s="595">
        <f t="shared" si="1972"/>
        <v>31265</v>
      </c>
      <c r="BI2013" s="289">
        <f t="shared" si="1973"/>
        <v>18278</v>
      </c>
      <c r="BJ2013" s="596">
        <f t="shared" si="1974"/>
        <v>72631</v>
      </c>
      <c r="BK2013" s="595">
        <f t="shared" si="1975"/>
        <v>2662</v>
      </c>
      <c r="BL2013" s="289">
        <f t="shared" si="1976"/>
        <v>2310</v>
      </c>
      <c r="BM2013" s="596">
        <f t="shared" si="1977"/>
        <v>4136</v>
      </c>
      <c r="BN2013" s="563">
        <f t="shared" si="1978"/>
        <v>10</v>
      </c>
      <c r="BO2013" s="87">
        <f t="shared" si="1979"/>
        <v>2020</v>
      </c>
      <c r="BP2013" s="87">
        <f t="shared" si="1980"/>
        <v>1.0000000000000004</v>
      </c>
      <c r="BQ2013" s="202"/>
    </row>
    <row r="2014" spans="1:69" s="35" customFormat="1" ht="10.5" customHeight="1" x14ac:dyDescent="0.2">
      <c r="A2014" s="87" t="str">
        <f t="shared" si="1966"/>
        <v>2020-21RYE10</v>
      </c>
      <c r="B2014" s="87" t="str">
        <f t="shared" si="1981"/>
        <v>Y59</v>
      </c>
      <c r="C2014" s="203" t="s">
        <v>196</v>
      </c>
      <c r="D2014" s="203" t="s">
        <v>173</v>
      </c>
      <c r="E2014" s="42"/>
      <c r="F2014" s="317" t="str">
        <f>VLOOKUP($G2014,'Selection Sheet'!$C$15:$F$39,3,0)</f>
        <v>Y59</v>
      </c>
      <c r="G2014" s="204" t="s">
        <v>114</v>
      </c>
      <c r="H2014" s="203" t="s">
        <v>539</v>
      </c>
      <c r="I2014" s="495">
        <v>195</v>
      </c>
      <c r="J2014" s="495">
        <v>37</v>
      </c>
      <c r="K2014" s="495">
        <v>28</v>
      </c>
      <c r="L2014" s="495">
        <v>4</v>
      </c>
      <c r="M2014" s="507" t="s">
        <v>80</v>
      </c>
      <c r="N2014" s="507" t="s">
        <v>80</v>
      </c>
      <c r="O2014" s="507" t="s">
        <v>80</v>
      </c>
      <c r="P2014" s="507" t="s">
        <v>80</v>
      </c>
      <c r="Q2014" s="495">
        <v>54</v>
      </c>
      <c r="R2014" s="495">
        <v>32</v>
      </c>
      <c r="S2014" s="495">
        <v>346</v>
      </c>
      <c r="T2014" s="501">
        <v>345</v>
      </c>
      <c r="U2014" s="550">
        <v>78.900000000000006</v>
      </c>
      <c r="V2014" s="550">
        <v>71</v>
      </c>
      <c r="W2014" s="550">
        <v>118</v>
      </c>
      <c r="X2014" s="498">
        <v>358</v>
      </c>
      <c r="Y2014" s="555">
        <v>82.6</v>
      </c>
      <c r="Z2014" s="550">
        <v>43</v>
      </c>
      <c r="AA2014" s="550">
        <v>210</v>
      </c>
      <c r="AB2014" s="501">
        <v>52</v>
      </c>
      <c r="AC2014" s="550">
        <v>52.2</v>
      </c>
      <c r="AD2014" s="550">
        <v>48.5</v>
      </c>
      <c r="AE2014" s="550">
        <v>84</v>
      </c>
      <c r="AF2014" s="502">
        <v>95</v>
      </c>
      <c r="AG2014" s="503">
        <v>120.5625</v>
      </c>
      <c r="AH2014" s="503">
        <v>169.5</v>
      </c>
      <c r="AI2014" s="502">
        <v>80</v>
      </c>
      <c r="AJ2014" s="505">
        <v>57</v>
      </c>
      <c r="AK2014" s="505">
        <v>78</v>
      </c>
      <c r="AL2014" s="507"/>
      <c r="AM2014" s="507"/>
      <c r="AN2014" s="505" t="s">
        <v>80</v>
      </c>
      <c r="AO2014" s="505" t="s">
        <v>80</v>
      </c>
      <c r="AP2014" s="506" t="s">
        <v>80</v>
      </c>
      <c r="AQ2014" s="506" t="s">
        <v>80</v>
      </c>
      <c r="AR2014" s="495">
        <v>10</v>
      </c>
      <c r="AS2014" s="495">
        <v>195</v>
      </c>
      <c r="AT2014" s="495">
        <v>1</v>
      </c>
      <c r="AU2014" s="495">
        <v>28</v>
      </c>
      <c r="AV2014" s="507"/>
      <c r="AW2014" s="507"/>
      <c r="AX2014" s="507"/>
      <c r="AY2014" s="507"/>
      <c r="AZ2014" s="507"/>
      <c r="BA2014" s="507"/>
      <c r="BB2014" s="357"/>
      <c r="BC2014" s="592">
        <f t="shared" si="1967"/>
        <v>9645</v>
      </c>
      <c r="BD2014" s="593">
        <f t="shared" si="1968"/>
        <v>13560</v>
      </c>
      <c r="BE2014" s="595">
        <f t="shared" si="1969"/>
        <v>27220.500000000004</v>
      </c>
      <c r="BF2014" s="289">
        <f t="shared" si="1970"/>
        <v>24495</v>
      </c>
      <c r="BG2014" s="596">
        <f t="shared" si="1971"/>
        <v>40710</v>
      </c>
      <c r="BH2014" s="595">
        <f t="shared" si="1972"/>
        <v>29570.799999999999</v>
      </c>
      <c r="BI2014" s="289">
        <f t="shared" si="1973"/>
        <v>15394</v>
      </c>
      <c r="BJ2014" s="596">
        <f t="shared" si="1974"/>
        <v>75180</v>
      </c>
      <c r="BK2014" s="595">
        <f t="shared" si="1975"/>
        <v>2714.4</v>
      </c>
      <c r="BL2014" s="289">
        <f t="shared" si="1976"/>
        <v>2522</v>
      </c>
      <c r="BM2014" s="596">
        <f t="shared" si="1977"/>
        <v>4368</v>
      </c>
      <c r="BN2014" s="563">
        <f t="shared" si="1978"/>
        <v>10</v>
      </c>
      <c r="BO2014" s="87">
        <f t="shared" si="1979"/>
        <v>2020</v>
      </c>
      <c r="BP2014" s="87">
        <f t="shared" si="1980"/>
        <v>1.0000000000000004</v>
      </c>
      <c r="BQ2014" s="202"/>
    </row>
    <row r="2015" spans="1:69" s="35" customFormat="1" ht="10.5" customHeight="1" x14ac:dyDescent="0.2">
      <c r="A2015" s="312" t="str">
        <f t="shared" si="1966"/>
        <v>2020-21RYF10</v>
      </c>
      <c r="B2015" s="312" t="str">
        <f t="shared" si="1981"/>
        <v>Y58</v>
      </c>
      <c r="C2015" s="208" t="s">
        <v>196</v>
      </c>
      <c r="D2015" s="208" t="s">
        <v>173</v>
      </c>
      <c r="E2015" s="53"/>
      <c r="F2015" s="319" t="str">
        <f>VLOOKUP($G2015,'Selection Sheet'!$C$15:$F$39,3,0)</f>
        <v>Y58</v>
      </c>
      <c r="G2015" s="209" t="s">
        <v>99</v>
      </c>
      <c r="H2015" s="208" t="s">
        <v>540</v>
      </c>
      <c r="I2015" s="521">
        <v>273</v>
      </c>
      <c r="J2015" s="521">
        <v>92</v>
      </c>
      <c r="K2015" s="521">
        <v>47</v>
      </c>
      <c r="L2015" s="521">
        <v>23</v>
      </c>
      <c r="M2015" s="533" t="s">
        <v>80</v>
      </c>
      <c r="N2015" s="533" t="s">
        <v>80</v>
      </c>
      <c r="O2015" s="533" t="s">
        <v>80</v>
      </c>
      <c r="P2015" s="533" t="s">
        <v>80</v>
      </c>
      <c r="Q2015" s="521">
        <v>101</v>
      </c>
      <c r="R2015" s="521">
        <v>68</v>
      </c>
      <c r="S2015" s="521">
        <v>838</v>
      </c>
      <c r="T2015" s="527">
        <v>631</v>
      </c>
      <c r="U2015" s="552">
        <v>98.4</v>
      </c>
      <c r="V2015" s="552">
        <v>83</v>
      </c>
      <c r="W2015" s="552">
        <v>149</v>
      </c>
      <c r="X2015" s="524">
        <v>691</v>
      </c>
      <c r="Y2015" s="557">
        <v>86</v>
      </c>
      <c r="Z2015" s="552">
        <v>36</v>
      </c>
      <c r="AA2015" s="552">
        <v>224</v>
      </c>
      <c r="AB2015" s="527">
        <v>81</v>
      </c>
      <c r="AC2015" s="552">
        <v>65.400000000000006</v>
      </c>
      <c r="AD2015" s="552">
        <v>62</v>
      </c>
      <c r="AE2015" s="552">
        <v>111</v>
      </c>
      <c r="AF2015" s="528">
        <v>135</v>
      </c>
      <c r="AG2015" s="529">
        <v>148.57692307692301</v>
      </c>
      <c r="AH2015" s="529">
        <v>208</v>
      </c>
      <c r="AI2015" s="528">
        <v>104</v>
      </c>
      <c r="AJ2015" s="532">
        <v>238</v>
      </c>
      <c r="AK2015" s="532">
        <v>295</v>
      </c>
      <c r="AL2015" s="571"/>
      <c r="AM2015" s="571"/>
      <c r="AN2015" s="531" t="s">
        <v>80</v>
      </c>
      <c r="AO2015" s="531" t="s">
        <v>80</v>
      </c>
      <c r="AP2015" s="532" t="s">
        <v>80</v>
      </c>
      <c r="AQ2015" s="532" t="s">
        <v>80</v>
      </c>
      <c r="AR2015" s="521">
        <v>39</v>
      </c>
      <c r="AS2015" s="521">
        <v>269</v>
      </c>
      <c r="AT2015" s="521">
        <v>11</v>
      </c>
      <c r="AU2015" s="521">
        <v>44</v>
      </c>
      <c r="AV2015" s="533"/>
      <c r="AW2015" s="533"/>
      <c r="AX2015" s="533"/>
      <c r="AY2015" s="533"/>
      <c r="AZ2015" s="533"/>
      <c r="BA2015" s="533"/>
      <c r="BB2015" s="359"/>
      <c r="BC2015" s="605">
        <f t="shared" si="1967"/>
        <v>15451.999999999993</v>
      </c>
      <c r="BD2015" s="606">
        <f t="shared" si="1968"/>
        <v>21632</v>
      </c>
      <c r="BE2015" s="609">
        <f t="shared" si="1969"/>
        <v>62090.400000000001</v>
      </c>
      <c r="BF2015" s="311">
        <f t="shared" si="1970"/>
        <v>52373</v>
      </c>
      <c r="BG2015" s="610">
        <f t="shared" si="1971"/>
        <v>94019</v>
      </c>
      <c r="BH2015" s="609">
        <f t="shared" si="1972"/>
        <v>59426</v>
      </c>
      <c r="BI2015" s="311">
        <f t="shared" si="1973"/>
        <v>24876</v>
      </c>
      <c r="BJ2015" s="610">
        <f t="shared" si="1974"/>
        <v>154784</v>
      </c>
      <c r="BK2015" s="609">
        <f t="shared" si="1975"/>
        <v>5297.4000000000005</v>
      </c>
      <c r="BL2015" s="311">
        <f t="shared" si="1976"/>
        <v>5022</v>
      </c>
      <c r="BM2015" s="610">
        <f t="shared" si="1977"/>
        <v>8991</v>
      </c>
      <c r="BN2015" s="565">
        <f t="shared" si="1978"/>
        <v>10</v>
      </c>
      <c r="BO2015" s="312">
        <f t="shared" si="1979"/>
        <v>2020</v>
      </c>
      <c r="BP2015" s="312">
        <f t="shared" si="1980"/>
        <v>1.0000000000000004</v>
      </c>
      <c r="BQ2015" s="202"/>
    </row>
    <row r="2016" spans="1:69" s="35" customFormat="1" ht="10.5" customHeight="1" x14ac:dyDescent="0.2">
      <c r="A2016" s="87" t="str">
        <f t="shared" si="1966"/>
        <v>2020-21R1F11</v>
      </c>
      <c r="B2016" s="87" t="str">
        <f t="shared" si="1981"/>
        <v>Y59</v>
      </c>
      <c r="C2016" s="203" t="s">
        <v>196</v>
      </c>
      <c r="D2016" s="203" t="s">
        <v>174</v>
      </c>
      <c r="E2016" s="42"/>
      <c r="F2016" s="317" t="str">
        <f>VLOOKUP($G2016,'Selection Sheet'!$C$15:$F$39,3,0)</f>
        <v>Y59</v>
      </c>
      <c r="G2016" s="204" t="s">
        <v>108</v>
      </c>
      <c r="H2016" s="203" t="s">
        <v>529</v>
      </c>
      <c r="I2016" s="495">
        <v>7</v>
      </c>
      <c r="J2016" s="495">
        <v>0</v>
      </c>
      <c r="K2016" s="495">
        <v>0</v>
      </c>
      <c r="L2016" s="495">
        <v>0</v>
      </c>
      <c r="M2016" s="507" t="s">
        <v>80</v>
      </c>
      <c r="N2016" s="507" t="s">
        <v>80</v>
      </c>
      <c r="O2016" s="507" t="s">
        <v>80</v>
      </c>
      <c r="P2016" s="507" t="s">
        <v>80</v>
      </c>
      <c r="Q2016" s="495" t="s">
        <v>80</v>
      </c>
      <c r="R2016" s="495" t="s">
        <v>80</v>
      </c>
      <c r="S2016" s="495">
        <v>19</v>
      </c>
      <c r="T2016" s="498">
        <v>20</v>
      </c>
      <c r="U2016" s="550">
        <v>81.5</v>
      </c>
      <c r="V2016" s="550">
        <v>60.5</v>
      </c>
      <c r="W2016" s="550">
        <v>163</v>
      </c>
      <c r="X2016" s="498">
        <v>20</v>
      </c>
      <c r="Y2016" s="555">
        <v>62.2</v>
      </c>
      <c r="Z2016" s="550">
        <v>17.5</v>
      </c>
      <c r="AA2016" s="550">
        <v>41.5</v>
      </c>
      <c r="AB2016" s="501" t="s">
        <v>80</v>
      </c>
      <c r="AC2016" s="550" t="s">
        <v>80</v>
      </c>
      <c r="AD2016" s="550" t="s">
        <v>80</v>
      </c>
      <c r="AE2016" s="550" t="s">
        <v>80</v>
      </c>
      <c r="AF2016" s="502">
        <v>0</v>
      </c>
      <c r="AG2016" s="503" t="s">
        <v>80</v>
      </c>
      <c r="AH2016" s="503" t="s">
        <v>80</v>
      </c>
      <c r="AI2016" s="502">
        <v>0</v>
      </c>
      <c r="AJ2016" s="505" t="s">
        <v>80</v>
      </c>
      <c r="AK2016" s="505" t="s">
        <v>80</v>
      </c>
      <c r="AL2016" s="507"/>
      <c r="AM2016" s="507"/>
      <c r="AN2016" s="505">
        <v>52</v>
      </c>
      <c r="AO2016" s="505">
        <v>54</v>
      </c>
      <c r="AP2016" s="506" t="s">
        <v>80</v>
      </c>
      <c r="AQ2016" s="506" t="s">
        <v>80</v>
      </c>
      <c r="AR2016" s="495">
        <v>0</v>
      </c>
      <c r="AS2016" s="495">
        <v>7</v>
      </c>
      <c r="AT2016" s="495">
        <v>0</v>
      </c>
      <c r="AU2016" s="495">
        <v>0</v>
      </c>
      <c r="AV2016" s="507"/>
      <c r="AW2016" s="507"/>
      <c r="AX2016" s="507"/>
      <c r="AY2016" s="507"/>
      <c r="AZ2016" s="507"/>
      <c r="BA2016" s="507"/>
      <c r="BB2016" s="357"/>
      <c r="BC2016" s="592" t="str">
        <f t="shared" si="1967"/>
        <v>-</v>
      </c>
      <c r="BD2016" s="593" t="str">
        <f t="shared" si="1968"/>
        <v>-</v>
      </c>
      <c r="BE2016" s="595">
        <f t="shared" si="1969"/>
        <v>1630</v>
      </c>
      <c r="BF2016" s="289">
        <f t="shared" si="1970"/>
        <v>1210</v>
      </c>
      <c r="BG2016" s="596">
        <f t="shared" si="1971"/>
        <v>3260</v>
      </c>
      <c r="BH2016" s="595">
        <f t="shared" si="1972"/>
        <v>1244</v>
      </c>
      <c r="BI2016" s="289">
        <f t="shared" si="1973"/>
        <v>350</v>
      </c>
      <c r="BJ2016" s="596">
        <f t="shared" si="1974"/>
        <v>830</v>
      </c>
      <c r="BK2016" s="595" t="str">
        <f t="shared" si="1975"/>
        <v>-</v>
      </c>
      <c r="BL2016" s="289" t="str">
        <f t="shared" si="1976"/>
        <v>-</v>
      </c>
      <c r="BM2016" s="596" t="str">
        <f t="shared" si="1977"/>
        <v>-</v>
      </c>
      <c r="BN2016" s="563">
        <f t="shared" si="1978"/>
        <v>11</v>
      </c>
      <c r="BO2016" s="87">
        <f t="shared" si="1979"/>
        <v>2020</v>
      </c>
      <c r="BP2016" s="87">
        <f t="shared" si="1980"/>
        <v>1.9999999999999996</v>
      </c>
      <c r="BQ2016" s="202"/>
    </row>
    <row r="2017" spans="1:69" s="35" customFormat="1" ht="10.5" customHeight="1" x14ac:dyDescent="0.2">
      <c r="A2017" s="87" t="str">
        <f t="shared" si="1966"/>
        <v>2020-21RRU11</v>
      </c>
      <c r="B2017" s="87" t="str">
        <f t="shared" si="1981"/>
        <v>Y56</v>
      </c>
      <c r="C2017" s="203" t="s">
        <v>196</v>
      </c>
      <c r="D2017" s="203" t="s">
        <v>174</v>
      </c>
      <c r="E2017" s="42"/>
      <c r="F2017" s="317" t="str">
        <f>VLOOKUP($G2017,'Selection Sheet'!$C$15:$F$39,3,0)</f>
        <v>Y56</v>
      </c>
      <c r="G2017" s="204" t="s">
        <v>93</v>
      </c>
      <c r="H2017" s="203" t="s">
        <v>530</v>
      </c>
      <c r="I2017" s="495">
        <v>350</v>
      </c>
      <c r="J2017" s="495">
        <v>105</v>
      </c>
      <c r="K2017" s="495">
        <v>41</v>
      </c>
      <c r="L2017" s="495">
        <v>22</v>
      </c>
      <c r="M2017" s="507" t="s">
        <v>80</v>
      </c>
      <c r="N2017" s="507" t="s">
        <v>80</v>
      </c>
      <c r="O2017" s="507" t="s">
        <v>80</v>
      </c>
      <c r="P2017" s="507" t="s">
        <v>80</v>
      </c>
      <c r="Q2017" s="495" t="s">
        <v>80</v>
      </c>
      <c r="R2017" s="495" t="s">
        <v>80</v>
      </c>
      <c r="S2017" s="495">
        <v>988</v>
      </c>
      <c r="T2017" s="501">
        <v>353</v>
      </c>
      <c r="U2017" s="550">
        <v>67.8</v>
      </c>
      <c r="V2017" s="550">
        <v>62</v>
      </c>
      <c r="W2017" s="550">
        <v>103</v>
      </c>
      <c r="X2017" s="498">
        <v>551</v>
      </c>
      <c r="Y2017" s="555">
        <v>63.1</v>
      </c>
      <c r="Z2017" s="550">
        <v>30</v>
      </c>
      <c r="AA2017" s="550">
        <v>152</v>
      </c>
      <c r="AB2017" s="501">
        <v>90</v>
      </c>
      <c r="AC2017" s="550">
        <v>60.2</v>
      </c>
      <c r="AD2017" s="550">
        <v>45</v>
      </c>
      <c r="AE2017" s="550">
        <v>112</v>
      </c>
      <c r="AF2017" s="502">
        <v>114</v>
      </c>
      <c r="AG2017" s="503">
        <v>135.89361702127701</v>
      </c>
      <c r="AH2017" s="503">
        <v>169.7</v>
      </c>
      <c r="AI2017" s="502">
        <v>94</v>
      </c>
      <c r="AJ2017" s="505" t="s">
        <v>80</v>
      </c>
      <c r="AK2017" s="505" t="s">
        <v>80</v>
      </c>
      <c r="AL2017" s="507"/>
      <c r="AM2017" s="507"/>
      <c r="AN2017" s="505">
        <v>1118</v>
      </c>
      <c r="AO2017" s="505">
        <v>1154</v>
      </c>
      <c r="AP2017" s="506" t="s">
        <v>80</v>
      </c>
      <c r="AQ2017" s="506" t="s">
        <v>80</v>
      </c>
      <c r="AR2017" s="495">
        <v>28</v>
      </c>
      <c r="AS2017" s="495">
        <v>338</v>
      </c>
      <c r="AT2017" s="495">
        <v>11</v>
      </c>
      <c r="AU2017" s="495">
        <v>37</v>
      </c>
      <c r="AV2017" s="507"/>
      <c r="AW2017" s="507"/>
      <c r="AX2017" s="507"/>
      <c r="AY2017" s="507"/>
      <c r="AZ2017" s="507"/>
      <c r="BA2017" s="507"/>
      <c r="BB2017" s="357"/>
      <c r="BC2017" s="592">
        <f t="shared" si="1967"/>
        <v>12774.000000000038</v>
      </c>
      <c r="BD2017" s="593">
        <f t="shared" si="1968"/>
        <v>15951.8</v>
      </c>
      <c r="BE2017" s="595">
        <f t="shared" si="1969"/>
        <v>23933.399999999998</v>
      </c>
      <c r="BF2017" s="289">
        <f t="shared" si="1970"/>
        <v>21886</v>
      </c>
      <c r="BG2017" s="596">
        <f t="shared" si="1971"/>
        <v>36359</v>
      </c>
      <c r="BH2017" s="595">
        <f t="shared" si="1972"/>
        <v>34768.1</v>
      </c>
      <c r="BI2017" s="289">
        <f t="shared" si="1973"/>
        <v>16530</v>
      </c>
      <c r="BJ2017" s="596">
        <f t="shared" si="1974"/>
        <v>83752</v>
      </c>
      <c r="BK2017" s="595">
        <f t="shared" si="1975"/>
        <v>5418</v>
      </c>
      <c r="BL2017" s="289">
        <f t="shared" si="1976"/>
        <v>4050</v>
      </c>
      <c r="BM2017" s="596">
        <f t="shared" si="1977"/>
        <v>10080</v>
      </c>
      <c r="BN2017" s="563">
        <f t="shared" si="1978"/>
        <v>11</v>
      </c>
      <c r="BO2017" s="87">
        <f t="shared" si="1979"/>
        <v>2020</v>
      </c>
      <c r="BP2017" s="87">
        <f t="shared" si="1980"/>
        <v>1.9999999999999996</v>
      </c>
      <c r="BQ2017" s="202"/>
    </row>
    <row r="2018" spans="1:69" s="35" customFormat="1" ht="10.5" customHeight="1" x14ac:dyDescent="0.2">
      <c r="A2018" s="87" t="str">
        <f t="shared" si="1966"/>
        <v>2020-21RX611</v>
      </c>
      <c r="B2018" s="87" t="str">
        <f t="shared" si="1981"/>
        <v>Y63</v>
      </c>
      <c r="C2018" s="203" t="s">
        <v>196</v>
      </c>
      <c r="D2018" s="203" t="s">
        <v>174</v>
      </c>
      <c r="E2018" s="42"/>
      <c r="F2018" s="317" t="str">
        <f>VLOOKUP($G2018,'Selection Sheet'!$C$15:$F$39,3,0)</f>
        <v>Y63</v>
      </c>
      <c r="G2018" s="204" t="s">
        <v>111</v>
      </c>
      <c r="H2018" s="203" t="s">
        <v>532</v>
      </c>
      <c r="I2018" s="495">
        <v>182</v>
      </c>
      <c r="J2018" s="495">
        <v>46</v>
      </c>
      <c r="K2018" s="495">
        <v>23</v>
      </c>
      <c r="L2018" s="495">
        <v>11</v>
      </c>
      <c r="M2018" s="507" t="s">
        <v>80</v>
      </c>
      <c r="N2018" s="507" t="s">
        <v>80</v>
      </c>
      <c r="O2018" s="507" t="s">
        <v>80</v>
      </c>
      <c r="P2018" s="507" t="s">
        <v>80</v>
      </c>
      <c r="Q2018" s="495" t="s">
        <v>80</v>
      </c>
      <c r="R2018" s="495" t="s">
        <v>80</v>
      </c>
      <c r="S2018" s="495">
        <v>453</v>
      </c>
      <c r="T2018" s="501">
        <v>229</v>
      </c>
      <c r="U2018" s="550">
        <v>93.2</v>
      </c>
      <c r="V2018" s="550">
        <v>87</v>
      </c>
      <c r="W2018" s="550">
        <v>138</v>
      </c>
      <c r="X2018" s="498">
        <v>238</v>
      </c>
      <c r="Y2018" s="555">
        <v>59.4</v>
      </c>
      <c r="Z2018" s="550">
        <v>37</v>
      </c>
      <c r="AA2018" s="550">
        <v>144</v>
      </c>
      <c r="AB2018" s="501">
        <v>44</v>
      </c>
      <c r="AC2018" s="550">
        <v>49.5</v>
      </c>
      <c r="AD2018" s="550">
        <v>43.5</v>
      </c>
      <c r="AE2018" s="550">
        <v>76</v>
      </c>
      <c r="AF2018" s="502">
        <v>82</v>
      </c>
      <c r="AG2018" s="503">
        <v>130.708860759494</v>
      </c>
      <c r="AH2018" s="503">
        <v>178.4</v>
      </c>
      <c r="AI2018" s="502">
        <v>79</v>
      </c>
      <c r="AJ2018" s="505" t="s">
        <v>80</v>
      </c>
      <c r="AK2018" s="505" t="s">
        <v>80</v>
      </c>
      <c r="AL2018" s="507"/>
      <c r="AM2018" s="507"/>
      <c r="AN2018" s="505">
        <v>376</v>
      </c>
      <c r="AO2018" s="505">
        <v>376</v>
      </c>
      <c r="AP2018" s="506" t="s">
        <v>80</v>
      </c>
      <c r="AQ2018" s="506" t="s">
        <v>80</v>
      </c>
      <c r="AR2018" s="495">
        <v>13</v>
      </c>
      <c r="AS2018" s="495">
        <v>182</v>
      </c>
      <c r="AT2018" s="495">
        <v>7</v>
      </c>
      <c r="AU2018" s="495">
        <v>23</v>
      </c>
      <c r="AV2018" s="507"/>
      <c r="AW2018" s="507"/>
      <c r="AX2018" s="507"/>
      <c r="AY2018" s="507"/>
      <c r="AZ2018" s="507"/>
      <c r="BA2018" s="507"/>
      <c r="BB2018" s="357"/>
      <c r="BC2018" s="592">
        <f t="shared" si="1967"/>
        <v>10326.000000000025</v>
      </c>
      <c r="BD2018" s="593">
        <f t="shared" si="1968"/>
        <v>14093.6</v>
      </c>
      <c r="BE2018" s="595">
        <f t="shared" si="1969"/>
        <v>21342.799999999999</v>
      </c>
      <c r="BF2018" s="289">
        <f t="shared" si="1970"/>
        <v>19923</v>
      </c>
      <c r="BG2018" s="596">
        <f t="shared" si="1971"/>
        <v>31602</v>
      </c>
      <c r="BH2018" s="595">
        <f t="shared" si="1972"/>
        <v>14137.199999999999</v>
      </c>
      <c r="BI2018" s="289">
        <f t="shared" si="1973"/>
        <v>8806</v>
      </c>
      <c r="BJ2018" s="596">
        <f t="shared" si="1974"/>
        <v>34272</v>
      </c>
      <c r="BK2018" s="595">
        <f t="shared" si="1975"/>
        <v>2178</v>
      </c>
      <c r="BL2018" s="289">
        <f t="shared" si="1976"/>
        <v>1914</v>
      </c>
      <c r="BM2018" s="596">
        <f t="shared" si="1977"/>
        <v>3344</v>
      </c>
      <c r="BN2018" s="563">
        <f t="shared" si="1978"/>
        <v>11</v>
      </c>
      <c r="BO2018" s="87">
        <f t="shared" si="1979"/>
        <v>2020</v>
      </c>
      <c r="BP2018" s="87">
        <f t="shared" si="1980"/>
        <v>1.9999999999999996</v>
      </c>
      <c r="BQ2018" s="202"/>
    </row>
    <row r="2019" spans="1:69" s="35" customFormat="1" ht="10.5" customHeight="1" x14ac:dyDescent="0.2">
      <c r="A2019" s="314" t="str">
        <f t="shared" si="1966"/>
        <v>2020-21RX711</v>
      </c>
      <c r="B2019" s="314" t="str">
        <f t="shared" si="1981"/>
        <v>Y62</v>
      </c>
      <c r="C2019" s="205" t="s">
        <v>196</v>
      </c>
      <c r="D2019" s="205" t="s">
        <v>174</v>
      </c>
      <c r="E2019" s="206"/>
      <c r="F2019" s="318" t="str">
        <f>VLOOKUP($G2019,'Selection Sheet'!$C$15:$F$39,3,0)</f>
        <v>Y62</v>
      </c>
      <c r="G2019" s="207" t="s">
        <v>84</v>
      </c>
      <c r="H2019" s="205" t="s">
        <v>533</v>
      </c>
      <c r="I2019" s="508">
        <v>283</v>
      </c>
      <c r="J2019" s="508">
        <v>78</v>
      </c>
      <c r="K2019" s="508">
        <v>42</v>
      </c>
      <c r="L2019" s="508">
        <v>19</v>
      </c>
      <c r="M2019" s="520" t="s">
        <v>80</v>
      </c>
      <c r="N2019" s="520" t="s">
        <v>80</v>
      </c>
      <c r="O2019" s="520" t="s">
        <v>80</v>
      </c>
      <c r="P2019" s="520" t="s">
        <v>80</v>
      </c>
      <c r="Q2019" s="508" t="s">
        <v>80</v>
      </c>
      <c r="R2019" s="508" t="s">
        <v>80</v>
      </c>
      <c r="S2019" s="508">
        <v>1039</v>
      </c>
      <c r="T2019" s="514">
        <v>616</v>
      </c>
      <c r="U2019" s="551">
        <v>84.2</v>
      </c>
      <c r="V2019" s="551">
        <v>74</v>
      </c>
      <c r="W2019" s="551">
        <v>134</v>
      </c>
      <c r="X2019" s="511">
        <v>725</v>
      </c>
      <c r="Y2019" s="556">
        <v>73.3</v>
      </c>
      <c r="Z2019" s="551">
        <v>40</v>
      </c>
      <c r="AA2019" s="551">
        <v>180</v>
      </c>
      <c r="AB2019" s="514">
        <v>83</v>
      </c>
      <c r="AC2019" s="551">
        <v>58.3</v>
      </c>
      <c r="AD2019" s="551">
        <v>52</v>
      </c>
      <c r="AE2019" s="551">
        <v>93</v>
      </c>
      <c r="AF2019" s="515">
        <v>173</v>
      </c>
      <c r="AG2019" s="516">
        <v>141.90780141843999</v>
      </c>
      <c r="AH2019" s="516">
        <v>192</v>
      </c>
      <c r="AI2019" s="515">
        <v>141</v>
      </c>
      <c r="AJ2019" s="519" t="s">
        <v>80</v>
      </c>
      <c r="AK2019" s="519" t="s">
        <v>80</v>
      </c>
      <c r="AL2019" s="570"/>
      <c r="AM2019" s="570"/>
      <c r="AN2019" s="518">
        <v>969</v>
      </c>
      <c r="AO2019" s="518">
        <v>984</v>
      </c>
      <c r="AP2019" s="519" t="s">
        <v>80</v>
      </c>
      <c r="AQ2019" s="519" t="s">
        <v>80</v>
      </c>
      <c r="AR2019" s="508">
        <v>21</v>
      </c>
      <c r="AS2019" s="508">
        <v>274</v>
      </c>
      <c r="AT2019" s="508">
        <v>8</v>
      </c>
      <c r="AU2019" s="508">
        <v>39</v>
      </c>
      <c r="AV2019" s="520"/>
      <c r="AW2019" s="520"/>
      <c r="AX2019" s="520"/>
      <c r="AY2019" s="520"/>
      <c r="AZ2019" s="520"/>
      <c r="BA2019" s="520"/>
      <c r="BB2019" s="358"/>
      <c r="BC2019" s="597">
        <f t="shared" si="1967"/>
        <v>20009.00000000004</v>
      </c>
      <c r="BD2019" s="598">
        <f t="shared" si="1968"/>
        <v>27072</v>
      </c>
      <c r="BE2019" s="602">
        <f t="shared" si="1969"/>
        <v>51867.200000000004</v>
      </c>
      <c r="BF2019" s="603">
        <f t="shared" si="1970"/>
        <v>45584</v>
      </c>
      <c r="BG2019" s="604">
        <f t="shared" si="1971"/>
        <v>82544</v>
      </c>
      <c r="BH2019" s="602">
        <f t="shared" si="1972"/>
        <v>53142.5</v>
      </c>
      <c r="BI2019" s="603">
        <f t="shared" si="1973"/>
        <v>29000</v>
      </c>
      <c r="BJ2019" s="604">
        <f t="shared" si="1974"/>
        <v>130500</v>
      </c>
      <c r="BK2019" s="602">
        <f t="shared" si="1975"/>
        <v>4838.8999999999996</v>
      </c>
      <c r="BL2019" s="603">
        <f t="shared" si="1976"/>
        <v>4316</v>
      </c>
      <c r="BM2019" s="604">
        <f t="shared" si="1977"/>
        <v>7719</v>
      </c>
      <c r="BN2019" s="564">
        <f t="shared" si="1978"/>
        <v>11</v>
      </c>
      <c r="BO2019" s="314">
        <f t="shared" si="1979"/>
        <v>2020</v>
      </c>
      <c r="BP2019" s="314">
        <f t="shared" si="1980"/>
        <v>1.9999999999999996</v>
      </c>
      <c r="BQ2019" s="202"/>
    </row>
    <row r="2020" spans="1:69" s="35" customFormat="1" ht="10.5" customHeight="1" x14ac:dyDescent="0.2">
      <c r="A2020" s="87" t="str">
        <f t="shared" si="1966"/>
        <v>2020-21RX811</v>
      </c>
      <c r="B2020" s="87" t="str">
        <f t="shared" si="1981"/>
        <v>Y63</v>
      </c>
      <c r="C2020" s="203" t="s">
        <v>196</v>
      </c>
      <c r="D2020" s="203" t="s">
        <v>174</v>
      </c>
      <c r="E2020" s="42"/>
      <c r="F2020" s="317" t="str">
        <f>VLOOKUP($G2020,'Selection Sheet'!$C$15:$F$39,3,0)</f>
        <v>Y63</v>
      </c>
      <c r="G2020" s="204" t="s">
        <v>120</v>
      </c>
      <c r="H2020" s="203" t="s">
        <v>534</v>
      </c>
      <c r="I2020" s="495">
        <v>296</v>
      </c>
      <c r="J2020" s="495">
        <v>62</v>
      </c>
      <c r="K2020" s="495">
        <v>47</v>
      </c>
      <c r="L2020" s="495">
        <v>18</v>
      </c>
      <c r="M2020" s="507" t="s">
        <v>80</v>
      </c>
      <c r="N2020" s="507" t="s">
        <v>80</v>
      </c>
      <c r="O2020" s="507" t="s">
        <v>80</v>
      </c>
      <c r="P2020" s="507" t="s">
        <v>80</v>
      </c>
      <c r="Q2020" s="495" t="s">
        <v>80</v>
      </c>
      <c r="R2020" s="495" t="s">
        <v>80</v>
      </c>
      <c r="S2020" s="495">
        <v>828</v>
      </c>
      <c r="T2020" s="501">
        <v>333</v>
      </c>
      <c r="U2020" s="550">
        <v>82.5</v>
      </c>
      <c r="V2020" s="550">
        <v>72</v>
      </c>
      <c r="W2020" s="550">
        <v>119</v>
      </c>
      <c r="X2020" s="498">
        <v>527</v>
      </c>
      <c r="Y2020" s="555">
        <v>82.1</v>
      </c>
      <c r="Z2020" s="550">
        <v>46</v>
      </c>
      <c r="AA2020" s="550">
        <v>209</v>
      </c>
      <c r="AB2020" s="501">
        <v>60</v>
      </c>
      <c r="AC2020" s="550">
        <v>68.3</v>
      </c>
      <c r="AD2020" s="550">
        <v>52</v>
      </c>
      <c r="AE2020" s="550">
        <v>117.5</v>
      </c>
      <c r="AF2020" s="502">
        <v>169</v>
      </c>
      <c r="AG2020" s="503">
        <v>154.80000000000001</v>
      </c>
      <c r="AH2020" s="503">
        <v>214.1</v>
      </c>
      <c r="AI2020" s="502">
        <v>140</v>
      </c>
      <c r="AJ2020" s="505" t="s">
        <v>80</v>
      </c>
      <c r="AK2020" s="505" t="s">
        <v>80</v>
      </c>
      <c r="AL2020" s="507"/>
      <c r="AM2020" s="507"/>
      <c r="AN2020" s="505">
        <v>489</v>
      </c>
      <c r="AO2020" s="505">
        <v>531</v>
      </c>
      <c r="AP2020" s="506" t="s">
        <v>80</v>
      </c>
      <c r="AQ2020" s="506" t="s">
        <v>80</v>
      </c>
      <c r="AR2020" s="495">
        <v>21</v>
      </c>
      <c r="AS2020" s="495">
        <v>268</v>
      </c>
      <c r="AT2020" s="495">
        <v>9</v>
      </c>
      <c r="AU2020" s="495">
        <v>42</v>
      </c>
      <c r="AV2020" s="507"/>
      <c r="AW2020" s="507"/>
      <c r="AX2020" s="507"/>
      <c r="AY2020" s="507"/>
      <c r="AZ2020" s="507"/>
      <c r="BA2020" s="507"/>
      <c r="BB2020" s="357"/>
      <c r="BC2020" s="592">
        <f t="shared" si="1967"/>
        <v>21672</v>
      </c>
      <c r="BD2020" s="593">
        <f t="shared" si="1968"/>
        <v>29974</v>
      </c>
      <c r="BE2020" s="595">
        <f t="shared" si="1969"/>
        <v>27472.5</v>
      </c>
      <c r="BF2020" s="289">
        <f t="shared" si="1970"/>
        <v>23976</v>
      </c>
      <c r="BG2020" s="596">
        <f t="shared" si="1971"/>
        <v>39627</v>
      </c>
      <c r="BH2020" s="595">
        <f t="shared" si="1972"/>
        <v>43266.7</v>
      </c>
      <c r="BI2020" s="289">
        <f t="shared" si="1973"/>
        <v>24242</v>
      </c>
      <c r="BJ2020" s="596">
        <f t="shared" si="1974"/>
        <v>110143</v>
      </c>
      <c r="BK2020" s="595">
        <f t="shared" si="1975"/>
        <v>4098</v>
      </c>
      <c r="BL2020" s="289">
        <f t="shared" si="1976"/>
        <v>3120</v>
      </c>
      <c r="BM2020" s="596">
        <f t="shared" si="1977"/>
        <v>7050</v>
      </c>
      <c r="BN2020" s="563">
        <f t="shared" si="1978"/>
        <v>11</v>
      </c>
      <c r="BO2020" s="87">
        <f t="shared" si="1979"/>
        <v>2020</v>
      </c>
      <c r="BP2020" s="87">
        <f t="shared" si="1980"/>
        <v>1.9999999999999996</v>
      </c>
      <c r="BQ2020" s="202"/>
    </row>
    <row r="2021" spans="1:69" s="35" customFormat="1" ht="10.5" customHeight="1" x14ac:dyDescent="0.2">
      <c r="A2021" s="87" t="str">
        <f t="shared" si="1966"/>
        <v>2020-21RX911</v>
      </c>
      <c r="B2021" s="87" t="str">
        <f t="shared" si="1981"/>
        <v>Y60</v>
      </c>
      <c r="C2021" s="203" t="s">
        <v>196</v>
      </c>
      <c r="D2021" s="203" t="s">
        <v>174</v>
      </c>
      <c r="E2021" s="42"/>
      <c r="F2021" s="317" t="str">
        <f>VLOOKUP($G2021,'Selection Sheet'!$C$15:$F$39,3,0)</f>
        <v>Y60</v>
      </c>
      <c r="G2021" s="204" t="s">
        <v>103</v>
      </c>
      <c r="H2021" s="203" t="s">
        <v>535</v>
      </c>
      <c r="I2021" s="495">
        <v>250</v>
      </c>
      <c r="J2021" s="495">
        <v>36</v>
      </c>
      <c r="K2021" s="495">
        <v>21</v>
      </c>
      <c r="L2021" s="495">
        <v>8</v>
      </c>
      <c r="M2021" s="507" t="s">
        <v>80</v>
      </c>
      <c r="N2021" s="507" t="s">
        <v>80</v>
      </c>
      <c r="O2021" s="507" t="s">
        <v>80</v>
      </c>
      <c r="P2021" s="507" t="s">
        <v>80</v>
      </c>
      <c r="Q2021" s="495" t="s">
        <v>80</v>
      </c>
      <c r="R2021" s="495" t="s">
        <v>80</v>
      </c>
      <c r="S2021" s="495">
        <v>712</v>
      </c>
      <c r="T2021" s="501">
        <v>425</v>
      </c>
      <c r="U2021" s="550">
        <v>98.1</v>
      </c>
      <c r="V2021" s="550">
        <v>83</v>
      </c>
      <c r="W2021" s="550">
        <v>154</v>
      </c>
      <c r="X2021" s="498">
        <v>464</v>
      </c>
      <c r="Y2021" s="555">
        <v>88.8</v>
      </c>
      <c r="Z2021" s="550">
        <v>51</v>
      </c>
      <c r="AA2021" s="550">
        <v>215</v>
      </c>
      <c r="AB2021" s="501">
        <v>60</v>
      </c>
      <c r="AC2021" s="550">
        <v>63.7</v>
      </c>
      <c r="AD2021" s="550">
        <v>55.5</v>
      </c>
      <c r="AE2021" s="550">
        <v>101</v>
      </c>
      <c r="AF2021" s="502">
        <v>112</v>
      </c>
      <c r="AG2021" s="503">
        <v>137.45454545454501</v>
      </c>
      <c r="AH2021" s="503">
        <v>201.2</v>
      </c>
      <c r="AI2021" s="502">
        <v>99</v>
      </c>
      <c r="AJ2021" s="505" t="s">
        <v>80</v>
      </c>
      <c r="AK2021" s="505" t="s">
        <v>80</v>
      </c>
      <c r="AL2021" s="507"/>
      <c r="AM2021" s="507"/>
      <c r="AN2021" s="505">
        <v>774</v>
      </c>
      <c r="AO2021" s="505">
        <v>781</v>
      </c>
      <c r="AP2021" s="506" t="s">
        <v>80</v>
      </c>
      <c r="AQ2021" s="506" t="s">
        <v>80</v>
      </c>
      <c r="AR2021" s="495">
        <v>13</v>
      </c>
      <c r="AS2021" s="495">
        <v>244</v>
      </c>
      <c r="AT2021" s="495">
        <v>4</v>
      </c>
      <c r="AU2021" s="495">
        <v>18</v>
      </c>
      <c r="AV2021" s="507"/>
      <c r="AW2021" s="507"/>
      <c r="AX2021" s="507"/>
      <c r="AY2021" s="507"/>
      <c r="AZ2021" s="507"/>
      <c r="BA2021" s="507"/>
      <c r="BB2021" s="357"/>
      <c r="BC2021" s="592">
        <f t="shared" si="1967"/>
        <v>13607.999999999956</v>
      </c>
      <c r="BD2021" s="593">
        <f t="shared" si="1968"/>
        <v>19918.8</v>
      </c>
      <c r="BE2021" s="595">
        <f t="shared" si="1969"/>
        <v>41692.5</v>
      </c>
      <c r="BF2021" s="289">
        <f t="shared" si="1970"/>
        <v>35275</v>
      </c>
      <c r="BG2021" s="596">
        <f t="shared" si="1971"/>
        <v>65450</v>
      </c>
      <c r="BH2021" s="595">
        <f t="shared" si="1972"/>
        <v>41203.199999999997</v>
      </c>
      <c r="BI2021" s="289">
        <f t="shared" si="1973"/>
        <v>23664</v>
      </c>
      <c r="BJ2021" s="596">
        <f t="shared" si="1974"/>
        <v>99760</v>
      </c>
      <c r="BK2021" s="595">
        <f t="shared" si="1975"/>
        <v>3822</v>
      </c>
      <c r="BL2021" s="289">
        <f t="shared" si="1976"/>
        <v>3330</v>
      </c>
      <c r="BM2021" s="596">
        <f t="shared" si="1977"/>
        <v>6060</v>
      </c>
      <c r="BN2021" s="563">
        <f t="shared" si="1978"/>
        <v>11</v>
      </c>
      <c r="BO2021" s="87">
        <f t="shared" si="1979"/>
        <v>2020</v>
      </c>
      <c r="BP2021" s="87">
        <f t="shared" si="1980"/>
        <v>1.9999999999999996</v>
      </c>
      <c r="BQ2021" s="202"/>
    </row>
    <row r="2022" spans="1:69" s="35" customFormat="1" ht="10.5" customHeight="1" x14ac:dyDescent="0.2">
      <c r="A2022" s="314" t="str">
        <f t="shared" si="1966"/>
        <v>2020-21RYA11</v>
      </c>
      <c r="B2022" s="314" t="str">
        <f t="shared" si="1981"/>
        <v>Y60</v>
      </c>
      <c r="C2022" s="205" t="s">
        <v>196</v>
      </c>
      <c r="D2022" s="205" t="s">
        <v>174</v>
      </c>
      <c r="E2022" s="206"/>
      <c r="F2022" s="318" t="str">
        <f>VLOOKUP($G2022,'Selection Sheet'!$C$15:$F$39,3,0)</f>
        <v>Y60</v>
      </c>
      <c r="G2022" s="207" t="s">
        <v>118</v>
      </c>
      <c r="H2022" s="205" t="s">
        <v>536</v>
      </c>
      <c r="I2022" s="508">
        <v>322</v>
      </c>
      <c r="J2022" s="508">
        <v>85</v>
      </c>
      <c r="K2022" s="508">
        <v>40</v>
      </c>
      <c r="L2022" s="508">
        <v>22</v>
      </c>
      <c r="M2022" s="520" t="s">
        <v>80</v>
      </c>
      <c r="N2022" s="520" t="s">
        <v>80</v>
      </c>
      <c r="O2022" s="520" t="s">
        <v>80</v>
      </c>
      <c r="P2022" s="520" t="s">
        <v>80</v>
      </c>
      <c r="Q2022" s="508" t="s">
        <v>80</v>
      </c>
      <c r="R2022" s="508" t="s">
        <v>80</v>
      </c>
      <c r="S2022" s="508">
        <v>1020</v>
      </c>
      <c r="T2022" s="514">
        <v>388</v>
      </c>
      <c r="U2022" s="551">
        <v>76.900000000000006</v>
      </c>
      <c r="V2022" s="551">
        <v>68</v>
      </c>
      <c r="W2022" s="551">
        <v>117</v>
      </c>
      <c r="X2022" s="511">
        <v>504</v>
      </c>
      <c r="Y2022" s="556">
        <v>89.5</v>
      </c>
      <c r="Z2022" s="551">
        <v>47</v>
      </c>
      <c r="AA2022" s="551">
        <v>223</v>
      </c>
      <c r="AB2022" s="514">
        <v>45</v>
      </c>
      <c r="AC2022" s="551">
        <v>78.2</v>
      </c>
      <c r="AD2022" s="551">
        <v>62</v>
      </c>
      <c r="AE2022" s="551">
        <v>136</v>
      </c>
      <c r="AF2022" s="515">
        <v>161</v>
      </c>
      <c r="AG2022" s="516">
        <v>135.529411764706</v>
      </c>
      <c r="AH2022" s="516">
        <v>189.5</v>
      </c>
      <c r="AI2022" s="515">
        <v>136</v>
      </c>
      <c r="AJ2022" s="519" t="s">
        <v>80</v>
      </c>
      <c r="AK2022" s="519" t="s">
        <v>80</v>
      </c>
      <c r="AL2022" s="570"/>
      <c r="AM2022" s="570"/>
      <c r="AN2022" s="518">
        <v>1699</v>
      </c>
      <c r="AO2022" s="518">
        <v>1706</v>
      </c>
      <c r="AP2022" s="519" t="s">
        <v>80</v>
      </c>
      <c r="AQ2022" s="519" t="s">
        <v>80</v>
      </c>
      <c r="AR2022" s="508">
        <v>30</v>
      </c>
      <c r="AS2022" s="508">
        <v>315</v>
      </c>
      <c r="AT2022" s="508">
        <v>12</v>
      </c>
      <c r="AU2022" s="508">
        <v>39</v>
      </c>
      <c r="AV2022" s="520"/>
      <c r="AW2022" s="520"/>
      <c r="AX2022" s="520"/>
      <c r="AY2022" s="520"/>
      <c r="AZ2022" s="520"/>
      <c r="BA2022" s="520"/>
      <c r="BB2022" s="358"/>
      <c r="BC2022" s="597">
        <f t="shared" si="1967"/>
        <v>18432.000000000015</v>
      </c>
      <c r="BD2022" s="598">
        <f t="shared" si="1968"/>
        <v>25772</v>
      </c>
      <c r="BE2022" s="602">
        <f t="shared" si="1969"/>
        <v>29837.200000000001</v>
      </c>
      <c r="BF2022" s="603">
        <f t="shared" si="1970"/>
        <v>26384</v>
      </c>
      <c r="BG2022" s="604">
        <f t="shared" si="1971"/>
        <v>45396</v>
      </c>
      <c r="BH2022" s="602">
        <f t="shared" si="1972"/>
        <v>45108</v>
      </c>
      <c r="BI2022" s="603">
        <f t="shared" si="1973"/>
        <v>23688</v>
      </c>
      <c r="BJ2022" s="604">
        <f t="shared" si="1974"/>
        <v>112392</v>
      </c>
      <c r="BK2022" s="602">
        <f t="shared" si="1975"/>
        <v>3519</v>
      </c>
      <c r="BL2022" s="603">
        <f t="shared" si="1976"/>
        <v>2790</v>
      </c>
      <c r="BM2022" s="604">
        <f t="shared" si="1977"/>
        <v>6120</v>
      </c>
      <c r="BN2022" s="564">
        <f t="shared" si="1978"/>
        <v>11</v>
      </c>
      <c r="BO2022" s="314">
        <f t="shared" si="1979"/>
        <v>2020</v>
      </c>
      <c r="BP2022" s="314">
        <f t="shared" si="1980"/>
        <v>1.9999999999999996</v>
      </c>
      <c r="BQ2022" s="202"/>
    </row>
    <row r="2023" spans="1:69" s="35" customFormat="1" ht="10.5" customHeight="1" x14ac:dyDescent="0.2">
      <c r="A2023" s="87" t="str">
        <f t="shared" si="1966"/>
        <v>2020-21RYC11</v>
      </c>
      <c r="B2023" s="87" t="str">
        <f t="shared" si="1981"/>
        <v>Y61</v>
      </c>
      <c r="C2023" s="203" t="s">
        <v>196</v>
      </c>
      <c r="D2023" s="203" t="s">
        <v>174</v>
      </c>
      <c r="E2023" s="42"/>
      <c r="F2023" s="317" t="str">
        <f>VLOOKUP($G2023,'Selection Sheet'!$C$15:$F$39,3,0)</f>
        <v>Y61</v>
      </c>
      <c r="G2023" s="204" t="s">
        <v>87</v>
      </c>
      <c r="H2023" s="203" t="s">
        <v>537</v>
      </c>
      <c r="I2023" s="495">
        <v>286</v>
      </c>
      <c r="J2023" s="495">
        <v>72</v>
      </c>
      <c r="K2023" s="495">
        <v>35</v>
      </c>
      <c r="L2023" s="495">
        <v>21</v>
      </c>
      <c r="M2023" s="507" t="s">
        <v>80</v>
      </c>
      <c r="N2023" s="507" t="s">
        <v>80</v>
      </c>
      <c r="O2023" s="507" t="s">
        <v>80</v>
      </c>
      <c r="P2023" s="507" t="s">
        <v>80</v>
      </c>
      <c r="Q2023" s="495" t="s">
        <v>80</v>
      </c>
      <c r="R2023" s="495" t="s">
        <v>80</v>
      </c>
      <c r="S2023" s="495">
        <v>850</v>
      </c>
      <c r="T2023" s="501">
        <v>567</v>
      </c>
      <c r="U2023" s="550">
        <v>78.599999999999994</v>
      </c>
      <c r="V2023" s="550">
        <v>70</v>
      </c>
      <c r="W2023" s="550">
        <v>114</v>
      </c>
      <c r="X2023" s="498">
        <v>581</v>
      </c>
      <c r="Y2023" s="555">
        <v>75.2</v>
      </c>
      <c r="Z2023" s="550">
        <v>46</v>
      </c>
      <c r="AA2023" s="550">
        <v>166</v>
      </c>
      <c r="AB2023" s="501">
        <v>82</v>
      </c>
      <c r="AC2023" s="550">
        <v>59.6</v>
      </c>
      <c r="AD2023" s="550">
        <v>52.5</v>
      </c>
      <c r="AE2023" s="550">
        <v>96</v>
      </c>
      <c r="AF2023" s="502">
        <v>173</v>
      </c>
      <c r="AG2023" s="503">
        <v>134.04794520547901</v>
      </c>
      <c r="AH2023" s="503">
        <v>172</v>
      </c>
      <c r="AI2023" s="502">
        <v>146</v>
      </c>
      <c r="AJ2023" s="505" t="s">
        <v>80</v>
      </c>
      <c r="AK2023" s="505" t="s">
        <v>80</v>
      </c>
      <c r="AL2023" s="507"/>
      <c r="AM2023" s="507"/>
      <c r="AN2023" s="505">
        <v>735</v>
      </c>
      <c r="AO2023" s="505">
        <v>750</v>
      </c>
      <c r="AP2023" s="506" t="s">
        <v>80</v>
      </c>
      <c r="AQ2023" s="506" t="s">
        <v>80</v>
      </c>
      <c r="AR2023" s="495">
        <v>18</v>
      </c>
      <c r="AS2023" s="495">
        <v>281</v>
      </c>
      <c r="AT2023" s="495">
        <v>8</v>
      </c>
      <c r="AU2023" s="495">
        <v>35</v>
      </c>
      <c r="AV2023" s="507"/>
      <c r="AW2023" s="507"/>
      <c r="AX2023" s="507"/>
      <c r="AY2023" s="507"/>
      <c r="AZ2023" s="507"/>
      <c r="BA2023" s="507"/>
      <c r="BB2023" s="357"/>
      <c r="BC2023" s="592">
        <f t="shared" si="1967"/>
        <v>19570.999999999935</v>
      </c>
      <c r="BD2023" s="593">
        <f t="shared" si="1968"/>
        <v>25112</v>
      </c>
      <c r="BE2023" s="595">
        <f t="shared" si="1969"/>
        <v>44566.2</v>
      </c>
      <c r="BF2023" s="289">
        <f t="shared" si="1970"/>
        <v>39690</v>
      </c>
      <c r="BG2023" s="596">
        <f t="shared" si="1971"/>
        <v>64638</v>
      </c>
      <c r="BH2023" s="595">
        <f t="shared" si="1972"/>
        <v>43691.200000000004</v>
      </c>
      <c r="BI2023" s="289">
        <f t="shared" si="1973"/>
        <v>26726</v>
      </c>
      <c r="BJ2023" s="596">
        <f t="shared" si="1974"/>
        <v>96446</v>
      </c>
      <c r="BK2023" s="595">
        <f t="shared" si="1975"/>
        <v>4887.2</v>
      </c>
      <c r="BL2023" s="289">
        <f t="shared" si="1976"/>
        <v>4305</v>
      </c>
      <c r="BM2023" s="596">
        <f t="shared" si="1977"/>
        <v>7872</v>
      </c>
      <c r="BN2023" s="563">
        <f t="shared" si="1978"/>
        <v>11</v>
      </c>
      <c r="BO2023" s="87">
        <f t="shared" si="1979"/>
        <v>2020</v>
      </c>
      <c r="BP2023" s="87">
        <f t="shared" si="1980"/>
        <v>1.9999999999999996</v>
      </c>
      <c r="BQ2023" s="202"/>
    </row>
    <row r="2024" spans="1:69" s="35" customFormat="1" ht="10.5" customHeight="1" x14ac:dyDescent="0.2">
      <c r="A2024" s="87" t="str">
        <f t="shared" si="1966"/>
        <v>2020-21RYD11</v>
      </c>
      <c r="B2024" s="87" t="str">
        <f t="shared" si="1981"/>
        <v>Y59</v>
      </c>
      <c r="C2024" s="203" t="s">
        <v>196</v>
      </c>
      <c r="D2024" s="203" t="s">
        <v>174</v>
      </c>
      <c r="E2024" s="42"/>
      <c r="F2024" s="317" t="str">
        <f>VLOOKUP($G2024,'Selection Sheet'!$C$15:$F$39,3,0)</f>
        <v>Y59</v>
      </c>
      <c r="G2024" s="204" t="s">
        <v>116</v>
      </c>
      <c r="H2024" s="203" t="s">
        <v>538</v>
      </c>
      <c r="I2024" s="495">
        <v>229</v>
      </c>
      <c r="J2024" s="495">
        <v>48</v>
      </c>
      <c r="K2024" s="495">
        <v>44</v>
      </c>
      <c r="L2024" s="495">
        <v>21</v>
      </c>
      <c r="M2024" s="507" t="s">
        <v>80</v>
      </c>
      <c r="N2024" s="507" t="s">
        <v>80</v>
      </c>
      <c r="O2024" s="507" t="s">
        <v>80</v>
      </c>
      <c r="P2024" s="507" t="s">
        <v>80</v>
      </c>
      <c r="Q2024" s="495" t="s">
        <v>80</v>
      </c>
      <c r="R2024" s="495" t="s">
        <v>80</v>
      </c>
      <c r="S2024" s="495">
        <v>634</v>
      </c>
      <c r="T2024" s="501">
        <v>406</v>
      </c>
      <c r="U2024" s="550">
        <v>90.8</v>
      </c>
      <c r="V2024" s="550">
        <v>74</v>
      </c>
      <c r="W2024" s="550">
        <v>139</v>
      </c>
      <c r="X2024" s="498">
        <v>397</v>
      </c>
      <c r="Y2024" s="555">
        <v>63.9</v>
      </c>
      <c r="Z2024" s="550">
        <v>34</v>
      </c>
      <c r="AA2024" s="550">
        <v>144</v>
      </c>
      <c r="AB2024" s="501">
        <v>46</v>
      </c>
      <c r="AC2024" s="550">
        <v>67.400000000000006</v>
      </c>
      <c r="AD2024" s="550">
        <v>59.5</v>
      </c>
      <c r="AE2024" s="550">
        <v>107</v>
      </c>
      <c r="AF2024" s="502">
        <v>144</v>
      </c>
      <c r="AG2024" s="503">
        <v>135.186440677966</v>
      </c>
      <c r="AH2024" s="503">
        <v>181.9</v>
      </c>
      <c r="AI2024" s="502">
        <v>118</v>
      </c>
      <c r="AJ2024" s="505" t="s">
        <v>80</v>
      </c>
      <c r="AK2024" s="505" t="s">
        <v>80</v>
      </c>
      <c r="AL2024" s="507"/>
      <c r="AM2024" s="507"/>
      <c r="AN2024" s="505">
        <v>1152</v>
      </c>
      <c r="AO2024" s="505">
        <v>1188</v>
      </c>
      <c r="AP2024" s="506" t="s">
        <v>80</v>
      </c>
      <c r="AQ2024" s="506" t="s">
        <v>80</v>
      </c>
      <c r="AR2024" s="495">
        <v>17</v>
      </c>
      <c r="AS2024" s="495">
        <v>225</v>
      </c>
      <c r="AT2024" s="495">
        <v>10</v>
      </c>
      <c r="AU2024" s="495">
        <v>42</v>
      </c>
      <c r="AV2024" s="507"/>
      <c r="AW2024" s="507"/>
      <c r="AX2024" s="507"/>
      <c r="AY2024" s="507"/>
      <c r="AZ2024" s="507"/>
      <c r="BA2024" s="507"/>
      <c r="BB2024" s="357"/>
      <c r="BC2024" s="592">
        <f t="shared" si="1967"/>
        <v>15951.999999999989</v>
      </c>
      <c r="BD2024" s="593">
        <f t="shared" si="1968"/>
        <v>21464.2</v>
      </c>
      <c r="BE2024" s="595">
        <f t="shared" si="1969"/>
        <v>36864.799999999996</v>
      </c>
      <c r="BF2024" s="289">
        <f t="shared" si="1970"/>
        <v>30044</v>
      </c>
      <c r="BG2024" s="596">
        <f t="shared" si="1971"/>
        <v>56434</v>
      </c>
      <c r="BH2024" s="595">
        <f t="shared" si="1972"/>
        <v>25368.3</v>
      </c>
      <c r="BI2024" s="289">
        <f t="shared" si="1973"/>
        <v>13498</v>
      </c>
      <c r="BJ2024" s="596">
        <f t="shared" si="1974"/>
        <v>57168</v>
      </c>
      <c r="BK2024" s="595">
        <f t="shared" si="1975"/>
        <v>3100.4</v>
      </c>
      <c r="BL2024" s="289">
        <f t="shared" si="1976"/>
        <v>2737</v>
      </c>
      <c r="BM2024" s="596">
        <f t="shared" si="1977"/>
        <v>4922</v>
      </c>
      <c r="BN2024" s="563">
        <f t="shared" si="1978"/>
        <v>11</v>
      </c>
      <c r="BO2024" s="87">
        <f t="shared" si="1979"/>
        <v>2020</v>
      </c>
      <c r="BP2024" s="87">
        <f t="shared" si="1980"/>
        <v>1.9999999999999996</v>
      </c>
      <c r="BQ2024" s="202"/>
    </row>
    <row r="2025" spans="1:69" s="35" customFormat="1" ht="10.5" customHeight="1" x14ac:dyDescent="0.2">
      <c r="A2025" s="87" t="str">
        <f t="shared" si="1966"/>
        <v>2020-21RYE11</v>
      </c>
      <c r="B2025" s="87" t="str">
        <f t="shared" si="1981"/>
        <v>Y59</v>
      </c>
      <c r="C2025" s="203" t="s">
        <v>196</v>
      </c>
      <c r="D2025" s="203" t="s">
        <v>174</v>
      </c>
      <c r="E2025" s="42"/>
      <c r="F2025" s="317" t="str">
        <f>VLOOKUP($G2025,'Selection Sheet'!$C$15:$F$39,3,0)</f>
        <v>Y59</v>
      </c>
      <c r="G2025" s="204" t="s">
        <v>114</v>
      </c>
      <c r="H2025" s="203" t="s">
        <v>539</v>
      </c>
      <c r="I2025" s="495">
        <v>158</v>
      </c>
      <c r="J2025" s="495">
        <v>39</v>
      </c>
      <c r="K2025" s="495">
        <v>23</v>
      </c>
      <c r="L2025" s="495">
        <v>9</v>
      </c>
      <c r="M2025" s="507" t="s">
        <v>80</v>
      </c>
      <c r="N2025" s="507" t="s">
        <v>80</v>
      </c>
      <c r="O2025" s="507" t="s">
        <v>80</v>
      </c>
      <c r="P2025" s="507" t="s">
        <v>80</v>
      </c>
      <c r="Q2025" s="495" t="s">
        <v>80</v>
      </c>
      <c r="R2025" s="495" t="s">
        <v>80</v>
      </c>
      <c r="S2025" s="495">
        <v>342</v>
      </c>
      <c r="T2025" s="501">
        <v>328</v>
      </c>
      <c r="U2025" s="550">
        <v>73.2</v>
      </c>
      <c r="V2025" s="550">
        <v>66</v>
      </c>
      <c r="W2025" s="550">
        <v>109</v>
      </c>
      <c r="X2025" s="498">
        <v>351</v>
      </c>
      <c r="Y2025" s="555">
        <v>74.400000000000006</v>
      </c>
      <c r="Z2025" s="550">
        <v>42</v>
      </c>
      <c r="AA2025" s="550">
        <v>191</v>
      </c>
      <c r="AB2025" s="501">
        <v>56</v>
      </c>
      <c r="AC2025" s="550">
        <v>54.4</v>
      </c>
      <c r="AD2025" s="550">
        <v>41</v>
      </c>
      <c r="AE2025" s="550">
        <v>77</v>
      </c>
      <c r="AF2025" s="502">
        <v>90</v>
      </c>
      <c r="AG2025" s="503">
        <v>128.40540540540499</v>
      </c>
      <c r="AH2025" s="503">
        <v>176.2</v>
      </c>
      <c r="AI2025" s="502">
        <v>74</v>
      </c>
      <c r="AJ2025" s="505" t="s">
        <v>80</v>
      </c>
      <c r="AK2025" s="505" t="s">
        <v>80</v>
      </c>
      <c r="AL2025" s="507"/>
      <c r="AM2025" s="507"/>
      <c r="AN2025" s="505">
        <v>718</v>
      </c>
      <c r="AO2025" s="505">
        <v>731</v>
      </c>
      <c r="AP2025" s="506" t="s">
        <v>80</v>
      </c>
      <c r="AQ2025" s="506" t="s">
        <v>80</v>
      </c>
      <c r="AR2025" s="495">
        <v>17</v>
      </c>
      <c r="AS2025" s="495">
        <v>152</v>
      </c>
      <c r="AT2025" s="495">
        <v>2</v>
      </c>
      <c r="AU2025" s="495">
        <v>22</v>
      </c>
      <c r="AV2025" s="507"/>
      <c r="AW2025" s="507"/>
      <c r="AX2025" s="507"/>
      <c r="AY2025" s="507"/>
      <c r="AZ2025" s="507"/>
      <c r="BA2025" s="507"/>
      <c r="BB2025" s="357"/>
      <c r="BC2025" s="592">
        <f t="shared" si="1967"/>
        <v>9501.9999999999691</v>
      </c>
      <c r="BD2025" s="593">
        <f t="shared" si="1968"/>
        <v>13038.8</v>
      </c>
      <c r="BE2025" s="595">
        <f t="shared" si="1969"/>
        <v>24009.600000000002</v>
      </c>
      <c r="BF2025" s="289">
        <f t="shared" si="1970"/>
        <v>21648</v>
      </c>
      <c r="BG2025" s="596">
        <f t="shared" si="1971"/>
        <v>35752</v>
      </c>
      <c r="BH2025" s="595">
        <f t="shared" si="1972"/>
        <v>26114.400000000001</v>
      </c>
      <c r="BI2025" s="289">
        <f t="shared" si="1973"/>
        <v>14742</v>
      </c>
      <c r="BJ2025" s="596">
        <f t="shared" si="1974"/>
        <v>67041</v>
      </c>
      <c r="BK2025" s="595">
        <f t="shared" si="1975"/>
        <v>3046.4</v>
      </c>
      <c r="BL2025" s="289">
        <f t="shared" si="1976"/>
        <v>2296</v>
      </c>
      <c r="BM2025" s="596">
        <f t="shared" si="1977"/>
        <v>4312</v>
      </c>
      <c r="BN2025" s="563">
        <f t="shared" si="1978"/>
        <v>11</v>
      </c>
      <c r="BO2025" s="87">
        <f t="shared" si="1979"/>
        <v>2020</v>
      </c>
      <c r="BP2025" s="87">
        <f t="shared" si="1980"/>
        <v>1.9999999999999996</v>
      </c>
      <c r="BQ2025" s="202"/>
    </row>
    <row r="2026" spans="1:69" s="35" customFormat="1" ht="10.5" customHeight="1" x14ac:dyDescent="0.2">
      <c r="A2026" s="312" t="str">
        <f t="shared" si="1966"/>
        <v>2020-21RYF11</v>
      </c>
      <c r="B2026" s="312" t="str">
        <f t="shared" si="1981"/>
        <v>Y58</v>
      </c>
      <c r="C2026" s="208" t="s">
        <v>196</v>
      </c>
      <c r="D2026" s="208" t="s">
        <v>174</v>
      </c>
      <c r="E2026" s="53"/>
      <c r="F2026" s="319" t="str">
        <f>VLOOKUP($G2026,'Selection Sheet'!$C$15:$F$39,3,0)</f>
        <v>Y58</v>
      </c>
      <c r="G2026" s="209" t="s">
        <v>99</v>
      </c>
      <c r="H2026" s="208" t="s">
        <v>540</v>
      </c>
      <c r="I2026" s="521">
        <v>249</v>
      </c>
      <c r="J2026" s="521">
        <v>65</v>
      </c>
      <c r="K2026" s="521">
        <v>47</v>
      </c>
      <c r="L2026" s="521">
        <v>19</v>
      </c>
      <c r="M2026" s="533" t="s">
        <v>80</v>
      </c>
      <c r="N2026" s="533" t="s">
        <v>80</v>
      </c>
      <c r="O2026" s="533" t="s">
        <v>80</v>
      </c>
      <c r="P2026" s="533" t="s">
        <v>80</v>
      </c>
      <c r="Q2026" s="521" t="s">
        <v>80</v>
      </c>
      <c r="R2026" s="521" t="s">
        <v>80</v>
      </c>
      <c r="S2026" s="521">
        <v>799</v>
      </c>
      <c r="T2026" s="527">
        <v>586</v>
      </c>
      <c r="U2026" s="552">
        <v>92.5</v>
      </c>
      <c r="V2026" s="552">
        <v>82</v>
      </c>
      <c r="W2026" s="552">
        <v>139</v>
      </c>
      <c r="X2026" s="524">
        <v>668</v>
      </c>
      <c r="Y2026" s="557">
        <v>76.3</v>
      </c>
      <c r="Z2026" s="552">
        <v>34</v>
      </c>
      <c r="AA2026" s="552">
        <v>193</v>
      </c>
      <c r="AB2026" s="527">
        <v>71</v>
      </c>
      <c r="AC2026" s="552">
        <v>65</v>
      </c>
      <c r="AD2026" s="552">
        <v>58</v>
      </c>
      <c r="AE2026" s="552">
        <v>104</v>
      </c>
      <c r="AF2026" s="528">
        <v>108</v>
      </c>
      <c r="AG2026" s="529">
        <v>143.41975308642</v>
      </c>
      <c r="AH2026" s="529">
        <v>199</v>
      </c>
      <c r="AI2026" s="528">
        <v>81</v>
      </c>
      <c r="AJ2026" s="532" t="s">
        <v>80</v>
      </c>
      <c r="AK2026" s="532" t="s">
        <v>80</v>
      </c>
      <c r="AL2026" s="571"/>
      <c r="AM2026" s="571"/>
      <c r="AN2026" s="531">
        <v>938</v>
      </c>
      <c r="AO2026" s="531">
        <v>964</v>
      </c>
      <c r="AP2026" s="532" t="s">
        <v>80</v>
      </c>
      <c r="AQ2026" s="532" t="s">
        <v>80</v>
      </c>
      <c r="AR2026" s="521">
        <v>26</v>
      </c>
      <c r="AS2026" s="521">
        <v>242</v>
      </c>
      <c r="AT2026" s="521">
        <v>9</v>
      </c>
      <c r="AU2026" s="521">
        <v>46</v>
      </c>
      <c r="AV2026" s="533"/>
      <c r="AW2026" s="533"/>
      <c r="AX2026" s="533"/>
      <c r="AY2026" s="533"/>
      <c r="AZ2026" s="533"/>
      <c r="BA2026" s="533"/>
      <c r="BB2026" s="359"/>
      <c r="BC2026" s="605">
        <f t="shared" si="1967"/>
        <v>11617.00000000002</v>
      </c>
      <c r="BD2026" s="606">
        <f t="shared" si="1968"/>
        <v>16119</v>
      </c>
      <c r="BE2026" s="609">
        <f t="shared" si="1969"/>
        <v>54205</v>
      </c>
      <c r="BF2026" s="311">
        <f t="shared" si="1970"/>
        <v>48052</v>
      </c>
      <c r="BG2026" s="610">
        <f t="shared" si="1971"/>
        <v>81454</v>
      </c>
      <c r="BH2026" s="609">
        <f t="shared" si="1972"/>
        <v>50968.4</v>
      </c>
      <c r="BI2026" s="311">
        <f t="shared" si="1973"/>
        <v>22712</v>
      </c>
      <c r="BJ2026" s="610">
        <f t="shared" si="1974"/>
        <v>128924</v>
      </c>
      <c r="BK2026" s="609">
        <f t="shared" si="1975"/>
        <v>4615</v>
      </c>
      <c r="BL2026" s="311">
        <f t="shared" si="1976"/>
        <v>4118</v>
      </c>
      <c r="BM2026" s="610">
        <f t="shared" si="1977"/>
        <v>7384</v>
      </c>
      <c r="BN2026" s="565">
        <f t="shared" si="1978"/>
        <v>11</v>
      </c>
      <c r="BO2026" s="312">
        <f t="shared" si="1979"/>
        <v>2020</v>
      </c>
      <c r="BP2026" s="312">
        <f t="shared" si="1980"/>
        <v>1.9999999999999996</v>
      </c>
      <c r="BQ2026" s="202"/>
    </row>
    <row r="2027" spans="1:69" s="35" customFormat="1" ht="10.5" customHeight="1" x14ac:dyDescent="0.2">
      <c r="A2027" s="87" t="str">
        <f t="shared" si="1966"/>
        <v>2020-21R1F12</v>
      </c>
      <c r="B2027" s="87" t="str">
        <f t="shared" si="1981"/>
        <v>Y59</v>
      </c>
      <c r="C2027" s="203" t="s">
        <v>196</v>
      </c>
      <c r="D2027" s="203" t="s">
        <v>175</v>
      </c>
      <c r="E2027" s="42"/>
      <c r="F2027" s="317" t="str">
        <f>VLOOKUP($G2027,'Selection Sheet'!$C$15:$F$39,3,0)</f>
        <v>Y59</v>
      </c>
      <c r="G2027" s="204" t="s">
        <v>108</v>
      </c>
      <c r="H2027" s="203" t="s">
        <v>529</v>
      </c>
      <c r="I2027" s="495">
        <v>15</v>
      </c>
      <c r="J2027" s="495">
        <v>3</v>
      </c>
      <c r="K2027" s="495">
        <v>2</v>
      </c>
      <c r="L2027" s="495">
        <v>0</v>
      </c>
      <c r="M2027" s="507" t="s">
        <v>80</v>
      </c>
      <c r="N2027" s="507" t="s">
        <v>80</v>
      </c>
      <c r="O2027" s="507" t="s">
        <v>80</v>
      </c>
      <c r="P2027" s="507" t="s">
        <v>80</v>
      </c>
      <c r="Q2027" s="495" t="s">
        <v>80</v>
      </c>
      <c r="R2027" s="495" t="s">
        <v>80</v>
      </c>
      <c r="S2027" s="495">
        <v>35</v>
      </c>
      <c r="T2027" s="498">
        <v>23</v>
      </c>
      <c r="U2027" s="550">
        <v>72.5</v>
      </c>
      <c r="V2027" s="550">
        <v>70</v>
      </c>
      <c r="W2027" s="550">
        <v>115</v>
      </c>
      <c r="X2027" s="498">
        <v>23</v>
      </c>
      <c r="Y2027" s="555">
        <v>35.9</v>
      </c>
      <c r="Z2027" s="550">
        <v>25</v>
      </c>
      <c r="AA2027" s="550">
        <v>74</v>
      </c>
      <c r="AB2027" s="501" t="s">
        <v>80</v>
      </c>
      <c r="AC2027" s="550" t="s">
        <v>80</v>
      </c>
      <c r="AD2027" s="550" t="s">
        <v>80</v>
      </c>
      <c r="AE2027" s="550" t="s">
        <v>80</v>
      </c>
      <c r="AF2027" s="502">
        <v>0</v>
      </c>
      <c r="AG2027" s="503" t="s">
        <v>80</v>
      </c>
      <c r="AH2027" s="503" t="s">
        <v>80</v>
      </c>
      <c r="AI2027" s="502">
        <v>0</v>
      </c>
      <c r="AJ2027" s="505" t="s">
        <v>80</v>
      </c>
      <c r="AK2027" s="505" t="s">
        <v>80</v>
      </c>
      <c r="AL2027" s="507"/>
      <c r="AM2027" s="507"/>
      <c r="AN2027" s="505" t="s">
        <v>80</v>
      </c>
      <c r="AO2027" s="505" t="s">
        <v>80</v>
      </c>
      <c r="AP2027" s="506">
        <v>42</v>
      </c>
      <c r="AQ2027" s="506">
        <v>50</v>
      </c>
      <c r="AR2027" s="495">
        <v>2</v>
      </c>
      <c r="AS2027" s="495">
        <v>15</v>
      </c>
      <c r="AT2027" s="495">
        <v>0</v>
      </c>
      <c r="AU2027" s="495">
        <v>2</v>
      </c>
      <c r="AV2027" s="507"/>
      <c r="AW2027" s="507"/>
      <c r="AX2027" s="507"/>
      <c r="AY2027" s="507"/>
      <c r="AZ2027" s="507"/>
      <c r="BA2027" s="507"/>
      <c r="BB2027" s="357"/>
      <c r="BC2027" s="592" t="str">
        <f t="shared" si="1967"/>
        <v>-</v>
      </c>
      <c r="BD2027" s="593" t="str">
        <f t="shared" si="1968"/>
        <v>-</v>
      </c>
      <c r="BE2027" s="595">
        <f t="shared" si="1969"/>
        <v>1667.5</v>
      </c>
      <c r="BF2027" s="289">
        <f t="shared" si="1970"/>
        <v>1610</v>
      </c>
      <c r="BG2027" s="596">
        <f t="shared" si="1971"/>
        <v>2645</v>
      </c>
      <c r="BH2027" s="595">
        <f t="shared" si="1972"/>
        <v>825.69999999999993</v>
      </c>
      <c r="BI2027" s="289">
        <f t="shared" si="1973"/>
        <v>575</v>
      </c>
      <c r="BJ2027" s="596">
        <f t="shared" si="1974"/>
        <v>1702</v>
      </c>
      <c r="BK2027" s="595" t="str">
        <f t="shared" si="1975"/>
        <v>-</v>
      </c>
      <c r="BL2027" s="289" t="str">
        <f t="shared" si="1976"/>
        <v>-</v>
      </c>
      <c r="BM2027" s="596" t="str">
        <f t="shared" si="1977"/>
        <v>-</v>
      </c>
      <c r="BN2027" s="563">
        <f t="shared" si="1978"/>
        <v>12</v>
      </c>
      <c r="BO2027" s="87">
        <f t="shared" si="1979"/>
        <v>2020</v>
      </c>
      <c r="BP2027" s="87">
        <f t="shared" si="1980"/>
        <v>0</v>
      </c>
      <c r="BQ2027" s="202"/>
    </row>
    <row r="2028" spans="1:69" s="35" customFormat="1" ht="10.5" customHeight="1" x14ac:dyDescent="0.2">
      <c r="A2028" s="87" t="str">
        <f t="shared" si="1966"/>
        <v>2020-21RRU12</v>
      </c>
      <c r="B2028" s="87" t="str">
        <f t="shared" si="1981"/>
        <v>Y56</v>
      </c>
      <c r="C2028" s="203" t="s">
        <v>196</v>
      </c>
      <c r="D2028" s="203" t="s">
        <v>175</v>
      </c>
      <c r="E2028" s="42"/>
      <c r="F2028" s="317" t="str">
        <f>VLOOKUP($G2028,'Selection Sheet'!$C$15:$F$39,3,0)</f>
        <v>Y56</v>
      </c>
      <c r="G2028" s="204" t="s">
        <v>93</v>
      </c>
      <c r="H2028" s="203" t="s">
        <v>530</v>
      </c>
      <c r="I2028" s="495">
        <v>508</v>
      </c>
      <c r="J2028" s="495">
        <v>111</v>
      </c>
      <c r="K2028" s="495">
        <v>44</v>
      </c>
      <c r="L2028" s="495">
        <v>21</v>
      </c>
      <c r="M2028" s="507" t="s">
        <v>80</v>
      </c>
      <c r="N2028" s="507" t="s">
        <v>80</v>
      </c>
      <c r="O2028" s="507" t="s">
        <v>80</v>
      </c>
      <c r="P2028" s="507" t="s">
        <v>80</v>
      </c>
      <c r="Q2028" s="495" t="s">
        <v>80</v>
      </c>
      <c r="R2028" s="495" t="s">
        <v>80</v>
      </c>
      <c r="S2028" s="495">
        <v>1314</v>
      </c>
      <c r="T2028" s="501">
        <v>320</v>
      </c>
      <c r="U2028" s="550">
        <v>95.9</v>
      </c>
      <c r="V2028" s="550">
        <v>78</v>
      </c>
      <c r="W2028" s="550">
        <v>172.5</v>
      </c>
      <c r="X2028" s="498">
        <v>543</v>
      </c>
      <c r="Y2028" s="555">
        <v>76.099999999999994</v>
      </c>
      <c r="Z2028" s="550">
        <v>28</v>
      </c>
      <c r="AA2028" s="550">
        <v>171</v>
      </c>
      <c r="AB2028" s="501">
        <v>73</v>
      </c>
      <c r="AC2028" s="550">
        <v>50.5</v>
      </c>
      <c r="AD2028" s="550">
        <v>42</v>
      </c>
      <c r="AE2028" s="550">
        <v>80</v>
      </c>
      <c r="AF2028" s="502">
        <v>109</v>
      </c>
      <c r="AG2028" s="503">
        <v>137.063829787234</v>
      </c>
      <c r="AH2028" s="503">
        <v>194.1</v>
      </c>
      <c r="AI2028" s="502">
        <v>94</v>
      </c>
      <c r="AJ2028" s="505" t="s">
        <v>80</v>
      </c>
      <c r="AK2028" s="505" t="s">
        <v>80</v>
      </c>
      <c r="AL2028" s="507"/>
      <c r="AM2028" s="507"/>
      <c r="AN2028" s="505" t="s">
        <v>80</v>
      </c>
      <c r="AO2028" s="505" t="s">
        <v>80</v>
      </c>
      <c r="AP2028" s="506">
        <v>1805</v>
      </c>
      <c r="AQ2028" s="506">
        <v>1925</v>
      </c>
      <c r="AR2028" s="495">
        <v>15</v>
      </c>
      <c r="AS2028" s="495">
        <v>489</v>
      </c>
      <c r="AT2028" s="495">
        <v>5</v>
      </c>
      <c r="AU2028" s="495">
        <v>40</v>
      </c>
      <c r="AV2028" s="507"/>
      <c r="AW2028" s="507"/>
      <c r="AX2028" s="507"/>
      <c r="AY2028" s="507"/>
      <c r="AZ2028" s="507"/>
      <c r="BA2028" s="507"/>
      <c r="BB2028" s="357"/>
      <c r="BC2028" s="592">
        <f t="shared" si="1967"/>
        <v>12883.999999999996</v>
      </c>
      <c r="BD2028" s="593">
        <f t="shared" si="1968"/>
        <v>18245.399999999998</v>
      </c>
      <c r="BE2028" s="595">
        <f t="shared" si="1969"/>
        <v>30688</v>
      </c>
      <c r="BF2028" s="289">
        <f t="shared" si="1970"/>
        <v>24960</v>
      </c>
      <c r="BG2028" s="596">
        <f t="shared" si="1971"/>
        <v>55200</v>
      </c>
      <c r="BH2028" s="595">
        <f t="shared" si="1972"/>
        <v>41322.299999999996</v>
      </c>
      <c r="BI2028" s="289">
        <f t="shared" si="1973"/>
        <v>15204</v>
      </c>
      <c r="BJ2028" s="596">
        <f t="shared" si="1974"/>
        <v>92853</v>
      </c>
      <c r="BK2028" s="595">
        <f t="shared" si="1975"/>
        <v>3686.5</v>
      </c>
      <c r="BL2028" s="289">
        <f t="shared" si="1976"/>
        <v>3066</v>
      </c>
      <c r="BM2028" s="596">
        <f t="shared" si="1977"/>
        <v>5840</v>
      </c>
      <c r="BN2028" s="563">
        <f t="shared" si="1978"/>
        <v>12</v>
      </c>
      <c r="BO2028" s="87">
        <f t="shared" si="1979"/>
        <v>2020</v>
      </c>
      <c r="BP2028" s="87">
        <f t="shared" si="1980"/>
        <v>0</v>
      </c>
      <c r="BQ2028" s="202"/>
    </row>
    <row r="2029" spans="1:69" s="35" customFormat="1" ht="10.5" customHeight="1" x14ac:dyDescent="0.2">
      <c r="A2029" s="87" t="str">
        <f t="shared" si="1966"/>
        <v>2020-21RX612</v>
      </c>
      <c r="B2029" s="87" t="str">
        <f t="shared" si="1981"/>
        <v>Y63</v>
      </c>
      <c r="C2029" s="203" t="s">
        <v>196</v>
      </c>
      <c r="D2029" s="203" t="s">
        <v>175</v>
      </c>
      <c r="E2029" s="42"/>
      <c r="F2029" s="317" t="str">
        <f>VLOOKUP($G2029,'Selection Sheet'!$C$15:$F$39,3,0)</f>
        <v>Y63</v>
      </c>
      <c r="G2029" s="204" t="s">
        <v>111</v>
      </c>
      <c r="H2029" s="203" t="s">
        <v>532</v>
      </c>
      <c r="I2029" s="495">
        <v>199</v>
      </c>
      <c r="J2029" s="495">
        <v>38</v>
      </c>
      <c r="K2029" s="495">
        <v>24</v>
      </c>
      <c r="L2029" s="495">
        <v>7</v>
      </c>
      <c r="M2029" s="507" t="s">
        <v>80</v>
      </c>
      <c r="N2029" s="507" t="s">
        <v>80</v>
      </c>
      <c r="O2029" s="507" t="s">
        <v>80</v>
      </c>
      <c r="P2029" s="507" t="s">
        <v>80</v>
      </c>
      <c r="Q2029" s="495" t="s">
        <v>80</v>
      </c>
      <c r="R2029" s="495" t="s">
        <v>80</v>
      </c>
      <c r="S2029" s="495">
        <v>530</v>
      </c>
      <c r="T2029" s="501">
        <v>268</v>
      </c>
      <c r="U2029" s="550">
        <v>105.8</v>
      </c>
      <c r="V2029" s="550">
        <v>84</v>
      </c>
      <c r="W2029" s="550">
        <v>149</v>
      </c>
      <c r="X2029" s="498">
        <v>275</v>
      </c>
      <c r="Y2029" s="555">
        <v>76</v>
      </c>
      <c r="Z2029" s="550">
        <v>39</v>
      </c>
      <c r="AA2029" s="550">
        <v>204</v>
      </c>
      <c r="AB2029" s="501">
        <v>44</v>
      </c>
      <c r="AC2029" s="550">
        <v>53.1</v>
      </c>
      <c r="AD2029" s="550">
        <v>41.5</v>
      </c>
      <c r="AE2029" s="550">
        <v>98</v>
      </c>
      <c r="AF2029" s="502">
        <v>92</v>
      </c>
      <c r="AG2029" s="503">
        <v>140.33734939759</v>
      </c>
      <c r="AH2029" s="503">
        <v>191.8</v>
      </c>
      <c r="AI2029" s="502">
        <v>83</v>
      </c>
      <c r="AJ2029" s="505" t="s">
        <v>80</v>
      </c>
      <c r="AK2029" s="505" t="s">
        <v>80</v>
      </c>
      <c r="AL2029" s="507"/>
      <c r="AM2029" s="507"/>
      <c r="AN2029" s="505" t="s">
        <v>80</v>
      </c>
      <c r="AO2029" s="505" t="s">
        <v>80</v>
      </c>
      <c r="AP2029" s="506">
        <v>307</v>
      </c>
      <c r="AQ2029" s="506">
        <v>352</v>
      </c>
      <c r="AR2029" s="495">
        <v>4</v>
      </c>
      <c r="AS2029" s="495">
        <v>199</v>
      </c>
      <c r="AT2029" s="495">
        <v>4</v>
      </c>
      <c r="AU2029" s="495">
        <v>24</v>
      </c>
      <c r="AV2029" s="507"/>
      <c r="AW2029" s="507"/>
      <c r="AX2029" s="507"/>
      <c r="AY2029" s="507"/>
      <c r="AZ2029" s="507"/>
      <c r="BA2029" s="507"/>
      <c r="BB2029" s="357"/>
      <c r="BC2029" s="592">
        <f t="shared" si="1967"/>
        <v>11647.999999999971</v>
      </c>
      <c r="BD2029" s="593">
        <f t="shared" si="1968"/>
        <v>15919.400000000001</v>
      </c>
      <c r="BE2029" s="595">
        <f t="shared" si="1969"/>
        <v>28354.399999999998</v>
      </c>
      <c r="BF2029" s="289">
        <f t="shared" si="1970"/>
        <v>22512</v>
      </c>
      <c r="BG2029" s="596">
        <f t="shared" si="1971"/>
        <v>39932</v>
      </c>
      <c r="BH2029" s="595">
        <f t="shared" si="1972"/>
        <v>20900</v>
      </c>
      <c r="BI2029" s="289">
        <f t="shared" si="1973"/>
        <v>10725</v>
      </c>
      <c r="BJ2029" s="596">
        <f t="shared" si="1974"/>
        <v>56100</v>
      </c>
      <c r="BK2029" s="595">
        <f t="shared" si="1975"/>
        <v>2336.4</v>
      </c>
      <c r="BL2029" s="289">
        <f t="shared" si="1976"/>
        <v>1826</v>
      </c>
      <c r="BM2029" s="596">
        <f t="shared" si="1977"/>
        <v>4312</v>
      </c>
      <c r="BN2029" s="563">
        <f t="shared" si="1978"/>
        <v>12</v>
      </c>
      <c r="BO2029" s="87">
        <f t="shared" si="1979"/>
        <v>2020</v>
      </c>
      <c r="BP2029" s="87">
        <f t="shared" si="1980"/>
        <v>0</v>
      </c>
      <c r="BQ2029" s="202"/>
    </row>
    <row r="2030" spans="1:69" s="35" customFormat="1" ht="10.5" customHeight="1" x14ac:dyDescent="0.2">
      <c r="A2030" s="314" t="str">
        <f t="shared" si="1966"/>
        <v>2020-21RX712</v>
      </c>
      <c r="B2030" s="314" t="str">
        <f t="shared" si="1981"/>
        <v>Y62</v>
      </c>
      <c r="C2030" s="205" t="s">
        <v>196</v>
      </c>
      <c r="D2030" s="205" t="s">
        <v>175</v>
      </c>
      <c r="E2030" s="206"/>
      <c r="F2030" s="318" t="str">
        <f>VLOOKUP($G2030,'Selection Sheet'!$C$15:$F$39,3,0)</f>
        <v>Y62</v>
      </c>
      <c r="G2030" s="207" t="s">
        <v>84</v>
      </c>
      <c r="H2030" s="205" t="s">
        <v>533</v>
      </c>
      <c r="I2030" s="508">
        <v>302</v>
      </c>
      <c r="J2030" s="508">
        <v>72</v>
      </c>
      <c r="K2030" s="508">
        <v>40</v>
      </c>
      <c r="L2030" s="508">
        <v>19</v>
      </c>
      <c r="M2030" s="520" t="s">
        <v>80</v>
      </c>
      <c r="N2030" s="520" t="s">
        <v>80</v>
      </c>
      <c r="O2030" s="520" t="s">
        <v>80</v>
      </c>
      <c r="P2030" s="520" t="s">
        <v>80</v>
      </c>
      <c r="Q2030" s="508" t="s">
        <v>80</v>
      </c>
      <c r="R2030" s="508" t="s">
        <v>80</v>
      </c>
      <c r="S2030" s="508">
        <v>1159</v>
      </c>
      <c r="T2030" s="514">
        <v>607</v>
      </c>
      <c r="U2030" s="551">
        <v>84</v>
      </c>
      <c r="V2030" s="551">
        <v>74</v>
      </c>
      <c r="W2030" s="551">
        <v>130</v>
      </c>
      <c r="X2030" s="511">
        <v>736</v>
      </c>
      <c r="Y2030" s="556">
        <v>76.3</v>
      </c>
      <c r="Z2030" s="551">
        <v>42</v>
      </c>
      <c r="AA2030" s="551">
        <v>185</v>
      </c>
      <c r="AB2030" s="514">
        <v>76</v>
      </c>
      <c r="AC2030" s="551">
        <v>57.2</v>
      </c>
      <c r="AD2030" s="551">
        <v>52.5</v>
      </c>
      <c r="AE2030" s="551">
        <v>94</v>
      </c>
      <c r="AF2030" s="515">
        <v>196</v>
      </c>
      <c r="AG2030" s="516">
        <v>156.405594405594</v>
      </c>
      <c r="AH2030" s="516">
        <v>216.4</v>
      </c>
      <c r="AI2030" s="515">
        <v>143</v>
      </c>
      <c r="AJ2030" s="519" t="s">
        <v>80</v>
      </c>
      <c r="AK2030" s="519" t="s">
        <v>80</v>
      </c>
      <c r="AL2030" s="570"/>
      <c r="AM2030" s="570"/>
      <c r="AN2030" s="518" t="s">
        <v>80</v>
      </c>
      <c r="AO2030" s="518" t="s">
        <v>80</v>
      </c>
      <c r="AP2030" s="519">
        <v>514</v>
      </c>
      <c r="AQ2030" s="519">
        <v>635</v>
      </c>
      <c r="AR2030" s="508">
        <v>15</v>
      </c>
      <c r="AS2030" s="508">
        <v>291</v>
      </c>
      <c r="AT2030" s="508">
        <v>7</v>
      </c>
      <c r="AU2030" s="508">
        <v>37</v>
      </c>
      <c r="AV2030" s="520"/>
      <c r="AW2030" s="520"/>
      <c r="AX2030" s="520"/>
      <c r="AY2030" s="520"/>
      <c r="AZ2030" s="520"/>
      <c r="BA2030" s="520"/>
      <c r="BB2030" s="358"/>
      <c r="BC2030" s="597">
        <f t="shared" si="1967"/>
        <v>22365.999999999942</v>
      </c>
      <c r="BD2030" s="598">
        <f t="shared" si="1968"/>
        <v>30945.200000000001</v>
      </c>
      <c r="BE2030" s="602">
        <f t="shared" si="1969"/>
        <v>50988</v>
      </c>
      <c r="BF2030" s="603">
        <f t="shared" si="1970"/>
        <v>44918</v>
      </c>
      <c r="BG2030" s="604">
        <f t="shared" si="1971"/>
        <v>78910</v>
      </c>
      <c r="BH2030" s="602">
        <f t="shared" si="1972"/>
        <v>56156.799999999996</v>
      </c>
      <c r="BI2030" s="603">
        <f t="shared" si="1973"/>
        <v>30912</v>
      </c>
      <c r="BJ2030" s="604">
        <f t="shared" si="1974"/>
        <v>136160</v>
      </c>
      <c r="BK2030" s="602">
        <f t="shared" si="1975"/>
        <v>4347.2</v>
      </c>
      <c r="BL2030" s="603">
        <f t="shared" si="1976"/>
        <v>3990</v>
      </c>
      <c r="BM2030" s="604">
        <f t="shared" si="1977"/>
        <v>7144</v>
      </c>
      <c r="BN2030" s="564">
        <f t="shared" si="1978"/>
        <v>12</v>
      </c>
      <c r="BO2030" s="314">
        <f t="shared" si="1979"/>
        <v>2020</v>
      </c>
      <c r="BP2030" s="314">
        <f t="shared" si="1980"/>
        <v>0</v>
      </c>
      <c r="BQ2030" s="202"/>
    </row>
    <row r="2031" spans="1:69" s="35" customFormat="1" ht="10.5" customHeight="1" x14ac:dyDescent="0.2">
      <c r="A2031" s="87" t="str">
        <f t="shared" si="1966"/>
        <v>2020-21RX812</v>
      </c>
      <c r="B2031" s="87" t="str">
        <f t="shared" si="1981"/>
        <v>Y63</v>
      </c>
      <c r="C2031" s="203" t="s">
        <v>196</v>
      </c>
      <c r="D2031" s="203" t="s">
        <v>175</v>
      </c>
      <c r="E2031" s="42"/>
      <c r="F2031" s="317" t="str">
        <f>VLOOKUP($G2031,'Selection Sheet'!$C$15:$F$39,3,0)</f>
        <v>Y63</v>
      </c>
      <c r="G2031" s="204" t="s">
        <v>120</v>
      </c>
      <c r="H2031" s="203" t="s">
        <v>534</v>
      </c>
      <c r="I2031" s="495">
        <v>310</v>
      </c>
      <c r="J2031" s="495">
        <v>73</v>
      </c>
      <c r="K2031" s="495">
        <v>39</v>
      </c>
      <c r="L2031" s="495">
        <v>20</v>
      </c>
      <c r="M2031" s="507" t="s">
        <v>80</v>
      </c>
      <c r="N2031" s="507" t="s">
        <v>80</v>
      </c>
      <c r="O2031" s="507" t="s">
        <v>80</v>
      </c>
      <c r="P2031" s="507" t="s">
        <v>80</v>
      </c>
      <c r="Q2031" s="495" t="s">
        <v>80</v>
      </c>
      <c r="R2031" s="495" t="s">
        <v>80</v>
      </c>
      <c r="S2031" s="495">
        <v>955</v>
      </c>
      <c r="T2031" s="501">
        <v>375</v>
      </c>
      <c r="U2031" s="550">
        <v>82</v>
      </c>
      <c r="V2031" s="550">
        <v>77</v>
      </c>
      <c r="W2031" s="550">
        <v>129</v>
      </c>
      <c r="X2031" s="498">
        <v>542</v>
      </c>
      <c r="Y2031" s="555">
        <v>85.5</v>
      </c>
      <c r="Z2031" s="550">
        <v>46.5</v>
      </c>
      <c r="AA2031" s="550">
        <v>229</v>
      </c>
      <c r="AB2031" s="501">
        <v>60</v>
      </c>
      <c r="AC2031" s="550">
        <v>58.4</v>
      </c>
      <c r="AD2031" s="550">
        <v>51.5</v>
      </c>
      <c r="AE2031" s="550">
        <v>88.5</v>
      </c>
      <c r="AF2031" s="502">
        <v>147</v>
      </c>
      <c r="AG2031" s="503">
        <v>143.24264705882399</v>
      </c>
      <c r="AH2031" s="503">
        <v>209</v>
      </c>
      <c r="AI2031" s="502">
        <v>136</v>
      </c>
      <c r="AJ2031" s="505" t="s">
        <v>80</v>
      </c>
      <c r="AK2031" s="505" t="s">
        <v>80</v>
      </c>
      <c r="AL2031" s="507"/>
      <c r="AM2031" s="507"/>
      <c r="AN2031" s="505" t="s">
        <v>80</v>
      </c>
      <c r="AO2031" s="505" t="s">
        <v>80</v>
      </c>
      <c r="AP2031" s="506">
        <v>510</v>
      </c>
      <c r="AQ2031" s="506">
        <v>651</v>
      </c>
      <c r="AR2031" s="495">
        <v>24</v>
      </c>
      <c r="AS2031" s="495">
        <v>286</v>
      </c>
      <c r="AT2031" s="495">
        <v>8</v>
      </c>
      <c r="AU2031" s="495">
        <v>33</v>
      </c>
      <c r="AV2031" s="507"/>
      <c r="AW2031" s="507"/>
      <c r="AX2031" s="507"/>
      <c r="AY2031" s="507"/>
      <c r="AZ2031" s="507"/>
      <c r="BA2031" s="507"/>
      <c r="BB2031" s="357"/>
      <c r="BC2031" s="592">
        <f t="shared" si="1967"/>
        <v>19481.000000000062</v>
      </c>
      <c r="BD2031" s="593">
        <f t="shared" si="1968"/>
        <v>28424</v>
      </c>
      <c r="BE2031" s="595">
        <f t="shared" si="1969"/>
        <v>30750</v>
      </c>
      <c r="BF2031" s="289">
        <f t="shared" si="1970"/>
        <v>28875</v>
      </c>
      <c r="BG2031" s="596">
        <f t="shared" si="1971"/>
        <v>48375</v>
      </c>
      <c r="BH2031" s="595">
        <f t="shared" si="1972"/>
        <v>46341</v>
      </c>
      <c r="BI2031" s="289">
        <f t="shared" si="1973"/>
        <v>25203</v>
      </c>
      <c r="BJ2031" s="596">
        <f t="shared" si="1974"/>
        <v>124118</v>
      </c>
      <c r="BK2031" s="595">
        <f t="shared" si="1975"/>
        <v>3504</v>
      </c>
      <c r="BL2031" s="289">
        <f t="shared" si="1976"/>
        <v>3090</v>
      </c>
      <c r="BM2031" s="596">
        <f t="shared" si="1977"/>
        <v>5310</v>
      </c>
      <c r="BN2031" s="563">
        <f t="shared" si="1978"/>
        <v>12</v>
      </c>
      <c r="BO2031" s="87">
        <f t="shared" si="1979"/>
        <v>2020</v>
      </c>
      <c r="BP2031" s="87">
        <f t="shared" si="1980"/>
        <v>0</v>
      </c>
      <c r="BQ2031" s="202"/>
    </row>
    <row r="2032" spans="1:69" s="35" customFormat="1" ht="10.5" customHeight="1" x14ac:dyDescent="0.2">
      <c r="A2032" s="87" t="str">
        <f t="shared" si="1966"/>
        <v>2020-21RX912</v>
      </c>
      <c r="B2032" s="87" t="str">
        <f t="shared" si="1981"/>
        <v>Y60</v>
      </c>
      <c r="C2032" s="203" t="s">
        <v>196</v>
      </c>
      <c r="D2032" s="203" t="s">
        <v>175</v>
      </c>
      <c r="E2032" s="42"/>
      <c r="F2032" s="317" t="str">
        <f>VLOOKUP($G2032,'Selection Sheet'!$C$15:$F$39,3,0)</f>
        <v>Y60</v>
      </c>
      <c r="G2032" s="204" t="s">
        <v>103</v>
      </c>
      <c r="H2032" s="203" t="s">
        <v>535</v>
      </c>
      <c r="I2032" s="495">
        <v>290</v>
      </c>
      <c r="J2032" s="495">
        <v>40</v>
      </c>
      <c r="K2032" s="495">
        <v>42</v>
      </c>
      <c r="L2032" s="495">
        <v>15</v>
      </c>
      <c r="M2032" s="507" t="s">
        <v>80</v>
      </c>
      <c r="N2032" s="507" t="s">
        <v>80</v>
      </c>
      <c r="O2032" s="507" t="s">
        <v>80</v>
      </c>
      <c r="P2032" s="507" t="s">
        <v>80</v>
      </c>
      <c r="Q2032" s="495" t="s">
        <v>80</v>
      </c>
      <c r="R2032" s="495" t="s">
        <v>80</v>
      </c>
      <c r="S2032" s="495">
        <v>866</v>
      </c>
      <c r="T2032" s="501">
        <v>433</v>
      </c>
      <c r="U2032" s="550">
        <v>96.6</v>
      </c>
      <c r="V2032" s="550">
        <v>83</v>
      </c>
      <c r="W2032" s="550">
        <v>155</v>
      </c>
      <c r="X2032" s="498">
        <v>456</v>
      </c>
      <c r="Y2032" s="555">
        <v>99</v>
      </c>
      <c r="Z2032" s="550">
        <v>56.5</v>
      </c>
      <c r="AA2032" s="550">
        <v>231</v>
      </c>
      <c r="AB2032" s="501">
        <v>57</v>
      </c>
      <c r="AC2032" s="550">
        <v>67.2</v>
      </c>
      <c r="AD2032" s="550">
        <v>61</v>
      </c>
      <c r="AE2032" s="550">
        <v>120</v>
      </c>
      <c r="AF2032" s="502">
        <v>127</v>
      </c>
      <c r="AG2032" s="503">
        <v>139.52380952381</v>
      </c>
      <c r="AH2032" s="503">
        <v>192.6</v>
      </c>
      <c r="AI2032" s="502">
        <v>105</v>
      </c>
      <c r="AJ2032" s="505" t="s">
        <v>80</v>
      </c>
      <c r="AK2032" s="505" t="s">
        <v>80</v>
      </c>
      <c r="AL2032" s="507"/>
      <c r="AM2032" s="507"/>
      <c r="AN2032" s="505" t="s">
        <v>80</v>
      </c>
      <c r="AO2032" s="505" t="s">
        <v>80</v>
      </c>
      <c r="AP2032" s="506">
        <v>556</v>
      </c>
      <c r="AQ2032" s="506">
        <v>606</v>
      </c>
      <c r="AR2032" s="495">
        <v>13</v>
      </c>
      <c r="AS2032" s="495">
        <v>280</v>
      </c>
      <c r="AT2032" s="495">
        <v>7</v>
      </c>
      <c r="AU2032" s="495">
        <v>38</v>
      </c>
      <c r="AV2032" s="507"/>
      <c r="AW2032" s="507"/>
      <c r="AX2032" s="507"/>
      <c r="AY2032" s="507"/>
      <c r="AZ2032" s="507"/>
      <c r="BA2032" s="507"/>
      <c r="BB2032" s="357"/>
      <c r="BC2032" s="592">
        <f t="shared" si="1967"/>
        <v>14650.000000000051</v>
      </c>
      <c r="BD2032" s="593">
        <f t="shared" si="1968"/>
        <v>20223</v>
      </c>
      <c r="BE2032" s="595">
        <f t="shared" si="1969"/>
        <v>41827.799999999996</v>
      </c>
      <c r="BF2032" s="289">
        <f t="shared" si="1970"/>
        <v>35939</v>
      </c>
      <c r="BG2032" s="596">
        <f t="shared" si="1971"/>
        <v>67115</v>
      </c>
      <c r="BH2032" s="595">
        <f t="shared" si="1972"/>
        <v>45144</v>
      </c>
      <c r="BI2032" s="289">
        <f t="shared" si="1973"/>
        <v>25764</v>
      </c>
      <c r="BJ2032" s="596">
        <f t="shared" si="1974"/>
        <v>105336</v>
      </c>
      <c r="BK2032" s="595">
        <f t="shared" si="1975"/>
        <v>3830.4</v>
      </c>
      <c r="BL2032" s="289">
        <f t="shared" si="1976"/>
        <v>3477</v>
      </c>
      <c r="BM2032" s="596">
        <f t="shared" si="1977"/>
        <v>6840</v>
      </c>
      <c r="BN2032" s="563">
        <f t="shared" si="1978"/>
        <v>12</v>
      </c>
      <c r="BO2032" s="87">
        <f t="shared" si="1979"/>
        <v>2020</v>
      </c>
      <c r="BP2032" s="87">
        <f t="shared" si="1980"/>
        <v>0</v>
      </c>
      <c r="BQ2032" s="202"/>
    </row>
    <row r="2033" spans="1:69" s="35" customFormat="1" ht="10.5" customHeight="1" x14ac:dyDescent="0.2">
      <c r="A2033" s="314" t="str">
        <f t="shared" si="1966"/>
        <v>2020-21RYA12</v>
      </c>
      <c r="B2033" s="314" t="str">
        <f t="shared" si="1981"/>
        <v>Y60</v>
      </c>
      <c r="C2033" s="205" t="s">
        <v>196</v>
      </c>
      <c r="D2033" s="205" t="s">
        <v>175</v>
      </c>
      <c r="E2033" s="206"/>
      <c r="F2033" s="318" t="str">
        <f>VLOOKUP($G2033,'Selection Sheet'!$C$15:$F$39,3,0)</f>
        <v>Y60</v>
      </c>
      <c r="G2033" s="207" t="s">
        <v>118</v>
      </c>
      <c r="H2033" s="205" t="s">
        <v>536</v>
      </c>
      <c r="I2033" s="508">
        <v>340</v>
      </c>
      <c r="J2033" s="508">
        <v>85</v>
      </c>
      <c r="K2033" s="508">
        <v>47</v>
      </c>
      <c r="L2033" s="508">
        <v>20</v>
      </c>
      <c r="M2033" s="520" t="s">
        <v>80</v>
      </c>
      <c r="N2033" s="520" t="s">
        <v>80</v>
      </c>
      <c r="O2033" s="520" t="s">
        <v>80</v>
      </c>
      <c r="P2033" s="520" t="s">
        <v>80</v>
      </c>
      <c r="Q2033" s="508" t="s">
        <v>80</v>
      </c>
      <c r="R2033" s="508" t="s">
        <v>80</v>
      </c>
      <c r="S2033" s="508">
        <v>1148</v>
      </c>
      <c r="T2033" s="514">
        <v>374</v>
      </c>
      <c r="U2033" s="551">
        <v>78.3</v>
      </c>
      <c r="V2033" s="551">
        <v>69</v>
      </c>
      <c r="W2033" s="551">
        <v>117</v>
      </c>
      <c r="X2033" s="511">
        <v>522</v>
      </c>
      <c r="Y2033" s="556">
        <v>97.8</v>
      </c>
      <c r="Z2033" s="551">
        <v>56</v>
      </c>
      <c r="AA2033" s="551">
        <v>227</v>
      </c>
      <c r="AB2033" s="514">
        <v>51</v>
      </c>
      <c r="AC2033" s="551">
        <v>72.599999999999994</v>
      </c>
      <c r="AD2033" s="551">
        <v>59</v>
      </c>
      <c r="AE2033" s="551">
        <v>117</v>
      </c>
      <c r="AF2033" s="515">
        <v>148</v>
      </c>
      <c r="AG2033" s="516">
        <v>128.865079365079</v>
      </c>
      <c r="AH2033" s="516">
        <v>170.5</v>
      </c>
      <c r="AI2033" s="515">
        <v>126</v>
      </c>
      <c r="AJ2033" s="519" t="s">
        <v>80</v>
      </c>
      <c r="AK2033" s="519" t="s">
        <v>80</v>
      </c>
      <c r="AL2033" s="570"/>
      <c r="AM2033" s="570"/>
      <c r="AN2033" s="518" t="s">
        <v>80</v>
      </c>
      <c r="AO2033" s="518" t="s">
        <v>80</v>
      </c>
      <c r="AP2033" s="519">
        <v>594</v>
      </c>
      <c r="AQ2033" s="519">
        <v>682</v>
      </c>
      <c r="AR2033" s="508">
        <v>30</v>
      </c>
      <c r="AS2033" s="508">
        <v>333</v>
      </c>
      <c r="AT2033" s="508">
        <v>9</v>
      </c>
      <c r="AU2033" s="508">
        <v>45</v>
      </c>
      <c r="AV2033" s="520"/>
      <c r="AW2033" s="520"/>
      <c r="AX2033" s="520"/>
      <c r="AY2033" s="520"/>
      <c r="AZ2033" s="520"/>
      <c r="BA2033" s="520"/>
      <c r="BB2033" s="358"/>
      <c r="BC2033" s="597">
        <f t="shared" si="1967"/>
        <v>16236.999999999955</v>
      </c>
      <c r="BD2033" s="598">
        <f t="shared" si="1968"/>
        <v>21483</v>
      </c>
      <c r="BE2033" s="602">
        <f t="shared" si="1969"/>
        <v>29284.2</v>
      </c>
      <c r="BF2033" s="603">
        <f t="shared" si="1970"/>
        <v>25806</v>
      </c>
      <c r="BG2033" s="604">
        <f t="shared" si="1971"/>
        <v>43758</v>
      </c>
      <c r="BH2033" s="602">
        <f t="shared" si="1972"/>
        <v>51051.6</v>
      </c>
      <c r="BI2033" s="603">
        <f t="shared" si="1973"/>
        <v>29232</v>
      </c>
      <c r="BJ2033" s="604">
        <f t="shared" si="1974"/>
        <v>118494</v>
      </c>
      <c r="BK2033" s="602">
        <f t="shared" si="1975"/>
        <v>3702.6</v>
      </c>
      <c r="BL2033" s="603">
        <f t="shared" si="1976"/>
        <v>3009</v>
      </c>
      <c r="BM2033" s="604">
        <f t="shared" si="1977"/>
        <v>5967</v>
      </c>
      <c r="BN2033" s="564">
        <f t="shared" si="1978"/>
        <v>12</v>
      </c>
      <c r="BO2033" s="314">
        <f t="shared" si="1979"/>
        <v>2020</v>
      </c>
      <c r="BP2033" s="314">
        <f t="shared" si="1980"/>
        <v>0</v>
      </c>
      <c r="BQ2033" s="202"/>
    </row>
    <row r="2034" spans="1:69" s="35" customFormat="1" ht="10.5" customHeight="1" x14ac:dyDescent="0.2">
      <c r="A2034" s="87" t="str">
        <f t="shared" si="1966"/>
        <v>2020-21RYC12</v>
      </c>
      <c r="B2034" s="87" t="str">
        <f t="shared" si="1981"/>
        <v>Y61</v>
      </c>
      <c r="C2034" s="203" t="s">
        <v>196</v>
      </c>
      <c r="D2034" s="203" t="s">
        <v>175</v>
      </c>
      <c r="E2034" s="42"/>
      <c r="F2034" s="317" t="str">
        <f>VLOOKUP($G2034,'Selection Sheet'!$C$15:$F$39,3,0)</f>
        <v>Y61</v>
      </c>
      <c r="G2034" s="204" t="s">
        <v>87</v>
      </c>
      <c r="H2034" s="203" t="s">
        <v>537</v>
      </c>
      <c r="I2034" s="495">
        <v>363</v>
      </c>
      <c r="J2034" s="495">
        <v>77</v>
      </c>
      <c r="K2034" s="495">
        <v>54</v>
      </c>
      <c r="L2034" s="495">
        <v>24</v>
      </c>
      <c r="M2034" s="507" t="s">
        <v>80</v>
      </c>
      <c r="N2034" s="507" t="s">
        <v>80</v>
      </c>
      <c r="O2034" s="507" t="s">
        <v>80</v>
      </c>
      <c r="P2034" s="507" t="s">
        <v>80</v>
      </c>
      <c r="Q2034" s="495" t="s">
        <v>80</v>
      </c>
      <c r="R2034" s="495" t="s">
        <v>80</v>
      </c>
      <c r="S2034" s="495">
        <v>1049</v>
      </c>
      <c r="T2034" s="501">
        <v>532</v>
      </c>
      <c r="U2034" s="550">
        <v>90.1</v>
      </c>
      <c r="V2034" s="550">
        <v>78</v>
      </c>
      <c r="W2034" s="550">
        <v>138</v>
      </c>
      <c r="X2034" s="498">
        <v>549</v>
      </c>
      <c r="Y2034" s="555">
        <v>84.5</v>
      </c>
      <c r="Z2034" s="550">
        <v>46</v>
      </c>
      <c r="AA2034" s="550">
        <v>206</v>
      </c>
      <c r="AB2034" s="501">
        <v>77</v>
      </c>
      <c r="AC2034" s="550">
        <v>62.7</v>
      </c>
      <c r="AD2034" s="550">
        <v>56</v>
      </c>
      <c r="AE2034" s="550">
        <v>105</v>
      </c>
      <c r="AF2034" s="502">
        <v>164</v>
      </c>
      <c r="AG2034" s="503">
        <v>150.31200000000001</v>
      </c>
      <c r="AH2034" s="503">
        <v>211.6</v>
      </c>
      <c r="AI2034" s="502">
        <v>125</v>
      </c>
      <c r="AJ2034" s="505" t="s">
        <v>80</v>
      </c>
      <c r="AK2034" s="505" t="s">
        <v>80</v>
      </c>
      <c r="AL2034" s="507"/>
      <c r="AM2034" s="507"/>
      <c r="AN2034" s="505" t="s">
        <v>80</v>
      </c>
      <c r="AO2034" s="505" t="s">
        <v>80</v>
      </c>
      <c r="AP2034" s="506">
        <v>553</v>
      </c>
      <c r="AQ2034" s="506">
        <v>607</v>
      </c>
      <c r="AR2034" s="495">
        <v>17</v>
      </c>
      <c r="AS2034" s="495">
        <v>359</v>
      </c>
      <c r="AT2034" s="495">
        <v>10</v>
      </c>
      <c r="AU2034" s="495">
        <v>52</v>
      </c>
      <c r="AV2034" s="507"/>
      <c r="AW2034" s="507"/>
      <c r="AX2034" s="507"/>
      <c r="AY2034" s="507"/>
      <c r="AZ2034" s="507"/>
      <c r="BA2034" s="507"/>
      <c r="BB2034" s="357"/>
      <c r="BC2034" s="592">
        <f t="shared" si="1967"/>
        <v>18789</v>
      </c>
      <c r="BD2034" s="593">
        <f t="shared" si="1968"/>
        <v>26450</v>
      </c>
      <c r="BE2034" s="595">
        <f t="shared" si="1969"/>
        <v>47933.2</v>
      </c>
      <c r="BF2034" s="289">
        <f t="shared" si="1970"/>
        <v>41496</v>
      </c>
      <c r="BG2034" s="596">
        <f t="shared" si="1971"/>
        <v>73416</v>
      </c>
      <c r="BH2034" s="595">
        <f t="shared" si="1972"/>
        <v>46390.5</v>
      </c>
      <c r="BI2034" s="289">
        <f t="shared" si="1973"/>
        <v>25254</v>
      </c>
      <c r="BJ2034" s="596">
        <f t="shared" si="1974"/>
        <v>113094</v>
      </c>
      <c r="BK2034" s="595">
        <f t="shared" si="1975"/>
        <v>4827.9000000000005</v>
      </c>
      <c r="BL2034" s="289">
        <f t="shared" si="1976"/>
        <v>4312</v>
      </c>
      <c r="BM2034" s="596">
        <f t="shared" si="1977"/>
        <v>8085</v>
      </c>
      <c r="BN2034" s="563">
        <f t="shared" si="1978"/>
        <v>12</v>
      </c>
      <c r="BO2034" s="87">
        <f t="shared" si="1979"/>
        <v>2020</v>
      </c>
      <c r="BP2034" s="87">
        <f t="shared" si="1980"/>
        <v>0</v>
      </c>
      <c r="BQ2034" s="202"/>
    </row>
    <row r="2035" spans="1:69" s="35" customFormat="1" ht="10.5" customHeight="1" x14ac:dyDescent="0.2">
      <c r="A2035" s="87" t="str">
        <f t="shared" si="1966"/>
        <v>2020-21RYD12</v>
      </c>
      <c r="B2035" s="87" t="str">
        <f t="shared" si="1981"/>
        <v>Y59</v>
      </c>
      <c r="C2035" s="203" t="s">
        <v>196</v>
      </c>
      <c r="D2035" s="203" t="s">
        <v>175</v>
      </c>
      <c r="E2035" s="42"/>
      <c r="F2035" s="317" t="str">
        <f>VLOOKUP($G2035,'Selection Sheet'!$C$15:$F$39,3,0)</f>
        <v>Y59</v>
      </c>
      <c r="G2035" s="204" t="s">
        <v>116</v>
      </c>
      <c r="H2035" s="203" t="s">
        <v>538</v>
      </c>
      <c r="I2035" s="495">
        <v>275</v>
      </c>
      <c r="J2035" s="495">
        <v>42</v>
      </c>
      <c r="K2035" s="495">
        <v>46</v>
      </c>
      <c r="L2035" s="495">
        <v>18</v>
      </c>
      <c r="M2035" s="507" t="s">
        <v>80</v>
      </c>
      <c r="N2035" s="507" t="s">
        <v>80</v>
      </c>
      <c r="O2035" s="507" t="s">
        <v>80</v>
      </c>
      <c r="P2035" s="507" t="s">
        <v>80</v>
      </c>
      <c r="Q2035" s="495" t="s">
        <v>80</v>
      </c>
      <c r="R2035" s="495" t="s">
        <v>80</v>
      </c>
      <c r="S2035" s="495">
        <v>830</v>
      </c>
      <c r="T2035" s="501">
        <v>408</v>
      </c>
      <c r="U2035" s="550">
        <v>103.5</v>
      </c>
      <c r="V2035" s="550">
        <v>80</v>
      </c>
      <c r="W2035" s="550">
        <v>166</v>
      </c>
      <c r="X2035" s="498">
        <v>415</v>
      </c>
      <c r="Y2035" s="555">
        <v>62.2</v>
      </c>
      <c r="Z2035" s="550">
        <v>35</v>
      </c>
      <c r="AA2035" s="550">
        <v>152</v>
      </c>
      <c r="AB2035" s="501">
        <v>44</v>
      </c>
      <c r="AC2035" s="550">
        <v>74.5</v>
      </c>
      <c r="AD2035" s="550">
        <v>70.5</v>
      </c>
      <c r="AE2035" s="550">
        <v>116</v>
      </c>
      <c r="AF2035" s="502">
        <v>126</v>
      </c>
      <c r="AG2035" s="503">
        <v>150.68181818181799</v>
      </c>
      <c r="AH2035" s="503">
        <v>213.2</v>
      </c>
      <c r="AI2035" s="502">
        <v>110</v>
      </c>
      <c r="AJ2035" s="505" t="s">
        <v>80</v>
      </c>
      <c r="AK2035" s="505" t="s">
        <v>80</v>
      </c>
      <c r="AL2035" s="507"/>
      <c r="AM2035" s="507"/>
      <c r="AN2035" s="505" t="s">
        <v>80</v>
      </c>
      <c r="AO2035" s="505" t="s">
        <v>80</v>
      </c>
      <c r="AP2035" s="506">
        <v>646</v>
      </c>
      <c r="AQ2035" s="506">
        <v>742</v>
      </c>
      <c r="AR2035" s="495">
        <v>11</v>
      </c>
      <c r="AS2035" s="495">
        <v>272</v>
      </c>
      <c r="AT2035" s="495">
        <v>7</v>
      </c>
      <c r="AU2035" s="495">
        <v>46</v>
      </c>
      <c r="AV2035" s="507"/>
      <c r="AW2035" s="507"/>
      <c r="AX2035" s="507"/>
      <c r="AY2035" s="507"/>
      <c r="AZ2035" s="507"/>
      <c r="BA2035" s="507"/>
      <c r="BB2035" s="357"/>
      <c r="BC2035" s="592">
        <f t="shared" si="1967"/>
        <v>16574.999999999978</v>
      </c>
      <c r="BD2035" s="593">
        <f t="shared" si="1968"/>
        <v>23452</v>
      </c>
      <c r="BE2035" s="595">
        <f t="shared" si="1969"/>
        <v>42228</v>
      </c>
      <c r="BF2035" s="289">
        <f t="shared" si="1970"/>
        <v>32640</v>
      </c>
      <c r="BG2035" s="596">
        <f t="shared" si="1971"/>
        <v>67728</v>
      </c>
      <c r="BH2035" s="595">
        <f t="shared" si="1972"/>
        <v>25813</v>
      </c>
      <c r="BI2035" s="289">
        <f t="shared" si="1973"/>
        <v>14525</v>
      </c>
      <c r="BJ2035" s="596">
        <f t="shared" si="1974"/>
        <v>63080</v>
      </c>
      <c r="BK2035" s="595">
        <f t="shared" si="1975"/>
        <v>3278</v>
      </c>
      <c r="BL2035" s="289">
        <f t="shared" si="1976"/>
        <v>3102</v>
      </c>
      <c r="BM2035" s="596">
        <f t="shared" si="1977"/>
        <v>5104</v>
      </c>
      <c r="BN2035" s="563">
        <f t="shared" si="1978"/>
        <v>12</v>
      </c>
      <c r="BO2035" s="87">
        <f t="shared" si="1979"/>
        <v>2020</v>
      </c>
      <c r="BP2035" s="87">
        <f t="shared" si="1980"/>
        <v>0</v>
      </c>
      <c r="BQ2035" s="202"/>
    </row>
    <row r="2036" spans="1:69" s="35" customFormat="1" ht="10.5" customHeight="1" x14ac:dyDescent="0.2">
      <c r="A2036" s="87" t="str">
        <f t="shared" si="1966"/>
        <v>2020-21RYE12</v>
      </c>
      <c r="B2036" s="87" t="str">
        <f t="shared" si="1981"/>
        <v>Y59</v>
      </c>
      <c r="C2036" s="203" t="s">
        <v>196</v>
      </c>
      <c r="D2036" s="203" t="s">
        <v>175</v>
      </c>
      <c r="E2036" s="42"/>
      <c r="F2036" s="317" t="str">
        <f>VLOOKUP($G2036,'Selection Sheet'!$C$15:$F$39,3,0)</f>
        <v>Y59</v>
      </c>
      <c r="G2036" s="204" t="s">
        <v>114</v>
      </c>
      <c r="H2036" s="203" t="s">
        <v>539</v>
      </c>
      <c r="I2036" s="495">
        <v>233</v>
      </c>
      <c r="J2036" s="495">
        <v>44</v>
      </c>
      <c r="K2036" s="495">
        <v>31</v>
      </c>
      <c r="L2036" s="495">
        <v>13</v>
      </c>
      <c r="M2036" s="507" t="s">
        <v>80</v>
      </c>
      <c r="N2036" s="507" t="s">
        <v>80</v>
      </c>
      <c r="O2036" s="507" t="s">
        <v>80</v>
      </c>
      <c r="P2036" s="507" t="s">
        <v>80</v>
      </c>
      <c r="Q2036" s="495" t="s">
        <v>80</v>
      </c>
      <c r="R2036" s="495" t="s">
        <v>80</v>
      </c>
      <c r="S2036" s="495">
        <v>431</v>
      </c>
      <c r="T2036" s="501">
        <v>339</v>
      </c>
      <c r="U2036" s="550">
        <v>85.7</v>
      </c>
      <c r="V2036" s="550">
        <v>74</v>
      </c>
      <c r="W2036" s="550">
        <v>134</v>
      </c>
      <c r="X2036" s="498">
        <v>348</v>
      </c>
      <c r="Y2036" s="555">
        <v>97.9</v>
      </c>
      <c r="Z2036" s="550">
        <v>38.5</v>
      </c>
      <c r="AA2036" s="550">
        <v>274</v>
      </c>
      <c r="AB2036" s="501">
        <v>56</v>
      </c>
      <c r="AC2036" s="550">
        <v>45</v>
      </c>
      <c r="AD2036" s="550">
        <v>35</v>
      </c>
      <c r="AE2036" s="550">
        <v>91</v>
      </c>
      <c r="AF2036" s="502">
        <v>116</v>
      </c>
      <c r="AG2036" s="503">
        <v>121.02020202020201</v>
      </c>
      <c r="AH2036" s="503">
        <v>166</v>
      </c>
      <c r="AI2036" s="502">
        <v>99</v>
      </c>
      <c r="AJ2036" s="505" t="s">
        <v>80</v>
      </c>
      <c r="AK2036" s="505" t="s">
        <v>80</v>
      </c>
      <c r="AL2036" s="507"/>
      <c r="AM2036" s="507"/>
      <c r="AN2036" s="505" t="s">
        <v>80</v>
      </c>
      <c r="AO2036" s="505" t="s">
        <v>80</v>
      </c>
      <c r="AP2036" s="506">
        <v>200</v>
      </c>
      <c r="AQ2036" s="506">
        <v>276</v>
      </c>
      <c r="AR2036" s="495">
        <v>19</v>
      </c>
      <c r="AS2036" s="495">
        <v>229</v>
      </c>
      <c r="AT2036" s="495">
        <v>9</v>
      </c>
      <c r="AU2036" s="495">
        <v>29</v>
      </c>
      <c r="AV2036" s="507"/>
      <c r="AW2036" s="507"/>
      <c r="AX2036" s="507"/>
      <c r="AY2036" s="507"/>
      <c r="AZ2036" s="507"/>
      <c r="BA2036" s="507"/>
      <c r="BB2036" s="357"/>
      <c r="BC2036" s="592">
        <f t="shared" si="1967"/>
        <v>11980.999999999998</v>
      </c>
      <c r="BD2036" s="593">
        <f t="shared" si="1968"/>
        <v>16434</v>
      </c>
      <c r="BE2036" s="595">
        <f t="shared" si="1969"/>
        <v>29052.3</v>
      </c>
      <c r="BF2036" s="289">
        <f t="shared" si="1970"/>
        <v>25086</v>
      </c>
      <c r="BG2036" s="596">
        <f t="shared" si="1971"/>
        <v>45426</v>
      </c>
      <c r="BH2036" s="595">
        <f t="shared" si="1972"/>
        <v>34069.200000000004</v>
      </c>
      <c r="BI2036" s="289">
        <f t="shared" si="1973"/>
        <v>13398</v>
      </c>
      <c r="BJ2036" s="596">
        <f t="shared" si="1974"/>
        <v>95352</v>
      </c>
      <c r="BK2036" s="595">
        <f t="shared" si="1975"/>
        <v>2520</v>
      </c>
      <c r="BL2036" s="289">
        <f t="shared" si="1976"/>
        <v>1960</v>
      </c>
      <c r="BM2036" s="596">
        <f t="shared" si="1977"/>
        <v>5096</v>
      </c>
      <c r="BN2036" s="563">
        <f t="shared" si="1978"/>
        <v>12</v>
      </c>
      <c r="BO2036" s="87">
        <f t="shared" si="1979"/>
        <v>2020</v>
      </c>
      <c r="BP2036" s="87">
        <f t="shared" si="1980"/>
        <v>0</v>
      </c>
      <c r="BQ2036" s="202"/>
    </row>
    <row r="2037" spans="1:69" s="35" customFormat="1" ht="10.5" customHeight="1" x14ac:dyDescent="0.2">
      <c r="A2037" s="312" t="str">
        <f t="shared" si="1966"/>
        <v>2020-21RYF12</v>
      </c>
      <c r="B2037" s="312" t="str">
        <f t="shared" si="1981"/>
        <v>Y58</v>
      </c>
      <c r="C2037" s="208" t="s">
        <v>196</v>
      </c>
      <c r="D2037" s="208" t="s">
        <v>175</v>
      </c>
      <c r="E2037" s="53"/>
      <c r="F2037" s="319" t="str">
        <f>VLOOKUP($G2037,'Selection Sheet'!$C$15:$F$39,3,0)</f>
        <v>Y58</v>
      </c>
      <c r="G2037" s="209" t="s">
        <v>99</v>
      </c>
      <c r="H2037" s="208" t="s">
        <v>540</v>
      </c>
      <c r="I2037" s="521">
        <v>297</v>
      </c>
      <c r="J2037" s="521">
        <v>85</v>
      </c>
      <c r="K2037" s="521">
        <v>48</v>
      </c>
      <c r="L2037" s="521">
        <v>21</v>
      </c>
      <c r="M2037" s="533" t="s">
        <v>80</v>
      </c>
      <c r="N2037" s="533" t="s">
        <v>80</v>
      </c>
      <c r="O2037" s="533" t="s">
        <v>80</v>
      </c>
      <c r="P2037" s="533" t="s">
        <v>80</v>
      </c>
      <c r="Q2037" s="521" t="s">
        <v>80</v>
      </c>
      <c r="R2037" s="521" t="s">
        <v>80</v>
      </c>
      <c r="S2037" s="521">
        <v>942</v>
      </c>
      <c r="T2037" s="527">
        <v>523</v>
      </c>
      <c r="U2037" s="552">
        <v>95.8</v>
      </c>
      <c r="V2037" s="552">
        <v>83</v>
      </c>
      <c r="W2037" s="552">
        <v>150</v>
      </c>
      <c r="X2037" s="524">
        <v>675</v>
      </c>
      <c r="Y2037" s="557">
        <v>81.099999999999994</v>
      </c>
      <c r="Z2037" s="552">
        <v>33</v>
      </c>
      <c r="AA2037" s="552">
        <v>210</v>
      </c>
      <c r="AB2037" s="527">
        <v>69</v>
      </c>
      <c r="AC2037" s="552">
        <v>64.400000000000006</v>
      </c>
      <c r="AD2037" s="552">
        <v>58</v>
      </c>
      <c r="AE2037" s="552">
        <v>106</v>
      </c>
      <c r="AF2037" s="528">
        <v>133</v>
      </c>
      <c r="AG2037" s="529">
        <v>146.00943396226401</v>
      </c>
      <c r="AH2037" s="529">
        <v>203</v>
      </c>
      <c r="AI2037" s="528">
        <v>106</v>
      </c>
      <c r="AJ2037" s="532" t="s">
        <v>80</v>
      </c>
      <c r="AK2037" s="532" t="s">
        <v>80</v>
      </c>
      <c r="AL2037" s="571"/>
      <c r="AM2037" s="571"/>
      <c r="AN2037" s="531" t="s">
        <v>80</v>
      </c>
      <c r="AO2037" s="531" t="s">
        <v>80</v>
      </c>
      <c r="AP2037" s="532">
        <v>297</v>
      </c>
      <c r="AQ2037" s="532">
        <v>522</v>
      </c>
      <c r="AR2037" s="521">
        <v>32</v>
      </c>
      <c r="AS2037" s="521">
        <v>292</v>
      </c>
      <c r="AT2037" s="521">
        <v>14</v>
      </c>
      <c r="AU2037" s="521">
        <v>47</v>
      </c>
      <c r="AV2037" s="533"/>
      <c r="AW2037" s="533"/>
      <c r="AX2037" s="533"/>
      <c r="AY2037" s="533"/>
      <c r="AZ2037" s="533"/>
      <c r="BA2037" s="533"/>
      <c r="BB2037" s="359"/>
      <c r="BC2037" s="605">
        <f t="shared" si="1967"/>
        <v>15476.999999999985</v>
      </c>
      <c r="BD2037" s="606">
        <f t="shared" si="1968"/>
        <v>21518</v>
      </c>
      <c r="BE2037" s="609">
        <f t="shared" si="1969"/>
        <v>50103.4</v>
      </c>
      <c r="BF2037" s="311">
        <f t="shared" si="1970"/>
        <v>43409</v>
      </c>
      <c r="BG2037" s="610">
        <f t="shared" si="1971"/>
        <v>78450</v>
      </c>
      <c r="BH2037" s="609">
        <f t="shared" si="1972"/>
        <v>54742.499999999993</v>
      </c>
      <c r="BI2037" s="311">
        <f t="shared" si="1973"/>
        <v>22275</v>
      </c>
      <c r="BJ2037" s="610">
        <f t="shared" si="1974"/>
        <v>141750</v>
      </c>
      <c r="BK2037" s="609">
        <f t="shared" si="1975"/>
        <v>4443.6000000000004</v>
      </c>
      <c r="BL2037" s="311">
        <f t="shared" si="1976"/>
        <v>4002</v>
      </c>
      <c r="BM2037" s="610">
        <f t="shared" si="1977"/>
        <v>7314</v>
      </c>
      <c r="BN2037" s="565">
        <f t="shared" si="1978"/>
        <v>12</v>
      </c>
      <c r="BO2037" s="312">
        <f t="shared" si="1979"/>
        <v>2020</v>
      </c>
      <c r="BP2037" s="312">
        <f t="shared" si="1980"/>
        <v>0</v>
      </c>
      <c r="BQ2037" s="202"/>
    </row>
    <row r="2038" spans="1:69" s="35" customFormat="1" ht="10.5" customHeight="1" x14ac:dyDescent="0.2">
      <c r="A2038" s="87" t="str">
        <f t="shared" si="1966"/>
        <v>2020-21R1F1</v>
      </c>
      <c r="B2038" s="87" t="str">
        <f t="shared" si="1981"/>
        <v>Y59</v>
      </c>
      <c r="C2038" s="203" t="s">
        <v>196</v>
      </c>
      <c r="D2038" s="203" t="s">
        <v>176</v>
      </c>
      <c r="E2038" s="42"/>
      <c r="F2038" s="317" t="str">
        <f>VLOOKUP($G2038,'Selection Sheet'!$C$15:$F$39,3,0)</f>
        <v>Y59</v>
      </c>
      <c r="G2038" s="204" t="s">
        <v>108</v>
      </c>
      <c r="H2038" s="203" t="s">
        <v>529</v>
      </c>
      <c r="I2038" s="495">
        <v>10</v>
      </c>
      <c r="J2038" s="495">
        <v>2</v>
      </c>
      <c r="K2038" s="495">
        <v>0</v>
      </c>
      <c r="L2038" s="495">
        <v>0</v>
      </c>
      <c r="M2038" s="495">
        <v>10</v>
      </c>
      <c r="N2038" s="495">
        <v>0</v>
      </c>
      <c r="O2038" s="495">
        <v>0</v>
      </c>
      <c r="P2038" s="495">
        <v>0</v>
      </c>
      <c r="Q2038" s="495">
        <v>4</v>
      </c>
      <c r="R2038" s="495">
        <v>1</v>
      </c>
      <c r="S2038" s="495">
        <v>37</v>
      </c>
      <c r="T2038" s="498">
        <v>25</v>
      </c>
      <c r="U2038" s="550">
        <v>131.1</v>
      </c>
      <c r="V2038" s="550">
        <v>78</v>
      </c>
      <c r="W2038" s="550">
        <v>350</v>
      </c>
      <c r="X2038" s="498">
        <v>25</v>
      </c>
      <c r="Y2038" s="555">
        <v>32.4</v>
      </c>
      <c r="Z2038" s="550">
        <v>19</v>
      </c>
      <c r="AA2038" s="550">
        <v>91</v>
      </c>
      <c r="AB2038" s="501" t="s">
        <v>80</v>
      </c>
      <c r="AC2038" s="550" t="s">
        <v>80</v>
      </c>
      <c r="AD2038" s="550" t="s">
        <v>80</v>
      </c>
      <c r="AE2038" s="550" t="s">
        <v>80</v>
      </c>
      <c r="AF2038" s="502">
        <v>0</v>
      </c>
      <c r="AG2038" s="503" t="s">
        <v>80</v>
      </c>
      <c r="AH2038" s="503" t="s">
        <v>80</v>
      </c>
      <c r="AI2038" s="502">
        <v>0</v>
      </c>
      <c r="AJ2038" s="505">
        <v>3</v>
      </c>
      <c r="AK2038" s="505">
        <v>4</v>
      </c>
      <c r="AL2038" s="507"/>
      <c r="AM2038" s="507"/>
      <c r="AN2038" s="505" t="s">
        <v>80</v>
      </c>
      <c r="AO2038" s="505" t="s">
        <v>80</v>
      </c>
      <c r="AP2038" s="506" t="s">
        <v>80</v>
      </c>
      <c r="AQ2038" s="506" t="s">
        <v>80</v>
      </c>
      <c r="AR2038" s="495" t="s">
        <v>80</v>
      </c>
      <c r="AS2038" s="495" t="s">
        <v>80</v>
      </c>
      <c r="AT2038" s="495" t="s">
        <v>80</v>
      </c>
      <c r="AU2038" s="495" t="s">
        <v>80</v>
      </c>
      <c r="AV2038" s="507"/>
      <c r="AW2038" s="507"/>
      <c r="AX2038" s="507"/>
      <c r="AY2038" s="507"/>
      <c r="AZ2038" s="507"/>
      <c r="BA2038" s="507"/>
      <c r="BB2038" s="357"/>
      <c r="BC2038" s="592" t="str">
        <f t="shared" si="1967"/>
        <v>-</v>
      </c>
      <c r="BD2038" s="593" t="str">
        <f t="shared" si="1968"/>
        <v>-</v>
      </c>
      <c r="BE2038" s="595">
        <f t="shared" si="1969"/>
        <v>3277.5</v>
      </c>
      <c r="BF2038" s="289">
        <f t="shared" si="1970"/>
        <v>1950</v>
      </c>
      <c r="BG2038" s="596">
        <f t="shared" si="1971"/>
        <v>8750</v>
      </c>
      <c r="BH2038" s="595">
        <f t="shared" si="1972"/>
        <v>810</v>
      </c>
      <c r="BI2038" s="289">
        <f t="shared" si="1973"/>
        <v>475</v>
      </c>
      <c r="BJ2038" s="596">
        <f t="shared" si="1974"/>
        <v>2275</v>
      </c>
      <c r="BK2038" s="595" t="str">
        <f t="shared" si="1975"/>
        <v>-</v>
      </c>
      <c r="BL2038" s="289" t="str">
        <f t="shared" si="1976"/>
        <v>-</v>
      </c>
      <c r="BM2038" s="596" t="str">
        <f t="shared" si="1977"/>
        <v>-</v>
      </c>
      <c r="BN2038" s="563">
        <f t="shared" si="1978"/>
        <v>1</v>
      </c>
      <c r="BO2038" s="87">
        <f t="shared" si="1979"/>
        <v>2021</v>
      </c>
      <c r="BP2038" s="87">
        <f t="shared" si="1980"/>
        <v>1</v>
      </c>
      <c r="BQ2038" s="202"/>
    </row>
    <row r="2039" spans="1:69" s="35" customFormat="1" ht="10.5" customHeight="1" x14ac:dyDescent="0.2">
      <c r="A2039" s="87" t="str">
        <f t="shared" si="1966"/>
        <v>2020-21RRU1</v>
      </c>
      <c r="B2039" s="87" t="str">
        <f t="shared" si="1981"/>
        <v>Y56</v>
      </c>
      <c r="C2039" s="203" t="s">
        <v>196</v>
      </c>
      <c r="D2039" s="203" t="s">
        <v>176</v>
      </c>
      <c r="E2039" s="42"/>
      <c r="F2039" s="317" t="str">
        <f>VLOOKUP($G2039,'Selection Sheet'!$C$15:$F$39,3,0)</f>
        <v>Y56</v>
      </c>
      <c r="G2039" s="204" t="s">
        <v>93</v>
      </c>
      <c r="H2039" s="203" t="s">
        <v>530</v>
      </c>
      <c r="I2039" s="495">
        <v>721</v>
      </c>
      <c r="J2039" s="495">
        <v>151</v>
      </c>
      <c r="K2039" s="495">
        <v>55</v>
      </c>
      <c r="L2039" s="495">
        <v>24</v>
      </c>
      <c r="M2039" s="495">
        <v>708</v>
      </c>
      <c r="N2039" s="495">
        <v>31</v>
      </c>
      <c r="O2039" s="495">
        <v>51</v>
      </c>
      <c r="P2039" s="495">
        <v>14</v>
      </c>
      <c r="Q2039" s="495">
        <v>287</v>
      </c>
      <c r="R2039" s="495">
        <v>230</v>
      </c>
      <c r="S2039" s="495">
        <v>1880</v>
      </c>
      <c r="T2039" s="501">
        <v>328</v>
      </c>
      <c r="U2039" s="550">
        <v>84.5</v>
      </c>
      <c r="V2039" s="550">
        <v>73</v>
      </c>
      <c r="W2039" s="550">
        <v>135</v>
      </c>
      <c r="X2039" s="498">
        <v>568</v>
      </c>
      <c r="Y2039" s="555">
        <v>71.7</v>
      </c>
      <c r="Z2039" s="550">
        <v>31</v>
      </c>
      <c r="AA2039" s="550">
        <v>168</v>
      </c>
      <c r="AB2039" s="501">
        <v>73</v>
      </c>
      <c r="AC2039" s="550">
        <v>47.6</v>
      </c>
      <c r="AD2039" s="550">
        <v>41</v>
      </c>
      <c r="AE2039" s="550">
        <v>71</v>
      </c>
      <c r="AF2039" s="502">
        <v>114</v>
      </c>
      <c r="AG2039" s="503">
        <v>150.691588785047</v>
      </c>
      <c r="AH2039" s="503">
        <v>215.6</v>
      </c>
      <c r="AI2039" s="502">
        <v>107</v>
      </c>
      <c r="AJ2039" s="505">
        <v>159</v>
      </c>
      <c r="AK2039" s="505">
        <v>266</v>
      </c>
      <c r="AL2039" s="507"/>
      <c r="AM2039" s="507"/>
      <c r="AN2039" s="505" t="s">
        <v>80</v>
      </c>
      <c r="AO2039" s="505" t="s">
        <v>80</v>
      </c>
      <c r="AP2039" s="506" t="s">
        <v>80</v>
      </c>
      <c r="AQ2039" s="506" t="s">
        <v>80</v>
      </c>
      <c r="AR2039" s="495" t="s">
        <v>80</v>
      </c>
      <c r="AS2039" s="495" t="s">
        <v>80</v>
      </c>
      <c r="AT2039" s="495" t="s">
        <v>80</v>
      </c>
      <c r="AU2039" s="495" t="s">
        <v>80</v>
      </c>
      <c r="AV2039" s="507"/>
      <c r="AW2039" s="507"/>
      <c r="AX2039" s="507"/>
      <c r="AY2039" s="507"/>
      <c r="AZ2039" s="507"/>
      <c r="BA2039" s="507"/>
      <c r="BB2039" s="357"/>
      <c r="BC2039" s="592">
        <f t="shared" si="1967"/>
        <v>16124.000000000029</v>
      </c>
      <c r="BD2039" s="593">
        <f t="shared" si="1968"/>
        <v>23069.200000000001</v>
      </c>
      <c r="BE2039" s="595">
        <f t="shared" si="1969"/>
        <v>27716</v>
      </c>
      <c r="BF2039" s="289">
        <f t="shared" si="1970"/>
        <v>23944</v>
      </c>
      <c r="BG2039" s="596">
        <f t="shared" si="1971"/>
        <v>44280</v>
      </c>
      <c r="BH2039" s="595">
        <f t="shared" si="1972"/>
        <v>40725.599999999999</v>
      </c>
      <c r="BI2039" s="289">
        <f t="shared" si="1973"/>
        <v>17608</v>
      </c>
      <c r="BJ2039" s="596">
        <f t="shared" si="1974"/>
        <v>95424</v>
      </c>
      <c r="BK2039" s="595">
        <f t="shared" si="1975"/>
        <v>3474.8</v>
      </c>
      <c r="BL2039" s="289">
        <f t="shared" si="1976"/>
        <v>2993</v>
      </c>
      <c r="BM2039" s="596">
        <f t="shared" si="1977"/>
        <v>5183</v>
      </c>
      <c r="BN2039" s="563">
        <f t="shared" si="1978"/>
        <v>1</v>
      </c>
      <c r="BO2039" s="87">
        <f t="shared" si="1979"/>
        <v>2021</v>
      </c>
      <c r="BP2039" s="87">
        <f t="shared" si="1980"/>
        <v>1</v>
      </c>
      <c r="BQ2039" s="202"/>
    </row>
    <row r="2040" spans="1:69" s="35" customFormat="1" ht="10.5" customHeight="1" x14ac:dyDescent="0.2">
      <c r="A2040" s="87" t="str">
        <f t="shared" si="1966"/>
        <v>2020-21RX61</v>
      </c>
      <c r="B2040" s="87" t="str">
        <f t="shared" si="1981"/>
        <v>Y63</v>
      </c>
      <c r="C2040" s="203" t="s">
        <v>196</v>
      </c>
      <c r="D2040" s="203" t="s">
        <v>176</v>
      </c>
      <c r="E2040" s="42"/>
      <c r="F2040" s="317" t="str">
        <f>VLOOKUP($G2040,'Selection Sheet'!$C$15:$F$39,3,0)</f>
        <v>Y63</v>
      </c>
      <c r="G2040" s="204" t="s">
        <v>111</v>
      </c>
      <c r="H2040" s="203" t="s">
        <v>532</v>
      </c>
      <c r="I2040" s="495">
        <v>233</v>
      </c>
      <c r="J2040" s="495">
        <v>58</v>
      </c>
      <c r="K2040" s="495">
        <v>36</v>
      </c>
      <c r="L2040" s="495">
        <v>26</v>
      </c>
      <c r="M2040" s="495">
        <v>228</v>
      </c>
      <c r="N2040" s="495">
        <v>17</v>
      </c>
      <c r="O2040" s="495">
        <v>33</v>
      </c>
      <c r="P2040" s="495">
        <v>13</v>
      </c>
      <c r="Q2040" s="495">
        <v>78</v>
      </c>
      <c r="R2040" s="495">
        <v>59</v>
      </c>
      <c r="S2040" s="495">
        <v>582</v>
      </c>
      <c r="T2040" s="501">
        <v>267</v>
      </c>
      <c r="U2040" s="550">
        <v>102.9</v>
      </c>
      <c r="V2040" s="550">
        <v>86</v>
      </c>
      <c r="W2040" s="550">
        <v>155</v>
      </c>
      <c r="X2040" s="498">
        <v>280</v>
      </c>
      <c r="Y2040" s="555">
        <v>75.099999999999994</v>
      </c>
      <c r="Z2040" s="550">
        <v>42</v>
      </c>
      <c r="AA2040" s="550">
        <v>172</v>
      </c>
      <c r="AB2040" s="501">
        <v>46</v>
      </c>
      <c r="AC2040" s="550">
        <v>55.2</v>
      </c>
      <c r="AD2040" s="550">
        <v>46</v>
      </c>
      <c r="AE2040" s="550">
        <v>104</v>
      </c>
      <c r="AF2040" s="502">
        <v>75</v>
      </c>
      <c r="AG2040" s="503">
        <v>145.08823529411799</v>
      </c>
      <c r="AH2040" s="503">
        <v>194.8</v>
      </c>
      <c r="AI2040" s="502">
        <v>68</v>
      </c>
      <c r="AJ2040" s="505">
        <v>69</v>
      </c>
      <c r="AK2040" s="505">
        <v>80</v>
      </c>
      <c r="AL2040" s="507"/>
      <c r="AM2040" s="507"/>
      <c r="AN2040" s="505" t="s">
        <v>80</v>
      </c>
      <c r="AO2040" s="505" t="s">
        <v>80</v>
      </c>
      <c r="AP2040" s="506" t="s">
        <v>80</v>
      </c>
      <c r="AQ2040" s="506" t="s">
        <v>80</v>
      </c>
      <c r="AR2040" s="495" t="s">
        <v>80</v>
      </c>
      <c r="AS2040" s="495" t="s">
        <v>80</v>
      </c>
      <c r="AT2040" s="495" t="s">
        <v>80</v>
      </c>
      <c r="AU2040" s="495" t="s">
        <v>80</v>
      </c>
      <c r="AV2040" s="507"/>
      <c r="AW2040" s="507"/>
      <c r="AX2040" s="507"/>
      <c r="AY2040" s="507"/>
      <c r="AZ2040" s="507"/>
      <c r="BA2040" s="507"/>
      <c r="BB2040" s="357"/>
      <c r="BC2040" s="592">
        <f t="shared" si="1967"/>
        <v>9866.0000000000236</v>
      </c>
      <c r="BD2040" s="593">
        <f t="shared" si="1968"/>
        <v>13246.400000000001</v>
      </c>
      <c r="BE2040" s="595">
        <f t="shared" si="1969"/>
        <v>27474.300000000003</v>
      </c>
      <c r="BF2040" s="289">
        <f t="shared" si="1970"/>
        <v>22962</v>
      </c>
      <c r="BG2040" s="596">
        <f t="shared" si="1971"/>
        <v>41385</v>
      </c>
      <c r="BH2040" s="595">
        <f t="shared" si="1972"/>
        <v>21028</v>
      </c>
      <c r="BI2040" s="289">
        <f t="shared" si="1973"/>
        <v>11760</v>
      </c>
      <c r="BJ2040" s="596">
        <f t="shared" si="1974"/>
        <v>48160</v>
      </c>
      <c r="BK2040" s="595">
        <f t="shared" si="1975"/>
        <v>2539.2000000000003</v>
      </c>
      <c r="BL2040" s="289">
        <f t="shared" si="1976"/>
        <v>2116</v>
      </c>
      <c r="BM2040" s="596">
        <f t="shared" si="1977"/>
        <v>4784</v>
      </c>
      <c r="BN2040" s="563">
        <f t="shared" si="1978"/>
        <v>1</v>
      </c>
      <c r="BO2040" s="87">
        <f t="shared" si="1979"/>
        <v>2021</v>
      </c>
      <c r="BP2040" s="87">
        <f t="shared" si="1980"/>
        <v>1</v>
      </c>
      <c r="BQ2040" s="202"/>
    </row>
    <row r="2041" spans="1:69" s="35" customFormat="1" ht="10.5" customHeight="1" x14ac:dyDescent="0.2">
      <c r="A2041" s="314" t="str">
        <f t="shared" si="1966"/>
        <v>2020-21RX71</v>
      </c>
      <c r="B2041" s="314" t="str">
        <f t="shared" si="1981"/>
        <v>Y62</v>
      </c>
      <c r="C2041" s="205" t="s">
        <v>196</v>
      </c>
      <c r="D2041" s="205" t="s">
        <v>176</v>
      </c>
      <c r="E2041" s="206"/>
      <c r="F2041" s="318" t="str">
        <f>VLOOKUP($G2041,'Selection Sheet'!$C$15:$F$39,3,0)</f>
        <v>Y62</v>
      </c>
      <c r="G2041" s="207" t="s">
        <v>84</v>
      </c>
      <c r="H2041" s="205" t="s">
        <v>533</v>
      </c>
      <c r="I2041" s="508">
        <v>316</v>
      </c>
      <c r="J2041" s="508">
        <v>80</v>
      </c>
      <c r="K2041" s="508">
        <v>47</v>
      </c>
      <c r="L2041" s="508">
        <v>17</v>
      </c>
      <c r="M2041" s="508">
        <v>304</v>
      </c>
      <c r="N2041" s="508">
        <v>20</v>
      </c>
      <c r="O2041" s="508">
        <v>43</v>
      </c>
      <c r="P2041" s="508">
        <v>8</v>
      </c>
      <c r="Q2041" s="508">
        <v>104</v>
      </c>
      <c r="R2041" s="508">
        <v>69</v>
      </c>
      <c r="S2041" s="508">
        <v>1218</v>
      </c>
      <c r="T2041" s="514">
        <v>578</v>
      </c>
      <c r="U2041" s="551">
        <v>92.3</v>
      </c>
      <c r="V2041" s="551">
        <v>80</v>
      </c>
      <c r="W2041" s="551">
        <v>147</v>
      </c>
      <c r="X2041" s="511">
        <v>710</v>
      </c>
      <c r="Y2041" s="556">
        <v>78.7</v>
      </c>
      <c r="Z2041" s="551">
        <v>41.5</v>
      </c>
      <c r="AA2041" s="551">
        <v>200</v>
      </c>
      <c r="AB2041" s="514">
        <v>71</v>
      </c>
      <c r="AC2041" s="551">
        <v>60.9</v>
      </c>
      <c r="AD2041" s="551">
        <v>50</v>
      </c>
      <c r="AE2041" s="551">
        <v>114</v>
      </c>
      <c r="AF2041" s="515">
        <v>182</v>
      </c>
      <c r="AG2041" s="516">
        <v>162.99315068493101</v>
      </c>
      <c r="AH2041" s="516">
        <v>210.5</v>
      </c>
      <c r="AI2041" s="515">
        <v>146</v>
      </c>
      <c r="AJ2041" s="519">
        <v>118</v>
      </c>
      <c r="AK2041" s="519">
        <v>162</v>
      </c>
      <c r="AL2041" s="570"/>
      <c r="AM2041" s="570"/>
      <c r="AN2041" s="518" t="s">
        <v>80</v>
      </c>
      <c r="AO2041" s="518" t="s">
        <v>80</v>
      </c>
      <c r="AP2041" s="519" t="s">
        <v>80</v>
      </c>
      <c r="AQ2041" s="519" t="s">
        <v>80</v>
      </c>
      <c r="AR2041" s="508" t="s">
        <v>80</v>
      </c>
      <c r="AS2041" s="508" t="s">
        <v>80</v>
      </c>
      <c r="AT2041" s="508" t="s">
        <v>80</v>
      </c>
      <c r="AU2041" s="508" t="s">
        <v>80</v>
      </c>
      <c r="AV2041" s="520"/>
      <c r="AW2041" s="520"/>
      <c r="AX2041" s="520"/>
      <c r="AY2041" s="520"/>
      <c r="AZ2041" s="520"/>
      <c r="BA2041" s="520"/>
      <c r="BB2041" s="358"/>
      <c r="BC2041" s="597">
        <f t="shared" si="1967"/>
        <v>23796.999999999927</v>
      </c>
      <c r="BD2041" s="598">
        <f t="shared" si="1968"/>
        <v>30733</v>
      </c>
      <c r="BE2041" s="602">
        <f t="shared" si="1969"/>
        <v>53349.4</v>
      </c>
      <c r="BF2041" s="603">
        <f t="shared" si="1970"/>
        <v>46240</v>
      </c>
      <c r="BG2041" s="604">
        <f t="shared" si="1971"/>
        <v>84966</v>
      </c>
      <c r="BH2041" s="602">
        <f t="shared" si="1972"/>
        <v>55877</v>
      </c>
      <c r="BI2041" s="603">
        <f t="shared" si="1973"/>
        <v>29465</v>
      </c>
      <c r="BJ2041" s="604">
        <f t="shared" si="1974"/>
        <v>142000</v>
      </c>
      <c r="BK2041" s="602">
        <f t="shared" si="1975"/>
        <v>4323.8999999999996</v>
      </c>
      <c r="BL2041" s="603">
        <f t="shared" si="1976"/>
        <v>3550</v>
      </c>
      <c r="BM2041" s="604">
        <f t="shared" si="1977"/>
        <v>8094</v>
      </c>
      <c r="BN2041" s="564">
        <f t="shared" si="1978"/>
        <v>1</v>
      </c>
      <c r="BO2041" s="314">
        <f t="shared" si="1979"/>
        <v>2021</v>
      </c>
      <c r="BP2041" s="314">
        <f t="shared" si="1980"/>
        <v>1</v>
      </c>
      <c r="BQ2041" s="202"/>
    </row>
    <row r="2042" spans="1:69" s="35" customFormat="1" ht="10.5" customHeight="1" x14ac:dyDescent="0.2">
      <c r="A2042" s="87" t="str">
        <f t="shared" si="1966"/>
        <v>2020-21RX81</v>
      </c>
      <c r="B2042" s="87" t="str">
        <f t="shared" si="1981"/>
        <v>Y63</v>
      </c>
      <c r="C2042" s="203" t="s">
        <v>196</v>
      </c>
      <c r="D2042" s="203" t="s">
        <v>176</v>
      </c>
      <c r="E2042" s="42"/>
      <c r="F2042" s="317" t="str">
        <f>VLOOKUP($G2042,'Selection Sheet'!$C$15:$F$39,3,0)</f>
        <v>Y63</v>
      </c>
      <c r="G2042" s="204" t="s">
        <v>120</v>
      </c>
      <c r="H2042" s="203" t="s">
        <v>534</v>
      </c>
      <c r="I2042" s="495">
        <v>330</v>
      </c>
      <c r="J2042" s="495">
        <v>69</v>
      </c>
      <c r="K2042" s="495">
        <v>42</v>
      </c>
      <c r="L2042" s="495">
        <v>17</v>
      </c>
      <c r="M2042" s="495">
        <v>324</v>
      </c>
      <c r="N2042" s="495">
        <v>25</v>
      </c>
      <c r="O2042" s="495">
        <v>41</v>
      </c>
      <c r="P2042" s="495">
        <v>9</v>
      </c>
      <c r="Q2042" s="495">
        <v>77</v>
      </c>
      <c r="R2042" s="495">
        <v>57</v>
      </c>
      <c r="S2042" s="495">
        <v>978</v>
      </c>
      <c r="T2042" s="501">
        <v>328</v>
      </c>
      <c r="U2042" s="550">
        <v>87.3</v>
      </c>
      <c r="V2042" s="550">
        <v>75</v>
      </c>
      <c r="W2042" s="550">
        <v>144</v>
      </c>
      <c r="X2042" s="498">
        <v>509</v>
      </c>
      <c r="Y2042" s="555">
        <v>86.7</v>
      </c>
      <c r="Z2042" s="550">
        <v>46</v>
      </c>
      <c r="AA2042" s="550">
        <v>217</v>
      </c>
      <c r="AB2042" s="501">
        <v>62</v>
      </c>
      <c r="AC2042" s="550">
        <v>53.9</v>
      </c>
      <c r="AD2042" s="550">
        <v>46</v>
      </c>
      <c r="AE2042" s="550">
        <v>85</v>
      </c>
      <c r="AF2042" s="502">
        <v>91</v>
      </c>
      <c r="AG2042" s="503">
        <v>135.5625</v>
      </c>
      <c r="AH2042" s="503">
        <v>189.2</v>
      </c>
      <c r="AI2042" s="502">
        <v>80</v>
      </c>
      <c r="AJ2042" s="505">
        <v>98</v>
      </c>
      <c r="AK2042" s="505">
        <v>161</v>
      </c>
      <c r="AL2042" s="507"/>
      <c r="AM2042" s="507"/>
      <c r="AN2042" s="505" t="s">
        <v>80</v>
      </c>
      <c r="AO2042" s="505" t="s">
        <v>80</v>
      </c>
      <c r="AP2042" s="506" t="s">
        <v>80</v>
      </c>
      <c r="AQ2042" s="506" t="s">
        <v>80</v>
      </c>
      <c r="AR2042" s="495" t="s">
        <v>80</v>
      </c>
      <c r="AS2042" s="495" t="s">
        <v>80</v>
      </c>
      <c r="AT2042" s="495" t="s">
        <v>80</v>
      </c>
      <c r="AU2042" s="495" t="s">
        <v>80</v>
      </c>
      <c r="AV2042" s="507"/>
      <c r="AW2042" s="507"/>
      <c r="AX2042" s="507"/>
      <c r="AY2042" s="507"/>
      <c r="AZ2042" s="507"/>
      <c r="BA2042" s="507"/>
      <c r="BB2042" s="357"/>
      <c r="BC2042" s="592">
        <f t="shared" si="1967"/>
        <v>10845</v>
      </c>
      <c r="BD2042" s="593">
        <f t="shared" si="1968"/>
        <v>15136</v>
      </c>
      <c r="BE2042" s="595">
        <f t="shared" si="1969"/>
        <v>28634.399999999998</v>
      </c>
      <c r="BF2042" s="289">
        <f t="shared" si="1970"/>
        <v>24600</v>
      </c>
      <c r="BG2042" s="596">
        <f t="shared" si="1971"/>
        <v>47232</v>
      </c>
      <c r="BH2042" s="595">
        <f t="shared" si="1972"/>
        <v>44130.3</v>
      </c>
      <c r="BI2042" s="289">
        <f t="shared" si="1973"/>
        <v>23414</v>
      </c>
      <c r="BJ2042" s="596">
        <f t="shared" si="1974"/>
        <v>110453</v>
      </c>
      <c r="BK2042" s="595">
        <f t="shared" si="1975"/>
        <v>3341.7999999999997</v>
      </c>
      <c r="BL2042" s="289">
        <f t="shared" si="1976"/>
        <v>2852</v>
      </c>
      <c r="BM2042" s="596">
        <f t="shared" si="1977"/>
        <v>5270</v>
      </c>
      <c r="BN2042" s="563">
        <f t="shared" si="1978"/>
        <v>1</v>
      </c>
      <c r="BO2042" s="87">
        <f t="shared" si="1979"/>
        <v>2021</v>
      </c>
      <c r="BP2042" s="87">
        <f t="shared" si="1980"/>
        <v>1</v>
      </c>
      <c r="BQ2042" s="202"/>
    </row>
    <row r="2043" spans="1:69" s="35" customFormat="1" ht="10.5" customHeight="1" x14ac:dyDescent="0.2">
      <c r="A2043" s="87" t="str">
        <f t="shared" si="1966"/>
        <v>2020-21RX91</v>
      </c>
      <c r="B2043" s="87" t="str">
        <f t="shared" si="1981"/>
        <v>Y60</v>
      </c>
      <c r="C2043" s="203" t="s">
        <v>196</v>
      </c>
      <c r="D2043" s="203" t="s">
        <v>176</v>
      </c>
      <c r="E2043" s="42"/>
      <c r="F2043" s="317" t="str">
        <f>VLOOKUP($G2043,'Selection Sheet'!$C$15:$F$39,3,0)</f>
        <v>Y60</v>
      </c>
      <c r="G2043" s="204" t="s">
        <v>103</v>
      </c>
      <c r="H2043" s="203" t="s">
        <v>535</v>
      </c>
      <c r="I2043" s="495">
        <v>340</v>
      </c>
      <c r="J2043" s="495">
        <v>59</v>
      </c>
      <c r="K2043" s="495">
        <v>32</v>
      </c>
      <c r="L2043" s="495">
        <v>10</v>
      </c>
      <c r="M2043" s="495">
        <v>334</v>
      </c>
      <c r="N2043" s="495">
        <v>18</v>
      </c>
      <c r="O2043" s="495">
        <v>30</v>
      </c>
      <c r="P2043" s="495">
        <v>3</v>
      </c>
      <c r="Q2043" s="495">
        <v>93</v>
      </c>
      <c r="R2043" s="495">
        <v>84</v>
      </c>
      <c r="S2043" s="495">
        <v>921</v>
      </c>
      <c r="T2043" s="501">
        <v>449</v>
      </c>
      <c r="U2043" s="550">
        <v>104.3</v>
      </c>
      <c r="V2043" s="550">
        <v>87</v>
      </c>
      <c r="W2043" s="550">
        <v>165</v>
      </c>
      <c r="X2043" s="498">
        <v>484</v>
      </c>
      <c r="Y2043" s="555">
        <v>105.7</v>
      </c>
      <c r="Z2043" s="550">
        <v>62</v>
      </c>
      <c r="AA2043" s="550">
        <v>247</v>
      </c>
      <c r="AB2043" s="501">
        <v>57</v>
      </c>
      <c r="AC2043" s="550">
        <v>66.2</v>
      </c>
      <c r="AD2043" s="550">
        <v>60</v>
      </c>
      <c r="AE2043" s="550">
        <v>107</v>
      </c>
      <c r="AF2043" s="502">
        <v>131</v>
      </c>
      <c r="AG2043" s="503">
        <v>139.157894736842</v>
      </c>
      <c r="AH2043" s="503">
        <v>200.7</v>
      </c>
      <c r="AI2043" s="502">
        <v>114</v>
      </c>
      <c r="AJ2043" s="505">
        <v>90</v>
      </c>
      <c r="AK2043" s="505">
        <v>119</v>
      </c>
      <c r="AL2043" s="507"/>
      <c r="AM2043" s="507"/>
      <c r="AN2043" s="505" t="s">
        <v>80</v>
      </c>
      <c r="AO2043" s="505" t="s">
        <v>80</v>
      </c>
      <c r="AP2043" s="506" t="s">
        <v>80</v>
      </c>
      <c r="AQ2043" s="506" t="s">
        <v>80</v>
      </c>
      <c r="AR2043" s="495" t="s">
        <v>80</v>
      </c>
      <c r="AS2043" s="495" t="s">
        <v>80</v>
      </c>
      <c r="AT2043" s="495" t="s">
        <v>80</v>
      </c>
      <c r="AU2043" s="495" t="s">
        <v>80</v>
      </c>
      <c r="AV2043" s="507"/>
      <c r="AW2043" s="507"/>
      <c r="AX2043" s="507"/>
      <c r="AY2043" s="507"/>
      <c r="AZ2043" s="507"/>
      <c r="BA2043" s="507"/>
      <c r="BB2043" s="357"/>
      <c r="BC2043" s="592">
        <f t="shared" si="1967"/>
        <v>15863.999999999987</v>
      </c>
      <c r="BD2043" s="593">
        <f t="shared" si="1968"/>
        <v>22879.8</v>
      </c>
      <c r="BE2043" s="595">
        <f t="shared" si="1969"/>
        <v>46830.7</v>
      </c>
      <c r="BF2043" s="289">
        <f t="shared" si="1970"/>
        <v>39063</v>
      </c>
      <c r="BG2043" s="596">
        <f t="shared" si="1971"/>
        <v>74085</v>
      </c>
      <c r="BH2043" s="595">
        <f t="shared" si="1972"/>
        <v>51158.8</v>
      </c>
      <c r="BI2043" s="289">
        <f t="shared" si="1973"/>
        <v>30008</v>
      </c>
      <c r="BJ2043" s="596">
        <f t="shared" si="1974"/>
        <v>119548</v>
      </c>
      <c r="BK2043" s="595">
        <f t="shared" si="1975"/>
        <v>3773.4</v>
      </c>
      <c r="BL2043" s="289">
        <f t="shared" si="1976"/>
        <v>3420</v>
      </c>
      <c r="BM2043" s="596">
        <f t="shared" si="1977"/>
        <v>6099</v>
      </c>
      <c r="BN2043" s="563">
        <f t="shared" si="1978"/>
        <v>1</v>
      </c>
      <c r="BO2043" s="87">
        <f t="shared" si="1979"/>
        <v>2021</v>
      </c>
      <c r="BP2043" s="87">
        <f t="shared" si="1980"/>
        <v>1</v>
      </c>
      <c r="BQ2043" s="202"/>
    </row>
    <row r="2044" spans="1:69" s="35" customFormat="1" ht="10.5" customHeight="1" x14ac:dyDescent="0.2">
      <c r="A2044" s="314" t="str">
        <f t="shared" si="1966"/>
        <v>2020-21RYA1</v>
      </c>
      <c r="B2044" s="314" t="str">
        <f t="shared" si="1981"/>
        <v>Y60</v>
      </c>
      <c r="C2044" s="205" t="s">
        <v>196</v>
      </c>
      <c r="D2044" s="205" t="s">
        <v>176</v>
      </c>
      <c r="E2044" s="206"/>
      <c r="F2044" s="318" t="str">
        <f>VLOOKUP($G2044,'Selection Sheet'!$C$15:$F$39,3,0)</f>
        <v>Y60</v>
      </c>
      <c r="G2044" s="207" t="s">
        <v>118</v>
      </c>
      <c r="H2044" s="205" t="s">
        <v>536</v>
      </c>
      <c r="I2044" s="508">
        <v>423</v>
      </c>
      <c r="J2044" s="508">
        <v>76</v>
      </c>
      <c r="K2044" s="508">
        <v>55</v>
      </c>
      <c r="L2044" s="508">
        <v>19</v>
      </c>
      <c r="M2044" s="508">
        <v>416</v>
      </c>
      <c r="N2044" s="508">
        <v>18</v>
      </c>
      <c r="O2044" s="508">
        <v>53</v>
      </c>
      <c r="P2044" s="508">
        <v>8</v>
      </c>
      <c r="Q2044" s="508">
        <v>104</v>
      </c>
      <c r="R2044" s="508">
        <v>81</v>
      </c>
      <c r="S2044" s="508">
        <v>1324</v>
      </c>
      <c r="T2044" s="514">
        <v>357</v>
      </c>
      <c r="U2044" s="551">
        <v>79</v>
      </c>
      <c r="V2044" s="551">
        <v>73</v>
      </c>
      <c r="W2044" s="551">
        <v>113</v>
      </c>
      <c r="X2044" s="511">
        <v>500</v>
      </c>
      <c r="Y2044" s="556">
        <v>88.9</v>
      </c>
      <c r="Z2044" s="551">
        <v>50</v>
      </c>
      <c r="AA2044" s="551">
        <v>204.5</v>
      </c>
      <c r="AB2044" s="514">
        <v>61</v>
      </c>
      <c r="AC2044" s="551">
        <v>73.8</v>
      </c>
      <c r="AD2044" s="551">
        <v>61</v>
      </c>
      <c r="AE2044" s="551">
        <v>125</v>
      </c>
      <c r="AF2044" s="515">
        <v>168</v>
      </c>
      <c r="AG2044" s="516">
        <v>130.64788732394399</v>
      </c>
      <c r="AH2044" s="516">
        <v>178.9</v>
      </c>
      <c r="AI2044" s="515">
        <v>142</v>
      </c>
      <c r="AJ2044" s="519">
        <v>235</v>
      </c>
      <c r="AK2044" s="519">
        <v>253</v>
      </c>
      <c r="AL2044" s="570"/>
      <c r="AM2044" s="570"/>
      <c r="AN2044" s="518" t="s">
        <v>80</v>
      </c>
      <c r="AO2044" s="518" t="s">
        <v>80</v>
      </c>
      <c r="AP2044" s="519" t="s">
        <v>80</v>
      </c>
      <c r="AQ2044" s="519" t="s">
        <v>80</v>
      </c>
      <c r="AR2044" s="508" t="s">
        <v>80</v>
      </c>
      <c r="AS2044" s="508" t="s">
        <v>80</v>
      </c>
      <c r="AT2044" s="508" t="s">
        <v>80</v>
      </c>
      <c r="AU2044" s="508" t="s">
        <v>80</v>
      </c>
      <c r="AV2044" s="520"/>
      <c r="AW2044" s="520"/>
      <c r="AX2044" s="520"/>
      <c r="AY2044" s="520"/>
      <c r="AZ2044" s="520"/>
      <c r="BA2044" s="520"/>
      <c r="BB2044" s="358"/>
      <c r="BC2044" s="597">
        <f t="shared" si="1967"/>
        <v>18552.000000000047</v>
      </c>
      <c r="BD2044" s="598">
        <f t="shared" si="1968"/>
        <v>25403.8</v>
      </c>
      <c r="BE2044" s="602">
        <f t="shared" si="1969"/>
        <v>28203</v>
      </c>
      <c r="BF2044" s="603">
        <f t="shared" si="1970"/>
        <v>26061</v>
      </c>
      <c r="BG2044" s="604">
        <f t="shared" si="1971"/>
        <v>40341</v>
      </c>
      <c r="BH2044" s="602">
        <f t="shared" si="1972"/>
        <v>44450</v>
      </c>
      <c r="BI2044" s="603">
        <f t="shared" si="1973"/>
        <v>25000</v>
      </c>
      <c r="BJ2044" s="604">
        <f t="shared" si="1974"/>
        <v>102250</v>
      </c>
      <c r="BK2044" s="602">
        <f t="shared" si="1975"/>
        <v>4501.8</v>
      </c>
      <c r="BL2044" s="603">
        <f t="shared" si="1976"/>
        <v>3721</v>
      </c>
      <c r="BM2044" s="604">
        <f t="shared" si="1977"/>
        <v>7625</v>
      </c>
      <c r="BN2044" s="564">
        <f t="shared" si="1978"/>
        <v>1</v>
      </c>
      <c r="BO2044" s="314">
        <f t="shared" si="1979"/>
        <v>2021</v>
      </c>
      <c r="BP2044" s="314">
        <f t="shared" si="1980"/>
        <v>1</v>
      </c>
      <c r="BQ2044" s="202"/>
    </row>
    <row r="2045" spans="1:69" s="35" customFormat="1" ht="10.5" customHeight="1" x14ac:dyDescent="0.2">
      <c r="A2045" s="87" t="str">
        <f t="shared" si="1966"/>
        <v>2020-21RYC1</v>
      </c>
      <c r="B2045" s="87" t="str">
        <f t="shared" si="1981"/>
        <v>Y61</v>
      </c>
      <c r="C2045" s="203" t="s">
        <v>196</v>
      </c>
      <c r="D2045" s="203" t="s">
        <v>176</v>
      </c>
      <c r="E2045" s="42"/>
      <c r="F2045" s="317" t="str">
        <f>VLOOKUP($G2045,'Selection Sheet'!$C$15:$F$39,3,0)</f>
        <v>Y61</v>
      </c>
      <c r="G2045" s="204" t="s">
        <v>87</v>
      </c>
      <c r="H2045" s="203" t="s">
        <v>537</v>
      </c>
      <c r="I2045" s="495">
        <v>397</v>
      </c>
      <c r="J2045" s="495">
        <v>70</v>
      </c>
      <c r="K2045" s="495">
        <v>34</v>
      </c>
      <c r="L2045" s="495">
        <v>15</v>
      </c>
      <c r="M2045" s="495">
        <v>397</v>
      </c>
      <c r="N2045" s="495">
        <v>18</v>
      </c>
      <c r="O2045" s="495">
        <v>34</v>
      </c>
      <c r="P2045" s="495">
        <v>7</v>
      </c>
      <c r="Q2045" s="495">
        <v>129</v>
      </c>
      <c r="R2045" s="495">
        <v>109</v>
      </c>
      <c r="S2045" s="495">
        <v>1375</v>
      </c>
      <c r="T2045" s="501">
        <v>615</v>
      </c>
      <c r="U2045" s="550">
        <v>91.6</v>
      </c>
      <c r="V2045" s="550">
        <v>79</v>
      </c>
      <c r="W2045" s="550">
        <v>141</v>
      </c>
      <c r="X2045" s="498">
        <v>634</v>
      </c>
      <c r="Y2045" s="555">
        <v>83.6</v>
      </c>
      <c r="Z2045" s="550">
        <v>47.5</v>
      </c>
      <c r="AA2045" s="550">
        <v>190</v>
      </c>
      <c r="AB2045" s="501">
        <v>87</v>
      </c>
      <c r="AC2045" s="550">
        <v>60.5</v>
      </c>
      <c r="AD2045" s="550">
        <v>58</v>
      </c>
      <c r="AE2045" s="550">
        <v>88</v>
      </c>
      <c r="AF2045" s="502">
        <v>179</v>
      </c>
      <c r="AG2045" s="503">
        <v>146.31756756756801</v>
      </c>
      <c r="AH2045" s="503">
        <v>187.6</v>
      </c>
      <c r="AI2045" s="502">
        <v>148</v>
      </c>
      <c r="AJ2045" s="505">
        <v>100</v>
      </c>
      <c r="AK2045" s="505">
        <v>108</v>
      </c>
      <c r="AL2045" s="507"/>
      <c r="AM2045" s="507"/>
      <c r="AN2045" s="505" t="s">
        <v>80</v>
      </c>
      <c r="AO2045" s="505" t="s">
        <v>80</v>
      </c>
      <c r="AP2045" s="506" t="s">
        <v>80</v>
      </c>
      <c r="AQ2045" s="506" t="s">
        <v>80</v>
      </c>
      <c r="AR2045" s="495" t="s">
        <v>80</v>
      </c>
      <c r="AS2045" s="495" t="s">
        <v>80</v>
      </c>
      <c r="AT2045" s="495" t="s">
        <v>80</v>
      </c>
      <c r="AU2045" s="495" t="s">
        <v>80</v>
      </c>
      <c r="AV2045" s="507"/>
      <c r="AW2045" s="507"/>
      <c r="AX2045" s="507"/>
      <c r="AY2045" s="507"/>
      <c r="AZ2045" s="507"/>
      <c r="BA2045" s="507"/>
      <c r="BB2045" s="357"/>
      <c r="BC2045" s="592">
        <f t="shared" si="1967"/>
        <v>21655.000000000065</v>
      </c>
      <c r="BD2045" s="593">
        <f t="shared" si="1968"/>
        <v>27764.799999999999</v>
      </c>
      <c r="BE2045" s="595">
        <f t="shared" si="1969"/>
        <v>56334</v>
      </c>
      <c r="BF2045" s="289">
        <f t="shared" si="1970"/>
        <v>48585</v>
      </c>
      <c r="BG2045" s="596">
        <f t="shared" si="1971"/>
        <v>86715</v>
      </c>
      <c r="BH2045" s="595">
        <f t="shared" si="1972"/>
        <v>53002.399999999994</v>
      </c>
      <c r="BI2045" s="289">
        <f t="shared" si="1973"/>
        <v>30115</v>
      </c>
      <c r="BJ2045" s="596">
        <f t="shared" si="1974"/>
        <v>120460</v>
      </c>
      <c r="BK2045" s="595">
        <f t="shared" si="1975"/>
        <v>5263.5</v>
      </c>
      <c r="BL2045" s="289">
        <f t="shared" si="1976"/>
        <v>5046</v>
      </c>
      <c r="BM2045" s="596">
        <f t="shared" si="1977"/>
        <v>7656</v>
      </c>
      <c r="BN2045" s="563">
        <f t="shared" si="1978"/>
        <v>1</v>
      </c>
      <c r="BO2045" s="87">
        <f t="shared" si="1979"/>
        <v>2021</v>
      </c>
      <c r="BP2045" s="87">
        <f t="shared" si="1980"/>
        <v>1</v>
      </c>
      <c r="BQ2045" s="202"/>
    </row>
    <row r="2046" spans="1:69" s="35" customFormat="1" ht="10.5" customHeight="1" x14ac:dyDescent="0.2">
      <c r="A2046" s="87" t="str">
        <f t="shared" si="1966"/>
        <v>2020-21RYD1</v>
      </c>
      <c r="B2046" s="87" t="str">
        <f t="shared" si="1981"/>
        <v>Y59</v>
      </c>
      <c r="C2046" s="203" t="s">
        <v>196</v>
      </c>
      <c r="D2046" s="203" t="s">
        <v>176</v>
      </c>
      <c r="E2046" s="42"/>
      <c r="F2046" s="317" t="str">
        <f>VLOOKUP($G2046,'Selection Sheet'!$C$15:$F$39,3,0)</f>
        <v>Y59</v>
      </c>
      <c r="G2046" s="204" t="s">
        <v>116</v>
      </c>
      <c r="H2046" s="203" t="s">
        <v>538</v>
      </c>
      <c r="I2046" s="495">
        <v>294</v>
      </c>
      <c r="J2046" s="495">
        <v>49</v>
      </c>
      <c r="K2046" s="495">
        <v>35</v>
      </c>
      <c r="L2046" s="495">
        <v>14</v>
      </c>
      <c r="M2046" s="495">
        <v>295</v>
      </c>
      <c r="N2046" s="495">
        <v>15</v>
      </c>
      <c r="O2046" s="495">
        <v>35</v>
      </c>
      <c r="P2046" s="495">
        <v>9</v>
      </c>
      <c r="Q2046" s="495">
        <v>81</v>
      </c>
      <c r="R2046" s="495">
        <v>61</v>
      </c>
      <c r="S2046" s="495">
        <v>978</v>
      </c>
      <c r="T2046" s="501">
        <v>393</v>
      </c>
      <c r="U2046" s="550">
        <v>106.8</v>
      </c>
      <c r="V2046" s="550">
        <v>84</v>
      </c>
      <c r="W2046" s="550">
        <v>177</v>
      </c>
      <c r="X2046" s="498">
        <v>395</v>
      </c>
      <c r="Y2046" s="555">
        <v>62.2</v>
      </c>
      <c r="Z2046" s="550">
        <v>41</v>
      </c>
      <c r="AA2046" s="550">
        <v>135</v>
      </c>
      <c r="AB2046" s="501">
        <v>42</v>
      </c>
      <c r="AC2046" s="550">
        <v>82.9</v>
      </c>
      <c r="AD2046" s="550">
        <v>75</v>
      </c>
      <c r="AE2046" s="550">
        <v>106</v>
      </c>
      <c r="AF2046" s="502">
        <v>137</v>
      </c>
      <c r="AG2046" s="503">
        <v>153.564516129032</v>
      </c>
      <c r="AH2046" s="503">
        <v>206.2</v>
      </c>
      <c r="AI2046" s="502">
        <v>124</v>
      </c>
      <c r="AJ2046" s="505">
        <v>111</v>
      </c>
      <c r="AK2046" s="505">
        <v>170</v>
      </c>
      <c r="AL2046" s="507"/>
      <c r="AM2046" s="507"/>
      <c r="AN2046" s="505" t="s">
        <v>80</v>
      </c>
      <c r="AO2046" s="505" t="s">
        <v>80</v>
      </c>
      <c r="AP2046" s="506" t="s">
        <v>80</v>
      </c>
      <c r="AQ2046" s="506" t="s">
        <v>80</v>
      </c>
      <c r="AR2046" s="495" t="s">
        <v>80</v>
      </c>
      <c r="AS2046" s="495" t="s">
        <v>80</v>
      </c>
      <c r="AT2046" s="495" t="s">
        <v>80</v>
      </c>
      <c r="AU2046" s="495" t="s">
        <v>80</v>
      </c>
      <c r="AV2046" s="507"/>
      <c r="AW2046" s="507"/>
      <c r="AX2046" s="507"/>
      <c r="AY2046" s="507"/>
      <c r="AZ2046" s="507"/>
      <c r="BA2046" s="507"/>
      <c r="BB2046" s="357"/>
      <c r="BC2046" s="592">
        <f t="shared" si="1967"/>
        <v>19041.999999999967</v>
      </c>
      <c r="BD2046" s="593">
        <f t="shared" si="1968"/>
        <v>25568.799999999999</v>
      </c>
      <c r="BE2046" s="595">
        <f t="shared" si="1969"/>
        <v>41972.4</v>
      </c>
      <c r="BF2046" s="289">
        <f t="shared" si="1970"/>
        <v>33012</v>
      </c>
      <c r="BG2046" s="596">
        <f t="shared" si="1971"/>
        <v>69561</v>
      </c>
      <c r="BH2046" s="595">
        <f t="shared" si="1972"/>
        <v>24569</v>
      </c>
      <c r="BI2046" s="289">
        <f t="shared" si="1973"/>
        <v>16195</v>
      </c>
      <c r="BJ2046" s="596">
        <f t="shared" si="1974"/>
        <v>53325</v>
      </c>
      <c r="BK2046" s="595">
        <f t="shared" si="1975"/>
        <v>3481.8</v>
      </c>
      <c r="BL2046" s="289">
        <f t="shared" si="1976"/>
        <v>3150</v>
      </c>
      <c r="BM2046" s="596">
        <f t="shared" si="1977"/>
        <v>4452</v>
      </c>
      <c r="BN2046" s="563">
        <f t="shared" si="1978"/>
        <v>1</v>
      </c>
      <c r="BO2046" s="87">
        <f t="shared" si="1979"/>
        <v>2021</v>
      </c>
      <c r="BP2046" s="87">
        <f t="shared" si="1980"/>
        <v>1</v>
      </c>
      <c r="BQ2046" s="202"/>
    </row>
    <row r="2047" spans="1:69" s="35" customFormat="1" ht="10.5" customHeight="1" x14ac:dyDescent="0.2">
      <c r="A2047" s="87" t="str">
        <f t="shared" si="1966"/>
        <v>2020-21RYE1</v>
      </c>
      <c r="B2047" s="87" t="str">
        <f t="shared" si="1981"/>
        <v>Y59</v>
      </c>
      <c r="C2047" s="203" t="s">
        <v>196</v>
      </c>
      <c r="D2047" s="203" t="s">
        <v>176</v>
      </c>
      <c r="E2047" s="42"/>
      <c r="F2047" s="317" t="str">
        <f>VLOOKUP($G2047,'Selection Sheet'!$C$15:$F$39,3,0)</f>
        <v>Y59</v>
      </c>
      <c r="G2047" s="204" t="s">
        <v>114</v>
      </c>
      <c r="H2047" s="203" t="s">
        <v>539</v>
      </c>
      <c r="I2047" s="495">
        <v>256</v>
      </c>
      <c r="J2047" s="495">
        <v>38</v>
      </c>
      <c r="K2047" s="495">
        <v>25</v>
      </c>
      <c r="L2047" s="495">
        <v>6</v>
      </c>
      <c r="M2047" s="495">
        <v>256</v>
      </c>
      <c r="N2047" s="495">
        <v>17</v>
      </c>
      <c r="O2047" s="495">
        <v>25</v>
      </c>
      <c r="P2047" s="495">
        <v>4</v>
      </c>
      <c r="Q2047" s="495">
        <v>61</v>
      </c>
      <c r="R2047" s="495">
        <v>39</v>
      </c>
      <c r="S2047" s="495">
        <v>480</v>
      </c>
      <c r="T2047" s="501">
        <v>355</v>
      </c>
      <c r="U2047" s="550">
        <v>80.3</v>
      </c>
      <c r="V2047" s="550">
        <v>72</v>
      </c>
      <c r="W2047" s="550">
        <v>129</v>
      </c>
      <c r="X2047" s="498">
        <v>370</v>
      </c>
      <c r="Y2047" s="555">
        <v>73.3</v>
      </c>
      <c r="Z2047" s="550">
        <v>37</v>
      </c>
      <c r="AA2047" s="550">
        <v>180.5</v>
      </c>
      <c r="AB2047" s="501">
        <v>63</v>
      </c>
      <c r="AC2047" s="550">
        <v>54</v>
      </c>
      <c r="AD2047" s="550">
        <v>43</v>
      </c>
      <c r="AE2047" s="550">
        <v>109</v>
      </c>
      <c r="AF2047" s="502">
        <v>113</v>
      </c>
      <c r="AG2047" s="503">
        <v>139.061855670103</v>
      </c>
      <c r="AH2047" s="503">
        <v>206</v>
      </c>
      <c r="AI2047" s="502">
        <v>97</v>
      </c>
      <c r="AJ2047" s="505">
        <v>63</v>
      </c>
      <c r="AK2047" s="505">
        <v>106</v>
      </c>
      <c r="AL2047" s="507"/>
      <c r="AM2047" s="507"/>
      <c r="AN2047" s="505" t="s">
        <v>80</v>
      </c>
      <c r="AO2047" s="505" t="s">
        <v>80</v>
      </c>
      <c r="AP2047" s="506" t="s">
        <v>80</v>
      </c>
      <c r="AQ2047" s="506" t="s">
        <v>80</v>
      </c>
      <c r="AR2047" s="495" t="s">
        <v>80</v>
      </c>
      <c r="AS2047" s="495" t="s">
        <v>80</v>
      </c>
      <c r="AT2047" s="495" t="s">
        <v>80</v>
      </c>
      <c r="AU2047" s="495" t="s">
        <v>80</v>
      </c>
      <c r="AV2047" s="507"/>
      <c r="AW2047" s="507"/>
      <c r="AX2047" s="507"/>
      <c r="AY2047" s="507"/>
      <c r="AZ2047" s="507"/>
      <c r="BA2047" s="507"/>
      <c r="BB2047" s="357"/>
      <c r="BC2047" s="592">
        <f t="shared" si="1967"/>
        <v>13488.999999999991</v>
      </c>
      <c r="BD2047" s="593">
        <f t="shared" si="1968"/>
        <v>19982</v>
      </c>
      <c r="BE2047" s="595">
        <f t="shared" si="1969"/>
        <v>28506.5</v>
      </c>
      <c r="BF2047" s="289">
        <f t="shared" si="1970"/>
        <v>25560</v>
      </c>
      <c r="BG2047" s="596">
        <f t="shared" si="1971"/>
        <v>45795</v>
      </c>
      <c r="BH2047" s="595">
        <f t="shared" si="1972"/>
        <v>27121</v>
      </c>
      <c r="BI2047" s="289">
        <f t="shared" si="1973"/>
        <v>13690</v>
      </c>
      <c r="BJ2047" s="596">
        <f t="shared" si="1974"/>
        <v>66785</v>
      </c>
      <c r="BK2047" s="595">
        <f t="shared" si="1975"/>
        <v>3402</v>
      </c>
      <c r="BL2047" s="289">
        <f t="shared" si="1976"/>
        <v>2709</v>
      </c>
      <c r="BM2047" s="596">
        <f t="shared" si="1977"/>
        <v>6867</v>
      </c>
      <c r="BN2047" s="563">
        <f t="shared" si="1978"/>
        <v>1</v>
      </c>
      <c r="BO2047" s="87">
        <f t="shared" si="1979"/>
        <v>2021</v>
      </c>
      <c r="BP2047" s="87">
        <f t="shared" si="1980"/>
        <v>1</v>
      </c>
      <c r="BQ2047" s="202"/>
    </row>
    <row r="2048" spans="1:69" s="35" customFormat="1" ht="10.5" customHeight="1" x14ac:dyDescent="0.2">
      <c r="A2048" s="312" t="str">
        <f t="shared" si="1966"/>
        <v>2020-21RYF1</v>
      </c>
      <c r="B2048" s="312" t="str">
        <f t="shared" si="1981"/>
        <v>Y58</v>
      </c>
      <c r="C2048" s="208" t="s">
        <v>196</v>
      </c>
      <c r="D2048" s="208" t="s">
        <v>176</v>
      </c>
      <c r="E2048" s="53"/>
      <c r="F2048" s="319" t="str">
        <f>VLOOKUP($G2048,'Selection Sheet'!$C$15:$F$39,3,0)</f>
        <v>Y58</v>
      </c>
      <c r="G2048" s="209" t="s">
        <v>99</v>
      </c>
      <c r="H2048" s="208" t="s">
        <v>540</v>
      </c>
      <c r="I2048" s="521">
        <v>300</v>
      </c>
      <c r="J2048" s="521">
        <v>95</v>
      </c>
      <c r="K2048" s="521">
        <v>49</v>
      </c>
      <c r="L2048" s="521">
        <v>28</v>
      </c>
      <c r="M2048" s="521">
        <v>295</v>
      </c>
      <c r="N2048" s="521">
        <v>32</v>
      </c>
      <c r="O2048" s="521">
        <v>47</v>
      </c>
      <c r="P2048" s="521">
        <v>11</v>
      </c>
      <c r="Q2048" s="521">
        <v>106</v>
      </c>
      <c r="R2048" s="521">
        <v>71</v>
      </c>
      <c r="S2048" s="521">
        <v>951</v>
      </c>
      <c r="T2048" s="527">
        <v>651</v>
      </c>
      <c r="U2048" s="552">
        <v>98.7</v>
      </c>
      <c r="V2048" s="552">
        <v>86</v>
      </c>
      <c r="W2048" s="552">
        <v>154</v>
      </c>
      <c r="X2048" s="524">
        <v>650</v>
      </c>
      <c r="Y2048" s="557">
        <v>75.099999999999994</v>
      </c>
      <c r="Z2048" s="552">
        <v>32</v>
      </c>
      <c r="AA2048" s="552">
        <v>190</v>
      </c>
      <c r="AB2048" s="527">
        <v>76</v>
      </c>
      <c r="AC2048" s="552">
        <v>60</v>
      </c>
      <c r="AD2048" s="552">
        <v>55</v>
      </c>
      <c r="AE2048" s="552">
        <v>92</v>
      </c>
      <c r="AF2048" s="528">
        <v>122</v>
      </c>
      <c r="AG2048" s="529">
        <v>142.111111111111</v>
      </c>
      <c r="AH2048" s="529">
        <v>213.1</v>
      </c>
      <c r="AI2048" s="528">
        <v>90</v>
      </c>
      <c r="AJ2048" s="532">
        <v>224</v>
      </c>
      <c r="AK2048" s="532">
        <v>284</v>
      </c>
      <c r="AL2048" s="571"/>
      <c r="AM2048" s="571"/>
      <c r="AN2048" s="531" t="s">
        <v>80</v>
      </c>
      <c r="AO2048" s="531" t="s">
        <v>80</v>
      </c>
      <c r="AP2048" s="532" t="s">
        <v>80</v>
      </c>
      <c r="AQ2048" s="532" t="s">
        <v>80</v>
      </c>
      <c r="AR2048" s="521" t="s">
        <v>80</v>
      </c>
      <c r="AS2048" s="521" t="s">
        <v>80</v>
      </c>
      <c r="AT2048" s="521" t="s">
        <v>80</v>
      </c>
      <c r="AU2048" s="521" t="s">
        <v>80</v>
      </c>
      <c r="AV2048" s="533"/>
      <c r="AW2048" s="533"/>
      <c r="AX2048" s="533"/>
      <c r="AY2048" s="533"/>
      <c r="AZ2048" s="533"/>
      <c r="BA2048" s="533"/>
      <c r="BB2048" s="359"/>
      <c r="BC2048" s="605">
        <f t="shared" si="1967"/>
        <v>12789.999999999991</v>
      </c>
      <c r="BD2048" s="606">
        <f t="shared" si="1968"/>
        <v>19179</v>
      </c>
      <c r="BE2048" s="609">
        <f t="shared" si="1969"/>
        <v>64253.700000000004</v>
      </c>
      <c r="BF2048" s="311">
        <f t="shared" si="1970"/>
        <v>55986</v>
      </c>
      <c r="BG2048" s="610">
        <f t="shared" si="1971"/>
        <v>100254</v>
      </c>
      <c r="BH2048" s="609">
        <f t="shared" si="1972"/>
        <v>48814.999999999993</v>
      </c>
      <c r="BI2048" s="311">
        <f t="shared" si="1973"/>
        <v>20800</v>
      </c>
      <c r="BJ2048" s="610">
        <f t="shared" si="1974"/>
        <v>123500</v>
      </c>
      <c r="BK2048" s="609">
        <f t="shared" si="1975"/>
        <v>4560</v>
      </c>
      <c r="BL2048" s="311">
        <f t="shared" si="1976"/>
        <v>4180</v>
      </c>
      <c r="BM2048" s="610">
        <f t="shared" si="1977"/>
        <v>6992</v>
      </c>
      <c r="BN2048" s="565">
        <f t="shared" si="1978"/>
        <v>1</v>
      </c>
      <c r="BO2048" s="312">
        <f t="shared" si="1979"/>
        <v>2021</v>
      </c>
      <c r="BP2048" s="312">
        <f t="shared" si="1980"/>
        <v>1</v>
      </c>
      <c r="BQ2048" s="202"/>
    </row>
    <row r="2049" spans="1:69" s="35" customFormat="1" ht="10.5" customHeight="1" x14ac:dyDescent="0.2">
      <c r="A2049" s="87" t="str">
        <f t="shared" si="1966"/>
        <v>2020-21R1F2</v>
      </c>
      <c r="B2049" s="87" t="str">
        <f t="shared" si="1981"/>
        <v>Y59</v>
      </c>
      <c r="C2049" s="203" t="s">
        <v>196</v>
      </c>
      <c r="D2049" s="203" t="s">
        <v>177</v>
      </c>
      <c r="E2049" s="42"/>
      <c r="F2049" s="317" t="str">
        <f>VLOOKUP($G2049,'Selection Sheet'!$C$15:$F$39,3,0)</f>
        <v>Y59</v>
      </c>
      <c r="G2049" s="204" t="s">
        <v>108</v>
      </c>
      <c r="H2049" s="203" t="s">
        <v>529</v>
      </c>
      <c r="I2049" s="495">
        <v>7</v>
      </c>
      <c r="J2049" s="495">
        <v>2</v>
      </c>
      <c r="K2049" s="495">
        <v>0</v>
      </c>
      <c r="L2049" s="495">
        <v>0</v>
      </c>
      <c r="M2049" s="495">
        <v>7</v>
      </c>
      <c r="N2049" s="495">
        <v>1</v>
      </c>
      <c r="O2049" s="495">
        <v>0</v>
      </c>
      <c r="P2049" s="495">
        <v>0</v>
      </c>
      <c r="Q2049" s="495" t="s">
        <v>80</v>
      </c>
      <c r="R2049" s="495" t="s">
        <v>80</v>
      </c>
      <c r="S2049" s="495">
        <v>20</v>
      </c>
      <c r="T2049" s="498">
        <v>25</v>
      </c>
      <c r="U2049" s="550">
        <v>75.599999999999994</v>
      </c>
      <c r="V2049" s="550">
        <v>73</v>
      </c>
      <c r="W2049" s="550">
        <v>106</v>
      </c>
      <c r="X2049" s="498">
        <v>24</v>
      </c>
      <c r="Y2049" s="555">
        <v>32.5</v>
      </c>
      <c r="Z2049" s="550">
        <v>18</v>
      </c>
      <c r="AA2049" s="550">
        <v>95</v>
      </c>
      <c r="AB2049" s="501" t="s">
        <v>80</v>
      </c>
      <c r="AC2049" s="550" t="s">
        <v>80</v>
      </c>
      <c r="AD2049" s="550" t="s">
        <v>80</v>
      </c>
      <c r="AE2049" s="550" t="s">
        <v>80</v>
      </c>
      <c r="AF2049" s="502">
        <v>0</v>
      </c>
      <c r="AG2049" s="503" t="s">
        <v>80</v>
      </c>
      <c r="AH2049" s="503" t="s">
        <v>80</v>
      </c>
      <c r="AI2049" s="502">
        <v>0</v>
      </c>
      <c r="AJ2049" s="505" t="s">
        <v>80</v>
      </c>
      <c r="AK2049" s="505" t="s">
        <v>80</v>
      </c>
      <c r="AL2049" s="507"/>
      <c r="AM2049" s="507"/>
      <c r="AN2049" s="505">
        <v>48</v>
      </c>
      <c r="AO2049" s="505">
        <v>49</v>
      </c>
      <c r="AP2049" s="506" t="s">
        <v>80</v>
      </c>
      <c r="AQ2049" s="506" t="s">
        <v>80</v>
      </c>
      <c r="AR2049" s="495" t="s">
        <v>80</v>
      </c>
      <c r="AS2049" s="495" t="s">
        <v>80</v>
      </c>
      <c r="AT2049" s="495" t="s">
        <v>80</v>
      </c>
      <c r="AU2049" s="495" t="s">
        <v>80</v>
      </c>
      <c r="AV2049" s="507"/>
      <c r="AW2049" s="507"/>
      <c r="AX2049" s="507"/>
      <c r="AY2049" s="507"/>
      <c r="AZ2049" s="507"/>
      <c r="BA2049" s="507"/>
      <c r="BB2049" s="357"/>
      <c r="BC2049" s="592" t="str">
        <f t="shared" si="1967"/>
        <v>-</v>
      </c>
      <c r="BD2049" s="593" t="str">
        <f t="shared" si="1968"/>
        <v>-</v>
      </c>
      <c r="BE2049" s="595">
        <f t="shared" si="1969"/>
        <v>1889.9999999999998</v>
      </c>
      <c r="BF2049" s="289">
        <f t="shared" si="1970"/>
        <v>1825</v>
      </c>
      <c r="BG2049" s="596">
        <f t="shared" si="1971"/>
        <v>2650</v>
      </c>
      <c r="BH2049" s="595">
        <f t="shared" si="1972"/>
        <v>780</v>
      </c>
      <c r="BI2049" s="289">
        <f t="shared" si="1973"/>
        <v>432</v>
      </c>
      <c r="BJ2049" s="596">
        <f t="shared" si="1974"/>
        <v>2280</v>
      </c>
      <c r="BK2049" s="595" t="str">
        <f t="shared" si="1975"/>
        <v>-</v>
      </c>
      <c r="BL2049" s="289" t="str">
        <f t="shared" si="1976"/>
        <v>-</v>
      </c>
      <c r="BM2049" s="596" t="str">
        <f t="shared" si="1977"/>
        <v>-</v>
      </c>
      <c r="BN2049" s="563">
        <f t="shared" si="1978"/>
        <v>2</v>
      </c>
      <c r="BO2049" s="87">
        <f t="shared" si="1979"/>
        <v>2021</v>
      </c>
      <c r="BP2049" s="87">
        <f t="shared" si="1980"/>
        <v>2</v>
      </c>
      <c r="BQ2049" s="202"/>
    </row>
    <row r="2050" spans="1:69" s="35" customFormat="1" ht="10.5" customHeight="1" x14ac:dyDescent="0.2">
      <c r="A2050" s="87" t="str">
        <f t="shared" si="1966"/>
        <v>2020-21RRU2</v>
      </c>
      <c r="B2050" s="87" t="str">
        <f t="shared" si="1981"/>
        <v>Y56</v>
      </c>
      <c r="C2050" s="203" t="s">
        <v>196</v>
      </c>
      <c r="D2050" s="203" t="s">
        <v>177</v>
      </c>
      <c r="E2050" s="42"/>
      <c r="F2050" s="317" t="str">
        <f>VLOOKUP($G2050,'Selection Sheet'!$C$15:$F$39,3,0)</f>
        <v>Y56</v>
      </c>
      <c r="G2050" s="204" t="s">
        <v>93</v>
      </c>
      <c r="H2050" s="203" t="s">
        <v>530</v>
      </c>
      <c r="I2050" s="495">
        <v>371</v>
      </c>
      <c r="J2050" s="495">
        <v>87</v>
      </c>
      <c r="K2050" s="495">
        <v>46</v>
      </c>
      <c r="L2050" s="495">
        <v>23</v>
      </c>
      <c r="M2050" s="495">
        <v>363</v>
      </c>
      <c r="N2050" s="495">
        <v>20</v>
      </c>
      <c r="O2050" s="495">
        <v>43</v>
      </c>
      <c r="P2050" s="495">
        <v>8</v>
      </c>
      <c r="Q2050" s="495" t="s">
        <v>80</v>
      </c>
      <c r="R2050" s="495" t="s">
        <v>80</v>
      </c>
      <c r="S2050" s="495">
        <v>1042</v>
      </c>
      <c r="T2050" s="501">
        <v>342</v>
      </c>
      <c r="U2050" s="550">
        <v>69.5</v>
      </c>
      <c r="V2050" s="550">
        <v>63</v>
      </c>
      <c r="W2050" s="550">
        <v>106</v>
      </c>
      <c r="X2050" s="498">
        <v>543</v>
      </c>
      <c r="Y2050" s="555">
        <v>57.4</v>
      </c>
      <c r="Z2050" s="550">
        <v>26</v>
      </c>
      <c r="AA2050" s="550">
        <v>152</v>
      </c>
      <c r="AB2050" s="501">
        <v>98</v>
      </c>
      <c r="AC2050" s="550">
        <v>47.3</v>
      </c>
      <c r="AD2050" s="550">
        <v>41</v>
      </c>
      <c r="AE2050" s="550">
        <v>80</v>
      </c>
      <c r="AF2050" s="502">
        <v>121</v>
      </c>
      <c r="AG2050" s="503">
        <v>121.35344827586199</v>
      </c>
      <c r="AH2050" s="503">
        <v>164</v>
      </c>
      <c r="AI2050" s="502">
        <v>116</v>
      </c>
      <c r="AJ2050" s="505" t="s">
        <v>80</v>
      </c>
      <c r="AK2050" s="505" t="s">
        <v>80</v>
      </c>
      <c r="AL2050" s="507"/>
      <c r="AM2050" s="507"/>
      <c r="AN2050" s="505">
        <v>1037</v>
      </c>
      <c r="AO2050" s="505">
        <v>1089</v>
      </c>
      <c r="AP2050" s="506" t="s">
        <v>80</v>
      </c>
      <c r="AQ2050" s="506" t="s">
        <v>80</v>
      </c>
      <c r="AR2050" s="495" t="s">
        <v>80</v>
      </c>
      <c r="AS2050" s="495" t="s">
        <v>80</v>
      </c>
      <c r="AT2050" s="495" t="s">
        <v>80</v>
      </c>
      <c r="AU2050" s="495" t="s">
        <v>80</v>
      </c>
      <c r="AV2050" s="507"/>
      <c r="AW2050" s="507"/>
      <c r="AX2050" s="507"/>
      <c r="AY2050" s="507"/>
      <c r="AZ2050" s="507"/>
      <c r="BA2050" s="507"/>
      <c r="BB2050" s="357"/>
      <c r="BC2050" s="592">
        <f t="shared" si="1967"/>
        <v>14076.999999999991</v>
      </c>
      <c r="BD2050" s="593">
        <f t="shared" si="1968"/>
        <v>19024</v>
      </c>
      <c r="BE2050" s="595">
        <f t="shared" si="1969"/>
        <v>23769</v>
      </c>
      <c r="BF2050" s="289">
        <f t="shared" si="1970"/>
        <v>21546</v>
      </c>
      <c r="BG2050" s="596">
        <f t="shared" si="1971"/>
        <v>36252</v>
      </c>
      <c r="BH2050" s="595">
        <f t="shared" si="1972"/>
        <v>31168.2</v>
      </c>
      <c r="BI2050" s="289">
        <f t="shared" si="1973"/>
        <v>14118</v>
      </c>
      <c r="BJ2050" s="596">
        <f t="shared" si="1974"/>
        <v>82536</v>
      </c>
      <c r="BK2050" s="595">
        <f t="shared" si="1975"/>
        <v>4635.3999999999996</v>
      </c>
      <c r="BL2050" s="289">
        <f t="shared" si="1976"/>
        <v>4018</v>
      </c>
      <c r="BM2050" s="596">
        <f t="shared" si="1977"/>
        <v>7840</v>
      </c>
      <c r="BN2050" s="563">
        <f t="shared" si="1978"/>
        <v>2</v>
      </c>
      <c r="BO2050" s="87">
        <f t="shared" si="1979"/>
        <v>2021</v>
      </c>
      <c r="BP2050" s="87">
        <f t="shared" si="1980"/>
        <v>2</v>
      </c>
      <c r="BQ2050" s="202"/>
    </row>
    <row r="2051" spans="1:69" s="35" customFormat="1" ht="10.5" customHeight="1" x14ac:dyDescent="0.2">
      <c r="A2051" s="87" t="str">
        <f t="shared" si="1966"/>
        <v>2020-21RX62</v>
      </c>
      <c r="B2051" s="87" t="str">
        <f t="shared" si="1981"/>
        <v>Y63</v>
      </c>
      <c r="C2051" s="203" t="s">
        <v>196</v>
      </c>
      <c r="D2051" s="203" t="s">
        <v>177</v>
      </c>
      <c r="E2051" s="42"/>
      <c r="F2051" s="317" t="str">
        <f>VLOOKUP($G2051,'Selection Sheet'!$C$15:$F$39,3,0)</f>
        <v>Y63</v>
      </c>
      <c r="G2051" s="204" t="s">
        <v>111</v>
      </c>
      <c r="H2051" s="203" t="s">
        <v>532</v>
      </c>
      <c r="I2051" s="495">
        <v>166</v>
      </c>
      <c r="J2051" s="495">
        <v>36</v>
      </c>
      <c r="K2051" s="495">
        <v>15</v>
      </c>
      <c r="L2051" s="495">
        <v>8</v>
      </c>
      <c r="M2051" s="495">
        <v>162</v>
      </c>
      <c r="N2051" s="495">
        <v>12</v>
      </c>
      <c r="O2051" s="495">
        <v>14</v>
      </c>
      <c r="P2051" s="495">
        <v>4</v>
      </c>
      <c r="Q2051" s="495" t="s">
        <v>80</v>
      </c>
      <c r="R2051" s="495" t="s">
        <v>80</v>
      </c>
      <c r="S2051" s="495">
        <v>427</v>
      </c>
      <c r="T2051" s="501">
        <v>267</v>
      </c>
      <c r="U2051" s="550">
        <v>90.1</v>
      </c>
      <c r="V2051" s="550">
        <v>77</v>
      </c>
      <c r="W2051" s="550">
        <v>137</v>
      </c>
      <c r="X2051" s="498">
        <v>276</v>
      </c>
      <c r="Y2051" s="555">
        <v>65.5</v>
      </c>
      <c r="Z2051" s="550">
        <v>43</v>
      </c>
      <c r="AA2051" s="550">
        <v>163</v>
      </c>
      <c r="AB2051" s="501">
        <v>37</v>
      </c>
      <c r="AC2051" s="550">
        <v>50.6</v>
      </c>
      <c r="AD2051" s="550">
        <v>39</v>
      </c>
      <c r="AE2051" s="550">
        <v>91</v>
      </c>
      <c r="AF2051" s="502">
        <v>68</v>
      </c>
      <c r="AG2051" s="503">
        <v>147.28571428571399</v>
      </c>
      <c r="AH2051" s="503">
        <v>190.8</v>
      </c>
      <c r="AI2051" s="502">
        <v>63</v>
      </c>
      <c r="AJ2051" s="505" t="s">
        <v>80</v>
      </c>
      <c r="AK2051" s="505" t="s">
        <v>80</v>
      </c>
      <c r="AL2051" s="507"/>
      <c r="AM2051" s="507"/>
      <c r="AN2051" s="505">
        <v>406</v>
      </c>
      <c r="AO2051" s="505">
        <v>410</v>
      </c>
      <c r="AP2051" s="506" t="s">
        <v>80</v>
      </c>
      <c r="AQ2051" s="506" t="s">
        <v>80</v>
      </c>
      <c r="AR2051" s="495" t="s">
        <v>80</v>
      </c>
      <c r="AS2051" s="495" t="s">
        <v>80</v>
      </c>
      <c r="AT2051" s="495" t="s">
        <v>80</v>
      </c>
      <c r="AU2051" s="495" t="s">
        <v>80</v>
      </c>
      <c r="AV2051" s="507"/>
      <c r="AW2051" s="507"/>
      <c r="AX2051" s="507"/>
      <c r="AY2051" s="507"/>
      <c r="AZ2051" s="507"/>
      <c r="BA2051" s="507"/>
      <c r="BB2051" s="357"/>
      <c r="BC2051" s="592">
        <f t="shared" si="1967"/>
        <v>9278.9999999999818</v>
      </c>
      <c r="BD2051" s="593">
        <f t="shared" si="1968"/>
        <v>12020.400000000001</v>
      </c>
      <c r="BE2051" s="595">
        <f t="shared" si="1969"/>
        <v>24056.699999999997</v>
      </c>
      <c r="BF2051" s="289">
        <f t="shared" si="1970"/>
        <v>20559</v>
      </c>
      <c r="BG2051" s="596">
        <f t="shared" si="1971"/>
        <v>36579</v>
      </c>
      <c r="BH2051" s="595">
        <f t="shared" si="1972"/>
        <v>18078</v>
      </c>
      <c r="BI2051" s="289">
        <f t="shared" si="1973"/>
        <v>11868</v>
      </c>
      <c r="BJ2051" s="596">
        <f t="shared" si="1974"/>
        <v>44988</v>
      </c>
      <c r="BK2051" s="595">
        <f t="shared" si="1975"/>
        <v>1872.2</v>
      </c>
      <c r="BL2051" s="289">
        <f t="shared" si="1976"/>
        <v>1443</v>
      </c>
      <c r="BM2051" s="596">
        <f t="shared" si="1977"/>
        <v>3367</v>
      </c>
      <c r="BN2051" s="563">
        <f t="shared" si="1978"/>
        <v>2</v>
      </c>
      <c r="BO2051" s="87">
        <f t="shared" si="1979"/>
        <v>2021</v>
      </c>
      <c r="BP2051" s="87">
        <f t="shared" si="1980"/>
        <v>2</v>
      </c>
      <c r="BQ2051" s="202"/>
    </row>
    <row r="2052" spans="1:69" s="35" customFormat="1" ht="10.5" customHeight="1" x14ac:dyDescent="0.2">
      <c r="A2052" s="314" t="str">
        <f t="shared" si="1966"/>
        <v>2020-21RX72</v>
      </c>
      <c r="B2052" s="314" t="str">
        <f t="shared" si="1981"/>
        <v>Y62</v>
      </c>
      <c r="C2052" s="205" t="s">
        <v>196</v>
      </c>
      <c r="D2052" s="205" t="s">
        <v>177</v>
      </c>
      <c r="E2052" s="206"/>
      <c r="F2052" s="318" t="str">
        <f>VLOOKUP($G2052,'Selection Sheet'!$C$15:$F$39,3,0)</f>
        <v>Y62</v>
      </c>
      <c r="G2052" s="207" t="s">
        <v>84</v>
      </c>
      <c r="H2052" s="205" t="s">
        <v>533</v>
      </c>
      <c r="I2052" s="508">
        <v>256</v>
      </c>
      <c r="J2052" s="508">
        <v>76</v>
      </c>
      <c r="K2052" s="508">
        <v>36</v>
      </c>
      <c r="L2052" s="508">
        <v>18</v>
      </c>
      <c r="M2052" s="508">
        <v>250</v>
      </c>
      <c r="N2052" s="508">
        <v>24</v>
      </c>
      <c r="O2052" s="508">
        <v>35</v>
      </c>
      <c r="P2052" s="508">
        <v>10</v>
      </c>
      <c r="Q2052" s="508" t="s">
        <v>80</v>
      </c>
      <c r="R2052" s="508" t="s">
        <v>80</v>
      </c>
      <c r="S2052" s="508">
        <v>978</v>
      </c>
      <c r="T2052" s="514">
        <v>521</v>
      </c>
      <c r="U2052" s="551">
        <v>80.099999999999994</v>
      </c>
      <c r="V2052" s="551">
        <v>72</v>
      </c>
      <c r="W2052" s="551">
        <v>119</v>
      </c>
      <c r="X2052" s="511">
        <v>646</v>
      </c>
      <c r="Y2052" s="556">
        <v>78</v>
      </c>
      <c r="Z2052" s="551">
        <v>37.5</v>
      </c>
      <c r="AA2052" s="551">
        <v>196</v>
      </c>
      <c r="AB2052" s="514">
        <v>68</v>
      </c>
      <c r="AC2052" s="551">
        <v>63.7</v>
      </c>
      <c r="AD2052" s="551">
        <v>50</v>
      </c>
      <c r="AE2052" s="551">
        <v>122</v>
      </c>
      <c r="AF2052" s="515">
        <v>194</v>
      </c>
      <c r="AG2052" s="516">
        <v>143.308176100629</v>
      </c>
      <c r="AH2052" s="516">
        <v>188.4</v>
      </c>
      <c r="AI2052" s="515">
        <v>159</v>
      </c>
      <c r="AJ2052" s="519" t="s">
        <v>80</v>
      </c>
      <c r="AK2052" s="519" t="s">
        <v>80</v>
      </c>
      <c r="AL2052" s="570"/>
      <c r="AM2052" s="570"/>
      <c r="AN2052" s="518">
        <v>912</v>
      </c>
      <c r="AO2052" s="518">
        <v>927</v>
      </c>
      <c r="AP2052" s="519" t="s">
        <v>80</v>
      </c>
      <c r="AQ2052" s="519" t="s">
        <v>80</v>
      </c>
      <c r="AR2052" s="508" t="s">
        <v>80</v>
      </c>
      <c r="AS2052" s="508" t="s">
        <v>80</v>
      </c>
      <c r="AT2052" s="508" t="s">
        <v>80</v>
      </c>
      <c r="AU2052" s="508" t="s">
        <v>80</v>
      </c>
      <c r="AV2052" s="520"/>
      <c r="AW2052" s="520"/>
      <c r="AX2052" s="520"/>
      <c r="AY2052" s="520"/>
      <c r="AZ2052" s="520"/>
      <c r="BA2052" s="520"/>
      <c r="BB2052" s="358"/>
      <c r="BC2052" s="597">
        <f t="shared" si="1967"/>
        <v>22786.000000000011</v>
      </c>
      <c r="BD2052" s="598">
        <f t="shared" si="1968"/>
        <v>29955.600000000002</v>
      </c>
      <c r="BE2052" s="602">
        <f t="shared" si="1969"/>
        <v>41732.1</v>
      </c>
      <c r="BF2052" s="603">
        <f t="shared" si="1970"/>
        <v>37512</v>
      </c>
      <c r="BG2052" s="604">
        <f t="shared" si="1971"/>
        <v>61999</v>
      </c>
      <c r="BH2052" s="602">
        <f t="shared" si="1972"/>
        <v>50388</v>
      </c>
      <c r="BI2052" s="603">
        <f t="shared" si="1973"/>
        <v>24225</v>
      </c>
      <c r="BJ2052" s="604">
        <f t="shared" si="1974"/>
        <v>126616</v>
      </c>
      <c r="BK2052" s="602">
        <f t="shared" si="1975"/>
        <v>4331.6000000000004</v>
      </c>
      <c r="BL2052" s="603">
        <f t="shared" si="1976"/>
        <v>3400</v>
      </c>
      <c r="BM2052" s="604">
        <f t="shared" si="1977"/>
        <v>8296</v>
      </c>
      <c r="BN2052" s="564">
        <f t="shared" si="1978"/>
        <v>2</v>
      </c>
      <c r="BO2052" s="314">
        <f t="shared" si="1979"/>
        <v>2021</v>
      </c>
      <c r="BP2052" s="314">
        <f t="shared" si="1980"/>
        <v>2</v>
      </c>
      <c r="BQ2052" s="202"/>
    </row>
    <row r="2053" spans="1:69" s="35" customFormat="1" ht="10.5" customHeight="1" x14ac:dyDescent="0.2">
      <c r="A2053" s="87" t="str">
        <f t="shared" si="1966"/>
        <v>2020-21RX82</v>
      </c>
      <c r="B2053" s="87" t="str">
        <f t="shared" si="1981"/>
        <v>Y63</v>
      </c>
      <c r="C2053" s="203" t="s">
        <v>196</v>
      </c>
      <c r="D2053" s="203" t="s">
        <v>177</v>
      </c>
      <c r="E2053" s="42"/>
      <c r="F2053" s="317" t="str">
        <f>VLOOKUP($G2053,'Selection Sheet'!$C$15:$F$39,3,0)</f>
        <v>Y63</v>
      </c>
      <c r="G2053" s="204" t="s">
        <v>120</v>
      </c>
      <c r="H2053" s="203" t="s">
        <v>534</v>
      </c>
      <c r="I2053" s="495">
        <v>291</v>
      </c>
      <c r="J2053" s="495">
        <v>66</v>
      </c>
      <c r="K2053" s="495">
        <v>33</v>
      </c>
      <c r="L2053" s="495">
        <v>17</v>
      </c>
      <c r="M2053" s="495">
        <v>285</v>
      </c>
      <c r="N2053" s="495">
        <v>25</v>
      </c>
      <c r="O2053" s="495">
        <v>30</v>
      </c>
      <c r="P2053" s="495">
        <v>8</v>
      </c>
      <c r="Q2053" s="495" t="s">
        <v>80</v>
      </c>
      <c r="R2053" s="495" t="s">
        <v>80</v>
      </c>
      <c r="S2053" s="495">
        <v>755</v>
      </c>
      <c r="T2053" s="501">
        <v>368</v>
      </c>
      <c r="U2053" s="550">
        <v>79.5</v>
      </c>
      <c r="V2053" s="550">
        <v>71.5</v>
      </c>
      <c r="W2053" s="550">
        <v>118</v>
      </c>
      <c r="X2053" s="498">
        <v>482</v>
      </c>
      <c r="Y2053" s="555">
        <v>85.7</v>
      </c>
      <c r="Z2053" s="550">
        <v>47</v>
      </c>
      <c r="AA2053" s="550">
        <v>216</v>
      </c>
      <c r="AB2053" s="501">
        <v>44</v>
      </c>
      <c r="AC2053" s="550">
        <v>48.8</v>
      </c>
      <c r="AD2053" s="550">
        <v>46</v>
      </c>
      <c r="AE2053" s="550">
        <v>56</v>
      </c>
      <c r="AF2053" s="502">
        <v>98</v>
      </c>
      <c r="AG2053" s="503">
        <v>132.31034482758599</v>
      </c>
      <c r="AH2053" s="503">
        <v>177.6</v>
      </c>
      <c r="AI2053" s="502">
        <v>87</v>
      </c>
      <c r="AJ2053" s="506" t="s">
        <v>80</v>
      </c>
      <c r="AK2053" s="506" t="s">
        <v>80</v>
      </c>
      <c r="AL2053" s="569"/>
      <c r="AM2053" s="569"/>
      <c r="AN2053" s="505">
        <v>456</v>
      </c>
      <c r="AO2053" s="505">
        <v>476</v>
      </c>
      <c r="AP2053" s="506" t="s">
        <v>80</v>
      </c>
      <c r="AQ2053" s="506" t="s">
        <v>80</v>
      </c>
      <c r="AR2053" s="495" t="s">
        <v>80</v>
      </c>
      <c r="AS2053" s="495" t="s">
        <v>80</v>
      </c>
      <c r="AT2053" s="495" t="s">
        <v>80</v>
      </c>
      <c r="AU2053" s="495" t="s">
        <v>80</v>
      </c>
      <c r="AV2053" s="507"/>
      <c r="AW2053" s="507"/>
      <c r="AX2053" s="507"/>
      <c r="AY2053" s="507"/>
      <c r="AZ2053" s="507"/>
      <c r="BA2053" s="507"/>
      <c r="BB2053" s="357"/>
      <c r="BC2053" s="592">
        <f t="shared" si="1967"/>
        <v>11510.999999999982</v>
      </c>
      <c r="BD2053" s="593">
        <f t="shared" si="1968"/>
        <v>15451.199999999999</v>
      </c>
      <c r="BE2053" s="595">
        <f t="shared" si="1969"/>
        <v>29256</v>
      </c>
      <c r="BF2053" s="289">
        <f t="shared" si="1970"/>
        <v>26312</v>
      </c>
      <c r="BG2053" s="596">
        <f t="shared" si="1971"/>
        <v>43424</v>
      </c>
      <c r="BH2053" s="595">
        <f t="shared" si="1972"/>
        <v>41307.4</v>
      </c>
      <c r="BI2053" s="289">
        <f t="shared" si="1973"/>
        <v>22654</v>
      </c>
      <c r="BJ2053" s="596">
        <f t="shared" si="1974"/>
        <v>104112</v>
      </c>
      <c r="BK2053" s="595">
        <f t="shared" si="1975"/>
        <v>2147.1999999999998</v>
      </c>
      <c r="BL2053" s="289">
        <f t="shared" si="1976"/>
        <v>2024</v>
      </c>
      <c r="BM2053" s="596">
        <f t="shared" si="1977"/>
        <v>2464</v>
      </c>
      <c r="BN2053" s="563">
        <f t="shared" si="1978"/>
        <v>2</v>
      </c>
      <c r="BO2053" s="87">
        <f t="shared" si="1979"/>
        <v>2021</v>
      </c>
      <c r="BP2053" s="87">
        <f t="shared" si="1980"/>
        <v>2</v>
      </c>
      <c r="BQ2053" s="202"/>
    </row>
    <row r="2054" spans="1:69" s="35" customFormat="1" ht="10.5" customHeight="1" x14ac:dyDescent="0.2">
      <c r="A2054" s="87" t="str">
        <f t="shared" si="1966"/>
        <v>2020-21RX92</v>
      </c>
      <c r="B2054" s="87" t="str">
        <f t="shared" si="1981"/>
        <v>Y60</v>
      </c>
      <c r="C2054" s="203" t="s">
        <v>196</v>
      </c>
      <c r="D2054" s="203" t="s">
        <v>177</v>
      </c>
      <c r="E2054" s="42"/>
      <c r="F2054" s="317" t="str">
        <f>VLOOKUP($G2054,'Selection Sheet'!$C$15:$F$39,3,0)</f>
        <v>Y60</v>
      </c>
      <c r="G2054" s="204" t="s">
        <v>103</v>
      </c>
      <c r="H2054" s="203" t="s">
        <v>535</v>
      </c>
      <c r="I2054" s="495">
        <v>251</v>
      </c>
      <c r="J2054" s="495">
        <v>57</v>
      </c>
      <c r="K2054" s="495">
        <v>24</v>
      </c>
      <c r="L2054" s="495">
        <v>15</v>
      </c>
      <c r="M2054" s="495">
        <v>239</v>
      </c>
      <c r="N2054" s="495">
        <v>24</v>
      </c>
      <c r="O2054" s="495">
        <v>23</v>
      </c>
      <c r="P2054" s="495">
        <v>7</v>
      </c>
      <c r="Q2054" s="495" t="s">
        <v>80</v>
      </c>
      <c r="R2054" s="495" t="s">
        <v>80</v>
      </c>
      <c r="S2054" s="495">
        <v>717</v>
      </c>
      <c r="T2054" s="501">
        <v>428</v>
      </c>
      <c r="U2054" s="550">
        <v>95.9</v>
      </c>
      <c r="V2054" s="550">
        <v>81</v>
      </c>
      <c r="W2054" s="550">
        <v>160</v>
      </c>
      <c r="X2054" s="498">
        <v>475</v>
      </c>
      <c r="Y2054" s="555">
        <v>98.7</v>
      </c>
      <c r="Z2054" s="550">
        <v>57</v>
      </c>
      <c r="AA2054" s="550">
        <v>222</v>
      </c>
      <c r="AB2054" s="501">
        <v>45</v>
      </c>
      <c r="AC2054" s="550">
        <v>63.8</v>
      </c>
      <c r="AD2054" s="550">
        <v>63</v>
      </c>
      <c r="AE2054" s="550">
        <v>106</v>
      </c>
      <c r="AF2054" s="502">
        <v>142</v>
      </c>
      <c r="AG2054" s="503">
        <v>145.05932203389801</v>
      </c>
      <c r="AH2054" s="503">
        <v>222.3</v>
      </c>
      <c r="AI2054" s="502">
        <v>118</v>
      </c>
      <c r="AJ2054" s="505" t="s">
        <v>80</v>
      </c>
      <c r="AK2054" s="505" t="s">
        <v>80</v>
      </c>
      <c r="AL2054" s="507"/>
      <c r="AM2054" s="507"/>
      <c r="AN2054" s="505">
        <v>826</v>
      </c>
      <c r="AO2054" s="505">
        <v>832</v>
      </c>
      <c r="AP2054" s="506" t="s">
        <v>80</v>
      </c>
      <c r="AQ2054" s="506" t="s">
        <v>80</v>
      </c>
      <c r="AR2054" s="495" t="s">
        <v>80</v>
      </c>
      <c r="AS2054" s="495" t="s">
        <v>80</v>
      </c>
      <c r="AT2054" s="495" t="s">
        <v>80</v>
      </c>
      <c r="AU2054" s="495" t="s">
        <v>80</v>
      </c>
      <c r="AV2054" s="507"/>
      <c r="AW2054" s="507"/>
      <c r="AX2054" s="507"/>
      <c r="AY2054" s="507"/>
      <c r="AZ2054" s="507"/>
      <c r="BA2054" s="507"/>
      <c r="BB2054" s="357"/>
      <c r="BC2054" s="592">
        <f t="shared" si="1967"/>
        <v>17116.999999999967</v>
      </c>
      <c r="BD2054" s="593">
        <f t="shared" si="1968"/>
        <v>26231.4</v>
      </c>
      <c r="BE2054" s="595">
        <f t="shared" si="1969"/>
        <v>41045.200000000004</v>
      </c>
      <c r="BF2054" s="289">
        <f t="shared" si="1970"/>
        <v>34668</v>
      </c>
      <c r="BG2054" s="596">
        <f t="shared" si="1971"/>
        <v>68480</v>
      </c>
      <c r="BH2054" s="595">
        <f t="shared" si="1972"/>
        <v>46882.5</v>
      </c>
      <c r="BI2054" s="289">
        <f t="shared" si="1973"/>
        <v>27075</v>
      </c>
      <c r="BJ2054" s="596">
        <f t="shared" si="1974"/>
        <v>105450</v>
      </c>
      <c r="BK2054" s="595">
        <f t="shared" si="1975"/>
        <v>2871</v>
      </c>
      <c r="BL2054" s="289">
        <f t="shared" si="1976"/>
        <v>2835</v>
      </c>
      <c r="BM2054" s="596">
        <f t="shared" si="1977"/>
        <v>4770</v>
      </c>
      <c r="BN2054" s="563">
        <f t="shared" si="1978"/>
        <v>2</v>
      </c>
      <c r="BO2054" s="87">
        <f t="shared" si="1979"/>
        <v>2021</v>
      </c>
      <c r="BP2054" s="87">
        <f t="shared" si="1980"/>
        <v>2</v>
      </c>
      <c r="BQ2054" s="202"/>
    </row>
    <row r="2055" spans="1:69" s="35" customFormat="1" ht="10.5" customHeight="1" x14ac:dyDescent="0.2">
      <c r="A2055" s="314" t="str">
        <f t="shared" si="1966"/>
        <v>2020-21RYA2</v>
      </c>
      <c r="B2055" s="314" t="str">
        <f t="shared" si="1981"/>
        <v>Y60</v>
      </c>
      <c r="C2055" s="205" t="s">
        <v>196</v>
      </c>
      <c r="D2055" s="205" t="s">
        <v>177</v>
      </c>
      <c r="E2055" s="206"/>
      <c r="F2055" s="318" t="str">
        <f>VLOOKUP($G2055,'Selection Sheet'!$C$15:$F$39,3,0)</f>
        <v>Y60</v>
      </c>
      <c r="G2055" s="207" t="s">
        <v>118</v>
      </c>
      <c r="H2055" s="205" t="s">
        <v>536</v>
      </c>
      <c r="I2055" s="508">
        <v>295</v>
      </c>
      <c r="J2055" s="508">
        <v>62</v>
      </c>
      <c r="K2055" s="508">
        <v>30</v>
      </c>
      <c r="L2055" s="508">
        <v>11</v>
      </c>
      <c r="M2055" s="508">
        <v>288</v>
      </c>
      <c r="N2055" s="508">
        <v>18</v>
      </c>
      <c r="O2055" s="508">
        <v>29</v>
      </c>
      <c r="P2055" s="508">
        <v>5</v>
      </c>
      <c r="Q2055" s="508" t="s">
        <v>80</v>
      </c>
      <c r="R2055" s="508" t="s">
        <v>80</v>
      </c>
      <c r="S2055" s="508">
        <v>948</v>
      </c>
      <c r="T2055" s="514">
        <v>338</v>
      </c>
      <c r="U2055" s="551">
        <v>73.599999999999994</v>
      </c>
      <c r="V2055" s="551">
        <v>69</v>
      </c>
      <c r="W2055" s="551">
        <v>103</v>
      </c>
      <c r="X2055" s="511">
        <v>471</v>
      </c>
      <c r="Y2055" s="556">
        <v>83.6</v>
      </c>
      <c r="Z2055" s="551">
        <v>49</v>
      </c>
      <c r="AA2055" s="551">
        <v>177</v>
      </c>
      <c r="AB2055" s="514">
        <v>48</v>
      </c>
      <c r="AC2055" s="551">
        <v>76.400000000000006</v>
      </c>
      <c r="AD2055" s="551">
        <v>66.5</v>
      </c>
      <c r="AE2055" s="551">
        <v>131</v>
      </c>
      <c r="AF2055" s="515">
        <v>163</v>
      </c>
      <c r="AG2055" s="516">
        <v>130.868055555556</v>
      </c>
      <c r="AH2055" s="516">
        <v>186.7</v>
      </c>
      <c r="AI2055" s="515">
        <v>144</v>
      </c>
      <c r="AJ2055" s="519" t="s">
        <v>80</v>
      </c>
      <c r="AK2055" s="519" t="s">
        <v>80</v>
      </c>
      <c r="AL2055" s="570"/>
      <c r="AM2055" s="570"/>
      <c r="AN2055" s="518">
        <v>1676</v>
      </c>
      <c r="AO2055" s="518">
        <v>1690</v>
      </c>
      <c r="AP2055" s="519" t="s">
        <v>80</v>
      </c>
      <c r="AQ2055" s="519" t="s">
        <v>80</v>
      </c>
      <c r="AR2055" s="508" t="s">
        <v>80</v>
      </c>
      <c r="AS2055" s="508" t="s">
        <v>80</v>
      </c>
      <c r="AT2055" s="508" t="s">
        <v>80</v>
      </c>
      <c r="AU2055" s="508" t="s">
        <v>80</v>
      </c>
      <c r="AV2055" s="520"/>
      <c r="AW2055" s="520"/>
      <c r="AX2055" s="520"/>
      <c r="AY2055" s="520"/>
      <c r="AZ2055" s="520"/>
      <c r="BA2055" s="520"/>
      <c r="BB2055" s="358"/>
      <c r="BC2055" s="597">
        <f t="shared" si="1967"/>
        <v>18845.000000000065</v>
      </c>
      <c r="BD2055" s="598">
        <f t="shared" si="1968"/>
        <v>26884.799999999999</v>
      </c>
      <c r="BE2055" s="602">
        <f t="shared" si="1969"/>
        <v>24876.799999999999</v>
      </c>
      <c r="BF2055" s="603">
        <f t="shared" si="1970"/>
        <v>23322</v>
      </c>
      <c r="BG2055" s="604">
        <f t="shared" si="1971"/>
        <v>34814</v>
      </c>
      <c r="BH2055" s="602">
        <f t="shared" si="1972"/>
        <v>39375.599999999999</v>
      </c>
      <c r="BI2055" s="603">
        <f t="shared" si="1973"/>
        <v>23079</v>
      </c>
      <c r="BJ2055" s="604">
        <f t="shared" si="1974"/>
        <v>83367</v>
      </c>
      <c r="BK2055" s="602">
        <f t="shared" si="1975"/>
        <v>3667.2000000000003</v>
      </c>
      <c r="BL2055" s="603">
        <f t="shared" si="1976"/>
        <v>3192</v>
      </c>
      <c r="BM2055" s="604">
        <f t="shared" si="1977"/>
        <v>6288</v>
      </c>
      <c r="BN2055" s="564">
        <f t="shared" si="1978"/>
        <v>2</v>
      </c>
      <c r="BO2055" s="314">
        <f t="shared" si="1979"/>
        <v>2021</v>
      </c>
      <c r="BP2055" s="314">
        <f t="shared" si="1980"/>
        <v>2</v>
      </c>
      <c r="BQ2055" s="202"/>
    </row>
    <row r="2056" spans="1:69" s="35" customFormat="1" ht="10.5" customHeight="1" x14ac:dyDescent="0.2">
      <c r="A2056" s="87" t="str">
        <f t="shared" si="1966"/>
        <v>2020-21RYC2</v>
      </c>
      <c r="B2056" s="87" t="str">
        <f t="shared" si="1981"/>
        <v>Y61</v>
      </c>
      <c r="C2056" s="203" t="s">
        <v>196</v>
      </c>
      <c r="D2056" s="203" t="s">
        <v>177</v>
      </c>
      <c r="E2056" s="42"/>
      <c r="F2056" s="317" t="str">
        <f>VLOOKUP($G2056,'Selection Sheet'!$C$15:$F$39,3,0)</f>
        <v>Y61</v>
      </c>
      <c r="G2056" s="204" t="s">
        <v>87</v>
      </c>
      <c r="H2056" s="203" t="s">
        <v>537</v>
      </c>
      <c r="I2056" s="495">
        <v>289</v>
      </c>
      <c r="J2056" s="495">
        <v>62</v>
      </c>
      <c r="K2056" s="495">
        <v>42</v>
      </c>
      <c r="L2056" s="495">
        <v>21</v>
      </c>
      <c r="M2056" s="495">
        <v>287</v>
      </c>
      <c r="N2056" s="495">
        <v>26</v>
      </c>
      <c r="O2056" s="495">
        <v>41</v>
      </c>
      <c r="P2056" s="495">
        <v>11</v>
      </c>
      <c r="Q2056" s="495" t="s">
        <v>80</v>
      </c>
      <c r="R2056" s="495" t="s">
        <v>80</v>
      </c>
      <c r="S2056" s="495">
        <v>971</v>
      </c>
      <c r="T2056" s="501">
        <v>576</v>
      </c>
      <c r="U2056" s="550">
        <v>77.599999999999994</v>
      </c>
      <c r="V2056" s="550">
        <v>71</v>
      </c>
      <c r="W2056" s="550">
        <v>117</v>
      </c>
      <c r="X2056" s="498">
        <v>589</v>
      </c>
      <c r="Y2056" s="555">
        <v>78</v>
      </c>
      <c r="Z2056" s="550">
        <v>43</v>
      </c>
      <c r="AA2056" s="550">
        <v>177</v>
      </c>
      <c r="AB2056" s="501">
        <v>74</v>
      </c>
      <c r="AC2056" s="550">
        <v>69.400000000000006</v>
      </c>
      <c r="AD2056" s="550">
        <v>57.5</v>
      </c>
      <c r="AE2056" s="550">
        <v>118</v>
      </c>
      <c r="AF2056" s="502">
        <v>136</v>
      </c>
      <c r="AG2056" s="503">
        <v>139.44347826086999</v>
      </c>
      <c r="AH2056" s="503">
        <v>187</v>
      </c>
      <c r="AI2056" s="502">
        <v>115</v>
      </c>
      <c r="AJ2056" s="505" t="s">
        <v>80</v>
      </c>
      <c r="AK2056" s="505" t="s">
        <v>80</v>
      </c>
      <c r="AL2056" s="507"/>
      <c r="AM2056" s="507"/>
      <c r="AN2056" s="505">
        <v>731</v>
      </c>
      <c r="AO2056" s="505">
        <v>739</v>
      </c>
      <c r="AP2056" s="506" t="s">
        <v>80</v>
      </c>
      <c r="AQ2056" s="506" t="s">
        <v>80</v>
      </c>
      <c r="AR2056" s="495" t="s">
        <v>80</v>
      </c>
      <c r="AS2056" s="495" t="s">
        <v>80</v>
      </c>
      <c r="AT2056" s="495" t="s">
        <v>80</v>
      </c>
      <c r="AU2056" s="495" t="s">
        <v>80</v>
      </c>
      <c r="AV2056" s="507"/>
      <c r="AW2056" s="507"/>
      <c r="AX2056" s="507"/>
      <c r="AY2056" s="507"/>
      <c r="AZ2056" s="507"/>
      <c r="BA2056" s="507"/>
      <c r="BB2056" s="357"/>
      <c r="BC2056" s="592">
        <f t="shared" si="1967"/>
        <v>16036.000000000049</v>
      </c>
      <c r="BD2056" s="593">
        <f t="shared" si="1968"/>
        <v>21505</v>
      </c>
      <c r="BE2056" s="595">
        <f t="shared" si="1969"/>
        <v>44697.599999999999</v>
      </c>
      <c r="BF2056" s="289">
        <f t="shared" si="1970"/>
        <v>40896</v>
      </c>
      <c r="BG2056" s="596">
        <f t="shared" si="1971"/>
        <v>67392</v>
      </c>
      <c r="BH2056" s="595">
        <f t="shared" si="1972"/>
        <v>45942</v>
      </c>
      <c r="BI2056" s="289">
        <f t="shared" si="1973"/>
        <v>25327</v>
      </c>
      <c r="BJ2056" s="596">
        <f t="shared" si="1974"/>
        <v>104253</v>
      </c>
      <c r="BK2056" s="595">
        <f t="shared" si="1975"/>
        <v>5135.6000000000004</v>
      </c>
      <c r="BL2056" s="289">
        <f t="shared" si="1976"/>
        <v>4255</v>
      </c>
      <c r="BM2056" s="596">
        <f t="shared" si="1977"/>
        <v>8732</v>
      </c>
      <c r="BN2056" s="563">
        <f t="shared" si="1978"/>
        <v>2</v>
      </c>
      <c r="BO2056" s="87">
        <f t="shared" si="1979"/>
        <v>2021</v>
      </c>
      <c r="BP2056" s="87">
        <f t="shared" si="1980"/>
        <v>2</v>
      </c>
      <c r="BQ2056" s="202"/>
    </row>
    <row r="2057" spans="1:69" s="35" customFormat="1" ht="10.5" customHeight="1" x14ac:dyDescent="0.2">
      <c r="A2057" s="87" t="str">
        <f t="shared" si="1966"/>
        <v>2020-21RYD2</v>
      </c>
      <c r="B2057" s="87" t="str">
        <f t="shared" si="1981"/>
        <v>Y59</v>
      </c>
      <c r="C2057" s="203" t="s">
        <v>196</v>
      </c>
      <c r="D2057" s="203" t="s">
        <v>177</v>
      </c>
      <c r="E2057" s="42"/>
      <c r="F2057" s="317" t="str">
        <f>VLOOKUP($G2057,'Selection Sheet'!$C$15:$F$39,3,0)</f>
        <v>Y59</v>
      </c>
      <c r="G2057" s="204" t="s">
        <v>116</v>
      </c>
      <c r="H2057" s="203" t="s">
        <v>538</v>
      </c>
      <c r="I2057" s="495">
        <v>208</v>
      </c>
      <c r="J2057" s="495">
        <v>49</v>
      </c>
      <c r="K2057" s="495">
        <v>34</v>
      </c>
      <c r="L2057" s="495">
        <v>17</v>
      </c>
      <c r="M2057" s="495">
        <v>212</v>
      </c>
      <c r="N2057" s="495">
        <v>22</v>
      </c>
      <c r="O2057" s="495">
        <v>34</v>
      </c>
      <c r="P2057" s="495">
        <v>13</v>
      </c>
      <c r="Q2057" s="495" t="s">
        <v>80</v>
      </c>
      <c r="R2057" s="495" t="s">
        <v>80</v>
      </c>
      <c r="S2057" s="495">
        <v>692</v>
      </c>
      <c r="T2057" s="501">
        <v>423</v>
      </c>
      <c r="U2057" s="550">
        <v>84.9</v>
      </c>
      <c r="V2057" s="550">
        <v>76</v>
      </c>
      <c r="W2057" s="550">
        <v>135</v>
      </c>
      <c r="X2057" s="498">
        <v>422</v>
      </c>
      <c r="Y2057" s="555">
        <v>57.2</v>
      </c>
      <c r="Z2057" s="550">
        <v>37.5</v>
      </c>
      <c r="AA2057" s="550">
        <v>134</v>
      </c>
      <c r="AB2057" s="501">
        <v>54</v>
      </c>
      <c r="AC2057" s="550">
        <v>66.599999999999994</v>
      </c>
      <c r="AD2057" s="550">
        <v>60</v>
      </c>
      <c r="AE2057" s="550">
        <v>105</v>
      </c>
      <c r="AF2057" s="502">
        <v>131</v>
      </c>
      <c r="AG2057" s="503">
        <v>134.30769230769201</v>
      </c>
      <c r="AH2057" s="503">
        <v>182.4</v>
      </c>
      <c r="AI2057" s="502">
        <v>117</v>
      </c>
      <c r="AJ2057" s="505" t="s">
        <v>80</v>
      </c>
      <c r="AK2057" s="505" t="s">
        <v>80</v>
      </c>
      <c r="AL2057" s="507"/>
      <c r="AM2057" s="507"/>
      <c r="AN2057" s="505">
        <v>1066</v>
      </c>
      <c r="AO2057" s="505">
        <v>1116</v>
      </c>
      <c r="AP2057" s="506" t="s">
        <v>80</v>
      </c>
      <c r="AQ2057" s="506" t="s">
        <v>80</v>
      </c>
      <c r="AR2057" s="495" t="s">
        <v>80</v>
      </c>
      <c r="AS2057" s="495" t="s">
        <v>80</v>
      </c>
      <c r="AT2057" s="495" t="s">
        <v>80</v>
      </c>
      <c r="AU2057" s="495" t="s">
        <v>80</v>
      </c>
      <c r="AV2057" s="507"/>
      <c r="AW2057" s="507"/>
      <c r="AX2057" s="507"/>
      <c r="AY2057" s="507"/>
      <c r="AZ2057" s="507"/>
      <c r="BA2057" s="507"/>
      <c r="BB2057" s="357"/>
      <c r="BC2057" s="592">
        <f t="shared" si="1967"/>
        <v>15713.999999999965</v>
      </c>
      <c r="BD2057" s="593">
        <f t="shared" si="1968"/>
        <v>21340.799999999999</v>
      </c>
      <c r="BE2057" s="595">
        <f t="shared" si="1969"/>
        <v>35912.700000000004</v>
      </c>
      <c r="BF2057" s="289">
        <f t="shared" si="1970"/>
        <v>32148</v>
      </c>
      <c r="BG2057" s="596">
        <f t="shared" si="1971"/>
        <v>57105</v>
      </c>
      <c r="BH2057" s="595">
        <f t="shared" si="1972"/>
        <v>24138.400000000001</v>
      </c>
      <c r="BI2057" s="289">
        <f t="shared" si="1973"/>
        <v>15825</v>
      </c>
      <c r="BJ2057" s="596">
        <f t="shared" si="1974"/>
        <v>56548</v>
      </c>
      <c r="BK2057" s="595">
        <f t="shared" si="1975"/>
        <v>3596.3999999999996</v>
      </c>
      <c r="BL2057" s="289">
        <f t="shared" si="1976"/>
        <v>3240</v>
      </c>
      <c r="BM2057" s="596">
        <f t="shared" si="1977"/>
        <v>5670</v>
      </c>
      <c r="BN2057" s="563">
        <f t="shared" si="1978"/>
        <v>2</v>
      </c>
      <c r="BO2057" s="87">
        <f t="shared" si="1979"/>
        <v>2021</v>
      </c>
      <c r="BP2057" s="87">
        <f t="shared" si="1980"/>
        <v>2</v>
      </c>
      <c r="BQ2057" s="202"/>
    </row>
    <row r="2058" spans="1:69" s="35" customFormat="1" ht="10.5" customHeight="1" x14ac:dyDescent="0.2">
      <c r="A2058" s="87" t="str">
        <f t="shared" si="1966"/>
        <v>2020-21RYE2</v>
      </c>
      <c r="B2058" s="87" t="str">
        <f t="shared" si="1981"/>
        <v>Y59</v>
      </c>
      <c r="C2058" s="203" t="s">
        <v>196</v>
      </c>
      <c r="D2058" s="203" t="s">
        <v>177</v>
      </c>
      <c r="E2058" s="42"/>
      <c r="F2058" s="317" t="str">
        <f>VLOOKUP($G2058,'Selection Sheet'!$C$15:$F$39,3,0)</f>
        <v>Y59</v>
      </c>
      <c r="G2058" s="204" t="s">
        <v>114</v>
      </c>
      <c r="H2058" s="203" t="s">
        <v>539</v>
      </c>
      <c r="I2058" s="495">
        <v>210</v>
      </c>
      <c r="J2058" s="495">
        <v>47</v>
      </c>
      <c r="K2058" s="495">
        <v>26</v>
      </c>
      <c r="L2058" s="495">
        <v>11</v>
      </c>
      <c r="M2058" s="495">
        <v>209</v>
      </c>
      <c r="N2058" s="495">
        <v>17</v>
      </c>
      <c r="O2058" s="495">
        <v>26</v>
      </c>
      <c r="P2058" s="495">
        <v>5</v>
      </c>
      <c r="Q2058" s="495" t="s">
        <v>80</v>
      </c>
      <c r="R2058" s="495" t="s">
        <v>80</v>
      </c>
      <c r="S2058" s="495">
        <v>417</v>
      </c>
      <c r="T2058" s="501">
        <v>334</v>
      </c>
      <c r="U2058" s="550">
        <v>69</v>
      </c>
      <c r="V2058" s="550">
        <v>63</v>
      </c>
      <c r="W2058" s="550">
        <v>101</v>
      </c>
      <c r="X2058" s="498">
        <v>342</v>
      </c>
      <c r="Y2058" s="555">
        <v>63.3</v>
      </c>
      <c r="Z2058" s="550">
        <v>34.5</v>
      </c>
      <c r="AA2058" s="550">
        <v>168</v>
      </c>
      <c r="AB2058" s="501">
        <v>61</v>
      </c>
      <c r="AC2058" s="550">
        <v>53</v>
      </c>
      <c r="AD2058" s="550">
        <v>50</v>
      </c>
      <c r="AE2058" s="550">
        <v>91</v>
      </c>
      <c r="AF2058" s="502">
        <v>107</v>
      </c>
      <c r="AG2058" s="503">
        <v>122.93023255814001</v>
      </c>
      <c r="AH2058" s="503">
        <v>177</v>
      </c>
      <c r="AI2058" s="502">
        <v>86</v>
      </c>
      <c r="AJ2058" s="505" t="s">
        <v>80</v>
      </c>
      <c r="AK2058" s="505" t="s">
        <v>80</v>
      </c>
      <c r="AL2058" s="507"/>
      <c r="AM2058" s="507"/>
      <c r="AN2058" s="505">
        <v>686</v>
      </c>
      <c r="AO2058" s="505">
        <v>704</v>
      </c>
      <c r="AP2058" s="506" t="s">
        <v>80</v>
      </c>
      <c r="AQ2058" s="506" t="s">
        <v>80</v>
      </c>
      <c r="AR2058" s="495" t="s">
        <v>80</v>
      </c>
      <c r="AS2058" s="495" t="s">
        <v>80</v>
      </c>
      <c r="AT2058" s="495" t="s">
        <v>80</v>
      </c>
      <c r="AU2058" s="495" t="s">
        <v>80</v>
      </c>
      <c r="AV2058" s="507"/>
      <c r="AW2058" s="507"/>
      <c r="AX2058" s="507"/>
      <c r="AY2058" s="507"/>
      <c r="AZ2058" s="507"/>
      <c r="BA2058" s="507"/>
      <c r="BB2058" s="357"/>
      <c r="BC2058" s="592">
        <f t="shared" si="1967"/>
        <v>10572.00000000004</v>
      </c>
      <c r="BD2058" s="593">
        <f t="shared" si="1968"/>
        <v>15222</v>
      </c>
      <c r="BE2058" s="595">
        <f t="shared" si="1969"/>
        <v>23046</v>
      </c>
      <c r="BF2058" s="289">
        <f t="shared" si="1970"/>
        <v>21042</v>
      </c>
      <c r="BG2058" s="596">
        <f t="shared" si="1971"/>
        <v>33734</v>
      </c>
      <c r="BH2058" s="595">
        <f t="shared" si="1972"/>
        <v>21648.6</v>
      </c>
      <c r="BI2058" s="289">
        <f t="shared" si="1973"/>
        <v>11799</v>
      </c>
      <c r="BJ2058" s="596">
        <f t="shared" si="1974"/>
        <v>57456</v>
      </c>
      <c r="BK2058" s="595">
        <f t="shared" si="1975"/>
        <v>3233</v>
      </c>
      <c r="BL2058" s="289">
        <f t="shared" si="1976"/>
        <v>3050</v>
      </c>
      <c r="BM2058" s="596">
        <f t="shared" si="1977"/>
        <v>5551</v>
      </c>
      <c r="BN2058" s="563">
        <f t="shared" si="1978"/>
        <v>2</v>
      </c>
      <c r="BO2058" s="87">
        <f t="shared" si="1979"/>
        <v>2021</v>
      </c>
      <c r="BP2058" s="87">
        <f t="shared" si="1980"/>
        <v>2</v>
      </c>
      <c r="BQ2058" s="202"/>
    </row>
    <row r="2059" spans="1:69" ht="10.5" customHeight="1" x14ac:dyDescent="0.2">
      <c r="A2059" s="312" t="str">
        <f t="shared" si="1966"/>
        <v>2020-21RYF2</v>
      </c>
      <c r="B2059" s="312" t="str">
        <f t="shared" si="1981"/>
        <v>Y58</v>
      </c>
      <c r="C2059" s="208" t="s">
        <v>196</v>
      </c>
      <c r="D2059" s="208" t="s">
        <v>177</v>
      </c>
      <c r="E2059" s="53"/>
      <c r="F2059" s="319" t="str">
        <f>VLOOKUP($G2059,'Selection Sheet'!$C$15:$F$39,3,0)</f>
        <v>Y58</v>
      </c>
      <c r="G2059" s="209" t="s">
        <v>99</v>
      </c>
      <c r="H2059" s="208" t="s">
        <v>540</v>
      </c>
      <c r="I2059" s="521">
        <v>206</v>
      </c>
      <c r="J2059" s="521">
        <v>72</v>
      </c>
      <c r="K2059" s="521">
        <v>34</v>
      </c>
      <c r="L2059" s="521">
        <v>22</v>
      </c>
      <c r="M2059" s="521">
        <v>202</v>
      </c>
      <c r="N2059" s="521">
        <v>32</v>
      </c>
      <c r="O2059" s="521">
        <v>34</v>
      </c>
      <c r="P2059" s="521">
        <v>13</v>
      </c>
      <c r="Q2059" s="521" t="s">
        <v>80</v>
      </c>
      <c r="R2059" s="521" t="s">
        <v>80</v>
      </c>
      <c r="S2059" s="521">
        <v>732</v>
      </c>
      <c r="T2059" s="527">
        <v>631</v>
      </c>
      <c r="U2059" s="552">
        <v>91.6</v>
      </c>
      <c r="V2059" s="552">
        <v>80</v>
      </c>
      <c r="W2059" s="552">
        <v>142</v>
      </c>
      <c r="X2059" s="524">
        <v>636</v>
      </c>
      <c r="Y2059" s="557">
        <v>77.400000000000006</v>
      </c>
      <c r="Z2059" s="552">
        <v>32</v>
      </c>
      <c r="AA2059" s="552">
        <v>204</v>
      </c>
      <c r="AB2059" s="527">
        <v>83</v>
      </c>
      <c r="AC2059" s="552">
        <v>64.7</v>
      </c>
      <c r="AD2059" s="552">
        <v>59</v>
      </c>
      <c r="AE2059" s="552">
        <v>105</v>
      </c>
      <c r="AF2059" s="528">
        <v>150</v>
      </c>
      <c r="AG2059" s="529">
        <v>141.07563025210101</v>
      </c>
      <c r="AH2059" s="529">
        <v>196</v>
      </c>
      <c r="AI2059" s="528">
        <v>119</v>
      </c>
      <c r="AJ2059" s="532" t="s">
        <v>80</v>
      </c>
      <c r="AK2059" s="532" t="s">
        <v>80</v>
      </c>
      <c r="AL2059" s="571"/>
      <c r="AM2059" s="571"/>
      <c r="AN2059" s="531">
        <v>890</v>
      </c>
      <c r="AO2059" s="531">
        <v>901</v>
      </c>
      <c r="AP2059" s="532" t="s">
        <v>80</v>
      </c>
      <c r="AQ2059" s="532" t="s">
        <v>80</v>
      </c>
      <c r="AR2059" s="521" t="s">
        <v>80</v>
      </c>
      <c r="AS2059" s="521" t="s">
        <v>80</v>
      </c>
      <c r="AT2059" s="521" t="s">
        <v>80</v>
      </c>
      <c r="AU2059" s="521" t="s">
        <v>80</v>
      </c>
      <c r="AV2059" s="533"/>
      <c r="AW2059" s="533"/>
      <c r="AX2059" s="533"/>
      <c r="AY2059" s="533"/>
      <c r="AZ2059" s="533"/>
      <c r="BA2059" s="533"/>
      <c r="BB2059" s="359"/>
      <c r="BC2059" s="605">
        <f t="shared" si="1967"/>
        <v>16788.000000000018</v>
      </c>
      <c r="BD2059" s="606">
        <f t="shared" si="1968"/>
        <v>23324</v>
      </c>
      <c r="BE2059" s="609">
        <f t="shared" si="1969"/>
        <v>57799.6</v>
      </c>
      <c r="BF2059" s="311">
        <f t="shared" si="1970"/>
        <v>50480</v>
      </c>
      <c r="BG2059" s="610">
        <f t="shared" si="1971"/>
        <v>89602</v>
      </c>
      <c r="BH2059" s="609">
        <f t="shared" si="1972"/>
        <v>49226.400000000001</v>
      </c>
      <c r="BI2059" s="311">
        <f t="shared" si="1973"/>
        <v>20352</v>
      </c>
      <c r="BJ2059" s="610">
        <f t="shared" si="1974"/>
        <v>129744</v>
      </c>
      <c r="BK2059" s="609">
        <f t="shared" si="1975"/>
        <v>5370.1</v>
      </c>
      <c r="BL2059" s="311">
        <f t="shared" si="1976"/>
        <v>4897</v>
      </c>
      <c r="BM2059" s="610">
        <f t="shared" si="1977"/>
        <v>8715</v>
      </c>
      <c r="BN2059" s="565">
        <f t="shared" si="1978"/>
        <v>2</v>
      </c>
      <c r="BO2059" s="312">
        <f t="shared" si="1979"/>
        <v>2021</v>
      </c>
      <c r="BP2059" s="312">
        <f t="shared" si="1980"/>
        <v>2</v>
      </c>
      <c r="BQ2059" s="202"/>
    </row>
    <row r="2060" spans="1:69" ht="10.5" customHeight="1" x14ac:dyDescent="0.2">
      <c r="A2060" s="87" t="str">
        <f t="shared" si="1966"/>
        <v>2020-21R1F3</v>
      </c>
      <c r="B2060" s="87" t="str">
        <f t="shared" si="1981"/>
        <v>Y59</v>
      </c>
      <c r="C2060" s="241" t="s">
        <v>196</v>
      </c>
      <c r="D2060" s="241" t="s">
        <v>178</v>
      </c>
      <c r="E2060" s="42"/>
      <c r="F2060" s="317" t="str">
        <f>VLOOKUP($G2060,'Selection Sheet'!$C$15:$F$39,3,0)</f>
        <v>Y59</v>
      </c>
      <c r="G2060" s="204" t="s">
        <v>108</v>
      </c>
      <c r="H2060" s="203" t="s">
        <v>529</v>
      </c>
      <c r="I2060" s="495">
        <v>9</v>
      </c>
      <c r="J2060" s="495">
        <v>1</v>
      </c>
      <c r="K2060" s="495">
        <v>2</v>
      </c>
      <c r="L2060" s="495">
        <v>0</v>
      </c>
      <c r="M2060" s="495">
        <v>9</v>
      </c>
      <c r="N2060" s="495">
        <v>0</v>
      </c>
      <c r="O2060" s="495">
        <v>2</v>
      </c>
      <c r="P2060" s="495">
        <v>0</v>
      </c>
      <c r="Q2060" s="495" t="s">
        <v>80</v>
      </c>
      <c r="R2060" s="495" t="s">
        <v>80</v>
      </c>
      <c r="S2060" s="495">
        <v>25</v>
      </c>
      <c r="T2060" s="498">
        <v>18</v>
      </c>
      <c r="U2060" s="550">
        <v>66</v>
      </c>
      <c r="V2060" s="550">
        <v>55</v>
      </c>
      <c r="W2060" s="550">
        <v>118</v>
      </c>
      <c r="X2060" s="498">
        <v>18</v>
      </c>
      <c r="Y2060" s="555">
        <v>18.600000000000001</v>
      </c>
      <c r="Z2060" s="550">
        <v>12</v>
      </c>
      <c r="AA2060" s="550">
        <v>56</v>
      </c>
      <c r="AB2060" s="501" t="s">
        <v>80</v>
      </c>
      <c r="AC2060" s="550" t="s">
        <v>80</v>
      </c>
      <c r="AD2060" s="550" t="s">
        <v>80</v>
      </c>
      <c r="AE2060" s="550" t="s">
        <v>80</v>
      </c>
      <c r="AF2060" s="502">
        <v>0</v>
      </c>
      <c r="AG2060" s="503" t="s">
        <v>80</v>
      </c>
      <c r="AH2060" s="503" t="s">
        <v>80</v>
      </c>
      <c r="AI2060" s="502">
        <v>0</v>
      </c>
      <c r="AJ2060" s="505" t="s">
        <v>80</v>
      </c>
      <c r="AK2060" s="505" t="s">
        <v>80</v>
      </c>
      <c r="AL2060" s="507"/>
      <c r="AM2060" s="507"/>
      <c r="AN2060" s="505" t="s">
        <v>80</v>
      </c>
      <c r="AO2060" s="505" t="s">
        <v>80</v>
      </c>
      <c r="AP2060" s="506">
        <v>49</v>
      </c>
      <c r="AQ2060" s="506">
        <v>61</v>
      </c>
      <c r="AR2060" s="495" t="s">
        <v>80</v>
      </c>
      <c r="AS2060" s="495" t="s">
        <v>80</v>
      </c>
      <c r="AT2060" s="495" t="s">
        <v>80</v>
      </c>
      <c r="AU2060" s="495" t="s">
        <v>80</v>
      </c>
      <c r="AV2060" s="507"/>
      <c r="AW2060" s="507"/>
      <c r="AX2060" s="507"/>
      <c r="AY2060" s="507"/>
      <c r="AZ2060" s="507"/>
      <c r="BA2060" s="507"/>
      <c r="BB2060" s="357"/>
      <c r="BC2060" s="592" t="str">
        <f t="shared" si="1967"/>
        <v>-</v>
      </c>
      <c r="BD2060" s="593" t="str">
        <f t="shared" si="1968"/>
        <v>-</v>
      </c>
      <c r="BE2060" s="595">
        <f t="shared" si="1969"/>
        <v>1188</v>
      </c>
      <c r="BF2060" s="289">
        <f t="shared" si="1970"/>
        <v>990</v>
      </c>
      <c r="BG2060" s="596">
        <f t="shared" si="1971"/>
        <v>2124</v>
      </c>
      <c r="BH2060" s="595">
        <f t="shared" si="1972"/>
        <v>334.8</v>
      </c>
      <c r="BI2060" s="289">
        <f t="shared" si="1973"/>
        <v>216</v>
      </c>
      <c r="BJ2060" s="596">
        <f t="shared" si="1974"/>
        <v>1008</v>
      </c>
      <c r="BK2060" s="595" t="str">
        <f t="shared" si="1975"/>
        <v>-</v>
      </c>
      <c r="BL2060" s="289" t="str">
        <f t="shared" si="1976"/>
        <v>-</v>
      </c>
      <c r="BM2060" s="596" t="str">
        <f t="shared" si="1977"/>
        <v>-</v>
      </c>
      <c r="BN2060" s="563">
        <f t="shared" si="1978"/>
        <v>3</v>
      </c>
      <c r="BO2060" s="87">
        <f t="shared" si="1979"/>
        <v>2021</v>
      </c>
      <c r="BP2060" s="87">
        <f t="shared" si="1980"/>
        <v>0</v>
      </c>
      <c r="BQ2060" s="202"/>
    </row>
    <row r="2061" spans="1:69" ht="10.5" customHeight="1" x14ac:dyDescent="0.2">
      <c r="A2061" s="87" t="str">
        <f t="shared" si="1966"/>
        <v>2020-21RRU3</v>
      </c>
      <c r="B2061" s="87" t="str">
        <f t="shared" si="1981"/>
        <v>Y56</v>
      </c>
      <c r="C2061" s="240" t="s">
        <v>196</v>
      </c>
      <c r="D2061" s="240" t="s">
        <v>178</v>
      </c>
      <c r="E2061" s="42"/>
      <c r="F2061" s="317" t="str">
        <f>VLOOKUP($G2061,'Selection Sheet'!$C$15:$F$39,3,0)</f>
        <v>Y56</v>
      </c>
      <c r="G2061" s="204" t="s">
        <v>93</v>
      </c>
      <c r="H2061" s="203" t="s">
        <v>530</v>
      </c>
      <c r="I2061" s="495">
        <v>340</v>
      </c>
      <c r="J2061" s="495">
        <v>118</v>
      </c>
      <c r="K2061" s="495">
        <v>46</v>
      </c>
      <c r="L2061" s="495">
        <v>24</v>
      </c>
      <c r="M2061" s="495">
        <v>324</v>
      </c>
      <c r="N2061" s="495">
        <v>41</v>
      </c>
      <c r="O2061" s="495">
        <v>43</v>
      </c>
      <c r="P2061" s="495">
        <v>18</v>
      </c>
      <c r="Q2061" s="495" t="s">
        <v>80</v>
      </c>
      <c r="R2061" s="495" t="s">
        <v>80</v>
      </c>
      <c r="S2061" s="495">
        <v>962</v>
      </c>
      <c r="T2061" s="501">
        <v>323</v>
      </c>
      <c r="U2061" s="550">
        <v>68.3</v>
      </c>
      <c r="V2061" s="550">
        <v>63</v>
      </c>
      <c r="W2061" s="550">
        <v>100</v>
      </c>
      <c r="X2061" s="498">
        <v>556</v>
      </c>
      <c r="Y2061" s="555">
        <v>72.7</v>
      </c>
      <c r="Z2061" s="550">
        <v>29.5</v>
      </c>
      <c r="AA2061" s="550">
        <v>180</v>
      </c>
      <c r="AB2061" s="501">
        <v>77</v>
      </c>
      <c r="AC2061" s="550">
        <v>46</v>
      </c>
      <c r="AD2061" s="550">
        <v>41</v>
      </c>
      <c r="AE2061" s="550">
        <v>76</v>
      </c>
      <c r="AF2061" s="502">
        <v>116</v>
      </c>
      <c r="AG2061" s="503">
        <v>120.254901960784</v>
      </c>
      <c r="AH2061" s="503">
        <v>152.9</v>
      </c>
      <c r="AI2061" s="502">
        <v>102</v>
      </c>
      <c r="AJ2061" s="505" t="s">
        <v>80</v>
      </c>
      <c r="AK2061" s="505" t="s">
        <v>80</v>
      </c>
      <c r="AL2061" s="507"/>
      <c r="AM2061" s="507"/>
      <c r="AN2061" s="505" t="s">
        <v>80</v>
      </c>
      <c r="AO2061" s="505" t="s">
        <v>80</v>
      </c>
      <c r="AP2061" s="506">
        <v>871</v>
      </c>
      <c r="AQ2061" s="506">
        <v>958</v>
      </c>
      <c r="AR2061" s="495" t="s">
        <v>80</v>
      </c>
      <c r="AS2061" s="495" t="s">
        <v>80</v>
      </c>
      <c r="AT2061" s="495" t="s">
        <v>80</v>
      </c>
      <c r="AU2061" s="495" t="s">
        <v>80</v>
      </c>
      <c r="AV2061" s="507"/>
      <c r="AW2061" s="507"/>
      <c r="AX2061" s="507"/>
      <c r="AY2061" s="507"/>
      <c r="AZ2061" s="507"/>
      <c r="BA2061" s="507"/>
      <c r="BB2061" s="357"/>
      <c r="BC2061" s="592">
        <f t="shared" si="1967"/>
        <v>12265.999999999967</v>
      </c>
      <c r="BD2061" s="593">
        <f t="shared" si="1968"/>
        <v>15595.800000000001</v>
      </c>
      <c r="BE2061" s="595">
        <f t="shared" si="1969"/>
        <v>22060.899999999998</v>
      </c>
      <c r="BF2061" s="289">
        <f t="shared" si="1970"/>
        <v>20349</v>
      </c>
      <c r="BG2061" s="596">
        <f t="shared" si="1971"/>
        <v>32300</v>
      </c>
      <c r="BH2061" s="595">
        <f t="shared" si="1972"/>
        <v>40421.200000000004</v>
      </c>
      <c r="BI2061" s="289">
        <f t="shared" si="1973"/>
        <v>16402</v>
      </c>
      <c r="BJ2061" s="596">
        <f t="shared" si="1974"/>
        <v>100080</v>
      </c>
      <c r="BK2061" s="595">
        <f t="shared" si="1975"/>
        <v>3542</v>
      </c>
      <c r="BL2061" s="289">
        <f t="shared" si="1976"/>
        <v>3157</v>
      </c>
      <c r="BM2061" s="596">
        <f t="shared" si="1977"/>
        <v>5852</v>
      </c>
      <c r="BN2061" s="563">
        <f t="shared" si="1978"/>
        <v>3</v>
      </c>
      <c r="BO2061" s="87">
        <f t="shared" si="1979"/>
        <v>2021</v>
      </c>
      <c r="BP2061" s="87">
        <f t="shared" si="1980"/>
        <v>0</v>
      </c>
      <c r="BQ2061" s="202"/>
    </row>
    <row r="2062" spans="1:69" ht="10.5" customHeight="1" x14ac:dyDescent="0.2">
      <c r="A2062" s="87" t="str">
        <f t="shared" si="1966"/>
        <v>2020-21RX63</v>
      </c>
      <c r="B2062" s="87" t="str">
        <f t="shared" si="1981"/>
        <v>Y63</v>
      </c>
      <c r="C2062" s="240" t="s">
        <v>196</v>
      </c>
      <c r="D2062" s="240" t="s">
        <v>178</v>
      </c>
      <c r="E2062" s="42"/>
      <c r="F2062" s="317" t="str">
        <f>VLOOKUP($G2062,'Selection Sheet'!$C$15:$F$39,3,0)</f>
        <v>Y63</v>
      </c>
      <c r="G2062" s="204" t="s">
        <v>111</v>
      </c>
      <c r="H2062" s="203" t="s">
        <v>532</v>
      </c>
      <c r="I2062" s="495">
        <v>177</v>
      </c>
      <c r="J2062" s="495">
        <v>47</v>
      </c>
      <c r="K2062" s="495">
        <v>28</v>
      </c>
      <c r="L2062" s="495">
        <v>15</v>
      </c>
      <c r="M2062" s="495">
        <v>172</v>
      </c>
      <c r="N2062" s="495">
        <v>15</v>
      </c>
      <c r="O2062" s="495">
        <v>27</v>
      </c>
      <c r="P2062" s="495">
        <v>7</v>
      </c>
      <c r="Q2062" s="495" t="s">
        <v>80</v>
      </c>
      <c r="R2062" s="495" t="s">
        <v>80</v>
      </c>
      <c r="S2062" s="495">
        <v>455</v>
      </c>
      <c r="T2062" s="501">
        <v>271</v>
      </c>
      <c r="U2062" s="550">
        <v>81.3</v>
      </c>
      <c r="V2062" s="550">
        <v>73</v>
      </c>
      <c r="W2062" s="550">
        <v>122</v>
      </c>
      <c r="X2062" s="498">
        <v>280</v>
      </c>
      <c r="Y2062" s="555">
        <v>77.2</v>
      </c>
      <c r="Z2062" s="550">
        <v>39.5</v>
      </c>
      <c r="AA2062" s="550">
        <v>186</v>
      </c>
      <c r="AB2062" s="501">
        <v>41</v>
      </c>
      <c r="AC2062" s="550">
        <v>58.8</v>
      </c>
      <c r="AD2062" s="550">
        <v>49</v>
      </c>
      <c r="AE2062" s="550">
        <v>98</v>
      </c>
      <c r="AF2062" s="502">
        <v>84</v>
      </c>
      <c r="AG2062" s="503">
        <v>116.643835616438</v>
      </c>
      <c r="AH2062" s="503">
        <v>150.80000000000001</v>
      </c>
      <c r="AI2062" s="502">
        <v>73</v>
      </c>
      <c r="AJ2062" s="505" t="s">
        <v>80</v>
      </c>
      <c r="AK2062" s="505" t="s">
        <v>80</v>
      </c>
      <c r="AL2062" s="507"/>
      <c r="AM2062" s="507"/>
      <c r="AN2062" s="505" t="s">
        <v>80</v>
      </c>
      <c r="AO2062" s="505" t="s">
        <v>80</v>
      </c>
      <c r="AP2062" s="506">
        <v>311</v>
      </c>
      <c r="AQ2062" s="506">
        <v>354</v>
      </c>
      <c r="AR2062" s="495" t="s">
        <v>80</v>
      </c>
      <c r="AS2062" s="495" t="s">
        <v>80</v>
      </c>
      <c r="AT2062" s="495" t="s">
        <v>80</v>
      </c>
      <c r="AU2062" s="495" t="s">
        <v>80</v>
      </c>
      <c r="AV2062" s="507"/>
      <c r="AW2062" s="507"/>
      <c r="AX2062" s="507"/>
      <c r="AY2062" s="507"/>
      <c r="AZ2062" s="507"/>
      <c r="BA2062" s="507"/>
      <c r="BB2062" s="357"/>
      <c r="BC2062" s="592">
        <f t="shared" si="1967"/>
        <v>8514.9999999999745</v>
      </c>
      <c r="BD2062" s="593">
        <f t="shared" si="1968"/>
        <v>11008.400000000001</v>
      </c>
      <c r="BE2062" s="595">
        <f t="shared" si="1969"/>
        <v>22032.3</v>
      </c>
      <c r="BF2062" s="289">
        <f t="shared" si="1970"/>
        <v>19783</v>
      </c>
      <c r="BG2062" s="596">
        <f t="shared" si="1971"/>
        <v>33062</v>
      </c>
      <c r="BH2062" s="595">
        <f t="shared" si="1972"/>
        <v>21616</v>
      </c>
      <c r="BI2062" s="289">
        <f t="shared" si="1973"/>
        <v>11060</v>
      </c>
      <c r="BJ2062" s="596">
        <f t="shared" si="1974"/>
        <v>52080</v>
      </c>
      <c r="BK2062" s="595">
        <f t="shared" si="1975"/>
        <v>2410.7999999999997</v>
      </c>
      <c r="BL2062" s="289">
        <f t="shared" si="1976"/>
        <v>2009</v>
      </c>
      <c r="BM2062" s="596">
        <f t="shared" si="1977"/>
        <v>4018</v>
      </c>
      <c r="BN2062" s="563">
        <f t="shared" si="1978"/>
        <v>3</v>
      </c>
      <c r="BO2062" s="87">
        <f t="shared" si="1979"/>
        <v>2021</v>
      </c>
      <c r="BP2062" s="87">
        <f t="shared" si="1980"/>
        <v>0</v>
      </c>
      <c r="BQ2062" s="202"/>
    </row>
    <row r="2063" spans="1:69" ht="10.5" customHeight="1" x14ac:dyDescent="0.2">
      <c r="A2063" s="314" t="str">
        <f t="shared" si="1966"/>
        <v>2020-21RX73</v>
      </c>
      <c r="B2063" s="314" t="str">
        <f t="shared" si="1981"/>
        <v>Y62</v>
      </c>
      <c r="C2063" s="243" t="s">
        <v>196</v>
      </c>
      <c r="D2063" s="243" t="s">
        <v>178</v>
      </c>
      <c r="E2063" s="206"/>
      <c r="F2063" s="318" t="str">
        <f>VLOOKUP($G2063,'Selection Sheet'!$C$15:$F$39,3,0)</f>
        <v>Y62</v>
      </c>
      <c r="G2063" s="207" t="s">
        <v>84</v>
      </c>
      <c r="H2063" s="205" t="s">
        <v>533</v>
      </c>
      <c r="I2063" s="508">
        <v>261</v>
      </c>
      <c r="J2063" s="508">
        <v>82</v>
      </c>
      <c r="K2063" s="508">
        <v>39</v>
      </c>
      <c r="L2063" s="508">
        <v>20</v>
      </c>
      <c r="M2063" s="508">
        <v>242</v>
      </c>
      <c r="N2063" s="508">
        <v>23</v>
      </c>
      <c r="O2063" s="508">
        <v>34</v>
      </c>
      <c r="P2063" s="508">
        <v>10</v>
      </c>
      <c r="Q2063" s="508" t="s">
        <v>80</v>
      </c>
      <c r="R2063" s="508" t="s">
        <v>80</v>
      </c>
      <c r="S2063" s="508">
        <v>942</v>
      </c>
      <c r="T2063" s="514">
        <v>643</v>
      </c>
      <c r="U2063" s="551">
        <v>75.599999999999994</v>
      </c>
      <c r="V2063" s="551">
        <v>66</v>
      </c>
      <c r="W2063" s="551">
        <v>112</v>
      </c>
      <c r="X2063" s="511">
        <v>773</v>
      </c>
      <c r="Y2063" s="556">
        <v>71</v>
      </c>
      <c r="Z2063" s="551">
        <v>39</v>
      </c>
      <c r="AA2063" s="551">
        <v>190</v>
      </c>
      <c r="AB2063" s="514">
        <v>86</v>
      </c>
      <c r="AC2063" s="551">
        <v>67.400000000000006</v>
      </c>
      <c r="AD2063" s="551">
        <v>58.5</v>
      </c>
      <c r="AE2063" s="551">
        <v>103</v>
      </c>
      <c r="AF2063" s="515">
        <v>188</v>
      </c>
      <c r="AG2063" s="516">
        <v>152.85517241379301</v>
      </c>
      <c r="AH2063" s="516">
        <v>208.6</v>
      </c>
      <c r="AI2063" s="515">
        <v>145</v>
      </c>
      <c r="AJ2063" s="519" t="s">
        <v>80</v>
      </c>
      <c r="AK2063" s="519" t="s">
        <v>80</v>
      </c>
      <c r="AL2063" s="570"/>
      <c r="AM2063" s="570"/>
      <c r="AN2063" s="518" t="s">
        <v>80</v>
      </c>
      <c r="AO2063" s="518" t="s">
        <v>80</v>
      </c>
      <c r="AP2063" s="519">
        <v>524</v>
      </c>
      <c r="AQ2063" s="519">
        <v>633</v>
      </c>
      <c r="AR2063" s="508" t="s">
        <v>80</v>
      </c>
      <c r="AS2063" s="508" t="s">
        <v>80</v>
      </c>
      <c r="AT2063" s="508" t="s">
        <v>80</v>
      </c>
      <c r="AU2063" s="508" t="s">
        <v>80</v>
      </c>
      <c r="AV2063" s="520"/>
      <c r="AW2063" s="520"/>
      <c r="AX2063" s="520"/>
      <c r="AY2063" s="520"/>
      <c r="AZ2063" s="520"/>
      <c r="BA2063" s="520"/>
      <c r="BB2063" s="358"/>
      <c r="BC2063" s="597">
        <f t="shared" si="1967"/>
        <v>22163.999999999985</v>
      </c>
      <c r="BD2063" s="598">
        <f t="shared" si="1968"/>
        <v>30247</v>
      </c>
      <c r="BE2063" s="602">
        <f t="shared" si="1969"/>
        <v>48610.799999999996</v>
      </c>
      <c r="BF2063" s="603">
        <f t="shared" si="1970"/>
        <v>42438</v>
      </c>
      <c r="BG2063" s="604">
        <f t="shared" si="1971"/>
        <v>72016</v>
      </c>
      <c r="BH2063" s="602">
        <f t="shared" si="1972"/>
        <v>54883</v>
      </c>
      <c r="BI2063" s="603">
        <f t="shared" si="1973"/>
        <v>30147</v>
      </c>
      <c r="BJ2063" s="604">
        <f t="shared" si="1974"/>
        <v>146870</v>
      </c>
      <c r="BK2063" s="602">
        <f t="shared" si="1975"/>
        <v>5796.4000000000005</v>
      </c>
      <c r="BL2063" s="603">
        <f t="shared" si="1976"/>
        <v>5031</v>
      </c>
      <c r="BM2063" s="604">
        <f t="shared" si="1977"/>
        <v>8858</v>
      </c>
      <c r="BN2063" s="564">
        <f t="shared" si="1978"/>
        <v>3</v>
      </c>
      <c r="BO2063" s="314">
        <f t="shared" si="1979"/>
        <v>2021</v>
      </c>
      <c r="BP2063" s="314">
        <f t="shared" si="1980"/>
        <v>0</v>
      </c>
      <c r="BQ2063" s="202"/>
    </row>
    <row r="2064" spans="1:69" ht="10.5" customHeight="1" x14ac:dyDescent="0.2">
      <c r="A2064" s="87" t="str">
        <f t="shared" si="1966"/>
        <v>2020-21RX83</v>
      </c>
      <c r="B2064" s="87" t="str">
        <f t="shared" si="1981"/>
        <v>Y63</v>
      </c>
      <c r="C2064" s="240" t="s">
        <v>196</v>
      </c>
      <c r="D2064" s="240" t="s">
        <v>178</v>
      </c>
      <c r="E2064" s="42"/>
      <c r="F2064" s="317" t="str">
        <f>VLOOKUP($G2064,'Selection Sheet'!$C$15:$F$39,3,0)</f>
        <v>Y63</v>
      </c>
      <c r="G2064" s="204" t="s">
        <v>120</v>
      </c>
      <c r="H2064" s="203" t="s">
        <v>534</v>
      </c>
      <c r="I2064" s="495">
        <v>302</v>
      </c>
      <c r="J2064" s="495">
        <v>83</v>
      </c>
      <c r="K2064" s="495">
        <v>47</v>
      </c>
      <c r="L2064" s="495">
        <v>23</v>
      </c>
      <c r="M2064" s="495">
        <v>294</v>
      </c>
      <c r="N2064" s="495">
        <v>23</v>
      </c>
      <c r="O2064" s="495">
        <v>42</v>
      </c>
      <c r="P2064" s="495">
        <v>7</v>
      </c>
      <c r="Q2064" s="495" t="s">
        <v>80</v>
      </c>
      <c r="R2064" s="495" t="s">
        <v>80</v>
      </c>
      <c r="S2064" s="495">
        <v>758</v>
      </c>
      <c r="T2064" s="501">
        <v>548</v>
      </c>
      <c r="U2064" s="550">
        <v>82</v>
      </c>
      <c r="V2064" s="550">
        <v>73</v>
      </c>
      <c r="W2064" s="550">
        <v>125</v>
      </c>
      <c r="X2064" s="498">
        <v>588</v>
      </c>
      <c r="Y2064" s="555">
        <v>84.2</v>
      </c>
      <c r="Z2064" s="550">
        <v>42</v>
      </c>
      <c r="AA2064" s="550">
        <v>221</v>
      </c>
      <c r="AB2064" s="501">
        <v>78</v>
      </c>
      <c r="AC2064" s="550">
        <v>54.5</v>
      </c>
      <c r="AD2064" s="550">
        <v>46.5</v>
      </c>
      <c r="AE2064" s="550">
        <v>81</v>
      </c>
      <c r="AF2064" s="502">
        <v>103</v>
      </c>
      <c r="AG2064" s="503">
        <v>141.125</v>
      </c>
      <c r="AH2064" s="503">
        <v>180.3</v>
      </c>
      <c r="AI2064" s="502">
        <v>88</v>
      </c>
      <c r="AJ2064" s="506" t="s">
        <v>80</v>
      </c>
      <c r="AK2064" s="506" t="s">
        <v>80</v>
      </c>
      <c r="AL2064" s="569"/>
      <c r="AM2064" s="569"/>
      <c r="AN2064" s="505" t="s">
        <v>80</v>
      </c>
      <c r="AO2064" s="505" t="s">
        <v>80</v>
      </c>
      <c r="AP2064" s="506">
        <v>551</v>
      </c>
      <c r="AQ2064" s="506">
        <v>652</v>
      </c>
      <c r="AR2064" s="495" t="s">
        <v>80</v>
      </c>
      <c r="AS2064" s="495" t="s">
        <v>80</v>
      </c>
      <c r="AT2064" s="495" t="s">
        <v>80</v>
      </c>
      <c r="AU2064" s="495" t="s">
        <v>80</v>
      </c>
      <c r="AV2064" s="507"/>
      <c r="AW2064" s="507"/>
      <c r="AX2064" s="507"/>
      <c r="AY2064" s="507"/>
      <c r="AZ2064" s="507"/>
      <c r="BA2064" s="507"/>
      <c r="BB2064" s="357"/>
      <c r="BC2064" s="592">
        <f t="shared" si="1967"/>
        <v>12419</v>
      </c>
      <c r="BD2064" s="593">
        <f t="shared" si="1968"/>
        <v>15866.400000000001</v>
      </c>
      <c r="BE2064" s="595">
        <f t="shared" si="1969"/>
        <v>44936</v>
      </c>
      <c r="BF2064" s="289">
        <f t="shared" si="1970"/>
        <v>40004</v>
      </c>
      <c r="BG2064" s="596">
        <f t="shared" si="1971"/>
        <v>68500</v>
      </c>
      <c r="BH2064" s="595">
        <f t="shared" si="1972"/>
        <v>49509.599999999999</v>
      </c>
      <c r="BI2064" s="289">
        <f t="shared" si="1973"/>
        <v>24696</v>
      </c>
      <c r="BJ2064" s="596">
        <f t="shared" si="1974"/>
        <v>129948</v>
      </c>
      <c r="BK2064" s="595">
        <f t="shared" si="1975"/>
        <v>4251</v>
      </c>
      <c r="BL2064" s="289">
        <f t="shared" si="1976"/>
        <v>3627</v>
      </c>
      <c r="BM2064" s="596">
        <f t="shared" si="1977"/>
        <v>6318</v>
      </c>
      <c r="BN2064" s="563">
        <f t="shared" si="1978"/>
        <v>3</v>
      </c>
      <c r="BO2064" s="87">
        <f t="shared" si="1979"/>
        <v>2021</v>
      </c>
      <c r="BP2064" s="87">
        <f t="shared" si="1980"/>
        <v>0</v>
      </c>
      <c r="BQ2064" s="202"/>
    </row>
    <row r="2065" spans="1:69" ht="10.5" customHeight="1" x14ac:dyDescent="0.2">
      <c r="A2065" s="87" t="str">
        <f t="shared" si="1966"/>
        <v>2020-21RX93</v>
      </c>
      <c r="B2065" s="87" t="str">
        <f t="shared" si="1981"/>
        <v>Y60</v>
      </c>
      <c r="C2065" s="240" t="s">
        <v>196</v>
      </c>
      <c r="D2065" s="240" t="s">
        <v>178</v>
      </c>
      <c r="E2065" s="42"/>
      <c r="F2065" s="317" t="str">
        <f>VLOOKUP($G2065,'Selection Sheet'!$C$15:$F$39,3,0)</f>
        <v>Y60</v>
      </c>
      <c r="G2065" s="204" t="s">
        <v>103</v>
      </c>
      <c r="H2065" s="203" t="s">
        <v>535</v>
      </c>
      <c r="I2065" s="495">
        <v>252</v>
      </c>
      <c r="J2065" s="495">
        <v>64</v>
      </c>
      <c r="K2065" s="495">
        <v>30</v>
      </c>
      <c r="L2065" s="495">
        <v>9</v>
      </c>
      <c r="M2065" s="495">
        <v>247</v>
      </c>
      <c r="N2065" s="495">
        <v>23</v>
      </c>
      <c r="O2065" s="495">
        <v>29</v>
      </c>
      <c r="P2065" s="495">
        <v>4</v>
      </c>
      <c r="Q2065" s="495" t="s">
        <v>80</v>
      </c>
      <c r="R2065" s="495" t="s">
        <v>80</v>
      </c>
      <c r="S2065" s="495">
        <v>710</v>
      </c>
      <c r="T2065" s="501">
        <v>493</v>
      </c>
      <c r="U2065" s="550">
        <v>92.7</v>
      </c>
      <c r="V2065" s="550">
        <v>80</v>
      </c>
      <c r="W2065" s="550">
        <v>147</v>
      </c>
      <c r="X2065" s="498">
        <v>527</v>
      </c>
      <c r="Y2065" s="555">
        <v>79.3</v>
      </c>
      <c r="Z2065" s="550">
        <v>46</v>
      </c>
      <c r="AA2065" s="550">
        <v>192</v>
      </c>
      <c r="AB2065" s="501">
        <v>71</v>
      </c>
      <c r="AC2065" s="550">
        <v>71.400000000000006</v>
      </c>
      <c r="AD2065" s="550">
        <v>53</v>
      </c>
      <c r="AE2065" s="550">
        <v>111</v>
      </c>
      <c r="AF2065" s="502">
        <v>155</v>
      </c>
      <c r="AG2065" s="503">
        <v>130.952</v>
      </c>
      <c r="AH2065" s="503">
        <v>176</v>
      </c>
      <c r="AI2065" s="502">
        <v>125</v>
      </c>
      <c r="AJ2065" s="505" t="s">
        <v>80</v>
      </c>
      <c r="AK2065" s="505" t="s">
        <v>80</v>
      </c>
      <c r="AL2065" s="507"/>
      <c r="AM2065" s="507"/>
      <c r="AN2065" s="505" t="s">
        <v>80</v>
      </c>
      <c r="AO2065" s="505" t="s">
        <v>80</v>
      </c>
      <c r="AP2065" s="506">
        <v>438</v>
      </c>
      <c r="AQ2065" s="506">
        <v>494</v>
      </c>
      <c r="AR2065" s="495" t="s">
        <v>80</v>
      </c>
      <c r="AS2065" s="495" t="s">
        <v>80</v>
      </c>
      <c r="AT2065" s="495" t="s">
        <v>80</v>
      </c>
      <c r="AU2065" s="495" t="s">
        <v>80</v>
      </c>
      <c r="AV2065" s="507"/>
      <c r="AW2065" s="507"/>
      <c r="AX2065" s="507"/>
      <c r="AY2065" s="507"/>
      <c r="AZ2065" s="507"/>
      <c r="BA2065" s="507"/>
      <c r="BB2065" s="357"/>
      <c r="BC2065" s="592">
        <f t="shared" si="1967"/>
        <v>16369</v>
      </c>
      <c r="BD2065" s="593">
        <f t="shared" si="1968"/>
        <v>22000</v>
      </c>
      <c r="BE2065" s="595">
        <f t="shared" si="1969"/>
        <v>45701.1</v>
      </c>
      <c r="BF2065" s="289">
        <f t="shared" si="1970"/>
        <v>39440</v>
      </c>
      <c r="BG2065" s="596">
        <f t="shared" si="1971"/>
        <v>72471</v>
      </c>
      <c r="BH2065" s="595">
        <f t="shared" si="1972"/>
        <v>41791.1</v>
      </c>
      <c r="BI2065" s="289">
        <f t="shared" si="1973"/>
        <v>24242</v>
      </c>
      <c r="BJ2065" s="596">
        <f t="shared" si="1974"/>
        <v>101184</v>
      </c>
      <c r="BK2065" s="595">
        <f t="shared" si="1975"/>
        <v>5069.4000000000005</v>
      </c>
      <c r="BL2065" s="289">
        <f t="shared" si="1976"/>
        <v>3763</v>
      </c>
      <c r="BM2065" s="596">
        <f t="shared" si="1977"/>
        <v>7881</v>
      </c>
      <c r="BN2065" s="563">
        <f t="shared" si="1978"/>
        <v>3</v>
      </c>
      <c r="BO2065" s="87">
        <f t="shared" si="1979"/>
        <v>2021</v>
      </c>
      <c r="BP2065" s="87">
        <f t="shared" si="1980"/>
        <v>0</v>
      </c>
      <c r="BQ2065" s="202"/>
    </row>
    <row r="2066" spans="1:69" ht="10.5" customHeight="1" x14ac:dyDescent="0.2">
      <c r="A2066" s="314" t="str">
        <f t="shared" si="1966"/>
        <v>2020-21RYA3</v>
      </c>
      <c r="B2066" s="314" t="str">
        <f t="shared" si="1981"/>
        <v>Y60</v>
      </c>
      <c r="C2066" s="243" t="s">
        <v>196</v>
      </c>
      <c r="D2066" s="243" t="s">
        <v>178</v>
      </c>
      <c r="E2066" s="206"/>
      <c r="F2066" s="318" t="str">
        <f>VLOOKUP($G2066,'Selection Sheet'!$C$15:$F$39,3,0)</f>
        <v>Y60</v>
      </c>
      <c r="G2066" s="207" t="s">
        <v>118</v>
      </c>
      <c r="H2066" s="205" t="s">
        <v>536</v>
      </c>
      <c r="I2066" s="508">
        <v>300</v>
      </c>
      <c r="J2066" s="508">
        <v>71</v>
      </c>
      <c r="K2066" s="508">
        <v>43</v>
      </c>
      <c r="L2066" s="508">
        <v>17</v>
      </c>
      <c r="M2066" s="508">
        <v>289</v>
      </c>
      <c r="N2066" s="508">
        <v>30</v>
      </c>
      <c r="O2066" s="508">
        <v>42</v>
      </c>
      <c r="P2066" s="508">
        <v>10</v>
      </c>
      <c r="Q2066" s="508" t="s">
        <v>80</v>
      </c>
      <c r="R2066" s="508" t="s">
        <v>80</v>
      </c>
      <c r="S2066" s="508">
        <v>945</v>
      </c>
      <c r="T2066" s="514">
        <v>421</v>
      </c>
      <c r="U2066" s="551">
        <v>73.8</v>
      </c>
      <c r="V2066" s="551">
        <v>68</v>
      </c>
      <c r="W2066" s="551">
        <v>106</v>
      </c>
      <c r="X2066" s="511">
        <v>546</v>
      </c>
      <c r="Y2066" s="556">
        <v>95.6</v>
      </c>
      <c r="Z2066" s="551">
        <v>52.5</v>
      </c>
      <c r="AA2066" s="551">
        <v>214</v>
      </c>
      <c r="AB2066" s="514">
        <v>43</v>
      </c>
      <c r="AC2066" s="551">
        <v>70.099999999999994</v>
      </c>
      <c r="AD2066" s="551">
        <v>63</v>
      </c>
      <c r="AE2066" s="551">
        <v>107</v>
      </c>
      <c r="AF2066" s="515">
        <v>195</v>
      </c>
      <c r="AG2066" s="516">
        <v>125.795180722892</v>
      </c>
      <c r="AH2066" s="516">
        <v>163.5</v>
      </c>
      <c r="AI2066" s="515">
        <v>166</v>
      </c>
      <c r="AJ2066" s="519" t="s">
        <v>80</v>
      </c>
      <c r="AK2066" s="519" t="s">
        <v>80</v>
      </c>
      <c r="AL2066" s="570"/>
      <c r="AM2066" s="570"/>
      <c r="AN2066" s="518" t="s">
        <v>80</v>
      </c>
      <c r="AO2066" s="518" t="s">
        <v>80</v>
      </c>
      <c r="AP2066" s="519">
        <v>853</v>
      </c>
      <c r="AQ2066" s="519">
        <v>1002</v>
      </c>
      <c r="AR2066" s="508" t="s">
        <v>80</v>
      </c>
      <c r="AS2066" s="508" t="s">
        <v>80</v>
      </c>
      <c r="AT2066" s="508" t="s">
        <v>80</v>
      </c>
      <c r="AU2066" s="508" t="s">
        <v>80</v>
      </c>
      <c r="AV2066" s="520"/>
      <c r="AW2066" s="520"/>
      <c r="AX2066" s="520"/>
      <c r="AY2066" s="520"/>
      <c r="AZ2066" s="520"/>
      <c r="BA2066" s="520"/>
      <c r="BB2066" s="358"/>
      <c r="BC2066" s="597">
        <f t="shared" si="1967"/>
        <v>20882.000000000073</v>
      </c>
      <c r="BD2066" s="598">
        <f t="shared" si="1968"/>
        <v>27141</v>
      </c>
      <c r="BE2066" s="602">
        <f t="shared" si="1969"/>
        <v>31069.8</v>
      </c>
      <c r="BF2066" s="603">
        <f t="shared" si="1970"/>
        <v>28628</v>
      </c>
      <c r="BG2066" s="604">
        <f t="shared" si="1971"/>
        <v>44626</v>
      </c>
      <c r="BH2066" s="602">
        <f t="shared" si="1972"/>
        <v>52197.599999999999</v>
      </c>
      <c r="BI2066" s="603">
        <f t="shared" si="1973"/>
        <v>28665</v>
      </c>
      <c r="BJ2066" s="604">
        <f t="shared" si="1974"/>
        <v>116844</v>
      </c>
      <c r="BK2066" s="602">
        <f t="shared" si="1975"/>
        <v>3014.2999999999997</v>
      </c>
      <c r="BL2066" s="603">
        <f t="shared" si="1976"/>
        <v>2709</v>
      </c>
      <c r="BM2066" s="604">
        <f t="shared" si="1977"/>
        <v>4601</v>
      </c>
      <c r="BN2066" s="564">
        <f t="shared" si="1978"/>
        <v>3</v>
      </c>
      <c r="BO2066" s="314">
        <f t="shared" si="1979"/>
        <v>2021</v>
      </c>
      <c r="BP2066" s="314">
        <f t="shared" si="1980"/>
        <v>0</v>
      </c>
      <c r="BQ2066" s="202"/>
    </row>
    <row r="2067" spans="1:69" ht="10.5" customHeight="1" x14ac:dyDescent="0.2">
      <c r="A2067" s="87" t="str">
        <f t="shared" si="1966"/>
        <v>2020-21RYC3</v>
      </c>
      <c r="B2067" s="87" t="str">
        <f t="shared" si="1981"/>
        <v>Y61</v>
      </c>
      <c r="C2067" s="240" t="s">
        <v>196</v>
      </c>
      <c r="D2067" s="240" t="s">
        <v>178</v>
      </c>
      <c r="E2067" s="42"/>
      <c r="F2067" s="317" t="str">
        <f>VLOOKUP($G2067,'Selection Sheet'!$C$15:$F$39,3,0)</f>
        <v>Y61</v>
      </c>
      <c r="G2067" s="204" t="s">
        <v>87</v>
      </c>
      <c r="H2067" s="203" t="s">
        <v>537</v>
      </c>
      <c r="I2067" s="495">
        <v>277</v>
      </c>
      <c r="J2067" s="495">
        <v>71</v>
      </c>
      <c r="K2067" s="495">
        <v>39</v>
      </c>
      <c r="L2067" s="495">
        <v>26</v>
      </c>
      <c r="M2067" s="495">
        <v>277</v>
      </c>
      <c r="N2067" s="495">
        <v>28</v>
      </c>
      <c r="O2067" s="495">
        <v>39</v>
      </c>
      <c r="P2067" s="495">
        <v>16</v>
      </c>
      <c r="Q2067" s="495" t="s">
        <v>80</v>
      </c>
      <c r="R2067" s="495" t="s">
        <v>80</v>
      </c>
      <c r="S2067" s="495">
        <v>843</v>
      </c>
      <c r="T2067" s="501">
        <v>633</v>
      </c>
      <c r="U2067" s="550">
        <v>76.099999999999994</v>
      </c>
      <c r="V2067" s="550">
        <v>71</v>
      </c>
      <c r="W2067" s="550">
        <v>116</v>
      </c>
      <c r="X2067" s="498">
        <v>640</v>
      </c>
      <c r="Y2067" s="555">
        <v>75.900000000000006</v>
      </c>
      <c r="Z2067" s="550">
        <v>42</v>
      </c>
      <c r="AA2067" s="550">
        <v>178.5</v>
      </c>
      <c r="AB2067" s="501">
        <v>97</v>
      </c>
      <c r="AC2067" s="550">
        <v>59.6</v>
      </c>
      <c r="AD2067" s="550">
        <v>55</v>
      </c>
      <c r="AE2067" s="550">
        <v>94</v>
      </c>
      <c r="AF2067" s="502">
        <v>107</v>
      </c>
      <c r="AG2067" s="503">
        <v>141.797752808989</v>
      </c>
      <c r="AH2067" s="503">
        <v>192.2</v>
      </c>
      <c r="AI2067" s="502">
        <v>89</v>
      </c>
      <c r="AJ2067" s="505" t="s">
        <v>80</v>
      </c>
      <c r="AK2067" s="505" t="s">
        <v>80</v>
      </c>
      <c r="AL2067" s="507"/>
      <c r="AM2067" s="507"/>
      <c r="AN2067" s="505" t="s">
        <v>80</v>
      </c>
      <c r="AO2067" s="505" t="s">
        <v>80</v>
      </c>
      <c r="AP2067" s="506">
        <v>363</v>
      </c>
      <c r="AQ2067" s="506">
        <v>418</v>
      </c>
      <c r="AR2067" s="495" t="s">
        <v>80</v>
      </c>
      <c r="AS2067" s="495" t="s">
        <v>80</v>
      </c>
      <c r="AT2067" s="495" t="s">
        <v>80</v>
      </c>
      <c r="AU2067" s="495" t="s">
        <v>80</v>
      </c>
      <c r="AV2067" s="507"/>
      <c r="AW2067" s="507"/>
      <c r="AX2067" s="507"/>
      <c r="AY2067" s="507"/>
      <c r="AZ2067" s="507"/>
      <c r="BA2067" s="507"/>
      <c r="BB2067" s="357"/>
      <c r="BC2067" s="592">
        <f t="shared" si="1967"/>
        <v>12620.000000000022</v>
      </c>
      <c r="BD2067" s="593">
        <f t="shared" si="1968"/>
        <v>17105.8</v>
      </c>
      <c r="BE2067" s="595">
        <f t="shared" si="1969"/>
        <v>48171.299999999996</v>
      </c>
      <c r="BF2067" s="289">
        <f t="shared" si="1970"/>
        <v>44943</v>
      </c>
      <c r="BG2067" s="596">
        <f t="shared" si="1971"/>
        <v>73428</v>
      </c>
      <c r="BH2067" s="595">
        <f t="shared" si="1972"/>
        <v>48576</v>
      </c>
      <c r="BI2067" s="289">
        <f t="shared" si="1973"/>
        <v>26880</v>
      </c>
      <c r="BJ2067" s="596">
        <f t="shared" si="1974"/>
        <v>114240</v>
      </c>
      <c r="BK2067" s="595">
        <f t="shared" si="1975"/>
        <v>5781.2</v>
      </c>
      <c r="BL2067" s="289">
        <f t="shared" si="1976"/>
        <v>5335</v>
      </c>
      <c r="BM2067" s="596">
        <f t="shared" si="1977"/>
        <v>9118</v>
      </c>
      <c r="BN2067" s="563">
        <f t="shared" si="1978"/>
        <v>3</v>
      </c>
      <c r="BO2067" s="87">
        <f t="shared" si="1979"/>
        <v>2021</v>
      </c>
      <c r="BP2067" s="87">
        <f t="shared" si="1980"/>
        <v>0</v>
      </c>
      <c r="BQ2067" s="202"/>
    </row>
    <row r="2068" spans="1:69" ht="10.5" customHeight="1" x14ac:dyDescent="0.2">
      <c r="A2068" s="87" t="str">
        <f t="shared" si="1966"/>
        <v>2020-21RYD3</v>
      </c>
      <c r="B2068" s="87" t="str">
        <f t="shared" si="1981"/>
        <v>Y59</v>
      </c>
      <c r="C2068" s="240" t="s">
        <v>196</v>
      </c>
      <c r="D2068" s="240" t="s">
        <v>178</v>
      </c>
      <c r="E2068" s="42"/>
      <c r="F2068" s="317" t="str">
        <f>VLOOKUP($G2068,'Selection Sheet'!$C$15:$F$39,3,0)</f>
        <v>Y59</v>
      </c>
      <c r="G2068" s="204" t="s">
        <v>116</v>
      </c>
      <c r="H2068" s="203" t="s">
        <v>538</v>
      </c>
      <c r="I2068" s="495">
        <v>201</v>
      </c>
      <c r="J2068" s="495">
        <v>46</v>
      </c>
      <c r="K2068" s="495">
        <v>35</v>
      </c>
      <c r="L2068" s="495">
        <v>14</v>
      </c>
      <c r="M2068" s="495">
        <v>193</v>
      </c>
      <c r="N2068" s="495">
        <v>19</v>
      </c>
      <c r="O2068" s="495">
        <v>33</v>
      </c>
      <c r="P2068" s="495">
        <v>6</v>
      </c>
      <c r="Q2068" s="495" t="s">
        <v>80</v>
      </c>
      <c r="R2068" s="495" t="s">
        <v>80</v>
      </c>
      <c r="S2068" s="495">
        <v>656</v>
      </c>
      <c r="T2068" s="501">
        <v>444</v>
      </c>
      <c r="U2068" s="550">
        <v>87.6</v>
      </c>
      <c r="V2068" s="550">
        <v>71</v>
      </c>
      <c r="W2068" s="550">
        <v>139</v>
      </c>
      <c r="X2068" s="498">
        <v>448</v>
      </c>
      <c r="Y2068" s="555">
        <v>65</v>
      </c>
      <c r="Z2068" s="550">
        <v>36</v>
      </c>
      <c r="AA2068" s="550">
        <v>162</v>
      </c>
      <c r="AB2068" s="501">
        <v>54</v>
      </c>
      <c r="AC2068" s="550">
        <v>59.7</v>
      </c>
      <c r="AD2068" s="550">
        <v>53</v>
      </c>
      <c r="AE2068" s="550">
        <v>83</v>
      </c>
      <c r="AF2068" s="502">
        <v>145</v>
      </c>
      <c r="AG2068" s="503">
        <v>139.542635658915</v>
      </c>
      <c r="AH2068" s="503">
        <v>195</v>
      </c>
      <c r="AI2068" s="502">
        <v>129</v>
      </c>
      <c r="AJ2068" s="505" t="s">
        <v>80</v>
      </c>
      <c r="AK2068" s="505" t="s">
        <v>80</v>
      </c>
      <c r="AL2068" s="507"/>
      <c r="AM2068" s="507"/>
      <c r="AN2068" s="505" t="s">
        <v>80</v>
      </c>
      <c r="AO2068" s="505" t="s">
        <v>80</v>
      </c>
      <c r="AP2068" s="506">
        <v>455</v>
      </c>
      <c r="AQ2068" s="506">
        <v>538</v>
      </c>
      <c r="AR2068" s="495" t="s">
        <v>80</v>
      </c>
      <c r="AS2068" s="495" t="s">
        <v>80</v>
      </c>
      <c r="AT2068" s="495" t="s">
        <v>80</v>
      </c>
      <c r="AU2068" s="495" t="s">
        <v>80</v>
      </c>
      <c r="AV2068" s="507"/>
      <c r="AW2068" s="507"/>
      <c r="AX2068" s="507"/>
      <c r="AY2068" s="507"/>
      <c r="AZ2068" s="507"/>
      <c r="BA2068" s="507"/>
      <c r="BB2068" s="357"/>
      <c r="BC2068" s="592">
        <f t="shared" si="1967"/>
        <v>18001.000000000036</v>
      </c>
      <c r="BD2068" s="593">
        <f t="shared" si="1968"/>
        <v>25155</v>
      </c>
      <c r="BE2068" s="595">
        <f t="shared" si="1969"/>
        <v>38894.399999999994</v>
      </c>
      <c r="BF2068" s="289">
        <f t="shared" si="1970"/>
        <v>31524</v>
      </c>
      <c r="BG2068" s="596">
        <f t="shared" si="1971"/>
        <v>61716</v>
      </c>
      <c r="BH2068" s="595">
        <f t="shared" si="1972"/>
        <v>29120</v>
      </c>
      <c r="BI2068" s="289">
        <f t="shared" si="1973"/>
        <v>16128</v>
      </c>
      <c r="BJ2068" s="596">
        <f t="shared" si="1974"/>
        <v>72576</v>
      </c>
      <c r="BK2068" s="595">
        <f t="shared" si="1975"/>
        <v>3223.8</v>
      </c>
      <c r="BL2068" s="289">
        <f t="shared" si="1976"/>
        <v>2862</v>
      </c>
      <c r="BM2068" s="596">
        <f t="shared" si="1977"/>
        <v>4482</v>
      </c>
      <c r="BN2068" s="563">
        <f t="shared" si="1978"/>
        <v>3</v>
      </c>
      <c r="BO2068" s="87">
        <f t="shared" si="1979"/>
        <v>2021</v>
      </c>
      <c r="BP2068" s="87">
        <f t="shared" si="1980"/>
        <v>0</v>
      </c>
      <c r="BQ2068" s="202"/>
    </row>
    <row r="2069" spans="1:69" ht="10.5" customHeight="1" x14ac:dyDescent="0.2">
      <c r="A2069" s="87" t="str">
        <f t="shared" si="1966"/>
        <v>2020-21RYE3</v>
      </c>
      <c r="B2069" s="87" t="str">
        <f t="shared" si="1981"/>
        <v>Y59</v>
      </c>
      <c r="C2069" s="240" t="s">
        <v>196</v>
      </c>
      <c r="D2069" s="240" t="s">
        <v>178</v>
      </c>
      <c r="E2069" s="42"/>
      <c r="F2069" s="317" t="str">
        <f>VLOOKUP($G2069,'Selection Sheet'!$C$15:$F$39,3,0)</f>
        <v>Y59</v>
      </c>
      <c r="G2069" s="204" t="s">
        <v>114</v>
      </c>
      <c r="H2069" s="203" t="s">
        <v>539</v>
      </c>
      <c r="I2069" s="495">
        <v>187</v>
      </c>
      <c r="J2069" s="495">
        <v>41</v>
      </c>
      <c r="K2069" s="495">
        <v>24</v>
      </c>
      <c r="L2069" s="495">
        <v>8</v>
      </c>
      <c r="M2069" s="495">
        <v>185</v>
      </c>
      <c r="N2069" s="495">
        <v>14</v>
      </c>
      <c r="O2069" s="495">
        <v>24</v>
      </c>
      <c r="P2069" s="495">
        <v>6</v>
      </c>
      <c r="Q2069" s="495" t="s">
        <v>80</v>
      </c>
      <c r="R2069" s="495" t="s">
        <v>80</v>
      </c>
      <c r="S2069" s="495">
        <v>372</v>
      </c>
      <c r="T2069" s="501">
        <v>369</v>
      </c>
      <c r="U2069" s="550">
        <v>74.7</v>
      </c>
      <c r="V2069" s="550">
        <v>66</v>
      </c>
      <c r="W2069" s="550">
        <v>115</v>
      </c>
      <c r="X2069" s="498">
        <v>396</v>
      </c>
      <c r="Y2069" s="555">
        <v>75.3</v>
      </c>
      <c r="Z2069" s="550">
        <v>35</v>
      </c>
      <c r="AA2069" s="550">
        <v>200</v>
      </c>
      <c r="AB2069" s="501">
        <v>76</v>
      </c>
      <c r="AC2069" s="550">
        <v>38.6</v>
      </c>
      <c r="AD2069" s="550">
        <v>35</v>
      </c>
      <c r="AE2069" s="550">
        <v>64</v>
      </c>
      <c r="AF2069" s="502">
        <v>100</v>
      </c>
      <c r="AG2069" s="503">
        <v>135.54430379746799</v>
      </c>
      <c r="AH2069" s="503">
        <v>183</v>
      </c>
      <c r="AI2069" s="502">
        <v>79</v>
      </c>
      <c r="AJ2069" s="505" t="s">
        <v>80</v>
      </c>
      <c r="AK2069" s="505" t="s">
        <v>80</v>
      </c>
      <c r="AL2069" s="507"/>
      <c r="AM2069" s="507"/>
      <c r="AN2069" s="505" t="s">
        <v>80</v>
      </c>
      <c r="AO2069" s="505" t="s">
        <v>80</v>
      </c>
      <c r="AP2069" s="506">
        <v>139</v>
      </c>
      <c r="AQ2069" s="506">
        <v>218</v>
      </c>
      <c r="AR2069" s="495" t="s">
        <v>80</v>
      </c>
      <c r="AS2069" s="495" t="s">
        <v>80</v>
      </c>
      <c r="AT2069" s="495" t="s">
        <v>80</v>
      </c>
      <c r="AU2069" s="495" t="s">
        <v>80</v>
      </c>
      <c r="AV2069" s="507"/>
      <c r="AW2069" s="507"/>
      <c r="AX2069" s="507"/>
      <c r="AY2069" s="507"/>
      <c r="AZ2069" s="507"/>
      <c r="BA2069" s="507"/>
      <c r="BB2069" s="357"/>
      <c r="BC2069" s="592">
        <f t="shared" si="1967"/>
        <v>10707.999999999971</v>
      </c>
      <c r="BD2069" s="593">
        <f t="shared" si="1968"/>
        <v>14457</v>
      </c>
      <c r="BE2069" s="595">
        <f t="shared" si="1969"/>
        <v>27564.3</v>
      </c>
      <c r="BF2069" s="289">
        <f t="shared" si="1970"/>
        <v>24354</v>
      </c>
      <c r="BG2069" s="596">
        <f t="shared" si="1971"/>
        <v>42435</v>
      </c>
      <c r="BH2069" s="595">
        <f t="shared" si="1972"/>
        <v>29818.799999999999</v>
      </c>
      <c r="BI2069" s="289">
        <f t="shared" si="1973"/>
        <v>13860</v>
      </c>
      <c r="BJ2069" s="596">
        <f t="shared" si="1974"/>
        <v>79200</v>
      </c>
      <c r="BK2069" s="595">
        <f t="shared" si="1975"/>
        <v>2933.6</v>
      </c>
      <c r="BL2069" s="289">
        <f t="shared" si="1976"/>
        <v>2660</v>
      </c>
      <c r="BM2069" s="596">
        <f t="shared" si="1977"/>
        <v>4864</v>
      </c>
      <c r="BN2069" s="563">
        <f t="shared" si="1978"/>
        <v>3</v>
      </c>
      <c r="BO2069" s="87">
        <f t="shared" si="1979"/>
        <v>2021</v>
      </c>
      <c r="BP2069" s="87">
        <f t="shared" si="1980"/>
        <v>0</v>
      </c>
      <c r="BQ2069" s="202"/>
    </row>
    <row r="2070" spans="1:69" ht="10.5" customHeight="1" x14ac:dyDescent="0.2">
      <c r="A2070" s="312" t="str">
        <f t="shared" si="1966"/>
        <v>2020-21RYF3</v>
      </c>
      <c r="B2070" s="312" t="str">
        <f t="shared" si="1981"/>
        <v>Y58</v>
      </c>
      <c r="C2070" s="245" t="s">
        <v>196</v>
      </c>
      <c r="D2070" s="245" t="s">
        <v>178</v>
      </c>
      <c r="E2070" s="53"/>
      <c r="F2070" s="319" t="str">
        <f>VLOOKUP($G2070,'Selection Sheet'!$C$15:$F$39,3,0)</f>
        <v>Y58</v>
      </c>
      <c r="G2070" s="209" t="s">
        <v>99</v>
      </c>
      <c r="H2070" s="208" t="s">
        <v>540</v>
      </c>
      <c r="I2070" s="521">
        <v>276</v>
      </c>
      <c r="J2070" s="521">
        <v>77</v>
      </c>
      <c r="K2070" s="521">
        <v>45</v>
      </c>
      <c r="L2070" s="521">
        <v>20</v>
      </c>
      <c r="M2070" s="521">
        <v>272</v>
      </c>
      <c r="N2070" s="521">
        <v>33</v>
      </c>
      <c r="O2070" s="521">
        <v>45</v>
      </c>
      <c r="P2070" s="521">
        <v>15</v>
      </c>
      <c r="Q2070" s="521" t="s">
        <v>80</v>
      </c>
      <c r="R2070" s="521" t="s">
        <v>80</v>
      </c>
      <c r="S2070" s="521">
        <v>805</v>
      </c>
      <c r="T2070" s="527">
        <v>639</v>
      </c>
      <c r="U2070" s="552">
        <v>91.2</v>
      </c>
      <c r="V2070" s="552">
        <v>80</v>
      </c>
      <c r="W2070" s="552">
        <v>135</v>
      </c>
      <c r="X2070" s="524">
        <v>684</v>
      </c>
      <c r="Y2070" s="557">
        <v>73.7</v>
      </c>
      <c r="Z2070" s="552">
        <v>32</v>
      </c>
      <c r="AA2070" s="552">
        <v>208</v>
      </c>
      <c r="AB2070" s="527">
        <v>62</v>
      </c>
      <c r="AC2070" s="552">
        <v>63.7</v>
      </c>
      <c r="AD2070" s="552">
        <v>57</v>
      </c>
      <c r="AE2070" s="552">
        <v>100</v>
      </c>
      <c r="AF2070" s="528">
        <v>145</v>
      </c>
      <c r="AG2070" s="529">
        <v>141.20967741935499</v>
      </c>
      <c r="AH2070" s="529">
        <v>197.8</v>
      </c>
      <c r="AI2070" s="528">
        <v>124</v>
      </c>
      <c r="AJ2070" s="532" t="s">
        <v>80</v>
      </c>
      <c r="AK2070" s="532" t="s">
        <v>80</v>
      </c>
      <c r="AL2070" s="571"/>
      <c r="AM2070" s="571"/>
      <c r="AN2070" s="531" t="s">
        <v>80</v>
      </c>
      <c r="AO2070" s="531" t="s">
        <v>80</v>
      </c>
      <c r="AP2070" s="532">
        <v>266</v>
      </c>
      <c r="AQ2070" s="532">
        <v>439</v>
      </c>
      <c r="AR2070" s="521" t="s">
        <v>80</v>
      </c>
      <c r="AS2070" s="521" t="s">
        <v>80</v>
      </c>
      <c r="AT2070" s="521" t="s">
        <v>80</v>
      </c>
      <c r="AU2070" s="521" t="s">
        <v>80</v>
      </c>
      <c r="AV2070" s="533"/>
      <c r="AW2070" s="533"/>
      <c r="AX2070" s="533"/>
      <c r="AY2070" s="533"/>
      <c r="AZ2070" s="533"/>
      <c r="BA2070" s="533"/>
      <c r="BB2070" s="359"/>
      <c r="BC2070" s="605">
        <f t="shared" si="1967"/>
        <v>17510.000000000018</v>
      </c>
      <c r="BD2070" s="606">
        <f t="shared" si="1968"/>
        <v>24527.200000000001</v>
      </c>
      <c r="BE2070" s="609">
        <f t="shared" si="1969"/>
        <v>58276.800000000003</v>
      </c>
      <c r="BF2070" s="311">
        <f t="shared" si="1970"/>
        <v>51120</v>
      </c>
      <c r="BG2070" s="610">
        <f t="shared" si="1971"/>
        <v>86265</v>
      </c>
      <c r="BH2070" s="609">
        <f t="shared" si="1972"/>
        <v>50410.8</v>
      </c>
      <c r="BI2070" s="311">
        <f t="shared" si="1973"/>
        <v>21888</v>
      </c>
      <c r="BJ2070" s="610">
        <f t="shared" si="1974"/>
        <v>142272</v>
      </c>
      <c r="BK2070" s="609">
        <f t="shared" si="1975"/>
        <v>3949.4</v>
      </c>
      <c r="BL2070" s="311">
        <f t="shared" si="1976"/>
        <v>3534</v>
      </c>
      <c r="BM2070" s="610">
        <f t="shared" si="1977"/>
        <v>6200</v>
      </c>
      <c r="BN2070" s="565">
        <f t="shared" si="1978"/>
        <v>3</v>
      </c>
      <c r="BO2070" s="312">
        <f t="shared" si="1979"/>
        <v>2021</v>
      </c>
      <c r="BP2070" s="312">
        <f t="shared" si="1980"/>
        <v>0</v>
      </c>
      <c r="BQ2070" s="202"/>
    </row>
    <row r="2071" spans="1:69" ht="10.5" customHeight="1" x14ac:dyDescent="0.2">
      <c r="A2071" s="87" t="str">
        <f t="shared" si="1966"/>
        <v>2021-22R1F4</v>
      </c>
      <c r="B2071" s="87" t="str">
        <f t="shared" si="1981"/>
        <v>Y59</v>
      </c>
      <c r="C2071" s="241" t="s">
        <v>198</v>
      </c>
      <c r="D2071" s="241" t="s">
        <v>167</v>
      </c>
      <c r="E2071" s="42"/>
      <c r="F2071" s="317" t="str">
        <f>VLOOKUP($G2071,'Selection Sheet'!$C$15:$F$39,3,0)</f>
        <v>Y59</v>
      </c>
      <c r="G2071" s="204" t="s">
        <v>108</v>
      </c>
      <c r="H2071" s="203" t="s">
        <v>529</v>
      </c>
      <c r="I2071" s="495">
        <v>5</v>
      </c>
      <c r="J2071" s="495">
        <v>0</v>
      </c>
      <c r="K2071" s="495">
        <v>1</v>
      </c>
      <c r="L2071" s="495">
        <v>0</v>
      </c>
      <c r="M2071" s="495">
        <v>5</v>
      </c>
      <c r="N2071" s="495">
        <v>0</v>
      </c>
      <c r="O2071" s="495">
        <v>1</v>
      </c>
      <c r="P2071" s="495">
        <v>0</v>
      </c>
      <c r="Q2071" s="495">
        <v>2</v>
      </c>
      <c r="R2071" s="495">
        <v>2</v>
      </c>
      <c r="S2071" s="495">
        <v>13</v>
      </c>
      <c r="T2071" s="498">
        <v>11</v>
      </c>
      <c r="U2071" s="550">
        <v>121.5</v>
      </c>
      <c r="V2071" s="550">
        <v>80</v>
      </c>
      <c r="W2071" s="550">
        <v>221</v>
      </c>
      <c r="X2071" s="498">
        <v>11</v>
      </c>
      <c r="Y2071" s="555">
        <v>23.2</v>
      </c>
      <c r="Z2071" s="550">
        <v>13</v>
      </c>
      <c r="AA2071" s="550">
        <v>51</v>
      </c>
      <c r="AB2071" s="501" t="s">
        <v>80</v>
      </c>
      <c r="AC2071" s="550" t="s">
        <v>80</v>
      </c>
      <c r="AD2071" s="550" t="s">
        <v>80</v>
      </c>
      <c r="AE2071" s="550" t="s">
        <v>80</v>
      </c>
      <c r="AF2071" s="502">
        <v>0</v>
      </c>
      <c r="AG2071" s="503" t="s">
        <v>80</v>
      </c>
      <c r="AH2071" s="503" t="s">
        <v>80</v>
      </c>
      <c r="AI2071" s="502">
        <v>0</v>
      </c>
      <c r="AJ2071" s="505">
        <v>13</v>
      </c>
      <c r="AK2071" s="505">
        <v>15</v>
      </c>
      <c r="AL2071" s="507"/>
      <c r="AM2071" s="507"/>
      <c r="AN2071" s="505" t="s">
        <v>80</v>
      </c>
      <c r="AO2071" s="505" t="s">
        <v>80</v>
      </c>
      <c r="AP2071" s="506" t="s">
        <v>80</v>
      </c>
      <c r="AQ2071" s="506" t="s">
        <v>80</v>
      </c>
      <c r="AR2071" s="507"/>
      <c r="AS2071" s="507"/>
      <c r="AT2071" s="507"/>
      <c r="AU2071" s="507"/>
      <c r="AV2071" s="507"/>
      <c r="AW2071" s="507"/>
      <c r="AX2071" s="507"/>
      <c r="AY2071" s="507"/>
      <c r="AZ2071" s="507"/>
      <c r="BA2071" s="507"/>
      <c r="BB2071" s="357"/>
      <c r="BC2071" s="592" t="str">
        <f t="shared" si="1967"/>
        <v>-</v>
      </c>
      <c r="BD2071" s="593" t="str">
        <f t="shared" si="1968"/>
        <v>-</v>
      </c>
      <c r="BE2071" s="595">
        <f t="shared" si="1969"/>
        <v>1336.5</v>
      </c>
      <c r="BF2071" s="289">
        <f t="shared" si="1970"/>
        <v>880</v>
      </c>
      <c r="BG2071" s="596">
        <f t="shared" si="1971"/>
        <v>2431</v>
      </c>
      <c r="BH2071" s="595">
        <f t="shared" si="1972"/>
        <v>255.2</v>
      </c>
      <c r="BI2071" s="289">
        <f t="shared" si="1973"/>
        <v>143</v>
      </c>
      <c r="BJ2071" s="596">
        <f t="shared" si="1974"/>
        <v>561</v>
      </c>
      <c r="BK2071" s="595" t="str">
        <f t="shared" si="1975"/>
        <v>-</v>
      </c>
      <c r="BL2071" s="289" t="str">
        <f t="shared" si="1976"/>
        <v>-</v>
      </c>
      <c r="BM2071" s="596" t="str">
        <f t="shared" si="1977"/>
        <v>-</v>
      </c>
      <c r="BN2071" s="563">
        <f t="shared" si="1978"/>
        <v>4</v>
      </c>
      <c r="BO2071" s="87">
        <f t="shared" si="1979"/>
        <v>2021</v>
      </c>
      <c r="BP2071" s="87">
        <f t="shared" si="1980"/>
        <v>0.99999999999999978</v>
      </c>
      <c r="BQ2071" s="202"/>
    </row>
    <row r="2072" spans="1:69" ht="10.5" customHeight="1" x14ac:dyDescent="0.2">
      <c r="A2072" s="87" t="str">
        <f t="shared" si="1966"/>
        <v>2021-22RRU4</v>
      </c>
      <c r="B2072" s="87" t="str">
        <f t="shared" si="1981"/>
        <v>Y56</v>
      </c>
      <c r="C2072" s="240" t="s">
        <v>198</v>
      </c>
      <c r="D2072" s="240" t="s">
        <v>167</v>
      </c>
      <c r="E2072" s="42"/>
      <c r="F2072" s="317" t="str">
        <f>VLOOKUP($G2072,'Selection Sheet'!$C$15:$F$39,3,0)</f>
        <v>Y56</v>
      </c>
      <c r="G2072" s="204" t="s">
        <v>93</v>
      </c>
      <c r="H2072" s="203" t="s">
        <v>530</v>
      </c>
      <c r="I2072" s="495">
        <v>332</v>
      </c>
      <c r="J2072" s="495">
        <v>92</v>
      </c>
      <c r="K2072" s="495">
        <v>52</v>
      </c>
      <c r="L2072" s="495">
        <v>23</v>
      </c>
      <c r="M2072" s="495">
        <v>326</v>
      </c>
      <c r="N2072" s="495">
        <v>36</v>
      </c>
      <c r="O2072" s="495">
        <v>52</v>
      </c>
      <c r="P2072" s="495">
        <v>13</v>
      </c>
      <c r="Q2072" s="495">
        <v>124</v>
      </c>
      <c r="R2072" s="495">
        <v>106</v>
      </c>
      <c r="S2072" s="495">
        <v>915</v>
      </c>
      <c r="T2072" s="501">
        <v>325</v>
      </c>
      <c r="U2072" s="550">
        <v>72.8</v>
      </c>
      <c r="V2072" s="550">
        <v>67</v>
      </c>
      <c r="W2072" s="550">
        <v>104</v>
      </c>
      <c r="X2072" s="498">
        <v>573</v>
      </c>
      <c r="Y2072" s="555">
        <v>66.900000000000006</v>
      </c>
      <c r="Z2072" s="550">
        <v>28</v>
      </c>
      <c r="AA2072" s="550">
        <v>165</v>
      </c>
      <c r="AB2072" s="501">
        <v>71</v>
      </c>
      <c r="AC2072" s="550">
        <v>48</v>
      </c>
      <c r="AD2072" s="550">
        <v>37</v>
      </c>
      <c r="AE2072" s="550">
        <v>73</v>
      </c>
      <c r="AF2072" s="502">
        <v>114</v>
      </c>
      <c r="AG2072" s="503">
        <v>135.556701030928</v>
      </c>
      <c r="AH2072" s="503">
        <v>183.8</v>
      </c>
      <c r="AI2072" s="502">
        <v>97</v>
      </c>
      <c r="AJ2072" s="505">
        <v>151</v>
      </c>
      <c r="AK2072" s="505">
        <v>231</v>
      </c>
      <c r="AL2072" s="507"/>
      <c r="AM2072" s="507"/>
      <c r="AN2072" s="505" t="s">
        <v>80</v>
      </c>
      <c r="AO2072" s="505" t="s">
        <v>80</v>
      </c>
      <c r="AP2072" s="506" t="s">
        <v>80</v>
      </c>
      <c r="AQ2072" s="506" t="s">
        <v>80</v>
      </c>
      <c r="AR2072" s="507"/>
      <c r="AS2072" s="507"/>
      <c r="AT2072" s="507"/>
      <c r="AU2072" s="507"/>
      <c r="AV2072" s="507"/>
      <c r="AW2072" s="507"/>
      <c r="AX2072" s="507"/>
      <c r="AY2072" s="507"/>
      <c r="AZ2072" s="507"/>
      <c r="BA2072" s="507"/>
      <c r="BB2072" s="357"/>
      <c r="BC2072" s="592">
        <f t="shared" si="1967"/>
        <v>13149.000000000016</v>
      </c>
      <c r="BD2072" s="593">
        <f t="shared" si="1968"/>
        <v>17828.600000000002</v>
      </c>
      <c r="BE2072" s="595">
        <f t="shared" si="1969"/>
        <v>23660</v>
      </c>
      <c r="BF2072" s="289">
        <f t="shared" si="1970"/>
        <v>21775</v>
      </c>
      <c r="BG2072" s="596">
        <f t="shared" si="1971"/>
        <v>33800</v>
      </c>
      <c r="BH2072" s="595">
        <f t="shared" si="1972"/>
        <v>38333.700000000004</v>
      </c>
      <c r="BI2072" s="289">
        <f t="shared" si="1973"/>
        <v>16044</v>
      </c>
      <c r="BJ2072" s="596">
        <f t="shared" si="1974"/>
        <v>94545</v>
      </c>
      <c r="BK2072" s="595">
        <f t="shared" si="1975"/>
        <v>3408</v>
      </c>
      <c r="BL2072" s="289">
        <f t="shared" si="1976"/>
        <v>2627</v>
      </c>
      <c r="BM2072" s="596">
        <f t="shared" si="1977"/>
        <v>5183</v>
      </c>
      <c r="BN2072" s="563">
        <f t="shared" si="1978"/>
        <v>4</v>
      </c>
      <c r="BO2072" s="87">
        <f t="shared" si="1979"/>
        <v>2021</v>
      </c>
      <c r="BP2072" s="87">
        <f t="shared" si="1980"/>
        <v>0.99999999999999978</v>
      </c>
      <c r="BQ2072" s="202"/>
    </row>
    <row r="2073" spans="1:69" ht="10.5" customHeight="1" x14ac:dyDescent="0.2">
      <c r="A2073" s="87" t="str">
        <f t="shared" ref="A2073:A2136" si="1982">CONCATENATE(C2073,G2073,BN2073)</f>
        <v>2021-22RX64</v>
      </c>
      <c r="B2073" s="87" t="str">
        <f t="shared" si="1981"/>
        <v>Y63</v>
      </c>
      <c r="C2073" s="240" t="s">
        <v>198</v>
      </c>
      <c r="D2073" s="240" t="s">
        <v>167</v>
      </c>
      <c r="E2073" s="42"/>
      <c r="F2073" s="317" t="str">
        <f>VLOOKUP($G2073,'Selection Sheet'!$C$15:$F$39,3,0)</f>
        <v>Y63</v>
      </c>
      <c r="G2073" s="204" t="s">
        <v>111</v>
      </c>
      <c r="H2073" s="203" t="s">
        <v>532</v>
      </c>
      <c r="I2073" s="495">
        <v>166</v>
      </c>
      <c r="J2073" s="495">
        <v>47</v>
      </c>
      <c r="K2073" s="495">
        <v>26</v>
      </c>
      <c r="L2073" s="495">
        <v>15</v>
      </c>
      <c r="M2073" s="495">
        <v>160</v>
      </c>
      <c r="N2073" s="495">
        <v>19</v>
      </c>
      <c r="O2073" s="495">
        <v>24</v>
      </c>
      <c r="P2073" s="495">
        <v>11</v>
      </c>
      <c r="Q2073" s="495">
        <v>65</v>
      </c>
      <c r="R2073" s="495">
        <v>47</v>
      </c>
      <c r="S2073" s="495">
        <v>435</v>
      </c>
      <c r="T2073" s="501">
        <v>293</v>
      </c>
      <c r="U2073" s="550">
        <v>88.7</v>
      </c>
      <c r="V2073" s="550">
        <v>76</v>
      </c>
      <c r="W2073" s="550">
        <v>141</v>
      </c>
      <c r="X2073" s="498">
        <v>305</v>
      </c>
      <c r="Y2073" s="555">
        <v>78.900000000000006</v>
      </c>
      <c r="Z2073" s="550">
        <v>38</v>
      </c>
      <c r="AA2073" s="550">
        <v>201</v>
      </c>
      <c r="AB2073" s="501">
        <v>47</v>
      </c>
      <c r="AC2073" s="550">
        <v>46.2</v>
      </c>
      <c r="AD2073" s="550">
        <v>42</v>
      </c>
      <c r="AE2073" s="550">
        <v>70</v>
      </c>
      <c r="AF2073" s="502">
        <v>95</v>
      </c>
      <c r="AG2073" s="503">
        <v>127.116279069767</v>
      </c>
      <c r="AH2073" s="503">
        <v>180</v>
      </c>
      <c r="AI2073" s="502">
        <v>86</v>
      </c>
      <c r="AJ2073" s="505">
        <v>70</v>
      </c>
      <c r="AK2073" s="505">
        <v>76</v>
      </c>
      <c r="AL2073" s="507"/>
      <c r="AM2073" s="507"/>
      <c r="AN2073" s="505" t="s">
        <v>80</v>
      </c>
      <c r="AO2073" s="505" t="s">
        <v>80</v>
      </c>
      <c r="AP2073" s="506" t="s">
        <v>80</v>
      </c>
      <c r="AQ2073" s="506" t="s">
        <v>80</v>
      </c>
      <c r="AR2073" s="507"/>
      <c r="AS2073" s="507"/>
      <c r="AT2073" s="507"/>
      <c r="AU2073" s="507"/>
      <c r="AV2073" s="507"/>
      <c r="AW2073" s="507"/>
      <c r="AX2073" s="507"/>
      <c r="AY2073" s="507"/>
      <c r="AZ2073" s="507"/>
      <c r="BA2073" s="507"/>
      <c r="BB2073" s="357"/>
      <c r="BC2073" s="592">
        <f t="shared" ref="BC2073:BC2136" si="1983">IFERROR(AG2073*$AI2073,"-")</f>
        <v>10931.999999999962</v>
      </c>
      <c r="BD2073" s="593">
        <f t="shared" ref="BD2073:BD2136" si="1984">IFERROR(AH2073*$AI2073,"-")</f>
        <v>15480</v>
      </c>
      <c r="BE2073" s="595">
        <f t="shared" ref="BE2073:BE2136" si="1985">IFERROR(U2073*$T2073, "-")</f>
        <v>25989.100000000002</v>
      </c>
      <c r="BF2073" s="289">
        <f t="shared" ref="BF2073:BF2136" si="1986">IFERROR(V2073*$T2073,"-")</f>
        <v>22268</v>
      </c>
      <c r="BG2073" s="596">
        <f t="shared" ref="BG2073:BG2136" si="1987">IFERROR(W2073*$T2073,"-")</f>
        <v>41313</v>
      </c>
      <c r="BH2073" s="595">
        <f t="shared" ref="BH2073:BH2136" si="1988">IFERROR(Y2073*$X2073, "-")</f>
        <v>24064.5</v>
      </c>
      <c r="BI2073" s="289">
        <f t="shared" ref="BI2073:BI2136" si="1989">IFERROR(Z2073*$X2073,"-")</f>
        <v>11590</v>
      </c>
      <c r="BJ2073" s="596">
        <f t="shared" ref="BJ2073:BJ2136" si="1990">IFERROR(AA2073*$X2073,"-")</f>
        <v>61305</v>
      </c>
      <c r="BK2073" s="595">
        <f t="shared" ref="BK2073:BK2136" si="1991">IFERROR(AC2073*$AB2073, "-")</f>
        <v>2171.4</v>
      </c>
      <c r="BL2073" s="289">
        <f t="shared" ref="BL2073:BL2136" si="1992">IFERROR(AD2073*$AB2073,"-")</f>
        <v>1974</v>
      </c>
      <c r="BM2073" s="596">
        <f t="shared" ref="BM2073:BM2136" si="1993">IFERROR(AE2073*$AB2073,"-")</f>
        <v>3290</v>
      </c>
      <c r="BN2073" s="563">
        <f t="shared" ref="BN2073:BN2136" si="1994">MONTH(1&amp;$D2073)</f>
        <v>4</v>
      </c>
      <c r="BO2073" s="87">
        <f t="shared" ref="BO2073:BO2136" si="1995">VALUE(LEFT(C2073,4)+IF($BN2073&lt;4,1,0))</f>
        <v>2021</v>
      </c>
      <c r="BP2073" s="87">
        <f t="shared" ref="BP2073:BP2136" si="1996">(BN2073/3-ROUNDDOWN(BN2073/3,0))*3</f>
        <v>0.99999999999999978</v>
      </c>
      <c r="BQ2073" s="202"/>
    </row>
    <row r="2074" spans="1:69" ht="10.5" customHeight="1" x14ac:dyDescent="0.2">
      <c r="A2074" s="314" t="str">
        <f t="shared" si="1982"/>
        <v>2021-22RX74</v>
      </c>
      <c r="B2074" s="314" t="str">
        <f t="shared" ref="B2074:B2137" si="1997">F2074</f>
        <v>Y62</v>
      </c>
      <c r="C2074" s="243" t="s">
        <v>198</v>
      </c>
      <c r="D2074" s="243" t="s">
        <v>167</v>
      </c>
      <c r="E2074" s="206"/>
      <c r="F2074" s="318" t="str">
        <f>VLOOKUP($G2074,'Selection Sheet'!$C$15:$F$39,3,0)</f>
        <v>Y62</v>
      </c>
      <c r="G2074" s="207" t="s">
        <v>84</v>
      </c>
      <c r="H2074" s="205" t="s">
        <v>533</v>
      </c>
      <c r="I2074" s="508">
        <v>243</v>
      </c>
      <c r="J2074" s="508">
        <v>72</v>
      </c>
      <c r="K2074" s="508">
        <v>42</v>
      </c>
      <c r="L2074" s="508">
        <v>22</v>
      </c>
      <c r="M2074" s="508">
        <v>236</v>
      </c>
      <c r="N2074" s="508">
        <v>24</v>
      </c>
      <c r="O2074" s="508">
        <v>40</v>
      </c>
      <c r="P2074" s="508">
        <v>11</v>
      </c>
      <c r="Q2074" s="508">
        <v>79</v>
      </c>
      <c r="R2074" s="508">
        <v>50</v>
      </c>
      <c r="S2074" s="508">
        <v>844</v>
      </c>
      <c r="T2074" s="514">
        <v>548</v>
      </c>
      <c r="U2074" s="551">
        <v>86.2</v>
      </c>
      <c r="V2074" s="551">
        <v>73</v>
      </c>
      <c r="W2074" s="551">
        <v>135</v>
      </c>
      <c r="X2074" s="511">
        <v>698</v>
      </c>
      <c r="Y2074" s="556">
        <v>68.2</v>
      </c>
      <c r="Z2074" s="551">
        <v>33</v>
      </c>
      <c r="AA2074" s="551">
        <v>159</v>
      </c>
      <c r="AB2074" s="514">
        <v>76</v>
      </c>
      <c r="AC2074" s="551">
        <v>56.5</v>
      </c>
      <c r="AD2074" s="551">
        <v>50</v>
      </c>
      <c r="AE2074" s="551">
        <v>97</v>
      </c>
      <c r="AF2074" s="515">
        <v>170</v>
      </c>
      <c r="AG2074" s="516">
        <v>149</v>
      </c>
      <c r="AH2074" s="516">
        <v>212.8</v>
      </c>
      <c r="AI2074" s="515">
        <v>130</v>
      </c>
      <c r="AJ2074" s="519">
        <v>94</v>
      </c>
      <c r="AK2074" s="519">
        <v>121</v>
      </c>
      <c r="AL2074" s="570"/>
      <c r="AM2074" s="570"/>
      <c r="AN2074" s="518" t="s">
        <v>80</v>
      </c>
      <c r="AO2074" s="518" t="s">
        <v>80</v>
      </c>
      <c r="AP2074" s="519" t="s">
        <v>80</v>
      </c>
      <c r="AQ2074" s="519" t="s">
        <v>80</v>
      </c>
      <c r="AR2074" s="520"/>
      <c r="AS2074" s="520"/>
      <c r="AT2074" s="520"/>
      <c r="AU2074" s="520"/>
      <c r="AV2074" s="520"/>
      <c r="AW2074" s="520"/>
      <c r="AX2074" s="520"/>
      <c r="AY2074" s="520"/>
      <c r="AZ2074" s="520"/>
      <c r="BA2074" s="520"/>
      <c r="BB2074" s="358"/>
      <c r="BC2074" s="597">
        <f t="shared" si="1983"/>
        <v>19370</v>
      </c>
      <c r="BD2074" s="598">
        <f t="shared" si="1984"/>
        <v>27664</v>
      </c>
      <c r="BE2074" s="602">
        <f t="shared" si="1985"/>
        <v>47237.599999999999</v>
      </c>
      <c r="BF2074" s="603">
        <f t="shared" si="1986"/>
        <v>40004</v>
      </c>
      <c r="BG2074" s="604">
        <f t="shared" si="1987"/>
        <v>73980</v>
      </c>
      <c r="BH2074" s="602">
        <f t="shared" si="1988"/>
        <v>47603.6</v>
      </c>
      <c r="BI2074" s="603">
        <f t="shared" si="1989"/>
        <v>23034</v>
      </c>
      <c r="BJ2074" s="604">
        <f t="shared" si="1990"/>
        <v>110982</v>
      </c>
      <c r="BK2074" s="602">
        <f t="shared" si="1991"/>
        <v>4294</v>
      </c>
      <c r="BL2074" s="603">
        <f t="shared" si="1992"/>
        <v>3800</v>
      </c>
      <c r="BM2074" s="604">
        <f t="shared" si="1993"/>
        <v>7372</v>
      </c>
      <c r="BN2074" s="564">
        <f t="shared" si="1994"/>
        <v>4</v>
      </c>
      <c r="BO2074" s="314">
        <f t="shared" si="1995"/>
        <v>2021</v>
      </c>
      <c r="BP2074" s="314">
        <f t="shared" si="1996"/>
        <v>0.99999999999999978</v>
      </c>
      <c r="BQ2074" s="202"/>
    </row>
    <row r="2075" spans="1:69" ht="10.5" customHeight="1" x14ac:dyDescent="0.2">
      <c r="A2075" s="87" t="str">
        <f t="shared" si="1982"/>
        <v>2021-22RX84</v>
      </c>
      <c r="B2075" s="87" t="str">
        <f t="shared" si="1997"/>
        <v>Y63</v>
      </c>
      <c r="C2075" s="240" t="s">
        <v>198</v>
      </c>
      <c r="D2075" s="240" t="s">
        <v>167</v>
      </c>
      <c r="E2075" s="42"/>
      <c r="F2075" s="317" t="str">
        <f>VLOOKUP($G2075,'Selection Sheet'!$C$15:$F$39,3,0)</f>
        <v>Y63</v>
      </c>
      <c r="G2075" s="204" t="s">
        <v>120</v>
      </c>
      <c r="H2075" s="203" t="s">
        <v>534</v>
      </c>
      <c r="I2075" s="495">
        <v>262</v>
      </c>
      <c r="J2075" s="495">
        <v>84</v>
      </c>
      <c r="K2075" s="495">
        <v>49</v>
      </c>
      <c r="L2075" s="495">
        <v>26</v>
      </c>
      <c r="M2075" s="495">
        <v>241</v>
      </c>
      <c r="N2075" s="495">
        <v>27</v>
      </c>
      <c r="O2075" s="495">
        <v>45</v>
      </c>
      <c r="P2075" s="495">
        <v>14</v>
      </c>
      <c r="Q2075" s="495">
        <v>93</v>
      </c>
      <c r="R2075" s="495">
        <v>67</v>
      </c>
      <c r="S2075" s="495">
        <v>736</v>
      </c>
      <c r="T2075" s="501">
        <v>468</v>
      </c>
      <c r="U2075" s="550">
        <v>77.2</v>
      </c>
      <c r="V2075" s="550">
        <v>70</v>
      </c>
      <c r="W2075" s="550">
        <v>118</v>
      </c>
      <c r="X2075" s="498">
        <v>521</v>
      </c>
      <c r="Y2075" s="555">
        <v>85.5</v>
      </c>
      <c r="Z2075" s="550">
        <v>38</v>
      </c>
      <c r="AA2075" s="550">
        <v>215</v>
      </c>
      <c r="AB2075" s="501">
        <v>69</v>
      </c>
      <c r="AC2075" s="550">
        <v>53.7</v>
      </c>
      <c r="AD2075" s="550">
        <v>43</v>
      </c>
      <c r="AE2075" s="550">
        <v>88</v>
      </c>
      <c r="AF2075" s="502">
        <v>129</v>
      </c>
      <c r="AG2075" s="503">
        <v>124.051282051282</v>
      </c>
      <c r="AH2075" s="503">
        <v>168</v>
      </c>
      <c r="AI2075" s="502">
        <v>117</v>
      </c>
      <c r="AJ2075" s="506">
        <v>119</v>
      </c>
      <c r="AK2075" s="506">
        <v>175</v>
      </c>
      <c r="AL2075" s="569"/>
      <c r="AM2075" s="569"/>
      <c r="AN2075" s="505" t="s">
        <v>80</v>
      </c>
      <c r="AO2075" s="505" t="s">
        <v>80</v>
      </c>
      <c r="AP2075" s="506" t="s">
        <v>80</v>
      </c>
      <c r="AQ2075" s="506" t="s">
        <v>80</v>
      </c>
      <c r="AR2075" s="507"/>
      <c r="AS2075" s="507"/>
      <c r="AT2075" s="507"/>
      <c r="AU2075" s="507"/>
      <c r="AV2075" s="507"/>
      <c r="AW2075" s="507"/>
      <c r="AX2075" s="507"/>
      <c r="AY2075" s="507"/>
      <c r="AZ2075" s="507"/>
      <c r="BA2075" s="507"/>
      <c r="BB2075" s="357"/>
      <c r="BC2075" s="592">
        <f t="shared" si="1983"/>
        <v>14513.999999999995</v>
      </c>
      <c r="BD2075" s="593">
        <f t="shared" si="1984"/>
        <v>19656</v>
      </c>
      <c r="BE2075" s="595">
        <f t="shared" si="1985"/>
        <v>36129.599999999999</v>
      </c>
      <c r="BF2075" s="289">
        <f t="shared" si="1986"/>
        <v>32760</v>
      </c>
      <c r="BG2075" s="596">
        <f t="shared" si="1987"/>
        <v>55224</v>
      </c>
      <c r="BH2075" s="595">
        <f t="shared" si="1988"/>
        <v>44545.5</v>
      </c>
      <c r="BI2075" s="289">
        <f t="shared" si="1989"/>
        <v>19798</v>
      </c>
      <c r="BJ2075" s="596">
        <f t="shared" si="1990"/>
        <v>112015</v>
      </c>
      <c r="BK2075" s="595">
        <f t="shared" si="1991"/>
        <v>3705.3</v>
      </c>
      <c r="BL2075" s="289">
        <f t="shared" si="1992"/>
        <v>2967</v>
      </c>
      <c r="BM2075" s="596">
        <f t="shared" si="1993"/>
        <v>6072</v>
      </c>
      <c r="BN2075" s="563">
        <f t="shared" si="1994"/>
        <v>4</v>
      </c>
      <c r="BO2075" s="87">
        <f t="shared" si="1995"/>
        <v>2021</v>
      </c>
      <c r="BP2075" s="87">
        <f t="shared" si="1996"/>
        <v>0.99999999999999978</v>
      </c>
      <c r="BQ2075" s="202"/>
    </row>
    <row r="2076" spans="1:69" ht="10.5" customHeight="1" x14ac:dyDescent="0.2">
      <c r="A2076" s="87" t="str">
        <f t="shared" si="1982"/>
        <v>2021-22RX94</v>
      </c>
      <c r="B2076" s="87" t="str">
        <f t="shared" si="1997"/>
        <v>Y60</v>
      </c>
      <c r="C2076" s="240" t="s">
        <v>198</v>
      </c>
      <c r="D2076" s="240" t="s">
        <v>167</v>
      </c>
      <c r="E2076" s="42"/>
      <c r="F2076" s="317" t="str">
        <f>VLOOKUP($G2076,'Selection Sheet'!$C$15:$F$39,3,0)</f>
        <v>Y60</v>
      </c>
      <c r="G2076" s="204" t="s">
        <v>103</v>
      </c>
      <c r="H2076" s="203" t="s">
        <v>535</v>
      </c>
      <c r="I2076" s="495">
        <v>218</v>
      </c>
      <c r="J2076" s="495">
        <v>50</v>
      </c>
      <c r="K2076" s="495">
        <v>28</v>
      </c>
      <c r="L2076" s="495">
        <v>13</v>
      </c>
      <c r="M2076" s="495">
        <v>210</v>
      </c>
      <c r="N2076" s="495">
        <v>16</v>
      </c>
      <c r="O2076" s="495">
        <v>24</v>
      </c>
      <c r="P2076" s="495">
        <v>5</v>
      </c>
      <c r="Q2076" s="495">
        <v>71</v>
      </c>
      <c r="R2076" s="495">
        <v>66</v>
      </c>
      <c r="S2076" s="495">
        <v>626</v>
      </c>
      <c r="T2076" s="501">
        <v>460</v>
      </c>
      <c r="U2076" s="550">
        <v>99.8</v>
      </c>
      <c r="V2076" s="550">
        <v>84</v>
      </c>
      <c r="W2076" s="550">
        <v>156</v>
      </c>
      <c r="X2076" s="498">
        <v>502</v>
      </c>
      <c r="Y2076" s="555">
        <v>98.9</v>
      </c>
      <c r="Z2076" s="550">
        <v>54.5</v>
      </c>
      <c r="AA2076" s="550">
        <v>234</v>
      </c>
      <c r="AB2076" s="501">
        <v>55</v>
      </c>
      <c r="AC2076" s="550">
        <v>61.7</v>
      </c>
      <c r="AD2076" s="550">
        <v>53</v>
      </c>
      <c r="AE2076" s="550">
        <v>92</v>
      </c>
      <c r="AF2076" s="502">
        <v>120</v>
      </c>
      <c r="AG2076" s="503">
        <v>147.09615384615401</v>
      </c>
      <c r="AH2076" s="503">
        <v>219.5</v>
      </c>
      <c r="AI2076" s="502">
        <v>104</v>
      </c>
      <c r="AJ2076" s="505">
        <v>90</v>
      </c>
      <c r="AK2076" s="505">
        <v>108</v>
      </c>
      <c r="AL2076" s="507"/>
      <c r="AM2076" s="507"/>
      <c r="AN2076" s="505" t="s">
        <v>80</v>
      </c>
      <c r="AO2076" s="505" t="s">
        <v>80</v>
      </c>
      <c r="AP2076" s="506" t="s">
        <v>80</v>
      </c>
      <c r="AQ2076" s="506" t="s">
        <v>80</v>
      </c>
      <c r="AR2076" s="507"/>
      <c r="AS2076" s="507"/>
      <c r="AT2076" s="507"/>
      <c r="AU2076" s="507"/>
      <c r="AV2076" s="507"/>
      <c r="AW2076" s="507"/>
      <c r="AX2076" s="507"/>
      <c r="AY2076" s="507"/>
      <c r="AZ2076" s="507"/>
      <c r="BA2076" s="507"/>
      <c r="BB2076" s="357"/>
      <c r="BC2076" s="592">
        <f t="shared" si="1983"/>
        <v>15298.000000000016</v>
      </c>
      <c r="BD2076" s="593">
        <f t="shared" si="1984"/>
        <v>22828</v>
      </c>
      <c r="BE2076" s="595">
        <f t="shared" si="1985"/>
        <v>45908</v>
      </c>
      <c r="BF2076" s="289">
        <f t="shared" si="1986"/>
        <v>38640</v>
      </c>
      <c r="BG2076" s="596">
        <f t="shared" si="1987"/>
        <v>71760</v>
      </c>
      <c r="BH2076" s="595">
        <f t="shared" si="1988"/>
        <v>49647.8</v>
      </c>
      <c r="BI2076" s="289">
        <f t="shared" si="1989"/>
        <v>27359</v>
      </c>
      <c r="BJ2076" s="596">
        <f t="shared" si="1990"/>
        <v>117468</v>
      </c>
      <c r="BK2076" s="595">
        <f t="shared" si="1991"/>
        <v>3393.5</v>
      </c>
      <c r="BL2076" s="289">
        <f t="shared" si="1992"/>
        <v>2915</v>
      </c>
      <c r="BM2076" s="596">
        <f t="shared" si="1993"/>
        <v>5060</v>
      </c>
      <c r="BN2076" s="563">
        <f t="shared" si="1994"/>
        <v>4</v>
      </c>
      <c r="BO2076" s="87">
        <f t="shared" si="1995"/>
        <v>2021</v>
      </c>
      <c r="BP2076" s="87">
        <f t="shared" si="1996"/>
        <v>0.99999999999999978</v>
      </c>
      <c r="BQ2076" s="202"/>
    </row>
    <row r="2077" spans="1:69" ht="10.5" customHeight="1" x14ac:dyDescent="0.2">
      <c r="A2077" s="314" t="str">
        <f t="shared" si="1982"/>
        <v>2021-22RYA4</v>
      </c>
      <c r="B2077" s="314" t="str">
        <f t="shared" si="1997"/>
        <v>Y60</v>
      </c>
      <c r="C2077" s="243" t="s">
        <v>198</v>
      </c>
      <c r="D2077" s="243" t="s">
        <v>167</v>
      </c>
      <c r="E2077" s="206"/>
      <c r="F2077" s="318" t="str">
        <f>VLOOKUP($G2077,'Selection Sheet'!$C$15:$F$39,3,0)</f>
        <v>Y60</v>
      </c>
      <c r="G2077" s="207" t="s">
        <v>118</v>
      </c>
      <c r="H2077" s="205" t="s">
        <v>536</v>
      </c>
      <c r="I2077" s="508">
        <v>274</v>
      </c>
      <c r="J2077" s="508">
        <v>84</v>
      </c>
      <c r="K2077" s="508">
        <v>33</v>
      </c>
      <c r="L2077" s="508">
        <v>19</v>
      </c>
      <c r="M2077" s="508">
        <v>268</v>
      </c>
      <c r="N2077" s="508">
        <v>32</v>
      </c>
      <c r="O2077" s="508">
        <v>31</v>
      </c>
      <c r="P2077" s="508">
        <v>10</v>
      </c>
      <c r="Q2077" s="508">
        <v>101</v>
      </c>
      <c r="R2077" s="508">
        <v>71</v>
      </c>
      <c r="S2077" s="508">
        <v>839</v>
      </c>
      <c r="T2077" s="514">
        <v>356</v>
      </c>
      <c r="U2077" s="551">
        <v>70.900000000000006</v>
      </c>
      <c r="V2077" s="551">
        <v>65</v>
      </c>
      <c r="W2077" s="551">
        <v>103</v>
      </c>
      <c r="X2077" s="511">
        <v>471</v>
      </c>
      <c r="Y2077" s="556">
        <v>83.5</v>
      </c>
      <c r="Z2077" s="551">
        <v>46</v>
      </c>
      <c r="AA2077" s="551">
        <v>201</v>
      </c>
      <c r="AB2077" s="514">
        <v>44</v>
      </c>
      <c r="AC2077" s="551">
        <v>75.7</v>
      </c>
      <c r="AD2077" s="551">
        <v>64</v>
      </c>
      <c r="AE2077" s="551">
        <v>126</v>
      </c>
      <c r="AF2077" s="515">
        <v>202</v>
      </c>
      <c r="AG2077" s="516">
        <v>135.325842696629</v>
      </c>
      <c r="AH2077" s="516">
        <v>183.8</v>
      </c>
      <c r="AI2077" s="515">
        <v>178</v>
      </c>
      <c r="AJ2077" s="519">
        <v>249</v>
      </c>
      <c r="AK2077" s="519">
        <v>266</v>
      </c>
      <c r="AL2077" s="570"/>
      <c r="AM2077" s="570"/>
      <c r="AN2077" s="518" t="s">
        <v>80</v>
      </c>
      <c r="AO2077" s="518" t="s">
        <v>80</v>
      </c>
      <c r="AP2077" s="519" t="s">
        <v>80</v>
      </c>
      <c r="AQ2077" s="519" t="s">
        <v>80</v>
      </c>
      <c r="AR2077" s="520"/>
      <c r="AS2077" s="520"/>
      <c r="AT2077" s="520"/>
      <c r="AU2077" s="520"/>
      <c r="AV2077" s="520"/>
      <c r="AW2077" s="520"/>
      <c r="AX2077" s="520"/>
      <c r="AY2077" s="520"/>
      <c r="AZ2077" s="520"/>
      <c r="BA2077" s="520"/>
      <c r="BB2077" s="358"/>
      <c r="BC2077" s="597">
        <f t="shared" si="1983"/>
        <v>24087.99999999996</v>
      </c>
      <c r="BD2077" s="598">
        <f t="shared" si="1984"/>
        <v>32716.400000000001</v>
      </c>
      <c r="BE2077" s="602">
        <f t="shared" si="1985"/>
        <v>25240.400000000001</v>
      </c>
      <c r="BF2077" s="603">
        <f t="shared" si="1986"/>
        <v>23140</v>
      </c>
      <c r="BG2077" s="604">
        <f t="shared" si="1987"/>
        <v>36668</v>
      </c>
      <c r="BH2077" s="602">
        <f t="shared" si="1988"/>
        <v>39328.5</v>
      </c>
      <c r="BI2077" s="603">
        <f t="shared" si="1989"/>
        <v>21666</v>
      </c>
      <c r="BJ2077" s="604">
        <f t="shared" si="1990"/>
        <v>94671</v>
      </c>
      <c r="BK2077" s="602">
        <f t="shared" si="1991"/>
        <v>3330.8</v>
      </c>
      <c r="BL2077" s="603">
        <f t="shared" si="1992"/>
        <v>2816</v>
      </c>
      <c r="BM2077" s="604">
        <f t="shared" si="1993"/>
        <v>5544</v>
      </c>
      <c r="BN2077" s="564">
        <f t="shared" si="1994"/>
        <v>4</v>
      </c>
      <c r="BO2077" s="314">
        <f t="shared" si="1995"/>
        <v>2021</v>
      </c>
      <c r="BP2077" s="314">
        <f t="shared" si="1996"/>
        <v>0.99999999999999978</v>
      </c>
      <c r="BQ2077" s="202"/>
    </row>
    <row r="2078" spans="1:69" ht="10.5" customHeight="1" x14ac:dyDescent="0.2">
      <c r="A2078" s="87" t="str">
        <f t="shared" si="1982"/>
        <v>2021-22RYC4</v>
      </c>
      <c r="B2078" s="87" t="str">
        <f t="shared" si="1997"/>
        <v>Y61</v>
      </c>
      <c r="C2078" s="240" t="s">
        <v>198</v>
      </c>
      <c r="D2078" s="240" t="s">
        <v>167</v>
      </c>
      <c r="E2078" s="42"/>
      <c r="F2078" s="317" t="str">
        <f>VLOOKUP($G2078,'Selection Sheet'!$C$15:$F$39,3,0)</f>
        <v>Y61</v>
      </c>
      <c r="G2078" s="204" t="s">
        <v>87</v>
      </c>
      <c r="H2078" s="203" t="s">
        <v>537</v>
      </c>
      <c r="I2078" s="495">
        <v>251</v>
      </c>
      <c r="J2078" s="495">
        <v>62</v>
      </c>
      <c r="K2078" s="495">
        <v>40</v>
      </c>
      <c r="L2078" s="495">
        <v>21</v>
      </c>
      <c r="M2078" s="495">
        <v>248</v>
      </c>
      <c r="N2078" s="495">
        <v>25</v>
      </c>
      <c r="O2078" s="495">
        <v>39</v>
      </c>
      <c r="P2078" s="495">
        <v>12</v>
      </c>
      <c r="Q2078" s="495">
        <v>96</v>
      </c>
      <c r="R2078" s="495">
        <v>94</v>
      </c>
      <c r="S2078" s="495">
        <v>811</v>
      </c>
      <c r="T2078" s="501">
        <v>627</v>
      </c>
      <c r="U2078" s="550">
        <v>77.3</v>
      </c>
      <c r="V2078" s="550">
        <v>70</v>
      </c>
      <c r="W2078" s="550">
        <v>118</v>
      </c>
      <c r="X2078" s="498">
        <v>629</v>
      </c>
      <c r="Y2078" s="555">
        <v>78</v>
      </c>
      <c r="Z2078" s="550">
        <v>47</v>
      </c>
      <c r="AA2078" s="550">
        <v>188</v>
      </c>
      <c r="AB2078" s="501">
        <v>88</v>
      </c>
      <c r="AC2078" s="550">
        <v>64</v>
      </c>
      <c r="AD2078" s="550">
        <v>56.5</v>
      </c>
      <c r="AE2078" s="550">
        <v>99</v>
      </c>
      <c r="AF2078" s="502">
        <v>151</v>
      </c>
      <c r="AG2078" s="503">
        <v>138.8671875</v>
      </c>
      <c r="AH2078" s="503">
        <v>178.6</v>
      </c>
      <c r="AI2078" s="502">
        <v>128</v>
      </c>
      <c r="AJ2078" s="505">
        <v>103</v>
      </c>
      <c r="AK2078" s="505">
        <v>111</v>
      </c>
      <c r="AL2078" s="507"/>
      <c r="AM2078" s="507"/>
      <c r="AN2078" s="505" t="s">
        <v>80</v>
      </c>
      <c r="AO2078" s="505" t="s">
        <v>80</v>
      </c>
      <c r="AP2078" s="506" t="s">
        <v>80</v>
      </c>
      <c r="AQ2078" s="506" t="s">
        <v>80</v>
      </c>
      <c r="AR2078" s="507"/>
      <c r="AS2078" s="507"/>
      <c r="AT2078" s="507"/>
      <c r="AU2078" s="507"/>
      <c r="AV2078" s="507"/>
      <c r="AW2078" s="507"/>
      <c r="AX2078" s="507"/>
      <c r="AY2078" s="507"/>
      <c r="AZ2078" s="507"/>
      <c r="BA2078" s="507"/>
      <c r="BB2078" s="357"/>
      <c r="BC2078" s="592">
        <f t="shared" si="1983"/>
        <v>17775</v>
      </c>
      <c r="BD2078" s="593">
        <f t="shared" si="1984"/>
        <v>22860.799999999999</v>
      </c>
      <c r="BE2078" s="595">
        <f t="shared" si="1985"/>
        <v>48467.1</v>
      </c>
      <c r="BF2078" s="289">
        <f t="shared" si="1986"/>
        <v>43890</v>
      </c>
      <c r="BG2078" s="596">
        <f t="shared" si="1987"/>
        <v>73986</v>
      </c>
      <c r="BH2078" s="595">
        <f t="shared" si="1988"/>
        <v>49062</v>
      </c>
      <c r="BI2078" s="289">
        <f t="shared" si="1989"/>
        <v>29563</v>
      </c>
      <c r="BJ2078" s="596">
        <f t="shared" si="1990"/>
        <v>118252</v>
      </c>
      <c r="BK2078" s="595">
        <f t="shared" si="1991"/>
        <v>5632</v>
      </c>
      <c r="BL2078" s="289">
        <f t="shared" si="1992"/>
        <v>4972</v>
      </c>
      <c r="BM2078" s="596">
        <f t="shared" si="1993"/>
        <v>8712</v>
      </c>
      <c r="BN2078" s="563">
        <f t="shared" si="1994"/>
        <v>4</v>
      </c>
      <c r="BO2078" s="87">
        <f t="shared" si="1995"/>
        <v>2021</v>
      </c>
      <c r="BP2078" s="87">
        <f t="shared" si="1996"/>
        <v>0.99999999999999978</v>
      </c>
      <c r="BQ2078" s="202"/>
    </row>
    <row r="2079" spans="1:69" ht="10.5" customHeight="1" x14ac:dyDescent="0.2">
      <c r="A2079" s="87" t="str">
        <f t="shared" si="1982"/>
        <v>2021-22RYD4</v>
      </c>
      <c r="B2079" s="87" t="str">
        <f t="shared" si="1997"/>
        <v>Y59</v>
      </c>
      <c r="C2079" s="240" t="s">
        <v>198</v>
      </c>
      <c r="D2079" s="240" t="s">
        <v>167</v>
      </c>
      <c r="E2079" s="42"/>
      <c r="F2079" s="317" t="str">
        <f>VLOOKUP($G2079,'Selection Sheet'!$C$15:$F$39,3,0)</f>
        <v>Y59</v>
      </c>
      <c r="G2079" s="204" t="s">
        <v>116</v>
      </c>
      <c r="H2079" s="203" t="s">
        <v>538</v>
      </c>
      <c r="I2079" s="495">
        <v>227</v>
      </c>
      <c r="J2079" s="495">
        <v>52</v>
      </c>
      <c r="K2079" s="495">
        <v>50</v>
      </c>
      <c r="L2079" s="495">
        <v>20</v>
      </c>
      <c r="M2079" s="495">
        <v>227</v>
      </c>
      <c r="N2079" s="495">
        <v>32</v>
      </c>
      <c r="O2079" s="495">
        <v>50</v>
      </c>
      <c r="P2079" s="495">
        <v>15</v>
      </c>
      <c r="Q2079" s="495">
        <v>86</v>
      </c>
      <c r="R2079" s="495">
        <v>71</v>
      </c>
      <c r="S2079" s="495">
        <v>651</v>
      </c>
      <c r="T2079" s="501">
        <v>468</v>
      </c>
      <c r="U2079" s="550">
        <v>88.5</v>
      </c>
      <c r="V2079" s="550">
        <v>74</v>
      </c>
      <c r="W2079" s="550">
        <v>127</v>
      </c>
      <c r="X2079" s="498">
        <v>470</v>
      </c>
      <c r="Y2079" s="555">
        <v>66.099999999999994</v>
      </c>
      <c r="Z2079" s="550">
        <v>34.5</v>
      </c>
      <c r="AA2079" s="550">
        <v>158</v>
      </c>
      <c r="AB2079" s="501">
        <v>52</v>
      </c>
      <c r="AC2079" s="550">
        <v>77.8</v>
      </c>
      <c r="AD2079" s="550">
        <v>61</v>
      </c>
      <c r="AE2079" s="550">
        <v>117</v>
      </c>
      <c r="AF2079" s="502">
        <v>137</v>
      </c>
      <c r="AG2079" s="503">
        <v>141.208333333333</v>
      </c>
      <c r="AH2079" s="503">
        <v>183.2</v>
      </c>
      <c r="AI2079" s="502">
        <v>120</v>
      </c>
      <c r="AJ2079" s="505">
        <v>98</v>
      </c>
      <c r="AK2079" s="505">
        <v>143</v>
      </c>
      <c r="AL2079" s="507"/>
      <c r="AM2079" s="507"/>
      <c r="AN2079" s="505" t="s">
        <v>80</v>
      </c>
      <c r="AO2079" s="505" t="s">
        <v>80</v>
      </c>
      <c r="AP2079" s="506" t="s">
        <v>80</v>
      </c>
      <c r="AQ2079" s="506" t="s">
        <v>80</v>
      </c>
      <c r="AR2079" s="507"/>
      <c r="AS2079" s="507"/>
      <c r="AT2079" s="507"/>
      <c r="AU2079" s="507"/>
      <c r="AV2079" s="507"/>
      <c r="AW2079" s="507"/>
      <c r="AX2079" s="507"/>
      <c r="AY2079" s="507"/>
      <c r="AZ2079" s="507"/>
      <c r="BA2079" s="507"/>
      <c r="BB2079" s="357"/>
      <c r="BC2079" s="592">
        <f t="shared" si="1983"/>
        <v>16944.99999999996</v>
      </c>
      <c r="BD2079" s="593">
        <f t="shared" si="1984"/>
        <v>21984</v>
      </c>
      <c r="BE2079" s="595">
        <f t="shared" si="1985"/>
        <v>41418</v>
      </c>
      <c r="BF2079" s="289">
        <f t="shared" si="1986"/>
        <v>34632</v>
      </c>
      <c r="BG2079" s="596">
        <f t="shared" si="1987"/>
        <v>59436</v>
      </c>
      <c r="BH2079" s="595">
        <f t="shared" si="1988"/>
        <v>31066.999999999996</v>
      </c>
      <c r="BI2079" s="289">
        <f t="shared" si="1989"/>
        <v>16215</v>
      </c>
      <c r="BJ2079" s="596">
        <f t="shared" si="1990"/>
        <v>74260</v>
      </c>
      <c r="BK2079" s="595">
        <f t="shared" si="1991"/>
        <v>4045.6</v>
      </c>
      <c r="BL2079" s="289">
        <f t="shared" si="1992"/>
        <v>3172</v>
      </c>
      <c r="BM2079" s="596">
        <f t="shared" si="1993"/>
        <v>6084</v>
      </c>
      <c r="BN2079" s="563">
        <f t="shared" si="1994"/>
        <v>4</v>
      </c>
      <c r="BO2079" s="87">
        <f t="shared" si="1995"/>
        <v>2021</v>
      </c>
      <c r="BP2079" s="87">
        <f t="shared" si="1996"/>
        <v>0.99999999999999978</v>
      </c>
      <c r="BQ2079" s="202"/>
    </row>
    <row r="2080" spans="1:69" ht="10.5" customHeight="1" x14ac:dyDescent="0.2">
      <c r="A2080" s="87" t="str">
        <f t="shared" si="1982"/>
        <v>2021-22RYE4</v>
      </c>
      <c r="B2080" s="87" t="str">
        <f t="shared" si="1997"/>
        <v>Y59</v>
      </c>
      <c r="C2080" s="240" t="s">
        <v>198</v>
      </c>
      <c r="D2080" s="240" t="s">
        <v>167</v>
      </c>
      <c r="E2080" s="42"/>
      <c r="F2080" s="317" t="str">
        <f>VLOOKUP($G2080,'Selection Sheet'!$C$15:$F$39,3,0)</f>
        <v>Y59</v>
      </c>
      <c r="G2080" s="204" t="s">
        <v>114</v>
      </c>
      <c r="H2080" s="203" t="s">
        <v>539</v>
      </c>
      <c r="I2080" s="495">
        <v>171</v>
      </c>
      <c r="J2080" s="495">
        <v>37</v>
      </c>
      <c r="K2080" s="495">
        <v>21</v>
      </c>
      <c r="L2080" s="495">
        <v>9</v>
      </c>
      <c r="M2080" s="495">
        <v>170</v>
      </c>
      <c r="N2080" s="495">
        <v>15</v>
      </c>
      <c r="O2080" s="495">
        <v>21</v>
      </c>
      <c r="P2080" s="495">
        <v>6</v>
      </c>
      <c r="Q2080" s="495">
        <v>48</v>
      </c>
      <c r="R2080" s="495">
        <v>25</v>
      </c>
      <c r="S2080" s="495">
        <v>336</v>
      </c>
      <c r="T2080" s="501">
        <v>338</v>
      </c>
      <c r="U2080" s="550">
        <v>76.8</v>
      </c>
      <c r="V2080" s="550">
        <v>66</v>
      </c>
      <c r="W2080" s="550">
        <v>117</v>
      </c>
      <c r="X2080" s="498">
        <v>357</v>
      </c>
      <c r="Y2080" s="555">
        <v>78.099999999999994</v>
      </c>
      <c r="Z2080" s="550">
        <v>34</v>
      </c>
      <c r="AA2080" s="550">
        <v>205</v>
      </c>
      <c r="AB2080" s="501">
        <v>57</v>
      </c>
      <c r="AC2080" s="550">
        <v>42.4</v>
      </c>
      <c r="AD2080" s="550">
        <v>38</v>
      </c>
      <c r="AE2080" s="550">
        <v>74</v>
      </c>
      <c r="AF2080" s="502">
        <v>134</v>
      </c>
      <c r="AG2080" s="503">
        <v>123.898305084746</v>
      </c>
      <c r="AH2080" s="503">
        <v>178.3</v>
      </c>
      <c r="AI2080" s="502">
        <v>118</v>
      </c>
      <c r="AJ2080" s="505">
        <v>75</v>
      </c>
      <c r="AK2080" s="505">
        <v>118</v>
      </c>
      <c r="AL2080" s="507"/>
      <c r="AM2080" s="507"/>
      <c r="AN2080" s="505" t="s">
        <v>80</v>
      </c>
      <c r="AO2080" s="505" t="s">
        <v>80</v>
      </c>
      <c r="AP2080" s="506" t="s">
        <v>80</v>
      </c>
      <c r="AQ2080" s="506" t="s">
        <v>80</v>
      </c>
      <c r="AR2080" s="507"/>
      <c r="AS2080" s="507"/>
      <c r="AT2080" s="507"/>
      <c r="AU2080" s="507"/>
      <c r="AV2080" s="507"/>
      <c r="AW2080" s="507"/>
      <c r="AX2080" s="507"/>
      <c r="AY2080" s="507"/>
      <c r="AZ2080" s="507"/>
      <c r="BA2080" s="507"/>
      <c r="BB2080" s="357"/>
      <c r="BC2080" s="592">
        <f t="shared" si="1983"/>
        <v>14620.000000000027</v>
      </c>
      <c r="BD2080" s="593">
        <f t="shared" si="1984"/>
        <v>21039.4</v>
      </c>
      <c r="BE2080" s="595">
        <f t="shared" si="1985"/>
        <v>25958.399999999998</v>
      </c>
      <c r="BF2080" s="289">
        <f t="shared" si="1986"/>
        <v>22308</v>
      </c>
      <c r="BG2080" s="596">
        <f t="shared" si="1987"/>
        <v>39546</v>
      </c>
      <c r="BH2080" s="595">
        <f t="shared" si="1988"/>
        <v>27881.699999999997</v>
      </c>
      <c r="BI2080" s="289">
        <f t="shared" si="1989"/>
        <v>12138</v>
      </c>
      <c r="BJ2080" s="596">
        <f t="shared" si="1990"/>
        <v>73185</v>
      </c>
      <c r="BK2080" s="595">
        <f t="shared" si="1991"/>
        <v>2416.7999999999997</v>
      </c>
      <c r="BL2080" s="289">
        <f t="shared" si="1992"/>
        <v>2166</v>
      </c>
      <c r="BM2080" s="596">
        <f t="shared" si="1993"/>
        <v>4218</v>
      </c>
      <c r="BN2080" s="563">
        <f t="shared" si="1994"/>
        <v>4</v>
      </c>
      <c r="BO2080" s="87">
        <f t="shared" si="1995"/>
        <v>2021</v>
      </c>
      <c r="BP2080" s="87">
        <f t="shared" si="1996"/>
        <v>0.99999999999999978</v>
      </c>
      <c r="BQ2080" s="202"/>
    </row>
    <row r="2081" spans="1:69" ht="10.5" customHeight="1" x14ac:dyDescent="0.2">
      <c r="A2081" s="312" t="str">
        <f t="shared" si="1982"/>
        <v>2021-22RYF4</v>
      </c>
      <c r="B2081" s="312" t="str">
        <f t="shared" si="1997"/>
        <v>Y58</v>
      </c>
      <c r="C2081" s="245" t="s">
        <v>198</v>
      </c>
      <c r="D2081" s="245" t="s">
        <v>167</v>
      </c>
      <c r="E2081" s="53"/>
      <c r="F2081" s="319" t="str">
        <f>VLOOKUP($G2081,'Selection Sheet'!$C$15:$F$39,3,0)</f>
        <v>Y58</v>
      </c>
      <c r="G2081" s="209" t="s">
        <v>99</v>
      </c>
      <c r="H2081" s="208" t="s">
        <v>540</v>
      </c>
      <c r="I2081" s="521">
        <v>262</v>
      </c>
      <c r="J2081" s="521">
        <v>75</v>
      </c>
      <c r="K2081" s="521">
        <v>37</v>
      </c>
      <c r="L2081" s="521">
        <v>23</v>
      </c>
      <c r="M2081" s="521">
        <v>260</v>
      </c>
      <c r="N2081" s="521">
        <v>34</v>
      </c>
      <c r="O2081" s="521">
        <v>36</v>
      </c>
      <c r="P2081" s="521">
        <v>12</v>
      </c>
      <c r="Q2081" s="521">
        <v>100</v>
      </c>
      <c r="R2081" s="521">
        <v>69</v>
      </c>
      <c r="S2081" s="521">
        <v>776</v>
      </c>
      <c r="T2081" s="527">
        <v>710</v>
      </c>
      <c r="U2081" s="552">
        <v>95.2</v>
      </c>
      <c r="V2081" s="552">
        <v>82</v>
      </c>
      <c r="W2081" s="552">
        <v>147.5</v>
      </c>
      <c r="X2081" s="524">
        <v>709</v>
      </c>
      <c r="Y2081" s="557">
        <v>84.6</v>
      </c>
      <c r="Z2081" s="552">
        <v>35</v>
      </c>
      <c r="AA2081" s="552">
        <v>223</v>
      </c>
      <c r="AB2081" s="527">
        <v>86</v>
      </c>
      <c r="AC2081" s="552">
        <v>61.8</v>
      </c>
      <c r="AD2081" s="552">
        <v>57.5</v>
      </c>
      <c r="AE2081" s="552">
        <v>99</v>
      </c>
      <c r="AF2081" s="528">
        <v>157</v>
      </c>
      <c r="AG2081" s="529">
        <v>138.06060606060601</v>
      </c>
      <c r="AH2081" s="529">
        <v>186</v>
      </c>
      <c r="AI2081" s="528">
        <v>132</v>
      </c>
      <c r="AJ2081" s="532">
        <v>207</v>
      </c>
      <c r="AK2081" s="532">
        <v>271</v>
      </c>
      <c r="AL2081" s="571"/>
      <c r="AM2081" s="571"/>
      <c r="AN2081" s="531" t="s">
        <v>80</v>
      </c>
      <c r="AO2081" s="531" t="s">
        <v>80</v>
      </c>
      <c r="AP2081" s="532" t="s">
        <v>80</v>
      </c>
      <c r="AQ2081" s="532" t="s">
        <v>80</v>
      </c>
      <c r="AR2081" s="533"/>
      <c r="AS2081" s="533"/>
      <c r="AT2081" s="533"/>
      <c r="AU2081" s="533"/>
      <c r="AV2081" s="533"/>
      <c r="AW2081" s="533"/>
      <c r="AX2081" s="533"/>
      <c r="AY2081" s="533"/>
      <c r="AZ2081" s="533"/>
      <c r="BA2081" s="533"/>
      <c r="BB2081" s="359"/>
      <c r="BC2081" s="605">
        <f t="shared" si="1983"/>
        <v>18223.999999999993</v>
      </c>
      <c r="BD2081" s="606">
        <f t="shared" si="1984"/>
        <v>24552</v>
      </c>
      <c r="BE2081" s="609">
        <f t="shared" si="1985"/>
        <v>67592</v>
      </c>
      <c r="BF2081" s="311">
        <f t="shared" si="1986"/>
        <v>58220</v>
      </c>
      <c r="BG2081" s="610">
        <f t="shared" si="1987"/>
        <v>104725</v>
      </c>
      <c r="BH2081" s="609">
        <f t="shared" si="1988"/>
        <v>59981.399999999994</v>
      </c>
      <c r="BI2081" s="311">
        <f t="shared" si="1989"/>
        <v>24815</v>
      </c>
      <c r="BJ2081" s="610">
        <f t="shared" si="1990"/>
        <v>158107</v>
      </c>
      <c r="BK2081" s="609">
        <f t="shared" si="1991"/>
        <v>5314.8</v>
      </c>
      <c r="BL2081" s="311">
        <f t="shared" si="1992"/>
        <v>4945</v>
      </c>
      <c r="BM2081" s="610">
        <f t="shared" si="1993"/>
        <v>8514</v>
      </c>
      <c r="BN2081" s="565">
        <f t="shared" si="1994"/>
        <v>4</v>
      </c>
      <c r="BO2081" s="312">
        <f t="shared" si="1995"/>
        <v>2021</v>
      </c>
      <c r="BP2081" s="312">
        <f t="shared" si="1996"/>
        <v>0.99999999999999978</v>
      </c>
      <c r="BQ2081" s="202"/>
    </row>
    <row r="2082" spans="1:69" ht="10.5" customHeight="1" x14ac:dyDescent="0.2">
      <c r="A2082" s="87" t="str">
        <f t="shared" si="1982"/>
        <v>2021-22R1F5</v>
      </c>
      <c r="B2082" s="87" t="str">
        <f t="shared" si="1997"/>
        <v>Y59</v>
      </c>
      <c r="C2082" s="241" t="s">
        <v>198</v>
      </c>
      <c r="D2082" s="241" t="s">
        <v>168</v>
      </c>
      <c r="E2082" s="42"/>
      <c r="F2082" s="317" t="str">
        <f>VLOOKUP($G2082,'Selection Sheet'!$C$15:$F$39,3,0)</f>
        <v>Y59</v>
      </c>
      <c r="G2082" s="204" t="s">
        <v>108</v>
      </c>
      <c r="H2082" s="203" t="s">
        <v>529</v>
      </c>
      <c r="I2082" s="495">
        <v>12</v>
      </c>
      <c r="J2082" s="495">
        <v>2</v>
      </c>
      <c r="K2082" s="495">
        <v>1</v>
      </c>
      <c r="L2082" s="495">
        <v>0</v>
      </c>
      <c r="M2082" s="495">
        <v>12</v>
      </c>
      <c r="N2082" s="495">
        <v>1</v>
      </c>
      <c r="O2082" s="495">
        <v>1</v>
      </c>
      <c r="P2082" s="495">
        <v>0</v>
      </c>
      <c r="Q2082" s="495" t="s">
        <v>80</v>
      </c>
      <c r="R2082" s="495" t="s">
        <v>80</v>
      </c>
      <c r="S2082" s="495">
        <v>30</v>
      </c>
      <c r="T2082" s="498">
        <v>18</v>
      </c>
      <c r="U2082" s="550">
        <v>94.1</v>
      </c>
      <c r="V2082" s="550">
        <v>78.5</v>
      </c>
      <c r="W2082" s="550">
        <v>244</v>
      </c>
      <c r="X2082" s="498">
        <v>18</v>
      </c>
      <c r="Y2082" s="555">
        <v>27.1</v>
      </c>
      <c r="Z2082" s="550">
        <v>20</v>
      </c>
      <c r="AA2082" s="550">
        <v>81</v>
      </c>
      <c r="AB2082" s="501" t="s">
        <v>80</v>
      </c>
      <c r="AC2082" s="550" t="s">
        <v>80</v>
      </c>
      <c r="AD2082" s="550" t="s">
        <v>80</v>
      </c>
      <c r="AE2082" s="550" t="s">
        <v>80</v>
      </c>
      <c r="AF2082" s="502">
        <v>3</v>
      </c>
      <c r="AG2082" s="503">
        <v>151</v>
      </c>
      <c r="AH2082" s="503">
        <v>151</v>
      </c>
      <c r="AI2082" s="502">
        <v>1</v>
      </c>
      <c r="AJ2082" s="505" t="s">
        <v>80</v>
      </c>
      <c r="AK2082" s="505" t="s">
        <v>80</v>
      </c>
      <c r="AL2082" s="507"/>
      <c r="AM2082" s="507"/>
      <c r="AN2082" s="505">
        <v>42</v>
      </c>
      <c r="AO2082" s="505">
        <v>44</v>
      </c>
      <c r="AP2082" s="506" t="s">
        <v>80</v>
      </c>
      <c r="AQ2082" s="506" t="s">
        <v>80</v>
      </c>
      <c r="AR2082" s="507"/>
      <c r="AS2082" s="507"/>
      <c r="AT2082" s="507"/>
      <c r="AU2082" s="507"/>
      <c r="AV2082" s="507"/>
      <c r="AW2082" s="507"/>
      <c r="AX2082" s="507"/>
      <c r="AY2082" s="507"/>
      <c r="AZ2082" s="507"/>
      <c r="BA2082" s="507"/>
      <c r="BB2082" s="357"/>
      <c r="BC2082" s="592">
        <f t="shared" si="1983"/>
        <v>151</v>
      </c>
      <c r="BD2082" s="593">
        <f t="shared" si="1984"/>
        <v>151</v>
      </c>
      <c r="BE2082" s="595">
        <f t="shared" si="1985"/>
        <v>1693.8</v>
      </c>
      <c r="BF2082" s="289">
        <f t="shared" si="1986"/>
        <v>1413</v>
      </c>
      <c r="BG2082" s="596">
        <f t="shared" si="1987"/>
        <v>4392</v>
      </c>
      <c r="BH2082" s="595">
        <f t="shared" si="1988"/>
        <v>487.8</v>
      </c>
      <c r="BI2082" s="289">
        <f t="shared" si="1989"/>
        <v>360</v>
      </c>
      <c r="BJ2082" s="596">
        <f t="shared" si="1990"/>
        <v>1458</v>
      </c>
      <c r="BK2082" s="595" t="str">
        <f t="shared" si="1991"/>
        <v>-</v>
      </c>
      <c r="BL2082" s="289" t="str">
        <f t="shared" si="1992"/>
        <v>-</v>
      </c>
      <c r="BM2082" s="596" t="str">
        <f t="shared" si="1993"/>
        <v>-</v>
      </c>
      <c r="BN2082" s="563">
        <f t="shared" si="1994"/>
        <v>5</v>
      </c>
      <c r="BO2082" s="87">
        <f t="shared" si="1995"/>
        <v>2021</v>
      </c>
      <c r="BP2082" s="87">
        <f t="shared" si="1996"/>
        <v>2</v>
      </c>
      <c r="BQ2082" s="202"/>
    </row>
    <row r="2083" spans="1:69" ht="10.5" customHeight="1" x14ac:dyDescent="0.2">
      <c r="A2083" s="87" t="str">
        <f t="shared" si="1982"/>
        <v>2021-22RRU5</v>
      </c>
      <c r="B2083" s="87" t="str">
        <f t="shared" si="1997"/>
        <v>Y56</v>
      </c>
      <c r="C2083" s="240" t="s">
        <v>198</v>
      </c>
      <c r="D2083" s="240" t="s">
        <v>168</v>
      </c>
      <c r="E2083" s="42"/>
      <c r="F2083" s="317" t="str">
        <f>VLOOKUP($G2083,'Selection Sheet'!$C$15:$F$39,3,0)</f>
        <v>Y56</v>
      </c>
      <c r="G2083" s="204" t="s">
        <v>93</v>
      </c>
      <c r="H2083" s="203" t="s">
        <v>530</v>
      </c>
      <c r="I2083" s="495">
        <v>324</v>
      </c>
      <c r="J2083" s="495">
        <v>92</v>
      </c>
      <c r="K2083" s="495">
        <v>46</v>
      </c>
      <c r="L2083" s="495">
        <v>17</v>
      </c>
      <c r="M2083" s="495">
        <v>316</v>
      </c>
      <c r="N2083" s="495">
        <v>37</v>
      </c>
      <c r="O2083" s="495">
        <v>44</v>
      </c>
      <c r="P2083" s="495">
        <v>11</v>
      </c>
      <c r="Q2083" s="495" t="s">
        <v>80</v>
      </c>
      <c r="R2083" s="495" t="s">
        <v>80</v>
      </c>
      <c r="S2083" s="495">
        <v>941</v>
      </c>
      <c r="T2083" s="501">
        <v>379</v>
      </c>
      <c r="U2083" s="550">
        <v>76.099999999999994</v>
      </c>
      <c r="V2083" s="550">
        <v>69</v>
      </c>
      <c r="W2083" s="550">
        <v>114</v>
      </c>
      <c r="X2083" s="498">
        <v>611</v>
      </c>
      <c r="Y2083" s="555">
        <v>80.099999999999994</v>
      </c>
      <c r="Z2083" s="550">
        <v>31</v>
      </c>
      <c r="AA2083" s="550">
        <v>187</v>
      </c>
      <c r="AB2083" s="501">
        <v>74</v>
      </c>
      <c r="AC2083" s="550">
        <v>48.5</v>
      </c>
      <c r="AD2083" s="550">
        <v>42</v>
      </c>
      <c r="AE2083" s="550">
        <v>84</v>
      </c>
      <c r="AF2083" s="502">
        <v>137</v>
      </c>
      <c r="AG2083" s="503">
        <v>139.95867768594999</v>
      </c>
      <c r="AH2083" s="503">
        <v>172</v>
      </c>
      <c r="AI2083" s="502">
        <v>121</v>
      </c>
      <c r="AJ2083" s="505" t="s">
        <v>80</v>
      </c>
      <c r="AK2083" s="505" t="s">
        <v>80</v>
      </c>
      <c r="AL2083" s="507"/>
      <c r="AM2083" s="507"/>
      <c r="AN2083" s="505">
        <v>1174</v>
      </c>
      <c r="AO2083" s="505">
        <v>1223</v>
      </c>
      <c r="AP2083" s="506" t="s">
        <v>80</v>
      </c>
      <c r="AQ2083" s="506" t="s">
        <v>80</v>
      </c>
      <c r="AR2083" s="507"/>
      <c r="AS2083" s="507"/>
      <c r="AT2083" s="507"/>
      <c r="AU2083" s="507"/>
      <c r="AV2083" s="507"/>
      <c r="AW2083" s="507"/>
      <c r="AX2083" s="507"/>
      <c r="AY2083" s="507"/>
      <c r="AZ2083" s="507"/>
      <c r="BA2083" s="507"/>
      <c r="BB2083" s="357"/>
      <c r="BC2083" s="592">
        <f t="shared" si="1983"/>
        <v>16934.999999999949</v>
      </c>
      <c r="BD2083" s="593">
        <f t="shared" si="1984"/>
        <v>20812</v>
      </c>
      <c r="BE2083" s="595">
        <f t="shared" si="1985"/>
        <v>28841.899999999998</v>
      </c>
      <c r="BF2083" s="289">
        <f t="shared" si="1986"/>
        <v>26151</v>
      </c>
      <c r="BG2083" s="596">
        <f t="shared" si="1987"/>
        <v>43206</v>
      </c>
      <c r="BH2083" s="595">
        <f t="shared" si="1988"/>
        <v>48941.1</v>
      </c>
      <c r="BI2083" s="289">
        <f t="shared" si="1989"/>
        <v>18941</v>
      </c>
      <c r="BJ2083" s="596">
        <f t="shared" si="1990"/>
        <v>114257</v>
      </c>
      <c r="BK2083" s="595">
        <f t="shared" si="1991"/>
        <v>3589</v>
      </c>
      <c r="BL2083" s="289">
        <f t="shared" si="1992"/>
        <v>3108</v>
      </c>
      <c r="BM2083" s="596">
        <f t="shared" si="1993"/>
        <v>6216</v>
      </c>
      <c r="BN2083" s="563">
        <f t="shared" si="1994"/>
        <v>5</v>
      </c>
      <c r="BO2083" s="87">
        <f t="shared" si="1995"/>
        <v>2021</v>
      </c>
      <c r="BP2083" s="87">
        <f t="shared" si="1996"/>
        <v>2</v>
      </c>
      <c r="BQ2083" s="202"/>
    </row>
    <row r="2084" spans="1:69" ht="10.5" customHeight="1" x14ac:dyDescent="0.2">
      <c r="A2084" s="87" t="str">
        <f t="shared" si="1982"/>
        <v>2021-22RX65</v>
      </c>
      <c r="B2084" s="87" t="str">
        <f t="shared" si="1997"/>
        <v>Y63</v>
      </c>
      <c r="C2084" s="240" t="s">
        <v>198</v>
      </c>
      <c r="D2084" s="240" t="s">
        <v>168</v>
      </c>
      <c r="E2084" s="42"/>
      <c r="F2084" s="317" t="str">
        <f>VLOOKUP($G2084,'Selection Sheet'!$C$15:$F$39,3,0)</f>
        <v>Y63</v>
      </c>
      <c r="G2084" s="204" t="s">
        <v>111</v>
      </c>
      <c r="H2084" s="203" t="s">
        <v>532</v>
      </c>
      <c r="I2084" s="495">
        <v>155</v>
      </c>
      <c r="J2084" s="495">
        <v>56</v>
      </c>
      <c r="K2084" s="495">
        <v>31</v>
      </c>
      <c r="L2084" s="495">
        <v>14</v>
      </c>
      <c r="M2084" s="495">
        <v>152</v>
      </c>
      <c r="N2084" s="495">
        <v>16</v>
      </c>
      <c r="O2084" s="495">
        <v>30</v>
      </c>
      <c r="P2084" s="495">
        <v>9</v>
      </c>
      <c r="Q2084" s="495" t="s">
        <v>80</v>
      </c>
      <c r="R2084" s="495" t="s">
        <v>80</v>
      </c>
      <c r="S2084" s="495">
        <v>392</v>
      </c>
      <c r="T2084" s="501">
        <v>302</v>
      </c>
      <c r="U2084" s="550">
        <v>91.2</v>
      </c>
      <c r="V2084" s="550">
        <v>82</v>
      </c>
      <c r="W2084" s="550">
        <v>125</v>
      </c>
      <c r="X2084" s="498">
        <v>300</v>
      </c>
      <c r="Y2084" s="555">
        <v>79.400000000000006</v>
      </c>
      <c r="Z2084" s="550">
        <v>37</v>
      </c>
      <c r="AA2084" s="550">
        <v>200</v>
      </c>
      <c r="AB2084" s="501">
        <v>59</v>
      </c>
      <c r="AC2084" s="550">
        <v>52.9</v>
      </c>
      <c r="AD2084" s="550">
        <v>47</v>
      </c>
      <c r="AE2084" s="550">
        <v>75</v>
      </c>
      <c r="AF2084" s="502">
        <v>98</v>
      </c>
      <c r="AG2084" s="503">
        <v>137.30120481927699</v>
      </c>
      <c r="AH2084" s="503">
        <v>185.6</v>
      </c>
      <c r="AI2084" s="502">
        <v>83</v>
      </c>
      <c r="AJ2084" s="505" t="s">
        <v>80</v>
      </c>
      <c r="AK2084" s="505" t="s">
        <v>80</v>
      </c>
      <c r="AL2084" s="507"/>
      <c r="AM2084" s="507"/>
      <c r="AN2084" s="505">
        <v>425</v>
      </c>
      <c r="AO2084" s="505">
        <v>431</v>
      </c>
      <c r="AP2084" s="506" t="s">
        <v>80</v>
      </c>
      <c r="AQ2084" s="506" t="s">
        <v>80</v>
      </c>
      <c r="AR2084" s="507"/>
      <c r="AS2084" s="507"/>
      <c r="AT2084" s="507"/>
      <c r="AU2084" s="507"/>
      <c r="AV2084" s="507"/>
      <c r="AW2084" s="507"/>
      <c r="AX2084" s="507"/>
      <c r="AY2084" s="507"/>
      <c r="AZ2084" s="507"/>
      <c r="BA2084" s="507"/>
      <c r="BB2084" s="357"/>
      <c r="BC2084" s="592">
        <f t="shared" si="1983"/>
        <v>11395.999999999991</v>
      </c>
      <c r="BD2084" s="593">
        <f t="shared" si="1984"/>
        <v>15404.8</v>
      </c>
      <c r="BE2084" s="595">
        <f t="shared" si="1985"/>
        <v>27542.400000000001</v>
      </c>
      <c r="BF2084" s="289">
        <f t="shared" si="1986"/>
        <v>24764</v>
      </c>
      <c r="BG2084" s="596">
        <f t="shared" si="1987"/>
        <v>37750</v>
      </c>
      <c r="BH2084" s="595">
        <f t="shared" si="1988"/>
        <v>23820</v>
      </c>
      <c r="BI2084" s="289">
        <f t="shared" si="1989"/>
        <v>11100</v>
      </c>
      <c r="BJ2084" s="596">
        <f t="shared" si="1990"/>
        <v>60000</v>
      </c>
      <c r="BK2084" s="595">
        <f t="shared" si="1991"/>
        <v>3121.1</v>
      </c>
      <c r="BL2084" s="289">
        <f t="shared" si="1992"/>
        <v>2773</v>
      </c>
      <c r="BM2084" s="596">
        <f t="shared" si="1993"/>
        <v>4425</v>
      </c>
      <c r="BN2084" s="563">
        <f t="shared" si="1994"/>
        <v>5</v>
      </c>
      <c r="BO2084" s="87">
        <f t="shared" si="1995"/>
        <v>2021</v>
      </c>
      <c r="BP2084" s="87">
        <f t="shared" si="1996"/>
        <v>2</v>
      </c>
      <c r="BQ2084" s="202"/>
    </row>
    <row r="2085" spans="1:69" ht="10.5" customHeight="1" x14ac:dyDescent="0.2">
      <c r="A2085" s="314" t="str">
        <f t="shared" si="1982"/>
        <v>2021-22RX75</v>
      </c>
      <c r="B2085" s="314" t="str">
        <f t="shared" si="1997"/>
        <v>Y62</v>
      </c>
      <c r="C2085" s="243" t="s">
        <v>198</v>
      </c>
      <c r="D2085" s="243" t="s">
        <v>168</v>
      </c>
      <c r="E2085" s="206"/>
      <c r="F2085" s="318" t="str">
        <f>VLOOKUP($G2085,'Selection Sheet'!$C$15:$F$39,3,0)</f>
        <v>Y62</v>
      </c>
      <c r="G2085" s="207" t="s">
        <v>84</v>
      </c>
      <c r="H2085" s="205" t="s">
        <v>533</v>
      </c>
      <c r="I2085" s="508">
        <v>273</v>
      </c>
      <c r="J2085" s="508">
        <v>76</v>
      </c>
      <c r="K2085" s="508">
        <v>47</v>
      </c>
      <c r="L2085" s="508">
        <v>23</v>
      </c>
      <c r="M2085" s="508">
        <v>265</v>
      </c>
      <c r="N2085" s="508">
        <v>19</v>
      </c>
      <c r="O2085" s="508">
        <v>43</v>
      </c>
      <c r="P2085" s="508">
        <v>10</v>
      </c>
      <c r="Q2085" s="508" t="s">
        <v>80</v>
      </c>
      <c r="R2085" s="508" t="s">
        <v>80</v>
      </c>
      <c r="S2085" s="508">
        <v>879</v>
      </c>
      <c r="T2085" s="514">
        <v>622</v>
      </c>
      <c r="U2085" s="551">
        <v>86.7</v>
      </c>
      <c r="V2085" s="551">
        <v>76</v>
      </c>
      <c r="W2085" s="551">
        <v>136</v>
      </c>
      <c r="X2085" s="511">
        <v>773</v>
      </c>
      <c r="Y2085" s="556">
        <v>77.900000000000006</v>
      </c>
      <c r="Z2085" s="551">
        <v>36</v>
      </c>
      <c r="AA2085" s="551">
        <v>190</v>
      </c>
      <c r="AB2085" s="514">
        <v>83</v>
      </c>
      <c r="AC2085" s="551">
        <v>55.7</v>
      </c>
      <c r="AD2085" s="551">
        <v>50</v>
      </c>
      <c r="AE2085" s="551">
        <v>92</v>
      </c>
      <c r="AF2085" s="515">
        <v>184</v>
      </c>
      <c r="AG2085" s="516">
        <v>138</v>
      </c>
      <c r="AH2085" s="516">
        <v>197.5</v>
      </c>
      <c r="AI2085" s="515">
        <v>142</v>
      </c>
      <c r="AJ2085" s="519" t="s">
        <v>80</v>
      </c>
      <c r="AK2085" s="519" t="s">
        <v>80</v>
      </c>
      <c r="AL2085" s="570"/>
      <c r="AM2085" s="570"/>
      <c r="AN2085" s="518">
        <v>1009</v>
      </c>
      <c r="AO2085" s="518">
        <v>1029</v>
      </c>
      <c r="AP2085" s="519" t="s">
        <v>80</v>
      </c>
      <c r="AQ2085" s="519" t="s">
        <v>80</v>
      </c>
      <c r="AR2085" s="520"/>
      <c r="AS2085" s="520"/>
      <c r="AT2085" s="520"/>
      <c r="AU2085" s="520"/>
      <c r="AV2085" s="520"/>
      <c r="AW2085" s="520"/>
      <c r="AX2085" s="520"/>
      <c r="AY2085" s="520"/>
      <c r="AZ2085" s="520"/>
      <c r="BA2085" s="520"/>
      <c r="BB2085" s="358"/>
      <c r="BC2085" s="597">
        <f t="shared" si="1983"/>
        <v>19596</v>
      </c>
      <c r="BD2085" s="598">
        <f t="shared" si="1984"/>
        <v>28045</v>
      </c>
      <c r="BE2085" s="602">
        <f t="shared" si="1985"/>
        <v>53927.4</v>
      </c>
      <c r="BF2085" s="603">
        <f t="shared" si="1986"/>
        <v>47272</v>
      </c>
      <c r="BG2085" s="604">
        <f t="shared" si="1987"/>
        <v>84592</v>
      </c>
      <c r="BH2085" s="602">
        <f t="shared" si="1988"/>
        <v>60216.700000000004</v>
      </c>
      <c r="BI2085" s="603">
        <f t="shared" si="1989"/>
        <v>27828</v>
      </c>
      <c r="BJ2085" s="604">
        <f t="shared" si="1990"/>
        <v>146870</v>
      </c>
      <c r="BK2085" s="602">
        <f t="shared" si="1991"/>
        <v>4623.1000000000004</v>
      </c>
      <c r="BL2085" s="603">
        <f t="shared" si="1992"/>
        <v>4150</v>
      </c>
      <c r="BM2085" s="604">
        <f t="shared" si="1993"/>
        <v>7636</v>
      </c>
      <c r="BN2085" s="564">
        <f t="shared" si="1994"/>
        <v>5</v>
      </c>
      <c r="BO2085" s="314">
        <f t="shared" si="1995"/>
        <v>2021</v>
      </c>
      <c r="BP2085" s="314">
        <f t="shared" si="1996"/>
        <v>2</v>
      </c>
      <c r="BQ2085" s="202"/>
    </row>
    <row r="2086" spans="1:69" ht="10.5" customHeight="1" x14ac:dyDescent="0.2">
      <c r="A2086" s="87" t="str">
        <f t="shared" si="1982"/>
        <v>2021-22RX85</v>
      </c>
      <c r="B2086" s="87" t="str">
        <f t="shared" si="1997"/>
        <v>Y63</v>
      </c>
      <c r="C2086" s="240" t="s">
        <v>198</v>
      </c>
      <c r="D2086" s="240" t="s">
        <v>168</v>
      </c>
      <c r="E2086" s="42"/>
      <c r="F2086" s="317" t="str">
        <f>VLOOKUP($G2086,'Selection Sheet'!$C$15:$F$39,3,0)</f>
        <v>Y63</v>
      </c>
      <c r="G2086" s="204" t="s">
        <v>120</v>
      </c>
      <c r="H2086" s="203" t="s">
        <v>534</v>
      </c>
      <c r="I2086" s="495">
        <v>277</v>
      </c>
      <c r="J2086" s="495">
        <v>70</v>
      </c>
      <c r="K2086" s="495">
        <v>44</v>
      </c>
      <c r="L2086" s="495">
        <v>16</v>
      </c>
      <c r="M2086" s="495">
        <v>254</v>
      </c>
      <c r="N2086" s="495">
        <v>19</v>
      </c>
      <c r="O2086" s="495">
        <v>36</v>
      </c>
      <c r="P2086" s="495">
        <v>6</v>
      </c>
      <c r="Q2086" s="495" t="s">
        <v>80</v>
      </c>
      <c r="R2086" s="495" t="s">
        <v>80</v>
      </c>
      <c r="S2086" s="495">
        <v>730</v>
      </c>
      <c r="T2086" s="501">
        <v>488</v>
      </c>
      <c r="U2086" s="550">
        <v>86.3</v>
      </c>
      <c r="V2086" s="550">
        <v>77.5</v>
      </c>
      <c r="W2086" s="550">
        <v>135</v>
      </c>
      <c r="X2086" s="498">
        <v>545</v>
      </c>
      <c r="Y2086" s="555">
        <v>86.9</v>
      </c>
      <c r="Z2086" s="550">
        <v>36</v>
      </c>
      <c r="AA2086" s="550">
        <v>210</v>
      </c>
      <c r="AB2086" s="501">
        <v>74</v>
      </c>
      <c r="AC2086" s="550">
        <v>53.4</v>
      </c>
      <c r="AD2086" s="550">
        <v>44.5</v>
      </c>
      <c r="AE2086" s="550">
        <v>80</v>
      </c>
      <c r="AF2086" s="502">
        <v>178</v>
      </c>
      <c r="AG2086" s="503">
        <v>140.42857142857099</v>
      </c>
      <c r="AH2086" s="503">
        <v>202</v>
      </c>
      <c r="AI2086" s="502">
        <v>161</v>
      </c>
      <c r="AJ2086" s="506" t="s">
        <v>80</v>
      </c>
      <c r="AK2086" s="506" t="s">
        <v>80</v>
      </c>
      <c r="AL2086" s="569"/>
      <c r="AM2086" s="569"/>
      <c r="AN2086" s="505">
        <v>547</v>
      </c>
      <c r="AO2086" s="505">
        <v>572</v>
      </c>
      <c r="AP2086" s="506" t="s">
        <v>80</v>
      </c>
      <c r="AQ2086" s="506" t="s">
        <v>80</v>
      </c>
      <c r="AR2086" s="507"/>
      <c r="AS2086" s="507"/>
      <c r="AT2086" s="507"/>
      <c r="AU2086" s="507"/>
      <c r="AV2086" s="507"/>
      <c r="AW2086" s="507"/>
      <c r="AX2086" s="507"/>
      <c r="AY2086" s="507"/>
      <c r="AZ2086" s="507"/>
      <c r="BA2086" s="507"/>
      <c r="BB2086" s="357"/>
      <c r="BC2086" s="592">
        <f t="shared" si="1983"/>
        <v>22608.999999999931</v>
      </c>
      <c r="BD2086" s="593">
        <f t="shared" si="1984"/>
        <v>32522</v>
      </c>
      <c r="BE2086" s="595">
        <f t="shared" si="1985"/>
        <v>42114.400000000001</v>
      </c>
      <c r="BF2086" s="289">
        <f t="shared" si="1986"/>
        <v>37820</v>
      </c>
      <c r="BG2086" s="596">
        <f t="shared" si="1987"/>
        <v>65880</v>
      </c>
      <c r="BH2086" s="595">
        <f t="shared" si="1988"/>
        <v>47360.5</v>
      </c>
      <c r="BI2086" s="289">
        <f t="shared" si="1989"/>
        <v>19620</v>
      </c>
      <c r="BJ2086" s="596">
        <f t="shared" si="1990"/>
        <v>114450</v>
      </c>
      <c r="BK2086" s="595">
        <f t="shared" si="1991"/>
        <v>3951.6</v>
      </c>
      <c r="BL2086" s="289">
        <f t="shared" si="1992"/>
        <v>3293</v>
      </c>
      <c r="BM2086" s="596">
        <f t="shared" si="1993"/>
        <v>5920</v>
      </c>
      <c r="BN2086" s="563">
        <f t="shared" si="1994"/>
        <v>5</v>
      </c>
      <c r="BO2086" s="87">
        <f t="shared" si="1995"/>
        <v>2021</v>
      </c>
      <c r="BP2086" s="87">
        <f t="shared" si="1996"/>
        <v>2</v>
      </c>
      <c r="BQ2086" s="202"/>
    </row>
    <row r="2087" spans="1:69" ht="10.5" customHeight="1" x14ac:dyDescent="0.2">
      <c r="A2087" s="87" t="str">
        <f t="shared" si="1982"/>
        <v>2021-22RX95</v>
      </c>
      <c r="B2087" s="87" t="str">
        <f t="shared" si="1997"/>
        <v>Y60</v>
      </c>
      <c r="C2087" s="240" t="s">
        <v>198</v>
      </c>
      <c r="D2087" s="240" t="s">
        <v>168</v>
      </c>
      <c r="E2087" s="42"/>
      <c r="F2087" s="317" t="str">
        <f>VLOOKUP($G2087,'Selection Sheet'!$C$15:$F$39,3,0)</f>
        <v>Y60</v>
      </c>
      <c r="G2087" s="204" t="s">
        <v>103</v>
      </c>
      <c r="H2087" s="203" t="s">
        <v>535</v>
      </c>
      <c r="I2087" s="495">
        <v>260</v>
      </c>
      <c r="J2087" s="495">
        <v>64</v>
      </c>
      <c r="K2087" s="495">
        <v>41</v>
      </c>
      <c r="L2087" s="495">
        <v>16</v>
      </c>
      <c r="M2087" s="495">
        <v>257</v>
      </c>
      <c r="N2087" s="495">
        <v>21</v>
      </c>
      <c r="O2087" s="495">
        <v>40</v>
      </c>
      <c r="P2087" s="495">
        <v>8</v>
      </c>
      <c r="Q2087" s="495" t="s">
        <v>80</v>
      </c>
      <c r="R2087" s="495" t="s">
        <v>80</v>
      </c>
      <c r="S2087" s="495">
        <v>694</v>
      </c>
      <c r="T2087" s="501">
        <v>463</v>
      </c>
      <c r="U2087" s="550">
        <v>99.2</v>
      </c>
      <c r="V2087" s="550">
        <v>84</v>
      </c>
      <c r="W2087" s="550">
        <v>148</v>
      </c>
      <c r="X2087" s="498">
        <v>520</v>
      </c>
      <c r="Y2087" s="555">
        <v>105.1</v>
      </c>
      <c r="Z2087" s="550">
        <v>53</v>
      </c>
      <c r="AA2087" s="550">
        <v>246</v>
      </c>
      <c r="AB2087" s="501">
        <v>53</v>
      </c>
      <c r="AC2087" s="550">
        <v>65.400000000000006</v>
      </c>
      <c r="AD2087" s="550">
        <v>50</v>
      </c>
      <c r="AE2087" s="550">
        <v>111</v>
      </c>
      <c r="AF2087" s="502">
        <v>125</v>
      </c>
      <c r="AG2087" s="503">
        <v>133.183486238532</v>
      </c>
      <c r="AH2087" s="503">
        <v>185.2</v>
      </c>
      <c r="AI2087" s="502">
        <v>109</v>
      </c>
      <c r="AJ2087" s="505" t="s">
        <v>80</v>
      </c>
      <c r="AK2087" s="505" t="s">
        <v>80</v>
      </c>
      <c r="AL2087" s="507"/>
      <c r="AM2087" s="507"/>
      <c r="AN2087" s="505">
        <v>875</v>
      </c>
      <c r="AO2087" s="505">
        <v>880</v>
      </c>
      <c r="AP2087" s="506" t="s">
        <v>80</v>
      </c>
      <c r="AQ2087" s="506" t="s">
        <v>80</v>
      </c>
      <c r="AR2087" s="507"/>
      <c r="AS2087" s="507"/>
      <c r="AT2087" s="507"/>
      <c r="AU2087" s="507"/>
      <c r="AV2087" s="507"/>
      <c r="AW2087" s="507"/>
      <c r="AX2087" s="507"/>
      <c r="AY2087" s="507"/>
      <c r="AZ2087" s="507"/>
      <c r="BA2087" s="507"/>
      <c r="BB2087" s="357"/>
      <c r="BC2087" s="592">
        <f t="shared" si="1983"/>
        <v>14516.999999999987</v>
      </c>
      <c r="BD2087" s="593">
        <f t="shared" si="1984"/>
        <v>20186.8</v>
      </c>
      <c r="BE2087" s="595">
        <f t="shared" si="1985"/>
        <v>45929.599999999999</v>
      </c>
      <c r="BF2087" s="289">
        <f t="shared" si="1986"/>
        <v>38892</v>
      </c>
      <c r="BG2087" s="596">
        <f t="shared" si="1987"/>
        <v>68524</v>
      </c>
      <c r="BH2087" s="595">
        <f t="shared" si="1988"/>
        <v>54652</v>
      </c>
      <c r="BI2087" s="289">
        <f t="shared" si="1989"/>
        <v>27560</v>
      </c>
      <c r="BJ2087" s="596">
        <f t="shared" si="1990"/>
        <v>127920</v>
      </c>
      <c r="BK2087" s="595">
        <f t="shared" si="1991"/>
        <v>3466.2000000000003</v>
      </c>
      <c r="BL2087" s="289">
        <f t="shared" si="1992"/>
        <v>2650</v>
      </c>
      <c r="BM2087" s="596">
        <f t="shared" si="1993"/>
        <v>5883</v>
      </c>
      <c r="BN2087" s="563">
        <f t="shared" si="1994"/>
        <v>5</v>
      </c>
      <c r="BO2087" s="87">
        <f t="shared" si="1995"/>
        <v>2021</v>
      </c>
      <c r="BP2087" s="87">
        <f t="shared" si="1996"/>
        <v>2</v>
      </c>
      <c r="BQ2087" s="202"/>
    </row>
    <row r="2088" spans="1:69" ht="10.5" customHeight="1" x14ac:dyDescent="0.2">
      <c r="A2088" s="314" t="str">
        <f t="shared" si="1982"/>
        <v>2021-22RYA5</v>
      </c>
      <c r="B2088" s="314" t="str">
        <f t="shared" si="1997"/>
        <v>Y60</v>
      </c>
      <c r="C2088" s="243" t="s">
        <v>198</v>
      </c>
      <c r="D2088" s="243" t="s">
        <v>168</v>
      </c>
      <c r="E2088" s="206"/>
      <c r="F2088" s="318" t="str">
        <f>VLOOKUP($G2088,'Selection Sheet'!$C$15:$F$39,3,0)</f>
        <v>Y60</v>
      </c>
      <c r="G2088" s="207" t="s">
        <v>118</v>
      </c>
      <c r="H2088" s="205" t="s">
        <v>536</v>
      </c>
      <c r="I2088" s="508">
        <v>290</v>
      </c>
      <c r="J2088" s="508">
        <v>70</v>
      </c>
      <c r="K2088" s="508">
        <v>48</v>
      </c>
      <c r="L2088" s="508">
        <v>22</v>
      </c>
      <c r="M2088" s="508">
        <v>276</v>
      </c>
      <c r="N2088" s="508">
        <v>33</v>
      </c>
      <c r="O2088" s="508">
        <v>44</v>
      </c>
      <c r="P2088" s="508">
        <v>15</v>
      </c>
      <c r="Q2088" s="508" t="s">
        <v>80</v>
      </c>
      <c r="R2088" s="508" t="s">
        <v>80</v>
      </c>
      <c r="S2088" s="508">
        <v>891</v>
      </c>
      <c r="T2088" s="514">
        <v>408</v>
      </c>
      <c r="U2088" s="551">
        <v>79.099999999999994</v>
      </c>
      <c r="V2088" s="551">
        <v>69</v>
      </c>
      <c r="W2088" s="551">
        <v>116</v>
      </c>
      <c r="X2088" s="511">
        <v>569</v>
      </c>
      <c r="Y2088" s="556">
        <v>93.7</v>
      </c>
      <c r="Z2088" s="551">
        <v>50</v>
      </c>
      <c r="AA2088" s="551">
        <v>215</v>
      </c>
      <c r="AB2088" s="514">
        <v>64</v>
      </c>
      <c r="AC2088" s="551">
        <v>77.3</v>
      </c>
      <c r="AD2088" s="551">
        <v>64.5</v>
      </c>
      <c r="AE2088" s="551">
        <v>124</v>
      </c>
      <c r="AF2088" s="515">
        <v>198</v>
      </c>
      <c r="AG2088" s="516">
        <v>135.23030303030299</v>
      </c>
      <c r="AH2088" s="516">
        <v>184.2</v>
      </c>
      <c r="AI2088" s="515">
        <v>165</v>
      </c>
      <c r="AJ2088" s="519" t="s">
        <v>80</v>
      </c>
      <c r="AK2088" s="519" t="s">
        <v>80</v>
      </c>
      <c r="AL2088" s="570"/>
      <c r="AM2088" s="570"/>
      <c r="AN2088" s="518">
        <v>1965</v>
      </c>
      <c r="AO2088" s="518">
        <v>1978</v>
      </c>
      <c r="AP2088" s="519" t="s">
        <v>80</v>
      </c>
      <c r="AQ2088" s="519" t="s">
        <v>80</v>
      </c>
      <c r="AR2088" s="520"/>
      <c r="AS2088" s="520"/>
      <c r="AT2088" s="520"/>
      <c r="AU2088" s="520"/>
      <c r="AV2088" s="520"/>
      <c r="AW2088" s="520"/>
      <c r="AX2088" s="520"/>
      <c r="AY2088" s="520"/>
      <c r="AZ2088" s="520"/>
      <c r="BA2088" s="520"/>
      <c r="BB2088" s="358"/>
      <c r="BC2088" s="597">
        <f t="shared" si="1983"/>
        <v>22312.999999999993</v>
      </c>
      <c r="BD2088" s="598">
        <f t="shared" si="1984"/>
        <v>30392.999999999996</v>
      </c>
      <c r="BE2088" s="602">
        <f t="shared" si="1985"/>
        <v>32272.799999999999</v>
      </c>
      <c r="BF2088" s="603">
        <f t="shared" si="1986"/>
        <v>28152</v>
      </c>
      <c r="BG2088" s="604">
        <f t="shared" si="1987"/>
        <v>47328</v>
      </c>
      <c r="BH2088" s="602">
        <f t="shared" si="1988"/>
        <v>53315.3</v>
      </c>
      <c r="BI2088" s="603">
        <f t="shared" si="1989"/>
        <v>28450</v>
      </c>
      <c r="BJ2088" s="604">
        <f t="shared" si="1990"/>
        <v>122335</v>
      </c>
      <c r="BK2088" s="602">
        <f t="shared" si="1991"/>
        <v>4947.2</v>
      </c>
      <c r="BL2088" s="603">
        <f t="shared" si="1992"/>
        <v>4128</v>
      </c>
      <c r="BM2088" s="604">
        <f t="shared" si="1993"/>
        <v>7936</v>
      </c>
      <c r="BN2088" s="564">
        <f t="shared" si="1994"/>
        <v>5</v>
      </c>
      <c r="BO2088" s="314">
        <f t="shared" si="1995"/>
        <v>2021</v>
      </c>
      <c r="BP2088" s="314">
        <f t="shared" si="1996"/>
        <v>2</v>
      </c>
      <c r="BQ2088" s="202"/>
    </row>
    <row r="2089" spans="1:69" ht="10.5" customHeight="1" x14ac:dyDescent="0.2">
      <c r="A2089" s="87" t="str">
        <f t="shared" si="1982"/>
        <v>2021-22RYC5</v>
      </c>
      <c r="B2089" s="87" t="str">
        <f t="shared" si="1997"/>
        <v>Y61</v>
      </c>
      <c r="C2089" s="240" t="s">
        <v>198</v>
      </c>
      <c r="D2089" s="240" t="s">
        <v>168</v>
      </c>
      <c r="E2089" s="42"/>
      <c r="F2089" s="317" t="str">
        <f>VLOOKUP($G2089,'Selection Sheet'!$C$15:$F$39,3,0)</f>
        <v>Y61</v>
      </c>
      <c r="G2089" s="204" t="s">
        <v>87</v>
      </c>
      <c r="H2089" s="203" t="s">
        <v>537</v>
      </c>
      <c r="I2089" s="495">
        <v>296</v>
      </c>
      <c r="J2089" s="495">
        <v>78</v>
      </c>
      <c r="K2089" s="495">
        <v>49</v>
      </c>
      <c r="L2089" s="495">
        <v>26</v>
      </c>
      <c r="M2089" s="495">
        <v>295</v>
      </c>
      <c r="N2089" s="495">
        <v>26</v>
      </c>
      <c r="O2089" s="495">
        <v>49</v>
      </c>
      <c r="P2089" s="495">
        <v>12</v>
      </c>
      <c r="Q2089" s="495" t="s">
        <v>80</v>
      </c>
      <c r="R2089" s="495" t="s">
        <v>80</v>
      </c>
      <c r="S2089" s="495">
        <v>856</v>
      </c>
      <c r="T2089" s="501">
        <v>613</v>
      </c>
      <c r="U2089" s="550">
        <v>87.3</v>
      </c>
      <c r="V2089" s="550">
        <v>76</v>
      </c>
      <c r="W2089" s="550">
        <v>139</v>
      </c>
      <c r="X2089" s="498">
        <v>629</v>
      </c>
      <c r="Y2089" s="555">
        <v>79</v>
      </c>
      <c r="Z2089" s="550">
        <v>39</v>
      </c>
      <c r="AA2089" s="550">
        <v>194</v>
      </c>
      <c r="AB2089" s="501">
        <v>83</v>
      </c>
      <c r="AC2089" s="550">
        <v>63.1</v>
      </c>
      <c r="AD2089" s="550">
        <v>53</v>
      </c>
      <c r="AE2089" s="550">
        <v>95</v>
      </c>
      <c r="AF2089" s="502">
        <v>160</v>
      </c>
      <c r="AG2089" s="503">
        <v>140.23776223776201</v>
      </c>
      <c r="AH2089" s="503">
        <v>180.6</v>
      </c>
      <c r="AI2089" s="502">
        <v>143</v>
      </c>
      <c r="AJ2089" s="505" t="s">
        <v>80</v>
      </c>
      <c r="AK2089" s="505" t="s">
        <v>80</v>
      </c>
      <c r="AL2089" s="507"/>
      <c r="AM2089" s="507"/>
      <c r="AN2089" s="505">
        <v>807</v>
      </c>
      <c r="AO2089" s="505">
        <v>813</v>
      </c>
      <c r="AP2089" s="506" t="s">
        <v>80</v>
      </c>
      <c r="AQ2089" s="506" t="s">
        <v>80</v>
      </c>
      <c r="AR2089" s="507"/>
      <c r="AS2089" s="507"/>
      <c r="AT2089" s="507"/>
      <c r="AU2089" s="507"/>
      <c r="AV2089" s="507"/>
      <c r="AW2089" s="507"/>
      <c r="AX2089" s="507"/>
      <c r="AY2089" s="507"/>
      <c r="AZ2089" s="507"/>
      <c r="BA2089" s="507"/>
      <c r="BB2089" s="357"/>
      <c r="BC2089" s="592">
        <f t="shared" si="1983"/>
        <v>20053.999999999967</v>
      </c>
      <c r="BD2089" s="593">
        <f t="shared" si="1984"/>
        <v>25825.8</v>
      </c>
      <c r="BE2089" s="595">
        <f t="shared" si="1985"/>
        <v>53514.9</v>
      </c>
      <c r="BF2089" s="289">
        <f t="shared" si="1986"/>
        <v>46588</v>
      </c>
      <c r="BG2089" s="596">
        <f t="shared" si="1987"/>
        <v>85207</v>
      </c>
      <c r="BH2089" s="595">
        <f t="shared" si="1988"/>
        <v>49691</v>
      </c>
      <c r="BI2089" s="289">
        <f t="shared" si="1989"/>
        <v>24531</v>
      </c>
      <c r="BJ2089" s="596">
        <f t="shared" si="1990"/>
        <v>122026</v>
      </c>
      <c r="BK2089" s="595">
        <f t="shared" si="1991"/>
        <v>5237.3</v>
      </c>
      <c r="BL2089" s="289">
        <f t="shared" si="1992"/>
        <v>4399</v>
      </c>
      <c r="BM2089" s="596">
        <f t="shared" si="1993"/>
        <v>7885</v>
      </c>
      <c r="BN2089" s="563">
        <f t="shared" si="1994"/>
        <v>5</v>
      </c>
      <c r="BO2089" s="87">
        <f t="shared" si="1995"/>
        <v>2021</v>
      </c>
      <c r="BP2089" s="87">
        <f t="shared" si="1996"/>
        <v>2</v>
      </c>
      <c r="BQ2089" s="202"/>
    </row>
    <row r="2090" spans="1:69" s="35" customFormat="1" ht="10.5" customHeight="1" x14ac:dyDescent="0.2">
      <c r="A2090" s="87" t="str">
        <f t="shared" si="1982"/>
        <v>2021-22RYD5</v>
      </c>
      <c r="B2090" s="87" t="str">
        <f t="shared" si="1997"/>
        <v>Y59</v>
      </c>
      <c r="C2090" s="240" t="s">
        <v>198</v>
      </c>
      <c r="D2090" s="240" t="s">
        <v>168</v>
      </c>
      <c r="E2090" s="42"/>
      <c r="F2090" s="317" t="str">
        <f>VLOOKUP($G2090,'Selection Sheet'!$C$15:$F$39,3,0)</f>
        <v>Y59</v>
      </c>
      <c r="G2090" s="204" t="s">
        <v>116</v>
      </c>
      <c r="H2090" s="203" t="s">
        <v>538</v>
      </c>
      <c r="I2090" s="495">
        <v>199</v>
      </c>
      <c r="J2090" s="495">
        <v>48</v>
      </c>
      <c r="K2090" s="495">
        <v>36</v>
      </c>
      <c r="L2090" s="495">
        <v>15</v>
      </c>
      <c r="M2090" s="495">
        <v>195</v>
      </c>
      <c r="N2090" s="495">
        <v>24</v>
      </c>
      <c r="O2090" s="495">
        <v>33</v>
      </c>
      <c r="P2090" s="495">
        <v>9</v>
      </c>
      <c r="Q2090" s="495" t="s">
        <v>80</v>
      </c>
      <c r="R2090" s="495" t="s">
        <v>80</v>
      </c>
      <c r="S2090" s="495">
        <v>567</v>
      </c>
      <c r="T2090" s="501">
        <v>487</v>
      </c>
      <c r="U2090" s="550">
        <v>86.7</v>
      </c>
      <c r="V2090" s="550">
        <v>74</v>
      </c>
      <c r="W2090" s="550">
        <v>139</v>
      </c>
      <c r="X2090" s="498">
        <v>496</v>
      </c>
      <c r="Y2090" s="555">
        <v>63.2</v>
      </c>
      <c r="Z2090" s="550">
        <v>32</v>
      </c>
      <c r="AA2090" s="550">
        <v>158</v>
      </c>
      <c r="AB2090" s="501">
        <v>57</v>
      </c>
      <c r="AC2090" s="550">
        <v>64.099999999999994</v>
      </c>
      <c r="AD2090" s="550">
        <v>58</v>
      </c>
      <c r="AE2090" s="550">
        <v>99</v>
      </c>
      <c r="AF2090" s="502">
        <v>126</v>
      </c>
      <c r="AG2090" s="503">
        <v>139.75229357798199</v>
      </c>
      <c r="AH2090" s="503">
        <v>197.2</v>
      </c>
      <c r="AI2090" s="502">
        <v>109</v>
      </c>
      <c r="AJ2090" s="505" t="s">
        <v>80</v>
      </c>
      <c r="AK2090" s="505" t="s">
        <v>80</v>
      </c>
      <c r="AL2090" s="507"/>
      <c r="AM2090" s="507"/>
      <c r="AN2090" s="505">
        <v>1184</v>
      </c>
      <c r="AO2090" s="505">
        <v>1236</v>
      </c>
      <c r="AP2090" s="506" t="s">
        <v>80</v>
      </c>
      <c r="AQ2090" s="506" t="s">
        <v>80</v>
      </c>
      <c r="AR2090" s="507"/>
      <c r="AS2090" s="507"/>
      <c r="AT2090" s="507"/>
      <c r="AU2090" s="507"/>
      <c r="AV2090" s="507"/>
      <c r="AW2090" s="507"/>
      <c r="AX2090" s="507"/>
      <c r="AY2090" s="507"/>
      <c r="AZ2090" s="507"/>
      <c r="BA2090" s="507"/>
      <c r="BB2090" s="357"/>
      <c r="BC2090" s="592">
        <f t="shared" si="1983"/>
        <v>15233.000000000036</v>
      </c>
      <c r="BD2090" s="593">
        <f t="shared" si="1984"/>
        <v>21494.799999999999</v>
      </c>
      <c r="BE2090" s="595">
        <f t="shared" si="1985"/>
        <v>42222.9</v>
      </c>
      <c r="BF2090" s="289">
        <f t="shared" si="1986"/>
        <v>36038</v>
      </c>
      <c r="BG2090" s="596">
        <f t="shared" si="1987"/>
        <v>67693</v>
      </c>
      <c r="BH2090" s="595">
        <f t="shared" si="1988"/>
        <v>31347.200000000001</v>
      </c>
      <c r="BI2090" s="289">
        <f t="shared" si="1989"/>
        <v>15872</v>
      </c>
      <c r="BJ2090" s="596">
        <f t="shared" si="1990"/>
        <v>78368</v>
      </c>
      <c r="BK2090" s="595">
        <f t="shared" si="1991"/>
        <v>3653.7</v>
      </c>
      <c r="BL2090" s="289">
        <f t="shared" si="1992"/>
        <v>3306</v>
      </c>
      <c r="BM2090" s="596">
        <f t="shared" si="1993"/>
        <v>5643</v>
      </c>
      <c r="BN2090" s="563">
        <f t="shared" si="1994"/>
        <v>5</v>
      </c>
      <c r="BO2090" s="87">
        <f t="shared" si="1995"/>
        <v>2021</v>
      </c>
      <c r="BP2090" s="87">
        <f t="shared" si="1996"/>
        <v>2</v>
      </c>
      <c r="BQ2090" s="202"/>
    </row>
    <row r="2091" spans="1:69" s="35" customFormat="1" ht="10.5" customHeight="1" x14ac:dyDescent="0.2">
      <c r="A2091" s="87" t="str">
        <f t="shared" si="1982"/>
        <v>2021-22RYE5</v>
      </c>
      <c r="B2091" s="87" t="str">
        <f t="shared" si="1997"/>
        <v>Y59</v>
      </c>
      <c r="C2091" s="240" t="s">
        <v>198</v>
      </c>
      <c r="D2091" s="240" t="s">
        <v>168</v>
      </c>
      <c r="E2091" s="42"/>
      <c r="F2091" s="317" t="str">
        <f>VLOOKUP($G2091,'Selection Sheet'!$C$15:$F$39,3,0)</f>
        <v>Y59</v>
      </c>
      <c r="G2091" s="204" t="s">
        <v>114</v>
      </c>
      <c r="H2091" s="203" t="s">
        <v>539</v>
      </c>
      <c r="I2091" s="495">
        <v>180</v>
      </c>
      <c r="J2091" s="495">
        <v>40</v>
      </c>
      <c r="K2091" s="495">
        <v>22</v>
      </c>
      <c r="L2091" s="495">
        <v>9</v>
      </c>
      <c r="M2091" s="495">
        <v>179</v>
      </c>
      <c r="N2091" s="495">
        <v>15</v>
      </c>
      <c r="O2091" s="495">
        <v>22</v>
      </c>
      <c r="P2091" s="495">
        <v>7</v>
      </c>
      <c r="Q2091" s="495" t="s">
        <v>80</v>
      </c>
      <c r="R2091" s="495" t="s">
        <v>80</v>
      </c>
      <c r="S2091" s="495">
        <v>338</v>
      </c>
      <c r="T2091" s="501">
        <v>394</v>
      </c>
      <c r="U2091" s="550">
        <v>80.8</v>
      </c>
      <c r="V2091" s="550">
        <v>73</v>
      </c>
      <c r="W2091" s="550">
        <v>122</v>
      </c>
      <c r="X2091" s="498">
        <v>427</v>
      </c>
      <c r="Y2091" s="555">
        <v>74.3</v>
      </c>
      <c r="Z2091" s="550">
        <v>33</v>
      </c>
      <c r="AA2091" s="550">
        <v>208</v>
      </c>
      <c r="AB2091" s="501">
        <v>78</v>
      </c>
      <c r="AC2091" s="550">
        <v>52.8</v>
      </c>
      <c r="AD2091" s="550">
        <v>38</v>
      </c>
      <c r="AE2091" s="550">
        <v>107</v>
      </c>
      <c r="AF2091" s="502">
        <v>113</v>
      </c>
      <c r="AG2091" s="503">
        <v>122.494949494949</v>
      </c>
      <c r="AH2091" s="503">
        <v>173</v>
      </c>
      <c r="AI2091" s="502">
        <v>99</v>
      </c>
      <c r="AJ2091" s="505" t="s">
        <v>80</v>
      </c>
      <c r="AK2091" s="505" t="s">
        <v>80</v>
      </c>
      <c r="AL2091" s="507"/>
      <c r="AM2091" s="507"/>
      <c r="AN2091" s="505">
        <v>751</v>
      </c>
      <c r="AO2091" s="505">
        <v>759</v>
      </c>
      <c r="AP2091" s="506" t="s">
        <v>80</v>
      </c>
      <c r="AQ2091" s="506" t="s">
        <v>80</v>
      </c>
      <c r="AR2091" s="507"/>
      <c r="AS2091" s="507"/>
      <c r="AT2091" s="507"/>
      <c r="AU2091" s="507"/>
      <c r="AV2091" s="507"/>
      <c r="AW2091" s="507"/>
      <c r="AX2091" s="507"/>
      <c r="AY2091" s="507"/>
      <c r="AZ2091" s="507"/>
      <c r="BA2091" s="507"/>
      <c r="BB2091" s="357"/>
      <c r="BC2091" s="592">
        <f t="shared" si="1983"/>
        <v>12126.999999999951</v>
      </c>
      <c r="BD2091" s="593">
        <f t="shared" si="1984"/>
        <v>17127</v>
      </c>
      <c r="BE2091" s="595">
        <f t="shared" si="1985"/>
        <v>31835.199999999997</v>
      </c>
      <c r="BF2091" s="289">
        <f t="shared" si="1986"/>
        <v>28762</v>
      </c>
      <c r="BG2091" s="596">
        <f t="shared" si="1987"/>
        <v>48068</v>
      </c>
      <c r="BH2091" s="595">
        <f t="shared" si="1988"/>
        <v>31726.1</v>
      </c>
      <c r="BI2091" s="289">
        <f t="shared" si="1989"/>
        <v>14091</v>
      </c>
      <c r="BJ2091" s="596">
        <f t="shared" si="1990"/>
        <v>88816</v>
      </c>
      <c r="BK2091" s="595">
        <f t="shared" si="1991"/>
        <v>4118.3999999999996</v>
      </c>
      <c r="BL2091" s="289">
        <f t="shared" si="1992"/>
        <v>2964</v>
      </c>
      <c r="BM2091" s="596">
        <f t="shared" si="1993"/>
        <v>8346</v>
      </c>
      <c r="BN2091" s="563">
        <f t="shared" si="1994"/>
        <v>5</v>
      </c>
      <c r="BO2091" s="87">
        <f t="shared" si="1995"/>
        <v>2021</v>
      </c>
      <c r="BP2091" s="87">
        <f t="shared" si="1996"/>
        <v>2</v>
      </c>
      <c r="BQ2091" s="202"/>
    </row>
    <row r="2092" spans="1:69" s="35" customFormat="1" ht="10.5" customHeight="1" x14ac:dyDescent="0.2">
      <c r="A2092" s="312" t="str">
        <f t="shared" si="1982"/>
        <v>2021-22RYF5</v>
      </c>
      <c r="B2092" s="312" t="str">
        <f t="shared" si="1997"/>
        <v>Y58</v>
      </c>
      <c r="C2092" s="245" t="s">
        <v>198</v>
      </c>
      <c r="D2092" s="245" t="s">
        <v>168</v>
      </c>
      <c r="E2092" s="53"/>
      <c r="F2092" s="319" t="str">
        <f>VLOOKUP($G2092,'Selection Sheet'!$C$15:$F$39,3,0)</f>
        <v>Y58</v>
      </c>
      <c r="G2092" s="209" t="s">
        <v>99</v>
      </c>
      <c r="H2092" s="208" t="s">
        <v>540</v>
      </c>
      <c r="I2092" s="521">
        <v>261</v>
      </c>
      <c r="J2092" s="521">
        <v>74</v>
      </c>
      <c r="K2092" s="521">
        <v>50</v>
      </c>
      <c r="L2092" s="521">
        <v>20</v>
      </c>
      <c r="M2092" s="521">
        <v>259</v>
      </c>
      <c r="N2092" s="521">
        <v>32</v>
      </c>
      <c r="O2092" s="521">
        <v>49</v>
      </c>
      <c r="P2092" s="521">
        <v>11</v>
      </c>
      <c r="Q2092" s="521" t="s">
        <v>80</v>
      </c>
      <c r="R2092" s="521" t="s">
        <v>80</v>
      </c>
      <c r="S2092" s="521">
        <v>767</v>
      </c>
      <c r="T2092" s="527">
        <v>712</v>
      </c>
      <c r="U2092" s="552">
        <v>104.4</v>
      </c>
      <c r="V2092" s="552">
        <v>89</v>
      </c>
      <c r="W2092" s="552">
        <v>169</v>
      </c>
      <c r="X2092" s="524">
        <v>710</v>
      </c>
      <c r="Y2092" s="557">
        <v>88.3</v>
      </c>
      <c r="Z2092" s="552">
        <v>34</v>
      </c>
      <c r="AA2092" s="552">
        <v>229</v>
      </c>
      <c r="AB2092" s="527">
        <v>66</v>
      </c>
      <c r="AC2092" s="552">
        <v>65.5</v>
      </c>
      <c r="AD2092" s="552">
        <v>61</v>
      </c>
      <c r="AE2092" s="552">
        <v>92</v>
      </c>
      <c r="AF2092" s="528">
        <v>196</v>
      </c>
      <c r="AG2092" s="529">
        <v>149.86227544910199</v>
      </c>
      <c r="AH2092" s="529">
        <v>209.4</v>
      </c>
      <c r="AI2092" s="528">
        <v>167</v>
      </c>
      <c r="AJ2092" s="532" t="s">
        <v>80</v>
      </c>
      <c r="AK2092" s="532" t="s">
        <v>80</v>
      </c>
      <c r="AL2092" s="571"/>
      <c r="AM2092" s="571"/>
      <c r="AN2092" s="531">
        <v>1018</v>
      </c>
      <c r="AO2092" s="531">
        <v>1033</v>
      </c>
      <c r="AP2092" s="532" t="s">
        <v>80</v>
      </c>
      <c r="AQ2092" s="532" t="s">
        <v>80</v>
      </c>
      <c r="AR2092" s="533"/>
      <c r="AS2092" s="533"/>
      <c r="AT2092" s="533"/>
      <c r="AU2092" s="533"/>
      <c r="AV2092" s="533"/>
      <c r="AW2092" s="533"/>
      <c r="AX2092" s="533"/>
      <c r="AY2092" s="533"/>
      <c r="AZ2092" s="533"/>
      <c r="BA2092" s="533"/>
      <c r="BB2092" s="359"/>
      <c r="BC2092" s="605">
        <f t="shared" si="1983"/>
        <v>25027.000000000033</v>
      </c>
      <c r="BD2092" s="606">
        <f t="shared" si="1984"/>
        <v>34969.800000000003</v>
      </c>
      <c r="BE2092" s="609">
        <f t="shared" si="1985"/>
        <v>74332.800000000003</v>
      </c>
      <c r="BF2092" s="311">
        <f t="shared" si="1986"/>
        <v>63368</v>
      </c>
      <c r="BG2092" s="610">
        <f t="shared" si="1987"/>
        <v>120328</v>
      </c>
      <c r="BH2092" s="609">
        <f t="shared" si="1988"/>
        <v>62693</v>
      </c>
      <c r="BI2092" s="311">
        <f t="shared" si="1989"/>
        <v>24140</v>
      </c>
      <c r="BJ2092" s="610">
        <f t="shared" si="1990"/>
        <v>162590</v>
      </c>
      <c r="BK2092" s="609">
        <f t="shared" si="1991"/>
        <v>4323</v>
      </c>
      <c r="BL2092" s="311">
        <f t="shared" si="1992"/>
        <v>4026</v>
      </c>
      <c r="BM2092" s="610">
        <f t="shared" si="1993"/>
        <v>6072</v>
      </c>
      <c r="BN2092" s="565">
        <f t="shared" si="1994"/>
        <v>5</v>
      </c>
      <c r="BO2092" s="312">
        <f t="shared" si="1995"/>
        <v>2021</v>
      </c>
      <c r="BP2092" s="312">
        <f t="shared" si="1996"/>
        <v>2</v>
      </c>
      <c r="BQ2092" s="202"/>
    </row>
    <row r="2093" spans="1:69" s="35" customFormat="1" ht="10.5" customHeight="1" x14ac:dyDescent="0.2">
      <c r="A2093" s="87" t="str">
        <f t="shared" si="1982"/>
        <v>2021-22R1F6</v>
      </c>
      <c r="B2093" s="87" t="str">
        <f t="shared" si="1997"/>
        <v>Y59</v>
      </c>
      <c r="C2093" s="241" t="s">
        <v>198</v>
      </c>
      <c r="D2093" s="241" t="s">
        <v>169</v>
      </c>
      <c r="E2093" s="42"/>
      <c r="F2093" s="317" t="str">
        <f>VLOOKUP($G2093,'Selection Sheet'!$C$15:$F$39,3,0)</f>
        <v>Y59</v>
      </c>
      <c r="G2093" s="204" t="s">
        <v>108</v>
      </c>
      <c r="H2093" s="203" t="s">
        <v>529</v>
      </c>
      <c r="I2093" s="495">
        <v>6</v>
      </c>
      <c r="J2093" s="495">
        <v>2</v>
      </c>
      <c r="K2093" s="495">
        <v>0</v>
      </c>
      <c r="L2093" s="495">
        <v>0</v>
      </c>
      <c r="M2093" s="495">
        <v>6</v>
      </c>
      <c r="N2093" s="495">
        <v>1</v>
      </c>
      <c r="O2093" s="495">
        <v>0</v>
      </c>
      <c r="P2093" s="495">
        <v>0</v>
      </c>
      <c r="Q2093" s="495" t="s">
        <v>80</v>
      </c>
      <c r="R2093" s="495" t="s">
        <v>80</v>
      </c>
      <c r="S2093" s="495">
        <v>16</v>
      </c>
      <c r="T2093" s="498">
        <v>31</v>
      </c>
      <c r="U2093" s="550">
        <v>87.7</v>
      </c>
      <c r="V2093" s="550">
        <v>77</v>
      </c>
      <c r="W2093" s="550">
        <v>157</v>
      </c>
      <c r="X2093" s="498">
        <v>32</v>
      </c>
      <c r="Y2093" s="555">
        <v>57.4</v>
      </c>
      <c r="Z2093" s="550">
        <v>16.5</v>
      </c>
      <c r="AA2093" s="550">
        <v>73</v>
      </c>
      <c r="AB2093" s="501" t="s">
        <v>80</v>
      </c>
      <c r="AC2093" s="550" t="s">
        <v>80</v>
      </c>
      <c r="AD2093" s="550" t="s">
        <v>80</v>
      </c>
      <c r="AE2093" s="550" t="s">
        <v>80</v>
      </c>
      <c r="AF2093" s="502">
        <v>0</v>
      </c>
      <c r="AG2093" s="503" t="s">
        <v>80</v>
      </c>
      <c r="AH2093" s="503" t="s">
        <v>80</v>
      </c>
      <c r="AI2093" s="502">
        <v>0</v>
      </c>
      <c r="AJ2093" s="505" t="s">
        <v>80</v>
      </c>
      <c r="AK2093" s="505" t="s">
        <v>80</v>
      </c>
      <c r="AL2093" s="507"/>
      <c r="AM2093" s="507"/>
      <c r="AN2093" s="505" t="s">
        <v>80</v>
      </c>
      <c r="AO2093" s="505" t="s">
        <v>80</v>
      </c>
      <c r="AP2093" s="506">
        <v>30</v>
      </c>
      <c r="AQ2093" s="506">
        <v>49</v>
      </c>
      <c r="AR2093" s="507"/>
      <c r="AS2093" s="507"/>
      <c r="AT2093" s="507"/>
      <c r="AU2093" s="507"/>
      <c r="AV2093" s="507"/>
      <c r="AW2093" s="507"/>
      <c r="AX2093" s="507"/>
      <c r="AY2093" s="507"/>
      <c r="AZ2093" s="507"/>
      <c r="BA2093" s="507"/>
      <c r="BB2093" s="357"/>
      <c r="BC2093" s="592" t="str">
        <f t="shared" si="1983"/>
        <v>-</v>
      </c>
      <c r="BD2093" s="593" t="str">
        <f t="shared" si="1984"/>
        <v>-</v>
      </c>
      <c r="BE2093" s="595">
        <f t="shared" si="1985"/>
        <v>2718.7000000000003</v>
      </c>
      <c r="BF2093" s="289">
        <f t="shared" si="1986"/>
        <v>2387</v>
      </c>
      <c r="BG2093" s="596">
        <f t="shared" si="1987"/>
        <v>4867</v>
      </c>
      <c r="BH2093" s="595">
        <f t="shared" si="1988"/>
        <v>1836.8</v>
      </c>
      <c r="BI2093" s="289">
        <f t="shared" si="1989"/>
        <v>528</v>
      </c>
      <c r="BJ2093" s="596">
        <f t="shared" si="1990"/>
        <v>2336</v>
      </c>
      <c r="BK2093" s="595" t="str">
        <f t="shared" si="1991"/>
        <v>-</v>
      </c>
      <c r="BL2093" s="289" t="str">
        <f t="shared" si="1992"/>
        <v>-</v>
      </c>
      <c r="BM2093" s="596" t="str">
        <f t="shared" si="1993"/>
        <v>-</v>
      </c>
      <c r="BN2093" s="563">
        <f t="shared" si="1994"/>
        <v>6</v>
      </c>
      <c r="BO2093" s="87">
        <f t="shared" si="1995"/>
        <v>2021</v>
      </c>
      <c r="BP2093" s="87">
        <f t="shared" si="1996"/>
        <v>0</v>
      </c>
      <c r="BQ2093" s="202"/>
    </row>
    <row r="2094" spans="1:69" s="35" customFormat="1" ht="10.5" customHeight="1" x14ac:dyDescent="0.2">
      <c r="A2094" s="87" t="str">
        <f t="shared" si="1982"/>
        <v>2021-22RRU6</v>
      </c>
      <c r="B2094" s="87" t="str">
        <f t="shared" si="1997"/>
        <v>Y56</v>
      </c>
      <c r="C2094" s="240" t="s">
        <v>198</v>
      </c>
      <c r="D2094" s="240" t="s">
        <v>169</v>
      </c>
      <c r="E2094" s="42"/>
      <c r="F2094" s="317" t="str">
        <f>VLOOKUP($G2094,'Selection Sheet'!$C$15:$F$39,3,0)</f>
        <v>Y56</v>
      </c>
      <c r="G2094" s="204" t="s">
        <v>93</v>
      </c>
      <c r="H2094" s="203" t="s">
        <v>530</v>
      </c>
      <c r="I2094" s="495">
        <v>330</v>
      </c>
      <c r="J2094" s="495">
        <v>85</v>
      </c>
      <c r="K2094" s="495">
        <v>45</v>
      </c>
      <c r="L2094" s="495">
        <v>20</v>
      </c>
      <c r="M2094" s="495">
        <v>323</v>
      </c>
      <c r="N2094" s="495">
        <v>31</v>
      </c>
      <c r="O2094" s="495">
        <v>43</v>
      </c>
      <c r="P2094" s="495">
        <v>14</v>
      </c>
      <c r="Q2094" s="495" t="s">
        <v>80</v>
      </c>
      <c r="R2094" s="495" t="s">
        <v>80</v>
      </c>
      <c r="S2094" s="495">
        <v>933</v>
      </c>
      <c r="T2094" s="501">
        <v>330</v>
      </c>
      <c r="U2094" s="550">
        <v>85.9</v>
      </c>
      <c r="V2094" s="550">
        <v>75</v>
      </c>
      <c r="W2094" s="550">
        <v>129</v>
      </c>
      <c r="X2094" s="498">
        <v>546</v>
      </c>
      <c r="Y2094" s="555">
        <v>71</v>
      </c>
      <c r="Z2094" s="550">
        <v>29</v>
      </c>
      <c r="AA2094" s="550">
        <v>185</v>
      </c>
      <c r="AB2094" s="501">
        <v>74</v>
      </c>
      <c r="AC2094" s="550">
        <v>50.1</v>
      </c>
      <c r="AD2094" s="550">
        <v>45</v>
      </c>
      <c r="AE2094" s="550">
        <v>89</v>
      </c>
      <c r="AF2094" s="502">
        <v>116</v>
      </c>
      <c r="AG2094" s="503">
        <v>137.116504854369</v>
      </c>
      <c r="AH2094" s="503">
        <v>183.8</v>
      </c>
      <c r="AI2094" s="502">
        <v>103</v>
      </c>
      <c r="AJ2094" s="505" t="s">
        <v>80</v>
      </c>
      <c r="AK2094" s="505" t="s">
        <v>80</v>
      </c>
      <c r="AL2094" s="507"/>
      <c r="AM2094" s="507"/>
      <c r="AN2094" s="505" t="s">
        <v>80</v>
      </c>
      <c r="AO2094" s="505" t="s">
        <v>80</v>
      </c>
      <c r="AP2094" s="506">
        <v>1006</v>
      </c>
      <c r="AQ2094" s="506">
        <v>1094</v>
      </c>
      <c r="AR2094" s="507"/>
      <c r="AS2094" s="507"/>
      <c r="AT2094" s="507"/>
      <c r="AU2094" s="507"/>
      <c r="AV2094" s="507"/>
      <c r="AW2094" s="507"/>
      <c r="AX2094" s="507"/>
      <c r="AY2094" s="507"/>
      <c r="AZ2094" s="507"/>
      <c r="BA2094" s="507"/>
      <c r="BB2094" s="357"/>
      <c r="BC2094" s="592">
        <f t="shared" si="1983"/>
        <v>14123.000000000007</v>
      </c>
      <c r="BD2094" s="593">
        <f t="shared" si="1984"/>
        <v>18931.400000000001</v>
      </c>
      <c r="BE2094" s="595">
        <f t="shared" si="1985"/>
        <v>28347.000000000004</v>
      </c>
      <c r="BF2094" s="289">
        <f t="shared" si="1986"/>
        <v>24750</v>
      </c>
      <c r="BG2094" s="596">
        <f t="shared" si="1987"/>
        <v>42570</v>
      </c>
      <c r="BH2094" s="595">
        <f t="shared" si="1988"/>
        <v>38766</v>
      </c>
      <c r="BI2094" s="289">
        <f t="shared" si="1989"/>
        <v>15834</v>
      </c>
      <c r="BJ2094" s="596">
        <f t="shared" si="1990"/>
        <v>101010</v>
      </c>
      <c r="BK2094" s="595">
        <f t="shared" si="1991"/>
        <v>3707.4</v>
      </c>
      <c r="BL2094" s="289">
        <f t="shared" si="1992"/>
        <v>3330</v>
      </c>
      <c r="BM2094" s="596">
        <f t="shared" si="1993"/>
        <v>6586</v>
      </c>
      <c r="BN2094" s="563">
        <f t="shared" si="1994"/>
        <v>6</v>
      </c>
      <c r="BO2094" s="87">
        <f t="shared" si="1995"/>
        <v>2021</v>
      </c>
      <c r="BP2094" s="87">
        <f t="shared" si="1996"/>
        <v>0</v>
      </c>
      <c r="BQ2094" s="202"/>
    </row>
    <row r="2095" spans="1:69" s="35" customFormat="1" ht="10.5" customHeight="1" x14ac:dyDescent="0.2">
      <c r="A2095" s="87" t="str">
        <f t="shared" si="1982"/>
        <v>2021-22RX66</v>
      </c>
      <c r="B2095" s="87" t="str">
        <f t="shared" si="1997"/>
        <v>Y63</v>
      </c>
      <c r="C2095" s="240" t="s">
        <v>198</v>
      </c>
      <c r="D2095" s="240" t="s">
        <v>169</v>
      </c>
      <c r="E2095" s="42"/>
      <c r="F2095" s="317" t="str">
        <f>VLOOKUP($G2095,'Selection Sheet'!$C$15:$F$39,3,0)</f>
        <v>Y63</v>
      </c>
      <c r="G2095" s="204" t="s">
        <v>111</v>
      </c>
      <c r="H2095" s="203" t="s">
        <v>532</v>
      </c>
      <c r="I2095" s="495">
        <v>170</v>
      </c>
      <c r="J2095" s="495">
        <v>45</v>
      </c>
      <c r="K2095" s="495">
        <v>33</v>
      </c>
      <c r="L2095" s="495">
        <v>18</v>
      </c>
      <c r="M2095" s="495">
        <v>166</v>
      </c>
      <c r="N2095" s="495">
        <v>19</v>
      </c>
      <c r="O2095" s="495">
        <v>32</v>
      </c>
      <c r="P2095" s="495">
        <v>11</v>
      </c>
      <c r="Q2095" s="495" t="s">
        <v>80</v>
      </c>
      <c r="R2095" s="495" t="s">
        <v>80</v>
      </c>
      <c r="S2095" s="495">
        <v>422</v>
      </c>
      <c r="T2095" s="501">
        <v>279</v>
      </c>
      <c r="U2095" s="550">
        <v>100.8</v>
      </c>
      <c r="V2095" s="550">
        <v>84</v>
      </c>
      <c r="W2095" s="550">
        <v>172</v>
      </c>
      <c r="X2095" s="498">
        <v>294</v>
      </c>
      <c r="Y2095" s="555">
        <v>83.3</v>
      </c>
      <c r="Z2095" s="550">
        <v>38</v>
      </c>
      <c r="AA2095" s="550">
        <v>198</v>
      </c>
      <c r="AB2095" s="501">
        <v>41</v>
      </c>
      <c r="AC2095" s="550">
        <v>48.2</v>
      </c>
      <c r="AD2095" s="550">
        <v>41</v>
      </c>
      <c r="AE2095" s="550">
        <v>87</v>
      </c>
      <c r="AF2095" s="502">
        <v>75</v>
      </c>
      <c r="AG2095" s="503">
        <v>130.66176470588201</v>
      </c>
      <c r="AH2095" s="503">
        <v>175.3</v>
      </c>
      <c r="AI2095" s="502">
        <v>68</v>
      </c>
      <c r="AJ2095" s="505" t="s">
        <v>80</v>
      </c>
      <c r="AK2095" s="505" t="s">
        <v>80</v>
      </c>
      <c r="AL2095" s="507"/>
      <c r="AM2095" s="507"/>
      <c r="AN2095" s="505" t="s">
        <v>80</v>
      </c>
      <c r="AO2095" s="505" t="s">
        <v>80</v>
      </c>
      <c r="AP2095" s="506">
        <v>266</v>
      </c>
      <c r="AQ2095" s="506">
        <v>308</v>
      </c>
      <c r="AR2095" s="507"/>
      <c r="AS2095" s="507"/>
      <c r="AT2095" s="507"/>
      <c r="AU2095" s="507"/>
      <c r="AV2095" s="507"/>
      <c r="AW2095" s="507"/>
      <c r="AX2095" s="507"/>
      <c r="AY2095" s="507"/>
      <c r="AZ2095" s="507"/>
      <c r="BA2095" s="507"/>
      <c r="BB2095" s="357"/>
      <c r="BC2095" s="592">
        <f t="shared" si="1983"/>
        <v>8884.9999999999764</v>
      </c>
      <c r="BD2095" s="593">
        <f t="shared" si="1984"/>
        <v>11920.400000000001</v>
      </c>
      <c r="BE2095" s="595">
        <f t="shared" si="1985"/>
        <v>28123.200000000001</v>
      </c>
      <c r="BF2095" s="289">
        <f t="shared" si="1986"/>
        <v>23436</v>
      </c>
      <c r="BG2095" s="596">
        <f t="shared" si="1987"/>
        <v>47988</v>
      </c>
      <c r="BH2095" s="595">
        <f t="shared" si="1988"/>
        <v>24490.2</v>
      </c>
      <c r="BI2095" s="289">
        <f t="shared" si="1989"/>
        <v>11172</v>
      </c>
      <c r="BJ2095" s="596">
        <f t="shared" si="1990"/>
        <v>58212</v>
      </c>
      <c r="BK2095" s="595">
        <f t="shared" si="1991"/>
        <v>1976.2</v>
      </c>
      <c r="BL2095" s="289">
        <f t="shared" si="1992"/>
        <v>1681</v>
      </c>
      <c r="BM2095" s="596">
        <f t="shared" si="1993"/>
        <v>3567</v>
      </c>
      <c r="BN2095" s="563">
        <f t="shared" si="1994"/>
        <v>6</v>
      </c>
      <c r="BO2095" s="87">
        <f t="shared" si="1995"/>
        <v>2021</v>
      </c>
      <c r="BP2095" s="87">
        <f t="shared" si="1996"/>
        <v>0</v>
      </c>
      <c r="BQ2095" s="202"/>
    </row>
    <row r="2096" spans="1:69" s="35" customFormat="1" ht="10.5" customHeight="1" x14ac:dyDescent="0.2">
      <c r="A2096" s="314" t="str">
        <f t="shared" si="1982"/>
        <v>2021-22RX76</v>
      </c>
      <c r="B2096" s="314" t="str">
        <f t="shared" si="1997"/>
        <v>Y62</v>
      </c>
      <c r="C2096" s="243" t="s">
        <v>198</v>
      </c>
      <c r="D2096" s="243" t="s">
        <v>169</v>
      </c>
      <c r="E2096" s="206"/>
      <c r="F2096" s="318" t="str">
        <f>VLOOKUP($G2096,'Selection Sheet'!$C$15:$F$39,3,0)</f>
        <v>Y62</v>
      </c>
      <c r="G2096" s="207" t="s">
        <v>84</v>
      </c>
      <c r="H2096" s="205" t="s">
        <v>533</v>
      </c>
      <c r="I2096" s="508">
        <v>256</v>
      </c>
      <c r="J2096" s="508">
        <v>68</v>
      </c>
      <c r="K2096" s="508">
        <v>31</v>
      </c>
      <c r="L2096" s="508">
        <v>18</v>
      </c>
      <c r="M2096" s="508">
        <v>252</v>
      </c>
      <c r="N2096" s="508">
        <v>25</v>
      </c>
      <c r="O2096" s="508">
        <v>31</v>
      </c>
      <c r="P2096" s="508">
        <v>14</v>
      </c>
      <c r="Q2096" s="508" t="s">
        <v>80</v>
      </c>
      <c r="R2096" s="508" t="s">
        <v>80</v>
      </c>
      <c r="S2096" s="508">
        <v>863</v>
      </c>
      <c r="T2096" s="514">
        <v>532</v>
      </c>
      <c r="U2096" s="551">
        <v>93.2</v>
      </c>
      <c r="V2096" s="551">
        <v>81</v>
      </c>
      <c r="W2096" s="551">
        <v>143</v>
      </c>
      <c r="X2096" s="511">
        <v>683</v>
      </c>
      <c r="Y2096" s="556">
        <v>74</v>
      </c>
      <c r="Z2096" s="551">
        <v>33</v>
      </c>
      <c r="AA2096" s="551">
        <v>200</v>
      </c>
      <c r="AB2096" s="514">
        <v>85</v>
      </c>
      <c r="AC2096" s="551">
        <v>55.9</v>
      </c>
      <c r="AD2096" s="551">
        <v>52</v>
      </c>
      <c r="AE2096" s="551">
        <v>84</v>
      </c>
      <c r="AF2096" s="515">
        <v>173</v>
      </c>
      <c r="AG2096" s="516">
        <v>151.845588235294</v>
      </c>
      <c r="AH2096" s="516">
        <v>205.5</v>
      </c>
      <c r="AI2096" s="515">
        <v>136</v>
      </c>
      <c r="AJ2096" s="519" t="s">
        <v>80</v>
      </c>
      <c r="AK2096" s="519" t="s">
        <v>80</v>
      </c>
      <c r="AL2096" s="570"/>
      <c r="AM2096" s="570"/>
      <c r="AN2096" s="518" t="s">
        <v>80</v>
      </c>
      <c r="AO2096" s="518" t="s">
        <v>80</v>
      </c>
      <c r="AP2096" s="519">
        <v>548</v>
      </c>
      <c r="AQ2096" s="519">
        <v>757</v>
      </c>
      <c r="AR2096" s="520"/>
      <c r="AS2096" s="520"/>
      <c r="AT2096" s="520"/>
      <c r="AU2096" s="520"/>
      <c r="AV2096" s="520"/>
      <c r="AW2096" s="520"/>
      <c r="AX2096" s="520"/>
      <c r="AY2096" s="520"/>
      <c r="AZ2096" s="520"/>
      <c r="BA2096" s="520"/>
      <c r="BB2096" s="358"/>
      <c r="BC2096" s="597">
        <f t="shared" si="1983"/>
        <v>20650.999999999985</v>
      </c>
      <c r="BD2096" s="598">
        <f t="shared" si="1984"/>
        <v>27948</v>
      </c>
      <c r="BE2096" s="602">
        <f t="shared" si="1985"/>
        <v>49582.400000000001</v>
      </c>
      <c r="BF2096" s="603">
        <f t="shared" si="1986"/>
        <v>43092</v>
      </c>
      <c r="BG2096" s="604">
        <f t="shared" si="1987"/>
        <v>76076</v>
      </c>
      <c r="BH2096" s="602">
        <f t="shared" si="1988"/>
        <v>50542</v>
      </c>
      <c r="BI2096" s="603">
        <f t="shared" si="1989"/>
        <v>22539</v>
      </c>
      <c r="BJ2096" s="604">
        <f t="shared" si="1990"/>
        <v>136600</v>
      </c>
      <c r="BK2096" s="602">
        <f t="shared" si="1991"/>
        <v>4751.5</v>
      </c>
      <c r="BL2096" s="603">
        <f t="shared" si="1992"/>
        <v>4420</v>
      </c>
      <c r="BM2096" s="604">
        <f t="shared" si="1993"/>
        <v>7140</v>
      </c>
      <c r="BN2096" s="564">
        <f t="shared" si="1994"/>
        <v>6</v>
      </c>
      <c r="BO2096" s="314">
        <f t="shared" si="1995"/>
        <v>2021</v>
      </c>
      <c r="BP2096" s="314">
        <f t="shared" si="1996"/>
        <v>0</v>
      </c>
      <c r="BQ2096" s="202"/>
    </row>
    <row r="2097" spans="1:69" s="35" customFormat="1" ht="10.5" customHeight="1" x14ac:dyDescent="0.2">
      <c r="A2097" s="87" t="str">
        <f t="shared" si="1982"/>
        <v>2021-22RX86</v>
      </c>
      <c r="B2097" s="87" t="str">
        <f t="shared" si="1997"/>
        <v>Y63</v>
      </c>
      <c r="C2097" s="240" t="s">
        <v>198</v>
      </c>
      <c r="D2097" s="240" t="s">
        <v>169</v>
      </c>
      <c r="E2097" s="42"/>
      <c r="F2097" s="317" t="str">
        <f>VLOOKUP($G2097,'Selection Sheet'!$C$15:$F$39,3,0)</f>
        <v>Y63</v>
      </c>
      <c r="G2097" s="204" t="s">
        <v>120</v>
      </c>
      <c r="H2097" s="203" t="s">
        <v>534</v>
      </c>
      <c r="I2097" s="495">
        <v>300</v>
      </c>
      <c r="J2097" s="495">
        <v>83</v>
      </c>
      <c r="K2097" s="495">
        <v>54</v>
      </c>
      <c r="L2097" s="495">
        <v>26</v>
      </c>
      <c r="M2097" s="495">
        <v>281</v>
      </c>
      <c r="N2097" s="495">
        <v>27</v>
      </c>
      <c r="O2097" s="495">
        <v>47</v>
      </c>
      <c r="P2097" s="495">
        <v>10</v>
      </c>
      <c r="Q2097" s="495" t="s">
        <v>80</v>
      </c>
      <c r="R2097" s="495" t="s">
        <v>80</v>
      </c>
      <c r="S2097" s="495">
        <v>729</v>
      </c>
      <c r="T2097" s="501">
        <v>461</v>
      </c>
      <c r="U2097" s="550">
        <v>89</v>
      </c>
      <c r="V2097" s="550">
        <v>76</v>
      </c>
      <c r="W2097" s="550">
        <v>130</v>
      </c>
      <c r="X2097" s="498">
        <v>527</v>
      </c>
      <c r="Y2097" s="555">
        <v>95.6</v>
      </c>
      <c r="Z2097" s="550">
        <v>44</v>
      </c>
      <c r="AA2097" s="550">
        <v>254</v>
      </c>
      <c r="AB2097" s="501">
        <v>66</v>
      </c>
      <c r="AC2097" s="550">
        <v>58.5</v>
      </c>
      <c r="AD2097" s="550">
        <v>45.5</v>
      </c>
      <c r="AE2097" s="550">
        <v>127</v>
      </c>
      <c r="AF2097" s="502">
        <v>178</v>
      </c>
      <c r="AG2097" s="503">
        <v>139.72560975609801</v>
      </c>
      <c r="AH2097" s="503">
        <v>201.5</v>
      </c>
      <c r="AI2097" s="502">
        <v>164</v>
      </c>
      <c r="AJ2097" s="506" t="s">
        <v>80</v>
      </c>
      <c r="AK2097" s="506" t="s">
        <v>80</v>
      </c>
      <c r="AL2097" s="569"/>
      <c r="AM2097" s="569"/>
      <c r="AN2097" s="505" t="s">
        <v>80</v>
      </c>
      <c r="AO2097" s="505" t="s">
        <v>80</v>
      </c>
      <c r="AP2097" s="506">
        <v>606</v>
      </c>
      <c r="AQ2097" s="506">
        <v>717</v>
      </c>
      <c r="AR2097" s="507"/>
      <c r="AS2097" s="507"/>
      <c r="AT2097" s="507"/>
      <c r="AU2097" s="507"/>
      <c r="AV2097" s="507"/>
      <c r="AW2097" s="507"/>
      <c r="AX2097" s="507"/>
      <c r="AY2097" s="507"/>
      <c r="AZ2097" s="507"/>
      <c r="BA2097" s="507"/>
      <c r="BB2097" s="357"/>
      <c r="BC2097" s="592">
        <f t="shared" si="1983"/>
        <v>22915.000000000073</v>
      </c>
      <c r="BD2097" s="593">
        <f t="shared" si="1984"/>
        <v>33046</v>
      </c>
      <c r="BE2097" s="595">
        <f t="shared" si="1985"/>
        <v>41029</v>
      </c>
      <c r="BF2097" s="289">
        <f t="shared" si="1986"/>
        <v>35036</v>
      </c>
      <c r="BG2097" s="596">
        <f t="shared" si="1987"/>
        <v>59930</v>
      </c>
      <c r="BH2097" s="595">
        <f t="shared" si="1988"/>
        <v>50381.2</v>
      </c>
      <c r="BI2097" s="289">
        <f t="shared" si="1989"/>
        <v>23188</v>
      </c>
      <c r="BJ2097" s="596">
        <f t="shared" si="1990"/>
        <v>133858</v>
      </c>
      <c r="BK2097" s="595">
        <f t="shared" si="1991"/>
        <v>3861</v>
      </c>
      <c r="BL2097" s="289">
        <f t="shared" si="1992"/>
        <v>3003</v>
      </c>
      <c r="BM2097" s="596">
        <f t="shared" si="1993"/>
        <v>8382</v>
      </c>
      <c r="BN2097" s="563">
        <f t="shared" si="1994"/>
        <v>6</v>
      </c>
      <c r="BO2097" s="87">
        <f t="shared" si="1995"/>
        <v>2021</v>
      </c>
      <c r="BP2097" s="87">
        <f t="shared" si="1996"/>
        <v>0</v>
      </c>
      <c r="BQ2097" s="202"/>
    </row>
    <row r="2098" spans="1:69" s="35" customFormat="1" ht="10.5" customHeight="1" x14ac:dyDescent="0.2">
      <c r="A2098" s="87" t="str">
        <f t="shared" si="1982"/>
        <v>2021-22RX96</v>
      </c>
      <c r="B2098" s="87" t="str">
        <f t="shared" si="1997"/>
        <v>Y60</v>
      </c>
      <c r="C2098" s="240" t="s">
        <v>198</v>
      </c>
      <c r="D2098" s="240" t="s">
        <v>169</v>
      </c>
      <c r="E2098" s="42"/>
      <c r="F2098" s="317" t="str">
        <f>VLOOKUP($G2098,'Selection Sheet'!$C$15:$F$39,3,0)</f>
        <v>Y60</v>
      </c>
      <c r="G2098" s="204" t="s">
        <v>103</v>
      </c>
      <c r="H2098" s="203" t="s">
        <v>535</v>
      </c>
      <c r="I2098" s="495">
        <v>231</v>
      </c>
      <c r="J2098" s="495">
        <v>65</v>
      </c>
      <c r="K2098" s="495">
        <v>41</v>
      </c>
      <c r="L2098" s="495">
        <v>20</v>
      </c>
      <c r="M2098" s="495">
        <v>226</v>
      </c>
      <c r="N2098" s="495">
        <v>20</v>
      </c>
      <c r="O2098" s="495">
        <v>40</v>
      </c>
      <c r="P2098" s="495">
        <v>9</v>
      </c>
      <c r="Q2098" s="495" t="s">
        <v>80</v>
      </c>
      <c r="R2098" s="495" t="s">
        <v>80</v>
      </c>
      <c r="S2098" s="495">
        <v>602</v>
      </c>
      <c r="T2098" s="501">
        <v>415</v>
      </c>
      <c r="U2098" s="550">
        <v>109.4</v>
      </c>
      <c r="V2098" s="550">
        <v>87</v>
      </c>
      <c r="W2098" s="550">
        <v>195</v>
      </c>
      <c r="X2098" s="498">
        <v>482</v>
      </c>
      <c r="Y2098" s="555">
        <v>103.2</v>
      </c>
      <c r="Z2098" s="550">
        <v>50</v>
      </c>
      <c r="AA2098" s="550">
        <v>244</v>
      </c>
      <c r="AB2098" s="501">
        <v>60</v>
      </c>
      <c r="AC2098" s="550">
        <v>62.8</v>
      </c>
      <c r="AD2098" s="550">
        <v>52</v>
      </c>
      <c r="AE2098" s="550">
        <v>105.5</v>
      </c>
      <c r="AF2098" s="502">
        <v>114</v>
      </c>
      <c r="AG2098" s="503">
        <v>156.59223300970899</v>
      </c>
      <c r="AH2098" s="503">
        <v>249.6</v>
      </c>
      <c r="AI2098" s="502">
        <v>103</v>
      </c>
      <c r="AJ2098" s="505" t="s">
        <v>80</v>
      </c>
      <c r="AK2098" s="505" t="s">
        <v>80</v>
      </c>
      <c r="AL2098" s="507"/>
      <c r="AM2098" s="507"/>
      <c r="AN2098" s="505" t="s">
        <v>80</v>
      </c>
      <c r="AO2098" s="505" t="s">
        <v>80</v>
      </c>
      <c r="AP2098" s="506">
        <v>522</v>
      </c>
      <c r="AQ2098" s="506">
        <v>581</v>
      </c>
      <c r="AR2098" s="507"/>
      <c r="AS2098" s="507"/>
      <c r="AT2098" s="507"/>
      <c r="AU2098" s="507"/>
      <c r="AV2098" s="507"/>
      <c r="AW2098" s="507"/>
      <c r="AX2098" s="507"/>
      <c r="AY2098" s="507"/>
      <c r="AZ2098" s="507"/>
      <c r="BA2098" s="507"/>
      <c r="BB2098" s="357"/>
      <c r="BC2098" s="592">
        <f t="shared" si="1983"/>
        <v>16129.000000000025</v>
      </c>
      <c r="BD2098" s="593">
        <f t="shared" si="1984"/>
        <v>25708.799999999999</v>
      </c>
      <c r="BE2098" s="595">
        <f t="shared" si="1985"/>
        <v>45401</v>
      </c>
      <c r="BF2098" s="289">
        <f t="shared" si="1986"/>
        <v>36105</v>
      </c>
      <c r="BG2098" s="596">
        <f t="shared" si="1987"/>
        <v>80925</v>
      </c>
      <c r="BH2098" s="595">
        <f t="shared" si="1988"/>
        <v>49742.400000000001</v>
      </c>
      <c r="BI2098" s="289">
        <f t="shared" si="1989"/>
        <v>24100</v>
      </c>
      <c r="BJ2098" s="596">
        <f t="shared" si="1990"/>
        <v>117608</v>
      </c>
      <c r="BK2098" s="595">
        <f t="shared" si="1991"/>
        <v>3768</v>
      </c>
      <c r="BL2098" s="289">
        <f t="shared" si="1992"/>
        <v>3120</v>
      </c>
      <c r="BM2098" s="596">
        <f t="shared" si="1993"/>
        <v>6330</v>
      </c>
      <c r="BN2098" s="563">
        <f t="shared" si="1994"/>
        <v>6</v>
      </c>
      <c r="BO2098" s="87">
        <f t="shared" si="1995"/>
        <v>2021</v>
      </c>
      <c r="BP2098" s="87">
        <f t="shared" si="1996"/>
        <v>0</v>
      </c>
      <c r="BQ2098" s="202"/>
    </row>
    <row r="2099" spans="1:69" s="35" customFormat="1" ht="10.5" customHeight="1" x14ac:dyDescent="0.2">
      <c r="A2099" s="314" t="str">
        <f t="shared" si="1982"/>
        <v>2021-22RYA6</v>
      </c>
      <c r="B2099" s="314" t="str">
        <f t="shared" si="1997"/>
        <v>Y60</v>
      </c>
      <c r="C2099" s="243" t="s">
        <v>198</v>
      </c>
      <c r="D2099" s="243" t="s">
        <v>169</v>
      </c>
      <c r="E2099" s="206"/>
      <c r="F2099" s="318" t="str">
        <f>VLOOKUP($G2099,'Selection Sheet'!$C$15:$F$39,3,0)</f>
        <v>Y60</v>
      </c>
      <c r="G2099" s="207" t="s">
        <v>118</v>
      </c>
      <c r="H2099" s="205" t="s">
        <v>536</v>
      </c>
      <c r="I2099" s="508">
        <v>261</v>
      </c>
      <c r="J2099" s="508">
        <v>57</v>
      </c>
      <c r="K2099" s="508">
        <v>46</v>
      </c>
      <c r="L2099" s="508">
        <v>20</v>
      </c>
      <c r="M2099" s="508">
        <v>255</v>
      </c>
      <c r="N2099" s="508">
        <v>23</v>
      </c>
      <c r="O2099" s="508">
        <v>42</v>
      </c>
      <c r="P2099" s="508">
        <v>12</v>
      </c>
      <c r="Q2099" s="508" t="s">
        <v>80</v>
      </c>
      <c r="R2099" s="508" t="s">
        <v>80</v>
      </c>
      <c r="S2099" s="508">
        <v>833</v>
      </c>
      <c r="T2099" s="514">
        <v>294</v>
      </c>
      <c r="U2099" s="551">
        <v>83.1</v>
      </c>
      <c r="V2099" s="551">
        <v>71.5</v>
      </c>
      <c r="W2099" s="551">
        <v>111</v>
      </c>
      <c r="X2099" s="511">
        <v>500</v>
      </c>
      <c r="Y2099" s="556">
        <v>101</v>
      </c>
      <c r="Z2099" s="551">
        <v>48.5</v>
      </c>
      <c r="AA2099" s="551">
        <v>264.5</v>
      </c>
      <c r="AB2099" s="514">
        <v>53</v>
      </c>
      <c r="AC2099" s="551">
        <v>61.9</v>
      </c>
      <c r="AD2099" s="551">
        <v>56</v>
      </c>
      <c r="AE2099" s="551">
        <v>87</v>
      </c>
      <c r="AF2099" s="515">
        <v>181</v>
      </c>
      <c r="AG2099" s="516">
        <v>126.102564102564</v>
      </c>
      <c r="AH2099" s="516">
        <v>179</v>
      </c>
      <c r="AI2099" s="515">
        <v>156</v>
      </c>
      <c r="AJ2099" s="519" t="s">
        <v>80</v>
      </c>
      <c r="AK2099" s="519" t="s">
        <v>80</v>
      </c>
      <c r="AL2099" s="570"/>
      <c r="AM2099" s="570"/>
      <c r="AN2099" s="518" t="s">
        <v>80</v>
      </c>
      <c r="AO2099" s="518" t="s">
        <v>80</v>
      </c>
      <c r="AP2099" s="519">
        <v>883</v>
      </c>
      <c r="AQ2099" s="519">
        <v>1005</v>
      </c>
      <c r="AR2099" s="520"/>
      <c r="AS2099" s="520"/>
      <c r="AT2099" s="520"/>
      <c r="AU2099" s="520"/>
      <c r="AV2099" s="520"/>
      <c r="AW2099" s="520"/>
      <c r="AX2099" s="520"/>
      <c r="AY2099" s="520"/>
      <c r="AZ2099" s="520"/>
      <c r="BA2099" s="520"/>
      <c r="BB2099" s="358"/>
      <c r="BC2099" s="597">
        <f t="shared" si="1983"/>
        <v>19671.999999999985</v>
      </c>
      <c r="BD2099" s="598">
        <f t="shared" si="1984"/>
        <v>27924</v>
      </c>
      <c r="BE2099" s="602">
        <f t="shared" si="1985"/>
        <v>24431.399999999998</v>
      </c>
      <c r="BF2099" s="603">
        <f t="shared" si="1986"/>
        <v>21021</v>
      </c>
      <c r="BG2099" s="604">
        <f t="shared" si="1987"/>
        <v>32634</v>
      </c>
      <c r="BH2099" s="602">
        <f t="shared" si="1988"/>
        <v>50500</v>
      </c>
      <c r="BI2099" s="603">
        <f t="shared" si="1989"/>
        <v>24250</v>
      </c>
      <c r="BJ2099" s="604">
        <f t="shared" si="1990"/>
        <v>132250</v>
      </c>
      <c r="BK2099" s="602">
        <f t="shared" si="1991"/>
        <v>3280.7</v>
      </c>
      <c r="BL2099" s="603">
        <f t="shared" si="1992"/>
        <v>2968</v>
      </c>
      <c r="BM2099" s="604">
        <f t="shared" si="1993"/>
        <v>4611</v>
      </c>
      <c r="BN2099" s="564">
        <f t="shared" si="1994"/>
        <v>6</v>
      </c>
      <c r="BO2099" s="314">
        <f t="shared" si="1995"/>
        <v>2021</v>
      </c>
      <c r="BP2099" s="314">
        <f t="shared" si="1996"/>
        <v>0</v>
      </c>
      <c r="BQ2099" s="202"/>
    </row>
    <row r="2100" spans="1:69" s="35" customFormat="1" ht="10.5" customHeight="1" x14ac:dyDescent="0.2">
      <c r="A2100" s="87" t="str">
        <f t="shared" si="1982"/>
        <v>2021-22RYC6</v>
      </c>
      <c r="B2100" s="87" t="str">
        <f t="shared" si="1997"/>
        <v>Y61</v>
      </c>
      <c r="C2100" s="240" t="s">
        <v>198</v>
      </c>
      <c r="D2100" s="240" t="s">
        <v>169</v>
      </c>
      <c r="E2100" s="42"/>
      <c r="F2100" s="317" t="str">
        <f>VLOOKUP($G2100,'Selection Sheet'!$C$15:$F$39,3,0)</f>
        <v>Y61</v>
      </c>
      <c r="G2100" s="204" t="s">
        <v>87</v>
      </c>
      <c r="H2100" s="203" t="s">
        <v>537</v>
      </c>
      <c r="I2100" s="495">
        <v>277</v>
      </c>
      <c r="J2100" s="495">
        <v>73</v>
      </c>
      <c r="K2100" s="495">
        <v>43</v>
      </c>
      <c r="L2100" s="495">
        <v>18</v>
      </c>
      <c r="M2100" s="495">
        <v>274</v>
      </c>
      <c r="N2100" s="495">
        <v>19</v>
      </c>
      <c r="O2100" s="495">
        <v>42</v>
      </c>
      <c r="P2100" s="495">
        <v>8</v>
      </c>
      <c r="Q2100" s="495" t="s">
        <v>80</v>
      </c>
      <c r="R2100" s="495" t="s">
        <v>80</v>
      </c>
      <c r="S2100" s="495">
        <v>845</v>
      </c>
      <c r="T2100" s="501">
        <v>557</v>
      </c>
      <c r="U2100" s="550">
        <v>92.5</v>
      </c>
      <c r="V2100" s="550">
        <v>78</v>
      </c>
      <c r="W2100" s="550">
        <v>134</v>
      </c>
      <c r="X2100" s="498">
        <v>572</v>
      </c>
      <c r="Y2100" s="555">
        <v>87.2</v>
      </c>
      <c r="Z2100" s="550">
        <v>41.5</v>
      </c>
      <c r="AA2100" s="550">
        <v>216</v>
      </c>
      <c r="AB2100" s="501">
        <v>63</v>
      </c>
      <c r="AC2100" s="550">
        <v>64.3</v>
      </c>
      <c r="AD2100" s="550">
        <v>55</v>
      </c>
      <c r="AE2100" s="550">
        <v>90</v>
      </c>
      <c r="AF2100" s="502">
        <v>137</v>
      </c>
      <c r="AG2100" s="503">
        <v>144.408695652174</v>
      </c>
      <c r="AH2100" s="503">
        <v>197</v>
      </c>
      <c r="AI2100" s="502">
        <v>115</v>
      </c>
      <c r="AJ2100" s="505" t="s">
        <v>80</v>
      </c>
      <c r="AK2100" s="505" t="s">
        <v>80</v>
      </c>
      <c r="AL2100" s="507"/>
      <c r="AM2100" s="507"/>
      <c r="AN2100" s="505" t="s">
        <v>80</v>
      </c>
      <c r="AO2100" s="505" t="s">
        <v>80</v>
      </c>
      <c r="AP2100" s="506">
        <v>394</v>
      </c>
      <c r="AQ2100" s="506">
        <v>480</v>
      </c>
      <c r="AR2100" s="507"/>
      <c r="AS2100" s="507"/>
      <c r="AT2100" s="507"/>
      <c r="AU2100" s="507"/>
      <c r="AV2100" s="507"/>
      <c r="AW2100" s="507"/>
      <c r="AX2100" s="507"/>
      <c r="AY2100" s="507"/>
      <c r="AZ2100" s="507"/>
      <c r="BA2100" s="507"/>
      <c r="BB2100" s="357"/>
      <c r="BC2100" s="592">
        <f t="shared" si="1983"/>
        <v>16607.000000000011</v>
      </c>
      <c r="BD2100" s="593">
        <f t="shared" si="1984"/>
        <v>22655</v>
      </c>
      <c r="BE2100" s="595">
        <f t="shared" si="1985"/>
        <v>51522.5</v>
      </c>
      <c r="BF2100" s="289">
        <f t="shared" si="1986"/>
        <v>43446</v>
      </c>
      <c r="BG2100" s="596">
        <f t="shared" si="1987"/>
        <v>74638</v>
      </c>
      <c r="BH2100" s="595">
        <f t="shared" si="1988"/>
        <v>49878.400000000001</v>
      </c>
      <c r="BI2100" s="289">
        <f t="shared" si="1989"/>
        <v>23738</v>
      </c>
      <c r="BJ2100" s="596">
        <f t="shared" si="1990"/>
        <v>123552</v>
      </c>
      <c r="BK2100" s="595">
        <f t="shared" si="1991"/>
        <v>4050.8999999999996</v>
      </c>
      <c r="BL2100" s="289">
        <f t="shared" si="1992"/>
        <v>3465</v>
      </c>
      <c r="BM2100" s="596">
        <f t="shared" si="1993"/>
        <v>5670</v>
      </c>
      <c r="BN2100" s="563">
        <f t="shared" si="1994"/>
        <v>6</v>
      </c>
      <c r="BO2100" s="87">
        <f t="shared" si="1995"/>
        <v>2021</v>
      </c>
      <c r="BP2100" s="87">
        <f t="shared" si="1996"/>
        <v>0</v>
      </c>
      <c r="BQ2100" s="202"/>
    </row>
    <row r="2101" spans="1:69" s="35" customFormat="1" ht="10.5" customHeight="1" x14ac:dyDescent="0.2">
      <c r="A2101" s="87" t="str">
        <f t="shared" si="1982"/>
        <v>2021-22RYD6</v>
      </c>
      <c r="B2101" s="87" t="str">
        <f t="shared" si="1997"/>
        <v>Y59</v>
      </c>
      <c r="C2101" s="240" t="s">
        <v>198</v>
      </c>
      <c r="D2101" s="240" t="s">
        <v>169</v>
      </c>
      <c r="E2101" s="42"/>
      <c r="F2101" s="317" t="str">
        <f>VLOOKUP($G2101,'Selection Sheet'!$C$15:$F$39,3,0)</f>
        <v>Y59</v>
      </c>
      <c r="G2101" s="204" t="s">
        <v>116</v>
      </c>
      <c r="H2101" s="203" t="s">
        <v>538</v>
      </c>
      <c r="I2101" s="495">
        <v>191</v>
      </c>
      <c r="J2101" s="495">
        <v>54</v>
      </c>
      <c r="K2101" s="495">
        <v>37</v>
      </c>
      <c r="L2101" s="495">
        <v>18</v>
      </c>
      <c r="M2101" s="495">
        <v>188</v>
      </c>
      <c r="N2101" s="495">
        <v>18</v>
      </c>
      <c r="O2101" s="495">
        <v>35</v>
      </c>
      <c r="P2101" s="495">
        <v>9</v>
      </c>
      <c r="Q2101" s="495" t="s">
        <v>80</v>
      </c>
      <c r="R2101" s="495" t="s">
        <v>80</v>
      </c>
      <c r="S2101" s="495">
        <v>551</v>
      </c>
      <c r="T2101" s="501">
        <v>467</v>
      </c>
      <c r="U2101" s="550">
        <v>91.6</v>
      </c>
      <c r="V2101" s="550">
        <v>75</v>
      </c>
      <c r="W2101" s="550">
        <v>139</v>
      </c>
      <c r="X2101" s="498">
        <v>478</v>
      </c>
      <c r="Y2101" s="555">
        <v>68.900000000000006</v>
      </c>
      <c r="Z2101" s="550">
        <v>37</v>
      </c>
      <c r="AA2101" s="550">
        <v>172</v>
      </c>
      <c r="AB2101" s="501">
        <v>68</v>
      </c>
      <c r="AC2101" s="550">
        <v>72.099999999999994</v>
      </c>
      <c r="AD2101" s="550">
        <v>68.5</v>
      </c>
      <c r="AE2101" s="550">
        <v>120</v>
      </c>
      <c r="AF2101" s="502">
        <v>127</v>
      </c>
      <c r="AG2101" s="503">
        <v>141.42982456140399</v>
      </c>
      <c r="AH2101" s="503">
        <v>197.4</v>
      </c>
      <c r="AI2101" s="502">
        <v>114</v>
      </c>
      <c r="AJ2101" s="505" t="s">
        <v>80</v>
      </c>
      <c r="AK2101" s="505" t="s">
        <v>80</v>
      </c>
      <c r="AL2101" s="507"/>
      <c r="AM2101" s="507"/>
      <c r="AN2101" s="505" t="s">
        <v>80</v>
      </c>
      <c r="AO2101" s="505" t="s">
        <v>80</v>
      </c>
      <c r="AP2101" s="506">
        <v>521</v>
      </c>
      <c r="AQ2101" s="506">
        <v>620</v>
      </c>
      <c r="AR2101" s="507"/>
      <c r="AS2101" s="507"/>
      <c r="AT2101" s="507"/>
      <c r="AU2101" s="507"/>
      <c r="AV2101" s="507"/>
      <c r="AW2101" s="507"/>
      <c r="AX2101" s="507"/>
      <c r="AY2101" s="507"/>
      <c r="AZ2101" s="507"/>
      <c r="BA2101" s="507"/>
      <c r="BB2101" s="357"/>
      <c r="BC2101" s="592">
        <f t="shared" si="1983"/>
        <v>16123.000000000055</v>
      </c>
      <c r="BD2101" s="593">
        <f t="shared" si="1984"/>
        <v>22503.600000000002</v>
      </c>
      <c r="BE2101" s="595">
        <f t="shared" si="1985"/>
        <v>42777.2</v>
      </c>
      <c r="BF2101" s="289">
        <f t="shared" si="1986"/>
        <v>35025</v>
      </c>
      <c r="BG2101" s="596">
        <f t="shared" si="1987"/>
        <v>64913</v>
      </c>
      <c r="BH2101" s="595">
        <f t="shared" si="1988"/>
        <v>32934.200000000004</v>
      </c>
      <c r="BI2101" s="289">
        <f t="shared" si="1989"/>
        <v>17686</v>
      </c>
      <c r="BJ2101" s="596">
        <f t="shared" si="1990"/>
        <v>82216</v>
      </c>
      <c r="BK2101" s="595">
        <f t="shared" si="1991"/>
        <v>4902.7999999999993</v>
      </c>
      <c r="BL2101" s="289">
        <f t="shared" si="1992"/>
        <v>4658</v>
      </c>
      <c r="BM2101" s="596">
        <f t="shared" si="1993"/>
        <v>8160</v>
      </c>
      <c r="BN2101" s="563">
        <f t="shared" si="1994"/>
        <v>6</v>
      </c>
      <c r="BO2101" s="87">
        <f t="shared" si="1995"/>
        <v>2021</v>
      </c>
      <c r="BP2101" s="87">
        <f t="shared" si="1996"/>
        <v>0</v>
      </c>
      <c r="BQ2101" s="202"/>
    </row>
    <row r="2102" spans="1:69" s="35" customFormat="1" ht="10.5" customHeight="1" x14ac:dyDescent="0.2">
      <c r="A2102" s="87" t="str">
        <f t="shared" si="1982"/>
        <v>2021-22RYE6</v>
      </c>
      <c r="B2102" s="87" t="str">
        <f t="shared" si="1997"/>
        <v>Y59</v>
      </c>
      <c r="C2102" s="240" t="s">
        <v>198</v>
      </c>
      <c r="D2102" s="240" t="s">
        <v>169</v>
      </c>
      <c r="E2102" s="42"/>
      <c r="F2102" s="317" t="str">
        <f>VLOOKUP($G2102,'Selection Sheet'!$C$15:$F$39,3,0)</f>
        <v>Y59</v>
      </c>
      <c r="G2102" s="204" t="s">
        <v>114</v>
      </c>
      <c r="H2102" s="203" t="s">
        <v>539</v>
      </c>
      <c r="I2102" s="495">
        <v>184</v>
      </c>
      <c r="J2102" s="495">
        <v>42</v>
      </c>
      <c r="K2102" s="495">
        <v>28</v>
      </c>
      <c r="L2102" s="495">
        <v>11</v>
      </c>
      <c r="M2102" s="495">
        <v>182</v>
      </c>
      <c r="N2102" s="495">
        <v>21</v>
      </c>
      <c r="O2102" s="495">
        <v>27</v>
      </c>
      <c r="P2102" s="495">
        <v>9</v>
      </c>
      <c r="Q2102" s="495" t="s">
        <v>80</v>
      </c>
      <c r="R2102" s="495" t="s">
        <v>80</v>
      </c>
      <c r="S2102" s="495">
        <v>347</v>
      </c>
      <c r="T2102" s="501">
        <v>318</v>
      </c>
      <c r="U2102" s="550">
        <v>85.3</v>
      </c>
      <c r="V2102" s="550">
        <v>72</v>
      </c>
      <c r="W2102" s="550">
        <v>128</v>
      </c>
      <c r="X2102" s="498">
        <v>355</v>
      </c>
      <c r="Y2102" s="555">
        <v>75.2</v>
      </c>
      <c r="Z2102" s="550">
        <v>33</v>
      </c>
      <c r="AA2102" s="550">
        <v>194</v>
      </c>
      <c r="AB2102" s="501">
        <v>62</v>
      </c>
      <c r="AC2102" s="550">
        <v>50.3</v>
      </c>
      <c r="AD2102" s="550">
        <v>39.5</v>
      </c>
      <c r="AE2102" s="550">
        <v>84</v>
      </c>
      <c r="AF2102" s="502">
        <v>115</v>
      </c>
      <c r="AG2102" s="503">
        <v>128.022727272727</v>
      </c>
      <c r="AH2102" s="503">
        <v>172.6</v>
      </c>
      <c r="AI2102" s="502">
        <v>88</v>
      </c>
      <c r="AJ2102" s="505" t="s">
        <v>80</v>
      </c>
      <c r="AK2102" s="505" t="s">
        <v>80</v>
      </c>
      <c r="AL2102" s="507"/>
      <c r="AM2102" s="507"/>
      <c r="AN2102" s="505" t="s">
        <v>80</v>
      </c>
      <c r="AO2102" s="505" t="s">
        <v>80</v>
      </c>
      <c r="AP2102" s="506">
        <v>219</v>
      </c>
      <c r="AQ2102" s="506">
        <v>313</v>
      </c>
      <c r="AR2102" s="507"/>
      <c r="AS2102" s="507"/>
      <c r="AT2102" s="507"/>
      <c r="AU2102" s="507"/>
      <c r="AV2102" s="507"/>
      <c r="AW2102" s="507"/>
      <c r="AX2102" s="507"/>
      <c r="AY2102" s="507"/>
      <c r="AZ2102" s="507"/>
      <c r="BA2102" s="507"/>
      <c r="BB2102" s="357"/>
      <c r="BC2102" s="592">
        <f t="shared" si="1983"/>
        <v>11265.999999999976</v>
      </c>
      <c r="BD2102" s="593">
        <f t="shared" si="1984"/>
        <v>15188.8</v>
      </c>
      <c r="BE2102" s="595">
        <f t="shared" si="1985"/>
        <v>27125.399999999998</v>
      </c>
      <c r="BF2102" s="289">
        <f t="shared" si="1986"/>
        <v>22896</v>
      </c>
      <c r="BG2102" s="596">
        <f t="shared" si="1987"/>
        <v>40704</v>
      </c>
      <c r="BH2102" s="595">
        <f t="shared" si="1988"/>
        <v>26696</v>
      </c>
      <c r="BI2102" s="289">
        <f t="shared" si="1989"/>
        <v>11715</v>
      </c>
      <c r="BJ2102" s="596">
        <f t="shared" si="1990"/>
        <v>68870</v>
      </c>
      <c r="BK2102" s="595">
        <f t="shared" si="1991"/>
        <v>3118.6</v>
      </c>
      <c r="BL2102" s="289">
        <f t="shared" si="1992"/>
        <v>2449</v>
      </c>
      <c r="BM2102" s="596">
        <f t="shared" si="1993"/>
        <v>5208</v>
      </c>
      <c r="BN2102" s="563">
        <f t="shared" si="1994"/>
        <v>6</v>
      </c>
      <c r="BO2102" s="87">
        <f t="shared" si="1995"/>
        <v>2021</v>
      </c>
      <c r="BP2102" s="87">
        <f t="shared" si="1996"/>
        <v>0</v>
      </c>
      <c r="BQ2102" s="202"/>
    </row>
    <row r="2103" spans="1:69" s="35" customFormat="1" ht="10.5" customHeight="1" x14ac:dyDescent="0.2">
      <c r="A2103" s="312" t="str">
        <f t="shared" si="1982"/>
        <v>2021-22RYF6</v>
      </c>
      <c r="B2103" s="312" t="str">
        <f t="shared" si="1997"/>
        <v>Y58</v>
      </c>
      <c r="C2103" s="245" t="s">
        <v>198</v>
      </c>
      <c r="D2103" s="245" t="s">
        <v>169</v>
      </c>
      <c r="E2103" s="53"/>
      <c r="F2103" s="319" t="str">
        <f>VLOOKUP($G2103,'Selection Sheet'!$C$15:$F$39,3,0)</f>
        <v>Y58</v>
      </c>
      <c r="G2103" s="209" t="s">
        <v>99</v>
      </c>
      <c r="H2103" s="208" t="s">
        <v>540</v>
      </c>
      <c r="I2103" s="521">
        <v>285</v>
      </c>
      <c r="J2103" s="521">
        <v>65</v>
      </c>
      <c r="K2103" s="521">
        <v>56</v>
      </c>
      <c r="L2103" s="521">
        <v>21</v>
      </c>
      <c r="M2103" s="521">
        <v>283</v>
      </c>
      <c r="N2103" s="521">
        <v>24</v>
      </c>
      <c r="O2103" s="521">
        <v>55</v>
      </c>
      <c r="P2103" s="521">
        <v>12</v>
      </c>
      <c r="Q2103" s="521" t="s">
        <v>80</v>
      </c>
      <c r="R2103" s="521" t="s">
        <v>80</v>
      </c>
      <c r="S2103" s="521">
        <v>803</v>
      </c>
      <c r="T2103" s="527">
        <v>680</v>
      </c>
      <c r="U2103" s="552">
        <v>108.1</v>
      </c>
      <c r="V2103" s="552">
        <v>87</v>
      </c>
      <c r="W2103" s="552">
        <v>173.5</v>
      </c>
      <c r="X2103" s="524">
        <v>681</v>
      </c>
      <c r="Y2103" s="557">
        <v>83.6</v>
      </c>
      <c r="Z2103" s="552">
        <v>31</v>
      </c>
      <c r="AA2103" s="552">
        <v>231</v>
      </c>
      <c r="AB2103" s="527">
        <v>84</v>
      </c>
      <c r="AC2103" s="552">
        <v>57</v>
      </c>
      <c r="AD2103" s="552">
        <v>54</v>
      </c>
      <c r="AE2103" s="552">
        <v>76</v>
      </c>
      <c r="AF2103" s="528">
        <v>183</v>
      </c>
      <c r="AG2103" s="529">
        <v>159.460122699387</v>
      </c>
      <c r="AH2103" s="529">
        <v>240</v>
      </c>
      <c r="AI2103" s="528">
        <v>163</v>
      </c>
      <c r="AJ2103" s="532" t="s">
        <v>80</v>
      </c>
      <c r="AK2103" s="532" t="s">
        <v>80</v>
      </c>
      <c r="AL2103" s="571"/>
      <c r="AM2103" s="571"/>
      <c r="AN2103" s="531" t="s">
        <v>80</v>
      </c>
      <c r="AO2103" s="531" t="s">
        <v>80</v>
      </c>
      <c r="AP2103" s="532">
        <v>336</v>
      </c>
      <c r="AQ2103" s="532">
        <v>548</v>
      </c>
      <c r="AR2103" s="533"/>
      <c r="AS2103" s="533"/>
      <c r="AT2103" s="533"/>
      <c r="AU2103" s="533"/>
      <c r="AV2103" s="533"/>
      <c r="AW2103" s="533"/>
      <c r="AX2103" s="533"/>
      <c r="AY2103" s="533"/>
      <c r="AZ2103" s="533"/>
      <c r="BA2103" s="533"/>
      <c r="BB2103" s="359"/>
      <c r="BC2103" s="605">
        <f t="shared" si="1983"/>
        <v>25992.00000000008</v>
      </c>
      <c r="BD2103" s="606">
        <f t="shared" si="1984"/>
        <v>39120</v>
      </c>
      <c r="BE2103" s="609">
        <f t="shared" si="1985"/>
        <v>73508</v>
      </c>
      <c r="BF2103" s="311">
        <f t="shared" si="1986"/>
        <v>59160</v>
      </c>
      <c r="BG2103" s="610">
        <f t="shared" si="1987"/>
        <v>117980</v>
      </c>
      <c r="BH2103" s="609">
        <f t="shared" si="1988"/>
        <v>56931.6</v>
      </c>
      <c r="BI2103" s="311">
        <f t="shared" si="1989"/>
        <v>21111</v>
      </c>
      <c r="BJ2103" s="610">
        <f t="shared" si="1990"/>
        <v>157311</v>
      </c>
      <c r="BK2103" s="609">
        <f t="shared" si="1991"/>
        <v>4788</v>
      </c>
      <c r="BL2103" s="311">
        <f t="shared" si="1992"/>
        <v>4536</v>
      </c>
      <c r="BM2103" s="610">
        <f t="shared" si="1993"/>
        <v>6384</v>
      </c>
      <c r="BN2103" s="565">
        <f t="shared" si="1994"/>
        <v>6</v>
      </c>
      <c r="BO2103" s="312">
        <f t="shared" si="1995"/>
        <v>2021</v>
      </c>
      <c r="BP2103" s="312">
        <f t="shared" si="1996"/>
        <v>0</v>
      </c>
      <c r="BQ2103" s="202"/>
    </row>
    <row r="2104" spans="1:69" s="35" customFormat="1" ht="10.5" customHeight="1" x14ac:dyDescent="0.2">
      <c r="A2104" s="87" t="str">
        <f t="shared" si="1982"/>
        <v>2021-22R1F7</v>
      </c>
      <c r="B2104" s="87" t="str">
        <f t="shared" si="1997"/>
        <v>Y59</v>
      </c>
      <c r="C2104" s="241" t="s">
        <v>198</v>
      </c>
      <c r="D2104" s="241" t="s">
        <v>170</v>
      </c>
      <c r="E2104" s="42"/>
      <c r="F2104" s="317" t="str">
        <f>VLOOKUP($G2104,'Selection Sheet'!$C$15:$F$39,3,0)</f>
        <v>Y59</v>
      </c>
      <c r="G2104" s="204" t="s">
        <v>108</v>
      </c>
      <c r="H2104" s="203" t="s">
        <v>529</v>
      </c>
      <c r="I2104" s="495">
        <v>8</v>
      </c>
      <c r="J2104" s="495">
        <v>3</v>
      </c>
      <c r="K2104" s="495">
        <v>1</v>
      </c>
      <c r="L2104" s="495">
        <v>1</v>
      </c>
      <c r="M2104" s="495">
        <v>7</v>
      </c>
      <c r="N2104" s="495">
        <v>1</v>
      </c>
      <c r="O2104" s="495">
        <v>0</v>
      </c>
      <c r="P2104" s="495">
        <v>0</v>
      </c>
      <c r="Q2104" s="495">
        <v>4</v>
      </c>
      <c r="R2104" s="495">
        <v>2</v>
      </c>
      <c r="S2104" s="495">
        <v>17</v>
      </c>
      <c r="T2104" s="498">
        <v>13</v>
      </c>
      <c r="U2104" s="550">
        <v>95.1</v>
      </c>
      <c r="V2104" s="550">
        <v>59</v>
      </c>
      <c r="W2104" s="550">
        <v>221</v>
      </c>
      <c r="X2104" s="498">
        <v>14</v>
      </c>
      <c r="Y2104" s="555">
        <v>18.7</v>
      </c>
      <c r="Z2104" s="550">
        <v>20</v>
      </c>
      <c r="AA2104" s="550">
        <v>35</v>
      </c>
      <c r="AB2104" s="501" t="s">
        <v>80</v>
      </c>
      <c r="AC2104" s="550" t="s">
        <v>80</v>
      </c>
      <c r="AD2104" s="550" t="s">
        <v>80</v>
      </c>
      <c r="AE2104" s="550" t="s">
        <v>80</v>
      </c>
      <c r="AF2104" s="502">
        <v>4</v>
      </c>
      <c r="AG2104" s="503">
        <v>152.333333333333</v>
      </c>
      <c r="AH2104" s="503">
        <v>186.8</v>
      </c>
      <c r="AI2104" s="502">
        <v>3</v>
      </c>
      <c r="AJ2104" s="505">
        <v>8</v>
      </c>
      <c r="AK2104" s="505">
        <v>9</v>
      </c>
      <c r="AL2104" s="507"/>
      <c r="AM2104" s="507"/>
      <c r="AN2104" s="505" t="s">
        <v>80</v>
      </c>
      <c r="AO2104" s="505" t="s">
        <v>80</v>
      </c>
      <c r="AP2104" s="506" t="s">
        <v>80</v>
      </c>
      <c r="AQ2104" s="506" t="s">
        <v>80</v>
      </c>
      <c r="AR2104" s="507"/>
      <c r="AS2104" s="507"/>
      <c r="AT2104" s="507"/>
      <c r="AU2104" s="507"/>
      <c r="AV2104" s="507"/>
      <c r="AW2104" s="507"/>
      <c r="AX2104" s="507"/>
      <c r="AY2104" s="507"/>
      <c r="AZ2104" s="507"/>
      <c r="BA2104" s="507"/>
      <c r="BB2104" s="357"/>
      <c r="BC2104" s="592">
        <f t="shared" si="1983"/>
        <v>456.99999999999898</v>
      </c>
      <c r="BD2104" s="593">
        <f t="shared" si="1984"/>
        <v>560.40000000000009</v>
      </c>
      <c r="BE2104" s="595">
        <f t="shared" si="1985"/>
        <v>1236.3</v>
      </c>
      <c r="BF2104" s="289">
        <f t="shared" si="1986"/>
        <v>767</v>
      </c>
      <c r="BG2104" s="596">
        <f t="shared" si="1987"/>
        <v>2873</v>
      </c>
      <c r="BH2104" s="595">
        <f t="shared" si="1988"/>
        <v>261.8</v>
      </c>
      <c r="BI2104" s="289">
        <f t="shared" si="1989"/>
        <v>280</v>
      </c>
      <c r="BJ2104" s="596">
        <f t="shared" si="1990"/>
        <v>490</v>
      </c>
      <c r="BK2104" s="595" t="str">
        <f t="shared" si="1991"/>
        <v>-</v>
      </c>
      <c r="BL2104" s="289" t="str">
        <f t="shared" si="1992"/>
        <v>-</v>
      </c>
      <c r="BM2104" s="596" t="str">
        <f t="shared" si="1993"/>
        <v>-</v>
      </c>
      <c r="BN2104" s="563">
        <f t="shared" si="1994"/>
        <v>7</v>
      </c>
      <c r="BO2104" s="87">
        <f t="shared" si="1995"/>
        <v>2021</v>
      </c>
      <c r="BP2104" s="87">
        <f t="shared" si="1996"/>
        <v>1.0000000000000004</v>
      </c>
      <c r="BQ2104" s="202"/>
    </row>
    <row r="2105" spans="1:69" s="35" customFormat="1" ht="10.5" customHeight="1" x14ac:dyDescent="0.2">
      <c r="A2105" s="87" t="str">
        <f t="shared" si="1982"/>
        <v>2021-22RRU7</v>
      </c>
      <c r="B2105" s="87" t="str">
        <f t="shared" si="1997"/>
        <v>Y56</v>
      </c>
      <c r="C2105" s="240" t="s">
        <v>198</v>
      </c>
      <c r="D2105" s="240" t="s">
        <v>170</v>
      </c>
      <c r="E2105" s="42"/>
      <c r="F2105" s="317" t="str">
        <f>VLOOKUP($G2105,'Selection Sheet'!$C$15:$F$39,3,0)</f>
        <v>Y56</v>
      </c>
      <c r="G2105" s="204" t="s">
        <v>93</v>
      </c>
      <c r="H2105" s="203" t="s">
        <v>530</v>
      </c>
      <c r="I2105" s="495">
        <v>316</v>
      </c>
      <c r="J2105" s="495">
        <v>96</v>
      </c>
      <c r="K2105" s="495">
        <v>51</v>
      </c>
      <c r="L2105" s="495">
        <v>24</v>
      </c>
      <c r="M2105" s="495">
        <v>309</v>
      </c>
      <c r="N2105" s="495">
        <v>38</v>
      </c>
      <c r="O2105" s="495">
        <v>49</v>
      </c>
      <c r="P2105" s="495">
        <v>14</v>
      </c>
      <c r="Q2105" s="495">
        <v>141</v>
      </c>
      <c r="R2105" s="495">
        <v>115</v>
      </c>
      <c r="S2105" s="495">
        <v>960</v>
      </c>
      <c r="T2105" s="501">
        <v>345</v>
      </c>
      <c r="U2105" s="550">
        <v>93.5</v>
      </c>
      <c r="V2105" s="550">
        <v>79</v>
      </c>
      <c r="W2105" s="550">
        <v>136</v>
      </c>
      <c r="X2105" s="498">
        <v>580</v>
      </c>
      <c r="Y2105" s="555">
        <v>64.900000000000006</v>
      </c>
      <c r="Z2105" s="550">
        <v>26</v>
      </c>
      <c r="AA2105" s="550">
        <v>206</v>
      </c>
      <c r="AB2105" s="501">
        <v>79</v>
      </c>
      <c r="AC2105" s="550">
        <v>49.8</v>
      </c>
      <c r="AD2105" s="550">
        <v>41</v>
      </c>
      <c r="AE2105" s="550">
        <v>86</v>
      </c>
      <c r="AF2105" s="502">
        <v>90</v>
      </c>
      <c r="AG2105" s="503">
        <v>138.69333333333299</v>
      </c>
      <c r="AH2105" s="503">
        <v>196.8</v>
      </c>
      <c r="AI2105" s="502">
        <v>75</v>
      </c>
      <c r="AJ2105" s="505">
        <v>133</v>
      </c>
      <c r="AK2105" s="505">
        <v>204</v>
      </c>
      <c r="AL2105" s="507"/>
      <c r="AM2105" s="507"/>
      <c r="AN2105" s="505" t="s">
        <v>80</v>
      </c>
      <c r="AO2105" s="505" t="s">
        <v>80</v>
      </c>
      <c r="AP2105" s="506" t="s">
        <v>80</v>
      </c>
      <c r="AQ2105" s="506" t="s">
        <v>80</v>
      </c>
      <c r="AR2105" s="507"/>
      <c r="AS2105" s="507"/>
      <c r="AT2105" s="507"/>
      <c r="AU2105" s="507"/>
      <c r="AV2105" s="507"/>
      <c r="AW2105" s="507"/>
      <c r="AX2105" s="507"/>
      <c r="AY2105" s="507"/>
      <c r="AZ2105" s="507"/>
      <c r="BA2105" s="507"/>
      <c r="BB2105" s="357"/>
      <c r="BC2105" s="592">
        <f t="shared" si="1983"/>
        <v>10401.999999999975</v>
      </c>
      <c r="BD2105" s="593">
        <f t="shared" si="1984"/>
        <v>14760</v>
      </c>
      <c r="BE2105" s="595">
        <f t="shared" si="1985"/>
        <v>32257.5</v>
      </c>
      <c r="BF2105" s="289">
        <f t="shared" si="1986"/>
        <v>27255</v>
      </c>
      <c r="BG2105" s="596">
        <f t="shared" si="1987"/>
        <v>46920</v>
      </c>
      <c r="BH2105" s="595">
        <f t="shared" si="1988"/>
        <v>37642</v>
      </c>
      <c r="BI2105" s="289">
        <f t="shared" si="1989"/>
        <v>15080</v>
      </c>
      <c r="BJ2105" s="596">
        <f t="shared" si="1990"/>
        <v>119480</v>
      </c>
      <c r="BK2105" s="595">
        <f t="shared" si="1991"/>
        <v>3934.2</v>
      </c>
      <c r="BL2105" s="289">
        <f t="shared" si="1992"/>
        <v>3239</v>
      </c>
      <c r="BM2105" s="596">
        <f t="shared" si="1993"/>
        <v>6794</v>
      </c>
      <c r="BN2105" s="563">
        <f t="shared" si="1994"/>
        <v>7</v>
      </c>
      <c r="BO2105" s="87">
        <f t="shared" si="1995"/>
        <v>2021</v>
      </c>
      <c r="BP2105" s="87">
        <f t="shared" si="1996"/>
        <v>1.0000000000000004</v>
      </c>
      <c r="BQ2105" s="202"/>
    </row>
    <row r="2106" spans="1:69" s="35" customFormat="1" ht="10.5" customHeight="1" x14ac:dyDescent="0.2">
      <c r="A2106" s="87" t="str">
        <f t="shared" si="1982"/>
        <v>2021-22RX67</v>
      </c>
      <c r="B2106" s="87" t="str">
        <f t="shared" si="1997"/>
        <v>Y63</v>
      </c>
      <c r="C2106" s="240" t="s">
        <v>198</v>
      </c>
      <c r="D2106" s="240" t="s">
        <v>170</v>
      </c>
      <c r="E2106" s="42"/>
      <c r="F2106" s="317" t="str">
        <f>VLOOKUP($G2106,'Selection Sheet'!$C$15:$F$39,3,0)</f>
        <v>Y63</v>
      </c>
      <c r="G2106" s="204" t="s">
        <v>111</v>
      </c>
      <c r="H2106" s="203" t="s">
        <v>532</v>
      </c>
      <c r="I2106" s="495">
        <v>178</v>
      </c>
      <c r="J2106" s="495">
        <v>53</v>
      </c>
      <c r="K2106" s="495">
        <v>28</v>
      </c>
      <c r="L2106" s="495">
        <v>13</v>
      </c>
      <c r="M2106" s="495">
        <v>175</v>
      </c>
      <c r="N2106" s="495">
        <v>19</v>
      </c>
      <c r="O2106" s="495">
        <v>27</v>
      </c>
      <c r="P2106" s="495">
        <v>9</v>
      </c>
      <c r="Q2106" s="495">
        <v>70</v>
      </c>
      <c r="R2106" s="495">
        <v>60</v>
      </c>
      <c r="S2106" s="495">
        <v>420</v>
      </c>
      <c r="T2106" s="501">
        <v>298</v>
      </c>
      <c r="U2106" s="550">
        <v>102.9</v>
      </c>
      <c r="V2106" s="550">
        <v>92</v>
      </c>
      <c r="W2106" s="550">
        <v>160</v>
      </c>
      <c r="X2106" s="498">
        <v>302</v>
      </c>
      <c r="Y2106" s="555">
        <v>85.1</v>
      </c>
      <c r="Z2106" s="550">
        <v>39</v>
      </c>
      <c r="AA2106" s="550">
        <v>224</v>
      </c>
      <c r="AB2106" s="501">
        <v>45</v>
      </c>
      <c r="AC2106" s="550">
        <v>46.1</v>
      </c>
      <c r="AD2106" s="550">
        <v>39</v>
      </c>
      <c r="AE2106" s="550">
        <v>76</v>
      </c>
      <c r="AF2106" s="502">
        <v>80</v>
      </c>
      <c r="AG2106" s="503">
        <v>154.63768115942</v>
      </c>
      <c r="AH2106" s="503">
        <v>221.2</v>
      </c>
      <c r="AI2106" s="502">
        <v>69</v>
      </c>
      <c r="AJ2106" s="505">
        <v>56</v>
      </c>
      <c r="AK2106" s="505">
        <v>71</v>
      </c>
      <c r="AL2106" s="507"/>
      <c r="AM2106" s="507"/>
      <c r="AN2106" s="505" t="s">
        <v>80</v>
      </c>
      <c r="AO2106" s="505" t="s">
        <v>80</v>
      </c>
      <c r="AP2106" s="506" t="s">
        <v>80</v>
      </c>
      <c r="AQ2106" s="506" t="s">
        <v>80</v>
      </c>
      <c r="AR2106" s="507"/>
      <c r="AS2106" s="507"/>
      <c r="AT2106" s="507"/>
      <c r="AU2106" s="507"/>
      <c r="AV2106" s="507"/>
      <c r="AW2106" s="507"/>
      <c r="AX2106" s="507"/>
      <c r="AY2106" s="507"/>
      <c r="AZ2106" s="507"/>
      <c r="BA2106" s="507"/>
      <c r="BB2106" s="357"/>
      <c r="BC2106" s="592">
        <f t="shared" si="1983"/>
        <v>10669.99999999998</v>
      </c>
      <c r="BD2106" s="593">
        <f t="shared" si="1984"/>
        <v>15262.8</v>
      </c>
      <c r="BE2106" s="595">
        <f t="shared" si="1985"/>
        <v>30664.2</v>
      </c>
      <c r="BF2106" s="289">
        <f t="shared" si="1986"/>
        <v>27416</v>
      </c>
      <c r="BG2106" s="596">
        <f t="shared" si="1987"/>
        <v>47680</v>
      </c>
      <c r="BH2106" s="595">
        <f t="shared" si="1988"/>
        <v>25700.199999999997</v>
      </c>
      <c r="BI2106" s="289">
        <f t="shared" si="1989"/>
        <v>11778</v>
      </c>
      <c r="BJ2106" s="596">
        <f t="shared" si="1990"/>
        <v>67648</v>
      </c>
      <c r="BK2106" s="595">
        <f t="shared" si="1991"/>
        <v>2074.5</v>
      </c>
      <c r="BL2106" s="289">
        <f t="shared" si="1992"/>
        <v>1755</v>
      </c>
      <c r="BM2106" s="596">
        <f t="shared" si="1993"/>
        <v>3420</v>
      </c>
      <c r="BN2106" s="563">
        <f t="shared" si="1994"/>
        <v>7</v>
      </c>
      <c r="BO2106" s="87">
        <f t="shared" si="1995"/>
        <v>2021</v>
      </c>
      <c r="BP2106" s="87">
        <f t="shared" si="1996"/>
        <v>1.0000000000000004</v>
      </c>
      <c r="BQ2106" s="202"/>
    </row>
    <row r="2107" spans="1:69" s="35" customFormat="1" ht="10.5" customHeight="1" x14ac:dyDescent="0.2">
      <c r="A2107" s="314" t="str">
        <f t="shared" si="1982"/>
        <v>2021-22RX77</v>
      </c>
      <c r="B2107" s="314" t="str">
        <f t="shared" si="1997"/>
        <v>Y62</v>
      </c>
      <c r="C2107" s="243" t="s">
        <v>198</v>
      </c>
      <c r="D2107" s="243" t="s">
        <v>170</v>
      </c>
      <c r="E2107" s="206"/>
      <c r="F2107" s="318" t="str">
        <f>VLOOKUP($G2107,'Selection Sheet'!$C$15:$F$39,3,0)</f>
        <v>Y62</v>
      </c>
      <c r="G2107" s="207" t="s">
        <v>84</v>
      </c>
      <c r="H2107" s="205" t="s">
        <v>533</v>
      </c>
      <c r="I2107" s="508">
        <v>288</v>
      </c>
      <c r="J2107" s="508">
        <v>82</v>
      </c>
      <c r="K2107" s="508">
        <v>48</v>
      </c>
      <c r="L2107" s="508">
        <v>20</v>
      </c>
      <c r="M2107" s="508">
        <v>281</v>
      </c>
      <c r="N2107" s="508">
        <v>24</v>
      </c>
      <c r="O2107" s="508">
        <v>45</v>
      </c>
      <c r="P2107" s="508">
        <v>13</v>
      </c>
      <c r="Q2107" s="508">
        <v>98</v>
      </c>
      <c r="R2107" s="508">
        <v>52</v>
      </c>
      <c r="S2107" s="508">
        <v>1036</v>
      </c>
      <c r="T2107" s="514">
        <v>470</v>
      </c>
      <c r="U2107" s="551">
        <v>109.3</v>
      </c>
      <c r="V2107" s="551">
        <v>89</v>
      </c>
      <c r="W2107" s="551">
        <v>168</v>
      </c>
      <c r="X2107" s="511">
        <v>640</v>
      </c>
      <c r="Y2107" s="556">
        <v>78.8</v>
      </c>
      <c r="Z2107" s="551">
        <v>31.5</v>
      </c>
      <c r="AA2107" s="551">
        <v>223.5</v>
      </c>
      <c r="AB2107" s="514">
        <v>68</v>
      </c>
      <c r="AC2107" s="551">
        <v>61.5</v>
      </c>
      <c r="AD2107" s="551">
        <v>56.5</v>
      </c>
      <c r="AE2107" s="551">
        <v>89</v>
      </c>
      <c r="AF2107" s="515">
        <v>140</v>
      </c>
      <c r="AG2107" s="516">
        <v>166.38738738738701</v>
      </c>
      <c r="AH2107" s="516">
        <v>265</v>
      </c>
      <c r="AI2107" s="515">
        <v>111</v>
      </c>
      <c r="AJ2107" s="519">
        <v>105</v>
      </c>
      <c r="AK2107" s="519">
        <v>142</v>
      </c>
      <c r="AL2107" s="570"/>
      <c r="AM2107" s="570"/>
      <c r="AN2107" s="518" t="s">
        <v>80</v>
      </c>
      <c r="AO2107" s="518" t="s">
        <v>80</v>
      </c>
      <c r="AP2107" s="519" t="s">
        <v>80</v>
      </c>
      <c r="AQ2107" s="519" t="s">
        <v>80</v>
      </c>
      <c r="AR2107" s="520"/>
      <c r="AS2107" s="520"/>
      <c r="AT2107" s="520"/>
      <c r="AU2107" s="520"/>
      <c r="AV2107" s="520"/>
      <c r="AW2107" s="520"/>
      <c r="AX2107" s="520"/>
      <c r="AY2107" s="520"/>
      <c r="AZ2107" s="520"/>
      <c r="BA2107" s="520"/>
      <c r="BB2107" s="358"/>
      <c r="BC2107" s="597">
        <f t="shared" si="1983"/>
        <v>18468.999999999956</v>
      </c>
      <c r="BD2107" s="598">
        <f t="shared" si="1984"/>
        <v>29415</v>
      </c>
      <c r="BE2107" s="602">
        <f t="shared" si="1985"/>
        <v>51371</v>
      </c>
      <c r="BF2107" s="603">
        <f t="shared" si="1986"/>
        <v>41830</v>
      </c>
      <c r="BG2107" s="604">
        <f t="shared" si="1987"/>
        <v>78960</v>
      </c>
      <c r="BH2107" s="602">
        <f t="shared" si="1988"/>
        <v>50432</v>
      </c>
      <c r="BI2107" s="603">
        <f t="shared" si="1989"/>
        <v>20160</v>
      </c>
      <c r="BJ2107" s="604">
        <f t="shared" si="1990"/>
        <v>143040</v>
      </c>
      <c r="BK2107" s="602">
        <f t="shared" si="1991"/>
        <v>4182</v>
      </c>
      <c r="BL2107" s="603">
        <f t="shared" si="1992"/>
        <v>3842</v>
      </c>
      <c r="BM2107" s="604">
        <f t="shared" si="1993"/>
        <v>6052</v>
      </c>
      <c r="BN2107" s="564">
        <f t="shared" si="1994"/>
        <v>7</v>
      </c>
      <c r="BO2107" s="314">
        <f t="shared" si="1995"/>
        <v>2021</v>
      </c>
      <c r="BP2107" s="314">
        <f t="shared" si="1996"/>
        <v>1.0000000000000004</v>
      </c>
      <c r="BQ2107" s="202"/>
    </row>
    <row r="2108" spans="1:69" s="35" customFormat="1" ht="10.5" customHeight="1" x14ac:dyDescent="0.2">
      <c r="A2108" s="87" t="str">
        <f t="shared" si="1982"/>
        <v>2021-22RX87</v>
      </c>
      <c r="B2108" s="87" t="str">
        <f t="shared" si="1997"/>
        <v>Y63</v>
      </c>
      <c r="C2108" s="240" t="s">
        <v>198</v>
      </c>
      <c r="D2108" s="240" t="s">
        <v>170</v>
      </c>
      <c r="E2108" s="42"/>
      <c r="F2108" s="317" t="str">
        <f>VLOOKUP($G2108,'Selection Sheet'!$C$15:$F$39,3,0)</f>
        <v>Y63</v>
      </c>
      <c r="G2108" s="204" t="s">
        <v>120</v>
      </c>
      <c r="H2108" s="203" t="s">
        <v>534</v>
      </c>
      <c r="I2108" s="495">
        <v>290</v>
      </c>
      <c r="J2108" s="495">
        <v>50</v>
      </c>
      <c r="K2108" s="495">
        <v>42</v>
      </c>
      <c r="L2108" s="495">
        <v>12</v>
      </c>
      <c r="M2108" s="495">
        <v>272</v>
      </c>
      <c r="N2108" s="495">
        <v>15</v>
      </c>
      <c r="O2108" s="495">
        <v>37</v>
      </c>
      <c r="P2108" s="495">
        <v>3</v>
      </c>
      <c r="Q2108" s="495">
        <v>70</v>
      </c>
      <c r="R2108" s="495">
        <v>42</v>
      </c>
      <c r="S2108" s="495">
        <v>795</v>
      </c>
      <c r="T2108" s="501">
        <v>405</v>
      </c>
      <c r="U2108" s="550">
        <v>99.7</v>
      </c>
      <c r="V2108" s="550">
        <v>84</v>
      </c>
      <c r="W2108" s="550">
        <v>161</v>
      </c>
      <c r="X2108" s="498">
        <v>502</v>
      </c>
      <c r="Y2108" s="555">
        <v>94.2</v>
      </c>
      <c r="Z2108" s="550">
        <v>41</v>
      </c>
      <c r="AA2108" s="550">
        <v>254</v>
      </c>
      <c r="AB2108" s="501">
        <v>68</v>
      </c>
      <c r="AC2108" s="550">
        <v>52.8</v>
      </c>
      <c r="AD2108" s="550">
        <v>47</v>
      </c>
      <c r="AE2108" s="550">
        <v>89</v>
      </c>
      <c r="AF2108" s="502">
        <v>140</v>
      </c>
      <c r="AG2108" s="503">
        <v>144.01515151515201</v>
      </c>
      <c r="AH2108" s="503">
        <v>197</v>
      </c>
      <c r="AI2108" s="502">
        <v>132</v>
      </c>
      <c r="AJ2108" s="506">
        <v>102</v>
      </c>
      <c r="AK2108" s="506">
        <v>154</v>
      </c>
      <c r="AL2108" s="569"/>
      <c r="AM2108" s="569"/>
      <c r="AN2108" s="505" t="s">
        <v>80</v>
      </c>
      <c r="AO2108" s="505" t="s">
        <v>80</v>
      </c>
      <c r="AP2108" s="506" t="s">
        <v>80</v>
      </c>
      <c r="AQ2108" s="506" t="s">
        <v>80</v>
      </c>
      <c r="AR2108" s="507"/>
      <c r="AS2108" s="507"/>
      <c r="AT2108" s="507"/>
      <c r="AU2108" s="507"/>
      <c r="AV2108" s="507"/>
      <c r="AW2108" s="507"/>
      <c r="AX2108" s="507"/>
      <c r="AY2108" s="507"/>
      <c r="AZ2108" s="507"/>
      <c r="BA2108" s="507"/>
      <c r="BB2108" s="357"/>
      <c r="BC2108" s="592">
        <f t="shared" si="1983"/>
        <v>19010.000000000065</v>
      </c>
      <c r="BD2108" s="593">
        <f t="shared" si="1984"/>
        <v>26004</v>
      </c>
      <c r="BE2108" s="595">
        <f t="shared" si="1985"/>
        <v>40378.5</v>
      </c>
      <c r="BF2108" s="289">
        <f t="shared" si="1986"/>
        <v>34020</v>
      </c>
      <c r="BG2108" s="596">
        <f t="shared" si="1987"/>
        <v>65205</v>
      </c>
      <c r="BH2108" s="595">
        <f t="shared" si="1988"/>
        <v>47288.4</v>
      </c>
      <c r="BI2108" s="289">
        <f t="shared" si="1989"/>
        <v>20582</v>
      </c>
      <c r="BJ2108" s="596">
        <f t="shared" si="1990"/>
        <v>127508</v>
      </c>
      <c r="BK2108" s="595">
        <f t="shared" si="1991"/>
        <v>3590.3999999999996</v>
      </c>
      <c r="BL2108" s="289">
        <f t="shared" si="1992"/>
        <v>3196</v>
      </c>
      <c r="BM2108" s="596">
        <f t="shared" si="1993"/>
        <v>6052</v>
      </c>
      <c r="BN2108" s="563">
        <f t="shared" si="1994"/>
        <v>7</v>
      </c>
      <c r="BO2108" s="87">
        <f t="shared" si="1995"/>
        <v>2021</v>
      </c>
      <c r="BP2108" s="87">
        <f t="shared" si="1996"/>
        <v>1.0000000000000004</v>
      </c>
      <c r="BQ2108" s="202"/>
    </row>
    <row r="2109" spans="1:69" s="35" customFormat="1" ht="10.5" customHeight="1" x14ac:dyDescent="0.2">
      <c r="A2109" s="87" t="str">
        <f t="shared" si="1982"/>
        <v>2021-22RX97</v>
      </c>
      <c r="B2109" s="87" t="str">
        <f t="shared" si="1997"/>
        <v>Y60</v>
      </c>
      <c r="C2109" s="240" t="s">
        <v>198</v>
      </c>
      <c r="D2109" s="240" t="s">
        <v>170</v>
      </c>
      <c r="E2109" s="42"/>
      <c r="F2109" s="317" t="str">
        <f>VLOOKUP($G2109,'Selection Sheet'!$C$15:$F$39,3,0)</f>
        <v>Y60</v>
      </c>
      <c r="G2109" s="204" t="s">
        <v>103</v>
      </c>
      <c r="H2109" s="203" t="s">
        <v>535</v>
      </c>
      <c r="I2109" s="495">
        <v>251</v>
      </c>
      <c r="J2109" s="495">
        <v>57</v>
      </c>
      <c r="K2109" s="495">
        <v>34</v>
      </c>
      <c r="L2109" s="495">
        <v>15</v>
      </c>
      <c r="M2109" s="495">
        <v>245</v>
      </c>
      <c r="N2109" s="495">
        <v>12</v>
      </c>
      <c r="O2109" s="495">
        <v>32</v>
      </c>
      <c r="P2109" s="495">
        <v>5</v>
      </c>
      <c r="Q2109" s="495">
        <v>81</v>
      </c>
      <c r="R2109" s="495">
        <v>76</v>
      </c>
      <c r="S2109" s="495">
        <v>690</v>
      </c>
      <c r="T2109" s="501">
        <v>396</v>
      </c>
      <c r="U2109" s="550">
        <v>120.1</v>
      </c>
      <c r="V2109" s="550">
        <v>96</v>
      </c>
      <c r="W2109" s="550">
        <v>200</v>
      </c>
      <c r="X2109" s="498">
        <v>457</v>
      </c>
      <c r="Y2109" s="555">
        <v>106.1</v>
      </c>
      <c r="Z2109" s="550">
        <v>52</v>
      </c>
      <c r="AA2109" s="550">
        <v>274</v>
      </c>
      <c r="AB2109" s="501">
        <v>53</v>
      </c>
      <c r="AC2109" s="550">
        <v>69.5</v>
      </c>
      <c r="AD2109" s="550">
        <v>58</v>
      </c>
      <c r="AE2109" s="550">
        <v>115</v>
      </c>
      <c r="AF2109" s="502">
        <v>106</v>
      </c>
      <c r="AG2109" s="503">
        <v>144.30337078651701</v>
      </c>
      <c r="AH2109" s="503">
        <v>212.6</v>
      </c>
      <c r="AI2109" s="502">
        <v>89</v>
      </c>
      <c r="AJ2109" s="505">
        <v>84</v>
      </c>
      <c r="AK2109" s="505">
        <v>109</v>
      </c>
      <c r="AL2109" s="507"/>
      <c r="AM2109" s="507"/>
      <c r="AN2109" s="505" t="s">
        <v>80</v>
      </c>
      <c r="AO2109" s="505" t="s">
        <v>80</v>
      </c>
      <c r="AP2109" s="506" t="s">
        <v>80</v>
      </c>
      <c r="AQ2109" s="506" t="s">
        <v>80</v>
      </c>
      <c r="AR2109" s="507"/>
      <c r="AS2109" s="507"/>
      <c r="AT2109" s="507"/>
      <c r="AU2109" s="507"/>
      <c r="AV2109" s="507"/>
      <c r="AW2109" s="507"/>
      <c r="AX2109" s="507"/>
      <c r="AY2109" s="507"/>
      <c r="AZ2109" s="507"/>
      <c r="BA2109" s="507"/>
      <c r="BB2109" s="357"/>
      <c r="BC2109" s="592">
        <f t="shared" si="1983"/>
        <v>12843.000000000015</v>
      </c>
      <c r="BD2109" s="593">
        <f t="shared" si="1984"/>
        <v>18921.399999999998</v>
      </c>
      <c r="BE2109" s="595">
        <f t="shared" si="1985"/>
        <v>47559.6</v>
      </c>
      <c r="BF2109" s="289">
        <f t="shared" si="1986"/>
        <v>38016</v>
      </c>
      <c r="BG2109" s="596">
        <f t="shared" si="1987"/>
        <v>79200</v>
      </c>
      <c r="BH2109" s="595">
        <f t="shared" si="1988"/>
        <v>48487.7</v>
      </c>
      <c r="BI2109" s="289">
        <f t="shared" si="1989"/>
        <v>23764</v>
      </c>
      <c r="BJ2109" s="596">
        <f t="shared" si="1990"/>
        <v>125218</v>
      </c>
      <c r="BK2109" s="595">
        <f t="shared" si="1991"/>
        <v>3683.5</v>
      </c>
      <c r="BL2109" s="289">
        <f t="shared" si="1992"/>
        <v>3074</v>
      </c>
      <c r="BM2109" s="596">
        <f t="shared" si="1993"/>
        <v>6095</v>
      </c>
      <c r="BN2109" s="563">
        <f t="shared" si="1994"/>
        <v>7</v>
      </c>
      <c r="BO2109" s="87">
        <f t="shared" si="1995"/>
        <v>2021</v>
      </c>
      <c r="BP2109" s="87">
        <f t="shared" si="1996"/>
        <v>1.0000000000000004</v>
      </c>
      <c r="BQ2109" s="202"/>
    </row>
    <row r="2110" spans="1:69" s="35" customFormat="1" ht="10.5" customHeight="1" x14ac:dyDescent="0.2">
      <c r="A2110" s="314" t="str">
        <f t="shared" si="1982"/>
        <v>2021-22RYA7</v>
      </c>
      <c r="B2110" s="314" t="str">
        <f t="shared" si="1997"/>
        <v>Y60</v>
      </c>
      <c r="C2110" s="243" t="s">
        <v>198</v>
      </c>
      <c r="D2110" s="243" t="s">
        <v>170</v>
      </c>
      <c r="E2110" s="206"/>
      <c r="F2110" s="318" t="str">
        <f>VLOOKUP($G2110,'Selection Sheet'!$C$15:$F$39,3,0)</f>
        <v>Y60</v>
      </c>
      <c r="G2110" s="207" t="s">
        <v>118</v>
      </c>
      <c r="H2110" s="205" t="s">
        <v>536</v>
      </c>
      <c r="I2110" s="508">
        <v>281</v>
      </c>
      <c r="J2110" s="508">
        <v>86</v>
      </c>
      <c r="K2110" s="508">
        <v>48</v>
      </c>
      <c r="L2110" s="508">
        <v>22</v>
      </c>
      <c r="M2110" s="508">
        <v>270</v>
      </c>
      <c r="N2110" s="508">
        <v>24</v>
      </c>
      <c r="O2110" s="508">
        <v>46</v>
      </c>
      <c r="P2110" s="508">
        <v>9</v>
      </c>
      <c r="Q2110" s="508">
        <v>104</v>
      </c>
      <c r="R2110" s="508">
        <v>77</v>
      </c>
      <c r="S2110" s="508">
        <v>1013</v>
      </c>
      <c r="T2110" s="514">
        <v>279</v>
      </c>
      <c r="U2110" s="551">
        <v>105.2</v>
      </c>
      <c r="V2110" s="551">
        <v>76</v>
      </c>
      <c r="W2110" s="551">
        <v>149</v>
      </c>
      <c r="X2110" s="511">
        <v>468</v>
      </c>
      <c r="Y2110" s="556">
        <v>114</v>
      </c>
      <c r="Z2110" s="551">
        <v>49</v>
      </c>
      <c r="AA2110" s="551">
        <v>300</v>
      </c>
      <c r="AB2110" s="514">
        <v>51</v>
      </c>
      <c r="AC2110" s="551">
        <v>64.5</v>
      </c>
      <c r="AD2110" s="551">
        <v>57</v>
      </c>
      <c r="AE2110" s="551">
        <v>119</v>
      </c>
      <c r="AF2110" s="515">
        <v>170</v>
      </c>
      <c r="AG2110" s="516">
        <v>150.98666666666699</v>
      </c>
      <c r="AH2110" s="516">
        <v>209</v>
      </c>
      <c r="AI2110" s="515">
        <v>150</v>
      </c>
      <c r="AJ2110" s="519">
        <v>238</v>
      </c>
      <c r="AK2110" s="519">
        <v>249</v>
      </c>
      <c r="AL2110" s="570"/>
      <c r="AM2110" s="570"/>
      <c r="AN2110" s="518" t="s">
        <v>80</v>
      </c>
      <c r="AO2110" s="518" t="s">
        <v>80</v>
      </c>
      <c r="AP2110" s="519" t="s">
        <v>80</v>
      </c>
      <c r="AQ2110" s="519" t="s">
        <v>80</v>
      </c>
      <c r="AR2110" s="520"/>
      <c r="AS2110" s="520"/>
      <c r="AT2110" s="520"/>
      <c r="AU2110" s="520"/>
      <c r="AV2110" s="520"/>
      <c r="AW2110" s="520"/>
      <c r="AX2110" s="520"/>
      <c r="AY2110" s="520"/>
      <c r="AZ2110" s="520"/>
      <c r="BA2110" s="520"/>
      <c r="BB2110" s="358"/>
      <c r="BC2110" s="597">
        <f t="shared" si="1983"/>
        <v>22648.000000000047</v>
      </c>
      <c r="BD2110" s="598">
        <f t="shared" si="1984"/>
        <v>31350</v>
      </c>
      <c r="BE2110" s="602">
        <f t="shared" si="1985"/>
        <v>29350.799999999999</v>
      </c>
      <c r="BF2110" s="603">
        <f t="shared" si="1986"/>
        <v>21204</v>
      </c>
      <c r="BG2110" s="604">
        <f t="shared" si="1987"/>
        <v>41571</v>
      </c>
      <c r="BH2110" s="602">
        <f t="shared" si="1988"/>
        <v>53352</v>
      </c>
      <c r="BI2110" s="603">
        <f t="shared" si="1989"/>
        <v>22932</v>
      </c>
      <c r="BJ2110" s="604">
        <f t="shared" si="1990"/>
        <v>140400</v>
      </c>
      <c r="BK2110" s="602">
        <f t="shared" si="1991"/>
        <v>3289.5</v>
      </c>
      <c r="BL2110" s="603">
        <f t="shared" si="1992"/>
        <v>2907</v>
      </c>
      <c r="BM2110" s="604">
        <f t="shared" si="1993"/>
        <v>6069</v>
      </c>
      <c r="BN2110" s="564">
        <f t="shared" si="1994"/>
        <v>7</v>
      </c>
      <c r="BO2110" s="314">
        <f t="shared" si="1995"/>
        <v>2021</v>
      </c>
      <c r="BP2110" s="314">
        <f t="shared" si="1996"/>
        <v>1.0000000000000004</v>
      </c>
      <c r="BQ2110" s="202"/>
    </row>
    <row r="2111" spans="1:69" s="35" customFormat="1" ht="10.5" customHeight="1" x14ac:dyDescent="0.2">
      <c r="A2111" s="87" t="str">
        <f t="shared" si="1982"/>
        <v>2021-22RYC7</v>
      </c>
      <c r="B2111" s="87" t="str">
        <f t="shared" si="1997"/>
        <v>Y61</v>
      </c>
      <c r="C2111" s="240" t="s">
        <v>198</v>
      </c>
      <c r="D2111" s="240" t="s">
        <v>170</v>
      </c>
      <c r="E2111" s="42"/>
      <c r="F2111" s="317" t="str">
        <f>VLOOKUP($G2111,'Selection Sheet'!$C$15:$F$39,3,0)</f>
        <v>Y61</v>
      </c>
      <c r="G2111" s="204" t="s">
        <v>87</v>
      </c>
      <c r="H2111" s="203" t="s">
        <v>537</v>
      </c>
      <c r="I2111" s="495">
        <v>267</v>
      </c>
      <c r="J2111" s="495">
        <v>73</v>
      </c>
      <c r="K2111" s="495">
        <v>38</v>
      </c>
      <c r="L2111" s="495">
        <v>24</v>
      </c>
      <c r="M2111" s="495">
        <v>265</v>
      </c>
      <c r="N2111" s="495">
        <v>34</v>
      </c>
      <c r="O2111" s="495">
        <v>37</v>
      </c>
      <c r="P2111" s="495">
        <v>15</v>
      </c>
      <c r="Q2111" s="495">
        <v>100</v>
      </c>
      <c r="R2111" s="495">
        <v>86</v>
      </c>
      <c r="S2111" s="495">
        <v>799</v>
      </c>
      <c r="T2111" s="501">
        <v>539</v>
      </c>
      <c r="U2111" s="550">
        <v>99.1</v>
      </c>
      <c r="V2111" s="550">
        <v>86</v>
      </c>
      <c r="W2111" s="550">
        <v>153</v>
      </c>
      <c r="X2111" s="498">
        <v>547</v>
      </c>
      <c r="Y2111" s="555">
        <v>86.4</v>
      </c>
      <c r="Z2111" s="550">
        <v>44</v>
      </c>
      <c r="AA2111" s="550">
        <v>204</v>
      </c>
      <c r="AB2111" s="501">
        <v>68</v>
      </c>
      <c r="AC2111" s="550">
        <v>63.5</v>
      </c>
      <c r="AD2111" s="550">
        <v>53.5</v>
      </c>
      <c r="AE2111" s="550">
        <v>117</v>
      </c>
      <c r="AF2111" s="502">
        <v>152</v>
      </c>
      <c r="AG2111" s="503">
        <v>140.77862595419799</v>
      </c>
      <c r="AH2111" s="503">
        <v>193</v>
      </c>
      <c r="AI2111" s="502">
        <v>131</v>
      </c>
      <c r="AJ2111" s="505">
        <v>106</v>
      </c>
      <c r="AK2111" s="505">
        <v>115</v>
      </c>
      <c r="AL2111" s="507"/>
      <c r="AM2111" s="507"/>
      <c r="AN2111" s="505" t="s">
        <v>80</v>
      </c>
      <c r="AO2111" s="505" t="s">
        <v>80</v>
      </c>
      <c r="AP2111" s="506" t="s">
        <v>80</v>
      </c>
      <c r="AQ2111" s="506" t="s">
        <v>80</v>
      </c>
      <c r="AR2111" s="507"/>
      <c r="AS2111" s="507"/>
      <c r="AT2111" s="507"/>
      <c r="AU2111" s="507"/>
      <c r="AV2111" s="507"/>
      <c r="AW2111" s="507"/>
      <c r="AX2111" s="507"/>
      <c r="AY2111" s="507"/>
      <c r="AZ2111" s="507"/>
      <c r="BA2111" s="507"/>
      <c r="BB2111" s="357"/>
      <c r="BC2111" s="592">
        <f t="shared" si="1983"/>
        <v>18441.999999999938</v>
      </c>
      <c r="BD2111" s="593">
        <f t="shared" si="1984"/>
        <v>25283</v>
      </c>
      <c r="BE2111" s="595">
        <f t="shared" si="1985"/>
        <v>53414.899999999994</v>
      </c>
      <c r="BF2111" s="289">
        <f t="shared" si="1986"/>
        <v>46354</v>
      </c>
      <c r="BG2111" s="596">
        <f t="shared" si="1987"/>
        <v>82467</v>
      </c>
      <c r="BH2111" s="595">
        <f t="shared" si="1988"/>
        <v>47260.800000000003</v>
      </c>
      <c r="BI2111" s="289">
        <f t="shared" si="1989"/>
        <v>24068</v>
      </c>
      <c r="BJ2111" s="596">
        <f t="shared" si="1990"/>
        <v>111588</v>
      </c>
      <c r="BK2111" s="595">
        <f t="shared" si="1991"/>
        <v>4318</v>
      </c>
      <c r="BL2111" s="289">
        <f t="shared" si="1992"/>
        <v>3638</v>
      </c>
      <c r="BM2111" s="596">
        <f t="shared" si="1993"/>
        <v>7956</v>
      </c>
      <c r="BN2111" s="563">
        <f t="shared" si="1994"/>
        <v>7</v>
      </c>
      <c r="BO2111" s="87">
        <f t="shared" si="1995"/>
        <v>2021</v>
      </c>
      <c r="BP2111" s="87">
        <f t="shared" si="1996"/>
        <v>1.0000000000000004</v>
      </c>
      <c r="BQ2111" s="202"/>
    </row>
    <row r="2112" spans="1:69" s="35" customFormat="1" ht="10.5" customHeight="1" x14ac:dyDescent="0.2">
      <c r="A2112" s="87" t="str">
        <f t="shared" si="1982"/>
        <v>2021-22RYD7</v>
      </c>
      <c r="B2112" s="87" t="str">
        <f t="shared" si="1997"/>
        <v>Y59</v>
      </c>
      <c r="C2112" s="240" t="s">
        <v>198</v>
      </c>
      <c r="D2112" s="240" t="s">
        <v>170</v>
      </c>
      <c r="E2112" s="42"/>
      <c r="F2112" s="317" t="str">
        <f>VLOOKUP($G2112,'Selection Sheet'!$C$15:$F$39,3,0)</f>
        <v>Y59</v>
      </c>
      <c r="G2112" s="204" t="s">
        <v>116</v>
      </c>
      <c r="H2112" s="203" t="s">
        <v>538</v>
      </c>
      <c r="I2112" s="495">
        <v>229</v>
      </c>
      <c r="J2112" s="495">
        <v>71</v>
      </c>
      <c r="K2112" s="495">
        <v>48</v>
      </c>
      <c r="L2112" s="495">
        <v>26</v>
      </c>
      <c r="M2112" s="495">
        <v>228</v>
      </c>
      <c r="N2112" s="495">
        <v>32</v>
      </c>
      <c r="O2112" s="495">
        <v>48</v>
      </c>
      <c r="P2112" s="495">
        <v>15</v>
      </c>
      <c r="Q2112" s="495">
        <v>91</v>
      </c>
      <c r="R2112" s="495">
        <v>69</v>
      </c>
      <c r="S2112" s="495">
        <v>665</v>
      </c>
      <c r="T2112" s="501">
        <v>458</v>
      </c>
      <c r="U2112" s="550">
        <v>96</v>
      </c>
      <c r="V2112" s="550">
        <v>77</v>
      </c>
      <c r="W2112" s="550">
        <v>141</v>
      </c>
      <c r="X2112" s="498">
        <v>463</v>
      </c>
      <c r="Y2112" s="555">
        <v>71.8</v>
      </c>
      <c r="Z2112" s="550">
        <v>32</v>
      </c>
      <c r="AA2112" s="550">
        <v>172</v>
      </c>
      <c r="AB2112" s="501">
        <v>65</v>
      </c>
      <c r="AC2112" s="550">
        <v>64.7</v>
      </c>
      <c r="AD2112" s="550">
        <v>58</v>
      </c>
      <c r="AE2112" s="550">
        <v>99</v>
      </c>
      <c r="AF2112" s="502">
        <v>118</v>
      </c>
      <c r="AG2112" s="503">
        <v>159.864583333333</v>
      </c>
      <c r="AH2112" s="503">
        <v>239.5</v>
      </c>
      <c r="AI2112" s="502">
        <v>96</v>
      </c>
      <c r="AJ2112" s="505">
        <v>80</v>
      </c>
      <c r="AK2112" s="505">
        <v>132</v>
      </c>
      <c r="AL2112" s="507"/>
      <c r="AM2112" s="507"/>
      <c r="AN2112" s="505" t="s">
        <v>80</v>
      </c>
      <c r="AO2112" s="505" t="s">
        <v>80</v>
      </c>
      <c r="AP2112" s="506" t="s">
        <v>80</v>
      </c>
      <c r="AQ2112" s="506" t="s">
        <v>80</v>
      </c>
      <c r="AR2112" s="507"/>
      <c r="AS2112" s="507"/>
      <c r="AT2112" s="507"/>
      <c r="AU2112" s="507"/>
      <c r="AV2112" s="507"/>
      <c r="AW2112" s="507"/>
      <c r="AX2112" s="507"/>
      <c r="AY2112" s="507"/>
      <c r="AZ2112" s="507"/>
      <c r="BA2112" s="507"/>
      <c r="BB2112" s="357"/>
      <c r="BC2112" s="592">
        <f t="shared" si="1983"/>
        <v>15346.999999999967</v>
      </c>
      <c r="BD2112" s="593">
        <f t="shared" si="1984"/>
        <v>22992</v>
      </c>
      <c r="BE2112" s="595">
        <f t="shared" si="1985"/>
        <v>43968</v>
      </c>
      <c r="BF2112" s="289">
        <f t="shared" si="1986"/>
        <v>35266</v>
      </c>
      <c r="BG2112" s="596">
        <f t="shared" si="1987"/>
        <v>64578</v>
      </c>
      <c r="BH2112" s="595">
        <f t="shared" si="1988"/>
        <v>33243.4</v>
      </c>
      <c r="BI2112" s="289">
        <f t="shared" si="1989"/>
        <v>14816</v>
      </c>
      <c r="BJ2112" s="596">
        <f t="shared" si="1990"/>
        <v>79636</v>
      </c>
      <c r="BK2112" s="595">
        <f t="shared" si="1991"/>
        <v>4205.5</v>
      </c>
      <c r="BL2112" s="289">
        <f t="shared" si="1992"/>
        <v>3770</v>
      </c>
      <c r="BM2112" s="596">
        <f t="shared" si="1993"/>
        <v>6435</v>
      </c>
      <c r="BN2112" s="563">
        <f t="shared" si="1994"/>
        <v>7</v>
      </c>
      <c r="BO2112" s="87">
        <f t="shared" si="1995"/>
        <v>2021</v>
      </c>
      <c r="BP2112" s="87">
        <f t="shared" si="1996"/>
        <v>1.0000000000000004</v>
      </c>
      <c r="BQ2112" s="202"/>
    </row>
    <row r="2113" spans="1:69" s="35" customFormat="1" ht="10.5" customHeight="1" x14ac:dyDescent="0.2">
      <c r="A2113" s="87" t="str">
        <f t="shared" si="1982"/>
        <v>2021-22RYE7</v>
      </c>
      <c r="B2113" s="87" t="str">
        <f t="shared" si="1997"/>
        <v>Y59</v>
      </c>
      <c r="C2113" s="240" t="s">
        <v>198</v>
      </c>
      <c r="D2113" s="240" t="s">
        <v>170</v>
      </c>
      <c r="E2113" s="42"/>
      <c r="F2113" s="317" t="str">
        <f>VLOOKUP($G2113,'Selection Sheet'!$C$15:$F$39,3,0)</f>
        <v>Y59</v>
      </c>
      <c r="G2113" s="204" t="s">
        <v>114</v>
      </c>
      <c r="H2113" s="203" t="s">
        <v>539</v>
      </c>
      <c r="I2113" s="495">
        <v>187</v>
      </c>
      <c r="J2113" s="495">
        <v>40</v>
      </c>
      <c r="K2113" s="495">
        <v>24</v>
      </c>
      <c r="L2113" s="495">
        <v>11</v>
      </c>
      <c r="M2113" s="495">
        <v>187</v>
      </c>
      <c r="N2113" s="495">
        <v>24</v>
      </c>
      <c r="O2113" s="495">
        <v>24</v>
      </c>
      <c r="P2113" s="495">
        <v>9</v>
      </c>
      <c r="Q2113" s="495">
        <v>56</v>
      </c>
      <c r="R2113" s="495">
        <v>42</v>
      </c>
      <c r="S2113" s="495">
        <v>349</v>
      </c>
      <c r="T2113" s="501">
        <v>331</v>
      </c>
      <c r="U2113" s="550">
        <v>89.1</v>
      </c>
      <c r="V2113" s="550">
        <v>72</v>
      </c>
      <c r="W2113" s="550">
        <v>140</v>
      </c>
      <c r="X2113" s="498">
        <v>353</v>
      </c>
      <c r="Y2113" s="555">
        <v>87.7</v>
      </c>
      <c r="Z2113" s="550">
        <v>35</v>
      </c>
      <c r="AA2113" s="550">
        <v>256</v>
      </c>
      <c r="AB2113" s="501">
        <v>65</v>
      </c>
      <c r="AC2113" s="550">
        <v>38.5</v>
      </c>
      <c r="AD2113" s="550">
        <v>36</v>
      </c>
      <c r="AE2113" s="550">
        <v>65</v>
      </c>
      <c r="AF2113" s="502">
        <v>97</v>
      </c>
      <c r="AG2113" s="503">
        <v>129.79761904761901</v>
      </c>
      <c r="AH2113" s="503">
        <v>186.9</v>
      </c>
      <c r="AI2113" s="502">
        <v>84</v>
      </c>
      <c r="AJ2113" s="505">
        <v>56</v>
      </c>
      <c r="AK2113" s="505">
        <v>88</v>
      </c>
      <c r="AL2113" s="507"/>
      <c r="AM2113" s="507"/>
      <c r="AN2113" s="505" t="s">
        <v>80</v>
      </c>
      <c r="AO2113" s="505" t="s">
        <v>80</v>
      </c>
      <c r="AP2113" s="506" t="s">
        <v>80</v>
      </c>
      <c r="AQ2113" s="506" t="s">
        <v>80</v>
      </c>
      <c r="AR2113" s="507"/>
      <c r="AS2113" s="507"/>
      <c r="AT2113" s="507"/>
      <c r="AU2113" s="507"/>
      <c r="AV2113" s="507"/>
      <c r="AW2113" s="507"/>
      <c r="AX2113" s="507"/>
      <c r="AY2113" s="507"/>
      <c r="AZ2113" s="507"/>
      <c r="BA2113" s="507"/>
      <c r="BB2113" s="357"/>
      <c r="BC2113" s="592">
        <f t="shared" si="1983"/>
        <v>10902.999999999996</v>
      </c>
      <c r="BD2113" s="593">
        <f t="shared" si="1984"/>
        <v>15699.6</v>
      </c>
      <c r="BE2113" s="595">
        <f t="shared" si="1985"/>
        <v>29492.1</v>
      </c>
      <c r="BF2113" s="289">
        <f t="shared" si="1986"/>
        <v>23832</v>
      </c>
      <c r="BG2113" s="596">
        <f t="shared" si="1987"/>
        <v>46340</v>
      </c>
      <c r="BH2113" s="595">
        <f t="shared" si="1988"/>
        <v>30958.100000000002</v>
      </c>
      <c r="BI2113" s="289">
        <f t="shared" si="1989"/>
        <v>12355</v>
      </c>
      <c r="BJ2113" s="596">
        <f t="shared" si="1990"/>
        <v>90368</v>
      </c>
      <c r="BK2113" s="595">
        <f t="shared" si="1991"/>
        <v>2502.5</v>
      </c>
      <c r="BL2113" s="289">
        <f t="shared" si="1992"/>
        <v>2340</v>
      </c>
      <c r="BM2113" s="596">
        <f t="shared" si="1993"/>
        <v>4225</v>
      </c>
      <c r="BN2113" s="563">
        <f t="shared" si="1994"/>
        <v>7</v>
      </c>
      <c r="BO2113" s="87">
        <f t="shared" si="1995"/>
        <v>2021</v>
      </c>
      <c r="BP2113" s="87">
        <f t="shared" si="1996"/>
        <v>1.0000000000000004</v>
      </c>
      <c r="BQ2113" s="202"/>
    </row>
    <row r="2114" spans="1:69" s="35" customFormat="1" ht="10.5" customHeight="1" x14ac:dyDescent="0.2">
      <c r="A2114" s="312" t="str">
        <f t="shared" si="1982"/>
        <v>2021-22RYF7</v>
      </c>
      <c r="B2114" s="312" t="str">
        <f t="shared" si="1997"/>
        <v>Y58</v>
      </c>
      <c r="C2114" s="245" t="s">
        <v>198</v>
      </c>
      <c r="D2114" s="245" t="s">
        <v>170</v>
      </c>
      <c r="E2114" s="53"/>
      <c r="F2114" s="319" t="str">
        <f>VLOOKUP($G2114,'Selection Sheet'!$C$15:$F$39,3,0)</f>
        <v>Y58</v>
      </c>
      <c r="G2114" s="209" t="s">
        <v>99</v>
      </c>
      <c r="H2114" s="208" t="s">
        <v>540</v>
      </c>
      <c r="I2114" s="521">
        <v>306</v>
      </c>
      <c r="J2114" s="521">
        <v>91</v>
      </c>
      <c r="K2114" s="521">
        <v>62</v>
      </c>
      <c r="L2114" s="521">
        <v>32</v>
      </c>
      <c r="M2114" s="521">
        <v>300</v>
      </c>
      <c r="N2114" s="521">
        <v>36</v>
      </c>
      <c r="O2114" s="521">
        <v>58</v>
      </c>
      <c r="P2114" s="521">
        <v>19</v>
      </c>
      <c r="Q2114" s="521">
        <v>118</v>
      </c>
      <c r="R2114" s="521">
        <v>89</v>
      </c>
      <c r="S2114" s="521">
        <v>848</v>
      </c>
      <c r="T2114" s="527">
        <v>563</v>
      </c>
      <c r="U2114" s="552">
        <v>119</v>
      </c>
      <c r="V2114" s="552">
        <v>92</v>
      </c>
      <c r="W2114" s="552">
        <v>197</v>
      </c>
      <c r="X2114" s="524">
        <v>563</v>
      </c>
      <c r="Y2114" s="557">
        <v>95.4</v>
      </c>
      <c r="Z2114" s="552">
        <v>25</v>
      </c>
      <c r="AA2114" s="552">
        <v>298</v>
      </c>
      <c r="AB2114" s="527">
        <v>78</v>
      </c>
      <c r="AC2114" s="552">
        <v>59.3</v>
      </c>
      <c r="AD2114" s="552">
        <v>56</v>
      </c>
      <c r="AE2114" s="552">
        <v>90</v>
      </c>
      <c r="AF2114" s="528">
        <v>155</v>
      </c>
      <c r="AG2114" s="529">
        <v>171.547445255474</v>
      </c>
      <c r="AH2114" s="529">
        <v>251.4</v>
      </c>
      <c r="AI2114" s="528">
        <v>137</v>
      </c>
      <c r="AJ2114" s="532">
        <v>195</v>
      </c>
      <c r="AK2114" s="532">
        <v>246</v>
      </c>
      <c r="AL2114" s="571"/>
      <c r="AM2114" s="571"/>
      <c r="AN2114" s="531" t="s">
        <v>80</v>
      </c>
      <c r="AO2114" s="531" t="s">
        <v>80</v>
      </c>
      <c r="AP2114" s="532" t="s">
        <v>80</v>
      </c>
      <c r="AQ2114" s="532" t="s">
        <v>80</v>
      </c>
      <c r="AR2114" s="533"/>
      <c r="AS2114" s="533"/>
      <c r="AT2114" s="533"/>
      <c r="AU2114" s="533"/>
      <c r="AV2114" s="533"/>
      <c r="AW2114" s="533"/>
      <c r="AX2114" s="533"/>
      <c r="AY2114" s="533"/>
      <c r="AZ2114" s="533"/>
      <c r="BA2114" s="533"/>
      <c r="BB2114" s="359"/>
      <c r="BC2114" s="605">
        <f t="shared" si="1983"/>
        <v>23501.999999999938</v>
      </c>
      <c r="BD2114" s="606">
        <f t="shared" si="1984"/>
        <v>34441.800000000003</v>
      </c>
      <c r="BE2114" s="609">
        <f t="shared" si="1985"/>
        <v>66997</v>
      </c>
      <c r="BF2114" s="311">
        <f t="shared" si="1986"/>
        <v>51796</v>
      </c>
      <c r="BG2114" s="610">
        <f t="shared" si="1987"/>
        <v>110911</v>
      </c>
      <c r="BH2114" s="609">
        <f t="shared" si="1988"/>
        <v>53710.200000000004</v>
      </c>
      <c r="BI2114" s="311">
        <f t="shared" si="1989"/>
        <v>14075</v>
      </c>
      <c r="BJ2114" s="610">
        <f t="shared" si="1990"/>
        <v>167774</v>
      </c>
      <c r="BK2114" s="609">
        <f t="shared" si="1991"/>
        <v>4625.3999999999996</v>
      </c>
      <c r="BL2114" s="311">
        <f t="shared" si="1992"/>
        <v>4368</v>
      </c>
      <c r="BM2114" s="610">
        <f t="shared" si="1993"/>
        <v>7020</v>
      </c>
      <c r="BN2114" s="565">
        <f t="shared" si="1994"/>
        <v>7</v>
      </c>
      <c r="BO2114" s="312">
        <f t="shared" si="1995"/>
        <v>2021</v>
      </c>
      <c r="BP2114" s="312">
        <f t="shared" si="1996"/>
        <v>1.0000000000000004</v>
      </c>
      <c r="BQ2114" s="202"/>
    </row>
    <row r="2115" spans="1:69" s="35" customFormat="1" ht="10.5" customHeight="1" x14ac:dyDescent="0.2">
      <c r="A2115" s="87" t="str">
        <f t="shared" si="1982"/>
        <v>2021-22R1F8</v>
      </c>
      <c r="B2115" s="87" t="str">
        <f t="shared" si="1997"/>
        <v>Y59</v>
      </c>
      <c r="C2115" s="241" t="s">
        <v>198</v>
      </c>
      <c r="D2115" s="241" t="s">
        <v>171</v>
      </c>
      <c r="E2115" s="42"/>
      <c r="F2115" s="317" t="str">
        <f>VLOOKUP($G2115,'Selection Sheet'!$C$15:$F$39,3,0)</f>
        <v>Y59</v>
      </c>
      <c r="G2115" s="204" t="s">
        <v>108</v>
      </c>
      <c r="H2115" s="203" t="s">
        <v>529</v>
      </c>
      <c r="I2115" s="495">
        <v>12</v>
      </c>
      <c r="J2115" s="495">
        <v>4</v>
      </c>
      <c r="K2115" s="495">
        <v>0</v>
      </c>
      <c r="L2115" s="495">
        <v>0</v>
      </c>
      <c r="M2115" s="495">
        <v>11</v>
      </c>
      <c r="N2115" s="495">
        <v>1</v>
      </c>
      <c r="O2115" s="495">
        <v>0</v>
      </c>
      <c r="P2115" s="495">
        <v>0</v>
      </c>
      <c r="Q2115" s="495" t="s">
        <v>80</v>
      </c>
      <c r="R2115" s="495" t="s">
        <v>80</v>
      </c>
      <c r="S2115" s="495">
        <v>21</v>
      </c>
      <c r="T2115" s="498">
        <v>21</v>
      </c>
      <c r="U2115" s="550">
        <v>114.6</v>
      </c>
      <c r="V2115" s="550">
        <v>75</v>
      </c>
      <c r="W2115" s="550">
        <v>264</v>
      </c>
      <c r="X2115" s="498">
        <v>21</v>
      </c>
      <c r="Y2115" s="555">
        <v>26.8</v>
      </c>
      <c r="Z2115" s="550">
        <v>27</v>
      </c>
      <c r="AA2115" s="550">
        <v>44</v>
      </c>
      <c r="AB2115" s="501" t="s">
        <v>80</v>
      </c>
      <c r="AC2115" s="550" t="s">
        <v>80</v>
      </c>
      <c r="AD2115" s="550" t="s">
        <v>80</v>
      </c>
      <c r="AE2115" s="550" t="s">
        <v>80</v>
      </c>
      <c r="AF2115" s="502">
        <v>1</v>
      </c>
      <c r="AG2115" s="503">
        <v>316</v>
      </c>
      <c r="AH2115" s="503">
        <v>316</v>
      </c>
      <c r="AI2115" s="502">
        <v>1</v>
      </c>
      <c r="AJ2115" s="505" t="s">
        <v>80</v>
      </c>
      <c r="AK2115" s="505" t="s">
        <v>80</v>
      </c>
      <c r="AL2115" s="507"/>
      <c r="AM2115" s="507"/>
      <c r="AN2115" s="505">
        <v>53</v>
      </c>
      <c r="AO2115" s="505">
        <v>53</v>
      </c>
      <c r="AP2115" s="506" t="s">
        <v>80</v>
      </c>
      <c r="AQ2115" s="506" t="s">
        <v>80</v>
      </c>
      <c r="AR2115" s="507"/>
      <c r="AS2115" s="507"/>
      <c r="AT2115" s="507"/>
      <c r="AU2115" s="507"/>
      <c r="AV2115" s="507"/>
      <c r="AW2115" s="507"/>
      <c r="AX2115" s="507"/>
      <c r="AY2115" s="507"/>
      <c r="AZ2115" s="507"/>
      <c r="BA2115" s="507"/>
      <c r="BB2115" s="357"/>
      <c r="BC2115" s="592">
        <f t="shared" si="1983"/>
        <v>316</v>
      </c>
      <c r="BD2115" s="593">
        <f t="shared" si="1984"/>
        <v>316</v>
      </c>
      <c r="BE2115" s="595">
        <f t="shared" si="1985"/>
        <v>2406.6</v>
      </c>
      <c r="BF2115" s="289">
        <f t="shared" si="1986"/>
        <v>1575</v>
      </c>
      <c r="BG2115" s="596">
        <f t="shared" si="1987"/>
        <v>5544</v>
      </c>
      <c r="BH2115" s="595">
        <f t="shared" si="1988"/>
        <v>562.80000000000007</v>
      </c>
      <c r="BI2115" s="289">
        <f t="shared" si="1989"/>
        <v>567</v>
      </c>
      <c r="BJ2115" s="596">
        <f t="shared" si="1990"/>
        <v>924</v>
      </c>
      <c r="BK2115" s="595" t="str">
        <f t="shared" si="1991"/>
        <v>-</v>
      </c>
      <c r="BL2115" s="289" t="str">
        <f t="shared" si="1992"/>
        <v>-</v>
      </c>
      <c r="BM2115" s="596" t="str">
        <f t="shared" si="1993"/>
        <v>-</v>
      </c>
      <c r="BN2115" s="563">
        <f t="shared" si="1994"/>
        <v>8</v>
      </c>
      <c r="BO2115" s="87">
        <f t="shared" si="1995"/>
        <v>2021</v>
      </c>
      <c r="BP2115" s="87">
        <f t="shared" si="1996"/>
        <v>1.9999999999999996</v>
      </c>
      <c r="BQ2115" s="202"/>
    </row>
    <row r="2116" spans="1:69" s="35" customFormat="1" ht="10.5" customHeight="1" x14ac:dyDescent="0.2">
      <c r="A2116" s="87" t="str">
        <f t="shared" si="1982"/>
        <v>2021-22RRU8</v>
      </c>
      <c r="B2116" s="87" t="str">
        <f t="shared" si="1997"/>
        <v>Y56</v>
      </c>
      <c r="C2116" s="240" t="s">
        <v>198</v>
      </c>
      <c r="D2116" s="240" t="s">
        <v>171</v>
      </c>
      <c r="E2116" s="42"/>
      <c r="F2116" s="317" t="str">
        <f>VLOOKUP($G2116,'Selection Sheet'!$C$15:$F$39,3,0)</f>
        <v>Y56</v>
      </c>
      <c r="G2116" s="204" t="s">
        <v>93</v>
      </c>
      <c r="H2116" s="203" t="s">
        <v>530</v>
      </c>
      <c r="I2116" s="495">
        <v>352</v>
      </c>
      <c r="J2116" s="495">
        <v>113</v>
      </c>
      <c r="K2116" s="495">
        <v>40</v>
      </c>
      <c r="L2116" s="495">
        <v>22</v>
      </c>
      <c r="M2116" s="495">
        <v>346</v>
      </c>
      <c r="N2116" s="495">
        <v>38</v>
      </c>
      <c r="O2116" s="495">
        <v>40</v>
      </c>
      <c r="P2116" s="495">
        <v>13</v>
      </c>
      <c r="Q2116" s="495" t="s">
        <v>80</v>
      </c>
      <c r="R2116" s="495" t="s">
        <v>80</v>
      </c>
      <c r="S2116" s="495">
        <v>961</v>
      </c>
      <c r="T2116" s="501">
        <v>310</v>
      </c>
      <c r="U2116" s="550">
        <v>90.7</v>
      </c>
      <c r="V2116" s="550">
        <v>79.5</v>
      </c>
      <c r="W2116" s="550">
        <v>139.5</v>
      </c>
      <c r="X2116" s="498">
        <v>530</v>
      </c>
      <c r="Y2116" s="555">
        <v>70</v>
      </c>
      <c r="Z2116" s="550">
        <v>28</v>
      </c>
      <c r="AA2116" s="550">
        <v>191.5</v>
      </c>
      <c r="AB2116" s="501">
        <v>59</v>
      </c>
      <c r="AC2116" s="550">
        <v>55.5</v>
      </c>
      <c r="AD2116" s="550">
        <v>44</v>
      </c>
      <c r="AE2116" s="550">
        <v>99</v>
      </c>
      <c r="AF2116" s="502">
        <v>105</v>
      </c>
      <c r="AG2116" s="503">
        <v>139.68539325842701</v>
      </c>
      <c r="AH2116" s="503">
        <v>199</v>
      </c>
      <c r="AI2116" s="502">
        <v>89</v>
      </c>
      <c r="AJ2116" s="505" t="s">
        <v>80</v>
      </c>
      <c r="AK2116" s="505" t="s">
        <v>80</v>
      </c>
      <c r="AL2116" s="507"/>
      <c r="AM2116" s="507"/>
      <c r="AN2116" s="505">
        <v>1026</v>
      </c>
      <c r="AO2116" s="505">
        <v>1093</v>
      </c>
      <c r="AP2116" s="506" t="s">
        <v>80</v>
      </c>
      <c r="AQ2116" s="506" t="s">
        <v>80</v>
      </c>
      <c r="AR2116" s="507"/>
      <c r="AS2116" s="507"/>
      <c r="AT2116" s="507"/>
      <c r="AU2116" s="507"/>
      <c r="AV2116" s="507"/>
      <c r="AW2116" s="507"/>
      <c r="AX2116" s="507"/>
      <c r="AY2116" s="507"/>
      <c r="AZ2116" s="507"/>
      <c r="BA2116" s="507"/>
      <c r="BB2116" s="357"/>
      <c r="BC2116" s="592">
        <f t="shared" si="1983"/>
        <v>12432.000000000004</v>
      </c>
      <c r="BD2116" s="593">
        <f t="shared" si="1984"/>
        <v>17711</v>
      </c>
      <c r="BE2116" s="595">
        <f t="shared" si="1985"/>
        <v>28117</v>
      </c>
      <c r="BF2116" s="289">
        <f t="shared" si="1986"/>
        <v>24645</v>
      </c>
      <c r="BG2116" s="596">
        <f t="shared" si="1987"/>
        <v>43245</v>
      </c>
      <c r="BH2116" s="595">
        <f t="shared" si="1988"/>
        <v>37100</v>
      </c>
      <c r="BI2116" s="289">
        <f t="shared" si="1989"/>
        <v>14840</v>
      </c>
      <c r="BJ2116" s="596">
        <f t="shared" si="1990"/>
        <v>101495</v>
      </c>
      <c r="BK2116" s="595">
        <f t="shared" si="1991"/>
        <v>3274.5</v>
      </c>
      <c r="BL2116" s="289">
        <f t="shared" si="1992"/>
        <v>2596</v>
      </c>
      <c r="BM2116" s="596">
        <f t="shared" si="1993"/>
        <v>5841</v>
      </c>
      <c r="BN2116" s="563">
        <f t="shared" si="1994"/>
        <v>8</v>
      </c>
      <c r="BO2116" s="87">
        <f t="shared" si="1995"/>
        <v>2021</v>
      </c>
      <c r="BP2116" s="87">
        <f t="shared" si="1996"/>
        <v>1.9999999999999996</v>
      </c>
      <c r="BQ2116" s="202"/>
    </row>
    <row r="2117" spans="1:69" s="35" customFormat="1" ht="10.5" customHeight="1" x14ac:dyDescent="0.2">
      <c r="A2117" s="87" t="str">
        <f t="shared" si="1982"/>
        <v>2021-22RX68</v>
      </c>
      <c r="B2117" s="87" t="str">
        <f t="shared" si="1997"/>
        <v>Y63</v>
      </c>
      <c r="C2117" s="240" t="s">
        <v>198</v>
      </c>
      <c r="D2117" s="240" t="s">
        <v>171</v>
      </c>
      <c r="E2117" s="42"/>
      <c r="F2117" s="317" t="str">
        <f>VLOOKUP($G2117,'Selection Sheet'!$C$15:$F$39,3,0)</f>
        <v>Y63</v>
      </c>
      <c r="G2117" s="204" t="s">
        <v>111</v>
      </c>
      <c r="H2117" s="203" t="s">
        <v>532</v>
      </c>
      <c r="I2117" s="495">
        <v>154</v>
      </c>
      <c r="J2117" s="495">
        <v>49</v>
      </c>
      <c r="K2117" s="495">
        <v>22</v>
      </c>
      <c r="L2117" s="495">
        <v>17</v>
      </c>
      <c r="M2117" s="495">
        <v>148</v>
      </c>
      <c r="N2117" s="495">
        <v>17</v>
      </c>
      <c r="O2117" s="495">
        <v>19</v>
      </c>
      <c r="P2117" s="495">
        <v>9</v>
      </c>
      <c r="Q2117" s="495" t="s">
        <v>80</v>
      </c>
      <c r="R2117" s="495" t="s">
        <v>80</v>
      </c>
      <c r="S2117" s="495">
        <v>420</v>
      </c>
      <c r="T2117" s="501">
        <v>275</v>
      </c>
      <c r="U2117" s="550">
        <v>113.8</v>
      </c>
      <c r="V2117" s="550">
        <v>86</v>
      </c>
      <c r="W2117" s="550">
        <v>172</v>
      </c>
      <c r="X2117" s="498">
        <v>273</v>
      </c>
      <c r="Y2117" s="555">
        <v>84.9</v>
      </c>
      <c r="Z2117" s="550">
        <v>43</v>
      </c>
      <c r="AA2117" s="550">
        <v>206</v>
      </c>
      <c r="AB2117" s="501">
        <v>29</v>
      </c>
      <c r="AC2117" s="550">
        <v>67.099999999999994</v>
      </c>
      <c r="AD2117" s="550">
        <v>57</v>
      </c>
      <c r="AE2117" s="550">
        <v>118</v>
      </c>
      <c r="AF2117" s="502">
        <v>77</v>
      </c>
      <c r="AG2117" s="503">
        <v>137.70491803278699</v>
      </c>
      <c r="AH2117" s="503">
        <v>197</v>
      </c>
      <c r="AI2117" s="502">
        <v>61</v>
      </c>
      <c r="AJ2117" s="505" t="s">
        <v>80</v>
      </c>
      <c r="AK2117" s="505" t="s">
        <v>80</v>
      </c>
      <c r="AL2117" s="507"/>
      <c r="AM2117" s="507"/>
      <c r="AN2117" s="505">
        <v>418</v>
      </c>
      <c r="AO2117" s="505">
        <v>421</v>
      </c>
      <c r="AP2117" s="506" t="s">
        <v>80</v>
      </c>
      <c r="AQ2117" s="506" t="s">
        <v>80</v>
      </c>
      <c r="AR2117" s="507"/>
      <c r="AS2117" s="507"/>
      <c r="AT2117" s="507"/>
      <c r="AU2117" s="507"/>
      <c r="AV2117" s="507"/>
      <c r="AW2117" s="507"/>
      <c r="AX2117" s="507"/>
      <c r="AY2117" s="507"/>
      <c r="AZ2117" s="507"/>
      <c r="BA2117" s="507"/>
      <c r="BB2117" s="357"/>
      <c r="BC2117" s="592">
        <f t="shared" si="1983"/>
        <v>8400.0000000000073</v>
      </c>
      <c r="BD2117" s="593">
        <f t="shared" si="1984"/>
        <v>12017</v>
      </c>
      <c r="BE2117" s="595">
        <f t="shared" si="1985"/>
        <v>31295</v>
      </c>
      <c r="BF2117" s="289">
        <f t="shared" si="1986"/>
        <v>23650</v>
      </c>
      <c r="BG2117" s="596">
        <f t="shared" si="1987"/>
        <v>47300</v>
      </c>
      <c r="BH2117" s="595">
        <f t="shared" si="1988"/>
        <v>23177.7</v>
      </c>
      <c r="BI2117" s="289">
        <f t="shared" si="1989"/>
        <v>11739</v>
      </c>
      <c r="BJ2117" s="596">
        <f t="shared" si="1990"/>
        <v>56238</v>
      </c>
      <c r="BK2117" s="595">
        <f t="shared" si="1991"/>
        <v>1945.8999999999999</v>
      </c>
      <c r="BL2117" s="289">
        <f t="shared" si="1992"/>
        <v>1653</v>
      </c>
      <c r="BM2117" s="596">
        <f t="shared" si="1993"/>
        <v>3422</v>
      </c>
      <c r="BN2117" s="563">
        <f t="shared" si="1994"/>
        <v>8</v>
      </c>
      <c r="BO2117" s="87">
        <f t="shared" si="1995"/>
        <v>2021</v>
      </c>
      <c r="BP2117" s="87">
        <f t="shared" si="1996"/>
        <v>1.9999999999999996</v>
      </c>
      <c r="BQ2117" s="202"/>
    </row>
    <row r="2118" spans="1:69" s="35" customFormat="1" ht="10.5" customHeight="1" x14ac:dyDescent="0.2">
      <c r="A2118" s="314" t="str">
        <f t="shared" si="1982"/>
        <v>2021-22RX78</v>
      </c>
      <c r="B2118" s="314" t="str">
        <f t="shared" si="1997"/>
        <v>Y62</v>
      </c>
      <c r="C2118" s="243" t="s">
        <v>198</v>
      </c>
      <c r="D2118" s="243" t="s">
        <v>171</v>
      </c>
      <c r="E2118" s="206"/>
      <c r="F2118" s="318" t="str">
        <f>VLOOKUP($G2118,'Selection Sheet'!$C$15:$F$39,3,0)</f>
        <v>Y62</v>
      </c>
      <c r="G2118" s="207" t="s">
        <v>84</v>
      </c>
      <c r="H2118" s="205" t="s">
        <v>533</v>
      </c>
      <c r="I2118" s="508">
        <v>262</v>
      </c>
      <c r="J2118" s="508">
        <v>63</v>
      </c>
      <c r="K2118" s="508">
        <v>42</v>
      </c>
      <c r="L2118" s="508">
        <v>16</v>
      </c>
      <c r="M2118" s="508">
        <v>252</v>
      </c>
      <c r="N2118" s="508">
        <v>18</v>
      </c>
      <c r="O2118" s="508">
        <v>41</v>
      </c>
      <c r="P2118" s="508">
        <v>11</v>
      </c>
      <c r="Q2118" s="508" t="s">
        <v>80</v>
      </c>
      <c r="R2118" s="508" t="s">
        <v>80</v>
      </c>
      <c r="S2118" s="508">
        <v>959</v>
      </c>
      <c r="T2118" s="514">
        <v>509</v>
      </c>
      <c r="U2118" s="551">
        <v>103.4</v>
      </c>
      <c r="V2118" s="551">
        <v>86</v>
      </c>
      <c r="W2118" s="551">
        <v>174</v>
      </c>
      <c r="X2118" s="511">
        <v>666</v>
      </c>
      <c r="Y2118" s="556">
        <v>75.599999999999994</v>
      </c>
      <c r="Z2118" s="551">
        <v>35</v>
      </c>
      <c r="AA2118" s="551">
        <v>193</v>
      </c>
      <c r="AB2118" s="514">
        <v>67</v>
      </c>
      <c r="AC2118" s="551">
        <v>54.7</v>
      </c>
      <c r="AD2118" s="551">
        <v>52</v>
      </c>
      <c r="AE2118" s="551">
        <v>90</v>
      </c>
      <c r="AF2118" s="515">
        <v>142</v>
      </c>
      <c r="AG2118" s="516">
        <v>160.22935779816501</v>
      </c>
      <c r="AH2118" s="516">
        <v>221.4</v>
      </c>
      <c r="AI2118" s="515">
        <v>109</v>
      </c>
      <c r="AJ2118" s="519" t="s">
        <v>80</v>
      </c>
      <c r="AK2118" s="519" t="s">
        <v>80</v>
      </c>
      <c r="AL2118" s="570"/>
      <c r="AM2118" s="570"/>
      <c r="AN2118" s="518">
        <v>910</v>
      </c>
      <c r="AO2118" s="518">
        <v>930</v>
      </c>
      <c r="AP2118" s="519" t="s">
        <v>80</v>
      </c>
      <c r="AQ2118" s="519" t="s">
        <v>80</v>
      </c>
      <c r="AR2118" s="520"/>
      <c r="AS2118" s="520"/>
      <c r="AT2118" s="520"/>
      <c r="AU2118" s="520"/>
      <c r="AV2118" s="520"/>
      <c r="AW2118" s="520"/>
      <c r="AX2118" s="520"/>
      <c r="AY2118" s="520"/>
      <c r="AZ2118" s="520"/>
      <c r="BA2118" s="520"/>
      <c r="BB2118" s="358"/>
      <c r="BC2118" s="597">
        <f t="shared" si="1983"/>
        <v>17464.999999999985</v>
      </c>
      <c r="BD2118" s="598">
        <f t="shared" si="1984"/>
        <v>24132.600000000002</v>
      </c>
      <c r="BE2118" s="602">
        <f t="shared" si="1985"/>
        <v>52630.600000000006</v>
      </c>
      <c r="BF2118" s="603">
        <f t="shared" si="1986"/>
        <v>43774</v>
      </c>
      <c r="BG2118" s="604">
        <f t="shared" si="1987"/>
        <v>88566</v>
      </c>
      <c r="BH2118" s="602">
        <f t="shared" si="1988"/>
        <v>50349.599999999999</v>
      </c>
      <c r="BI2118" s="603">
        <f t="shared" si="1989"/>
        <v>23310</v>
      </c>
      <c r="BJ2118" s="604">
        <f t="shared" si="1990"/>
        <v>128538</v>
      </c>
      <c r="BK2118" s="602">
        <f t="shared" si="1991"/>
        <v>3664.9</v>
      </c>
      <c r="BL2118" s="603">
        <f t="shared" si="1992"/>
        <v>3484</v>
      </c>
      <c r="BM2118" s="604">
        <f t="shared" si="1993"/>
        <v>6030</v>
      </c>
      <c r="BN2118" s="564">
        <f t="shared" si="1994"/>
        <v>8</v>
      </c>
      <c r="BO2118" s="314">
        <f t="shared" si="1995"/>
        <v>2021</v>
      </c>
      <c r="BP2118" s="314">
        <f t="shared" si="1996"/>
        <v>1.9999999999999996</v>
      </c>
      <c r="BQ2118" s="202"/>
    </row>
    <row r="2119" spans="1:69" s="35" customFormat="1" ht="10.5" customHeight="1" x14ac:dyDescent="0.2">
      <c r="A2119" s="87" t="str">
        <f t="shared" si="1982"/>
        <v>2021-22RX88</v>
      </c>
      <c r="B2119" s="87" t="str">
        <f t="shared" si="1997"/>
        <v>Y63</v>
      </c>
      <c r="C2119" s="240" t="s">
        <v>198</v>
      </c>
      <c r="D2119" s="240" t="s">
        <v>171</v>
      </c>
      <c r="E2119" s="42"/>
      <c r="F2119" s="317" t="str">
        <f>VLOOKUP($G2119,'Selection Sheet'!$C$15:$F$39,3,0)</f>
        <v>Y63</v>
      </c>
      <c r="G2119" s="204" t="s">
        <v>120</v>
      </c>
      <c r="H2119" s="203" t="s">
        <v>534</v>
      </c>
      <c r="I2119" s="495">
        <v>269</v>
      </c>
      <c r="J2119" s="495">
        <v>56</v>
      </c>
      <c r="K2119" s="495">
        <v>45</v>
      </c>
      <c r="L2119" s="495">
        <v>18</v>
      </c>
      <c r="M2119" s="495">
        <v>253</v>
      </c>
      <c r="N2119" s="495">
        <v>20</v>
      </c>
      <c r="O2119" s="495">
        <v>40</v>
      </c>
      <c r="P2119" s="495">
        <v>13</v>
      </c>
      <c r="Q2119" s="495" t="s">
        <v>80</v>
      </c>
      <c r="R2119" s="495" t="s">
        <v>80</v>
      </c>
      <c r="S2119" s="495">
        <v>728</v>
      </c>
      <c r="T2119" s="501">
        <v>387</v>
      </c>
      <c r="U2119" s="550">
        <v>91.8</v>
      </c>
      <c r="V2119" s="550">
        <v>81</v>
      </c>
      <c r="W2119" s="550">
        <v>144</v>
      </c>
      <c r="X2119" s="498">
        <v>518</v>
      </c>
      <c r="Y2119" s="555">
        <v>94.8</v>
      </c>
      <c r="Z2119" s="550">
        <v>43</v>
      </c>
      <c r="AA2119" s="550">
        <v>262</v>
      </c>
      <c r="AB2119" s="501">
        <v>77</v>
      </c>
      <c r="AC2119" s="550">
        <v>62.3</v>
      </c>
      <c r="AD2119" s="550">
        <v>50</v>
      </c>
      <c r="AE2119" s="550">
        <v>119</v>
      </c>
      <c r="AF2119" s="502">
        <v>136</v>
      </c>
      <c r="AG2119" s="503">
        <v>150.333333333333</v>
      </c>
      <c r="AH2119" s="503">
        <v>215.1</v>
      </c>
      <c r="AI2119" s="502">
        <v>120</v>
      </c>
      <c r="AJ2119" s="506" t="s">
        <v>80</v>
      </c>
      <c r="AK2119" s="506" t="s">
        <v>80</v>
      </c>
      <c r="AL2119" s="569"/>
      <c r="AM2119" s="569"/>
      <c r="AN2119" s="505">
        <v>461</v>
      </c>
      <c r="AO2119" s="505">
        <v>477</v>
      </c>
      <c r="AP2119" s="506" t="s">
        <v>80</v>
      </c>
      <c r="AQ2119" s="506" t="s">
        <v>80</v>
      </c>
      <c r="AR2119" s="507"/>
      <c r="AS2119" s="507"/>
      <c r="AT2119" s="507"/>
      <c r="AU2119" s="507"/>
      <c r="AV2119" s="507"/>
      <c r="AW2119" s="507"/>
      <c r="AX2119" s="507"/>
      <c r="AY2119" s="507"/>
      <c r="AZ2119" s="507"/>
      <c r="BA2119" s="507"/>
      <c r="BB2119" s="357"/>
      <c r="BC2119" s="592">
        <f t="shared" si="1983"/>
        <v>18039.99999999996</v>
      </c>
      <c r="BD2119" s="593">
        <f t="shared" si="1984"/>
        <v>25812</v>
      </c>
      <c r="BE2119" s="595">
        <f t="shared" si="1985"/>
        <v>35526.6</v>
      </c>
      <c r="BF2119" s="289">
        <f t="shared" si="1986"/>
        <v>31347</v>
      </c>
      <c r="BG2119" s="596">
        <f t="shared" si="1987"/>
        <v>55728</v>
      </c>
      <c r="BH2119" s="595">
        <f t="shared" si="1988"/>
        <v>49106.400000000001</v>
      </c>
      <c r="BI2119" s="289">
        <f t="shared" si="1989"/>
        <v>22274</v>
      </c>
      <c r="BJ2119" s="596">
        <f t="shared" si="1990"/>
        <v>135716</v>
      </c>
      <c r="BK2119" s="595">
        <f t="shared" si="1991"/>
        <v>4797.0999999999995</v>
      </c>
      <c r="BL2119" s="289">
        <f t="shared" si="1992"/>
        <v>3850</v>
      </c>
      <c r="BM2119" s="596">
        <f t="shared" si="1993"/>
        <v>9163</v>
      </c>
      <c r="BN2119" s="563">
        <f t="shared" si="1994"/>
        <v>8</v>
      </c>
      <c r="BO2119" s="87">
        <f t="shared" si="1995"/>
        <v>2021</v>
      </c>
      <c r="BP2119" s="87">
        <f t="shared" si="1996"/>
        <v>1.9999999999999996</v>
      </c>
      <c r="BQ2119" s="202"/>
    </row>
    <row r="2120" spans="1:69" s="35" customFormat="1" ht="10.5" customHeight="1" x14ac:dyDescent="0.2">
      <c r="A2120" s="87" t="str">
        <f t="shared" si="1982"/>
        <v>2021-22RX98</v>
      </c>
      <c r="B2120" s="87" t="str">
        <f t="shared" si="1997"/>
        <v>Y60</v>
      </c>
      <c r="C2120" s="240" t="s">
        <v>198</v>
      </c>
      <c r="D2120" s="240" t="s">
        <v>171</v>
      </c>
      <c r="E2120" s="42"/>
      <c r="F2120" s="317" t="str">
        <f>VLOOKUP($G2120,'Selection Sheet'!$C$15:$F$39,3,0)</f>
        <v>Y60</v>
      </c>
      <c r="G2120" s="204" t="s">
        <v>103</v>
      </c>
      <c r="H2120" s="203" t="s">
        <v>535</v>
      </c>
      <c r="I2120" s="495">
        <v>238</v>
      </c>
      <c r="J2120" s="495">
        <v>67</v>
      </c>
      <c r="K2120" s="495">
        <v>31</v>
      </c>
      <c r="L2120" s="495">
        <v>15</v>
      </c>
      <c r="M2120" s="495">
        <v>236</v>
      </c>
      <c r="N2120" s="495">
        <v>18</v>
      </c>
      <c r="O2120" s="495">
        <v>29</v>
      </c>
      <c r="P2120" s="495">
        <v>6</v>
      </c>
      <c r="Q2120" s="495" t="s">
        <v>80</v>
      </c>
      <c r="R2120" s="495" t="s">
        <v>80</v>
      </c>
      <c r="S2120" s="495">
        <v>632</v>
      </c>
      <c r="T2120" s="501">
        <v>395</v>
      </c>
      <c r="U2120" s="550">
        <v>113</v>
      </c>
      <c r="V2120" s="550">
        <v>92</v>
      </c>
      <c r="W2120" s="550">
        <v>176</v>
      </c>
      <c r="X2120" s="498">
        <v>443</v>
      </c>
      <c r="Y2120" s="555">
        <v>96.9</v>
      </c>
      <c r="Z2120" s="550">
        <v>53</v>
      </c>
      <c r="AA2120" s="550">
        <v>250</v>
      </c>
      <c r="AB2120" s="501">
        <v>52</v>
      </c>
      <c r="AC2120" s="550">
        <v>57.6</v>
      </c>
      <c r="AD2120" s="550">
        <v>51.5</v>
      </c>
      <c r="AE2120" s="550">
        <v>88</v>
      </c>
      <c r="AF2120" s="502">
        <v>107</v>
      </c>
      <c r="AG2120" s="503">
        <v>151.68674698795201</v>
      </c>
      <c r="AH2120" s="503">
        <v>223.4</v>
      </c>
      <c r="AI2120" s="502">
        <v>83</v>
      </c>
      <c r="AJ2120" s="505" t="s">
        <v>80</v>
      </c>
      <c r="AK2120" s="505" t="s">
        <v>80</v>
      </c>
      <c r="AL2120" s="507"/>
      <c r="AM2120" s="507"/>
      <c r="AN2120" s="505">
        <v>774</v>
      </c>
      <c r="AO2120" s="505">
        <v>778</v>
      </c>
      <c r="AP2120" s="506" t="s">
        <v>80</v>
      </c>
      <c r="AQ2120" s="506" t="s">
        <v>80</v>
      </c>
      <c r="AR2120" s="507"/>
      <c r="AS2120" s="507"/>
      <c r="AT2120" s="507"/>
      <c r="AU2120" s="507"/>
      <c r="AV2120" s="507"/>
      <c r="AW2120" s="507"/>
      <c r="AX2120" s="507"/>
      <c r="AY2120" s="507"/>
      <c r="AZ2120" s="507"/>
      <c r="BA2120" s="507"/>
      <c r="BB2120" s="357"/>
      <c r="BC2120" s="592">
        <f t="shared" si="1983"/>
        <v>12590.000000000016</v>
      </c>
      <c r="BD2120" s="593">
        <f t="shared" si="1984"/>
        <v>18542.2</v>
      </c>
      <c r="BE2120" s="595">
        <f t="shared" si="1985"/>
        <v>44635</v>
      </c>
      <c r="BF2120" s="289">
        <f t="shared" si="1986"/>
        <v>36340</v>
      </c>
      <c r="BG2120" s="596">
        <f t="shared" si="1987"/>
        <v>69520</v>
      </c>
      <c r="BH2120" s="595">
        <f t="shared" si="1988"/>
        <v>42926.700000000004</v>
      </c>
      <c r="BI2120" s="289">
        <f t="shared" si="1989"/>
        <v>23479</v>
      </c>
      <c r="BJ2120" s="596">
        <f t="shared" si="1990"/>
        <v>110750</v>
      </c>
      <c r="BK2120" s="595">
        <f t="shared" si="1991"/>
        <v>2995.2000000000003</v>
      </c>
      <c r="BL2120" s="289">
        <f t="shared" si="1992"/>
        <v>2678</v>
      </c>
      <c r="BM2120" s="596">
        <f t="shared" si="1993"/>
        <v>4576</v>
      </c>
      <c r="BN2120" s="563">
        <f t="shared" si="1994"/>
        <v>8</v>
      </c>
      <c r="BO2120" s="87">
        <f t="shared" si="1995"/>
        <v>2021</v>
      </c>
      <c r="BP2120" s="87">
        <f t="shared" si="1996"/>
        <v>1.9999999999999996</v>
      </c>
      <c r="BQ2120" s="202"/>
    </row>
    <row r="2121" spans="1:69" s="35" customFormat="1" ht="10.5" customHeight="1" x14ac:dyDescent="0.2">
      <c r="A2121" s="314" t="str">
        <f t="shared" si="1982"/>
        <v>2021-22RYA8</v>
      </c>
      <c r="B2121" s="314" t="str">
        <f t="shared" si="1997"/>
        <v>Y60</v>
      </c>
      <c r="C2121" s="243" t="s">
        <v>198</v>
      </c>
      <c r="D2121" s="243" t="s">
        <v>171</v>
      </c>
      <c r="E2121" s="206"/>
      <c r="F2121" s="318" t="str">
        <f>VLOOKUP($G2121,'Selection Sheet'!$C$15:$F$39,3,0)</f>
        <v>Y60</v>
      </c>
      <c r="G2121" s="207" t="s">
        <v>118</v>
      </c>
      <c r="H2121" s="205" t="s">
        <v>536</v>
      </c>
      <c r="I2121" s="508">
        <v>272</v>
      </c>
      <c r="J2121" s="508">
        <v>65</v>
      </c>
      <c r="K2121" s="508">
        <v>48</v>
      </c>
      <c r="L2121" s="508">
        <v>15</v>
      </c>
      <c r="M2121" s="508">
        <v>267</v>
      </c>
      <c r="N2121" s="508">
        <v>20</v>
      </c>
      <c r="O2121" s="508">
        <v>45</v>
      </c>
      <c r="P2121" s="508">
        <v>8</v>
      </c>
      <c r="Q2121" s="508" t="s">
        <v>80</v>
      </c>
      <c r="R2121" s="508" t="s">
        <v>80</v>
      </c>
      <c r="S2121" s="508">
        <v>886</v>
      </c>
      <c r="T2121" s="514">
        <v>344</v>
      </c>
      <c r="U2121" s="551">
        <v>83.7</v>
      </c>
      <c r="V2121" s="551">
        <v>74</v>
      </c>
      <c r="W2121" s="551">
        <v>122</v>
      </c>
      <c r="X2121" s="511">
        <v>487</v>
      </c>
      <c r="Y2121" s="556">
        <v>113.1</v>
      </c>
      <c r="Z2121" s="551">
        <v>55</v>
      </c>
      <c r="AA2121" s="551">
        <v>298</v>
      </c>
      <c r="AB2121" s="514">
        <v>55</v>
      </c>
      <c r="AC2121" s="551">
        <v>67.7</v>
      </c>
      <c r="AD2121" s="551">
        <v>61</v>
      </c>
      <c r="AE2121" s="551">
        <v>112</v>
      </c>
      <c r="AF2121" s="515">
        <v>158</v>
      </c>
      <c r="AG2121" s="516">
        <v>136.33088235294099</v>
      </c>
      <c r="AH2121" s="516">
        <v>187.5</v>
      </c>
      <c r="AI2121" s="515">
        <v>136</v>
      </c>
      <c r="AJ2121" s="519" t="s">
        <v>80</v>
      </c>
      <c r="AK2121" s="519" t="s">
        <v>80</v>
      </c>
      <c r="AL2121" s="570"/>
      <c r="AM2121" s="570"/>
      <c r="AN2121" s="518">
        <v>1814</v>
      </c>
      <c r="AO2121" s="518">
        <v>1831</v>
      </c>
      <c r="AP2121" s="519" t="s">
        <v>80</v>
      </c>
      <c r="AQ2121" s="519" t="s">
        <v>80</v>
      </c>
      <c r="AR2121" s="520"/>
      <c r="AS2121" s="520"/>
      <c r="AT2121" s="520"/>
      <c r="AU2121" s="520"/>
      <c r="AV2121" s="520"/>
      <c r="AW2121" s="520"/>
      <c r="AX2121" s="520"/>
      <c r="AY2121" s="520"/>
      <c r="AZ2121" s="520"/>
      <c r="BA2121" s="520"/>
      <c r="BB2121" s="358"/>
      <c r="BC2121" s="597">
        <f t="shared" si="1983"/>
        <v>18540.999999999975</v>
      </c>
      <c r="BD2121" s="598">
        <f t="shared" si="1984"/>
        <v>25500</v>
      </c>
      <c r="BE2121" s="602">
        <f t="shared" si="1985"/>
        <v>28792.799999999999</v>
      </c>
      <c r="BF2121" s="603">
        <f t="shared" si="1986"/>
        <v>25456</v>
      </c>
      <c r="BG2121" s="604">
        <f t="shared" si="1987"/>
        <v>41968</v>
      </c>
      <c r="BH2121" s="602">
        <f t="shared" si="1988"/>
        <v>55079.7</v>
      </c>
      <c r="BI2121" s="603">
        <f t="shared" si="1989"/>
        <v>26785</v>
      </c>
      <c r="BJ2121" s="604">
        <f t="shared" si="1990"/>
        <v>145126</v>
      </c>
      <c r="BK2121" s="602">
        <f t="shared" si="1991"/>
        <v>3723.5</v>
      </c>
      <c r="BL2121" s="603">
        <f t="shared" si="1992"/>
        <v>3355</v>
      </c>
      <c r="BM2121" s="604">
        <f t="shared" si="1993"/>
        <v>6160</v>
      </c>
      <c r="BN2121" s="564">
        <f t="shared" si="1994"/>
        <v>8</v>
      </c>
      <c r="BO2121" s="314">
        <f t="shared" si="1995"/>
        <v>2021</v>
      </c>
      <c r="BP2121" s="314">
        <f t="shared" si="1996"/>
        <v>1.9999999999999996</v>
      </c>
      <c r="BQ2121" s="202"/>
    </row>
    <row r="2122" spans="1:69" s="35" customFormat="1" ht="10.5" customHeight="1" x14ac:dyDescent="0.2">
      <c r="A2122" s="87" t="str">
        <f t="shared" si="1982"/>
        <v>2021-22RYC8</v>
      </c>
      <c r="B2122" s="87" t="str">
        <f t="shared" si="1997"/>
        <v>Y61</v>
      </c>
      <c r="C2122" s="240" t="s">
        <v>198</v>
      </c>
      <c r="D2122" s="240" t="s">
        <v>171</v>
      </c>
      <c r="E2122" s="42"/>
      <c r="F2122" s="317" t="str">
        <f>VLOOKUP($G2122,'Selection Sheet'!$C$15:$F$39,3,0)</f>
        <v>Y61</v>
      </c>
      <c r="G2122" s="204" t="s">
        <v>87</v>
      </c>
      <c r="H2122" s="203" t="s">
        <v>537</v>
      </c>
      <c r="I2122" s="495">
        <v>276</v>
      </c>
      <c r="J2122" s="495">
        <v>66</v>
      </c>
      <c r="K2122" s="495">
        <v>53</v>
      </c>
      <c r="L2122" s="495">
        <v>29</v>
      </c>
      <c r="M2122" s="495">
        <v>270</v>
      </c>
      <c r="N2122" s="495">
        <v>27</v>
      </c>
      <c r="O2122" s="495">
        <v>52</v>
      </c>
      <c r="P2122" s="495">
        <v>20</v>
      </c>
      <c r="Q2122" s="495" t="s">
        <v>80</v>
      </c>
      <c r="R2122" s="495" t="s">
        <v>80</v>
      </c>
      <c r="S2122" s="495">
        <v>819</v>
      </c>
      <c r="T2122" s="501">
        <v>554</v>
      </c>
      <c r="U2122" s="550">
        <v>101.6</v>
      </c>
      <c r="V2122" s="550">
        <v>86</v>
      </c>
      <c r="W2122" s="550">
        <v>160</v>
      </c>
      <c r="X2122" s="498">
        <v>582</v>
      </c>
      <c r="Y2122" s="555">
        <v>94.4</v>
      </c>
      <c r="Z2122" s="550">
        <v>40.5</v>
      </c>
      <c r="AA2122" s="550">
        <v>228</v>
      </c>
      <c r="AB2122" s="501">
        <v>65</v>
      </c>
      <c r="AC2122" s="550">
        <v>69.599999999999994</v>
      </c>
      <c r="AD2122" s="550">
        <v>58</v>
      </c>
      <c r="AE2122" s="550">
        <v>115</v>
      </c>
      <c r="AF2122" s="502">
        <v>117</v>
      </c>
      <c r="AG2122" s="503">
        <v>157.408163265306</v>
      </c>
      <c r="AH2122" s="503">
        <v>218.6</v>
      </c>
      <c r="AI2122" s="502">
        <v>98</v>
      </c>
      <c r="AJ2122" s="505" t="s">
        <v>80</v>
      </c>
      <c r="AK2122" s="505" t="s">
        <v>80</v>
      </c>
      <c r="AL2122" s="507"/>
      <c r="AM2122" s="507"/>
      <c r="AN2122" s="505">
        <v>756</v>
      </c>
      <c r="AO2122" s="505">
        <v>761</v>
      </c>
      <c r="AP2122" s="506" t="s">
        <v>80</v>
      </c>
      <c r="AQ2122" s="506" t="s">
        <v>80</v>
      </c>
      <c r="AR2122" s="507"/>
      <c r="AS2122" s="507"/>
      <c r="AT2122" s="507"/>
      <c r="AU2122" s="507"/>
      <c r="AV2122" s="507"/>
      <c r="AW2122" s="507"/>
      <c r="AX2122" s="507"/>
      <c r="AY2122" s="507"/>
      <c r="AZ2122" s="507"/>
      <c r="BA2122" s="507"/>
      <c r="BB2122" s="357"/>
      <c r="BC2122" s="592">
        <f t="shared" si="1983"/>
        <v>15425.999999999987</v>
      </c>
      <c r="BD2122" s="593">
        <f t="shared" si="1984"/>
        <v>21422.799999999999</v>
      </c>
      <c r="BE2122" s="595">
        <f t="shared" si="1985"/>
        <v>56286.399999999994</v>
      </c>
      <c r="BF2122" s="289">
        <f t="shared" si="1986"/>
        <v>47644</v>
      </c>
      <c r="BG2122" s="596">
        <f t="shared" si="1987"/>
        <v>88640</v>
      </c>
      <c r="BH2122" s="595">
        <f t="shared" si="1988"/>
        <v>54940.800000000003</v>
      </c>
      <c r="BI2122" s="289">
        <f t="shared" si="1989"/>
        <v>23571</v>
      </c>
      <c r="BJ2122" s="596">
        <f t="shared" si="1990"/>
        <v>132696</v>
      </c>
      <c r="BK2122" s="595">
        <f t="shared" si="1991"/>
        <v>4524</v>
      </c>
      <c r="BL2122" s="289">
        <f t="shared" si="1992"/>
        <v>3770</v>
      </c>
      <c r="BM2122" s="596">
        <f t="shared" si="1993"/>
        <v>7475</v>
      </c>
      <c r="BN2122" s="563">
        <f t="shared" si="1994"/>
        <v>8</v>
      </c>
      <c r="BO2122" s="87">
        <f t="shared" si="1995"/>
        <v>2021</v>
      </c>
      <c r="BP2122" s="87">
        <f t="shared" si="1996"/>
        <v>1.9999999999999996</v>
      </c>
      <c r="BQ2122" s="202"/>
    </row>
    <row r="2123" spans="1:69" s="35" customFormat="1" ht="10.5" customHeight="1" x14ac:dyDescent="0.2">
      <c r="A2123" s="87" t="str">
        <f t="shared" si="1982"/>
        <v>2021-22RYD8</v>
      </c>
      <c r="B2123" s="87" t="str">
        <f t="shared" si="1997"/>
        <v>Y59</v>
      </c>
      <c r="C2123" s="240" t="s">
        <v>198</v>
      </c>
      <c r="D2123" s="240" t="s">
        <v>171</v>
      </c>
      <c r="E2123" s="42"/>
      <c r="F2123" s="317" t="str">
        <f>VLOOKUP($G2123,'Selection Sheet'!$C$15:$F$39,3,0)</f>
        <v>Y59</v>
      </c>
      <c r="G2123" s="204" t="s">
        <v>116</v>
      </c>
      <c r="H2123" s="203" t="s">
        <v>538</v>
      </c>
      <c r="I2123" s="495">
        <v>211</v>
      </c>
      <c r="J2123" s="495">
        <v>57</v>
      </c>
      <c r="K2123" s="495">
        <v>36</v>
      </c>
      <c r="L2123" s="495">
        <v>18</v>
      </c>
      <c r="M2123" s="495">
        <v>211</v>
      </c>
      <c r="N2123" s="495">
        <v>21</v>
      </c>
      <c r="O2123" s="495">
        <v>36</v>
      </c>
      <c r="P2123" s="495">
        <v>11</v>
      </c>
      <c r="Q2123" s="495" t="s">
        <v>80</v>
      </c>
      <c r="R2123" s="495" t="s">
        <v>80</v>
      </c>
      <c r="S2123" s="495">
        <v>567</v>
      </c>
      <c r="T2123" s="501">
        <v>404</v>
      </c>
      <c r="U2123" s="550">
        <v>115.7</v>
      </c>
      <c r="V2123" s="550">
        <v>83</v>
      </c>
      <c r="W2123" s="550">
        <v>180</v>
      </c>
      <c r="X2123" s="498">
        <v>403</v>
      </c>
      <c r="Y2123" s="555">
        <v>79.8</v>
      </c>
      <c r="Z2123" s="550">
        <v>39</v>
      </c>
      <c r="AA2123" s="550">
        <v>195</v>
      </c>
      <c r="AB2123" s="501">
        <v>51</v>
      </c>
      <c r="AC2123" s="550">
        <v>69.900000000000006</v>
      </c>
      <c r="AD2123" s="550">
        <v>61</v>
      </c>
      <c r="AE2123" s="550">
        <v>118</v>
      </c>
      <c r="AF2123" s="502">
        <v>119</v>
      </c>
      <c r="AG2123" s="503">
        <v>154.316831683168</v>
      </c>
      <c r="AH2123" s="503">
        <v>203</v>
      </c>
      <c r="AI2123" s="502">
        <v>101</v>
      </c>
      <c r="AJ2123" s="505" t="s">
        <v>80</v>
      </c>
      <c r="AK2123" s="505" t="s">
        <v>80</v>
      </c>
      <c r="AL2123" s="507"/>
      <c r="AM2123" s="507"/>
      <c r="AN2123" s="505">
        <v>1164</v>
      </c>
      <c r="AO2123" s="505">
        <v>1204</v>
      </c>
      <c r="AP2123" s="506" t="s">
        <v>80</v>
      </c>
      <c r="AQ2123" s="506" t="s">
        <v>80</v>
      </c>
      <c r="AR2123" s="507"/>
      <c r="AS2123" s="507"/>
      <c r="AT2123" s="507"/>
      <c r="AU2123" s="507"/>
      <c r="AV2123" s="507"/>
      <c r="AW2123" s="507"/>
      <c r="AX2123" s="507"/>
      <c r="AY2123" s="507"/>
      <c r="AZ2123" s="507"/>
      <c r="BA2123" s="507"/>
      <c r="BB2123" s="357"/>
      <c r="BC2123" s="592">
        <f t="shared" si="1983"/>
        <v>15585.999999999969</v>
      </c>
      <c r="BD2123" s="593">
        <f t="shared" si="1984"/>
        <v>20503</v>
      </c>
      <c r="BE2123" s="595">
        <f t="shared" si="1985"/>
        <v>46742.8</v>
      </c>
      <c r="BF2123" s="289">
        <f t="shared" si="1986"/>
        <v>33532</v>
      </c>
      <c r="BG2123" s="596">
        <f t="shared" si="1987"/>
        <v>72720</v>
      </c>
      <c r="BH2123" s="595">
        <f t="shared" si="1988"/>
        <v>32159.399999999998</v>
      </c>
      <c r="BI2123" s="289">
        <f t="shared" si="1989"/>
        <v>15717</v>
      </c>
      <c r="BJ2123" s="596">
        <f t="shared" si="1990"/>
        <v>78585</v>
      </c>
      <c r="BK2123" s="595">
        <f t="shared" si="1991"/>
        <v>3564.9</v>
      </c>
      <c r="BL2123" s="289">
        <f t="shared" si="1992"/>
        <v>3111</v>
      </c>
      <c r="BM2123" s="596">
        <f t="shared" si="1993"/>
        <v>6018</v>
      </c>
      <c r="BN2123" s="563">
        <f t="shared" si="1994"/>
        <v>8</v>
      </c>
      <c r="BO2123" s="87">
        <f t="shared" si="1995"/>
        <v>2021</v>
      </c>
      <c r="BP2123" s="87">
        <f t="shared" si="1996"/>
        <v>1.9999999999999996</v>
      </c>
      <c r="BQ2123" s="202"/>
    </row>
    <row r="2124" spans="1:69" s="35" customFormat="1" ht="10.5" customHeight="1" x14ac:dyDescent="0.2">
      <c r="A2124" s="87" t="str">
        <f t="shared" si="1982"/>
        <v>2021-22RYE8</v>
      </c>
      <c r="B2124" s="87" t="str">
        <f t="shared" si="1997"/>
        <v>Y59</v>
      </c>
      <c r="C2124" s="240" t="s">
        <v>198</v>
      </c>
      <c r="D2124" s="240" t="s">
        <v>171</v>
      </c>
      <c r="E2124" s="42"/>
      <c r="F2124" s="317" t="str">
        <f>VLOOKUP($G2124,'Selection Sheet'!$C$15:$F$39,3,0)</f>
        <v>Y59</v>
      </c>
      <c r="G2124" s="204" t="s">
        <v>114</v>
      </c>
      <c r="H2124" s="203" t="s">
        <v>539</v>
      </c>
      <c r="I2124" s="495">
        <v>169</v>
      </c>
      <c r="J2124" s="495">
        <v>35</v>
      </c>
      <c r="K2124" s="495">
        <v>20</v>
      </c>
      <c r="L2124" s="495">
        <v>10</v>
      </c>
      <c r="M2124" s="495">
        <v>168</v>
      </c>
      <c r="N2124" s="495">
        <v>20</v>
      </c>
      <c r="O2124" s="495">
        <v>20</v>
      </c>
      <c r="P2124" s="495">
        <v>4</v>
      </c>
      <c r="Q2124" s="495" t="s">
        <v>80</v>
      </c>
      <c r="R2124" s="495" t="s">
        <v>80</v>
      </c>
      <c r="S2124" s="495">
        <v>344</v>
      </c>
      <c r="T2124" s="501">
        <v>318</v>
      </c>
      <c r="U2124" s="550">
        <v>87.9</v>
      </c>
      <c r="V2124" s="550">
        <v>73</v>
      </c>
      <c r="W2124" s="550">
        <v>141</v>
      </c>
      <c r="X2124" s="498">
        <v>370</v>
      </c>
      <c r="Y2124" s="555">
        <v>80.099999999999994</v>
      </c>
      <c r="Z2124" s="550">
        <v>35</v>
      </c>
      <c r="AA2124" s="550">
        <v>222.5</v>
      </c>
      <c r="AB2124" s="501">
        <v>82</v>
      </c>
      <c r="AC2124" s="550">
        <v>44.5</v>
      </c>
      <c r="AD2124" s="550">
        <v>41</v>
      </c>
      <c r="AE2124" s="550">
        <v>71</v>
      </c>
      <c r="AF2124" s="502">
        <v>102</v>
      </c>
      <c r="AG2124" s="503">
        <v>117.707865168539</v>
      </c>
      <c r="AH2124" s="503">
        <v>164.6</v>
      </c>
      <c r="AI2124" s="502">
        <v>89</v>
      </c>
      <c r="AJ2124" s="505" t="s">
        <v>80</v>
      </c>
      <c r="AK2124" s="505" t="s">
        <v>80</v>
      </c>
      <c r="AL2124" s="507"/>
      <c r="AM2124" s="507"/>
      <c r="AN2124" s="505">
        <v>760</v>
      </c>
      <c r="AO2124" s="505">
        <v>776</v>
      </c>
      <c r="AP2124" s="506" t="s">
        <v>80</v>
      </c>
      <c r="AQ2124" s="506" t="s">
        <v>80</v>
      </c>
      <c r="AR2124" s="507"/>
      <c r="AS2124" s="507"/>
      <c r="AT2124" s="507"/>
      <c r="AU2124" s="507"/>
      <c r="AV2124" s="507"/>
      <c r="AW2124" s="507"/>
      <c r="AX2124" s="507"/>
      <c r="AY2124" s="507"/>
      <c r="AZ2124" s="507"/>
      <c r="BA2124" s="507"/>
      <c r="BB2124" s="357"/>
      <c r="BC2124" s="592">
        <f t="shared" si="1983"/>
        <v>10475.999999999971</v>
      </c>
      <c r="BD2124" s="593">
        <f t="shared" si="1984"/>
        <v>14649.4</v>
      </c>
      <c r="BE2124" s="595">
        <f t="shared" si="1985"/>
        <v>27952.2</v>
      </c>
      <c r="BF2124" s="289">
        <f t="shared" si="1986"/>
        <v>23214</v>
      </c>
      <c r="BG2124" s="596">
        <f t="shared" si="1987"/>
        <v>44838</v>
      </c>
      <c r="BH2124" s="595">
        <f t="shared" si="1988"/>
        <v>29636.999999999996</v>
      </c>
      <c r="BI2124" s="289">
        <f t="shared" si="1989"/>
        <v>12950</v>
      </c>
      <c r="BJ2124" s="596">
        <f t="shared" si="1990"/>
        <v>82325</v>
      </c>
      <c r="BK2124" s="595">
        <f t="shared" si="1991"/>
        <v>3649</v>
      </c>
      <c r="BL2124" s="289">
        <f t="shared" si="1992"/>
        <v>3362</v>
      </c>
      <c r="BM2124" s="596">
        <f t="shared" si="1993"/>
        <v>5822</v>
      </c>
      <c r="BN2124" s="563">
        <f t="shared" si="1994"/>
        <v>8</v>
      </c>
      <c r="BO2124" s="87">
        <f t="shared" si="1995"/>
        <v>2021</v>
      </c>
      <c r="BP2124" s="87">
        <f t="shared" si="1996"/>
        <v>1.9999999999999996</v>
      </c>
      <c r="BQ2124" s="202"/>
    </row>
    <row r="2125" spans="1:69" s="35" customFormat="1" ht="10.5" customHeight="1" x14ac:dyDescent="0.2">
      <c r="A2125" s="312" t="str">
        <f t="shared" si="1982"/>
        <v>2021-22RYF8</v>
      </c>
      <c r="B2125" s="312" t="str">
        <f t="shared" si="1997"/>
        <v>Y58</v>
      </c>
      <c r="C2125" s="245" t="s">
        <v>198</v>
      </c>
      <c r="D2125" s="245" t="s">
        <v>171</v>
      </c>
      <c r="E2125" s="53"/>
      <c r="F2125" s="319" t="str">
        <f>VLOOKUP($G2125,'Selection Sheet'!$C$15:$F$39,3,0)</f>
        <v>Y58</v>
      </c>
      <c r="G2125" s="209" t="s">
        <v>99</v>
      </c>
      <c r="H2125" s="208" t="s">
        <v>540</v>
      </c>
      <c r="I2125" s="521">
        <v>288</v>
      </c>
      <c r="J2125" s="521">
        <v>73</v>
      </c>
      <c r="K2125" s="521">
        <v>51</v>
      </c>
      <c r="L2125" s="521">
        <v>22</v>
      </c>
      <c r="M2125" s="521">
        <v>284</v>
      </c>
      <c r="N2125" s="521">
        <v>30</v>
      </c>
      <c r="O2125" s="521">
        <v>51</v>
      </c>
      <c r="P2125" s="521">
        <v>13</v>
      </c>
      <c r="Q2125" s="521" t="s">
        <v>80</v>
      </c>
      <c r="R2125" s="521" t="s">
        <v>80</v>
      </c>
      <c r="S2125" s="521">
        <v>798</v>
      </c>
      <c r="T2125" s="527">
        <v>601</v>
      </c>
      <c r="U2125" s="552">
        <v>122</v>
      </c>
      <c r="V2125" s="552">
        <v>97</v>
      </c>
      <c r="W2125" s="552">
        <v>200</v>
      </c>
      <c r="X2125" s="524">
        <v>611</v>
      </c>
      <c r="Y2125" s="557">
        <v>97.1</v>
      </c>
      <c r="Z2125" s="552">
        <v>36</v>
      </c>
      <c r="AA2125" s="552">
        <v>246</v>
      </c>
      <c r="AB2125" s="527">
        <v>61</v>
      </c>
      <c r="AC2125" s="552">
        <v>61.5</v>
      </c>
      <c r="AD2125" s="552">
        <v>57</v>
      </c>
      <c r="AE2125" s="552">
        <v>102</v>
      </c>
      <c r="AF2125" s="528">
        <v>154</v>
      </c>
      <c r="AG2125" s="529">
        <v>161.75384615384601</v>
      </c>
      <c r="AH2125" s="529">
        <v>237.5</v>
      </c>
      <c r="AI2125" s="528">
        <v>130</v>
      </c>
      <c r="AJ2125" s="532" t="s">
        <v>80</v>
      </c>
      <c r="AK2125" s="532" t="s">
        <v>80</v>
      </c>
      <c r="AL2125" s="571"/>
      <c r="AM2125" s="571"/>
      <c r="AN2125" s="531">
        <v>906</v>
      </c>
      <c r="AO2125" s="531">
        <v>920</v>
      </c>
      <c r="AP2125" s="532" t="s">
        <v>80</v>
      </c>
      <c r="AQ2125" s="532" t="s">
        <v>80</v>
      </c>
      <c r="AR2125" s="533"/>
      <c r="AS2125" s="533"/>
      <c r="AT2125" s="533"/>
      <c r="AU2125" s="533"/>
      <c r="AV2125" s="533"/>
      <c r="AW2125" s="533"/>
      <c r="AX2125" s="533"/>
      <c r="AY2125" s="533"/>
      <c r="AZ2125" s="533"/>
      <c r="BA2125" s="533"/>
      <c r="BB2125" s="359"/>
      <c r="BC2125" s="605">
        <f t="shared" si="1983"/>
        <v>21027.999999999982</v>
      </c>
      <c r="BD2125" s="606">
        <f t="shared" si="1984"/>
        <v>30875</v>
      </c>
      <c r="BE2125" s="609">
        <f t="shared" si="1985"/>
        <v>73322</v>
      </c>
      <c r="BF2125" s="311">
        <f t="shared" si="1986"/>
        <v>58297</v>
      </c>
      <c r="BG2125" s="610">
        <f t="shared" si="1987"/>
        <v>120200</v>
      </c>
      <c r="BH2125" s="609">
        <f t="shared" si="1988"/>
        <v>59328.1</v>
      </c>
      <c r="BI2125" s="311">
        <f t="shared" si="1989"/>
        <v>21996</v>
      </c>
      <c r="BJ2125" s="610">
        <f t="shared" si="1990"/>
        <v>150306</v>
      </c>
      <c r="BK2125" s="609">
        <f t="shared" si="1991"/>
        <v>3751.5</v>
      </c>
      <c r="BL2125" s="311">
        <f t="shared" si="1992"/>
        <v>3477</v>
      </c>
      <c r="BM2125" s="610">
        <f t="shared" si="1993"/>
        <v>6222</v>
      </c>
      <c r="BN2125" s="565">
        <f t="shared" si="1994"/>
        <v>8</v>
      </c>
      <c r="BO2125" s="312">
        <f t="shared" si="1995"/>
        <v>2021</v>
      </c>
      <c r="BP2125" s="312">
        <f t="shared" si="1996"/>
        <v>1.9999999999999996</v>
      </c>
      <c r="BQ2125" s="202"/>
    </row>
    <row r="2126" spans="1:69" s="35" customFormat="1" ht="10.5" customHeight="1" x14ac:dyDescent="0.2">
      <c r="A2126" s="87" t="str">
        <f t="shared" si="1982"/>
        <v>2021-22R1F9</v>
      </c>
      <c r="B2126" s="87" t="str">
        <f t="shared" si="1997"/>
        <v>Y59</v>
      </c>
      <c r="C2126" s="241" t="s">
        <v>198</v>
      </c>
      <c r="D2126" s="241" t="s">
        <v>172</v>
      </c>
      <c r="E2126" s="42"/>
      <c r="F2126" s="317" t="str">
        <f>VLOOKUP($G2126,'Selection Sheet'!$C$15:$F$39,3,0)</f>
        <v>Y59</v>
      </c>
      <c r="G2126" s="204" t="s">
        <v>108</v>
      </c>
      <c r="H2126" s="203" t="s">
        <v>529</v>
      </c>
      <c r="I2126" s="495">
        <v>17</v>
      </c>
      <c r="J2126" s="495">
        <v>3</v>
      </c>
      <c r="K2126" s="495">
        <v>0</v>
      </c>
      <c r="L2126" s="495">
        <v>0</v>
      </c>
      <c r="M2126" s="495">
        <v>17</v>
      </c>
      <c r="N2126" s="495">
        <v>2</v>
      </c>
      <c r="O2126" s="495">
        <v>0</v>
      </c>
      <c r="P2126" s="495">
        <v>0</v>
      </c>
      <c r="Q2126" s="495" t="s">
        <v>80</v>
      </c>
      <c r="R2126" s="495" t="s">
        <v>80</v>
      </c>
      <c r="S2126" s="495">
        <v>35</v>
      </c>
      <c r="T2126" s="498">
        <v>11</v>
      </c>
      <c r="U2126" s="550">
        <v>96.9</v>
      </c>
      <c r="V2126" s="550">
        <v>68</v>
      </c>
      <c r="W2126" s="550">
        <v>165</v>
      </c>
      <c r="X2126" s="498">
        <v>12</v>
      </c>
      <c r="Y2126" s="555">
        <v>62.2</v>
      </c>
      <c r="Z2126" s="550">
        <v>14.5</v>
      </c>
      <c r="AA2126" s="550">
        <v>160</v>
      </c>
      <c r="AB2126" s="501" t="s">
        <v>80</v>
      </c>
      <c r="AC2126" s="550" t="s">
        <v>80</v>
      </c>
      <c r="AD2126" s="550" t="s">
        <v>80</v>
      </c>
      <c r="AE2126" s="550" t="s">
        <v>80</v>
      </c>
      <c r="AF2126" s="502">
        <v>2</v>
      </c>
      <c r="AG2126" s="503">
        <v>192</v>
      </c>
      <c r="AH2126" s="503">
        <v>192</v>
      </c>
      <c r="AI2126" s="502">
        <v>1</v>
      </c>
      <c r="AJ2126" s="505" t="s">
        <v>80</v>
      </c>
      <c r="AK2126" s="505" t="s">
        <v>80</v>
      </c>
      <c r="AL2126" s="507"/>
      <c r="AM2126" s="507"/>
      <c r="AN2126" s="505" t="s">
        <v>80</v>
      </c>
      <c r="AO2126" s="505" t="s">
        <v>80</v>
      </c>
      <c r="AP2126" s="506">
        <v>44</v>
      </c>
      <c r="AQ2126" s="506">
        <v>54</v>
      </c>
      <c r="AR2126" s="507"/>
      <c r="AS2126" s="507"/>
      <c r="AT2126" s="507"/>
      <c r="AU2126" s="507"/>
      <c r="AV2126" s="507"/>
      <c r="AW2126" s="507"/>
      <c r="AX2126" s="507"/>
      <c r="AY2126" s="507"/>
      <c r="AZ2126" s="507"/>
      <c r="BA2126" s="507"/>
      <c r="BB2126" s="357"/>
      <c r="BC2126" s="592">
        <f t="shared" si="1983"/>
        <v>192</v>
      </c>
      <c r="BD2126" s="593">
        <f t="shared" si="1984"/>
        <v>192</v>
      </c>
      <c r="BE2126" s="595">
        <f t="shared" si="1985"/>
        <v>1065.9000000000001</v>
      </c>
      <c r="BF2126" s="289">
        <f t="shared" si="1986"/>
        <v>748</v>
      </c>
      <c r="BG2126" s="596">
        <f t="shared" si="1987"/>
        <v>1815</v>
      </c>
      <c r="BH2126" s="595">
        <f t="shared" si="1988"/>
        <v>746.40000000000009</v>
      </c>
      <c r="BI2126" s="289">
        <f t="shared" si="1989"/>
        <v>174</v>
      </c>
      <c r="BJ2126" s="596">
        <f t="shared" si="1990"/>
        <v>1920</v>
      </c>
      <c r="BK2126" s="595" t="str">
        <f t="shared" si="1991"/>
        <v>-</v>
      </c>
      <c r="BL2126" s="289" t="str">
        <f t="shared" si="1992"/>
        <v>-</v>
      </c>
      <c r="BM2126" s="596" t="str">
        <f t="shared" si="1993"/>
        <v>-</v>
      </c>
      <c r="BN2126" s="563">
        <f t="shared" si="1994"/>
        <v>9</v>
      </c>
      <c r="BO2126" s="87">
        <f t="shared" si="1995"/>
        <v>2021</v>
      </c>
      <c r="BP2126" s="87">
        <f t="shared" si="1996"/>
        <v>0</v>
      </c>
      <c r="BQ2126" s="202"/>
    </row>
    <row r="2127" spans="1:69" s="35" customFormat="1" ht="10.5" customHeight="1" x14ac:dyDescent="0.2">
      <c r="A2127" s="87" t="str">
        <f t="shared" si="1982"/>
        <v>2021-22RRU9</v>
      </c>
      <c r="B2127" s="87" t="str">
        <f t="shared" si="1997"/>
        <v>Y56</v>
      </c>
      <c r="C2127" s="240" t="s">
        <v>198</v>
      </c>
      <c r="D2127" s="240" t="s">
        <v>172</v>
      </c>
      <c r="E2127" s="42"/>
      <c r="F2127" s="317" t="str">
        <f>VLOOKUP($G2127,'Selection Sheet'!$C$15:$F$39,3,0)</f>
        <v>Y56</v>
      </c>
      <c r="G2127" s="204" t="s">
        <v>93</v>
      </c>
      <c r="H2127" s="203" t="s">
        <v>530</v>
      </c>
      <c r="I2127" s="495">
        <v>315</v>
      </c>
      <c r="J2127" s="495">
        <v>86</v>
      </c>
      <c r="K2127" s="495">
        <v>38</v>
      </c>
      <c r="L2127" s="495">
        <v>12</v>
      </c>
      <c r="M2127" s="495">
        <v>299</v>
      </c>
      <c r="N2127" s="495">
        <v>28</v>
      </c>
      <c r="O2127" s="495">
        <v>36</v>
      </c>
      <c r="P2127" s="495">
        <v>7</v>
      </c>
      <c r="Q2127" s="495" t="s">
        <v>80</v>
      </c>
      <c r="R2127" s="495" t="s">
        <v>80</v>
      </c>
      <c r="S2127" s="495">
        <v>951</v>
      </c>
      <c r="T2127" s="501">
        <v>280</v>
      </c>
      <c r="U2127" s="550">
        <v>100.3</v>
      </c>
      <c r="V2127" s="550">
        <v>88</v>
      </c>
      <c r="W2127" s="550">
        <v>154</v>
      </c>
      <c r="X2127" s="498">
        <v>498</v>
      </c>
      <c r="Y2127" s="555">
        <v>72</v>
      </c>
      <c r="Z2127" s="550">
        <v>27</v>
      </c>
      <c r="AA2127" s="550">
        <v>227</v>
      </c>
      <c r="AB2127" s="501">
        <v>55</v>
      </c>
      <c r="AC2127" s="550">
        <v>44.9</v>
      </c>
      <c r="AD2127" s="550">
        <v>40</v>
      </c>
      <c r="AE2127" s="550">
        <v>72</v>
      </c>
      <c r="AF2127" s="502">
        <v>91</v>
      </c>
      <c r="AG2127" s="503">
        <v>163.105263157895</v>
      </c>
      <c r="AH2127" s="503">
        <v>250</v>
      </c>
      <c r="AI2127" s="502">
        <v>76</v>
      </c>
      <c r="AJ2127" s="505" t="s">
        <v>80</v>
      </c>
      <c r="AK2127" s="505" t="s">
        <v>80</v>
      </c>
      <c r="AL2127" s="507"/>
      <c r="AM2127" s="507"/>
      <c r="AN2127" s="505" t="s">
        <v>80</v>
      </c>
      <c r="AO2127" s="505" t="s">
        <v>80</v>
      </c>
      <c r="AP2127" s="506">
        <v>1028</v>
      </c>
      <c r="AQ2127" s="506">
        <v>1118</v>
      </c>
      <c r="AR2127" s="507"/>
      <c r="AS2127" s="507"/>
      <c r="AT2127" s="507"/>
      <c r="AU2127" s="507"/>
      <c r="AV2127" s="507"/>
      <c r="AW2127" s="507"/>
      <c r="AX2127" s="507"/>
      <c r="AY2127" s="507"/>
      <c r="AZ2127" s="507"/>
      <c r="BA2127" s="507"/>
      <c r="BB2127" s="357"/>
      <c r="BC2127" s="592">
        <f t="shared" si="1983"/>
        <v>12396.00000000002</v>
      </c>
      <c r="BD2127" s="593">
        <f t="shared" si="1984"/>
        <v>19000</v>
      </c>
      <c r="BE2127" s="595">
        <f t="shared" si="1985"/>
        <v>28084</v>
      </c>
      <c r="BF2127" s="289">
        <f t="shared" si="1986"/>
        <v>24640</v>
      </c>
      <c r="BG2127" s="596">
        <f t="shared" si="1987"/>
        <v>43120</v>
      </c>
      <c r="BH2127" s="595">
        <f t="shared" si="1988"/>
        <v>35856</v>
      </c>
      <c r="BI2127" s="289">
        <f t="shared" si="1989"/>
        <v>13446</v>
      </c>
      <c r="BJ2127" s="596">
        <f t="shared" si="1990"/>
        <v>113046</v>
      </c>
      <c r="BK2127" s="595">
        <f t="shared" si="1991"/>
        <v>2469.5</v>
      </c>
      <c r="BL2127" s="289">
        <f t="shared" si="1992"/>
        <v>2200</v>
      </c>
      <c r="BM2127" s="596">
        <f t="shared" si="1993"/>
        <v>3960</v>
      </c>
      <c r="BN2127" s="563">
        <f t="shared" si="1994"/>
        <v>9</v>
      </c>
      <c r="BO2127" s="87">
        <f t="shared" si="1995"/>
        <v>2021</v>
      </c>
      <c r="BP2127" s="87">
        <f t="shared" si="1996"/>
        <v>0</v>
      </c>
      <c r="BQ2127" s="202"/>
    </row>
    <row r="2128" spans="1:69" s="35" customFormat="1" ht="10.5" customHeight="1" x14ac:dyDescent="0.2">
      <c r="A2128" s="87" t="str">
        <f t="shared" si="1982"/>
        <v>2021-22RX69</v>
      </c>
      <c r="B2128" s="87" t="str">
        <f t="shared" si="1997"/>
        <v>Y63</v>
      </c>
      <c r="C2128" s="240" t="s">
        <v>198</v>
      </c>
      <c r="D2128" s="240" t="s">
        <v>172</v>
      </c>
      <c r="E2128" s="42"/>
      <c r="F2128" s="317" t="str">
        <f>VLOOKUP($G2128,'Selection Sheet'!$C$15:$F$39,3,0)</f>
        <v>Y63</v>
      </c>
      <c r="G2128" s="204" t="s">
        <v>111</v>
      </c>
      <c r="H2128" s="203" t="s">
        <v>532</v>
      </c>
      <c r="I2128" s="495">
        <v>195</v>
      </c>
      <c r="J2128" s="495">
        <v>51</v>
      </c>
      <c r="K2128" s="495">
        <v>29</v>
      </c>
      <c r="L2128" s="495">
        <v>15</v>
      </c>
      <c r="M2128" s="495">
        <v>192</v>
      </c>
      <c r="N2128" s="495">
        <v>14</v>
      </c>
      <c r="O2128" s="495">
        <v>27</v>
      </c>
      <c r="P2128" s="495">
        <v>7</v>
      </c>
      <c r="Q2128" s="495" t="s">
        <v>80</v>
      </c>
      <c r="R2128" s="495" t="s">
        <v>80</v>
      </c>
      <c r="S2128" s="495">
        <v>476</v>
      </c>
      <c r="T2128" s="501">
        <v>233</v>
      </c>
      <c r="U2128" s="550">
        <v>111.1</v>
      </c>
      <c r="V2128" s="550">
        <v>88</v>
      </c>
      <c r="W2128" s="550">
        <v>167</v>
      </c>
      <c r="X2128" s="498">
        <v>230</v>
      </c>
      <c r="Y2128" s="555">
        <v>95</v>
      </c>
      <c r="Z2128" s="550">
        <v>43.5</v>
      </c>
      <c r="AA2128" s="550">
        <v>243</v>
      </c>
      <c r="AB2128" s="501">
        <v>31</v>
      </c>
      <c r="AC2128" s="550">
        <v>60.4</v>
      </c>
      <c r="AD2128" s="550">
        <v>46</v>
      </c>
      <c r="AE2128" s="550">
        <v>84</v>
      </c>
      <c r="AF2128" s="502">
        <v>60</v>
      </c>
      <c r="AG2128" s="503">
        <v>129.604166666667</v>
      </c>
      <c r="AH2128" s="503">
        <v>172</v>
      </c>
      <c r="AI2128" s="502">
        <v>48</v>
      </c>
      <c r="AJ2128" s="505" t="s">
        <v>80</v>
      </c>
      <c r="AK2128" s="505" t="s">
        <v>80</v>
      </c>
      <c r="AL2128" s="507"/>
      <c r="AM2128" s="507"/>
      <c r="AN2128" s="505" t="s">
        <v>80</v>
      </c>
      <c r="AO2128" s="505" t="s">
        <v>80</v>
      </c>
      <c r="AP2128" s="506">
        <v>284</v>
      </c>
      <c r="AQ2128" s="506">
        <v>334</v>
      </c>
      <c r="AR2128" s="507"/>
      <c r="AS2128" s="507"/>
      <c r="AT2128" s="507"/>
      <c r="AU2128" s="507"/>
      <c r="AV2128" s="507"/>
      <c r="AW2128" s="507"/>
      <c r="AX2128" s="507"/>
      <c r="AY2128" s="507"/>
      <c r="AZ2128" s="507"/>
      <c r="BA2128" s="507"/>
      <c r="BB2128" s="357"/>
      <c r="BC2128" s="592">
        <f t="shared" si="1983"/>
        <v>6221.0000000000164</v>
      </c>
      <c r="BD2128" s="593">
        <f t="shared" si="1984"/>
        <v>8256</v>
      </c>
      <c r="BE2128" s="595">
        <f t="shared" si="1985"/>
        <v>25886.3</v>
      </c>
      <c r="BF2128" s="289">
        <f t="shared" si="1986"/>
        <v>20504</v>
      </c>
      <c r="BG2128" s="596">
        <f t="shared" si="1987"/>
        <v>38911</v>
      </c>
      <c r="BH2128" s="595">
        <f t="shared" si="1988"/>
        <v>21850</v>
      </c>
      <c r="BI2128" s="289">
        <f t="shared" si="1989"/>
        <v>10005</v>
      </c>
      <c r="BJ2128" s="596">
        <f t="shared" si="1990"/>
        <v>55890</v>
      </c>
      <c r="BK2128" s="595">
        <f t="shared" si="1991"/>
        <v>1872.3999999999999</v>
      </c>
      <c r="BL2128" s="289">
        <f t="shared" si="1992"/>
        <v>1426</v>
      </c>
      <c r="BM2128" s="596">
        <f t="shared" si="1993"/>
        <v>2604</v>
      </c>
      <c r="BN2128" s="563">
        <f t="shared" si="1994"/>
        <v>9</v>
      </c>
      <c r="BO2128" s="87">
        <f t="shared" si="1995"/>
        <v>2021</v>
      </c>
      <c r="BP2128" s="87">
        <f t="shared" si="1996"/>
        <v>0</v>
      </c>
      <c r="BQ2128" s="202"/>
    </row>
    <row r="2129" spans="1:69" s="35" customFormat="1" ht="10.5" customHeight="1" x14ac:dyDescent="0.2">
      <c r="A2129" s="314" t="str">
        <f t="shared" si="1982"/>
        <v>2021-22RX79</v>
      </c>
      <c r="B2129" s="314" t="str">
        <f t="shared" si="1997"/>
        <v>Y62</v>
      </c>
      <c r="C2129" s="243" t="s">
        <v>198</v>
      </c>
      <c r="D2129" s="243" t="s">
        <v>172</v>
      </c>
      <c r="E2129" s="206"/>
      <c r="F2129" s="318" t="str">
        <f>VLOOKUP($G2129,'Selection Sheet'!$C$15:$F$39,3,0)</f>
        <v>Y62</v>
      </c>
      <c r="G2129" s="207" t="s">
        <v>84</v>
      </c>
      <c r="H2129" s="205" t="s">
        <v>533</v>
      </c>
      <c r="I2129" s="508">
        <v>296</v>
      </c>
      <c r="J2129" s="508">
        <v>86</v>
      </c>
      <c r="K2129" s="508">
        <v>49</v>
      </c>
      <c r="L2129" s="508">
        <v>24</v>
      </c>
      <c r="M2129" s="508">
        <v>292</v>
      </c>
      <c r="N2129" s="508">
        <v>20</v>
      </c>
      <c r="O2129" s="508">
        <v>48</v>
      </c>
      <c r="P2129" s="508">
        <v>11</v>
      </c>
      <c r="Q2129" s="508" t="s">
        <v>80</v>
      </c>
      <c r="R2129" s="508" t="s">
        <v>80</v>
      </c>
      <c r="S2129" s="508">
        <v>1007</v>
      </c>
      <c r="T2129" s="514">
        <v>511</v>
      </c>
      <c r="U2129" s="551">
        <v>110.7</v>
      </c>
      <c r="V2129" s="551">
        <v>91</v>
      </c>
      <c r="W2129" s="551">
        <v>177</v>
      </c>
      <c r="X2129" s="511">
        <v>632</v>
      </c>
      <c r="Y2129" s="556">
        <v>81.8</v>
      </c>
      <c r="Z2129" s="551">
        <v>35</v>
      </c>
      <c r="AA2129" s="551">
        <v>217</v>
      </c>
      <c r="AB2129" s="514">
        <v>61</v>
      </c>
      <c r="AC2129" s="551">
        <v>57.3</v>
      </c>
      <c r="AD2129" s="551">
        <v>49</v>
      </c>
      <c r="AE2129" s="551">
        <v>86</v>
      </c>
      <c r="AF2129" s="515">
        <v>119</v>
      </c>
      <c r="AG2129" s="516">
        <v>160.81927710843399</v>
      </c>
      <c r="AH2129" s="516">
        <v>232.8</v>
      </c>
      <c r="AI2129" s="515">
        <v>83</v>
      </c>
      <c r="AJ2129" s="519" t="s">
        <v>80</v>
      </c>
      <c r="AK2129" s="519" t="s">
        <v>80</v>
      </c>
      <c r="AL2129" s="570"/>
      <c r="AM2129" s="570"/>
      <c r="AN2129" s="518" t="s">
        <v>80</v>
      </c>
      <c r="AO2129" s="518" t="s">
        <v>80</v>
      </c>
      <c r="AP2129" s="519">
        <v>472</v>
      </c>
      <c r="AQ2129" s="519">
        <v>697</v>
      </c>
      <c r="AR2129" s="520"/>
      <c r="AS2129" s="520"/>
      <c r="AT2129" s="520"/>
      <c r="AU2129" s="520"/>
      <c r="AV2129" s="520"/>
      <c r="AW2129" s="520"/>
      <c r="AX2129" s="520"/>
      <c r="AY2129" s="520"/>
      <c r="AZ2129" s="520"/>
      <c r="BA2129" s="520"/>
      <c r="BB2129" s="358"/>
      <c r="BC2129" s="597">
        <f t="shared" si="1983"/>
        <v>13348.000000000022</v>
      </c>
      <c r="BD2129" s="598">
        <f t="shared" si="1984"/>
        <v>19322.400000000001</v>
      </c>
      <c r="BE2129" s="602">
        <f t="shared" si="1985"/>
        <v>56567.700000000004</v>
      </c>
      <c r="BF2129" s="603">
        <f t="shared" si="1986"/>
        <v>46501</v>
      </c>
      <c r="BG2129" s="604">
        <f t="shared" si="1987"/>
        <v>90447</v>
      </c>
      <c r="BH2129" s="602">
        <f t="shared" si="1988"/>
        <v>51697.599999999999</v>
      </c>
      <c r="BI2129" s="603">
        <f t="shared" si="1989"/>
        <v>22120</v>
      </c>
      <c r="BJ2129" s="604">
        <f t="shared" si="1990"/>
        <v>137144</v>
      </c>
      <c r="BK2129" s="602">
        <f t="shared" si="1991"/>
        <v>3495.2999999999997</v>
      </c>
      <c r="BL2129" s="603">
        <f t="shared" si="1992"/>
        <v>2989</v>
      </c>
      <c r="BM2129" s="604">
        <f t="shared" si="1993"/>
        <v>5246</v>
      </c>
      <c r="BN2129" s="564">
        <f t="shared" si="1994"/>
        <v>9</v>
      </c>
      <c r="BO2129" s="314">
        <f t="shared" si="1995"/>
        <v>2021</v>
      </c>
      <c r="BP2129" s="314">
        <f t="shared" si="1996"/>
        <v>0</v>
      </c>
      <c r="BQ2129" s="202"/>
    </row>
    <row r="2130" spans="1:69" s="35" customFormat="1" ht="10.5" customHeight="1" x14ac:dyDescent="0.2">
      <c r="A2130" s="87" t="str">
        <f t="shared" si="1982"/>
        <v>2021-22RX89</v>
      </c>
      <c r="B2130" s="87" t="str">
        <f t="shared" si="1997"/>
        <v>Y63</v>
      </c>
      <c r="C2130" s="240" t="s">
        <v>198</v>
      </c>
      <c r="D2130" s="240" t="s">
        <v>172</v>
      </c>
      <c r="E2130" s="42"/>
      <c r="F2130" s="317" t="str">
        <f>VLOOKUP($G2130,'Selection Sheet'!$C$15:$F$39,3,0)</f>
        <v>Y63</v>
      </c>
      <c r="G2130" s="204" t="s">
        <v>120</v>
      </c>
      <c r="H2130" s="203" t="s">
        <v>534</v>
      </c>
      <c r="I2130" s="495">
        <v>269</v>
      </c>
      <c r="J2130" s="495">
        <v>51</v>
      </c>
      <c r="K2130" s="495">
        <v>41</v>
      </c>
      <c r="L2130" s="495">
        <v>18</v>
      </c>
      <c r="M2130" s="495">
        <v>251</v>
      </c>
      <c r="N2130" s="495">
        <v>13</v>
      </c>
      <c r="O2130" s="495">
        <v>35</v>
      </c>
      <c r="P2130" s="495">
        <v>7</v>
      </c>
      <c r="Q2130" s="495" t="s">
        <v>80</v>
      </c>
      <c r="R2130" s="495" t="s">
        <v>80</v>
      </c>
      <c r="S2130" s="495">
        <v>772</v>
      </c>
      <c r="T2130" s="501">
        <v>416</v>
      </c>
      <c r="U2130" s="550">
        <v>96.8</v>
      </c>
      <c r="V2130" s="550">
        <v>82.5</v>
      </c>
      <c r="W2130" s="550">
        <v>151</v>
      </c>
      <c r="X2130" s="498">
        <v>466</v>
      </c>
      <c r="Y2130" s="555">
        <v>106.2</v>
      </c>
      <c r="Z2130" s="550">
        <v>40</v>
      </c>
      <c r="AA2130" s="550">
        <v>328</v>
      </c>
      <c r="AB2130" s="501">
        <v>61</v>
      </c>
      <c r="AC2130" s="550">
        <v>60.1</v>
      </c>
      <c r="AD2130" s="550">
        <v>53</v>
      </c>
      <c r="AE2130" s="550">
        <v>91</v>
      </c>
      <c r="AF2130" s="502">
        <v>150</v>
      </c>
      <c r="AG2130" s="503">
        <v>151.618055555556</v>
      </c>
      <c r="AH2130" s="503">
        <v>221</v>
      </c>
      <c r="AI2130" s="502">
        <v>144</v>
      </c>
      <c r="AJ2130" s="506" t="s">
        <v>80</v>
      </c>
      <c r="AK2130" s="506" t="s">
        <v>80</v>
      </c>
      <c r="AL2130" s="569"/>
      <c r="AM2130" s="569"/>
      <c r="AN2130" s="505" t="s">
        <v>80</v>
      </c>
      <c r="AO2130" s="505" t="s">
        <v>80</v>
      </c>
      <c r="AP2130" s="506">
        <v>574</v>
      </c>
      <c r="AQ2130" s="506">
        <v>660</v>
      </c>
      <c r="AR2130" s="507"/>
      <c r="AS2130" s="507"/>
      <c r="AT2130" s="507"/>
      <c r="AU2130" s="507"/>
      <c r="AV2130" s="507"/>
      <c r="AW2130" s="507"/>
      <c r="AX2130" s="507"/>
      <c r="AY2130" s="507"/>
      <c r="AZ2130" s="507"/>
      <c r="BA2130" s="507"/>
      <c r="BB2130" s="357"/>
      <c r="BC2130" s="592">
        <f t="shared" si="1983"/>
        <v>21833.000000000065</v>
      </c>
      <c r="BD2130" s="593">
        <f t="shared" si="1984"/>
        <v>31824</v>
      </c>
      <c r="BE2130" s="595">
        <f t="shared" si="1985"/>
        <v>40268.799999999996</v>
      </c>
      <c r="BF2130" s="289">
        <f t="shared" si="1986"/>
        <v>34320</v>
      </c>
      <c r="BG2130" s="596">
        <f t="shared" si="1987"/>
        <v>62816</v>
      </c>
      <c r="BH2130" s="595">
        <f t="shared" si="1988"/>
        <v>49489.200000000004</v>
      </c>
      <c r="BI2130" s="289">
        <f t="shared" si="1989"/>
        <v>18640</v>
      </c>
      <c r="BJ2130" s="596">
        <f t="shared" si="1990"/>
        <v>152848</v>
      </c>
      <c r="BK2130" s="595">
        <f t="shared" si="1991"/>
        <v>3666.1</v>
      </c>
      <c r="BL2130" s="289">
        <f t="shared" si="1992"/>
        <v>3233</v>
      </c>
      <c r="BM2130" s="596">
        <f t="shared" si="1993"/>
        <v>5551</v>
      </c>
      <c r="BN2130" s="563">
        <f t="shared" si="1994"/>
        <v>9</v>
      </c>
      <c r="BO2130" s="87">
        <f t="shared" si="1995"/>
        <v>2021</v>
      </c>
      <c r="BP2130" s="87">
        <f t="shared" si="1996"/>
        <v>0</v>
      </c>
      <c r="BQ2130" s="202"/>
    </row>
    <row r="2131" spans="1:69" s="35" customFormat="1" ht="10.5" customHeight="1" x14ac:dyDescent="0.2">
      <c r="A2131" s="87" t="str">
        <f t="shared" si="1982"/>
        <v>2021-22RX99</v>
      </c>
      <c r="B2131" s="87" t="str">
        <f t="shared" si="1997"/>
        <v>Y60</v>
      </c>
      <c r="C2131" s="240" t="s">
        <v>198</v>
      </c>
      <c r="D2131" s="240" t="s">
        <v>172</v>
      </c>
      <c r="E2131" s="42"/>
      <c r="F2131" s="317" t="str">
        <f>VLOOKUP($G2131,'Selection Sheet'!$C$15:$F$39,3,0)</f>
        <v>Y60</v>
      </c>
      <c r="G2131" s="204" t="s">
        <v>103</v>
      </c>
      <c r="H2131" s="203" t="s">
        <v>535</v>
      </c>
      <c r="I2131" s="495">
        <v>205</v>
      </c>
      <c r="J2131" s="495">
        <v>48</v>
      </c>
      <c r="K2131" s="495">
        <v>31</v>
      </c>
      <c r="L2131" s="495">
        <v>17</v>
      </c>
      <c r="M2131" s="495">
        <v>201</v>
      </c>
      <c r="N2131" s="495">
        <v>14</v>
      </c>
      <c r="O2131" s="495">
        <v>30</v>
      </c>
      <c r="P2131" s="495">
        <v>7</v>
      </c>
      <c r="Q2131" s="495" t="s">
        <v>80</v>
      </c>
      <c r="R2131" s="495" t="s">
        <v>80</v>
      </c>
      <c r="S2131" s="495">
        <v>642</v>
      </c>
      <c r="T2131" s="501">
        <v>359</v>
      </c>
      <c r="U2131" s="550">
        <v>116.8</v>
      </c>
      <c r="V2131" s="550">
        <v>93</v>
      </c>
      <c r="W2131" s="550">
        <v>201</v>
      </c>
      <c r="X2131" s="498">
        <v>429</v>
      </c>
      <c r="Y2131" s="555">
        <v>103.4</v>
      </c>
      <c r="Z2131" s="550">
        <v>48</v>
      </c>
      <c r="AA2131" s="550">
        <v>271</v>
      </c>
      <c r="AB2131" s="501">
        <v>55</v>
      </c>
      <c r="AC2131" s="550">
        <v>58.1</v>
      </c>
      <c r="AD2131" s="550">
        <v>50</v>
      </c>
      <c r="AE2131" s="550">
        <v>113</v>
      </c>
      <c r="AF2131" s="502">
        <v>99</v>
      </c>
      <c r="AG2131" s="503">
        <v>171.2</v>
      </c>
      <c r="AH2131" s="503">
        <v>241.9</v>
      </c>
      <c r="AI2131" s="502">
        <v>70</v>
      </c>
      <c r="AJ2131" s="505" t="s">
        <v>80</v>
      </c>
      <c r="AK2131" s="505" t="s">
        <v>80</v>
      </c>
      <c r="AL2131" s="507"/>
      <c r="AM2131" s="507"/>
      <c r="AN2131" s="505" t="s">
        <v>80</v>
      </c>
      <c r="AO2131" s="505" t="s">
        <v>80</v>
      </c>
      <c r="AP2131" s="506">
        <v>540</v>
      </c>
      <c r="AQ2131" s="506">
        <v>592</v>
      </c>
      <c r="AR2131" s="507"/>
      <c r="AS2131" s="507"/>
      <c r="AT2131" s="507"/>
      <c r="AU2131" s="507"/>
      <c r="AV2131" s="507"/>
      <c r="AW2131" s="507"/>
      <c r="AX2131" s="507"/>
      <c r="AY2131" s="507"/>
      <c r="AZ2131" s="507"/>
      <c r="BA2131" s="507"/>
      <c r="BB2131" s="357"/>
      <c r="BC2131" s="592">
        <f t="shared" si="1983"/>
        <v>11984</v>
      </c>
      <c r="BD2131" s="593">
        <f t="shared" si="1984"/>
        <v>16933</v>
      </c>
      <c r="BE2131" s="595">
        <f t="shared" si="1985"/>
        <v>41931.199999999997</v>
      </c>
      <c r="BF2131" s="289">
        <f t="shared" si="1986"/>
        <v>33387</v>
      </c>
      <c r="BG2131" s="596">
        <f t="shared" si="1987"/>
        <v>72159</v>
      </c>
      <c r="BH2131" s="595">
        <f t="shared" si="1988"/>
        <v>44358.600000000006</v>
      </c>
      <c r="BI2131" s="289">
        <f t="shared" si="1989"/>
        <v>20592</v>
      </c>
      <c r="BJ2131" s="596">
        <f t="shared" si="1990"/>
        <v>116259</v>
      </c>
      <c r="BK2131" s="595">
        <f t="shared" si="1991"/>
        <v>3195.5</v>
      </c>
      <c r="BL2131" s="289">
        <f t="shared" si="1992"/>
        <v>2750</v>
      </c>
      <c r="BM2131" s="596">
        <f t="shared" si="1993"/>
        <v>6215</v>
      </c>
      <c r="BN2131" s="563">
        <f t="shared" si="1994"/>
        <v>9</v>
      </c>
      <c r="BO2131" s="87">
        <f t="shared" si="1995"/>
        <v>2021</v>
      </c>
      <c r="BP2131" s="87">
        <f t="shared" si="1996"/>
        <v>0</v>
      </c>
      <c r="BQ2131" s="202"/>
    </row>
    <row r="2132" spans="1:69" s="35" customFormat="1" ht="10.5" customHeight="1" x14ac:dyDescent="0.2">
      <c r="A2132" s="314" t="str">
        <f t="shared" si="1982"/>
        <v>2021-22RYA9</v>
      </c>
      <c r="B2132" s="314" t="str">
        <f t="shared" si="1997"/>
        <v>Y60</v>
      </c>
      <c r="C2132" s="243" t="s">
        <v>198</v>
      </c>
      <c r="D2132" s="243" t="s">
        <v>172</v>
      </c>
      <c r="E2132" s="206"/>
      <c r="F2132" s="318" t="str">
        <f>VLOOKUP($G2132,'Selection Sheet'!$C$15:$F$39,3,0)</f>
        <v>Y60</v>
      </c>
      <c r="G2132" s="207" t="s">
        <v>118</v>
      </c>
      <c r="H2132" s="205" t="s">
        <v>536</v>
      </c>
      <c r="I2132" s="508">
        <v>272</v>
      </c>
      <c r="J2132" s="508">
        <v>75</v>
      </c>
      <c r="K2132" s="508">
        <v>55</v>
      </c>
      <c r="L2132" s="508">
        <v>23</v>
      </c>
      <c r="M2132" s="508">
        <v>265</v>
      </c>
      <c r="N2132" s="508">
        <v>23</v>
      </c>
      <c r="O2132" s="508">
        <v>54</v>
      </c>
      <c r="P2132" s="508">
        <v>14</v>
      </c>
      <c r="Q2132" s="508" t="s">
        <v>80</v>
      </c>
      <c r="R2132" s="508" t="s">
        <v>80</v>
      </c>
      <c r="S2132" s="508">
        <v>937</v>
      </c>
      <c r="T2132" s="514">
        <v>301</v>
      </c>
      <c r="U2132" s="551">
        <v>91.3</v>
      </c>
      <c r="V2132" s="551">
        <v>73</v>
      </c>
      <c r="W2132" s="551">
        <v>142</v>
      </c>
      <c r="X2132" s="511">
        <v>460</v>
      </c>
      <c r="Y2132" s="556">
        <v>119.8</v>
      </c>
      <c r="Z2132" s="551">
        <v>54</v>
      </c>
      <c r="AA2132" s="551">
        <v>335.5</v>
      </c>
      <c r="AB2132" s="514">
        <v>50</v>
      </c>
      <c r="AC2132" s="551">
        <v>68.599999999999994</v>
      </c>
      <c r="AD2132" s="551">
        <v>60.5</v>
      </c>
      <c r="AE2132" s="551">
        <v>122</v>
      </c>
      <c r="AF2132" s="515">
        <v>149</v>
      </c>
      <c r="AG2132" s="516">
        <v>138.703125</v>
      </c>
      <c r="AH2132" s="516">
        <v>191.8</v>
      </c>
      <c r="AI2132" s="515">
        <v>128</v>
      </c>
      <c r="AJ2132" s="519" t="s">
        <v>80</v>
      </c>
      <c r="AK2132" s="519" t="s">
        <v>80</v>
      </c>
      <c r="AL2132" s="570"/>
      <c r="AM2132" s="570"/>
      <c r="AN2132" s="518" t="s">
        <v>80</v>
      </c>
      <c r="AO2132" s="518" t="s">
        <v>80</v>
      </c>
      <c r="AP2132" s="519">
        <v>1017</v>
      </c>
      <c r="AQ2132" s="519">
        <v>1128</v>
      </c>
      <c r="AR2132" s="520"/>
      <c r="AS2132" s="520"/>
      <c r="AT2132" s="520"/>
      <c r="AU2132" s="520"/>
      <c r="AV2132" s="520"/>
      <c r="AW2132" s="520"/>
      <c r="AX2132" s="520"/>
      <c r="AY2132" s="520"/>
      <c r="AZ2132" s="520"/>
      <c r="BA2132" s="520"/>
      <c r="BB2132" s="358"/>
      <c r="BC2132" s="597">
        <f t="shared" si="1983"/>
        <v>17754</v>
      </c>
      <c r="BD2132" s="598">
        <f t="shared" si="1984"/>
        <v>24550.400000000001</v>
      </c>
      <c r="BE2132" s="602">
        <f t="shared" si="1985"/>
        <v>27481.3</v>
      </c>
      <c r="BF2132" s="603">
        <f t="shared" si="1986"/>
        <v>21973</v>
      </c>
      <c r="BG2132" s="604">
        <f t="shared" si="1987"/>
        <v>42742</v>
      </c>
      <c r="BH2132" s="602">
        <f t="shared" si="1988"/>
        <v>55108</v>
      </c>
      <c r="BI2132" s="603">
        <f t="shared" si="1989"/>
        <v>24840</v>
      </c>
      <c r="BJ2132" s="604">
        <f t="shared" si="1990"/>
        <v>154330</v>
      </c>
      <c r="BK2132" s="602">
        <f t="shared" si="1991"/>
        <v>3429.9999999999995</v>
      </c>
      <c r="BL2132" s="603">
        <f t="shared" si="1992"/>
        <v>3025</v>
      </c>
      <c r="BM2132" s="604">
        <f t="shared" si="1993"/>
        <v>6100</v>
      </c>
      <c r="BN2132" s="564">
        <f t="shared" si="1994"/>
        <v>9</v>
      </c>
      <c r="BO2132" s="314">
        <f t="shared" si="1995"/>
        <v>2021</v>
      </c>
      <c r="BP2132" s="314">
        <f t="shared" si="1996"/>
        <v>0</v>
      </c>
      <c r="BQ2132" s="202"/>
    </row>
    <row r="2133" spans="1:69" s="35" customFormat="1" ht="10.5" customHeight="1" x14ac:dyDescent="0.2">
      <c r="A2133" s="87" t="str">
        <f t="shared" si="1982"/>
        <v>2021-22RYC9</v>
      </c>
      <c r="B2133" s="87" t="str">
        <f t="shared" si="1997"/>
        <v>Y61</v>
      </c>
      <c r="C2133" s="240" t="s">
        <v>198</v>
      </c>
      <c r="D2133" s="240" t="s">
        <v>172</v>
      </c>
      <c r="E2133" s="42"/>
      <c r="F2133" s="317" t="str">
        <f>VLOOKUP($G2133,'Selection Sheet'!$C$15:$F$39,3,0)</f>
        <v>Y61</v>
      </c>
      <c r="G2133" s="204" t="s">
        <v>87</v>
      </c>
      <c r="H2133" s="203" t="s">
        <v>537</v>
      </c>
      <c r="I2133" s="495">
        <v>289</v>
      </c>
      <c r="J2133" s="495">
        <v>60</v>
      </c>
      <c r="K2133" s="495">
        <v>44</v>
      </c>
      <c r="L2133" s="495">
        <v>20</v>
      </c>
      <c r="M2133" s="495">
        <v>287</v>
      </c>
      <c r="N2133" s="495">
        <v>23</v>
      </c>
      <c r="O2133" s="495">
        <v>43</v>
      </c>
      <c r="P2133" s="495">
        <v>11</v>
      </c>
      <c r="Q2133" s="495" t="s">
        <v>80</v>
      </c>
      <c r="R2133" s="495" t="s">
        <v>80</v>
      </c>
      <c r="S2133" s="495">
        <v>857</v>
      </c>
      <c r="T2133" s="501">
        <v>504</v>
      </c>
      <c r="U2133" s="550">
        <v>100.6</v>
      </c>
      <c r="V2133" s="550">
        <v>89</v>
      </c>
      <c r="W2133" s="550">
        <v>168</v>
      </c>
      <c r="X2133" s="498">
        <v>518</v>
      </c>
      <c r="Y2133" s="555">
        <v>94.6</v>
      </c>
      <c r="Z2133" s="550">
        <v>40</v>
      </c>
      <c r="AA2133" s="550">
        <v>256</v>
      </c>
      <c r="AB2133" s="501">
        <v>78</v>
      </c>
      <c r="AC2133" s="550">
        <v>59.2</v>
      </c>
      <c r="AD2133" s="550">
        <v>51.5</v>
      </c>
      <c r="AE2133" s="550">
        <v>97</v>
      </c>
      <c r="AF2133" s="502">
        <v>113</v>
      </c>
      <c r="AG2133" s="503">
        <v>163.10309278350499</v>
      </c>
      <c r="AH2133" s="503">
        <v>225.4</v>
      </c>
      <c r="AI2133" s="502">
        <v>97</v>
      </c>
      <c r="AJ2133" s="505" t="s">
        <v>80</v>
      </c>
      <c r="AK2133" s="505" t="s">
        <v>80</v>
      </c>
      <c r="AL2133" s="507"/>
      <c r="AM2133" s="507"/>
      <c r="AN2133" s="505" t="s">
        <v>80</v>
      </c>
      <c r="AO2133" s="505" t="s">
        <v>80</v>
      </c>
      <c r="AP2133" s="506">
        <v>557</v>
      </c>
      <c r="AQ2133" s="506">
        <v>642</v>
      </c>
      <c r="AR2133" s="507"/>
      <c r="AS2133" s="507"/>
      <c r="AT2133" s="507"/>
      <c r="AU2133" s="507"/>
      <c r="AV2133" s="507"/>
      <c r="AW2133" s="507"/>
      <c r="AX2133" s="507"/>
      <c r="AY2133" s="507"/>
      <c r="AZ2133" s="507"/>
      <c r="BA2133" s="507"/>
      <c r="BB2133" s="357"/>
      <c r="BC2133" s="592">
        <f t="shared" si="1983"/>
        <v>15820.999999999984</v>
      </c>
      <c r="BD2133" s="593">
        <f t="shared" si="1984"/>
        <v>21863.8</v>
      </c>
      <c r="BE2133" s="595">
        <f t="shared" si="1985"/>
        <v>50702.399999999994</v>
      </c>
      <c r="BF2133" s="289">
        <f t="shared" si="1986"/>
        <v>44856</v>
      </c>
      <c r="BG2133" s="596">
        <f t="shared" si="1987"/>
        <v>84672</v>
      </c>
      <c r="BH2133" s="595">
        <f t="shared" si="1988"/>
        <v>49002.799999999996</v>
      </c>
      <c r="BI2133" s="289">
        <f t="shared" si="1989"/>
        <v>20720</v>
      </c>
      <c r="BJ2133" s="596">
        <f t="shared" si="1990"/>
        <v>132608</v>
      </c>
      <c r="BK2133" s="595">
        <f t="shared" si="1991"/>
        <v>4617.6000000000004</v>
      </c>
      <c r="BL2133" s="289">
        <f t="shared" si="1992"/>
        <v>4017</v>
      </c>
      <c r="BM2133" s="596">
        <f t="shared" si="1993"/>
        <v>7566</v>
      </c>
      <c r="BN2133" s="563">
        <f t="shared" si="1994"/>
        <v>9</v>
      </c>
      <c r="BO2133" s="87">
        <f t="shared" si="1995"/>
        <v>2021</v>
      </c>
      <c r="BP2133" s="87">
        <f t="shared" si="1996"/>
        <v>0</v>
      </c>
      <c r="BQ2133" s="202"/>
    </row>
    <row r="2134" spans="1:69" s="35" customFormat="1" ht="10.5" customHeight="1" x14ac:dyDescent="0.2">
      <c r="A2134" s="87" t="str">
        <f t="shared" si="1982"/>
        <v>2021-22RYD9</v>
      </c>
      <c r="B2134" s="87" t="str">
        <f t="shared" si="1997"/>
        <v>Y59</v>
      </c>
      <c r="C2134" s="240" t="s">
        <v>198</v>
      </c>
      <c r="D2134" s="240" t="s">
        <v>172</v>
      </c>
      <c r="E2134" s="42"/>
      <c r="F2134" s="317" t="str">
        <f>VLOOKUP($G2134,'Selection Sheet'!$C$15:$F$39,3,0)</f>
        <v>Y59</v>
      </c>
      <c r="G2134" s="204" t="s">
        <v>116</v>
      </c>
      <c r="H2134" s="203" t="s">
        <v>538</v>
      </c>
      <c r="I2134" s="495">
        <v>194</v>
      </c>
      <c r="J2134" s="495">
        <v>66</v>
      </c>
      <c r="K2134" s="495">
        <v>35</v>
      </c>
      <c r="L2134" s="495">
        <v>19</v>
      </c>
      <c r="M2134" s="495">
        <v>193</v>
      </c>
      <c r="N2134" s="495">
        <v>20</v>
      </c>
      <c r="O2134" s="495">
        <v>34</v>
      </c>
      <c r="P2134" s="495">
        <v>8</v>
      </c>
      <c r="Q2134" s="495" t="s">
        <v>80</v>
      </c>
      <c r="R2134" s="495" t="s">
        <v>80</v>
      </c>
      <c r="S2134" s="495">
        <v>610</v>
      </c>
      <c r="T2134" s="501">
        <v>410</v>
      </c>
      <c r="U2134" s="550">
        <v>110.1</v>
      </c>
      <c r="V2134" s="550">
        <v>84</v>
      </c>
      <c r="W2134" s="550">
        <v>171</v>
      </c>
      <c r="X2134" s="498">
        <v>419</v>
      </c>
      <c r="Y2134" s="555">
        <v>75.7</v>
      </c>
      <c r="Z2134" s="550">
        <v>40</v>
      </c>
      <c r="AA2134" s="550">
        <v>183</v>
      </c>
      <c r="AB2134" s="501">
        <v>43</v>
      </c>
      <c r="AC2134" s="550">
        <v>67.3</v>
      </c>
      <c r="AD2134" s="550">
        <v>63</v>
      </c>
      <c r="AE2134" s="550">
        <v>114</v>
      </c>
      <c r="AF2134" s="502">
        <v>122</v>
      </c>
      <c r="AG2134" s="503">
        <v>150.69902912621399</v>
      </c>
      <c r="AH2134" s="503">
        <v>213</v>
      </c>
      <c r="AI2134" s="502">
        <v>103</v>
      </c>
      <c r="AJ2134" s="505" t="s">
        <v>80</v>
      </c>
      <c r="AK2134" s="505" t="s">
        <v>80</v>
      </c>
      <c r="AL2134" s="507"/>
      <c r="AM2134" s="507"/>
      <c r="AN2134" s="505" t="s">
        <v>80</v>
      </c>
      <c r="AO2134" s="505" t="s">
        <v>80</v>
      </c>
      <c r="AP2134" s="506">
        <v>528</v>
      </c>
      <c r="AQ2134" s="506">
        <v>625</v>
      </c>
      <c r="AR2134" s="507"/>
      <c r="AS2134" s="507"/>
      <c r="AT2134" s="507"/>
      <c r="AU2134" s="507"/>
      <c r="AV2134" s="507"/>
      <c r="AW2134" s="507"/>
      <c r="AX2134" s="507"/>
      <c r="AY2134" s="507"/>
      <c r="AZ2134" s="507"/>
      <c r="BA2134" s="507"/>
      <c r="BB2134" s="357"/>
      <c r="BC2134" s="592">
        <f t="shared" si="1983"/>
        <v>15522.00000000004</v>
      </c>
      <c r="BD2134" s="593">
        <f t="shared" si="1984"/>
        <v>21939</v>
      </c>
      <c r="BE2134" s="595">
        <f t="shared" si="1985"/>
        <v>45141</v>
      </c>
      <c r="BF2134" s="289">
        <f t="shared" si="1986"/>
        <v>34440</v>
      </c>
      <c r="BG2134" s="596">
        <f t="shared" si="1987"/>
        <v>70110</v>
      </c>
      <c r="BH2134" s="595">
        <f t="shared" si="1988"/>
        <v>31718.300000000003</v>
      </c>
      <c r="BI2134" s="289">
        <f t="shared" si="1989"/>
        <v>16760</v>
      </c>
      <c r="BJ2134" s="596">
        <f t="shared" si="1990"/>
        <v>76677</v>
      </c>
      <c r="BK2134" s="595">
        <f t="shared" si="1991"/>
        <v>2893.9</v>
      </c>
      <c r="BL2134" s="289">
        <f t="shared" si="1992"/>
        <v>2709</v>
      </c>
      <c r="BM2134" s="596">
        <f t="shared" si="1993"/>
        <v>4902</v>
      </c>
      <c r="BN2134" s="563">
        <f t="shared" si="1994"/>
        <v>9</v>
      </c>
      <c r="BO2134" s="87">
        <f t="shared" si="1995"/>
        <v>2021</v>
      </c>
      <c r="BP2134" s="87">
        <f t="shared" si="1996"/>
        <v>0</v>
      </c>
      <c r="BQ2134" s="202"/>
    </row>
    <row r="2135" spans="1:69" s="35" customFormat="1" ht="10.5" customHeight="1" x14ac:dyDescent="0.2">
      <c r="A2135" s="87" t="str">
        <f t="shared" si="1982"/>
        <v>2021-22RYE9</v>
      </c>
      <c r="B2135" s="87" t="str">
        <f t="shared" si="1997"/>
        <v>Y59</v>
      </c>
      <c r="C2135" s="240" t="s">
        <v>198</v>
      </c>
      <c r="D2135" s="240" t="s">
        <v>172</v>
      </c>
      <c r="E2135" s="42"/>
      <c r="F2135" s="317" t="str">
        <f>VLOOKUP($G2135,'Selection Sheet'!$C$15:$F$39,3,0)</f>
        <v>Y59</v>
      </c>
      <c r="G2135" s="204" t="s">
        <v>114</v>
      </c>
      <c r="H2135" s="203" t="s">
        <v>539</v>
      </c>
      <c r="I2135" s="495">
        <v>174</v>
      </c>
      <c r="J2135" s="495">
        <v>35</v>
      </c>
      <c r="K2135" s="495">
        <v>21</v>
      </c>
      <c r="L2135" s="495">
        <v>8</v>
      </c>
      <c r="M2135" s="495">
        <v>172</v>
      </c>
      <c r="N2135" s="495">
        <v>14</v>
      </c>
      <c r="O2135" s="495">
        <v>21</v>
      </c>
      <c r="P2135" s="495">
        <v>3</v>
      </c>
      <c r="Q2135" s="495" t="s">
        <v>80</v>
      </c>
      <c r="R2135" s="495" t="s">
        <v>80</v>
      </c>
      <c r="S2135" s="495">
        <v>311</v>
      </c>
      <c r="T2135" s="501">
        <v>311</v>
      </c>
      <c r="U2135" s="550">
        <v>87.1</v>
      </c>
      <c r="V2135" s="550">
        <v>76</v>
      </c>
      <c r="W2135" s="550">
        <v>133</v>
      </c>
      <c r="X2135" s="498">
        <v>334</v>
      </c>
      <c r="Y2135" s="555">
        <v>74.400000000000006</v>
      </c>
      <c r="Z2135" s="550">
        <v>35.5</v>
      </c>
      <c r="AA2135" s="550">
        <v>206</v>
      </c>
      <c r="AB2135" s="501">
        <v>65</v>
      </c>
      <c r="AC2135" s="550">
        <v>54.2</v>
      </c>
      <c r="AD2135" s="550">
        <v>42</v>
      </c>
      <c r="AE2135" s="550">
        <v>105</v>
      </c>
      <c r="AF2135" s="502">
        <v>94</v>
      </c>
      <c r="AG2135" s="503">
        <v>131.68354430379699</v>
      </c>
      <c r="AH2135" s="503">
        <v>185</v>
      </c>
      <c r="AI2135" s="502">
        <v>79</v>
      </c>
      <c r="AJ2135" s="505" t="s">
        <v>80</v>
      </c>
      <c r="AK2135" s="505" t="s">
        <v>80</v>
      </c>
      <c r="AL2135" s="507"/>
      <c r="AM2135" s="507"/>
      <c r="AN2135" s="505" t="s">
        <v>80</v>
      </c>
      <c r="AO2135" s="505" t="s">
        <v>80</v>
      </c>
      <c r="AP2135" s="506">
        <v>249</v>
      </c>
      <c r="AQ2135" s="506">
        <v>338</v>
      </c>
      <c r="AR2135" s="507"/>
      <c r="AS2135" s="507"/>
      <c r="AT2135" s="507"/>
      <c r="AU2135" s="507"/>
      <c r="AV2135" s="507"/>
      <c r="AW2135" s="507"/>
      <c r="AX2135" s="507"/>
      <c r="AY2135" s="507"/>
      <c r="AZ2135" s="507"/>
      <c r="BA2135" s="507"/>
      <c r="BB2135" s="357"/>
      <c r="BC2135" s="592">
        <f t="shared" si="1983"/>
        <v>10402.999999999962</v>
      </c>
      <c r="BD2135" s="593">
        <f t="shared" si="1984"/>
        <v>14615</v>
      </c>
      <c r="BE2135" s="595">
        <f t="shared" si="1985"/>
        <v>27088.1</v>
      </c>
      <c r="BF2135" s="289">
        <f t="shared" si="1986"/>
        <v>23636</v>
      </c>
      <c r="BG2135" s="596">
        <f t="shared" si="1987"/>
        <v>41363</v>
      </c>
      <c r="BH2135" s="595">
        <f t="shared" si="1988"/>
        <v>24849.600000000002</v>
      </c>
      <c r="BI2135" s="289">
        <f t="shared" si="1989"/>
        <v>11857</v>
      </c>
      <c r="BJ2135" s="596">
        <f t="shared" si="1990"/>
        <v>68804</v>
      </c>
      <c r="BK2135" s="595">
        <f t="shared" si="1991"/>
        <v>3523</v>
      </c>
      <c r="BL2135" s="289">
        <f t="shared" si="1992"/>
        <v>2730</v>
      </c>
      <c r="BM2135" s="596">
        <f t="shared" si="1993"/>
        <v>6825</v>
      </c>
      <c r="BN2135" s="563">
        <f t="shared" si="1994"/>
        <v>9</v>
      </c>
      <c r="BO2135" s="87">
        <f t="shared" si="1995"/>
        <v>2021</v>
      </c>
      <c r="BP2135" s="87">
        <f t="shared" si="1996"/>
        <v>0</v>
      </c>
      <c r="BQ2135" s="202"/>
    </row>
    <row r="2136" spans="1:69" s="35" customFormat="1" ht="10.5" customHeight="1" x14ac:dyDescent="0.2">
      <c r="A2136" s="312" t="str">
        <f t="shared" si="1982"/>
        <v>2021-22RYF9</v>
      </c>
      <c r="B2136" s="312" t="str">
        <f t="shared" si="1997"/>
        <v>Y58</v>
      </c>
      <c r="C2136" s="245" t="s">
        <v>198</v>
      </c>
      <c r="D2136" s="245" t="s">
        <v>172</v>
      </c>
      <c r="E2136" s="53"/>
      <c r="F2136" s="319" t="str">
        <f>VLOOKUP($G2136,'Selection Sheet'!$C$15:$F$39,3,0)</f>
        <v>Y58</v>
      </c>
      <c r="G2136" s="209" t="s">
        <v>99</v>
      </c>
      <c r="H2136" s="208" t="s">
        <v>540</v>
      </c>
      <c r="I2136" s="521">
        <v>292</v>
      </c>
      <c r="J2136" s="521">
        <v>77</v>
      </c>
      <c r="K2136" s="521">
        <v>48</v>
      </c>
      <c r="L2136" s="521">
        <v>21</v>
      </c>
      <c r="M2136" s="521">
        <v>289</v>
      </c>
      <c r="N2136" s="521">
        <v>36</v>
      </c>
      <c r="O2136" s="521">
        <v>47</v>
      </c>
      <c r="P2136" s="521">
        <v>14</v>
      </c>
      <c r="Q2136" s="521" t="s">
        <v>80</v>
      </c>
      <c r="R2136" s="521" t="s">
        <v>80</v>
      </c>
      <c r="S2136" s="521">
        <v>844</v>
      </c>
      <c r="T2136" s="527">
        <v>554</v>
      </c>
      <c r="U2136" s="552">
        <v>135.80000000000001</v>
      </c>
      <c r="V2136" s="552">
        <v>110.5</v>
      </c>
      <c r="W2136" s="552">
        <v>227</v>
      </c>
      <c r="X2136" s="524">
        <v>579</v>
      </c>
      <c r="Y2136" s="557">
        <v>90.9</v>
      </c>
      <c r="Z2136" s="552">
        <v>30</v>
      </c>
      <c r="AA2136" s="552">
        <v>252</v>
      </c>
      <c r="AB2136" s="527">
        <v>63</v>
      </c>
      <c r="AC2136" s="552">
        <v>71.8</v>
      </c>
      <c r="AD2136" s="552">
        <v>64</v>
      </c>
      <c r="AE2136" s="552">
        <v>122</v>
      </c>
      <c r="AF2136" s="528">
        <v>128</v>
      </c>
      <c r="AG2136" s="529">
        <v>197.504672897196</v>
      </c>
      <c r="AH2136" s="529">
        <v>336.2</v>
      </c>
      <c r="AI2136" s="528">
        <v>107</v>
      </c>
      <c r="AJ2136" s="532" t="s">
        <v>80</v>
      </c>
      <c r="AK2136" s="532" t="s">
        <v>80</v>
      </c>
      <c r="AL2136" s="571"/>
      <c r="AM2136" s="571"/>
      <c r="AN2136" s="531" t="s">
        <v>80</v>
      </c>
      <c r="AO2136" s="531" t="s">
        <v>80</v>
      </c>
      <c r="AP2136" s="532">
        <v>335</v>
      </c>
      <c r="AQ2136" s="532">
        <v>540</v>
      </c>
      <c r="AR2136" s="533"/>
      <c r="AS2136" s="533"/>
      <c r="AT2136" s="533"/>
      <c r="AU2136" s="533"/>
      <c r="AV2136" s="533"/>
      <c r="AW2136" s="533"/>
      <c r="AX2136" s="533"/>
      <c r="AY2136" s="533"/>
      <c r="AZ2136" s="533"/>
      <c r="BA2136" s="533"/>
      <c r="BB2136" s="359"/>
      <c r="BC2136" s="605">
        <f t="shared" si="1983"/>
        <v>21132.999999999971</v>
      </c>
      <c r="BD2136" s="606">
        <f t="shared" si="1984"/>
        <v>35973.4</v>
      </c>
      <c r="BE2136" s="609">
        <f t="shared" si="1985"/>
        <v>75233.200000000012</v>
      </c>
      <c r="BF2136" s="311">
        <f t="shared" si="1986"/>
        <v>61217</v>
      </c>
      <c r="BG2136" s="610">
        <f t="shared" si="1987"/>
        <v>125758</v>
      </c>
      <c r="BH2136" s="609">
        <f t="shared" si="1988"/>
        <v>52631.100000000006</v>
      </c>
      <c r="BI2136" s="311">
        <f t="shared" si="1989"/>
        <v>17370</v>
      </c>
      <c r="BJ2136" s="610">
        <f t="shared" si="1990"/>
        <v>145908</v>
      </c>
      <c r="BK2136" s="609">
        <f t="shared" si="1991"/>
        <v>4523.3999999999996</v>
      </c>
      <c r="BL2136" s="311">
        <f t="shared" si="1992"/>
        <v>4032</v>
      </c>
      <c r="BM2136" s="610">
        <f t="shared" si="1993"/>
        <v>7686</v>
      </c>
      <c r="BN2136" s="565">
        <f t="shared" si="1994"/>
        <v>9</v>
      </c>
      <c r="BO2136" s="312">
        <f t="shared" si="1995"/>
        <v>2021</v>
      </c>
      <c r="BP2136" s="312">
        <f t="shared" si="1996"/>
        <v>0</v>
      </c>
      <c r="BQ2136" s="202"/>
    </row>
    <row r="2137" spans="1:69" s="35" customFormat="1" ht="10.5" customHeight="1" x14ac:dyDescent="0.2">
      <c r="A2137" s="87" t="str">
        <f t="shared" ref="A2137:A2200" si="1998">CONCATENATE(C2137,G2137,BN2137)</f>
        <v>2021-22R1F10</v>
      </c>
      <c r="B2137" s="87" t="str">
        <f t="shared" si="1997"/>
        <v>Y59</v>
      </c>
      <c r="C2137" s="241" t="s">
        <v>198</v>
      </c>
      <c r="D2137" s="241" t="s">
        <v>173</v>
      </c>
      <c r="E2137" s="42"/>
      <c r="F2137" s="317" t="str">
        <f>VLOOKUP($G2137,'Selection Sheet'!$C$15:$F$39,3,0)</f>
        <v>Y59</v>
      </c>
      <c r="G2137" s="204" t="s">
        <v>108</v>
      </c>
      <c r="H2137" s="203" t="s">
        <v>529</v>
      </c>
      <c r="I2137" s="495">
        <v>12</v>
      </c>
      <c r="J2137" s="495">
        <v>2</v>
      </c>
      <c r="K2137" s="495">
        <v>3</v>
      </c>
      <c r="L2137" s="495">
        <v>0</v>
      </c>
      <c r="M2137" s="495">
        <v>12</v>
      </c>
      <c r="N2137" s="495">
        <v>1</v>
      </c>
      <c r="O2137" s="495">
        <v>3</v>
      </c>
      <c r="P2137" s="495">
        <v>0</v>
      </c>
      <c r="Q2137" s="495">
        <v>1</v>
      </c>
      <c r="R2137" s="495">
        <v>1</v>
      </c>
      <c r="S2137" s="495">
        <v>29</v>
      </c>
      <c r="T2137" s="498">
        <v>27</v>
      </c>
      <c r="U2137" s="550">
        <v>118.9</v>
      </c>
      <c r="V2137" s="550">
        <v>81</v>
      </c>
      <c r="W2137" s="550">
        <v>258</v>
      </c>
      <c r="X2137" s="498">
        <v>27</v>
      </c>
      <c r="Y2137" s="555">
        <v>59.5</v>
      </c>
      <c r="Z2137" s="550">
        <v>23</v>
      </c>
      <c r="AA2137" s="550">
        <v>159</v>
      </c>
      <c r="AB2137" s="501" t="s">
        <v>80</v>
      </c>
      <c r="AC2137" s="550" t="s">
        <v>80</v>
      </c>
      <c r="AD2137" s="550" t="s">
        <v>80</v>
      </c>
      <c r="AE2137" s="550" t="s">
        <v>80</v>
      </c>
      <c r="AF2137" s="502">
        <v>2</v>
      </c>
      <c r="AG2137" s="503">
        <v>287</v>
      </c>
      <c r="AH2137" s="503">
        <v>290.2</v>
      </c>
      <c r="AI2137" s="502">
        <v>2</v>
      </c>
      <c r="AJ2137" s="505">
        <v>6</v>
      </c>
      <c r="AK2137" s="505">
        <v>8</v>
      </c>
      <c r="AL2137" s="507"/>
      <c r="AM2137" s="507"/>
      <c r="AN2137" s="505" t="s">
        <v>80</v>
      </c>
      <c r="AO2137" s="505" t="s">
        <v>80</v>
      </c>
      <c r="AP2137" s="506" t="s">
        <v>80</v>
      </c>
      <c r="AQ2137" s="506" t="s">
        <v>80</v>
      </c>
      <c r="AR2137" s="507"/>
      <c r="AS2137" s="507"/>
      <c r="AT2137" s="507"/>
      <c r="AU2137" s="507"/>
      <c r="AV2137" s="507"/>
      <c r="AW2137" s="507"/>
      <c r="AX2137" s="507"/>
      <c r="AY2137" s="507"/>
      <c r="AZ2137" s="507"/>
      <c r="BA2137" s="507"/>
      <c r="BB2137" s="357"/>
      <c r="BC2137" s="592">
        <f t="shared" ref="BC2137:BC2200" si="1999">IFERROR(AG2137*$AI2137,"-")</f>
        <v>574</v>
      </c>
      <c r="BD2137" s="593">
        <f t="shared" ref="BD2137:BD2200" si="2000">IFERROR(AH2137*$AI2137,"-")</f>
        <v>580.4</v>
      </c>
      <c r="BE2137" s="595">
        <f t="shared" ref="BE2137:BE2200" si="2001">IFERROR(U2137*$T2137, "-")</f>
        <v>3210.3</v>
      </c>
      <c r="BF2137" s="289">
        <f t="shared" ref="BF2137:BF2200" si="2002">IFERROR(V2137*$T2137,"-")</f>
        <v>2187</v>
      </c>
      <c r="BG2137" s="596">
        <f t="shared" ref="BG2137:BG2200" si="2003">IFERROR(W2137*$T2137,"-")</f>
        <v>6966</v>
      </c>
      <c r="BH2137" s="595">
        <f t="shared" ref="BH2137:BH2200" si="2004">IFERROR(Y2137*$X2137, "-")</f>
        <v>1606.5</v>
      </c>
      <c r="BI2137" s="289">
        <f t="shared" ref="BI2137:BI2200" si="2005">IFERROR(Z2137*$X2137,"-")</f>
        <v>621</v>
      </c>
      <c r="BJ2137" s="596">
        <f t="shared" ref="BJ2137:BJ2200" si="2006">IFERROR(AA2137*$X2137,"-")</f>
        <v>4293</v>
      </c>
      <c r="BK2137" s="595" t="str">
        <f t="shared" ref="BK2137:BK2200" si="2007">IFERROR(AC2137*$AB2137, "-")</f>
        <v>-</v>
      </c>
      <c r="BL2137" s="289" t="str">
        <f t="shared" ref="BL2137:BL2200" si="2008">IFERROR(AD2137*$AB2137,"-")</f>
        <v>-</v>
      </c>
      <c r="BM2137" s="596" t="str">
        <f t="shared" ref="BM2137:BM2200" si="2009">IFERROR(AE2137*$AB2137,"-")</f>
        <v>-</v>
      </c>
      <c r="BN2137" s="563">
        <f t="shared" ref="BN2137:BN2200" si="2010">MONTH(1&amp;$D2137)</f>
        <v>10</v>
      </c>
      <c r="BO2137" s="87">
        <f t="shared" ref="BO2137:BO2200" si="2011">VALUE(LEFT(C2137,4)+IF($BN2137&lt;4,1,0))</f>
        <v>2021</v>
      </c>
      <c r="BP2137" s="87">
        <f t="shared" ref="BP2137:BP2200" si="2012">(BN2137/3-ROUNDDOWN(BN2137/3,0))*3</f>
        <v>1.0000000000000004</v>
      </c>
      <c r="BQ2137" s="202"/>
    </row>
    <row r="2138" spans="1:69" s="35" customFormat="1" ht="10.5" customHeight="1" x14ac:dyDescent="0.2">
      <c r="A2138" s="87" t="str">
        <f t="shared" si="1998"/>
        <v>2021-22RRU10</v>
      </c>
      <c r="B2138" s="87" t="str">
        <f t="shared" ref="B2138:B2201" si="2013">F2138</f>
        <v>Y56</v>
      </c>
      <c r="C2138" s="240" t="s">
        <v>198</v>
      </c>
      <c r="D2138" s="240" t="s">
        <v>173</v>
      </c>
      <c r="E2138" s="42"/>
      <c r="F2138" s="317" t="str">
        <f>VLOOKUP($G2138,'Selection Sheet'!$C$15:$F$39,3,0)</f>
        <v>Y56</v>
      </c>
      <c r="G2138" s="204" t="s">
        <v>93</v>
      </c>
      <c r="H2138" s="203" t="s">
        <v>530</v>
      </c>
      <c r="I2138" s="495">
        <v>350</v>
      </c>
      <c r="J2138" s="495">
        <v>89</v>
      </c>
      <c r="K2138" s="495">
        <v>43</v>
      </c>
      <c r="L2138" s="495">
        <v>19</v>
      </c>
      <c r="M2138" s="495">
        <v>344</v>
      </c>
      <c r="N2138" s="495">
        <v>22</v>
      </c>
      <c r="O2138" s="495">
        <v>42</v>
      </c>
      <c r="P2138" s="495">
        <v>9</v>
      </c>
      <c r="Q2138" s="495">
        <v>135</v>
      </c>
      <c r="R2138" s="495">
        <v>117</v>
      </c>
      <c r="S2138" s="495">
        <v>1017</v>
      </c>
      <c r="T2138" s="501">
        <v>330</v>
      </c>
      <c r="U2138" s="550">
        <v>106.1</v>
      </c>
      <c r="V2138" s="550">
        <v>92</v>
      </c>
      <c r="W2138" s="550">
        <v>163.5</v>
      </c>
      <c r="X2138" s="498">
        <v>557</v>
      </c>
      <c r="Y2138" s="555">
        <v>81.5</v>
      </c>
      <c r="Z2138" s="550">
        <v>29</v>
      </c>
      <c r="AA2138" s="550">
        <v>242</v>
      </c>
      <c r="AB2138" s="501">
        <v>82</v>
      </c>
      <c r="AC2138" s="550">
        <v>40.700000000000003</v>
      </c>
      <c r="AD2138" s="550">
        <v>39</v>
      </c>
      <c r="AE2138" s="550">
        <v>64</v>
      </c>
      <c r="AF2138" s="502">
        <v>106</v>
      </c>
      <c r="AG2138" s="503">
        <v>156.945652173913</v>
      </c>
      <c r="AH2138" s="503">
        <v>231.9</v>
      </c>
      <c r="AI2138" s="502">
        <v>92</v>
      </c>
      <c r="AJ2138" s="505">
        <v>142</v>
      </c>
      <c r="AK2138" s="505">
        <v>221</v>
      </c>
      <c r="AL2138" s="507"/>
      <c r="AM2138" s="507"/>
      <c r="AN2138" s="505" t="s">
        <v>80</v>
      </c>
      <c r="AO2138" s="505" t="s">
        <v>80</v>
      </c>
      <c r="AP2138" s="506" t="s">
        <v>80</v>
      </c>
      <c r="AQ2138" s="506" t="s">
        <v>80</v>
      </c>
      <c r="AR2138" s="507"/>
      <c r="AS2138" s="507"/>
      <c r="AT2138" s="507"/>
      <c r="AU2138" s="507"/>
      <c r="AV2138" s="507"/>
      <c r="AW2138" s="507"/>
      <c r="AX2138" s="507"/>
      <c r="AY2138" s="507"/>
      <c r="AZ2138" s="507"/>
      <c r="BA2138" s="507"/>
      <c r="BB2138" s="357"/>
      <c r="BC2138" s="592">
        <f t="shared" si="1999"/>
        <v>14438.999999999996</v>
      </c>
      <c r="BD2138" s="593">
        <f t="shared" si="2000"/>
        <v>21334.799999999999</v>
      </c>
      <c r="BE2138" s="595">
        <f t="shared" si="2001"/>
        <v>35013</v>
      </c>
      <c r="BF2138" s="289">
        <f t="shared" si="2002"/>
        <v>30360</v>
      </c>
      <c r="BG2138" s="596">
        <f t="shared" si="2003"/>
        <v>53955</v>
      </c>
      <c r="BH2138" s="595">
        <f t="shared" si="2004"/>
        <v>45395.5</v>
      </c>
      <c r="BI2138" s="289">
        <f t="shared" si="2005"/>
        <v>16153</v>
      </c>
      <c r="BJ2138" s="596">
        <f t="shared" si="2006"/>
        <v>134794</v>
      </c>
      <c r="BK2138" s="595">
        <f t="shared" si="2007"/>
        <v>3337.4</v>
      </c>
      <c r="BL2138" s="289">
        <f t="shared" si="2008"/>
        <v>3198</v>
      </c>
      <c r="BM2138" s="596">
        <f t="shared" si="2009"/>
        <v>5248</v>
      </c>
      <c r="BN2138" s="563">
        <f t="shared" si="2010"/>
        <v>10</v>
      </c>
      <c r="BO2138" s="87">
        <f t="shared" si="2011"/>
        <v>2021</v>
      </c>
      <c r="BP2138" s="87">
        <f t="shared" si="2012"/>
        <v>1.0000000000000004</v>
      </c>
      <c r="BQ2138" s="202"/>
    </row>
    <row r="2139" spans="1:69" s="35" customFormat="1" ht="10.5" customHeight="1" x14ac:dyDescent="0.2">
      <c r="A2139" s="87" t="str">
        <f t="shared" si="1998"/>
        <v>2021-22RX610</v>
      </c>
      <c r="B2139" s="87" t="str">
        <f t="shared" si="2013"/>
        <v>Y63</v>
      </c>
      <c r="C2139" s="240" t="s">
        <v>198</v>
      </c>
      <c r="D2139" s="240" t="s">
        <v>173</v>
      </c>
      <c r="E2139" s="42"/>
      <c r="F2139" s="317" t="str">
        <f>VLOOKUP($G2139,'Selection Sheet'!$C$15:$F$39,3,0)</f>
        <v>Y63</v>
      </c>
      <c r="G2139" s="204" t="s">
        <v>111</v>
      </c>
      <c r="H2139" s="203" t="s">
        <v>532</v>
      </c>
      <c r="I2139" s="495">
        <v>219</v>
      </c>
      <c r="J2139" s="495">
        <v>75</v>
      </c>
      <c r="K2139" s="495">
        <v>27</v>
      </c>
      <c r="L2139" s="495">
        <v>21</v>
      </c>
      <c r="M2139" s="495">
        <v>212</v>
      </c>
      <c r="N2139" s="495">
        <v>20</v>
      </c>
      <c r="O2139" s="495">
        <v>23</v>
      </c>
      <c r="P2139" s="495">
        <v>10</v>
      </c>
      <c r="Q2139" s="495">
        <v>95</v>
      </c>
      <c r="R2139" s="495">
        <v>78</v>
      </c>
      <c r="S2139" s="495">
        <v>518</v>
      </c>
      <c r="T2139" s="501">
        <v>263</v>
      </c>
      <c r="U2139" s="550">
        <v>112.4</v>
      </c>
      <c r="V2139" s="550">
        <v>99</v>
      </c>
      <c r="W2139" s="550">
        <v>168</v>
      </c>
      <c r="X2139" s="498">
        <v>268</v>
      </c>
      <c r="Y2139" s="555">
        <v>95.3</v>
      </c>
      <c r="Z2139" s="550">
        <v>38.5</v>
      </c>
      <c r="AA2139" s="550">
        <v>253</v>
      </c>
      <c r="AB2139" s="501">
        <v>47</v>
      </c>
      <c r="AC2139" s="550">
        <v>51.6</v>
      </c>
      <c r="AD2139" s="550">
        <v>48</v>
      </c>
      <c r="AE2139" s="550">
        <v>80</v>
      </c>
      <c r="AF2139" s="502">
        <v>72</v>
      </c>
      <c r="AG2139" s="503">
        <v>152.157894736842</v>
      </c>
      <c r="AH2139" s="503">
        <v>204.6</v>
      </c>
      <c r="AI2139" s="502">
        <v>57</v>
      </c>
      <c r="AJ2139" s="505">
        <v>51</v>
      </c>
      <c r="AK2139" s="505">
        <v>60</v>
      </c>
      <c r="AL2139" s="507"/>
      <c r="AM2139" s="507"/>
      <c r="AN2139" s="505" t="s">
        <v>80</v>
      </c>
      <c r="AO2139" s="505" t="s">
        <v>80</v>
      </c>
      <c r="AP2139" s="506" t="s">
        <v>80</v>
      </c>
      <c r="AQ2139" s="506" t="s">
        <v>80</v>
      </c>
      <c r="AR2139" s="507"/>
      <c r="AS2139" s="507"/>
      <c r="AT2139" s="507"/>
      <c r="AU2139" s="507"/>
      <c r="AV2139" s="507"/>
      <c r="AW2139" s="507"/>
      <c r="AX2139" s="507"/>
      <c r="AY2139" s="507"/>
      <c r="AZ2139" s="507"/>
      <c r="BA2139" s="507"/>
      <c r="BB2139" s="357"/>
      <c r="BC2139" s="592">
        <f t="shared" si="1999"/>
        <v>8672.9999999999945</v>
      </c>
      <c r="BD2139" s="593">
        <f t="shared" si="2000"/>
        <v>11662.199999999999</v>
      </c>
      <c r="BE2139" s="595">
        <f t="shared" si="2001"/>
        <v>29561.200000000001</v>
      </c>
      <c r="BF2139" s="289">
        <f t="shared" si="2002"/>
        <v>26037</v>
      </c>
      <c r="BG2139" s="596">
        <f t="shared" si="2003"/>
        <v>44184</v>
      </c>
      <c r="BH2139" s="595">
        <f t="shared" si="2004"/>
        <v>25540.399999999998</v>
      </c>
      <c r="BI2139" s="289">
        <f t="shared" si="2005"/>
        <v>10318</v>
      </c>
      <c r="BJ2139" s="596">
        <f t="shared" si="2006"/>
        <v>67804</v>
      </c>
      <c r="BK2139" s="595">
        <f t="shared" si="2007"/>
        <v>2425.2000000000003</v>
      </c>
      <c r="BL2139" s="289">
        <f t="shared" si="2008"/>
        <v>2256</v>
      </c>
      <c r="BM2139" s="596">
        <f t="shared" si="2009"/>
        <v>3760</v>
      </c>
      <c r="BN2139" s="563">
        <f t="shared" si="2010"/>
        <v>10</v>
      </c>
      <c r="BO2139" s="87">
        <f t="shared" si="2011"/>
        <v>2021</v>
      </c>
      <c r="BP2139" s="87">
        <f t="shared" si="2012"/>
        <v>1.0000000000000004</v>
      </c>
      <c r="BQ2139" s="202"/>
    </row>
    <row r="2140" spans="1:69" s="35" customFormat="1" ht="10.5" customHeight="1" x14ac:dyDescent="0.2">
      <c r="A2140" s="314" t="str">
        <f t="shared" si="1998"/>
        <v>2021-22RX710</v>
      </c>
      <c r="B2140" s="314" t="str">
        <f t="shared" si="2013"/>
        <v>Y62</v>
      </c>
      <c r="C2140" s="243" t="s">
        <v>198</v>
      </c>
      <c r="D2140" s="243" t="s">
        <v>173</v>
      </c>
      <c r="E2140" s="206"/>
      <c r="F2140" s="318" t="str">
        <f>VLOOKUP($G2140,'Selection Sheet'!$C$15:$F$39,3,0)</f>
        <v>Y62</v>
      </c>
      <c r="G2140" s="207" t="s">
        <v>84</v>
      </c>
      <c r="H2140" s="205" t="s">
        <v>533</v>
      </c>
      <c r="I2140" s="508">
        <v>377</v>
      </c>
      <c r="J2140" s="508">
        <v>117</v>
      </c>
      <c r="K2140" s="508">
        <v>54</v>
      </c>
      <c r="L2140" s="508">
        <v>27</v>
      </c>
      <c r="M2140" s="508">
        <v>372</v>
      </c>
      <c r="N2140" s="508">
        <v>25</v>
      </c>
      <c r="O2140" s="508">
        <v>52</v>
      </c>
      <c r="P2140" s="508">
        <v>13</v>
      </c>
      <c r="Q2140" s="508">
        <v>140</v>
      </c>
      <c r="R2140" s="508">
        <v>90</v>
      </c>
      <c r="S2140" s="508">
        <v>1227</v>
      </c>
      <c r="T2140" s="514">
        <v>528</v>
      </c>
      <c r="U2140" s="551">
        <v>116.5</v>
      </c>
      <c r="V2140" s="551">
        <v>98</v>
      </c>
      <c r="W2140" s="551">
        <v>196</v>
      </c>
      <c r="X2140" s="511">
        <v>676</v>
      </c>
      <c r="Y2140" s="556">
        <v>84.3</v>
      </c>
      <c r="Z2140" s="551">
        <v>37.5</v>
      </c>
      <c r="AA2140" s="551">
        <v>239</v>
      </c>
      <c r="AB2140" s="514">
        <v>62</v>
      </c>
      <c r="AC2140" s="551">
        <v>61.9</v>
      </c>
      <c r="AD2140" s="551">
        <v>55</v>
      </c>
      <c r="AE2140" s="551">
        <v>102</v>
      </c>
      <c r="AF2140" s="515">
        <v>138</v>
      </c>
      <c r="AG2140" s="516">
        <v>159.34285714285701</v>
      </c>
      <c r="AH2140" s="516">
        <v>244.6</v>
      </c>
      <c r="AI2140" s="515">
        <v>105</v>
      </c>
      <c r="AJ2140" s="519">
        <v>99</v>
      </c>
      <c r="AK2140" s="519">
        <v>163</v>
      </c>
      <c r="AL2140" s="570"/>
      <c r="AM2140" s="570"/>
      <c r="AN2140" s="518" t="s">
        <v>80</v>
      </c>
      <c r="AO2140" s="518" t="s">
        <v>80</v>
      </c>
      <c r="AP2140" s="519" t="s">
        <v>80</v>
      </c>
      <c r="AQ2140" s="519" t="s">
        <v>80</v>
      </c>
      <c r="AR2140" s="520"/>
      <c r="AS2140" s="520"/>
      <c r="AT2140" s="520"/>
      <c r="AU2140" s="520"/>
      <c r="AV2140" s="520"/>
      <c r="AW2140" s="520"/>
      <c r="AX2140" s="520"/>
      <c r="AY2140" s="520"/>
      <c r="AZ2140" s="520"/>
      <c r="BA2140" s="520"/>
      <c r="BB2140" s="358"/>
      <c r="BC2140" s="597">
        <f t="shared" si="1999"/>
        <v>16730.999999999985</v>
      </c>
      <c r="BD2140" s="598">
        <f t="shared" si="2000"/>
        <v>25683</v>
      </c>
      <c r="BE2140" s="602">
        <f t="shared" si="2001"/>
        <v>61512</v>
      </c>
      <c r="BF2140" s="603">
        <f t="shared" si="2002"/>
        <v>51744</v>
      </c>
      <c r="BG2140" s="604">
        <f t="shared" si="2003"/>
        <v>103488</v>
      </c>
      <c r="BH2140" s="602">
        <f t="shared" si="2004"/>
        <v>56986.799999999996</v>
      </c>
      <c r="BI2140" s="603">
        <f t="shared" si="2005"/>
        <v>25350</v>
      </c>
      <c r="BJ2140" s="604">
        <f t="shared" si="2006"/>
        <v>161564</v>
      </c>
      <c r="BK2140" s="602">
        <f t="shared" si="2007"/>
        <v>3837.7999999999997</v>
      </c>
      <c r="BL2140" s="603">
        <f t="shared" si="2008"/>
        <v>3410</v>
      </c>
      <c r="BM2140" s="604">
        <f t="shared" si="2009"/>
        <v>6324</v>
      </c>
      <c r="BN2140" s="564">
        <f t="shared" si="2010"/>
        <v>10</v>
      </c>
      <c r="BO2140" s="314">
        <f t="shared" si="2011"/>
        <v>2021</v>
      </c>
      <c r="BP2140" s="314">
        <f t="shared" si="2012"/>
        <v>1.0000000000000004</v>
      </c>
      <c r="BQ2140" s="202"/>
    </row>
    <row r="2141" spans="1:69" s="35" customFormat="1" ht="10.5" customHeight="1" x14ac:dyDescent="0.2">
      <c r="A2141" s="87" t="str">
        <f t="shared" si="1998"/>
        <v>2021-22RX810</v>
      </c>
      <c r="B2141" s="87" t="str">
        <f t="shared" si="2013"/>
        <v>Y63</v>
      </c>
      <c r="C2141" s="240" t="s">
        <v>198</v>
      </c>
      <c r="D2141" s="240" t="s">
        <v>173</v>
      </c>
      <c r="E2141" s="42"/>
      <c r="F2141" s="317" t="str">
        <f>VLOOKUP($G2141,'Selection Sheet'!$C$15:$F$39,3,0)</f>
        <v>Y63</v>
      </c>
      <c r="G2141" s="204" t="s">
        <v>120</v>
      </c>
      <c r="H2141" s="203" t="s">
        <v>534</v>
      </c>
      <c r="I2141" s="495">
        <v>315</v>
      </c>
      <c r="J2141" s="495">
        <v>71</v>
      </c>
      <c r="K2141" s="495">
        <v>47</v>
      </c>
      <c r="L2141" s="495">
        <v>16</v>
      </c>
      <c r="M2141" s="495">
        <v>292</v>
      </c>
      <c r="N2141" s="495">
        <v>20</v>
      </c>
      <c r="O2141" s="495">
        <v>42</v>
      </c>
      <c r="P2141" s="495">
        <v>5</v>
      </c>
      <c r="Q2141" s="495">
        <v>87</v>
      </c>
      <c r="R2141" s="495">
        <v>55</v>
      </c>
      <c r="S2141" s="495">
        <v>906</v>
      </c>
      <c r="T2141" s="501">
        <v>401</v>
      </c>
      <c r="U2141" s="550">
        <v>102.5</v>
      </c>
      <c r="V2141" s="550">
        <v>87</v>
      </c>
      <c r="W2141" s="550">
        <v>153</v>
      </c>
      <c r="X2141" s="498">
        <v>480</v>
      </c>
      <c r="Y2141" s="555">
        <v>104.7</v>
      </c>
      <c r="Z2141" s="550">
        <v>41</v>
      </c>
      <c r="AA2141" s="550">
        <v>290.5</v>
      </c>
      <c r="AB2141" s="501">
        <v>71</v>
      </c>
      <c r="AC2141" s="550">
        <v>55.1</v>
      </c>
      <c r="AD2141" s="550">
        <v>44</v>
      </c>
      <c r="AE2141" s="550">
        <v>90</v>
      </c>
      <c r="AF2141" s="502">
        <v>103</v>
      </c>
      <c r="AG2141" s="503">
        <v>140.96666666666701</v>
      </c>
      <c r="AH2141" s="503">
        <v>199</v>
      </c>
      <c r="AI2141" s="502">
        <v>90</v>
      </c>
      <c r="AJ2141" s="506">
        <v>123</v>
      </c>
      <c r="AK2141" s="506">
        <v>168</v>
      </c>
      <c r="AL2141" s="569"/>
      <c r="AM2141" s="569"/>
      <c r="AN2141" s="505" t="s">
        <v>80</v>
      </c>
      <c r="AO2141" s="505" t="s">
        <v>80</v>
      </c>
      <c r="AP2141" s="506" t="s">
        <v>80</v>
      </c>
      <c r="AQ2141" s="506" t="s">
        <v>80</v>
      </c>
      <c r="AR2141" s="507"/>
      <c r="AS2141" s="507"/>
      <c r="AT2141" s="507"/>
      <c r="AU2141" s="507"/>
      <c r="AV2141" s="507"/>
      <c r="AW2141" s="507"/>
      <c r="AX2141" s="507"/>
      <c r="AY2141" s="507"/>
      <c r="AZ2141" s="507"/>
      <c r="BA2141" s="507"/>
      <c r="BB2141" s="357"/>
      <c r="BC2141" s="592">
        <f t="shared" si="1999"/>
        <v>12687.000000000031</v>
      </c>
      <c r="BD2141" s="593">
        <f t="shared" si="2000"/>
        <v>17910</v>
      </c>
      <c r="BE2141" s="595">
        <f t="shared" si="2001"/>
        <v>41102.5</v>
      </c>
      <c r="BF2141" s="289">
        <f t="shared" si="2002"/>
        <v>34887</v>
      </c>
      <c r="BG2141" s="596">
        <f t="shared" si="2003"/>
        <v>61353</v>
      </c>
      <c r="BH2141" s="595">
        <f t="shared" si="2004"/>
        <v>50256</v>
      </c>
      <c r="BI2141" s="289">
        <f t="shared" si="2005"/>
        <v>19680</v>
      </c>
      <c r="BJ2141" s="596">
        <f t="shared" si="2006"/>
        <v>139440</v>
      </c>
      <c r="BK2141" s="595">
        <f t="shared" si="2007"/>
        <v>3912.1</v>
      </c>
      <c r="BL2141" s="289">
        <f t="shared" si="2008"/>
        <v>3124</v>
      </c>
      <c r="BM2141" s="596">
        <f t="shared" si="2009"/>
        <v>6390</v>
      </c>
      <c r="BN2141" s="563">
        <f t="shared" si="2010"/>
        <v>10</v>
      </c>
      <c r="BO2141" s="87">
        <f t="shared" si="2011"/>
        <v>2021</v>
      </c>
      <c r="BP2141" s="87">
        <f t="shared" si="2012"/>
        <v>1.0000000000000004</v>
      </c>
      <c r="BQ2141" s="202"/>
    </row>
    <row r="2142" spans="1:69" s="35" customFormat="1" ht="10.5" customHeight="1" x14ac:dyDescent="0.2">
      <c r="A2142" s="87" t="str">
        <f t="shared" si="1998"/>
        <v>2021-22RX910</v>
      </c>
      <c r="B2142" s="87" t="str">
        <f t="shared" si="2013"/>
        <v>Y60</v>
      </c>
      <c r="C2142" s="240" t="s">
        <v>198</v>
      </c>
      <c r="D2142" s="240" t="s">
        <v>173</v>
      </c>
      <c r="E2142" s="42"/>
      <c r="F2142" s="317" t="str">
        <f>VLOOKUP($G2142,'Selection Sheet'!$C$15:$F$39,3,0)</f>
        <v>Y60</v>
      </c>
      <c r="G2142" s="204" t="s">
        <v>103</v>
      </c>
      <c r="H2142" s="203" t="s">
        <v>535</v>
      </c>
      <c r="I2142" s="495">
        <v>283</v>
      </c>
      <c r="J2142" s="495">
        <v>68</v>
      </c>
      <c r="K2142" s="495">
        <v>48</v>
      </c>
      <c r="L2142" s="495">
        <v>23</v>
      </c>
      <c r="M2142" s="495">
        <v>279</v>
      </c>
      <c r="N2142" s="495">
        <v>22</v>
      </c>
      <c r="O2142" s="495">
        <v>48</v>
      </c>
      <c r="P2142" s="495">
        <v>13</v>
      </c>
      <c r="Q2142" s="495">
        <v>97</v>
      </c>
      <c r="R2142" s="495">
        <v>91</v>
      </c>
      <c r="S2142" s="495">
        <v>757</v>
      </c>
      <c r="T2142" s="501">
        <v>405</v>
      </c>
      <c r="U2142" s="550">
        <v>126.6</v>
      </c>
      <c r="V2142" s="550">
        <v>98</v>
      </c>
      <c r="W2142" s="550">
        <v>209</v>
      </c>
      <c r="X2142" s="498">
        <v>427</v>
      </c>
      <c r="Y2142" s="555">
        <v>115</v>
      </c>
      <c r="Z2142" s="550">
        <v>51</v>
      </c>
      <c r="AA2142" s="550">
        <v>317</v>
      </c>
      <c r="AB2142" s="501">
        <v>45</v>
      </c>
      <c r="AC2142" s="550">
        <v>69</v>
      </c>
      <c r="AD2142" s="550">
        <v>56</v>
      </c>
      <c r="AE2142" s="550">
        <v>119</v>
      </c>
      <c r="AF2142" s="502">
        <v>105</v>
      </c>
      <c r="AG2142" s="503">
        <v>156.29629629629599</v>
      </c>
      <c r="AH2142" s="503">
        <v>230</v>
      </c>
      <c r="AI2142" s="502">
        <v>81</v>
      </c>
      <c r="AJ2142" s="505">
        <v>75</v>
      </c>
      <c r="AK2142" s="505">
        <v>98</v>
      </c>
      <c r="AL2142" s="507"/>
      <c r="AM2142" s="507"/>
      <c r="AN2142" s="505" t="s">
        <v>80</v>
      </c>
      <c r="AO2142" s="505" t="s">
        <v>80</v>
      </c>
      <c r="AP2142" s="506" t="s">
        <v>80</v>
      </c>
      <c r="AQ2142" s="506" t="s">
        <v>80</v>
      </c>
      <c r="AR2142" s="507"/>
      <c r="AS2142" s="507"/>
      <c r="AT2142" s="507"/>
      <c r="AU2142" s="507"/>
      <c r="AV2142" s="507"/>
      <c r="AW2142" s="507"/>
      <c r="AX2142" s="507"/>
      <c r="AY2142" s="507"/>
      <c r="AZ2142" s="507"/>
      <c r="BA2142" s="507"/>
      <c r="BB2142" s="357"/>
      <c r="BC2142" s="592">
        <f t="shared" si="1999"/>
        <v>12659.999999999975</v>
      </c>
      <c r="BD2142" s="593">
        <f t="shared" si="2000"/>
        <v>18630</v>
      </c>
      <c r="BE2142" s="595">
        <f t="shared" si="2001"/>
        <v>51273</v>
      </c>
      <c r="BF2142" s="289">
        <f t="shared" si="2002"/>
        <v>39690</v>
      </c>
      <c r="BG2142" s="596">
        <f t="shared" si="2003"/>
        <v>84645</v>
      </c>
      <c r="BH2142" s="595">
        <f t="shared" si="2004"/>
        <v>49105</v>
      </c>
      <c r="BI2142" s="289">
        <f t="shared" si="2005"/>
        <v>21777</v>
      </c>
      <c r="BJ2142" s="596">
        <f t="shared" si="2006"/>
        <v>135359</v>
      </c>
      <c r="BK2142" s="595">
        <f t="shared" si="2007"/>
        <v>3105</v>
      </c>
      <c r="BL2142" s="289">
        <f t="shared" si="2008"/>
        <v>2520</v>
      </c>
      <c r="BM2142" s="596">
        <f t="shared" si="2009"/>
        <v>5355</v>
      </c>
      <c r="BN2142" s="563">
        <f t="shared" si="2010"/>
        <v>10</v>
      </c>
      <c r="BO2142" s="87">
        <f t="shared" si="2011"/>
        <v>2021</v>
      </c>
      <c r="BP2142" s="87">
        <f t="shared" si="2012"/>
        <v>1.0000000000000004</v>
      </c>
      <c r="BQ2142" s="202"/>
    </row>
    <row r="2143" spans="1:69" s="35" customFormat="1" ht="10.5" customHeight="1" x14ac:dyDescent="0.2">
      <c r="A2143" s="314" t="str">
        <f t="shared" si="1998"/>
        <v>2021-22RYA10</v>
      </c>
      <c r="B2143" s="314" t="str">
        <f t="shared" si="2013"/>
        <v>Y60</v>
      </c>
      <c r="C2143" s="243" t="s">
        <v>198</v>
      </c>
      <c r="D2143" s="243" t="s">
        <v>173</v>
      </c>
      <c r="E2143" s="206"/>
      <c r="F2143" s="318" t="str">
        <f>VLOOKUP($G2143,'Selection Sheet'!$C$15:$F$39,3,0)</f>
        <v>Y60</v>
      </c>
      <c r="G2143" s="207" t="s">
        <v>118</v>
      </c>
      <c r="H2143" s="205" t="s">
        <v>536</v>
      </c>
      <c r="I2143" s="508">
        <v>350</v>
      </c>
      <c r="J2143" s="508">
        <v>85</v>
      </c>
      <c r="K2143" s="508">
        <v>58</v>
      </c>
      <c r="L2143" s="508">
        <v>25</v>
      </c>
      <c r="M2143" s="508">
        <v>341</v>
      </c>
      <c r="N2143" s="508">
        <v>28</v>
      </c>
      <c r="O2143" s="508">
        <v>55</v>
      </c>
      <c r="P2143" s="508">
        <v>14</v>
      </c>
      <c r="Q2143" s="508">
        <v>111</v>
      </c>
      <c r="R2143" s="508">
        <v>70</v>
      </c>
      <c r="S2143" s="508">
        <v>884</v>
      </c>
      <c r="T2143" s="514">
        <v>203</v>
      </c>
      <c r="U2143" s="551">
        <v>120.8</v>
      </c>
      <c r="V2143" s="551">
        <v>81</v>
      </c>
      <c r="W2143" s="551">
        <v>202</v>
      </c>
      <c r="X2143" s="511">
        <v>406</v>
      </c>
      <c r="Y2143" s="556">
        <v>128.5</v>
      </c>
      <c r="Z2143" s="551">
        <v>56</v>
      </c>
      <c r="AA2143" s="551">
        <v>347</v>
      </c>
      <c r="AB2143" s="514">
        <v>35</v>
      </c>
      <c r="AC2143" s="551">
        <v>71.3</v>
      </c>
      <c r="AD2143" s="551">
        <v>69</v>
      </c>
      <c r="AE2143" s="551">
        <v>109</v>
      </c>
      <c r="AF2143" s="515">
        <v>142</v>
      </c>
      <c r="AG2143" s="516">
        <v>156.976</v>
      </c>
      <c r="AH2143" s="516">
        <v>237</v>
      </c>
      <c r="AI2143" s="515">
        <v>125</v>
      </c>
      <c r="AJ2143" s="519">
        <v>203</v>
      </c>
      <c r="AK2143" s="519">
        <v>227</v>
      </c>
      <c r="AL2143" s="570"/>
      <c r="AM2143" s="570"/>
      <c r="AN2143" s="518" t="s">
        <v>80</v>
      </c>
      <c r="AO2143" s="518" t="s">
        <v>80</v>
      </c>
      <c r="AP2143" s="519" t="s">
        <v>80</v>
      </c>
      <c r="AQ2143" s="519" t="s">
        <v>80</v>
      </c>
      <c r="AR2143" s="520"/>
      <c r="AS2143" s="520"/>
      <c r="AT2143" s="520"/>
      <c r="AU2143" s="520"/>
      <c r="AV2143" s="520"/>
      <c r="AW2143" s="520"/>
      <c r="AX2143" s="520"/>
      <c r="AY2143" s="520"/>
      <c r="AZ2143" s="520"/>
      <c r="BA2143" s="520"/>
      <c r="BB2143" s="358"/>
      <c r="BC2143" s="597">
        <f t="shared" si="1999"/>
        <v>19622</v>
      </c>
      <c r="BD2143" s="598">
        <f t="shared" si="2000"/>
        <v>29625</v>
      </c>
      <c r="BE2143" s="602">
        <f t="shared" si="2001"/>
        <v>24522.399999999998</v>
      </c>
      <c r="BF2143" s="603">
        <f t="shared" si="2002"/>
        <v>16443</v>
      </c>
      <c r="BG2143" s="604">
        <f t="shared" si="2003"/>
        <v>41006</v>
      </c>
      <c r="BH2143" s="602">
        <f t="shared" si="2004"/>
        <v>52171</v>
      </c>
      <c r="BI2143" s="603">
        <f t="shared" si="2005"/>
        <v>22736</v>
      </c>
      <c r="BJ2143" s="604">
        <f t="shared" si="2006"/>
        <v>140882</v>
      </c>
      <c r="BK2143" s="602">
        <f t="shared" si="2007"/>
        <v>2495.5</v>
      </c>
      <c r="BL2143" s="603">
        <f t="shared" si="2008"/>
        <v>2415</v>
      </c>
      <c r="BM2143" s="604">
        <f t="shared" si="2009"/>
        <v>3815</v>
      </c>
      <c r="BN2143" s="564">
        <f t="shared" si="2010"/>
        <v>10</v>
      </c>
      <c r="BO2143" s="314">
        <f t="shared" si="2011"/>
        <v>2021</v>
      </c>
      <c r="BP2143" s="314">
        <f t="shared" si="2012"/>
        <v>1.0000000000000004</v>
      </c>
      <c r="BQ2143" s="202"/>
    </row>
    <row r="2144" spans="1:69" s="35" customFormat="1" ht="10.5" customHeight="1" x14ac:dyDescent="0.2">
      <c r="A2144" s="87" t="str">
        <f t="shared" si="1998"/>
        <v>2021-22RYC10</v>
      </c>
      <c r="B2144" s="87" t="str">
        <f t="shared" si="2013"/>
        <v>Y61</v>
      </c>
      <c r="C2144" s="240" t="s">
        <v>198</v>
      </c>
      <c r="D2144" s="240" t="s">
        <v>173</v>
      </c>
      <c r="E2144" s="42"/>
      <c r="F2144" s="317" t="str">
        <f>VLOOKUP($G2144,'Selection Sheet'!$C$15:$F$39,3,0)</f>
        <v>Y61</v>
      </c>
      <c r="G2144" s="204" t="s">
        <v>87</v>
      </c>
      <c r="H2144" s="203" t="s">
        <v>537</v>
      </c>
      <c r="I2144" s="495">
        <v>384</v>
      </c>
      <c r="J2144" s="495">
        <v>82</v>
      </c>
      <c r="K2144" s="495">
        <v>46</v>
      </c>
      <c r="L2144" s="495">
        <v>19</v>
      </c>
      <c r="M2144" s="495">
        <v>383</v>
      </c>
      <c r="N2144" s="495">
        <v>25</v>
      </c>
      <c r="O2144" s="495">
        <v>45</v>
      </c>
      <c r="P2144" s="495">
        <v>10</v>
      </c>
      <c r="Q2144" s="495">
        <v>122</v>
      </c>
      <c r="R2144" s="495">
        <v>119</v>
      </c>
      <c r="S2144" s="495">
        <v>958</v>
      </c>
      <c r="T2144" s="501">
        <v>547</v>
      </c>
      <c r="U2144" s="550">
        <v>116</v>
      </c>
      <c r="V2144" s="550">
        <v>95</v>
      </c>
      <c r="W2144" s="550">
        <v>187</v>
      </c>
      <c r="X2144" s="498">
        <v>553</v>
      </c>
      <c r="Y2144" s="555">
        <v>88.6</v>
      </c>
      <c r="Z2144" s="550">
        <v>40</v>
      </c>
      <c r="AA2144" s="550">
        <v>234</v>
      </c>
      <c r="AB2144" s="501">
        <v>89</v>
      </c>
      <c r="AC2144" s="550">
        <v>62.9</v>
      </c>
      <c r="AD2144" s="550">
        <v>56</v>
      </c>
      <c r="AE2144" s="550">
        <v>90</v>
      </c>
      <c r="AF2144" s="502">
        <v>128</v>
      </c>
      <c r="AG2144" s="503">
        <v>164.28155339805801</v>
      </c>
      <c r="AH2144" s="503">
        <v>252.8</v>
      </c>
      <c r="AI2144" s="502">
        <v>103</v>
      </c>
      <c r="AJ2144" s="505">
        <v>101</v>
      </c>
      <c r="AK2144" s="505">
        <v>104</v>
      </c>
      <c r="AL2144" s="507"/>
      <c r="AM2144" s="507"/>
      <c r="AN2144" s="505" t="s">
        <v>80</v>
      </c>
      <c r="AO2144" s="505" t="s">
        <v>80</v>
      </c>
      <c r="AP2144" s="506" t="s">
        <v>80</v>
      </c>
      <c r="AQ2144" s="506" t="s">
        <v>80</v>
      </c>
      <c r="AR2144" s="507"/>
      <c r="AS2144" s="507"/>
      <c r="AT2144" s="507"/>
      <c r="AU2144" s="507"/>
      <c r="AV2144" s="507"/>
      <c r="AW2144" s="507"/>
      <c r="AX2144" s="507"/>
      <c r="AY2144" s="507"/>
      <c r="AZ2144" s="507"/>
      <c r="BA2144" s="507"/>
      <c r="BB2144" s="357"/>
      <c r="BC2144" s="592">
        <f t="shared" si="1999"/>
        <v>16920.999999999975</v>
      </c>
      <c r="BD2144" s="593">
        <f t="shared" si="2000"/>
        <v>26038.400000000001</v>
      </c>
      <c r="BE2144" s="595">
        <f t="shared" si="2001"/>
        <v>63452</v>
      </c>
      <c r="BF2144" s="289">
        <f t="shared" si="2002"/>
        <v>51965</v>
      </c>
      <c r="BG2144" s="596">
        <f t="shared" si="2003"/>
        <v>102289</v>
      </c>
      <c r="BH2144" s="595">
        <f t="shared" si="2004"/>
        <v>48995.799999999996</v>
      </c>
      <c r="BI2144" s="289">
        <f t="shared" si="2005"/>
        <v>22120</v>
      </c>
      <c r="BJ2144" s="596">
        <f t="shared" si="2006"/>
        <v>129402</v>
      </c>
      <c r="BK2144" s="595">
        <f t="shared" si="2007"/>
        <v>5598.0999999999995</v>
      </c>
      <c r="BL2144" s="289">
        <f t="shared" si="2008"/>
        <v>4984</v>
      </c>
      <c r="BM2144" s="596">
        <f t="shared" si="2009"/>
        <v>8010</v>
      </c>
      <c r="BN2144" s="563">
        <f t="shared" si="2010"/>
        <v>10</v>
      </c>
      <c r="BO2144" s="87">
        <f t="shared" si="2011"/>
        <v>2021</v>
      </c>
      <c r="BP2144" s="87">
        <f t="shared" si="2012"/>
        <v>1.0000000000000004</v>
      </c>
      <c r="BQ2144" s="202"/>
    </row>
    <row r="2145" spans="1:69" s="35" customFormat="1" ht="10.5" customHeight="1" x14ac:dyDescent="0.2">
      <c r="A2145" s="87" t="str">
        <f t="shared" si="1998"/>
        <v>2021-22RYD10</v>
      </c>
      <c r="B2145" s="87" t="str">
        <f t="shared" si="2013"/>
        <v>Y59</v>
      </c>
      <c r="C2145" s="240" t="s">
        <v>198</v>
      </c>
      <c r="D2145" s="240" t="s">
        <v>173</v>
      </c>
      <c r="E2145" s="42"/>
      <c r="F2145" s="317" t="str">
        <f>VLOOKUP($G2145,'Selection Sheet'!$C$15:$F$39,3,0)</f>
        <v>Y59</v>
      </c>
      <c r="G2145" s="204" t="s">
        <v>116</v>
      </c>
      <c r="H2145" s="203" t="s">
        <v>538</v>
      </c>
      <c r="I2145" s="495">
        <v>267</v>
      </c>
      <c r="J2145" s="495">
        <v>67</v>
      </c>
      <c r="K2145" s="495">
        <v>44</v>
      </c>
      <c r="L2145" s="495">
        <v>21</v>
      </c>
      <c r="M2145" s="495">
        <v>267</v>
      </c>
      <c r="N2145" s="495">
        <v>23</v>
      </c>
      <c r="O2145" s="495">
        <v>42</v>
      </c>
      <c r="P2145" s="495">
        <v>10</v>
      </c>
      <c r="Q2145" s="495">
        <v>103</v>
      </c>
      <c r="R2145" s="495">
        <v>80</v>
      </c>
      <c r="S2145" s="495">
        <v>735</v>
      </c>
      <c r="T2145" s="501">
        <v>430</v>
      </c>
      <c r="U2145" s="550">
        <v>105</v>
      </c>
      <c r="V2145" s="550">
        <v>84</v>
      </c>
      <c r="W2145" s="550">
        <v>162</v>
      </c>
      <c r="X2145" s="498">
        <v>427</v>
      </c>
      <c r="Y2145" s="555">
        <v>68.2</v>
      </c>
      <c r="Z2145" s="550">
        <v>35</v>
      </c>
      <c r="AA2145" s="550">
        <v>166</v>
      </c>
      <c r="AB2145" s="501">
        <v>64</v>
      </c>
      <c r="AC2145" s="550">
        <v>63.5</v>
      </c>
      <c r="AD2145" s="550">
        <v>59.5</v>
      </c>
      <c r="AE2145" s="550">
        <v>101</v>
      </c>
      <c r="AF2145" s="502">
        <v>133</v>
      </c>
      <c r="AG2145" s="503">
        <v>152.693693693694</v>
      </c>
      <c r="AH2145" s="503">
        <v>223</v>
      </c>
      <c r="AI2145" s="502">
        <v>111</v>
      </c>
      <c r="AJ2145" s="505">
        <v>82</v>
      </c>
      <c r="AK2145" s="505">
        <v>148</v>
      </c>
      <c r="AL2145" s="507"/>
      <c r="AM2145" s="507"/>
      <c r="AN2145" s="505" t="s">
        <v>80</v>
      </c>
      <c r="AO2145" s="505" t="s">
        <v>80</v>
      </c>
      <c r="AP2145" s="506" t="s">
        <v>80</v>
      </c>
      <c r="AQ2145" s="506" t="s">
        <v>80</v>
      </c>
      <c r="AR2145" s="507"/>
      <c r="AS2145" s="507"/>
      <c r="AT2145" s="507"/>
      <c r="AU2145" s="507"/>
      <c r="AV2145" s="507"/>
      <c r="AW2145" s="507"/>
      <c r="AX2145" s="507"/>
      <c r="AY2145" s="507"/>
      <c r="AZ2145" s="507"/>
      <c r="BA2145" s="507"/>
      <c r="BB2145" s="357"/>
      <c r="BC2145" s="592">
        <f t="shared" si="1999"/>
        <v>16949.000000000033</v>
      </c>
      <c r="BD2145" s="593">
        <f t="shared" si="2000"/>
        <v>24753</v>
      </c>
      <c r="BE2145" s="595">
        <f t="shared" si="2001"/>
        <v>45150</v>
      </c>
      <c r="BF2145" s="289">
        <f t="shared" si="2002"/>
        <v>36120</v>
      </c>
      <c r="BG2145" s="596">
        <f t="shared" si="2003"/>
        <v>69660</v>
      </c>
      <c r="BH2145" s="595">
        <f t="shared" si="2004"/>
        <v>29121.4</v>
      </c>
      <c r="BI2145" s="289">
        <f t="shared" si="2005"/>
        <v>14945</v>
      </c>
      <c r="BJ2145" s="596">
        <f t="shared" si="2006"/>
        <v>70882</v>
      </c>
      <c r="BK2145" s="595">
        <f t="shared" si="2007"/>
        <v>4064</v>
      </c>
      <c r="BL2145" s="289">
        <f t="shared" si="2008"/>
        <v>3808</v>
      </c>
      <c r="BM2145" s="596">
        <f t="shared" si="2009"/>
        <v>6464</v>
      </c>
      <c r="BN2145" s="563">
        <f t="shared" si="2010"/>
        <v>10</v>
      </c>
      <c r="BO2145" s="87">
        <f t="shared" si="2011"/>
        <v>2021</v>
      </c>
      <c r="BP2145" s="87">
        <f t="shared" si="2012"/>
        <v>1.0000000000000004</v>
      </c>
      <c r="BQ2145" s="202"/>
    </row>
    <row r="2146" spans="1:69" s="35" customFormat="1" ht="10.5" customHeight="1" x14ac:dyDescent="0.2">
      <c r="A2146" s="87" t="str">
        <f t="shared" si="1998"/>
        <v>2021-22RYE10</v>
      </c>
      <c r="B2146" s="87" t="str">
        <f t="shared" si="2013"/>
        <v>Y59</v>
      </c>
      <c r="C2146" s="240" t="s">
        <v>198</v>
      </c>
      <c r="D2146" s="240" t="s">
        <v>173</v>
      </c>
      <c r="E2146" s="42"/>
      <c r="F2146" s="317" t="str">
        <f>VLOOKUP($G2146,'Selection Sheet'!$C$15:$F$39,3,0)</f>
        <v>Y59</v>
      </c>
      <c r="G2146" s="204" t="s">
        <v>114</v>
      </c>
      <c r="H2146" s="203" t="s">
        <v>539</v>
      </c>
      <c r="I2146" s="495">
        <v>220</v>
      </c>
      <c r="J2146" s="495">
        <v>33</v>
      </c>
      <c r="K2146" s="495">
        <v>23</v>
      </c>
      <c r="L2146" s="495">
        <v>11</v>
      </c>
      <c r="M2146" s="495">
        <v>218</v>
      </c>
      <c r="N2146" s="495">
        <v>16</v>
      </c>
      <c r="O2146" s="495">
        <v>23</v>
      </c>
      <c r="P2146" s="495">
        <v>5</v>
      </c>
      <c r="Q2146" s="495">
        <v>53</v>
      </c>
      <c r="R2146" s="495">
        <v>34</v>
      </c>
      <c r="S2146" s="495">
        <v>409</v>
      </c>
      <c r="T2146" s="501">
        <v>298</v>
      </c>
      <c r="U2146" s="550">
        <v>97.5</v>
      </c>
      <c r="V2146" s="550">
        <v>80</v>
      </c>
      <c r="W2146" s="550">
        <v>168</v>
      </c>
      <c r="X2146" s="498">
        <v>346</v>
      </c>
      <c r="Y2146" s="555">
        <v>80.8</v>
      </c>
      <c r="Z2146" s="550">
        <v>30</v>
      </c>
      <c r="AA2146" s="550">
        <v>273</v>
      </c>
      <c r="AB2146" s="501">
        <v>59</v>
      </c>
      <c r="AC2146" s="550">
        <v>51.4</v>
      </c>
      <c r="AD2146" s="550">
        <v>45</v>
      </c>
      <c r="AE2146" s="550">
        <v>101</v>
      </c>
      <c r="AF2146" s="502">
        <v>97</v>
      </c>
      <c r="AG2146" s="503">
        <v>134.69047619047601</v>
      </c>
      <c r="AH2146" s="503">
        <v>199.7</v>
      </c>
      <c r="AI2146" s="502">
        <v>84</v>
      </c>
      <c r="AJ2146" s="505">
        <v>53</v>
      </c>
      <c r="AK2146" s="505">
        <v>80</v>
      </c>
      <c r="AL2146" s="507"/>
      <c r="AM2146" s="507"/>
      <c r="AN2146" s="505" t="s">
        <v>80</v>
      </c>
      <c r="AO2146" s="505" t="s">
        <v>80</v>
      </c>
      <c r="AP2146" s="506" t="s">
        <v>80</v>
      </c>
      <c r="AQ2146" s="506" t="s">
        <v>80</v>
      </c>
      <c r="AR2146" s="507"/>
      <c r="AS2146" s="507"/>
      <c r="AT2146" s="507"/>
      <c r="AU2146" s="507"/>
      <c r="AV2146" s="507"/>
      <c r="AW2146" s="507"/>
      <c r="AX2146" s="507"/>
      <c r="AY2146" s="507"/>
      <c r="AZ2146" s="507"/>
      <c r="BA2146" s="507"/>
      <c r="BB2146" s="357"/>
      <c r="BC2146" s="592">
        <f t="shared" si="1999"/>
        <v>11313.999999999984</v>
      </c>
      <c r="BD2146" s="593">
        <f t="shared" si="2000"/>
        <v>16774.8</v>
      </c>
      <c r="BE2146" s="595">
        <f t="shared" si="2001"/>
        <v>29055</v>
      </c>
      <c r="BF2146" s="289">
        <f t="shared" si="2002"/>
        <v>23840</v>
      </c>
      <c r="BG2146" s="596">
        <f t="shared" si="2003"/>
        <v>50064</v>
      </c>
      <c r="BH2146" s="595">
        <f t="shared" si="2004"/>
        <v>27956.799999999999</v>
      </c>
      <c r="BI2146" s="289">
        <f t="shared" si="2005"/>
        <v>10380</v>
      </c>
      <c r="BJ2146" s="596">
        <f t="shared" si="2006"/>
        <v>94458</v>
      </c>
      <c r="BK2146" s="595">
        <f t="shared" si="2007"/>
        <v>3032.6</v>
      </c>
      <c r="BL2146" s="289">
        <f t="shared" si="2008"/>
        <v>2655</v>
      </c>
      <c r="BM2146" s="596">
        <f t="shared" si="2009"/>
        <v>5959</v>
      </c>
      <c r="BN2146" s="563">
        <f t="shared" si="2010"/>
        <v>10</v>
      </c>
      <c r="BO2146" s="87">
        <f t="shared" si="2011"/>
        <v>2021</v>
      </c>
      <c r="BP2146" s="87">
        <f t="shared" si="2012"/>
        <v>1.0000000000000004</v>
      </c>
      <c r="BQ2146" s="202"/>
    </row>
    <row r="2147" spans="1:69" ht="10.5" customHeight="1" x14ac:dyDescent="0.2">
      <c r="A2147" s="312" t="str">
        <f t="shared" si="1998"/>
        <v>2021-22RYF10</v>
      </c>
      <c r="B2147" s="312" t="str">
        <f t="shared" si="2013"/>
        <v>Y58</v>
      </c>
      <c r="C2147" s="245" t="s">
        <v>198</v>
      </c>
      <c r="D2147" s="245" t="s">
        <v>173</v>
      </c>
      <c r="E2147" s="53"/>
      <c r="F2147" s="319" t="str">
        <f>VLOOKUP($G2147,'Selection Sheet'!$C$15:$F$39,3,0)</f>
        <v>Y58</v>
      </c>
      <c r="G2147" s="209" t="s">
        <v>99</v>
      </c>
      <c r="H2147" s="208" t="s">
        <v>540</v>
      </c>
      <c r="I2147" s="521">
        <v>308</v>
      </c>
      <c r="J2147" s="521">
        <v>76</v>
      </c>
      <c r="K2147" s="521">
        <v>51</v>
      </c>
      <c r="L2147" s="521">
        <v>19</v>
      </c>
      <c r="M2147" s="521">
        <v>305</v>
      </c>
      <c r="N2147" s="521">
        <v>21</v>
      </c>
      <c r="O2147" s="521">
        <v>51</v>
      </c>
      <c r="P2147" s="521">
        <v>9</v>
      </c>
      <c r="Q2147" s="521">
        <v>100</v>
      </c>
      <c r="R2147" s="521">
        <v>73</v>
      </c>
      <c r="S2147" s="521">
        <v>867</v>
      </c>
      <c r="T2147" s="527">
        <v>611</v>
      </c>
      <c r="U2147" s="552">
        <v>158.19999999999999</v>
      </c>
      <c r="V2147" s="552">
        <v>123</v>
      </c>
      <c r="W2147" s="552">
        <v>278</v>
      </c>
      <c r="X2147" s="524">
        <v>612</v>
      </c>
      <c r="Y2147" s="557">
        <v>93.5</v>
      </c>
      <c r="Z2147" s="552">
        <v>31.5</v>
      </c>
      <c r="AA2147" s="552">
        <v>270</v>
      </c>
      <c r="AB2147" s="527">
        <v>56</v>
      </c>
      <c r="AC2147" s="552">
        <v>65.400000000000006</v>
      </c>
      <c r="AD2147" s="552">
        <v>60.5</v>
      </c>
      <c r="AE2147" s="552">
        <v>116</v>
      </c>
      <c r="AF2147" s="528">
        <v>128</v>
      </c>
      <c r="AG2147" s="529">
        <v>205.09090909090901</v>
      </c>
      <c r="AH2147" s="529">
        <v>315</v>
      </c>
      <c r="AI2147" s="528">
        <v>110</v>
      </c>
      <c r="AJ2147" s="532">
        <v>189</v>
      </c>
      <c r="AK2147" s="532">
        <v>242</v>
      </c>
      <c r="AL2147" s="571"/>
      <c r="AM2147" s="571"/>
      <c r="AN2147" s="531" t="s">
        <v>80</v>
      </c>
      <c r="AO2147" s="531" t="s">
        <v>80</v>
      </c>
      <c r="AP2147" s="532" t="s">
        <v>80</v>
      </c>
      <c r="AQ2147" s="532" t="s">
        <v>80</v>
      </c>
      <c r="AR2147" s="533"/>
      <c r="AS2147" s="533"/>
      <c r="AT2147" s="533"/>
      <c r="AU2147" s="533"/>
      <c r="AV2147" s="533"/>
      <c r="AW2147" s="533"/>
      <c r="AX2147" s="533"/>
      <c r="AY2147" s="533"/>
      <c r="AZ2147" s="533"/>
      <c r="BA2147" s="533"/>
      <c r="BB2147" s="359"/>
      <c r="BC2147" s="605">
        <f t="shared" si="1999"/>
        <v>22559.999999999993</v>
      </c>
      <c r="BD2147" s="606">
        <f t="shared" si="2000"/>
        <v>34650</v>
      </c>
      <c r="BE2147" s="609">
        <f t="shared" si="2001"/>
        <v>96660.2</v>
      </c>
      <c r="BF2147" s="311">
        <f t="shared" si="2002"/>
        <v>75153</v>
      </c>
      <c r="BG2147" s="610">
        <f t="shared" si="2003"/>
        <v>169858</v>
      </c>
      <c r="BH2147" s="609">
        <f t="shared" si="2004"/>
        <v>57222</v>
      </c>
      <c r="BI2147" s="311">
        <f t="shared" si="2005"/>
        <v>19278</v>
      </c>
      <c r="BJ2147" s="610">
        <f t="shared" si="2006"/>
        <v>165240</v>
      </c>
      <c r="BK2147" s="609">
        <f t="shared" si="2007"/>
        <v>3662.4000000000005</v>
      </c>
      <c r="BL2147" s="311">
        <f t="shared" si="2008"/>
        <v>3388</v>
      </c>
      <c r="BM2147" s="610">
        <f t="shared" si="2009"/>
        <v>6496</v>
      </c>
      <c r="BN2147" s="565">
        <f t="shared" si="2010"/>
        <v>10</v>
      </c>
      <c r="BO2147" s="312">
        <f t="shared" si="2011"/>
        <v>2021</v>
      </c>
      <c r="BP2147" s="312">
        <f t="shared" si="2012"/>
        <v>1.0000000000000004</v>
      </c>
      <c r="BQ2147" s="202"/>
    </row>
    <row r="2148" spans="1:69" ht="10.5" customHeight="1" x14ac:dyDescent="0.2">
      <c r="A2148" s="87" t="str">
        <f t="shared" si="1998"/>
        <v>2021-22R1F11</v>
      </c>
      <c r="B2148" s="87" t="str">
        <f t="shared" si="2013"/>
        <v>Y59</v>
      </c>
      <c r="C2148" s="241" t="s">
        <v>198</v>
      </c>
      <c r="D2148" s="241" t="s">
        <v>174</v>
      </c>
      <c r="E2148" s="42"/>
      <c r="F2148" s="317" t="str">
        <f>VLOOKUP($G2148,'Selection Sheet'!$C$15:$F$39,3,0)</f>
        <v>Y59</v>
      </c>
      <c r="G2148" s="204" t="s">
        <v>108</v>
      </c>
      <c r="H2148" s="203" t="s">
        <v>529</v>
      </c>
      <c r="I2148" s="495">
        <v>17</v>
      </c>
      <c r="J2148" s="495">
        <v>2</v>
      </c>
      <c r="K2148" s="495">
        <v>0</v>
      </c>
      <c r="L2148" s="495">
        <v>0</v>
      </c>
      <c r="M2148" s="495">
        <v>16</v>
      </c>
      <c r="N2148" s="495">
        <v>1</v>
      </c>
      <c r="O2148" s="495">
        <v>0</v>
      </c>
      <c r="P2148" s="495">
        <v>0</v>
      </c>
      <c r="Q2148" s="495" t="s">
        <v>80</v>
      </c>
      <c r="R2148" s="495" t="s">
        <v>80</v>
      </c>
      <c r="S2148" s="495">
        <v>30</v>
      </c>
      <c r="T2148" s="498">
        <v>25</v>
      </c>
      <c r="U2148" s="550">
        <v>85.4</v>
      </c>
      <c r="V2148" s="550">
        <v>75</v>
      </c>
      <c r="W2148" s="550">
        <v>120</v>
      </c>
      <c r="X2148" s="498">
        <v>26</v>
      </c>
      <c r="Y2148" s="555">
        <v>16.5</v>
      </c>
      <c r="Z2148" s="550">
        <v>8.5</v>
      </c>
      <c r="AA2148" s="550">
        <v>38</v>
      </c>
      <c r="AB2148" s="501">
        <v>5</v>
      </c>
      <c r="AC2148" s="550">
        <v>75.599999999999994</v>
      </c>
      <c r="AD2148" s="550">
        <v>102</v>
      </c>
      <c r="AE2148" s="550">
        <v>119</v>
      </c>
      <c r="AF2148" s="502">
        <v>2</v>
      </c>
      <c r="AG2148" s="503">
        <v>138</v>
      </c>
      <c r="AH2148" s="503">
        <v>138</v>
      </c>
      <c r="AI2148" s="502">
        <v>1</v>
      </c>
      <c r="AJ2148" s="505" t="s">
        <v>80</v>
      </c>
      <c r="AK2148" s="505" t="s">
        <v>80</v>
      </c>
      <c r="AL2148" s="507"/>
      <c r="AM2148" s="507"/>
      <c r="AN2148" s="505">
        <v>55</v>
      </c>
      <c r="AO2148" s="505">
        <v>56</v>
      </c>
      <c r="AP2148" s="506" t="s">
        <v>80</v>
      </c>
      <c r="AQ2148" s="506" t="s">
        <v>80</v>
      </c>
      <c r="AR2148" s="507"/>
      <c r="AS2148" s="507"/>
      <c r="AT2148" s="507"/>
      <c r="AU2148" s="507"/>
      <c r="AV2148" s="507"/>
      <c r="AW2148" s="507"/>
      <c r="AX2148" s="507"/>
      <c r="AY2148" s="507"/>
      <c r="AZ2148" s="507"/>
      <c r="BA2148" s="507"/>
      <c r="BB2148" s="357"/>
      <c r="BC2148" s="592">
        <f t="shared" si="1999"/>
        <v>138</v>
      </c>
      <c r="BD2148" s="593">
        <f t="shared" si="2000"/>
        <v>138</v>
      </c>
      <c r="BE2148" s="595">
        <f t="shared" si="2001"/>
        <v>2135</v>
      </c>
      <c r="BF2148" s="289">
        <f t="shared" si="2002"/>
        <v>1875</v>
      </c>
      <c r="BG2148" s="596">
        <f t="shared" si="2003"/>
        <v>3000</v>
      </c>
      <c r="BH2148" s="595">
        <f t="shared" si="2004"/>
        <v>429</v>
      </c>
      <c r="BI2148" s="289">
        <f t="shared" si="2005"/>
        <v>221</v>
      </c>
      <c r="BJ2148" s="596">
        <f t="shared" si="2006"/>
        <v>988</v>
      </c>
      <c r="BK2148" s="595">
        <f t="shared" si="2007"/>
        <v>378</v>
      </c>
      <c r="BL2148" s="289">
        <f t="shared" si="2008"/>
        <v>510</v>
      </c>
      <c r="BM2148" s="596">
        <f t="shared" si="2009"/>
        <v>595</v>
      </c>
      <c r="BN2148" s="563">
        <f t="shared" si="2010"/>
        <v>11</v>
      </c>
      <c r="BO2148" s="87">
        <f t="shared" si="2011"/>
        <v>2021</v>
      </c>
      <c r="BP2148" s="87">
        <f t="shared" si="2012"/>
        <v>1.9999999999999996</v>
      </c>
      <c r="BQ2148" s="202"/>
    </row>
    <row r="2149" spans="1:69" ht="10.5" customHeight="1" x14ac:dyDescent="0.2">
      <c r="A2149" s="87" t="str">
        <f t="shared" si="1998"/>
        <v>2021-22RRU11</v>
      </c>
      <c r="B2149" s="87" t="str">
        <f t="shared" si="2013"/>
        <v>Y56</v>
      </c>
      <c r="C2149" s="240" t="s">
        <v>198</v>
      </c>
      <c r="D2149" s="240" t="s">
        <v>174</v>
      </c>
      <c r="E2149" s="42"/>
      <c r="F2149" s="317" t="str">
        <f>VLOOKUP($G2149,'Selection Sheet'!$C$15:$F$39,3,0)</f>
        <v>Y56</v>
      </c>
      <c r="G2149" s="204" t="s">
        <v>93</v>
      </c>
      <c r="H2149" s="203" t="s">
        <v>530</v>
      </c>
      <c r="I2149" s="495">
        <v>397</v>
      </c>
      <c r="J2149" s="495">
        <v>113</v>
      </c>
      <c r="K2149" s="495">
        <v>43</v>
      </c>
      <c r="L2149" s="495">
        <v>16</v>
      </c>
      <c r="M2149" s="495">
        <v>390</v>
      </c>
      <c r="N2149" s="495">
        <v>35</v>
      </c>
      <c r="O2149" s="495">
        <v>43</v>
      </c>
      <c r="P2149" s="495">
        <v>11</v>
      </c>
      <c r="Q2149" s="495" t="s">
        <v>80</v>
      </c>
      <c r="R2149" s="495" t="s">
        <v>80</v>
      </c>
      <c r="S2149" s="495">
        <v>1039</v>
      </c>
      <c r="T2149" s="501">
        <v>351</v>
      </c>
      <c r="U2149" s="550">
        <v>100.6</v>
      </c>
      <c r="V2149" s="550">
        <v>89</v>
      </c>
      <c r="W2149" s="550">
        <v>161</v>
      </c>
      <c r="X2149" s="498">
        <v>568</v>
      </c>
      <c r="Y2149" s="555">
        <v>75.400000000000006</v>
      </c>
      <c r="Z2149" s="550">
        <v>28</v>
      </c>
      <c r="AA2149" s="550">
        <v>203</v>
      </c>
      <c r="AB2149" s="501">
        <v>78</v>
      </c>
      <c r="AC2149" s="550">
        <v>51.6</v>
      </c>
      <c r="AD2149" s="550">
        <v>42.5</v>
      </c>
      <c r="AE2149" s="550">
        <v>100</v>
      </c>
      <c r="AF2149" s="502">
        <v>96</v>
      </c>
      <c r="AG2149" s="503">
        <v>158.548780487805</v>
      </c>
      <c r="AH2149" s="503">
        <v>239.7</v>
      </c>
      <c r="AI2149" s="502">
        <v>82</v>
      </c>
      <c r="AJ2149" s="505" t="s">
        <v>80</v>
      </c>
      <c r="AK2149" s="505" t="s">
        <v>80</v>
      </c>
      <c r="AL2149" s="507"/>
      <c r="AM2149" s="507"/>
      <c r="AN2149" s="505">
        <v>1068</v>
      </c>
      <c r="AO2149" s="505">
        <v>1146</v>
      </c>
      <c r="AP2149" s="506" t="s">
        <v>80</v>
      </c>
      <c r="AQ2149" s="506" t="s">
        <v>80</v>
      </c>
      <c r="AR2149" s="507"/>
      <c r="AS2149" s="507"/>
      <c r="AT2149" s="507"/>
      <c r="AU2149" s="507"/>
      <c r="AV2149" s="507"/>
      <c r="AW2149" s="507"/>
      <c r="AX2149" s="507"/>
      <c r="AY2149" s="507"/>
      <c r="AZ2149" s="507"/>
      <c r="BA2149" s="507"/>
      <c r="BB2149" s="357"/>
      <c r="BC2149" s="592">
        <f t="shared" si="1999"/>
        <v>13001.000000000011</v>
      </c>
      <c r="BD2149" s="593">
        <f t="shared" si="2000"/>
        <v>19655.399999999998</v>
      </c>
      <c r="BE2149" s="595">
        <f t="shared" si="2001"/>
        <v>35310.6</v>
      </c>
      <c r="BF2149" s="289">
        <f t="shared" si="2002"/>
        <v>31239</v>
      </c>
      <c r="BG2149" s="596">
        <f t="shared" si="2003"/>
        <v>56511</v>
      </c>
      <c r="BH2149" s="595">
        <f t="shared" si="2004"/>
        <v>42827.200000000004</v>
      </c>
      <c r="BI2149" s="289">
        <f t="shared" si="2005"/>
        <v>15904</v>
      </c>
      <c r="BJ2149" s="596">
        <f t="shared" si="2006"/>
        <v>115304</v>
      </c>
      <c r="BK2149" s="595">
        <f t="shared" si="2007"/>
        <v>4024.8</v>
      </c>
      <c r="BL2149" s="289">
        <f t="shared" si="2008"/>
        <v>3315</v>
      </c>
      <c r="BM2149" s="596">
        <f t="shared" si="2009"/>
        <v>7800</v>
      </c>
      <c r="BN2149" s="563">
        <f t="shared" si="2010"/>
        <v>11</v>
      </c>
      <c r="BO2149" s="87">
        <f t="shared" si="2011"/>
        <v>2021</v>
      </c>
      <c r="BP2149" s="87">
        <f t="shared" si="2012"/>
        <v>1.9999999999999996</v>
      </c>
      <c r="BQ2149" s="202"/>
    </row>
    <row r="2150" spans="1:69" ht="10.5" customHeight="1" x14ac:dyDescent="0.2">
      <c r="A2150" s="87" t="str">
        <f t="shared" si="1998"/>
        <v>2021-22RX611</v>
      </c>
      <c r="B2150" s="87" t="str">
        <f t="shared" si="2013"/>
        <v>Y63</v>
      </c>
      <c r="C2150" s="240" t="s">
        <v>198</v>
      </c>
      <c r="D2150" s="240" t="s">
        <v>174</v>
      </c>
      <c r="E2150" s="42"/>
      <c r="F2150" s="317" t="str">
        <f>VLOOKUP($G2150,'Selection Sheet'!$C$15:$F$39,3,0)</f>
        <v>Y63</v>
      </c>
      <c r="G2150" s="204" t="s">
        <v>111</v>
      </c>
      <c r="H2150" s="203" t="s">
        <v>532</v>
      </c>
      <c r="I2150" s="495">
        <v>195</v>
      </c>
      <c r="J2150" s="495">
        <v>58</v>
      </c>
      <c r="K2150" s="495">
        <v>22</v>
      </c>
      <c r="L2150" s="495">
        <v>15</v>
      </c>
      <c r="M2150" s="495">
        <v>193</v>
      </c>
      <c r="N2150" s="495">
        <v>24</v>
      </c>
      <c r="O2150" s="495">
        <v>22</v>
      </c>
      <c r="P2150" s="495">
        <v>11</v>
      </c>
      <c r="Q2150" s="495" t="s">
        <v>80</v>
      </c>
      <c r="R2150" s="495" t="s">
        <v>80</v>
      </c>
      <c r="S2150" s="495">
        <v>517</v>
      </c>
      <c r="T2150" s="501">
        <v>284</v>
      </c>
      <c r="U2150" s="550">
        <v>107.4</v>
      </c>
      <c r="V2150" s="550">
        <v>87</v>
      </c>
      <c r="W2150" s="550">
        <v>181</v>
      </c>
      <c r="X2150" s="498">
        <v>285</v>
      </c>
      <c r="Y2150" s="555">
        <v>86.3</v>
      </c>
      <c r="Z2150" s="550">
        <v>34</v>
      </c>
      <c r="AA2150" s="550">
        <v>246</v>
      </c>
      <c r="AB2150" s="501">
        <v>38</v>
      </c>
      <c r="AC2150" s="550">
        <v>53.7</v>
      </c>
      <c r="AD2150" s="550">
        <v>42</v>
      </c>
      <c r="AE2150" s="550">
        <v>107</v>
      </c>
      <c r="AF2150" s="502">
        <v>86</v>
      </c>
      <c r="AG2150" s="503">
        <v>155.63999999999999</v>
      </c>
      <c r="AH2150" s="503">
        <v>232.4</v>
      </c>
      <c r="AI2150" s="502">
        <v>75</v>
      </c>
      <c r="AJ2150" s="505" t="s">
        <v>80</v>
      </c>
      <c r="AK2150" s="505" t="s">
        <v>80</v>
      </c>
      <c r="AL2150" s="507"/>
      <c r="AM2150" s="507"/>
      <c r="AN2150" s="505">
        <v>433</v>
      </c>
      <c r="AO2150" s="505">
        <v>438</v>
      </c>
      <c r="AP2150" s="506" t="s">
        <v>80</v>
      </c>
      <c r="AQ2150" s="506" t="s">
        <v>80</v>
      </c>
      <c r="AR2150" s="507"/>
      <c r="AS2150" s="507"/>
      <c r="AT2150" s="507"/>
      <c r="AU2150" s="507"/>
      <c r="AV2150" s="507"/>
      <c r="AW2150" s="507"/>
      <c r="AX2150" s="507"/>
      <c r="AY2150" s="507"/>
      <c r="AZ2150" s="507"/>
      <c r="BA2150" s="507"/>
      <c r="BB2150" s="357"/>
      <c r="BC2150" s="592">
        <f t="shared" si="1999"/>
        <v>11672.999999999998</v>
      </c>
      <c r="BD2150" s="593">
        <f t="shared" si="2000"/>
        <v>17430</v>
      </c>
      <c r="BE2150" s="595">
        <f t="shared" si="2001"/>
        <v>30501.600000000002</v>
      </c>
      <c r="BF2150" s="289">
        <f t="shared" si="2002"/>
        <v>24708</v>
      </c>
      <c r="BG2150" s="596">
        <f t="shared" si="2003"/>
        <v>51404</v>
      </c>
      <c r="BH2150" s="595">
        <f t="shared" si="2004"/>
        <v>24595.5</v>
      </c>
      <c r="BI2150" s="289">
        <f t="shared" si="2005"/>
        <v>9690</v>
      </c>
      <c r="BJ2150" s="596">
        <f t="shared" si="2006"/>
        <v>70110</v>
      </c>
      <c r="BK2150" s="595">
        <f t="shared" si="2007"/>
        <v>2040.6000000000001</v>
      </c>
      <c r="BL2150" s="289">
        <f t="shared" si="2008"/>
        <v>1596</v>
      </c>
      <c r="BM2150" s="596">
        <f t="shared" si="2009"/>
        <v>4066</v>
      </c>
      <c r="BN2150" s="563">
        <f t="shared" si="2010"/>
        <v>11</v>
      </c>
      <c r="BO2150" s="87">
        <f t="shared" si="2011"/>
        <v>2021</v>
      </c>
      <c r="BP2150" s="87">
        <f t="shared" si="2012"/>
        <v>1.9999999999999996</v>
      </c>
      <c r="BQ2150" s="202"/>
    </row>
    <row r="2151" spans="1:69" ht="10.5" customHeight="1" x14ac:dyDescent="0.2">
      <c r="A2151" s="314" t="str">
        <f t="shared" si="1998"/>
        <v>2021-22RX711</v>
      </c>
      <c r="B2151" s="314" t="str">
        <f t="shared" si="2013"/>
        <v>Y62</v>
      </c>
      <c r="C2151" s="243" t="s">
        <v>198</v>
      </c>
      <c r="D2151" s="243" t="s">
        <v>174</v>
      </c>
      <c r="E2151" s="206"/>
      <c r="F2151" s="318" t="str">
        <f>VLOOKUP($G2151,'Selection Sheet'!$C$15:$F$39,3,0)</f>
        <v>Y62</v>
      </c>
      <c r="G2151" s="207" t="s">
        <v>84</v>
      </c>
      <c r="H2151" s="205" t="s">
        <v>533</v>
      </c>
      <c r="I2151" s="508">
        <v>323</v>
      </c>
      <c r="J2151" s="508">
        <v>92</v>
      </c>
      <c r="K2151" s="508">
        <v>53</v>
      </c>
      <c r="L2151" s="508">
        <v>28</v>
      </c>
      <c r="M2151" s="508">
        <v>318</v>
      </c>
      <c r="N2151" s="508">
        <v>27</v>
      </c>
      <c r="O2151" s="508">
        <v>51</v>
      </c>
      <c r="P2151" s="508">
        <v>13</v>
      </c>
      <c r="Q2151" s="508" t="s">
        <v>80</v>
      </c>
      <c r="R2151" s="508" t="s">
        <v>80</v>
      </c>
      <c r="S2151" s="508">
        <v>1196</v>
      </c>
      <c r="T2151" s="514">
        <v>521</v>
      </c>
      <c r="U2151" s="551">
        <v>112</v>
      </c>
      <c r="V2151" s="551">
        <v>92</v>
      </c>
      <c r="W2151" s="551">
        <v>168</v>
      </c>
      <c r="X2151" s="511">
        <v>639</v>
      </c>
      <c r="Y2151" s="556">
        <v>74.8</v>
      </c>
      <c r="Z2151" s="551">
        <v>34</v>
      </c>
      <c r="AA2151" s="551">
        <v>197</v>
      </c>
      <c r="AB2151" s="514">
        <v>63</v>
      </c>
      <c r="AC2151" s="551">
        <v>61.8</v>
      </c>
      <c r="AD2151" s="551">
        <v>55</v>
      </c>
      <c r="AE2151" s="551">
        <v>94</v>
      </c>
      <c r="AF2151" s="515">
        <v>154</v>
      </c>
      <c r="AG2151" s="516">
        <v>179.00819672131101</v>
      </c>
      <c r="AH2151" s="516">
        <v>239.6</v>
      </c>
      <c r="AI2151" s="515">
        <v>122</v>
      </c>
      <c r="AJ2151" s="519" t="s">
        <v>80</v>
      </c>
      <c r="AK2151" s="519" t="s">
        <v>80</v>
      </c>
      <c r="AL2151" s="570"/>
      <c r="AM2151" s="570"/>
      <c r="AN2151" s="518">
        <v>862</v>
      </c>
      <c r="AO2151" s="518">
        <v>885</v>
      </c>
      <c r="AP2151" s="519" t="s">
        <v>80</v>
      </c>
      <c r="AQ2151" s="519" t="s">
        <v>80</v>
      </c>
      <c r="AR2151" s="520"/>
      <c r="AS2151" s="520"/>
      <c r="AT2151" s="520"/>
      <c r="AU2151" s="520"/>
      <c r="AV2151" s="520"/>
      <c r="AW2151" s="520"/>
      <c r="AX2151" s="520"/>
      <c r="AY2151" s="520"/>
      <c r="AZ2151" s="520"/>
      <c r="BA2151" s="520"/>
      <c r="BB2151" s="358"/>
      <c r="BC2151" s="597">
        <f t="shared" si="1999"/>
        <v>21838.999999999942</v>
      </c>
      <c r="BD2151" s="598">
        <f t="shared" si="2000"/>
        <v>29231.200000000001</v>
      </c>
      <c r="BE2151" s="602">
        <f t="shared" si="2001"/>
        <v>58352</v>
      </c>
      <c r="BF2151" s="603">
        <f t="shared" si="2002"/>
        <v>47932</v>
      </c>
      <c r="BG2151" s="604">
        <f t="shared" si="2003"/>
        <v>87528</v>
      </c>
      <c r="BH2151" s="602">
        <f t="shared" si="2004"/>
        <v>47797.2</v>
      </c>
      <c r="BI2151" s="603">
        <f t="shared" si="2005"/>
        <v>21726</v>
      </c>
      <c r="BJ2151" s="604">
        <f t="shared" si="2006"/>
        <v>125883</v>
      </c>
      <c r="BK2151" s="602">
        <f t="shared" si="2007"/>
        <v>3893.3999999999996</v>
      </c>
      <c r="BL2151" s="603">
        <f t="shared" si="2008"/>
        <v>3465</v>
      </c>
      <c r="BM2151" s="604">
        <f t="shared" si="2009"/>
        <v>5922</v>
      </c>
      <c r="BN2151" s="564">
        <f t="shared" si="2010"/>
        <v>11</v>
      </c>
      <c r="BO2151" s="314">
        <f t="shared" si="2011"/>
        <v>2021</v>
      </c>
      <c r="BP2151" s="314">
        <f t="shared" si="2012"/>
        <v>1.9999999999999996</v>
      </c>
      <c r="BQ2151" s="202"/>
    </row>
    <row r="2152" spans="1:69" ht="10.5" customHeight="1" x14ac:dyDescent="0.2">
      <c r="A2152" s="87" t="str">
        <f t="shared" si="1998"/>
        <v>2021-22RX811</v>
      </c>
      <c r="B2152" s="87" t="str">
        <f t="shared" si="2013"/>
        <v>Y63</v>
      </c>
      <c r="C2152" s="240" t="s">
        <v>198</v>
      </c>
      <c r="D2152" s="240" t="s">
        <v>174</v>
      </c>
      <c r="E2152" s="42"/>
      <c r="F2152" s="317" t="str">
        <f>VLOOKUP($G2152,'Selection Sheet'!$C$15:$F$39,3,0)</f>
        <v>Y63</v>
      </c>
      <c r="G2152" s="204" t="s">
        <v>120</v>
      </c>
      <c r="H2152" s="203" t="s">
        <v>534</v>
      </c>
      <c r="I2152" s="495">
        <v>336</v>
      </c>
      <c r="J2152" s="495">
        <v>84</v>
      </c>
      <c r="K2152" s="495">
        <v>48</v>
      </c>
      <c r="L2152" s="495">
        <v>24</v>
      </c>
      <c r="M2152" s="495">
        <v>317</v>
      </c>
      <c r="N2152" s="495">
        <v>28</v>
      </c>
      <c r="O2152" s="495">
        <v>45</v>
      </c>
      <c r="P2152" s="495">
        <v>9</v>
      </c>
      <c r="Q2152" s="495" t="s">
        <v>80</v>
      </c>
      <c r="R2152" s="495" t="s">
        <v>80</v>
      </c>
      <c r="S2152" s="495">
        <v>933</v>
      </c>
      <c r="T2152" s="501">
        <v>421</v>
      </c>
      <c r="U2152" s="550">
        <v>103.7</v>
      </c>
      <c r="V2152" s="550">
        <v>87</v>
      </c>
      <c r="W2152" s="550">
        <v>163</v>
      </c>
      <c r="X2152" s="498">
        <v>505</v>
      </c>
      <c r="Y2152" s="555">
        <v>104</v>
      </c>
      <c r="Z2152" s="550">
        <v>48</v>
      </c>
      <c r="AA2152" s="550">
        <v>273</v>
      </c>
      <c r="AB2152" s="501">
        <v>57</v>
      </c>
      <c r="AC2152" s="550">
        <v>51.7</v>
      </c>
      <c r="AD2152" s="550">
        <v>47</v>
      </c>
      <c r="AE2152" s="550">
        <v>79</v>
      </c>
      <c r="AF2152" s="502">
        <v>92</v>
      </c>
      <c r="AG2152" s="503">
        <v>149.898734177215</v>
      </c>
      <c r="AH2152" s="503">
        <v>206.6</v>
      </c>
      <c r="AI2152" s="502">
        <v>79</v>
      </c>
      <c r="AJ2152" s="506" t="s">
        <v>80</v>
      </c>
      <c r="AK2152" s="506" t="s">
        <v>80</v>
      </c>
      <c r="AL2152" s="569"/>
      <c r="AM2152" s="569"/>
      <c r="AN2152" s="505">
        <v>980</v>
      </c>
      <c r="AO2152" s="505">
        <v>1056</v>
      </c>
      <c r="AP2152" s="506" t="s">
        <v>80</v>
      </c>
      <c r="AQ2152" s="506" t="s">
        <v>80</v>
      </c>
      <c r="AR2152" s="507"/>
      <c r="AS2152" s="507"/>
      <c r="AT2152" s="507"/>
      <c r="AU2152" s="507"/>
      <c r="AV2152" s="507"/>
      <c r="AW2152" s="507"/>
      <c r="AX2152" s="507"/>
      <c r="AY2152" s="507"/>
      <c r="AZ2152" s="507"/>
      <c r="BA2152" s="507"/>
      <c r="BB2152" s="357"/>
      <c r="BC2152" s="592">
        <f t="shared" si="1999"/>
        <v>11841.999999999985</v>
      </c>
      <c r="BD2152" s="593">
        <f t="shared" si="2000"/>
        <v>16321.4</v>
      </c>
      <c r="BE2152" s="595">
        <f t="shared" si="2001"/>
        <v>43657.700000000004</v>
      </c>
      <c r="BF2152" s="289">
        <f t="shared" si="2002"/>
        <v>36627</v>
      </c>
      <c r="BG2152" s="596">
        <f t="shared" si="2003"/>
        <v>68623</v>
      </c>
      <c r="BH2152" s="595">
        <f t="shared" si="2004"/>
        <v>52520</v>
      </c>
      <c r="BI2152" s="289">
        <f t="shared" si="2005"/>
        <v>24240</v>
      </c>
      <c r="BJ2152" s="596">
        <f t="shared" si="2006"/>
        <v>137865</v>
      </c>
      <c r="BK2152" s="595">
        <f t="shared" si="2007"/>
        <v>2946.9</v>
      </c>
      <c r="BL2152" s="289">
        <f t="shared" si="2008"/>
        <v>2679</v>
      </c>
      <c r="BM2152" s="596">
        <f t="shared" si="2009"/>
        <v>4503</v>
      </c>
      <c r="BN2152" s="563">
        <f t="shared" si="2010"/>
        <v>11</v>
      </c>
      <c r="BO2152" s="87">
        <f t="shared" si="2011"/>
        <v>2021</v>
      </c>
      <c r="BP2152" s="87">
        <f t="shared" si="2012"/>
        <v>1.9999999999999996</v>
      </c>
      <c r="BQ2152" s="202"/>
    </row>
    <row r="2153" spans="1:69" ht="10.5" customHeight="1" x14ac:dyDescent="0.2">
      <c r="A2153" s="87" t="str">
        <f t="shared" si="1998"/>
        <v>2021-22RX911</v>
      </c>
      <c r="B2153" s="87" t="str">
        <f t="shared" si="2013"/>
        <v>Y60</v>
      </c>
      <c r="C2153" s="240" t="s">
        <v>198</v>
      </c>
      <c r="D2153" s="240" t="s">
        <v>174</v>
      </c>
      <c r="E2153" s="42"/>
      <c r="F2153" s="317" t="str">
        <f>VLOOKUP($G2153,'Selection Sheet'!$C$15:$F$39,3,0)</f>
        <v>Y60</v>
      </c>
      <c r="G2153" s="204" t="s">
        <v>103</v>
      </c>
      <c r="H2153" s="203" t="s">
        <v>535</v>
      </c>
      <c r="I2153" s="495">
        <v>268</v>
      </c>
      <c r="J2153" s="495">
        <v>59</v>
      </c>
      <c r="K2153" s="495">
        <v>33</v>
      </c>
      <c r="L2153" s="495">
        <v>17</v>
      </c>
      <c r="M2153" s="495">
        <v>265</v>
      </c>
      <c r="N2153" s="495">
        <v>12</v>
      </c>
      <c r="O2153" s="495">
        <v>31</v>
      </c>
      <c r="P2153" s="495">
        <v>8</v>
      </c>
      <c r="Q2153" s="495" t="s">
        <v>80</v>
      </c>
      <c r="R2153" s="495" t="s">
        <v>80</v>
      </c>
      <c r="S2153" s="495">
        <v>761</v>
      </c>
      <c r="T2153" s="501">
        <v>409</v>
      </c>
      <c r="U2153" s="550">
        <v>127.8</v>
      </c>
      <c r="V2153" s="550">
        <v>101</v>
      </c>
      <c r="W2153" s="550">
        <v>210</v>
      </c>
      <c r="X2153" s="498">
        <v>417</v>
      </c>
      <c r="Y2153" s="555">
        <v>102.4</v>
      </c>
      <c r="Z2153" s="550">
        <v>51</v>
      </c>
      <c r="AA2153" s="550">
        <v>259</v>
      </c>
      <c r="AB2153" s="501">
        <v>49</v>
      </c>
      <c r="AC2153" s="550">
        <v>63.7</v>
      </c>
      <c r="AD2153" s="550">
        <v>56</v>
      </c>
      <c r="AE2153" s="550">
        <v>127</v>
      </c>
      <c r="AF2153" s="502">
        <v>106</v>
      </c>
      <c r="AG2153" s="503">
        <v>162.32499999999999</v>
      </c>
      <c r="AH2153" s="503">
        <v>223.4</v>
      </c>
      <c r="AI2153" s="502">
        <v>80</v>
      </c>
      <c r="AJ2153" s="505" t="s">
        <v>80</v>
      </c>
      <c r="AK2153" s="505" t="s">
        <v>80</v>
      </c>
      <c r="AL2153" s="507"/>
      <c r="AM2153" s="507"/>
      <c r="AN2153" s="505">
        <v>762</v>
      </c>
      <c r="AO2153" s="505">
        <v>767</v>
      </c>
      <c r="AP2153" s="506" t="s">
        <v>80</v>
      </c>
      <c r="AQ2153" s="506" t="s">
        <v>80</v>
      </c>
      <c r="AR2153" s="507"/>
      <c r="AS2153" s="507"/>
      <c r="AT2153" s="507"/>
      <c r="AU2153" s="507"/>
      <c r="AV2153" s="507"/>
      <c r="AW2153" s="507"/>
      <c r="AX2153" s="507"/>
      <c r="AY2153" s="507"/>
      <c r="AZ2153" s="507"/>
      <c r="BA2153" s="507"/>
      <c r="BB2153" s="357"/>
      <c r="BC2153" s="592">
        <f t="shared" si="1999"/>
        <v>12986</v>
      </c>
      <c r="BD2153" s="593">
        <f t="shared" si="2000"/>
        <v>17872</v>
      </c>
      <c r="BE2153" s="595">
        <f t="shared" si="2001"/>
        <v>52270.2</v>
      </c>
      <c r="BF2153" s="289">
        <f t="shared" si="2002"/>
        <v>41309</v>
      </c>
      <c r="BG2153" s="596">
        <f t="shared" si="2003"/>
        <v>85890</v>
      </c>
      <c r="BH2153" s="595">
        <f t="shared" si="2004"/>
        <v>42700.800000000003</v>
      </c>
      <c r="BI2153" s="289">
        <f t="shared" si="2005"/>
        <v>21267</v>
      </c>
      <c r="BJ2153" s="596">
        <f t="shared" si="2006"/>
        <v>108003</v>
      </c>
      <c r="BK2153" s="595">
        <f t="shared" si="2007"/>
        <v>3121.3</v>
      </c>
      <c r="BL2153" s="289">
        <f t="shared" si="2008"/>
        <v>2744</v>
      </c>
      <c r="BM2153" s="596">
        <f t="shared" si="2009"/>
        <v>6223</v>
      </c>
      <c r="BN2153" s="563">
        <f t="shared" si="2010"/>
        <v>11</v>
      </c>
      <c r="BO2153" s="87">
        <f t="shared" si="2011"/>
        <v>2021</v>
      </c>
      <c r="BP2153" s="87">
        <f t="shared" si="2012"/>
        <v>1.9999999999999996</v>
      </c>
      <c r="BQ2153" s="202"/>
    </row>
    <row r="2154" spans="1:69" ht="10.5" customHeight="1" x14ac:dyDescent="0.2">
      <c r="A2154" s="314" t="str">
        <f t="shared" si="1998"/>
        <v>2021-22RYA11</v>
      </c>
      <c r="B2154" s="314" t="str">
        <f t="shared" si="2013"/>
        <v>Y60</v>
      </c>
      <c r="C2154" s="243" t="s">
        <v>198</v>
      </c>
      <c r="D2154" s="243" t="s">
        <v>174</v>
      </c>
      <c r="E2154" s="206"/>
      <c r="F2154" s="318" t="str">
        <f>VLOOKUP($G2154,'Selection Sheet'!$C$15:$F$39,3,0)</f>
        <v>Y60</v>
      </c>
      <c r="G2154" s="207" t="s">
        <v>118</v>
      </c>
      <c r="H2154" s="205" t="s">
        <v>536</v>
      </c>
      <c r="I2154" s="508">
        <v>333</v>
      </c>
      <c r="J2154" s="508">
        <v>76</v>
      </c>
      <c r="K2154" s="508">
        <v>44</v>
      </c>
      <c r="L2154" s="508">
        <v>16</v>
      </c>
      <c r="M2154" s="508">
        <v>324</v>
      </c>
      <c r="N2154" s="508">
        <v>22</v>
      </c>
      <c r="O2154" s="508">
        <v>43</v>
      </c>
      <c r="P2154" s="508">
        <v>10</v>
      </c>
      <c r="Q2154" s="508" t="s">
        <v>80</v>
      </c>
      <c r="R2154" s="508" t="s">
        <v>80</v>
      </c>
      <c r="S2154" s="508">
        <v>1046</v>
      </c>
      <c r="T2154" s="514">
        <v>297</v>
      </c>
      <c r="U2154" s="551">
        <v>120.1</v>
      </c>
      <c r="V2154" s="551">
        <v>92</v>
      </c>
      <c r="W2154" s="551">
        <v>198</v>
      </c>
      <c r="X2154" s="511">
        <v>413</v>
      </c>
      <c r="Y2154" s="556">
        <v>111.1</v>
      </c>
      <c r="Z2154" s="551">
        <v>48</v>
      </c>
      <c r="AA2154" s="551">
        <v>268</v>
      </c>
      <c r="AB2154" s="514">
        <v>39</v>
      </c>
      <c r="AC2154" s="551">
        <v>66.8</v>
      </c>
      <c r="AD2154" s="551">
        <v>55</v>
      </c>
      <c r="AE2154" s="551">
        <v>103</v>
      </c>
      <c r="AF2154" s="515">
        <v>155</v>
      </c>
      <c r="AG2154" s="516">
        <v>161.68503937007901</v>
      </c>
      <c r="AH2154" s="516">
        <v>237.4</v>
      </c>
      <c r="AI2154" s="515">
        <v>127</v>
      </c>
      <c r="AJ2154" s="519" t="s">
        <v>80</v>
      </c>
      <c r="AK2154" s="519" t="s">
        <v>80</v>
      </c>
      <c r="AL2154" s="570"/>
      <c r="AM2154" s="570"/>
      <c r="AN2154" s="518">
        <v>1481</v>
      </c>
      <c r="AO2154" s="518">
        <v>1515</v>
      </c>
      <c r="AP2154" s="519" t="s">
        <v>80</v>
      </c>
      <c r="AQ2154" s="519" t="s">
        <v>80</v>
      </c>
      <c r="AR2154" s="520"/>
      <c r="AS2154" s="520"/>
      <c r="AT2154" s="520"/>
      <c r="AU2154" s="520"/>
      <c r="AV2154" s="520"/>
      <c r="AW2154" s="520"/>
      <c r="AX2154" s="520"/>
      <c r="AY2154" s="520"/>
      <c r="AZ2154" s="520"/>
      <c r="BA2154" s="520"/>
      <c r="BB2154" s="358"/>
      <c r="BC2154" s="597">
        <f t="shared" si="1999"/>
        <v>20534.000000000033</v>
      </c>
      <c r="BD2154" s="598">
        <f t="shared" si="2000"/>
        <v>30149.8</v>
      </c>
      <c r="BE2154" s="602">
        <f t="shared" si="2001"/>
        <v>35669.699999999997</v>
      </c>
      <c r="BF2154" s="603">
        <f t="shared" si="2002"/>
        <v>27324</v>
      </c>
      <c r="BG2154" s="604">
        <f t="shared" si="2003"/>
        <v>58806</v>
      </c>
      <c r="BH2154" s="602">
        <f t="shared" si="2004"/>
        <v>45884.299999999996</v>
      </c>
      <c r="BI2154" s="603">
        <f t="shared" si="2005"/>
        <v>19824</v>
      </c>
      <c r="BJ2154" s="604">
        <f t="shared" si="2006"/>
        <v>110684</v>
      </c>
      <c r="BK2154" s="602">
        <f t="shared" si="2007"/>
        <v>2605.1999999999998</v>
      </c>
      <c r="BL2154" s="603">
        <f t="shared" si="2008"/>
        <v>2145</v>
      </c>
      <c r="BM2154" s="604">
        <f t="shared" si="2009"/>
        <v>4017</v>
      </c>
      <c r="BN2154" s="564">
        <f t="shared" si="2010"/>
        <v>11</v>
      </c>
      <c r="BO2154" s="314">
        <f t="shared" si="2011"/>
        <v>2021</v>
      </c>
      <c r="BP2154" s="314">
        <f t="shared" si="2012"/>
        <v>1.9999999999999996</v>
      </c>
      <c r="BQ2154" s="202"/>
    </row>
    <row r="2155" spans="1:69" ht="10.5" customHeight="1" x14ac:dyDescent="0.2">
      <c r="A2155" s="87" t="str">
        <f t="shared" si="1998"/>
        <v>2021-22RYC11</v>
      </c>
      <c r="B2155" s="87" t="str">
        <f t="shared" si="2013"/>
        <v>Y61</v>
      </c>
      <c r="C2155" s="240" t="s">
        <v>198</v>
      </c>
      <c r="D2155" s="240" t="s">
        <v>174</v>
      </c>
      <c r="E2155" s="42"/>
      <c r="F2155" s="317" t="str">
        <f>VLOOKUP($G2155,'Selection Sheet'!$C$15:$F$39,3,0)</f>
        <v>Y61</v>
      </c>
      <c r="G2155" s="204" t="s">
        <v>87</v>
      </c>
      <c r="H2155" s="203" t="s">
        <v>537</v>
      </c>
      <c r="I2155" s="495">
        <v>323</v>
      </c>
      <c r="J2155" s="495">
        <v>65</v>
      </c>
      <c r="K2155" s="495">
        <v>46</v>
      </c>
      <c r="L2155" s="495">
        <v>13</v>
      </c>
      <c r="M2155" s="495">
        <v>321</v>
      </c>
      <c r="N2155" s="495">
        <v>16</v>
      </c>
      <c r="O2155" s="495">
        <v>46</v>
      </c>
      <c r="P2155" s="495">
        <v>7</v>
      </c>
      <c r="Q2155" s="495" t="s">
        <v>80</v>
      </c>
      <c r="R2155" s="495" t="s">
        <v>80</v>
      </c>
      <c r="S2155" s="495">
        <v>932</v>
      </c>
      <c r="T2155" s="501">
        <v>557</v>
      </c>
      <c r="U2155" s="550">
        <v>110.3</v>
      </c>
      <c r="V2155" s="550">
        <v>92</v>
      </c>
      <c r="W2155" s="550">
        <v>171</v>
      </c>
      <c r="X2155" s="498">
        <v>578</v>
      </c>
      <c r="Y2155" s="555">
        <v>98.6</v>
      </c>
      <c r="Z2155" s="550">
        <v>45</v>
      </c>
      <c r="AA2155" s="550">
        <v>276</v>
      </c>
      <c r="AB2155" s="501">
        <v>87</v>
      </c>
      <c r="AC2155" s="550">
        <v>62.8</v>
      </c>
      <c r="AD2155" s="550">
        <v>53</v>
      </c>
      <c r="AE2155" s="550">
        <v>100</v>
      </c>
      <c r="AF2155" s="502">
        <v>131</v>
      </c>
      <c r="AG2155" s="503">
        <v>159.165217391304</v>
      </c>
      <c r="AH2155" s="503">
        <v>225.8</v>
      </c>
      <c r="AI2155" s="502">
        <v>115</v>
      </c>
      <c r="AJ2155" s="505" t="s">
        <v>80</v>
      </c>
      <c r="AK2155" s="505" t="s">
        <v>80</v>
      </c>
      <c r="AL2155" s="507"/>
      <c r="AM2155" s="507"/>
      <c r="AN2155" s="505">
        <v>652</v>
      </c>
      <c r="AO2155" s="505">
        <v>660</v>
      </c>
      <c r="AP2155" s="506" t="s">
        <v>80</v>
      </c>
      <c r="AQ2155" s="506" t="s">
        <v>80</v>
      </c>
      <c r="AR2155" s="507"/>
      <c r="AS2155" s="507"/>
      <c r="AT2155" s="507"/>
      <c r="AU2155" s="507"/>
      <c r="AV2155" s="507"/>
      <c r="AW2155" s="507"/>
      <c r="AX2155" s="507"/>
      <c r="AY2155" s="507"/>
      <c r="AZ2155" s="507"/>
      <c r="BA2155" s="507"/>
      <c r="BB2155" s="357"/>
      <c r="BC2155" s="592">
        <f t="shared" si="1999"/>
        <v>18303.99999999996</v>
      </c>
      <c r="BD2155" s="593">
        <f t="shared" si="2000"/>
        <v>25967</v>
      </c>
      <c r="BE2155" s="595">
        <f t="shared" si="2001"/>
        <v>61437.1</v>
      </c>
      <c r="BF2155" s="289">
        <f t="shared" si="2002"/>
        <v>51244</v>
      </c>
      <c r="BG2155" s="596">
        <f t="shared" si="2003"/>
        <v>95247</v>
      </c>
      <c r="BH2155" s="595">
        <f t="shared" si="2004"/>
        <v>56990.799999999996</v>
      </c>
      <c r="BI2155" s="289">
        <f t="shared" si="2005"/>
        <v>26010</v>
      </c>
      <c r="BJ2155" s="596">
        <f t="shared" si="2006"/>
        <v>159528</v>
      </c>
      <c r="BK2155" s="595">
        <f t="shared" si="2007"/>
        <v>5463.5999999999995</v>
      </c>
      <c r="BL2155" s="289">
        <f t="shared" si="2008"/>
        <v>4611</v>
      </c>
      <c r="BM2155" s="596">
        <f t="shared" si="2009"/>
        <v>8700</v>
      </c>
      <c r="BN2155" s="563">
        <f t="shared" si="2010"/>
        <v>11</v>
      </c>
      <c r="BO2155" s="87">
        <f t="shared" si="2011"/>
        <v>2021</v>
      </c>
      <c r="BP2155" s="87">
        <f t="shared" si="2012"/>
        <v>1.9999999999999996</v>
      </c>
      <c r="BQ2155" s="202"/>
    </row>
    <row r="2156" spans="1:69" ht="10.5" customHeight="1" x14ac:dyDescent="0.2">
      <c r="A2156" s="87" t="str">
        <f t="shared" si="1998"/>
        <v>2021-22RYD11</v>
      </c>
      <c r="B2156" s="87" t="str">
        <f t="shared" si="2013"/>
        <v>Y59</v>
      </c>
      <c r="C2156" s="240" t="s">
        <v>198</v>
      </c>
      <c r="D2156" s="240" t="s">
        <v>174</v>
      </c>
      <c r="E2156" s="42"/>
      <c r="F2156" s="317" t="str">
        <f>VLOOKUP($G2156,'Selection Sheet'!$C$15:$F$39,3,0)</f>
        <v>Y59</v>
      </c>
      <c r="G2156" s="204" t="s">
        <v>116</v>
      </c>
      <c r="H2156" s="203" t="s">
        <v>538</v>
      </c>
      <c r="I2156" s="495">
        <v>267</v>
      </c>
      <c r="J2156" s="495">
        <v>62</v>
      </c>
      <c r="K2156" s="495">
        <v>41</v>
      </c>
      <c r="L2156" s="495">
        <v>21</v>
      </c>
      <c r="M2156" s="495">
        <v>265</v>
      </c>
      <c r="N2156" s="495">
        <v>30</v>
      </c>
      <c r="O2156" s="495">
        <v>41</v>
      </c>
      <c r="P2156" s="495">
        <v>15</v>
      </c>
      <c r="Q2156" s="495" t="s">
        <v>80</v>
      </c>
      <c r="R2156" s="495" t="s">
        <v>80</v>
      </c>
      <c r="S2156" s="495">
        <v>716</v>
      </c>
      <c r="T2156" s="501">
        <v>429</v>
      </c>
      <c r="U2156" s="550">
        <v>98.7</v>
      </c>
      <c r="V2156" s="550">
        <v>79</v>
      </c>
      <c r="W2156" s="550">
        <v>156</v>
      </c>
      <c r="X2156" s="498">
        <v>427</v>
      </c>
      <c r="Y2156" s="555">
        <v>67.3</v>
      </c>
      <c r="Z2156" s="550">
        <v>37</v>
      </c>
      <c r="AA2156" s="550">
        <v>172</v>
      </c>
      <c r="AB2156" s="501">
        <v>59</v>
      </c>
      <c r="AC2156" s="550">
        <v>61</v>
      </c>
      <c r="AD2156" s="550">
        <v>56</v>
      </c>
      <c r="AE2156" s="550">
        <v>97</v>
      </c>
      <c r="AF2156" s="502">
        <v>120</v>
      </c>
      <c r="AG2156" s="503">
        <v>143.242718446602</v>
      </c>
      <c r="AH2156" s="503">
        <v>196.6</v>
      </c>
      <c r="AI2156" s="502">
        <v>103</v>
      </c>
      <c r="AJ2156" s="505" t="s">
        <v>80</v>
      </c>
      <c r="AK2156" s="505" t="s">
        <v>80</v>
      </c>
      <c r="AL2156" s="507"/>
      <c r="AM2156" s="507"/>
      <c r="AN2156" s="505">
        <v>1136</v>
      </c>
      <c r="AO2156" s="505">
        <v>1164</v>
      </c>
      <c r="AP2156" s="506" t="s">
        <v>80</v>
      </c>
      <c r="AQ2156" s="506" t="s">
        <v>80</v>
      </c>
      <c r="AR2156" s="507"/>
      <c r="AS2156" s="507"/>
      <c r="AT2156" s="507"/>
      <c r="AU2156" s="507"/>
      <c r="AV2156" s="507"/>
      <c r="AW2156" s="507"/>
      <c r="AX2156" s="507"/>
      <c r="AY2156" s="507"/>
      <c r="AZ2156" s="507"/>
      <c r="BA2156" s="507"/>
      <c r="BB2156" s="357"/>
      <c r="BC2156" s="592">
        <f t="shared" si="1999"/>
        <v>14754.000000000005</v>
      </c>
      <c r="BD2156" s="593">
        <f t="shared" si="2000"/>
        <v>20249.8</v>
      </c>
      <c r="BE2156" s="595">
        <f t="shared" si="2001"/>
        <v>42342.3</v>
      </c>
      <c r="BF2156" s="289">
        <f t="shared" si="2002"/>
        <v>33891</v>
      </c>
      <c r="BG2156" s="596">
        <f t="shared" si="2003"/>
        <v>66924</v>
      </c>
      <c r="BH2156" s="595">
        <f t="shared" si="2004"/>
        <v>28737.1</v>
      </c>
      <c r="BI2156" s="289">
        <f t="shared" si="2005"/>
        <v>15799</v>
      </c>
      <c r="BJ2156" s="596">
        <f t="shared" si="2006"/>
        <v>73444</v>
      </c>
      <c r="BK2156" s="595">
        <f t="shared" si="2007"/>
        <v>3599</v>
      </c>
      <c r="BL2156" s="289">
        <f t="shared" si="2008"/>
        <v>3304</v>
      </c>
      <c r="BM2156" s="596">
        <f t="shared" si="2009"/>
        <v>5723</v>
      </c>
      <c r="BN2156" s="563">
        <f t="shared" si="2010"/>
        <v>11</v>
      </c>
      <c r="BO2156" s="87">
        <f t="shared" si="2011"/>
        <v>2021</v>
      </c>
      <c r="BP2156" s="87">
        <f t="shared" si="2012"/>
        <v>1.9999999999999996</v>
      </c>
      <c r="BQ2156" s="202"/>
    </row>
    <row r="2157" spans="1:69" ht="10.5" customHeight="1" x14ac:dyDescent="0.2">
      <c r="A2157" s="87" t="str">
        <f t="shared" si="1998"/>
        <v>2021-22RYE11</v>
      </c>
      <c r="B2157" s="87" t="str">
        <f t="shared" si="2013"/>
        <v>Y59</v>
      </c>
      <c r="C2157" s="240" t="s">
        <v>198</v>
      </c>
      <c r="D2157" s="240" t="s">
        <v>174</v>
      </c>
      <c r="E2157" s="42"/>
      <c r="F2157" s="317" t="str">
        <f>VLOOKUP($G2157,'Selection Sheet'!$C$15:$F$39,3,0)</f>
        <v>Y59</v>
      </c>
      <c r="G2157" s="204" t="s">
        <v>114</v>
      </c>
      <c r="H2157" s="203" t="s">
        <v>539</v>
      </c>
      <c r="I2157" s="495">
        <v>231</v>
      </c>
      <c r="J2157" s="495">
        <v>50</v>
      </c>
      <c r="K2157" s="495">
        <v>26</v>
      </c>
      <c r="L2157" s="495">
        <v>10</v>
      </c>
      <c r="M2157" s="495">
        <v>229</v>
      </c>
      <c r="N2157" s="495">
        <v>19</v>
      </c>
      <c r="O2157" s="495">
        <v>26</v>
      </c>
      <c r="P2157" s="495">
        <v>6</v>
      </c>
      <c r="Q2157" s="495" t="s">
        <v>80</v>
      </c>
      <c r="R2157" s="495" t="s">
        <v>80</v>
      </c>
      <c r="S2157" s="495">
        <v>415</v>
      </c>
      <c r="T2157" s="501">
        <v>325</v>
      </c>
      <c r="U2157" s="550">
        <v>89.1</v>
      </c>
      <c r="V2157" s="550">
        <v>75</v>
      </c>
      <c r="W2157" s="550">
        <v>138</v>
      </c>
      <c r="X2157" s="498">
        <v>403</v>
      </c>
      <c r="Y2157" s="555">
        <v>79.900000000000006</v>
      </c>
      <c r="Z2157" s="550">
        <v>30</v>
      </c>
      <c r="AA2157" s="550">
        <v>232</v>
      </c>
      <c r="AB2157" s="501">
        <v>76</v>
      </c>
      <c r="AC2157" s="550">
        <v>47.8</v>
      </c>
      <c r="AD2157" s="550">
        <v>43</v>
      </c>
      <c r="AE2157" s="550">
        <v>83</v>
      </c>
      <c r="AF2157" s="502">
        <v>107</v>
      </c>
      <c r="AG2157" s="503">
        <v>131.234693877551</v>
      </c>
      <c r="AH2157" s="503">
        <v>180.9</v>
      </c>
      <c r="AI2157" s="502">
        <v>98</v>
      </c>
      <c r="AJ2157" s="505" t="s">
        <v>80</v>
      </c>
      <c r="AK2157" s="505" t="s">
        <v>80</v>
      </c>
      <c r="AL2157" s="507"/>
      <c r="AM2157" s="507"/>
      <c r="AN2157" s="505">
        <v>725</v>
      </c>
      <c r="AO2157" s="505">
        <v>745</v>
      </c>
      <c r="AP2157" s="506" t="s">
        <v>80</v>
      </c>
      <c r="AQ2157" s="506" t="s">
        <v>80</v>
      </c>
      <c r="AR2157" s="507"/>
      <c r="AS2157" s="507"/>
      <c r="AT2157" s="507"/>
      <c r="AU2157" s="507"/>
      <c r="AV2157" s="507"/>
      <c r="AW2157" s="507"/>
      <c r="AX2157" s="507"/>
      <c r="AY2157" s="507"/>
      <c r="AZ2157" s="507"/>
      <c r="BA2157" s="507"/>
      <c r="BB2157" s="357"/>
      <c r="BC2157" s="592">
        <f t="shared" si="1999"/>
        <v>12860.999999999998</v>
      </c>
      <c r="BD2157" s="593">
        <f t="shared" si="2000"/>
        <v>17728.2</v>
      </c>
      <c r="BE2157" s="595">
        <f t="shared" si="2001"/>
        <v>28957.499999999996</v>
      </c>
      <c r="BF2157" s="289">
        <f t="shared" si="2002"/>
        <v>24375</v>
      </c>
      <c r="BG2157" s="596">
        <f t="shared" si="2003"/>
        <v>44850</v>
      </c>
      <c r="BH2157" s="595">
        <f t="shared" si="2004"/>
        <v>32199.7</v>
      </c>
      <c r="BI2157" s="289">
        <f t="shared" si="2005"/>
        <v>12090</v>
      </c>
      <c r="BJ2157" s="596">
        <f t="shared" si="2006"/>
        <v>93496</v>
      </c>
      <c r="BK2157" s="595">
        <f t="shared" si="2007"/>
        <v>3632.7999999999997</v>
      </c>
      <c r="BL2157" s="289">
        <f t="shared" si="2008"/>
        <v>3268</v>
      </c>
      <c r="BM2157" s="596">
        <f t="shared" si="2009"/>
        <v>6308</v>
      </c>
      <c r="BN2157" s="563">
        <f t="shared" si="2010"/>
        <v>11</v>
      </c>
      <c r="BO2157" s="87">
        <f t="shared" si="2011"/>
        <v>2021</v>
      </c>
      <c r="BP2157" s="87">
        <f t="shared" si="2012"/>
        <v>1.9999999999999996</v>
      </c>
      <c r="BQ2157" s="202"/>
    </row>
    <row r="2158" spans="1:69" ht="10.5" customHeight="1" x14ac:dyDescent="0.2">
      <c r="A2158" s="312" t="str">
        <f t="shared" si="1998"/>
        <v>2021-22RYF11</v>
      </c>
      <c r="B2158" s="312" t="str">
        <f t="shared" si="2013"/>
        <v>Y58</v>
      </c>
      <c r="C2158" s="245" t="s">
        <v>198</v>
      </c>
      <c r="D2158" s="245" t="s">
        <v>174</v>
      </c>
      <c r="E2158" s="53"/>
      <c r="F2158" s="319" t="str">
        <f>VLOOKUP($G2158,'Selection Sheet'!$C$15:$F$39,3,0)</f>
        <v>Y58</v>
      </c>
      <c r="G2158" s="209" t="s">
        <v>99</v>
      </c>
      <c r="H2158" s="208" t="s">
        <v>540</v>
      </c>
      <c r="I2158" s="521">
        <v>316</v>
      </c>
      <c r="J2158" s="521">
        <v>71</v>
      </c>
      <c r="K2158" s="521">
        <v>41</v>
      </c>
      <c r="L2158" s="521">
        <v>21</v>
      </c>
      <c r="M2158" s="521">
        <v>314</v>
      </c>
      <c r="N2158" s="521">
        <v>30</v>
      </c>
      <c r="O2158" s="521">
        <v>41</v>
      </c>
      <c r="P2158" s="521">
        <v>12</v>
      </c>
      <c r="Q2158" s="521" t="s">
        <v>80</v>
      </c>
      <c r="R2158" s="521" t="s">
        <v>80</v>
      </c>
      <c r="S2158" s="521">
        <v>898</v>
      </c>
      <c r="T2158" s="527">
        <v>562</v>
      </c>
      <c r="U2158" s="552">
        <v>140.1</v>
      </c>
      <c r="V2158" s="552">
        <v>112.5</v>
      </c>
      <c r="W2158" s="552">
        <v>234</v>
      </c>
      <c r="X2158" s="524">
        <v>585</v>
      </c>
      <c r="Y2158" s="557">
        <v>94.8</v>
      </c>
      <c r="Z2158" s="552">
        <v>28</v>
      </c>
      <c r="AA2158" s="552">
        <v>275</v>
      </c>
      <c r="AB2158" s="527">
        <v>67</v>
      </c>
      <c r="AC2158" s="552">
        <v>64</v>
      </c>
      <c r="AD2158" s="552">
        <v>60</v>
      </c>
      <c r="AE2158" s="552">
        <v>116</v>
      </c>
      <c r="AF2158" s="528">
        <v>161</v>
      </c>
      <c r="AG2158" s="529">
        <v>188.101449275362</v>
      </c>
      <c r="AH2158" s="529">
        <v>299.7</v>
      </c>
      <c r="AI2158" s="528">
        <v>138</v>
      </c>
      <c r="AJ2158" s="532" t="s">
        <v>80</v>
      </c>
      <c r="AK2158" s="532" t="s">
        <v>80</v>
      </c>
      <c r="AL2158" s="571"/>
      <c r="AM2158" s="571"/>
      <c r="AN2158" s="531">
        <v>895</v>
      </c>
      <c r="AO2158" s="531">
        <v>908</v>
      </c>
      <c r="AP2158" s="532" t="s">
        <v>80</v>
      </c>
      <c r="AQ2158" s="532" t="s">
        <v>80</v>
      </c>
      <c r="AR2158" s="533"/>
      <c r="AS2158" s="533"/>
      <c r="AT2158" s="533"/>
      <c r="AU2158" s="533"/>
      <c r="AV2158" s="533"/>
      <c r="AW2158" s="533"/>
      <c r="AX2158" s="533"/>
      <c r="AY2158" s="533"/>
      <c r="AZ2158" s="533"/>
      <c r="BA2158" s="533"/>
      <c r="BB2158" s="359"/>
      <c r="BC2158" s="605">
        <f t="shared" si="1999"/>
        <v>25957.999999999956</v>
      </c>
      <c r="BD2158" s="606">
        <f t="shared" si="2000"/>
        <v>41358.6</v>
      </c>
      <c r="BE2158" s="609">
        <f t="shared" si="2001"/>
        <v>78736.2</v>
      </c>
      <c r="BF2158" s="311">
        <f t="shared" si="2002"/>
        <v>63225</v>
      </c>
      <c r="BG2158" s="610">
        <f t="shared" si="2003"/>
        <v>131508</v>
      </c>
      <c r="BH2158" s="609">
        <f t="shared" si="2004"/>
        <v>55458</v>
      </c>
      <c r="BI2158" s="311">
        <f t="shared" si="2005"/>
        <v>16380</v>
      </c>
      <c r="BJ2158" s="610">
        <f t="shared" si="2006"/>
        <v>160875</v>
      </c>
      <c r="BK2158" s="609">
        <f t="shared" si="2007"/>
        <v>4288</v>
      </c>
      <c r="BL2158" s="311">
        <f t="shared" si="2008"/>
        <v>4020</v>
      </c>
      <c r="BM2158" s="610">
        <f t="shared" si="2009"/>
        <v>7772</v>
      </c>
      <c r="BN2158" s="565">
        <f t="shared" si="2010"/>
        <v>11</v>
      </c>
      <c r="BO2158" s="312">
        <f t="shared" si="2011"/>
        <v>2021</v>
      </c>
      <c r="BP2158" s="312">
        <f t="shared" si="2012"/>
        <v>1.9999999999999996</v>
      </c>
      <c r="BQ2158" s="202"/>
    </row>
    <row r="2159" spans="1:69" ht="10.5" customHeight="1" x14ac:dyDescent="0.2">
      <c r="A2159" s="87" t="str">
        <f t="shared" si="1998"/>
        <v>2021-22R1F12</v>
      </c>
      <c r="B2159" s="87" t="str">
        <f t="shared" si="2013"/>
        <v>Y59</v>
      </c>
      <c r="C2159" s="241" t="s">
        <v>198</v>
      </c>
      <c r="D2159" s="241" t="s">
        <v>175</v>
      </c>
      <c r="E2159" s="42"/>
      <c r="F2159" s="317" t="str">
        <f>VLOOKUP($G2159,'Selection Sheet'!$C$15:$F$39,3,0)</f>
        <v>Y59</v>
      </c>
      <c r="G2159" s="204" t="s">
        <v>108</v>
      </c>
      <c r="H2159" s="203" t="s">
        <v>529</v>
      </c>
      <c r="I2159" s="495">
        <v>10</v>
      </c>
      <c r="J2159" s="495">
        <v>2</v>
      </c>
      <c r="K2159" s="495">
        <v>1</v>
      </c>
      <c r="L2159" s="495">
        <v>0</v>
      </c>
      <c r="M2159" s="495">
        <v>11</v>
      </c>
      <c r="N2159" s="495">
        <v>2</v>
      </c>
      <c r="O2159" s="495">
        <v>1</v>
      </c>
      <c r="P2159" s="495">
        <v>0</v>
      </c>
      <c r="Q2159" s="495" t="s">
        <v>80</v>
      </c>
      <c r="R2159" s="495" t="s">
        <v>80</v>
      </c>
      <c r="S2159" s="495">
        <v>29</v>
      </c>
      <c r="T2159" s="498">
        <v>16</v>
      </c>
      <c r="U2159" s="550">
        <v>69.900000000000006</v>
      </c>
      <c r="V2159" s="550">
        <v>73</v>
      </c>
      <c r="W2159" s="550">
        <v>96</v>
      </c>
      <c r="X2159" s="498">
        <v>16</v>
      </c>
      <c r="Y2159" s="555">
        <v>54.1</v>
      </c>
      <c r="Z2159" s="550">
        <v>19</v>
      </c>
      <c r="AA2159" s="550">
        <v>40</v>
      </c>
      <c r="AB2159" s="501" t="s">
        <v>80</v>
      </c>
      <c r="AC2159" s="550" t="s">
        <v>80</v>
      </c>
      <c r="AD2159" s="550" t="s">
        <v>80</v>
      </c>
      <c r="AE2159" s="550" t="s">
        <v>80</v>
      </c>
      <c r="AF2159" s="502">
        <v>2</v>
      </c>
      <c r="AG2159" s="503">
        <v>180</v>
      </c>
      <c r="AH2159" s="503">
        <v>203.2</v>
      </c>
      <c r="AI2159" s="502">
        <v>2</v>
      </c>
      <c r="AJ2159" s="505" t="s">
        <v>80</v>
      </c>
      <c r="AK2159" s="505" t="s">
        <v>80</v>
      </c>
      <c r="AL2159" s="507"/>
      <c r="AM2159" s="507"/>
      <c r="AN2159" s="505" t="s">
        <v>80</v>
      </c>
      <c r="AO2159" s="505" t="s">
        <v>80</v>
      </c>
      <c r="AP2159" s="506">
        <v>52</v>
      </c>
      <c r="AQ2159" s="506">
        <v>66</v>
      </c>
      <c r="AR2159" s="507"/>
      <c r="AS2159" s="507"/>
      <c r="AT2159" s="507"/>
      <c r="AU2159" s="507"/>
      <c r="AV2159" s="507"/>
      <c r="AW2159" s="507"/>
      <c r="AX2159" s="507"/>
      <c r="AY2159" s="507"/>
      <c r="AZ2159" s="507"/>
      <c r="BA2159" s="507"/>
      <c r="BB2159" s="357"/>
      <c r="BC2159" s="592">
        <f t="shared" si="1999"/>
        <v>360</v>
      </c>
      <c r="BD2159" s="593">
        <f t="shared" si="2000"/>
        <v>406.4</v>
      </c>
      <c r="BE2159" s="595">
        <f t="shared" si="2001"/>
        <v>1118.4000000000001</v>
      </c>
      <c r="BF2159" s="289">
        <f t="shared" si="2002"/>
        <v>1168</v>
      </c>
      <c r="BG2159" s="596">
        <f t="shared" si="2003"/>
        <v>1536</v>
      </c>
      <c r="BH2159" s="595">
        <f t="shared" si="2004"/>
        <v>865.6</v>
      </c>
      <c r="BI2159" s="289">
        <f t="shared" si="2005"/>
        <v>304</v>
      </c>
      <c r="BJ2159" s="596">
        <f t="shared" si="2006"/>
        <v>640</v>
      </c>
      <c r="BK2159" s="595" t="str">
        <f t="shared" si="2007"/>
        <v>-</v>
      </c>
      <c r="BL2159" s="289" t="str">
        <f t="shared" si="2008"/>
        <v>-</v>
      </c>
      <c r="BM2159" s="596" t="str">
        <f t="shared" si="2009"/>
        <v>-</v>
      </c>
      <c r="BN2159" s="563">
        <f t="shared" si="2010"/>
        <v>12</v>
      </c>
      <c r="BO2159" s="87">
        <f t="shared" si="2011"/>
        <v>2021</v>
      </c>
      <c r="BP2159" s="87">
        <f t="shared" si="2012"/>
        <v>0</v>
      </c>
      <c r="BQ2159" s="202"/>
    </row>
    <row r="2160" spans="1:69" ht="10.5" customHeight="1" x14ac:dyDescent="0.2">
      <c r="A2160" s="87" t="str">
        <f t="shared" si="1998"/>
        <v>2021-22RRU12</v>
      </c>
      <c r="B2160" s="87" t="str">
        <f t="shared" si="2013"/>
        <v>Y56</v>
      </c>
      <c r="C2160" s="240" t="s">
        <v>198</v>
      </c>
      <c r="D2160" s="240" t="s">
        <v>175</v>
      </c>
      <c r="E2160" s="42"/>
      <c r="F2160" s="317" t="str">
        <f>VLOOKUP($G2160,'Selection Sheet'!$C$15:$F$39,3,0)</f>
        <v>Y56</v>
      </c>
      <c r="G2160" s="204" t="s">
        <v>93</v>
      </c>
      <c r="H2160" s="203" t="s">
        <v>530</v>
      </c>
      <c r="I2160" s="495">
        <v>467</v>
      </c>
      <c r="J2160" s="495">
        <v>119</v>
      </c>
      <c r="K2160" s="495">
        <v>53</v>
      </c>
      <c r="L2160" s="495">
        <v>24</v>
      </c>
      <c r="M2160" s="495">
        <v>457</v>
      </c>
      <c r="N2160" s="495">
        <v>30</v>
      </c>
      <c r="O2160" s="495">
        <v>52</v>
      </c>
      <c r="P2160" s="495">
        <v>14</v>
      </c>
      <c r="Q2160" s="495" t="s">
        <v>80</v>
      </c>
      <c r="R2160" s="495" t="s">
        <v>80</v>
      </c>
      <c r="S2160" s="495">
        <v>1286</v>
      </c>
      <c r="T2160" s="501">
        <v>311</v>
      </c>
      <c r="U2160" s="550">
        <v>105.7</v>
      </c>
      <c r="V2160" s="550">
        <v>87</v>
      </c>
      <c r="W2160" s="550">
        <v>167</v>
      </c>
      <c r="X2160" s="498">
        <v>504</v>
      </c>
      <c r="Y2160" s="555">
        <v>69.3</v>
      </c>
      <c r="Z2160" s="550">
        <v>28</v>
      </c>
      <c r="AA2160" s="550">
        <v>186</v>
      </c>
      <c r="AB2160" s="501">
        <v>64</v>
      </c>
      <c r="AC2160" s="550">
        <v>46.7</v>
      </c>
      <c r="AD2160" s="550">
        <v>36.5</v>
      </c>
      <c r="AE2160" s="550">
        <v>85</v>
      </c>
      <c r="AF2160" s="502">
        <v>103</v>
      </c>
      <c r="AG2160" s="503">
        <v>170.86746987951801</v>
      </c>
      <c r="AH2160" s="503">
        <v>253.6</v>
      </c>
      <c r="AI2160" s="502">
        <v>83</v>
      </c>
      <c r="AJ2160" s="505" t="s">
        <v>80</v>
      </c>
      <c r="AK2160" s="505" t="s">
        <v>80</v>
      </c>
      <c r="AL2160" s="507"/>
      <c r="AM2160" s="507"/>
      <c r="AN2160" s="505" t="s">
        <v>80</v>
      </c>
      <c r="AO2160" s="505" t="s">
        <v>80</v>
      </c>
      <c r="AP2160" s="506">
        <v>1338</v>
      </c>
      <c r="AQ2160" s="506">
        <v>1423</v>
      </c>
      <c r="AR2160" s="507"/>
      <c r="AS2160" s="507"/>
      <c r="AT2160" s="507"/>
      <c r="AU2160" s="507"/>
      <c r="AV2160" s="507"/>
      <c r="AW2160" s="507"/>
      <c r="AX2160" s="507"/>
      <c r="AY2160" s="507"/>
      <c r="AZ2160" s="507"/>
      <c r="BA2160" s="507"/>
      <c r="BB2160" s="357"/>
      <c r="BC2160" s="592">
        <f t="shared" si="1999"/>
        <v>14181.999999999995</v>
      </c>
      <c r="BD2160" s="593">
        <f t="shared" si="2000"/>
        <v>21048.799999999999</v>
      </c>
      <c r="BE2160" s="595">
        <f t="shared" si="2001"/>
        <v>32872.700000000004</v>
      </c>
      <c r="BF2160" s="289">
        <f t="shared" si="2002"/>
        <v>27057</v>
      </c>
      <c r="BG2160" s="596">
        <f t="shared" si="2003"/>
        <v>51937</v>
      </c>
      <c r="BH2160" s="595">
        <f t="shared" si="2004"/>
        <v>34927.199999999997</v>
      </c>
      <c r="BI2160" s="289">
        <f t="shared" si="2005"/>
        <v>14112</v>
      </c>
      <c r="BJ2160" s="596">
        <f t="shared" si="2006"/>
        <v>93744</v>
      </c>
      <c r="BK2160" s="595">
        <f t="shared" si="2007"/>
        <v>2988.8</v>
      </c>
      <c r="BL2160" s="289">
        <f t="shared" si="2008"/>
        <v>2336</v>
      </c>
      <c r="BM2160" s="596">
        <f t="shared" si="2009"/>
        <v>5440</v>
      </c>
      <c r="BN2160" s="563">
        <f t="shared" si="2010"/>
        <v>12</v>
      </c>
      <c r="BO2160" s="87">
        <f t="shared" si="2011"/>
        <v>2021</v>
      </c>
      <c r="BP2160" s="87">
        <f t="shared" si="2012"/>
        <v>0</v>
      </c>
      <c r="BQ2160" s="202"/>
    </row>
    <row r="2161" spans="1:69" ht="10.5" customHeight="1" x14ac:dyDescent="0.2">
      <c r="A2161" s="87" t="str">
        <f t="shared" si="1998"/>
        <v>2021-22RX612</v>
      </c>
      <c r="B2161" s="87" t="str">
        <f t="shared" si="2013"/>
        <v>Y63</v>
      </c>
      <c r="C2161" s="240" t="s">
        <v>198</v>
      </c>
      <c r="D2161" s="240" t="s">
        <v>175</v>
      </c>
      <c r="E2161" s="42"/>
      <c r="F2161" s="317" t="str">
        <f>VLOOKUP($G2161,'Selection Sheet'!$C$15:$F$39,3,0)</f>
        <v>Y63</v>
      </c>
      <c r="G2161" s="204" t="s">
        <v>111</v>
      </c>
      <c r="H2161" s="203" t="s">
        <v>532</v>
      </c>
      <c r="I2161" s="495">
        <v>236</v>
      </c>
      <c r="J2161" s="495">
        <v>62</v>
      </c>
      <c r="K2161" s="495">
        <v>27</v>
      </c>
      <c r="L2161" s="495">
        <v>12</v>
      </c>
      <c r="M2161" s="495">
        <v>233</v>
      </c>
      <c r="N2161" s="495">
        <v>13</v>
      </c>
      <c r="O2161" s="495">
        <v>25</v>
      </c>
      <c r="P2161" s="495">
        <v>5</v>
      </c>
      <c r="Q2161" s="495" t="s">
        <v>80</v>
      </c>
      <c r="R2161" s="495" t="s">
        <v>80</v>
      </c>
      <c r="S2161" s="495">
        <v>568</v>
      </c>
      <c r="T2161" s="501">
        <v>263</v>
      </c>
      <c r="U2161" s="550">
        <v>107.1</v>
      </c>
      <c r="V2161" s="550">
        <v>80</v>
      </c>
      <c r="W2161" s="550">
        <v>159</v>
      </c>
      <c r="X2161" s="498">
        <v>266</v>
      </c>
      <c r="Y2161" s="555">
        <v>90.2</v>
      </c>
      <c r="Z2161" s="550">
        <v>41.5</v>
      </c>
      <c r="AA2161" s="550">
        <v>258</v>
      </c>
      <c r="AB2161" s="501">
        <v>56</v>
      </c>
      <c r="AC2161" s="550">
        <v>60.5</v>
      </c>
      <c r="AD2161" s="550">
        <v>46.5</v>
      </c>
      <c r="AE2161" s="550">
        <v>112</v>
      </c>
      <c r="AF2161" s="502">
        <v>71</v>
      </c>
      <c r="AG2161" s="503">
        <v>144.709090909091</v>
      </c>
      <c r="AH2161" s="503">
        <v>190.6</v>
      </c>
      <c r="AI2161" s="502">
        <v>55</v>
      </c>
      <c r="AJ2161" s="505" t="s">
        <v>80</v>
      </c>
      <c r="AK2161" s="505" t="s">
        <v>80</v>
      </c>
      <c r="AL2161" s="507"/>
      <c r="AM2161" s="507"/>
      <c r="AN2161" s="505" t="s">
        <v>80</v>
      </c>
      <c r="AO2161" s="505" t="s">
        <v>80</v>
      </c>
      <c r="AP2161" s="506">
        <v>300</v>
      </c>
      <c r="AQ2161" s="506">
        <v>357</v>
      </c>
      <c r="AR2161" s="507"/>
      <c r="AS2161" s="507"/>
      <c r="AT2161" s="507"/>
      <c r="AU2161" s="507"/>
      <c r="AV2161" s="507"/>
      <c r="AW2161" s="507"/>
      <c r="AX2161" s="507"/>
      <c r="AY2161" s="507"/>
      <c r="AZ2161" s="507"/>
      <c r="BA2161" s="507"/>
      <c r="BB2161" s="357"/>
      <c r="BC2161" s="592">
        <f t="shared" si="1999"/>
        <v>7959.0000000000055</v>
      </c>
      <c r="BD2161" s="593">
        <f t="shared" si="2000"/>
        <v>10483</v>
      </c>
      <c r="BE2161" s="595">
        <f t="shared" si="2001"/>
        <v>28167.3</v>
      </c>
      <c r="BF2161" s="289">
        <f t="shared" si="2002"/>
        <v>21040</v>
      </c>
      <c r="BG2161" s="596">
        <f t="shared" si="2003"/>
        <v>41817</v>
      </c>
      <c r="BH2161" s="595">
        <f t="shared" si="2004"/>
        <v>23993.200000000001</v>
      </c>
      <c r="BI2161" s="289">
        <f t="shared" si="2005"/>
        <v>11039</v>
      </c>
      <c r="BJ2161" s="596">
        <f t="shared" si="2006"/>
        <v>68628</v>
      </c>
      <c r="BK2161" s="595">
        <f t="shared" si="2007"/>
        <v>3388</v>
      </c>
      <c r="BL2161" s="289">
        <f t="shared" si="2008"/>
        <v>2604</v>
      </c>
      <c r="BM2161" s="596">
        <f t="shared" si="2009"/>
        <v>6272</v>
      </c>
      <c r="BN2161" s="563">
        <f t="shared" si="2010"/>
        <v>12</v>
      </c>
      <c r="BO2161" s="87">
        <f t="shared" si="2011"/>
        <v>2021</v>
      </c>
      <c r="BP2161" s="87">
        <f t="shared" si="2012"/>
        <v>0</v>
      </c>
      <c r="BQ2161" s="202"/>
    </row>
    <row r="2162" spans="1:69" ht="10.5" customHeight="1" x14ac:dyDescent="0.2">
      <c r="A2162" s="314" t="str">
        <f t="shared" si="1998"/>
        <v>2021-22RX712</v>
      </c>
      <c r="B2162" s="314" t="str">
        <f t="shared" si="2013"/>
        <v>Y62</v>
      </c>
      <c r="C2162" s="243" t="s">
        <v>198</v>
      </c>
      <c r="D2162" s="243" t="s">
        <v>175</v>
      </c>
      <c r="E2162" s="206"/>
      <c r="F2162" s="318" t="str">
        <f>VLOOKUP($G2162,'Selection Sheet'!$C$15:$F$39,3,0)</f>
        <v>Y62</v>
      </c>
      <c r="G2162" s="207" t="s">
        <v>84</v>
      </c>
      <c r="H2162" s="205" t="s">
        <v>533</v>
      </c>
      <c r="I2162" s="508">
        <v>354</v>
      </c>
      <c r="J2162" s="508">
        <v>118</v>
      </c>
      <c r="K2162" s="508">
        <v>73</v>
      </c>
      <c r="L2162" s="508">
        <v>39</v>
      </c>
      <c r="M2162" s="508">
        <v>343</v>
      </c>
      <c r="N2162" s="508">
        <v>29</v>
      </c>
      <c r="O2162" s="508">
        <v>69</v>
      </c>
      <c r="P2162" s="508">
        <v>16</v>
      </c>
      <c r="Q2162" s="508" t="s">
        <v>80</v>
      </c>
      <c r="R2162" s="508" t="s">
        <v>80</v>
      </c>
      <c r="S2162" s="508">
        <v>1297</v>
      </c>
      <c r="T2162" s="514">
        <v>512</v>
      </c>
      <c r="U2162" s="551">
        <v>119.1</v>
      </c>
      <c r="V2162" s="551">
        <v>95</v>
      </c>
      <c r="W2162" s="551">
        <v>211</v>
      </c>
      <c r="X2162" s="511">
        <v>609</v>
      </c>
      <c r="Y2162" s="556">
        <v>88.9</v>
      </c>
      <c r="Z2162" s="551">
        <v>43</v>
      </c>
      <c r="AA2162" s="551">
        <v>216</v>
      </c>
      <c r="AB2162" s="514">
        <v>58</v>
      </c>
      <c r="AC2162" s="551">
        <v>57.2</v>
      </c>
      <c r="AD2162" s="551">
        <v>55</v>
      </c>
      <c r="AE2162" s="551">
        <v>81</v>
      </c>
      <c r="AF2162" s="515">
        <v>155</v>
      </c>
      <c r="AG2162" s="516">
        <v>158.65546218487401</v>
      </c>
      <c r="AH2162" s="516">
        <v>234.4</v>
      </c>
      <c r="AI2162" s="515">
        <v>119</v>
      </c>
      <c r="AJ2162" s="519" t="s">
        <v>80</v>
      </c>
      <c r="AK2162" s="519" t="s">
        <v>80</v>
      </c>
      <c r="AL2162" s="570"/>
      <c r="AM2162" s="570"/>
      <c r="AN2162" s="518" t="s">
        <v>80</v>
      </c>
      <c r="AO2162" s="518" t="s">
        <v>80</v>
      </c>
      <c r="AP2162" s="519">
        <v>472</v>
      </c>
      <c r="AQ2162" s="519">
        <v>605</v>
      </c>
      <c r="AR2162" s="520"/>
      <c r="AS2162" s="520"/>
      <c r="AT2162" s="520"/>
      <c r="AU2162" s="520"/>
      <c r="AV2162" s="520"/>
      <c r="AW2162" s="520"/>
      <c r="AX2162" s="520"/>
      <c r="AY2162" s="520"/>
      <c r="AZ2162" s="520"/>
      <c r="BA2162" s="520"/>
      <c r="BB2162" s="358"/>
      <c r="BC2162" s="597">
        <f t="shared" si="1999"/>
        <v>18880.000000000007</v>
      </c>
      <c r="BD2162" s="598">
        <f t="shared" si="2000"/>
        <v>27893.600000000002</v>
      </c>
      <c r="BE2162" s="602">
        <f t="shared" si="2001"/>
        <v>60979.199999999997</v>
      </c>
      <c r="BF2162" s="603">
        <f t="shared" si="2002"/>
        <v>48640</v>
      </c>
      <c r="BG2162" s="604">
        <f t="shared" si="2003"/>
        <v>108032</v>
      </c>
      <c r="BH2162" s="602">
        <f t="shared" si="2004"/>
        <v>54140.100000000006</v>
      </c>
      <c r="BI2162" s="603">
        <f t="shared" si="2005"/>
        <v>26187</v>
      </c>
      <c r="BJ2162" s="604">
        <f t="shared" si="2006"/>
        <v>131544</v>
      </c>
      <c r="BK2162" s="602">
        <f t="shared" si="2007"/>
        <v>3317.6000000000004</v>
      </c>
      <c r="BL2162" s="603">
        <f t="shared" si="2008"/>
        <v>3190</v>
      </c>
      <c r="BM2162" s="604">
        <f t="shared" si="2009"/>
        <v>4698</v>
      </c>
      <c r="BN2162" s="564">
        <f t="shared" si="2010"/>
        <v>12</v>
      </c>
      <c r="BO2162" s="314">
        <f t="shared" si="2011"/>
        <v>2021</v>
      </c>
      <c r="BP2162" s="314">
        <f t="shared" si="2012"/>
        <v>0</v>
      </c>
      <c r="BQ2162" s="202"/>
    </row>
    <row r="2163" spans="1:69" ht="10.5" customHeight="1" x14ac:dyDescent="0.2">
      <c r="A2163" s="87" t="str">
        <f t="shared" si="1998"/>
        <v>2021-22RX812</v>
      </c>
      <c r="B2163" s="87" t="str">
        <f t="shared" si="2013"/>
        <v>Y63</v>
      </c>
      <c r="C2163" s="240" t="s">
        <v>198</v>
      </c>
      <c r="D2163" s="240" t="s">
        <v>175</v>
      </c>
      <c r="E2163" s="42"/>
      <c r="F2163" s="317" t="str">
        <f>VLOOKUP($G2163,'Selection Sheet'!$C$15:$F$39,3,0)</f>
        <v>Y63</v>
      </c>
      <c r="G2163" s="204" t="s">
        <v>120</v>
      </c>
      <c r="H2163" s="203" t="s">
        <v>534</v>
      </c>
      <c r="I2163" s="495">
        <v>374</v>
      </c>
      <c r="J2163" s="495">
        <v>63</v>
      </c>
      <c r="K2163" s="495">
        <v>49</v>
      </c>
      <c r="L2163" s="495">
        <v>19</v>
      </c>
      <c r="M2163" s="495">
        <v>358</v>
      </c>
      <c r="N2163" s="495">
        <v>21</v>
      </c>
      <c r="O2163" s="495">
        <v>46</v>
      </c>
      <c r="P2163" s="495">
        <v>9</v>
      </c>
      <c r="Q2163" s="495" t="s">
        <v>80</v>
      </c>
      <c r="R2163" s="495" t="s">
        <v>80</v>
      </c>
      <c r="S2163" s="495">
        <v>1015</v>
      </c>
      <c r="T2163" s="501">
        <v>414</v>
      </c>
      <c r="U2163" s="550">
        <v>107.4</v>
      </c>
      <c r="V2163" s="550">
        <v>87.5</v>
      </c>
      <c r="W2163" s="550">
        <v>169</v>
      </c>
      <c r="X2163" s="498">
        <v>490</v>
      </c>
      <c r="Y2163" s="555">
        <v>104</v>
      </c>
      <c r="Z2163" s="550">
        <v>42</v>
      </c>
      <c r="AA2163" s="550">
        <v>260</v>
      </c>
      <c r="AB2163" s="501">
        <v>61</v>
      </c>
      <c r="AC2163" s="550">
        <v>56.9</v>
      </c>
      <c r="AD2163" s="550">
        <v>52</v>
      </c>
      <c r="AE2163" s="550">
        <v>77</v>
      </c>
      <c r="AF2163" s="502">
        <v>86</v>
      </c>
      <c r="AG2163" s="503">
        <v>156.29333333333301</v>
      </c>
      <c r="AH2163" s="503">
        <v>240.4</v>
      </c>
      <c r="AI2163" s="502">
        <v>75</v>
      </c>
      <c r="AJ2163" s="506" t="s">
        <v>80</v>
      </c>
      <c r="AK2163" s="506" t="s">
        <v>80</v>
      </c>
      <c r="AL2163" s="569"/>
      <c r="AM2163" s="569"/>
      <c r="AN2163" s="505" t="s">
        <v>80</v>
      </c>
      <c r="AO2163" s="505" t="s">
        <v>80</v>
      </c>
      <c r="AP2163" s="506">
        <v>559</v>
      </c>
      <c r="AQ2163" s="506">
        <v>651</v>
      </c>
      <c r="AR2163" s="507"/>
      <c r="AS2163" s="507"/>
      <c r="AT2163" s="507"/>
      <c r="AU2163" s="507"/>
      <c r="AV2163" s="507"/>
      <c r="AW2163" s="507"/>
      <c r="AX2163" s="507"/>
      <c r="AY2163" s="507"/>
      <c r="AZ2163" s="507"/>
      <c r="BA2163" s="507"/>
      <c r="BB2163" s="357"/>
      <c r="BC2163" s="592">
        <f t="shared" si="1999"/>
        <v>11721.999999999976</v>
      </c>
      <c r="BD2163" s="593">
        <f t="shared" si="2000"/>
        <v>18030</v>
      </c>
      <c r="BE2163" s="595">
        <f t="shared" si="2001"/>
        <v>44463.600000000006</v>
      </c>
      <c r="BF2163" s="289">
        <f t="shared" si="2002"/>
        <v>36225</v>
      </c>
      <c r="BG2163" s="596">
        <f t="shared" si="2003"/>
        <v>69966</v>
      </c>
      <c r="BH2163" s="595">
        <f t="shared" si="2004"/>
        <v>50960</v>
      </c>
      <c r="BI2163" s="289">
        <f t="shared" si="2005"/>
        <v>20580</v>
      </c>
      <c r="BJ2163" s="596">
        <f t="shared" si="2006"/>
        <v>127400</v>
      </c>
      <c r="BK2163" s="595">
        <f t="shared" si="2007"/>
        <v>3470.9</v>
      </c>
      <c r="BL2163" s="289">
        <f t="shared" si="2008"/>
        <v>3172</v>
      </c>
      <c r="BM2163" s="596">
        <f t="shared" si="2009"/>
        <v>4697</v>
      </c>
      <c r="BN2163" s="563">
        <f t="shared" si="2010"/>
        <v>12</v>
      </c>
      <c r="BO2163" s="87">
        <f t="shared" si="2011"/>
        <v>2021</v>
      </c>
      <c r="BP2163" s="87">
        <f t="shared" si="2012"/>
        <v>0</v>
      </c>
      <c r="BQ2163" s="202"/>
    </row>
    <row r="2164" spans="1:69" ht="10.5" customHeight="1" x14ac:dyDescent="0.2">
      <c r="A2164" s="87" t="str">
        <f t="shared" si="1998"/>
        <v>2021-22RX912</v>
      </c>
      <c r="B2164" s="87" t="str">
        <f t="shared" si="2013"/>
        <v>Y60</v>
      </c>
      <c r="C2164" s="240" t="s">
        <v>198</v>
      </c>
      <c r="D2164" s="240" t="s">
        <v>175</v>
      </c>
      <c r="E2164" s="42"/>
      <c r="F2164" s="317" t="str">
        <f>VLOOKUP($G2164,'Selection Sheet'!$C$15:$F$39,3,0)</f>
        <v>Y60</v>
      </c>
      <c r="G2164" s="204" t="s">
        <v>103</v>
      </c>
      <c r="H2164" s="203" t="s">
        <v>535</v>
      </c>
      <c r="I2164" s="495">
        <v>315</v>
      </c>
      <c r="J2164" s="495">
        <v>66</v>
      </c>
      <c r="K2164" s="495">
        <v>39</v>
      </c>
      <c r="L2164" s="495">
        <v>13</v>
      </c>
      <c r="M2164" s="495">
        <v>313</v>
      </c>
      <c r="N2164" s="495">
        <v>17</v>
      </c>
      <c r="O2164" s="495">
        <v>39</v>
      </c>
      <c r="P2164" s="495">
        <v>5</v>
      </c>
      <c r="Q2164" s="495" t="s">
        <v>80</v>
      </c>
      <c r="R2164" s="495" t="s">
        <v>80</v>
      </c>
      <c r="S2164" s="495">
        <v>808</v>
      </c>
      <c r="T2164" s="501">
        <v>399</v>
      </c>
      <c r="U2164" s="550">
        <v>117.6</v>
      </c>
      <c r="V2164" s="550">
        <v>93</v>
      </c>
      <c r="W2164" s="550">
        <v>198</v>
      </c>
      <c r="X2164" s="498">
        <v>417</v>
      </c>
      <c r="Y2164" s="555">
        <v>114.4</v>
      </c>
      <c r="Z2164" s="550">
        <v>50</v>
      </c>
      <c r="AA2164" s="550">
        <v>310</v>
      </c>
      <c r="AB2164" s="501">
        <v>39</v>
      </c>
      <c r="AC2164" s="550">
        <v>77.900000000000006</v>
      </c>
      <c r="AD2164" s="550">
        <v>60</v>
      </c>
      <c r="AE2164" s="550">
        <v>104</v>
      </c>
      <c r="AF2164" s="502">
        <v>117</v>
      </c>
      <c r="AG2164" s="503">
        <v>152.541666666667</v>
      </c>
      <c r="AH2164" s="503">
        <v>228.5</v>
      </c>
      <c r="AI2164" s="502">
        <v>96</v>
      </c>
      <c r="AJ2164" s="505" t="s">
        <v>80</v>
      </c>
      <c r="AK2164" s="505" t="s">
        <v>80</v>
      </c>
      <c r="AL2164" s="507"/>
      <c r="AM2164" s="507"/>
      <c r="AN2164" s="505" t="s">
        <v>80</v>
      </c>
      <c r="AO2164" s="505" t="s">
        <v>80</v>
      </c>
      <c r="AP2164" s="506">
        <v>587</v>
      </c>
      <c r="AQ2164" s="506">
        <v>630</v>
      </c>
      <c r="AR2164" s="507"/>
      <c r="AS2164" s="507"/>
      <c r="AT2164" s="507"/>
      <c r="AU2164" s="507"/>
      <c r="AV2164" s="507"/>
      <c r="AW2164" s="507"/>
      <c r="AX2164" s="507"/>
      <c r="AY2164" s="507"/>
      <c r="AZ2164" s="507"/>
      <c r="BA2164" s="507"/>
      <c r="BB2164" s="357"/>
      <c r="BC2164" s="592">
        <f t="shared" si="1999"/>
        <v>14644.000000000033</v>
      </c>
      <c r="BD2164" s="593">
        <f t="shared" si="2000"/>
        <v>21936</v>
      </c>
      <c r="BE2164" s="595">
        <f t="shared" si="2001"/>
        <v>46922.399999999994</v>
      </c>
      <c r="BF2164" s="289">
        <f t="shared" si="2002"/>
        <v>37107</v>
      </c>
      <c r="BG2164" s="596">
        <f t="shared" si="2003"/>
        <v>79002</v>
      </c>
      <c r="BH2164" s="595">
        <f t="shared" si="2004"/>
        <v>47704.800000000003</v>
      </c>
      <c r="BI2164" s="289">
        <f t="shared" si="2005"/>
        <v>20850</v>
      </c>
      <c r="BJ2164" s="596">
        <f t="shared" si="2006"/>
        <v>129270</v>
      </c>
      <c r="BK2164" s="595">
        <f t="shared" si="2007"/>
        <v>3038.1000000000004</v>
      </c>
      <c r="BL2164" s="289">
        <f t="shared" si="2008"/>
        <v>2340</v>
      </c>
      <c r="BM2164" s="596">
        <f t="shared" si="2009"/>
        <v>4056</v>
      </c>
      <c r="BN2164" s="563">
        <f t="shared" si="2010"/>
        <v>12</v>
      </c>
      <c r="BO2164" s="87">
        <f t="shared" si="2011"/>
        <v>2021</v>
      </c>
      <c r="BP2164" s="87">
        <f t="shared" si="2012"/>
        <v>0</v>
      </c>
      <c r="BQ2164" s="202"/>
    </row>
    <row r="2165" spans="1:69" ht="10.5" customHeight="1" x14ac:dyDescent="0.2">
      <c r="A2165" s="314" t="str">
        <f t="shared" si="1998"/>
        <v>2021-22RYA12</v>
      </c>
      <c r="B2165" s="314" t="str">
        <f t="shared" si="2013"/>
        <v>Y60</v>
      </c>
      <c r="C2165" s="243" t="s">
        <v>198</v>
      </c>
      <c r="D2165" s="243" t="s">
        <v>175</v>
      </c>
      <c r="E2165" s="206"/>
      <c r="F2165" s="318" t="str">
        <f>VLOOKUP($G2165,'Selection Sheet'!$C$15:$F$39,3,0)</f>
        <v>Y60</v>
      </c>
      <c r="G2165" s="207" t="s">
        <v>118</v>
      </c>
      <c r="H2165" s="205" t="s">
        <v>536</v>
      </c>
      <c r="I2165" s="508">
        <v>347</v>
      </c>
      <c r="J2165" s="508">
        <v>86</v>
      </c>
      <c r="K2165" s="508">
        <v>45</v>
      </c>
      <c r="L2165" s="508">
        <v>20</v>
      </c>
      <c r="M2165" s="508">
        <v>340</v>
      </c>
      <c r="N2165" s="508">
        <v>15</v>
      </c>
      <c r="O2165" s="508">
        <v>43</v>
      </c>
      <c r="P2165" s="508">
        <v>7</v>
      </c>
      <c r="Q2165" s="508" t="s">
        <v>80</v>
      </c>
      <c r="R2165" s="508" t="s">
        <v>80</v>
      </c>
      <c r="S2165" s="508">
        <v>1007</v>
      </c>
      <c r="T2165" s="514">
        <v>343</v>
      </c>
      <c r="U2165" s="551">
        <v>113.7</v>
      </c>
      <c r="V2165" s="551">
        <v>87</v>
      </c>
      <c r="W2165" s="551">
        <v>170</v>
      </c>
      <c r="X2165" s="511">
        <v>450</v>
      </c>
      <c r="Y2165" s="556">
        <v>105.7</v>
      </c>
      <c r="Z2165" s="551">
        <v>42</v>
      </c>
      <c r="AA2165" s="551">
        <v>286</v>
      </c>
      <c r="AB2165" s="514">
        <v>50</v>
      </c>
      <c r="AC2165" s="551">
        <v>65.400000000000006</v>
      </c>
      <c r="AD2165" s="551">
        <v>55</v>
      </c>
      <c r="AE2165" s="551">
        <v>105</v>
      </c>
      <c r="AF2165" s="515">
        <v>166</v>
      </c>
      <c r="AG2165" s="516">
        <v>160.71942446043201</v>
      </c>
      <c r="AH2165" s="516">
        <v>230.4</v>
      </c>
      <c r="AI2165" s="515">
        <v>139</v>
      </c>
      <c r="AJ2165" s="519" t="s">
        <v>80</v>
      </c>
      <c r="AK2165" s="519" t="s">
        <v>80</v>
      </c>
      <c r="AL2165" s="570"/>
      <c r="AM2165" s="570"/>
      <c r="AN2165" s="518" t="s">
        <v>80</v>
      </c>
      <c r="AO2165" s="518" t="s">
        <v>80</v>
      </c>
      <c r="AP2165" s="519">
        <v>1464</v>
      </c>
      <c r="AQ2165" s="519">
        <v>1648</v>
      </c>
      <c r="AR2165" s="520"/>
      <c r="AS2165" s="520"/>
      <c r="AT2165" s="520"/>
      <c r="AU2165" s="520"/>
      <c r="AV2165" s="520"/>
      <c r="AW2165" s="520"/>
      <c r="AX2165" s="520"/>
      <c r="AY2165" s="520"/>
      <c r="AZ2165" s="520"/>
      <c r="BA2165" s="520"/>
      <c r="BB2165" s="358"/>
      <c r="BC2165" s="597">
        <f t="shared" si="1999"/>
        <v>22340.000000000051</v>
      </c>
      <c r="BD2165" s="598">
        <f t="shared" si="2000"/>
        <v>32025.600000000002</v>
      </c>
      <c r="BE2165" s="602">
        <f t="shared" si="2001"/>
        <v>38999.1</v>
      </c>
      <c r="BF2165" s="603">
        <f t="shared" si="2002"/>
        <v>29841</v>
      </c>
      <c r="BG2165" s="604">
        <f t="shared" si="2003"/>
        <v>58310</v>
      </c>
      <c r="BH2165" s="602">
        <f t="shared" si="2004"/>
        <v>47565</v>
      </c>
      <c r="BI2165" s="603">
        <f t="shared" si="2005"/>
        <v>18900</v>
      </c>
      <c r="BJ2165" s="604">
        <f t="shared" si="2006"/>
        <v>128700</v>
      </c>
      <c r="BK2165" s="602">
        <f t="shared" si="2007"/>
        <v>3270.0000000000005</v>
      </c>
      <c r="BL2165" s="603">
        <f t="shared" si="2008"/>
        <v>2750</v>
      </c>
      <c r="BM2165" s="604">
        <f t="shared" si="2009"/>
        <v>5250</v>
      </c>
      <c r="BN2165" s="564">
        <f t="shared" si="2010"/>
        <v>12</v>
      </c>
      <c r="BO2165" s="314">
        <f t="shared" si="2011"/>
        <v>2021</v>
      </c>
      <c r="BP2165" s="314">
        <f t="shared" si="2012"/>
        <v>0</v>
      </c>
      <c r="BQ2165" s="202"/>
    </row>
    <row r="2166" spans="1:69" ht="10.5" customHeight="1" x14ac:dyDescent="0.2">
      <c r="A2166" s="87" t="str">
        <f t="shared" si="1998"/>
        <v>2021-22RYC12</v>
      </c>
      <c r="B2166" s="87" t="str">
        <f t="shared" si="2013"/>
        <v>Y61</v>
      </c>
      <c r="C2166" s="240" t="s">
        <v>198</v>
      </c>
      <c r="D2166" s="240" t="s">
        <v>175</v>
      </c>
      <c r="E2166" s="42"/>
      <c r="F2166" s="317" t="str">
        <f>VLOOKUP($G2166,'Selection Sheet'!$C$15:$F$39,3,0)</f>
        <v>Y61</v>
      </c>
      <c r="G2166" s="204" t="s">
        <v>87</v>
      </c>
      <c r="H2166" s="203" t="s">
        <v>537</v>
      </c>
      <c r="I2166" s="495">
        <v>336</v>
      </c>
      <c r="J2166" s="495">
        <v>60</v>
      </c>
      <c r="K2166" s="495">
        <v>51</v>
      </c>
      <c r="L2166" s="495">
        <v>19</v>
      </c>
      <c r="M2166" s="495">
        <v>334</v>
      </c>
      <c r="N2166" s="495">
        <v>13</v>
      </c>
      <c r="O2166" s="495">
        <v>51</v>
      </c>
      <c r="P2166" s="495">
        <v>7</v>
      </c>
      <c r="Q2166" s="495" t="s">
        <v>80</v>
      </c>
      <c r="R2166" s="495" t="s">
        <v>80</v>
      </c>
      <c r="S2166" s="495">
        <v>1018</v>
      </c>
      <c r="T2166" s="501">
        <v>582</v>
      </c>
      <c r="U2166" s="550">
        <v>115.7</v>
      </c>
      <c r="V2166" s="550">
        <v>96</v>
      </c>
      <c r="W2166" s="550">
        <v>190</v>
      </c>
      <c r="X2166" s="498">
        <v>594</v>
      </c>
      <c r="Y2166" s="555">
        <v>94.4</v>
      </c>
      <c r="Z2166" s="550">
        <v>45</v>
      </c>
      <c r="AA2166" s="550">
        <v>230</v>
      </c>
      <c r="AB2166" s="501">
        <v>71</v>
      </c>
      <c r="AC2166" s="550">
        <v>60.4</v>
      </c>
      <c r="AD2166" s="550">
        <v>52</v>
      </c>
      <c r="AE2166" s="550">
        <v>95</v>
      </c>
      <c r="AF2166" s="502">
        <v>127</v>
      </c>
      <c r="AG2166" s="503">
        <v>159.972222222222</v>
      </c>
      <c r="AH2166" s="503">
        <v>226.9</v>
      </c>
      <c r="AI2166" s="502">
        <v>108</v>
      </c>
      <c r="AJ2166" s="505" t="s">
        <v>80</v>
      </c>
      <c r="AK2166" s="505" t="s">
        <v>80</v>
      </c>
      <c r="AL2166" s="507"/>
      <c r="AM2166" s="507"/>
      <c r="AN2166" s="505" t="s">
        <v>80</v>
      </c>
      <c r="AO2166" s="505" t="s">
        <v>80</v>
      </c>
      <c r="AP2166" s="506">
        <v>710</v>
      </c>
      <c r="AQ2166" s="506">
        <v>768</v>
      </c>
      <c r="AR2166" s="507"/>
      <c r="AS2166" s="507"/>
      <c r="AT2166" s="507"/>
      <c r="AU2166" s="507"/>
      <c r="AV2166" s="507"/>
      <c r="AW2166" s="507"/>
      <c r="AX2166" s="507"/>
      <c r="AY2166" s="507"/>
      <c r="AZ2166" s="507"/>
      <c r="BA2166" s="507"/>
      <c r="BB2166" s="357"/>
      <c r="BC2166" s="592">
        <f t="shared" si="1999"/>
        <v>17276.999999999975</v>
      </c>
      <c r="BD2166" s="593">
        <f t="shared" si="2000"/>
        <v>24505.200000000001</v>
      </c>
      <c r="BE2166" s="595">
        <f t="shared" si="2001"/>
        <v>67337.400000000009</v>
      </c>
      <c r="BF2166" s="289">
        <f t="shared" si="2002"/>
        <v>55872</v>
      </c>
      <c r="BG2166" s="596">
        <f t="shared" si="2003"/>
        <v>110580</v>
      </c>
      <c r="BH2166" s="595">
        <f t="shared" si="2004"/>
        <v>56073.600000000006</v>
      </c>
      <c r="BI2166" s="289">
        <f t="shared" si="2005"/>
        <v>26730</v>
      </c>
      <c r="BJ2166" s="596">
        <f t="shared" si="2006"/>
        <v>136620</v>
      </c>
      <c r="BK2166" s="595">
        <f t="shared" si="2007"/>
        <v>4288.3999999999996</v>
      </c>
      <c r="BL2166" s="289">
        <f t="shared" si="2008"/>
        <v>3692</v>
      </c>
      <c r="BM2166" s="596">
        <f t="shared" si="2009"/>
        <v>6745</v>
      </c>
      <c r="BN2166" s="563">
        <f t="shared" si="2010"/>
        <v>12</v>
      </c>
      <c r="BO2166" s="87">
        <f t="shared" si="2011"/>
        <v>2021</v>
      </c>
      <c r="BP2166" s="87">
        <f t="shared" si="2012"/>
        <v>0</v>
      </c>
      <c r="BQ2166" s="202"/>
    </row>
    <row r="2167" spans="1:69" ht="10.5" customHeight="1" x14ac:dyDescent="0.2">
      <c r="A2167" s="87" t="str">
        <f t="shared" si="1998"/>
        <v>2021-22RYD12</v>
      </c>
      <c r="B2167" s="87" t="str">
        <f t="shared" si="2013"/>
        <v>Y59</v>
      </c>
      <c r="C2167" s="240" t="s">
        <v>198</v>
      </c>
      <c r="D2167" s="240" t="s">
        <v>175</v>
      </c>
      <c r="E2167" s="42"/>
      <c r="F2167" s="317" t="str">
        <f>VLOOKUP($G2167,'Selection Sheet'!$C$15:$F$39,3,0)</f>
        <v>Y59</v>
      </c>
      <c r="G2167" s="204" t="s">
        <v>116</v>
      </c>
      <c r="H2167" s="203" t="s">
        <v>538</v>
      </c>
      <c r="I2167" s="495">
        <v>265</v>
      </c>
      <c r="J2167" s="495">
        <v>66</v>
      </c>
      <c r="K2167" s="495">
        <v>44</v>
      </c>
      <c r="L2167" s="495">
        <v>18</v>
      </c>
      <c r="M2167" s="495">
        <v>264</v>
      </c>
      <c r="N2167" s="495">
        <v>25</v>
      </c>
      <c r="O2167" s="495">
        <v>43</v>
      </c>
      <c r="P2167" s="495">
        <v>12</v>
      </c>
      <c r="Q2167" s="495" t="s">
        <v>80</v>
      </c>
      <c r="R2167" s="495" t="s">
        <v>80</v>
      </c>
      <c r="S2167" s="495">
        <v>801</v>
      </c>
      <c r="T2167" s="501">
        <v>437</v>
      </c>
      <c r="U2167" s="550">
        <v>105</v>
      </c>
      <c r="V2167" s="550">
        <v>82</v>
      </c>
      <c r="W2167" s="550">
        <v>158</v>
      </c>
      <c r="X2167" s="498">
        <v>443</v>
      </c>
      <c r="Y2167" s="555">
        <v>59.3</v>
      </c>
      <c r="Z2167" s="550">
        <v>33</v>
      </c>
      <c r="AA2167" s="550">
        <v>146</v>
      </c>
      <c r="AB2167" s="501">
        <v>57</v>
      </c>
      <c r="AC2167" s="550">
        <v>67.8</v>
      </c>
      <c r="AD2167" s="550">
        <v>57</v>
      </c>
      <c r="AE2167" s="550">
        <v>117</v>
      </c>
      <c r="AF2167" s="502">
        <v>165</v>
      </c>
      <c r="AG2167" s="503">
        <v>161.20610687022901</v>
      </c>
      <c r="AH2167" s="503">
        <v>222</v>
      </c>
      <c r="AI2167" s="502">
        <v>131</v>
      </c>
      <c r="AJ2167" s="505" t="s">
        <v>80</v>
      </c>
      <c r="AK2167" s="505" t="s">
        <v>80</v>
      </c>
      <c r="AL2167" s="507"/>
      <c r="AM2167" s="507"/>
      <c r="AN2167" s="505" t="s">
        <v>80</v>
      </c>
      <c r="AO2167" s="505" t="s">
        <v>80</v>
      </c>
      <c r="AP2167" s="506">
        <v>707</v>
      </c>
      <c r="AQ2167" s="506">
        <v>813</v>
      </c>
      <c r="AR2167" s="507"/>
      <c r="AS2167" s="507"/>
      <c r="AT2167" s="507"/>
      <c r="AU2167" s="507"/>
      <c r="AV2167" s="507"/>
      <c r="AW2167" s="507"/>
      <c r="AX2167" s="507"/>
      <c r="AY2167" s="507"/>
      <c r="AZ2167" s="507"/>
      <c r="BA2167" s="507"/>
      <c r="BB2167" s="357"/>
      <c r="BC2167" s="592">
        <f t="shared" si="1999"/>
        <v>21118</v>
      </c>
      <c r="BD2167" s="593">
        <f t="shared" si="2000"/>
        <v>29082</v>
      </c>
      <c r="BE2167" s="595">
        <f t="shared" si="2001"/>
        <v>45885</v>
      </c>
      <c r="BF2167" s="289">
        <f t="shared" si="2002"/>
        <v>35834</v>
      </c>
      <c r="BG2167" s="596">
        <f t="shared" si="2003"/>
        <v>69046</v>
      </c>
      <c r="BH2167" s="595">
        <f t="shared" si="2004"/>
        <v>26269.899999999998</v>
      </c>
      <c r="BI2167" s="289">
        <f t="shared" si="2005"/>
        <v>14619</v>
      </c>
      <c r="BJ2167" s="596">
        <f t="shared" si="2006"/>
        <v>64678</v>
      </c>
      <c r="BK2167" s="595">
        <f t="shared" si="2007"/>
        <v>3864.6</v>
      </c>
      <c r="BL2167" s="289">
        <f t="shared" si="2008"/>
        <v>3249</v>
      </c>
      <c r="BM2167" s="596">
        <f t="shared" si="2009"/>
        <v>6669</v>
      </c>
      <c r="BN2167" s="563">
        <f t="shared" si="2010"/>
        <v>12</v>
      </c>
      <c r="BO2167" s="87">
        <f t="shared" si="2011"/>
        <v>2021</v>
      </c>
      <c r="BP2167" s="87">
        <f t="shared" si="2012"/>
        <v>0</v>
      </c>
      <c r="BQ2167" s="202"/>
    </row>
    <row r="2168" spans="1:69" ht="10.5" customHeight="1" x14ac:dyDescent="0.2">
      <c r="A2168" s="87" t="str">
        <f t="shared" si="1998"/>
        <v>2021-22RYE12</v>
      </c>
      <c r="B2168" s="87" t="str">
        <f t="shared" si="2013"/>
        <v>Y59</v>
      </c>
      <c r="C2168" s="240" t="s">
        <v>198</v>
      </c>
      <c r="D2168" s="240" t="s">
        <v>175</v>
      </c>
      <c r="E2168" s="42"/>
      <c r="F2168" s="317" t="str">
        <f>VLOOKUP($G2168,'Selection Sheet'!$C$15:$F$39,3,0)</f>
        <v>Y59</v>
      </c>
      <c r="G2168" s="204" t="s">
        <v>114</v>
      </c>
      <c r="H2168" s="203" t="s">
        <v>539</v>
      </c>
      <c r="I2168" s="495">
        <v>240</v>
      </c>
      <c r="J2168" s="495">
        <v>42</v>
      </c>
      <c r="K2168" s="495">
        <v>28</v>
      </c>
      <c r="L2168" s="495">
        <v>17</v>
      </c>
      <c r="M2168" s="495">
        <v>237</v>
      </c>
      <c r="N2168" s="495">
        <v>16</v>
      </c>
      <c r="O2168" s="495">
        <v>28</v>
      </c>
      <c r="P2168" s="495">
        <v>8</v>
      </c>
      <c r="Q2168" s="495" t="s">
        <v>80</v>
      </c>
      <c r="R2168" s="495" t="s">
        <v>80</v>
      </c>
      <c r="S2168" s="495">
        <v>416</v>
      </c>
      <c r="T2168" s="501">
        <v>334</v>
      </c>
      <c r="U2168" s="550">
        <v>96.2</v>
      </c>
      <c r="V2168" s="550">
        <v>79</v>
      </c>
      <c r="W2168" s="550">
        <v>153</v>
      </c>
      <c r="X2168" s="498">
        <v>377</v>
      </c>
      <c r="Y2168" s="555">
        <v>79.900000000000006</v>
      </c>
      <c r="Z2168" s="550">
        <v>32</v>
      </c>
      <c r="AA2168" s="550">
        <v>219</v>
      </c>
      <c r="AB2168" s="501">
        <v>67</v>
      </c>
      <c r="AC2168" s="550">
        <v>46.3</v>
      </c>
      <c r="AD2168" s="550">
        <v>40</v>
      </c>
      <c r="AE2168" s="550">
        <v>80</v>
      </c>
      <c r="AF2168" s="502">
        <v>103</v>
      </c>
      <c r="AG2168" s="503">
        <v>127.11494252873599</v>
      </c>
      <c r="AH2168" s="503">
        <v>169.2</v>
      </c>
      <c r="AI2168" s="502">
        <v>87</v>
      </c>
      <c r="AJ2168" s="505" t="s">
        <v>80</v>
      </c>
      <c r="AK2168" s="505" t="s">
        <v>80</v>
      </c>
      <c r="AL2168" s="507"/>
      <c r="AM2168" s="507"/>
      <c r="AN2168" s="505" t="s">
        <v>80</v>
      </c>
      <c r="AO2168" s="505" t="s">
        <v>80</v>
      </c>
      <c r="AP2168" s="506">
        <v>299</v>
      </c>
      <c r="AQ2168" s="506">
        <v>424</v>
      </c>
      <c r="AR2168" s="507"/>
      <c r="AS2168" s="507"/>
      <c r="AT2168" s="507"/>
      <c r="AU2168" s="507"/>
      <c r="AV2168" s="507"/>
      <c r="AW2168" s="507"/>
      <c r="AX2168" s="507"/>
      <c r="AY2168" s="507"/>
      <c r="AZ2168" s="507"/>
      <c r="BA2168" s="507"/>
      <c r="BB2168" s="357"/>
      <c r="BC2168" s="592">
        <f t="shared" si="1999"/>
        <v>11059.000000000031</v>
      </c>
      <c r="BD2168" s="593">
        <f t="shared" si="2000"/>
        <v>14720.4</v>
      </c>
      <c r="BE2168" s="595">
        <f t="shared" si="2001"/>
        <v>32130.799999999999</v>
      </c>
      <c r="BF2168" s="289">
        <f t="shared" si="2002"/>
        <v>26386</v>
      </c>
      <c r="BG2168" s="596">
        <f t="shared" si="2003"/>
        <v>51102</v>
      </c>
      <c r="BH2168" s="595">
        <f t="shared" si="2004"/>
        <v>30122.300000000003</v>
      </c>
      <c r="BI2168" s="289">
        <f t="shared" si="2005"/>
        <v>12064</v>
      </c>
      <c r="BJ2168" s="596">
        <f t="shared" si="2006"/>
        <v>82563</v>
      </c>
      <c r="BK2168" s="595">
        <f t="shared" si="2007"/>
        <v>3102.1</v>
      </c>
      <c r="BL2168" s="289">
        <f t="shared" si="2008"/>
        <v>2680</v>
      </c>
      <c r="BM2168" s="596">
        <f t="shared" si="2009"/>
        <v>5360</v>
      </c>
      <c r="BN2168" s="563">
        <f t="shared" si="2010"/>
        <v>12</v>
      </c>
      <c r="BO2168" s="87">
        <f t="shared" si="2011"/>
        <v>2021</v>
      </c>
      <c r="BP2168" s="87">
        <f t="shared" si="2012"/>
        <v>0</v>
      </c>
      <c r="BQ2168" s="202"/>
    </row>
    <row r="2169" spans="1:69" ht="10.5" customHeight="1" x14ac:dyDescent="0.2">
      <c r="A2169" s="312" t="str">
        <f t="shared" si="1998"/>
        <v>2021-22RYF12</v>
      </c>
      <c r="B2169" s="312" t="str">
        <f t="shared" si="2013"/>
        <v>Y58</v>
      </c>
      <c r="C2169" s="245" t="s">
        <v>198</v>
      </c>
      <c r="D2169" s="245" t="s">
        <v>175</v>
      </c>
      <c r="E2169" s="53"/>
      <c r="F2169" s="319" t="str">
        <f>VLOOKUP($G2169,'Selection Sheet'!$C$15:$F$39,3,0)</f>
        <v>Y58</v>
      </c>
      <c r="G2169" s="209" t="s">
        <v>99</v>
      </c>
      <c r="H2169" s="208" t="s">
        <v>540</v>
      </c>
      <c r="I2169" s="521">
        <v>354</v>
      </c>
      <c r="J2169" s="521">
        <v>82</v>
      </c>
      <c r="K2169" s="521">
        <v>41</v>
      </c>
      <c r="L2169" s="521">
        <v>20</v>
      </c>
      <c r="M2169" s="521">
        <v>354</v>
      </c>
      <c r="N2169" s="521">
        <v>27</v>
      </c>
      <c r="O2169" s="521">
        <v>41</v>
      </c>
      <c r="P2169" s="521">
        <v>8</v>
      </c>
      <c r="Q2169" s="521" t="s">
        <v>80</v>
      </c>
      <c r="R2169" s="521" t="s">
        <v>80</v>
      </c>
      <c r="S2169" s="521">
        <v>982</v>
      </c>
      <c r="T2169" s="527">
        <v>525</v>
      </c>
      <c r="U2169" s="552">
        <v>144.1</v>
      </c>
      <c r="V2169" s="552">
        <v>109</v>
      </c>
      <c r="W2169" s="552">
        <v>245</v>
      </c>
      <c r="X2169" s="524">
        <v>556</v>
      </c>
      <c r="Y2169" s="557">
        <v>93</v>
      </c>
      <c r="Z2169" s="552">
        <v>33.5</v>
      </c>
      <c r="AA2169" s="552">
        <v>248</v>
      </c>
      <c r="AB2169" s="527">
        <v>58</v>
      </c>
      <c r="AC2169" s="552">
        <v>70.099999999999994</v>
      </c>
      <c r="AD2169" s="552">
        <v>64.5</v>
      </c>
      <c r="AE2169" s="552">
        <v>122</v>
      </c>
      <c r="AF2169" s="528">
        <v>118</v>
      </c>
      <c r="AG2169" s="529">
        <v>189.778947368421</v>
      </c>
      <c r="AH2169" s="529">
        <v>281.60000000000002</v>
      </c>
      <c r="AI2169" s="528">
        <v>95</v>
      </c>
      <c r="AJ2169" s="532" t="s">
        <v>80</v>
      </c>
      <c r="AK2169" s="532" t="s">
        <v>80</v>
      </c>
      <c r="AL2169" s="571"/>
      <c r="AM2169" s="571"/>
      <c r="AN2169" s="531" t="s">
        <v>80</v>
      </c>
      <c r="AO2169" s="531" t="s">
        <v>80</v>
      </c>
      <c r="AP2169" s="532">
        <v>378</v>
      </c>
      <c r="AQ2169" s="532">
        <v>547</v>
      </c>
      <c r="AR2169" s="533"/>
      <c r="AS2169" s="533"/>
      <c r="AT2169" s="533"/>
      <c r="AU2169" s="533"/>
      <c r="AV2169" s="533"/>
      <c r="AW2169" s="533"/>
      <c r="AX2169" s="533"/>
      <c r="AY2169" s="533"/>
      <c r="AZ2169" s="533"/>
      <c r="BA2169" s="533"/>
      <c r="BB2169" s="359"/>
      <c r="BC2169" s="605">
        <f t="shared" si="1999"/>
        <v>18028.999999999996</v>
      </c>
      <c r="BD2169" s="606">
        <f t="shared" si="2000"/>
        <v>26752.000000000004</v>
      </c>
      <c r="BE2169" s="609">
        <f t="shared" si="2001"/>
        <v>75652.5</v>
      </c>
      <c r="BF2169" s="311">
        <f t="shared" si="2002"/>
        <v>57225</v>
      </c>
      <c r="BG2169" s="610">
        <f t="shared" si="2003"/>
        <v>128625</v>
      </c>
      <c r="BH2169" s="609">
        <f t="shared" si="2004"/>
        <v>51708</v>
      </c>
      <c r="BI2169" s="311">
        <f t="shared" si="2005"/>
        <v>18626</v>
      </c>
      <c r="BJ2169" s="610">
        <f t="shared" si="2006"/>
        <v>137888</v>
      </c>
      <c r="BK2169" s="609">
        <f t="shared" si="2007"/>
        <v>4065.7999999999997</v>
      </c>
      <c r="BL2169" s="311">
        <f t="shared" si="2008"/>
        <v>3741</v>
      </c>
      <c r="BM2169" s="610">
        <f t="shared" si="2009"/>
        <v>7076</v>
      </c>
      <c r="BN2169" s="565">
        <f t="shared" si="2010"/>
        <v>12</v>
      </c>
      <c r="BO2169" s="312">
        <f t="shared" si="2011"/>
        <v>2021</v>
      </c>
      <c r="BP2169" s="312">
        <f t="shared" si="2012"/>
        <v>0</v>
      </c>
      <c r="BQ2169" s="202"/>
    </row>
    <row r="2170" spans="1:69" ht="10.5" customHeight="1" x14ac:dyDescent="0.2">
      <c r="A2170" s="87" t="str">
        <f t="shared" si="1998"/>
        <v>2021-22R1F1</v>
      </c>
      <c r="B2170" s="87" t="str">
        <f t="shared" si="2013"/>
        <v>Y59</v>
      </c>
      <c r="C2170" s="241" t="s">
        <v>198</v>
      </c>
      <c r="D2170" s="241" t="s">
        <v>176</v>
      </c>
      <c r="E2170" s="42"/>
      <c r="F2170" s="317" t="str">
        <f>VLOOKUP($G2170,'Selection Sheet'!$C$15:$F$39,3,0)</f>
        <v>Y59</v>
      </c>
      <c r="G2170" s="204" t="s">
        <v>108</v>
      </c>
      <c r="H2170" s="203" t="s">
        <v>529</v>
      </c>
      <c r="I2170" s="495">
        <v>11</v>
      </c>
      <c r="J2170" s="495">
        <v>3</v>
      </c>
      <c r="K2170" s="495">
        <v>2</v>
      </c>
      <c r="L2170" s="495">
        <v>0</v>
      </c>
      <c r="M2170" s="495">
        <v>10</v>
      </c>
      <c r="N2170" s="495">
        <v>1</v>
      </c>
      <c r="O2170" s="495">
        <v>2</v>
      </c>
      <c r="P2170" s="495">
        <v>0</v>
      </c>
      <c r="Q2170" s="495">
        <v>4</v>
      </c>
      <c r="R2170" s="495">
        <v>2</v>
      </c>
      <c r="S2170" s="495">
        <v>32</v>
      </c>
      <c r="T2170" s="498">
        <v>16</v>
      </c>
      <c r="U2170" s="550">
        <v>87.1</v>
      </c>
      <c r="V2170" s="550">
        <v>66</v>
      </c>
      <c r="W2170" s="550">
        <v>121</v>
      </c>
      <c r="X2170" s="498">
        <v>16</v>
      </c>
      <c r="Y2170" s="555">
        <v>41</v>
      </c>
      <c r="Z2170" s="550">
        <v>23.5</v>
      </c>
      <c r="AA2170" s="550">
        <v>129</v>
      </c>
      <c r="AB2170" s="501" t="s">
        <v>80</v>
      </c>
      <c r="AC2170" s="550" t="s">
        <v>80</v>
      </c>
      <c r="AD2170" s="550" t="s">
        <v>80</v>
      </c>
      <c r="AE2170" s="550" t="s">
        <v>80</v>
      </c>
      <c r="AF2170" s="502">
        <v>3</v>
      </c>
      <c r="AG2170" s="503">
        <v>164</v>
      </c>
      <c r="AH2170" s="503">
        <v>164</v>
      </c>
      <c r="AI2170" s="502">
        <v>1</v>
      </c>
      <c r="AJ2170" s="505">
        <v>3</v>
      </c>
      <c r="AK2170" s="505">
        <v>4</v>
      </c>
      <c r="AL2170" s="507"/>
      <c r="AM2170" s="507"/>
      <c r="AN2170" s="505" t="s">
        <v>80</v>
      </c>
      <c r="AO2170" s="505" t="s">
        <v>80</v>
      </c>
      <c r="AP2170" s="506" t="s">
        <v>80</v>
      </c>
      <c r="AQ2170" s="506" t="s">
        <v>80</v>
      </c>
      <c r="AR2170" s="507"/>
      <c r="AS2170" s="507"/>
      <c r="AT2170" s="507"/>
      <c r="AU2170" s="507"/>
      <c r="AV2170" s="507"/>
      <c r="AW2170" s="507"/>
      <c r="AX2170" s="507"/>
      <c r="AY2170" s="507"/>
      <c r="AZ2170" s="507"/>
      <c r="BA2170" s="507"/>
      <c r="BB2170" s="357"/>
      <c r="BC2170" s="592">
        <f t="shared" si="1999"/>
        <v>164</v>
      </c>
      <c r="BD2170" s="593">
        <f t="shared" si="2000"/>
        <v>164</v>
      </c>
      <c r="BE2170" s="595">
        <f t="shared" si="2001"/>
        <v>1393.6</v>
      </c>
      <c r="BF2170" s="289">
        <f t="shared" si="2002"/>
        <v>1056</v>
      </c>
      <c r="BG2170" s="596">
        <f t="shared" si="2003"/>
        <v>1936</v>
      </c>
      <c r="BH2170" s="595">
        <f t="shared" si="2004"/>
        <v>656</v>
      </c>
      <c r="BI2170" s="289">
        <f t="shared" si="2005"/>
        <v>376</v>
      </c>
      <c r="BJ2170" s="596">
        <f t="shared" si="2006"/>
        <v>2064</v>
      </c>
      <c r="BK2170" s="595" t="str">
        <f t="shared" si="2007"/>
        <v>-</v>
      </c>
      <c r="BL2170" s="289" t="str">
        <f t="shared" si="2008"/>
        <v>-</v>
      </c>
      <c r="BM2170" s="596" t="str">
        <f t="shared" si="2009"/>
        <v>-</v>
      </c>
      <c r="BN2170" s="563">
        <f t="shared" si="2010"/>
        <v>1</v>
      </c>
      <c r="BO2170" s="87">
        <f t="shared" si="2011"/>
        <v>2022</v>
      </c>
      <c r="BP2170" s="87">
        <f t="shared" si="2012"/>
        <v>1</v>
      </c>
      <c r="BQ2170" s="202"/>
    </row>
    <row r="2171" spans="1:69" ht="10.5" customHeight="1" x14ac:dyDescent="0.2">
      <c r="A2171" s="87" t="str">
        <f t="shared" si="1998"/>
        <v>2021-22RRU1</v>
      </c>
      <c r="B2171" s="87" t="str">
        <f t="shared" si="2013"/>
        <v>Y56</v>
      </c>
      <c r="C2171" s="240" t="s">
        <v>198</v>
      </c>
      <c r="D2171" s="240" t="s">
        <v>176</v>
      </c>
      <c r="E2171" s="42"/>
      <c r="F2171" s="317" t="str">
        <f>VLOOKUP($G2171,'Selection Sheet'!$C$15:$F$39,3,0)</f>
        <v>Y56</v>
      </c>
      <c r="G2171" s="204" t="s">
        <v>93</v>
      </c>
      <c r="H2171" s="203" t="s">
        <v>530</v>
      </c>
      <c r="I2171" s="495">
        <v>423</v>
      </c>
      <c r="J2171" s="495">
        <v>93</v>
      </c>
      <c r="K2171" s="495">
        <v>45</v>
      </c>
      <c r="L2171" s="495">
        <v>19</v>
      </c>
      <c r="M2171" s="495">
        <v>417</v>
      </c>
      <c r="N2171" s="495">
        <v>38</v>
      </c>
      <c r="O2171" s="495">
        <v>45</v>
      </c>
      <c r="P2171" s="495">
        <v>14</v>
      </c>
      <c r="Q2171" s="495">
        <v>162</v>
      </c>
      <c r="R2171" s="495">
        <v>139</v>
      </c>
      <c r="S2171" s="495">
        <v>1186</v>
      </c>
      <c r="T2171" s="501">
        <v>331</v>
      </c>
      <c r="U2171" s="550">
        <v>93.3</v>
      </c>
      <c r="V2171" s="550">
        <v>80</v>
      </c>
      <c r="W2171" s="550">
        <v>149</v>
      </c>
      <c r="X2171" s="498">
        <v>531</v>
      </c>
      <c r="Y2171" s="555">
        <v>71.400000000000006</v>
      </c>
      <c r="Z2171" s="550">
        <v>29</v>
      </c>
      <c r="AA2171" s="550">
        <v>205</v>
      </c>
      <c r="AB2171" s="501">
        <v>60</v>
      </c>
      <c r="AC2171" s="550">
        <v>45.3</v>
      </c>
      <c r="AD2171" s="550">
        <v>35.5</v>
      </c>
      <c r="AE2171" s="550">
        <v>79</v>
      </c>
      <c r="AF2171" s="502">
        <v>116</v>
      </c>
      <c r="AG2171" s="503">
        <v>143.355769230769</v>
      </c>
      <c r="AH2171" s="503">
        <v>202.4</v>
      </c>
      <c r="AI2171" s="502">
        <v>104</v>
      </c>
      <c r="AJ2171" s="505">
        <v>187</v>
      </c>
      <c r="AK2171" s="505">
        <v>249</v>
      </c>
      <c r="AL2171" s="507"/>
      <c r="AM2171" s="507"/>
      <c r="AN2171" s="505" t="s">
        <v>80</v>
      </c>
      <c r="AO2171" s="505" t="s">
        <v>80</v>
      </c>
      <c r="AP2171" s="506" t="s">
        <v>80</v>
      </c>
      <c r="AQ2171" s="506" t="s">
        <v>80</v>
      </c>
      <c r="AR2171" s="507"/>
      <c r="AS2171" s="507"/>
      <c r="AT2171" s="507"/>
      <c r="AU2171" s="507"/>
      <c r="AV2171" s="507"/>
      <c r="AW2171" s="507"/>
      <c r="AX2171" s="507"/>
      <c r="AY2171" s="507"/>
      <c r="AZ2171" s="507"/>
      <c r="BA2171" s="507"/>
      <c r="BB2171" s="357"/>
      <c r="BC2171" s="592">
        <f t="shared" si="1999"/>
        <v>14908.999999999976</v>
      </c>
      <c r="BD2171" s="593">
        <f t="shared" si="2000"/>
        <v>21049.600000000002</v>
      </c>
      <c r="BE2171" s="595">
        <f t="shared" si="2001"/>
        <v>30882.3</v>
      </c>
      <c r="BF2171" s="289">
        <f t="shared" si="2002"/>
        <v>26480</v>
      </c>
      <c r="BG2171" s="596">
        <f t="shared" si="2003"/>
        <v>49319</v>
      </c>
      <c r="BH2171" s="595">
        <f t="shared" si="2004"/>
        <v>37913.4</v>
      </c>
      <c r="BI2171" s="289">
        <f t="shared" si="2005"/>
        <v>15399</v>
      </c>
      <c r="BJ2171" s="596">
        <f t="shared" si="2006"/>
        <v>108855</v>
      </c>
      <c r="BK2171" s="595">
        <f t="shared" si="2007"/>
        <v>2718</v>
      </c>
      <c r="BL2171" s="289">
        <f t="shared" si="2008"/>
        <v>2130</v>
      </c>
      <c r="BM2171" s="596">
        <f t="shared" si="2009"/>
        <v>4740</v>
      </c>
      <c r="BN2171" s="563">
        <f t="shared" si="2010"/>
        <v>1</v>
      </c>
      <c r="BO2171" s="87">
        <f t="shared" si="2011"/>
        <v>2022</v>
      </c>
      <c r="BP2171" s="87">
        <f t="shared" si="2012"/>
        <v>1</v>
      </c>
      <c r="BQ2171" s="202"/>
    </row>
    <row r="2172" spans="1:69" ht="10.5" customHeight="1" x14ac:dyDescent="0.2">
      <c r="A2172" s="87" t="str">
        <f t="shared" si="1998"/>
        <v>2021-22RX61</v>
      </c>
      <c r="B2172" s="87" t="str">
        <f t="shared" si="2013"/>
        <v>Y63</v>
      </c>
      <c r="C2172" s="240" t="s">
        <v>198</v>
      </c>
      <c r="D2172" s="240" t="s">
        <v>176</v>
      </c>
      <c r="E2172" s="42"/>
      <c r="F2172" s="317" t="str">
        <f>VLOOKUP($G2172,'Selection Sheet'!$C$15:$F$39,3,0)</f>
        <v>Y63</v>
      </c>
      <c r="G2172" s="204" t="s">
        <v>111</v>
      </c>
      <c r="H2172" s="203" t="s">
        <v>532</v>
      </c>
      <c r="I2172" s="495">
        <v>224</v>
      </c>
      <c r="J2172" s="495">
        <v>55</v>
      </c>
      <c r="K2172" s="495">
        <v>38</v>
      </c>
      <c r="L2172" s="495">
        <v>14</v>
      </c>
      <c r="M2172" s="495">
        <v>222</v>
      </c>
      <c r="N2172" s="495">
        <v>15</v>
      </c>
      <c r="O2172" s="495">
        <v>36</v>
      </c>
      <c r="P2172" s="495">
        <v>6</v>
      </c>
      <c r="Q2172" s="495">
        <v>88</v>
      </c>
      <c r="R2172" s="495">
        <v>69</v>
      </c>
      <c r="S2172" s="495">
        <v>543</v>
      </c>
      <c r="T2172" s="501">
        <v>295</v>
      </c>
      <c r="U2172" s="550">
        <v>86</v>
      </c>
      <c r="V2172" s="550">
        <v>75</v>
      </c>
      <c r="W2172" s="550">
        <v>128</v>
      </c>
      <c r="X2172" s="498">
        <v>297</v>
      </c>
      <c r="Y2172" s="555">
        <v>81.400000000000006</v>
      </c>
      <c r="Z2172" s="550">
        <v>36</v>
      </c>
      <c r="AA2172" s="550">
        <v>204</v>
      </c>
      <c r="AB2172" s="501">
        <v>52</v>
      </c>
      <c r="AC2172" s="550">
        <v>52.3</v>
      </c>
      <c r="AD2172" s="550">
        <v>38</v>
      </c>
      <c r="AE2172" s="550">
        <v>84</v>
      </c>
      <c r="AF2172" s="502">
        <v>80</v>
      </c>
      <c r="AG2172" s="503">
        <v>137.51515151515201</v>
      </c>
      <c r="AH2172" s="503">
        <v>206.5</v>
      </c>
      <c r="AI2172" s="502">
        <v>66</v>
      </c>
      <c r="AJ2172" s="505">
        <v>70</v>
      </c>
      <c r="AK2172" s="505">
        <v>87</v>
      </c>
      <c r="AL2172" s="507"/>
      <c r="AM2172" s="507"/>
      <c r="AN2172" s="505" t="s">
        <v>80</v>
      </c>
      <c r="AO2172" s="505" t="s">
        <v>80</v>
      </c>
      <c r="AP2172" s="506" t="s">
        <v>80</v>
      </c>
      <c r="AQ2172" s="506" t="s">
        <v>80</v>
      </c>
      <c r="AR2172" s="507"/>
      <c r="AS2172" s="507"/>
      <c r="AT2172" s="507"/>
      <c r="AU2172" s="507"/>
      <c r="AV2172" s="507"/>
      <c r="AW2172" s="507"/>
      <c r="AX2172" s="507"/>
      <c r="AY2172" s="507"/>
      <c r="AZ2172" s="507"/>
      <c r="BA2172" s="507"/>
      <c r="BB2172" s="357"/>
      <c r="BC2172" s="592">
        <f t="shared" si="1999"/>
        <v>9076.0000000000327</v>
      </c>
      <c r="BD2172" s="593">
        <f t="shared" si="2000"/>
        <v>13629</v>
      </c>
      <c r="BE2172" s="595">
        <f t="shared" si="2001"/>
        <v>25370</v>
      </c>
      <c r="BF2172" s="289">
        <f t="shared" si="2002"/>
        <v>22125</v>
      </c>
      <c r="BG2172" s="596">
        <f t="shared" si="2003"/>
        <v>37760</v>
      </c>
      <c r="BH2172" s="595">
        <f t="shared" si="2004"/>
        <v>24175.800000000003</v>
      </c>
      <c r="BI2172" s="289">
        <f t="shared" si="2005"/>
        <v>10692</v>
      </c>
      <c r="BJ2172" s="596">
        <f t="shared" si="2006"/>
        <v>60588</v>
      </c>
      <c r="BK2172" s="595">
        <f t="shared" si="2007"/>
        <v>2719.6</v>
      </c>
      <c r="BL2172" s="289">
        <f t="shared" si="2008"/>
        <v>1976</v>
      </c>
      <c r="BM2172" s="596">
        <f t="shared" si="2009"/>
        <v>4368</v>
      </c>
      <c r="BN2172" s="563">
        <f t="shared" si="2010"/>
        <v>1</v>
      </c>
      <c r="BO2172" s="87">
        <f t="shared" si="2011"/>
        <v>2022</v>
      </c>
      <c r="BP2172" s="87">
        <f t="shared" si="2012"/>
        <v>1</v>
      </c>
      <c r="BQ2172" s="202"/>
    </row>
    <row r="2173" spans="1:69" ht="10.5" customHeight="1" x14ac:dyDescent="0.2">
      <c r="A2173" s="314" t="str">
        <f t="shared" si="1998"/>
        <v>2021-22RX71</v>
      </c>
      <c r="B2173" s="314" t="str">
        <f t="shared" si="2013"/>
        <v>Y62</v>
      </c>
      <c r="C2173" s="243" t="s">
        <v>198</v>
      </c>
      <c r="D2173" s="243" t="s">
        <v>176</v>
      </c>
      <c r="E2173" s="206"/>
      <c r="F2173" s="318" t="str">
        <f>VLOOKUP($G2173,'Selection Sheet'!$C$15:$F$39,3,0)</f>
        <v>Y62</v>
      </c>
      <c r="G2173" s="207" t="s">
        <v>84</v>
      </c>
      <c r="H2173" s="205" t="s">
        <v>533</v>
      </c>
      <c r="I2173" s="508">
        <v>365</v>
      </c>
      <c r="J2173" s="508">
        <v>108</v>
      </c>
      <c r="K2173" s="508">
        <v>67</v>
      </c>
      <c r="L2173" s="508">
        <v>35</v>
      </c>
      <c r="M2173" s="508">
        <v>351</v>
      </c>
      <c r="N2173" s="508">
        <v>29</v>
      </c>
      <c r="O2173" s="508">
        <v>60</v>
      </c>
      <c r="P2173" s="508">
        <v>17</v>
      </c>
      <c r="Q2173" s="508">
        <v>124</v>
      </c>
      <c r="R2173" s="508">
        <v>82</v>
      </c>
      <c r="S2173" s="508">
        <v>1307</v>
      </c>
      <c r="T2173" s="514">
        <v>509</v>
      </c>
      <c r="U2173" s="551">
        <v>98.8</v>
      </c>
      <c r="V2173" s="551">
        <v>83</v>
      </c>
      <c r="W2173" s="551">
        <v>166</v>
      </c>
      <c r="X2173" s="511">
        <v>657</v>
      </c>
      <c r="Y2173" s="556">
        <v>83.6</v>
      </c>
      <c r="Z2173" s="551">
        <v>36</v>
      </c>
      <c r="AA2173" s="551">
        <v>228</v>
      </c>
      <c r="AB2173" s="514">
        <v>69</v>
      </c>
      <c r="AC2173" s="551">
        <v>58</v>
      </c>
      <c r="AD2173" s="551">
        <v>53</v>
      </c>
      <c r="AE2173" s="551">
        <v>97</v>
      </c>
      <c r="AF2173" s="515">
        <v>163</v>
      </c>
      <c r="AG2173" s="516">
        <v>163.874074074074</v>
      </c>
      <c r="AH2173" s="516">
        <v>240.6</v>
      </c>
      <c r="AI2173" s="515">
        <v>135</v>
      </c>
      <c r="AJ2173" s="519">
        <v>102</v>
      </c>
      <c r="AK2173" s="519">
        <v>169</v>
      </c>
      <c r="AL2173" s="570"/>
      <c r="AM2173" s="570"/>
      <c r="AN2173" s="518" t="s">
        <v>80</v>
      </c>
      <c r="AO2173" s="518" t="s">
        <v>80</v>
      </c>
      <c r="AP2173" s="519" t="s">
        <v>80</v>
      </c>
      <c r="AQ2173" s="519" t="s">
        <v>80</v>
      </c>
      <c r="AR2173" s="520"/>
      <c r="AS2173" s="520"/>
      <c r="AT2173" s="520"/>
      <c r="AU2173" s="520"/>
      <c r="AV2173" s="520"/>
      <c r="AW2173" s="520"/>
      <c r="AX2173" s="520"/>
      <c r="AY2173" s="520"/>
      <c r="AZ2173" s="520"/>
      <c r="BA2173" s="520"/>
      <c r="BB2173" s="358"/>
      <c r="BC2173" s="597">
        <f t="shared" si="1999"/>
        <v>22122.999999999989</v>
      </c>
      <c r="BD2173" s="598">
        <f t="shared" si="2000"/>
        <v>32481</v>
      </c>
      <c r="BE2173" s="602">
        <f t="shared" si="2001"/>
        <v>50289.2</v>
      </c>
      <c r="BF2173" s="603">
        <f t="shared" si="2002"/>
        <v>42247</v>
      </c>
      <c r="BG2173" s="604">
        <f t="shared" si="2003"/>
        <v>84494</v>
      </c>
      <c r="BH2173" s="602">
        <f t="shared" si="2004"/>
        <v>54925.2</v>
      </c>
      <c r="BI2173" s="603">
        <f t="shared" si="2005"/>
        <v>23652</v>
      </c>
      <c r="BJ2173" s="604">
        <f t="shared" si="2006"/>
        <v>149796</v>
      </c>
      <c r="BK2173" s="602">
        <f t="shared" si="2007"/>
        <v>4002</v>
      </c>
      <c r="BL2173" s="603">
        <f t="shared" si="2008"/>
        <v>3657</v>
      </c>
      <c r="BM2173" s="604">
        <f t="shared" si="2009"/>
        <v>6693</v>
      </c>
      <c r="BN2173" s="564">
        <f t="shared" si="2010"/>
        <v>1</v>
      </c>
      <c r="BO2173" s="314">
        <f t="shared" si="2011"/>
        <v>2022</v>
      </c>
      <c r="BP2173" s="314">
        <f t="shared" si="2012"/>
        <v>1</v>
      </c>
      <c r="BQ2173" s="202"/>
    </row>
    <row r="2174" spans="1:69" ht="10.5" customHeight="1" x14ac:dyDescent="0.2">
      <c r="A2174" s="87" t="str">
        <f t="shared" si="1998"/>
        <v>2021-22RX81</v>
      </c>
      <c r="B2174" s="87" t="str">
        <f t="shared" si="2013"/>
        <v>Y63</v>
      </c>
      <c r="C2174" s="240" t="s">
        <v>198</v>
      </c>
      <c r="D2174" s="240" t="s">
        <v>176</v>
      </c>
      <c r="E2174" s="42"/>
      <c r="F2174" s="317" t="str">
        <f>VLOOKUP($G2174,'Selection Sheet'!$C$15:$F$39,3,0)</f>
        <v>Y63</v>
      </c>
      <c r="G2174" s="204" t="s">
        <v>120</v>
      </c>
      <c r="H2174" s="203" t="s">
        <v>534</v>
      </c>
      <c r="I2174" s="495">
        <v>321</v>
      </c>
      <c r="J2174" s="495">
        <v>80</v>
      </c>
      <c r="K2174" s="495">
        <v>42</v>
      </c>
      <c r="L2174" s="495">
        <v>17</v>
      </c>
      <c r="M2174" s="495">
        <v>311</v>
      </c>
      <c r="N2174" s="495">
        <v>24</v>
      </c>
      <c r="O2174" s="495">
        <v>38</v>
      </c>
      <c r="P2174" s="495">
        <v>7</v>
      </c>
      <c r="Q2174" s="495">
        <v>102</v>
      </c>
      <c r="R2174" s="495">
        <v>71</v>
      </c>
      <c r="S2174" s="495">
        <v>985</v>
      </c>
      <c r="T2174" s="501">
        <v>376</v>
      </c>
      <c r="U2174" s="550">
        <v>86.8</v>
      </c>
      <c r="V2174" s="550">
        <v>76.5</v>
      </c>
      <c r="W2174" s="550">
        <v>138</v>
      </c>
      <c r="X2174" s="498">
        <v>487</v>
      </c>
      <c r="Y2174" s="555">
        <v>104.6</v>
      </c>
      <c r="Z2174" s="550">
        <v>52</v>
      </c>
      <c r="AA2174" s="550">
        <v>288</v>
      </c>
      <c r="AB2174" s="501">
        <v>56</v>
      </c>
      <c r="AC2174" s="550">
        <v>75.099999999999994</v>
      </c>
      <c r="AD2174" s="550">
        <v>54.5</v>
      </c>
      <c r="AE2174" s="550">
        <v>150</v>
      </c>
      <c r="AF2174" s="502">
        <v>123</v>
      </c>
      <c r="AG2174" s="503">
        <v>141.54807692307699</v>
      </c>
      <c r="AH2174" s="503">
        <v>185.4</v>
      </c>
      <c r="AI2174" s="502">
        <v>104</v>
      </c>
      <c r="AJ2174" s="506">
        <v>137</v>
      </c>
      <c r="AK2174" s="506">
        <v>189</v>
      </c>
      <c r="AL2174" s="569"/>
      <c r="AM2174" s="569"/>
      <c r="AN2174" s="505" t="s">
        <v>80</v>
      </c>
      <c r="AO2174" s="505" t="s">
        <v>80</v>
      </c>
      <c r="AP2174" s="506" t="s">
        <v>80</v>
      </c>
      <c r="AQ2174" s="506" t="s">
        <v>80</v>
      </c>
      <c r="AR2174" s="507"/>
      <c r="AS2174" s="507"/>
      <c r="AT2174" s="507"/>
      <c r="AU2174" s="507"/>
      <c r="AV2174" s="507"/>
      <c r="AW2174" s="507"/>
      <c r="AX2174" s="507"/>
      <c r="AY2174" s="507"/>
      <c r="AZ2174" s="507"/>
      <c r="BA2174" s="507"/>
      <c r="BB2174" s="357"/>
      <c r="BC2174" s="592">
        <f t="shared" si="1999"/>
        <v>14721.000000000007</v>
      </c>
      <c r="BD2174" s="593">
        <f t="shared" si="2000"/>
        <v>19281.600000000002</v>
      </c>
      <c r="BE2174" s="595">
        <f t="shared" si="2001"/>
        <v>32636.799999999999</v>
      </c>
      <c r="BF2174" s="289">
        <f t="shared" si="2002"/>
        <v>28764</v>
      </c>
      <c r="BG2174" s="596">
        <f t="shared" si="2003"/>
        <v>51888</v>
      </c>
      <c r="BH2174" s="595">
        <f t="shared" si="2004"/>
        <v>50940.2</v>
      </c>
      <c r="BI2174" s="289">
        <f t="shared" si="2005"/>
        <v>25324</v>
      </c>
      <c r="BJ2174" s="596">
        <f t="shared" si="2006"/>
        <v>140256</v>
      </c>
      <c r="BK2174" s="595">
        <f t="shared" si="2007"/>
        <v>4205.5999999999995</v>
      </c>
      <c r="BL2174" s="289">
        <f t="shared" si="2008"/>
        <v>3052</v>
      </c>
      <c r="BM2174" s="596">
        <f t="shared" si="2009"/>
        <v>8400</v>
      </c>
      <c r="BN2174" s="563">
        <f t="shared" si="2010"/>
        <v>1</v>
      </c>
      <c r="BO2174" s="87">
        <f t="shared" si="2011"/>
        <v>2022</v>
      </c>
      <c r="BP2174" s="87">
        <f t="shared" si="2012"/>
        <v>1</v>
      </c>
      <c r="BQ2174" s="202"/>
    </row>
    <row r="2175" spans="1:69" ht="10.5" customHeight="1" x14ac:dyDescent="0.2">
      <c r="A2175" s="87" t="str">
        <f t="shared" si="1998"/>
        <v>2021-22RX91</v>
      </c>
      <c r="B2175" s="87" t="str">
        <f t="shared" si="2013"/>
        <v>Y60</v>
      </c>
      <c r="C2175" s="240" t="s">
        <v>198</v>
      </c>
      <c r="D2175" s="240" t="s">
        <v>176</v>
      </c>
      <c r="E2175" s="42"/>
      <c r="F2175" s="317" t="str">
        <f>VLOOKUP($G2175,'Selection Sheet'!$C$15:$F$39,3,0)</f>
        <v>Y60</v>
      </c>
      <c r="G2175" s="204" t="s">
        <v>103</v>
      </c>
      <c r="H2175" s="203" t="s">
        <v>535</v>
      </c>
      <c r="I2175" s="495">
        <v>290</v>
      </c>
      <c r="J2175" s="495">
        <v>70</v>
      </c>
      <c r="K2175" s="495">
        <v>42</v>
      </c>
      <c r="L2175" s="495">
        <v>21</v>
      </c>
      <c r="M2175" s="495">
        <v>280</v>
      </c>
      <c r="N2175" s="495">
        <v>19</v>
      </c>
      <c r="O2175" s="495">
        <v>37</v>
      </c>
      <c r="P2175" s="495">
        <v>9</v>
      </c>
      <c r="Q2175" s="495">
        <v>88</v>
      </c>
      <c r="R2175" s="495">
        <v>79</v>
      </c>
      <c r="S2175" s="495">
        <v>747</v>
      </c>
      <c r="T2175" s="501">
        <v>411</v>
      </c>
      <c r="U2175" s="550">
        <v>98.7</v>
      </c>
      <c r="V2175" s="550">
        <v>85</v>
      </c>
      <c r="W2175" s="550">
        <v>154</v>
      </c>
      <c r="X2175" s="498">
        <v>428</v>
      </c>
      <c r="Y2175" s="555">
        <v>97.2</v>
      </c>
      <c r="Z2175" s="550">
        <v>43</v>
      </c>
      <c r="AA2175" s="550">
        <v>272</v>
      </c>
      <c r="AB2175" s="501">
        <v>50</v>
      </c>
      <c r="AC2175" s="550">
        <v>64.900000000000006</v>
      </c>
      <c r="AD2175" s="550">
        <v>52.5</v>
      </c>
      <c r="AE2175" s="550">
        <v>92</v>
      </c>
      <c r="AF2175" s="502">
        <v>118</v>
      </c>
      <c r="AG2175" s="503">
        <v>155.46938775510199</v>
      </c>
      <c r="AH2175" s="503">
        <v>225.6</v>
      </c>
      <c r="AI2175" s="502">
        <v>98</v>
      </c>
      <c r="AJ2175" s="505">
        <v>81</v>
      </c>
      <c r="AK2175" s="505">
        <v>110</v>
      </c>
      <c r="AL2175" s="507"/>
      <c r="AM2175" s="507"/>
      <c r="AN2175" s="505" t="s">
        <v>80</v>
      </c>
      <c r="AO2175" s="505" t="s">
        <v>80</v>
      </c>
      <c r="AP2175" s="506" t="s">
        <v>80</v>
      </c>
      <c r="AQ2175" s="506" t="s">
        <v>80</v>
      </c>
      <c r="AR2175" s="507"/>
      <c r="AS2175" s="507"/>
      <c r="AT2175" s="507"/>
      <c r="AU2175" s="507"/>
      <c r="AV2175" s="507"/>
      <c r="AW2175" s="507"/>
      <c r="AX2175" s="507"/>
      <c r="AY2175" s="507"/>
      <c r="AZ2175" s="507"/>
      <c r="BA2175" s="507"/>
      <c r="BB2175" s="357"/>
      <c r="BC2175" s="592">
        <f t="shared" si="1999"/>
        <v>15235.999999999995</v>
      </c>
      <c r="BD2175" s="593">
        <f t="shared" si="2000"/>
        <v>22108.799999999999</v>
      </c>
      <c r="BE2175" s="595">
        <f t="shared" si="2001"/>
        <v>40565.700000000004</v>
      </c>
      <c r="BF2175" s="289">
        <f t="shared" si="2002"/>
        <v>34935</v>
      </c>
      <c r="BG2175" s="596">
        <f t="shared" si="2003"/>
        <v>63294</v>
      </c>
      <c r="BH2175" s="595">
        <f t="shared" si="2004"/>
        <v>41601.599999999999</v>
      </c>
      <c r="BI2175" s="289">
        <f t="shared" si="2005"/>
        <v>18404</v>
      </c>
      <c r="BJ2175" s="596">
        <f t="shared" si="2006"/>
        <v>116416</v>
      </c>
      <c r="BK2175" s="595">
        <f t="shared" si="2007"/>
        <v>3245.0000000000005</v>
      </c>
      <c r="BL2175" s="289">
        <f t="shared" si="2008"/>
        <v>2625</v>
      </c>
      <c r="BM2175" s="596">
        <f t="shared" si="2009"/>
        <v>4600</v>
      </c>
      <c r="BN2175" s="563">
        <f t="shared" si="2010"/>
        <v>1</v>
      </c>
      <c r="BO2175" s="87">
        <f t="shared" si="2011"/>
        <v>2022</v>
      </c>
      <c r="BP2175" s="87">
        <f t="shared" si="2012"/>
        <v>1</v>
      </c>
      <c r="BQ2175" s="202"/>
    </row>
    <row r="2176" spans="1:69" ht="10.5" customHeight="1" x14ac:dyDescent="0.2">
      <c r="A2176" s="314" t="str">
        <f t="shared" si="1998"/>
        <v>2021-22RYA1</v>
      </c>
      <c r="B2176" s="314" t="str">
        <f t="shared" si="2013"/>
        <v>Y60</v>
      </c>
      <c r="C2176" s="243" t="s">
        <v>198</v>
      </c>
      <c r="D2176" s="243" t="s">
        <v>176</v>
      </c>
      <c r="E2176" s="206"/>
      <c r="F2176" s="318" t="str">
        <f>VLOOKUP($G2176,'Selection Sheet'!$C$15:$F$39,3,0)</f>
        <v>Y60</v>
      </c>
      <c r="G2176" s="207" t="s">
        <v>118</v>
      </c>
      <c r="H2176" s="205" t="s">
        <v>536</v>
      </c>
      <c r="I2176" s="508">
        <v>319</v>
      </c>
      <c r="J2176" s="508">
        <v>78</v>
      </c>
      <c r="K2176" s="508">
        <v>46</v>
      </c>
      <c r="L2176" s="508">
        <v>19</v>
      </c>
      <c r="M2176" s="508">
        <v>314</v>
      </c>
      <c r="N2176" s="508">
        <v>21</v>
      </c>
      <c r="O2176" s="508">
        <v>46</v>
      </c>
      <c r="P2176" s="508">
        <v>11</v>
      </c>
      <c r="Q2176" s="508">
        <v>109</v>
      </c>
      <c r="R2176" s="508">
        <v>66</v>
      </c>
      <c r="S2176" s="508">
        <v>966</v>
      </c>
      <c r="T2176" s="514">
        <v>349</v>
      </c>
      <c r="U2176" s="551">
        <v>105.8</v>
      </c>
      <c r="V2176" s="551">
        <v>81</v>
      </c>
      <c r="W2176" s="551">
        <v>159</v>
      </c>
      <c r="X2176" s="511">
        <v>442</v>
      </c>
      <c r="Y2176" s="556">
        <v>106.1</v>
      </c>
      <c r="Z2176" s="551">
        <v>44.5</v>
      </c>
      <c r="AA2176" s="551">
        <v>303</v>
      </c>
      <c r="AB2176" s="514">
        <v>42</v>
      </c>
      <c r="AC2176" s="551">
        <v>85</v>
      </c>
      <c r="AD2176" s="551">
        <v>58</v>
      </c>
      <c r="AE2176" s="551">
        <v>129</v>
      </c>
      <c r="AF2176" s="515">
        <v>170</v>
      </c>
      <c r="AG2176" s="516">
        <v>146.83687943262399</v>
      </c>
      <c r="AH2176" s="516">
        <v>203</v>
      </c>
      <c r="AI2176" s="515">
        <v>141</v>
      </c>
      <c r="AJ2176" s="519">
        <v>205</v>
      </c>
      <c r="AK2176" s="519">
        <v>258</v>
      </c>
      <c r="AL2176" s="570"/>
      <c r="AM2176" s="570"/>
      <c r="AN2176" s="518" t="s">
        <v>80</v>
      </c>
      <c r="AO2176" s="518" t="s">
        <v>80</v>
      </c>
      <c r="AP2176" s="519" t="s">
        <v>80</v>
      </c>
      <c r="AQ2176" s="519" t="s">
        <v>80</v>
      </c>
      <c r="AR2176" s="520"/>
      <c r="AS2176" s="520"/>
      <c r="AT2176" s="520"/>
      <c r="AU2176" s="520"/>
      <c r="AV2176" s="520"/>
      <c r="AW2176" s="520"/>
      <c r="AX2176" s="520"/>
      <c r="AY2176" s="520"/>
      <c r="AZ2176" s="520"/>
      <c r="BA2176" s="520"/>
      <c r="BB2176" s="358"/>
      <c r="BC2176" s="597">
        <f t="shared" si="1999"/>
        <v>20703.999999999982</v>
      </c>
      <c r="BD2176" s="598">
        <f t="shared" si="2000"/>
        <v>28623</v>
      </c>
      <c r="BE2176" s="602">
        <f t="shared" si="2001"/>
        <v>36924.199999999997</v>
      </c>
      <c r="BF2176" s="603">
        <f t="shared" si="2002"/>
        <v>28269</v>
      </c>
      <c r="BG2176" s="604">
        <f t="shared" si="2003"/>
        <v>55491</v>
      </c>
      <c r="BH2176" s="602">
        <f t="shared" si="2004"/>
        <v>46896.2</v>
      </c>
      <c r="BI2176" s="603">
        <f t="shared" si="2005"/>
        <v>19669</v>
      </c>
      <c r="BJ2176" s="604">
        <f t="shared" si="2006"/>
        <v>133926</v>
      </c>
      <c r="BK2176" s="602">
        <f t="shared" si="2007"/>
        <v>3570</v>
      </c>
      <c r="BL2176" s="603">
        <f t="shared" si="2008"/>
        <v>2436</v>
      </c>
      <c r="BM2176" s="604">
        <f t="shared" si="2009"/>
        <v>5418</v>
      </c>
      <c r="BN2176" s="564">
        <f t="shared" si="2010"/>
        <v>1</v>
      </c>
      <c r="BO2176" s="314">
        <f t="shared" si="2011"/>
        <v>2022</v>
      </c>
      <c r="BP2176" s="314">
        <f t="shared" si="2012"/>
        <v>1</v>
      </c>
      <c r="BQ2176" s="202"/>
    </row>
    <row r="2177" spans="1:69" ht="10.5" customHeight="1" x14ac:dyDescent="0.2">
      <c r="A2177" s="87" t="str">
        <f t="shared" si="1998"/>
        <v>2021-22RYC1</v>
      </c>
      <c r="B2177" s="87" t="str">
        <f t="shared" si="2013"/>
        <v>Y61</v>
      </c>
      <c r="C2177" s="240" t="s">
        <v>198</v>
      </c>
      <c r="D2177" s="240" t="s">
        <v>176</v>
      </c>
      <c r="E2177" s="42"/>
      <c r="F2177" s="317" t="str">
        <f>VLOOKUP($G2177,'Selection Sheet'!$C$15:$F$39,3,0)</f>
        <v>Y61</v>
      </c>
      <c r="G2177" s="204" t="s">
        <v>87</v>
      </c>
      <c r="H2177" s="203" t="s">
        <v>537</v>
      </c>
      <c r="I2177" s="495">
        <v>339</v>
      </c>
      <c r="J2177" s="495">
        <v>65</v>
      </c>
      <c r="K2177" s="495">
        <v>44</v>
      </c>
      <c r="L2177" s="495">
        <v>17</v>
      </c>
      <c r="M2177" s="495">
        <v>338</v>
      </c>
      <c r="N2177" s="495">
        <v>18</v>
      </c>
      <c r="O2177" s="495">
        <v>43</v>
      </c>
      <c r="P2177" s="495">
        <v>6</v>
      </c>
      <c r="Q2177" s="495">
        <v>108</v>
      </c>
      <c r="R2177" s="495">
        <v>103</v>
      </c>
      <c r="S2177" s="495">
        <v>1064</v>
      </c>
      <c r="T2177" s="501">
        <v>565</v>
      </c>
      <c r="U2177" s="550">
        <v>102.3</v>
      </c>
      <c r="V2177" s="550">
        <v>88</v>
      </c>
      <c r="W2177" s="550">
        <v>160</v>
      </c>
      <c r="X2177" s="498">
        <v>568</v>
      </c>
      <c r="Y2177" s="555">
        <v>99.1</v>
      </c>
      <c r="Z2177" s="550">
        <v>44.5</v>
      </c>
      <c r="AA2177" s="550">
        <v>253</v>
      </c>
      <c r="AB2177" s="501">
        <v>92</v>
      </c>
      <c r="AC2177" s="550">
        <v>72</v>
      </c>
      <c r="AD2177" s="550">
        <v>51</v>
      </c>
      <c r="AE2177" s="550">
        <v>119</v>
      </c>
      <c r="AF2177" s="502">
        <v>122</v>
      </c>
      <c r="AG2177" s="503">
        <v>152.452830188679</v>
      </c>
      <c r="AH2177" s="503">
        <v>214</v>
      </c>
      <c r="AI2177" s="502">
        <v>106</v>
      </c>
      <c r="AJ2177" s="505">
        <v>112</v>
      </c>
      <c r="AK2177" s="505">
        <v>121</v>
      </c>
      <c r="AL2177" s="507"/>
      <c r="AM2177" s="507"/>
      <c r="AN2177" s="505" t="s">
        <v>80</v>
      </c>
      <c r="AO2177" s="505" t="s">
        <v>80</v>
      </c>
      <c r="AP2177" s="506" t="s">
        <v>80</v>
      </c>
      <c r="AQ2177" s="506" t="s">
        <v>80</v>
      </c>
      <c r="AR2177" s="507"/>
      <c r="AS2177" s="507"/>
      <c r="AT2177" s="507"/>
      <c r="AU2177" s="507"/>
      <c r="AV2177" s="507"/>
      <c r="AW2177" s="507"/>
      <c r="AX2177" s="507"/>
      <c r="AY2177" s="507"/>
      <c r="AZ2177" s="507"/>
      <c r="BA2177" s="507"/>
      <c r="BB2177" s="357"/>
      <c r="BC2177" s="592">
        <f t="shared" si="1999"/>
        <v>16159.999999999975</v>
      </c>
      <c r="BD2177" s="593">
        <f t="shared" si="2000"/>
        <v>22684</v>
      </c>
      <c r="BE2177" s="595">
        <f t="shared" si="2001"/>
        <v>57799.5</v>
      </c>
      <c r="BF2177" s="289">
        <f t="shared" si="2002"/>
        <v>49720</v>
      </c>
      <c r="BG2177" s="596">
        <f t="shared" si="2003"/>
        <v>90400</v>
      </c>
      <c r="BH2177" s="595">
        <f t="shared" si="2004"/>
        <v>56288.799999999996</v>
      </c>
      <c r="BI2177" s="289">
        <f t="shared" si="2005"/>
        <v>25276</v>
      </c>
      <c r="BJ2177" s="596">
        <f t="shared" si="2006"/>
        <v>143704</v>
      </c>
      <c r="BK2177" s="595">
        <f t="shared" si="2007"/>
        <v>6624</v>
      </c>
      <c r="BL2177" s="289">
        <f t="shared" si="2008"/>
        <v>4692</v>
      </c>
      <c r="BM2177" s="596">
        <f t="shared" si="2009"/>
        <v>10948</v>
      </c>
      <c r="BN2177" s="563">
        <f t="shared" si="2010"/>
        <v>1</v>
      </c>
      <c r="BO2177" s="87">
        <f t="shared" si="2011"/>
        <v>2022</v>
      </c>
      <c r="BP2177" s="87">
        <f t="shared" si="2012"/>
        <v>1</v>
      </c>
      <c r="BQ2177" s="202"/>
    </row>
    <row r="2178" spans="1:69" ht="10.5" customHeight="1" x14ac:dyDescent="0.2">
      <c r="A2178" s="87" t="str">
        <f t="shared" si="1998"/>
        <v>2021-22RYD1</v>
      </c>
      <c r="B2178" s="87" t="str">
        <f t="shared" si="2013"/>
        <v>Y59</v>
      </c>
      <c r="C2178" s="240" t="s">
        <v>198</v>
      </c>
      <c r="D2178" s="240" t="s">
        <v>176</v>
      </c>
      <c r="E2178" s="42"/>
      <c r="F2178" s="317" t="str">
        <f>VLOOKUP($G2178,'Selection Sheet'!$C$15:$F$39,3,0)</f>
        <v>Y59</v>
      </c>
      <c r="G2178" s="204" t="s">
        <v>116</v>
      </c>
      <c r="H2178" s="203" t="s">
        <v>538</v>
      </c>
      <c r="I2178" s="495">
        <v>249</v>
      </c>
      <c r="J2178" s="495">
        <v>65</v>
      </c>
      <c r="K2178" s="495">
        <v>47</v>
      </c>
      <c r="L2178" s="495">
        <v>24</v>
      </c>
      <c r="M2178" s="495">
        <v>247</v>
      </c>
      <c r="N2178" s="495">
        <v>27</v>
      </c>
      <c r="O2178" s="495">
        <v>45</v>
      </c>
      <c r="P2178" s="495">
        <v>16</v>
      </c>
      <c r="Q2178" s="495">
        <v>97</v>
      </c>
      <c r="R2178" s="495">
        <v>70</v>
      </c>
      <c r="S2178" s="495">
        <v>770</v>
      </c>
      <c r="T2178" s="501">
        <v>449</v>
      </c>
      <c r="U2178" s="550">
        <v>97.2</v>
      </c>
      <c r="V2178" s="550">
        <v>78</v>
      </c>
      <c r="W2178" s="550">
        <v>162</v>
      </c>
      <c r="X2178" s="498">
        <v>453</v>
      </c>
      <c r="Y2178" s="555">
        <v>70.400000000000006</v>
      </c>
      <c r="Z2178" s="550">
        <v>36</v>
      </c>
      <c r="AA2178" s="550">
        <v>171</v>
      </c>
      <c r="AB2178" s="501">
        <v>56</v>
      </c>
      <c r="AC2178" s="550">
        <v>62.3</v>
      </c>
      <c r="AD2178" s="550">
        <v>55</v>
      </c>
      <c r="AE2178" s="550">
        <v>99</v>
      </c>
      <c r="AF2178" s="502">
        <v>143</v>
      </c>
      <c r="AG2178" s="503">
        <v>147.18699186991901</v>
      </c>
      <c r="AH2178" s="503">
        <v>218.2</v>
      </c>
      <c r="AI2178" s="502">
        <v>123</v>
      </c>
      <c r="AJ2178" s="505">
        <v>89</v>
      </c>
      <c r="AK2178" s="505">
        <v>155</v>
      </c>
      <c r="AL2178" s="507"/>
      <c r="AM2178" s="507"/>
      <c r="AN2178" s="505" t="s">
        <v>80</v>
      </c>
      <c r="AO2178" s="505" t="s">
        <v>80</v>
      </c>
      <c r="AP2178" s="506" t="s">
        <v>80</v>
      </c>
      <c r="AQ2178" s="506" t="s">
        <v>80</v>
      </c>
      <c r="AR2178" s="507"/>
      <c r="AS2178" s="507"/>
      <c r="AT2178" s="507"/>
      <c r="AU2178" s="507"/>
      <c r="AV2178" s="507"/>
      <c r="AW2178" s="507"/>
      <c r="AX2178" s="507"/>
      <c r="AY2178" s="507"/>
      <c r="AZ2178" s="507"/>
      <c r="BA2178" s="507"/>
      <c r="BB2178" s="357"/>
      <c r="BC2178" s="592">
        <f t="shared" si="1999"/>
        <v>18104.00000000004</v>
      </c>
      <c r="BD2178" s="593">
        <f t="shared" si="2000"/>
        <v>26838.6</v>
      </c>
      <c r="BE2178" s="595">
        <f t="shared" si="2001"/>
        <v>43642.8</v>
      </c>
      <c r="BF2178" s="289">
        <f t="shared" si="2002"/>
        <v>35022</v>
      </c>
      <c r="BG2178" s="596">
        <f t="shared" si="2003"/>
        <v>72738</v>
      </c>
      <c r="BH2178" s="595">
        <f t="shared" si="2004"/>
        <v>31891.200000000004</v>
      </c>
      <c r="BI2178" s="289">
        <f t="shared" si="2005"/>
        <v>16308</v>
      </c>
      <c r="BJ2178" s="596">
        <f t="shared" si="2006"/>
        <v>77463</v>
      </c>
      <c r="BK2178" s="595">
        <f t="shared" si="2007"/>
        <v>3488.7999999999997</v>
      </c>
      <c r="BL2178" s="289">
        <f t="shared" si="2008"/>
        <v>3080</v>
      </c>
      <c r="BM2178" s="596">
        <f t="shared" si="2009"/>
        <v>5544</v>
      </c>
      <c r="BN2178" s="563">
        <f t="shared" si="2010"/>
        <v>1</v>
      </c>
      <c r="BO2178" s="87">
        <f t="shared" si="2011"/>
        <v>2022</v>
      </c>
      <c r="BP2178" s="87">
        <f t="shared" si="2012"/>
        <v>1</v>
      </c>
      <c r="BQ2178" s="202"/>
    </row>
    <row r="2179" spans="1:69" ht="10.5" customHeight="1" x14ac:dyDescent="0.2">
      <c r="A2179" s="87" t="str">
        <f t="shared" si="1998"/>
        <v>2021-22RYE1</v>
      </c>
      <c r="B2179" s="87" t="str">
        <f t="shared" si="2013"/>
        <v>Y59</v>
      </c>
      <c r="C2179" s="240" t="s">
        <v>198</v>
      </c>
      <c r="D2179" s="240" t="s">
        <v>176</v>
      </c>
      <c r="E2179" s="42"/>
      <c r="F2179" s="317" t="str">
        <f>VLOOKUP($G2179,'Selection Sheet'!$C$15:$F$39,3,0)</f>
        <v>Y59</v>
      </c>
      <c r="G2179" s="204" t="s">
        <v>114</v>
      </c>
      <c r="H2179" s="203" t="s">
        <v>539</v>
      </c>
      <c r="I2179" s="495">
        <v>224</v>
      </c>
      <c r="J2179" s="495">
        <v>50</v>
      </c>
      <c r="K2179" s="495">
        <v>27</v>
      </c>
      <c r="L2179" s="495">
        <v>10</v>
      </c>
      <c r="M2179" s="495">
        <v>219</v>
      </c>
      <c r="N2179" s="495">
        <v>13</v>
      </c>
      <c r="O2179" s="495">
        <v>26</v>
      </c>
      <c r="P2179" s="495">
        <v>4</v>
      </c>
      <c r="Q2179" s="495">
        <v>65</v>
      </c>
      <c r="R2179" s="495">
        <v>55</v>
      </c>
      <c r="S2179" s="495">
        <v>421</v>
      </c>
      <c r="T2179" s="501">
        <v>323</v>
      </c>
      <c r="U2179" s="550">
        <v>87.9</v>
      </c>
      <c r="V2179" s="550">
        <v>75</v>
      </c>
      <c r="W2179" s="550">
        <v>146</v>
      </c>
      <c r="X2179" s="498">
        <v>383</v>
      </c>
      <c r="Y2179" s="555">
        <v>71.099999999999994</v>
      </c>
      <c r="Z2179" s="550">
        <v>27</v>
      </c>
      <c r="AA2179" s="550">
        <v>186</v>
      </c>
      <c r="AB2179" s="501">
        <v>68</v>
      </c>
      <c r="AC2179" s="550">
        <v>38.299999999999997</v>
      </c>
      <c r="AD2179" s="550">
        <v>35</v>
      </c>
      <c r="AE2179" s="550">
        <v>62</v>
      </c>
      <c r="AF2179" s="502">
        <v>99</v>
      </c>
      <c r="AG2179" s="503">
        <v>127.240963855422</v>
      </c>
      <c r="AH2179" s="503">
        <v>166</v>
      </c>
      <c r="AI2179" s="502">
        <v>83</v>
      </c>
      <c r="AJ2179" s="505">
        <v>57</v>
      </c>
      <c r="AK2179" s="505">
        <v>84</v>
      </c>
      <c r="AL2179" s="507"/>
      <c r="AM2179" s="507"/>
      <c r="AN2179" s="505" t="s">
        <v>80</v>
      </c>
      <c r="AO2179" s="505" t="s">
        <v>80</v>
      </c>
      <c r="AP2179" s="506" t="s">
        <v>80</v>
      </c>
      <c r="AQ2179" s="506" t="s">
        <v>80</v>
      </c>
      <c r="AR2179" s="507"/>
      <c r="AS2179" s="507"/>
      <c r="AT2179" s="507"/>
      <c r="AU2179" s="507"/>
      <c r="AV2179" s="507"/>
      <c r="AW2179" s="507"/>
      <c r="AX2179" s="507"/>
      <c r="AY2179" s="507"/>
      <c r="AZ2179" s="507"/>
      <c r="BA2179" s="507"/>
      <c r="BB2179" s="357"/>
      <c r="BC2179" s="592">
        <f t="shared" si="1999"/>
        <v>10561.000000000025</v>
      </c>
      <c r="BD2179" s="593">
        <f t="shared" si="2000"/>
        <v>13778</v>
      </c>
      <c r="BE2179" s="595">
        <f t="shared" si="2001"/>
        <v>28391.7</v>
      </c>
      <c r="BF2179" s="289">
        <f t="shared" si="2002"/>
        <v>24225</v>
      </c>
      <c r="BG2179" s="596">
        <f t="shared" si="2003"/>
        <v>47158</v>
      </c>
      <c r="BH2179" s="595">
        <f t="shared" si="2004"/>
        <v>27231.3</v>
      </c>
      <c r="BI2179" s="289">
        <f t="shared" si="2005"/>
        <v>10341</v>
      </c>
      <c r="BJ2179" s="596">
        <f t="shared" si="2006"/>
        <v>71238</v>
      </c>
      <c r="BK2179" s="595">
        <f t="shared" si="2007"/>
        <v>2604.3999999999996</v>
      </c>
      <c r="BL2179" s="289">
        <f t="shared" si="2008"/>
        <v>2380</v>
      </c>
      <c r="BM2179" s="596">
        <f t="shared" si="2009"/>
        <v>4216</v>
      </c>
      <c r="BN2179" s="563">
        <f t="shared" si="2010"/>
        <v>1</v>
      </c>
      <c r="BO2179" s="87">
        <f t="shared" si="2011"/>
        <v>2022</v>
      </c>
      <c r="BP2179" s="87">
        <f t="shared" si="2012"/>
        <v>1</v>
      </c>
      <c r="BQ2179" s="202"/>
    </row>
    <row r="2180" spans="1:69" ht="10.5" customHeight="1" x14ac:dyDescent="0.2">
      <c r="A2180" s="312" t="str">
        <f t="shared" si="1998"/>
        <v>2021-22RYF1</v>
      </c>
      <c r="B2180" s="312" t="str">
        <f t="shared" si="2013"/>
        <v>Y58</v>
      </c>
      <c r="C2180" s="245" t="s">
        <v>198</v>
      </c>
      <c r="D2180" s="245" t="s">
        <v>176</v>
      </c>
      <c r="E2180" s="53"/>
      <c r="F2180" s="319" t="str">
        <f>VLOOKUP($G2180,'Selection Sheet'!$C$15:$F$39,3,0)</f>
        <v>Y58</v>
      </c>
      <c r="G2180" s="209" t="s">
        <v>99</v>
      </c>
      <c r="H2180" s="208" t="s">
        <v>540</v>
      </c>
      <c r="I2180" s="521">
        <v>305</v>
      </c>
      <c r="J2180" s="521">
        <v>63</v>
      </c>
      <c r="K2180" s="521">
        <v>66</v>
      </c>
      <c r="L2180" s="521">
        <v>24</v>
      </c>
      <c r="M2180" s="521">
        <v>305</v>
      </c>
      <c r="N2180" s="521">
        <v>26</v>
      </c>
      <c r="O2180" s="521">
        <v>66</v>
      </c>
      <c r="P2180" s="521">
        <v>12</v>
      </c>
      <c r="Q2180" s="521">
        <v>81</v>
      </c>
      <c r="R2180" s="521">
        <v>65</v>
      </c>
      <c r="S2180" s="521">
        <v>915</v>
      </c>
      <c r="T2180" s="527">
        <v>630</v>
      </c>
      <c r="U2180" s="552">
        <v>129.1</v>
      </c>
      <c r="V2180" s="552">
        <v>101.5</v>
      </c>
      <c r="W2180" s="552">
        <v>200</v>
      </c>
      <c r="X2180" s="524">
        <v>627</v>
      </c>
      <c r="Y2180" s="557">
        <v>79.599999999999994</v>
      </c>
      <c r="Z2180" s="552">
        <v>29</v>
      </c>
      <c r="AA2180" s="552">
        <v>221</v>
      </c>
      <c r="AB2180" s="527">
        <v>68</v>
      </c>
      <c r="AC2180" s="552">
        <v>56.9</v>
      </c>
      <c r="AD2180" s="552">
        <v>51.5</v>
      </c>
      <c r="AE2180" s="552">
        <v>87</v>
      </c>
      <c r="AF2180" s="528">
        <v>111</v>
      </c>
      <c r="AG2180" s="529">
        <v>189.322916666667</v>
      </c>
      <c r="AH2180" s="529">
        <v>305</v>
      </c>
      <c r="AI2180" s="528">
        <v>96</v>
      </c>
      <c r="AJ2180" s="532">
        <v>189</v>
      </c>
      <c r="AK2180" s="532">
        <v>240</v>
      </c>
      <c r="AL2180" s="571"/>
      <c r="AM2180" s="571"/>
      <c r="AN2180" s="531" t="s">
        <v>80</v>
      </c>
      <c r="AO2180" s="531" t="s">
        <v>80</v>
      </c>
      <c r="AP2180" s="532" t="s">
        <v>80</v>
      </c>
      <c r="AQ2180" s="532" t="s">
        <v>80</v>
      </c>
      <c r="AR2180" s="533"/>
      <c r="AS2180" s="533"/>
      <c r="AT2180" s="533"/>
      <c r="AU2180" s="533"/>
      <c r="AV2180" s="533"/>
      <c r="AW2180" s="533"/>
      <c r="AX2180" s="533"/>
      <c r="AY2180" s="533"/>
      <c r="AZ2180" s="533"/>
      <c r="BA2180" s="533"/>
      <c r="BB2180" s="359"/>
      <c r="BC2180" s="605">
        <f t="shared" si="1999"/>
        <v>18175.000000000033</v>
      </c>
      <c r="BD2180" s="606">
        <f t="shared" si="2000"/>
        <v>29280</v>
      </c>
      <c r="BE2180" s="609">
        <f t="shared" si="2001"/>
        <v>81333</v>
      </c>
      <c r="BF2180" s="311">
        <f t="shared" si="2002"/>
        <v>63945</v>
      </c>
      <c r="BG2180" s="610">
        <f t="shared" si="2003"/>
        <v>126000</v>
      </c>
      <c r="BH2180" s="609">
        <f t="shared" si="2004"/>
        <v>49909.2</v>
      </c>
      <c r="BI2180" s="311">
        <f t="shared" si="2005"/>
        <v>18183</v>
      </c>
      <c r="BJ2180" s="610">
        <f t="shared" si="2006"/>
        <v>138567</v>
      </c>
      <c r="BK2180" s="609">
        <f t="shared" si="2007"/>
        <v>3869.2</v>
      </c>
      <c r="BL2180" s="311">
        <f t="shared" si="2008"/>
        <v>3502</v>
      </c>
      <c r="BM2180" s="610">
        <f t="shared" si="2009"/>
        <v>5916</v>
      </c>
      <c r="BN2180" s="565">
        <f t="shared" si="2010"/>
        <v>1</v>
      </c>
      <c r="BO2180" s="312">
        <f t="shared" si="2011"/>
        <v>2022</v>
      </c>
      <c r="BP2180" s="312">
        <f t="shared" si="2012"/>
        <v>1</v>
      </c>
      <c r="BQ2180" s="202"/>
    </row>
    <row r="2181" spans="1:69" ht="10.5" customHeight="1" x14ac:dyDescent="0.2">
      <c r="A2181" s="87" t="str">
        <f t="shared" si="1998"/>
        <v>2021-22R1F2</v>
      </c>
      <c r="B2181" s="87" t="str">
        <f t="shared" si="2013"/>
        <v>Y59</v>
      </c>
      <c r="C2181" s="241" t="s">
        <v>198</v>
      </c>
      <c r="D2181" s="241" t="s">
        <v>177</v>
      </c>
      <c r="E2181" s="42"/>
      <c r="F2181" s="317" t="str">
        <f>VLOOKUP($G2181,'Selection Sheet'!$C$15:$F$39,3,0)</f>
        <v>Y59</v>
      </c>
      <c r="G2181" s="204" t="s">
        <v>108</v>
      </c>
      <c r="H2181" s="203" t="s">
        <v>529</v>
      </c>
      <c r="I2181" s="495">
        <v>15</v>
      </c>
      <c r="J2181" s="495">
        <v>4</v>
      </c>
      <c r="K2181" s="495">
        <v>4</v>
      </c>
      <c r="L2181" s="495">
        <v>2</v>
      </c>
      <c r="M2181" s="495">
        <v>16</v>
      </c>
      <c r="N2181" s="495">
        <v>2</v>
      </c>
      <c r="O2181" s="495">
        <v>4</v>
      </c>
      <c r="P2181" s="495">
        <v>2</v>
      </c>
      <c r="Q2181" s="495" t="s">
        <v>80</v>
      </c>
      <c r="R2181" s="495" t="s">
        <v>80</v>
      </c>
      <c r="S2181" s="495">
        <v>23</v>
      </c>
      <c r="T2181" s="498">
        <v>15</v>
      </c>
      <c r="U2181" s="550">
        <v>101.8</v>
      </c>
      <c r="V2181" s="550">
        <v>84</v>
      </c>
      <c r="W2181" s="550">
        <v>163</v>
      </c>
      <c r="X2181" s="498">
        <v>18</v>
      </c>
      <c r="Y2181" s="555">
        <v>48.9</v>
      </c>
      <c r="Z2181" s="550">
        <v>27</v>
      </c>
      <c r="AA2181" s="550">
        <v>156</v>
      </c>
      <c r="AB2181" s="501" t="s">
        <v>80</v>
      </c>
      <c r="AC2181" s="550" t="s">
        <v>80</v>
      </c>
      <c r="AD2181" s="550" t="s">
        <v>80</v>
      </c>
      <c r="AE2181" s="550" t="s">
        <v>80</v>
      </c>
      <c r="AF2181" s="502">
        <v>3</v>
      </c>
      <c r="AG2181" s="503">
        <v>222.333333333333</v>
      </c>
      <c r="AH2181" s="503">
        <v>238</v>
      </c>
      <c r="AI2181" s="502">
        <v>3</v>
      </c>
      <c r="AJ2181" s="505" t="s">
        <v>80</v>
      </c>
      <c r="AK2181" s="505" t="s">
        <v>80</v>
      </c>
      <c r="AL2181" s="507"/>
      <c r="AM2181" s="507"/>
      <c r="AN2181" s="505">
        <v>47</v>
      </c>
      <c r="AO2181" s="505">
        <v>48</v>
      </c>
      <c r="AP2181" s="506" t="s">
        <v>80</v>
      </c>
      <c r="AQ2181" s="506" t="s">
        <v>80</v>
      </c>
      <c r="AR2181" s="507"/>
      <c r="AS2181" s="507"/>
      <c r="AT2181" s="507"/>
      <c r="AU2181" s="507"/>
      <c r="AV2181" s="507"/>
      <c r="AW2181" s="507"/>
      <c r="AX2181" s="507"/>
      <c r="AY2181" s="507"/>
      <c r="AZ2181" s="507"/>
      <c r="BA2181" s="507"/>
      <c r="BB2181" s="357"/>
      <c r="BC2181" s="592">
        <f t="shared" si="1999"/>
        <v>666.99999999999898</v>
      </c>
      <c r="BD2181" s="593">
        <f t="shared" si="2000"/>
        <v>714</v>
      </c>
      <c r="BE2181" s="595">
        <f t="shared" si="2001"/>
        <v>1527</v>
      </c>
      <c r="BF2181" s="289">
        <f t="shared" si="2002"/>
        <v>1260</v>
      </c>
      <c r="BG2181" s="596">
        <f t="shared" si="2003"/>
        <v>2445</v>
      </c>
      <c r="BH2181" s="595">
        <f t="shared" si="2004"/>
        <v>880.19999999999993</v>
      </c>
      <c r="BI2181" s="289">
        <f t="shared" si="2005"/>
        <v>486</v>
      </c>
      <c r="BJ2181" s="596">
        <f t="shared" si="2006"/>
        <v>2808</v>
      </c>
      <c r="BK2181" s="595" t="str">
        <f t="shared" si="2007"/>
        <v>-</v>
      </c>
      <c r="BL2181" s="289" t="str">
        <f t="shared" si="2008"/>
        <v>-</v>
      </c>
      <c r="BM2181" s="596" t="str">
        <f t="shared" si="2009"/>
        <v>-</v>
      </c>
      <c r="BN2181" s="563">
        <f t="shared" si="2010"/>
        <v>2</v>
      </c>
      <c r="BO2181" s="87">
        <f t="shared" si="2011"/>
        <v>2022</v>
      </c>
      <c r="BP2181" s="87">
        <f t="shared" si="2012"/>
        <v>2</v>
      </c>
      <c r="BQ2181" s="202"/>
    </row>
    <row r="2182" spans="1:69" ht="10.5" customHeight="1" x14ac:dyDescent="0.2">
      <c r="A2182" s="87" t="str">
        <f t="shared" si="1998"/>
        <v>2021-22RRU2</v>
      </c>
      <c r="B2182" s="87" t="str">
        <f t="shared" si="2013"/>
        <v>Y56</v>
      </c>
      <c r="C2182" s="240" t="s">
        <v>198</v>
      </c>
      <c r="D2182" s="240" t="s">
        <v>177</v>
      </c>
      <c r="E2182" s="42"/>
      <c r="F2182" s="317" t="str">
        <f>VLOOKUP($G2182,'Selection Sheet'!$C$15:$F$39,3,0)</f>
        <v>Y56</v>
      </c>
      <c r="G2182" s="204" t="s">
        <v>93</v>
      </c>
      <c r="H2182" s="203" t="s">
        <v>530</v>
      </c>
      <c r="I2182" s="495">
        <v>312</v>
      </c>
      <c r="J2182" s="495">
        <v>96</v>
      </c>
      <c r="K2182" s="495">
        <v>40</v>
      </c>
      <c r="L2182" s="495">
        <v>14</v>
      </c>
      <c r="M2182" s="495">
        <v>310</v>
      </c>
      <c r="N2182" s="495">
        <v>28</v>
      </c>
      <c r="O2182" s="495">
        <v>38</v>
      </c>
      <c r="P2182" s="495">
        <v>7</v>
      </c>
      <c r="Q2182" s="495" t="s">
        <v>80</v>
      </c>
      <c r="R2182" s="495" t="s">
        <v>80</v>
      </c>
      <c r="S2182" s="495">
        <v>921</v>
      </c>
      <c r="T2182" s="501">
        <v>305</v>
      </c>
      <c r="U2182" s="550">
        <v>101.5</v>
      </c>
      <c r="V2182" s="550">
        <v>83</v>
      </c>
      <c r="W2182" s="550">
        <v>163</v>
      </c>
      <c r="X2182" s="498">
        <v>521</v>
      </c>
      <c r="Y2182" s="555">
        <v>77.400000000000006</v>
      </c>
      <c r="Z2182" s="550">
        <v>28</v>
      </c>
      <c r="AA2182" s="550">
        <v>223</v>
      </c>
      <c r="AB2182" s="501">
        <v>80</v>
      </c>
      <c r="AC2182" s="550">
        <v>42.1</v>
      </c>
      <c r="AD2182" s="550">
        <v>37.5</v>
      </c>
      <c r="AE2182" s="550">
        <v>79.5</v>
      </c>
      <c r="AF2182" s="502">
        <v>84</v>
      </c>
      <c r="AG2182" s="503">
        <v>144.680555555556</v>
      </c>
      <c r="AH2182" s="503">
        <v>202.4</v>
      </c>
      <c r="AI2182" s="502">
        <v>72</v>
      </c>
      <c r="AJ2182" s="505" t="s">
        <v>80</v>
      </c>
      <c r="AK2182" s="505" t="s">
        <v>80</v>
      </c>
      <c r="AL2182" s="507"/>
      <c r="AM2182" s="507"/>
      <c r="AN2182" s="505">
        <v>988</v>
      </c>
      <c r="AO2182" s="505">
        <v>1029</v>
      </c>
      <c r="AP2182" s="506" t="s">
        <v>80</v>
      </c>
      <c r="AQ2182" s="506" t="s">
        <v>80</v>
      </c>
      <c r="AR2182" s="507"/>
      <c r="AS2182" s="507"/>
      <c r="AT2182" s="507"/>
      <c r="AU2182" s="507"/>
      <c r="AV2182" s="507"/>
      <c r="AW2182" s="507"/>
      <c r="AX2182" s="507"/>
      <c r="AY2182" s="507"/>
      <c r="AZ2182" s="507"/>
      <c r="BA2182" s="507"/>
      <c r="BB2182" s="357"/>
      <c r="BC2182" s="592">
        <f t="shared" si="1999"/>
        <v>10417.000000000033</v>
      </c>
      <c r="BD2182" s="593">
        <f t="shared" si="2000"/>
        <v>14572.800000000001</v>
      </c>
      <c r="BE2182" s="595">
        <f t="shared" si="2001"/>
        <v>30957.5</v>
      </c>
      <c r="BF2182" s="289">
        <f t="shared" si="2002"/>
        <v>25315</v>
      </c>
      <c r="BG2182" s="596">
        <f t="shared" si="2003"/>
        <v>49715</v>
      </c>
      <c r="BH2182" s="595">
        <f t="shared" si="2004"/>
        <v>40325.4</v>
      </c>
      <c r="BI2182" s="289">
        <f t="shared" si="2005"/>
        <v>14588</v>
      </c>
      <c r="BJ2182" s="596">
        <f t="shared" si="2006"/>
        <v>116183</v>
      </c>
      <c r="BK2182" s="595">
        <f t="shared" si="2007"/>
        <v>3368</v>
      </c>
      <c r="BL2182" s="289">
        <f t="shared" si="2008"/>
        <v>3000</v>
      </c>
      <c r="BM2182" s="596">
        <f t="shared" si="2009"/>
        <v>6360</v>
      </c>
      <c r="BN2182" s="563">
        <f t="shared" si="2010"/>
        <v>2</v>
      </c>
      <c r="BO2182" s="87">
        <f t="shared" si="2011"/>
        <v>2022</v>
      </c>
      <c r="BP2182" s="87">
        <f t="shared" si="2012"/>
        <v>2</v>
      </c>
      <c r="BQ2182" s="202"/>
    </row>
    <row r="2183" spans="1:69" ht="10.5" customHeight="1" x14ac:dyDescent="0.2">
      <c r="A2183" s="87" t="str">
        <f t="shared" si="1998"/>
        <v>2021-22RX62</v>
      </c>
      <c r="B2183" s="87" t="str">
        <f t="shared" si="2013"/>
        <v>Y63</v>
      </c>
      <c r="C2183" s="240" t="s">
        <v>198</v>
      </c>
      <c r="D2183" s="240" t="s">
        <v>177</v>
      </c>
      <c r="E2183" s="42"/>
      <c r="F2183" s="317" t="str">
        <f>VLOOKUP($G2183,'Selection Sheet'!$C$15:$F$39,3,0)</f>
        <v>Y63</v>
      </c>
      <c r="G2183" s="204" t="s">
        <v>111</v>
      </c>
      <c r="H2183" s="203" t="s">
        <v>532</v>
      </c>
      <c r="I2183" s="495">
        <v>137</v>
      </c>
      <c r="J2183" s="495">
        <v>44</v>
      </c>
      <c r="K2183" s="495">
        <v>21</v>
      </c>
      <c r="L2183" s="495">
        <v>11</v>
      </c>
      <c r="M2183" s="495">
        <v>136</v>
      </c>
      <c r="N2183" s="495">
        <v>16</v>
      </c>
      <c r="O2183" s="495">
        <v>20</v>
      </c>
      <c r="P2183" s="495">
        <v>7</v>
      </c>
      <c r="Q2183" s="495" t="s">
        <v>80</v>
      </c>
      <c r="R2183" s="495" t="s">
        <v>80</v>
      </c>
      <c r="S2183" s="495">
        <v>403</v>
      </c>
      <c r="T2183" s="501">
        <v>263</v>
      </c>
      <c r="U2183" s="550">
        <v>82.9</v>
      </c>
      <c r="V2183" s="550">
        <v>75</v>
      </c>
      <c r="W2183" s="550">
        <v>129</v>
      </c>
      <c r="X2183" s="498">
        <v>259</v>
      </c>
      <c r="Y2183" s="555">
        <v>86.9</v>
      </c>
      <c r="Z2183" s="550">
        <v>38</v>
      </c>
      <c r="AA2183" s="550">
        <v>253</v>
      </c>
      <c r="AB2183" s="501">
        <v>38</v>
      </c>
      <c r="AC2183" s="550">
        <v>54.6</v>
      </c>
      <c r="AD2183" s="550">
        <v>46</v>
      </c>
      <c r="AE2183" s="550">
        <v>108</v>
      </c>
      <c r="AF2183" s="502">
        <v>75</v>
      </c>
      <c r="AG2183" s="503">
        <v>125.384615384615</v>
      </c>
      <c r="AH2183" s="503">
        <v>155</v>
      </c>
      <c r="AI2183" s="502">
        <v>65</v>
      </c>
      <c r="AJ2183" s="505" t="s">
        <v>80</v>
      </c>
      <c r="AK2183" s="505" t="s">
        <v>80</v>
      </c>
      <c r="AL2183" s="507"/>
      <c r="AM2183" s="507"/>
      <c r="AN2183" s="505">
        <v>352</v>
      </c>
      <c r="AO2183" s="505">
        <v>362</v>
      </c>
      <c r="AP2183" s="506" t="s">
        <v>80</v>
      </c>
      <c r="AQ2183" s="506" t="s">
        <v>80</v>
      </c>
      <c r="AR2183" s="507"/>
      <c r="AS2183" s="507"/>
      <c r="AT2183" s="507"/>
      <c r="AU2183" s="507"/>
      <c r="AV2183" s="507"/>
      <c r="AW2183" s="507"/>
      <c r="AX2183" s="507"/>
      <c r="AY2183" s="507"/>
      <c r="AZ2183" s="507"/>
      <c r="BA2183" s="507"/>
      <c r="BB2183" s="357"/>
      <c r="BC2183" s="592">
        <f t="shared" si="1999"/>
        <v>8149.9999999999754</v>
      </c>
      <c r="BD2183" s="593">
        <f t="shared" si="2000"/>
        <v>10075</v>
      </c>
      <c r="BE2183" s="595">
        <f t="shared" si="2001"/>
        <v>21802.7</v>
      </c>
      <c r="BF2183" s="289">
        <f t="shared" si="2002"/>
        <v>19725</v>
      </c>
      <c r="BG2183" s="596">
        <f t="shared" si="2003"/>
        <v>33927</v>
      </c>
      <c r="BH2183" s="595">
        <f t="shared" si="2004"/>
        <v>22507.100000000002</v>
      </c>
      <c r="BI2183" s="289">
        <f t="shared" si="2005"/>
        <v>9842</v>
      </c>
      <c r="BJ2183" s="596">
        <f t="shared" si="2006"/>
        <v>65527</v>
      </c>
      <c r="BK2183" s="595">
        <f t="shared" si="2007"/>
        <v>2074.8000000000002</v>
      </c>
      <c r="BL2183" s="289">
        <f t="shared" si="2008"/>
        <v>1748</v>
      </c>
      <c r="BM2183" s="596">
        <f t="shared" si="2009"/>
        <v>4104</v>
      </c>
      <c r="BN2183" s="563">
        <f t="shared" si="2010"/>
        <v>2</v>
      </c>
      <c r="BO2183" s="87">
        <f t="shared" si="2011"/>
        <v>2022</v>
      </c>
      <c r="BP2183" s="87">
        <f t="shared" si="2012"/>
        <v>2</v>
      </c>
      <c r="BQ2183" s="202"/>
    </row>
    <row r="2184" spans="1:69" ht="10.5" customHeight="1" x14ac:dyDescent="0.2">
      <c r="A2184" s="314" t="str">
        <f t="shared" si="1998"/>
        <v>2021-22RX72</v>
      </c>
      <c r="B2184" s="314" t="str">
        <f t="shared" si="2013"/>
        <v>Y62</v>
      </c>
      <c r="C2184" s="243" t="s">
        <v>198</v>
      </c>
      <c r="D2184" s="243" t="s">
        <v>177</v>
      </c>
      <c r="E2184" s="206"/>
      <c r="F2184" s="318" t="str">
        <f>VLOOKUP($G2184,'Selection Sheet'!$C$15:$F$39,3,0)</f>
        <v>Y62</v>
      </c>
      <c r="G2184" s="207" t="s">
        <v>84</v>
      </c>
      <c r="H2184" s="205" t="s">
        <v>533</v>
      </c>
      <c r="I2184" s="508">
        <v>313</v>
      </c>
      <c r="J2184" s="508">
        <v>99</v>
      </c>
      <c r="K2184" s="508">
        <v>57</v>
      </c>
      <c r="L2184" s="508">
        <v>26</v>
      </c>
      <c r="M2184" s="508">
        <v>309</v>
      </c>
      <c r="N2184" s="508">
        <v>24</v>
      </c>
      <c r="O2184" s="508">
        <v>57</v>
      </c>
      <c r="P2184" s="508">
        <v>10</v>
      </c>
      <c r="Q2184" s="508" t="s">
        <v>80</v>
      </c>
      <c r="R2184" s="508" t="s">
        <v>80</v>
      </c>
      <c r="S2184" s="508">
        <v>1097</v>
      </c>
      <c r="T2184" s="514">
        <v>515</v>
      </c>
      <c r="U2184" s="551">
        <v>87.3</v>
      </c>
      <c r="V2184" s="551">
        <v>76</v>
      </c>
      <c r="W2184" s="551">
        <v>136</v>
      </c>
      <c r="X2184" s="511">
        <v>622</v>
      </c>
      <c r="Y2184" s="556">
        <v>83.9</v>
      </c>
      <c r="Z2184" s="551">
        <v>33</v>
      </c>
      <c r="AA2184" s="551">
        <v>216</v>
      </c>
      <c r="AB2184" s="514">
        <v>60</v>
      </c>
      <c r="AC2184" s="551">
        <v>59</v>
      </c>
      <c r="AD2184" s="551">
        <v>50.5</v>
      </c>
      <c r="AE2184" s="551">
        <v>87.5</v>
      </c>
      <c r="AF2184" s="515">
        <v>141</v>
      </c>
      <c r="AG2184" s="516">
        <v>154.66071428571399</v>
      </c>
      <c r="AH2184" s="516">
        <v>234.5</v>
      </c>
      <c r="AI2184" s="515">
        <v>112</v>
      </c>
      <c r="AJ2184" s="519" t="s">
        <v>80</v>
      </c>
      <c r="AK2184" s="519" t="s">
        <v>80</v>
      </c>
      <c r="AL2184" s="570"/>
      <c r="AM2184" s="570"/>
      <c r="AN2184" s="518">
        <v>981</v>
      </c>
      <c r="AO2184" s="518">
        <v>1005</v>
      </c>
      <c r="AP2184" s="519" t="s">
        <v>80</v>
      </c>
      <c r="AQ2184" s="519" t="s">
        <v>80</v>
      </c>
      <c r="AR2184" s="520"/>
      <c r="AS2184" s="520"/>
      <c r="AT2184" s="520"/>
      <c r="AU2184" s="520"/>
      <c r="AV2184" s="520"/>
      <c r="AW2184" s="520"/>
      <c r="AX2184" s="520"/>
      <c r="AY2184" s="520"/>
      <c r="AZ2184" s="520"/>
      <c r="BA2184" s="520"/>
      <c r="BB2184" s="358"/>
      <c r="BC2184" s="597">
        <f t="shared" si="1999"/>
        <v>17321.999999999967</v>
      </c>
      <c r="BD2184" s="598">
        <f t="shared" si="2000"/>
        <v>26264</v>
      </c>
      <c r="BE2184" s="602">
        <f t="shared" si="2001"/>
        <v>44959.5</v>
      </c>
      <c r="BF2184" s="603">
        <f t="shared" si="2002"/>
        <v>39140</v>
      </c>
      <c r="BG2184" s="604">
        <f t="shared" si="2003"/>
        <v>70040</v>
      </c>
      <c r="BH2184" s="602">
        <f t="shared" si="2004"/>
        <v>52185.8</v>
      </c>
      <c r="BI2184" s="603">
        <f t="shared" si="2005"/>
        <v>20526</v>
      </c>
      <c r="BJ2184" s="604">
        <f t="shared" si="2006"/>
        <v>134352</v>
      </c>
      <c r="BK2184" s="602">
        <f t="shared" si="2007"/>
        <v>3540</v>
      </c>
      <c r="BL2184" s="603">
        <f t="shared" si="2008"/>
        <v>3030</v>
      </c>
      <c r="BM2184" s="604">
        <f t="shared" si="2009"/>
        <v>5250</v>
      </c>
      <c r="BN2184" s="564">
        <f t="shared" si="2010"/>
        <v>2</v>
      </c>
      <c r="BO2184" s="314">
        <f t="shared" si="2011"/>
        <v>2022</v>
      </c>
      <c r="BP2184" s="314">
        <f t="shared" si="2012"/>
        <v>2</v>
      </c>
      <c r="BQ2184" s="202"/>
    </row>
    <row r="2185" spans="1:69" ht="10.5" customHeight="1" x14ac:dyDescent="0.2">
      <c r="A2185" s="87" t="str">
        <f t="shared" si="1998"/>
        <v>2021-22RX82</v>
      </c>
      <c r="B2185" s="87" t="str">
        <f t="shared" si="2013"/>
        <v>Y63</v>
      </c>
      <c r="C2185" s="240" t="s">
        <v>198</v>
      </c>
      <c r="D2185" s="240" t="s">
        <v>177</v>
      </c>
      <c r="E2185" s="42"/>
      <c r="F2185" s="317" t="str">
        <f>VLOOKUP($G2185,'Selection Sheet'!$C$15:$F$39,3,0)</f>
        <v>Y63</v>
      </c>
      <c r="G2185" s="204" t="s">
        <v>120</v>
      </c>
      <c r="H2185" s="203" t="s">
        <v>534</v>
      </c>
      <c r="I2185" s="495">
        <v>262</v>
      </c>
      <c r="J2185" s="495">
        <v>74</v>
      </c>
      <c r="K2185" s="495">
        <v>43</v>
      </c>
      <c r="L2185" s="495">
        <v>21</v>
      </c>
      <c r="M2185" s="495">
        <v>250</v>
      </c>
      <c r="N2185" s="495">
        <v>30</v>
      </c>
      <c r="O2185" s="495">
        <v>42</v>
      </c>
      <c r="P2185" s="495">
        <v>9</v>
      </c>
      <c r="Q2185" s="495" t="s">
        <v>80</v>
      </c>
      <c r="R2185" s="495" t="s">
        <v>80</v>
      </c>
      <c r="S2185" s="495">
        <v>779</v>
      </c>
      <c r="T2185" s="501">
        <v>368</v>
      </c>
      <c r="U2185" s="550">
        <v>89.3</v>
      </c>
      <c r="V2185" s="550">
        <v>79</v>
      </c>
      <c r="W2185" s="550">
        <v>132</v>
      </c>
      <c r="X2185" s="498">
        <v>451</v>
      </c>
      <c r="Y2185" s="555">
        <v>100</v>
      </c>
      <c r="Z2185" s="550">
        <v>46</v>
      </c>
      <c r="AA2185" s="550">
        <v>265</v>
      </c>
      <c r="AB2185" s="501">
        <v>60</v>
      </c>
      <c r="AC2185" s="550">
        <v>64.7</v>
      </c>
      <c r="AD2185" s="550">
        <v>52.5</v>
      </c>
      <c r="AE2185" s="550">
        <v>122.5</v>
      </c>
      <c r="AF2185" s="502">
        <v>89</v>
      </c>
      <c r="AG2185" s="503">
        <v>149.18421052631601</v>
      </c>
      <c r="AH2185" s="503">
        <v>215</v>
      </c>
      <c r="AI2185" s="502">
        <v>76</v>
      </c>
      <c r="AJ2185" s="506" t="s">
        <v>80</v>
      </c>
      <c r="AK2185" s="506" t="s">
        <v>80</v>
      </c>
      <c r="AL2185" s="569"/>
      <c r="AM2185" s="569"/>
      <c r="AN2185" s="505">
        <v>987</v>
      </c>
      <c r="AO2185" s="505">
        <v>1037</v>
      </c>
      <c r="AP2185" s="506" t="s">
        <v>80</v>
      </c>
      <c r="AQ2185" s="506" t="s">
        <v>80</v>
      </c>
      <c r="AR2185" s="507"/>
      <c r="AS2185" s="507"/>
      <c r="AT2185" s="507"/>
      <c r="AU2185" s="507"/>
      <c r="AV2185" s="507"/>
      <c r="AW2185" s="507"/>
      <c r="AX2185" s="507"/>
      <c r="AY2185" s="507"/>
      <c r="AZ2185" s="507"/>
      <c r="BA2185" s="507"/>
      <c r="BB2185" s="357"/>
      <c r="BC2185" s="592">
        <f t="shared" si="1999"/>
        <v>11338.000000000016</v>
      </c>
      <c r="BD2185" s="593">
        <f t="shared" si="2000"/>
        <v>16340</v>
      </c>
      <c r="BE2185" s="595">
        <f t="shared" si="2001"/>
        <v>32862.400000000001</v>
      </c>
      <c r="BF2185" s="289">
        <f t="shared" si="2002"/>
        <v>29072</v>
      </c>
      <c r="BG2185" s="596">
        <f t="shared" si="2003"/>
        <v>48576</v>
      </c>
      <c r="BH2185" s="595">
        <f t="shared" si="2004"/>
        <v>45100</v>
      </c>
      <c r="BI2185" s="289">
        <f t="shared" si="2005"/>
        <v>20746</v>
      </c>
      <c r="BJ2185" s="596">
        <f t="shared" si="2006"/>
        <v>119515</v>
      </c>
      <c r="BK2185" s="595">
        <f t="shared" si="2007"/>
        <v>3882</v>
      </c>
      <c r="BL2185" s="289">
        <f t="shared" si="2008"/>
        <v>3150</v>
      </c>
      <c r="BM2185" s="596">
        <f t="shared" si="2009"/>
        <v>7350</v>
      </c>
      <c r="BN2185" s="563">
        <f t="shared" si="2010"/>
        <v>2</v>
      </c>
      <c r="BO2185" s="87">
        <f t="shared" si="2011"/>
        <v>2022</v>
      </c>
      <c r="BP2185" s="87">
        <f t="shared" si="2012"/>
        <v>2</v>
      </c>
      <c r="BQ2185" s="202"/>
    </row>
    <row r="2186" spans="1:69" ht="10.5" customHeight="1" x14ac:dyDescent="0.2">
      <c r="A2186" s="87" t="str">
        <f t="shared" si="1998"/>
        <v>2021-22RX92</v>
      </c>
      <c r="B2186" s="87" t="str">
        <f t="shared" si="2013"/>
        <v>Y60</v>
      </c>
      <c r="C2186" s="240" t="s">
        <v>198</v>
      </c>
      <c r="D2186" s="240" t="s">
        <v>177</v>
      </c>
      <c r="E2186" s="42"/>
      <c r="F2186" s="317" t="str">
        <f>VLOOKUP($G2186,'Selection Sheet'!$C$15:$F$39,3,0)</f>
        <v>Y60</v>
      </c>
      <c r="G2186" s="204" t="s">
        <v>103</v>
      </c>
      <c r="H2186" s="203" t="s">
        <v>535</v>
      </c>
      <c r="I2186" s="495">
        <v>247</v>
      </c>
      <c r="J2186" s="495">
        <v>51</v>
      </c>
      <c r="K2186" s="495">
        <v>35</v>
      </c>
      <c r="L2186" s="495">
        <v>13</v>
      </c>
      <c r="M2186" s="495">
        <v>246</v>
      </c>
      <c r="N2186" s="495">
        <v>18</v>
      </c>
      <c r="O2186" s="495">
        <v>35</v>
      </c>
      <c r="P2186" s="495">
        <v>4</v>
      </c>
      <c r="Q2186" s="495" t="s">
        <v>80</v>
      </c>
      <c r="R2186" s="495" t="s">
        <v>80</v>
      </c>
      <c r="S2186" s="495">
        <v>683</v>
      </c>
      <c r="T2186" s="501">
        <v>372</v>
      </c>
      <c r="U2186" s="550">
        <v>106.1</v>
      </c>
      <c r="V2186" s="550">
        <v>87</v>
      </c>
      <c r="W2186" s="550">
        <v>172</v>
      </c>
      <c r="X2186" s="498">
        <v>393</v>
      </c>
      <c r="Y2186" s="555">
        <v>104.8</v>
      </c>
      <c r="Z2186" s="550">
        <v>50</v>
      </c>
      <c r="AA2186" s="550">
        <v>280</v>
      </c>
      <c r="AB2186" s="501">
        <v>47</v>
      </c>
      <c r="AC2186" s="550">
        <v>58.3</v>
      </c>
      <c r="AD2186" s="550">
        <v>52</v>
      </c>
      <c r="AE2186" s="550">
        <v>89</v>
      </c>
      <c r="AF2186" s="502">
        <v>106</v>
      </c>
      <c r="AG2186" s="503">
        <v>148.21111111111099</v>
      </c>
      <c r="AH2186" s="503">
        <v>210</v>
      </c>
      <c r="AI2186" s="502">
        <v>90</v>
      </c>
      <c r="AJ2186" s="505" t="s">
        <v>80</v>
      </c>
      <c r="AK2186" s="505" t="s">
        <v>80</v>
      </c>
      <c r="AL2186" s="507"/>
      <c r="AM2186" s="507"/>
      <c r="AN2186" s="505">
        <v>689</v>
      </c>
      <c r="AO2186" s="505">
        <v>699</v>
      </c>
      <c r="AP2186" s="506" t="s">
        <v>80</v>
      </c>
      <c r="AQ2186" s="506" t="s">
        <v>80</v>
      </c>
      <c r="AR2186" s="507"/>
      <c r="AS2186" s="507"/>
      <c r="AT2186" s="507"/>
      <c r="AU2186" s="507"/>
      <c r="AV2186" s="507"/>
      <c r="AW2186" s="507"/>
      <c r="AX2186" s="507"/>
      <c r="AY2186" s="507"/>
      <c r="AZ2186" s="507"/>
      <c r="BA2186" s="507"/>
      <c r="BB2186" s="357"/>
      <c r="BC2186" s="592">
        <f t="shared" si="1999"/>
        <v>13338.999999999989</v>
      </c>
      <c r="BD2186" s="593">
        <f t="shared" si="2000"/>
        <v>18900</v>
      </c>
      <c r="BE2186" s="595">
        <f t="shared" si="2001"/>
        <v>39469.199999999997</v>
      </c>
      <c r="BF2186" s="289">
        <f t="shared" si="2002"/>
        <v>32364</v>
      </c>
      <c r="BG2186" s="596">
        <f t="shared" si="2003"/>
        <v>63984</v>
      </c>
      <c r="BH2186" s="595">
        <f t="shared" si="2004"/>
        <v>41186.400000000001</v>
      </c>
      <c r="BI2186" s="289">
        <f t="shared" si="2005"/>
        <v>19650</v>
      </c>
      <c r="BJ2186" s="596">
        <f t="shared" si="2006"/>
        <v>110040</v>
      </c>
      <c r="BK2186" s="595">
        <f t="shared" si="2007"/>
        <v>2740.1</v>
      </c>
      <c r="BL2186" s="289">
        <f t="shared" si="2008"/>
        <v>2444</v>
      </c>
      <c r="BM2186" s="596">
        <f t="shared" si="2009"/>
        <v>4183</v>
      </c>
      <c r="BN2186" s="563">
        <f t="shared" si="2010"/>
        <v>2</v>
      </c>
      <c r="BO2186" s="87">
        <f t="shared" si="2011"/>
        <v>2022</v>
      </c>
      <c r="BP2186" s="87">
        <f t="shared" si="2012"/>
        <v>2</v>
      </c>
      <c r="BQ2186" s="202"/>
    </row>
    <row r="2187" spans="1:69" ht="10.5" customHeight="1" x14ac:dyDescent="0.2">
      <c r="A2187" s="314" t="str">
        <f t="shared" si="1998"/>
        <v>2021-22RYA2</v>
      </c>
      <c r="B2187" s="314" t="str">
        <f t="shared" si="2013"/>
        <v>Y60</v>
      </c>
      <c r="C2187" s="243" t="s">
        <v>198</v>
      </c>
      <c r="D2187" s="243" t="s">
        <v>177</v>
      </c>
      <c r="E2187" s="206"/>
      <c r="F2187" s="318" t="str">
        <f>VLOOKUP($G2187,'Selection Sheet'!$C$15:$F$39,3,0)</f>
        <v>Y60</v>
      </c>
      <c r="G2187" s="207" t="s">
        <v>118</v>
      </c>
      <c r="H2187" s="205" t="s">
        <v>536</v>
      </c>
      <c r="I2187" s="508">
        <v>310</v>
      </c>
      <c r="J2187" s="508">
        <v>97</v>
      </c>
      <c r="K2187" s="508">
        <v>47</v>
      </c>
      <c r="L2187" s="508">
        <v>28</v>
      </c>
      <c r="M2187" s="508">
        <v>297</v>
      </c>
      <c r="N2187" s="508">
        <v>35</v>
      </c>
      <c r="O2187" s="508">
        <v>44</v>
      </c>
      <c r="P2187" s="508">
        <v>15</v>
      </c>
      <c r="Q2187" s="508" t="s">
        <v>80</v>
      </c>
      <c r="R2187" s="508" t="s">
        <v>80</v>
      </c>
      <c r="S2187" s="508">
        <v>853</v>
      </c>
      <c r="T2187" s="514">
        <v>348</v>
      </c>
      <c r="U2187" s="551">
        <v>107.8</v>
      </c>
      <c r="V2187" s="551">
        <v>84</v>
      </c>
      <c r="W2187" s="551">
        <v>164</v>
      </c>
      <c r="X2187" s="511">
        <v>452</v>
      </c>
      <c r="Y2187" s="556">
        <v>95.5</v>
      </c>
      <c r="Z2187" s="551">
        <v>41</v>
      </c>
      <c r="AA2187" s="551">
        <v>264</v>
      </c>
      <c r="AB2187" s="514">
        <v>48</v>
      </c>
      <c r="AC2187" s="551">
        <v>63.1</v>
      </c>
      <c r="AD2187" s="551">
        <v>58</v>
      </c>
      <c r="AE2187" s="551">
        <v>107</v>
      </c>
      <c r="AF2187" s="515">
        <v>168</v>
      </c>
      <c r="AG2187" s="516">
        <v>148.597122302158</v>
      </c>
      <c r="AH2187" s="516">
        <v>216.4</v>
      </c>
      <c r="AI2187" s="515">
        <v>139</v>
      </c>
      <c r="AJ2187" s="519" t="s">
        <v>80</v>
      </c>
      <c r="AK2187" s="519" t="s">
        <v>80</v>
      </c>
      <c r="AL2187" s="570"/>
      <c r="AM2187" s="570"/>
      <c r="AN2187" s="518">
        <v>1508</v>
      </c>
      <c r="AO2187" s="518">
        <v>1646</v>
      </c>
      <c r="AP2187" s="519" t="s">
        <v>80</v>
      </c>
      <c r="AQ2187" s="519" t="s">
        <v>80</v>
      </c>
      <c r="AR2187" s="520"/>
      <c r="AS2187" s="520"/>
      <c r="AT2187" s="520"/>
      <c r="AU2187" s="520"/>
      <c r="AV2187" s="520"/>
      <c r="AW2187" s="520"/>
      <c r="AX2187" s="520"/>
      <c r="AY2187" s="520"/>
      <c r="AZ2187" s="520"/>
      <c r="BA2187" s="520"/>
      <c r="BB2187" s="358"/>
      <c r="BC2187" s="597">
        <f t="shared" si="1999"/>
        <v>20654.999999999964</v>
      </c>
      <c r="BD2187" s="598">
        <f t="shared" si="2000"/>
        <v>30079.600000000002</v>
      </c>
      <c r="BE2187" s="602">
        <f t="shared" si="2001"/>
        <v>37514.400000000001</v>
      </c>
      <c r="BF2187" s="603">
        <f t="shared" si="2002"/>
        <v>29232</v>
      </c>
      <c r="BG2187" s="604">
        <f t="shared" si="2003"/>
        <v>57072</v>
      </c>
      <c r="BH2187" s="602">
        <f t="shared" si="2004"/>
        <v>43166</v>
      </c>
      <c r="BI2187" s="603">
        <f t="shared" si="2005"/>
        <v>18532</v>
      </c>
      <c r="BJ2187" s="604">
        <f t="shared" si="2006"/>
        <v>119328</v>
      </c>
      <c r="BK2187" s="602">
        <f t="shared" si="2007"/>
        <v>3028.8</v>
      </c>
      <c r="BL2187" s="603">
        <f t="shared" si="2008"/>
        <v>2784</v>
      </c>
      <c r="BM2187" s="604">
        <f t="shared" si="2009"/>
        <v>5136</v>
      </c>
      <c r="BN2187" s="564">
        <f t="shared" si="2010"/>
        <v>2</v>
      </c>
      <c r="BO2187" s="314">
        <f t="shared" si="2011"/>
        <v>2022</v>
      </c>
      <c r="BP2187" s="314">
        <f t="shared" si="2012"/>
        <v>2</v>
      </c>
      <c r="BQ2187" s="202"/>
    </row>
    <row r="2188" spans="1:69" ht="10.5" customHeight="1" x14ac:dyDescent="0.2">
      <c r="A2188" s="87" t="str">
        <f t="shared" si="1998"/>
        <v>2021-22RYC2</v>
      </c>
      <c r="B2188" s="87" t="str">
        <f t="shared" si="2013"/>
        <v>Y61</v>
      </c>
      <c r="C2188" s="240" t="s">
        <v>198</v>
      </c>
      <c r="D2188" s="240" t="s">
        <v>177</v>
      </c>
      <c r="E2188" s="42"/>
      <c r="F2188" s="317" t="str">
        <f>VLOOKUP($G2188,'Selection Sheet'!$C$15:$F$39,3,0)</f>
        <v>Y61</v>
      </c>
      <c r="G2188" s="204" t="s">
        <v>87</v>
      </c>
      <c r="H2188" s="203" t="s">
        <v>537</v>
      </c>
      <c r="I2188" s="495">
        <v>248</v>
      </c>
      <c r="J2188" s="495">
        <v>52</v>
      </c>
      <c r="K2188" s="495">
        <v>36</v>
      </c>
      <c r="L2188" s="495">
        <v>16</v>
      </c>
      <c r="M2188" s="495">
        <v>248</v>
      </c>
      <c r="N2188" s="495">
        <v>16</v>
      </c>
      <c r="O2188" s="495">
        <v>36</v>
      </c>
      <c r="P2188" s="495">
        <v>8</v>
      </c>
      <c r="Q2188" s="495" t="s">
        <v>80</v>
      </c>
      <c r="R2188" s="495" t="s">
        <v>80</v>
      </c>
      <c r="S2188" s="495">
        <v>855</v>
      </c>
      <c r="T2188" s="501">
        <v>556</v>
      </c>
      <c r="U2188" s="550">
        <v>109.8</v>
      </c>
      <c r="V2188" s="550">
        <v>93.5</v>
      </c>
      <c r="W2188" s="550">
        <v>173</v>
      </c>
      <c r="X2188" s="498">
        <v>564</v>
      </c>
      <c r="Y2188" s="555">
        <v>91.9</v>
      </c>
      <c r="Z2188" s="550">
        <v>42.5</v>
      </c>
      <c r="AA2188" s="550">
        <v>248</v>
      </c>
      <c r="AB2188" s="501">
        <v>77</v>
      </c>
      <c r="AC2188" s="550">
        <v>61.6</v>
      </c>
      <c r="AD2188" s="550">
        <v>56</v>
      </c>
      <c r="AE2188" s="550">
        <v>96</v>
      </c>
      <c r="AF2188" s="502">
        <v>105</v>
      </c>
      <c r="AG2188" s="503">
        <v>157.4375</v>
      </c>
      <c r="AH2188" s="503">
        <v>213.8</v>
      </c>
      <c r="AI2188" s="502">
        <v>80</v>
      </c>
      <c r="AJ2188" s="505" t="s">
        <v>80</v>
      </c>
      <c r="AK2188" s="505" t="s">
        <v>80</v>
      </c>
      <c r="AL2188" s="507"/>
      <c r="AM2188" s="507"/>
      <c r="AN2188" s="505">
        <v>706</v>
      </c>
      <c r="AO2188" s="505">
        <v>709</v>
      </c>
      <c r="AP2188" s="506" t="s">
        <v>80</v>
      </c>
      <c r="AQ2188" s="506" t="s">
        <v>80</v>
      </c>
      <c r="AR2188" s="507"/>
      <c r="AS2188" s="507"/>
      <c r="AT2188" s="507"/>
      <c r="AU2188" s="507"/>
      <c r="AV2188" s="507"/>
      <c r="AW2188" s="507"/>
      <c r="AX2188" s="507"/>
      <c r="AY2188" s="507"/>
      <c r="AZ2188" s="507"/>
      <c r="BA2188" s="507"/>
      <c r="BB2188" s="357"/>
      <c r="BC2188" s="592">
        <f t="shared" si="1999"/>
        <v>12595</v>
      </c>
      <c r="BD2188" s="593">
        <f t="shared" si="2000"/>
        <v>17104</v>
      </c>
      <c r="BE2188" s="595">
        <f t="shared" si="2001"/>
        <v>61048.799999999996</v>
      </c>
      <c r="BF2188" s="289">
        <f t="shared" si="2002"/>
        <v>51986</v>
      </c>
      <c r="BG2188" s="596">
        <f t="shared" si="2003"/>
        <v>96188</v>
      </c>
      <c r="BH2188" s="595">
        <f t="shared" si="2004"/>
        <v>51831.600000000006</v>
      </c>
      <c r="BI2188" s="289">
        <f t="shared" si="2005"/>
        <v>23970</v>
      </c>
      <c r="BJ2188" s="596">
        <f t="shared" si="2006"/>
        <v>139872</v>
      </c>
      <c r="BK2188" s="595">
        <f t="shared" si="2007"/>
        <v>4743.2</v>
      </c>
      <c r="BL2188" s="289">
        <f t="shared" si="2008"/>
        <v>4312</v>
      </c>
      <c r="BM2188" s="596">
        <f t="shared" si="2009"/>
        <v>7392</v>
      </c>
      <c r="BN2188" s="563">
        <f t="shared" si="2010"/>
        <v>2</v>
      </c>
      <c r="BO2188" s="87">
        <f t="shared" si="2011"/>
        <v>2022</v>
      </c>
      <c r="BP2188" s="87">
        <f t="shared" si="2012"/>
        <v>2</v>
      </c>
      <c r="BQ2188" s="202"/>
    </row>
    <row r="2189" spans="1:69" ht="10.5" customHeight="1" x14ac:dyDescent="0.2">
      <c r="A2189" s="87" t="str">
        <f t="shared" si="1998"/>
        <v>2021-22RYD2</v>
      </c>
      <c r="B2189" s="87" t="str">
        <f t="shared" si="2013"/>
        <v>Y59</v>
      </c>
      <c r="C2189" s="240" t="s">
        <v>198</v>
      </c>
      <c r="D2189" s="240" t="s">
        <v>177</v>
      </c>
      <c r="E2189" s="42"/>
      <c r="F2189" s="317" t="str">
        <f>VLOOKUP($G2189,'Selection Sheet'!$C$15:$F$39,3,0)</f>
        <v>Y59</v>
      </c>
      <c r="G2189" s="204" t="s">
        <v>116</v>
      </c>
      <c r="H2189" s="203" t="s">
        <v>538</v>
      </c>
      <c r="I2189" s="495">
        <v>211</v>
      </c>
      <c r="J2189" s="495">
        <v>61</v>
      </c>
      <c r="K2189" s="495">
        <v>37</v>
      </c>
      <c r="L2189" s="495">
        <v>21</v>
      </c>
      <c r="M2189" s="495">
        <v>212</v>
      </c>
      <c r="N2189" s="495">
        <v>26</v>
      </c>
      <c r="O2189" s="495">
        <v>37</v>
      </c>
      <c r="P2189" s="495">
        <v>9</v>
      </c>
      <c r="Q2189" s="495" t="s">
        <v>80</v>
      </c>
      <c r="R2189" s="495" t="s">
        <v>80</v>
      </c>
      <c r="S2189" s="495">
        <v>637</v>
      </c>
      <c r="T2189" s="501">
        <v>350</v>
      </c>
      <c r="U2189" s="550">
        <v>107.5</v>
      </c>
      <c r="V2189" s="550">
        <v>82.5</v>
      </c>
      <c r="W2189" s="550">
        <v>181</v>
      </c>
      <c r="X2189" s="498">
        <v>351</v>
      </c>
      <c r="Y2189" s="555">
        <v>64.8</v>
      </c>
      <c r="Z2189" s="550">
        <v>36</v>
      </c>
      <c r="AA2189" s="550">
        <v>152</v>
      </c>
      <c r="AB2189" s="501">
        <v>38</v>
      </c>
      <c r="AC2189" s="550">
        <v>65</v>
      </c>
      <c r="AD2189" s="550">
        <v>60</v>
      </c>
      <c r="AE2189" s="550">
        <v>106</v>
      </c>
      <c r="AF2189" s="502">
        <v>116</v>
      </c>
      <c r="AG2189" s="503">
        <v>155.038095238095</v>
      </c>
      <c r="AH2189" s="503">
        <v>211.4</v>
      </c>
      <c r="AI2189" s="502">
        <v>105</v>
      </c>
      <c r="AJ2189" s="505" t="s">
        <v>80</v>
      </c>
      <c r="AK2189" s="505" t="s">
        <v>80</v>
      </c>
      <c r="AL2189" s="507"/>
      <c r="AM2189" s="507"/>
      <c r="AN2189" s="505">
        <v>1038</v>
      </c>
      <c r="AO2189" s="505">
        <v>1072</v>
      </c>
      <c r="AP2189" s="506" t="s">
        <v>80</v>
      </c>
      <c r="AQ2189" s="506" t="s">
        <v>80</v>
      </c>
      <c r="AR2189" s="507"/>
      <c r="AS2189" s="507"/>
      <c r="AT2189" s="507"/>
      <c r="AU2189" s="507"/>
      <c r="AV2189" s="507"/>
      <c r="AW2189" s="507"/>
      <c r="AX2189" s="507"/>
      <c r="AY2189" s="507"/>
      <c r="AZ2189" s="507"/>
      <c r="BA2189" s="507"/>
      <c r="BB2189" s="357"/>
      <c r="BC2189" s="592">
        <f t="shared" si="1999"/>
        <v>16278.999999999975</v>
      </c>
      <c r="BD2189" s="593">
        <f t="shared" si="2000"/>
        <v>22197</v>
      </c>
      <c r="BE2189" s="595">
        <f t="shared" si="2001"/>
        <v>37625</v>
      </c>
      <c r="BF2189" s="289">
        <f t="shared" si="2002"/>
        <v>28875</v>
      </c>
      <c r="BG2189" s="596">
        <f t="shared" si="2003"/>
        <v>63350</v>
      </c>
      <c r="BH2189" s="595">
        <f t="shared" si="2004"/>
        <v>22744.799999999999</v>
      </c>
      <c r="BI2189" s="289">
        <f t="shared" si="2005"/>
        <v>12636</v>
      </c>
      <c r="BJ2189" s="596">
        <f t="shared" si="2006"/>
        <v>53352</v>
      </c>
      <c r="BK2189" s="595">
        <f t="shared" si="2007"/>
        <v>2470</v>
      </c>
      <c r="BL2189" s="289">
        <f t="shared" si="2008"/>
        <v>2280</v>
      </c>
      <c r="BM2189" s="596">
        <f t="shared" si="2009"/>
        <v>4028</v>
      </c>
      <c r="BN2189" s="563">
        <f t="shared" si="2010"/>
        <v>2</v>
      </c>
      <c r="BO2189" s="87">
        <f t="shared" si="2011"/>
        <v>2022</v>
      </c>
      <c r="BP2189" s="87">
        <f t="shared" si="2012"/>
        <v>2</v>
      </c>
      <c r="BQ2189" s="202"/>
    </row>
    <row r="2190" spans="1:69" ht="10.5" customHeight="1" x14ac:dyDescent="0.2">
      <c r="A2190" s="87" t="str">
        <f t="shared" si="1998"/>
        <v>2021-22RYE2</v>
      </c>
      <c r="B2190" s="87" t="str">
        <f t="shared" si="2013"/>
        <v>Y59</v>
      </c>
      <c r="C2190" s="240" t="s">
        <v>198</v>
      </c>
      <c r="D2190" s="240" t="s">
        <v>177</v>
      </c>
      <c r="E2190" s="42"/>
      <c r="F2190" s="317" t="str">
        <f>VLOOKUP($G2190,'Selection Sheet'!$C$15:$F$39,3,0)</f>
        <v>Y59</v>
      </c>
      <c r="G2190" s="204" t="s">
        <v>114</v>
      </c>
      <c r="H2190" s="203" t="s">
        <v>539</v>
      </c>
      <c r="I2190" s="495">
        <v>219</v>
      </c>
      <c r="J2190" s="495">
        <v>55</v>
      </c>
      <c r="K2190" s="495">
        <v>29</v>
      </c>
      <c r="L2190" s="495">
        <v>15</v>
      </c>
      <c r="M2190" s="495">
        <v>219</v>
      </c>
      <c r="N2190" s="495">
        <v>25</v>
      </c>
      <c r="O2190" s="495">
        <v>29</v>
      </c>
      <c r="P2190" s="495">
        <v>8</v>
      </c>
      <c r="Q2190" s="495" t="s">
        <v>80</v>
      </c>
      <c r="R2190" s="495" t="s">
        <v>80</v>
      </c>
      <c r="S2190" s="495">
        <v>395</v>
      </c>
      <c r="T2190" s="501">
        <v>290</v>
      </c>
      <c r="U2190" s="550">
        <v>90.4</v>
      </c>
      <c r="V2190" s="550">
        <v>78.5</v>
      </c>
      <c r="W2190" s="550">
        <v>138</v>
      </c>
      <c r="X2190" s="498">
        <v>318</v>
      </c>
      <c r="Y2190" s="555">
        <v>75.2</v>
      </c>
      <c r="Z2190" s="550">
        <v>29.5</v>
      </c>
      <c r="AA2190" s="550">
        <v>206</v>
      </c>
      <c r="AB2190" s="501">
        <v>59</v>
      </c>
      <c r="AC2190" s="550">
        <v>44.5</v>
      </c>
      <c r="AD2190" s="550">
        <v>41</v>
      </c>
      <c r="AE2190" s="550">
        <v>71</v>
      </c>
      <c r="AF2190" s="502">
        <v>102</v>
      </c>
      <c r="AG2190" s="503">
        <v>124.10588235294099</v>
      </c>
      <c r="AH2190" s="503">
        <v>167.6</v>
      </c>
      <c r="AI2190" s="502">
        <v>85</v>
      </c>
      <c r="AJ2190" s="505" t="s">
        <v>80</v>
      </c>
      <c r="AK2190" s="505" t="s">
        <v>80</v>
      </c>
      <c r="AL2190" s="507"/>
      <c r="AM2190" s="507"/>
      <c r="AN2190" s="505">
        <v>587</v>
      </c>
      <c r="AO2190" s="505">
        <v>594</v>
      </c>
      <c r="AP2190" s="506" t="s">
        <v>80</v>
      </c>
      <c r="AQ2190" s="506" t="s">
        <v>80</v>
      </c>
      <c r="AR2190" s="507"/>
      <c r="AS2190" s="507"/>
      <c r="AT2190" s="507"/>
      <c r="AU2190" s="507"/>
      <c r="AV2190" s="507"/>
      <c r="AW2190" s="507"/>
      <c r="AX2190" s="507"/>
      <c r="AY2190" s="507"/>
      <c r="AZ2190" s="507"/>
      <c r="BA2190" s="507"/>
      <c r="BB2190" s="357"/>
      <c r="BC2190" s="592">
        <f t="shared" si="1999"/>
        <v>10548.999999999985</v>
      </c>
      <c r="BD2190" s="593">
        <f t="shared" si="2000"/>
        <v>14246</v>
      </c>
      <c r="BE2190" s="595">
        <f t="shared" si="2001"/>
        <v>26216</v>
      </c>
      <c r="BF2190" s="289">
        <f t="shared" si="2002"/>
        <v>22765</v>
      </c>
      <c r="BG2190" s="596">
        <f t="shared" si="2003"/>
        <v>40020</v>
      </c>
      <c r="BH2190" s="595">
        <f t="shared" si="2004"/>
        <v>23913.600000000002</v>
      </c>
      <c r="BI2190" s="289">
        <f t="shared" si="2005"/>
        <v>9381</v>
      </c>
      <c r="BJ2190" s="596">
        <f t="shared" si="2006"/>
        <v>65508</v>
      </c>
      <c r="BK2190" s="595">
        <f t="shared" si="2007"/>
        <v>2625.5</v>
      </c>
      <c r="BL2190" s="289">
        <f t="shared" si="2008"/>
        <v>2419</v>
      </c>
      <c r="BM2190" s="596">
        <f t="shared" si="2009"/>
        <v>4189</v>
      </c>
      <c r="BN2190" s="563">
        <f t="shared" si="2010"/>
        <v>2</v>
      </c>
      <c r="BO2190" s="87">
        <f t="shared" si="2011"/>
        <v>2022</v>
      </c>
      <c r="BP2190" s="87">
        <f t="shared" si="2012"/>
        <v>2</v>
      </c>
      <c r="BQ2190" s="202"/>
    </row>
    <row r="2191" spans="1:69" ht="10.5" customHeight="1" x14ac:dyDescent="0.2">
      <c r="A2191" s="312" t="str">
        <f t="shared" si="1998"/>
        <v>2021-22RYF2</v>
      </c>
      <c r="B2191" s="312" t="str">
        <f t="shared" si="2013"/>
        <v>Y58</v>
      </c>
      <c r="C2191" s="245" t="s">
        <v>198</v>
      </c>
      <c r="D2191" s="245" t="s">
        <v>177</v>
      </c>
      <c r="E2191" s="53"/>
      <c r="F2191" s="319" t="str">
        <f>VLOOKUP($G2191,'Selection Sheet'!$C$15:$F$39,3,0)</f>
        <v>Y58</v>
      </c>
      <c r="G2191" s="209" t="s">
        <v>99</v>
      </c>
      <c r="H2191" s="208" t="s">
        <v>540</v>
      </c>
      <c r="I2191" s="521">
        <v>298</v>
      </c>
      <c r="J2191" s="521">
        <v>88</v>
      </c>
      <c r="K2191" s="521">
        <v>58</v>
      </c>
      <c r="L2191" s="521">
        <v>25</v>
      </c>
      <c r="M2191" s="521">
        <v>289</v>
      </c>
      <c r="N2191" s="521">
        <v>31</v>
      </c>
      <c r="O2191" s="521">
        <v>57</v>
      </c>
      <c r="P2191" s="521">
        <v>15</v>
      </c>
      <c r="Q2191" s="521" t="s">
        <v>80</v>
      </c>
      <c r="R2191" s="521" t="s">
        <v>80</v>
      </c>
      <c r="S2191" s="521">
        <v>820</v>
      </c>
      <c r="T2191" s="527">
        <v>500</v>
      </c>
      <c r="U2191" s="552">
        <v>144.9</v>
      </c>
      <c r="V2191" s="552">
        <v>108</v>
      </c>
      <c r="W2191" s="552">
        <v>250.5</v>
      </c>
      <c r="X2191" s="524">
        <v>514</v>
      </c>
      <c r="Y2191" s="557">
        <v>73.099999999999994</v>
      </c>
      <c r="Z2191" s="552">
        <v>26</v>
      </c>
      <c r="AA2191" s="552">
        <v>205</v>
      </c>
      <c r="AB2191" s="527">
        <v>41</v>
      </c>
      <c r="AC2191" s="552">
        <v>67.900000000000006</v>
      </c>
      <c r="AD2191" s="552">
        <v>61</v>
      </c>
      <c r="AE2191" s="552">
        <v>112</v>
      </c>
      <c r="AF2191" s="528">
        <v>118</v>
      </c>
      <c r="AG2191" s="529">
        <v>178.59595959596001</v>
      </c>
      <c r="AH2191" s="529">
        <v>298.39999999999998</v>
      </c>
      <c r="AI2191" s="528">
        <v>99</v>
      </c>
      <c r="AJ2191" s="532" t="s">
        <v>80</v>
      </c>
      <c r="AK2191" s="532" t="s">
        <v>80</v>
      </c>
      <c r="AL2191" s="571"/>
      <c r="AM2191" s="571"/>
      <c r="AN2191" s="531">
        <v>791</v>
      </c>
      <c r="AO2191" s="531">
        <v>802</v>
      </c>
      <c r="AP2191" s="532" t="s">
        <v>80</v>
      </c>
      <c r="AQ2191" s="532" t="s">
        <v>80</v>
      </c>
      <c r="AR2191" s="533"/>
      <c r="AS2191" s="533"/>
      <c r="AT2191" s="533"/>
      <c r="AU2191" s="533"/>
      <c r="AV2191" s="533"/>
      <c r="AW2191" s="533"/>
      <c r="AX2191" s="533"/>
      <c r="AY2191" s="533"/>
      <c r="AZ2191" s="533"/>
      <c r="BA2191" s="533"/>
      <c r="BB2191" s="359"/>
      <c r="BC2191" s="605">
        <f t="shared" si="1999"/>
        <v>17681.00000000004</v>
      </c>
      <c r="BD2191" s="606">
        <f t="shared" si="2000"/>
        <v>29541.599999999999</v>
      </c>
      <c r="BE2191" s="609">
        <f t="shared" si="2001"/>
        <v>72450</v>
      </c>
      <c r="BF2191" s="311">
        <f t="shared" si="2002"/>
        <v>54000</v>
      </c>
      <c r="BG2191" s="610">
        <f t="shared" si="2003"/>
        <v>125250</v>
      </c>
      <c r="BH2191" s="609">
        <f t="shared" si="2004"/>
        <v>37573.399999999994</v>
      </c>
      <c r="BI2191" s="311">
        <f t="shared" si="2005"/>
        <v>13364</v>
      </c>
      <c r="BJ2191" s="610">
        <f t="shared" si="2006"/>
        <v>105370</v>
      </c>
      <c r="BK2191" s="609">
        <f t="shared" si="2007"/>
        <v>2783.9</v>
      </c>
      <c r="BL2191" s="311">
        <f t="shared" si="2008"/>
        <v>2501</v>
      </c>
      <c r="BM2191" s="610">
        <f t="shared" si="2009"/>
        <v>4592</v>
      </c>
      <c r="BN2191" s="565">
        <f t="shared" si="2010"/>
        <v>2</v>
      </c>
      <c r="BO2191" s="312">
        <f t="shared" si="2011"/>
        <v>2022</v>
      </c>
      <c r="BP2191" s="312">
        <f t="shared" si="2012"/>
        <v>2</v>
      </c>
      <c r="BQ2191" s="202"/>
    </row>
    <row r="2192" spans="1:69" ht="10.5" customHeight="1" x14ac:dyDescent="0.2">
      <c r="A2192" s="87" t="str">
        <f t="shared" si="1998"/>
        <v>2021-22R1F3</v>
      </c>
      <c r="B2192" s="87" t="str">
        <f t="shared" si="2013"/>
        <v>Y59</v>
      </c>
      <c r="C2192" s="241" t="s">
        <v>198</v>
      </c>
      <c r="D2192" s="241" t="s">
        <v>178</v>
      </c>
      <c r="E2192" s="42"/>
      <c r="F2192" s="317" t="str">
        <f>VLOOKUP($G2192,'Selection Sheet'!$C$15:$F$39,3,0)</f>
        <v>Y59</v>
      </c>
      <c r="G2192" s="204" t="s">
        <v>108</v>
      </c>
      <c r="H2192" s="203" t="s">
        <v>529</v>
      </c>
      <c r="I2192" s="495">
        <v>13</v>
      </c>
      <c r="J2192" s="495">
        <v>0</v>
      </c>
      <c r="K2192" s="495">
        <v>1</v>
      </c>
      <c r="L2192" s="495">
        <v>0</v>
      </c>
      <c r="M2192" s="495">
        <v>13</v>
      </c>
      <c r="N2192" s="495">
        <v>0</v>
      </c>
      <c r="O2192" s="495">
        <v>1</v>
      </c>
      <c r="P2192" s="495">
        <v>0</v>
      </c>
      <c r="Q2192" s="495" t="s">
        <v>80</v>
      </c>
      <c r="R2192" s="495" t="s">
        <v>80</v>
      </c>
      <c r="S2192" s="495">
        <v>25</v>
      </c>
      <c r="T2192" s="498">
        <v>18</v>
      </c>
      <c r="U2192" s="550">
        <v>80.8</v>
      </c>
      <c r="V2192" s="550">
        <v>72.5</v>
      </c>
      <c r="W2192" s="550">
        <v>126</v>
      </c>
      <c r="X2192" s="498">
        <v>19</v>
      </c>
      <c r="Y2192" s="555">
        <v>23.7</v>
      </c>
      <c r="Z2192" s="550">
        <v>11</v>
      </c>
      <c r="AA2192" s="550">
        <v>77</v>
      </c>
      <c r="AB2192" s="501">
        <v>7</v>
      </c>
      <c r="AC2192" s="550">
        <v>46.7</v>
      </c>
      <c r="AD2192" s="550">
        <v>46</v>
      </c>
      <c r="AE2192" s="550">
        <v>69</v>
      </c>
      <c r="AF2192" s="502">
        <v>3</v>
      </c>
      <c r="AG2192" s="503">
        <v>203</v>
      </c>
      <c r="AH2192" s="503">
        <v>232.6</v>
      </c>
      <c r="AI2192" s="502">
        <v>2</v>
      </c>
      <c r="AJ2192" s="505" t="s">
        <v>80</v>
      </c>
      <c r="AK2192" s="505" t="s">
        <v>80</v>
      </c>
      <c r="AL2192" s="507"/>
      <c r="AM2192" s="507"/>
      <c r="AN2192" s="505" t="s">
        <v>80</v>
      </c>
      <c r="AO2192" s="505" t="s">
        <v>80</v>
      </c>
      <c r="AP2192" s="506">
        <v>40</v>
      </c>
      <c r="AQ2192" s="506">
        <v>50</v>
      </c>
      <c r="AR2192" s="507"/>
      <c r="AS2192" s="507"/>
      <c r="AT2192" s="507"/>
      <c r="AU2192" s="507"/>
      <c r="AV2192" s="507"/>
      <c r="AW2192" s="507"/>
      <c r="AX2192" s="507"/>
      <c r="AY2192" s="507"/>
      <c r="AZ2192" s="507"/>
      <c r="BA2192" s="507"/>
      <c r="BB2192" s="357"/>
      <c r="BC2192" s="592">
        <f t="shared" si="1999"/>
        <v>406</v>
      </c>
      <c r="BD2192" s="593">
        <f t="shared" si="2000"/>
        <v>465.2</v>
      </c>
      <c r="BE2192" s="595">
        <f t="shared" si="2001"/>
        <v>1454.3999999999999</v>
      </c>
      <c r="BF2192" s="289">
        <f t="shared" si="2002"/>
        <v>1305</v>
      </c>
      <c r="BG2192" s="596">
        <f t="shared" si="2003"/>
        <v>2268</v>
      </c>
      <c r="BH2192" s="595">
        <f t="shared" si="2004"/>
        <v>450.3</v>
      </c>
      <c r="BI2192" s="289">
        <f t="shared" si="2005"/>
        <v>209</v>
      </c>
      <c r="BJ2192" s="596">
        <f t="shared" si="2006"/>
        <v>1463</v>
      </c>
      <c r="BK2192" s="595">
        <f t="shared" si="2007"/>
        <v>326.90000000000003</v>
      </c>
      <c r="BL2192" s="289">
        <f t="shared" si="2008"/>
        <v>322</v>
      </c>
      <c r="BM2192" s="596">
        <f t="shared" si="2009"/>
        <v>483</v>
      </c>
      <c r="BN2192" s="563">
        <f t="shared" si="2010"/>
        <v>3</v>
      </c>
      <c r="BO2192" s="87">
        <f t="shared" si="2011"/>
        <v>2022</v>
      </c>
      <c r="BP2192" s="87">
        <f t="shared" si="2012"/>
        <v>0</v>
      </c>
      <c r="BQ2192" s="202"/>
    </row>
    <row r="2193" spans="1:69" ht="10.5" customHeight="1" x14ac:dyDescent="0.2">
      <c r="A2193" s="87" t="str">
        <f t="shared" si="1998"/>
        <v>2021-22RRU3</v>
      </c>
      <c r="B2193" s="87" t="str">
        <f t="shared" si="2013"/>
        <v>Y56</v>
      </c>
      <c r="C2193" s="240" t="s">
        <v>198</v>
      </c>
      <c r="D2193" s="240" t="s">
        <v>178</v>
      </c>
      <c r="E2193" s="42"/>
      <c r="F2193" s="317" t="str">
        <f>VLOOKUP($G2193,'Selection Sheet'!$C$15:$F$39,3,0)</f>
        <v>Y56</v>
      </c>
      <c r="G2193" s="204" t="s">
        <v>93</v>
      </c>
      <c r="H2193" s="203" t="s">
        <v>530</v>
      </c>
      <c r="I2193" s="495">
        <v>360</v>
      </c>
      <c r="J2193" s="495">
        <v>98</v>
      </c>
      <c r="K2193" s="495">
        <v>43</v>
      </c>
      <c r="L2193" s="495">
        <v>15</v>
      </c>
      <c r="M2193" s="495">
        <v>353</v>
      </c>
      <c r="N2193" s="495">
        <v>36</v>
      </c>
      <c r="O2193" s="495">
        <v>42</v>
      </c>
      <c r="P2193" s="495">
        <v>10</v>
      </c>
      <c r="Q2193" s="495" t="s">
        <v>80</v>
      </c>
      <c r="R2193" s="495" t="s">
        <v>80</v>
      </c>
      <c r="S2193" s="495">
        <v>1025</v>
      </c>
      <c r="T2193" s="501">
        <v>313</v>
      </c>
      <c r="U2193" s="550">
        <v>104.6</v>
      </c>
      <c r="V2193" s="550">
        <v>88</v>
      </c>
      <c r="W2193" s="550">
        <v>181</v>
      </c>
      <c r="X2193" s="498">
        <v>524</v>
      </c>
      <c r="Y2193" s="555">
        <v>70.5</v>
      </c>
      <c r="Z2193" s="550">
        <v>28</v>
      </c>
      <c r="AA2193" s="550">
        <v>194</v>
      </c>
      <c r="AB2193" s="501">
        <v>84</v>
      </c>
      <c r="AC2193" s="550">
        <v>46.9</v>
      </c>
      <c r="AD2193" s="550">
        <v>37.5</v>
      </c>
      <c r="AE2193" s="550">
        <v>79</v>
      </c>
      <c r="AF2193" s="502">
        <v>88</v>
      </c>
      <c r="AG2193" s="503">
        <v>162.91025641025601</v>
      </c>
      <c r="AH2193" s="503">
        <v>251.4</v>
      </c>
      <c r="AI2193" s="502">
        <v>78</v>
      </c>
      <c r="AJ2193" s="505" t="s">
        <v>80</v>
      </c>
      <c r="AK2193" s="505" t="s">
        <v>80</v>
      </c>
      <c r="AL2193" s="507"/>
      <c r="AM2193" s="507"/>
      <c r="AN2193" s="505" t="s">
        <v>80</v>
      </c>
      <c r="AO2193" s="505" t="s">
        <v>80</v>
      </c>
      <c r="AP2193" s="506">
        <v>1225</v>
      </c>
      <c r="AQ2193" s="506">
        <v>1315</v>
      </c>
      <c r="AR2193" s="507"/>
      <c r="AS2193" s="507"/>
      <c r="AT2193" s="507"/>
      <c r="AU2193" s="507"/>
      <c r="AV2193" s="507"/>
      <c r="AW2193" s="507"/>
      <c r="AX2193" s="507"/>
      <c r="AY2193" s="507"/>
      <c r="AZ2193" s="507"/>
      <c r="BA2193" s="507"/>
      <c r="BB2193" s="357"/>
      <c r="BC2193" s="592">
        <f t="shared" si="1999"/>
        <v>12706.999999999969</v>
      </c>
      <c r="BD2193" s="593">
        <f t="shared" si="2000"/>
        <v>19609.2</v>
      </c>
      <c r="BE2193" s="595">
        <f t="shared" si="2001"/>
        <v>32739.8</v>
      </c>
      <c r="BF2193" s="289">
        <f t="shared" si="2002"/>
        <v>27544</v>
      </c>
      <c r="BG2193" s="596">
        <f t="shared" si="2003"/>
        <v>56653</v>
      </c>
      <c r="BH2193" s="595">
        <f t="shared" si="2004"/>
        <v>36942</v>
      </c>
      <c r="BI2193" s="289">
        <f t="shared" si="2005"/>
        <v>14672</v>
      </c>
      <c r="BJ2193" s="596">
        <f t="shared" si="2006"/>
        <v>101656</v>
      </c>
      <c r="BK2193" s="595">
        <f t="shared" si="2007"/>
        <v>3939.6</v>
      </c>
      <c r="BL2193" s="289">
        <f t="shared" si="2008"/>
        <v>3150</v>
      </c>
      <c r="BM2193" s="596">
        <f t="shared" si="2009"/>
        <v>6636</v>
      </c>
      <c r="BN2193" s="563">
        <f t="shared" si="2010"/>
        <v>3</v>
      </c>
      <c r="BO2193" s="87">
        <f t="shared" si="2011"/>
        <v>2022</v>
      </c>
      <c r="BP2193" s="87">
        <f t="shared" si="2012"/>
        <v>0</v>
      </c>
      <c r="BQ2193" s="202"/>
    </row>
    <row r="2194" spans="1:69" ht="10.5" customHeight="1" x14ac:dyDescent="0.2">
      <c r="A2194" s="87" t="str">
        <f t="shared" si="1998"/>
        <v>2021-22RX63</v>
      </c>
      <c r="B2194" s="87" t="str">
        <f t="shared" si="2013"/>
        <v>Y63</v>
      </c>
      <c r="C2194" s="240" t="s">
        <v>198</v>
      </c>
      <c r="D2194" s="240" t="s">
        <v>178</v>
      </c>
      <c r="E2194" s="42"/>
      <c r="F2194" s="317" t="str">
        <f>VLOOKUP($G2194,'Selection Sheet'!$C$15:$F$39,3,0)</f>
        <v>Y63</v>
      </c>
      <c r="G2194" s="204" t="s">
        <v>111</v>
      </c>
      <c r="H2194" s="203" t="s">
        <v>532</v>
      </c>
      <c r="I2194" s="495">
        <v>198</v>
      </c>
      <c r="J2194" s="495">
        <v>60</v>
      </c>
      <c r="K2194" s="495">
        <v>28</v>
      </c>
      <c r="L2194" s="495">
        <v>19</v>
      </c>
      <c r="M2194" s="495">
        <v>194</v>
      </c>
      <c r="N2194" s="495">
        <v>20</v>
      </c>
      <c r="O2194" s="495">
        <v>27</v>
      </c>
      <c r="P2194" s="495">
        <v>13</v>
      </c>
      <c r="Q2194" s="495" t="s">
        <v>80</v>
      </c>
      <c r="R2194" s="495" t="s">
        <v>80</v>
      </c>
      <c r="S2194" s="495">
        <v>489</v>
      </c>
      <c r="T2194" s="501">
        <v>258</v>
      </c>
      <c r="U2194" s="550">
        <v>90.2</v>
      </c>
      <c r="V2194" s="550">
        <v>79.5</v>
      </c>
      <c r="W2194" s="550">
        <v>141</v>
      </c>
      <c r="X2194" s="498">
        <v>252</v>
      </c>
      <c r="Y2194" s="555">
        <v>75.5</v>
      </c>
      <c r="Z2194" s="550">
        <v>35</v>
      </c>
      <c r="AA2194" s="550">
        <v>210</v>
      </c>
      <c r="AB2194" s="501">
        <v>39</v>
      </c>
      <c r="AC2194" s="550">
        <v>51.1</v>
      </c>
      <c r="AD2194" s="550">
        <v>49</v>
      </c>
      <c r="AE2194" s="550">
        <v>82</v>
      </c>
      <c r="AF2194" s="502">
        <v>57</v>
      </c>
      <c r="AG2194" s="503">
        <v>129.4375</v>
      </c>
      <c r="AH2194" s="503">
        <v>163.80000000000001</v>
      </c>
      <c r="AI2194" s="502">
        <v>48</v>
      </c>
      <c r="AJ2194" s="505" t="s">
        <v>80</v>
      </c>
      <c r="AK2194" s="505" t="s">
        <v>80</v>
      </c>
      <c r="AL2194" s="507"/>
      <c r="AM2194" s="507"/>
      <c r="AN2194" s="505" t="s">
        <v>80</v>
      </c>
      <c r="AO2194" s="505" t="s">
        <v>80</v>
      </c>
      <c r="AP2194" s="506">
        <v>248</v>
      </c>
      <c r="AQ2194" s="506">
        <v>286</v>
      </c>
      <c r="AR2194" s="507"/>
      <c r="AS2194" s="507"/>
      <c r="AT2194" s="507"/>
      <c r="AU2194" s="507"/>
      <c r="AV2194" s="507"/>
      <c r="AW2194" s="507"/>
      <c r="AX2194" s="507"/>
      <c r="AY2194" s="507"/>
      <c r="AZ2194" s="507"/>
      <c r="BA2194" s="507"/>
      <c r="BB2194" s="357"/>
      <c r="BC2194" s="592">
        <f t="shared" si="1999"/>
        <v>6213</v>
      </c>
      <c r="BD2194" s="593">
        <f t="shared" si="2000"/>
        <v>7862.4000000000005</v>
      </c>
      <c r="BE2194" s="595">
        <f t="shared" si="2001"/>
        <v>23271.600000000002</v>
      </c>
      <c r="BF2194" s="289">
        <f t="shared" si="2002"/>
        <v>20511</v>
      </c>
      <c r="BG2194" s="596">
        <f t="shared" si="2003"/>
        <v>36378</v>
      </c>
      <c r="BH2194" s="595">
        <f t="shared" si="2004"/>
        <v>19026</v>
      </c>
      <c r="BI2194" s="289">
        <f t="shared" si="2005"/>
        <v>8820</v>
      </c>
      <c r="BJ2194" s="596">
        <f t="shared" si="2006"/>
        <v>52920</v>
      </c>
      <c r="BK2194" s="595">
        <f t="shared" si="2007"/>
        <v>1992.9</v>
      </c>
      <c r="BL2194" s="289">
        <f t="shared" si="2008"/>
        <v>1911</v>
      </c>
      <c r="BM2194" s="596">
        <f t="shared" si="2009"/>
        <v>3198</v>
      </c>
      <c r="BN2194" s="563">
        <f t="shared" si="2010"/>
        <v>3</v>
      </c>
      <c r="BO2194" s="87">
        <f t="shared" si="2011"/>
        <v>2022</v>
      </c>
      <c r="BP2194" s="87">
        <f t="shared" si="2012"/>
        <v>0</v>
      </c>
      <c r="BQ2194" s="202"/>
    </row>
    <row r="2195" spans="1:69" ht="10.5" customHeight="1" x14ac:dyDescent="0.2">
      <c r="A2195" s="314" t="str">
        <f t="shared" si="1998"/>
        <v>2021-22RX73</v>
      </c>
      <c r="B2195" s="314" t="str">
        <f t="shared" si="2013"/>
        <v>Y62</v>
      </c>
      <c r="C2195" s="243" t="s">
        <v>198</v>
      </c>
      <c r="D2195" s="243" t="s">
        <v>178</v>
      </c>
      <c r="E2195" s="206"/>
      <c r="F2195" s="318" t="str">
        <f>VLOOKUP($G2195,'Selection Sheet'!$C$15:$F$39,3,0)</f>
        <v>Y62</v>
      </c>
      <c r="G2195" s="207" t="s">
        <v>84</v>
      </c>
      <c r="H2195" s="205" t="s">
        <v>533</v>
      </c>
      <c r="I2195" s="508">
        <v>359</v>
      </c>
      <c r="J2195" s="508">
        <v>95</v>
      </c>
      <c r="K2195" s="508">
        <v>55</v>
      </c>
      <c r="L2195" s="508">
        <v>19</v>
      </c>
      <c r="M2195" s="508">
        <v>351</v>
      </c>
      <c r="N2195" s="508">
        <v>19</v>
      </c>
      <c r="O2195" s="508">
        <v>54</v>
      </c>
      <c r="P2195" s="508">
        <v>8</v>
      </c>
      <c r="Q2195" s="508" t="s">
        <v>80</v>
      </c>
      <c r="R2195" s="508" t="s">
        <v>80</v>
      </c>
      <c r="S2195" s="508">
        <v>1186</v>
      </c>
      <c r="T2195" s="514">
        <v>544</v>
      </c>
      <c r="U2195" s="551">
        <v>107.3</v>
      </c>
      <c r="V2195" s="551">
        <v>90</v>
      </c>
      <c r="W2195" s="551">
        <v>179</v>
      </c>
      <c r="X2195" s="511">
        <v>676</v>
      </c>
      <c r="Y2195" s="556">
        <v>95.3</v>
      </c>
      <c r="Z2195" s="551">
        <v>40</v>
      </c>
      <c r="AA2195" s="551">
        <v>261</v>
      </c>
      <c r="AB2195" s="514">
        <v>55</v>
      </c>
      <c r="AC2195" s="551">
        <v>63.3</v>
      </c>
      <c r="AD2195" s="551">
        <v>54</v>
      </c>
      <c r="AE2195" s="551">
        <v>96</v>
      </c>
      <c r="AF2195" s="515">
        <v>134</v>
      </c>
      <c r="AG2195" s="516">
        <v>165.09734513274299</v>
      </c>
      <c r="AH2195" s="516">
        <v>258.8</v>
      </c>
      <c r="AI2195" s="515">
        <v>113</v>
      </c>
      <c r="AJ2195" s="519" t="s">
        <v>80</v>
      </c>
      <c r="AK2195" s="519" t="s">
        <v>80</v>
      </c>
      <c r="AL2195" s="570"/>
      <c r="AM2195" s="570"/>
      <c r="AN2195" s="518" t="s">
        <v>80</v>
      </c>
      <c r="AO2195" s="518" t="s">
        <v>80</v>
      </c>
      <c r="AP2195" s="519">
        <v>783</v>
      </c>
      <c r="AQ2195" s="519">
        <v>1140</v>
      </c>
      <c r="AR2195" s="520"/>
      <c r="AS2195" s="520"/>
      <c r="AT2195" s="520"/>
      <c r="AU2195" s="520"/>
      <c r="AV2195" s="520"/>
      <c r="AW2195" s="520"/>
      <c r="AX2195" s="520"/>
      <c r="AY2195" s="520"/>
      <c r="AZ2195" s="520"/>
      <c r="BA2195" s="520"/>
      <c r="BB2195" s="358"/>
      <c r="BC2195" s="597">
        <f t="shared" si="1999"/>
        <v>18655.999999999956</v>
      </c>
      <c r="BD2195" s="598">
        <f t="shared" si="2000"/>
        <v>29244.400000000001</v>
      </c>
      <c r="BE2195" s="602">
        <f t="shared" si="2001"/>
        <v>58371.199999999997</v>
      </c>
      <c r="BF2195" s="603">
        <f t="shared" si="2002"/>
        <v>48960</v>
      </c>
      <c r="BG2195" s="604">
        <f t="shared" si="2003"/>
        <v>97376</v>
      </c>
      <c r="BH2195" s="602">
        <f t="shared" si="2004"/>
        <v>64422.799999999996</v>
      </c>
      <c r="BI2195" s="603">
        <f t="shared" si="2005"/>
        <v>27040</v>
      </c>
      <c r="BJ2195" s="604">
        <f t="shared" si="2006"/>
        <v>176436</v>
      </c>
      <c r="BK2195" s="602">
        <f t="shared" si="2007"/>
        <v>3481.5</v>
      </c>
      <c r="BL2195" s="603">
        <f t="shared" si="2008"/>
        <v>2970</v>
      </c>
      <c r="BM2195" s="604">
        <f t="shared" si="2009"/>
        <v>5280</v>
      </c>
      <c r="BN2195" s="564">
        <f t="shared" si="2010"/>
        <v>3</v>
      </c>
      <c r="BO2195" s="314">
        <f t="shared" si="2011"/>
        <v>2022</v>
      </c>
      <c r="BP2195" s="314">
        <f t="shared" si="2012"/>
        <v>0</v>
      </c>
      <c r="BQ2195" s="202"/>
    </row>
    <row r="2196" spans="1:69" ht="10.5" customHeight="1" x14ac:dyDescent="0.2">
      <c r="A2196" s="87" t="str">
        <f t="shared" si="1998"/>
        <v>2021-22RX83</v>
      </c>
      <c r="B2196" s="87" t="str">
        <f t="shared" si="2013"/>
        <v>Y63</v>
      </c>
      <c r="C2196" s="240" t="s">
        <v>198</v>
      </c>
      <c r="D2196" s="240" t="s">
        <v>178</v>
      </c>
      <c r="E2196" s="42"/>
      <c r="F2196" s="317" t="str">
        <f>VLOOKUP($G2196,'Selection Sheet'!$C$15:$F$39,3,0)</f>
        <v>Y63</v>
      </c>
      <c r="G2196" s="204" t="s">
        <v>120</v>
      </c>
      <c r="H2196" s="203" t="s">
        <v>534</v>
      </c>
      <c r="I2196" s="495">
        <v>280</v>
      </c>
      <c r="J2196" s="495">
        <v>70</v>
      </c>
      <c r="K2196" s="495">
        <v>35</v>
      </c>
      <c r="L2196" s="495">
        <v>19</v>
      </c>
      <c r="M2196" s="495">
        <v>261</v>
      </c>
      <c r="N2196" s="495">
        <v>21</v>
      </c>
      <c r="O2196" s="495">
        <v>31</v>
      </c>
      <c r="P2196" s="495">
        <v>10</v>
      </c>
      <c r="Q2196" s="495" t="s">
        <v>80</v>
      </c>
      <c r="R2196" s="495" t="s">
        <v>80</v>
      </c>
      <c r="S2196" s="495">
        <v>871</v>
      </c>
      <c r="T2196" s="501">
        <v>419</v>
      </c>
      <c r="U2196" s="550">
        <v>105.2</v>
      </c>
      <c r="V2196" s="550">
        <v>88</v>
      </c>
      <c r="W2196" s="550">
        <v>169</v>
      </c>
      <c r="X2196" s="498">
        <v>481</v>
      </c>
      <c r="Y2196" s="555">
        <v>108.1</v>
      </c>
      <c r="Z2196" s="550">
        <v>42</v>
      </c>
      <c r="AA2196" s="550">
        <v>295</v>
      </c>
      <c r="AB2196" s="501">
        <v>68</v>
      </c>
      <c r="AC2196" s="550">
        <v>54.5</v>
      </c>
      <c r="AD2196" s="550">
        <v>46</v>
      </c>
      <c r="AE2196" s="550">
        <v>85</v>
      </c>
      <c r="AF2196" s="502">
        <v>106</v>
      </c>
      <c r="AG2196" s="503">
        <v>149.25842696629201</v>
      </c>
      <c r="AH2196" s="503">
        <v>205.2</v>
      </c>
      <c r="AI2196" s="502">
        <v>89</v>
      </c>
      <c r="AJ2196" s="506" t="s">
        <v>80</v>
      </c>
      <c r="AK2196" s="506" t="s">
        <v>80</v>
      </c>
      <c r="AL2196" s="569"/>
      <c r="AM2196" s="569"/>
      <c r="AN2196" s="505" t="s">
        <v>80</v>
      </c>
      <c r="AO2196" s="505" t="s">
        <v>80</v>
      </c>
      <c r="AP2196" s="506">
        <v>587</v>
      </c>
      <c r="AQ2196" s="506">
        <v>723</v>
      </c>
      <c r="AR2196" s="507"/>
      <c r="AS2196" s="507"/>
      <c r="AT2196" s="507"/>
      <c r="AU2196" s="507"/>
      <c r="AV2196" s="507"/>
      <c r="AW2196" s="507"/>
      <c r="AX2196" s="507"/>
      <c r="AY2196" s="507"/>
      <c r="AZ2196" s="507"/>
      <c r="BA2196" s="507"/>
      <c r="BB2196" s="357"/>
      <c r="BC2196" s="592">
        <f t="shared" si="1999"/>
        <v>13283.999999999989</v>
      </c>
      <c r="BD2196" s="593">
        <f t="shared" si="2000"/>
        <v>18262.8</v>
      </c>
      <c r="BE2196" s="595">
        <f t="shared" si="2001"/>
        <v>44078.8</v>
      </c>
      <c r="BF2196" s="289">
        <f t="shared" si="2002"/>
        <v>36872</v>
      </c>
      <c r="BG2196" s="596">
        <f t="shared" si="2003"/>
        <v>70811</v>
      </c>
      <c r="BH2196" s="595">
        <f t="shared" si="2004"/>
        <v>51996.1</v>
      </c>
      <c r="BI2196" s="289">
        <f t="shared" si="2005"/>
        <v>20202</v>
      </c>
      <c r="BJ2196" s="596">
        <f t="shared" si="2006"/>
        <v>141895</v>
      </c>
      <c r="BK2196" s="595">
        <f t="shared" si="2007"/>
        <v>3706</v>
      </c>
      <c r="BL2196" s="289">
        <f t="shared" si="2008"/>
        <v>3128</v>
      </c>
      <c r="BM2196" s="596">
        <f t="shared" si="2009"/>
        <v>5780</v>
      </c>
      <c r="BN2196" s="563">
        <f t="shared" si="2010"/>
        <v>3</v>
      </c>
      <c r="BO2196" s="87">
        <f t="shared" si="2011"/>
        <v>2022</v>
      </c>
      <c r="BP2196" s="87">
        <f t="shared" si="2012"/>
        <v>0</v>
      </c>
      <c r="BQ2196" s="202"/>
    </row>
    <row r="2197" spans="1:69" ht="10.5" customHeight="1" x14ac:dyDescent="0.2">
      <c r="A2197" s="87" t="str">
        <f t="shared" si="1998"/>
        <v>2021-22RX93</v>
      </c>
      <c r="B2197" s="87" t="str">
        <f t="shared" si="2013"/>
        <v>Y60</v>
      </c>
      <c r="C2197" s="240" t="s">
        <v>198</v>
      </c>
      <c r="D2197" s="240" t="s">
        <v>178</v>
      </c>
      <c r="E2197" s="42"/>
      <c r="F2197" s="317" t="str">
        <f>VLOOKUP($G2197,'Selection Sheet'!$C$15:$F$39,3,0)</f>
        <v>Y60</v>
      </c>
      <c r="G2197" s="204" t="s">
        <v>103</v>
      </c>
      <c r="H2197" s="203" t="s">
        <v>535</v>
      </c>
      <c r="I2197" s="495">
        <v>241</v>
      </c>
      <c r="J2197" s="495">
        <v>50</v>
      </c>
      <c r="K2197" s="495">
        <v>25</v>
      </c>
      <c r="L2197" s="495">
        <v>11</v>
      </c>
      <c r="M2197" s="495">
        <v>239</v>
      </c>
      <c r="N2197" s="495">
        <v>12</v>
      </c>
      <c r="O2197" s="495">
        <v>24</v>
      </c>
      <c r="P2197" s="495">
        <v>5</v>
      </c>
      <c r="Q2197" s="495" t="s">
        <v>80</v>
      </c>
      <c r="R2197" s="495" t="s">
        <v>80</v>
      </c>
      <c r="S2197" s="495">
        <v>642</v>
      </c>
      <c r="T2197" s="501">
        <v>420</v>
      </c>
      <c r="U2197" s="550">
        <v>132</v>
      </c>
      <c r="V2197" s="550">
        <v>99.5</v>
      </c>
      <c r="W2197" s="550">
        <v>218</v>
      </c>
      <c r="X2197" s="498">
        <v>447</v>
      </c>
      <c r="Y2197" s="555">
        <v>116</v>
      </c>
      <c r="Z2197" s="550">
        <v>53</v>
      </c>
      <c r="AA2197" s="550">
        <v>318</v>
      </c>
      <c r="AB2197" s="501">
        <v>44</v>
      </c>
      <c r="AC2197" s="550">
        <v>62.5</v>
      </c>
      <c r="AD2197" s="550">
        <v>54</v>
      </c>
      <c r="AE2197" s="550">
        <v>101</v>
      </c>
      <c r="AF2197" s="502">
        <v>104</v>
      </c>
      <c r="AG2197" s="503">
        <v>167.27848101265801</v>
      </c>
      <c r="AH2197" s="503">
        <v>273</v>
      </c>
      <c r="AI2197" s="502">
        <v>79</v>
      </c>
      <c r="AJ2197" s="505" t="s">
        <v>80</v>
      </c>
      <c r="AK2197" s="505" t="s">
        <v>80</v>
      </c>
      <c r="AL2197" s="507"/>
      <c r="AM2197" s="507"/>
      <c r="AN2197" s="505" t="s">
        <v>80</v>
      </c>
      <c r="AO2197" s="505" t="s">
        <v>80</v>
      </c>
      <c r="AP2197" s="506">
        <v>539</v>
      </c>
      <c r="AQ2197" s="506">
        <v>592</v>
      </c>
      <c r="AR2197" s="507"/>
      <c r="AS2197" s="507"/>
      <c r="AT2197" s="507"/>
      <c r="AU2197" s="507"/>
      <c r="AV2197" s="507"/>
      <c r="AW2197" s="507"/>
      <c r="AX2197" s="507"/>
      <c r="AY2197" s="507"/>
      <c r="AZ2197" s="507"/>
      <c r="BA2197" s="507"/>
      <c r="BB2197" s="357"/>
      <c r="BC2197" s="592">
        <f t="shared" si="1999"/>
        <v>13214.999999999982</v>
      </c>
      <c r="BD2197" s="593">
        <f t="shared" si="2000"/>
        <v>21567</v>
      </c>
      <c r="BE2197" s="595">
        <f t="shared" si="2001"/>
        <v>55440</v>
      </c>
      <c r="BF2197" s="289">
        <f t="shared" si="2002"/>
        <v>41790</v>
      </c>
      <c r="BG2197" s="596">
        <f t="shared" si="2003"/>
        <v>91560</v>
      </c>
      <c r="BH2197" s="595">
        <f t="shared" si="2004"/>
        <v>51852</v>
      </c>
      <c r="BI2197" s="289">
        <f t="shared" si="2005"/>
        <v>23691</v>
      </c>
      <c r="BJ2197" s="596">
        <f t="shared" si="2006"/>
        <v>142146</v>
      </c>
      <c r="BK2197" s="595">
        <f t="shared" si="2007"/>
        <v>2750</v>
      </c>
      <c r="BL2197" s="289">
        <f t="shared" si="2008"/>
        <v>2376</v>
      </c>
      <c r="BM2197" s="596">
        <f t="shared" si="2009"/>
        <v>4444</v>
      </c>
      <c r="BN2197" s="563">
        <f t="shared" si="2010"/>
        <v>3</v>
      </c>
      <c r="BO2197" s="87">
        <f t="shared" si="2011"/>
        <v>2022</v>
      </c>
      <c r="BP2197" s="87">
        <f t="shared" si="2012"/>
        <v>0</v>
      </c>
      <c r="BQ2197" s="202"/>
    </row>
    <row r="2198" spans="1:69" ht="10.5" customHeight="1" x14ac:dyDescent="0.2">
      <c r="A2198" s="314" t="str">
        <f t="shared" si="1998"/>
        <v>2021-22RYA3</v>
      </c>
      <c r="B2198" s="314" t="str">
        <f t="shared" si="2013"/>
        <v>Y60</v>
      </c>
      <c r="C2198" s="243" t="s">
        <v>198</v>
      </c>
      <c r="D2198" s="243" t="s">
        <v>178</v>
      </c>
      <c r="E2198" s="206"/>
      <c r="F2198" s="318" t="str">
        <f>VLOOKUP($G2198,'Selection Sheet'!$C$15:$F$39,3,0)</f>
        <v>Y60</v>
      </c>
      <c r="G2198" s="207" t="s">
        <v>118</v>
      </c>
      <c r="H2198" s="205" t="s">
        <v>536</v>
      </c>
      <c r="I2198" s="508">
        <v>348</v>
      </c>
      <c r="J2198" s="508">
        <v>85</v>
      </c>
      <c r="K2198" s="508">
        <v>44</v>
      </c>
      <c r="L2198" s="508">
        <v>14</v>
      </c>
      <c r="M2198" s="508">
        <v>344</v>
      </c>
      <c r="N2198" s="508">
        <v>20</v>
      </c>
      <c r="O2198" s="508">
        <v>43</v>
      </c>
      <c r="P2198" s="508">
        <v>7</v>
      </c>
      <c r="Q2198" s="508" t="s">
        <v>80</v>
      </c>
      <c r="R2198" s="508" t="s">
        <v>80</v>
      </c>
      <c r="S2198" s="508">
        <v>967</v>
      </c>
      <c r="T2198" s="514">
        <v>344</v>
      </c>
      <c r="U2198" s="551">
        <v>125.2</v>
      </c>
      <c r="V2198" s="551">
        <v>91</v>
      </c>
      <c r="W2198" s="551">
        <v>219</v>
      </c>
      <c r="X2198" s="511">
        <v>460</v>
      </c>
      <c r="Y2198" s="556">
        <v>113.6</v>
      </c>
      <c r="Z2198" s="551">
        <v>41</v>
      </c>
      <c r="AA2198" s="551">
        <v>318</v>
      </c>
      <c r="AB2198" s="514">
        <v>39</v>
      </c>
      <c r="AC2198" s="551">
        <v>55.5</v>
      </c>
      <c r="AD2198" s="551">
        <v>53</v>
      </c>
      <c r="AE2198" s="551">
        <v>90</v>
      </c>
      <c r="AF2198" s="515">
        <v>155</v>
      </c>
      <c r="AG2198" s="516">
        <v>173.32575757575799</v>
      </c>
      <c r="AH2198" s="516">
        <v>296.5</v>
      </c>
      <c r="AI2198" s="515">
        <v>132</v>
      </c>
      <c r="AJ2198" s="519" t="s">
        <v>80</v>
      </c>
      <c r="AK2198" s="519" t="s">
        <v>80</v>
      </c>
      <c r="AL2198" s="570"/>
      <c r="AM2198" s="570"/>
      <c r="AN2198" s="518" t="s">
        <v>80</v>
      </c>
      <c r="AO2198" s="518" t="s">
        <v>80</v>
      </c>
      <c r="AP2198" s="519">
        <v>1365</v>
      </c>
      <c r="AQ2198" s="519">
        <v>1481</v>
      </c>
      <c r="AR2198" s="520"/>
      <c r="AS2198" s="520"/>
      <c r="AT2198" s="520"/>
      <c r="AU2198" s="520"/>
      <c r="AV2198" s="520"/>
      <c r="AW2198" s="520"/>
      <c r="AX2198" s="520"/>
      <c r="AY2198" s="520"/>
      <c r="AZ2198" s="520"/>
      <c r="BA2198" s="520"/>
      <c r="BB2198" s="358"/>
      <c r="BC2198" s="597">
        <f t="shared" si="1999"/>
        <v>22879.000000000055</v>
      </c>
      <c r="BD2198" s="598">
        <f t="shared" si="2000"/>
        <v>39138</v>
      </c>
      <c r="BE2198" s="602">
        <f t="shared" si="2001"/>
        <v>43068.800000000003</v>
      </c>
      <c r="BF2198" s="603">
        <f t="shared" si="2002"/>
        <v>31304</v>
      </c>
      <c r="BG2198" s="604">
        <f t="shared" si="2003"/>
        <v>75336</v>
      </c>
      <c r="BH2198" s="602">
        <f t="shared" si="2004"/>
        <v>52256</v>
      </c>
      <c r="BI2198" s="603">
        <f t="shared" si="2005"/>
        <v>18860</v>
      </c>
      <c r="BJ2198" s="604">
        <f t="shared" si="2006"/>
        <v>146280</v>
      </c>
      <c r="BK2198" s="602">
        <f t="shared" si="2007"/>
        <v>2164.5</v>
      </c>
      <c r="BL2198" s="603">
        <f t="shared" si="2008"/>
        <v>2067</v>
      </c>
      <c r="BM2198" s="604">
        <f t="shared" si="2009"/>
        <v>3510</v>
      </c>
      <c r="BN2198" s="564">
        <f t="shared" si="2010"/>
        <v>3</v>
      </c>
      <c r="BO2198" s="314">
        <f t="shared" si="2011"/>
        <v>2022</v>
      </c>
      <c r="BP2198" s="314">
        <f t="shared" si="2012"/>
        <v>0</v>
      </c>
      <c r="BQ2198" s="202"/>
    </row>
    <row r="2199" spans="1:69" ht="10.5" customHeight="1" x14ac:dyDescent="0.2">
      <c r="A2199" s="87" t="str">
        <f t="shared" si="1998"/>
        <v>2021-22RYC3</v>
      </c>
      <c r="B2199" s="87" t="str">
        <f t="shared" si="2013"/>
        <v>Y61</v>
      </c>
      <c r="C2199" s="240" t="s">
        <v>198</v>
      </c>
      <c r="D2199" s="240" t="s">
        <v>178</v>
      </c>
      <c r="E2199" s="42"/>
      <c r="F2199" s="317" t="str">
        <f>VLOOKUP($G2199,'Selection Sheet'!$C$15:$F$39,3,0)</f>
        <v>Y61</v>
      </c>
      <c r="G2199" s="204" t="s">
        <v>87</v>
      </c>
      <c r="H2199" s="203" t="s">
        <v>537</v>
      </c>
      <c r="I2199" s="495">
        <v>329</v>
      </c>
      <c r="J2199" s="495">
        <v>63</v>
      </c>
      <c r="K2199" s="495">
        <v>50</v>
      </c>
      <c r="L2199" s="495">
        <v>22</v>
      </c>
      <c r="M2199" s="495">
        <v>328</v>
      </c>
      <c r="N2199" s="495">
        <v>13</v>
      </c>
      <c r="O2199" s="495">
        <v>50</v>
      </c>
      <c r="P2199" s="495">
        <v>7</v>
      </c>
      <c r="Q2199" s="495" t="s">
        <v>80</v>
      </c>
      <c r="R2199" s="495" t="s">
        <v>80</v>
      </c>
      <c r="S2199" s="495">
        <v>966</v>
      </c>
      <c r="T2199" s="501">
        <v>497</v>
      </c>
      <c r="U2199" s="550">
        <v>134.30000000000001</v>
      </c>
      <c r="V2199" s="550">
        <v>105</v>
      </c>
      <c r="W2199" s="550">
        <v>245</v>
      </c>
      <c r="X2199" s="498">
        <v>508</v>
      </c>
      <c r="Y2199" s="555">
        <v>101</v>
      </c>
      <c r="Z2199" s="550">
        <v>42</v>
      </c>
      <c r="AA2199" s="550">
        <v>308</v>
      </c>
      <c r="AB2199" s="501">
        <v>51</v>
      </c>
      <c r="AC2199" s="550">
        <v>68.400000000000006</v>
      </c>
      <c r="AD2199" s="550">
        <v>56</v>
      </c>
      <c r="AE2199" s="550">
        <v>117</v>
      </c>
      <c r="AF2199" s="502">
        <v>103</v>
      </c>
      <c r="AG2199" s="503">
        <v>171.18888888888901</v>
      </c>
      <c r="AH2199" s="503">
        <v>259.3</v>
      </c>
      <c r="AI2199" s="502">
        <v>90</v>
      </c>
      <c r="AJ2199" s="505" t="s">
        <v>80</v>
      </c>
      <c r="AK2199" s="505" t="s">
        <v>80</v>
      </c>
      <c r="AL2199" s="507"/>
      <c r="AM2199" s="507"/>
      <c r="AN2199" s="505" t="s">
        <v>80</v>
      </c>
      <c r="AO2199" s="505" t="s">
        <v>80</v>
      </c>
      <c r="AP2199" s="506">
        <v>748</v>
      </c>
      <c r="AQ2199" s="506">
        <v>820</v>
      </c>
      <c r="AR2199" s="507"/>
      <c r="AS2199" s="507"/>
      <c r="AT2199" s="507"/>
      <c r="AU2199" s="507"/>
      <c r="AV2199" s="507"/>
      <c r="AW2199" s="507"/>
      <c r="AX2199" s="507"/>
      <c r="AY2199" s="507"/>
      <c r="AZ2199" s="507"/>
      <c r="BA2199" s="507"/>
      <c r="BB2199" s="357"/>
      <c r="BC2199" s="592">
        <f t="shared" si="1999"/>
        <v>15407.000000000011</v>
      </c>
      <c r="BD2199" s="593">
        <f t="shared" si="2000"/>
        <v>23337</v>
      </c>
      <c r="BE2199" s="595">
        <f t="shared" si="2001"/>
        <v>66747.100000000006</v>
      </c>
      <c r="BF2199" s="289">
        <f t="shared" si="2002"/>
        <v>52185</v>
      </c>
      <c r="BG2199" s="596">
        <f t="shared" si="2003"/>
        <v>121765</v>
      </c>
      <c r="BH2199" s="595">
        <f t="shared" si="2004"/>
        <v>51308</v>
      </c>
      <c r="BI2199" s="289">
        <f t="shared" si="2005"/>
        <v>21336</v>
      </c>
      <c r="BJ2199" s="596">
        <f t="shared" si="2006"/>
        <v>156464</v>
      </c>
      <c r="BK2199" s="595">
        <f t="shared" si="2007"/>
        <v>3488.4</v>
      </c>
      <c r="BL2199" s="289">
        <f t="shared" si="2008"/>
        <v>2856</v>
      </c>
      <c r="BM2199" s="596">
        <f t="shared" si="2009"/>
        <v>5967</v>
      </c>
      <c r="BN2199" s="563">
        <f t="shared" si="2010"/>
        <v>3</v>
      </c>
      <c r="BO2199" s="87">
        <f t="shared" si="2011"/>
        <v>2022</v>
      </c>
      <c r="BP2199" s="87">
        <f t="shared" si="2012"/>
        <v>0</v>
      </c>
      <c r="BQ2199" s="202"/>
    </row>
    <row r="2200" spans="1:69" ht="10.5" customHeight="1" x14ac:dyDescent="0.2">
      <c r="A2200" s="87" t="str">
        <f t="shared" si="1998"/>
        <v>2021-22RYD3</v>
      </c>
      <c r="B2200" s="87" t="str">
        <f t="shared" si="2013"/>
        <v>Y59</v>
      </c>
      <c r="C2200" s="240" t="s">
        <v>198</v>
      </c>
      <c r="D2200" s="240" t="s">
        <v>178</v>
      </c>
      <c r="E2200" s="42"/>
      <c r="F2200" s="317" t="str">
        <f>VLOOKUP($G2200,'Selection Sheet'!$C$15:$F$39,3,0)</f>
        <v>Y59</v>
      </c>
      <c r="G2200" s="204" t="s">
        <v>116</v>
      </c>
      <c r="H2200" s="203" t="s">
        <v>538</v>
      </c>
      <c r="I2200" s="495">
        <v>252</v>
      </c>
      <c r="J2200" s="495">
        <v>66</v>
      </c>
      <c r="K2200" s="495">
        <v>46</v>
      </c>
      <c r="L2200" s="495">
        <v>24</v>
      </c>
      <c r="M2200" s="495">
        <v>252</v>
      </c>
      <c r="N2200" s="495">
        <v>21</v>
      </c>
      <c r="O2200" s="495">
        <v>45</v>
      </c>
      <c r="P2200" s="495">
        <v>12</v>
      </c>
      <c r="Q2200" s="495" t="s">
        <v>80</v>
      </c>
      <c r="R2200" s="495" t="s">
        <v>80</v>
      </c>
      <c r="S2200" s="495">
        <v>735</v>
      </c>
      <c r="T2200" s="501">
        <v>411</v>
      </c>
      <c r="U2200" s="550">
        <v>101.4</v>
      </c>
      <c r="V2200" s="550">
        <v>84</v>
      </c>
      <c r="W2200" s="550">
        <v>157</v>
      </c>
      <c r="X2200" s="498">
        <v>410</v>
      </c>
      <c r="Y2200" s="555">
        <v>66.900000000000006</v>
      </c>
      <c r="Z2200" s="550">
        <v>30.5</v>
      </c>
      <c r="AA2200" s="550">
        <v>160</v>
      </c>
      <c r="AB2200" s="501">
        <v>40</v>
      </c>
      <c r="AC2200" s="550">
        <v>54.5</v>
      </c>
      <c r="AD2200" s="550">
        <v>52</v>
      </c>
      <c r="AE2200" s="550">
        <v>91</v>
      </c>
      <c r="AF2200" s="502">
        <v>126</v>
      </c>
      <c r="AG2200" s="503">
        <v>161.30769230769201</v>
      </c>
      <c r="AH2200" s="503">
        <v>224</v>
      </c>
      <c r="AI2200" s="502">
        <v>104</v>
      </c>
      <c r="AJ2200" s="505" t="s">
        <v>80</v>
      </c>
      <c r="AK2200" s="505" t="s">
        <v>80</v>
      </c>
      <c r="AL2200" s="507"/>
      <c r="AM2200" s="507"/>
      <c r="AN2200" s="505" t="s">
        <v>80</v>
      </c>
      <c r="AO2200" s="505" t="s">
        <v>80</v>
      </c>
      <c r="AP2200" s="506">
        <v>552</v>
      </c>
      <c r="AQ2200" s="506">
        <v>659</v>
      </c>
      <c r="AR2200" s="507"/>
      <c r="AS2200" s="507"/>
      <c r="AT2200" s="507"/>
      <c r="AU2200" s="507"/>
      <c r="AV2200" s="507"/>
      <c r="AW2200" s="507"/>
      <c r="AX2200" s="507"/>
      <c r="AY2200" s="507"/>
      <c r="AZ2200" s="507"/>
      <c r="BA2200" s="507"/>
      <c r="BB2200" s="357"/>
      <c r="BC2200" s="592">
        <f t="shared" si="1999"/>
        <v>16775.999999999967</v>
      </c>
      <c r="BD2200" s="593">
        <f t="shared" si="2000"/>
        <v>23296</v>
      </c>
      <c r="BE2200" s="595">
        <f t="shared" si="2001"/>
        <v>41675.4</v>
      </c>
      <c r="BF2200" s="289">
        <f t="shared" si="2002"/>
        <v>34524</v>
      </c>
      <c r="BG2200" s="596">
        <f t="shared" si="2003"/>
        <v>64527</v>
      </c>
      <c r="BH2200" s="595">
        <f t="shared" si="2004"/>
        <v>27429.000000000004</v>
      </c>
      <c r="BI2200" s="289">
        <f t="shared" si="2005"/>
        <v>12505</v>
      </c>
      <c r="BJ2200" s="596">
        <f t="shared" si="2006"/>
        <v>65600</v>
      </c>
      <c r="BK2200" s="595">
        <f t="shared" si="2007"/>
        <v>2180</v>
      </c>
      <c r="BL2200" s="289">
        <f t="shared" si="2008"/>
        <v>2080</v>
      </c>
      <c r="BM2200" s="596">
        <f t="shared" si="2009"/>
        <v>3640</v>
      </c>
      <c r="BN2200" s="563">
        <f t="shared" si="2010"/>
        <v>3</v>
      </c>
      <c r="BO2200" s="87">
        <f t="shared" si="2011"/>
        <v>2022</v>
      </c>
      <c r="BP2200" s="87">
        <f t="shared" si="2012"/>
        <v>0</v>
      </c>
      <c r="BQ2200" s="202"/>
    </row>
    <row r="2201" spans="1:69" ht="10.5" customHeight="1" x14ac:dyDescent="0.2">
      <c r="A2201" s="87" t="str">
        <f t="shared" ref="A2201:A2264" si="2014">CONCATENATE(C2201,G2201,BN2201)</f>
        <v>2021-22RYE3</v>
      </c>
      <c r="B2201" s="87" t="str">
        <f t="shared" si="2013"/>
        <v>Y59</v>
      </c>
      <c r="C2201" s="240" t="s">
        <v>198</v>
      </c>
      <c r="D2201" s="240" t="s">
        <v>178</v>
      </c>
      <c r="E2201" s="42"/>
      <c r="F2201" s="317" t="str">
        <f>VLOOKUP($G2201,'Selection Sheet'!$C$15:$F$39,3,0)</f>
        <v>Y59</v>
      </c>
      <c r="G2201" s="204" t="s">
        <v>114</v>
      </c>
      <c r="H2201" s="203" t="s">
        <v>539</v>
      </c>
      <c r="I2201" s="495">
        <v>240</v>
      </c>
      <c r="J2201" s="495">
        <v>48</v>
      </c>
      <c r="K2201" s="495">
        <v>35</v>
      </c>
      <c r="L2201" s="495">
        <v>19</v>
      </c>
      <c r="M2201" s="495">
        <v>238</v>
      </c>
      <c r="N2201" s="495">
        <v>20</v>
      </c>
      <c r="O2201" s="495">
        <v>35</v>
      </c>
      <c r="P2201" s="495">
        <v>12</v>
      </c>
      <c r="Q2201" s="495" t="s">
        <v>80</v>
      </c>
      <c r="R2201" s="495" t="s">
        <v>80</v>
      </c>
      <c r="S2201" s="495">
        <v>424</v>
      </c>
      <c r="T2201" s="501">
        <v>314</v>
      </c>
      <c r="U2201" s="550">
        <v>110.9</v>
      </c>
      <c r="V2201" s="550">
        <v>91</v>
      </c>
      <c r="W2201" s="550">
        <v>176</v>
      </c>
      <c r="X2201" s="498">
        <v>339</v>
      </c>
      <c r="Y2201" s="555">
        <v>94.4</v>
      </c>
      <c r="Z2201" s="550">
        <v>34</v>
      </c>
      <c r="AA2201" s="550">
        <v>276</v>
      </c>
      <c r="AB2201" s="501">
        <v>57</v>
      </c>
      <c r="AC2201" s="550">
        <v>46.8</v>
      </c>
      <c r="AD2201" s="550">
        <v>44</v>
      </c>
      <c r="AE2201" s="550">
        <v>73</v>
      </c>
      <c r="AF2201" s="502">
        <v>95</v>
      </c>
      <c r="AG2201" s="503">
        <v>144.07894736842101</v>
      </c>
      <c r="AH2201" s="503">
        <v>238.5</v>
      </c>
      <c r="AI2201" s="502">
        <v>76</v>
      </c>
      <c r="AJ2201" s="505" t="s">
        <v>80</v>
      </c>
      <c r="AK2201" s="505" t="s">
        <v>80</v>
      </c>
      <c r="AL2201" s="507"/>
      <c r="AM2201" s="507"/>
      <c r="AN2201" s="505" t="s">
        <v>80</v>
      </c>
      <c r="AO2201" s="505" t="s">
        <v>80</v>
      </c>
      <c r="AP2201" s="506">
        <v>301</v>
      </c>
      <c r="AQ2201" s="506">
        <v>450</v>
      </c>
      <c r="AR2201" s="507"/>
      <c r="AS2201" s="507"/>
      <c r="AT2201" s="507"/>
      <c r="AU2201" s="507"/>
      <c r="AV2201" s="507"/>
      <c r="AW2201" s="507"/>
      <c r="AX2201" s="507"/>
      <c r="AY2201" s="507"/>
      <c r="AZ2201" s="507"/>
      <c r="BA2201" s="507"/>
      <c r="BB2201" s="357"/>
      <c r="BC2201" s="592">
        <f t="shared" ref="BC2201:BC2264" si="2015">IFERROR(AG2201*$AI2201,"-")</f>
        <v>10949.999999999996</v>
      </c>
      <c r="BD2201" s="593">
        <f t="shared" ref="BD2201:BD2264" si="2016">IFERROR(AH2201*$AI2201,"-")</f>
        <v>18126</v>
      </c>
      <c r="BE2201" s="595">
        <f t="shared" ref="BE2201:BE2264" si="2017">IFERROR(U2201*$T2201, "-")</f>
        <v>34822.6</v>
      </c>
      <c r="BF2201" s="289">
        <f t="shared" ref="BF2201:BF2264" si="2018">IFERROR(V2201*$T2201,"-")</f>
        <v>28574</v>
      </c>
      <c r="BG2201" s="596">
        <f t="shared" ref="BG2201:BG2264" si="2019">IFERROR(W2201*$T2201,"-")</f>
        <v>55264</v>
      </c>
      <c r="BH2201" s="595">
        <f t="shared" ref="BH2201:BH2264" si="2020">IFERROR(Y2201*$X2201, "-")</f>
        <v>32001.600000000002</v>
      </c>
      <c r="BI2201" s="289">
        <f t="shared" ref="BI2201:BI2264" si="2021">IFERROR(Z2201*$X2201,"-")</f>
        <v>11526</v>
      </c>
      <c r="BJ2201" s="596">
        <f t="shared" ref="BJ2201:BJ2264" si="2022">IFERROR(AA2201*$X2201,"-")</f>
        <v>93564</v>
      </c>
      <c r="BK2201" s="595">
        <f t="shared" ref="BK2201:BK2264" si="2023">IFERROR(AC2201*$AB2201, "-")</f>
        <v>2667.6</v>
      </c>
      <c r="BL2201" s="289">
        <f t="shared" ref="BL2201:BL2264" si="2024">IFERROR(AD2201*$AB2201,"-")</f>
        <v>2508</v>
      </c>
      <c r="BM2201" s="596">
        <f t="shared" ref="BM2201:BM2264" si="2025">IFERROR(AE2201*$AB2201,"-")</f>
        <v>4161</v>
      </c>
      <c r="BN2201" s="563">
        <f t="shared" ref="BN2201:BN2264" si="2026">MONTH(1&amp;$D2201)</f>
        <v>3</v>
      </c>
      <c r="BO2201" s="87">
        <f t="shared" ref="BO2201:BO2264" si="2027">VALUE(LEFT(C2201,4)+IF($BN2201&lt;4,1,0))</f>
        <v>2022</v>
      </c>
      <c r="BP2201" s="87">
        <f t="shared" ref="BP2201:BP2264" si="2028">(BN2201/3-ROUNDDOWN(BN2201/3,0))*3</f>
        <v>0</v>
      </c>
      <c r="BQ2201" s="202"/>
    </row>
    <row r="2202" spans="1:69" ht="10.5" customHeight="1" x14ac:dyDescent="0.2">
      <c r="A2202" s="312" t="str">
        <f t="shared" si="2014"/>
        <v>2021-22RYF3</v>
      </c>
      <c r="B2202" s="312" t="str">
        <f t="shared" ref="B2202:B2265" si="2029">F2202</f>
        <v>Y58</v>
      </c>
      <c r="C2202" s="245" t="s">
        <v>198</v>
      </c>
      <c r="D2202" s="245" t="s">
        <v>178</v>
      </c>
      <c r="E2202" s="53"/>
      <c r="F2202" s="319" t="str">
        <f>VLOOKUP($G2202,'Selection Sheet'!$C$15:$F$39,3,0)</f>
        <v>Y58</v>
      </c>
      <c r="G2202" s="209" t="s">
        <v>99</v>
      </c>
      <c r="H2202" s="208" t="s">
        <v>540</v>
      </c>
      <c r="I2202" s="521">
        <v>284</v>
      </c>
      <c r="J2202" s="521">
        <v>77</v>
      </c>
      <c r="K2202" s="521">
        <v>42</v>
      </c>
      <c r="L2202" s="521">
        <v>27</v>
      </c>
      <c r="M2202" s="521">
        <v>284</v>
      </c>
      <c r="N2202" s="521">
        <v>31</v>
      </c>
      <c r="O2202" s="521">
        <v>42</v>
      </c>
      <c r="P2202" s="521">
        <v>15</v>
      </c>
      <c r="Q2202" s="521" t="s">
        <v>80</v>
      </c>
      <c r="R2202" s="521" t="s">
        <v>80</v>
      </c>
      <c r="S2202" s="521">
        <v>886</v>
      </c>
      <c r="T2202" s="527">
        <v>475</v>
      </c>
      <c r="U2202" s="552">
        <v>183.8</v>
      </c>
      <c r="V2202" s="552">
        <v>131</v>
      </c>
      <c r="W2202" s="552">
        <v>337</v>
      </c>
      <c r="X2202" s="524">
        <v>542</v>
      </c>
      <c r="Y2202" s="557">
        <v>86</v>
      </c>
      <c r="Z2202" s="552">
        <v>26</v>
      </c>
      <c r="AA2202" s="552">
        <v>250</v>
      </c>
      <c r="AB2202" s="527">
        <v>60</v>
      </c>
      <c r="AC2202" s="552">
        <v>60.9</v>
      </c>
      <c r="AD2202" s="552">
        <v>57</v>
      </c>
      <c r="AE2202" s="552">
        <v>93.5</v>
      </c>
      <c r="AF2202" s="528">
        <v>92</v>
      </c>
      <c r="AG2202" s="529">
        <v>221.31168831168799</v>
      </c>
      <c r="AH2202" s="529">
        <v>356.6</v>
      </c>
      <c r="AI2202" s="528">
        <v>77</v>
      </c>
      <c r="AJ2202" s="532" t="s">
        <v>80</v>
      </c>
      <c r="AK2202" s="532" t="s">
        <v>80</v>
      </c>
      <c r="AL2202" s="571"/>
      <c r="AM2202" s="571"/>
      <c r="AN2202" s="531" t="s">
        <v>80</v>
      </c>
      <c r="AO2202" s="531" t="s">
        <v>80</v>
      </c>
      <c r="AP2202" s="532">
        <v>315</v>
      </c>
      <c r="AQ2202" s="532">
        <v>481</v>
      </c>
      <c r="AR2202" s="533"/>
      <c r="AS2202" s="533"/>
      <c r="AT2202" s="533"/>
      <c r="AU2202" s="533"/>
      <c r="AV2202" s="533"/>
      <c r="AW2202" s="533"/>
      <c r="AX2202" s="533"/>
      <c r="AY2202" s="533"/>
      <c r="AZ2202" s="533"/>
      <c r="BA2202" s="533"/>
      <c r="BB2202" s="359"/>
      <c r="BC2202" s="605">
        <f t="shared" si="2015"/>
        <v>17040.999999999975</v>
      </c>
      <c r="BD2202" s="606">
        <f t="shared" si="2016"/>
        <v>27458.2</v>
      </c>
      <c r="BE2202" s="609">
        <f t="shared" si="2017"/>
        <v>87305</v>
      </c>
      <c r="BF2202" s="311">
        <f t="shared" si="2018"/>
        <v>62225</v>
      </c>
      <c r="BG2202" s="610">
        <f t="shared" si="2019"/>
        <v>160075</v>
      </c>
      <c r="BH2202" s="609">
        <f t="shared" si="2020"/>
        <v>46612</v>
      </c>
      <c r="BI2202" s="311">
        <f t="shared" si="2021"/>
        <v>14092</v>
      </c>
      <c r="BJ2202" s="610">
        <f t="shared" si="2022"/>
        <v>135500</v>
      </c>
      <c r="BK2202" s="609">
        <f t="shared" si="2023"/>
        <v>3654</v>
      </c>
      <c r="BL2202" s="311">
        <f t="shared" si="2024"/>
        <v>3420</v>
      </c>
      <c r="BM2202" s="610">
        <f t="shared" si="2025"/>
        <v>5610</v>
      </c>
      <c r="BN2202" s="565">
        <f t="shared" si="2026"/>
        <v>3</v>
      </c>
      <c r="BO2202" s="312">
        <f t="shared" si="2027"/>
        <v>2022</v>
      </c>
      <c r="BP2202" s="312">
        <f t="shared" si="2028"/>
        <v>0</v>
      </c>
      <c r="BQ2202" s="202"/>
    </row>
    <row r="2203" spans="1:69" ht="10.5" customHeight="1" x14ac:dyDescent="0.2">
      <c r="A2203" s="87" t="str">
        <f t="shared" si="2014"/>
        <v>2022-23R1F4</v>
      </c>
      <c r="B2203" s="87" t="str">
        <f t="shared" si="2029"/>
        <v>Y59</v>
      </c>
      <c r="C2203" s="241" t="s">
        <v>200</v>
      </c>
      <c r="D2203" s="241" t="s">
        <v>167</v>
      </c>
      <c r="E2203" s="42"/>
      <c r="F2203" s="320" t="str">
        <f>VLOOKUP($G2203,'Selection Sheet'!$C$15:$F$39,3,0)</f>
        <v>Y59</v>
      </c>
      <c r="G2203" s="242" t="s">
        <v>108</v>
      </c>
      <c r="H2203" s="240" t="s">
        <v>529</v>
      </c>
      <c r="I2203" s="534">
        <v>10</v>
      </c>
      <c r="J2203" s="534">
        <v>2</v>
      </c>
      <c r="K2203" s="534">
        <v>3</v>
      </c>
      <c r="L2203" s="534">
        <v>1</v>
      </c>
      <c r="M2203" s="534">
        <v>10</v>
      </c>
      <c r="N2203" s="534">
        <v>1</v>
      </c>
      <c r="O2203" s="534">
        <v>4</v>
      </c>
      <c r="P2203" s="534">
        <v>1</v>
      </c>
      <c r="Q2203" s="534">
        <v>3</v>
      </c>
      <c r="R2203" s="534">
        <v>1</v>
      </c>
      <c r="S2203" s="534">
        <v>15</v>
      </c>
      <c r="T2203" s="498">
        <v>11</v>
      </c>
      <c r="U2203" s="550">
        <v>84.5</v>
      </c>
      <c r="V2203" s="550">
        <v>79</v>
      </c>
      <c r="W2203" s="550">
        <v>140</v>
      </c>
      <c r="X2203" s="498">
        <v>12</v>
      </c>
      <c r="Y2203" s="555">
        <v>126.4</v>
      </c>
      <c r="Z2203" s="550">
        <v>22.5</v>
      </c>
      <c r="AA2203" s="550">
        <v>387</v>
      </c>
      <c r="AB2203" s="501" t="s">
        <v>80</v>
      </c>
      <c r="AC2203" s="550" t="s">
        <v>80</v>
      </c>
      <c r="AD2203" s="550" t="s">
        <v>80</v>
      </c>
      <c r="AE2203" s="550" t="s">
        <v>80</v>
      </c>
      <c r="AF2203" s="502">
        <v>0</v>
      </c>
      <c r="AG2203" s="503" t="s">
        <v>80</v>
      </c>
      <c r="AH2203" s="503" t="s">
        <v>80</v>
      </c>
      <c r="AI2203" s="502">
        <v>0</v>
      </c>
      <c r="AJ2203" s="538">
        <v>2</v>
      </c>
      <c r="AK2203" s="538">
        <v>7</v>
      </c>
      <c r="AL2203" s="539"/>
      <c r="AM2203" s="539"/>
      <c r="AN2203" s="538" t="s">
        <v>80</v>
      </c>
      <c r="AO2203" s="538" t="s">
        <v>80</v>
      </c>
      <c r="AP2203" s="506" t="s">
        <v>80</v>
      </c>
      <c r="AQ2203" s="506" t="s">
        <v>80</v>
      </c>
      <c r="AR2203" s="539"/>
      <c r="AS2203" s="539"/>
      <c r="AT2203" s="539"/>
      <c r="AU2203" s="539"/>
      <c r="AV2203" s="539"/>
      <c r="AW2203" s="539"/>
      <c r="AX2203" s="539"/>
      <c r="AY2203" s="539"/>
      <c r="AZ2203" s="539"/>
      <c r="BA2203" s="539"/>
      <c r="BB2203" s="357"/>
      <c r="BC2203" s="592" t="str">
        <f t="shared" si="2015"/>
        <v>-</v>
      </c>
      <c r="BD2203" s="593" t="str">
        <f t="shared" si="2016"/>
        <v>-</v>
      </c>
      <c r="BE2203" s="595">
        <f t="shared" si="2017"/>
        <v>929.5</v>
      </c>
      <c r="BF2203" s="289">
        <f t="shared" si="2018"/>
        <v>869</v>
      </c>
      <c r="BG2203" s="596">
        <f t="shared" si="2019"/>
        <v>1540</v>
      </c>
      <c r="BH2203" s="595">
        <f t="shared" si="2020"/>
        <v>1516.8000000000002</v>
      </c>
      <c r="BI2203" s="289">
        <f t="shared" si="2021"/>
        <v>270</v>
      </c>
      <c r="BJ2203" s="596">
        <f t="shared" si="2022"/>
        <v>4644</v>
      </c>
      <c r="BK2203" s="595" t="str">
        <f t="shared" si="2023"/>
        <v>-</v>
      </c>
      <c r="BL2203" s="289" t="str">
        <f t="shared" si="2024"/>
        <v>-</v>
      </c>
      <c r="BM2203" s="596" t="str">
        <f t="shared" si="2025"/>
        <v>-</v>
      </c>
      <c r="BN2203" s="563">
        <f t="shared" si="2026"/>
        <v>4</v>
      </c>
      <c r="BO2203" s="87">
        <f t="shared" si="2027"/>
        <v>2022</v>
      </c>
      <c r="BP2203" s="87">
        <f t="shared" si="2028"/>
        <v>0.99999999999999978</v>
      </c>
      <c r="BQ2203" s="202"/>
    </row>
    <row r="2204" spans="1:69" ht="10.5" customHeight="1" x14ac:dyDescent="0.2">
      <c r="A2204" s="87" t="str">
        <f t="shared" si="2014"/>
        <v>2022-23RRU4</v>
      </c>
      <c r="B2204" s="87" t="str">
        <f t="shared" si="2029"/>
        <v>Y56</v>
      </c>
      <c r="C2204" s="240" t="s">
        <v>200</v>
      </c>
      <c r="D2204" s="240" t="s">
        <v>167</v>
      </c>
      <c r="E2204" s="42"/>
      <c r="F2204" s="320" t="str">
        <f>VLOOKUP($G2204,'Selection Sheet'!$C$15:$F$39,3,0)</f>
        <v>Y56</v>
      </c>
      <c r="G2204" s="242" t="s">
        <v>93</v>
      </c>
      <c r="H2204" s="240" t="s">
        <v>530</v>
      </c>
      <c r="I2204" s="534">
        <v>360</v>
      </c>
      <c r="J2204" s="534">
        <v>97</v>
      </c>
      <c r="K2204" s="534">
        <v>48</v>
      </c>
      <c r="L2204" s="534">
        <v>26</v>
      </c>
      <c r="M2204" s="534">
        <v>356</v>
      </c>
      <c r="N2204" s="534">
        <v>27</v>
      </c>
      <c r="O2204" s="534">
        <v>47</v>
      </c>
      <c r="P2204" s="534">
        <v>14</v>
      </c>
      <c r="Q2204" s="534">
        <v>134</v>
      </c>
      <c r="R2204" s="534">
        <v>110</v>
      </c>
      <c r="S2204" s="534">
        <v>1029</v>
      </c>
      <c r="T2204" s="501">
        <v>354</v>
      </c>
      <c r="U2204" s="550">
        <v>93.6</v>
      </c>
      <c r="V2204" s="550">
        <v>80</v>
      </c>
      <c r="W2204" s="550">
        <v>153</v>
      </c>
      <c r="X2204" s="498">
        <v>548</v>
      </c>
      <c r="Y2204" s="555">
        <v>67</v>
      </c>
      <c r="Z2204" s="550">
        <v>27</v>
      </c>
      <c r="AA2204" s="550">
        <v>166</v>
      </c>
      <c r="AB2204" s="501">
        <v>86</v>
      </c>
      <c r="AC2204" s="550">
        <v>44.5</v>
      </c>
      <c r="AD2204" s="550">
        <v>34.5</v>
      </c>
      <c r="AE2204" s="550">
        <v>80</v>
      </c>
      <c r="AF2204" s="502">
        <v>106</v>
      </c>
      <c r="AG2204" s="503">
        <v>149.23157894736801</v>
      </c>
      <c r="AH2204" s="503">
        <v>206.2</v>
      </c>
      <c r="AI2204" s="502">
        <v>95</v>
      </c>
      <c r="AJ2204" s="538">
        <v>184</v>
      </c>
      <c r="AK2204" s="538">
        <v>266</v>
      </c>
      <c r="AL2204" s="539"/>
      <c r="AM2204" s="539"/>
      <c r="AN2204" s="538" t="s">
        <v>80</v>
      </c>
      <c r="AO2204" s="538" t="s">
        <v>80</v>
      </c>
      <c r="AP2204" s="506" t="s">
        <v>80</v>
      </c>
      <c r="AQ2204" s="506" t="s">
        <v>80</v>
      </c>
      <c r="AR2204" s="539"/>
      <c r="AS2204" s="539"/>
      <c r="AT2204" s="539"/>
      <c r="AU2204" s="539"/>
      <c r="AV2204" s="539"/>
      <c r="AW2204" s="539"/>
      <c r="AX2204" s="539"/>
      <c r="AY2204" s="539"/>
      <c r="AZ2204" s="539"/>
      <c r="BA2204" s="539"/>
      <c r="BB2204" s="357"/>
      <c r="BC2204" s="592">
        <f t="shared" si="2015"/>
        <v>14176.99999999996</v>
      </c>
      <c r="BD2204" s="593">
        <f t="shared" si="2016"/>
        <v>19589</v>
      </c>
      <c r="BE2204" s="595">
        <f t="shared" si="2017"/>
        <v>33134.400000000001</v>
      </c>
      <c r="BF2204" s="289">
        <f t="shared" si="2018"/>
        <v>28320</v>
      </c>
      <c r="BG2204" s="596">
        <f t="shared" si="2019"/>
        <v>54162</v>
      </c>
      <c r="BH2204" s="595">
        <f t="shared" si="2020"/>
        <v>36716</v>
      </c>
      <c r="BI2204" s="289">
        <f t="shared" si="2021"/>
        <v>14796</v>
      </c>
      <c r="BJ2204" s="596">
        <f t="shared" si="2022"/>
        <v>90968</v>
      </c>
      <c r="BK2204" s="595">
        <f t="shared" si="2023"/>
        <v>3827</v>
      </c>
      <c r="BL2204" s="289">
        <f t="shared" si="2024"/>
        <v>2967</v>
      </c>
      <c r="BM2204" s="596">
        <f t="shared" si="2025"/>
        <v>6880</v>
      </c>
      <c r="BN2204" s="563">
        <f t="shared" si="2026"/>
        <v>4</v>
      </c>
      <c r="BO2204" s="87">
        <f t="shared" si="2027"/>
        <v>2022</v>
      </c>
      <c r="BP2204" s="87">
        <f t="shared" si="2028"/>
        <v>0.99999999999999978</v>
      </c>
      <c r="BQ2204" s="202"/>
    </row>
    <row r="2205" spans="1:69" ht="10.5" customHeight="1" x14ac:dyDescent="0.2">
      <c r="A2205" s="87" t="str">
        <f t="shared" si="2014"/>
        <v>2022-23RX64</v>
      </c>
      <c r="B2205" s="87" t="str">
        <f t="shared" si="2029"/>
        <v>Y63</v>
      </c>
      <c r="C2205" s="240" t="s">
        <v>200</v>
      </c>
      <c r="D2205" s="240" t="s">
        <v>167</v>
      </c>
      <c r="E2205" s="42"/>
      <c r="F2205" s="320" t="str">
        <f>VLOOKUP($G2205,'Selection Sheet'!$C$15:$F$39,3,0)</f>
        <v>Y63</v>
      </c>
      <c r="G2205" s="242" t="s">
        <v>111</v>
      </c>
      <c r="H2205" s="240" t="s">
        <v>532</v>
      </c>
      <c r="I2205" s="534">
        <v>171</v>
      </c>
      <c r="J2205" s="534">
        <v>50</v>
      </c>
      <c r="K2205" s="534">
        <v>24</v>
      </c>
      <c r="L2205" s="534">
        <v>15</v>
      </c>
      <c r="M2205" s="534">
        <v>170</v>
      </c>
      <c r="N2205" s="534">
        <v>13</v>
      </c>
      <c r="O2205" s="534">
        <v>24</v>
      </c>
      <c r="P2205" s="534">
        <v>6</v>
      </c>
      <c r="Q2205" s="534">
        <v>75</v>
      </c>
      <c r="R2205" s="534">
        <v>61</v>
      </c>
      <c r="S2205" s="534">
        <v>471</v>
      </c>
      <c r="T2205" s="501">
        <v>253</v>
      </c>
      <c r="U2205" s="550">
        <v>107.2</v>
      </c>
      <c r="V2205" s="550">
        <v>88</v>
      </c>
      <c r="W2205" s="550">
        <v>170</v>
      </c>
      <c r="X2205" s="498">
        <v>253</v>
      </c>
      <c r="Y2205" s="555">
        <v>85.2</v>
      </c>
      <c r="Z2205" s="550">
        <v>34</v>
      </c>
      <c r="AA2205" s="550">
        <v>235</v>
      </c>
      <c r="AB2205" s="501">
        <v>31</v>
      </c>
      <c r="AC2205" s="550">
        <v>53.4</v>
      </c>
      <c r="AD2205" s="550">
        <v>43</v>
      </c>
      <c r="AE2205" s="550">
        <v>80</v>
      </c>
      <c r="AF2205" s="502">
        <v>69</v>
      </c>
      <c r="AG2205" s="503">
        <v>147.15625</v>
      </c>
      <c r="AH2205" s="503">
        <v>219.3</v>
      </c>
      <c r="AI2205" s="502">
        <v>64</v>
      </c>
      <c r="AJ2205" s="538">
        <v>65</v>
      </c>
      <c r="AK2205" s="538">
        <v>78</v>
      </c>
      <c r="AL2205" s="539"/>
      <c r="AM2205" s="539"/>
      <c r="AN2205" s="538" t="s">
        <v>80</v>
      </c>
      <c r="AO2205" s="538" t="s">
        <v>80</v>
      </c>
      <c r="AP2205" s="506" t="s">
        <v>80</v>
      </c>
      <c r="AQ2205" s="506" t="s">
        <v>80</v>
      </c>
      <c r="AR2205" s="539"/>
      <c r="AS2205" s="539"/>
      <c r="AT2205" s="539"/>
      <c r="AU2205" s="539"/>
      <c r="AV2205" s="539"/>
      <c r="AW2205" s="539"/>
      <c r="AX2205" s="539"/>
      <c r="AY2205" s="539"/>
      <c r="AZ2205" s="539"/>
      <c r="BA2205" s="539"/>
      <c r="BB2205" s="357"/>
      <c r="BC2205" s="592">
        <f t="shared" si="2015"/>
        <v>9418</v>
      </c>
      <c r="BD2205" s="593">
        <f t="shared" si="2016"/>
        <v>14035.2</v>
      </c>
      <c r="BE2205" s="595">
        <f t="shared" si="2017"/>
        <v>27121.600000000002</v>
      </c>
      <c r="BF2205" s="289">
        <f t="shared" si="2018"/>
        <v>22264</v>
      </c>
      <c r="BG2205" s="596">
        <f t="shared" si="2019"/>
        <v>43010</v>
      </c>
      <c r="BH2205" s="595">
        <f t="shared" si="2020"/>
        <v>21555.600000000002</v>
      </c>
      <c r="BI2205" s="289">
        <f t="shared" si="2021"/>
        <v>8602</v>
      </c>
      <c r="BJ2205" s="596">
        <f t="shared" si="2022"/>
        <v>59455</v>
      </c>
      <c r="BK2205" s="595">
        <f t="shared" si="2023"/>
        <v>1655.3999999999999</v>
      </c>
      <c r="BL2205" s="289">
        <f t="shared" si="2024"/>
        <v>1333</v>
      </c>
      <c r="BM2205" s="596">
        <f t="shared" si="2025"/>
        <v>2480</v>
      </c>
      <c r="BN2205" s="563">
        <f t="shared" si="2026"/>
        <v>4</v>
      </c>
      <c r="BO2205" s="87">
        <f t="shared" si="2027"/>
        <v>2022</v>
      </c>
      <c r="BP2205" s="87">
        <f t="shared" si="2028"/>
        <v>0.99999999999999978</v>
      </c>
      <c r="BQ2205" s="202"/>
    </row>
    <row r="2206" spans="1:69" ht="10.5" customHeight="1" x14ac:dyDescent="0.2">
      <c r="A2206" s="314" t="str">
        <f t="shared" si="2014"/>
        <v>2022-23RX74</v>
      </c>
      <c r="B2206" s="314" t="str">
        <f t="shared" si="2029"/>
        <v>Y62</v>
      </c>
      <c r="C2206" s="243" t="s">
        <v>200</v>
      </c>
      <c r="D2206" s="243" t="s">
        <v>167</v>
      </c>
      <c r="E2206" s="206"/>
      <c r="F2206" s="321" t="str">
        <f>VLOOKUP($G2206,'Selection Sheet'!$C$15:$F$39,3,0)</f>
        <v>Y62</v>
      </c>
      <c r="G2206" s="244" t="s">
        <v>84</v>
      </c>
      <c r="H2206" s="243" t="s">
        <v>533</v>
      </c>
      <c r="I2206" s="540">
        <v>354</v>
      </c>
      <c r="J2206" s="540">
        <v>110</v>
      </c>
      <c r="K2206" s="540">
        <v>57</v>
      </c>
      <c r="L2206" s="540">
        <v>26</v>
      </c>
      <c r="M2206" s="540">
        <v>352</v>
      </c>
      <c r="N2206" s="540">
        <v>32</v>
      </c>
      <c r="O2206" s="540">
        <v>57</v>
      </c>
      <c r="P2206" s="540">
        <v>15</v>
      </c>
      <c r="Q2206" s="540">
        <v>136</v>
      </c>
      <c r="R2206" s="540">
        <v>104</v>
      </c>
      <c r="S2206" s="540">
        <v>1125</v>
      </c>
      <c r="T2206" s="514">
        <v>497</v>
      </c>
      <c r="U2206" s="551">
        <v>106.2</v>
      </c>
      <c r="V2206" s="551">
        <v>87</v>
      </c>
      <c r="W2206" s="551">
        <v>172</v>
      </c>
      <c r="X2206" s="511">
        <v>630</v>
      </c>
      <c r="Y2206" s="556">
        <v>86.3</v>
      </c>
      <c r="Z2206" s="551">
        <v>36</v>
      </c>
      <c r="AA2206" s="551">
        <v>238.5</v>
      </c>
      <c r="AB2206" s="514">
        <v>57</v>
      </c>
      <c r="AC2206" s="551">
        <v>65.099999999999994</v>
      </c>
      <c r="AD2206" s="551">
        <v>58</v>
      </c>
      <c r="AE2206" s="551">
        <v>99</v>
      </c>
      <c r="AF2206" s="515">
        <v>167</v>
      </c>
      <c r="AG2206" s="516">
        <v>157.99206349206301</v>
      </c>
      <c r="AH2206" s="516">
        <v>220</v>
      </c>
      <c r="AI2206" s="515">
        <v>126</v>
      </c>
      <c r="AJ2206" s="519">
        <v>122</v>
      </c>
      <c r="AK2206" s="519">
        <v>190</v>
      </c>
      <c r="AL2206" s="570"/>
      <c r="AM2206" s="570"/>
      <c r="AN2206" s="541" t="s">
        <v>80</v>
      </c>
      <c r="AO2206" s="541" t="s">
        <v>80</v>
      </c>
      <c r="AP2206" s="519" t="s">
        <v>80</v>
      </c>
      <c r="AQ2206" s="519" t="s">
        <v>80</v>
      </c>
      <c r="AR2206" s="542"/>
      <c r="AS2206" s="542"/>
      <c r="AT2206" s="542"/>
      <c r="AU2206" s="542"/>
      <c r="AV2206" s="542"/>
      <c r="AW2206" s="542"/>
      <c r="AX2206" s="542"/>
      <c r="AY2206" s="542"/>
      <c r="AZ2206" s="542"/>
      <c r="BA2206" s="542"/>
      <c r="BB2206" s="358"/>
      <c r="BC2206" s="597">
        <f t="shared" si="2015"/>
        <v>19906.999999999938</v>
      </c>
      <c r="BD2206" s="598">
        <f t="shared" si="2016"/>
        <v>27720</v>
      </c>
      <c r="BE2206" s="602">
        <f t="shared" si="2017"/>
        <v>52781.4</v>
      </c>
      <c r="BF2206" s="603">
        <f t="shared" si="2018"/>
        <v>43239</v>
      </c>
      <c r="BG2206" s="604">
        <f t="shared" si="2019"/>
        <v>85484</v>
      </c>
      <c r="BH2206" s="602">
        <f t="shared" si="2020"/>
        <v>54369</v>
      </c>
      <c r="BI2206" s="603">
        <f t="shared" si="2021"/>
        <v>22680</v>
      </c>
      <c r="BJ2206" s="604">
        <f t="shared" si="2022"/>
        <v>150255</v>
      </c>
      <c r="BK2206" s="602">
        <f t="shared" si="2023"/>
        <v>3710.7</v>
      </c>
      <c r="BL2206" s="603">
        <f t="shared" si="2024"/>
        <v>3306</v>
      </c>
      <c r="BM2206" s="604">
        <f t="shared" si="2025"/>
        <v>5643</v>
      </c>
      <c r="BN2206" s="564">
        <f t="shared" si="2026"/>
        <v>4</v>
      </c>
      <c r="BO2206" s="314">
        <f t="shared" si="2027"/>
        <v>2022</v>
      </c>
      <c r="BP2206" s="314">
        <f t="shared" si="2028"/>
        <v>0.99999999999999978</v>
      </c>
      <c r="BQ2206" s="202"/>
    </row>
    <row r="2207" spans="1:69" ht="10.5" customHeight="1" x14ac:dyDescent="0.2">
      <c r="A2207" s="87" t="str">
        <f t="shared" si="2014"/>
        <v>2022-23RX84</v>
      </c>
      <c r="B2207" s="87" t="str">
        <f t="shared" si="2029"/>
        <v>Y63</v>
      </c>
      <c r="C2207" s="240" t="s">
        <v>200</v>
      </c>
      <c r="D2207" s="240" t="s">
        <v>167</v>
      </c>
      <c r="E2207" s="42"/>
      <c r="F2207" s="320" t="str">
        <f>VLOOKUP($G2207,'Selection Sheet'!$C$15:$F$39,3,0)</f>
        <v>Y63</v>
      </c>
      <c r="G2207" s="242" t="s">
        <v>120</v>
      </c>
      <c r="H2207" s="240" t="s">
        <v>534</v>
      </c>
      <c r="I2207" s="534">
        <v>319</v>
      </c>
      <c r="J2207" s="534">
        <v>82</v>
      </c>
      <c r="K2207" s="534">
        <v>36</v>
      </c>
      <c r="L2207" s="534">
        <v>22</v>
      </c>
      <c r="M2207" s="534">
        <v>303</v>
      </c>
      <c r="N2207" s="534">
        <v>18</v>
      </c>
      <c r="O2207" s="534">
        <v>31</v>
      </c>
      <c r="P2207" s="534">
        <v>10</v>
      </c>
      <c r="Q2207" s="534">
        <v>100</v>
      </c>
      <c r="R2207" s="534">
        <v>69</v>
      </c>
      <c r="S2207" s="534">
        <v>866</v>
      </c>
      <c r="T2207" s="501">
        <v>387</v>
      </c>
      <c r="U2207" s="550">
        <v>105.1</v>
      </c>
      <c r="V2207" s="550">
        <v>83</v>
      </c>
      <c r="W2207" s="550">
        <v>173</v>
      </c>
      <c r="X2207" s="498">
        <v>507</v>
      </c>
      <c r="Y2207" s="555">
        <v>90.5</v>
      </c>
      <c r="Z2207" s="550">
        <v>39</v>
      </c>
      <c r="AA2207" s="550">
        <v>263</v>
      </c>
      <c r="AB2207" s="501">
        <v>75</v>
      </c>
      <c r="AC2207" s="550">
        <v>51.8</v>
      </c>
      <c r="AD2207" s="550">
        <v>46</v>
      </c>
      <c r="AE2207" s="550">
        <v>88</v>
      </c>
      <c r="AF2207" s="502">
        <v>109</v>
      </c>
      <c r="AG2207" s="503">
        <v>143.436170212766</v>
      </c>
      <c r="AH2207" s="503">
        <v>198.7</v>
      </c>
      <c r="AI2207" s="502">
        <v>94</v>
      </c>
      <c r="AJ2207" s="506">
        <v>108</v>
      </c>
      <c r="AK2207" s="506">
        <v>188</v>
      </c>
      <c r="AL2207" s="569"/>
      <c r="AM2207" s="569"/>
      <c r="AN2207" s="538" t="s">
        <v>80</v>
      </c>
      <c r="AO2207" s="538" t="s">
        <v>80</v>
      </c>
      <c r="AP2207" s="506" t="s">
        <v>80</v>
      </c>
      <c r="AQ2207" s="506" t="s">
        <v>80</v>
      </c>
      <c r="AR2207" s="539"/>
      <c r="AS2207" s="539"/>
      <c r="AT2207" s="539"/>
      <c r="AU2207" s="539"/>
      <c r="AV2207" s="539"/>
      <c r="AW2207" s="539"/>
      <c r="AX2207" s="539"/>
      <c r="AY2207" s="539"/>
      <c r="AZ2207" s="539"/>
      <c r="BA2207" s="539"/>
      <c r="BB2207" s="357"/>
      <c r="BC2207" s="592">
        <f t="shared" si="2015"/>
        <v>13483.000000000004</v>
      </c>
      <c r="BD2207" s="593">
        <f t="shared" si="2016"/>
        <v>18677.8</v>
      </c>
      <c r="BE2207" s="595">
        <f t="shared" si="2017"/>
        <v>40673.699999999997</v>
      </c>
      <c r="BF2207" s="289">
        <f t="shared" si="2018"/>
        <v>32121</v>
      </c>
      <c r="BG2207" s="596">
        <f t="shared" si="2019"/>
        <v>66951</v>
      </c>
      <c r="BH2207" s="595">
        <f t="shared" si="2020"/>
        <v>45883.5</v>
      </c>
      <c r="BI2207" s="289">
        <f t="shared" si="2021"/>
        <v>19773</v>
      </c>
      <c r="BJ2207" s="596">
        <f t="shared" si="2022"/>
        <v>133341</v>
      </c>
      <c r="BK2207" s="595">
        <f t="shared" si="2023"/>
        <v>3885</v>
      </c>
      <c r="BL2207" s="289">
        <f t="shared" si="2024"/>
        <v>3450</v>
      </c>
      <c r="BM2207" s="596">
        <f t="shared" si="2025"/>
        <v>6600</v>
      </c>
      <c r="BN2207" s="563">
        <f t="shared" si="2026"/>
        <v>4</v>
      </c>
      <c r="BO2207" s="87">
        <f t="shared" si="2027"/>
        <v>2022</v>
      </c>
      <c r="BP2207" s="87">
        <f t="shared" si="2028"/>
        <v>0.99999999999999978</v>
      </c>
      <c r="BQ2207" s="202"/>
    </row>
    <row r="2208" spans="1:69" ht="10.5" customHeight="1" x14ac:dyDescent="0.2">
      <c r="A2208" s="87" t="str">
        <f t="shared" si="2014"/>
        <v>2022-23RX94</v>
      </c>
      <c r="B2208" s="87" t="str">
        <f t="shared" si="2029"/>
        <v>Y60</v>
      </c>
      <c r="C2208" s="240" t="s">
        <v>200</v>
      </c>
      <c r="D2208" s="240" t="s">
        <v>167</v>
      </c>
      <c r="E2208" s="42"/>
      <c r="F2208" s="320" t="str">
        <f>VLOOKUP($G2208,'Selection Sheet'!$C$15:$F$39,3,0)</f>
        <v>Y60</v>
      </c>
      <c r="G2208" s="242" t="s">
        <v>103</v>
      </c>
      <c r="H2208" s="240" t="s">
        <v>535</v>
      </c>
      <c r="I2208" s="534">
        <v>270</v>
      </c>
      <c r="J2208" s="534">
        <v>77</v>
      </c>
      <c r="K2208" s="534">
        <v>45</v>
      </c>
      <c r="L2208" s="534">
        <v>20</v>
      </c>
      <c r="M2208" s="534">
        <v>267</v>
      </c>
      <c r="N2208" s="534">
        <v>28</v>
      </c>
      <c r="O2208" s="534">
        <v>45</v>
      </c>
      <c r="P2208" s="534">
        <v>14</v>
      </c>
      <c r="Q2208" s="534">
        <v>105</v>
      </c>
      <c r="R2208" s="534">
        <v>98</v>
      </c>
      <c r="S2208" s="534">
        <v>717</v>
      </c>
      <c r="T2208" s="501">
        <v>436</v>
      </c>
      <c r="U2208" s="550">
        <v>118.1</v>
      </c>
      <c r="V2208" s="550">
        <v>96.5</v>
      </c>
      <c r="W2208" s="550">
        <v>197</v>
      </c>
      <c r="X2208" s="498">
        <v>467</v>
      </c>
      <c r="Y2208" s="555">
        <v>119.6</v>
      </c>
      <c r="Z2208" s="550">
        <v>56</v>
      </c>
      <c r="AA2208" s="550">
        <v>310</v>
      </c>
      <c r="AB2208" s="501">
        <v>58</v>
      </c>
      <c r="AC2208" s="550">
        <v>66.5</v>
      </c>
      <c r="AD2208" s="550">
        <v>64.5</v>
      </c>
      <c r="AE2208" s="550">
        <v>108</v>
      </c>
      <c r="AF2208" s="502">
        <v>112</v>
      </c>
      <c r="AG2208" s="503">
        <v>161.33734939759</v>
      </c>
      <c r="AH2208" s="503">
        <v>238</v>
      </c>
      <c r="AI2208" s="502">
        <v>83</v>
      </c>
      <c r="AJ2208" s="538">
        <v>81</v>
      </c>
      <c r="AK2208" s="538">
        <v>105</v>
      </c>
      <c r="AL2208" s="539"/>
      <c r="AM2208" s="539"/>
      <c r="AN2208" s="538" t="s">
        <v>80</v>
      </c>
      <c r="AO2208" s="538" t="s">
        <v>80</v>
      </c>
      <c r="AP2208" s="506" t="s">
        <v>80</v>
      </c>
      <c r="AQ2208" s="506" t="s">
        <v>80</v>
      </c>
      <c r="AR2208" s="539"/>
      <c r="AS2208" s="539"/>
      <c r="AT2208" s="539"/>
      <c r="AU2208" s="539"/>
      <c r="AV2208" s="539"/>
      <c r="AW2208" s="539"/>
      <c r="AX2208" s="539"/>
      <c r="AY2208" s="539"/>
      <c r="AZ2208" s="539"/>
      <c r="BA2208" s="539"/>
      <c r="BB2208" s="357"/>
      <c r="BC2208" s="592">
        <f t="shared" si="2015"/>
        <v>13390.999999999971</v>
      </c>
      <c r="BD2208" s="593">
        <f t="shared" si="2016"/>
        <v>19754</v>
      </c>
      <c r="BE2208" s="595">
        <f t="shared" si="2017"/>
        <v>51491.6</v>
      </c>
      <c r="BF2208" s="289">
        <f t="shared" si="2018"/>
        <v>42074</v>
      </c>
      <c r="BG2208" s="596">
        <f t="shared" si="2019"/>
        <v>85892</v>
      </c>
      <c r="BH2208" s="595">
        <f t="shared" si="2020"/>
        <v>55853.2</v>
      </c>
      <c r="BI2208" s="289">
        <f t="shared" si="2021"/>
        <v>26152</v>
      </c>
      <c r="BJ2208" s="596">
        <f t="shared" si="2022"/>
        <v>144770</v>
      </c>
      <c r="BK2208" s="595">
        <f t="shared" si="2023"/>
        <v>3857</v>
      </c>
      <c r="BL2208" s="289">
        <f t="shared" si="2024"/>
        <v>3741</v>
      </c>
      <c r="BM2208" s="596">
        <f t="shared" si="2025"/>
        <v>6264</v>
      </c>
      <c r="BN2208" s="563">
        <f t="shared" si="2026"/>
        <v>4</v>
      </c>
      <c r="BO2208" s="87">
        <f t="shared" si="2027"/>
        <v>2022</v>
      </c>
      <c r="BP2208" s="87">
        <f t="shared" si="2028"/>
        <v>0.99999999999999978</v>
      </c>
      <c r="BQ2208" s="202"/>
    </row>
    <row r="2209" spans="1:69" ht="10.5" customHeight="1" x14ac:dyDescent="0.2">
      <c r="A2209" s="314" t="str">
        <f t="shared" si="2014"/>
        <v>2022-23RYA4</v>
      </c>
      <c r="B2209" s="314" t="str">
        <f t="shared" si="2029"/>
        <v>Y60</v>
      </c>
      <c r="C2209" s="243" t="s">
        <v>200</v>
      </c>
      <c r="D2209" s="243" t="s">
        <v>167</v>
      </c>
      <c r="E2209" s="206"/>
      <c r="F2209" s="321" t="str">
        <f>VLOOKUP($G2209,'Selection Sheet'!$C$15:$F$39,3,0)</f>
        <v>Y60</v>
      </c>
      <c r="G2209" s="244" t="s">
        <v>118</v>
      </c>
      <c r="H2209" s="243" t="s">
        <v>536</v>
      </c>
      <c r="I2209" s="540">
        <v>336</v>
      </c>
      <c r="J2209" s="540">
        <v>75</v>
      </c>
      <c r="K2209" s="540">
        <v>46</v>
      </c>
      <c r="L2209" s="540">
        <v>20</v>
      </c>
      <c r="M2209" s="540">
        <v>327</v>
      </c>
      <c r="N2209" s="540">
        <v>21</v>
      </c>
      <c r="O2209" s="540">
        <v>40</v>
      </c>
      <c r="P2209" s="540">
        <v>8</v>
      </c>
      <c r="Q2209" s="540">
        <v>102</v>
      </c>
      <c r="R2209" s="540">
        <v>69</v>
      </c>
      <c r="S2209" s="540">
        <v>911</v>
      </c>
      <c r="T2209" s="514">
        <v>331</v>
      </c>
      <c r="U2209" s="551">
        <v>114.8</v>
      </c>
      <c r="V2209" s="551">
        <v>88</v>
      </c>
      <c r="W2209" s="551">
        <v>177</v>
      </c>
      <c r="X2209" s="511">
        <v>450</v>
      </c>
      <c r="Y2209" s="556">
        <v>106.8</v>
      </c>
      <c r="Z2209" s="551">
        <v>44.5</v>
      </c>
      <c r="AA2209" s="551">
        <v>297.5</v>
      </c>
      <c r="AB2209" s="514">
        <v>53</v>
      </c>
      <c r="AC2209" s="551">
        <v>62.8</v>
      </c>
      <c r="AD2209" s="551">
        <v>55</v>
      </c>
      <c r="AE2209" s="551">
        <v>113</v>
      </c>
      <c r="AF2209" s="515">
        <v>144</v>
      </c>
      <c r="AG2209" s="516">
        <v>159.29411764705901</v>
      </c>
      <c r="AH2209" s="516">
        <v>237.8</v>
      </c>
      <c r="AI2209" s="515">
        <v>119</v>
      </c>
      <c r="AJ2209" s="519">
        <v>181</v>
      </c>
      <c r="AK2209" s="519">
        <v>235</v>
      </c>
      <c r="AL2209" s="570"/>
      <c r="AM2209" s="570"/>
      <c r="AN2209" s="541" t="s">
        <v>80</v>
      </c>
      <c r="AO2209" s="541" t="s">
        <v>80</v>
      </c>
      <c r="AP2209" s="519" t="s">
        <v>80</v>
      </c>
      <c r="AQ2209" s="519" t="s">
        <v>80</v>
      </c>
      <c r="AR2209" s="542"/>
      <c r="AS2209" s="542"/>
      <c r="AT2209" s="542"/>
      <c r="AU2209" s="542"/>
      <c r="AV2209" s="542"/>
      <c r="AW2209" s="542"/>
      <c r="AX2209" s="542"/>
      <c r="AY2209" s="542"/>
      <c r="AZ2209" s="542"/>
      <c r="BA2209" s="542"/>
      <c r="BB2209" s="358"/>
      <c r="BC2209" s="597">
        <f t="shared" si="2015"/>
        <v>18956.000000000022</v>
      </c>
      <c r="BD2209" s="598">
        <f t="shared" si="2016"/>
        <v>28298.2</v>
      </c>
      <c r="BE2209" s="602">
        <f t="shared" si="2017"/>
        <v>37998.799999999996</v>
      </c>
      <c r="BF2209" s="603">
        <f t="shared" si="2018"/>
        <v>29128</v>
      </c>
      <c r="BG2209" s="604">
        <f t="shared" si="2019"/>
        <v>58587</v>
      </c>
      <c r="BH2209" s="602">
        <f t="shared" si="2020"/>
        <v>48060</v>
      </c>
      <c r="BI2209" s="603">
        <f t="shared" si="2021"/>
        <v>20025</v>
      </c>
      <c r="BJ2209" s="604">
        <f t="shared" si="2022"/>
        <v>133875</v>
      </c>
      <c r="BK2209" s="602">
        <f t="shared" si="2023"/>
        <v>3328.3999999999996</v>
      </c>
      <c r="BL2209" s="603">
        <f t="shared" si="2024"/>
        <v>2915</v>
      </c>
      <c r="BM2209" s="604">
        <f t="shared" si="2025"/>
        <v>5989</v>
      </c>
      <c r="BN2209" s="564">
        <f t="shared" si="2026"/>
        <v>4</v>
      </c>
      <c r="BO2209" s="314">
        <f t="shared" si="2027"/>
        <v>2022</v>
      </c>
      <c r="BP2209" s="314">
        <f t="shared" si="2028"/>
        <v>0.99999999999999978</v>
      </c>
      <c r="BQ2209" s="202"/>
    </row>
    <row r="2210" spans="1:69" ht="10.5" customHeight="1" x14ac:dyDescent="0.2">
      <c r="A2210" s="87" t="str">
        <f t="shared" si="2014"/>
        <v>2022-23RYC4</v>
      </c>
      <c r="B2210" s="87" t="str">
        <f t="shared" si="2029"/>
        <v>Y61</v>
      </c>
      <c r="C2210" s="240" t="s">
        <v>200</v>
      </c>
      <c r="D2210" s="240" t="s">
        <v>167</v>
      </c>
      <c r="E2210" s="42"/>
      <c r="F2210" s="320" t="str">
        <f>VLOOKUP($G2210,'Selection Sheet'!$C$15:$F$39,3,0)</f>
        <v>Y61</v>
      </c>
      <c r="G2210" s="242" t="s">
        <v>87</v>
      </c>
      <c r="H2210" s="240" t="s">
        <v>537</v>
      </c>
      <c r="I2210" s="534">
        <v>285</v>
      </c>
      <c r="J2210" s="534">
        <v>73</v>
      </c>
      <c r="K2210" s="534">
        <v>50</v>
      </c>
      <c r="L2210" s="534">
        <v>24</v>
      </c>
      <c r="M2210" s="534">
        <v>285</v>
      </c>
      <c r="N2210" s="534">
        <v>20</v>
      </c>
      <c r="O2210" s="534">
        <v>50</v>
      </c>
      <c r="P2210" s="534">
        <v>14</v>
      </c>
      <c r="Q2210" s="534">
        <v>106</v>
      </c>
      <c r="R2210" s="534">
        <v>104</v>
      </c>
      <c r="S2210" s="534">
        <v>926</v>
      </c>
      <c r="T2210" s="501">
        <v>528</v>
      </c>
      <c r="U2210" s="550">
        <v>118.5</v>
      </c>
      <c r="V2210" s="550">
        <v>94</v>
      </c>
      <c r="W2210" s="550">
        <v>207</v>
      </c>
      <c r="X2210" s="498">
        <v>531</v>
      </c>
      <c r="Y2210" s="555">
        <v>98.3</v>
      </c>
      <c r="Z2210" s="550">
        <v>45</v>
      </c>
      <c r="AA2210" s="550">
        <v>261</v>
      </c>
      <c r="AB2210" s="501">
        <v>88</v>
      </c>
      <c r="AC2210" s="550">
        <v>61.5</v>
      </c>
      <c r="AD2210" s="550">
        <v>58</v>
      </c>
      <c r="AE2210" s="550">
        <v>92</v>
      </c>
      <c r="AF2210" s="502">
        <v>108</v>
      </c>
      <c r="AG2210" s="503">
        <v>171.90588235294101</v>
      </c>
      <c r="AH2210" s="503">
        <v>224.2</v>
      </c>
      <c r="AI2210" s="502">
        <v>85</v>
      </c>
      <c r="AJ2210" s="538">
        <v>100</v>
      </c>
      <c r="AK2210" s="538">
        <v>104</v>
      </c>
      <c r="AL2210" s="539"/>
      <c r="AM2210" s="539"/>
      <c r="AN2210" s="538" t="s">
        <v>80</v>
      </c>
      <c r="AO2210" s="538" t="s">
        <v>80</v>
      </c>
      <c r="AP2210" s="506" t="s">
        <v>80</v>
      </c>
      <c r="AQ2210" s="506" t="s">
        <v>80</v>
      </c>
      <c r="AR2210" s="539"/>
      <c r="AS2210" s="539"/>
      <c r="AT2210" s="539"/>
      <c r="AU2210" s="539"/>
      <c r="AV2210" s="539"/>
      <c r="AW2210" s="539"/>
      <c r="AX2210" s="539"/>
      <c r="AY2210" s="539"/>
      <c r="AZ2210" s="539"/>
      <c r="BA2210" s="539"/>
      <c r="BB2210" s="357"/>
      <c r="BC2210" s="592">
        <f t="shared" si="2015"/>
        <v>14611.999999999985</v>
      </c>
      <c r="BD2210" s="593">
        <f t="shared" si="2016"/>
        <v>19057</v>
      </c>
      <c r="BE2210" s="595">
        <f t="shared" si="2017"/>
        <v>62568</v>
      </c>
      <c r="BF2210" s="289">
        <f t="shared" si="2018"/>
        <v>49632</v>
      </c>
      <c r="BG2210" s="596">
        <f t="shared" si="2019"/>
        <v>109296</v>
      </c>
      <c r="BH2210" s="595">
        <f t="shared" si="2020"/>
        <v>52197.299999999996</v>
      </c>
      <c r="BI2210" s="289">
        <f t="shared" si="2021"/>
        <v>23895</v>
      </c>
      <c r="BJ2210" s="596">
        <f t="shared" si="2022"/>
        <v>138591</v>
      </c>
      <c r="BK2210" s="595">
        <f t="shared" si="2023"/>
        <v>5412</v>
      </c>
      <c r="BL2210" s="289">
        <f t="shared" si="2024"/>
        <v>5104</v>
      </c>
      <c r="BM2210" s="596">
        <f t="shared" si="2025"/>
        <v>8096</v>
      </c>
      <c r="BN2210" s="563">
        <f t="shared" si="2026"/>
        <v>4</v>
      </c>
      <c r="BO2210" s="87">
        <f t="shared" si="2027"/>
        <v>2022</v>
      </c>
      <c r="BP2210" s="87">
        <f t="shared" si="2028"/>
        <v>0.99999999999999978</v>
      </c>
      <c r="BQ2210" s="202"/>
    </row>
    <row r="2211" spans="1:69" ht="10.5" customHeight="1" x14ac:dyDescent="0.2">
      <c r="A2211" s="87" t="str">
        <f t="shared" si="2014"/>
        <v>2022-23RYD4</v>
      </c>
      <c r="B2211" s="87" t="str">
        <f t="shared" si="2029"/>
        <v>Y59</v>
      </c>
      <c r="C2211" s="240" t="s">
        <v>200</v>
      </c>
      <c r="D2211" s="240" t="s">
        <v>167</v>
      </c>
      <c r="E2211" s="42"/>
      <c r="F2211" s="320" t="str">
        <f>VLOOKUP($G2211,'Selection Sheet'!$C$15:$F$39,3,0)</f>
        <v>Y59</v>
      </c>
      <c r="G2211" s="242" t="s">
        <v>116</v>
      </c>
      <c r="H2211" s="240" t="s">
        <v>538</v>
      </c>
      <c r="I2211" s="534">
        <v>244</v>
      </c>
      <c r="J2211" s="534">
        <v>61</v>
      </c>
      <c r="K2211" s="534">
        <v>42</v>
      </c>
      <c r="L2211" s="534">
        <v>20</v>
      </c>
      <c r="M2211" s="534">
        <v>242</v>
      </c>
      <c r="N2211" s="534">
        <v>23</v>
      </c>
      <c r="O2211" s="534">
        <v>40</v>
      </c>
      <c r="P2211" s="534">
        <v>13</v>
      </c>
      <c r="Q2211" s="534">
        <v>91</v>
      </c>
      <c r="R2211" s="534">
        <v>72</v>
      </c>
      <c r="S2211" s="534">
        <v>693</v>
      </c>
      <c r="T2211" s="501">
        <v>416</v>
      </c>
      <c r="U2211" s="550">
        <v>99.4</v>
      </c>
      <c r="V2211" s="550">
        <v>83</v>
      </c>
      <c r="W2211" s="550">
        <v>144</v>
      </c>
      <c r="X2211" s="498">
        <v>416</v>
      </c>
      <c r="Y2211" s="555">
        <v>72.7</v>
      </c>
      <c r="Z2211" s="550">
        <v>31.5</v>
      </c>
      <c r="AA2211" s="550">
        <v>202</v>
      </c>
      <c r="AB2211" s="501">
        <v>57</v>
      </c>
      <c r="AC2211" s="550">
        <v>69.5</v>
      </c>
      <c r="AD2211" s="550">
        <v>62</v>
      </c>
      <c r="AE2211" s="550">
        <v>114</v>
      </c>
      <c r="AF2211" s="502">
        <v>130</v>
      </c>
      <c r="AG2211" s="503">
        <v>157.154545454545</v>
      </c>
      <c r="AH2211" s="503">
        <v>216.6</v>
      </c>
      <c r="AI2211" s="502">
        <v>110</v>
      </c>
      <c r="AJ2211" s="538">
        <v>105</v>
      </c>
      <c r="AK2211" s="538">
        <v>140</v>
      </c>
      <c r="AL2211" s="539"/>
      <c r="AM2211" s="539"/>
      <c r="AN2211" s="538" t="s">
        <v>80</v>
      </c>
      <c r="AO2211" s="538" t="s">
        <v>80</v>
      </c>
      <c r="AP2211" s="506" t="s">
        <v>80</v>
      </c>
      <c r="AQ2211" s="506" t="s">
        <v>80</v>
      </c>
      <c r="AR2211" s="539"/>
      <c r="AS2211" s="539"/>
      <c r="AT2211" s="539"/>
      <c r="AU2211" s="539"/>
      <c r="AV2211" s="539"/>
      <c r="AW2211" s="539"/>
      <c r="AX2211" s="539"/>
      <c r="AY2211" s="539"/>
      <c r="AZ2211" s="539"/>
      <c r="BA2211" s="539"/>
      <c r="BB2211" s="357"/>
      <c r="BC2211" s="592">
        <f t="shared" si="2015"/>
        <v>17286.999999999949</v>
      </c>
      <c r="BD2211" s="593">
        <f t="shared" si="2016"/>
        <v>23826</v>
      </c>
      <c r="BE2211" s="595">
        <f t="shared" si="2017"/>
        <v>41350.400000000001</v>
      </c>
      <c r="BF2211" s="289">
        <f t="shared" si="2018"/>
        <v>34528</v>
      </c>
      <c r="BG2211" s="596">
        <f t="shared" si="2019"/>
        <v>59904</v>
      </c>
      <c r="BH2211" s="595">
        <f t="shared" si="2020"/>
        <v>30243.200000000001</v>
      </c>
      <c r="BI2211" s="289">
        <f t="shared" si="2021"/>
        <v>13104</v>
      </c>
      <c r="BJ2211" s="596">
        <f t="shared" si="2022"/>
        <v>84032</v>
      </c>
      <c r="BK2211" s="595">
        <f t="shared" si="2023"/>
        <v>3961.5</v>
      </c>
      <c r="BL2211" s="289">
        <f t="shared" si="2024"/>
        <v>3534</v>
      </c>
      <c r="BM2211" s="596">
        <f t="shared" si="2025"/>
        <v>6498</v>
      </c>
      <c r="BN2211" s="563">
        <f t="shared" si="2026"/>
        <v>4</v>
      </c>
      <c r="BO2211" s="87">
        <f t="shared" si="2027"/>
        <v>2022</v>
      </c>
      <c r="BP2211" s="87">
        <f t="shared" si="2028"/>
        <v>0.99999999999999978</v>
      </c>
      <c r="BQ2211" s="202"/>
    </row>
    <row r="2212" spans="1:69" ht="10.5" customHeight="1" x14ac:dyDescent="0.2">
      <c r="A2212" s="87" t="str">
        <f t="shared" si="2014"/>
        <v>2022-23RYE4</v>
      </c>
      <c r="B2212" s="87" t="str">
        <f t="shared" si="2029"/>
        <v>Y59</v>
      </c>
      <c r="C2212" s="240" t="s">
        <v>200</v>
      </c>
      <c r="D2212" s="240" t="s">
        <v>167</v>
      </c>
      <c r="E2212" s="42"/>
      <c r="F2212" s="320" t="str">
        <f>VLOOKUP($G2212,'Selection Sheet'!$C$15:$F$39,3,0)</f>
        <v>Y59</v>
      </c>
      <c r="G2212" s="242" t="s">
        <v>114</v>
      </c>
      <c r="H2212" s="240" t="s">
        <v>539</v>
      </c>
      <c r="I2212" s="534">
        <v>219</v>
      </c>
      <c r="J2212" s="534">
        <v>48</v>
      </c>
      <c r="K2212" s="534">
        <v>27</v>
      </c>
      <c r="L2212" s="534">
        <v>14</v>
      </c>
      <c r="M2212" s="534">
        <v>215</v>
      </c>
      <c r="N2212" s="534">
        <v>24</v>
      </c>
      <c r="O2212" s="534">
        <v>27</v>
      </c>
      <c r="P2212" s="534">
        <v>12</v>
      </c>
      <c r="Q2212" s="534">
        <v>65</v>
      </c>
      <c r="R2212" s="534">
        <v>43</v>
      </c>
      <c r="S2212" s="534">
        <v>418</v>
      </c>
      <c r="T2212" s="501">
        <v>307</v>
      </c>
      <c r="U2212" s="550">
        <v>100.4</v>
      </c>
      <c r="V2212" s="550">
        <v>80</v>
      </c>
      <c r="W2212" s="550">
        <v>167</v>
      </c>
      <c r="X2212" s="498">
        <v>349</v>
      </c>
      <c r="Y2212" s="555">
        <v>92.9</v>
      </c>
      <c r="Z2212" s="550">
        <v>31</v>
      </c>
      <c r="AA2212" s="550">
        <v>291</v>
      </c>
      <c r="AB2212" s="501">
        <v>63</v>
      </c>
      <c r="AC2212" s="550">
        <v>53.2</v>
      </c>
      <c r="AD2212" s="550">
        <v>48</v>
      </c>
      <c r="AE2212" s="550">
        <v>92</v>
      </c>
      <c r="AF2212" s="502">
        <v>97</v>
      </c>
      <c r="AG2212" s="503">
        <v>138.666666666667</v>
      </c>
      <c r="AH2212" s="503">
        <v>204</v>
      </c>
      <c r="AI2212" s="502">
        <v>81</v>
      </c>
      <c r="AJ2212" s="538">
        <v>86</v>
      </c>
      <c r="AK2212" s="538">
        <v>145</v>
      </c>
      <c r="AL2212" s="539"/>
      <c r="AM2212" s="539"/>
      <c r="AN2212" s="538" t="s">
        <v>80</v>
      </c>
      <c r="AO2212" s="538" t="s">
        <v>80</v>
      </c>
      <c r="AP2212" s="506" t="s">
        <v>80</v>
      </c>
      <c r="AQ2212" s="506" t="s">
        <v>80</v>
      </c>
      <c r="AR2212" s="539"/>
      <c r="AS2212" s="539"/>
      <c r="AT2212" s="539"/>
      <c r="AU2212" s="539"/>
      <c r="AV2212" s="539"/>
      <c r="AW2212" s="539"/>
      <c r="AX2212" s="539"/>
      <c r="AY2212" s="539"/>
      <c r="AZ2212" s="539"/>
      <c r="BA2212" s="539"/>
      <c r="BB2212" s="357"/>
      <c r="BC2212" s="592">
        <f t="shared" si="2015"/>
        <v>11232.000000000027</v>
      </c>
      <c r="BD2212" s="593">
        <f t="shared" si="2016"/>
        <v>16524</v>
      </c>
      <c r="BE2212" s="595">
        <f t="shared" si="2017"/>
        <v>30822.800000000003</v>
      </c>
      <c r="BF2212" s="289">
        <f t="shared" si="2018"/>
        <v>24560</v>
      </c>
      <c r="BG2212" s="596">
        <f t="shared" si="2019"/>
        <v>51269</v>
      </c>
      <c r="BH2212" s="595">
        <f t="shared" si="2020"/>
        <v>32422.100000000002</v>
      </c>
      <c r="BI2212" s="289">
        <f t="shared" si="2021"/>
        <v>10819</v>
      </c>
      <c r="BJ2212" s="596">
        <f t="shared" si="2022"/>
        <v>101559</v>
      </c>
      <c r="BK2212" s="595">
        <f t="shared" si="2023"/>
        <v>3351.6000000000004</v>
      </c>
      <c r="BL2212" s="289">
        <f t="shared" si="2024"/>
        <v>3024</v>
      </c>
      <c r="BM2212" s="596">
        <f t="shared" si="2025"/>
        <v>5796</v>
      </c>
      <c r="BN2212" s="563">
        <f t="shared" si="2026"/>
        <v>4</v>
      </c>
      <c r="BO2212" s="87">
        <f t="shared" si="2027"/>
        <v>2022</v>
      </c>
      <c r="BP2212" s="87">
        <f t="shared" si="2028"/>
        <v>0.99999999999999978</v>
      </c>
      <c r="BQ2212" s="202"/>
    </row>
    <row r="2213" spans="1:69" ht="10.5" customHeight="1" x14ac:dyDescent="0.2">
      <c r="A2213" s="312" t="str">
        <f t="shared" si="2014"/>
        <v>2022-23RYF4</v>
      </c>
      <c r="B2213" s="312" t="str">
        <f t="shared" si="2029"/>
        <v>Y58</v>
      </c>
      <c r="C2213" s="245" t="s">
        <v>200</v>
      </c>
      <c r="D2213" s="245" t="s">
        <v>167</v>
      </c>
      <c r="E2213" s="53"/>
      <c r="F2213" s="322" t="str">
        <f>VLOOKUP($G2213,'Selection Sheet'!$C$15:$F$39,3,0)</f>
        <v>Y58</v>
      </c>
      <c r="G2213" s="246" t="s">
        <v>99</v>
      </c>
      <c r="H2213" s="245" t="s">
        <v>540</v>
      </c>
      <c r="I2213" s="543">
        <v>317</v>
      </c>
      <c r="J2213" s="543">
        <v>74</v>
      </c>
      <c r="K2213" s="543">
        <v>59</v>
      </c>
      <c r="L2213" s="543">
        <v>25</v>
      </c>
      <c r="M2213" s="543">
        <v>314</v>
      </c>
      <c r="N2213" s="543">
        <v>12</v>
      </c>
      <c r="O2213" s="543">
        <v>58</v>
      </c>
      <c r="P2213" s="543">
        <v>8</v>
      </c>
      <c r="Q2213" s="543">
        <v>98</v>
      </c>
      <c r="R2213" s="543">
        <v>70</v>
      </c>
      <c r="S2213" s="543">
        <v>872</v>
      </c>
      <c r="T2213" s="527">
        <v>557</v>
      </c>
      <c r="U2213" s="552">
        <v>156.69999999999999</v>
      </c>
      <c r="V2213" s="552">
        <v>112</v>
      </c>
      <c r="W2213" s="552">
        <v>305</v>
      </c>
      <c r="X2213" s="524">
        <v>558</v>
      </c>
      <c r="Y2213" s="557">
        <v>85</v>
      </c>
      <c r="Z2213" s="552">
        <v>28</v>
      </c>
      <c r="AA2213" s="552">
        <v>249</v>
      </c>
      <c r="AB2213" s="527">
        <v>51</v>
      </c>
      <c r="AC2213" s="552">
        <v>66.8</v>
      </c>
      <c r="AD2213" s="552">
        <v>60</v>
      </c>
      <c r="AE2213" s="552">
        <v>100</v>
      </c>
      <c r="AF2213" s="528">
        <v>150</v>
      </c>
      <c r="AG2213" s="529">
        <v>177.59689922480601</v>
      </c>
      <c r="AH2213" s="529">
        <v>260.39999999999998</v>
      </c>
      <c r="AI2213" s="528">
        <v>129</v>
      </c>
      <c r="AJ2213" s="532">
        <v>186</v>
      </c>
      <c r="AK2213" s="532">
        <v>236</v>
      </c>
      <c r="AL2213" s="571"/>
      <c r="AM2213" s="571"/>
      <c r="AN2213" s="544" t="s">
        <v>80</v>
      </c>
      <c r="AO2213" s="544" t="s">
        <v>80</v>
      </c>
      <c r="AP2213" s="532" t="s">
        <v>80</v>
      </c>
      <c r="AQ2213" s="532" t="s">
        <v>80</v>
      </c>
      <c r="AR2213" s="545"/>
      <c r="AS2213" s="545"/>
      <c r="AT2213" s="545"/>
      <c r="AU2213" s="545"/>
      <c r="AV2213" s="545"/>
      <c r="AW2213" s="545"/>
      <c r="AX2213" s="545"/>
      <c r="AY2213" s="545"/>
      <c r="AZ2213" s="545"/>
      <c r="BA2213" s="545"/>
      <c r="BB2213" s="359"/>
      <c r="BC2213" s="605">
        <f t="shared" si="2015"/>
        <v>22909.999999999975</v>
      </c>
      <c r="BD2213" s="606">
        <f t="shared" si="2016"/>
        <v>33591.599999999999</v>
      </c>
      <c r="BE2213" s="609">
        <f t="shared" si="2017"/>
        <v>87281.9</v>
      </c>
      <c r="BF2213" s="311">
        <f t="shared" si="2018"/>
        <v>62384</v>
      </c>
      <c r="BG2213" s="610">
        <f t="shared" si="2019"/>
        <v>169885</v>
      </c>
      <c r="BH2213" s="609">
        <f t="shared" si="2020"/>
        <v>47430</v>
      </c>
      <c r="BI2213" s="311">
        <f t="shared" si="2021"/>
        <v>15624</v>
      </c>
      <c r="BJ2213" s="610">
        <f t="shared" si="2022"/>
        <v>138942</v>
      </c>
      <c r="BK2213" s="609">
        <f t="shared" si="2023"/>
        <v>3406.7999999999997</v>
      </c>
      <c r="BL2213" s="311">
        <f t="shared" si="2024"/>
        <v>3060</v>
      </c>
      <c r="BM2213" s="610">
        <f t="shared" si="2025"/>
        <v>5100</v>
      </c>
      <c r="BN2213" s="565">
        <f t="shared" si="2026"/>
        <v>4</v>
      </c>
      <c r="BO2213" s="312">
        <f t="shared" si="2027"/>
        <v>2022</v>
      </c>
      <c r="BP2213" s="312">
        <f t="shared" si="2028"/>
        <v>0.99999999999999978</v>
      </c>
      <c r="BQ2213" s="202"/>
    </row>
    <row r="2214" spans="1:69" ht="10.5" customHeight="1" x14ac:dyDescent="0.2">
      <c r="A2214" s="87" t="str">
        <f t="shared" si="2014"/>
        <v>2022-23R1F5</v>
      </c>
      <c r="B2214" s="87" t="str">
        <f t="shared" si="2029"/>
        <v>Y59</v>
      </c>
      <c r="C2214" s="241" t="s">
        <v>200</v>
      </c>
      <c r="D2214" s="241" t="s">
        <v>168</v>
      </c>
      <c r="E2214" s="42"/>
      <c r="F2214" s="320" t="str">
        <f>VLOOKUP($G2214,'Selection Sheet'!$C$15:$F$39,3,0)</f>
        <v>Y59</v>
      </c>
      <c r="G2214" s="242" t="s">
        <v>108</v>
      </c>
      <c r="H2214" s="240" t="s">
        <v>529</v>
      </c>
      <c r="I2214" s="534">
        <v>12</v>
      </c>
      <c r="J2214" s="534">
        <v>2</v>
      </c>
      <c r="K2214" s="534">
        <v>2</v>
      </c>
      <c r="L2214" s="534">
        <v>0</v>
      </c>
      <c r="M2214" s="534">
        <v>12</v>
      </c>
      <c r="N2214" s="534">
        <v>0</v>
      </c>
      <c r="O2214" s="534">
        <v>2</v>
      </c>
      <c r="P2214" s="534">
        <v>0</v>
      </c>
      <c r="Q2214" s="534" t="s">
        <v>80</v>
      </c>
      <c r="R2214" s="534" t="s">
        <v>80</v>
      </c>
      <c r="S2214" s="534">
        <v>25</v>
      </c>
      <c r="T2214" s="498">
        <v>20</v>
      </c>
      <c r="U2214" s="550">
        <v>86.8</v>
      </c>
      <c r="V2214" s="550">
        <v>68.5</v>
      </c>
      <c r="W2214" s="550">
        <v>169.5</v>
      </c>
      <c r="X2214" s="498">
        <v>20</v>
      </c>
      <c r="Y2214" s="555">
        <v>65.3</v>
      </c>
      <c r="Z2214" s="550">
        <v>42</v>
      </c>
      <c r="AA2214" s="550">
        <v>150</v>
      </c>
      <c r="AB2214" s="501" t="s">
        <v>80</v>
      </c>
      <c r="AC2214" s="550" t="s">
        <v>80</v>
      </c>
      <c r="AD2214" s="550" t="s">
        <v>80</v>
      </c>
      <c r="AE2214" s="550" t="s">
        <v>80</v>
      </c>
      <c r="AF2214" s="502">
        <v>4</v>
      </c>
      <c r="AG2214" s="503">
        <v>161.5</v>
      </c>
      <c r="AH2214" s="503">
        <v>173.9</v>
      </c>
      <c r="AI2214" s="502">
        <v>2</v>
      </c>
      <c r="AJ2214" s="538" t="s">
        <v>80</v>
      </c>
      <c r="AK2214" s="538" t="s">
        <v>80</v>
      </c>
      <c r="AL2214" s="539"/>
      <c r="AM2214" s="539"/>
      <c r="AN2214" s="538">
        <v>59</v>
      </c>
      <c r="AO2214" s="538">
        <v>62</v>
      </c>
      <c r="AP2214" s="506" t="s">
        <v>80</v>
      </c>
      <c r="AQ2214" s="506" t="s">
        <v>80</v>
      </c>
      <c r="AR2214" s="539"/>
      <c r="AS2214" s="539"/>
      <c r="AT2214" s="539"/>
      <c r="AU2214" s="539"/>
      <c r="AV2214" s="539"/>
      <c r="AW2214" s="539"/>
      <c r="AX2214" s="539"/>
      <c r="AY2214" s="539"/>
      <c r="AZ2214" s="539"/>
      <c r="BA2214" s="539"/>
      <c r="BB2214" s="357"/>
      <c r="BC2214" s="592">
        <f t="shared" si="2015"/>
        <v>323</v>
      </c>
      <c r="BD2214" s="593">
        <f t="shared" si="2016"/>
        <v>347.8</v>
      </c>
      <c r="BE2214" s="595">
        <f t="shared" si="2017"/>
        <v>1736</v>
      </c>
      <c r="BF2214" s="289">
        <f t="shared" si="2018"/>
        <v>1370</v>
      </c>
      <c r="BG2214" s="596">
        <f t="shared" si="2019"/>
        <v>3390</v>
      </c>
      <c r="BH2214" s="595">
        <f t="shared" si="2020"/>
        <v>1306</v>
      </c>
      <c r="BI2214" s="289">
        <f t="shared" si="2021"/>
        <v>840</v>
      </c>
      <c r="BJ2214" s="596">
        <f t="shared" si="2022"/>
        <v>3000</v>
      </c>
      <c r="BK2214" s="595" t="str">
        <f t="shared" si="2023"/>
        <v>-</v>
      </c>
      <c r="BL2214" s="289" t="str">
        <f t="shared" si="2024"/>
        <v>-</v>
      </c>
      <c r="BM2214" s="596" t="str">
        <f t="shared" si="2025"/>
        <v>-</v>
      </c>
      <c r="BN2214" s="563">
        <f t="shared" si="2026"/>
        <v>5</v>
      </c>
      <c r="BO2214" s="87">
        <f t="shared" si="2027"/>
        <v>2022</v>
      </c>
      <c r="BP2214" s="87">
        <f t="shared" si="2028"/>
        <v>2</v>
      </c>
      <c r="BQ2214" s="202"/>
    </row>
    <row r="2215" spans="1:69" ht="10.5" customHeight="1" x14ac:dyDescent="0.2">
      <c r="A2215" s="87" t="str">
        <f t="shared" si="2014"/>
        <v>2022-23RRU5</v>
      </c>
      <c r="B2215" s="87" t="str">
        <f t="shared" si="2029"/>
        <v>Y56</v>
      </c>
      <c r="C2215" s="240" t="s">
        <v>200</v>
      </c>
      <c r="D2215" s="240" t="s">
        <v>168</v>
      </c>
      <c r="E2215" s="42"/>
      <c r="F2215" s="320" t="str">
        <f>VLOOKUP($G2215,'Selection Sheet'!$C$15:$F$39,3,0)</f>
        <v>Y56</v>
      </c>
      <c r="G2215" s="242" t="s">
        <v>93</v>
      </c>
      <c r="H2215" s="240" t="s">
        <v>530</v>
      </c>
      <c r="I2215" s="534">
        <v>354</v>
      </c>
      <c r="J2215" s="534">
        <v>106</v>
      </c>
      <c r="K2215" s="534">
        <v>42</v>
      </c>
      <c r="L2215" s="534">
        <v>18</v>
      </c>
      <c r="M2215" s="534">
        <v>345</v>
      </c>
      <c r="N2215" s="534">
        <v>21</v>
      </c>
      <c r="O2215" s="534">
        <v>39</v>
      </c>
      <c r="P2215" s="534">
        <v>7</v>
      </c>
      <c r="Q2215" s="534" t="s">
        <v>80</v>
      </c>
      <c r="R2215" s="534" t="s">
        <v>80</v>
      </c>
      <c r="S2215" s="534">
        <v>970</v>
      </c>
      <c r="T2215" s="501">
        <v>338</v>
      </c>
      <c r="U2215" s="550">
        <v>91.5</v>
      </c>
      <c r="V2215" s="550">
        <v>77</v>
      </c>
      <c r="W2215" s="550">
        <v>143</v>
      </c>
      <c r="X2215" s="498">
        <v>561</v>
      </c>
      <c r="Y2215" s="555">
        <v>61.9</v>
      </c>
      <c r="Z2215" s="550">
        <v>28</v>
      </c>
      <c r="AA2215" s="550">
        <v>159</v>
      </c>
      <c r="AB2215" s="501">
        <v>80</v>
      </c>
      <c r="AC2215" s="550">
        <v>47.9</v>
      </c>
      <c r="AD2215" s="550">
        <v>42</v>
      </c>
      <c r="AE2215" s="550">
        <v>77.5</v>
      </c>
      <c r="AF2215" s="502">
        <v>95</v>
      </c>
      <c r="AG2215" s="503">
        <v>159.602272727273</v>
      </c>
      <c r="AH2215" s="503">
        <v>226</v>
      </c>
      <c r="AI2215" s="502">
        <v>88</v>
      </c>
      <c r="AJ2215" s="538" t="s">
        <v>80</v>
      </c>
      <c r="AK2215" s="538" t="s">
        <v>80</v>
      </c>
      <c r="AL2215" s="539"/>
      <c r="AM2215" s="539"/>
      <c r="AN2215" s="538">
        <v>1071</v>
      </c>
      <c r="AO2215" s="538">
        <v>1132</v>
      </c>
      <c r="AP2215" s="506" t="s">
        <v>80</v>
      </c>
      <c r="AQ2215" s="506" t="s">
        <v>80</v>
      </c>
      <c r="AR2215" s="539"/>
      <c r="AS2215" s="539"/>
      <c r="AT2215" s="539"/>
      <c r="AU2215" s="539"/>
      <c r="AV2215" s="539"/>
      <c r="AW2215" s="539"/>
      <c r="AX2215" s="539"/>
      <c r="AY2215" s="539"/>
      <c r="AZ2215" s="539"/>
      <c r="BA2215" s="539"/>
      <c r="BB2215" s="357"/>
      <c r="BC2215" s="592">
        <f t="shared" si="2015"/>
        <v>14045.000000000024</v>
      </c>
      <c r="BD2215" s="593">
        <f t="shared" si="2016"/>
        <v>19888</v>
      </c>
      <c r="BE2215" s="595">
        <f t="shared" si="2017"/>
        <v>30927</v>
      </c>
      <c r="BF2215" s="289">
        <f t="shared" si="2018"/>
        <v>26026</v>
      </c>
      <c r="BG2215" s="596">
        <f t="shared" si="2019"/>
        <v>48334</v>
      </c>
      <c r="BH2215" s="595">
        <f t="shared" si="2020"/>
        <v>34725.9</v>
      </c>
      <c r="BI2215" s="289">
        <f t="shared" si="2021"/>
        <v>15708</v>
      </c>
      <c r="BJ2215" s="596">
        <f t="shared" si="2022"/>
        <v>89199</v>
      </c>
      <c r="BK2215" s="595">
        <f t="shared" si="2023"/>
        <v>3832</v>
      </c>
      <c r="BL2215" s="289">
        <f t="shared" si="2024"/>
        <v>3360</v>
      </c>
      <c r="BM2215" s="596">
        <f t="shared" si="2025"/>
        <v>6200</v>
      </c>
      <c r="BN2215" s="563">
        <f t="shared" si="2026"/>
        <v>5</v>
      </c>
      <c r="BO2215" s="87">
        <f t="shared" si="2027"/>
        <v>2022</v>
      </c>
      <c r="BP2215" s="87">
        <f t="shared" si="2028"/>
        <v>2</v>
      </c>
      <c r="BQ2215" s="202"/>
    </row>
    <row r="2216" spans="1:69" ht="10.5" customHeight="1" x14ac:dyDescent="0.2">
      <c r="A2216" s="87" t="str">
        <f t="shared" si="2014"/>
        <v>2022-23RX65</v>
      </c>
      <c r="B2216" s="87" t="str">
        <f t="shared" si="2029"/>
        <v>Y63</v>
      </c>
      <c r="C2216" s="240" t="s">
        <v>200</v>
      </c>
      <c r="D2216" s="240" t="s">
        <v>168</v>
      </c>
      <c r="E2216" s="42"/>
      <c r="F2216" s="320" t="str">
        <f>VLOOKUP($G2216,'Selection Sheet'!$C$15:$F$39,3,0)</f>
        <v>Y63</v>
      </c>
      <c r="G2216" s="242" t="s">
        <v>111</v>
      </c>
      <c r="H2216" s="240" t="s">
        <v>532</v>
      </c>
      <c r="I2216" s="534">
        <v>174</v>
      </c>
      <c r="J2216" s="534">
        <v>52</v>
      </c>
      <c r="K2216" s="534">
        <v>29</v>
      </c>
      <c r="L2216" s="534">
        <v>16</v>
      </c>
      <c r="M2216" s="534">
        <v>171</v>
      </c>
      <c r="N2216" s="534">
        <v>20</v>
      </c>
      <c r="O2216" s="534">
        <v>27</v>
      </c>
      <c r="P2216" s="534">
        <v>9</v>
      </c>
      <c r="Q2216" s="534" t="s">
        <v>80</v>
      </c>
      <c r="R2216" s="534" t="s">
        <v>80</v>
      </c>
      <c r="S2216" s="534">
        <v>493</v>
      </c>
      <c r="T2216" s="501">
        <v>266</v>
      </c>
      <c r="U2216" s="550">
        <v>91.3</v>
      </c>
      <c r="V2216" s="550">
        <v>81</v>
      </c>
      <c r="W2216" s="550">
        <v>125</v>
      </c>
      <c r="X2216" s="498">
        <v>273</v>
      </c>
      <c r="Y2216" s="555">
        <v>74.3</v>
      </c>
      <c r="Z2216" s="550">
        <v>31</v>
      </c>
      <c r="AA2216" s="550">
        <v>250</v>
      </c>
      <c r="AB2216" s="501">
        <v>47</v>
      </c>
      <c r="AC2216" s="550">
        <v>60.1</v>
      </c>
      <c r="AD2216" s="550">
        <v>48</v>
      </c>
      <c r="AE2216" s="550">
        <v>101</v>
      </c>
      <c r="AF2216" s="502">
        <v>76</v>
      </c>
      <c r="AG2216" s="503">
        <v>142.191176470588</v>
      </c>
      <c r="AH2216" s="503">
        <v>189.9</v>
      </c>
      <c r="AI2216" s="502">
        <v>68</v>
      </c>
      <c r="AJ2216" s="538" t="s">
        <v>80</v>
      </c>
      <c r="AK2216" s="538" t="s">
        <v>80</v>
      </c>
      <c r="AL2216" s="539"/>
      <c r="AM2216" s="539"/>
      <c r="AN2216" s="538">
        <v>418</v>
      </c>
      <c r="AO2216" s="538">
        <v>424</v>
      </c>
      <c r="AP2216" s="506" t="s">
        <v>80</v>
      </c>
      <c r="AQ2216" s="506" t="s">
        <v>80</v>
      </c>
      <c r="AR2216" s="539"/>
      <c r="AS2216" s="539"/>
      <c r="AT2216" s="539"/>
      <c r="AU2216" s="539"/>
      <c r="AV2216" s="539"/>
      <c r="AW2216" s="539"/>
      <c r="AX2216" s="539"/>
      <c r="AY2216" s="539"/>
      <c r="AZ2216" s="539"/>
      <c r="BA2216" s="539"/>
      <c r="BB2216" s="357"/>
      <c r="BC2216" s="592">
        <f t="shared" si="2015"/>
        <v>9668.9999999999836</v>
      </c>
      <c r="BD2216" s="593">
        <f t="shared" si="2016"/>
        <v>12913.2</v>
      </c>
      <c r="BE2216" s="595">
        <f t="shared" si="2017"/>
        <v>24285.8</v>
      </c>
      <c r="BF2216" s="289">
        <f t="shared" si="2018"/>
        <v>21546</v>
      </c>
      <c r="BG2216" s="596">
        <f t="shared" si="2019"/>
        <v>33250</v>
      </c>
      <c r="BH2216" s="595">
        <f t="shared" si="2020"/>
        <v>20283.899999999998</v>
      </c>
      <c r="BI2216" s="289">
        <f t="shared" si="2021"/>
        <v>8463</v>
      </c>
      <c r="BJ2216" s="596">
        <f t="shared" si="2022"/>
        <v>68250</v>
      </c>
      <c r="BK2216" s="595">
        <f t="shared" si="2023"/>
        <v>2824.7000000000003</v>
      </c>
      <c r="BL2216" s="289">
        <f t="shared" si="2024"/>
        <v>2256</v>
      </c>
      <c r="BM2216" s="596">
        <f t="shared" si="2025"/>
        <v>4747</v>
      </c>
      <c r="BN2216" s="563">
        <f t="shared" si="2026"/>
        <v>5</v>
      </c>
      <c r="BO2216" s="87">
        <f t="shared" si="2027"/>
        <v>2022</v>
      </c>
      <c r="BP2216" s="87">
        <f t="shared" si="2028"/>
        <v>2</v>
      </c>
      <c r="BQ2216" s="202"/>
    </row>
    <row r="2217" spans="1:69" ht="10.5" customHeight="1" x14ac:dyDescent="0.2">
      <c r="A2217" s="314" t="str">
        <f t="shared" si="2014"/>
        <v>2022-23RX75</v>
      </c>
      <c r="B2217" s="314" t="str">
        <f t="shared" si="2029"/>
        <v>Y62</v>
      </c>
      <c r="C2217" s="243" t="s">
        <v>200</v>
      </c>
      <c r="D2217" s="243" t="s">
        <v>168</v>
      </c>
      <c r="E2217" s="206"/>
      <c r="F2217" s="321" t="str">
        <f>VLOOKUP($G2217,'Selection Sheet'!$C$15:$F$39,3,0)</f>
        <v>Y62</v>
      </c>
      <c r="G2217" s="244" t="s">
        <v>84</v>
      </c>
      <c r="H2217" s="243" t="s">
        <v>533</v>
      </c>
      <c r="I2217" s="540">
        <v>328</v>
      </c>
      <c r="J2217" s="540">
        <v>95</v>
      </c>
      <c r="K2217" s="540">
        <v>49</v>
      </c>
      <c r="L2217" s="540">
        <v>24</v>
      </c>
      <c r="M2217" s="540">
        <v>325</v>
      </c>
      <c r="N2217" s="540">
        <v>40</v>
      </c>
      <c r="O2217" s="540">
        <v>48</v>
      </c>
      <c r="P2217" s="540">
        <v>18</v>
      </c>
      <c r="Q2217" s="540" t="s">
        <v>80</v>
      </c>
      <c r="R2217" s="540" t="s">
        <v>80</v>
      </c>
      <c r="S2217" s="540">
        <v>1090</v>
      </c>
      <c r="T2217" s="514">
        <v>476</v>
      </c>
      <c r="U2217" s="551">
        <v>95</v>
      </c>
      <c r="V2217" s="551">
        <v>80</v>
      </c>
      <c r="W2217" s="551">
        <v>158</v>
      </c>
      <c r="X2217" s="511">
        <v>628</v>
      </c>
      <c r="Y2217" s="556">
        <v>77.3</v>
      </c>
      <c r="Z2217" s="551">
        <v>30</v>
      </c>
      <c r="AA2217" s="551">
        <v>210</v>
      </c>
      <c r="AB2217" s="514">
        <v>75</v>
      </c>
      <c r="AC2217" s="551">
        <v>59.1</v>
      </c>
      <c r="AD2217" s="551">
        <v>54</v>
      </c>
      <c r="AE2217" s="551">
        <v>96</v>
      </c>
      <c r="AF2217" s="515">
        <v>159</v>
      </c>
      <c r="AG2217" s="516">
        <v>162.35772357723599</v>
      </c>
      <c r="AH2217" s="516">
        <v>221.2</v>
      </c>
      <c r="AI2217" s="515">
        <v>123</v>
      </c>
      <c r="AJ2217" s="519" t="s">
        <v>80</v>
      </c>
      <c r="AK2217" s="519" t="s">
        <v>80</v>
      </c>
      <c r="AL2217" s="570"/>
      <c r="AM2217" s="570"/>
      <c r="AN2217" s="541">
        <v>1089</v>
      </c>
      <c r="AO2217" s="541">
        <v>1121</v>
      </c>
      <c r="AP2217" s="519" t="s">
        <v>80</v>
      </c>
      <c r="AQ2217" s="519" t="s">
        <v>80</v>
      </c>
      <c r="AR2217" s="542"/>
      <c r="AS2217" s="542"/>
      <c r="AT2217" s="542"/>
      <c r="AU2217" s="542"/>
      <c r="AV2217" s="542"/>
      <c r="AW2217" s="542"/>
      <c r="AX2217" s="542"/>
      <c r="AY2217" s="542"/>
      <c r="AZ2217" s="542"/>
      <c r="BA2217" s="542"/>
      <c r="BB2217" s="358"/>
      <c r="BC2217" s="597">
        <f t="shared" si="2015"/>
        <v>19970.000000000025</v>
      </c>
      <c r="BD2217" s="598">
        <f t="shared" si="2016"/>
        <v>27207.599999999999</v>
      </c>
      <c r="BE2217" s="602">
        <f t="shared" si="2017"/>
        <v>45220</v>
      </c>
      <c r="BF2217" s="603">
        <f t="shared" si="2018"/>
        <v>38080</v>
      </c>
      <c r="BG2217" s="604">
        <f t="shared" si="2019"/>
        <v>75208</v>
      </c>
      <c r="BH2217" s="602">
        <f t="shared" si="2020"/>
        <v>48544.4</v>
      </c>
      <c r="BI2217" s="603">
        <f t="shared" si="2021"/>
        <v>18840</v>
      </c>
      <c r="BJ2217" s="604">
        <f t="shared" si="2022"/>
        <v>131880</v>
      </c>
      <c r="BK2217" s="602">
        <f t="shared" si="2023"/>
        <v>4432.5</v>
      </c>
      <c r="BL2217" s="603">
        <f t="shared" si="2024"/>
        <v>4050</v>
      </c>
      <c r="BM2217" s="604">
        <f t="shared" si="2025"/>
        <v>7200</v>
      </c>
      <c r="BN2217" s="564">
        <f t="shared" si="2026"/>
        <v>5</v>
      </c>
      <c r="BO2217" s="314">
        <f t="shared" si="2027"/>
        <v>2022</v>
      </c>
      <c r="BP2217" s="314">
        <f t="shared" si="2028"/>
        <v>2</v>
      </c>
      <c r="BQ2217" s="202"/>
    </row>
    <row r="2218" spans="1:69" ht="10.5" customHeight="1" x14ac:dyDescent="0.2">
      <c r="A2218" s="87" t="str">
        <f t="shared" si="2014"/>
        <v>2022-23RX85</v>
      </c>
      <c r="B2218" s="87" t="str">
        <f t="shared" si="2029"/>
        <v>Y63</v>
      </c>
      <c r="C2218" s="240" t="s">
        <v>200</v>
      </c>
      <c r="D2218" s="240" t="s">
        <v>168</v>
      </c>
      <c r="E2218" s="42"/>
      <c r="F2218" s="320" t="str">
        <f>VLOOKUP($G2218,'Selection Sheet'!$C$15:$F$39,3,0)</f>
        <v>Y63</v>
      </c>
      <c r="G2218" s="242" t="s">
        <v>120</v>
      </c>
      <c r="H2218" s="240" t="s">
        <v>534</v>
      </c>
      <c r="I2218" s="534">
        <v>296</v>
      </c>
      <c r="J2218" s="534">
        <v>84</v>
      </c>
      <c r="K2218" s="534">
        <v>44</v>
      </c>
      <c r="L2218" s="534">
        <v>24</v>
      </c>
      <c r="M2218" s="534">
        <v>282</v>
      </c>
      <c r="N2218" s="534">
        <v>26</v>
      </c>
      <c r="O2218" s="534">
        <v>41</v>
      </c>
      <c r="P2218" s="534">
        <v>11</v>
      </c>
      <c r="Q2218" s="534" t="s">
        <v>80</v>
      </c>
      <c r="R2218" s="534" t="s">
        <v>80</v>
      </c>
      <c r="S2218" s="534">
        <v>872</v>
      </c>
      <c r="T2218" s="501">
        <v>430</v>
      </c>
      <c r="U2218" s="550">
        <v>89.7</v>
      </c>
      <c r="V2218" s="550">
        <v>78</v>
      </c>
      <c r="W2218" s="550">
        <v>140</v>
      </c>
      <c r="X2218" s="498">
        <v>546</v>
      </c>
      <c r="Y2218" s="555">
        <v>97.2</v>
      </c>
      <c r="Z2218" s="550">
        <v>41</v>
      </c>
      <c r="AA2218" s="550">
        <v>266</v>
      </c>
      <c r="AB2218" s="501">
        <v>72</v>
      </c>
      <c r="AC2218" s="550">
        <v>52</v>
      </c>
      <c r="AD2218" s="550">
        <v>45</v>
      </c>
      <c r="AE2218" s="550">
        <v>80</v>
      </c>
      <c r="AF2218" s="502">
        <v>106</v>
      </c>
      <c r="AG2218" s="503">
        <v>129.224489795918</v>
      </c>
      <c r="AH2218" s="503">
        <v>177.3</v>
      </c>
      <c r="AI2218" s="502">
        <v>98</v>
      </c>
      <c r="AJ2218" s="506" t="s">
        <v>80</v>
      </c>
      <c r="AK2218" s="506" t="s">
        <v>80</v>
      </c>
      <c r="AL2218" s="569"/>
      <c r="AM2218" s="569"/>
      <c r="AN2218" s="538">
        <v>1125</v>
      </c>
      <c r="AO2218" s="538">
        <v>1220</v>
      </c>
      <c r="AP2218" s="506" t="s">
        <v>80</v>
      </c>
      <c r="AQ2218" s="506" t="s">
        <v>80</v>
      </c>
      <c r="AR2218" s="539"/>
      <c r="AS2218" s="539"/>
      <c r="AT2218" s="539"/>
      <c r="AU2218" s="539"/>
      <c r="AV2218" s="539"/>
      <c r="AW2218" s="539"/>
      <c r="AX2218" s="539"/>
      <c r="AY2218" s="539"/>
      <c r="AZ2218" s="539"/>
      <c r="BA2218" s="539"/>
      <c r="BB2218" s="357"/>
      <c r="BC2218" s="592">
        <f t="shared" si="2015"/>
        <v>12663.999999999964</v>
      </c>
      <c r="BD2218" s="593">
        <f t="shared" si="2016"/>
        <v>17375.400000000001</v>
      </c>
      <c r="BE2218" s="595">
        <f t="shared" si="2017"/>
        <v>38571</v>
      </c>
      <c r="BF2218" s="289">
        <f t="shared" si="2018"/>
        <v>33540</v>
      </c>
      <c r="BG2218" s="596">
        <f t="shared" si="2019"/>
        <v>60200</v>
      </c>
      <c r="BH2218" s="595">
        <f t="shared" si="2020"/>
        <v>53071.200000000004</v>
      </c>
      <c r="BI2218" s="289">
        <f t="shared" si="2021"/>
        <v>22386</v>
      </c>
      <c r="BJ2218" s="596">
        <f t="shared" si="2022"/>
        <v>145236</v>
      </c>
      <c r="BK2218" s="595">
        <f t="shared" si="2023"/>
        <v>3744</v>
      </c>
      <c r="BL2218" s="289">
        <f t="shared" si="2024"/>
        <v>3240</v>
      </c>
      <c r="BM2218" s="596">
        <f t="shared" si="2025"/>
        <v>5760</v>
      </c>
      <c r="BN2218" s="563">
        <f t="shared" si="2026"/>
        <v>5</v>
      </c>
      <c r="BO2218" s="87">
        <f t="shared" si="2027"/>
        <v>2022</v>
      </c>
      <c r="BP2218" s="87">
        <f t="shared" si="2028"/>
        <v>2</v>
      </c>
      <c r="BQ2218" s="202"/>
    </row>
    <row r="2219" spans="1:69" ht="10.5" customHeight="1" x14ac:dyDescent="0.2">
      <c r="A2219" s="87" t="str">
        <f t="shared" si="2014"/>
        <v>2022-23RX95</v>
      </c>
      <c r="B2219" s="87" t="str">
        <f t="shared" si="2029"/>
        <v>Y60</v>
      </c>
      <c r="C2219" s="240" t="s">
        <v>200</v>
      </c>
      <c r="D2219" s="240" t="s">
        <v>168</v>
      </c>
      <c r="E2219" s="42"/>
      <c r="F2219" s="320" t="str">
        <f>VLOOKUP($G2219,'Selection Sheet'!$C$15:$F$39,3,0)</f>
        <v>Y60</v>
      </c>
      <c r="G2219" s="242" t="s">
        <v>103</v>
      </c>
      <c r="H2219" s="240" t="s">
        <v>535</v>
      </c>
      <c r="I2219" s="534">
        <v>258</v>
      </c>
      <c r="J2219" s="534">
        <v>52</v>
      </c>
      <c r="K2219" s="534">
        <v>39</v>
      </c>
      <c r="L2219" s="534">
        <v>18</v>
      </c>
      <c r="M2219" s="534">
        <v>253</v>
      </c>
      <c r="N2219" s="534">
        <v>23</v>
      </c>
      <c r="O2219" s="534">
        <v>37</v>
      </c>
      <c r="P2219" s="534">
        <v>10</v>
      </c>
      <c r="Q2219" s="534" t="s">
        <v>80</v>
      </c>
      <c r="R2219" s="534" t="s">
        <v>80</v>
      </c>
      <c r="S2219" s="534">
        <v>651</v>
      </c>
      <c r="T2219" s="501">
        <v>438</v>
      </c>
      <c r="U2219" s="550">
        <v>116.5</v>
      </c>
      <c r="V2219" s="550">
        <v>93</v>
      </c>
      <c r="W2219" s="550">
        <v>204</v>
      </c>
      <c r="X2219" s="498">
        <v>455</v>
      </c>
      <c r="Y2219" s="555">
        <v>113.2</v>
      </c>
      <c r="Z2219" s="550">
        <v>53</v>
      </c>
      <c r="AA2219" s="550">
        <v>297</v>
      </c>
      <c r="AB2219" s="501">
        <v>46</v>
      </c>
      <c r="AC2219" s="550">
        <v>59.7</v>
      </c>
      <c r="AD2219" s="550">
        <v>59</v>
      </c>
      <c r="AE2219" s="550">
        <v>83</v>
      </c>
      <c r="AF2219" s="502">
        <v>144</v>
      </c>
      <c r="AG2219" s="503">
        <v>158.20588235294099</v>
      </c>
      <c r="AH2219" s="503">
        <v>247</v>
      </c>
      <c r="AI2219" s="502">
        <v>102</v>
      </c>
      <c r="AJ2219" s="538" t="s">
        <v>80</v>
      </c>
      <c r="AK2219" s="538" t="s">
        <v>80</v>
      </c>
      <c r="AL2219" s="539"/>
      <c r="AM2219" s="539"/>
      <c r="AN2219" s="538">
        <v>689</v>
      </c>
      <c r="AO2219" s="538">
        <v>699</v>
      </c>
      <c r="AP2219" s="506" t="s">
        <v>80</v>
      </c>
      <c r="AQ2219" s="506" t="s">
        <v>80</v>
      </c>
      <c r="AR2219" s="539"/>
      <c r="AS2219" s="539"/>
      <c r="AT2219" s="539"/>
      <c r="AU2219" s="539"/>
      <c r="AV2219" s="539"/>
      <c r="AW2219" s="539"/>
      <c r="AX2219" s="539"/>
      <c r="AY2219" s="539"/>
      <c r="AZ2219" s="539"/>
      <c r="BA2219" s="539"/>
      <c r="BB2219" s="357"/>
      <c r="BC2219" s="592">
        <f t="shared" si="2015"/>
        <v>16136.999999999982</v>
      </c>
      <c r="BD2219" s="593">
        <f t="shared" si="2016"/>
        <v>25194</v>
      </c>
      <c r="BE2219" s="595">
        <f t="shared" si="2017"/>
        <v>51027</v>
      </c>
      <c r="BF2219" s="289">
        <f t="shared" si="2018"/>
        <v>40734</v>
      </c>
      <c r="BG2219" s="596">
        <f t="shared" si="2019"/>
        <v>89352</v>
      </c>
      <c r="BH2219" s="595">
        <f t="shared" si="2020"/>
        <v>51506</v>
      </c>
      <c r="BI2219" s="289">
        <f t="shared" si="2021"/>
        <v>24115</v>
      </c>
      <c r="BJ2219" s="596">
        <f t="shared" si="2022"/>
        <v>135135</v>
      </c>
      <c r="BK2219" s="595">
        <f t="shared" si="2023"/>
        <v>2746.2000000000003</v>
      </c>
      <c r="BL2219" s="289">
        <f t="shared" si="2024"/>
        <v>2714</v>
      </c>
      <c r="BM2219" s="596">
        <f t="shared" si="2025"/>
        <v>3818</v>
      </c>
      <c r="BN2219" s="563">
        <f t="shared" si="2026"/>
        <v>5</v>
      </c>
      <c r="BO2219" s="87">
        <f t="shared" si="2027"/>
        <v>2022</v>
      </c>
      <c r="BP2219" s="87">
        <f t="shared" si="2028"/>
        <v>2</v>
      </c>
      <c r="BQ2219" s="202"/>
    </row>
    <row r="2220" spans="1:69" ht="10.5" customHeight="1" x14ac:dyDescent="0.2">
      <c r="A2220" s="314" t="str">
        <f t="shared" si="2014"/>
        <v>2022-23RYA5</v>
      </c>
      <c r="B2220" s="314" t="str">
        <f t="shared" si="2029"/>
        <v>Y60</v>
      </c>
      <c r="C2220" s="243" t="s">
        <v>200</v>
      </c>
      <c r="D2220" s="243" t="s">
        <v>168</v>
      </c>
      <c r="E2220" s="206"/>
      <c r="F2220" s="321" t="str">
        <f>VLOOKUP($G2220,'Selection Sheet'!$C$15:$F$39,3,0)</f>
        <v>Y60</v>
      </c>
      <c r="G2220" s="244" t="s">
        <v>118</v>
      </c>
      <c r="H2220" s="243" t="s">
        <v>536</v>
      </c>
      <c r="I2220" s="540">
        <v>279</v>
      </c>
      <c r="J2220" s="540">
        <v>78</v>
      </c>
      <c r="K2220" s="540">
        <v>48</v>
      </c>
      <c r="L2220" s="540">
        <v>22</v>
      </c>
      <c r="M2220" s="540">
        <v>273</v>
      </c>
      <c r="N2220" s="540">
        <v>19</v>
      </c>
      <c r="O2220" s="540">
        <v>46</v>
      </c>
      <c r="P2220" s="540">
        <v>10</v>
      </c>
      <c r="Q2220" s="540" t="s">
        <v>80</v>
      </c>
      <c r="R2220" s="540" t="s">
        <v>80</v>
      </c>
      <c r="S2220" s="540">
        <v>840</v>
      </c>
      <c r="T2220" s="514">
        <v>421</v>
      </c>
      <c r="U2220" s="551">
        <v>99.3</v>
      </c>
      <c r="V2220" s="551">
        <v>80</v>
      </c>
      <c r="W2220" s="551">
        <v>152</v>
      </c>
      <c r="X2220" s="511">
        <v>513</v>
      </c>
      <c r="Y2220" s="556">
        <v>99.5</v>
      </c>
      <c r="Z2220" s="551">
        <v>40</v>
      </c>
      <c r="AA2220" s="551">
        <v>277</v>
      </c>
      <c r="AB2220" s="514">
        <v>59</v>
      </c>
      <c r="AC2220" s="551">
        <v>58.6</v>
      </c>
      <c r="AD2220" s="551">
        <v>50</v>
      </c>
      <c r="AE2220" s="551">
        <v>100</v>
      </c>
      <c r="AF2220" s="515">
        <v>138</v>
      </c>
      <c r="AG2220" s="516">
        <v>153.532786885246</v>
      </c>
      <c r="AH2220" s="516">
        <v>225.5</v>
      </c>
      <c r="AI2220" s="515">
        <v>122</v>
      </c>
      <c r="AJ2220" s="519" t="s">
        <v>80</v>
      </c>
      <c r="AK2220" s="519" t="s">
        <v>80</v>
      </c>
      <c r="AL2220" s="570"/>
      <c r="AM2220" s="570"/>
      <c r="AN2220" s="541">
        <v>1679</v>
      </c>
      <c r="AO2220" s="541">
        <v>1778</v>
      </c>
      <c r="AP2220" s="519" t="s">
        <v>80</v>
      </c>
      <c r="AQ2220" s="519" t="s">
        <v>80</v>
      </c>
      <c r="AR2220" s="542"/>
      <c r="AS2220" s="542"/>
      <c r="AT2220" s="542"/>
      <c r="AU2220" s="542"/>
      <c r="AV2220" s="542"/>
      <c r="AW2220" s="542"/>
      <c r="AX2220" s="542"/>
      <c r="AY2220" s="542"/>
      <c r="AZ2220" s="542"/>
      <c r="BA2220" s="542"/>
      <c r="BB2220" s="358"/>
      <c r="BC2220" s="597">
        <f t="shared" si="2015"/>
        <v>18731.000000000011</v>
      </c>
      <c r="BD2220" s="598">
        <f t="shared" si="2016"/>
        <v>27511</v>
      </c>
      <c r="BE2220" s="602">
        <f t="shared" si="2017"/>
        <v>41805.299999999996</v>
      </c>
      <c r="BF2220" s="603">
        <f t="shared" si="2018"/>
        <v>33680</v>
      </c>
      <c r="BG2220" s="604">
        <f t="shared" si="2019"/>
        <v>63992</v>
      </c>
      <c r="BH2220" s="602">
        <f t="shared" si="2020"/>
        <v>51043.5</v>
      </c>
      <c r="BI2220" s="603">
        <f t="shared" si="2021"/>
        <v>20520</v>
      </c>
      <c r="BJ2220" s="604">
        <f t="shared" si="2022"/>
        <v>142101</v>
      </c>
      <c r="BK2220" s="602">
        <f t="shared" si="2023"/>
        <v>3457.4</v>
      </c>
      <c r="BL2220" s="603">
        <f t="shared" si="2024"/>
        <v>2950</v>
      </c>
      <c r="BM2220" s="604">
        <f t="shared" si="2025"/>
        <v>5900</v>
      </c>
      <c r="BN2220" s="564">
        <f t="shared" si="2026"/>
        <v>5</v>
      </c>
      <c r="BO2220" s="314">
        <f t="shared" si="2027"/>
        <v>2022</v>
      </c>
      <c r="BP2220" s="314">
        <f t="shared" si="2028"/>
        <v>2</v>
      </c>
      <c r="BQ2220" s="202"/>
    </row>
    <row r="2221" spans="1:69" ht="10.5" customHeight="1" x14ac:dyDescent="0.2">
      <c r="A2221" s="87" t="str">
        <f t="shared" si="2014"/>
        <v>2022-23RYC5</v>
      </c>
      <c r="B2221" s="87" t="str">
        <f t="shared" si="2029"/>
        <v>Y61</v>
      </c>
      <c r="C2221" s="240" t="s">
        <v>200</v>
      </c>
      <c r="D2221" s="240" t="s">
        <v>168</v>
      </c>
      <c r="E2221" s="42"/>
      <c r="F2221" s="320" t="str">
        <f>VLOOKUP($G2221,'Selection Sheet'!$C$15:$F$39,3,0)</f>
        <v>Y61</v>
      </c>
      <c r="G2221" s="242" t="s">
        <v>87</v>
      </c>
      <c r="H2221" s="240" t="s">
        <v>537</v>
      </c>
      <c r="I2221" s="534">
        <v>310</v>
      </c>
      <c r="J2221" s="534">
        <v>84</v>
      </c>
      <c r="K2221" s="534">
        <v>62</v>
      </c>
      <c r="L2221" s="534">
        <v>27</v>
      </c>
      <c r="M2221" s="534">
        <v>309</v>
      </c>
      <c r="N2221" s="534">
        <v>25</v>
      </c>
      <c r="O2221" s="534">
        <v>62</v>
      </c>
      <c r="P2221" s="534">
        <v>16</v>
      </c>
      <c r="Q2221" s="534" t="s">
        <v>80</v>
      </c>
      <c r="R2221" s="534" t="s">
        <v>80</v>
      </c>
      <c r="S2221" s="534">
        <v>962</v>
      </c>
      <c r="T2221" s="501">
        <v>518</v>
      </c>
      <c r="U2221" s="550">
        <v>99.9</v>
      </c>
      <c r="V2221" s="550">
        <v>88</v>
      </c>
      <c r="W2221" s="550">
        <v>161</v>
      </c>
      <c r="X2221" s="498">
        <v>529</v>
      </c>
      <c r="Y2221" s="555">
        <v>90.7</v>
      </c>
      <c r="Z2221" s="550">
        <v>39</v>
      </c>
      <c r="AA2221" s="550">
        <v>237</v>
      </c>
      <c r="AB2221" s="501">
        <v>82</v>
      </c>
      <c r="AC2221" s="550">
        <v>59.8</v>
      </c>
      <c r="AD2221" s="550">
        <v>54</v>
      </c>
      <c r="AE2221" s="550">
        <v>90</v>
      </c>
      <c r="AF2221" s="502">
        <v>124</v>
      </c>
      <c r="AG2221" s="503">
        <v>155.09803921568599</v>
      </c>
      <c r="AH2221" s="503">
        <v>211.8</v>
      </c>
      <c r="AI2221" s="502">
        <v>102</v>
      </c>
      <c r="AJ2221" s="538" t="s">
        <v>80</v>
      </c>
      <c r="AK2221" s="538" t="s">
        <v>80</v>
      </c>
      <c r="AL2221" s="539"/>
      <c r="AM2221" s="539"/>
      <c r="AN2221" s="538">
        <v>737</v>
      </c>
      <c r="AO2221" s="538">
        <v>743</v>
      </c>
      <c r="AP2221" s="506" t="s">
        <v>80</v>
      </c>
      <c r="AQ2221" s="506" t="s">
        <v>80</v>
      </c>
      <c r="AR2221" s="539"/>
      <c r="AS2221" s="539"/>
      <c r="AT2221" s="539"/>
      <c r="AU2221" s="539"/>
      <c r="AV2221" s="539"/>
      <c r="AW2221" s="539"/>
      <c r="AX2221" s="539"/>
      <c r="AY2221" s="539"/>
      <c r="AZ2221" s="539"/>
      <c r="BA2221" s="539"/>
      <c r="BB2221" s="357"/>
      <c r="BC2221" s="592">
        <f t="shared" si="2015"/>
        <v>15819.999999999971</v>
      </c>
      <c r="BD2221" s="593">
        <f t="shared" si="2016"/>
        <v>21603.600000000002</v>
      </c>
      <c r="BE2221" s="595">
        <f t="shared" si="2017"/>
        <v>51748.200000000004</v>
      </c>
      <c r="BF2221" s="289">
        <f t="shared" si="2018"/>
        <v>45584</v>
      </c>
      <c r="BG2221" s="596">
        <f t="shared" si="2019"/>
        <v>83398</v>
      </c>
      <c r="BH2221" s="595">
        <f t="shared" si="2020"/>
        <v>47980.3</v>
      </c>
      <c r="BI2221" s="289">
        <f t="shared" si="2021"/>
        <v>20631</v>
      </c>
      <c r="BJ2221" s="596">
        <f t="shared" si="2022"/>
        <v>125373</v>
      </c>
      <c r="BK2221" s="595">
        <f t="shared" si="2023"/>
        <v>4903.5999999999995</v>
      </c>
      <c r="BL2221" s="289">
        <f t="shared" si="2024"/>
        <v>4428</v>
      </c>
      <c r="BM2221" s="596">
        <f t="shared" si="2025"/>
        <v>7380</v>
      </c>
      <c r="BN2221" s="563">
        <f t="shared" si="2026"/>
        <v>5</v>
      </c>
      <c r="BO2221" s="87">
        <f t="shared" si="2027"/>
        <v>2022</v>
      </c>
      <c r="BP2221" s="87">
        <f t="shared" si="2028"/>
        <v>2</v>
      </c>
      <c r="BQ2221" s="202"/>
    </row>
    <row r="2222" spans="1:69" ht="10.5" customHeight="1" x14ac:dyDescent="0.2">
      <c r="A2222" s="87" t="str">
        <f t="shared" si="2014"/>
        <v>2022-23RYD5</v>
      </c>
      <c r="B2222" s="87" t="str">
        <f t="shared" si="2029"/>
        <v>Y59</v>
      </c>
      <c r="C2222" s="240" t="s">
        <v>200</v>
      </c>
      <c r="D2222" s="240" t="s">
        <v>168</v>
      </c>
      <c r="E2222" s="42"/>
      <c r="F2222" s="320" t="str">
        <f>VLOOKUP($G2222,'Selection Sheet'!$C$15:$F$39,3,0)</f>
        <v>Y59</v>
      </c>
      <c r="G2222" s="242" t="s">
        <v>116</v>
      </c>
      <c r="H2222" s="240" t="s">
        <v>538</v>
      </c>
      <c r="I2222" s="534">
        <v>217</v>
      </c>
      <c r="J2222" s="534">
        <v>54</v>
      </c>
      <c r="K2222" s="534">
        <v>39</v>
      </c>
      <c r="L2222" s="534">
        <v>19</v>
      </c>
      <c r="M2222" s="534">
        <v>219</v>
      </c>
      <c r="N2222" s="534">
        <v>19</v>
      </c>
      <c r="O2222" s="534">
        <v>38</v>
      </c>
      <c r="P2222" s="534">
        <v>9</v>
      </c>
      <c r="Q2222" s="534" t="s">
        <v>80</v>
      </c>
      <c r="R2222" s="534" t="s">
        <v>80</v>
      </c>
      <c r="S2222" s="534">
        <v>658</v>
      </c>
      <c r="T2222" s="501">
        <v>415</v>
      </c>
      <c r="U2222" s="550">
        <v>95.9</v>
      </c>
      <c r="V2222" s="550">
        <v>80</v>
      </c>
      <c r="W2222" s="550">
        <v>148</v>
      </c>
      <c r="X2222" s="498">
        <v>418</v>
      </c>
      <c r="Y2222" s="555">
        <v>69.5</v>
      </c>
      <c r="Z2222" s="550">
        <v>34.5</v>
      </c>
      <c r="AA2222" s="550">
        <v>193</v>
      </c>
      <c r="AB2222" s="501">
        <v>49</v>
      </c>
      <c r="AC2222" s="550">
        <v>66</v>
      </c>
      <c r="AD2222" s="550">
        <v>58</v>
      </c>
      <c r="AE2222" s="550">
        <v>107</v>
      </c>
      <c r="AF2222" s="502">
        <v>126</v>
      </c>
      <c r="AG2222" s="503">
        <v>147.84821428571399</v>
      </c>
      <c r="AH2222" s="503">
        <v>209.8</v>
      </c>
      <c r="AI2222" s="502">
        <v>112</v>
      </c>
      <c r="AJ2222" s="538" t="s">
        <v>80</v>
      </c>
      <c r="AK2222" s="538" t="s">
        <v>80</v>
      </c>
      <c r="AL2222" s="539"/>
      <c r="AM2222" s="539"/>
      <c r="AN2222" s="538">
        <v>1122</v>
      </c>
      <c r="AO2222" s="538">
        <v>1145</v>
      </c>
      <c r="AP2222" s="506" t="s">
        <v>80</v>
      </c>
      <c r="AQ2222" s="506" t="s">
        <v>80</v>
      </c>
      <c r="AR2222" s="539"/>
      <c r="AS2222" s="539"/>
      <c r="AT2222" s="539"/>
      <c r="AU2222" s="539"/>
      <c r="AV2222" s="539"/>
      <c r="AW2222" s="539"/>
      <c r="AX2222" s="539"/>
      <c r="AY2222" s="539"/>
      <c r="AZ2222" s="539"/>
      <c r="BA2222" s="539"/>
      <c r="BB2222" s="357"/>
      <c r="BC2222" s="592">
        <f t="shared" si="2015"/>
        <v>16558.999999999967</v>
      </c>
      <c r="BD2222" s="593">
        <f t="shared" si="2016"/>
        <v>23497.600000000002</v>
      </c>
      <c r="BE2222" s="595">
        <f t="shared" si="2017"/>
        <v>39798.5</v>
      </c>
      <c r="BF2222" s="289">
        <f t="shared" si="2018"/>
        <v>33200</v>
      </c>
      <c r="BG2222" s="596">
        <f t="shared" si="2019"/>
        <v>61420</v>
      </c>
      <c r="BH2222" s="595">
        <f t="shared" si="2020"/>
        <v>29051</v>
      </c>
      <c r="BI2222" s="289">
        <f t="shared" si="2021"/>
        <v>14421</v>
      </c>
      <c r="BJ2222" s="596">
        <f t="shared" si="2022"/>
        <v>80674</v>
      </c>
      <c r="BK2222" s="595">
        <f t="shared" si="2023"/>
        <v>3234</v>
      </c>
      <c r="BL2222" s="289">
        <f t="shared" si="2024"/>
        <v>2842</v>
      </c>
      <c r="BM2222" s="596">
        <f t="shared" si="2025"/>
        <v>5243</v>
      </c>
      <c r="BN2222" s="563">
        <f t="shared" si="2026"/>
        <v>5</v>
      </c>
      <c r="BO2222" s="87">
        <f t="shared" si="2027"/>
        <v>2022</v>
      </c>
      <c r="BP2222" s="87">
        <f t="shared" si="2028"/>
        <v>2</v>
      </c>
      <c r="BQ2222" s="202"/>
    </row>
    <row r="2223" spans="1:69" ht="10.5" customHeight="1" x14ac:dyDescent="0.2">
      <c r="A2223" s="87" t="str">
        <f t="shared" si="2014"/>
        <v>2022-23RYE5</v>
      </c>
      <c r="B2223" s="87" t="str">
        <f t="shared" si="2029"/>
        <v>Y59</v>
      </c>
      <c r="C2223" s="240" t="s">
        <v>200</v>
      </c>
      <c r="D2223" s="240" t="s">
        <v>168</v>
      </c>
      <c r="E2223" s="42"/>
      <c r="F2223" s="320" t="str">
        <f>VLOOKUP($G2223,'Selection Sheet'!$C$15:$F$39,3,0)</f>
        <v>Y59</v>
      </c>
      <c r="G2223" s="242" t="s">
        <v>114</v>
      </c>
      <c r="H2223" s="240" t="s">
        <v>539</v>
      </c>
      <c r="I2223" s="534">
        <v>202</v>
      </c>
      <c r="J2223" s="534">
        <v>61</v>
      </c>
      <c r="K2223" s="534">
        <v>28</v>
      </c>
      <c r="L2223" s="534">
        <v>16</v>
      </c>
      <c r="M2223" s="534">
        <v>200</v>
      </c>
      <c r="N2223" s="534">
        <v>28</v>
      </c>
      <c r="O2223" s="534">
        <v>27</v>
      </c>
      <c r="P2223" s="534">
        <v>12</v>
      </c>
      <c r="Q2223" s="534" t="s">
        <v>80</v>
      </c>
      <c r="R2223" s="534" t="s">
        <v>80</v>
      </c>
      <c r="S2223" s="534">
        <v>379</v>
      </c>
      <c r="T2223" s="501">
        <v>301</v>
      </c>
      <c r="U2223" s="550">
        <v>88.3</v>
      </c>
      <c r="V2223" s="550">
        <v>76</v>
      </c>
      <c r="W2223" s="550">
        <v>143</v>
      </c>
      <c r="X2223" s="498">
        <v>331</v>
      </c>
      <c r="Y2223" s="555">
        <v>86.9</v>
      </c>
      <c r="Z2223" s="550">
        <v>30</v>
      </c>
      <c r="AA2223" s="550">
        <v>243</v>
      </c>
      <c r="AB2223" s="501">
        <v>67</v>
      </c>
      <c r="AC2223" s="550">
        <v>44.7</v>
      </c>
      <c r="AD2223" s="550">
        <v>39</v>
      </c>
      <c r="AE2223" s="550">
        <v>70</v>
      </c>
      <c r="AF2223" s="502">
        <v>96</v>
      </c>
      <c r="AG2223" s="503">
        <v>121.36470588235299</v>
      </c>
      <c r="AH2223" s="503">
        <v>167</v>
      </c>
      <c r="AI2223" s="502">
        <v>85</v>
      </c>
      <c r="AJ2223" s="538" t="s">
        <v>80</v>
      </c>
      <c r="AK2223" s="538" t="s">
        <v>80</v>
      </c>
      <c r="AL2223" s="539"/>
      <c r="AM2223" s="539"/>
      <c r="AN2223" s="538">
        <v>614</v>
      </c>
      <c r="AO2223" s="538">
        <v>630</v>
      </c>
      <c r="AP2223" s="506" t="s">
        <v>80</v>
      </c>
      <c r="AQ2223" s="506" t="s">
        <v>80</v>
      </c>
      <c r="AR2223" s="539"/>
      <c r="AS2223" s="539"/>
      <c r="AT2223" s="539"/>
      <c r="AU2223" s="539"/>
      <c r="AV2223" s="539"/>
      <c r="AW2223" s="539"/>
      <c r="AX2223" s="539"/>
      <c r="AY2223" s="539"/>
      <c r="AZ2223" s="539"/>
      <c r="BA2223" s="539"/>
      <c r="BB2223" s="357"/>
      <c r="BC2223" s="592">
        <f t="shared" si="2015"/>
        <v>10316.000000000004</v>
      </c>
      <c r="BD2223" s="593">
        <f t="shared" si="2016"/>
        <v>14195</v>
      </c>
      <c r="BE2223" s="595">
        <f t="shared" si="2017"/>
        <v>26578.3</v>
      </c>
      <c r="BF2223" s="289">
        <f t="shared" si="2018"/>
        <v>22876</v>
      </c>
      <c r="BG2223" s="596">
        <f t="shared" si="2019"/>
        <v>43043</v>
      </c>
      <c r="BH2223" s="595">
        <f t="shared" si="2020"/>
        <v>28763.9</v>
      </c>
      <c r="BI2223" s="289">
        <f t="shared" si="2021"/>
        <v>9930</v>
      </c>
      <c r="BJ2223" s="596">
        <f t="shared" si="2022"/>
        <v>80433</v>
      </c>
      <c r="BK2223" s="595">
        <f t="shared" si="2023"/>
        <v>2994.9</v>
      </c>
      <c r="BL2223" s="289">
        <f t="shared" si="2024"/>
        <v>2613</v>
      </c>
      <c r="BM2223" s="596">
        <f t="shared" si="2025"/>
        <v>4690</v>
      </c>
      <c r="BN2223" s="563">
        <f t="shared" si="2026"/>
        <v>5</v>
      </c>
      <c r="BO2223" s="87">
        <f t="shared" si="2027"/>
        <v>2022</v>
      </c>
      <c r="BP2223" s="87">
        <f t="shared" si="2028"/>
        <v>2</v>
      </c>
      <c r="BQ2223" s="202"/>
    </row>
    <row r="2224" spans="1:69" ht="10.5" customHeight="1" x14ac:dyDescent="0.2">
      <c r="A2224" s="312" t="str">
        <f t="shared" si="2014"/>
        <v>2022-23RYF5</v>
      </c>
      <c r="B2224" s="312" t="str">
        <f t="shared" si="2029"/>
        <v>Y58</v>
      </c>
      <c r="C2224" s="245" t="s">
        <v>200</v>
      </c>
      <c r="D2224" s="245" t="s">
        <v>168</v>
      </c>
      <c r="E2224" s="53"/>
      <c r="F2224" s="322" t="str">
        <f>VLOOKUP($G2224,'Selection Sheet'!$C$15:$F$39,3,0)</f>
        <v>Y58</v>
      </c>
      <c r="G2224" s="246" t="s">
        <v>99</v>
      </c>
      <c r="H2224" s="245" t="s">
        <v>540</v>
      </c>
      <c r="I2224" s="543">
        <v>316</v>
      </c>
      <c r="J2224" s="543">
        <v>97</v>
      </c>
      <c r="K2224" s="543">
        <v>52</v>
      </c>
      <c r="L2224" s="543">
        <v>25</v>
      </c>
      <c r="M2224" s="543">
        <v>314</v>
      </c>
      <c r="N2224" s="543">
        <v>37</v>
      </c>
      <c r="O2224" s="543">
        <v>52</v>
      </c>
      <c r="P2224" s="543">
        <v>13</v>
      </c>
      <c r="Q2224" s="543" t="s">
        <v>80</v>
      </c>
      <c r="R2224" s="543" t="s">
        <v>80</v>
      </c>
      <c r="S2224" s="543">
        <v>841</v>
      </c>
      <c r="T2224" s="527">
        <v>606</v>
      </c>
      <c r="U2224" s="552">
        <v>118.6</v>
      </c>
      <c r="V2224" s="552">
        <v>96</v>
      </c>
      <c r="W2224" s="552">
        <v>184</v>
      </c>
      <c r="X2224" s="524">
        <v>611</v>
      </c>
      <c r="Y2224" s="557">
        <v>72.8</v>
      </c>
      <c r="Z2224" s="552">
        <v>22</v>
      </c>
      <c r="AA2224" s="552">
        <v>219</v>
      </c>
      <c r="AB2224" s="527">
        <v>81</v>
      </c>
      <c r="AC2224" s="552">
        <v>61.8</v>
      </c>
      <c r="AD2224" s="552">
        <v>52</v>
      </c>
      <c r="AE2224" s="552">
        <v>99</v>
      </c>
      <c r="AF2224" s="528">
        <v>113</v>
      </c>
      <c r="AG2224" s="529">
        <v>180.17525773195899</v>
      </c>
      <c r="AH2224" s="529">
        <v>280.39999999999998</v>
      </c>
      <c r="AI2224" s="528">
        <v>97</v>
      </c>
      <c r="AJ2224" s="532" t="s">
        <v>80</v>
      </c>
      <c r="AK2224" s="532" t="s">
        <v>80</v>
      </c>
      <c r="AL2224" s="571"/>
      <c r="AM2224" s="571"/>
      <c r="AN2224" s="544">
        <v>920</v>
      </c>
      <c r="AO2224" s="544">
        <v>929</v>
      </c>
      <c r="AP2224" s="532" t="s">
        <v>80</v>
      </c>
      <c r="AQ2224" s="532" t="s">
        <v>80</v>
      </c>
      <c r="AR2224" s="545"/>
      <c r="AS2224" s="545"/>
      <c r="AT2224" s="545"/>
      <c r="AU2224" s="545"/>
      <c r="AV2224" s="545"/>
      <c r="AW2224" s="545"/>
      <c r="AX2224" s="545"/>
      <c r="AY2224" s="545"/>
      <c r="AZ2224" s="545"/>
      <c r="BA2224" s="545"/>
      <c r="BB2224" s="359"/>
      <c r="BC2224" s="605">
        <f t="shared" si="2015"/>
        <v>17477.000000000022</v>
      </c>
      <c r="BD2224" s="606">
        <f t="shared" si="2016"/>
        <v>27198.799999999999</v>
      </c>
      <c r="BE2224" s="609">
        <f t="shared" si="2017"/>
        <v>71871.599999999991</v>
      </c>
      <c r="BF2224" s="311">
        <f t="shared" si="2018"/>
        <v>58176</v>
      </c>
      <c r="BG2224" s="610">
        <f t="shared" si="2019"/>
        <v>111504</v>
      </c>
      <c r="BH2224" s="609">
        <f t="shared" si="2020"/>
        <v>44480.799999999996</v>
      </c>
      <c r="BI2224" s="311">
        <f t="shared" si="2021"/>
        <v>13442</v>
      </c>
      <c r="BJ2224" s="610">
        <f t="shared" si="2022"/>
        <v>133809</v>
      </c>
      <c r="BK2224" s="609">
        <f t="shared" si="2023"/>
        <v>5005.8</v>
      </c>
      <c r="BL2224" s="311">
        <f t="shared" si="2024"/>
        <v>4212</v>
      </c>
      <c r="BM2224" s="610">
        <f t="shared" si="2025"/>
        <v>8019</v>
      </c>
      <c r="BN2224" s="565">
        <f t="shared" si="2026"/>
        <v>5</v>
      </c>
      <c r="BO2224" s="312">
        <f t="shared" si="2027"/>
        <v>2022</v>
      </c>
      <c r="BP2224" s="312">
        <f t="shared" si="2028"/>
        <v>2</v>
      </c>
      <c r="BQ2224" s="202"/>
    </row>
    <row r="2225" spans="1:69" ht="10.5" customHeight="1" x14ac:dyDescent="0.2">
      <c r="A2225" s="87" t="str">
        <f t="shared" si="2014"/>
        <v>2022-23R1F6</v>
      </c>
      <c r="B2225" s="87" t="str">
        <f t="shared" si="2029"/>
        <v>Y59</v>
      </c>
      <c r="C2225" s="241" t="s">
        <v>200</v>
      </c>
      <c r="D2225" s="241" t="s">
        <v>169</v>
      </c>
      <c r="E2225" s="42"/>
      <c r="F2225" s="320" t="str">
        <f>VLOOKUP($G2225,'Selection Sheet'!$C$15:$F$39,3,0)</f>
        <v>Y59</v>
      </c>
      <c r="G2225" s="242" t="s">
        <v>108</v>
      </c>
      <c r="H2225" s="240" t="s">
        <v>529</v>
      </c>
      <c r="I2225" s="534">
        <v>12</v>
      </c>
      <c r="J2225" s="534">
        <v>2</v>
      </c>
      <c r="K2225" s="534">
        <v>2</v>
      </c>
      <c r="L2225" s="534">
        <v>0</v>
      </c>
      <c r="M2225" s="534">
        <v>12</v>
      </c>
      <c r="N2225" s="534">
        <v>1</v>
      </c>
      <c r="O2225" s="534">
        <v>2</v>
      </c>
      <c r="P2225" s="534">
        <v>0</v>
      </c>
      <c r="Q2225" s="534" t="s">
        <v>80</v>
      </c>
      <c r="R2225" s="534" t="s">
        <v>80</v>
      </c>
      <c r="S2225" s="534">
        <v>22</v>
      </c>
      <c r="T2225" s="498">
        <v>15</v>
      </c>
      <c r="U2225" s="550">
        <v>90.7</v>
      </c>
      <c r="V2225" s="550">
        <v>58</v>
      </c>
      <c r="W2225" s="550">
        <v>174</v>
      </c>
      <c r="X2225" s="498">
        <v>16</v>
      </c>
      <c r="Y2225" s="555">
        <v>29.8</v>
      </c>
      <c r="Z2225" s="550">
        <v>24.5</v>
      </c>
      <c r="AA2225" s="550">
        <v>58</v>
      </c>
      <c r="AB2225" s="501">
        <v>5</v>
      </c>
      <c r="AC2225" s="550">
        <v>42</v>
      </c>
      <c r="AD2225" s="550">
        <v>39</v>
      </c>
      <c r="AE2225" s="550">
        <v>71</v>
      </c>
      <c r="AF2225" s="502">
        <v>3</v>
      </c>
      <c r="AG2225" s="503">
        <v>175.333333333333</v>
      </c>
      <c r="AH2225" s="503">
        <v>209.6</v>
      </c>
      <c r="AI2225" s="502">
        <v>3</v>
      </c>
      <c r="AJ2225" s="538" t="s">
        <v>80</v>
      </c>
      <c r="AK2225" s="538" t="s">
        <v>80</v>
      </c>
      <c r="AL2225" s="539"/>
      <c r="AM2225" s="539"/>
      <c r="AN2225" s="538" t="s">
        <v>80</v>
      </c>
      <c r="AO2225" s="538" t="s">
        <v>80</v>
      </c>
      <c r="AP2225" s="506">
        <v>36</v>
      </c>
      <c r="AQ2225" s="506">
        <v>42</v>
      </c>
      <c r="AR2225" s="539"/>
      <c r="AS2225" s="539"/>
      <c r="AT2225" s="539"/>
      <c r="AU2225" s="539"/>
      <c r="AV2225" s="539"/>
      <c r="AW2225" s="539"/>
      <c r="AX2225" s="539"/>
      <c r="AY2225" s="539"/>
      <c r="AZ2225" s="539"/>
      <c r="BA2225" s="539"/>
      <c r="BB2225" s="357"/>
      <c r="BC2225" s="592">
        <f t="shared" si="2015"/>
        <v>525.99999999999898</v>
      </c>
      <c r="BD2225" s="593">
        <f t="shared" si="2016"/>
        <v>628.79999999999995</v>
      </c>
      <c r="BE2225" s="595">
        <f t="shared" si="2017"/>
        <v>1360.5</v>
      </c>
      <c r="BF2225" s="289">
        <f t="shared" si="2018"/>
        <v>870</v>
      </c>
      <c r="BG2225" s="596">
        <f t="shared" si="2019"/>
        <v>2610</v>
      </c>
      <c r="BH2225" s="595">
        <f t="shared" si="2020"/>
        <v>476.8</v>
      </c>
      <c r="BI2225" s="289">
        <f t="shared" si="2021"/>
        <v>392</v>
      </c>
      <c r="BJ2225" s="596">
        <f t="shared" si="2022"/>
        <v>928</v>
      </c>
      <c r="BK2225" s="595">
        <f t="shared" si="2023"/>
        <v>210</v>
      </c>
      <c r="BL2225" s="289">
        <f t="shared" si="2024"/>
        <v>195</v>
      </c>
      <c r="BM2225" s="596">
        <f t="shared" si="2025"/>
        <v>355</v>
      </c>
      <c r="BN2225" s="563">
        <f t="shared" si="2026"/>
        <v>6</v>
      </c>
      <c r="BO2225" s="87">
        <f t="shared" si="2027"/>
        <v>2022</v>
      </c>
      <c r="BP2225" s="87">
        <f t="shared" si="2028"/>
        <v>0</v>
      </c>
      <c r="BQ2225" s="202"/>
    </row>
    <row r="2226" spans="1:69" ht="10.5" customHeight="1" x14ac:dyDescent="0.2">
      <c r="A2226" s="87" t="str">
        <f t="shared" si="2014"/>
        <v>2022-23RRU6</v>
      </c>
      <c r="B2226" s="87" t="str">
        <f t="shared" si="2029"/>
        <v>Y56</v>
      </c>
      <c r="C2226" s="240" t="s">
        <v>200</v>
      </c>
      <c r="D2226" s="240" t="s">
        <v>169</v>
      </c>
      <c r="E2226" s="42"/>
      <c r="F2226" s="320" t="str">
        <f>VLOOKUP($G2226,'Selection Sheet'!$C$15:$F$39,3,0)</f>
        <v>Y56</v>
      </c>
      <c r="G2226" s="242" t="s">
        <v>93</v>
      </c>
      <c r="H2226" s="240" t="s">
        <v>530</v>
      </c>
      <c r="I2226" s="534">
        <v>335</v>
      </c>
      <c r="J2226" s="534">
        <v>96</v>
      </c>
      <c r="K2226" s="534">
        <v>39</v>
      </c>
      <c r="L2226" s="534">
        <v>15</v>
      </c>
      <c r="M2226" s="534">
        <v>332</v>
      </c>
      <c r="N2226" s="534">
        <v>26</v>
      </c>
      <c r="O2226" s="534">
        <v>38</v>
      </c>
      <c r="P2226" s="534">
        <v>9</v>
      </c>
      <c r="Q2226" s="534" t="s">
        <v>80</v>
      </c>
      <c r="R2226" s="534" t="s">
        <v>80</v>
      </c>
      <c r="S2226" s="534">
        <v>1007</v>
      </c>
      <c r="T2226" s="501">
        <v>298</v>
      </c>
      <c r="U2226" s="550">
        <v>104.7</v>
      </c>
      <c r="V2226" s="550">
        <v>93</v>
      </c>
      <c r="W2226" s="550">
        <v>165</v>
      </c>
      <c r="X2226" s="498">
        <v>507</v>
      </c>
      <c r="Y2226" s="555">
        <v>67.7</v>
      </c>
      <c r="Z2226" s="550">
        <v>32</v>
      </c>
      <c r="AA2226" s="550">
        <v>165</v>
      </c>
      <c r="AB2226" s="501">
        <v>60</v>
      </c>
      <c r="AC2226" s="550">
        <v>58.6</v>
      </c>
      <c r="AD2226" s="550">
        <v>43.5</v>
      </c>
      <c r="AE2226" s="550">
        <v>89</v>
      </c>
      <c r="AF2226" s="502">
        <v>94</v>
      </c>
      <c r="AG2226" s="503">
        <v>148.55000000000001</v>
      </c>
      <c r="AH2226" s="503">
        <v>200.2</v>
      </c>
      <c r="AI2226" s="502">
        <v>80</v>
      </c>
      <c r="AJ2226" s="538" t="s">
        <v>80</v>
      </c>
      <c r="AK2226" s="538" t="s">
        <v>80</v>
      </c>
      <c r="AL2226" s="539"/>
      <c r="AM2226" s="539"/>
      <c r="AN2226" s="538" t="s">
        <v>80</v>
      </c>
      <c r="AO2226" s="538" t="s">
        <v>80</v>
      </c>
      <c r="AP2226" s="506">
        <v>1267</v>
      </c>
      <c r="AQ2226" s="506">
        <v>1332</v>
      </c>
      <c r="AR2226" s="539"/>
      <c r="AS2226" s="539"/>
      <c r="AT2226" s="539"/>
      <c r="AU2226" s="539"/>
      <c r="AV2226" s="539"/>
      <c r="AW2226" s="539"/>
      <c r="AX2226" s="539"/>
      <c r="AY2226" s="539"/>
      <c r="AZ2226" s="539"/>
      <c r="BA2226" s="539"/>
      <c r="BB2226" s="357"/>
      <c r="BC2226" s="592">
        <f t="shared" si="2015"/>
        <v>11884</v>
      </c>
      <c r="BD2226" s="593">
        <f t="shared" si="2016"/>
        <v>16016</v>
      </c>
      <c r="BE2226" s="595">
        <f t="shared" si="2017"/>
        <v>31200.600000000002</v>
      </c>
      <c r="BF2226" s="289">
        <f t="shared" si="2018"/>
        <v>27714</v>
      </c>
      <c r="BG2226" s="596">
        <f t="shared" si="2019"/>
        <v>49170</v>
      </c>
      <c r="BH2226" s="595">
        <f t="shared" si="2020"/>
        <v>34323.9</v>
      </c>
      <c r="BI2226" s="289">
        <f t="shared" si="2021"/>
        <v>16224</v>
      </c>
      <c r="BJ2226" s="596">
        <f t="shared" si="2022"/>
        <v>83655</v>
      </c>
      <c r="BK2226" s="595">
        <f t="shared" si="2023"/>
        <v>3516</v>
      </c>
      <c r="BL2226" s="289">
        <f t="shared" si="2024"/>
        <v>2610</v>
      </c>
      <c r="BM2226" s="596">
        <f t="shared" si="2025"/>
        <v>5340</v>
      </c>
      <c r="BN2226" s="563">
        <f t="shared" si="2026"/>
        <v>6</v>
      </c>
      <c r="BO2226" s="87">
        <f t="shared" si="2027"/>
        <v>2022</v>
      </c>
      <c r="BP2226" s="87">
        <f t="shared" si="2028"/>
        <v>0</v>
      </c>
      <c r="BQ2226" s="202"/>
    </row>
    <row r="2227" spans="1:69" ht="10.5" customHeight="1" x14ac:dyDescent="0.2">
      <c r="A2227" s="87" t="str">
        <f t="shared" si="2014"/>
        <v>2022-23RX66</v>
      </c>
      <c r="B2227" s="87" t="str">
        <f t="shared" si="2029"/>
        <v>Y63</v>
      </c>
      <c r="C2227" s="240" t="s">
        <v>200</v>
      </c>
      <c r="D2227" s="240" t="s">
        <v>169</v>
      </c>
      <c r="E2227" s="42"/>
      <c r="F2227" s="320" t="str">
        <f>VLOOKUP($G2227,'Selection Sheet'!$C$15:$F$39,3,0)</f>
        <v>Y63</v>
      </c>
      <c r="G2227" s="242" t="s">
        <v>111</v>
      </c>
      <c r="H2227" s="240" t="s">
        <v>532</v>
      </c>
      <c r="I2227" s="534">
        <v>191</v>
      </c>
      <c r="J2227" s="534">
        <v>42</v>
      </c>
      <c r="K2227" s="534">
        <v>28</v>
      </c>
      <c r="L2227" s="534">
        <v>8</v>
      </c>
      <c r="M2227" s="534">
        <v>188</v>
      </c>
      <c r="N2227" s="534">
        <v>10</v>
      </c>
      <c r="O2227" s="534">
        <v>27</v>
      </c>
      <c r="P2227" s="534">
        <v>5</v>
      </c>
      <c r="Q2227" s="534" t="s">
        <v>80</v>
      </c>
      <c r="R2227" s="534" t="s">
        <v>80</v>
      </c>
      <c r="S2227" s="534">
        <v>512</v>
      </c>
      <c r="T2227" s="501">
        <v>270</v>
      </c>
      <c r="U2227" s="550">
        <v>92.8</v>
      </c>
      <c r="V2227" s="550">
        <v>82.5</v>
      </c>
      <c r="W2227" s="550">
        <v>136.5</v>
      </c>
      <c r="X2227" s="498">
        <v>268</v>
      </c>
      <c r="Y2227" s="555">
        <v>64.099999999999994</v>
      </c>
      <c r="Z2227" s="550">
        <v>27</v>
      </c>
      <c r="AA2227" s="550">
        <v>166</v>
      </c>
      <c r="AB2227" s="501">
        <v>49</v>
      </c>
      <c r="AC2227" s="550">
        <v>57.4</v>
      </c>
      <c r="AD2227" s="550">
        <v>47</v>
      </c>
      <c r="AE2227" s="550">
        <v>107</v>
      </c>
      <c r="AF2227" s="502">
        <v>67</v>
      </c>
      <c r="AG2227" s="503">
        <v>145.46428571428601</v>
      </c>
      <c r="AH2227" s="503">
        <v>191.5</v>
      </c>
      <c r="AI2227" s="502">
        <v>56</v>
      </c>
      <c r="AJ2227" s="538" t="s">
        <v>80</v>
      </c>
      <c r="AK2227" s="538" t="s">
        <v>80</v>
      </c>
      <c r="AL2227" s="539"/>
      <c r="AM2227" s="539"/>
      <c r="AN2227" s="538" t="s">
        <v>80</v>
      </c>
      <c r="AO2227" s="538" t="s">
        <v>80</v>
      </c>
      <c r="AP2227" s="506">
        <v>271</v>
      </c>
      <c r="AQ2227" s="506">
        <v>322</v>
      </c>
      <c r="AR2227" s="539"/>
      <c r="AS2227" s="539"/>
      <c r="AT2227" s="539"/>
      <c r="AU2227" s="539"/>
      <c r="AV2227" s="539"/>
      <c r="AW2227" s="539"/>
      <c r="AX2227" s="539"/>
      <c r="AY2227" s="539"/>
      <c r="AZ2227" s="539"/>
      <c r="BA2227" s="539"/>
      <c r="BB2227" s="357"/>
      <c r="BC2227" s="592">
        <f t="shared" si="2015"/>
        <v>8146.0000000000164</v>
      </c>
      <c r="BD2227" s="593">
        <f t="shared" si="2016"/>
        <v>10724</v>
      </c>
      <c r="BE2227" s="595">
        <f t="shared" si="2017"/>
        <v>25056</v>
      </c>
      <c r="BF2227" s="289">
        <f t="shared" si="2018"/>
        <v>22275</v>
      </c>
      <c r="BG2227" s="596">
        <f t="shared" si="2019"/>
        <v>36855</v>
      </c>
      <c r="BH2227" s="595">
        <f t="shared" si="2020"/>
        <v>17178.8</v>
      </c>
      <c r="BI2227" s="289">
        <f t="shared" si="2021"/>
        <v>7236</v>
      </c>
      <c r="BJ2227" s="596">
        <f t="shared" si="2022"/>
        <v>44488</v>
      </c>
      <c r="BK2227" s="595">
        <f t="shared" si="2023"/>
        <v>2812.6</v>
      </c>
      <c r="BL2227" s="289">
        <f t="shared" si="2024"/>
        <v>2303</v>
      </c>
      <c r="BM2227" s="596">
        <f t="shared" si="2025"/>
        <v>5243</v>
      </c>
      <c r="BN2227" s="563">
        <f t="shared" si="2026"/>
        <v>6</v>
      </c>
      <c r="BO2227" s="87">
        <f t="shared" si="2027"/>
        <v>2022</v>
      </c>
      <c r="BP2227" s="87">
        <f t="shared" si="2028"/>
        <v>0</v>
      </c>
      <c r="BQ2227" s="202"/>
    </row>
    <row r="2228" spans="1:69" ht="10.5" customHeight="1" x14ac:dyDescent="0.2">
      <c r="A2228" s="314" t="str">
        <f t="shared" si="2014"/>
        <v>2022-23RX76</v>
      </c>
      <c r="B2228" s="314" t="str">
        <f t="shared" si="2029"/>
        <v>Y62</v>
      </c>
      <c r="C2228" s="243" t="s">
        <v>200</v>
      </c>
      <c r="D2228" s="243" t="s">
        <v>169</v>
      </c>
      <c r="E2228" s="206"/>
      <c r="F2228" s="321" t="str">
        <f>VLOOKUP($G2228,'Selection Sheet'!$C$15:$F$39,3,0)</f>
        <v>Y62</v>
      </c>
      <c r="G2228" s="244" t="s">
        <v>84</v>
      </c>
      <c r="H2228" s="243" t="s">
        <v>533</v>
      </c>
      <c r="I2228" s="540">
        <v>301</v>
      </c>
      <c r="J2228" s="540">
        <v>90</v>
      </c>
      <c r="K2228" s="540">
        <v>50</v>
      </c>
      <c r="L2228" s="540">
        <v>22</v>
      </c>
      <c r="M2228" s="540">
        <v>297</v>
      </c>
      <c r="N2228" s="540">
        <v>25</v>
      </c>
      <c r="O2228" s="540">
        <v>49</v>
      </c>
      <c r="P2228" s="540">
        <v>12</v>
      </c>
      <c r="Q2228" s="540" t="s">
        <v>80</v>
      </c>
      <c r="R2228" s="540" t="s">
        <v>80</v>
      </c>
      <c r="S2228" s="540">
        <v>1004</v>
      </c>
      <c r="T2228" s="514">
        <v>492</v>
      </c>
      <c r="U2228" s="551">
        <v>97.7</v>
      </c>
      <c r="V2228" s="551">
        <v>80</v>
      </c>
      <c r="W2228" s="551">
        <v>152</v>
      </c>
      <c r="X2228" s="511">
        <v>612</v>
      </c>
      <c r="Y2228" s="556">
        <v>79.8</v>
      </c>
      <c r="Z2228" s="551">
        <v>34</v>
      </c>
      <c r="AA2228" s="551">
        <v>216</v>
      </c>
      <c r="AB2228" s="514">
        <v>63</v>
      </c>
      <c r="AC2228" s="551">
        <v>67.8</v>
      </c>
      <c r="AD2228" s="551">
        <v>55</v>
      </c>
      <c r="AE2228" s="551">
        <v>105</v>
      </c>
      <c r="AF2228" s="515">
        <v>141</v>
      </c>
      <c r="AG2228" s="516">
        <v>173.17094017094001</v>
      </c>
      <c r="AH2228" s="516">
        <v>262.8</v>
      </c>
      <c r="AI2228" s="515">
        <v>117</v>
      </c>
      <c r="AJ2228" s="519" t="s">
        <v>80</v>
      </c>
      <c r="AK2228" s="519" t="s">
        <v>80</v>
      </c>
      <c r="AL2228" s="570"/>
      <c r="AM2228" s="570"/>
      <c r="AN2228" s="541" t="s">
        <v>80</v>
      </c>
      <c r="AO2228" s="541" t="s">
        <v>80</v>
      </c>
      <c r="AP2228" s="519">
        <v>1029</v>
      </c>
      <c r="AQ2228" s="519">
        <v>1528</v>
      </c>
      <c r="AR2228" s="542"/>
      <c r="AS2228" s="542"/>
      <c r="AT2228" s="542"/>
      <c r="AU2228" s="542"/>
      <c r="AV2228" s="542"/>
      <c r="AW2228" s="542"/>
      <c r="AX2228" s="542"/>
      <c r="AY2228" s="542"/>
      <c r="AZ2228" s="542"/>
      <c r="BA2228" s="542"/>
      <c r="BB2228" s="358"/>
      <c r="BC2228" s="597">
        <f t="shared" si="2015"/>
        <v>20260.999999999982</v>
      </c>
      <c r="BD2228" s="598">
        <f t="shared" si="2016"/>
        <v>30747.600000000002</v>
      </c>
      <c r="BE2228" s="602">
        <f t="shared" si="2017"/>
        <v>48068.4</v>
      </c>
      <c r="BF2228" s="603">
        <f t="shared" si="2018"/>
        <v>39360</v>
      </c>
      <c r="BG2228" s="604">
        <f t="shared" si="2019"/>
        <v>74784</v>
      </c>
      <c r="BH2228" s="602">
        <f t="shared" si="2020"/>
        <v>48837.599999999999</v>
      </c>
      <c r="BI2228" s="603">
        <f t="shared" si="2021"/>
        <v>20808</v>
      </c>
      <c r="BJ2228" s="604">
        <f t="shared" si="2022"/>
        <v>132192</v>
      </c>
      <c r="BK2228" s="602">
        <f t="shared" si="2023"/>
        <v>4271.3999999999996</v>
      </c>
      <c r="BL2228" s="603">
        <f t="shared" si="2024"/>
        <v>3465</v>
      </c>
      <c r="BM2228" s="604">
        <f t="shared" si="2025"/>
        <v>6615</v>
      </c>
      <c r="BN2228" s="564">
        <f t="shared" si="2026"/>
        <v>6</v>
      </c>
      <c r="BO2228" s="314">
        <f t="shared" si="2027"/>
        <v>2022</v>
      </c>
      <c r="BP2228" s="314">
        <f t="shared" si="2028"/>
        <v>0</v>
      </c>
      <c r="BQ2228" s="202"/>
    </row>
    <row r="2229" spans="1:69" ht="10.5" customHeight="1" x14ac:dyDescent="0.2">
      <c r="A2229" s="87" t="str">
        <f t="shared" si="2014"/>
        <v>2022-23RX86</v>
      </c>
      <c r="B2229" s="87" t="str">
        <f t="shared" si="2029"/>
        <v>Y63</v>
      </c>
      <c r="C2229" s="240" t="s">
        <v>200</v>
      </c>
      <c r="D2229" s="240" t="s">
        <v>169</v>
      </c>
      <c r="E2229" s="42"/>
      <c r="F2229" s="320" t="str">
        <f>VLOOKUP($G2229,'Selection Sheet'!$C$15:$F$39,3,0)</f>
        <v>Y63</v>
      </c>
      <c r="G2229" s="242" t="s">
        <v>120</v>
      </c>
      <c r="H2229" s="240" t="s">
        <v>534</v>
      </c>
      <c r="I2229" s="534">
        <v>290</v>
      </c>
      <c r="J2229" s="534">
        <v>71</v>
      </c>
      <c r="K2229" s="534">
        <v>34</v>
      </c>
      <c r="L2229" s="534">
        <v>17</v>
      </c>
      <c r="M2229" s="534">
        <v>273</v>
      </c>
      <c r="N2229" s="534">
        <v>22</v>
      </c>
      <c r="O2229" s="534">
        <v>32</v>
      </c>
      <c r="P2229" s="534">
        <v>7</v>
      </c>
      <c r="Q2229" s="534" t="s">
        <v>80</v>
      </c>
      <c r="R2229" s="534" t="s">
        <v>80</v>
      </c>
      <c r="S2229" s="534">
        <v>828</v>
      </c>
      <c r="T2229" s="501">
        <v>434</v>
      </c>
      <c r="U2229" s="550">
        <v>103.5</v>
      </c>
      <c r="V2229" s="550">
        <v>86</v>
      </c>
      <c r="W2229" s="550">
        <v>159</v>
      </c>
      <c r="X2229" s="498">
        <v>491</v>
      </c>
      <c r="Y2229" s="555">
        <v>104.3</v>
      </c>
      <c r="Z2229" s="550">
        <v>41</v>
      </c>
      <c r="AA2229" s="550">
        <v>276</v>
      </c>
      <c r="AB2229" s="501">
        <v>77</v>
      </c>
      <c r="AC2229" s="550">
        <v>57.5</v>
      </c>
      <c r="AD2229" s="550">
        <v>46</v>
      </c>
      <c r="AE2229" s="550">
        <v>80</v>
      </c>
      <c r="AF2229" s="502">
        <v>95</v>
      </c>
      <c r="AG2229" s="503">
        <v>154.197674418605</v>
      </c>
      <c r="AH2229" s="503">
        <v>230</v>
      </c>
      <c r="AI2229" s="502">
        <v>86</v>
      </c>
      <c r="AJ2229" s="506" t="s">
        <v>80</v>
      </c>
      <c r="AK2229" s="506" t="s">
        <v>80</v>
      </c>
      <c r="AL2229" s="569"/>
      <c r="AM2229" s="569"/>
      <c r="AN2229" s="538" t="s">
        <v>80</v>
      </c>
      <c r="AO2229" s="538" t="s">
        <v>80</v>
      </c>
      <c r="AP2229" s="506">
        <v>713</v>
      </c>
      <c r="AQ2229" s="506">
        <v>885</v>
      </c>
      <c r="AR2229" s="539"/>
      <c r="AS2229" s="539"/>
      <c r="AT2229" s="539"/>
      <c r="AU2229" s="539"/>
      <c r="AV2229" s="539"/>
      <c r="AW2229" s="539"/>
      <c r="AX2229" s="539"/>
      <c r="AY2229" s="539"/>
      <c r="AZ2229" s="539"/>
      <c r="BA2229" s="539"/>
      <c r="BB2229" s="357"/>
      <c r="BC2229" s="592">
        <f t="shared" si="2015"/>
        <v>13261.000000000031</v>
      </c>
      <c r="BD2229" s="593">
        <f t="shared" si="2016"/>
        <v>19780</v>
      </c>
      <c r="BE2229" s="595">
        <f t="shared" si="2017"/>
        <v>44919</v>
      </c>
      <c r="BF2229" s="289">
        <f t="shared" si="2018"/>
        <v>37324</v>
      </c>
      <c r="BG2229" s="596">
        <f t="shared" si="2019"/>
        <v>69006</v>
      </c>
      <c r="BH2229" s="595">
        <f t="shared" si="2020"/>
        <v>51211.299999999996</v>
      </c>
      <c r="BI2229" s="289">
        <f t="shared" si="2021"/>
        <v>20131</v>
      </c>
      <c r="BJ2229" s="596">
        <f t="shared" si="2022"/>
        <v>135516</v>
      </c>
      <c r="BK2229" s="595">
        <f t="shared" si="2023"/>
        <v>4427.5</v>
      </c>
      <c r="BL2229" s="289">
        <f t="shared" si="2024"/>
        <v>3542</v>
      </c>
      <c r="BM2229" s="596">
        <f t="shared" si="2025"/>
        <v>6160</v>
      </c>
      <c r="BN2229" s="563">
        <f t="shared" si="2026"/>
        <v>6</v>
      </c>
      <c r="BO2229" s="87">
        <f t="shared" si="2027"/>
        <v>2022</v>
      </c>
      <c r="BP2229" s="87">
        <f t="shared" si="2028"/>
        <v>0</v>
      </c>
      <c r="BQ2229" s="202"/>
    </row>
    <row r="2230" spans="1:69" ht="10.5" customHeight="1" x14ac:dyDescent="0.2">
      <c r="A2230" s="87" t="str">
        <f t="shared" si="2014"/>
        <v>2022-23RX96</v>
      </c>
      <c r="B2230" s="87" t="str">
        <f t="shared" si="2029"/>
        <v>Y60</v>
      </c>
      <c r="C2230" s="240" t="s">
        <v>200</v>
      </c>
      <c r="D2230" s="240" t="s">
        <v>169</v>
      </c>
      <c r="E2230" s="42"/>
      <c r="F2230" s="320" t="str">
        <f>VLOOKUP($G2230,'Selection Sheet'!$C$15:$F$39,3,0)</f>
        <v>Y60</v>
      </c>
      <c r="G2230" s="242" t="s">
        <v>103</v>
      </c>
      <c r="H2230" s="240" t="s">
        <v>535</v>
      </c>
      <c r="I2230" s="534">
        <v>216</v>
      </c>
      <c r="J2230" s="534">
        <v>44</v>
      </c>
      <c r="K2230" s="534">
        <v>29</v>
      </c>
      <c r="L2230" s="534">
        <v>10</v>
      </c>
      <c r="M2230" s="534">
        <v>213</v>
      </c>
      <c r="N2230" s="534">
        <v>16</v>
      </c>
      <c r="O2230" s="534">
        <v>27</v>
      </c>
      <c r="P2230" s="534">
        <v>7</v>
      </c>
      <c r="Q2230" s="534" t="s">
        <v>80</v>
      </c>
      <c r="R2230" s="534" t="s">
        <v>80</v>
      </c>
      <c r="S2230" s="534">
        <v>604</v>
      </c>
      <c r="T2230" s="501">
        <v>399</v>
      </c>
      <c r="U2230" s="550">
        <v>117.7</v>
      </c>
      <c r="V2230" s="550">
        <v>95</v>
      </c>
      <c r="W2230" s="550">
        <v>206</v>
      </c>
      <c r="X2230" s="498">
        <v>425</v>
      </c>
      <c r="Y2230" s="555">
        <v>104.8</v>
      </c>
      <c r="Z2230" s="550">
        <v>41</v>
      </c>
      <c r="AA2230" s="550">
        <v>279</v>
      </c>
      <c r="AB2230" s="501">
        <v>50</v>
      </c>
      <c r="AC2230" s="550">
        <v>58.4</v>
      </c>
      <c r="AD2230" s="550">
        <v>52</v>
      </c>
      <c r="AE2230" s="550">
        <v>98</v>
      </c>
      <c r="AF2230" s="502">
        <v>121</v>
      </c>
      <c r="AG2230" s="503">
        <v>147.03749999999999</v>
      </c>
      <c r="AH2230" s="503">
        <v>238.1</v>
      </c>
      <c r="AI2230" s="502">
        <v>80</v>
      </c>
      <c r="AJ2230" s="538" t="s">
        <v>80</v>
      </c>
      <c r="AK2230" s="538" t="s">
        <v>80</v>
      </c>
      <c r="AL2230" s="539"/>
      <c r="AM2230" s="539"/>
      <c r="AN2230" s="538" t="s">
        <v>80</v>
      </c>
      <c r="AO2230" s="538" t="s">
        <v>80</v>
      </c>
      <c r="AP2230" s="506">
        <v>514</v>
      </c>
      <c r="AQ2230" s="506">
        <v>552</v>
      </c>
      <c r="AR2230" s="539"/>
      <c r="AS2230" s="539"/>
      <c r="AT2230" s="539"/>
      <c r="AU2230" s="539"/>
      <c r="AV2230" s="539"/>
      <c r="AW2230" s="539"/>
      <c r="AX2230" s="539"/>
      <c r="AY2230" s="539"/>
      <c r="AZ2230" s="539"/>
      <c r="BA2230" s="539"/>
      <c r="BB2230" s="357"/>
      <c r="BC2230" s="592">
        <f t="shared" si="2015"/>
        <v>11763</v>
      </c>
      <c r="BD2230" s="593">
        <f t="shared" si="2016"/>
        <v>19048</v>
      </c>
      <c r="BE2230" s="595">
        <f t="shared" si="2017"/>
        <v>46962.3</v>
      </c>
      <c r="BF2230" s="289">
        <f t="shared" si="2018"/>
        <v>37905</v>
      </c>
      <c r="BG2230" s="596">
        <f t="shared" si="2019"/>
        <v>82194</v>
      </c>
      <c r="BH2230" s="595">
        <f t="shared" si="2020"/>
        <v>44540</v>
      </c>
      <c r="BI2230" s="289">
        <f t="shared" si="2021"/>
        <v>17425</v>
      </c>
      <c r="BJ2230" s="596">
        <f t="shared" si="2022"/>
        <v>118575</v>
      </c>
      <c r="BK2230" s="595">
        <f t="shared" si="2023"/>
        <v>2920</v>
      </c>
      <c r="BL2230" s="289">
        <f t="shared" si="2024"/>
        <v>2600</v>
      </c>
      <c r="BM2230" s="596">
        <f t="shared" si="2025"/>
        <v>4900</v>
      </c>
      <c r="BN2230" s="563">
        <f t="shared" si="2026"/>
        <v>6</v>
      </c>
      <c r="BO2230" s="87">
        <f t="shared" si="2027"/>
        <v>2022</v>
      </c>
      <c r="BP2230" s="87">
        <f t="shared" si="2028"/>
        <v>0</v>
      </c>
      <c r="BQ2230" s="202"/>
    </row>
    <row r="2231" spans="1:69" ht="10.5" customHeight="1" x14ac:dyDescent="0.2">
      <c r="A2231" s="314" t="str">
        <f t="shared" si="2014"/>
        <v>2022-23RYA6</v>
      </c>
      <c r="B2231" s="314" t="str">
        <f t="shared" si="2029"/>
        <v>Y60</v>
      </c>
      <c r="C2231" s="243" t="s">
        <v>200</v>
      </c>
      <c r="D2231" s="243" t="s">
        <v>169</v>
      </c>
      <c r="E2231" s="206"/>
      <c r="F2231" s="321" t="str">
        <f>VLOOKUP($G2231,'Selection Sheet'!$C$15:$F$39,3,0)</f>
        <v>Y60</v>
      </c>
      <c r="G2231" s="244" t="s">
        <v>118</v>
      </c>
      <c r="H2231" s="243" t="s">
        <v>536</v>
      </c>
      <c r="I2231" s="540">
        <v>302</v>
      </c>
      <c r="J2231" s="540">
        <v>88</v>
      </c>
      <c r="K2231" s="540">
        <v>46</v>
      </c>
      <c r="L2231" s="540">
        <v>19</v>
      </c>
      <c r="M2231" s="540">
        <v>296</v>
      </c>
      <c r="N2231" s="540">
        <v>15</v>
      </c>
      <c r="O2231" s="540">
        <v>46</v>
      </c>
      <c r="P2231" s="540">
        <v>8</v>
      </c>
      <c r="Q2231" s="540" t="s">
        <v>80</v>
      </c>
      <c r="R2231" s="540" t="s">
        <v>80</v>
      </c>
      <c r="S2231" s="540">
        <v>815</v>
      </c>
      <c r="T2231" s="514">
        <v>390</v>
      </c>
      <c r="U2231" s="551">
        <v>109.4</v>
      </c>
      <c r="V2231" s="551">
        <v>84</v>
      </c>
      <c r="W2231" s="551">
        <v>180</v>
      </c>
      <c r="X2231" s="511">
        <v>469</v>
      </c>
      <c r="Y2231" s="556">
        <v>104.4</v>
      </c>
      <c r="Z2231" s="551">
        <v>38</v>
      </c>
      <c r="AA2231" s="551">
        <v>307</v>
      </c>
      <c r="AB2231" s="514">
        <v>41</v>
      </c>
      <c r="AC2231" s="551">
        <v>64.2</v>
      </c>
      <c r="AD2231" s="551">
        <v>58</v>
      </c>
      <c r="AE2231" s="551">
        <v>111</v>
      </c>
      <c r="AF2231" s="515">
        <v>139</v>
      </c>
      <c r="AG2231" s="516">
        <v>152.905172413793</v>
      </c>
      <c r="AH2231" s="516">
        <v>209.5</v>
      </c>
      <c r="AI2231" s="515">
        <v>116</v>
      </c>
      <c r="AJ2231" s="519" t="s">
        <v>80</v>
      </c>
      <c r="AK2231" s="519" t="s">
        <v>80</v>
      </c>
      <c r="AL2231" s="570"/>
      <c r="AM2231" s="570"/>
      <c r="AN2231" s="541" t="s">
        <v>80</v>
      </c>
      <c r="AO2231" s="541" t="s">
        <v>80</v>
      </c>
      <c r="AP2231" s="519">
        <v>1603</v>
      </c>
      <c r="AQ2231" s="519">
        <v>1778</v>
      </c>
      <c r="AR2231" s="542"/>
      <c r="AS2231" s="542"/>
      <c r="AT2231" s="542"/>
      <c r="AU2231" s="542"/>
      <c r="AV2231" s="542"/>
      <c r="AW2231" s="542"/>
      <c r="AX2231" s="542"/>
      <c r="AY2231" s="542"/>
      <c r="AZ2231" s="542"/>
      <c r="BA2231" s="542"/>
      <c r="BB2231" s="358"/>
      <c r="BC2231" s="597">
        <f t="shared" si="2015"/>
        <v>17736.999999999989</v>
      </c>
      <c r="BD2231" s="598">
        <f t="shared" si="2016"/>
        <v>24302</v>
      </c>
      <c r="BE2231" s="602">
        <f t="shared" si="2017"/>
        <v>42666</v>
      </c>
      <c r="BF2231" s="603">
        <f t="shared" si="2018"/>
        <v>32760</v>
      </c>
      <c r="BG2231" s="604">
        <f t="shared" si="2019"/>
        <v>70200</v>
      </c>
      <c r="BH2231" s="602">
        <f t="shared" si="2020"/>
        <v>48963.600000000006</v>
      </c>
      <c r="BI2231" s="603">
        <f t="shared" si="2021"/>
        <v>17822</v>
      </c>
      <c r="BJ2231" s="604">
        <f t="shared" si="2022"/>
        <v>143983</v>
      </c>
      <c r="BK2231" s="602">
        <f t="shared" si="2023"/>
        <v>2632.2000000000003</v>
      </c>
      <c r="BL2231" s="603">
        <f t="shared" si="2024"/>
        <v>2378</v>
      </c>
      <c r="BM2231" s="604">
        <f t="shared" si="2025"/>
        <v>4551</v>
      </c>
      <c r="BN2231" s="564">
        <f t="shared" si="2026"/>
        <v>6</v>
      </c>
      <c r="BO2231" s="314">
        <f t="shared" si="2027"/>
        <v>2022</v>
      </c>
      <c r="BP2231" s="314">
        <f t="shared" si="2028"/>
        <v>0</v>
      </c>
      <c r="BQ2231" s="202"/>
    </row>
    <row r="2232" spans="1:69" ht="10.5" customHeight="1" x14ac:dyDescent="0.2">
      <c r="A2232" s="87" t="str">
        <f t="shared" si="2014"/>
        <v>2022-23RYC6</v>
      </c>
      <c r="B2232" s="87" t="str">
        <f t="shared" si="2029"/>
        <v>Y61</v>
      </c>
      <c r="C2232" s="240" t="s">
        <v>200</v>
      </c>
      <c r="D2232" s="240" t="s">
        <v>169</v>
      </c>
      <c r="E2232" s="42"/>
      <c r="F2232" s="320" t="str">
        <f>VLOOKUP($G2232,'Selection Sheet'!$C$15:$F$39,3,0)</f>
        <v>Y61</v>
      </c>
      <c r="G2232" s="242" t="s">
        <v>87</v>
      </c>
      <c r="H2232" s="240" t="s">
        <v>537</v>
      </c>
      <c r="I2232" s="534">
        <v>278</v>
      </c>
      <c r="J2232" s="534">
        <v>66</v>
      </c>
      <c r="K2232" s="534">
        <v>32</v>
      </c>
      <c r="L2232" s="534">
        <v>14</v>
      </c>
      <c r="M2232" s="534">
        <v>278</v>
      </c>
      <c r="N2232" s="534">
        <v>11</v>
      </c>
      <c r="O2232" s="534">
        <v>32</v>
      </c>
      <c r="P2232" s="534">
        <v>3</v>
      </c>
      <c r="Q2232" s="534" t="s">
        <v>80</v>
      </c>
      <c r="R2232" s="534" t="s">
        <v>80</v>
      </c>
      <c r="S2232" s="534">
        <v>914</v>
      </c>
      <c r="T2232" s="501">
        <v>497</v>
      </c>
      <c r="U2232" s="550">
        <v>107.8</v>
      </c>
      <c r="V2232" s="550">
        <v>90</v>
      </c>
      <c r="W2232" s="550">
        <v>179</v>
      </c>
      <c r="X2232" s="498">
        <v>518</v>
      </c>
      <c r="Y2232" s="555">
        <v>87.8</v>
      </c>
      <c r="Z2232" s="550">
        <v>41</v>
      </c>
      <c r="AA2232" s="550">
        <v>226</v>
      </c>
      <c r="AB2232" s="501">
        <v>68</v>
      </c>
      <c r="AC2232" s="550">
        <v>59</v>
      </c>
      <c r="AD2232" s="550">
        <v>52</v>
      </c>
      <c r="AE2232" s="550">
        <v>98</v>
      </c>
      <c r="AF2232" s="502">
        <v>89</v>
      </c>
      <c r="AG2232" s="503">
        <v>161.90540540540499</v>
      </c>
      <c r="AH2232" s="503">
        <v>223.1</v>
      </c>
      <c r="AI2232" s="502">
        <v>74</v>
      </c>
      <c r="AJ2232" s="538" t="s">
        <v>80</v>
      </c>
      <c r="AK2232" s="538" t="s">
        <v>80</v>
      </c>
      <c r="AL2232" s="539"/>
      <c r="AM2232" s="539"/>
      <c r="AN2232" s="538" t="s">
        <v>80</v>
      </c>
      <c r="AO2232" s="538" t="s">
        <v>80</v>
      </c>
      <c r="AP2232" s="506">
        <v>870</v>
      </c>
      <c r="AQ2232" s="506">
        <v>938</v>
      </c>
      <c r="AR2232" s="539"/>
      <c r="AS2232" s="539"/>
      <c r="AT2232" s="539"/>
      <c r="AU2232" s="539"/>
      <c r="AV2232" s="539"/>
      <c r="AW2232" s="539"/>
      <c r="AX2232" s="539"/>
      <c r="AY2232" s="539"/>
      <c r="AZ2232" s="539"/>
      <c r="BA2232" s="539"/>
      <c r="BB2232" s="357"/>
      <c r="BC2232" s="592">
        <f t="shared" si="2015"/>
        <v>11980.999999999969</v>
      </c>
      <c r="BD2232" s="593">
        <f t="shared" si="2016"/>
        <v>16509.399999999998</v>
      </c>
      <c r="BE2232" s="595">
        <f t="shared" si="2017"/>
        <v>53576.6</v>
      </c>
      <c r="BF2232" s="289">
        <f t="shared" si="2018"/>
        <v>44730</v>
      </c>
      <c r="BG2232" s="596">
        <f t="shared" si="2019"/>
        <v>88963</v>
      </c>
      <c r="BH2232" s="595">
        <f t="shared" si="2020"/>
        <v>45480.4</v>
      </c>
      <c r="BI2232" s="289">
        <f t="shared" si="2021"/>
        <v>21238</v>
      </c>
      <c r="BJ2232" s="596">
        <f t="shared" si="2022"/>
        <v>117068</v>
      </c>
      <c r="BK2232" s="595">
        <f t="shared" si="2023"/>
        <v>4012</v>
      </c>
      <c r="BL2232" s="289">
        <f t="shared" si="2024"/>
        <v>3536</v>
      </c>
      <c r="BM2232" s="596">
        <f t="shared" si="2025"/>
        <v>6664</v>
      </c>
      <c r="BN2232" s="563">
        <f t="shared" si="2026"/>
        <v>6</v>
      </c>
      <c r="BO2232" s="87">
        <f t="shared" si="2027"/>
        <v>2022</v>
      </c>
      <c r="BP2232" s="87">
        <f t="shared" si="2028"/>
        <v>0</v>
      </c>
      <c r="BQ2232" s="202"/>
    </row>
    <row r="2233" spans="1:69" ht="10.5" customHeight="1" x14ac:dyDescent="0.2">
      <c r="A2233" s="87" t="str">
        <f t="shared" si="2014"/>
        <v>2022-23RYD6</v>
      </c>
      <c r="B2233" s="87" t="str">
        <f t="shared" si="2029"/>
        <v>Y59</v>
      </c>
      <c r="C2233" s="240" t="s">
        <v>200</v>
      </c>
      <c r="D2233" s="240" t="s">
        <v>169</v>
      </c>
      <c r="E2233" s="42"/>
      <c r="F2233" s="320" t="str">
        <f>VLOOKUP($G2233,'Selection Sheet'!$C$15:$F$39,3,0)</f>
        <v>Y59</v>
      </c>
      <c r="G2233" s="242" t="s">
        <v>116</v>
      </c>
      <c r="H2233" s="240" t="s">
        <v>538</v>
      </c>
      <c r="I2233" s="534">
        <v>212</v>
      </c>
      <c r="J2233" s="534">
        <v>51</v>
      </c>
      <c r="K2233" s="534">
        <v>29</v>
      </c>
      <c r="L2233" s="534">
        <v>13</v>
      </c>
      <c r="M2233" s="534">
        <v>212</v>
      </c>
      <c r="N2233" s="534">
        <v>18</v>
      </c>
      <c r="O2233" s="534">
        <v>28</v>
      </c>
      <c r="P2233" s="534">
        <v>7</v>
      </c>
      <c r="Q2233" s="534" t="s">
        <v>80</v>
      </c>
      <c r="R2233" s="534" t="s">
        <v>80</v>
      </c>
      <c r="S2233" s="534">
        <v>623</v>
      </c>
      <c r="T2233" s="501">
        <v>363</v>
      </c>
      <c r="U2233" s="550">
        <v>100.8</v>
      </c>
      <c r="V2233" s="550">
        <v>80</v>
      </c>
      <c r="W2233" s="550">
        <v>153</v>
      </c>
      <c r="X2233" s="498">
        <v>364</v>
      </c>
      <c r="Y2233" s="555">
        <v>67</v>
      </c>
      <c r="Z2233" s="550">
        <v>34.5</v>
      </c>
      <c r="AA2233" s="550">
        <v>169</v>
      </c>
      <c r="AB2233" s="501">
        <v>50</v>
      </c>
      <c r="AC2233" s="550">
        <v>61.6</v>
      </c>
      <c r="AD2233" s="550">
        <v>59.5</v>
      </c>
      <c r="AE2233" s="550">
        <v>92</v>
      </c>
      <c r="AF2233" s="502">
        <v>100</v>
      </c>
      <c r="AG2233" s="503">
        <v>146.47191011236001</v>
      </c>
      <c r="AH2233" s="503">
        <v>205.6</v>
      </c>
      <c r="AI2233" s="502">
        <v>89</v>
      </c>
      <c r="AJ2233" s="538" t="s">
        <v>80</v>
      </c>
      <c r="AK2233" s="538" t="s">
        <v>80</v>
      </c>
      <c r="AL2233" s="539"/>
      <c r="AM2233" s="539"/>
      <c r="AN2233" s="538" t="s">
        <v>80</v>
      </c>
      <c r="AO2233" s="538" t="s">
        <v>80</v>
      </c>
      <c r="AP2233" s="506">
        <v>677</v>
      </c>
      <c r="AQ2233" s="506">
        <v>777</v>
      </c>
      <c r="AR2233" s="539"/>
      <c r="AS2233" s="539"/>
      <c r="AT2233" s="539"/>
      <c r="AU2233" s="539"/>
      <c r="AV2233" s="539"/>
      <c r="AW2233" s="539"/>
      <c r="AX2233" s="539"/>
      <c r="AY2233" s="539"/>
      <c r="AZ2233" s="539"/>
      <c r="BA2233" s="539"/>
      <c r="BB2233" s="357"/>
      <c r="BC2233" s="592">
        <f t="shared" si="2015"/>
        <v>13036.00000000004</v>
      </c>
      <c r="BD2233" s="593">
        <f t="shared" si="2016"/>
        <v>18298.399999999998</v>
      </c>
      <c r="BE2233" s="595">
        <f t="shared" si="2017"/>
        <v>36590.400000000001</v>
      </c>
      <c r="BF2233" s="289">
        <f t="shared" si="2018"/>
        <v>29040</v>
      </c>
      <c r="BG2233" s="596">
        <f t="shared" si="2019"/>
        <v>55539</v>
      </c>
      <c r="BH2233" s="595">
        <f t="shared" si="2020"/>
        <v>24388</v>
      </c>
      <c r="BI2233" s="289">
        <f t="shared" si="2021"/>
        <v>12558</v>
      </c>
      <c r="BJ2233" s="596">
        <f t="shared" si="2022"/>
        <v>61516</v>
      </c>
      <c r="BK2233" s="595">
        <f t="shared" si="2023"/>
        <v>3080</v>
      </c>
      <c r="BL2233" s="289">
        <f t="shared" si="2024"/>
        <v>2975</v>
      </c>
      <c r="BM2233" s="596">
        <f t="shared" si="2025"/>
        <v>4600</v>
      </c>
      <c r="BN2233" s="563">
        <f t="shared" si="2026"/>
        <v>6</v>
      </c>
      <c r="BO2233" s="87">
        <f t="shared" si="2027"/>
        <v>2022</v>
      </c>
      <c r="BP2233" s="87">
        <f t="shared" si="2028"/>
        <v>0</v>
      </c>
      <c r="BQ2233" s="202"/>
    </row>
    <row r="2234" spans="1:69" ht="10.5" customHeight="1" x14ac:dyDescent="0.2">
      <c r="A2234" s="87" t="str">
        <f t="shared" si="2014"/>
        <v>2022-23RYE6</v>
      </c>
      <c r="B2234" s="87" t="str">
        <f t="shared" si="2029"/>
        <v>Y59</v>
      </c>
      <c r="C2234" s="240" t="s">
        <v>200</v>
      </c>
      <c r="D2234" s="240" t="s">
        <v>169</v>
      </c>
      <c r="E2234" s="42"/>
      <c r="F2234" s="320" t="str">
        <f>VLOOKUP($G2234,'Selection Sheet'!$C$15:$F$39,3,0)</f>
        <v>Y59</v>
      </c>
      <c r="G2234" s="242" t="s">
        <v>114</v>
      </c>
      <c r="H2234" s="240" t="s">
        <v>539</v>
      </c>
      <c r="I2234" s="534">
        <v>222</v>
      </c>
      <c r="J2234" s="534">
        <v>38</v>
      </c>
      <c r="K2234" s="534">
        <v>23</v>
      </c>
      <c r="L2234" s="534">
        <v>8</v>
      </c>
      <c r="M2234" s="534">
        <v>222</v>
      </c>
      <c r="N2234" s="534">
        <v>13</v>
      </c>
      <c r="O2234" s="534">
        <v>23</v>
      </c>
      <c r="P2234" s="534">
        <v>4</v>
      </c>
      <c r="Q2234" s="534" t="s">
        <v>80</v>
      </c>
      <c r="R2234" s="534" t="s">
        <v>80</v>
      </c>
      <c r="S2234" s="534">
        <v>369</v>
      </c>
      <c r="T2234" s="501">
        <v>283</v>
      </c>
      <c r="U2234" s="550">
        <v>106.4</v>
      </c>
      <c r="V2234" s="550">
        <v>86</v>
      </c>
      <c r="W2234" s="550">
        <v>168</v>
      </c>
      <c r="X2234" s="498">
        <v>310</v>
      </c>
      <c r="Y2234" s="555">
        <v>81.5</v>
      </c>
      <c r="Z2234" s="550">
        <v>30</v>
      </c>
      <c r="AA2234" s="550">
        <v>244</v>
      </c>
      <c r="AB2234" s="501">
        <v>52</v>
      </c>
      <c r="AC2234" s="550">
        <v>47.4</v>
      </c>
      <c r="AD2234" s="550">
        <v>45</v>
      </c>
      <c r="AE2234" s="550">
        <v>79</v>
      </c>
      <c r="AF2234" s="502">
        <v>101</v>
      </c>
      <c r="AG2234" s="503">
        <v>148.67500000000001</v>
      </c>
      <c r="AH2234" s="503">
        <v>225.1</v>
      </c>
      <c r="AI2234" s="502">
        <v>80</v>
      </c>
      <c r="AJ2234" s="538" t="s">
        <v>80</v>
      </c>
      <c r="AK2234" s="538" t="s">
        <v>80</v>
      </c>
      <c r="AL2234" s="539"/>
      <c r="AM2234" s="539"/>
      <c r="AN2234" s="538" t="s">
        <v>80</v>
      </c>
      <c r="AO2234" s="538" t="s">
        <v>80</v>
      </c>
      <c r="AP2234" s="506">
        <v>312</v>
      </c>
      <c r="AQ2234" s="506">
        <v>438</v>
      </c>
      <c r="AR2234" s="539"/>
      <c r="AS2234" s="539"/>
      <c r="AT2234" s="539"/>
      <c r="AU2234" s="539"/>
      <c r="AV2234" s="539"/>
      <c r="AW2234" s="539"/>
      <c r="AX2234" s="539"/>
      <c r="AY2234" s="539"/>
      <c r="AZ2234" s="539"/>
      <c r="BA2234" s="539"/>
      <c r="BB2234" s="357"/>
      <c r="BC2234" s="592">
        <f t="shared" si="2015"/>
        <v>11894</v>
      </c>
      <c r="BD2234" s="593">
        <f t="shared" si="2016"/>
        <v>18008</v>
      </c>
      <c r="BE2234" s="595">
        <f t="shared" si="2017"/>
        <v>30111.200000000001</v>
      </c>
      <c r="BF2234" s="289">
        <f t="shared" si="2018"/>
        <v>24338</v>
      </c>
      <c r="BG2234" s="596">
        <f t="shared" si="2019"/>
        <v>47544</v>
      </c>
      <c r="BH2234" s="595">
        <f t="shared" si="2020"/>
        <v>25265</v>
      </c>
      <c r="BI2234" s="289">
        <f t="shared" si="2021"/>
        <v>9300</v>
      </c>
      <c r="BJ2234" s="596">
        <f t="shared" si="2022"/>
        <v>75640</v>
      </c>
      <c r="BK2234" s="595">
        <f t="shared" si="2023"/>
        <v>2464.7999999999997</v>
      </c>
      <c r="BL2234" s="289">
        <f t="shared" si="2024"/>
        <v>2340</v>
      </c>
      <c r="BM2234" s="596">
        <f t="shared" si="2025"/>
        <v>4108</v>
      </c>
      <c r="BN2234" s="563">
        <f t="shared" si="2026"/>
        <v>6</v>
      </c>
      <c r="BO2234" s="87">
        <f t="shared" si="2027"/>
        <v>2022</v>
      </c>
      <c r="BP2234" s="87">
        <f t="shared" si="2028"/>
        <v>0</v>
      </c>
      <c r="BQ2234" s="202"/>
    </row>
    <row r="2235" spans="1:69" ht="10.5" customHeight="1" x14ac:dyDescent="0.2">
      <c r="A2235" s="312" t="str">
        <f t="shared" si="2014"/>
        <v>2022-23RYF6</v>
      </c>
      <c r="B2235" s="312" t="str">
        <f t="shared" si="2029"/>
        <v>Y58</v>
      </c>
      <c r="C2235" s="245" t="s">
        <v>200</v>
      </c>
      <c r="D2235" s="245" t="s">
        <v>169</v>
      </c>
      <c r="E2235" s="53"/>
      <c r="F2235" s="322" t="str">
        <f>VLOOKUP($G2235,'Selection Sheet'!$C$15:$F$39,3,0)</f>
        <v>Y58</v>
      </c>
      <c r="G2235" s="246" t="s">
        <v>99</v>
      </c>
      <c r="H2235" s="245" t="s">
        <v>540</v>
      </c>
      <c r="I2235" s="543">
        <v>237</v>
      </c>
      <c r="J2235" s="543">
        <v>58</v>
      </c>
      <c r="K2235" s="543">
        <v>37</v>
      </c>
      <c r="L2235" s="543">
        <v>20</v>
      </c>
      <c r="M2235" s="543">
        <v>238</v>
      </c>
      <c r="N2235" s="543">
        <v>24</v>
      </c>
      <c r="O2235" s="543">
        <v>37</v>
      </c>
      <c r="P2235" s="543">
        <v>11</v>
      </c>
      <c r="Q2235" s="543" t="s">
        <v>80</v>
      </c>
      <c r="R2235" s="543" t="s">
        <v>80</v>
      </c>
      <c r="S2235" s="543">
        <v>709</v>
      </c>
      <c r="T2235" s="527">
        <v>490</v>
      </c>
      <c r="U2235" s="552">
        <v>129.1</v>
      </c>
      <c r="V2235" s="552">
        <v>101</v>
      </c>
      <c r="W2235" s="552">
        <v>209.5</v>
      </c>
      <c r="X2235" s="524">
        <v>515</v>
      </c>
      <c r="Y2235" s="557">
        <v>85.9</v>
      </c>
      <c r="Z2235" s="552">
        <v>25</v>
      </c>
      <c r="AA2235" s="552">
        <v>249</v>
      </c>
      <c r="AB2235" s="527">
        <v>51</v>
      </c>
      <c r="AC2235" s="552">
        <v>66.2</v>
      </c>
      <c r="AD2235" s="552">
        <v>55</v>
      </c>
      <c r="AE2235" s="552">
        <v>123</v>
      </c>
      <c r="AF2235" s="528">
        <v>106</v>
      </c>
      <c r="AG2235" s="529">
        <v>166.333333333333</v>
      </c>
      <c r="AH2235" s="529">
        <v>258.5</v>
      </c>
      <c r="AI2235" s="528">
        <v>90</v>
      </c>
      <c r="AJ2235" s="532" t="s">
        <v>80</v>
      </c>
      <c r="AK2235" s="532" t="s">
        <v>80</v>
      </c>
      <c r="AL2235" s="571"/>
      <c r="AM2235" s="571"/>
      <c r="AN2235" s="544" t="s">
        <v>80</v>
      </c>
      <c r="AO2235" s="544" t="s">
        <v>80</v>
      </c>
      <c r="AP2235" s="532">
        <v>341</v>
      </c>
      <c r="AQ2235" s="532">
        <v>501</v>
      </c>
      <c r="AR2235" s="545"/>
      <c r="AS2235" s="545"/>
      <c r="AT2235" s="545"/>
      <c r="AU2235" s="545"/>
      <c r="AV2235" s="545"/>
      <c r="AW2235" s="545"/>
      <c r="AX2235" s="545"/>
      <c r="AY2235" s="545"/>
      <c r="AZ2235" s="545"/>
      <c r="BA2235" s="545"/>
      <c r="BB2235" s="359"/>
      <c r="BC2235" s="605">
        <f t="shared" si="2015"/>
        <v>14969.999999999971</v>
      </c>
      <c r="BD2235" s="606">
        <f t="shared" si="2016"/>
        <v>23265</v>
      </c>
      <c r="BE2235" s="609">
        <f t="shared" si="2017"/>
        <v>63259</v>
      </c>
      <c r="BF2235" s="311">
        <f t="shared" si="2018"/>
        <v>49490</v>
      </c>
      <c r="BG2235" s="610">
        <f t="shared" si="2019"/>
        <v>102655</v>
      </c>
      <c r="BH2235" s="609">
        <f t="shared" si="2020"/>
        <v>44238.5</v>
      </c>
      <c r="BI2235" s="311">
        <f t="shared" si="2021"/>
        <v>12875</v>
      </c>
      <c r="BJ2235" s="610">
        <f t="shared" si="2022"/>
        <v>128235</v>
      </c>
      <c r="BK2235" s="609">
        <f t="shared" si="2023"/>
        <v>3376.2000000000003</v>
      </c>
      <c r="BL2235" s="311">
        <f t="shared" si="2024"/>
        <v>2805</v>
      </c>
      <c r="BM2235" s="610">
        <f t="shared" si="2025"/>
        <v>6273</v>
      </c>
      <c r="BN2235" s="565">
        <f t="shared" si="2026"/>
        <v>6</v>
      </c>
      <c r="BO2235" s="312">
        <f t="shared" si="2027"/>
        <v>2022</v>
      </c>
      <c r="BP2235" s="312">
        <f t="shared" si="2028"/>
        <v>0</v>
      </c>
      <c r="BQ2235" s="202"/>
    </row>
    <row r="2236" spans="1:69" ht="10.5" customHeight="1" x14ac:dyDescent="0.2">
      <c r="A2236" s="87" t="str">
        <f t="shared" si="2014"/>
        <v>2022-23R1F7</v>
      </c>
      <c r="B2236" s="87" t="str">
        <f t="shared" si="2029"/>
        <v>Y59</v>
      </c>
      <c r="C2236" s="241" t="s">
        <v>200</v>
      </c>
      <c r="D2236" s="241" t="s">
        <v>170</v>
      </c>
      <c r="E2236" s="42"/>
      <c r="F2236" s="320" t="str">
        <f>VLOOKUP($G2236,'Selection Sheet'!$C$15:$F$39,3,0)</f>
        <v>Y59</v>
      </c>
      <c r="G2236" s="242" t="s">
        <v>108</v>
      </c>
      <c r="H2236" s="240" t="s">
        <v>529</v>
      </c>
      <c r="I2236" s="534">
        <v>12</v>
      </c>
      <c r="J2236" s="534">
        <v>3</v>
      </c>
      <c r="K2236" s="534">
        <v>3</v>
      </c>
      <c r="L2236" s="534">
        <v>2</v>
      </c>
      <c r="M2236" s="534">
        <v>12</v>
      </c>
      <c r="N2236" s="534">
        <v>1</v>
      </c>
      <c r="O2236" s="534">
        <v>3</v>
      </c>
      <c r="P2236" s="534">
        <v>1</v>
      </c>
      <c r="Q2236" s="534">
        <v>3</v>
      </c>
      <c r="R2236" s="534">
        <v>2</v>
      </c>
      <c r="S2236" s="534">
        <v>23</v>
      </c>
      <c r="T2236" s="498">
        <v>24</v>
      </c>
      <c r="U2236" s="550">
        <v>97.8</v>
      </c>
      <c r="V2236" s="550">
        <v>84</v>
      </c>
      <c r="W2236" s="550">
        <v>128</v>
      </c>
      <c r="X2236" s="498">
        <v>23</v>
      </c>
      <c r="Y2236" s="555">
        <v>48.9</v>
      </c>
      <c r="Z2236" s="550">
        <v>30</v>
      </c>
      <c r="AA2236" s="550">
        <v>123</v>
      </c>
      <c r="AB2236" s="501" t="s">
        <v>80</v>
      </c>
      <c r="AC2236" s="550" t="s">
        <v>80</v>
      </c>
      <c r="AD2236" s="550" t="s">
        <v>80</v>
      </c>
      <c r="AE2236" s="550" t="s">
        <v>80</v>
      </c>
      <c r="AF2236" s="502">
        <v>0</v>
      </c>
      <c r="AG2236" s="503" t="s">
        <v>80</v>
      </c>
      <c r="AH2236" s="503" t="s">
        <v>80</v>
      </c>
      <c r="AI2236" s="502">
        <v>0</v>
      </c>
      <c r="AJ2236" s="538">
        <v>2</v>
      </c>
      <c r="AK2236" s="538">
        <v>7</v>
      </c>
      <c r="AL2236" s="539"/>
      <c r="AM2236" s="539"/>
      <c r="AN2236" s="538" t="s">
        <v>80</v>
      </c>
      <c r="AO2236" s="538" t="s">
        <v>80</v>
      </c>
      <c r="AP2236" s="569"/>
      <c r="AQ2236" s="569"/>
      <c r="AR2236" s="539"/>
      <c r="AS2236" s="539"/>
      <c r="AT2236" s="539"/>
      <c r="AU2236" s="539"/>
      <c r="AV2236" s="539"/>
      <c r="AW2236" s="539"/>
      <c r="AX2236" s="539"/>
      <c r="AY2236" s="539"/>
      <c r="AZ2236" s="539"/>
      <c r="BA2236" s="539"/>
      <c r="BB2236" s="357"/>
      <c r="BC2236" s="592" t="str">
        <f t="shared" si="2015"/>
        <v>-</v>
      </c>
      <c r="BD2236" s="593" t="str">
        <f t="shared" si="2016"/>
        <v>-</v>
      </c>
      <c r="BE2236" s="595">
        <f t="shared" si="2017"/>
        <v>2347.1999999999998</v>
      </c>
      <c r="BF2236" s="289">
        <f t="shared" si="2018"/>
        <v>2016</v>
      </c>
      <c r="BG2236" s="596">
        <f t="shared" si="2019"/>
        <v>3072</v>
      </c>
      <c r="BH2236" s="595">
        <f t="shared" si="2020"/>
        <v>1124.7</v>
      </c>
      <c r="BI2236" s="289">
        <f t="shared" si="2021"/>
        <v>690</v>
      </c>
      <c r="BJ2236" s="596">
        <f t="shared" si="2022"/>
        <v>2829</v>
      </c>
      <c r="BK2236" s="595" t="str">
        <f t="shared" si="2023"/>
        <v>-</v>
      </c>
      <c r="BL2236" s="289" t="str">
        <f t="shared" si="2024"/>
        <v>-</v>
      </c>
      <c r="BM2236" s="596" t="str">
        <f t="shared" si="2025"/>
        <v>-</v>
      </c>
      <c r="BN2236" s="563">
        <f t="shared" si="2026"/>
        <v>7</v>
      </c>
      <c r="BO2236" s="87">
        <f t="shared" si="2027"/>
        <v>2022</v>
      </c>
      <c r="BP2236" s="87">
        <f t="shared" si="2028"/>
        <v>1.0000000000000004</v>
      </c>
      <c r="BQ2236" s="202"/>
    </row>
    <row r="2237" spans="1:69" ht="10.5" customHeight="1" x14ac:dyDescent="0.2">
      <c r="A2237" s="87" t="str">
        <f t="shared" si="2014"/>
        <v>2022-23RRU7</v>
      </c>
      <c r="B2237" s="87" t="str">
        <f t="shared" si="2029"/>
        <v>Y56</v>
      </c>
      <c r="C2237" s="240" t="s">
        <v>200</v>
      </c>
      <c r="D2237" s="240" t="s">
        <v>170</v>
      </c>
      <c r="E2237" s="42"/>
      <c r="F2237" s="320" t="str">
        <f>VLOOKUP($G2237,'Selection Sheet'!$C$15:$F$39,3,0)</f>
        <v>Y56</v>
      </c>
      <c r="G2237" s="242" t="s">
        <v>93</v>
      </c>
      <c r="H2237" s="240" t="s">
        <v>530</v>
      </c>
      <c r="I2237" s="534">
        <v>364</v>
      </c>
      <c r="J2237" s="534">
        <v>108</v>
      </c>
      <c r="K2237" s="534">
        <v>45</v>
      </c>
      <c r="L2237" s="534">
        <v>23</v>
      </c>
      <c r="M2237" s="534">
        <v>357</v>
      </c>
      <c r="N2237" s="534">
        <v>29</v>
      </c>
      <c r="O2237" s="534">
        <v>43</v>
      </c>
      <c r="P2237" s="534">
        <v>11</v>
      </c>
      <c r="Q2237" s="534">
        <v>157</v>
      </c>
      <c r="R2237" s="534">
        <v>131</v>
      </c>
      <c r="S2237" s="534">
        <v>1051</v>
      </c>
      <c r="T2237" s="501">
        <v>343</v>
      </c>
      <c r="U2237" s="550">
        <v>108.9</v>
      </c>
      <c r="V2237" s="550">
        <v>92</v>
      </c>
      <c r="W2237" s="550">
        <v>177</v>
      </c>
      <c r="X2237" s="498">
        <v>582</v>
      </c>
      <c r="Y2237" s="555">
        <v>71.3</v>
      </c>
      <c r="Z2237" s="550">
        <v>27</v>
      </c>
      <c r="AA2237" s="550">
        <v>202</v>
      </c>
      <c r="AB2237" s="501">
        <v>83</v>
      </c>
      <c r="AC2237" s="550">
        <v>48.5</v>
      </c>
      <c r="AD2237" s="550">
        <v>39</v>
      </c>
      <c r="AE2237" s="550">
        <v>82</v>
      </c>
      <c r="AF2237" s="502">
        <v>69</v>
      </c>
      <c r="AG2237" s="503">
        <v>174.64516129032299</v>
      </c>
      <c r="AH2237" s="503">
        <v>273.8</v>
      </c>
      <c r="AI2237" s="502">
        <v>62</v>
      </c>
      <c r="AJ2237" s="538">
        <v>133</v>
      </c>
      <c r="AK2237" s="538">
        <v>177</v>
      </c>
      <c r="AL2237" s="539"/>
      <c r="AM2237" s="539"/>
      <c r="AN2237" s="538" t="s">
        <v>80</v>
      </c>
      <c r="AO2237" s="538" t="s">
        <v>80</v>
      </c>
      <c r="AP2237" s="569"/>
      <c r="AQ2237" s="569"/>
      <c r="AR2237" s="539"/>
      <c r="AS2237" s="539"/>
      <c r="AT2237" s="539"/>
      <c r="AU2237" s="539"/>
      <c r="AV2237" s="539"/>
      <c r="AW2237" s="539"/>
      <c r="AX2237" s="539"/>
      <c r="AY2237" s="539"/>
      <c r="AZ2237" s="539"/>
      <c r="BA2237" s="539"/>
      <c r="BB2237" s="357"/>
      <c r="BC2237" s="592">
        <f t="shared" si="2015"/>
        <v>10828.000000000025</v>
      </c>
      <c r="BD2237" s="593">
        <f t="shared" si="2016"/>
        <v>16975.600000000002</v>
      </c>
      <c r="BE2237" s="595">
        <f t="shared" si="2017"/>
        <v>37352.700000000004</v>
      </c>
      <c r="BF2237" s="289">
        <f t="shared" si="2018"/>
        <v>31556</v>
      </c>
      <c r="BG2237" s="596">
        <f t="shared" si="2019"/>
        <v>60711</v>
      </c>
      <c r="BH2237" s="595">
        <f t="shared" si="2020"/>
        <v>41496.6</v>
      </c>
      <c r="BI2237" s="289">
        <f t="shared" si="2021"/>
        <v>15714</v>
      </c>
      <c r="BJ2237" s="596">
        <f t="shared" si="2022"/>
        <v>117564</v>
      </c>
      <c r="BK2237" s="595">
        <f t="shared" si="2023"/>
        <v>4025.5</v>
      </c>
      <c r="BL2237" s="289">
        <f t="shared" si="2024"/>
        <v>3237</v>
      </c>
      <c r="BM2237" s="596">
        <f t="shared" si="2025"/>
        <v>6806</v>
      </c>
      <c r="BN2237" s="563">
        <f t="shared" si="2026"/>
        <v>7</v>
      </c>
      <c r="BO2237" s="87">
        <f t="shared" si="2027"/>
        <v>2022</v>
      </c>
      <c r="BP2237" s="87">
        <f t="shared" si="2028"/>
        <v>1.0000000000000004</v>
      </c>
      <c r="BQ2237" s="202"/>
    </row>
    <row r="2238" spans="1:69" ht="10.5" customHeight="1" x14ac:dyDescent="0.2">
      <c r="A2238" s="87" t="str">
        <f t="shared" si="2014"/>
        <v>2022-23RX67</v>
      </c>
      <c r="B2238" s="87" t="str">
        <f t="shared" si="2029"/>
        <v>Y63</v>
      </c>
      <c r="C2238" s="240" t="s">
        <v>200</v>
      </c>
      <c r="D2238" s="240" t="s">
        <v>170</v>
      </c>
      <c r="E2238" s="42"/>
      <c r="F2238" s="320" t="str">
        <f>VLOOKUP($G2238,'Selection Sheet'!$C$15:$F$39,3,0)</f>
        <v>Y63</v>
      </c>
      <c r="G2238" s="242" t="s">
        <v>111</v>
      </c>
      <c r="H2238" s="240" t="s">
        <v>532</v>
      </c>
      <c r="I2238" s="534">
        <v>181</v>
      </c>
      <c r="J2238" s="534">
        <v>54</v>
      </c>
      <c r="K2238" s="534">
        <v>20</v>
      </c>
      <c r="L2238" s="534">
        <v>15</v>
      </c>
      <c r="M2238" s="534">
        <v>179</v>
      </c>
      <c r="N2238" s="534">
        <v>15</v>
      </c>
      <c r="O2238" s="534">
        <v>20</v>
      </c>
      <c r="P2238" s="534">
        <v>10</v>
      </c>
      <c r="Q2238" s="534">
        <v>68</v>
      </c>
      <c r="R2238" s="534">
        <v>48</v>
      </c>
      <c r="S2238" s="534">
        <v>523</v>
      </c>
      <c r="T2238" s="501">
        <v>297</v>
      </c>
      <c r="U2238" s="550">
        <v>96.9</v>
      </c>
      <c r="V2238" s="550">
        <v>81</v>
      </c>
      <c r="W2238" s="550">
        <v>141</v>
      </c>
      <c r="X2238" s="498">
        <v>307</v>
      </c>
      <c r="Y2238" s="555">
        <v>77.8</v>
      </c>
      <c r="Z2238" s="550">
        <v>32</v>
      </c>
      <c r="AA2238" s="550">
        <v>226</v>
      </c>
      <c r="AB2238" s="501">
        <v>58</v>
      </c>
      <c r="AC2238" s="550">
        <v>52.6</v>
      </c>
      <c r="AD2238" s="550">
        <v>42</v>
      </c>
      <c r="AE2238" s="550">
        <v>95</v>
      </c>
      <c r="AF2238" s="502">
        <v>39</v>
      </c>
      <c r="AG2238" s="503">
        <v>146.51612903225799</v>
      </c>
      <c r="AH2238" s="503">
        <v>186</v>
      </c>
      <c r="AI2238" s="502">
        <v>31</v>
      </c>
      <c r="AJ2238" s="538">
        <v>55</v>
      </c>
      <c r="AK2238" s="538">
        <v>65</v>
      </c>
      <c r="AL2238" s="539"/>
      <c r="AM2238" s="539"/>
      <c r="AN2238" s="538" t="s">
        <v>80</v>
      </c>
      <c r="AO2238" s="538" t="s">
        <v>80</v>
      </c>
      <c r="AP2238" s="569"/>
      <c r="AQ2238" s="569"/>
      <c r="AR2238" s="539"/>
      <c r="AS2238" s="539"/>
      <c r="AT2238" s="539"/>
      <c r="AU2238" s="539"/>
      <c r="AV2238" s="539"/>
      <c r="AW2238" s="539"/>
      <c r="AX2238" s="539"/>
      <c r="AY2238" s="539"/>
      <c r="AZ2238" s="539"/>
      <c r="BA2238" s="539"/>
      <c r="BB2238" s="357"/>
      <c r="BC2238" s="592">
        <f t="shared" si="2015"/>
        <v>4541.9999999999982</v>
      </c>
      <c r="BD2238" s="593">
        <f t="shared" si="2016"/>
        <v>5766</v>
      </c>
      <c r="BE2238" s="595">
        <f t="shared" si="2017"/>
        <v>28779.300000000003</v>
      </c>
      <c r="BF2238" s="289">
        <f t="shared" si="2018"/>
        <v>24057</v>
      </c>
      <c r="BG2238" s="596">
        <f t="shared" si="2019"/>
        <v>41877</v>
      </c>
      <c r="BH2238" s="595">
        <f t="shared" si="2020"/>
        <v>23884.6</v>
      </c>
      <c r="BI2238" s="289">
        <f t="shared" si="2021"/>
        <v>9824</v>
      </c>
      <c r="BJ2238" s="596">
        <f t="shared" si="2022"/>
        <v>69382</v>
      </c>
      <c r="BK2238" s="595">
        <f t="shared" si="2023"/>
        <v>3050.8</v>
      </c>
      <c r="BL2238" s="289">
        <f t="shared" si="2024"/>
        <v>2436</v>
      </c>
      <c r="BM2238" s="596">
        <f t="shared" si="2025"/>
        <v>5510</v>
      </c>
      <c r="BN2238" s="563">
        <f t="shared" si="2026"/>
        <v>7</v>
      </c>
      <c r="BO2238" s="87">
        <f t="shared" si="2027"/>
        <v>2022</v>
      </c>
      <c r="BP2238" s="87">
        <f t="shared" si="2028"/>
        <v>1.0000000000000004</v>
      </c>
      <c r="BQ2238" s="202"/>
    </row>
    <row r="2239" spans="1:69" ht="10.5" customHeight="1" x14ac:dyDescent="0.2">
      <c r="A2239" s="314" t="str">
        <f t="shared" si="2014"/>
        <v>2022-23RX77</v>
      </c>
      <c r="B2239" s="314" t="str">
        <f t="shared" si="2029"/>
        <v>Y62</v>
      </c>
      <c r="C2239" s="243" t="s">
        <v>200</v>
      </c>
      <c r="D2239" s="243" t="s">
        <v>170</v>
      </c>
      <c r="E2239" s="206"/>
      <c r="F2239" s="321" t="str">
        <f>VLOOKUP($G2239,'Selection Sheet'!$C$15:$F$39,3,0)</f>
        <v>Y62</v>
      </c>
      <c r="G2239" s="244" t="s">
        <v>84</v>
      </c>
      <c r="H2239" s="243" t="s">
        <v>533</v>
      </c>
      <c r="I2239" s="540">
        <v>303</v>
      </c>
      <c r="J2239" s="540">
        <v>94</v>
      </c>
      <c r="K2239" s="540">
        <v>49</v>
      </c>
      <c r="L2239" s="540">
        <v>17</v>
      </c>
      <c r="M2239" s="540">
        <v>298</v>
      </c>
      <c r="N2239" s="540">
        <v>24</v>
      </c>
      <c r="O2239" s="540">
        <v>49</v>
      </c>
      <c r="P2239" s="540">
        <v>12</v>
      </c>
      <c r="Q2239" s="540">
        <v>114</v>
      </c>
      <c r="R2239" s="540">
        <v>80</v>
      </c>
      <c r="S2239" s="540">
        <v>1113</v>
      </c>
      <c r="T2239" s="514">
        <v>418</v>
      </c>
      <c r="U2239" s="551">
        <v>109.5</v>
      </c>
      <c r="V2239" s="551">
        <v>87.5</v>
      </c>
      <c r="W2239" s="551">
        <v>185</v>
      </c>
      <c r="X2239" s="511">
        <v>615</v>
      </c>
      <c r="Y2239" s="556">
        <v>80.5</v>
      </c>
      <c r="Z2239" s="551">
        <v>32</v>
      </c>
      <c r="AA2239" s="551">
        <v>205</v>
      </c>
      <c r="AB2239" s="514">
        <v>68</v>
      </c>
      <c r="AC2239" s="551">
        <v>53.8</v>
      </c>
      <c r="AD2239" s="551">
        <v>50</v>
      </c>
      <c r="AE2239" s="551">
        <v>88</v>
      </c>
      <c r="AF2239" s="515">
        <v>147</v>
      </c>
      <c r="AG2239" s="516">
        <v>153.62037037037001</v>
      </c>
      <c r="AH2239" s="516">
        <v>204.3</v>
      </c>
      <c r="AI2239" s="515">
        <v>108</v>
      </c>
      <c r="AJ2239" s="519">
        <v>114</v>
      </c>
      <c r="AK2239" s="519">
        <v>168</v>
      </c>
      <c r="AL2239" s="570"/>
      <c r="AM2239" s="570"/>
      <c r="AN2239" s="541" t="s">
        <v>80</v>
      </c>
      <c r="AO2239" s="541" t="s">
        <v>80</v>
      </c>
      <c r="AP2239" s="570"/>
      <c r="AQ2239" s="570"/>
      <c r="AR2239" s="542"/>
      <c r="AS2239" s="542"/>
      <c r="AT2239" s="542"/>
      <c r="AU2239" s="542"/>
      <c r="AV2239" s="542"/>
      <c r="AW2239" s="542"/>
      <c r="AX2239" s="542"/>
      <c r="AY2239" s="542"/>
      <c r="AZ2239" s="542"/>
      <c r="BA2239" s="542"/>
      <c r="BB2239" s="358"/>
      <c r="BC2239" s="597">
        <f t="shared" si="2015"/>
        <v>16590.99999999996</v>
      </c>
      <c r="BD2239" s="598">
        <f t="shared" si="2016"/>
        <v>22064.400000000001</v>
      </c>
      <c r="BE2239" s="602">
        <f t="shared" si="2017"/>
        <v>45771</v>
      </c>
      <c r="BF2239" s="603">
        <f t="shared" si="2018"/>
        <v>36575</v>
      </c>
      <c r="BG2239" s="604">
        <f t="shared" si="2019"/>
        <v>77330</v>
      </c>
      <c r="BH2239" s="602">
        <f t="shared" si="2020"/>
        <v>49507.5</v>
      </c>
      <c r="BI2239" s="603">
        <f t="shared" si="2021"/>
        <v>19680</v>
      </c>
      <c r="BJ2239" s="604">
        <f t="shared" si="2022"/>
        <v>126075</v>
      </c>
      <c r="BK2239" s="602">
        <f t="shared" si="2023"/>
        <v>3658.3999999999996</v>
      </c>
      <c r="BL2239" s="603">
        <f t="shared" si="2024"/>
        <v>3400</v>
      </c>
      <c r="BM2239" s="604">
        <f t="shared" si="2025"/>
        <v>5984</v>
      </c>
      <c r="BN2239" s="564">
        <f t="shared" si="2026"/>
        <v>7</v>
      </c>
      <c r="BO2239" s="314">
        <f t="shared" si="2027"/>
        <v>2022</v>
      </c>
      <c r="BP2239" s="314">
        <f t="shared" si="2028"/>
        <v>1.0000000000000004</v>
      </c>
      <c r="BQ2239" s="202"/>
    </row>
    <row r="2240" spans="1:69" ht="10.5" customHeight="1" x14ac:dyDescent="0.2">
      <c r="A2240" s="87" t="str">
        <f t="shared" si="2014"/>
        <v>2022-23RX87</v>
      </c>
      <c r="B2240" s="87" t="str">
        <f t="shared" si="2029"/>
        <v>Y63</v>
      </c>
      <c r="C2240" s="240" t="s">
        <v>200</v>
      </c>
      <c r="D2240" s="240" t="s">
        <v>170</v>
      </c>
      <c r="E2240" s="42"/>
      <c r="F2240" s="320" t="str">
        <f>VLOOKUP($G2240,'Selection Sheet'!$C$15:$F$39,3,0)</f>
        <v>Y63</v>
      </c>
      <c r="G2240" s="242" t="s">
        <v>120</v>
      </c>
      <c r="H2240" s="240" t="s">
        <v>534</v>
      </c>
      <c r="I2240" s="534">
        <v>306</v>
      </c>
      <c r="J2240" s="534">
        <v>60</v>
      </c>
      <c r="K2240" s="534">
        <v>43</v>
      </c>
      <c r="L2240" s="534">
        <v>13</v>
      </c>
      <c r="M2240" s="534">
        <v>294</v>
      </c>
      <c r="N2240" s="534">
        <v>23</v>
      </c>
      <c r="O2240" s="534">
        <v>39</v>
      </c>
      <c r="P2240" s="534">
        <v>9</v>
      </c>
      <c r="Q2240" s="534">
        <v>76</v>
      </c>
      <c r="R2240" s="534">
        <v>41</v>
      </c>
      <c r="S2240" s="534">
        <v>910</v>
      </c>
      <c r="T2240" s="501">
        <v>410</v>
      </c>
      <c r="U2240" s="550">
        <v>96.6</v>
      </c>
      <c r="V2240" s="550">
        <v>81.5</v>
      </c>
      <c r="W2240" s="550">
        <v>161.5</v>
      </c>
      <c r="X2240" s="498">
        <v>525</v>
      </c>
      <c r="Y2240" s="555">
        <v>98.3</v>
      </c>
      <c r="Z2240" s="550">
        <v>39</v>
      </c>
      <c r="AA2240" s="550">
        <v>258</v>
      </c>
      <c r="AB2240" s="501">
        <v>77</v>
      </c>
      <c r="AC2240" s="550">
        <v>57.3</v>
      </c>
      <c r="AD2240" s="550">
        <v>42</v>
      </c>
      <c r="AE2240" s="550">
        <v>76</v>
      </c>
      <c r="AF2240" s="502">
        <v>75</v>
      </c>
      <c r="AG2240" s="503">
        <v>150.365079365079</v>
      </c>
      <c r="AH2240" s="503">
        <v>210</v>
      </c>
      <c r="AI2240" s="502">
        <v>63</v>
      </c>
      <c r="AJ2240" s="506">
        <v>100</v>
      </c>
      <c r="AK2240" s="506">
        <v>168</v>
      </c>
      <c r="AL2240" s="569"/>
      <c r="AM2240" s="569"/>
      <c r="AN2240" s="538" t="s">
        <v>80</v>
      </c>
      <c r="AO2240" s="538" t="s">
        <v>80</v>
      </c>
      <c r="AP2240" s="569"/>
      <c r="AQ2240" s="569"/>
      <c r="AR2240" s="539"/>
      <c r="AS2240" s="539"/>
      <c r="AT2240" s="539"/>
      <c r="AU2240" s="539"/>
      <c r="AV2240" s="539"/>
      <c r="AW2240" s="539"/>
      <c r="AX2240" s="539"/>
      <c r="AY2240" s="539"/>
      <c r="AZ2240" s="539"/>
      <c r="BA2240" s="539"/>
      <c r="BB2240" s="357"/>
      <c r="BC2240" s="592">
        <f t="shared" si="2015"/>
        <v>9472.9999999999764</v>
      </c>
      <c r="BD2240" s="593">
        <f t="shared" si="2016"/>
        <v>13230</v>
      </c>
      <c r="BE2240" s="595">
        <f t="shared" si="2017"/>
        <v>39606</v>
      </c>
      <c r="BF2240" s="289">
        <f t="shared" si="2018"/>
        <v>33415</v>
      </c>
      <c r="BG2240" s="596">
        <f t="shared" si="2019"/>
        <v>66215</v>
      </c>
      <c r="BH2240" s="595">
        <f t="shared" si="2020"/>
        <v>51607.5</v>
      </c>
      <c r="BI2240" s="289">
        <f t="shared" si="2021"/>
        <v>20475</v>
      </c>
      <c r="BJ2240" s="596">
        <f t="shared" si="2022"/>
        <v>135450</v>
      </c>
      <c r="BK2240" s="595">
        <f t="shared" si="2023"/>
        <v>4412.0999999999995</v>
      </c>
      <c r="BL2240" s="289">
        <f t="shared" si="2024"/>
        <v>3234</v>
      </c>
      <c r="BM2240" s="596">
        <f t="shared" si="2025"/>
        <v>5852</v>
      </c>
      <c r="BN2240" s="563">
        <f t="shared" si="2026"/>
        <v>7</v>
      </c>
      <c r="BO2240" s="87">
        <f t="shared" si="2027"/>
        <v>2022</v>
      </c>
      <c r="BP2240" s="87">
        <f t="shared" si="2028"/>
        <v>1.0000000000000004</v>
      </c>
      <c r="BQ2240" s="202"/>
    </row>
    <row r="2241" spans="1:69" ht="10.5" customHeight="1" x14ac:dyDescent="0.2">
      <c r="A2241" s="87" t="str">
        <f t="shared" si="2014"/>
        <v>2022-23RX97</v>
      </c>
      <c r="B2241" s="87" t="str">
        <f t="shared" si="2029"/>
        <v>Y60</v>
      </c>
      <c r="C2241" s="240" t="s">
        <v>200</v>
      </c>
      <c r="D2241" s="240" t="s">
        <v>170</v>
      </c>
      <c r="E2241" s="42"/>
      <c r="F2241" s="320" t="str">
        <f>VLOOKUP($G2241,'Selection Sheet'!$C$15:$F$39,3,0)</f>
        <v>Y60</v>
      </c>
      <c r="G2241" s="242" t="s">
        <v>103</v>
      </c>
      <c r="H2241" s="240" t="s">
        <v>535</v>
      </c>
      <c r="I2241" s="534">
        <v>253</v>
      </c>
      <c r="J2241" s="534">
        <v>62</v>
      </c>
      <c r="K2241" s="534">
        <v>38</v>
      </c>
      <c r="L2241" s="534">
        <v>22</v>
      </c>
      <c r="M2241" s="534">
        <v>249</v>
      </c>
      <c r="N2241" s="534">
        <v>16</v>
      </c>
      <c r="O2241" s="534">
        <v>37</v>
      </c>
      <c r="P2241" s="534">
        <v>6</v>
      </c>
      <c r="Q2241" s="534">
        <v>85</v>
      </c>
      <c r="R2241" s="534">
        <v>81</v>
      </c>
      <c r="S2241" s="534">
        <v>608</v>
      </c>
      <c r="T2241" s="501">
        <v>343</v>
      </c>
      <c r="U2241" s="550">
        <v>128.5</v>
      </c>
      <c r="V2241" s="550">
        <v>101</v>
      </c>
      <c r="W2241" s="550">
        <v>214</v>
      </c>
      <c r="X2241" s="498">
        <v>383</v>
      </c>
      <c r="Y2241" s="555">
        <v>110.5</v>
      </c>
      <c r="Z2241" s="550">
        <v>51</v>
      </c>
      <c r="AA2241" s="550">
        <v>259</v>
      </c>
      <c r="AB2241" s="501">
        <v>28</v>
      </c>
      <c r="AC2241" s="550">
        <v>57.5</v>
      </c>
      <c r="AD2241" s="550">
        <v>54</v>
      </c>
      <c r="AE2241" s="550">
        <v>100</v>
      </c>
      <c r="AF2241" s="502">
        <v>98</v>
      </c>
      <c r="AG2241" s="503">
        <v>176.232142857143</v>
      </c>
      <c r="AH2241" s="503">
        <v>302.5</v>
      </c>
      <c r="AI2241" s="502">
        <v>56</v>
      </c>
      <c r="AJ2241" s="538">
        <v>68</v>
      </c>
      <c r="AK2241" s="538">
        <v>80</v>
      </c>
      <c r="AL2241" s="539"/>
      <c r="AM2241" s="539"/>
      <c r="AN2241" s="538" t="s">
        <v>80</v>
      </c>
      <c r="AO2241" s="538" t="s">
        <v>80</v>
      </c>
      <c r="AP2241" s="569"/>
      <c r="AQ2241" s="569"/>
      <c r="AR2241" s="539"/>
      <c r="AS2241" s="539"/>
      <c r="AT2241" s="539"/>
      <c r="AU2241" s="539"/>
      <c r="AV2241" s="539"/>
      <c r="AW2241" s="539"/>
      <c r="AX2241" s="539"/>
      <c r="AY2241" s="539"/>
      <c r="AZ2241" s="539"/>
      <c r="BA2241" s="539"/>
      <c r="BB2241" s="357"/>
      <c r="BC2241" s="592">
        <f t="shared" si="2015"/>
        <v>9869.0000000000073</v>
      </c>
      <c r="BD2241" s="593">
        <f t="shared" si="2016"/>
        <v>16940</v>
      </c>
      <c r="BE2241" s="595">
        <f t="shared" si="2017"/>
        <v>44075.5</v>
      </c>
      <c r="BF2241" s="289">
        <f t="shared" si="2018"/>
        <v>34643</v>
      </c>
      <c r="BG2241" s="596">
        <f t="shared" si="2019"/>
        <v>73402</v>
      </c>
      <c r="BH2241" s="595">
        <f t="shared" si="2020"/>
        <v>42321.5</v>
      </c>
      <c r="BI2241" s="289">
        <f t="shared" si="2021"/>
        <v>19533</v>
      </c>
      <c r="BJ2241" s="596">
        <f t="shared" si="2022"/>
        <v>99197</v>
      </c>
      <c r="BK2241" s="595">
        <f t="shared" si="2023"/>
        <v>1610</v>
      </c>
      <c r="BL2241" s="289">
        <f t="shared" si="2024"/>
        <v>1512</v>
      </c>
      <c r="BM2241" s="596">
        <f t="shared" si="2025"/>
        <v>2800</v>
      </c>
      <c r="BN2241" s="563">
        <f t="shared" si="2026"/>
        <v>7</v>
      </c>
      <c r="BO2241" s="87">
        <f t="shared" si="2027"/>
        <v>2022</v>
      </c>
      <c r="BP2241" s="87">
        <f t="shared" si="2028"/>
        <v>1.0000000000000004</v>
      </c>
      <c r="BQ2241" s="202"/>
    </row>
    <row r="2242" spans="1:69" ht="10.5" customHeight="1" x14ac:dyDescent="0.2">
      <c r="A2242" s="314" t="str">
        <f t="shared" si="2014"/>
        <v>2022-23RYA7</v>
      </c>
      <c r="B2242" s="314" t="str">
        <f t="shared" si="2029"/>
        <v>Y60</v>
      </c>
      <c r="C2242" s="243" t="s">
        <v>200</v>
      </c>
      <c r="D2242" s="243" t="s">
        <v>170</v>
      </c>
      <c r="E2242" s="206"/>
      <c r="F2242" s="321" t="str">
        <f>VLOOKUP($G2242,'Selection Sheet'!$C$15:$F$39,3,0)</f>
        <v>Y60</v>
      </c>
      <c r="G2242" s="244" t="s">
        <v>118</v>
      </c>
      <c r="H2242" s="243" t="s">
        <v>536</v>
      </c>
      <c r="I2242" s="540">
        <v>311</v>
      </c>
      <c r="J2242" s="540">
        <v>81</v>
      </c>
      <c r="K2242" s="540">
        <v>44</v>
      </c>
      <c r="L2242" s="540">
        <v>22</v>
      </c>
      <c r="M2242" s="540">
        <v>309</v>
      </c>
      <c r="N2242" s="540">
        <v>23</v>
      </c>
      <c r="O2242" s="540">
        <v>42</v>
      </c>
      <c r="P2242" s="540">
        <v>11</v>
      </c>
      <c r="Q2242" s="540">
        <v>117</v>
      </c>
      <c r="R2242" s="540">
        <v>93</v>
      </c>
      <c r="S2242" s="540">
        <v>837</v>
      </c>
      <c r="T2242" s="514">
        <v>434</v>
      </c>
      <c r="U2242" s="551">
        <v>125.6</v>
      </c>
      <c r="V2242" s="551">
        <v>88.5</v>
      </c>
      <c r="W2242" s="551">
        <v>211</v>
      </c>
      <c r="X2242" s="511">
        <v>500</v>
      </c>
      <c r="Y2242" s="556">
        <v>113</v>
      </c>
      <c r="Z2242" s="551">
        <v>38.5</v>
      </c>
      <c r="AA2242" s="551">
        <v>318.5</v>
      </c>
      <c r="AB2242" s="514">
        <v>50</v>
      </c>
      <c r="AC2242" s="551">
        <v>57.7</v>
      </c>
      <c r="AD2242" s="551">
        <v>51.5</v>
      </c>
      <c r="AE2242" s="551">
        <v>103</v>
      </c>
      <c r="AF2242" s="515">
        <v>126</v>
      </c>
      <c r="AG2242" s="516">
        <v>164.538461538462</v>
      </c>
      <c r="AH2242" s="516">
        <v>237.4</v>
      </c>
      <c r="AI2242" s="515">
        <v>104</v>
      </c>
      <c r="AJ2242" s="519">
        <v>150</v>
      </c>
      <c r="AK2242" s="519">
        <v>207</v>
      </c>
      <c r="AL2242" s="570"/>
      <c r="AM2242" s="570"/>
      <c r="AN2242" s="541" t="s">
        <v>80</v>
      </c>
      <c r="AO2242" s="541" t="s">
        <v>80</v>
      </c>
      <c r="AP2242" s="570"/>
      <c r="AQ2242" s="570"/>
      <c r="AR2242" s="542"/>
      <c r="AS2242" s="542"/>
      <c r="AT2242" s="542"/>
      <c r="AU2242" s="542"/>
      <c r="AV2242" s="542"/>
      <c r="AW2242" s="542"/>
      <c r="AX2242" s="542"/>
      <c r="AY2242" s="542"/>
      <c r="AZ2242" s="542"/>
      <c r="BA2242" s="542"/>
      <c r="BB2242" s="358"/>
      <c r="BC2242" s="597">
        <f t="shared" si="2015"/>
        <v>17112.000000000047</v>
      </c>
      <c r="BD2242" s="598">
        <f t="shared" si="2016"/>
        <v>24689.600000000002</v>
      </c>
      <c r="BE2242" s="602">
        <f t="shared" si="2017"/>
        <v>54510.399999999994</v>
      </c>
      <c r="BF2242" s="603">
        <f t="shared" si="2018"/>
        <v>38409</v>
      </c>
      <c r="BG2242" s="604">
        <f t="shared" si="2019"/>
        <v>91574</v>
      </c>
      <c r="BH2242" s="602">
        <f t="shared" si="2020"/>
        <v>56500</v>
      </c>
      <c r="BI2242" s="603">
        <f t="shared" si="2021"/>
        <v>19250</v>
      </c>
      <c r="BJ2242" s="604">
        <f t="shared" si="2022"/>
        <v>159250</v>
      </c>
      <c r="BK2242" s="602">
        <f t="shared" si="2023"/>
        <v>2885</v>
      </c>
      <c r="BL2242" s="603">
        <f t="shared" si="2024"/>
        <v>2575</v>
      </c>
      <c r="BM2242" s="604">
        <f t="shared" si="2025"/>
        <v>5150</v>
      </c>
      <c r="BN2242" s="564">
        <f t="shared" si="2026"/>
        <v>7</v>
      </c>
      <c r="BO2242" s="314">
        <f t="shared" si="2027"/>
        <v>2022</v>
      </c>
      <c r="BP2242" s="314">
        <f t="shared" si="2028"/>
        <v>1.0000000000000004</v>
      </c>
      <c r="BQ2242" s="202"/>
    </row>
    <row r="2243" spans="1:69" ht="10.5" customHeight="1" x14ac:dyDescent="0.2">
      <c r="A2243" s="87" t="str">
        <f t="shared" si="2014"/>
        <v>2022-23RYC7</v>
      </c>
      <c r="B2243" s="87" t="str">
        <f t="shared" si="2029"/>
        <v>Y61</v>
      </c>
      <c r="C2243" s="240" t="s">
        <v>200</v>
      </c>
      <c r="D2243" s="240" t="s">
        <v>170</v>
      </c>
      <c r="E2243" s="42"/>
      <c r="F2243" s="320" t="str">
        <f>VLOOKUP($G2243,'Selection Sheet'!$C$15:$F$39,3,0)</f>
        <v>Y61</v>
      </c>
      <c r="G2243" s="242" t="s">
        <v>87</v>
      </c>
      <c r="H2243" s="240" t="s">
        <v>537</v>
      </c>
      <c r="I2243" s="534">
        <v>272</v>
      </c>
      <c r="J2243" s="534">
        <v>68</v>
      </c>
      <c r="K2243" s="534">
        <v>55</v>
      </c>
      <c r="L2243" s="534">
        <v>27</v>
      </c>
      <c r="M2243" s="534">
        <v>266</v>
      </c>
      <c r="N2243" s="534">
        <v>15</v>
      </c>
      <c r="O2243" s="534">
        <v>53</v>
      </c>
      <c r="P2243" s="534">
        <v>10</v>
      </c>
      <c r="Q2243" s="534">
        <v>58</v>
      </c>
      <c r="R2243" s="534">
        <v>57</v>
      </c>
      <c r="S2243" s="534">
        <v>932</v>
      </c>
      <c r="T2243" s="501">
        <v>476</v>
      </c>
      <c r="U2243" s="550">
        <v>124</v>
      </c>
      <c r="V2243" s="550">
        <v>99</v>
      </c>
      <c r="W2243" s="550">
        <v>204</v>
      </c>
      <c r="X2243" s="498">
        <v>485</v>
      </c>
      <c r="Y2243" s="555">
        <v>95.9</v>
      </c>
      <c r="Z2243" s="550">
        <v>43</v>
      </c>
      <c r="AA2243" s="550">
        <v>265</v>
      </c>
      <c r="AB2243" s="501">
        <v>70</v>
      </c>
      <c r="AC2243" s="550">
        <v>58.4</v>
      </c>
      <c r="AD2243" s="550">
        <v>49</v>
      </c>
      <c r="AE2243" s="550">
        <v>90</v>
      </c>
      <c r="AF2243" s="502">
        <v>92</v>
      </c>
      <c r="AG2243" s="503">
        <v>181.70666666666699</v>
      </c>
      <c r="AH2243" s="503">
        <v>243.4</v>
      </c>
      <c r="AI2243" s="502">
        <v>75</v>
      </c>
      <c r="AJ2243" s="538">
        <v>84</v>
      </c>
      <c r="AK2243" s="538">
        <v>86</v>
      </c>
      <c r="AL2243" s="539"/>
      <c r="AM2243" s="539"/>
      <c r="AN2243" s="538" t="s">
        <v>80</v>
      </c>
      <c r="AO2243" s="538" t="s">
        <v>80</v>
      </c>
      <c r="AP2243" s="569"/>
      <c r="AQ2243" s="569"/>
      <c r="AR2243" s="539"/>
      <c r="AS2243" s="539"/>
      <c r="AT2243" s="539"/>
      <c r="AU2243" s="539"/>
      <c r="AV2243" s="539"/>
      <c r="AW2243" s="539"/>
      <c r="AX2243" s="539"/>
      <c r="AY2243" s="539"/>
      <c r="AZ2243" s="539"/>
      <c r="BA2243" s="539"/>
      <c r="BB2243" s="357"/>
      <c r="BC2243" s="592">
        <f t="shared" si="2015"/>
        <v>13628.000000000024</v>
      </c>
      <c r="BD2243" s="593">
        <f t="shared" si="2016"/>
        <v>18255</v>
      </c>
      <c r="BE2243" s="595">
        <f t="shared" si="2017"/>
        <v>59024</v>
      </c>
      <c r="BF2243" s="289">
        <f t="shared" si="2018"/>
        <v>47124</v>
      </c>
      <c r="BG2243" s="596">
        <f t="shared" si="2019"/>
        <v>97104</v>
      </c>
      <c r="BH2243" s="595">
        <f t="shared" si="2020"/>
        <v>46511.5</v>
      </c>
      <c r="BI2243" s="289">
        <f t="shared" si="2021"/>
        <v>20855</v>
      </c>
      <c r="BJ2243" s="596">
        <f t="shared" si="2022"/>
        <v>128525</v>
      </c>
      <c r="BK2243" s="595">
        <f t="shared" si="2023"/>
        <v>4088</v>
      </c>
      <c r="BL2243" s="289">
        <f t="shared" si="2024"/>
        <v>3430</v>
      </c>
      <c r="BM2243" s="596">
        <f t="shared" si="2025"/>
        <v>6300</v>
      </c>
      <c r="BN2243" s="563">
        <f t="shared" si="2026"/>
        <v>7</v>
      </c>
      <c r="BO2243" s="87">
        <f t="shared" si="2027"/>
        <v>2022</v>
      </c>
      <c r="BP2243" s="87">
        <f t="shared" si="2028"/>
        <v>1.0000000000000004</v>
      </c>
      <c r="BQ2243" s="202"/>
    </row>
    <row r="2244" spans="1:69" ht="10.5" customHeight="1" x14ac:dyDescent="0.2">
      <c r="A2244" s="87" t="str">
        <f t="shared" si="2014"/>
        <v>2022-23RYD7</v>
      </c>
      <c r="B2244" s="87" t="str">
        <f t="shared" si="2029"/>
        <v>Y59</v>
      </c>
      <c r="C2244" s="240" t="s">
        <v>200</v>
      </c>
      <c r="D2244" s="240" t="s">
        <v>170</v>
      </c>
      <c r="E2244" s="42"/>
      <c r="F2244" s="320" t="str">
        <f>VLOOKUP($G2244,'Selection Sheet'!$C$15:$F$39,3,0)</f>
        <v>Y59</v>
      </c>
      <c r="G2244" s="242" t="s">
        <v>116</v>
      </c>
      <c r="H2244" s="240" t="s">
        <v>538</v>
      </c>
      <c r="I2244" s="534">
        <v>228</v>
      </c>
      <c r="J2244" s="534">
        <v>58</v>
      </c>
      <c r="K2244" s="534">
        <v>41</v>
      </c>
      <c r="L2244" s="534">
        <v>22</v>
      </c>
      <c r="M2244" s="534">
        <v>226</v>
      </c>
      <c r="N2244" s="534">
        <v>32</v>
      </c>
      <c r="O2244" s="534">
        <v>41</v>
      </c>
      <c r="P2244" s="534">
        <v>14</v>
      </c>
      <c r="Q2244" s="534">
        <v>90</v>
      </c>
      <c r="R2244" s="534">
        <v>72</v>
      </c>
      <c r="S2244" s="534">
        <v>711</v>
      </c>
      <c r="T2244" s="501">
        <v>404</v>
      </c>
      <c r="U2244" s="550">
        <v>102.3</v>
      </c>
      <c r="V2244" s="550">
        <v>81</v>
      </c>
      <c r="W2244" s="550">
        <v>173</v>
      </c>
      <c r="X2244" s="498">
        <v>404</v>
      </c>
      <c r="Y2244" s="555">
        <v>68.2</v>
      </c>
      <c r="Z2244" s="550">
        <v>33</v>
      </c>
      <c r="AA2244" s="550">
        <v>163</v>
      </c>
      <c r="AB2244" s="501">
        <v>48</v>
      </c>
      <c r="AC2244" s="550">
        <v>58.8</v>
      </c>
      <c r="AD2244" s="550">
        <v>54</v>
      </c>
      <c r="AE2244" s="550">
        <v>88</v>
      </c>
      <c r="AF2244" s="502">
        <v>101</v>
      </c>
      <c r="AG2244" s="503">
        <v>154.886363636364</v>
      </c>
      <c r="AH2244" s="503">
        <v>230.9</v>
      </c>
      <c r="AI2244" s="502">
        <v>88</v>
      </c>
      <c r="AJ2244" s="538">
        <v>94</v>
      </c>
      <c r="AK2244" s="538">
        <v>124</v>
      </c>
      <c r="AL2244" s="539"/>
      <c r="AM2244" s="539"/>
      <c r="AN2244" s="538" t="s">
        <v>80</v>
      </c>
      <c r="AO2244" s="538" t="s">
        <v>80</v>
      </c>
      <c r="AP2244" s="569"/>
      <c r="AQ2244" s="569"/>
      <c r="AR2244" s="539"/>
      <c r="AS2244" s="539"/>
      <c r="AT2244" s="539"/>
      <c r="AU2244" s="539"/>
      <c r="AV2244" s="539"/>
      <c r="AW2244" s="539"/>
      <c r="AX2244" s="539"/>
      <c r="AY2244" s="539"/>
      <c r="AZ2244" s="539"/>
      <c r="BA2244" s="539"/>
      <c r="BB2244" s="357"/>
      <c r="BC2244" s="592">
        <f t="shared" si="2015"/>
        <v>13630.000000000031</v>
      </c>
      <c r="BD2244" s="593">
        <f t="shared" si="2016"/>
        <v>20319.2</v>
      </c>
      <c r="BE2244" s="595">
        <f t="shared" si="2017"/>
        <v>41329.199999999997</v>
      </c>
      <c r="BF2244" s="289">
        <f t="shared" si="2018"/>
        <v>32724</v>
      </c>
      <c r="BG2244" s="596">
        <f t="shared" si="2019"/>
        <v>69892</v>
      </c>
      <c r="BH2244" s="595">
        <f t="shared" si="2020"/>
        <v>27552.800000000003</v>
      </c>
      <c r="BI2244" s="289">
        <f t="shared" si="2021"/>
        <v>13332</v>
      </c>
      <c r="BJ2244" s="596">
        <f t="shared" si="2022"/>
        <v>65852</v>
      </c>
      <c r="BK2244" s="595">
        <f t="shared" si="2023"/>
        <v>2822.3999999999996</v>
      </c>
      <c r="BL2244" s="289">
        <f t="shared" si="2024"/>
        <v>2592</v>
      </c>
      <c r="BM2244" s="596">
        <f t="shared" si="2025"/>
        <v>4224</v>
      </c>
      <c r="BN2244" s="563">
        <f t="shared" si="2026"/>
        <v>7</v>
      </c>
      <c r="BO2244" s="87">
        <f t="shared" si="2027"/>
        <v>2022</v>
      </c>
      <c r="BP2244" s="87">
        <f t="shared" si="2028"/>
        <v>1.0000000000000004</v>
      </c>
      <c r="BQ2244" s="202"/>
    </row>
    <row r="2245" spans="1:69" ht="10.5" customHeight="1" x14ac:dyDescent="0.2">
      <c r="A2245" s="87" t="str">
        <f t="shared" si="2014"/>
        <v>2022-23RYE7</v>
      </c>
      <c r="B2245" s="87" t="str">
        <f t="shared" si="2029"/>
        <v>Y59</v>
      </c>
      <c r="C2245" s="240" t="s">
        <v>200</v>
      </c>
      <c r="D2245" s="240" t="s">
        <v>170</v>
      </c>
      <c r="E2245" s="42"/>
      <c r="F2245" s="320" t="str">
        <f>VLOOKUP($G2245,'Selection Sheet'!$C$15:$F$39,3,0)</f>
        <v>Y59</v>
      </c>
      <c r="G2245" s="242" t="s">
        <v>114</v>
      </c>
      <c r="H2245" s="240" t="s">
        <v>539</v>
      </c>
      <c r="I2245" s="534">
        <v>211</v>
      </c>
      <c r="J2245" s="534">
        <v>46</v>
      </c>
      <c r="K2245" s="534">
        <v>32</v>
      </c>
      <c r="L2245" s="534">
        <v>14</v>
      </c>
      <c r="M2245" s="534">
        <v>211</v>
      </c>
      <c r="N2245" s="534">
        <v>16</v>
      </c>
      <c r="O2245" s="534">
        <v>32</v>
      </c>
      <c r="P2245" s="534">
        <v>10</v>
      </c>
      <c r="Q2245" s="534">
        <v>66</v>
      </c>
      <c r="R2245" s="534">
        <v>45</v>
      </c>
      <c r="S2245" s="534">
        <v>405</v>
      </c>
      <c r="T2245" s="501">
        <v>298</v>
      </c>
      <c r="U2245" s="550">
        <v>107.7</v>
      </c>
      <c r="V2245" s="550">
        <v>87.5</v>
      </c>
      <c r="W2245" s="550">
        <v>164</v>
      </c>
      <c r="X2245" s="498">
        <v>307</v>
      </c>
      <c r="Y2245" s="555">
        <v>105</v>
      </c>
      <c r="Z2245" s="550">
        <v>30</v>
      </c>
      <c r="AA2245" s="550">
        <v>312</v>
      </c>
      <c r="AB2245" s="501">
        <v>60</v>
      </c>
      <c r="AC2245" s="550">
        <v>51.8</v>
      </c>
      <c r="AD2245" s="550">
        <v>41.5</v>
      </c>
      <c r="AE2245" s="550">
        <v>78</v>
      </c>
      <c r="AF2245" s="502">
        <v>97</v>
      </c>
      <c r="AG2245" s="503">
        <v>147.54430379746799</v>
      </c>
      <c r="AH2245" s="503">
        <v>216.2</v>
      </c>
      <c r="AI2245" s="502">
        <v>79</v>
      </c>
      <c r="AJ2245" s="538">
        <v>101</v>
      </c>
      <c r="AK2245" s="538">
        <v>147</v>
      </c>
      <c r="AL2245" s="539"/>
      <c r="AM2245" s="539"/>
      <c r="AN2245" s="538" t="s">
        <v>80</v>
      </c>
      <c r="AO2245" s="538" t="s">
        <v>80</v>
      </c>
      <c r="AP2245" s="569"/>
      <c r="AQ2245" s="569"/>
      <c r="AR2245" s="539"/>
      <c r="AS2245" s="539"/>
      <c r="AT2245" s="539"/>
      <c r="AU2245" s="539"/>
      <c r="AV2245" s="539"/>
      <c r="AW2245" s="539"/>
      <c r="AX2245" s="539"/>
      <c r="AY2245" s="539"/>
      <c r="AZ2245" s="539"/>
      <c r="BA2245" s="539"/>
      <c r="BB2245" s="357"/>
      <c r="BC2245" s="592">
        <f t="shared" si="2015"/>
        <v>11655.999999999971</v>
      </c>
      <c r="BD2245" s="593">
        <f t="shared" si="2016"/>
        <v>17079.8</v>
      </c>
      <c r="BE2245" s="595">
        <f t="shared" si="2017"/>
        <v>32094.600000000002</v>
      </c>
      <c r="BF2245" s="289">
        <f t="shared" si="2018"/>
        <v>26075</v>
      </c>
      <c r="BG2245" s="596">
        <f t="shared" si="2019"/>
        <v>48872</v>
      </c>
      <c r="BH2245" s="595">
        <f t="shared" si="2020"/>
        <v>32235</v>
      </c>
      <c r="BI2245" s="289">
        <f t="shared" si="2021"/>
        <v>9210</v>
      </c>
      <c r="BJ2245" s="596">
        <f t="shared" si="2022"/>
        <v>95784</v>
      </c>
      <c r="BK2245" s="595">
        <f t="shared" si="2023"/>
        <v>3108</v>
      </c>
      <c r="BL2245" s="289">
        <f t="shared" si="2024"/>
        <v>2490</v>
      </c>
      <c r="BM2245" s="596">
        <f t="shared" si="2025"/>
        <v>4680</v>
      </c>
      <c r="BN2245" s="563">
        <f t="shared" si="2026"/>
        <v>7</v>
      </c>
      <c r="BO2245" s="87">
        <f t="shared" si="2027"/>
        <v>2022</v>
      </c>
      <c r="BP2245" s="87">
        <f t="shared" si="2028"/>
        <v>1.0000000000000004</v>
      </c>
      <c r="BQ2245" s="202"/>
    </row>
    <row r="2246" spans="1:69" ht="10.5" customHeight="1" x14ac:dyDescent="0.2">
      <c r="A2246" s="312" t="str">
        <f t="shared" si="2014"/>
        <v>2022-23RYF7</v>
      </c>
      <c r="B2246" s="312" t="str">
        <f t="shared" si="2029"/>
        <v>Y58</v>
      </c>
      <c r="C2246" s="245" t="s">
        <v>200</v>
      </c>
      <c r="D2246" s="245" t="s">
        <v>170</v>
      </c>
      <c r="E2246" s="53"/>
      <c r="F2246" s="322" t="str">
        <f>VLOOKUP($G2246,'Selection Sheet'!$C$15:$F$39,3,0)</f>
        <v>Y58</v>
      </c>
      <c r="G2246" s="246" t="s">
        <v>99</v>
      </c>
      <c r="H2246" s="245" t="s">
        <v>540</v>
      </c>
      <c r="I2246" s="543">
        <v>290</v>
      </c>
      <c r="J2246" s="543">
        <v>74</v>
      </c>
      <c r="K2246" s="543">
        <v>57</v>
      </c>
      <c r="L2246" s="543">
        <v>30</v>
      </c>
      <c r="M2246" s="543">
        <v>290</v>
      </c>
      <c r="N2246" s="543">
        <v>26</v>
      </c>
      <c r="O2246" s="543">
        <v>56</v>
      </c>
      <c r="P2246" s="543">
        <v>18</v>
      </c>
      <c r="Q2246" s="543">
        <v>89</v>
      </c>
      <c r="R2246" s="543">
        <v>63</v>
      </c>
      <c r="S2246" s="543">
        <v>846</v>
      </c>
      <c r="T2246" s="527">
        <v>519</v>
      </c>
      <c r="U2246" s="552">
        <v>146.1</v>
      </c>
      <c r="V2246" s="552">
        <v>108</v>
      </c>
      <c r="W2246" s="552">
        <v>277</v>
      </c>
      <c r="X2246" s="524">
        <v>520</v>
      </c>
      <c r="Y2246" s="557">
        <v>89.7</v>
      </c>
      <c r="Z2246" s="552">
        <v>26</v>
      </c>
      <c r="AA2246" s="552">
        <v>252.5</v>
      </c>
      <c r="AB2246" s="527">
        <v>63</v>
      </c>
      <c r="AC2246" s="552">
        <v>60</v>
      </c>
      <c r="AD2246" s="552">
        <v>55</v>
      </c>
      <c r="AE2246" s="552">
        <v>90</v>
      </c>
      <c r="AF2246" s="528">
        <v>117</v>
      </c>
      <c r="AG2246" s="529">
        <v>172.12</v>
      </c>
      <c r="AH2246" s="529">
        <v>256.10000000000002</v>
      </c>
      <c r="AI2246" s="528">
        <v>100</v>
      </c>
      <c r="AJ2246" s="532">
        <v>160</v>
      </c>
      <c r="AK2246" s="532">
        <v>193</v>
      </c>
      <c r="AL2246" s="571"/>
      <c r="AM2246" s="571"/>
      <c r="AN2246" s="544" t="s">
        <v>80</v>
      </c>
      <c r="AO2246" s="544" t="s">
        <v>80</v>
      </c>
      <c r="AP2246" s="571"/>
      <c r="AQ2246" s="571"/>
      <c r="AR2246" s="545"/>
      <c r="AS2246" s="545"/>
      <c r="AT2246" s="545"/>
      <c r="AU2246" s="545"/>
      <c r="AV2246" s="545"/>
      <c r="AW2246" s="545"/>
      <c r="AX2246" s="545"/>
      <c r="AY2246" s="545"/>
      <c r="AZ2246" s="545"/>
      <c r="BA2246" s="545"/>
      <c r="BB2246" s="359"/>
      <c r="BC2246" s="605">
        <f t="shared" si="2015"/>
        <v>17212</v>
      </c>
      <c r="BD2246" s="606">
        <f t="shared" si="2016"/>
        <v>25610.000000000004</v>
      </c>
      <c r="BE2246" s="609">
        <f t="shared" si="2017"/>
        <v>75825.899999999994</v>
      </c>
      <c r="BF2246" s="311">
        <f t="shared" si="2018"/>
        <v>56052</v>
      </c>
      <c r="BG2246" s="610">
        <f t="shared" si="2019"/>
        <v>143763</v>
      </c>
      <c r="BH2246" s="609">
        <f t="shared" si="2020"/>
        <v>46644</v>
      </c>
      <c r="BI2246" s="311">
        <f t="shared" si="2021"/>
        <v>13520</v>
      </c>
      <c r="BJ2246" s="610">
        <f t="shared" si="2022"/>
        <v>131300</v>
      </c>
      <c r="BK2246" s="609">
        <f t="shared" si="2023"/>
        <v>3780</v>
      </c>
      <c r="BL2246" s="311">
        <f t="shared" si="2024"/>
        <v>3465</v>
      </c>
      <c r="BM2246" s="610">
        <f t="shared" si="2025"/>
        <v>5670</v>
      </c>
      <c r="BN2246" s="565">
        <f t="shared" si="2026"/>
        <v>7</v>
      </c>
      <c r="BO2246" s="312">
        <f t="shared" si="2027"/>
        <v>2022</v>
      </c>
      <c r="BP2246" s="312">
        <f t="shared" si="2028"/>
        <v>1.0000000000000004</v>
      </c>
      <c r="BQ2246" s="202"/>
    </row>
    <row r="2247" spans="1:69" ht="10.5" customHeight="1" x14ac:dyDescent="0.2">
      <c r="A2247" s="87" t="str">
        <f t="shared" si="2014"/>
        <v>2022-23R1F8</v>
      </c>
      <c r="B2247" s="87" t="str">
        <f t="shared" si="2029"/>
        <v>Y59</v>
      </c>
      <c r="C2247" s="241" t="s">
        <v>200</v>
      </c>
      <c r="D2247" s="241" t="s">
        <v>171</v>
      </c>
      <c r="E2247" s="42"/>
      <c r="F2247" s="320" t="str">
        <f>VLOOKUP($G2247,'Selection Sheet'!$C$15:$F$39,3,0)</f>
        <v>Y59</v>
      </c>
      <c r="G2247" s="242" t="s">
        <v>108</v>
      </c>
      <c r="H2247" s="240" t="s">
        <v>529</v>
      </c>
      <c r="I2247" s="534">
        <v>8</v>
      </c>
      <c r="J2247" s="534">
        <v>0</v>
      </c>
      <c r="K2247" s="534">
        <v>0</v>
      </c>
      <c r="L2247" s="534">
        <v>0</v>
      </c>
      <c r="M2247" s="534">
        <v>8</v>
      </c>
      <c r="N2247" s="534">
        <v>0</v>
      </c>
      <c r="O2247" s="534">
        <v>0</v>
      </c>
      <c r="P2247" s="534">
        <v>0</v>
      </c>
      <c r="Q2247" s="534" t="s">
        <v>80</v>
      </c>
      <c r="R2247" s="534" t="s">
        <v>80</v>
      </c>
      <c r="S2247" s="534">
        <v>24</v>
      </c>
      <c r="T2247" s="498">
        <v>26</v>
      </c>
      <c r="U2247" s="550">
        <v>84.5</v>
      </c>
      <c r="V2247" s="550">
        <v>79.5</v>
      </c>
      <c r="W2247" s="550">
        <v>115</v>
      </c>
      <c r="X2247" s="498">
        <v>26</v>
      </c>
      <c r="Y2247" s="555">
        <v>42.5</v>
      </c>
      <c r="Z2247" s="550">
        <v>21.5</v>
      </c>
      <c r="AA2247" s="550">
        <v>152</v>
      </c>
      <c r="AB2247" s="501">
        <v>8</v>
      </c>
      <c r="AC2247" s="550">
        <v>57.8</v>
      </c>
      <c r="AD2247" s="550">
        <v>52</v>
      </c>
      <c r="AE2247" s="550">
        <v>106</v>
      </c>
      <c r="AF2247" s="502">
        <v>0</v>
      </c>
      <c r="AG2247" s="503" t="s">
        <v>80</v>
      </c>
      <c r="AH2247" s="503" t="s">
        <v>80</v>
      </c>
      <c r="AI2247" s="502">
        <v>0</v>
      </c>
      <c r="AJ2247" s="538" t="s">
        <v>80</v>
      </c>
      <c r="AK2247" s="538" t="s">
        <v>80</v>
      </c>
      <c r="AL2247" s="539"/>
      <c r="AM2247" s="539"/>
      <c r="AN2247" s="538">
        <v>59</v>
      </c>
      <c r="AO2247" s="538">
        <v>60</v>
      </c>
      <c r="AP2247" s="569"/>
      <c r="AQ2247" s="569"/>
      <c r="AR2247" s="539"/>
      <c r="AS2247" s="539"/>
      <c r="AT2247" s="539"/>
      <c r="AU2247" s="539"/>
      <c r="AV2247" s="539"/>
      <c r="AW2247" s="539"/>
      <c r="AX2247" s="539"/>
      <c r="AY2247" s="539"/>
      <c r="AZ2247" s="539"/>
      <c r="BA2247" s="539"/>
      <c r="BB2247" s="357"/>
      <c r="BC2247" s="592" t="str">
        <f t="shared" si="2015"/>
        <v>-</v>
      </c>
      <c r="BD2247" s="593" t="str">
        <f t="shared" si="2016"/>
        <v>-</v>
      </c>
      <c r="BE2247" s="595">
        <f t="shared" si="2017"/>
        <v>2197</v>
      </c>
      <c r="BF2247" s="289">
        <f t="shared" si="2018"/>
        <v>2067</v>
      </c>
      <c r="BG2247" s="596">
        <f t="shared" si="2019"/>
        <v>2990</v>
      </c>
      <c r="BH2247" s="595">
        <f t="shared" si="2020"/>
        <v>1105</v>
      </c>
      <c r="BI2247" s="289">
        <f t="shared" si="2021"/>
        <v>559</v>
      </c>
      <c r="BJ2247" s="596">
        <f t="shared" si="2022"/>
        <v>3952</v>
      </c>
      <c r="BK2247" s="595">
        <f t="shared" si="2023"/>
        <v>462.4</v>
      </c>
      <c r="BL2247" s="289">
        <f t="shared" si="2024"/>
        <v>416</v>
      </c>
      <c r="BM2247" s="596">
        <f t="shared" si="2025"/>
        <v>848</v>
      </c>
      <c r="BN2247" s="563">
        <f t="shared" si="2026"/>
        <v>8</v>
      </c>
      <c r="BO2247" s="87">
        <f t="shared" si="2027"/>
        <v>2022</v>
      </c>
      <c r="BP2247" s="87">
        <f t="shared" si="2028"/>
        <v>1.9999999999999996</v>
      </c>
      <c r="BQ2247" s="202"/>
    </row>
    <row r="2248" spans="1:69" ht="10.5" customHeight="1" x14ac:dyDescent="0.2">
      <c r="A2248" s="87" t="str">
        <f t="shared" si="2014"/>
        <v>2022-23RRU8</v>
      </c>
      <c r="B2248" s="87" t="str">
        <f t="shared" si="2029"/>
        <v>Y56</v>
      </c>
      <c r="C2248" s="240" t="s">
        <v>200</v>
      </c>
      <c r="D2248" s="240" t="s">
        <v>171</v>
      </c>
      <c r="E2248" s="42"/>
      <c r="F2248" s="320" t="str">
        <f>VLOOKUP($G2248,'Selection Sheet'!$C$15:$F$39,3,0)</f>
        <v>Y56</v>
      </c>
      <c r="G2248" s="242" t="s">
        <v>93</v>
      </c>
      <c r="H2248" s="240" t="s">
        <v>530</v>
      </c>
      <c r="I2248" s="534">
        <v>336</v>
      </c>
      <c r="J2248" s="534">
        <v>92</v>
      </c>
      <c r="K2248" s="534">
        <v>43</v>
      </c>
      <c r="L2248" s="534">
        <v>19</v>
      </c>
      <c r="M2248" s="534">
        <v>335</v>
      </c>
      <c r="N2248" s="534">
        <v>21</v>
      </c>
      <c r="O2248" s="534">
        <v>43</v>
      </c>
      <c r="P2248" s="534">
        <v>8</v>
      </c>
      <c r="Q2248" s="534" t="s">
        <v>80</v>
      </c>
      <c r="R2248" s="534" t="s">
        <v>80</v>
      </c>
      <c r="S2248" s="534">
        <v>992</v>
      </c>
      <c r="T2248" s="501">
        <v>348</v>
      </c>
      <c r="U2248" s="550">
        <v>96.4</v>
      </c>
      <c r="V2248" s="550">
        <v>82</v>
      </c>
      <c r="W2248" s="550">
        <v>165</v>
      </c>
      <c r="X2248" s="498">
        <v>560</v>
      </c>
      <c r="Y2248" s="555">
        <v>59.9</v>
      </c>
      <c r="Z2248" s="550">
        <v>27</v>
      </c>
      <c r="AA2248" s="550">
        <v>145</v>
      </c>
      <c r="AB2248" s="501">
        <v>65</v>
      </c>
      <c r="AC2248" s="550">
        <v>46.8</v>
      </c>
      <c r="AD2248" s="550">
        <v>42</v>
      </c>
      <c r="AE2248" s="550">
        <v>72</v>
      </c>
      <c r="AF2248" s="502">
        <v>75</v>
      </c>
      <c r="AG2248" s="503">
        <v>142.9</v>
      </c>
      <c r="AH2248" s="503">
        <v>198.5</v>
      </c>
      <c r="AI2248" s="502">
        <v>70</v>
      </c>
      <c r="AJ2248" s="538" t="s">
        <v>80</v>
      </c>
      <c r="AK2248" s="538" t="s">
        <v>80</v>
      </c>
      <c r="AL2248" s="539"/>
      <c r="AM2248" s="539"/>
      <c r="AN2248" s="538">
        <v>1064</v>
      </c>
      <c r="AO2248" s="538">
        <v>1096</v>
      </c>
      <c r="AP2248" s="569"/>
      <c r="AQ2248" s="569"/>
      <c r="AR2248" s="539"/>
      <c r="AS2248" s="539"/>
      <c r="AT2248" s="539"/>
      <c r="AU2248" s="539"/>
      <c r="AV2248" s="539"/>
      <c r="AW2248" s="539"/>
      <c r="AX2248" s="539"/>
      <c r="AY2248" s="539"/>
      <c r="AZ2248" s="539"/>
      <c r="BA2248" s="539"/>
      <c r="BB2248" s="357"/>
      <c r="BC2248" s="592">
        <f t="shared" si="2015"/>
        <v>10003</v>
      </c>
      <c r="BD2248" s="593">
        <f t="shared" si="2016"/>
        <v>13895</v>
      </c>
      <c r="BE2248" s="595">
        <f t="shared" si="2017"/>
        <v>33547.200000000004</v>
      </c>
      <c r="BF2248" s="289">
        <f t="shared" si="2018"/>
        <v>28536</v>
      </c>
      <c r="BG2248" s="596">
        <f t="shared" si="2019"/>
        <v>57420</v>
      </c>
      <c r="BH2248" s="595">
        <f t="shared" si="2020"/>
        <v>33544</v>
      </c>
      <c r="BI2248" s="289">
        <f t="shared" si="2021"/>
        <v>15120</v>
      </c>
      <c r="BJ2248" s="596">
        <f t="shared" si="2022"/>
        <v>81200</v>
      </c>
      <c r="BK2248" s="595">
        <f t="shared" si="2023"/>
        <v>3042</v>
      </c>
      <c r="BL2248" s="289">
        <f t="shared" si="2024"/>
        <v>2730</v>
      </c>
      <c r="BM2248" s="596">
        <f t="shared" si="2025"/>
        <v>4680</v>
      </c>
      <c r="BN2248" s="563">
        <f t="shared" si="2026"/>
        <v>8</v>
      </c>
      <c r="BO2248" s="87">
        <f t="shared" si="2027"/>
        <v>2022</v>
      </c>
      <c r="BP2248" s="87">
        <f t="shared" si="2028"/>
        <v>1.9999999999999996</v>
      </c>
      <c r="BQ2248" s="202"/>
    </row>
    <row r="2249" spans="1:69" ht="10.5" customHeight="1" x14ac:dyDescent="0.2">
      <c r="A2249" s="87" t="str">
        <f t="shared" si="2014"/>
        <v>2022-23RX68</v>
      </c>
      <c r="B2249" s="87" t="str">
        <f t="shared" si="2029"/>
        <v>Y63</v>
      </c>
      <c r="C2249" s="240" t="s">
        <v>200</v>
      </c>
      <c r="D2249" s="240" t="s">
        <v>171</v>
      </c>
      <c r="E2249" s="42"/>
      <c r="F2249" s="320" t="str">
        <f>VLOOKUP($G2249,'Selection Sheet'!$C$15:$F$39,3,0)</f>
        <v>Y63</v>
      </c>
      <c r="G2249" s="242" t="s">
        <v>111</v>
      </c>
      <c r="H2249" s="240" t="s">
        <v>532</v>
      </c>
      <c r="I2249" s="534">
        <v>169</v>
      </c>
      <c r="J2249" s="534">
        <v>48</v>
      </c>
      <c r="K2249" s="534">
        <v>23</v>
      </c>
      <c r="L2249" s="534">
        <v>12</v>
      </c>
      <c r="M2249" s="534">
        <v>160</v>
      </c>
      <c r="N2249" s="534">
        <v>19</v>
      </c>
      <c r="O2249" s="534">
        <v>21</v>
      </c>
      <c r="P2249" s="534">
        <v>7</v>
      </c>
      <c r="Q2249" s="534" t="s">
        <v>80</v>
      </c>
      <c r="R2249" s="534" t="s">
        <v>80</v>
      </c>
      <c r="S2249" s="534">
        <v>422</v>
      </c>
      <c r="T2249" s="501">
        <v>248</v>
      </c>
      <c r="U2249" s="550">
        <v>89.8</v>
      </c>
      <c r="V2249" s="550">
        <v>79</v>
      </c>
      <c r="W2249" s="550">
        <v>135</v>
      </c>
      <c r="X2249" s="498">
        <v>252</v>
      </c>
      <c r="Y2249" s="555">
        <v>88.6</v>
      </c>
      <c r="Z2249" s="550">
        <v>34</v>
      </c>
      <c r="AA2249" s="550">
        <v>269</v>
      </c>
      <c r="AB2249" s="501">
        <v>42</v>
      </c>
      <c r="AC2249" s="550">
        <v>63.3</v>
      </c>
      <c r="AD2249" s="550">
        <v>43.5</v>
      </c>
      <c r="AE2249" s="550">
        <v>124</v>
      </c>
      <c r="AF2249" s="502">
        <v>34</v>
      </c>
      <c r="AG2249" s="503">
        <v>147.19999999999999</v>
      </c>
      <c r="AH2249" s="503">
        <v>219.1</v>
      </c>
      <c r="AI2249" s="502">
        <v>30</v>
      </c>
      <c r="AJ2249" s="538" t="s">
        <v>80</v>
      </c>
      <c r="AK2249" s="538" t="s">
        <v>80</v>
      </c>
      <c r="AL2249" s="539"/>
      <c r="AM2249" s="539"/>
      <c r="AN2249" s="538">
        <v>413</v>
      </c>
      <c r="AO2249" s="538">
        <v>419</v>
      </c>
      <c r="AP2249" s="569"/>
      <c r="AQ2249" s="569"/>
      <c r="AR2249" s="539"/>
      <c r="AS2249" s="539"/>
      <c r="AT2249" s="539"/>
      <c r="AU2249" s="539"/>
      <c r="AV2249" s="539"/>
      <c r="AW2249" s="539"/>
      <c r="AX2249" s="539"/>
      <c r="AY2249" s="539"/>
      <c r="AZ2249" s="539"/>
      <c r="BA2249" s="539"/>
      <c r="BB2249" s="357"/>
      <c r="BC2249" s="592">
        <f t="shared" si="2015"/>
        <v>4416</v>
      </c>
      <c r="BD2249" s="593">
        <f t="shared" si="2016"/>
        <v>6573</v>
      </c>
      <c r="BE2249" s="595">
        <f t="shared" si="2017"/>
        <v>22270.399999999998</v>
      </c>
      <c r="BF2249" s="289">
        <f t="shared" si="2018"/>
        <v>19592</v>
      </c>
      <c r="BG2249" s="596">
        <f t="shared" si="2019"/>
        <v>33480</v>
      </c>
      <c r="BH2249" s="595">
        <f t="shared" si="2020"/>
        <v>22327.199999999997</v>
      </c>
      <c r="BI2249" s="289">
        <f t="shared" si="2021"/>
        <v>8568</v>
      </c>
      <c r="BJ2249" s="596">
        <f t="shared" si="2022"/>
        <v>67788</v>
      </c>
      <c r="BK2249" s="595">
        <f t="shared" si="2023"/>
        <v>2658.6</v>
      </c>
      <c r="BL2249" s="289">
        <f t="shared" si="2024"/>
        <v>1827</v>
      </c>
      <c r="BM2249" s="596">
        <f t="shared" si="2025"/>
        <v>5208</v>
      </c>
      <c r="BN2249" s="563">
        <f t="shared" si="2026"/>
        <v>8</v>
      </c>
      <c r="BO2249" s="87">
        <f t="shared" si="2027"/>
        <v>2022</v>
      </c>
      <c r="BP2249" s="87">
        <f t="shared" si="2028"/>
        <v>1.9999999999999996</v>
      </c>
      <c r="BQ2249" s="202"/>
    </row>
    <row r="2250" spans="1:69" ht="10.5" customHeight="1" x14ac:dyDescent="0.2">
      <c r="A2250" s="314" t="str">
        <f t="shared" si="2014"/>
        <v>2022-23RX78</v>
      </c>
      <c r="B2250" s="314" t="str">
        <f t="shared" si="2029"/>
        <v>Y62</v>
      </c>
      <c r="C2250" s="243" t="s">
        <v>200</v>
      </c>
      <c r="D2250" s="243" t="s">
        <v>171</v>
      </c>
      <c r="E2250" s="206"/>
      <c r="F2250" s="321" t="str">
        <f>VLOOKUP($G2250,'Selection Sheet'!$C$15:$F$39,3,0)</f>
        <v>Y62</v>
      </c>
      <c r="G2250" s="244" t="s">
        <v>84</v>
      </c>
      <c r="H2250" s="243" t="s">
        <v>533</v>
      </c>
      <c r="I2250" s="540">
        <v>295</v>
      </c>
      <c r="J2250" s="540">
        <v>82</v>
      </c>
      <c r="K2250" s="540">
        <v>33</v>
      </c>
      <c r="L2250" s="540">
        <v>14</v>
      </c>
      <c r="M2250" s="540">
        <v>289</v>
      </c>
      <c r="N2250" s="540">
        <v>18</v>
      </c>
      <c r="O2250" s="540">
        <v>33</v>
      </c>
      <c r="P2250" s="540">
        <v>5</v>
      </c>
      <c r="Q2250" s="540" t="s">
        <v>80</v>
      </c>
      <c r="R2250" s="540" t="s">
        <v>80</v>
      </c>
      <c r="S2250" s="540">
        <v>1018</v>
      </c>
      <c r="T2250" s="514">
        <v>419</v>
      </c>
      <c r="U2250" s="551">
        <v>92</v>
      </c>
      <c r="V2250" s="551">
        <v>79</v>
      </c>
      <c r="W2250" s="551">
        <v>139</v>
      </c>
      <c r="X2250" s="511">
        <v>650</v>
      </c>
      <c r="Y2250" s="556">
        <v>77.8</v>
      </c>
      <c r="Z2250" s="551">
        <v>32</v>
      </c>
      <c r="AA2250" s="551">
        <v>207.5</v>
      </c>
      <c r="AB2250" s="514">
        <v>79</v>
      </c>
      <c r="AC2250" s="551">
        <v>64.2</v>
      </c>
      <c r="AD2250" s="551">
        <v>58</v>
      </c>
      <c r="AE2250" s="551">
        <v>103</v>
      </c>
      <c r="AF2250" s="515">
        <v>163</v>
      </c>
      <c r="AG2250" s="516">
        <v>157.20895522388099</v>
      </c>
      <c r="AH2250" s="516">
        <v>218.8</v>
      </c>
      <c r="AI2250" s="515">
        <v>134</v>
      </c>
      <c r="AJ2250" s="519" t="s">
        <v>80</v>
      </c>
      <c r="AK2250" s="519" t="s">
        <v>80</v>
      </c>
      <c r="AL2250" s="570"/>
      <c r="AM2250" s="570"/>
      <c r="AN2250" s="541">
        <v>1095</v>
      </c>
      <c r="AO2250" s="541">
        <v>1137</v>
      </c>
      <c r="AP2250" s="570"/>
      <c r="AQ2250" s="570"/>
      <c r="AR2250" s="542"/>
      <c r="AS2250" s="542"/>
      <c r="AT2250" s="542"/>
      <c r="AU2250" s="542"/>
      <c r="AV2250" s="542"/>
      <c r="AW2250" s="542"/>
      <c r="AX2250" s="542"/>
      <c r="AY2250" s="542"/>
      <c r="AZ2250" s="542"/>
      <c r="BA2250" s="542"/>
      <c r="BB2250" s="358"/>
      <c r="BC2250" s="597">
        <f t="shared" si="2015"/>
        <v>21066.000000000055</v>
      </c>
      <c r="BD2250" s="598">
        <f t="shared" si="2016"/>
        <v>29319.200000000001</v>
      </c>
      <c r="BE2250" s="602">
        <f t="shared" si="2017"/>
        <v>38548</v>
      </c>
      <c r="BF2250" s="603">
        <f t="shared" si="2018"/>
        <v>33101</v>
      </c>
      <c r="BG2250" s="604">
        <f t="shared" si="2019"/>
        <v>58241</v>
      </c>
      <c r="BH2250" s="602">
        <f t="shared" si="2020"/>
        <v>50570</v>
      </c>
      <c r="BI2250" s="603">
        <f t="shared" si="2021"/>
        <v>20800</v>
      </c>
      <c r="BJ2250" s="604">
        <f t="shared" si="2022"/>
        <v>134875</v>
      </c>
      <c r="BK2250" s="602">
        <f t="shared" si="2023"/>
        <v>5071.8</v>
      </c>
      <c r="BL2250" s="603">
        <f t="shared" si="2024"/>
        <v>4582</v>
      </c>
      <c r="BM2250" s="604">
        <f t="shared" si="2025"/>
        <v>8137</v>
      </c>
      <c r="BN2250" s="564">
        <f t="shared" si="2026"/>
        <v>8</v>
      </c>
      <c r="BO2250" s="314">
        <f t="shared" si="2027"/>
        <v>2022</v>
      </c>
      <c r="BP2250" s="314">
        <f t="shared" si="2028"/>
        <v>1.9999999999999996</v>
      </c>
      <c r="BQ2250" s="202"/>
    </row>
    <row r="2251" spans="1:69" ht="10.5" customHeight="1" x14ac:dyDescent="0.2">
      <c r="A2251" s="87" t="str">
        <f t="shared" si="2014"/>
        <v>2022-23RX88</v>
      </c>
      <c r="B2251" s="87" t="str">
        <f t="shared" si="2029"/>
        <v>Y63</v>
      </c>
      <c r="C2251" s="240" t="s">
        <v>200</v>
      </c>
      <c r="D2251" s="240" t="s">
        <v>171</v>
      </c>
      <c r="E2251" s="42"/>
      <c r="F2251" s="320" t="str">
        <f>VLOOKUP($G2251,'Selection Sheet'!$C$15:$F$39,3,0)</f>
        <v>Y63</v>
      </c>
      <c r="G2251" s="242" t="s">
        <v>120</v>
      </c>
      <c r="H2251" s="240" t="s">
        <v>534</v>
      </c>
      <c r="I2251" s="534">
        <v>237</v>
      </c>
      <c r="J2251" s="534">
        <v>62</v>
      </c>
      <c r="K2251" s="534">
        <v>32</v>
      </c>
      <c r="L2251" s="534">
        <v>17</v>
      </c>
      <c r="M2251" s="534">
        <v>228</v>
      </c>
      <c r="N2251" s="534">
        <v>20</v>
      </c>
      <c r="O2251" s="534">
        <v>29</v>
      </c>
      <c r="P2251" s="534">
        <v>11</v>
      </c>
      <c r="Q2251" s="534" t="s">
        <v>80</v>
      </c>
      <c r="R2251" s="534" t="s">
        <v>80</v>
      </c>
      <c r="S2251" s="534">
        <v>792</v>
      </c>
      <c r="T2251" s="501">
        <v>415</v>
      </c>
      <c r="U2251" s="550">
        <v>88.3</v>
      </c>
      <c r="V2251" s="550">
        <v>76</v>
      </c>
      <c r="W2251" s="550">
        <v>140</v>
      </c>
      <c r="X2251" s="498">
        <v>492</v>
      </c>
      <c r="Y2251" s="555">
        <v>101.4</v>
      </c>
      <c r="Z2251" s="550">
        <v>42.5</v>
      </c>
      <c r="AA2251" s="550">
        <v>312</v>
      </c>
      <c r="AB2251" s="501">
        <v>65</v>
      </c>
      <c r="AC2251" s="550">
        <v>58.8</v>
      </c>
      <c r="AD2251" s="550">
        <v>50</v>
      </c>
      <c r="AE2251" s="550">
        <v>90</v>
      </c>
      <c r="AF2251" s="502">
        <v>85</v>
      </c>
      <c r="AG2251" s="503">
        <v>139.22972972973</v>
      </c>
      <c r="AH2251" s="503">
        <v>200.1</v>
      </c>
      <c r="AI2251" s="502">
        <v>74</v>
      </c>
      <c r="AJ2251" s="506" t="s">
        <v>80</v>
      </c>
      <c r="AK2251" s="506" t="s">
        <v>80</v>
      </c>
      <c r="AL2251" s="569"/>
      <c r="AM2251" s="569"/>
      <c r="AN2251" s="538">
        <v>961</v>
      </c>
      <c r="AO2251" s="538">
        <v>1038</v>
      </c>
      <c r="AP2251" s="569"/>
      <c r="AQ2251" s="569"/>
      <c r="AR2251" s="539"/>
      <c r="AS2251" s="539"/>
      <c r="AT2251" s="539"/>
      <c r="AU2251" s="539"/>
      <c r="AV2251" s="539"/>
      <c r="AW2251" s="539"/>
      <c r="AX2251" s="539"/>
      <c r="AY2251" s="539"/>
      <c r="AZ2251" s="539"/>
      <c r="BA2251" s="539"/>
      <c r="BB2251" s="357"/>
      <c r="BC2251" s="592">
        <f t="shared" si="2015"/>
        <v>10303.00000000002</v>
      </c>
      <c r="BD2251" s="593">
        <f t="shared" si="2016"/>
        <v>14807.4</v>
      </c>
      <c r="BE2251" s="595">
        <f t="shared" si="2017"/>
        <v>36644.5</v>
      </c>
      <c r="BF2251" s="289">
        <f t="shared" si="2018"/>
        <v>31540</v>
      </c>
      <c r="BG2251" s="596">
        <f t="shared" si="2019"/>
        <v>58100</v>
      </c>
      <c r="BH2251" s="595">
        <f t="shared" si="2020"/>
        <v>49888.800000000003</v>
      </c>
      <c r="BI2251" s="289">
        <f t="shared" si="2021"/>
        <v>20910</v>
      </c>
      <c r="BJ2251" s="596">
        <f t="shared" si="2022"/>
        <v>153504</v>
      </c>
      <c r="BK2251" s="595">
        <f t="shared" si="2023"/>
        <v>3822</v>
      </c>
      <c r="BL2251" s="289">
        <f t="shared" si="2024"/>
        <v>3250</v>
      </c>
      <c r="BM2251" s="596">
        <f t="shared" si="2025"/>
        <v>5850</v>
      </c>
      <c r="BN2251" s="563">
        <f t="shared" si="2026"/>
        <v>8</v>
      </c>
      <c r="BO2251" s="87">
        <f t="shared" si="2027"/>
        <v>2022</v>
      </c>
      <c r="BP2251" s="87">
        <f t="shared" si="2028"/>
        <v>1.9999999999999996</v>
      </c>
      <c r="BQ2251" s="202"/>
    </row>
    <row r="2252" spans="1:69" ht="10.5" customHeight="1" x14ac:dyDescent="0.2">
      <c r="A2252" s="87" t="str">
        <f t="shared" si="2014"/>
        <v>2022-23RX98</v>
      </c>
      <c r="B2252" s="87" t="str">
        <f t="shared" si="2029"/>
        <v>Y60</v>
      </c>
      <c r="C2252" s="240" t="s">
        <v>200</v>
      </c>
      <c r="D2252" s="240" t="s">
        <v>171</v>
      </c>
      <c r="E2252" s="42"/>
      <c r="F2252" s="320" t="str">
        <f>VLOOKUP($G2252,'Selection Sheet'!$C$15:$F$39,3,0)</f>
        <v>Y60</v>
      </c>
      <c r="G2252" s="242" t="s">
        <v>103</v>
      </c>
      <c r="H2252" s="240" t="s">
        <v>535</v>
      </c>
      <c r="I2252" s="534">
        <v>217</v>
      </c>
      <c r="J2252" s="534">
        <v>55</v>
      </c>
      <c r="K2252" s="534">
        <v>38</v>
      </c>
      <c r="L2252" s="534">
        <v>16</v>
      </c>
      <c r="M2252" s="534">
        <v>214</v>
      </c>
      <c r="N2252" s="534">
        <v>22</v>
      </c>
      <c r="O2252" s="534">
        <v>38</v>
      </c>
      <c r="P2252" s="534">
        <v>9</v>
      </c>
      <c r="Q2252" s="534" t="s">
        <v>80</v>
      </c>
      <c r="R2252" s="534" t="s">
        <v>80</v>
      </c>
      <c r="S2252" s="534">
        <v>543</v>
      </c>
      <c r="T2252" s="501">
        <v>375</v>
      </c>
      <c r="U2252" s="550">
        <v>107.1</v>
      </c>
      <c r="V2252" s="550">
        <v>86</v>
      </c>
      <c r="W2252" s="550">
        <v>173</v>
      </c>
      <c r="X2252" s="498">
        <v>395</v>
      </c>
      <c r="Y2252" s="555">
        <v>111.9</v>
      </c>
      <c r="Z2252" s="550">
        <v>50</v>
      </c>
      <c r="AA2252" s="550">
        <v>316</v>
      </c>
      <c r="AB2252" s="501">
        <v>37</v>
      </c>
      <c r="AC2252" s="550">
        <v>58</v>
      </c>
      <c r="AD2252" s="550">
        <v>49</v>
      </c>
      <c r="AE2252" s="550">
        <v>102</v>
      </c>
      <c r="AF2252" s="502">
        <v>122</v>
      </c>
      <c r="AG2252" s="503">
        <v>156.02380952381</v>
      </c>
      <c r="AH2252" s="503">
        <v>206.7</v>
      </c>
      <c r="AI2252" s="502">
        <v>84</v>
      </c>
      <c r="AJ2252" s="538" t="s">
        <v>80</v>
      </c>
      <c r="AK2252" s="538" t="s">
        <v>80</v>
      </c>
      <c r="AL2252" s="539"/>
      <c r="AM2252" s="539"/>
      <c r="AN2252" s="538">
        <v>686</v>
      </c>
      <c r="AO2252" s="538">
        <v>692</v>
      </c>
      <c r="AP2252" s="569"/>
      <c r="AQ2252" s="569"/>
      <c r="AR2252" s="539"/>
      <c r="AS2252" s="539"/>
      <c r="AT2252" s="539"/>
      <c r="AU2252" s="539"/>
      <c r="AV2252" s="539"/>
      <c r="AW2252" s="539"/>
      <c r="AX2252" s="539"/>
      <c r="AY2252" s="539"/>
      <c r="AZ2252" s="539"/>
      <c r="BA2252" s="539"/>
      <c r="BB2252" s="357"/>
      <c r="BC2252" s="592">
        <f t="shared" si="2015"/>
        <v>13106.00000000004</v>
      </c>
      <c r="BD2252" s="593">
        <f t="shared" si="2016"/>
        <v>17362.8</v>
      </c>
      <c r="BE2252" s="595">
        <f t="shared" si="2017"/>
        <v>40162.5</v>
      </c>
      <c r="BF2252" s="289">
        <f t="shared" si="2018"/>
        <v>32250</v>
      </c>
      <c r="BG2252" s="596">
        <f t="shared" si="2019"/>
        <v>64875</v>
      </c>
      <c r="BH2252" s="595">
        <f t="shared" si="2020"/>
        <v>44200.5</v>
      </c>
      <c r="BI2252" s="289">
        <f t="shared" si="2021"/>
        <v>19750</v>
      </c>
      <c r="BJ2252" s="596">
        <f t="shared" si="2022"/>
        <v>124820</v>
      </c>
      <c r="BK2252" s="595">
        <f t="shared" si="2023"/>
        <v>2146</v>
      </c>
      <c r="BL2252" s="289">
        <f t="shared" si="2024"/>
        <v>1813</v>
      </c>
      <c r="BM2252" s="596">
        <f t="shared" si="2025"/>
        <v>3774</v>
      </c>
      <c r="BN2252" s="563">
        <f t="shared" si="2026"/>
        <v>8</v>
      </c>
      <c r="BO2252" s="87">
        <f t="shared" si="2027"/>
        <v>2022</v>
      </c>
      <c r="BP2252" s="87">
        <f t="shared" si="2028"/>
        <v>1.9999999999999996</v>
      </c>
      <c r="BQ2252" s="202"/>
    </row>
    <row r="2253" spans="1:69" ht="10.5" customHeight="1" x14ac:dyDescent="0.2">
      <c r="A2253" s="314" t="str">
        <f t="shared" si="2014"/>
        <v>2022-23RYA8</v>
      </c>
      <c r="B2253" s="314" t="str">
        <f t="shared" si="2029"/>
        <v>Y60</v>
      </c>
      <c r="C2253" s="243" t="s">
        <v>200</v>
      </c>
      <c r="D2253" s="243" t="s">
        <v>171</v>
      </c>
      <c r="E2253" s="206"/>
      <c r="F2253" s="321" t="str">
        <f>VLOOKUP($G2253,'Selection Sheet'!$C$15:$F$39,3,0)</f>
        <v>Y60</v>
      </c>
      <c r="G2253" s="244" t="s">
        <v>118</v>
      </c>
      <c r="H2253" s="243" t="s">
        <v>536</v>
      </c>
      <c r="I2253" s="540">
        <v>325</v>
      </c>
      <c r="J2253" s="540">
        <v>79</v>
      </c>
      <c r="K2253" s="540">
        <v>49</v>
      </c>
      <c r="L2253" s="540">
        <v>21</v>
      </c>
      <c r="M2253" s="540">
        <v>318</v>
      </c>
      <c r="N2253" s="540">
        <v>26</v>
      </c>
      <c r="O2253" s="540">
        <v>44</v>
      </c>
      <c r="P2253" s="540">
        <v>12</v>
      </c>
      <c r="Q2253" s="540" t="s">
        <v>80</v>
      </c>
      <c r="R2253" s="540" t="s">
        <v>80</v>
      </c>
      <c r="S2253" s="540">
        <v>915</v>
      </c>
      <c r="T2253" s="514">
        <v>415</v>
      </c>
      <c r="U2253" s="551">
        <v>99.9</v>
      </c>
      <c r="V2253" s="551">
        <v>82</v>
      </c>
      <c r="W2253" s="551">
        <v>145</v>
      </c>
      <c r="X2253" s="511">
        <v>464</v>
      </c>
      <c r="Y2253" s="556">
        <v>95.4</v>
      </c>
      <c r="Z2253" s="551">
        <v>39</v>
      </c>
      <c r="AA2253" s="551">
        <v>263</v>
      </c>
      <c r="AB2253" s="514">
        <v>54</v>
      </c>
      <c r="AC2253" s="551">
        <v>65.2</v>
      </c>
      <c r="AD2253" s="551">
        <v>56</v>
      </c>
      <c r="AE2253" s="551">
        <v>118</v>
      </c>
      <c r="AF2253" s="515">
        <v>151</v>
      </c>
      <c r="AG2253" s="516">
        <v>145.208</v>
      </c>
      <c r="AH2253" s="516">
        <v>201</v>
      </c>
      <c r="AI2253" s="515">
        <v>125</v>
      </c>
      <c r="AJ2253" s="519" t="s">
        <v>80</v>
      </c>
      <c r="AK2253" s="519" t="s">
        <v>80</v>
      </c>
      <c r="AL2253" s="570"/>
      <c r="AM2253" s="570"/>
      <c r="AN2253" s="541">
        <v>1516</v>
      </c>
      <c r="AO2253" s="541">
        <v>1688</v>
      </c>
      <c r="AP2253" s="570"/>
      <c r="AQ2253" s="570"/>
      <c r="AR2253" s="542"/>
      <c r="AS2253" s="542"/>
      <c r="AT2253" s="542"/>
      <c r="AU2253" s="542"/>
      <c r="AV2253" s="542"/>
      <c r="AW2253" s="542"/>
      <c r="AX2253" s="542"/>
      <c r="AY2253" s="542"/>
      <c r="AZ2253" s="542"/>
      <c r="BA2253" s="542"/>
      <c r="BB2253" s="358"/>
      <c r="BC2253" s="597">
        <f t="shared" si="2015"/>
        <v>18151</v>
      </c>
      <c r="BD2253" s="598">
        <f t="shared" si="2016"/>
        <v>25125</v>
      </c>
      <c r="BE2253" s="602">
        <f t="shared" si="2017"/>
        <v>41458.5</v>
      </c>
      <c r="BF2253" s="603">
        <f t="shared" si="2018"/>
        <v>34030</v>
      </c>
      <c r="BG2253" s="604">
        <f t="shared" si="2019"/>
        <v>60175</v>
      </c>
      <c r="BH2253" s="602">
        <f t="shared" si="2020"/>
        <v>44265.600000000006</v>
      </c>
      <c r="BI2253" s="603">
        <f t="shared" si="2021"/>
        <v>18096</v>
      </c>
      <c r="BJ2253" s="604">
        <f t="shared" si="2022"/>
        <v>122032</v>
      </c>
      <c r="BK2253" s="602">
        <f t="shared" si="2023"/>
        <v>3520.8</v>
      </c>
      <c r="BL2253" s="603">
        <f t="shared" si="2024"/>
        <v>3024</v>
      </c>
      <c r="BM2253" s="604">
        <f t="shared" si="2025"/>
        <v>6372</v>
      </c>
      <c r="BN2253" s="564">
        <f t="shared" si="2026"/>
        <v>8</v>
      </c>
      <c r="BO2253" s="314">
        <f t="shared" si="2027"/>
        <v>2022</v>
      </c>
      <c r="BP2253" s="314">
        <f t="shared" si="2028"/>
        <v>1.9999999999999996</v>
      </c>
      <c r="BQ2253" s="202"/>
    </row>
    <row r="2254" spans="1:69" ht="10.5" customHeight="1" x14ac:dyDescent="0.2">
      <c r="A2254" s="87" t="str">
        <f t="shared" si="2014"/>
        <v>2022-23RYC8</v>
      </c>
      <c r="B2254" s="87" t="str">
        <f t="shared" si="2029"/>
        <v>Y61</v>
      </c>
      <c r="C2254" s="240" t="s">
        <v>200</v>
      </c>
      <c r="D2254" s="240" t="s">
        <v>171</v>
      </c>
      <c r="E2254" s="42"/>
      <c r="F2254" s="320" t="str">
        <f>VLOOKUP($G2254,'Selection Sheet'!$C$15:$F$39,3,0)</f>
        <v>Y61</v>
      </c>
      <c r="G2254" s="242" t="s">
        <v>87</v>
      </c>
      <c r="H2254" s="240" t="s">
        <v>537</v>
      </c>
      <c r="I2254" s="534">
        <v>258</v>
      </c>
      <c r="J2254" s="534">
        <v>61</v>
      </c>
      <c r="K2254" s="534">
        <v>34</v>
      </c>
      <c r="L2254" s="534">
        <v>19</v>
      </c>
      <c r="M2254" s="534">
        <v>258</v>
      </c>
      <c r="N2254" s="534">
        <v>14</v>
      </c>
      <c r="O2254" s="534">
        <v>34</v>
      </c>
      <c r="P2254" s="534">
        <v>10</v>
      </c>
      <c r="Q2254" s="534" t="s">
        <v>80</v>
      </c>
      <c r="R2254" s="534" t="s">
        <v>80</v>
      </c>
      <c r="S2254" s="534">
        <v>898</v>
      </c>
      <c r="T2254" s="501">
        <v>432</v>
      </c>
      <c r="U2254" s="550">
        <v>107.1</v>
      </c>
      <c r="V2254" s="550">
        <v>90</v>
      </c>
      <c r="W2254" s="550">
        <v>180</v>
      </c>
      <c r="X2254" s="498">
        <v>451</v>
      </c>
      <c r="Y2254" s="555">
        <v>86.7</v>
      </c>
      <c r="Z2254" s="550">
        <v>40</v>
      </c>
      <c r="AA2254" s="550">
        <v>223</v>
      </c>
      <c r="AB2254" s="501">
        <v>62</v>
      </c>
      <c r="AC2254" s="550">
        <v>54.4</v>
      </c>
      <c r="AD2254" s="550">
        <v>50</v>
      </c>
      <c r="AE2254" s="550">
        <v>82</v>
      </c>
      <c r="AF2254" s="502">
        <v>90</v>
      </c>
      <c r="AG2254" s="503">
        <v>167.670886075949</v>
      </c>
      <c r="AH2254" s="503">
        <v>252.2</v>
      </c>
      <c r="AI2254" s="502">
        <v>79</v>
      </c>
      <c r="AJ2254" s="538" t="s">
        <v>80</v>
      </c>
      <c r="AK2254" s="538" t="s">
        <v>80</v>
      </c>
      <c r="AL2254" s="539"/>
      <c r="AM2254" s="539"/>
      <c r="AN2254" s="538">
        <v>741</v>
      </c>
      <c r="AO2254" s="538">
        <v>741</v>
      </c>
      <c r="AP2254" s="569"/>
      <c r="AQ2254" s="569"/>
      <c r="AR2254" s="539"/>
      <c r="AS2254" s="539"/>
      <c r="AT2254" s="539"/>
      <c r="AU2254" s="539"/>
      <c r="AV2254" s="539"/>
      <c r="AW2254" s="539"/>
      <c r="AX2254" s="539"/>
      <c r="AY2254" s="539"/>
      <c r="AZ2254" s="539"/>
      <c r="BA2254" s="539"/>
      <c r="BB2254" s="357"/>
      <c r="BC2254" s="592">
        <f t="shared" si="2015"/>
        <v>13245.999999999971</v>
      </c>
      <c r="BD2254" s="593">
        <f t="shared" si="2016"/>
        <v>19923.8</v>
      </c>
      <c r="BE2254" s="595">
        <f t="shared" si="2017"/>
        <v>46267.199999999997</v>
      </c>
      <c r="BF2254" s="289">
        <f t="shared" si="2018"/>
        <v>38880</v>
      </c>
      <c r="BG2254" s="596">
        <f t="shared" si="2019"/>
        <v>77760</v>
      </c>
      <c r="BH2254" s="595">
        <f t="shared" si="2020"/>
        <v>39101.700000000004</v>
      </c>
      <c r="BI2254" s="289">
        <f t="shared" si="2021"/>
        <v>18040</v>
      </c>
      <c r="BJ2254" s="596">
        <f t="shared" si="2022"/>
        <v>100573</v>
      </c>
      <c r="BK2254" s="595">
        <f t="shared" si="2023"/>
        <v>3372.7999999999997</v>
      </c>
      <c r="BL2254" s="289">
        <f t="shared" si="2024"/>
        <v>3100</v>
      </c>
      <c r="BM2254" s="596">
        <f t="shared" si="2025"/>
        <v>5084</v>
      </c>
      <c r="BN2254" s="563">
        <f t="shared" si="2026"/>
        <v>8</v>
      </c>
      <c r="BO2254" s="87">
        <f t="shared" si="2027"/>
        <v>2022</v>
      </c>
      <c r="BP2254" s="87">
        <f t="shared" si="2028"/>
        <v>1.9999999999999996</v>
      </c>
      <c r="BQ2254" s="202"/>
    </row>
    <row r="2255" spans="1:69" ht="10.5" customHeight="1" x14ac:dyDescent="0.2">
      <c r="A2255" s="87" t="str">
        <f t="shared" si="2014"/>
        <v>2022-23RYD8</v>
      </c>
      <c r="B2255" s="87" t="str">
        <f t="shared" si="2029"/>
        <v>Y59</v>
      </c>
      <c r="C2255" s="240" t="s">
        <v>200</v>
      </c>
      <c r="D2255" s="240" t="s">
        <v>171</v>
      </c>
      <c r="E2255" s="42"/>
      <c r="F2255" s="320" t="str">
        <f>VLOOKUP($G2255,'Selection Sheet'!$C$15:$F$39,3,0)</f>
        <v>Y59</v>
      </c>
      <c r="G2255" s="242" t="s">
        <v>116</v>
      </c>
      <c r="H2255" s="240" t="s">
        <v>538</v>
      </c>
      <c r="I2255" s="534">
        <v>224</v>
      </c>
      <c r="J2255" s="534">
        <v>51</v>
      </c>
      <c r="K2255" s="534">
        <v>38</v>
      </c>
      <c r="L2255" s="534">
        <v>18</v>
      </c>
      <c r="M2255" s="534">
        <v>220</v>
      </c>
      <c r="N2255" s="534">
        <v>19</v>
      </c>
      <c r="O2255" s="534">
        <v>38</v>
      </c>
      <c r="P2255" s="534">
        <v>12</v>
      </c>
      <c r="Q2255" s="534" t="s">
        <v>80</v>
      </c>
      <c r="R2255" s="534" t="s">
        <v>80</v>
      </c>
      <c r="S2255" s="534">
        <v>657</v>
      </c>
      <c r="T2255" s="501">
        <v>387</v>
      </c>
      <c r="U2255" s="550">
        <v>103.7</v>
      </c>
      <c r="V2255" s="550">
        <v>79</v>
      </c>
      <c r="W2255" s="550">
        <v>153</v>
      </c>
      <c r="X2255" s="498">
        <v>392</v>
      </c>
      <c r="Y2255" s="555">
        <v>68</v>
      </c>
      <c r="Z2255" s="550">
        <v>36</v>
      </c>
      <c r="AA2255" s="550">
        <v>164</v>
      </c>
      <c r="AB2255" s="501">
        <v>64</v>
      </c>
      <c r="AC2255" s="550">
        <v>63.3</v>
      </c>
      <c r="AD2255" s="550">
        <v>59.5</v>
      </c>
      <c r="AE2255" s="550">
        <v>99</v>
      </c>
      <c r="AF2255" s="502">
        <v>93</v>
      </c>
      <c r="AG2255" s="503">
        <v>154.29545454545499</v>
      </c>
      <c r="AH2255" s="503">
        <v>213</v>
      </c>
      <c r="AI2255" s="502">
        <v>88</v>
      </c>
      <c r="AJ2255" s="538" t="s">
        <v>80</v>
      </c>
      <c r="AK2255" s="538" t="s">
        <v>80</v>
      </c>
      <c r="AL2255" s="539"/>
      <c r="AM2255" s="539"/>
      <c r="AN2255" s="538">
        <v>1042</v>
      </c>
      <c r="AO2255" s="538">
        <v>1070</v>
      </c>
      <c r="AP2255" s="569"/>
      <c r="AQ2255" s="569"/>
      <c r="AR2255" s="539"/>
      <c r="AS2255" s="539"/>
      <c r="AT2255" s="539"/>
      <c r="AU2255" s="539"/>
      <c r="AV2255" s="539"/>
      <c r="AW2255" s="539"/>
      <c r="AX2255" s="539"/>
      <c r="AY2255" s="539"/>
      <c r="AZ2255" s="539"/>
      <c r="BA2255" s="539"/>
      <c r="BB2255" s="357"/>
      <c r="BC2255" s="592">
        <f t="shared" si="2015"/>
        <v>13578.000000000038</v>
      </c>
      <c r="BD2255" s="593">
        <f t="shared" si="2016"/>
        <v>18744</v>
      </c>
      <c r="BE2255" s="595">
        <f t="shared" si="2017"/>
        <v>40131.9</v>
      </c>
      <c r="BF2255" s="289">
        <f t="shared" si="2018"/>
        <v>30573</v>
      </c>
      <c r="BG2255" s="596">
        <f t="shared" si="2019"/>
        <v>59211</v>
      </c>
      <c r="BH2255" s="595">
        <f t="shared" si="2020"/>
        <v>26656</v>
      </c>
      <c r="BI2255" s="289">
        <f t="shared" si="2021"/>
        <v>14112</v>
      </c>
      <c r="BJ2255" s="596">
        <f t="shared" si="2022"/>
        <v>64288</v>
      </c>
      <c r="BK2255" s="595">
        <f t="shared" si="2023"/>
        <v>4051.2</v>
      </c>
      <c r="BL2255" s="289">
        <f t="shared" si="2024"/>
        <v>3808</v>
      </c>
      <c r="BM2255" s="596">
        <f t="shared" si="2025"/>
        <v>6336</v>
      </c>
      <c r="BN2255" s="563">
        <f t="shared" si="2026"/>
        <v>8</v>
      </c>
      <c r="BO2255" s="87">
        <f t="shared" si="2027"/>
        <v>2022</v>
      </c>
      <c r="BP2255" s="87">
        <f t="shared" si="2028"/>
        <v>1.9999999999999996</v>
      </c>
      <c r="BQ2255" s="202"/>
    </row>
    <row r="2256" spans="1:69" ht="10.5" customHeight="1" x14ac:dyDescent="0.2">
      <c r="A2256" s="87" t="str">
        <f t="shared" si="2014"/>
        <v>2022-23RYE8</v>
      </c>
      <c r="B2256" s="87" t="str">
        <f t="shared" si="2029"/>
        <v>Y59</v>
      </c>
      <c r="C2256" s="240" t="s">
        <v>200</v>
      </c>
      <c r="D2256" s="240" t="s">
        <v>171</v>
      </c>
      <c r="E2256" s="42"/>
      <c r="F2256" s="320" t="str">
        <f>VLOOKUP($G2256,'Selection Sheet'!$C$15:$F$39,3,0)</f>
        <v>Y59</v>
      </c>
      <c r="G2256" s="242" t="s">
        <v>114</v>
      </c>
      <c r="H2256" s="240" t="s">
        <v>539</v>
      </c>
      <c r="I2256" s="534">
        <v>189</v>
      </c>
      <c r="J2256" s="534">
        <v>47</v>
      </c>
      <c r="K2256" s="534">
        <v>25</v>
      </c>
      <c r="L2256" s="534">
        <v>14</v>
      </c>
      <c r="M2256" s="534">
        <v>187</v>
      </c>
      <c r="N2256" s="534">
        <v>17</v>
      </c>
      <c r="O2256" s="534">
        <v>25</v>
      </c>
      <c r="P2256" s="534">
        <v>5</v>
      </c>
      <c r="Q2256" s="534" t="s">
        <v>80</v>
      </c>
      <c r="R2256" s="534" t="s">
        <v>80</v>
      </c>
      <c r="S2256" s="534">
        <v>340</v>
      </c>
      <c r="T2256" s="501">
        <v>291</v>
      </c>
      <c r="U2256" s="550">
        <v>96.1</v>
      </c>
      <c r="V2256" s="550">
        <v>78</v>
      </c>
      <c r="W2256" s="550">
        <v>146</v>
      </c>
      <c r="X2256" s="498">
        <v>321</v>
      </c>
      <c r="Y2256" s="555">
        <v>70</v>
      </c>
      <c r="Z2256" s="550">
        <v>28</v>
      </c>
      <c r="AA2256" s="550">
        <v>228</v>
      </c>
      <c r="AB2256" s="501">
        <v>53</v>
      </c>
      <c r="AC2256" s="550">
        <v>50</v>
      </c>
      <c r="AD2256" s="550">
        <v>43</v>
      </c>
      <c r="AE2256" s="550">
        <v>77</v>
      </c>
      <c r="AF2256" s="502">
        <v>81</v>
      </c>
      <c r="AG2256" s="503">
        <v>132</v>
      </c>
      <c r="AH2256" s="503">
        <v>197</v>
      </c>
      <c r="AI2256" s="502">
        <v>71</v>
      </c>
      <c r="AJ2256" s="538" t="s">
        <v>80</v>
      </c>
      <c r="AK2256" s="538" t="s">
        <v>80</v>
      </c>
      <c r="AL2256" s="539"/>
      <c r="AM2256" s="539"/>
      <c r="AN2256" s="538">
        <v>652</v>
      </c>
      <c r="AO2256" s="538">
        <v>663</v>
      </c>
      <c r="AP2256" s="569"/>
      <c r="AQ2256" s="569"/>
      <c r="AR2256" s="539"/>
      <c r="AS2256" s="539"/>
      <c r="AT2256" s="539"/>
      <c r="AU2256" s="539"/>
      <c r="AV2256" s="539"/>
      <c r="AW2256" s="539"/>
      <c r="AX2256" s="539"/>
      <c r="AY2256" s="539"/>
      <c r="AZ2256" s="539"/>
      <c r="BA2256" s="539"/>
      <c r="BB2256" s="357"/>
      <c r="BC2256" s="592">
        <f t="shared" si="2015"/>
        <v>9372</v>
      </c>
      <c r="BD2256" s="593">
        <f t="shared" si="2016"/>
        <v>13987</v>
      </c>
      <c r="BE2256" s="595">
        <f t="shared" si="2017"/>
        <v>27965.1</v>
      </c>
      <c r="BF2256" s="289">
        <f t="shared" si="2018"/>
        <v>22698</v>
      </c>
      <c r="BG2256" s="596">
        <f t="shared" si="2019"/>
        <v>42486</v>
      </c>
      <c r="BH2256" s="595">
        <f t="shared" si="2020"/>
        <v>22470</v>
      </c>
      <c r="BI2256" s="289">
        <f t="shared" si="2021"/>
        <v>8988</v>
      </c>
      <c r="BJ2256" s="596">
        <f t="shared" si="2022"/>
        <v>73188</v>
      </c>
      <c r="BK2256" s="595">
        <f t="shared" si="2023"/>
        <v>2650</v>
      </c>
      <c r="BL2256" s="289">
        <f t="shared" si="2024"/>
        <v>2279</v>
      </c>
      <c r="BM2256" s="596">
        <f t="shared" si="2025"/>
        <v>4081</v>
      </c>
      <c r="BN2256" s="563">
        <f t="shared" si="2026"/>
        <v>8</v>
      </c>
      <c r="BO2256" s="87">
        <f t="shared" si="2027"/>
        <v>2022</v>
      </c>
      <c r="BP2256" s="87">
        <f t="shared" si="2028"/>
        <v>1.9999999999999996</v>
      </c>
      <c r="BQ2256" s="202"/>
    </row>
    <row r="2257" spans="1:69" ht="10.5" customHeight="1" x14ac:dyDescent="0.2">
      <c r="A2257" s="312" t="str">
        <f t="shared" si="2014"/>
        <v>2022-23RYF8</v>
      </c>
      <c r="B2257" s="312" t="str">
        <f t="shared" si="2029"/>
        <v>Y58</v>
      </c>
      <c r="C2257" s="245" t="s">
        <v>200</v>
      </c>
      <c r="D2257" s="245" t="s">
        <v>171</v>
      </c>
      <c r="E2257" s="53"/>
      <c r="F2257" s="322" t="str">
        <f>VLOOKUP($G2257,'Selection Sheet'!$C$15:$F$39,3,0)</f>
        <v>Y58</v>
      </c>
      <c r="G2257" s="246" t="s">
        <v>99</v>
      </c>
      <c r="H2257" s="245" t="s">
        <v>540</v>
      </c>
      <c r="I2257" s="543">
        <v>301</v>
      </c>
      <c r="J2257" s="543">
        <v>82</v>
      </c>
      <c r="K2257" s="543">
        <v>48</v>
      </c>
      <c r="L2257" s="543">
        <v>27</v>
      </c>
      <c r="M2257" s="543">
        <v>296</v>
      </c>
      <c r="N2257" s="543">
        <v>26</v>
      </c>
      <c r="O2257" s="543">
        <v>47</v>
      </c>
      <c r="P2257" s="543">
        <v>9</v>
      </c>
      <c r="Q2257" s="543" t="s">
        <v>80</v>
      </c>
      <c r="R2257" s="543" t="s">
        <v>80</v>
      </c>
      <c r="S2257" s="543">
        <v>807</v>
      </c>
      <c r="T2257" s="527">
        <v>543</v>
      </c>
      <c r="U2257" s="552">
        <v>125.3</v>
      </c>
      <c r="V2257" s="552">
        <v>94</v>
      </c>
      <c r="W2257" s="552">
        <v>198</v>
      </c>
      <c r="X2257" s="524">
        <v>548</v>
      </c>
      <c r="Y2257" s="557">
        <v>83.1</v>
      </c>
      <c r="Z2257" s="552">
        <v>26</v>
      </c>
      <c r="AA2257" s="552">
        <v>230</v>
      </c>
      <c r="AB2257" s="527">
        <v>55</v>
      </c>
      <c r="AC2257" s="552">
        <v>65.7</v>
      </c>
      <c r="AD2257" s="552">
        <v>58</v>
      </c>
      <c r="AE2257" s="552">
        <v>104</v>
      </c>
      <c r="AF2257" s="528">
        <v>114</v>
      </c>
      <c r="AG2257" s="529">
        <v>166.761363636364</v>
      </c>
      <c r="AH2257" s="529">
        <v>243.7</v>
      </c>
      <c r="AI2257" s="528">
        <v>88</v>
      </c>
      <c r="AJ2257" s="532" t="s">
        <v>80</v>
      </c>
      <c r="AK2257" s="532" t="s">
        <v>80</v>
      </c>
      <c r="AL2257" s="571"/>
      <c r="AM2257" s="571"/>
      <c r="AN2257" s="544">
        <v>805</v>
      </c>
      <c r="AO2257" s="544">
        <v>820</v>
      </c>
      <c r="AP2257" s="571"/>
      <c r="AQ2257" s="571"/>
      <c r="AR2257" s="545"/>
      <c r="AS2257" s="545"/>
      <c r="AT2257" s="545"/>
      <c r="AU2257" s="545"/>
      <c r="AV2257" s="545"/>
      <c r="AW2257" s="545"/>
      <c r="AX2257" s="545"/>
      <c r="AY2257" s="545"/>
      <c r="AZ2257" s="545"/>
      <c r="BA2257" s="545"/>
      <c r="BB2257" s="359"/>
      <c r="BC2257" s="605">
        <f t="shared" si="2015"/>
        <v>14675.000000000031</v>
      </c>
      <c r="BD2257" s="606">
        <f t="shared" si="2016"/>
        <v>21445.599999999999</v>
      </c>
      <c r="BE2257" s="609">
        <f t="shared" si="2017"/>
        <v>68037.899999999994</v>
      </c>
      <c r="BF2257" s="311">
        <f t="shared" si="2018"/>
        <v>51042</v>
      </c>
      <c r="BG2257" s="610">
        <f t="shared" si="2019"/>
        <v>107514</v>
      </c>
      <c r="BH2257" s="609">
        <f t="shared" si="2020"/>
        <v>45538.799999999996</v>
      </c>
      <c r="BI2257" s="311">
        <f t="shared" si="2021"/>
        <v>14248</v>
      </c>
      <c r="BJ2257" s="610">
        <f t="shared" si="2022"/>
        <v>126040</v>
      </c>
      <c r="BK2257" s="609">
        <f t="shared" si="2023"/>
        <v>3613.5</v>
      </c>
      <c r="BL2257" s="311">
        <f t="shared" si="2024"/>
        <v>3190</v>
      </c>
      <c r="BM2257" s="610">
        <f t="shared" si="2025"/>
        <v>5720</v>
      </c>
      <c r="BN2257" s="565">
        <f t="shared" si="2026"/>
        <v>8</v>
      </c>
      <c r="BO2257" s="312">
        <f t="shared" si="2027"/>
        <v>2022</v>
      </c>
      <c r="BP2257" s="312">
        <f t="shared" si="2028"/>
        <v>1.9999999999999996</v>
      </c>
      <c r="BQ2257" s="202"/>
    </row>
    <row r="2258" spans="1:69" ht="10.5" customHeight="1" x14ac:dyDescent="0.2">
      <c r="A2258" s="87" t="str">
        <f t="shared" si="2014"/>
        <v>2022-23R1F9</v>
      </c>
      <c r="B2258" s="87" t="str">
        <f t="shared" si="2029"/>
        <v>Y59</v>
      </c>
      <c r="C2258" s="241" t="s">
        <v>200</v>
      </c>
      <c r="D2258" s="241" t="s">
        <v>172</v>
      </c>
      <c r="E2258" s="42"/>
      <c r="F2258" s="320" t="str">
        <f>VLOOKUP($G2258,'Selection Sheet'!$C$15:$F$39,3,0)</f>
        <v>Y59</v>
      </c>
      <c r="G2258" s="242" t="s">
        <v>108</v>
      </c>
      <c r="H2258" s="240" t="s">
        <v>529</v>
      </c>
      <c r="I2258" s="534">
        <v>14</v>
      </c>
      <c r="J2258" s="534">
        <v>2</v>
      </c>
      <c r="K2258" s="534">
        <v>0</v>
      </c>
      <c r="L2258" s="534">
        <v>0</v>
      </c>
      <c r="M2258" s="534">
        <v>14</v>
      </c>
      <c r="N2258" s="534">
        <v>0</v>
      </c>
      <c r="O2258" s="534">
        <v>0</v>
      </c>
      <c r="P2258" s="534">
        <v>0</v>
      </c>
      <c r="Q2258" s="534" t="s">
        <v>80</v>
      </c>
      <c r="R2258" s="534" t="s">
        <v>80</v>
      </c>
      <c r="S2258" s="534">
        <v>25</v>
      </c>
      <c r="T2258" s="498">
        <v>22</v>
      </c>
      <c r="U2258" s="550">
        <v>98.4</v>
      </c>
      <c r="V2258" s="550">
        <v>87.5</v>
      </c>
      <c r="W2258" s="550">
        <v>119</v>
      </c>
      <c r="X2258" s="498">
        <v>22</v>
      </c>
      <c r="Y2258" s="555">
        <v>40.299999999999997</v>
      </c>
      <c r="Z2258" s="550">
        <v>26</v>
      </c>
      <c r="AA2258" s="550">
        <v>65</v>
      </c>
      <c r="AB2258" s="501" t="s">
        <v>80</v>
      </c>
      <c r="AC2258" s="550" t="s">
        <v>80</v>
      </c>
      <c r="AD2258" s="550" t="s">
        <v>80</v>
      </c>
      <c r="AE2258" s="550" t="s">
        <v>80</v>
      </c>
      <c r="AF2258" s="502">
        <v>4</v>
      </c>
      <c r="AG2258" s="503">
        <v>204</v>
      </c>
      <c r="AH2258" s="503">
        <v>215.2</v>
      </c>
      <c r="AI2258" s="502">
        <v>2</v>
      </c>
      <c r="AJ2258" s="538" t="s">
        <v>80</v>
      </c>
      <c r="AK2258" s="538" t="s">
        <v>80</v>
      </c>
      <c r="AL2258" s="539"/>
      <c r="AM2258" s="539"/>
      <c r="AN2258" s="538" t="s">
        <v>80</v>
      </c>
      <c r="AO2258" s="538" t="s">
        <v>80</v>
      </c>
      <c r="AP2258" s="569"/>
      <c r="AQ2258" s="569"/>
      <c r="AR2258" s="539"/>
      <c r="AS2258" s="539"/>
      <c r="AT2258" s="539"/>
      <c r="AU2258" s="539"/>
      <c r="AV2258" s="539"/>
      <c r="AW2258" s="539"/>
      <c r="AX2258" s="539"/>
      <c r="AY2258" s="539"/>
      <c r="AZ2258" s="539"/>
      <c r="BA2258" s="539"/>
      <c r="BB2258" s="357"/>
      <c r="BC2258" s="592">
        <f t="shared" si="2015"/>
        <v>408</v>
      </c>
      <c r="BD2258" s="593">
        <f t="shared" si="2016"/>
        <v>430.4</v>
      </c>
      <c r="BE2258" s="595">
        <f t="shared" si="2017"/>
        <v>2164.8000000000002</v>
      </c>
      <c r="BF2258" s="289">
        <f t="shared" si="2018"/>
        <v>1925</v>
      </c>
      <c r="BG2258" s="596">
        <f t="shared" si="2019"/>
        <v>2618</v>
      </c>
      <c r="BH2258" s="595">
        <f t="shared" si="2020"/>
        <v>886.59999999999991</v>
      </c>
      <c r="BI2258" s="289">
        <f t="shared" si="2021"/>
        <v>572</v>
      </c>
      <c r="BJ2258" s="596">
        <f t="shared" si="2022"/>
        <v>1430</v>
      </c>
      <c r="BK2258" s="595" t="str">
        <f t="shared" si="2023"/>
        <v>-</v>
      </c>
      <c r="BL2258" s="289" t="str">
        <f t="shared" si="2024"/>
        <v>-</v>
      </c>
      <c r="BM2258" s="596" t="str">
        <f t="shared" si="2025"/>
        <v>-</v>
      </c>
      <c r="BN2258" s="563">
        <f t="shared" si="2026"/>
        <v>9</v>
      </c>
      <c r="BO2258" s="87">
        <f t="shared" si="2027"/>
        <v>2022</v>
      </c>
      <c r="BP2258" s="87">
        <f t="shared" si="2028"/>
        <v>0</v>
      </c>
      <c r="BQ2258" s="202"/>
    </row>
    <row r="2259" spans="1:69" ht="10.5" customHeight="1" x14ac:dyDescent="0.2">
      <c r="A2259" s="87" t="str">
        <f t="shared" si="2014"/>
        <v>2022-23RRU9</v>
      </c>
      <c r="B2259" s="87" t="str">
        <f t="shared" si="2029"/>
        <v>Y56</v>
      </c>
      <c r="C2259" s="240" t="s">
        <v>200</v>
      </c>
      <c r="D2259" s="240" t="s">
        <v>172</v>
      </c>
      <c r="E2259" s="42"/>
      <c r="F2259" s="320" t="str">
        <f>VLOOKUP($G2259,'Selection Sheet'!$C$15:$F$39,3,0)</f>
        <v>Y56</v>
      </c>
      <c r="G2259" s="242" t="s">
        <v>93</v>
      </c>
      <c r="H2259" s="240" t="s">
        <v>530</v>
      </c>
      <c r="I2259" s="534">
        <v>355</v>
      </c>
      <c r="J2259" s="534">
        <v>112</v>
      </c>
      <c r="K2259" s="534">
        <v>40</v>
      </c>
      <c r="L2259" s="534">
        <v>21</v>
      </c>
      <c r="M2259" s="534">
        <v>348</v>
      </c>
      <c r="N2259" s="534">
        <v>28</v>
      </c>
      <c r="O2259" s="534">
        <v>38</v>
      </c>
      <c r="P2259" s="534">
        <v>8</v>
      </c>
      <c r="Q2259" s="534" t="s">
        <v>80</v>
      </c>
      <c r="R2259" s="534" t="s">
        <v>80</v>
      </c>
      <c r="S2259" s="534">
        <v>942</v>
      </c>
      <c r="T2259" s="501">
        <v>356</v>
      </c>
      <c r="U2259" s="550">
        <v>100.4</v>
      </c>
      <c r="V2259" s="550">
        <v>84</v>
      </c>
      <c r="W2259" s="550">
        <v>153</v>
      </c>
      <c r="X2259" s="498">
        <v>586</v>
      </c>
      <c r="Y2259" s="555">
        <v>63.1</v>
      </c>
      <c r="Z2259" s="550">
        <v>27</v>
      </c>
      <c r="AA2259" s="550">
        <v>169</v>
      </c>
      <c r="AB2259" s="501">
        <v>67</v>
      </c>
      <c r="AC2259" s="550">
        <v>43.7</v>
      </c>
      <c r="AD2259" s="550">
        <v>38</v>
      </c>
      <c r="AE2259" s="550">
        <v>83</v>
      </c>
      <c r="AF2259" s="502">
        <v>82</v>
      </c>
      <c r="AG2259" s="503">
        <v>157.39189189189199</v>
      </c>
      <c r="AH2259" s="503">
        <v>235.6</v>
      </c>
      <c r="AI2259" s="502">
        <v>74</v>
      </c>
      <c r="AJ2259" s="538" t="s">
        <v>80</v>
      </c>
      <c r="AK2259" s="538" t="s">
        <v>80</v>
      </c>
      <c r="AL2259" s="539"/>
      <c r="AM2259" s="539"/>
      <c r="AN2259" s="538" t="s">
        <v>80</v>
      </c>
      <c r="AO2259" s="538" t="s">
        <v>80</v>
      </c>
      <c r="AP2259" s="569"/>
      <c r="AQ2259" s="569"/>
      <c r="AR2259" s="539"/>
      <c r="AS2259" s="539"/>
      <c r="AT2259" s="539"/>
      <c r="AU2259" s="539"/>
      <c r="AV2259" s="539"/>
      <c r="AW2259" s="539"/>
      <c r="AX2259" s="539"/>
      <c r="AY2259" s="539"/>
      <c r="AZ2259" s="539"/>
      <c r="BA2259" s="539"/>
      <c r="BB2259" s="357"/>
      <c r="BC2259" s="592">
        <f t="shared" si="2015"/>
        <v>11647.000000000007</v>
      </c>
      <c r="BD2259" s="593">
        <f t="shared" si="2016"/>
        <v>17434.399999999998</v>
      </c>
      <c r="BE2259" s="595">
        <f t="shared" si="2017"/>
        <v>35742.400000000001</v>
      </c>
      <c r="BF2259" s="289">
        <f t="shared" si="2018"/>
        <v>29904</v>
      </c>
      <c r="BG2259" s="596">
        <f t="shared" si="2019"/>
        <v>54468</v>
      </c>
      <c r="BH2259" s="595">
        <f t="shared" si="2020"/>
        <v>36976.6</v>
      </c>
      <c r="BI2259" s="289">
        <f t="shared" si="2021"/>
        <v>15822</v>
      </c>
      <c r="BJ2259" s="596">
        <f t="shared" si="2022"/>
        <v>99034</v>
      </c>
      <c r="BK2259" s="595">
        <f t="shared" si="2023"/>
        <v>2927.9</v>
      </c>
      <c r="BL2259" s="289">
        <f t="shared" si="2024"/>
        <v>2546</v>
      </c>
      <c r="BM2259" s="596">
        <f t="shared" si="2025"/>
        <v>5561</v>
      </c>
      <c r="BN2259" s="563">
        <f t="shared" si="2026"/>
        <v>9</v>
      </c>
      <c r="BO2259" s="87">
        <f t="shared" si="2027"/>
        <v>2022</v>
      </c>
      <c r="BP2259" s="87">
        <f t="shared" si="2028"/>
        <v>0</v>
      </c>
      <c r="BQ2259" s="202"/>
    </row>
    <row r="2260" spans="1:69" ht="10.5" customHeight="1" x14ac:dyDescent="0.2">
      <c r="A2260" s="87" t="str">
        <f t="shared" si="2014"/>
        <v>2022-23RX69</v>
      </c>
      <c r="B2260" s="87" t="str">
        <f t="shared" si="2029"/>
        <v>Y63</v>
      </c>
      <c r="C2260" s="240" t="s">
        <v>200</v>
      </c>
      <c r="D2260" s="240" t="s">
        <v>172</v>
      </c>
      <c r="E2260" s="42"/>
      <c r="F2260" s="320" t="str">
        <f>VLOOKUP($G2260,'Selection Sheet'!$C$15:$F$39,3,0)</f>
        <v>Y63</v>
      </c>
      <c r="G2260" s="242" t="s">
        <v>111</v>
      </c>
      <c r="H2260" s="240" t="s">
        <v>532</v>
      </c>
      <c r="I2260" s="534">
        <v>189</v>
      </c>
      <c r="J2260" s="534">
        <v>58</v>
      </c>
      <c r="K2260" s="534">
        <v>23</v>
      </c>
      <c r="L2260" s="534">
        <v>15</v>
      </c>
      <c r="M2260" s="534">
        <v>183</v>
      </c>
      <c r="N2260" s="534">
        <v>16</v>
      </c>
      <c r="O2260" s="534">
        <v>23</v>
      </c>
      <c r="P2260" s="534">
        <v>9</v>
      </c>
      <c r="Q2260" s="534" t="s">
        <v>80</v>
      </c>
      <c r="R2260" s="534" t="s">
        <v>80</v>
      </c>
      <c r="S2260" s="534">
        <v>441</v>
      </c>
      <c r="T2260" s="501">
        <v>246</v>
      </c>
      <c r="U2260" s="550">
        <v>97.2</v>
      </c>
      <c r="V2260" s="550">
        <v>82</v>
      </c>
      <c r="W2260" s="550">
        <v>140</v>
      </c>
      <c r="X2260" s="498">
        <v>249</v>
      </c>
      <c r="Y2260" s="555">
        <v>72.2</v>
      </c>
      <c r="Z2260" s="550">
        <v>32</v>
      </c>
      <c r="AA2260" s="550">
        <v>212</v>
      </c>
      <c r="AB2260" s="501">
        <v>42</v>
      </c>
      <c r="AC2260" s="550">
        <v>51.8</v>
      </c>
      <c r="AD2260" s="550">
        <v>48</v>
      </c>
      <c r="AE2260" s="550">
        <v>86</v>
      </c>
      <c r="AF2260" s="502">
        <v>53</v>
      </c>
      <c r="AG2260" s="503">
        <v>147.17021276595699</v>
      </c>
      <c r="AH2260" s="503">
        <v>236.4</v>
      </c>
      <c r="AI2260" s="502">
        <v>47</v>
      </c>
      <c r="AJ2260" s="538" t="s">
        <v>80</v>
      </c>
      <c r="AK2260" s="538" t="s">
        <v>80</v>
      </c>
      <c r="AL2260" s="539"/>
      <c r="AM2260" s="539"/>
      <c r="AN2260" s="538" t="s">
        <v>80</v>
      </c>
      <c r="AO2260" s="538" t="s">
        <v>80</v>
      </c>
      <c r="AP2260" s="569"/>
      <c r="AQ2260" s="569"/>
      <c r="AR2260" s="539"/>
      <c r="AS2260" s="539"/>
      <c r="AT2260" s="539"/>
      <c r="AU2260" s="539"/>
      <c r="AV2260" s="539"/>
      <c r="AW2260" s="539"/>
      <c r="AX2260" s="539"/>
      <c r="AY2260" s="539"/>
      <c r="AZ2260" s="539"/>
      <c r="BA2260" s="539"/>
      <c r="BB2260" s="357"/>
      <c r="BC2260" s="592">
        <f t="shared" si="2015"/>
        <v>6916.9999999999782</v>
      </c>
      <c r="BD2260" s="593">
        <f t="shared" si="2016"/>
        <v>11110.800000000001</v>
      </c>
      <c r="BE2260" s="595">
        <f t="shared" si="2017"/>
        <v>23911.200000000001</v>
      </c>
      <c r="BF2260" s="289">
        <f t="shared" si="2018"/>
        <v>20172</v>
      </c>
      <c r="BG2260" s="596">
        <f t="shared" si="2019"/>
        <v>34440</v>
      </c>
      <c r="BH2260" s="595">
        <f t="shared" si="2020"/>
        <v>17977.8</v>
      </c>
      <c r="BI2260" s="289">
        <f t="shared" si="2021"/>
        <v>7968</v>
      </c>
      <c r="BJ2260" s="596">
        <f t="shared" si="2022"/>
        <v>52788</v>
      </c>
      <c r="BK2260" s="595">
        <f t="shared" si="2023"/>
        <v>2175.6</v>
      </c>
      <c r="BL2260" s="289">
        <f t="shared" si="2024"/>
        <v>2016</v>
      </c>
      <c r="BM2260" s="596">
        <f t="shared" si="2025"/>
        <v>3612</v>
      </c>
      <c r="BN2260" s="563">
        <f t="shared" si="2026"/>
        <v>9</v>
      </c>
      <c r="BO2260" s="87">
        <f t="shared" si="2027"/>
        <v>2022</v>
      </c>
      <c r="BP2260" s="87">
        <f t="shared" si="2028"/>
        <v>0</v>
      </c>
      <c r="BQ2260" s="202"/>
    </row>
    <row r="2261" spans="1:69" ht="10.5" customHeight="1" x14ac:dyDescent="0.2">
      <c r="A2261" s="314" t="str">
        <f t="shared" si="2014"/>
        <v>2022-23RX79</v>
      </c>
      <c r="B2261" s="314" t="str">
        <f t="shared" si="2029"/>
        <v>Y62</v>
      </c>
      <c r="C2261" s="243" t="s">
        <v>200</v>
      </c>
      <c r="D2261" s="243" t="s">
        <v>172</v>
      </c>
      <c r="E2261" s="206"/>
      <c r="F2261" s="321" t="str">
        <f>VLOOKUP($G2261,'Selection Sheet'!$C$15:$F$39,3,0)</f>
        <v>Y62</v>
      </c>
      <c r="G2261" s="244" t="s">
        <v>84</v>
      </c>
      <c r="H2261" s="243" t="s">
        <v>533</v>
      </c>
      <c r="I2261" s="540">
        <v>276</v>
      </c>
      <c r="J2261" s="540">
        <v>72</v>
      </c>
      <c r="K2261" s="540">
        <v>43</v>
      </c>
      <c r="L2261" s="540">
        <v>17</v>
      </c>
      <c r="M2261" s="540">
        <v>273</v>
      </c>
      <c r="N2261" s="540">
        <v>18</v>
      </c>
      <c r="O2261" s="540">
        <v>42</v>
      </c>
      <c r="P2261" s="540">
        <v>9</v>
      </c>
      <c r="Q2261" s="540" t="s">
        <v>80</v>
      </c>
      <c r="R2261" s="540" t="s">
        <v>80</v>
      </c>
      <c r="S2261" s="540">
        <v>1021</v>
      </c>
      <c r="T2261" s="514">
        <v>414</v>
      </c>
      <c r="U2261" s="551">
        <v>87.9</v>
      </c>
      <c r="V2261" s="551">
        <v>79.5</v>
      </c>
      <c r="W2261" s="551">
        <v>142</v>
      </c>
      <c r="X2261" s="511">
        <v>648</v>
      </c>
      <c r="Y2261" s="556">
        <v>86.4</v>
      </c>
      <c r="Z2261" s="551">
        <v>35</v>
      </c>
      <c r="AA2261" s="551">
        <v>208</v>
      </c>
      <c r="AB2261" s="514">
        <v>81</v>
      </c>
      <c r="AC2261" s="551">
        <v>56</v>
      </c>
      <c r="AD2261" s="551">
        <v>49</v>
      </c>
      <c r="AE2261" s="551">
        <v>91</v>
      </c>
      <c r="AF2261" s="515">
        <v>149</v>
      </c>
      <c r="AG2261" s="516">
        <v>157.11864406779699</v>
      </c>
      <c r="AH2261" s="516">
        <v>214.3</v>
      </c>
      <c r="AI2261" s="515">
        <v>118</v>
      </c>
      <c r="AJ2261" s="519" t="s">
        <v>80</v>
      </c>
      <c r="AK2261" s="519" t="s">
        <v>80</v>
      </c>
      <c r="AL2261" s="570"/>
      <c r="AM2261" s="570"/>
      <c r="AN2261" s="541" t="s">
        <v>80</v>
      </c>
      <c r="AO2261" s="541" t="s">
        <v>80</v>
      </c>
      <c r="AP2261" s="570"/>
      <c r="AQ2261" s="570"/>
      <c r="AR2261" s="542"/>
      <c r="AS2261" s="542"/>
      <c r="AT2261" s="542"/>
      <c r="AU2261" s="542"/>
      <c r="AV2261" s="542"/>
      <c r="AW2261" s="542"/>
      <c r="AX2261" s="542"/>
      <c r="AY2261" s="542"/>
      <c r="AZ2261" s="542"/>
      <c r="BA2261" s="542"/>
      <c r="BB2261" s="358"/>
      <c r="BC2261" s="597">
        <f t="shared" si="2015"/>
        <v>18540.000000000044</v>
      </c>
      <c r="BD2261" s="598">
        <f t="shared" si="2016"/>
        <v>25287.4</v>
      </c>
      <c r="BE2261" s="602">
        <f t="shared" si="2017"/>
        <v>36390.600000000006</v>
      </c>
      <c r="BF2261" s="603">
        <f t="shared" si="2018"/>
        <v>32913</v>
      </c>
      <c r="BG2261" s="604">
        <f t="shared" si="2019"/>
        <v>58788</v>
      </c>
      <c r="BH2261" s="602">
        <f t="shared" si="2020"/>
        <v>55987.200000000004</v>
      </c>
      <c r="BI2261" s="603">
        <f t="shared" si="2021"/>
        <v>22680</v>
      </c>
      <c r="BJ2261" s="604">
        <f t="shared" si="2022"/>
        <v>134784</v>
      </c>
      <c r="BK2261" s="602">
        <f t="shared" si="2023"/>
        <v>4536</v>
      </c>
      <c r="BL2261" s="603">
        <f t="shared" si="2024"/>
        <v>3969</v>
      </c>
      <c r="BM2261" s="604">
        <f t="shared" si="2025"/>
        <v>7371</v>
      </c>
      <c r="BN2261" s="564">
        <f t="shared" si="2026"/>
        <v>9</v>
      </c>
      <c r="BO2261" s="314">
        <f t="shared" si="2027"/>
        <v>2022</v>
      </c>
      <c r="BP2261" s="314">
        <f t="shared" si="2028"/>
        <v>0</v>
      </c>
      <c r="BQ2261" s="202"/>
    </row>
    <row r="2262" spans="1:69" ht="10.5" customHeight="1" x14ac:dyDescent="0.2">
      <c r="A2262" s="87" t="str">
        <f t="shared" si="2014"/>
        <v>2022-23RX89</v>
      </c>
      <c r="B2262" s="87" t="str">
        <f t="shared" si="2029"/>
        <v>Y63</v>
      </c>
      <c r="C2262" s="240" t="s">
        <v>200</v>
      </c>
      <c r="D2262" s="240" t="s">
        <v>172</v>
      </c>
      <c r="E2262" s="42"/>
      <c r="F2262" s="320" t="str">
        <f>VLOOKUP($G2262,'Selection Sheet'!$C$15:$F$39,3,0)</f>
        <v>Y63</v>
      </c>
      <c r="G2262" s="242" t="s">
        <v>120</v>
      </c>
      <c r="H2262" s="240" t="s">
        <v>534</v>
      </c>
      <c r="I2262" s="534">
        <v>315</v>
      </c>
      <c r="J2262" s="534">
        <v>74</v>
      </c>
      <c r="K2262" s="534">
        <v>47</v>
      </c>
      <c r="L2262" s="534">
        <v>18</v>
      </c>
      <c r="M2262" s="534">
        <v>294</v>
      </c>
      <c r="N2262" s="534">
        <v>26</v>
      </c>
      <c r="O2262" s="534">
        <v>42</v>
      </c>
      <c r="P2262" s="534">
        <v>12</v>
      </c>
      <c r="Q2262" s="534" t="s">
        <v>80</v>
      </c>
      <c r="R2262" s="534" t="s">
        <v>80</v>
      </c>
      <c r="S2262" s="534">
        <v>825</v>
      </c>
      <c r="T2262" s="501">
        <v>427</v>
      </c>
      <c r="U2262" s="550">
        <v>94.2</v>
      </c>
      <c r="V2262" s="550">
        <v>82</v>
      </c>
      <c r="W2262" s="550">
        <v>151</v>
      </c>
      <c r="X2262" s="498">
        <v>498</v>
      </c>
      <c r="Y2262" s="555">
        <v>98.4</v>
      </c>
      <c r="Z2262" s="550">
        <v>45</v>
      </c>
      <c r="AA2262" s="550">
        <v>295</v>
      </c>
      <c r="AB2262" s="501">
        <v>67</v>
      </c>
      <c r="AC2262" s="550">
        <v>53</v>
      </c>
      <c r="AD2262" s="550">
        <v>47</v>
      </c>
      <c r="AE2262" s="550">
        <v>94</v>
      </c>
      <c r="AF2262" s="502">
        <v>74</v>
      </c>
      <c r="AG2262" s="503">
        <v>141.01587301587301</v>
      </c>
      <c r="AH2262" s="503">
        <v>186.2</v>
      </c>
      <c r="AI2262" s="502">
        <v>63</v>
      </c>
      <c r="AJ2262" s="506" t="s">
        <v>80</v>
      </c>
      <c r="AK2262" s="506" t="s">
        <v>80</v>
      </c>
      <c r="AL2262" s="569"/>
      <c r="AM2262" s="569"/>
      <c r="AN2262" s="538" t="s">
        <v>80</v>
      </c>
      <c r="AO2262" s="538" t="s">
        <v>80</v>
      </c>
      <c r="AP2262" s="569"/>
      <c r="AQ2262" s="569"/>
      <c r="AR2262" s="539"/>
      <c r="AS2262" s="539"/>
      <c r="AT2262" s="539"/>
      <c r="AU2262" s="539"/>
      <c r="AV2262" s="539"/>
      <c r="AW2262" s="539"/>
      <c r="AX2262" s="539"/>
      <c r="AY2262" s="539"/>
      <c r="AZ2262" s="539"/>
      <c r="BA2262" s="539"/>
      <c r="BB2262" s="357"/>
      <c r="BC2262" s="592">
        <f t="shared" si="2015"/>
        <v>8884</v>
      </c>
      <c r="BD2262" s="593">
        <f t="shared" si="2016"/>
        <v>11730.599999999999</v>
      </c>
      <c r="BE2262" s="595">
        <f t="shared" si="2017"/>
        <v>40223.4</v>
      </c>
      <c r="BF2262" s="289">
        <f t="shared" si="2018"/>
        <v>35014</v>
      </c>
      <c r="BG2262" s="596">
        <f t="shared" si="2019"/>
        <v>64477</v>
      </c>
      <c r="BH2262" s="595">
        <f t="shared" si="2020"/>
        <v>49003.200000000004</v>
      </c>
      <c r="BI2262" s="289">
        <f t="shared" si="2021"/>
        <v>22410</v>
      </c>
      <c r="BJ2262" s="596">
        <f t="shared" si="2022"/>
        <v>146910</v>
      </c>
      <c r="BK2262" s="595">
        <f t="shared" si="2023"/>
        <v>3551</v>
      </c>
      <c r="BL2262" s="289">
        <f t="shared" si="2024"/>
        <v>3149</v>
      </c>
      <c r="BM2262" s="596">
        <f t="shared" si="2025"/>
        <v>6298</v>
      </c>
      <c r="BN2262" s="563">
        <f t="shared" si="2026"/>
        <v>9</v>
      </c>
      <c r="BO2262" s="87">
        <f t="shared" si="2027"/>
        <v>2022</v>
      </c>
      <c r="BP2262" s="87">
        <f t="shared" si="2028"/>
        <v>0</v>
      </c>
      <c r="BQ2262" s="202"/>
    </row>
    <row r="2263" spans="1:69" ht="10.5" customHeight="1" x14ac:dyDescent="0.2">
      <c r="A2263" s="87" t="str">
        <f t="shared" si="2014"/>
        <v>2022-23RX99</v>
      </c>
      <c r="B2263" s="87" t="str">
        <f t="shared" si="2029"/>
        <v>Y60</v>
      </c>
      <c r="C2263" s="240" t="s">
        <v>200</v>
      </c>
      <c r="D2263" s="240" t="s">
        <v>172</v>
      </c>
      <c r="E2263" s="42"/>
      <c r="F2263" s="320" t="str">
        <f>VLOOKUP($G2263,'Selection Sheet'!$C$15:$F$39,3,0)</f>
        <v>Y60</v>
      </c>
      <c r="G2263" s="242" t="s">
        <v>103</v>
      </c>
      <c r="H2263" s="240" t="s">
        <v>535</v>
      </c>
      <c r="I2263" s="534">
        <v>232</v>
      </c>
      <c r="J2263" s="534">
        <v>56</v>
      </c>
      <c r="K2263" s="534">
        <v>35</v>
      </c>
      <c r="L2263" s="534">
        <v>17</v>
      </c>
      <c r="M2263" s="534">
        <v>231</v>
      </c>
      <c r="N2263" s="534">
        <v>25</v>
      </c>
      <c r="O2263" s="534">
        <v>35</v>
      </c>
      <c r="P2263" s="534">
        <v>12</v>
      </c>
      <c r="Q2263" s="534" t="s">
        <v>80</v>
      </c>
      <c r="R2263" s="534" t="s">
        <v>80</v>
      </c>
      <c r="S2263" s="534">
        <v>621</v>
      </c>
      <c r="T2263" s="501">
        <v>415</v>
      </c>
      <c r="U2263" s="550">
        <v>110</v>
      </c>
      <c r="V2263" s="550">
        <v>89</v>
      </c>
      <c r="W2263" s="550">
        <v>181</v>
      </c>
      <c r="X2263" s="498">
        <v>421</v>
      </c>
      <c r="Y2263" s="555">
        <v>94.9</v>
      </c>
      <c r="Z2263" s="550">
        <v>43</v>
      </c>
      <c r="AA2263" s="550">
        <v>243</v>
      </c>
      <c r="AB2263" s="501">
        <v>49</v>
      </c>
      <c r="AC2263" s="550">
        <v>60.1</v>
      </c>
      <c r="AD2263" s="550">
        <v>50</v>
      </c>
      <c r="AE2263" s="550">
        <v>113</v>
      </c>
      <c r="AF2263" s="502">
        <v>130</v>
      </c>
      <c r="AG2263" s="503">
        <v>154.325301204819</v>
      </c>
      <c r="AH2263" s="503">
        <v>218.6</v>
      </c>
      <c r="AI2263" s="502">
        <v>83</v>
      </c>
      <c r="AJ2263" s="538" t="s">
        <v>80</v>
      </c>
      <c r="AK2263" s="538" t="s">
        <v>80</v>
      </c>
      <c r="AL2263" s="539"/>
      <c r="AM2263" s="539"/>
      <c r="AN2263" s="538" t="s">
        <v>80</v>
      </c>
      <c r="AO2263" s="538" t="s">
        <v>80</v>
      </c>
      <c r="AP2263" s="569"/>
      <c r="AQ2263" s="569"/>
      <c r="AR2263" s="539"/>
      <c r="AS2263" s="539"/>
      <c r="AT2263" s="539"/>
      <c r="AU2263" s="539"/>
      <c r="AV2263" s="539"/>
      <c r="AW2263" s="539"/>
      <c r="AX2263" s="539"/>
      <c r="AY2263" s="539"/>
      <c r="AZ2263" s="539"/>
      <c r="BA2263" s="539"/>
      <c r="BB2263" s="357"/>
      <c r="BC2263" s="592">
        <f t="shared" si="2015"/>
        <v>12808.999999999976</v>
      </c>
      <c r="BD2263" s="593">
        <f t="shared" si="2016"/>
        <v>18143.8</v>
      </c>
      <c r="BE2263" s="595">
        <f t="shared" si="2017"/>
        <v>45650</v>
      </c>
      <c r="BF2263" s="289">
        <f t="shared" si="2018"/>
        <v>36935</v>
      </c>
      <c r="BG2263" s="596">
        <f t="shared" si="2019"/>
        <v>75115</v>
      </c>
      <c r="BH2263" s="595">
        <f t="shared" si="2020"/>
        <v>39952.9</v>
      </c>
      <c r="BI2263" s="289">
        <f t="shared" si="2021"/>
        <v>18103</v>
      </c>
      <c r="BJ2263" s="596">
        <f t="shared" si="2022"/>
        <v>102303</v>
      </c>
      <c r="BK2263" s="595">
        <f t="shared" si="2023"/>
        <v>2944.9</v>
      </c>
      <c r="BL2263" s="289">
        <f t="shared" si="2024"/>
        <v>2450</v>
      </c>
      <c r="BM2263" s="596">
        <f t="shared" si="2025"/>
        <v>5537</v>
      </c>
      <c r="BN2263" s="563">
        <f t="shared" si="2026"/>
        <v>9</v>
      </c>
      <c r="BO2263" s="87">
        <f t="shared" si="2027"/>
        <v>2022</v>
      </c>
      <c r="BP2263" s="87">
        <f t="shared" si="2028"/>
        <v>0</v>
      </c>
      <c r="BQ2263" s="202"/>
    </row>
    <row r="2264" spans="1:69" ht="10.5" customHeight="1" x14ac:dyDescent="0.2">
      <c r="A2264" s="314" t="str">
        <f t="shared" si="2014"/>
        <v>2022-23RYA9</v>
      </c>
      <c r="B2264" s="314" t="str">
        <f t="shared" si="2029"/>
        <v>Y60</v>
      </c>
      <c r="C2264" s="243" t="s">
        <v>200</v>
      </c>
      <c r="D2264" s="243" t="s">
        <v>172</v>
      </c>
      <c r="E2264" s="206"/>
      <c r="F2264" s="321" t="str">
        <f>VLOOKUP($G2264,'Selection Sheet'!$C$15:$F$39,3,0)</f>
        <v>Y60</v>
      </c>
      <c r="G2264" s="244" t="s">
        <v>118</v>
      </c>
      <c r="H2264" s="243" t="s">
        <v>536</v>
      </c>
      <c r="I2264" s="540">
        <v>292</v>
      </c>
      <c r="J2264" s="540">
        <v>84</v>
      </c>
      <c r="K2264" s="540">
        <v>47</v>
      </c>
      <c r="L2264" s="540">
        <v>25</v>
      </c>
      <c r="M2264" s="540">
        <v>285</v>
      </c>
      <c r="N2264" s="540">
        <v>22</v>
      </c>
      <c r="O2264" s="540">
        <v>44</v>
      </c>
      <c r="P2264" s="540">
        <v>13</v>
      </c>
      <c r="Q2264" s="540" t="s">
        <v>80</v>
      </c>
      <c r="R2264" s="540" t="s">
        <v>80</v>
      </c>
      <c r="S2264" s="540">
        <v>846</v>
      </c>
      <c r="T2264" s="514">
        <v>434</v>
      </c>
      <c r="U2264" s="551">
        <v>116.1</v>
      </c>
      <c r="V2264" s="551">
        <v>88</v>
      </c>
      <c r="W2264" s="551">
        <v>184</v>
      </c>
      <c r="X2264" s="511">
        <v>499</v>
      </c>
      <c r="Y2264" s="556">
        <v>123.8</v>
      </c>
      <c r="Z2264" s="551">
        <v>46</v>
      </c>
      <c r="AA2264" s="551">
        <v>356</v>
      </c>
      <c r="AB2264" s="514">
        <v>40</v>
      </c>
      <c r="AC2264" s="551">
        <v>62.3</v>
      </c>
      <c r="AD2264" s="551">
        <v>57</v>
      </c>
      <c r="AE2264" s="551">
        <v>110.5</v>
      </c>
      <c r="AF2264" s="515">
        <v>149</v>
      </c>
      <c r="AG2264" s="516">
        <v>154.89599999999999</v>
      </c>
      <c r="AH2264" s="516">
        <v>224.6</v>
      </c>
      <c r="AI2264" s="515">
        <v>125</v>
      </c>
      <c r="AJ2264" s="519" t="s">
        <v>80</v>
      </c>
      <c r="AK2264" s="519" t="s">
        <v>80</v>
      </c>
      <c r="AL2264" s="570"/>
      <c r="AM2264" s="570"/>
      <c r="AN2264" s="541" t="s">
        <v>80</v>
      </c>
      <c r="AO2264" s="541" t="s">
        <v>80</v>
      </c>
      <c r="AP2264" s="570"/>
      <c r="AQ2264" s="570"/>
      <c r="AR2264" s="542"/>
      <c r="AS2264" s="542"/>
      <c r="AT2264" s="542"/>
      <c r="AU2264" s="542"/>
      <c r="AV2264" s="542"/>
      <c r="AW2264" s="542"/>
      <c r="AX2264" s="542"/>
      <c r="AY2264" s="542"/>
      <c r="AZ2264" s="542"/>
      <c r="BA2264" s="542"/>
      <c r="BB2264" s="358"/>
      <c r="BC2264" s="597">
        <f t="shared" si="2015"/>
        <v>19362</v>
      </c>
      <c r="BD2264" s="598">
        <f t="shared" si="2016"/>
        <v>28075</v>
      </c>
      <c r="BE2264" s="602">
        <f t="shared" si="2017"/>
        <v>50387.399999999994</v>
      </c>
      <c r="BF2264" s="603">
        <f t="shared" si="2018"/>
        <v>38192</v>
      </c>
      <c r="BG2264" s="604">
        <f t="shared" si="2019"/>
        <v>79856</v>
      </c>
      <c r="BH2264" s="602">
        <f t="shared" si="2020"/>
        <v>61776.2</v>
      </c>
      <c r="BI2264" s="603">
        <f t="shared" si="2021"/>
        <v>22954</v>
      </c>
      <c r="BJ2264" s="604">
        <f t="shared" si="2022"/>
        <v>177644</v>
      </c>
      <c r="BK2264" s="602">
        <f t="shared" si="2023"/>
        <v>2492</v>
      </c>
      <c r="BL2264" s="603">
        <f t="shared" si="2024"/>
        <v>2280</v>
      </c>
      <c r="BM2264" s="604">
        <f t="shared" si="2025"/>
        <v>4420</v>
      </c>
      <c r="BN2264" s="564">
        <f t="shared" si="2026"/>
        <v>9</v>
      </c>
      <c r="BO2264" s="314">
        <f t="shared" si="2027"/>
        <v>2022</v>
      </c>
      <c r="BP2264" s="314">
        <f t="shared" si="2028"/>
        <v>0</v>
      </c>
      <c r="BQ2264" s="202"/>
    </row>
    <row r="2265" spans="1:69" ht="10.5" customHeight="1" x14ac:dyDescent="0.2">
      <c r="A2265" s="87" t="str">
        <f t="shared" ref="A2265:A2328" si="2030">CONCATENATE(C2265,G2265,BN2265)</f>
        <v>2022-23RYC9</v>
      </c>
      <c r="B2265" s="87" t="str">
        <f t="shared" si="2029"/>
        <v>Y61</v>
      </c>
      <c r="C2265" s="240" t="s">
        <v>200</v>
      </c>
      <c r="D2265" s="240" t="s">
        <v>172</v>
      </c>
      <c r="E2265" s="42"/>
      <c r="F2265" s="320" t="str">
        <f>VLOOKUP($G2265,'Selection Sheet'!$C$15:$F$39,3,0)</f>
        <v>Y61</v>
      </c>
      <c r="G2265" s="242" t="s">
        <v>87</v>
      </c>
      <c r="H2265" s="240" t="s">
        <v>537</v>
      </c>
      <c r="I2265" s="534">
        <v>295</v>
      </c>
      <c r="J2265" s="534">
        <v>71</v>
      </c>
      <c r="K2265" s="534">
        <v>54</v>
      </c>
      <c r="L2265" s="534">
        <v>25</v>
      </c>
      <c r="M2265" s="534">
        <v>295</v>
      </c>
      <c r="N2265" s="534">
        <v>18</v>
      </c>
      <c r="O2265" s="534">
        <v>54</v>
      </c>
      <c r="P2265" s="534">
        <v>14</v>
      </c>
      <c r="Q2265" s="534" t="s">
        <v>80</v>
      </c>
      <c r="R2265" s="534" t="s">
        <v>80</v>
      </c>
      <c r="S2265" s="534">
        <v>889</v>
      </c>
      <c r="T2265" s="501">
        <v>461</v>
      </c>
      <c r="U2265" s="550">
        <v>122.3</v>
      </c>
      <c r="V2265" s="550">
        <v>97</v>
      </c>
      <c r="W2265" s="550">
        <v>204</v>
      </c>
      <c r="X2265" s="498">
        <v>463</v>
      </c>
      <c r="Y2265" s="555">
        <v>91.1</v>
      </c>
      <c r="Z2265" s="550">
        <v>39</v>
      </c>
      <c r="AA2265" s="550">
        <v>239</v>
      </c>
      <c r="AB2265" s="501">
        <v>60</v>
      </c>
      <c r="AC2265" s="550">
        <v>56.4</v>
      </c>
      <c r="AD2265" s="550">
        <v>52</v>
      </c>
      <c r="AE2265" s="550">
        <v>91.5</v>
      </c>
      <c r="AF2265" s="502">
        <v>91</v>
      </c>
      <c r="AG2265" s="503">
        <v>176.61038961039</v>
      </c>
      <c r="AH2265" s="503">
        <v>231.8</v>
      </c>
      <c r="AI2265" s="502">
        <v>77</v>
      </c>
      <c r="AJ2265" s="538" t="s">
        <v>80</v>
      </c>
      <c r="AK2265" s="538" t="s">
        <v>80</v>
      </c>
      <c r="AL2265" s="539"/>
      <c r="AM2265" s="539"/>
      <c r="AN2265" s="538" t="s">
        <v>80</v>
      </c>
      <c r="AO2265" s="538" t="s">
        <v>80</v>
      </c>
      <c r="AP2265" s="569"/>
      <c r="AQ2265" s="569"/>
      <c r="AR2265" s="539"/>
      <c r="AS2265" s="539"/>
      <c r="AT2265" s="539"/>
      <c r="AU2265" s="539"/>
      <c r="AV2265" s="539"/>
      <c r="AW2265" s="539"/>
      <c r="AX2265" s="539"/>
      <c r="AY2265" s="539"/>
      <c r="AZ2265" s="539"/>
      <c r="BA2265" s="539"/>
      <c r="BB2265" s="357"/>
      <c r="BC2265" s="592">
        <f t="shared" ref="BC2265:BC2328" si="2031">IFERROR(AG2265*$AI2265,"-")</f>
        <v>13599.000000000031</v>
      </c>
      <c r="BD2265" s="593">
        <f t="shared" ref="BD2265:BD2328" si="2032">IFERROR(AH2265*$AI2265,"-")</f>
        <v>17848.600000000002</v>
      </c>
      <c r="BE2265" s="595">
        <f t="shared" ref="BE2265:BE2328" si="2033">IFERROR(U2265*$T2265, "-")</f>
        <v>56380.299999999996</v>
      </c>
      <c r="BF2265" s="289">
        <f t="shared" ref="BF2265:BF2328" si="2034">IFERROR(V2265*$T2265,"-")</f>
        <v>44717</v>
      </c>
      <c r="BG2265" s="596">
        <f t="shared" ref="BG2265:BG2328" si="2035">IFERROR(W2265*$T2265,"-")</f>
        <v>94044</v>
      </c>
      <c r="BH2265" s="595">
        <f t="shared" ref="BH2265:BH2328" si="2036">IFERROR(Y2265*$X2265, "-")</f>
        <v>42179.299999999996</v>
      </c>
      <c r="BI2265" s="289">
        <f t="shared" ref="BI2265:BI2328" si="2037">IFERROR(Z2265*$X2265,"-")</f>
        <v>18057</v>
      </c>
      <c r="BJ2265" s="596">
        <f t="shared" ref="BJ2265:BJ2328" si="2038">IFERROR(AA2265*$X2265,"-")</f>
        <v>110657</v>
      </c>
      <c r="BK2265" s="595">
        <f t="shared" ref="BK2265:BK2328" si="2039">IFERROR(AC2265*$AB2265, "-")</f>
        <v>3384</v>
      </c>
      <c r="BL2265" s="289">
        <f t="shared" ref="BL2265:BL2328" si="2040">IFERROR(AD2265*$AB2265,"-")</f>
        <v>3120</v>
      </c>
      <c r="BM2265" s="596">
        <f t="shared" ref="BM2265:BM2328" si="2041">IFERROR(AE2265*$AB2265,"-")</f>
        <v>5490</v>
      </c>
      <c r="BN2265" s="563">
        <f t="shared" ref="BN2265:BN2328" si="2042">MONTH(1&amp;$D2265)</f>
        <v>9</v>
      </c>
      <c r="BO2265" s="87">
        <f t="shared" ref="BO2265:BO2301" si="2043">VALUE(LEFT(C2265,4)+IF($BN2265&lt;4,1,0))</f>
        <v>2022</v>
      </c>
      <c r="BP2265" s="87">
        <f>(BN2265/3-ROUNDDOWN(BN2265/3,0))*3</f>
        <v>0</v>
      </c>
      <c r="BQ2265" s="202"/>
    </row>
    <row r="2266" spans="1:69" ht="10.5" customHeight="1" x14ac:dyDescent="0.2">
      <c r="A2266" s="87" t="str">
        <f t="shared" si="2030"/>
        <v>2022-23RYD9</v>
      </c>
      <c r="B2266" s="87" t="str">
        <f t="shared" ref="B2266:B2329" si="2044">F2266</f>
        <v>Y59</v>
      </c>
      <c r="C2266" s="240" t="s">
        <v>200</v>
      </c>
      <c r="D2266" s="240" t="s">
        <v>172</v>
      </c>
      <c r="E2266" s="42"/>
      <c r="F2266" s="320" t="str">
        <f>VLOOKUP($G2266,'Selection Sheet'!$C$15:$F$39,3,0)</f>
        <v>Y59</v>
      </c>
      <c r="G2266" s="242" t="s">
        <v>116</v>
      </c>
      <c r="H2266" s="240" t="s">
        <v>538</v>
      </c>
      <c r="I2266" s="534">
        <v>204</v>
      </c>
      <c r="J2266" s="534">
        <v>70</v>
      </c>
      <c r="K2266" s="534">
        <v>35</v>
      </c>
      <c r="L2266" s="534">
        <v>18</v>
      </c>
      <c r="M2266" s="534">
        <v>201</v>
      </c>
      <c r="N2266" s="534">
        <v>18</v>
      </c>
      <c r="O2266" s="534">
        <v>34</v>
      </c>
      <c r="P2266" s="534">
        <v>7</v>
      </c>
      <c r="Q2266" s="534" t="s">
        <v>80</v>
      </c>
      <c r="R2266" s="534" t="s">
        <v>80</v>
      </c>
      <c r="S2266" s="534">
        <v>631</v>
      </c>
      <c r="T2266" s="501">
        <v>431</v>
      </c>
      <c r="U2266" s="550">
        <v>103.3</v>
      </c>
      <c r="V2266" s="550">
        <v>85</v>
      </c>
      <c r="W2266" s="550">
        <v>164</v>
      </c>
      <c r="X2266" s="498">
        <v>436</v>
      </c>
      <c r="Y2266" s="555">
        <v>76.8</v>
      </c>
      <c r="Z2266" s="550">
        <v>35</v>
      </c>
      <c r="AA2266" s="550">
        <v>202</v>
      </c>
      <c r="AB2266" s="501">
        <v>60</v>
      </c>
      <c r="AC2266" s="550">
        <v>67.5</v>
      </c>
      <c r="AD2266" s="550">
        <v>60.5</v>
      </c>
      <c r="AE2266" s="550">
        <v>92.5</v>
      </c>
      <c r="AF2266" s="502">
        <v>97</v>
      </c>
      <c r="AG2266" s="503">
        <v>159.57954545454501</v>
      </c>
      <c r="AH2266" s="503">
        <v>236.6</v>
      </c>
      <c r="AI2266" s="502">
        <v>88</v>
      </c>
      <c r="AJ2266" s="538" t="s">
        <v>80</v>
      </c>
      <c r="AK2266" s="538" t="s">
        <v>80</v>
      </c>
      <c r="AL2266" s="539"/>
      <c r="AM2266" s="539"/>
      <c r="AN2266" s="538" t="s">
        <v>80</v>
      </c>
      <c r="AO2266" s="538" t="s">
        <v>80</v>
      </c>
      <c r="AP2266" s="569"/>
      <c r="AQ2266" s="569"/>
      <c r="AR2266" s="539"/>
      <c r="AS2266" s="539"/>
      <c r="AT2266" s="539"/>
      <c r="AU2266" s="539"/>
      <c r="AV2266" s="539"/>
      <c r="AW2266" s="539"/>
      <c r="AX2266" s="539"/>
      <c r="AY2266" s="539"/>
      <c r="AZ2266" s="539"/>
      <c r="BA2266" s="539"/>
      <c r="BB2266" s="357"/>
      <c r="BC2266" s="592">
        <f t="shared" si="2031"/>
        <v>14042.999999999962</v>
      </c>
      <c r="BD2266" s="593">
        <f t="shared" si="2032"/>
        <v>20820.8</v>
      </c>
      <c r="BE2266" s="595">
        <f t="shared" si="2033"/>
        <v>44522.299999999996</v>
      </c>
      <c r="BF2266" s="289">
        <f t="shared" si="2034"/>
        <v>36635</v>
      </c>
      <c r="BG2266" s="596">
        <f t="shared" si="2035"/>
        <v>70684</v>
      </c>
      <c r="BH2266" s="595">
        <f t="shared" si="2036"/>
        <v>33484.799999999996</v>
      </c>
      <c r="BI2266" s="289">
        <f t="shared" si="2037"/>
        <v>15260</v>
      </c>
      <c r="BJ2266" s="596">
        <f t="shared" si="2038"/>
        <v>88072</v>
      </c>
      <c r="BK2266" s="595">
        <f t="shared" si="2039"/>
        <v>4050</v>
      </c>
      <c r="BL2266" s="289">
        <f t="shared" si="2040"/>
        <v>3630</v>
      </c>
      <c r="BM2266" s="596">
        <f t="shared" si="2041"/>
        <v>5550</v>
      </c>
      <c r="BN2266" s="563">
        <f t="shared" si="2042"/>
        <v>9</v>
      </c>
      <c r="BO2266" s="87">
        <f t="shared" si="2043"/>
        <v>2022</v>
      </c>
      <c r="BP2266" s="87">
        <f>(BN2266/3-ROUNDDOWN(BN2266/3,0))*3</f>
        <v>0</v>
      </c>
      <c r="BQ2266" s="202"/>
    </row>
    <row r="2267" spans="1:69" ht="10.5" customHeight="1" x14ac:dyDescent="0.2">
      <c r="A2267" s="87" t="str">
        <f t="shared" si="2030"/>
        <v>2022-23RYE9</v>
      </c>
      <c r="B2267" s="87" t="str">
        <f t="shared" si="2044"/>
        <v>Y59</v>
      </c>
      <c r="C2267" s="240" t="s">
        <v>200</v>
      </c>
      <c r="D2267" s="240" t="s">
        <v>172</v>
      </c>
      <c r="E2267" s="42"/>
      <c r="F2267" s="320" t="str">
        <f>VLOOKUP($G2267,'Selection Sheet'!$C$15:$F$39,3,0)</f>
        <v>Y59</v>
      </c>
      <c r="G2267" s="242" t="s">
        <v>114</v>
      </c>
      <c r="H2267" s="240" t="s">
        <v>539</v>
      </c>
      <c r="I2267" s="534">
        <v>202</v>
      </c>
      <c r="J2267" s="534">
        <v>49</v>
      </c>
      <c r="K2267" s="534">
        <v>30</v>
      </c>
      <c r="L2267" s="534">
        <v>17</v>
      </c>
      <c r="M2267" s="534">
        <v>200</v>
      </c>
      <c r="N2267" s="534">
        <v>20</v>
      </c>
      <c r="O2267" s="534">
        <v>29</v>
      </c>
      <c r="P2267" s="534">
        <v>11</v>
      </c>
      <c r="Q2267" s="534" t="s">
        <v>80</v>
      </c>
      <c r="R2267" s="534" t="s">
        <v>80</v>
      </c>
      <c r="S2267" s="534">
        <v>366</v>
      </c>
      <c r="T2267" s="501">
        <v>292</v>
      </c>
      <c r="U2267" s="550">
        <v>104.3</v>
      </c>
      <c r="V2267" s="550">
        <v>87</v>
      </c>
      <c r="W2267" s="550">
        <v>158</v>
      </c>
      <c r="X2267" s="498">
        <v>315</v>
      </c>
      <c r="Y2267" s="555">
        <v>86.6</v>
      </c>
      <c r="Z2267" s="550">
        <v>32</v>
      </c>
      <c r="AA2267" s="550">
        <v>254</v>
      </c>
      <c r="AB2267" s="501">
        <v>52</v>
      </c>
      <c r="AC2267" s="550">
        <v>50.9</v>
      </c>
      <c r="AD2267" s="550">
        <v>46</v>
      </c>
      <c r="AE2267" s="550">
        <v>83</v>
      </c>
      <c r="AF2267" s="502">
        <v>78</v>
      </c>
      <c r="AG2267" s="503">
        <v>135.19672131147499</v>
      </c>
      <c r="AH2267" s="503">
        <v>184</v>
      </c>
      <c r="AI2267" s="502">
        <v>61</v>
      </c>
      <c r="AJ2267" s="538" t="s">
        <v>80</v>
      </c>
      <c r="AK2267" s="538" t="s">
        <v>80</v>
      </c>
      <c r="AL2267" s="539"/>
      <c r="AM2267" s="539"/>
      <c r="AN2267" s="538" t="s">
        <v>80</v>
      </c>
      <c r="AO2267" s="538" t="s">
        <v>80</v>
      </c>
      <c r="AP2267" s="569"/>
      <c r="AQ2267" s="569"/>
      <c r="AR2267" s="539"/>
      <c r="AS2267" s="539"/>
      <c r="AT2267" s="539"/>
      <c r="AU2267" s="539"/>
      <c r="AV2267" s="539"/>
      <c r="AW2267" s="539"/>
      <c r="AX2267" s="539"/>
      <c r="AY2267" s="539"/>
      <c r="AZ2267" s="539"/>
      <c r="BA2267" s="539"/>
      <c r="BB2267" s="357"/>
      <c r="BC2267" s="592">
        <f t="shared" si="2031"/>
        <v>8246.9999999999745</v>
      </c>
      <c r="BD2267" s="593">
        <f t="shared" si="2032"/>
        <v>11224</v>
      </c>
      <c r="BE2267" s="595">
        <f t="shared" si="2033"/>
        <v>30455.599999999999</v>
      </c>
      <c r="BF2267" s="289">
        <f t="shared" si="2034"/>
        <v>25404</v>
      </c>
      <c r="BG2267" s="596">
        <f t="shared" si="2035"/>
        <v>46136</v>
      </c>
      <c r="BH2267" s="595">
        <f t="shared" si="2036"/>
        <v>27279</v>
      </c>
      <c r="BI2267" s="289">
        <f t="shared" si="2037"/>
        <v>10080</v>
      </c>
      <c r="BJ2267" s="596">
        <f t="shared" si="2038"/>
        <v>80010</v>
      </c>
      <c r="BK2267" s="595">
        <f t="shared" si="2039"/>
        <v>2646.7999999999997</v>
      </c>
      <c r="BL2267" s="289">
        <f t="shared" si="2040"/>
        <v>2392</v>
      </c>
      <c r="BM2267" s="596">
        <f t="shared" si="2041"/>
        <v>4316</v>
      </c>
      <c r="BN2267" s="563">
        <f t="shared" si="2042"/>
        <v>9</v>
      </c>
      <c r="BO2267" s="87">
        <f t="shared" si="2043"/>
        <v>2022</v>
      </c>
      <c r="BP2267" s="87">
        <f>(BN2267/3-ROUNDDOWN(BN2267/3,0))*3</f>
        <v>0</v>
      </c>
      <c r="BQ2267" s="202"/>
    </row>
    <row r="2268" spans="1:69" ht="10.5" customHeight="1" x14ac:dyDescent="0.2">
      <c r="A2268" s="312" t="str">
        <f t="shared" si="2030"/>
        <v>2022-23RYF9</v>
      </c>
      <c r="B2268" s="312" t="str">
        <f t="shared" si="2044"/>
        <v>Y58</v>
      </c>
      <c r="C2268" s="245" t="s">
        <v>200</v>
      </c>
      <c r="D2268" s="245" t="s">
        <v>172</v>
      </c>
      <c r="E2268" s="53"/>
      <c r="F2268" s="322" t="str">
        <f>VLOOKUP($G2268,'Selection Sheet'!$C$15:$F$39,3,0)</f>
        <v>Y58</v>
      </c>
      <c r="G2268" s="246" t="s">
        <v>99</v>
      </c>
      <c r="H2268" s="245" t="s">
        <v>540</v>
      </c>
      <c r="I2268" s="543">
        <v>260</v>
      </c>
      <c r="J2268" s="543">
        <v>75</v>
      </c>
      <c r="K2268" s="543">
        <v>44</v>
      </c>
      <c r="L2268" s="543">
        <v>22</v>
      </c>
      <c r="M2268" s="543">
        <v>255</v>
      </c>
      <c r="N2268" s="543">
        <v>31</v>
      </c>
      <c r="O2268" s="543">
        <v>44</v>
      </c>
      <c r="P2268" s="543">
        <v>13</v>
      </c>
      <c r="Q2268" s="543" t="s">
        <v>80</v>
      </c>
      <c r="R2268" s="543" t="s">
        <v>80</v>
      </c>
      <c r="S2268" s="543">
        <v>742</v>
      </c>
      <c r="T2268" s="527">
        <v>528</v>
      </c>
      <c r="U2268" s="552">
        <v>124.3</v>
      </c>
      <c r="V2268" s="552">
        <v>98</v>
      </c>
      <c r="W2268" s="552">
        <v>205</v>
      </c>
      <c r="X2268" s="524">
        <v>552</v>
      </c>
      <c r="Y2268" s="557">
        <v>80.8</v>
      </c>
      <c r="Z2268" s="552">
        <v>23</v>
      </c>
      <c r="AA2268" s="552">
        <v>241</v>
      </c>
      <c r="AB2268" s="527">
        <v>74</v>
      </c>
      <c r="AC2268" s="552">
        <v>62.4</v>
      </c>
      <c r="AD2268" s="552">
        <v>54</v>
      </c>
      <c r="AE2268" s="552">
        <v>101</v>
      </c>
      <c r="AF2268" s="528">
        <v>103</v>
      </c>
      <c r="AG2268" s="529">
        <v>177.64705882352899</v>
      </c>
      <c r="AH2268" s="529">
        <v>267.8</v>
      </c>
      <c r="AI2268" s="528">
        <v>85</v>
      </c>
      <c r="AJ2268" s="532" t="s">
        <v>80</v>
      </c>
      <c r="AK2268" s="532" t="s">
        <v>80</v>
      </c>
      <c r="AL2268" s="571"/>
      <c r="AM2268" s="571"/>
      <c r="AN2268" s="544" t="s">
        <v>80</v>
      </c>
      <c r="AO2268" s="544" t="s">
        <v>80</v>
      </c>
      <c r="AP2268" s="571"/>
      <c r="AQ2268" s="571"/>
      <c r="AR2268" s="545"/>
      <c r="AS2268" s="545"/>
      <c r="AT2268" s="545"/>
      <c r="AU2268" s="545"/>
      <c r="AV2268" s="545"/>
      <c r="AW2268" s="545"/>
      <c r="AX2268" s="545"/>
      <c r="AY2268" s="545"/>
      <c r="AZ2268" s="545"/>
      <c r="BA2268" s="545"/>
      <c r="BB2268" s="359"/>
      <c r="BC2268" s="605">
        <f t="shared" si="2031"/>
        <v>15099.999999999964</v>
      </c>
      <c r="BD2268" s="606">
        <f t="shared" si="2032"/>
        <v>22763</v>
      </c>
      <c r="BE2268" s="609">
        <f t="shared" si="2033"/>
        <v>65630.399999999994</v>
      </c>
      <c r="BF2268" s="311">
        <f t="shared" si="2034"/>
        <v>51744</v>
      </c>
      <c r="BG2268" s="610">
        <f t="shared" si="2035"/>
        <v>108240</v>
      </c>
      <c r="BH2268" s="609">
        <f t="shared" si="2036"/>
        <v>44601.599999999999</v>
      </c>
      <c r="BI2268" s="311">
        <f t="shared" si="2037"/>
        <v>12696</v>
      </c>
      <c r="BJ2268" s="610">
        <f t="shared" si="2038"/>
        <v>133032</v>
      </c>
      <c r="BK2268" s="609">
        <f t="shared" si="2039"/>
        <v>4617.5999999999995</v>
      </c>
      <c r="BL2268" s="311">
        <f t="shared" si="2040"/>
        <v>3996</v>
      </c>
      <c r="BM2268" s="610">
        <f t="shared" si="2041"/>
        <v>7474</v>
      </c>
      <c r="BN2268" s="565">
        <f t="shared" si="2042"/>
        <v>9</v>
      </c>
      <c r="BO2268" s="312">
        <f t="shared" si="2043"/>
        <v>2022</v>
      </c>
      <c r="BP2268" s="312">
        <f>(BN2268/3-ROUNDDOWN(BN2268/3,0))*3</f>
        <v>0</v>
      </c>
      <c r="BQ2268" s="202"/>
    </row>
    <row r="2269" spans="1:69" ht="10.5" customHeight="1" x14ac:dyDescent="0.2">
      <c r="A2269" s="87" t="str">
        <f t="shared" si="2030"/>
        <v>2022-23R1F10</v>
      </c>
      <c r="B2269" s="87" t="str">
        <f t="shared" si="2044"/>
        <v>Y59</v>
      </c>
      <c r="C2269" s="241" t="s">
        <v>200</v>
      </c>
      <c r="D2269" s="241" t="s">
        <v>173</v>
      </c>
      <c r="E2269" s="42"/>
      <c r="F2269" s="320" t="str">
        <f>VLOOKUP($G2269,'Selection Sheet'!$C$15:$F$39,3,0)</f>
        <v>Y59</v>
      </c>
      <c r="G2269" s="242" t="s">
        <v>108</v>
      </c>
      <c r="H2269" s="240" t="s">
        <v>529</v>
      </c>
      <c r="I2269" s="534">
        <v>8</v>
      </c>
      <c r="J2269" s="534">
        <v>0</v>
      </c>
      <c r="K2269" s="534">
        <v>1</v>
      </c>
      <c r="L2269" s="534">
        <v>0</v>
      </c>
      <c r="M2269" s="534">
        <v>8</v>
      </c>
      <c r="N2269" s="534">
        <v>0</v>
      </c>
      <c r="O2269" s="534">
        <v>1</v>
      </c>
      <c r="P2269" s="534">
        <v>0</v>
      </c>
      <c r="Q2269" s="534">
        <v>3</v>
      </c>
      <c r="R2269" s="534">
        <v>3</v>
      </c>
      <c r="S2269" s="534">
        <v>24</v>
      </c>
      <c r="T2269" s="498">
        <v>29</v>
      </c>
      <c r="U2269" s="550">
        <v>94.4</v>
      </c>
      <c r="V2269" s="550">
        <v>78</v>
      </c>
      <c r="W2269" s="550">
        <v>148</v>
      </c>
      <c r="X2269" s="498">
        <v>29</v>
      </c>
      <c r="Y2269" s="555">
        <v>43.7</v>
      </c>
      <c r="Z2269" s="550">
        <v>21</v>
      </c>
      <c r="AA2269" s="550">
        <v>139</v>
      </c>
      <c r="AB2269" s="501" t="s">
        <v>80</v>
      </c>
      <c r="AC2269" s="550" t="s">
        <v>80</v>
      </c>
      <c r="AD2269" s="550" t="s">
        <v>80</v>
      </c>
      <c r="AE2269" s="550" t="s">
        <v>80</v>
      </c>
      <c r="AF2269" s="502">
        <v>2</v>
      </c>
      <c r="AG2269" s="503">
        <v>189</v>
      </c>
      <c r="AH2269" s="503">
        <v>189</v>
      </c>
      <c r="AI2269" s="502">
        <v>1</v>
      </c>
      <c r="AJ2269" s="538">
        <v>6</v>
      </c>
      <c r="AK2269" s="538">
        <v>9</v>
      </c>
      <c r="AL2269" s="539"/>
      <c r="AM2269" s="539"/>
      <c r="AN2269" s="538" t="s">
        <v>80</v>
      </c>
      <c r="AO2269" s="538" t="s">
        <v>80</v>
      </c>
      <c r="AP2269" s="569"/>
      <c r="AQ2269" s="569"/>
      <c r="AR2269" s="539"/>
      <c r="AS2269" s="539"/>
      <c r="AT2269" s="539"/>
      <c r="AU2269" s="539"/>
      <c r="AV2269" s="539"/>
      <c r="AW2269" s="539"/>
      <c r="AX2269" s="539"/>
      <c r="AY2269" s="539"/>
      <c r="AZ2269" s="539"/>
      <c r="BA2269" s="539"/>
      <c r="BB2269" s="357"/>
      <c r="BC2269" s="592">
        <f t="shared" si="2031"/>
        <v>189</v>
      </c>
      <c r="BD2269" s="593">
        <f t="shared" si="2032"/>
        <v>189</v>
      </c>
      <c r="BE2269" s="595">
        <f t="shared" si="2033"/>
        <v>2737.6000000000004</v>
      </c>
      <c r="BF2269" s="289">
        <f t="shared" si="2034"/>
        <v>2262</v>
      </c>
      <c r="BG2269" s="596">
        <f t="shared" si="2035"/>
        <v>4292</v>
      </c>
      <c r="BH2269" s="595">
        <f t="shared" si="2036"/>
        <v>1267.3000000000002</v>
      </c>
      <c r="BI2269" s="289">
        <f t="shared" si="2037"/>
        <v>609</v>
      </c>
      <c r="BJ2269" s="596">
        <f t="shared" si="2038"/>
        <v>4031</v>
      </c>
      <c r="BK2269" s="595" t="str">
        <f t="shared" si="2039"/>
        <v>-</v>
      </c>
      <c r="BL2269" s="289" t="str">
        <f t="shared" si="2040"/>
        <v>-</v>
      </c>
      <c r="BM2269" s="596" t="str">
        <f t="shared" si="2041"/>
        <v>-</v>
      </c>
      <c r="BN2269" s="563">
        <f t="shared" si="2042"/>
        <v>10</v>
      </c>
      <c r="BO2269" s="87">
        <f t="shared" si="2043"/>
        <v>2022</v>
      </c>
      <c r="BP2269" s="87">
        <f>(BN2269/3-ROUNDDOWN(BN2269/3,0))*3</f>
        <v>1.0000000000000004</v>
      </c>
      <c r="BQ2269" s="202"/>
    </row>
    <row r="2270" spans="1:69" ht="10.5" customHeight="1" x14ac:dyDescent="0.2">
      <c r="A2270" s="87" t="str">
        <f t="shared" si="2030"/>
        <v>2022-23RRU10</v>
      </c>
      <c r="B2270" s="87" t="str">
        <f t="shared" si="2044"/>
        <v>Y56</v>
      </c>
      <c r="C2270" s="240" t="s">
        <v>200</v>
      </c>
      <c r="D2270" s="240" t="s">
        <v>173</v>
      </c>
      <c r="E2270" s="42"/>
      <c r="F2270" s="320" t="str">
        <f>VLOOKUP($G2270,'Selection Sheet'!$C$15:$F$39,3,0)</f>
        <v>Y56</v>
      </c>
      <c r="G2270" s="242" t="s">
        <v>93</v>
      </c>
      <c r="H2270" s="240" t="s">
        <v>530</v>
      </c>
      <c r="I2270" s="534">
        <v>352</v>
      </c>
      <c r="J2270" s="534">
        <v>81</v>
      </c>
      <c r="K2270" s="534">
        <v>39</v>
      </c>
      <c r="L2270" s="534">
        <v>18</v>
      </c>
      <c r="M2270" s="534">
        <v>346</v>
      </c>
      <c r="N2270" s="534">
        <v>25</v>
      </c>
      <c r="O2270" s="534">
        <v>38</v>
      </c>
      <c r="P2270" s="534">
        <v>10</v>
      </c>
      <c r="Q2270" s="534">
        <v>131</v>
      </c>
      <c r="R2270" s="534">
        <v>124</v>
      </c>
      <c r="S2270" s="534">
        <v>1052</v>
      </c>
      <c r="T2270" s="501">
        <v>331</v>
      </c>
      <c r="U2270" s="550">
        <v>113.6</v>
      </c>
      <c r="V2270" s="550">
        <v>99</v>
      </c>
      <c r="W2270" s="550">
        <v>194</v>
      </c>
      <c r="X2270" s="498">
        <v>573</v>
      </c>
      <c r="Y2270" s="555">
        <v>75</v>
      </c>
      <c r="Z2270" s="550">
        <v>30</v>
      </c>
      <c r="AA2270" s="550">
        <v>210</v>
      </c>
      <c r="AB2270" s="501">
        <v>70</v>
      </c>
      <c r="AC2270" s="550">
        <v>48.9</v>
      </c>
      <c r="AD2270" s="550">
        <v>41.5</v>
      </c>
      <c r="AE2270" s="550">
        <v>76.5</v>
      </c>
      <c r="AF2270" s="502">
        <v>82</v>
      </c>
      <c r="AG2270" s="503">
        <v>174.19718309859201</v>
      </c>
      <c r="AH2270" s="503">
        <v>264</v>
      </c>
      <c r="AI2270" s="502">
        <v>71</v>
      </c>
      <c r="AJ2270" s="538">
        <v>125</v>
      </c>
      <c r="AK2270" s="538">
        <v>185</v>
      </c>
      <c r="AL2270" s="539"/>
      <c r="AM2270" s="539"/>
      <c r="AN2270" s="538" t="s">
        <v>80</v>
      </c>
      <c r="AO2270" s="538" t="s">
        <v>80</v>
      </c>
      <c r="AP2270" s="569"/>
      <c r="AQ2270" s="569"/>
      <c r="AR2270" s="539"/>
      <c r="AS2270" s="539"/>
      <c r="AT2270" s="539"/>
      <c r="AU2270" s="539"/>
      <c r="AV2270" s="539"/>
      <c r="AW2270" s="539"/>
      <c r="AX2270" s="539"/>
      <c r="AY2270" s="539"/>
      <c r="AZ2270" s="539"/>
      <c r="BA2270" s="539"/>
      <c r="BB2270" s="357"/>
      <c r="BC2270" s="592">
        <f t="shared" si="2031"/>
        <v>12368.000000000033</v>
      </c>
      <c r="BD2270" s="593">
        <f t="shared" si="2032"/>
        <v>18744</v>
      </c>
      <c r="BE2270" s="595">
        <f t="shared" si="2033"/>
        <v>37601.599999999999</v>
      </c>
      <c r="BF2270" s="289">
        <f t="shared" si="2034"/>
        <v>32769</v>
      </c>
      <c r="BG2270" s="596">
        <f t="shared" si="2035"/>
        <v>64214</v>
      </c>
      <c r="BH2270" s="595">
        <f t="shared" si="2036"/>
        <v>42975</v>
      </c>
      <c r="BI2270" s="289">
        <f t="shared" si="2037"/>
        <v>17190</v>
      </c>
      <c r="BJ2270" s="596">
        <f t="shared" si="2038"/>
        <v>120330</v>
      </c>
      <c r="BK2270" s="595">
        <f t="shared" si="2039"/>
        <v>3423</v>
      </c>
      <c r="BL2270" s="289">
        <f t="shared" si="2040"/>
        <v>2905</v>
      </c>
      <c r="BM2270" s="596">
        <f t="shared" si="2041"/>
        <v>5355</v>
      </c>
      <c r="BN2270" s="563">
        <f t="shared" si="2042"/>
        <v>10</v>
      </c>
      <c r="BO2270" s="87">
        <f t="shared" si="2043"/>
        <v>2022</v>
      </c>
      <c r="BP2270" s="87">
        <f t="shared" ref="BP2270:BP2290" si="2045">(BN2270/3-ROUNDDOWN(BN2270/3,0))*3</f>
        <v>1.0000000000000004</v>
      </c>
      <c r="BQ2270" s="202"/>
    </row>
    <row r="2271" spans="1:69" ht="10.5" customHeight="1" x14ac:dyDescent="0.2">
      <c r="A2271" s="87" t="str">
        <f t="shared" si="2030"/>
        <v>2022-23RX610</v>
      </c>
      <c r="B2271" s="87" t="str">
        <f t="shared" si="2044"/>
        <v>Y63</v>
      </c>
      <c r="C2271" s="240" t="s">
        <v>200</v>
      </c>
      <c r="D2271" s="240" t="s">
        <v>173</v>
      </c>
      <c r="E2271" s="42"/>
      <c r="F2271" s="320" t="str">
        <f>VLOOKUP($G2271,'Selection Sheet'!$C$15:$F$39,3,0)</f>
        <v>Y63</v>
      </c>
      <c r="G2271" s="242" t="s">
        <v>111</v>
      </c>
      <c r="H2271" s="240" t="s">
        <v>532</v>
      </c>
      <c r="I2271" s="534">
        <v>190</v>
      </c>
      <c r="J2271" s="534">
        <v>50</v>
      </c>
      <c r="K2271" s="534">
        <v>19</v>
      </c>
      <c r="L2271" s="534">
        <v>7</v>
      </c>
      <c r="M2271" s="534">
        <v>182</v>
      </c>
      <c r="N2271" s="534">
        <v>11</v>
      </c>
      <c r="O2271" s="534">
        <v>18</v>
      </c>
      <c r="P2271" s="534">
        <v>5</v>
      </c>
      <c r="Q2271" s="534">
        <v>62</v>
      </c>
      <c r="R2271" s="534">
        <v>45</v>
      </c>
      <c r="S2271" s="534">
        <v>470</v>
      </c>
      <c r="T2271" s="501">
        <v>253</v>
      </c>
      <c r="U2271" s="550">
        <v>113.8</v>
      </c>
      <c r="V2271" s="550">
        <v>94</v>
      </c>
      <c r="W2271" s="550">
        <v>188</v>
      </c>
      <c r="X2271" s="498">
        <v>248</v>
      </c>
      <c r="Y2271" s="555">
        <v>87.4</v>
      </c>
      <c r="Z2271" s="550">
        <v>35.5</v>
      </c>
      <c r="AA2271" s="550">
        <v>215</v>
      </c>
      <c r="AB2271" s="501">
        <v>27</v>
      </c>
      <c r="AC2271" s="550">
        <v>48.4</v>
      </c>
      <c r="AD2271" s="550">
        <v>43</v>
      </c>
      <c r="AE2271" s="550">
        <v>69</v>
      </c>
      <c r="AF2271" s="502">
        <v>43</v>
      </c>
      <c r="AG2271" s="503">
        <v>139.18918918918899</v>
      </c>
      <c r="AH2271" s="503">
        <v>181.6</v>
      </c>
      <c r="AI2271" s="502">
        <v>37</v>
      </c>
      <c r="AJ2271" s="538">
        <v>43</v>
      </c>
      <c r="AK2271" s="538">
        <v>45</v>
      </c>
      <c r="AL2271" s="539"/>
      <c r="AM2271" s="539"/>
      <c r="AN2271" s="538" t="s">
        <v>80</v>
      </c>
      <c r="AO2271" s="538" t="s">
        <v>80</v>
      </c>
      <c r="AP2271" s="569"/>
      <c r="AQ2271" s="569"/>
      <c r="AR2271" s="539"/>
      <c r="AS2271" s="539"/>
      <c r="AT2271" s="539"/>
      <c r="AU2271" s="539"/>
      <c r="AV2271" s="539"/>
      <c r="AW2271" s="539"/>
      <c r="AX2271" s="539"/>
      <c r="AY2271" s="539"/>
      <c r="AZ2271" s="539"/>
      <c r="BA2271" s="539"/>
      <c r="BB2271" s="357"/>
      <c r="BC2271" s="592">
        <f t="shared" si="2031"/>
        <v>5149.9999999999927</v>
      </c>
      <c r="BD2271" s="593">
        <f t="shared" si="2032"/>
        <v>6719.2</v>
      </c>
      <c r="BE2271" s="595">
        <f t="shared" si="2033"/>
        <v>28791.399999999998</v>
      </c>
      <c r="BF2271" s="289">
        <f t="shared" si="2034"/>
        <v>23782</v>
      </c>
      <c r="BG2271" s="596">
        <f t="shared" si="2035"/>
        <v>47564</v>
      </c>
      <c r="BH2271" s="595">
        <f t="shared" si="2036"/>
        <v>21675.200000000001</v>
      </c>
      <c r="BI2271" s="289">
        <f t="shared" si="2037"/>
        <v>8804</v>
      </c>
      <c r="BJ2271" s="596">
        <f t="shared" si="2038"/>
        <v>53320</v>
      </c>
      <c r="BK2271" s="595">
        <f t="shared" si="2039"/>
        <v>1306.8</v>
      </c>
      <c r="BL2271" s="289">
        <f t="shared" si="2040"/>
        <v>1161</v>
      </c>
      <c r="BM2271" s="596">
        <f t="shared" si="2041"/>
        <v>1863</v>
      </c>
      <c r="BN2271" s="563">
        <f t="shared" si="2042"/>
        <v>10</v>
      </c>
      <c r="BO2271" s="87">
        <f t="shared" si="2043"/>
        <v>2022</v>
      </c>
      <c r="BP2271" s="87">
        <f t="shared" si="2045"/>
        <v>1.0000000000000004</v>
      </c>
      <c r="BQ2271" s="202"/>
    </row>
    <row r="2272" spans="1:69" ht="10.5" customHeight="1" x14ac:dyDescent="0.2">
      <c r="A2272" s="314" t="str">
        <f t="shared" si="2030"/>
        <v>2022-23RX710</v>
      </c>
      <c r="B2272" s="314" t="str">
        <f t="shared" si="2044"/>
        <v>Y62</v>
      </c>
      <c r="C2272" s="243" t="s">
        <v>200</v>
      </c>
      <c r="D2272" s="243" t="s">
        <v>173</v>
      </c>
      <c r="E2272" s="206"/>
      <c r="F2272" s="321" t="str">
        <f>VLOOKUP($G2272,'Selection Sheet'!$C$15:$F$39,3,0)</f>
        <v>Y62</v>
      </c>
      <c r="G2272" s="244" t="s">
        <v>84</v>
      </c>
      <c r="H2272" s="243" t="s">
        <v>533</v>
      </c>
      <c r="I2272" s="540">
        <v>338</v>
      </c>
      <c r="J2272" s="540">
        <v>107</v>
      </c>
      <c r="K2272" s="540">
        <v>59</v>
      </c>
      <c r="L2272" s="540">
        <v>29</v>
      </c>
      <c r="M2272" s="540">
        <v>335</v>
      </c>
      <c r="N2272" s="540">
        <v>26</v>
      </c>
      <c r="O2272" s="540">
        <v>59</v>
      </c>
      <c r="P2272" s="540">
        <v>11</v>
      </c>
      <c r="Q2272" s="540">
        <v>122</v>
      </c>
      <c r="R2272" s="540">
        <v>92</v>
      </c>
      <c r="S2272" s="540">
        <v>1149</v>
      </c>
      <c r="T2272" s="514">
        <v>516</v>
      </c>
      <c r="U2272" s="551">
        <v>111.7</v>
      </c>
      <c r="V2272" s="551">
        <v>91</v>
      </c>
      <c r="W2272" s="551">
        <v>186</v>
      </c>
      <c r="X2272" s="511">
        <v>621</v>
      </c>
      <c r="Y2272" s="556">
        <v>78.099999999999994</v>
      </c>
      <c r="Z2272" s="551">
        <v>33</v>
      </c>
      <c r="AA2272" s="551">
        <v>202</v>
      </c>
      <c r="AB2272" s="514">
        <v>52</v>
      </c>
      <c r="AC2272" s="551">
        <v>57.3</v>
      </c>
      <c r="AD2272" s="551">
        <v>53.5</v>
      </c>
      <c r="AE2272" s="551">
        <v>94</v>
      </c>
      <c r="AF2272" s="515">
        <v>126</v>
      </c>
      <c r="AG2272" s="516">
        <v>161.23157894736801</v>
      </c>
      <c r="AH2272" s="516">
        <v>217.2</v>
      </c>
      <c r="AI2272" s="515">
        <v>95</v>
      </c>
      <c r="AJ2272" s="519">
        <v>111</v>
      </c>
      <c r="AK2272" s="519">
        <v>162</v>
      </c>
      <c r="AL2272" s="570"/>
      <c r="AM2272" s="570"/>
      <c r="AN2272" s="541" t="s">
        <v>80</v>
      </c>
      <c r="AO2272" s="541" t="s">
        <v>80</v>
      </c>
      <c r="AP2272" s="570"/>
      <c r="AQ2272" s="570"/>
      <c r="AR2272" s="542"/>
      <c r="AS2272" s="542"/>
      <c r="AT2272" s="542"/>
      <c r="AU2272" s="542"/>
      <c r="AV2272" s="542"/>
      <c r="AW2272" s="542"/>
      <c r="AX2272" s="542"/>
      <c r="AY2272" s="542"/>
      <c r="AZ2272" s="542"/>
      <c r="BA2272" s="542"/>
      <c r="BB2272" s="358"/>
      <c r="BC2272" s="592">
        <f t="shared" si="2031"/>
        <v>15316.99999999996</v>
      </c>
      <c r="BD2272" s="593">
        <f t="shared" si="2032"/>
        <v>20634</v>
      </c>
      <c r="BE2272" s="595">
        <f t="shared" si="2033"/>
        <v>57637.200000000004</v>
      </c>
      <c r="BF2272" s="289">
        <f t="shared" si="2034"/>
        <v>46956</v>
      </c>
      <c r="BG2272" s="596">
        <f t="shared" si="2035"/>
        <v>95976</v>
      </c>
      <c r="BH2272" s="595">
        <f t="shared" si="2036"/>
        <v>48500.1</v>
      </c>
      <c r="BI2272" s="289">
        <f t="shared" si="2037"/>
        <v>20493</v>
      </c>
      <c r="BJ2272" s="596">
        <f t="shared" si="2038"/>
        <v>125442</v>
      </c>
      <c r="BK2272" s="595">
        <f t="shared" si="2039"/>
        <v>2979.6</v>
      </c>
      <c r="BL2272" s="289">
        <f t="shared" si="2040"/>
        <v>2782</v>
      </c>
      <c r="BM2272" s="596">
        <f t="shared" si="2041"/>
        <v>4888</v>
      </c>
      <c r="BN2272" s="563">
        <f t="shared" si="2042"/>
        <v>10</v>
      </c>
      <c r="BO2272" s="87">
        <f t="shared" si="2043"/>
        <v>2022</v>
      </c>
      <c r="BP2272" s="87">
        <f t="shared" si="2045"/>
        <v>1.0000000000000004</v>
      </c>
      <c r="BQ2272" s="202"/>
    </row>
    <row r="2273" spans="1:69" ht="10.5" customHeight="1" x14ac:dyDescent="0.2">
      <c r="A2273" s="87" t="str">
        <f t="shared" si="2030"/>
        <v>2022-23RX810</v>
      </c>
      <c r="B2273" s="87" t="str">
        <f t="shared" si="2044"/>
        <v>Y63</v>
      </c>
      <c r="C2273" s="240" t="s">
        <v>200</v>
      </c>
      <c r="D2273" s="240" t="s">
        <v>173</v>
      </c>
      <c r="E2273" s="42"/>
      <c r="F2273" s="320" t="str">
        <f>VLOOKUP($G2273,'Selection Sheet'!$C$15:$F$39,3,0)</f>
        <v>Y63</v>
      </c>
      <c r="G2273" s="242" t="s">
        <v>120</v>
      </c>
      <c r="H2273" s="240" t="s">
        <v>534</v>
      </c>
      <c r="I2273" s="534">
        <v>350</v>
      </c>
      <c r="J2273" s="534">
        <v>83</v>
      </c>
      <c r="K2273" s="534">
        <v>48</v>
      </c>
      <c r="L2273" s="534">
        <v>23</v>
      </c>
      <c r="M2273" s="534">
        <v>329</v>
      </c>
      <c r="N2273" s="534">
        <v>28</v>
      </c>
      <c r="O2273" s="534">
        <v>42</v>
      </c>
      <c r="P2273" s="534">
        <v>8</v>
      </c>
      <c r="Q2273" s="534">
        <v>116</v>
      </c>
      <c r="R2273" s="534">
        <v>66</v>
      </c>
      <c r="S2273" s="534">
        <v>916</v>
      </c>
      <c r="T2273" s="501">
        <v>431</v>
      </c>
      <c r="U2273" s="550">
        <v>108.2</v>
      </c>
      <c r="V2273" s="550">
        <v>93</v>
      </c>
      <c r="W2273" s="550">
        <v>179</v>
      </c>
      <c r="X2273" s="498">
        <v>495</v>
      </c>
      <c r="Y2273" s="555">
        <v>93.6</v>
      </c>
      <c r="Z2273" s="550">
        <v>40</v>
      </c>
      <c r="AA2273" s="550">
        <v>268</v>
      </c>
      <c r="AB2273" s="501">
        <v>55</v>
      </c>
      <c r="AC2273" s="550">
        <v>57.5</v>
      </c>
      <c r="AD2273" s="550">
        <v>44</v>
      </c>
      <c r="AE2273" s="550">
        <v>105</v>
      </c>
      <c r="AF2273" s="502">
        <v>67</v>
      </c>
      <c r="AG2273" s="503">
        <v>159.93650793650801</v>
      </c>
      <c r="AH2273" s="503">
        <v>233</v>
      </c>
      <c r="AI2273" s="502">
        <v>63</v>
      </c>
      <c r="AJ2273" s="506">
        <v>96</v>
      </c>
      <c r="AK2273" s="506">
        <v>146</v>
      </c>
      <c r="AL2273" s="569"/>
      <c r="AM2273" s="569"/>
      <c r="AN2273" s="538" t="s">
        <v>80</v>
      </c>
      <c r="AO2273" s="538" t="s">
        <v>80</v>
      </c>
      <c r="AP2273" s="569"/>
      <c r="AQ2273" s="569"/>
      <c r="AR2273" s="539"/>
      <c r="AS2273" s="539"/>
      <c r="AT2273" s="539"/>
      <c r="AU2273" s="539"/>
      <c r="AV2273" s="539"/>
      <c r="AW2273" s="539"/>
      <c r="AX2273" s="539"/>
      <c r="AY2273" s="539"/>
      <c r="AZ2273" s="539"/>
      <c r="BA2273" s="539"/>
      <c r="BB2273" s="357"/>
      <c r="BC2273" s="592">
        <f t="shared" si="2031"/>
        <v>10076.000000000004</v>
      </c>
      <c r="BD2273" s="593">
        <f t="shared" si="2032"/>
        <v>14679</v>
      </c>
      <c r="BE2273" s="595">
        <f t="shared" si="2033"/>
        <v>46634.200000000004</v>
      </c>
      <c r="BF2273" s="289">
        <f t="shared" si="2034"/>
        <v>40083</v>
      </c>
      <c r="BG2273" s="596">
        <f t="shared" si="2035"/>
        <v>77149</v>
      </c>
      <c r="BH2273" s="595">
        <f t="shared" si="2036"/>
        <v>46332</v>
      </c>
      <c r="BI2273" s="289">
        <f t="shared" si="2037"/>
        <v>19800</v>
      </c>
      <c r="BJ2273" s="596">
        <f t="shared" si="2038"/>
        <v>132660</v>
      </c>
      <c r="BK2273" s="595">
        <f t="shared" si="2039"/>
        <v>3162.5</v>
      </c>
      <c r="BL2273" s="289">
        <f t="shared" si="2040"/>
        <v>2420</v>
      </c>
      <c r="BM2273" s="596">
        <f t="shared" si="2041"/>
        <v>5775</v>
      </c>
      <c r="BN2273" s="563">
        <f t="shared" si="2042"/>
        <v>10</v>
      </c>
      <c r="BO2273" s="87">
        <f t="shared" si="2043"/>
        <v>2022</v>
      </c>
      <c r="BP2273" s="87">
        <f t="shared" si="2045"/>
        <v>1.0000000000000004</v>
      </c>
      <c r="BQ2273" s="202"/>
    </row>
    <row r="2274" spans="1:69" ht="10.5" customHeight="1" x14ac:dyDescent="0.2">
      <c r="A2274" s="87" t="str">
        <f t="shared" si="2030"/>
        <v>2022-23RX910</v>
      </c>
      <c r="B2274" s="87" t="str">
        <f t="shared" si="2044"/>
        <v>Y60</v>
      </c>
      <c r="C2274" s="240" t="s">
        <v>200</v>
      </c>
      <c r="D2274" s="240" t="s">
        <v>173</v>
      </c>
      <c r="E2274" s="42"/>
      <c r="F2274" s="320" t="str">
        <f>VLOOKUP($G2274,'Selection Sheet'!$C$15:$F$39,3,0)</f>
        <v>Y60</v>
      </c>
      <c r="G2274" s="242" t="s">
        <v>103</v>
      </c>
      <c r="H2274" s="240" t="s">
        <v>535</v>
      </c>
      <c r="I2274" s="534">
        <v>255</v>
      </c>
      <c r="J2274" s="534">
        <v>60</v>
      </c>
      <c r="K2274" s="534">
        <v>37</v>
      </c>
      <c r="L2274" s="534">
        <v>10</v>
      </c>
      <c r="M2274" s="534">
        <v>252</v>
      </c>
      <c r="N2274" s="534">
        <v>20</v>
      </c>
      <c r="O2274" s="534">
        <v>36</v>
      </c>
      <c r="P2274" s="534">
        <v>2</v>
      </c>
      <c r="Q2274" s="534">
        <v>82</v>
      </c>
      <c r="R2274" s="534">
        <v>79</v>
      </c>
      <c r="S2274" s="534">
        <v>684</v>
      </c>
      <c r="T2274" s="501">
        <v>373</v>
      </c>
      <c r="U2274" s="550">
        <v>129.6</v>
      </c>
      <c r="V2274" s="550">
        <v>103</v>
      </c>
      <c r="W2274" s="550">
        <v>210</v>
      </c>
      <c r="X2274" s="498">
        <v>387</v>
      </c>
      <c r="Y2274" s="555">
        <v>115.4</v>
      </c>
      <c r="Z2274" s="550">
        <v>51</v>
      </c>
      <c r="AA2274" s="550">
        <v>323</v>
      </c>
      <c r="AB2274" s="501">
        <v>43</v>
      </c>
      <c r="AC2274" s="550">
        <v>63.8</v>
      </c>
      <c r="AD2274" s="550">
        <v>63</v>
      </c>
      <c r="AE2274" s="550">
        <v>108</v>
      </c>
      <c r="AF2274" s="502">
        <v>126</v>
      </c>
      <c r="AG2274" s="503">
        <v>171.897435897436</v>
      </c>
      <c r="AH2274" s="503">
        <v>245.5</v>
      </c>
      <c r="AI2274" s="502">
        <v>78</v>
      </c>
      <c r="AJ2274" s="538">
        <v>73</v>
      </c>
      <c r="AK2274" s="538">
        <v>88</v>
      </c>
      <c r="AL2274" s="539"/>
      <c r="AM2274" s="539"/>
      <c r="AN2274" s="538" t="s">
        <v>80</v>
      </c>
      <c r="AO2274" s="538" t="s">
        <v>80</v>
      </c>
      <c r="AP2274" s="569"/>
      <c r="AQ2274" s="569"/>
      <c r="AR2274" s="539"/>
      <c r="AS2274" s="539"/>
      <c r="AT2274" s="539"/>
      <c r="AU2274" s="539"/>
      <c r="AV2274" s="539"/>
      <c r="AW2274" s="539"/>
      <c r="AX2274" s="539"/>
      <c r="AY2274" s="539"/>
      <c r="AZ2274" s="539"/>
      <c r="BA2274" s="539"/>
      <c r="BB2274" s="357"/>
      <c r="BC2274" s="592">
        <f t="shared" si="2031"/>
        <v>13408.000000000007</v>
      </c>
      <c r="BD2274" s="593">
        <f t="shared" si="2032"/>
        <v>19149</v>
      </c>
      <c r="BE2274" s="595">
        <f t="shared" si="2033"/>
        <v>48340.799999999996</v>
      </c>
      <c r="BF2274" s="289">
        <f t="shared" si="2034"/>
        <v>38419</v>
      </c>
      <c r="BG2274" s="596">
        <f t="shared" si="2035"/>
        <v>78330</v>
      </c>
      <c r="BH2274" s="595">
        <f t="shared" si="2036"/>
        <v>44659.8</v>
      </c>
      <c r="BI2274" s="289">
        <f t="shared" si="2037"/>
        <v>19737</v>
      </c>
      <c r="BJ2274" s="596">
        <f t="shared" si="2038"/>
        <v>125001</v>
      </c>
      <c r="BK2274" s="595">
        <f t="shared" si="2039"/>
        <v>2743.4</v>
      </c>
      <c r="BL2274" s="289">
        <f t="shared" si="2040"/>
        <v>2709</v>
      </c>
      <c r="BM2274" s="596">
        <f t="shared" si="2041"/>
        <v>4644</v>
      </c>
      <c r="BN2274" s="563">
        <f t="shared" si="2042"/>
        <v>10</v>
      </c>
      <c r="BO2274" s="87">
        <f t="shared" si="2043"/>
        <v>2022</v>
      </c>
      <c r="BP2274" s="87">
        <f t="shared" si="2045"/>
        <v>1.0000000000000004</v>
      </c>
      <c r="BQ2274" s="202"/>
    </row>
    <row r="2275" spans="1:69" ht="10.5" customHeight="1" x14ac:dyDescent="0.2">
      <c r="A2275" s="314" t="str">
        <f t="shared" si="2030"/>
        <v>2022-23RYA10</v>
      </c>
      <c r="B2275" s="314" t="str">
        <f t="shared" si="2044"/>
        <v>Y60</v>
      </c>
      <c r="C2275" s="243" t="s">
        <v>200</v>
      </c>
      <c r="D2275" s="243" t="s">
        <v>173</v>
      </c>
      <c r="E2275" s="206"/>
      <c r="F2275" s="321" t="str">
        <f>VLOOKUP($G2275,'Selection Sheet'!$C$15:$F$39,3,0)</f>
        <v>Y60</v>
      </c>
      <c r="G2275" s="244" t="s">
        <v>118</v>
      </c>
      <c r="H2275" s="243" t="s">
        <v>536</v>
      </c>
      <c r="I2275" s="540">
        <v>342</v>
      </c>
      <c r="J2275" s="540">
        <v>101</v>
      </c>
      <c r="K2275" s="540">
        <v>53</v>
      </c>
      <c r="L2275" s="540">
        <v>32</v>
      </c>
      <c r="M2275" s="540">
        <v>333</v>
      </c>
      <c r="N2275" s="540">
        <v>26</v>
      </c>
      <c r="O2275" s="540">
        <v>51</v>
      </c>
      <c r="P2275" s="540">
        <v>14</v>
      </c>
      <c r="Q2275" s="540">
        <v>131</v>
      </c>
      <c r="R2275" s="540">
        <v>83</v>
      </c>
      <c r="S2275" s="540">
        <v>893</v>
      </c>
      <c r="T2275" s="514">
        <v>419</v>
      </c>
      <c r="U2275" s="551">
        <v>127.7</v>
      </c>
      <c r="V2275" s="551">
        <v>95</v>
      </c>
      <c r="W2275" s="551">
        <v>206</v>
      </c>
      <c r="X2275" s="511">
        <v>504</v>
      </c>
      <c r="Y2275" s="556">
        <v>118</v>
      </c>
      <c r="Z2275" s="551">
        <v>42</v>
      </c>
      <c r="AA2275" s="551">
        <v>328</v>
      </c>
      <c r="AB2275" s="514">
        <v>39</v>
      </c>
      <c r="AC2275" s="551">
        <v>63.4</v>
      </c>
      <c r="AD2275" s="551">
        <v>55</v>
      </c>
      <c r="AE2275" s="551">
        <v>106</v>
      </c>
      <c r="AF2275" s="515">
        <v>139</v>
      </c>
      <c r="AG2275" s="516">
        <v>154.842105263158</v>
      </c>
      <c r="AH2275" s="516">
        <v>243.1</v>
      </c>
      <c r="AI2275" s="515">
        <v>114</v>
      </c>
      <c r="AJ2275" s="519">
        <v>153</v>
      </c>
      <c r="AK2275" s="519">
        <v>203</v>
      </c>
      <c r="AL2275" s="570"/>
      <c r="AM2275" s="570"/>
      <c r="AN2275" s="541" t="s">
        <v>80</v>
      </c>
      <c r="AO2275" s="541" t="s">
        <v>80</v>
      </c>
      <c r="AP2275" s="570"/>
      <c r="AQ2275" s="570"/>
      <c r="AR2275" s="542"/>
      <c r="AS2275" s="542"/>
      <c r="AT2275" s="542"/>
      <c r="AU2275" s="542"/>
      <c r="AV2275" s="542"/>
      <c r="AW2275" s="542"/>
      <c r="AX2275" s="542"/>
      <c r="AY2275" s="542"/>
      <c r="AZ2275" s="542"/>
      <c r="BA2275" s="542"/>
      <c r="BB2275" s="358"/>
      <c r="BC2275" s="592">
        <f t="shared" si="2031"/>
        <v>17652.000000000011</v>
      </c>
      <c r="BD2275" s="593">
        <f t="shared" si="2032"/>
        <v>27713.399999999998</v>
      </c>
      <c r="BE2275" s="595">
        <f t="shared" si="2033"/>
        <v>53506.3</v>
      </c>
      <c r="BF2275" s="289">
        <f t="shared" si="2034"/>
        <v>39805</v>
      </c>
      <c r="BG2275" s="596">
        <f t="shared" si="2035"/>
        <v>86314</v>
      </c>
      <c r="BH2275" s="595">
        <f t="shared" si="2036"/>
        <v>59472</v>
      </c>
      <c r="BI2275" s="289">
        <f t="shared" si="2037"/>
        <v>21168</v>
      </c>
      <c r="BJ2275" s="596">
        <f t="shared" si="2038"/>
        <v>165312</v>
      </c>
      <c r="BK2275" s="595">
        <f t="shared" si="2039"/>
        <v>2472.6</v>
      </c>
      <c r="BL2275" s="289">
        <f t="shared" si="2040"/>
        <v>2145</v>
      </c>
      <c r="BM2275" s="596">
        <f t="shared" si="2041"/>
        <v>4134</v>
      </c>
      <c r="BN2275" s="563">
        <f t="shared" si="2042"/>
        <v>10</v>
      </c>
      <c r="BO2275" s="87">
        <f t="shared" si="2043"/>
        <v>2022</v>
      </c>
      <c r="BP2275" s="87">
        <f t="shared" si="2045"/>
        <v>1.0000000000000004</v>
      </c>
      <c r="BQ2275" s="202"/>
    </row>
    <row r="2276" spans="1:69" ht="10.5" customHeight="1" x14ac:dyDescent="0.2">
      <c r="A2276" s="87" t="str">
        <f t="shared" si="2030"/>
        <v>2022-23RYC10</v>
      </c>
      <c r="B2276" s="87" t="str">
        <f t="shared" si="2044"/>
        <v>Y61</v>
      </c>
      <c r="C2276" s="240" t="s">
        <v>200</v>
      </c>
      <c r="D2276" s="240" t="s">
        <v>173</v>
      </c>
      <c r="E2276" s="42"/>
      <c r="F2276" s="320" t="str">
        <f>VLOOKUP($G2276,'Selection Sheet'!$C$15:$F$39,3,0)</f>
        <v>Y61</v>
      </c>
      <c r="G2276" s="242" t="s">
        <v>87</v>
      </c>
      <c r="H2276" s="240" t="s">
        <v>537</v>
      </c>
      <c r="I2276" s="534">
        <v>311</v>
      </c>
      <c r="J2276" s="534">
        <v>60</v>
      </c>
      <c r="K2276" s="534">
        <v>43</v>
      </c>
      <c r="L2276" s="534">
        <v>15</v>
      </c>
      <c r="M2276" s="534">
        <v>311</v>
      </c>
      <c r="N2276" s="534">
        <v>15</v>
      </c>
      <c r="O2276" s="534">
        <v>43</v>
      </c>
      <c r="P2276" s="534">
        <v>6</v>
      </c>
      <c r="Q2276" s="534">
        <v>55</v>
      </c>
      <c r="R2276" s="534">
        <v>53</v>
      </c>
      <c r="S2276" s="534">
        <v>992</v>
      </c>
      <c r="T2276" s="501">
        <v>478</v>
      </c>
      <c r="U2276" s="550">
        <v>135.80000000000001</v>
      </c>
      <c r="V2276" s="550">
        <v>104</v>
      </c>
      <c r="W2276" s="550">
        <v>243</v>
      </c>
      <c r="X2276" s="498">
        <v>495</v>
      </c>
      <c r="Y2276" s="555">
        <v>85.2</v>
      </c>
      <c r="Z2276" s="550">
        <v>38</v>
      </c>
      <c r="AA2276" s="550">
        <v>219</v>
      </c>
      <c r="AB2276" s="501">
        <v>66</v>
      </c>
      <c r="AC2276" s="550">
        <v>56.7</v>
      </c>
      <c r="AD2276" s="550">
        <v>53.5</v>
      </c>
      <c r="AE2276" s="550">
        <v>88</v>
      </c>
      <c r="AF2276" s="502">
        <v>102</v>
      </c>
      <c r="AG2276" s="503">
        <v>186.302325581395</v>
      </c>
      <c r="AH2276" s="503">
        <v>267.5</v>
      </c>
      <c r="AI2276" s="502">
        <v>86</v>
      </c>
      <c r="AJ2276" s="538">
        <v>92</v>
      </c>
      <c r="AK2276" s="538">
        <v>95</v>
      </c>
      <c r="AL2276" s="539"/>
      <c r="AM2276" s="539"/>
      <c r="AN2276" s="538" t="s">
        <v>80</v>
      </c>
      <c r="AO2276" s="538" t="s">
        <v>80</v>
      </c>
      <c r="AP2276" s="569"/>
      <c r="AQ2276" s="569"/>
      <c r="AR2276" s="539"/>
      <c r="AS2276" s="539"/>
      <c r="AT2276" s="539"/>
      <c r="AU2276" s="539"/>
      <c r="AV2276" s="539"/>
      <c r="AW2276" s="539"/>
      <c r="AX2276" s="539"/>
      <c r="AY2276" s="539"/>
      <c r="AZ2276" s="539"/>
      <c r="BA2276" s="539"/>
      <c r="BB2276" s="357"/>
      <c r="BC2276" s="592">
        <f t="shared" si="2031"/>
        <v>16021.999999999969</v>
      </c>
      <c r="BD2276" s="593">
        <f t="shared" si="2032"/>
        <v>23005</v>
      </c>
      <c r="BE2276" s="595">
        <f t="shared" si="2033"/>
        <v>64912.400000000009</v>
      </c>
      <c r="BF2276" s="289">
        <f t="shared" si="2034"/>
        <v>49712</v>
      </c>
      <c r="BG2276" s="596">
        <f t="shared" si="2035"/>
        <v>116154</v>
      </c>
      <c r="BH2276" s="595">
        <f t="shared" si="2036"/>
        <v>42174</v>
      </c>
      <c r="BI2276" s="289">
        <f t="shared" si="2037"/>
        <v>18810</v>
      </c>
      <c r="BJ2276" s="596">
        <f t="shared" si="2038"/>
        <v>108405</v>
      </c>
      <c r="BK2276" s="595">
        <f t="shared" si="2039"/>
        <v>3742.2000000000003</v>
      </c>
      <c r="BL2276" s="289">
        <f t="shared" si="2040"/>
        <v>3531</v>
      </c>
      <c r="BM2276" s="596">
        <f t="shared" si="2041"/>
        <v>5808</v>
      </c>
      <c r="BN2276" s="563">
        <f t="shared" si="2042"/>
        <v>10</v>
      </c>
      <c r="BO2276" s="87">
        <f t="shared" si="2043"/>
        <v>2022</v>
      </c>
      <c r="BP2276" s="87">
        <f t="shared" si="2045"/>
        <v>1.0000000000000004</v>
      </c>
      <c r="BQ2276" s="202"/>
    </row>
    <row r="2277" spans="1:69" ht="10.5" customHeight="1" x14ac:dyDescent="0.2">
      <c r="A2277" s="87" t="str">
        <f t="shared" si="2030"/>
        <v>2022-23RYD10</v>
      </c>
      <c r="B2277" s="87" t="str">
        <f t="shared" si="2044"/>
        <v>Y59</v>
      </c>
      <c r="C2277" s="240" t="s">
        <v>200</v>
      </c>
      <c r="D2277" s="240" t="s">
        <v>173</v>
      </c>
      <c r="E2277" s="42"/>
      <c r="F2277" s="320" t="str">
        <f>VLOOKUP($G2277,'Selection Sheet'!$C$15:$F$39,3,0)</f>
        <v>Y59</v>
      </c>
      <c r="G2277" s="242" t="s">
        <v>116</v>
      </c>
      <c r="H2277" s="240" t="s">
        <v>538</v>
      </c>
      <c r="I2277" s="534">
        <v>214</v>
      </c>
      <c r="J2277" s="534">
        <v>67</v>
      </c>
      <c r="K2277" s="534">
        <v>32</v>
      </c>
      <c r="L2277" s="534">
        <v>17</v>
      </c>
      <c r="M2277" s="534">
        <v>212</v>
      </c>
      <c r="N2277" s="534">
        <v>23</v>
      </c>
      <c r="O2277" s="534">
        <v>32</v>
      </c>
      <c r="P2277" s="534">
        <v>8</v>
      </c>
      <c r="Q2277" s="534">
        <v>87</v>
      </c>
      <c r="R2277" s="534">
        <v>72</v>
      </c>
      <c r="S2277" s="534">
        <v>710</v>
      </c>
      <c r="T2277" s="501">
        <v>401</v>
      </c>
      <c r="U2277" s="550">
        <v>102.8</v>
      </c>
      <c r="V2277" s="550">
        <v>83</v>
      </c>
      <c r="W2277" s="550">
        <v>149</v>
      </c>
      <c r="X2277" s="498">
        <v>406</v>
      </c>
      <c r="Y2277" s="555">
        <v>66.3</v>
      </c>
      <c r="Z2277" s="550">
        <v>34</v>
      </c>
      <c r="AA2277" s="550">
        <v>170</v>
      </c>
      <c r="AB2277" s="501">
        <v>61</v>
      </c>
      <c r="AC2277" s="550">
        <v>62.1</v>
      </c>
      <c r="AD2277" s="550">
        <v>57</v>
      </c>
      <c r="AE2277" s="550">
        <v>97</v>
      </c>
      <c r="AF2277" s="502">
        <v>116</v>
      </c>
      <c r="AG2277" s="503">
        <v>159.54455445544599</v>
      </c>
      <c r="AH2277" s="503">
        <v>228</v>
      </c>
      <c r="AI2277" s="502">
        <v>101</v>
      </c>
      <c r="AJ2277" s="538">
        <v>103</v>
      </c>
      <c r="AK2277" s="538">
        <v>130</v>
      </c>
      <c r="AL2277" s="539"/>
      <c r="AM2277" s="539"/>
      <c r="AN2277" s="538" t="s">
        <v>80</v>
      </c>
      <c r="AO2277" s="538" t="s">
        <v>80</v>
      </c>
      <c r="AP2277" s="569"/>
      <c r="AQ2277" s="569"/>
      <c r="AR2277" s="539"/>
      <c r="AS2277" s="539"/>
      <c r="AT2277" s="539"/>
      <c r="AU2277" s="539"/>
      <c r="AV2277" s="539"/>
      <c r="AW2277" s="539"/>
      <c r="AX2277" s="539"/>
      <c r="AY2277" s="539"/>
      <c r="AZ2277" s="539"/>
      <c r="BA2277" s="539"/>
      <c r="BB2277" s="357"/>
      <c r="BC2277" s="592">
        <f t="shared" si="2031"/>
        <v>16114.000000000045</v>
      </c>
      <c r="BD2277" s="593">
        <f t="shared" si="2032"/>
        <v>23028</v>
      </c>
      <c r="BE2277" s="595">
        <f t="shared" si="2033"/>
        <v>41222.799999999996</v>
      </c>
      <c r="BF2277" s="289">
        <f t="shared" si="2034"/>
        <v>33283</v>
      </c>
      <c r="BG2277" s="596">
        <f t="shared" si="2035"/>
        <v>59749</v>
      </c>
      <c r="BH2277" s="595">
        <f t="shared" si="2036"/>
        <v>26917.8</v>
      </c>
      <c r="BI2277" s="289">
        <f t="shared" si="2037"/>
        <v>13804</v>
      </c>
      <c r="BJ2277" s="596">
        <f t="shared" si="2038"/>
        <v>69020</v>
      </c>
      <c r="BK2277" s="595">
        <f t="shared" si="2039"/>
        <v>3788.1</v>
      </c>
      <c r="BL2277" s="289">
        <f t="shared" si="2040"/>
        <v>3477</v>
      </c>
      <c r="BM2277" s="596">
        <f t="shared" si="2041"/>
        <v>5917</v>
      </c>
      <c r="BN2277" s="563">
        <f t="shared" si="2042"/>
        <v>10</v>
      </c>
      <c r="BO2277" s="87">
        <f t="shared" si="2043"/>
        <v>2022</v>
      </c>
      <c r="BP2277" s="87">
        <f t="shared" si="2045"/>
        <v>1.0000000000000004</v>
      </c>
      <c r="BQ2277" s="202"/>
    </row>
    <row r="2278" spans="1:69" ht="10.5" customHeight="1" x14ac:dyDescent="0.2">
      <c r="A2278" s="87" t="str">
        <f t="shared" si="2030"/>
        <v>2022-23RYE10</v>
      </c>
      <c r="B2278" s="87" t="str">
        <f t="shared" si="2044"/>
        <v>Y59</v>
      </c>
      <c r="C2278" s="240" t="s">
        <v>200</v>
      </c>
      <c r="D2278" s="240" t="s">
        <v>173</v>
      </c>
      <c r="E2278" s="42"/>
      <c r="F2278" s="320" t="str">
        <f>VLOOKUP($G2278,'Selection Sheet'!$C$15:$F$39,3,0)</f>
        <v>Y59</v>
      </c>
      <c r="G2278" s="242" t="s">
        <v>114</v>
      </c>
      <c r="H2278" s="240" t="s">
        <v>539</v>
      </c>
      <c r="I2278" s="534">
        <v>224</v>
      </c>
      <c r="J2278" s="534">
        <v>49</v>
      </c>
      <c r="K2278" s="534">
        <v>30</v>
      </c>
      <c r="L2278" s="534">
        <v>16</v>
      </c>
      <c r="M2278" s="534">
        <v>221</v>
      </c>
      <c r="N2278" s="534">
        <v>22</v>
      </c>
      <c r="O2278" s="534">
        <v>30</v>
      </c>
      <c r="P2278" s="534">
        <v>13</v>
      </c>
      <c r="Q2278" s="534">
        <v>69</v>
      </c>
      <c r="R2278" s="534">
        <v>53</v>
      </c>
      <c r="S2278" s="534">
        <v>404</v>
      </c>
      <c r="T2278" s="501">
        <v>329</v>
      </c>
      <c r="U2278" s="550">
        <v>108.7</v>
      </c>
      <c r="V2278" s="550">
        <v>86</v>
      </c>
      <c r="W2278" s="550">
        <v>183</v>
      </c>
      <c r="X2278" s="498">
        <v>351</v>
      </c>
      <c r="Y2278" s="555">
        <v>83</v>
      </c>
      <c r="Z2278" s="550">
        <v>32</v>
      </c>
      <c r="AA2278" s="550">
        <v>231</v>
      </c>
      <c r="AB2278" s="501">
        <v>62</v>
      </c>
      <c r="AC2278" s="550">
        <v>55.5</v>
      </c>
      <c r="AD2278" s="550">
        <v>44</v>
      </c>
      <c r="AE2278" s="550">
        <v>103</v>
      </c>
      <c r="AF2278" s="502">
        <v>89</v>
      </c>
      <c r="AG2278" s="503">
        <v>139.567164179104</v>
      </c>
      <c r="AH2278" s="503">
        <v>205.6</v>
      </c>
      <c r="AI2278" s="502">
        <v>67</v>
      </c>
      <c r="AJ2278" s="538">
        <v>119</v>
      </c>
      <c r="AK2278" s="538">
        <v>190</v>
      </c>
      <c r="AL2278" s="539"/>
      <c r="AM2278" s="539"/>
      <c r="AN2278" s="538" t="s">
        <v>80</v>
      </c>
      <c r="AO2278" s="538" t="s">
        <v>80</v>
      </c>
      <c r="AP2278" s="569"/>
      <c r="AQ2278" s="569"/>
      <c r="AR2278" s="539"/>
      <c r="AS2278" s="539"/>
      <c r="AT2278" s="539"/>
      <c r="AU2278" s="539"/>
      <c r="AV2278" s="539"/>
      <c r="AW2278" s="539"/>
      <c r="AX2278" s="539"/>
      <c r="AY2278" s="539"/>
      <c r="AZ2278" s="539"/>
      <c r="BA2278" s="539"/>
      <c r="BB2278" s="357"/>
      <c r="BC2278" s="592">
        <f t="shared" si="2031"/>
        <v>9350.9999999999673</v>
      </c>
      <c r="BD2278" s="593">
        <f t="shared" si="2032"/>
        <v>13775.199999999999</v>
      </c>
      <c r="BE2278" s="595">
        <f t="shared" si="2033"/>
        <v>35762.300000000003</v>
      </c>
      <c r="BF2278" s="289">
        <f t="shared" si="2034"/>
        <v>28294</v>
      </c>
      <c r="BG2278" s="596">
        <f t="shared" si="2035"/>
        <v>60207</v>
      </c>
      <c r="BH2278" s="595">
        <f t="shared" si="2036"/>
        <v>29133</v>
      </c>
      <c r="BI2278" s="289">
        <f t="shared" si="2037"/>
        <v>11232</v>
      </c>
      <c r="BJ2278" s="596">
        <f t="shared" si="2038"/>
        <v>81081</v>
      </c>
      <c r="BK2278" s="595">
        <f t="shared" si="2039"/>
        <v>3441</v>
      </c>
      <c r="BL2278" s="289">
        <f t="shared" si="2040"/>
        <v>2728</v>
      </c>
      <c r="BM2278" s="596">
        <f t="shared" si="2041"/>
        <v>6386</v>
      </c>
      <c r="BN2278" s="563">
        <f t="shared" si="2042"/>
        <v>10</v>
      </c>
      <c r="BO2278" s="87">
        <f t="shared" si="2043"/>
        <v>2022</v>
      </c>
      <c r="BP2278" s="87">
        <f t="shared" si="2045"/>
        <v>1.0000000000000004</v>
      </c>
      <c r="BQ2278" s="202"/>
    </row>
    <row r="2279" spans="1:69" ht="10.5" customHeight="1" x14ac:dyDescent="0.2">
      <c r="A2279" s="312" t="str">
        <f t="shared" si="2030"/>
        <v>2022-23RYF10</v>
      </c>
      <c r="B2279" s="312" t="str">
        <f t="shared" si="2044"/>
        <v>Y58</v>
      </c>
      <c r="C2279" s="245" t="s">
        <v>200</v>
      </c>
      <c r="D2279" s="245" t="s">
        <v>173</v>
      </c>
      <c r="E2279" s="53"/>
      <c r="F2279" s="322" t="str">
        <f>VLOOKUP($G2279,'Selection Sheet'!$C$15:$F$39,3,0)</f>
        <v>Y58</v>
      </c>
      <c r="G2279" s="246" t="s">
        <v>99</v>
      </c>
      <c r="H2279" s="245" t="s">
        <v>540</v>
      </c>
      <c r="I2279" s="543">
        <v>261</v>
      </c>
      <c r="J2279" s="543">
        <v>71</v>
      </c>
      <c r="K2279" s="543">
        <v>46</v>
      </c>
      <c r="L2279" s="543">
        <v>25</v>
      </c>
      <c r="M2279" s="543">
        <v>261</v>
      </c>
      <c r="N2279" s="543">
        <v>20</v>
      </c>
      <c r="O2279" s="543">
        <v>44</v>
      </c>
      <c r="P2279" s="543">
        <v>12</v>
      </c>
      <c r="Q2279" s="543">
        <v>97</v>
      </c>
      <c r="R2279" s="543">
        <v>64</v>
      </c>
      <c r="S2279" s="543">
        <v>824</v>
      </c>
      <c r="T2279" s="527">
        <v>544</v>
      </c>
      <c r="U2279" s="552">
        <v>134.30000000000001</v>
      </c>
      <c r="V2279" s="552">
        <v>103</v>
      </c>
      <c r="W2279" s="552">
        <v>232</v>
      </c>
      <c r="X2279" s="524">
        <v>546</v>
      </c>
      <c r="Y2279" s="557">
        <v>85.8</v>
      </c>
      <c r="Z2279" s="552">
        <v>25</v>
      </c>
      <c r="AA2279" s="552">
        <v>264</v>
      </c>
      <c r="AB2279" s="527">
        <v>55</v>
      </c>
      <c r="AC2279" s="552">
        <v>57.6</v>
      </c>
      <c r="AD2279" s="552">
        <v>54</v>
      </c>
      <c r="AE2279" s="552">
        <v>93</v>
      </c>
      <c r="AF2279" s="528">
        <v>112</v>
      </c>
      <c r="AG2279" s="529">
        <v>201.168421052632</v>
      </c>
      <c r="AH2279" s="529">
        <v>327.2</v>
      </c>
      <c r="AI2279" s="528">
        <v>95</v>
      </c>
      <c r="AJ2279" s="532">
        <v>162</v>
      </c>
      <c r="AK2279" s="532">
        <v>216</v>
      </c>
      <c r="AL2279" s="571"/>
      <c r="AM2279" s="571"/>
      <c r="AN2279" s="544" t="s">
        <v>80</v>
      </c>
      <c r="AO2279" s="544" t="s">
        <v>80</v>
      </c>
      <c r="AP2279" s="571"/>
      <c r="AQ2279" s="571"/>
      <c r="AR2279" s="545"/>
      <c r="AS2279" s="545"/>
      <c r="AT2279" s="545"/>
      <c r="AU2279" s="545"/>
      <c r="AV2279" s="545"/>
      <c r="AW2279" s="545"/>
      <c r="AX2279" s="545"/>
      <c r="AY2279" s="545"/>
      <c r="AZ2279" s="545"/>
      <c r="BA2279" s="545"/>
      <c r="BB2279" s="357"/>
      <c r="BC2279" s="592">
        <f t="shared" si="2031"/>
        <v>19111.00000000004</v>
      </c>
      <c r="BD2279" s="593">
        <f t="shared" si="2032"/>
        <v>31084</v>
      </c>
      <c r="BE2279" s="595">
        <f t="shared" si="2033"/>
        <v>73059.200000000012</v>
      </c>
      <c r="BF2279" s="289">
        <f t="shared" si="2034"/>
        <v>56032</v>
      </c>
      <c r="BG2279" s="596">
        <f t="shared" si="2035"/>
        <v>126208</v>
      </c>
      <c r="BH2279" s="595">
        <f t="shared" si="2036"/>
        <v>46846.799999999996</v>
      </c>
      <c r="BI2279" s="289">
        <f t="shared" si="2037"/>
        <v>13650</v>
      </c>
      <c r="BJ2279" s="596">
        <f t="shared" si="2038"/>
        <v>144144</v>
      </c>
      <c r="BK2279" s="595">
        <f t="shared" si="2039"/>
        <v>3168</v>
      </c>
      <c r="BL2279" s="289">
        <f t="shared" si="2040"/>
        <v>2970</v>
      </c>
      <c r="BM2279" s="596">
        <f t="shared" si="2041"/>
        <v>5115</v>
      </c>
      <c r="BN2279" s="563">
        <f t="shared" si="2042"/>
        <v>10</v>
      </c>
      <c r="BO2279" s="87">
        <f t="shared" si="2043"/>
        <v>2022</v>
      </c>
      <c r="BP2279" s="87">
        <f t="shared" si="2045"/>
        <v>1.0000000000000004</v>
      </c>
      <c r="BQ2279" s="202"/>
    </row>
    <row r="2280" spans="1:69" ht="10.5" customHeight="1" x14ac:dyDescent="0.2">
      <c r="A2280" s="87" t="str">
        <f t="shared" si="2030"/>
        <v>2022-23R1F11</v>
      </c>
      <c r="B2280" s="87" t="str">
        <f t="shared" si="2044"/>
        <v>Y59</v>
      </c>
      <c r="C2280" s="241" t="s">
        <v>200</v>
      </c>
      <c r="D2280" s="241" t="s">
        <v>174</v>
      </c>
      <c r="E2280" s="42"/>
      <c r="F2280" s="320" t="str">
        <f>VLOOKUP($G2280,'Selection Sheet'!$C$15:$F$39,3,0)</f>
        <v>Y59</v>
      </c>
      <c r="G2280" s="242" t="s">
        <v>108</v>
      </c>
      <c r="H2280" s="240" t="s">
        <v>529</v>
      </c>
      <c r="I2280" s="534">
        <v>8</v>
      </c>
      <c r="J2280" s="534">
        <v>2</v>
      </c>
      <c r="K2280" s="534">
        <v>2</v>
      </c>
      <c r="L2280" s="534">
        <v>1</v>
      </c>
      <c r="M2280" s="534">
        <v>7</v>
      </c>
      <c r="N2280" s="534">
        <v>1</v>
      </c>
      <c r="O2280" s="534">
        <v>2</v>
      </c>
      <c r="P2280" s="534">
        <v>1</v>
      </c>
      <c r="Q2280" s="534" t="s">
        <v>80</v>
      </c>
      <c r="R2280" s="534" t="s">
        <v>80</v>
      </c>
      <c r="S2280" s="534">
        <v>23</v>
      </c>
      <c r="T2280" s="498">
        <v>24</v>
      </c>
      <c r="U2280" s="550">
        <v>86.9</v>
      </c>
      <c r="V2280" s="550">
        <v>80.5</v>
      </c>
      <c r="W2280" s="550">
        <v>116</v>
      </c>
      <c r="X2280" s="498">
        <v>25</v>
      </c>
      <c r="Y2280" s="555">
        <v>43.9</v>
      </c>
      <c r="Z2280" s="550">
        <v>24</v>
      </c>
      <c r="AA2280" s="550">
        <v>124</v>
      </c>
      <c r="AB2280" s="501">
        <v>8</v>
      </c>
      <c r="AC2280" s="550">
        <v>52.4</v>
      </c>
      <c r="AD2280" s="550">
        <v>58</v>
      </c>
      <c r="AE2280" s="550">
        <v>82</v>
      </c>
      <c r="AF2280" s="502">
        <v>4</v>
      </c>
      <c r="AG2280" s="503">
        <v>253.75</v>
      </c>
      <c r="AH2280" s="503">
        <v>331.1</v>
      </c>
      <c r="AI2280" s="502">
        <v>4</v>
      </c>
      <c r="AJ2280" s="538" t="s">
        <v>80</v>
      </c>
      <c r="AK2280" s="538" t="s">
        <v>80</v>
      </c>
      <c r="AL2280" s="539"/>
      <c r="AM2280" s="539"/>
      <c r="AN2280" s="538">
        <v>44</v>
      </c>
      <c r="AO2280" s="538">
        <v>46</v>
      </c>
      <c r="AP2280" s="569"/>
      <c r="AQ2280" s="569"/>
      <c r="AR2280" s="539"/>
      <c r="AS2280" s="539"/>
      <c r="AT2280" s="539"/>
      <c r="AU2280" s="539"/>
      <c r="AV2280" s="539"/>
      <c r="AW2280" s="539"/>
      <c r="AX2280" s="539"/>
      <c r="AY2280" s="539"/>
      <c r="AZ2280" s="539"/>
      <c r="BA2280" s="539"/>
      <c r="BB2280" s="361"/>
      <c r="BC2280" s="586">
        <f t="shared" si="2031"/>
        <v>1015</v>
      </c>
      <c r="BD2280" s="587">
        <f t="shared" si="2032"/>
        <v>1324.4</v>
      </c>
      <c r="BE2280" s="590">
        <f t="shared" si="2033"/>
        <v>2085.6000000000004</v>
      </c>
      <c r="BF2280" s="308">
        <f t="shared" si="2034"/>
        <v>1932</v>
      </c>
      <c r="BG2280" s="591">
        <f t="shared" si="2035"/>
        <v>2784</v>
      </c>
      <c r="BH2280" s="590">
        <f t="shared" si="2036"/>
        <v>1097.5</v>
      </c>
      <c r="BI2280" s="308">
        <f t="shared" si="2037"/>
        <v>600</v>
      </c>
      <c r="BJ2280" s="591">
        <f t="shared" si="2038"/>
        <v>3100</v>
      </c>
      <c r="BK2280" s="590">
        <f t="shared" si="2039"/>
        <v>419.2</v>
      </c>
      <c r="BL2280" s="308">
        <f t="shared" si="2040"/>
        <v>464</v>
      </c>
      <c r="BM2280" s="591">
        <f t="shared" si="2041"/>
        <v>656</v>
      </c>
      <c r="BN2280" s="562">
        <f t="shared" si="2042"/>
        <v>11</v>
      </c>
      <c r="BO2280" s="313">
        <f t="shared" si="2043"/>
        <v>2022</v>
      </c>
      <c r="BP2280" s="313">
        <f t="shared" si="2045"/>
        <v>1.9999999999999996</v>
      </c>
      <c r="BQ2280" s="362"/>
    </row>
    <row r="2281" spans="1:69" ht="10.5" customHeight="1" x14ac:dyDescent="0.2">
      <c r="A2281" s="87" t="str">
        <f t="shared" si="2030"/>
        <v>2022-23RRU11</v>
      </c>
      <c r="B2281" s="87" t="str">
        <f t="shared" si="2044"/>
        <v>Y56</v>
      </c>
      <c r="C2281" s="240" t="s">
        <v>200</v>
      </c>
      <c r="D2281" s="240" t="s">
        <v>174</v>
      </c>
      <c r="E2281" s="42"/>
      <c r="F2281" s="320" t="str">
        <f>VLOOKUP($G2281,'Selection Sheet'!$C$15:$F$39,3,0)</f>
        <v>Y56</v>
      </c>
      <c r="G2281" s="242" t="s">
        <v>93</v>
      </c>
      <c r="H2281" s="240" t="s">
        <v>530</v>
      </c>
      <c r="I2281" s="534">
        <v>411</v>
      </c>
      <c r="J2281" s="534">
        <v>119</v>
      </c>
      <c r="K2281" s="534">
        <v>56</v>
      </c>
      <c r="L2281" s="534">
        <v>26</v>
      </c>
      <c r="M2281" s="534">
        <v>398</v>
      </c>
      <c r="N2281" s="534">
        <v>29</v>
      </c>
      <c r="O2281" s="534">
        <v>50</v>
      </c>
      <c r="P2281" s="534">
        <v>10</v>
      </c>
      <c r="Q2281" s="534" t="s">
        <v>80</v>
      </c>
      <c r="R2281" s="534" t="s">
        <v>80</v>
      </c>
      <c r="S2281" s="534">
        <v>1079</v>
      </c>
      <c r="T2281" s="501">
        <v>353</v>
      </c>
      <c r="U2281" s="550">
        <v>106.2</v>
      </c>
      <c r="V2281" s="550">
        <v>91</v>
      </c>
      <c r="W2281" s="550">
        <v>181</v>
      </c>
      <c r="X2281" s="498">
        <v>599</v>
      </c>
      <c r="Y2281" s="555">
        <v>79.599999999999994</v>
      </c>
      <c r="Z2281" s="550">
        <v>30</v>
      </c>
      <c r="AA2281" s="550">
        <v>209</v>
      </c>
      <c r="AB2281" s="501">
        <v>69</v>
      </c>
      <c r="AC2281" s="550">
        <v>52.1</v>
      </c>
      <c r="AD2281" s="550">
        <v>44</v>
      </c>
      <c r="AE2281" s="550">
        <v>95</v>
      </c>
      <c r="AF2281" s="502">
        <v>83</v>
      </c>
      <c r="AG2281" s="503">
        <v>156.53333333333299</v>
      </c>
      <c r="AH2281" s="503">
        <v>217.2</v>
      </c>
      <c r="AI2281" s="502">
        <v>75</v>
      </c>
      <c r="AJ2281" s="538" t="s">
        <v>80</v>
      </c>
      <c r="AK2281" s="538" t="s">
        <v>80</v>
      </c>
      <c r="AL2281" s="539"/>
      <c r="AM2281" s="539"/>
      <c r="AN2281" s="538">
        <v>994</v>
      </c>
      <c r="AO2281" s="538">
        <v>1028</v>
      </c>
      <c r="AP2281" s="569"/>
      <c r="AQ2281" s="569"/>
      <c r="AR2281" s="539"/>
      <c r="AS2281" s="539"/>
      <c r="AT2281" s="539"/>
      <c r="AU2281" s="539"/>
      <c r="AV2281" s="539"/>
      <c r="AW2281" s="539"/>
      <c r="AX2281" s="539"/>
      <c r="AY2281" s="539"/>
      <c r="AZ2281" s="539"/>
      <c r="BA2281" s="539"/>
      <c r="BB2281" s="357"/>
      <c r="BC2281" s="592">
        <f t="shared" si="2031"/>
        <v>11739.999999999975</v>
      </c>
      <c r="BD2281" s="593">
        <f t="shared" si="2032"/>
        <v>16290</v>
      </c>
      <c r="BE2281" s="595">
        <f t="shared" si="2033"/>
        <v>37488.6</v>
      </c>
      <c r="BF2281" s="289">
        <f t="shared" si="2034"/>
        <v>32123</v>
      </c>
      <c r="BG2281" s="596">
        <f t="shared" si="2035"/>
        <v>63893</v>
      </c>
      <c r="BH2281" s="595">
        <f t="shared" si="2036"/>
        <v>47680.399999999994</v>
      </c>
      <c r="BI2281" s="289">
        <f t="shared" si="2037"/>
        <v>17970</v>
      </c>
      <c r="BJ2281" s="596">
        <f t="shared" si="2038"/>
        <v>125191</v>
      </c>
      <c r="BK2281" s="595">
        <f t="shared" si="2039"/>
        <v>3594.9</v>
      </c>
      <c r="BL2281" s="289">
        <f t="shared" si="2040"/>
        <v>3036</v>
      </c>
      <c r="BM2281" s="596">
        <f t="shared" si="2041"/>
        <v>6555</v>
      </c>
      <c r="BN2281" s="563">
        <f t="shared" si="2042"/>
        <v>11</v>
      </c>
      <c r="BO2281" s="87">
        <f t="shared" si="2043"/>
        <v>2022</v>
      </c>
      <c r="BP2281" s="87">
        <f t="shared" si="2045"/>
        <v>1.9999999999999996</v>
      </c>
      <c r="BQ2281" s="202"/>
    </row>
    <row r="2282" spans="1:69" ht="10.5" customHeight="1" x14ac:dyDescent="0.2">
      <c r="A2282" s="87" t="str">
        <f t="shared" si="2030"/>
        <v>2022-23RX611</v>
      </c>
      <c r="B2282" s="87" t="str">
        <f t="shared" si="2044"/>
        <v>Y63</v>
      </c>
      <c r="C2282" s="240" t="s">
        <v>200</v>
      </c>
      <c r="D2282" s="240" t="s">
        <v>174</v>
      </c>
      <c r="E2282" s="42"/>
      <c r="F2282" s="320" t="str">
        <f>VLOOKUP($G2282,'Selection Sheet'!$C$15:$F$39,3,0)</f>
        <v>Y63</v>
      </c>
      <c r="G2282" s="242" t="s">
        <v>111</v>
      </c>
      <c r="H2282" s="240" t="s">
        <v>532</v>
      </c>
      <c r="I2282" s="534">
        <v>219</v>
      </c>
      <c r="J2282" s="534">
        <v>54</v>
      </c>
      <c r="K2282" s="534">
        <v>26</v>
      </c>
      <c r="L2282" s="534">
        <v>14</v>
      </c>
      <c r="M2282" s="534">
        <v>220</v>
      </c>
      <c r="N2282" s="534">
        <v>17</v>
      </c>
      <c r="O2282" s="534">
        <v>26</v>
      </c>
      <c r="P2282" s="534">
        <v>9</v>
      </c>
      <c r="Q2282" s="534" t="s">
        <v>80</v>
      </c>
      <c r="R2282" s="534" t="s">
        <v>80</v>
      </c>
      <c r="S2282" s="534">
        <v>519</v>
      </c>
      <c r="T2282" s="501">
        <v>293</v>
      </c>
      <c r="U2282" s="550">
        <v>100.8</v>
      </c>
      <c r="V2282" s="550">
        <v>90</v>
      </c>
      <c r="W2282" s="550">
        <v>155</v>
      </c>
      <c r="X2282" s="498">
        <v>283</v>
      </c>
      <c r="Y2282" s="555">
        <v>79.400000000000006</v>
      </c>
      <c r="Z2282" s="550">
        <v>29</v>
      </c>
      <c r="AA2282" s="550">
        <v>256</v>
      </c>
      <c r="AB2282" s="501">
        <v>45</v>
      </c>
      <c r="AC2282" s="550">
        <v>51.9</v>
      </c>
      <c r="AD2282" s="550">
        <v>45</v>
      </c>
      <c r="AE2282" s="550">
        <v>92</v>
      </c>
      <c r="AF2282" s="502">
        <v>38</v>
      </c>
      <c r="AG2282" s="503">
        <v>141.65625</v>
      </c>
      <c r="AH2282" s="503">
        <v>178.9</v>
      </c>
      <c r="AI2282" s="502">
        <v>32</v>
      </c>
      <c r="AJ2282" s="538" t="s">
        <v>80</v>
      </c>
      <c r="AK2282" s="538" t="s">
        <v>80</v>
      </c>
      <c r="AL2282" s="539"/>
      <c r="AM2282" s="539"/>
      <c r="AN2282" s="538">
        <v>380</v>
      </c>
      <c r="AO2282" s="538">
        <v>386</v>
      </c>
      <c r="AP2282" s="569"/>
      <c r="AQ2282" s="569"/>
      <c r="AR2282" s="539"/>
      <c r="AS2282" s="539"/>
      <c r="AT2282" s="539"/>
      <c r="AU2282" s="539"/>
      <c r="AV2282" s="539"/>
      <c r="AW2282" s="539"/>
      <c r="AX2282" s="539"/>
      <c r="AY2282" s="539"/>
      <c r="AZ2282" s="539"/>
      <c r="BA2282" s="539"/>
      <c r="BB2282" s="357"/>
      <c r="BC2282" s="592">
        <f t="shared" si="2031"/>
        <v>4533</v>
      </c>
      <c r="BD2282" s="593">
        <f t="shared" si="2032"/>
        <v>5724.8</v>
      </c>
      <c r="BE2282" s="595">
        <f t="shared" si="2033"/>
        <v>29534.399999999998</v>
      </c>
      <c r="BF2282" s="289">
        <f t="shared" si="2034"/>
        <v>26370</v>
      </c>
      <c r="BG2282" s="596">
        <f t="shared" si="2035"/>
        <v>45415</v>
      </c>
      <c r="BH2282" s="595">
        <f t="shared" si="2036"/>
        <v>22470.2</v>
      </c>
      <c r="BI2282" s="289">
        <f t="shared" si="2037"/>
        <v>8207</v>
      </c>
      <c r="BJ2282" s="596">
        <f t="shared" si="2038"/>
        <v>72448</v>
      </c>
      <c r="BK2282" s="595">
        <f t="shared" si="2039"/>
        <v>2335.5</v>
      </c>
      <c r="BL2282" s="289">
        <f t="shared" si="2040"/>
        <v>2025</v>
      </c>
      <c r="BM2282" s="596">
        <f t="shared" si="2041"/>
        <v>4140</v>
      </c>
      <c r="BN2282" s="563">
        <f t="shared" si="2042"/>
        <v>11</v>
      </c>
      <c r="BO2282" s="87">
        <f t="shared" si="2043"/>
        <v>2022</v>
      </c>
      <c r="BP2282" s="87">
        <f t="shared" si="2045"/>
        <v>1.9999999999999996</v>
      </c>
      <c r="BQ2282" s="202"/>
    </row>
    <row r="2283" spans="1:69" ht="10.5" customHeight="1" x14ac:dyDescent="0.2">
      <c r="A2283" s="314" t="str">
        <f t="shared" si="2030"/>
        <v>2022-23RX711</v>
      </c>
      <c r="B2283" s="314" t="str">
        <f t="shared" si="2044"/>
        <v>Y62</v>
      </c>
      <c r="C2283" s="243" t="s">
        <v>200</v>
      </c>
      <c r="D2283" s="243" t="s">
        <v>174</v>
      </c>
      <c r="E2283" s="206"/>
      <c r="F2283" s="321" t="str">
        <f>VLOOKUP($G2283,'Selection Sheet'!$C$15:$F$39,3,0)</f>
        <v>Y62</v>
      </c>
      <c r="G2283" s="244" t="s">
        <v>84</v>
      </c>
      <c r="H2283" s="243" t="s">
        <v>533</v>
      </c>
      <c r="I2283" s="540">
        <v>358</v>
      </c>
      <c r="J2283" s="540">
        <v>105</v>
      </c>
      <c r="K2283" s="540">
        <v>52</v>
      </c>
      <c r="L2283" s="540">
        <v>18</v>
      </c>
      <c r="M2283" s="540">
        <v>356</v>
      </c>
      <c r="N2283" s="540">
        <v>15</v>
      </c>
      <c r="O2283" s="540">
        <v>52</v>
      </c>
      <c r="P2283" s="540">
        <v>8</v>
      </c>
      <c r="Q2283" s="540" t="s">
        <v>80</v>
      </c>
      <c r="R2283" s="540" t="s">
        <v>80</v>
      </c>
      <c r="S2283" s="540">
        <v>1197</v>
      </c>
      <c r="T2283" s="514">
        <v>514</v>
      </c>
      <c r="U2283" s="551">
        <v>101.9</v>
      </c>
      <c r="V2283" s="551">
        <v>84.5</v>
      </c>
      <c r="W2283" s="551">
        <v>165</v>
      </c>
      <c r="X2283" s="511">
        <v>662</v>
      </c>
      <c r="Y2283" s="556">
        <v>79.2</v>
      </c>
      <c r="Z2283" s="551">
        <v>32</v>
      </c>
      <c r="AA2283" s="551">
        <v>212</v>
      </c>
      <c r="AB2283" s="514">
        <v>74</v>
      </c>
      <c r="AC2283" s="551">
        <v>60.2</v>
      </c>
      <c r="AD2283" s="551">
        <v>51</v>
      </c>
      <c r="AE2283" s="551">
        <v>110</v>
      </c>
      <c r="AF2283" s="515">
        <v>170</v>
      </c>
      <c r="AG2283" s="516">
        <v>170.132743362832</v>
      </c>
      <c r="AH2283" s="516">
        <v>231.8</v>
      </c>
      <c r="AI2283" s="515">
        <v>113</v>
      </c>
      <c r="AJ2283" s="519" t="s">
        <v>80</v>
      </c>
      <c r="AK2283" s="519" t="s">
        <v>80</v>
      </c>
      <c r="AL2283" s="570"/>
      <c r="AM2283" s="570"/>
      <c r="AN2283" s="541">
        <v>1048</v>
      </c>
      <c r="AO2283" s="541">
        <v>1076</v>
      </c>
      <c r="AP2283" s="570"/>
      <c r="AQ2283" s="570"/>
      <c r="AR2283" s="542"/>
      <c r="AS2283" s="542"/>
      <c r="AT2283" s="542"/>
      <c r="AU2283" s="542"/>
      <c r="AV2283" s="542"/>
      <c r="AW2283" s="542"/>
      <c r="AX2283" s="542"/>
      <c r="AY2283" s="542"/>
      <c r="AZ2283" s="542"/>
      <c r="BA2283" s="542"/>
      <c r="BB2283" s="358"/>
      <c r="BC2283" s="592">
        <f t="shared" si="2031"/>
        <v>19225.000000000015</v>
      </c>
      <c r="BD2283" s="593">
        <f t="shared" si="2032"/>
        <v>26193.4</v>
      </c>
      <c r="BE2283" s="595">
        <f t="shared" si="2033"/>
        <v>52376.600000000006</v>
      </c>
      <c r="BF2283" s="289">
        <f t="shared" si="2034"/>
        <v>43433</v>
      </c>
      <c r="BG2283" s="596">
        <f t="shared" si="2035"/>
        <v>84810</v>
      </c>
      <c r="BH2283" s="595">
        <f t="shared" si="2036"/>
        <v>52430.400000000001</v>
      </c>
      <c r="BI2283" s="289">
        <f t="shared" si="2037"/>
        <v>21184</v>
      </c>
      <c r="BJ2283" s="596">
        <f t="shared" si="2038"/>
        <v>140344</v>
      </c>
      <c r="BK2283" s="595">
        <f t="shared" si="2039"/>
        <v>4454.8</v>
      </c>
      <c r="BL2283" s="289">
        <f t="shared" si="2040"/>
        <v>3774</v>
      </c>
      <c r="BM2283" s="596">
        <f t="shared" si="2041"/>
        <v>8140</v>
      </c>
      <c r="BN2283" s="563">
        <f t="shared" si="2042"/>
        <v>11</v>
      </c>
      <c r="BO2283" s="87">
        <f t="shared" si="2043"/>
        <v>2022</v>
      </c>
      <c r="BP2283" s="87">
        <f t="shared" si="2045"/>
        <v>1.9999999999999996</v>
      </c>
      <c r="BQ2283" s="202"/>
    </row>
    <row r="2284" spans="1:69" ht="10.5" customHeight="1" x14ac:dyDescent="0.2">
      <c r="A2284" s="87" t="str">
        <f t="shared" si="2030"/>
        <v>2022-23RX811</v>
      </c>
      <c r="B2284" s="87" t="str">
        <f t="shared" si="2044"/>
        <v>Y63</v>
      </c>
      <c r="C2284" s="240" t="s">
        <v>200</v>
      </c>
      <c r="D2284" s="240" t="s">
        <v>174</v>
      </c>
      <c r="E2284" s="42"/>
      <c r="F2284" s="320" t="str">
        <f>VLOOKUP($G2284,'Selection Sheet'!$C$15:$F$39,3,0)</f>
        <v>Y63</v>
      </c>
      <c r="G2284" s="242" t="s">
        <v>120</v>
      </c>
      <c r="H2284" s="240" t="s">
        <v>534</v>
      </c>
      <c r="I2284" s="534">
        <v>350</v>
      </c>
      <c r="J2284" s="534">
        <v>84</v>
      </c>
      <c r="K2284" s="534">
        <v>48</v>
      </c>
      <c r="L2284" s="534">
        <v>21</v>
      </c>
      <c r="M2284" s="534">
        <v>339</v>
      </c>
      <c r="N2284" s="534">
        <v>23</v>
      </c>
      <c r="O2284" s="534">
        <v>45</v>
      </c>
      <c r="P2284" s="534">
        <v>6</v>
      </c>
      <c r="Q2284" s="534" t="s">
        <v>80</v>
      </c>
      <c r="R2284" s="534" t="s">
        <v>80</v>
      </c>
      <c r="S2284" s="534">
        <v>955</v>
      </c>
      <c r="T2284" s="501">
        <v>423</v>
      </c>
      <c r="U2284" s="550">
        <v>109</v>
      </c>
      <c r="V2284" s="550">
        <v>87</v>
      </c>
      <c r="W2284" s="550">
        <v>187</v>
      </c>
      <c r="X2284" s="498">
        <v>475</v>
      </c>
      <c r="Y2284" s="555">
        <v>109.5</v>
      </c>
      <c r="Z2284" s="550">
        <v>38</v>
      </c>
      <c r="AA2284" s="550">
        <v>309</v>
      </c>
      <c r="AB2284" s="501">
        <v>43</v>
      </c>
      <c r="AC2284" s="550">
        <v>63.8</v>
      </c>
      <c r="AD2284" s="550">
        <v>50</v>
      </c>
      <c r="AE2284" s="550">
        <v>128</v>
      </c>
      <c r="AF2284" s="502">
        <v>65</v>
      </c>
      <c r="AG2284" s="503">
        <v>146.232142857143</v>
      </c>
      <c r="AH2284" s="503">
        <v>189.5</v>
      </c>
      <c r="AI2284" s="502">
        <v>56</v>
      </c>
      <c r="AJ2284" s="506" t="s">
        <v>80</v>
      </c>
      <c r="AK2284" s="506" t="s">
        <v>80</v>
      </c>
      <c r="AL2284" s="569"/>
      <c r="AM2284" s="569"/>
      <c r="AN2284" s="538">
        <v>1026</v>
      </c>
      <c r="AO2284" s="538">
        <v>1082</v>
      </c>
      <c r="AP2284" s="569"/>
      <c r="AQ2284" s="569"/>
      <c r="AR2284" s="539"/>
      <c r="AS2284" s="539"/>
      <c r="AT2284" s="539"/>
      <c r="AU2284" s="539"/>
      <c r="AV2284" s="539"/>
      <c r="AW2284" s="539"/>
      <c r="AX2284" s="539"/>
      <c r="AY2284" s="539"/>
      <c r="AZ2284" s="539"/>
      <c r="BA2284" s="539"/>
      <c r="BB2284" s="357"/>
      <c r="BC2284" s="592">
        <f t="shared" si="2031"/>
        <v>8189.0000000000082</v>
      </c>
      <c r="BD2284" s="593">
        <f t="shared" si="2032"/>
        <v>10612</v>
      </c>
      <c r="BE2284" s="595">
        <f t="shared" si="2033"/>
        <v>46107</v>
      </c>
      <c r="BF2284" s="289">
        <f t="shared" si="2034"/>
        <v>36801</v>
      </c>
      <c r="BG2284" s="596">
        <f t="shared" si="2035"/>
        <v>79101</v>
      </c>
      <c r="BH2284" s="595">
        <f t="shared" si="2036"/>
        <v>52012.5</v>
      </c>
      <c r="BI2284" s="289">
        <f t="shared" si="2037"/>
        <v>18050</v>
      </c>
      <c r="BJ2284" s="596">
        <f t="shared" si="2038"/>
        <v>146775</v>
      </c>
      <c r="BK2284" s="595">
        <f t="shared" si="2039"/>
        <v>2743.4</v>
      </c>
      <c r="BL2284" s="289">
        <f t="shared" si="2040"/>
        <v>2150</v>
      </c>
      <c r="BM2284" s="596">
        <f t="shared" si="2041"/>
        <v>5504</v>
      </c>
      <c r="BN2284" s="563">
        <f t="shared" si="2042"/>
        <v>11</v>
      </c>
      <c r="BO2284" s="87">
        <f t="shared" si="2043"/>
        <v>2022</v>
      </c>
      <c r="BP2284" s="87">
        <f t="shared" si="2045"/>
        <v>1.9999999999999996</v>
      </c>
      <c r="BQ2284" s="202"/>
    </row>
    <row r="2285" spans="1:69" ht="10.5" customHeight="1" x14ac:dyDescent="0.2">
      <c r="A2285" s="87" t="str">
        <f t="shared" si="2030"/>
        <v>2022-23RX911</v>
      </c>
      <c r="B2285" s="87" t="str">
        <f t="shared" si="2044"/>
        <v>Y60</v>
      </c>
      <c r="C2285" s="240" t="s">
        <v>200</v>
      </c>
      <c r="D2285" s="240" t="s">
        <v>174</v>
      </c>
      <c r="E2285" s="42"/>
      <c r="F2285" s="320" t="str">
        <f>VLOOKUP($G2285,'Selection Sheet'!$C$15:$F$39,3,0)</f>
        <v>Y60</v>
      </c>
      <c r="G2285" s="242" t="s">
        <v>103</v>
      </c>
      <c r="H2285" s="240" t="s">
        <v>535</v>
      </c>
      <c r="I2285" s="534">
        <v>244</v>
      </c>
      <c r="J2285" s="534">
        <v>74</v>
      </c>
      <c r="K2285" s="534">
        <v>36</v>
      </c>
      <c r="L2285" s="534">
        <v>19</v>
      </c>
      <c r="M2285" s="534">
        <v>236</v>
      </c>
      <c r="N2285" s="534">
        <v>13</v>
      </c>
      <c r="O2285" s="534">
        <v>32</v>
      </c>
      <c r="P2285" s="534">
        <v>6</v>
      </c>
      <c r="Q2285" s="534" t="s">
        <v>80</v>
      </c>
      <c r="R2285" s="534" t="s">
        <v>80</v>
      </c>
      <c r="S2285" s="534">
        <v>665</v>
      </c>
      <c r="T2285" s="501">
        <v>454</v>
      </c>
      <c r="U2285" s="550">
        <v>114.5</v>
      </c>
      <c r="V2285" s="550">
        <v>96</v>
      </c>
      <c r="W2285" s="550">
        <v>195</v>
      </c>
      <c r="X2285" s="498">
        <v>451</v>
      </c>
      <c r="Y2285" s="555">
        <v>115.1</v>
      </c>
      <c r="Z2285" s="550">
        <v>50</v>
      </c>
      <c r="AA2285" s="550">
        <v>296</v>
      </c>
      <c r="AB2285" s="501">
        <v>65</v>
      </c>
      <c r="AC2285" s="550">
        <v>62.1</v>
      </c>
      <c r="AD2285" s="550">
        <v>60</v>
      </c>
      <c r="AE2285" s="550">
        <v>89</v>
      </c>
      <c r="AF2285" s="502">
        <v>143</v>
      </c>
      <c r="AG2285" s="503">
        <v>148.666666666667</v>
      </c>
      <c r="AH2285" s="503">
        <v>207.8</v>
      </c>
      <c r="AI2285" s="502">
        <v>93</v>
      </c>
      <c r="AJ2285" s="538" t="s">
        <v>80</v>
      </c>
      <c r="AK2285" s="538" t="s">
        <v>80</v>
      </c>
      <c r="AL2285" s="539"/>
      <c r="AM2285" s="539"/>
      <c r="AN2285" s="538">
        <v>790</v>
      </c>
      <c r="AO2285" s="538">
        <v>806</v>
      </c>
      <c r="AP2285" s="569"/>
      <c r="AQ2285" s="569"/>
      <c r="AR2285" s="539"/>
      <c r="AS2285" s="539"/>
      <c r="AT2285" s="539"/>
      <c r="AU2285" s="539"/>
      <c r="AV2285" s="539"/>
      <c r="AW2285" s="539"/>
      <c r="AX2285" s="539"/>
      <c r="AY2285" s="539"/>
      <c r="AZ2285" s="539"/>
      <c r="BA2285" s="539"/>
      <c r="BB2285" s="357"/>
      <c r="BC2285" s="592">
        <f t="shared" si="2031"/>
        <v>13826.000000000031</v>
      </c>
      <c r="BD2285" s="593">
        <f t="shared" si="2032"/>
        <v>19325.400000000001</v>
      </c>
      <c r="BE2285" s="595">
        <f t="shared" si="2033"/>
        <v>51983</v>
      </c>
      <c r="BF2285" s="289">
        <f t="shared" si="2034"/>
        <v>43584</v>
      </c>
      <c r="BG2285" s="596">
        <f t="shared" si="2035"/>
        <v>88530</v>
      </c>
      <c r="BH2285" s="595">
        <f t="shared" si="2036"/>
        <v>51910.1</v>
      </c>
      <c r="BI2285" s="289">
        <f t="shared" si="2037"/>
        <v>22550</v>
      </c>
      <c r="BJ2285" s="596">
        <f t="shared" si="2038"/>
        <v>133496</v>
      </c>
      <c r="BK2285" s="595">
        <f t="shared" si="2039"/>
        <v>4036.5</v>
      </c>
      <c r="BL2285" s="289">
        <f t="shared" si="2040"/>
        <v>3900</v>
      </c>
      <c r="BM2285" s="596">
        <f t="shared" si="2041"/>
        <v>5785</v>
      </c>
      <c r="BN2285" s="563">
        <f t="shared" si="2042"/>
        <v>11</v>
      </c>
      <c r="BO2285" s="87">
        <f t="shared" si="2043"/>
        <v>2022</v>
      </c>
      <c r="BP2285" s="87">
        <f t="shared" si="2045"/>
        <v>1.9999999999999996</v>
      </c>
      <c r="BQ2285" s="202"/>
    </row>
    <row r="2286" spans="1:69" ht="10.5" customHeight="1" x14ac:dyDescent="0.2">
      <c r="A2286" s="314" t="str">
        <f t="shared" si="2030"/>
        <v>2022-23RYA11</v>
      </c>
      <c r="B2286" s="314" t="str">
        <f t="shared" si="2044"/>
        <v>Y60</v>
      </c>
      <c r="C2286" s="243" t="s">
        <v>200</v>
      </c>
      <c r="D2286" s="243" t="s">
        <v>174</v>
      </c>
      <c r="E2286" s="206"/>
      <c r="F2286" s="321" t="str">
        <f>VLOOKUP($G2286,'Selection Sheet'!$C$15:$F$39,3,0)</f>
        <v>Y60</v>
      </c>
      <c r="G2286" s="244" t="s">
        <v>118</v>
      </c>
      <c r="H2286" s="243" t="s">
        <v>536</v>
      </c>
      <c r="I2286" s="540">
        <v>328</v>
      </c>
      <c r="J2286" s="540">
        <v>101</v>
      </c>
      <c r="K2286" s="540">
        <v>54</v>
      </c>
      <c r="L2286" s="540">
        <v>26</v>
      </c>
      <c r="M2286" s="540">
        <v>323</v>
      </c>
      <c r="N2286" s="540">
        <v>33</v>
      </c>
      <c r="O2286" s="540">
        <v>51</v>
      </c>
      <c r="P2286" s="540">
        <v>14</v>
      </c>
      <c r="Q2286" s="540" t="s">
        <v>80</v>
      </c>
      <c r="R2286" s="540" t="s">
        <v>80</v>
      </c>
      <c r="S2286" s="540">
        <v>912</v>
      </c>
      <c r="T2286" s="514">
        <v>467</v>
      </c>
      <c r="U2286" s="551">
        <v>108</v>
      </c>
      <c r="V2286" s="551">
        <v>86</v>
      </c>
      <c r="W2286" s="551">
        <v>180</v>
      </c>
      <c r="X2286" s="511">
        <v>502</v>
      </c>
      <c r="Y2286" s="556">
        <v>107.9</v>
      </c>
      <c r="Z2286" s="551">
        <v>40</v>
      </c>
      <c r="AA2286" s="551">
        <v>287</v>
      </c>
      <c r="AB2286" s="514">
        <v>50</v>
      </c>
      <c r="AC2286" s="551">
        <v>61.4</v>
      </c>
      <c r="AD2286" s="551">
        <v>49</v>
      </c>
      <c r="AE2286" s="551">
        <v>111</v>
      </c>
      <c r="AF2286" s="515">
        <v>141</v>
      </c>
      <c r="AG2286" s="516">
        <v>149.45454545454501</v>
      </c>
      <c r="AH2286" s="516">
        <v>206</v>
      </c>
      <c r="AI2286" s="515">
        <v>121</v>
      </c>
      <c r="AJ2286" s="519" t="s">
        <v>80</v>
      </c>
      <c r="AK2286" s="519" t="s">
        <v>80</v>
      </c>
      <c r="AL2286" s="570"/>
      <c r="AM2286" s="570"/>
      <c r="AN2286" s="541">
        <v>1510</v>
      </c>
      <c r="AO2286" s="541">
        <v>1560</v>
      </c>
      <c r="AP2286" s="570"/>
      <c r="AQ2286" s="570"/>
      <c r="AR2286" s="542"/>
      <c r="AS2286" s="542"/>
      <c r="AT2286" s="542"/>
      <c r="AU2286" s="542"/>
      <c r="AV2286" s="542"/>
      <c r="AW2286" s="542"/>
      <c r="AX2286" s="542"/>
      <c r="AY2286" s="542"/>
      <c r="AZ2286" s="542"/>
      <c r="BA2286" s="542"/>
      <c r="BB2286" s="358"/>
      <c r="BC2286" s="592">
        <f t="shared" si="2031"/>
        <v>18083.999999999945</v>
      </c>
      <c r="BD2286" s="593">
        <f t="shared" si="2032"/>
        <v>24926</v>
      </c>
      <c r="BE2286" s="595">
        <f t="shared" si="2033"/>
        <v>50436</v>
      </c>
      <c r="BF2286" s="289">
        <f t="shared" si="2034"/>
        <v>40162</v>
      </c>
      <c r="BG2286" s="596">
        <f t="shared" si="2035"/>
        <v>84060</v>
      </c>
      <c r="BH2286" s="595">
        <f t="shared" si="2036"/>
        <v>54165.8</v>
      </c>
      <c r="BI2286" s="289">
        <f t="shared" si="2037"/>
        <v>20080</v>
      </c>
      <c r="BJ2286" s="596">
        <f t="shared" si="2038"/>
        <v>144074</v>
      </c>
      <c r="BK2286" s="595">
        <f t="shared" si="2039"/>
        <v>3070</v>
      </c>
      <c r="BL2286" s="289">
        <f t="shared" si="2040"/>
        <v>2450</v>
      </c>
      <c r="BM2286" s="596">
        <f t="shared" si="2041"/>
        <v>5550</v>
      </c>
      <c r="BN2286" s="563">
        <f t="shared" si="2042"/>
        <v>11</v>
      </c>
      <c r="BO2286" s="87">
        <f t="shared" si="2043"/>
        <v>2022</v>
      </c>
      <c r="BP2286" s="87">
        <f t="shared" si="2045"/>
        <v>1.9999999999999996</v>
      </c>
      <c r="BQ2286" s="202"/>
    </row>
    <row r="2287" spans="1:69" ht="10.5" customHeight="1" x14ac:dyDescent="0.2">
      <c r="A2287" s="87" t="str">
        <f t="shared" si="2030"/>
        <v>2022-23RYC11</v>
      </c>
      <c r="B2287" s="87" t="str">
        <f t="shared" si="2044"/>
        <v>Y61</v>
      </c>
      <c r="C2287" s="240" t="s">
        <v>200</v>
      </c>
      <c r="D2287" s="240" t="s">
        <v>174</v>
      </c>
      <c r="E2287" s="42"/>
      <c r="F2287" s="320" t="str">
        <f>VLOOKUP($G2287,'Selection Sheet'!$C$15:$F$39,3,0)</f>
        <v>Y61</v>
      </c>
      <c r="G2287" s="242" t="s">
        <v>87</v>
      </c>
      <c r="H2287" s="240" t="s">
        <v>537</v>
      </c>
      <c r="I2287" s="534">
        <v>298</v>
      </c>
      <c r="J2287" s="534">
        <v>78</v>
      </c>
      <c r="K2287" s="534">
        <v>45</v>
      </c>
      <c r="L2287" s="534">
        <v>21</v>
      </c>
      <c r="M2287" s="534">
        <v>294</v>
      </c>
      <c r="N2287" s="534">
        <v>25</v>
      </c>
      <c r="O2287" s="534">
        <v>44</v>
      </c>
      <c r="P2287" s="534">
        <v>13</v>
      </c>
      <c r="Q2287" s="534" t="s">
        <v>80</v>
      </c>
      <c r="R2287" s="534" t="s">
        <v>80</v>
      </c>
      <c r="S2287" s="534">
        <v>1043</v>
      </c>
      <c r="T2287" s="501">
        <v>471</v>
      </c>
      <c r="U2287" s="550">
        <v>113.1</v>
      </c>
      <c r="V2287" s="550">
        <v>93</v>
      </c>
      <c r="W2287" s="550">
        <v>183</v>
      </c>
      <c r="X2287" s="498">
        <v>481</v>
      </c>
      <c r="Y2287" s="555">
        <v>94</v>
      </c>
      <c r="Z2287" s="550">
        <v>41</v>
      </c>
      <c r="AA2287" s="550">
        <v>244</v>
      </c>
      <c r="AB2287" s="501">
        <v>56</v>
      </c>
      <c r="AC2287" s="550">
        <v>52.5</v>
      </c>
      <c r="AD2287" s="550">
        <v>45.5</v>
      </c>
      <c r="AE2287" s="550">
        <v>97</v>
      </c>
      <c r="AF2287" s="502">
        <v>110</v>
      </c>
      <c r="AG2287" s="503">
        <v>163.35869565217399</v>
      </c>
      <c r="AH2287" s="503">
        <v>232.9</v>
      </c>
      <c r="AI2287" s="502">
        <v>92</v>
      </c>
      <c r="AJ2287" s="538" t="s">
        <v>80</v>
      </c>
      <c r="AK2287" s="538" t="s">
        <v>80</v>
      </c>
      <c r="AL2287" s="539"/>
      <c r="AM2287" s="539"/>
      <c r="AN2287" s="538">
        <v>488</v>
      </c>
      <c r="AO2287" s="538">
        <v>488</v>
      </c>
      <c r="AP2287" s="569"/>
      <c r="AQ2287" s="569"/>
      <c r="AR2287" s="539"/>
      <c r="AS2287" s="539"/>
      <c r="AT2287" s="539"/>
      <c r="AU2287" s="539"/>
      <c r="AV2287" s="539"/>
      <c r="AW2287" s="539"/>
      <c r="AX2287" s="539"/>
      <c r="AY2287" s="539"/>
      <c r="AZ2287" s="539"/>
      <c r="BA2287" s="539"/>
      <c r="BB2287" s="357"/>
      <c r="BC2287" s="592">
        <f t="shared" si="2031"/>
        <v>15029.000000000007</v>
      </c>
      <c r="BD2287" s="593">
        <f t="shared" si="2032"/>
        <v>21426.799999999999</v>
      </c>
      <c r="BE2287" s="595">
        <f t="shared" si="2033"/>
        <v>53270.1</v>
      </c>
      <c r="BF2287" s="289">
        <f t="shared" si="2034"/>
        <v>43803</v>
      </c>
      <c r="BG2287" s="596">
        <f t="shared" si="2035"/>
        <v>86193</v>
      </c>
      <c r="BH2287" s="595">
        <f t="shared" si="2036"/>
        <v>45214</v>
      </c>
      <c r="BI2287" s="289">
        <f t="shared" si="2037"/>
        <v>19721</v>
      </c>
      <c r="BJ2287" s="596">
        <f t="shared" si="2038"/>
        <v>117364</v>
      </c>
      <c r="BK2287" s="595">
        <f t="shared" si="2039"/>
        <v>2940</v>
      </c>
      <c r="BL2287" s="289">
        <f t="shared" si="2040"/>
        <v>2548</v>
      </c>
      <c r="BM2287" s="596">
        <f t="shared" si="2041"/>
        <v>5432</v>
      </c>
      <c r="BN2287" s="563">
        <f t="shared" si="2042"/>
        <v>11</v>
      </c>
      <c r="BO2287" s="87">
        <f t="shared" si="2043"/>
        <v>2022</v>
      </c>
      <c r="BP2287" s="87">
        <f t="shared" si="2045"/>
        <v>1.9999999999999996</v>
      </c>
      <c r="BQ2287" s="202"/>
    </row>
    <row r="2288" spans="1:69" ht="10.5" customHeight="1" x14ac:dyDescent="0.2">
      <c r="A2288" s="87" t="str">
        <f t="shared" si="2030"/>
        <v>2022-23RYD11</v>
      </c>
      <c r="B2288" s="87" t="str">
        <f t="shared" si="2044"/>
        <v>Y59</v>
      </c>
      <c r="C2288" s="240" t="s">
        <v>200</v>
      </c>
      <c r="D2288" s="240" t="s">
        <v>174</v>
      </c>
      <c r="E2288" s="42"/>
      <c r="F2288" s="320" t="str">
        <f>VLOOKUP($G2288,'Selection Sheet'!$C$15:$F$39,3,0)</f>
        <v>Y59</v>
      </c>
      <c r="G2288" s="242" t="s">
        <v>116</v>
      </c>
      <c r="H2288" s="240" t="s">
        <v>538</v>
      </c>
      <c r="I2288" s="534">
        <v>259</v>
      </c>
      <c r="J2288" s="534">
        <v>74</v>
      </c>
      <c r="K2288" s="534">
        <v>47</v>
      </c>
      <c r="L2288" s="534">
        <v>27</v>
      </c>
      <c r="M2288" s="534">
        <v>257</v>
      </c>
      <c r="N2288" s="534">
        <v>23</v>
      </c>
      <c r="O2288" s="534">
        <v>44</v>
      </c>
      <c r="P2288" s="534">
        <v>11</v>
      </c>
      <c r="Q2288" s="534" t="s">
        <v>80</v>
      </c>
      <c r="R2288" s="534" t="s">
        <v>80</v>
      </c>
      <c r="S2288" s="534">
        <v>737</v>
      </c>
      <c r="T2288" s="501">
        <v>423</v>
      </c>
      <c r="U2288" s="550">
        <v>104.5</v>
      </c>
      <c r="V2288" s="550">
        <v>83</v>
      </c>
      <c r="W2288" s="550">
        <v>167</v>
      </c>
      <c r="X2288" s="498">
        <v>433</v>
      </c>
      <c r="Y2288" s="555">
        <v>58.1</v>
      </c>
      <c r="Z2288" s="550">
        <v>30</v>
      </c>
      <c r="AA2288" s="550">
        <v>149</v>
      </c>
      <c r="AB2288" s="501">
        <v>66</v>
      </c>
      <c r="AC2288" s="550">
        <v>64.7</v>
      </c>
      <c r="AD2288" s="550">
        <v>58</v>
      </c>
      <c r="AE2288" s="550">
        <v>112</v>
      </c>
      <c r="AF2288" s="502">
        <v>120</v>
      </c>
      <c r="AG2288" s="503">
        <v>149.21698113207501</v>
      </c>
      <c r="AH2288" s="503">
        <v>210.5</v>
      </c>
      <c r="AI2288" s="502">
        <v>106</v>
      </c>
      <c r="AJ2288" s="538" t="s">
        <v>80</v>
      </c>
      <c r="AK2288" s="538" t="s">
        <v>80</v>
      </c>
      <c r="AL2288" s="539"/>
      <c r="AM2288" s="539"/>
      <c r="AN2288" s="538">
        <v>991</v>
      </c>
      <c r="AO2288" s="538">
        <v>1039</v>
      </c>
      <c r="AP2288" s="569"/>
      <c r="AQ2288" s="569"/>
      <c r="AR2288" s="539"/>
      <c r="AS2288" s="539"/>
      <c r="AT2288" s="539"/>
      <c r="AU2288" s="539"/>
      <c r="AV2288" s="539"/>
      <c r="AW2288" s="539"/>
      <c r="AX2288" s="539"/>
      <c r="AY2288" s="539"/>
      <c r="AZ2288" s="539"/>
      <c r="BA2288" s="539"/>
      <c r="BB2288" s="357"/>
      <c r="BC2288" s="592">
        <f t="shared" si="2031"/>
        <v>15816.999999999951</v>
      </c>
      <c r="BD2288" s="593">
        <f t="shared" si="2032"/>
        <v>22313</v>
      </c>
      <c r="BE2288" s="595">
        <f t="shared" si="2033"/>
        <v>44203.5</v>
      </c>
      <c r="BF2288" s="289">
        <f t="shared" si="2034"/>
        <v>35109</v>
      </c>
      <c r="BG2288" s="596">
        <f t="shared" si="2035"/>
        <v>70641</v>
      </c>
      <c r="BH2288" s="595">
        <f t="shared" si="2036"/>
        <v>25157.3</v>
      </c>
      <c r="BI2288" s="289">
        <f t="shared" si="2037"/>
        <v>12990</v>
      </c>
      <c r="BJ2288" s="596">
        <f t="shared" si="2038"/>
        <v>64517</v>
      </c>
      <c r="BK2288" s="595">
        <f t="shared" si="2039"/>
        <v>4270.2</v>
      </c>
      <c r="BL2288" s="289">
        <f t="shared" si="2040"/>
        <v>3828</v>
      </c>
      <c r="BM2288" s="596">
        <f t="shared" si="2041"/>
        <v>7392</v>
      </c>
      <c r="BN2288" s="563">
        <f t="shared" si="2042"/>
        <v>11</v>
      </c>
      <c r="BO2288" s="87">
        <f t="shared" si="2043"/>
        <v>2022</v>
      </c>
      <c r="BP2288" s="87">
        <f t="shared" si="2045"/>
        <v>1.9999999999999996</v>
      </c>
      <c r="BQ2288" s="202"/>
    </row>
    <row r="2289" spans="1:69" ht="10.5" customHeight="1" x14ac:dyDescent="0.2">
      <c r="A2289" s="87" t="str">
        <f t="shared" si="2030"/>
        <v>2022-23RYE11</v>
      </c>
      <c r="B2289" s="87" t="str">
        <f t="shared" si="2044"/>
        <v>Y59</v>
      </c>
      <c r="C2289" s="240" t="s">
        <v>200</v>
      </c>
      <c r="D2289" s="240" t="s">
        <v>174</v>
      </c>
      <c r="E2289" s="42"/>
      <c r="F2289" s="320" t="str">
        <f>VLOOKUP($G2289,'Selection Sheet'!$C$15:$F$39,3,0)</f>
        <v>Y59</v>
      </c>
      <c r="G2289" s="242" t="s">
        <v>114</v>
      </c>
      <c r="H2289" s="240" t="s">
        <v>539</v>
      </c>
      <c r="I2289" s="534">
        <v>196</v>
      </c>
      <c r="J2289" s="534">
        <v>55</v>
      </c>
      <c r="K2289" s="534">
        <v>24</v>
      </c>
      <c r="L2289" s="534">
        <v>14</v>
      </c>
      <c r="M2289" s="534">
        <v>196</v>
      </c>
      <c r="N2289" s="534">
        <v>17</v>
      </c>
      <c r="O2289" s="534">
        <v>24</v>
      </c>
      <c r="P2289" s="534">
        <v>8</v>
      </c>
      <c r="Q2289" s="534" t="s">
        <v>80</v>
      </c>
      <c r="R2289" s="534" t="s">
        <v>80</v>
      </c>
      <c r="S2289" s="534">
        <v>403</v>
      </c>
      <c r="T2289" s="501">
        <v>354</v>
      </c>
      <c r="U2289" s="550">
        <v>92.3</v>
      </c>
      <c r="V2289" s="550">
        <v>81</v>
      </c>
      <c r="W2289" s="550">
        <v>141</v>
      </c>
      <c r="X2289" s="498">
        <v>368</v>
      </c>
      <c r="Y2289" s="555">
        <v>85.9</v>
      </c>
      <c r="Z2289" s="550">
        <v>31.5</v>
      </c>
      <c r="AA2289" s="550">
        <v>239</v>
      </c>
      <c r="AB2289" s="501">
        <v>83</v>
      </c>
      <c r="AC2289" s="550">
        <v>54.1</v>
      </c>
      <c r="AD2289" s="550">
        <v>48</v>
      </c>
      <c r="AE2289" s="550">
        <v>96</v>
      </c>
      <c r="AF2289" s="502">
        <v>92</v>
      </c>
      <c r="AG2289" s="503">
        <v>136.26829268292701</v>
      </c>
      <c r="AH2289" s="503">
        <v>198.8</v>
      </c>
      <c r="AI2289" s="502">
        <v>82</v>
      </c>
      <c r="AJ2289" s="538" t="s">
        <v>80</v>
      </c>
      <c r="AK2289" s="538" t="s">
        <v>80</v>
      </c>
      <c r="AL2289" s="539"/>
      <c r="AM2289" s="539"/>
      <c r="AN2289" s="538">
        <v>630</v>
      </c>
      <c r="AO2289" s="538">
        <v>641</v>
      </c>
      <c r="AP2289" s="569"/>
      <c r="AQ2289" s="569"/>
      <c r="AR2289" s="539"/>
      <c r="AS2289" s="539"/>
      <c r="AT2289" s="539"/>
      <c r="AU2289" s="539"/>
      <c r="AV2289" s="539"/>
      <c r="AW2289" s="539"/>
      <c r="AX2289" s="539"/>
      <c r="AY2289" s="539"/>
      <c r="AZ2289" s="539"/>
      <c r="BA2289" s="539"/>
      <c r="BB2289" s="357"/>
      <c r="BC2289" s="592">
        <f t="shared" si="2031"/>
        <v>11174.000000000015</v>
      </c>
      <c r="BD2289" s="593">
        <f t="shared" si="2032"/>
        <v>16301.6</v>
      </c>
      <c r="BE2289" s="595">
        <f t="shared" si="2033"/>
        <v>32674.2</v>
      </c>
      <c r="BF2289" s="289">
        <f t="shared" si="2034"/>
        <v>28674</v>
      </c>
      <c r="BG2289" s="596">
        <f t="shared" si="2035"/>
        <v>49914</v>
      </c>
      <c r="BH2289" s="595">
        <f t="shared" si="2036"/>
        <v>31611.200000000001</v>
      </c>
      <c r="BI2289" s="289">
        <f t="shared" si="2037"/>
        <v>11592</v>
      </c>
      <c r="BJ2289" s="596">
        <f t="shared" si="2038"/>
        <v>87952</v>
      </c>
      <c r="BK2289" s="595">
        <f t="shared" si="2039"/>
        <v>4490.3</v>
      </c>
      <c r="BL2289" s="289">
        <f t="shared" si="2040"/>
        <v>3984</v>
      </c>
      <c r="BM2289" s="596">
        <f t="shared" si="2041"/>
        <v>7968</v>
      </c>
      <c r="BN2289" s="563">
        <f t="shared" si="2042"/>
        <v>11</v>
      </c>
      <c r="BO2289" s="87">
        <f t="shared" si="2043"/>
        <v>2022</v>
      </c>
      <c r="BP2289" s="87">
        <f t="shared" si="2045"/>
        <v>1.9999999999999996</v>
      </c>
      <c r="BQ2289" s="202"/>
    </row>
    <row r="2290" spans="1:69" ht="10.5" customHeight="1" x14ac:dyDescent="0.2">
      <c r="A2290" s="312" t="str">
        <f t="shared" si="2030"/>
        <v>2022-23RYF11</v>
      </c>
      <c r="B2290" s="312" t="str">
        <f t="shared" si="2044"/>
        <v>Y58</v>
      </c>
      <c r="C2290" s="245" t="s">
        <v>200</v>
      </c>
      <c r="D2290" s="245" t="s">
        <v>174</v>
      </c>
      <c r="E2290" s="53"/>
      <c r="F2290" s="322" t="str">
        <f>VLOOKUP($G2290,'Selection Sheet'!$C$15:$F$39,3,0)</f>
        <v>Y58</v>
      </c>
      <c r="G2290" s="246" t="s">
        <v>99</v>
      </c>
      <c r="H2290" s="245" t="s">
        <v>540</v>
      </c>
      <c r="I2290" s="543">
        <v>320</v>
      </c>
      <c r="J2290" s="543">
        <v>88</v>
      </c>
      <c r="K2290" s="543">
        <v>60</v>
      </c>
      <c r="L2290" s="543">
        <v>31</v>
      </c>
      <c r="M2290" s="543">
        <v>315</v>
      </c>
      <c r="N2290" s="543">
        <v>32</v>
      </c>
      <c r="O2290" s="543">
        <v>56</v>
      </c>
      <c r="P2290" s="543">
        <v>20</v>
      </c>
      <c r="Q2290" s="543" t="s">
        <v>80</v>
      </c>
      <c r="R2290" s="543" t="s">
        <v>80</v>
      </c>
      <c r="S2290" s="543">
        <v>907</v>
      </c>
      <c r="T2290" s="527">
        <v>566</v>
      </c>
      <c r="U2290" s="552">
        <v>117.9</v>
      </c>
      <c r="V2290" s="552">
        <v>98.5</v>
      </c>
      <c r="W2290" s="552">
        <v>185</v>
      </c>
      <c r="X2290" s="524">
        <v>576</v>
      </c>
      <c r="Y2290" s="557">
        <v>82.2</v>
      </c>
      <c r="Z2290" s="552">
        <v>23</v>
      </c>
      <c r="AA2290" s="552">
        <v>238</v>
      </c>
      <c r="AB2290" s="527">
        <v>64</v>
      </c>
      <c r="AC2290" s="552">
        <v>61.7</v>
      </c>
      <c r="AD2290" s="552">
        <v>55</v>
      </c>
      <c r="AE2290" s="552">
        <v>101</v>
      </c>
      <c r="AF2290" s="528">
        <v>103</v>
      </c>
      <c r="AG2290" s="529">
        <v>155.03409090909099</v>
      </c>
      <c r="AH2290" s="529">
        <v>219.2</v>
      </c>
      <c r="AI2290" s="528">
        <v>88</v>
      </c>
      <c r="AJ2290" s="532" t="s">
        <v>80</v>
      </c>
      <c r="AK2290" s="532" t="s">
        <v>80</v>
      </c>
      <c r="AL2290" s="571"/>
      <c r="AM2290" s="571"/>
      <c r="AN2290" s="544">
        <v>864</v>
      </c>
      <c r="AO2290" s="544">
        <v>870</v>
      </c>
      <c r="AP2290" s="571"/>
      <c r="AQ2290" s="571"/>
      <c r="AR2290" s="545"/>
      <c r="AS2290" s="545"/>
      <c r="AT2290" s="545"/>
      <c r="AU2290" s="545"/>
      <c r="AV2290" s="545"/>
      <c r="AW2290" s="545"/>
      <c r="AX2290" s="545"/>
      <c r="AY2290" s="545"/>
      <c r="AZ2290" s="545"/>
      <c r="BA2290" s="545"/>
      <c r="BB2290" s="359"/>
      <c r="BC2290" s="605">
        <f t="shared" si="2031"/>
        <v>13643.000000000007</v>
      </c>
      <c r="BD2290" s="606">
        <f t="shared" si="2032"/>
        <v>19289.599999999999</v>
      </c>
      <c r="BE2290" s="609">
        <f t="shared" si="2033"/>
        <v>66731.400000000009</v>
      </c>
      <c r="BF2290" s="311">
        <f t="shared" si="2034"/>
        <v>55751</v>
      </c>
      <c r="BG2290" s="610">
        <f t="shared" si="2035"/>
        <v>104710</v>
      </c>
      <c r="BH2290" s="609">
        <f t="shared" si="2036"/>
        <v>47347.200000000004</v>
      </c>
      <c r="BI2290" s="311">
        <f t="shared" si="2037"/>
        <v>13248</v>
      </c>
      <c r="BJ2290" s="610">
        <f t="shared" si="2038"/>
        <v>137088</v>
      </c>
      <c r="BK2290" s="609">
        <f t="shared" si="2039"/>
        <v>3948.8</v>
      </c>
      <c r="BL2290" s="311">
        <f t="shared" si="2040"/>
        <v>3520</v>
      </c>
      <c r="BM2290" s="610">
        <f t="shared" si="2041"/>
        <v>6464</v>
      </c>
      <c r="BN2290" s="565">
        <f t="shared" si="2042"/>
        <v>11</v>
      </c>
      <c r="BO2290" s="312">
        <f t="shared" si="2043"/>
        <v>2022</v>
      </c>
      <c r="BP2290" s="312">
        <f t="shared" si="2045"/>
        <v>1.9999999999999996</v>
      </c>
      <c r="BQ2290" s="363"/>
    </row>
    <row r="2291" spans="1:69" ht="10.5" customHeight="1" x14ac:dyDescent="0.2">
      <c r="A2291" s="87" t="str">
        <f t="shared" si="2030"/>
        <v>2022-23R1F12</v>
      </c>
      <c r="B2291" s="87" t="str">
        <f t="shared" si="2044"/>
        <v>Y59</v>
      </c>
      <c r="C2291" s="241" t="s">
        <v>200</v>
      </c>
      <c r="D2291" s="241" t="s">
        <v>175</v>
      </c>
      <c r="E2291" s="42"/>
      <c r="F2291" s="320" t="str">
        <f>VLOOKUP($G2291,'Selection Sheet'!$C$15:$F$39,3,0)</f>
        <v>Y59</v>
      </c>
      <c r="G2291" s="242" t="s">
        <v>108</v>
      </c>
      <c r="H2291" s="240" t="s">
        <v>529</v>
      </c>
      <c r="I2291" s="534">
        <v>14</v>
      </c>
      <c r="J2291" s="534">
        <v>1</v>
      </c>
      <c r="K2291" s="534">
        <v>0</v>
      </c>
      <c r="L2291" s="534">
        <v>0</v>
      </c>
      <c r="M2291" s="534">
        <v>14</v>
      </c>
      <c r="N2291" s="534">
        <v>1</v>
      </c>
      <c r="O2291" s="534">
        <v>0</v>
      </c>
      <c r="P2291" s="534">
        <v>0</v>
      </c>
      <c r="Q2291" s="534" t="s">
        <v>80</v>
      </c>
      <c r="R2291" s="534" t="s">
        <v>80</v>
      </c>
      <c r="S2291" s="534">
        <v>33</v>
      </c>
      <c r="T2291" s="498">
        <v>16</v>
      </c>
      <c r="U2291" s="550">
        <v>100.4</v>
      </c>
      <c r="V2291" s="550">
        <v>82</v>
      </c>
      <c r="W2291" s="550">
        <v>164</v>
      </c>
      <c r="X2291" s="498">
        <v>15</v>
      </c>
      <c r="Y2291" s="555">
        <v>133.1</v>
      </c>
      <c r="Z2291" s="550">
        <v>32</v>
      </c>
      <c r="AA2291" s="550">
        <v>517</v>
      </c>
      <c r="AB2291" s="501" t="s">
        <v>80</v>
      </c>
      <c r="AC2291" s="550" t="s">
        <v>80</v>
      </c>
      <c r="AD2291" s="550" t="s">
        <v>80</v>
      </c>
      <c r="AE2291" s="550" t="s">
        <v>80</v>
      </c>
      <c r="AF2291" s="502">
        <v>0</v>
      </c>
      <c r="AG2291" s="503" t="s">
        <v>80</v>
      </c>
      <c r="AH2291" s="503" t="s">
        <v>80</v>
      </c>
      <c r="AI2291" s="502">
        <v>0</v>
      </c>
      <c r="AJ2291" s="538" t="s">
        <v>80</v>
      </c>
      <c r="AK2291" s="538" t="s">
        <v>80</v>
      </c>
      <c r="AL2291" s="539"/>
      <c r="AM2291" s="539"/>
      <c r="AN2291" s="538" t="s">
        <v>80</v>
      </c>
      <c r="AO2291" s="538" t="s">
        <v>80</v>
      </c>
      <c r="AP2291" s="569"/>
      <c r="AQ2291" s="569"/>
      <c r="AR2291" s="539"/>
      <c r="AS2291" s="539"/>
      <c r="AT2291" s="539"/>
      <c r="AU2291" s="539"/>
      <c r="AV2291" s="539"/>
      <c r="AW2291" s="539"/>
      <c r="AX2291" s="539"/>
      <c r="AY2291" s="539"/>
      <c r="AZ2291" s="539"/>
      <c r="BA2291" s="539"/>
      <c r="BB2291" s="357"/>
      <c r="BC2291" s="592" t="str">
        <f t="shared" si="2031"/>
        <v>-</v>
      </c>
      <c r="BD2291" s="593" t="str">
        <f t="shared" si="2032"/>
        <v>-</v>
      </c>
      <c r="BE2291" s="595">
        <f t="shared" si="2033"/>
        <v>1606.4</v>
      </c>
      <c r="BF2291" s="289">
        <f t="shared" si="2034"/>
        <v>1312</v>
      </c>
      <c r="BG2291" s="596">
        <f t="shared" si="2035"/>
        <v>2624</v>
      </c>
      <c r="BH2291" s="595">
        <f t="shared" si="2036"/>
        <v>1996.5</v>
      </c>
      <c r="BI2291" s="289">
        <f t="shared" si="2037"/>
        <v>480</v>
      </c>
      <c r="BJ2291" s="596">
        <f t="shared" si="2038"/>
        <v>7755</v>
      </c>
      <c r="BK2291" s="595" t="str">
        <f t="shared" si="2039"/>
        <v>-</v>
      </c>
      <c r="BL2291" s="289" t="str">
        <f t="shared" si="2040"/>
        <v>-</v>
      </c>
      <c r="BM2291" s="596" t="str">
        <f t="shared" si="2041"/>
        <v>-</v>
      </c>
      <c r="BN2291" s="563">
        <f t="shared" si="2042"/>
        <v>12</v>
      </c>
      <c r="BO2291" s="87">
        <f t="shared" si="2043"/>
        <v>2022</v>
      </c>
      <c r="BP2291" s="87">
        <f t="shared" ref="BP2291:BP2301" si="2046">(BN2291/3-ROUNDDOWN(BN2291/3,0))*3</f>
        <v>0</v>
      </c>
      <c r="BQ2291" s="202"/>
    </row>
    <row r="2292" spans="1:69" ht="10.5" customHeight="1" x14ac:dyDescent="0.2">
      <c r="A2292" s="87" t="str">
        <f t="shared" si="2030"/>
        <v>2022-23RRU12</v>
      </c>
      <c r="B2292" s="87" t="str">
        <f t="shared" si="2044"/>
        <v>Y56</v>
      </c>
      <c r="C2292" s="240" t="s">
        <v>200</v>
      </c>
      <c r="D2292" s="240" t="s">
        <v>175</v>
      </c>
      <c r="E2292" s="42"/>
      <c r="F2292" s="320" t="str">
        <f>VLOOKUP($G2292,'Selection Sheet'!$C$15:$F$39,3,0)</f>
        <v>Y56</v>
      </c>
      <c r="G2292" s="242" t="s">
        <v>93</v>
      </c>
      <c r="H2292" s="240" t="s">
        <v>530</v>
      </c>
      <c r="I2292" s="534">
        <v>570</v>
      </c>
      <c r="J2292" s="534">
        <v>123</v>
      </c>
      <c r="K2292" s="534">
        <v>53</v>
      </c>
      <c r="L2292" s="534">
        <v>19</v>
      </c>
      <c r="M2292" s="534">
        <v>564</v>
      </c>
      <c r="N2292" s="534">
        <v>26</v>
      </c>
      <c r="O2292" s="534">
        <v>52</v>
      </c>
      <c r="P2292" s="534">
        <v>6</v>
      </c>
      <c r="Q2292" s="534" t="s">
        <v>80</v>
      </c>
      <c r="R2292" s="534" t="s">
        <v>80</v>
      </c>
      <c r="S2292" s="534">
        <v>1511</v>
      </c>
      <c r="T2292" s="501">
        <v>348</v>
      </c>
      <c r="U2292" s="550">
        <v>116.1</v>
      </c>
      <c r="V2292" s="550">
        <v>94.5</v>
      </c>
      <c r="W2292" s="550">
        <v>200</v>
      </c>
      <c r="X2292" s="498">
        <v>565</v>
      </c>
      <c r="Y2292" s="555">
        <v>81.599999999999994</v>
      </c>
      <c r="Z2292" s="550">
        <v>32</v>
      </c>
      <c r="AA2292" s="550">
        <v>218</v>
      </c>
      <c r="AB2292" s="501">
        <v>59</v>
      </c>
      <c r="AC2292" s="550">
        <v>49.2</v>
      </c>
      <c r="AD2292" s="550">
        <v>40</v>
      </c>
      <c r="AE2292" s="550">
        <v>89</v>
      </c>
      <c r="AF2292" s="502">
        <v>64</v>
      </c>
      <c r="AG2292" s="503">
        <v>168.203389830508</v>
      </c>
      <c r="AH2292" s="503">
        <v>250.2</v>
      </c>
      <c r="AI2292" s="502">
        <v>59</v>
      </c>
      <c r="AJ2292" s="538" t="s">
        <v>80</v>
      </c>
      <c r="AK2292" s="538" t="s">
        <v>80</v>
      </c>
      <c r="AL2292" s="539"/>
      <c r="AM2292" s="539"/>
      <c r="AN2292" s="538" t="s">
        <v>80</v>
      </c>
      <c r="AO2292" s="538" t="s">
        <v>80</v>
      </c>
      <c r="AP2292" s="569"/>
      <c r="AQ2292" s="569"/>
      <c r="AR2292" s="539"/>
      <c r="AS2292" s="539"/>
      <c r="AT2292" s="539"/>
      <c r="AU2292" s="539"/>
      <c r="AV2292" s="539"/>
      <c r="AW2292" s="539"/>
      <c r="AX2292" s="539"/>
      <c r="AY2292" s="539"/>
      <c r="AZ2292" s="539"/>
      <c r="BA2292" s="539"/>
      <c r="BB2292" s="357"/>
      <c r="BC2292" s="592">
        <f t="shared" si="2031"/>
        <v>9923.9999999999727</v>
      </c>
      <c r="BD2292" s="593">
        <f t="shared" si="2032"/>
        <v>14761.8</v>
      </c>
      <c r="BE2292" s="595">
        <f t="shared" si="2033"/>
        <v>40402.799999999996</v>
      </c>
      <c r="BF2292" s="289">
        <f t="shared" si="2034"/>
        <v>32886</v>
      </c>
      <c r="BG2292" s="596">
        <f t="shared" si="2035"/>
        <v>69600</v>
      </c>
      <c r="BH2292" s="595">
        <f t="shared" si="2036"/>
        <v>46104</v>
      </c>
      <c r="BI2292" s="289">
        <f t="shared" si="2037"/>
        <v>18080</v>
      </c>
      <c r="BJ2292" s="596">
        <f t="shared" si="2038"/>
        <v>123170</v>
      </c>
      <c r="BK2292" s="595">
        <f t="shared" si="2039"/>
        <v>2902.8</v>
      </c>
      <c r="BL2292" s="289">
        <f t="shared" si="2040"/>
        <v>2360</v>
      </c>
      <c r="BM2292" s="596">
        <f t="shared" si="2041"/>
        <v>5251</v>
      </c>
      <c r="BN2292" s="563">
        <f t="shared" si="2042"/>
        <v>12</v>
      </c>
      <c r="BO2292" s="87">
        <f t="shared" si="2043"/>
        <v>2022</v>
      </c>
      <c r="BP2292" s="87">
        <f t="shared" si="2046"/>
        <v>0</v>
      </c>
      <c r="BQ2292" s="202"/>
    </row>
    <row r="2293" spans="1:69" ht="10.5" customHeight="1" x14ac:dyDescent="0.2">
      <c r="A2293" s="87" t="str">
        <f t="shared" si="2030"/>
        <v>2022-23RX612</v>
      </c>
      <c r="B2293" s="87" t="str">
        <f t="shared" si="2044"/>
        <v>Y63</v>
      </c>
      <c r="C2293" s="240" t="s">
        <v>200</v>
      </c>
      <c r="D2293" s="240" t="s">
        <v>175</v>
      </c>
      <c r="E2293" s="42"/>
      <c r="F2293" s="320" t="str">
        <f>VLOOKUP($G2293,'Selection Sheet'!$C$15:$F$39,3,0)</f>
        <v>Y63</v>
      </c>
      <c r="G2293" s="242" t="s">
        <v>111</v>
      </c>
      <c r="H2293" s="240" t="s">
        <v>532</v>
      </c>
      <c r="I2293" s="534">
        <v>276</v>
      </c>
      <c r="J2293" s="534">
        <v>54</v>
      </c>
      <c r="K2293" s="534">
        <v>24</v>
      </c>
      <c r="L2293" s="534">
        <v>11</v>
      </c>
      <c r="M2293" s="534">
        <v>274</v>
      </c>
      <c r="N2293" s="534">
        <v>13</v>
      </c>
      <c r="O2293" s="534">
        <v>25</v>
      </c>
      <c r="P2293" s="534">
        <v>7</v>
      </c>
      <c r="Q2293" s="534" t="s">
        <v>80</v>
      </c>
      <c r="R2293" s="534" t="s">
        <v>80</v>
      </c>
      <c r="S2293" s="534">
        <v>713</v>
      </c>
      <c r="T2293" s="501">
        <v>248</v>
      </c>
      <c r="U2293" s="550">
        <v>124</v>
      </c>
      <c r="V2293" s="550">
        <v>99.5</v>
      </c>
      <c r="W2293" s="550">
        <v>221</v>
      </c>
      <c r="X2293" s="498">
        <v>238</v>
      </c>
      <c r="Y2293" s="555">
        <v>82.8</v>
      </c>
      <c r="Z2293" s="550">
        <v>38</v>
      </c>
      <c r="AA2293" s="550">
        <v>227</v>
      </c>
      <c r="AB2293" s="501">
        <v>32</v>
      </c>
      <c r="AC2293" s="550">
        <v>54.9</v>
      </c>
      <c r="AD2293" s="550">
        <v>45</v>
      </c>
      <c r="AE2293" s="550">
        <v>98</v>
      </c>
      <c r="AF2293" s="502">
        <v>38</v>
      </c>
      <c r="AG2293" s="503">
        <v>164.333333333333</v>
      </c>
      <c r="AH2293" s="503">
        <v>238.8</v>
      </c>
      <c r="AI2293" s="502">
        <v>33</v>
      </c>
      <c r="AJ2293" s="538" t="s">
        <v>80</v>
      </c>
      <c r="AK2293" s="538" t="s">
        <v>80</v>
      </c>
      <c r="AL2293" s="539"/>
      <c r="AM2293" s="539"/>
      <c r="AN2293" s="538" t="s">
        <v>80</v>
      </c>
      <c r="AO2293" s="538" t="s">
        <v>80</v>
      </c>
      <c r="AP2293" s="569"/>
      <c r="AQ2293" s="569"/>
      <c r="AR2293" s="539"/>
      <c r="AS2293" s="539"/>
      <c r="AT2293" s="539"/>
      <c r="AU2293" s="539"/>
      <c r="AV2293" s="539"/>
      <c r="AW2293" s="539"/>
      <c r="AX2293" s="539"/>
      <c r="AY2293" s="539"/>
      <c r="AZ2293" s="539"/>
      <c r="BA2293" s="539"/>
      <c r="BB2293" s="357"/>
      <c r="BC2293" s="592">
        <f t="shared" si="2031"/>
        <v>5422.9999999999891</v>
      </c>
      <c r="BD2293" s="593">
        <f t="shared" si="2032"/>
        <v>7880.4000000000005</v>
      </c>
      <c r="BE2293" s="595">
        <f t="shared" si="2033"/>
        <v>30752</v>
      </c>
      <c r="BF2293" s="289">
        <f t="shared" si="2034"/>
        <v>24676</v>
      </c>
      <c r="BG2293" s="596">
        <f t="shared" si="2035"/>
        <v>54808</v>
      </c>
      <c r="BH2293" s="595">
        <f t="shared" si="2036"/>
        <v>19706.399999999998</v>
      </c>
      <c r="BI2293" s="289">
        <f t="shared" si="2037"/>
        <v>9044</v>
      </c>
      <c r="BJ2293" s="596">
        <f t="shared" si="2038"/>
        <v>54026</v>
      </c>
      <c r="BK2293" s="595">
        <f t="shared" si="2039"/>
        <v>1756.8</v>
      </c>
      <c r="BL2293" s="289">
        <f t="shared" si="2040"/>
        <v>1440</v>
      </c>
      <c r="BM2293" s="596">
        <f t="shared" si="2041"/>
        <v>3136</v>
      </c>
      <c r="BN2293" s="563">
        <f t="shared" si="2042"/>
        <v>12</v>
      </c>
      <c r="BO2293" s="87">
        <f t="shared" si="2043"/>
        <v>2022</v>
      </c>
      <c r="BP2293" s="87">
        <f t="shared" si="2046"/>
        <v>0</v>
      </c>
      <c r="BQ2293" s="202"/>
    </row>
    <row r="2294" spans="1:69" ht="10.5" customHeight="1" x14ac:dyDescent="0.2">
      <c r="A2294" s="314" t="str">
        <f t="shared" si="2030"/>
        <v>2022-23RX712</v>
      </c>
      <c r="B2294" s="314" t="str">
        <f t="shared" si="2044"/>
        <v>Y62</v>
      </c>
      <c r="C2294" s="243" t="s">
        <v>200</v>
      </c>
      <c r="D2294" s="243" t="s">
        <v>175</v>
      </c>
      <c r="E2294" s="206"/>
      <c r="F2294" s="321" t="str">
        <f>VLOOKUP($G2294,'Selection Sheet'!$C$15:$F$39,3,0)</f>
        <v>Y62</v>
      </c>
      <c r="G2294" s="244" t="s">
        <v>84</v>
      </c>
      <c r="H2294" s="243" t="s">
        <v>533</v>
      </c>
      <c r="I2294" s="540">
        <v>451</v>
      </c>
      <c r="J2294" s="540">
        <v>128</v>
      </c>
      <c r="K2294" s="540">
        <v>43</v>
      </c>
      <c r="L2294" s="540">
        <v>15</v>
      </c>
      <c r="M2294" s="540">
        <v>446</v>
      </c>
      <c r="N2294" s="540">
        <v>22</v>
      </c>
      <c r="O2294" s="540">
        <v>43</v>
      </c>
      <c r="P2294" s="540">
        <v>6</v>
      </c>
      <c r="Q2294" s="540" t="s">
        <v>80</v>
      </c>
      <c r="R2294" s="540" t="s">
        <v>80</v>
      </c>
      <c r="S2294" s="540">
        <v>1670</v>
      </c>
      <c r="T2294" s="514">
        <v>533</v>
      </c>
      <c r="U2294" s="551">
        <v>118.7</v>
      </c>
      <c r="V2294" s="551">
        <v>98</v>
      </c>
      <c r="W2294" s="551">
        <v>202</v>
      </c>
      <c r="X2294" s="511">
        <v>593</v>
      </c>
      <c r="Y2294" s="556">
        <v>75.3</v>
      </c>
      <c r="Z2294" s="551">
        <v>29</v>
      </c>
      <c r="AA2294" s="551">
        <v>172</v>
      </c>
      <c r="AB2294" s="514">
        <v>68</v>
      </c>
      <c r="AC2294" s="551">
        <v>56.5</v>
      </c>
      <c r="AD2294" s="551">
        <v>51</v>
      </c>
      <c r="AE2294" s="551">
        <v>92</v>
      </c>
      <c r="AF2294" s="515">
        <v>145</v>
      </c>
      <c r="AG2294" s="516">
        <v>173.48245614035099</v>
      </c>
      <c r="AH2294" s="516">
        <v>243.4</v>
      </c>
      <c r="AI2294" s="515">
        <v>114</v>
      </c>
      <c r="AJ2294" s="519" t="s">
        <v>80</v>
      </c>
      <c r="AK2294" s="519" t="s">
        <v>80</v>
      </c>
      <c r="AL2294" s="570"/>
      <c r="AM2294" s="570"/>
      <c r="AN2294" s="541" t="s">
        <v>80</v>
      </c>
      <c r="AO2294" s="541" t="s">
        <v>80</v>
      </c>
      <c r="AP2294" s="570"/>
      <c r="AQ2294" s="570"/>
      <c r="AR2294" s="542"/>
      <c r="AS2294" s="542"/>
      <c r="AT2294" s="542"/>
      <c r="AU2294" s="542"/>
      <c r="AV2294" s="542"/>
      <c r="AW2294" s="542"/>
      <c r="AX2294" s="542"/>
      <c r="AY2294" s="542"/>
      <c r="AZ2294" s="542"/>
      <c r="BA2294" s="542"/>
      <c r="BB2294" s="358"/>
      <c r="BC2294" s="597">
        <f t="shared" si="2031"/>
        <v>19777.000000000015</v>
      </c>
      <c r="BD2294" s="598">
        <f t="shared" si="2032"/>
        <v>27747.600000000002</v>
      </c>
      <c r="BE2294" s="602">
        <f t="shared" si="2033"/>
        <v>63267.1</v>
      </c>
      <c r="BF2294" s="603">
        <f t="shared" si="2034"/>
        <v>52234</v>
      </c>
      <c r="BG2294" s="604">
        <f t="shared" si="2035"/>
        <v>107666</v>
      </c>
      <c r="BH2294" s="602">
        <f t="shared" si="2036"/>
        <v>44652.9</v>
      </c>
      <c r="BI2294" s="603">
        <f t="shared" si="2037"/>
        <v>17197</v>
      </c>
      <c r="BJ2294" s="604">
        <f t="shared" si="2038"/>
        <v>101996</v>
      </c>
      <c r="BK2294" s="602">
        <f t="shared" si="2039"/>
        <v>3842</v>
      </c>
      <c r="BL2294" s="603">
        <f t="shared" si="2040"/>
        <v>3468</v>
      </c>
      <c r="BM2294" s="604">
        <f t="shared" si="2041"/>
        <v>6256</v>
      </c>
      <c r="BN2294" s="564">
        <f t="shared" si="2042"/>
        <v>12</v>
      </c>
      <c r="BO2294" s="314">
        <f t="shared" si="2043"/>
        <v>2022</v>
      </c>
      <c r="BP2294" s="314">
        <f t="shared" si="2046"/>
        <v>0</v>
      </c>
      <c r="BQ2294" s="202"/>
    </row>
    <row r="2295" spans="1:69" ht="10.5" customHeight="1" x14ac:dyDescent="0.2">
      <c r="A2295" s="87" t="str">
        <f t="shared" si="2030"/>
        <v>2022-23RX812</v>
      </c>
      <c r="B2295" s="87" t="str">
        <f t="shared" si="2044"/>
        <v>Y63</v>
      </c>
      <c r="C2295" s="240" t="s">
        <v>200</v>
      </c>
      <c r="D2295" s="240" t="s">
        <v>175</v>
      </c>
      <c r="E2295" s="42"/>
      <c r="F2295" s="320" t="str">
        <f>VLOOKUP($G2295,'Selection Sheet'!$C$15:$F$39,3,0)</f>
        <v>Y63</v>
      </c>
      <c r="G2295" s="242" t="s">
        <v>120</v>
      </c>
      <c r="H2295" s="240" t="s">
        <v>534</v>
      </c>
      <c r="I2295" s="534">
        <v>485</v>
      </c>
      <c r="J2295" s="534">
        <v>109</v>
      </c>
      <c r="K2295" s="534">
        <v>54</v>
      </c>
      <c r="L2295" s="534">
        <v>22</v>
      </c>
      <c r="M2295" s="534">
        <v>474</v>
      </c>
      <c r="N2295" s="534">
        <v>20</v>
      </c>
      <c r="O2295" s="534">
        <v>48</v>
      </c>
      <c r="P2295" s="534">
        <v>5</v>
      </c>
      <c r="Q2295" s="534" t="s">
        <v>80</v>
      </c>
      <c r="R2295" s="534" t="s">
        <v>80</v>
      </c>
      <c r="S2295" s="534">
        <v>1319</v>
      </c>
      <c r="T2295" s="501">
        <v>375</v>
      </c>
      <c r="U2295" s="550">
        <v>123.5</v>
      </c>
      <c r="V2295" s="550">
        <v>98</v>
      </c>
      <c r="W2295" s="550">
        <v>224</v>
      </c>
      <c r="X2295" s="498">
        <v>446</v>
      </c>
      <c r="Y2295" s="555">
        <v>106.2</v>
      </c>
      <c r="Z2295" s="550">
        <v>40.5</v>
      </c>
      <c r="AA2295" s="550">
        <v>335</v>
      </c>
      <c r="AB2295" s="501">
        <v>56</v>
      </c>
      <c r="AC2295" s="550">
        <v>58.9</v>
      </c>
      <c r="AD2295" s="550">
        <v>51.5</v>
      </c>
      <c r="AE2295" s="550">
        <v>104</v>
      </c>
      <c r="AF2295" s="502">
        <v>77</v>
      </c>
      <c r="AG2295" s="503">
        <v>171.140625</v>
      </c>
      <c r="AH2295" s="503">
        <v>252</v>
      </c>
      <c r="AI2295" s="502">
        <v>64</v>
      </c>
      <c r="AJ2295" s="506" t="s">
        <v>80</v>
      </c>
      <c r="AK2295" s="506" t="s">
        <v>80</v>
      </c>
      <c r="AL2295" s="569"/>
      <c r="AM2295" s="569"/>
      <c r="AN2295" s="538" t="s">
        <v>80</v>
      </c>
      <c r="AO2295" s="538" t="s">
        <v>80</v>
      </c>
      <c r="AP2295" s="569"/>
      <c r="AQ2295" s="569"/>
      <c r="AR2295" s="539"/>
      <c r="AS2295" s="539"/>
      <c r="AT2295" s="539"/>
      <c r="AU2295" s="539"/>
      <c r="AV2295" s="539"/>
      <c r="AW2295" s="539"/>
      <c r="AX2295" s="539"/>
      <c r="AY2295" s="539"/>
      <c r="AZ2295" s="539"/>
      <c r="BA2295" s="539"/>
      <c r="BB2295" s="357"/>
      <c r="BC2295" s="592">
        <f t="shared" si="2031"/>
        <v>10953</v>
      </c>
      <c r="BD2295" s="593">
        <f t="shared" si="2032"/>
        <v>16128</v>
      </c>
      <c r="BE2295" s="595">
        <f t="shared" si="2033"/>
        <v>46312.5</v>
      </c>
      <c r="BF2295" s="289">
        <f t="shared" si="2034"/>
        <v>36750</v>
      </c>
      <c r="BG2295" s="596">
        <f t="shared" si="2035"/>
        <v>84000</v>
      </c>
      <c r="BH2295" s="595">
        <f t="shared" si="2036"/>
        <v>47365.200000000004</v>
      </c>
      <c r="BI2295" s="289">
        <f t="shared" si="2037"/>
        <v>18063</v>
      </c>
      <c r="BJ2295" s="596">
        <f t="shared" si="2038"/>
        <v>149410</v>
      </c>
      <c r="BK2295" s="595">
        <f t="shared" si="2039"/>
        <v>3298.4</v>
      </c>
      <c r="BL2295" s="289">
        <f t="shared" si="2040"/>
        <v>2884</v>
      </c>
      <c r="BM2295" s="596">
        <f t="shared" si="2041"/>
        <v>5824</v>
      </c>
      <c r="BN2295" s="563">
        <f t="shared" si="2042"/>
        <v>12</v>
      </c>
      <c r="BO2295" s="87">
        <f t="shared" si="2043"/>
        <v>2022</v>
      </c>
      <c r="BP2295" s="87">
        <f t="shared" si="2046"/>
        <v>0</v>
      </c>
      <c r="BQ2295" s="202"/>
    </row>
    <row r="2296" spans="1:69" ht="10.5" customHeight="1" x14ac:dyDescent="0.2">
      <c r="A2296" s="87" t="str">
        <f t="shared" si="2030"/>
        <v>2022-23RX912</v>
      </c>
      <c r="B2296" s="87" t="str">
        <f t="shared" si="2044"/>
        <v>Y60</v>
      </c>
      <c r="C2296" s="240" t="s">
        <v>200</v>
      </c>
      <c r="D2296" s="240" t="s">
        <v>175</v>
      </c>
      <c r="E2296" s="42"/>
      <c r="F2296" s="320" t="str">
        <f>VLOOKUP($G2296,'Selection Sheet'!$C$15:$F$39,3,0)</f>
        <v>Y60</v>
      </c>
      <c r="G2296" s="242" t="s">
        <v>103</v>
      </c>
      <c r="H2296" s="240" t="s">
        <v>535</v>
      </c>
      <c r="I2296" s="534">
        <v>373</v>
      </c>
      <c r="J2296" s="534">
        <v>85</v>
      </c>
      <c r="K2296" s="534">
        <v>38</v>
      </c>
      <c r="L2296" s="534">
        <v>9</v>
      </c>
      <c r="M2296" s="534">
        <v>373</v>
      </c>
      <c r="N2296" s="534">
        <v>16</v>
      </c>
      <c r="O2296" s="534">
        <v>38</v>
      </c>
      <c r="P2296" s="534">
        <v>2</v>
      </c>
      <c r="Q2296" s="534" t="s">
        <v>80</v>
      </c>
      <c r="R2296" s="534" t="s">
        <v>80</v>
      </c>
      <c r="S2296" s="534">
        <v>959</v>
      </c>
      <c r="T2296" s="501">
        <v>382</v>
      </c>
      <c r="U2296" s="550">
        <v>170.4</v>
      </c>
      <c r="V2296" s="550">
        <v>114</v>
      </c>
      <c r="W2296" s="550">
        <v>331</v>
      </c>
      <c r="X2296" s="498">
        <v>371</v>
      </c>
      <c r="Y2296" s="555">
        <v>111.8</v>
      </c>
      <c r="Z2296" s="550">
        <v>48</v>
      </c>
      <c r="AA2296" s="550">
        <v>303</v>
      </c>
      <c r="AB2296" s="501">
        <v>53</v>
      </c>
      <c r="AC2296" s="550">
        <v>64.8</v>
      </c>
      <c r="AD2296" s="550">
        <v>58</v>
      </c>
      <c r="AE2296" s="550">
        <v>103</v>
      </c>
      <c r="AF2296" s="502">
        <v>120</v>
      </c>
      <c r="AG2296" s="503">
        <v>179.75362318840601</v>
      </c>
      <c r="AH2296" s="503">
        <v>293.39999999999998</v>
      </c>
      <c r="AI2296" s="502">
        <v>69</v>
      </c>
      <c r="AJ2296" s="506" t="s">
        <v>80</v>
      </c>
      <c r="AK2296" s="506" t="s">
        <v>80</v>
      </c>
      <c r="AL2296" s="569"/>
      <c r="AM2296" s="569"/>
      <c r="AN2296" s="538" t="s">
        <v>80</v>
      </c>
      <c r="AO2296" s="538" t="s">
        <v>80</v>
      </c>
      <c r="AP2296" s="569"/>
      <c r="AQ2296" s="569"/>
      <c r="AR2296" s="539"/>
      <c r="AS2296" s="539"/>
      <c r="AT2296" s="539"/>
      <c r="AU2296" s="539"/>
      <c r="AV2296" s="539"/>
      <c r="AW2296" s="539"/>
      <c r="AX2296" s="539"/>
      <c r="AY2296" s="539"/>
      <c r="AZ2296" s="539"/>
      <c r="BA2296" s="539"/>
      <c r="BB2296" s="357"/>
      <c r="BC2296" s="592">
        <f t="shared" si="2031"/>
        <v>12403.000000000015</v>
      </c>
      <c r="BD2296" s="593">
        <f t="shared" si="2032"/>
        <v>20244.599999999999</v>
      </c>
      <c r="BE2296" s="595">
        <f t="shared" si="2033"/>
        <v>65092.800000000003</v>
      </c>
      <c r="BF2296" s="289">
        <f t="shared" si="2034"/>
        <v>43548</v>
      </c>
      <c r="BG2296" s="596">
        <f t="shared" si="2035"/>
        <v>126442</v>
      </c>
      <c r="BH2296" s="595">
        <f t="shared" si="2036"/>
        <v>41477.799999999996</v>
      </c>
      <c r="BI2296" s="289">
        <f t="shared" si="2037"/>
        <v>17808</v>
      </c>
      <c r="BJ2296" s="596">
        <f t="shared" si="2038"/>
        <v>112413</v>
      </c>
      <c r="BK2296" s="595">
        <f t="shared" si="2039"/>
        <v>3434.3999999999996</v>
      </c>
      <c r="BL2296" s="289">
        <f t="shared" si="2040"/>
        <v>3074</v>
      </c>
      <c r="BM2296" s="596">
        <f t="shared" si="2041"/>
        <v>5459</v>
      </c>
      <c r="BN2296" s="563">
        <f t="shared" si="2042"/>
        <v>12</v>
      </c>
      <c r="BO2296" s="87">
        <f t="shared" si="2043"/>
        <v>2022</v>
      </c>
      <c r="BP2296" s="87">
        <f t="shared" si="2046"/>
        <v>0</v>
      </c>
      <c r="BQ2296" s="202"/>
    </row>
    <row r="2297" spans="1:69" ht="10.5" customHeight="1" x14ac:dyDescent="0.2">
      <c r="A2297" s="314" t="str">
        <f t="shared" si="2030"/>
        <v>2022-23RYA12</v>
      </c>
      <c r="B2297" s="314" t="str">
        <f t="shared" si="2044"/>
        <v>Y60</v>
      </c>
      <c r="C2297" s="243" t="s">
        <v>200</v>
      </c>
      <c r="D2297" s="243" t="s">
        <v>175</v>
      </c>
      <c r="E2297" s="206"/>
      <c r="F2297" s="321" t="str">
        <f>VLOOKUP($G2297,'Selection Sheet'!$C$15:$F$39,3,0)</f>
        <v>Y60</v>
      </c>
      <c r="G2297" s="244" t="s">
        <v>118</v>
      </c>
      <c r="H2297" s="243" t="s">
        <v>536</v>
      </c>
      <c r="I2297" s="540">
        <v>527</v>
      </c>
      <c r="J2297" s="540">
        <v>140</v>
      </c>
      <c r="K2297" s="540">
        <v>59</v>
      </c>
      <c r="L2297" s="540">
        <v>29</v>
      </c>
      <c r="M2297" s="540">
        <v>519</v>
      </c>
      <c r="N2297" s="540">
        <v>29</v>
      </c>
      <c r="O2297" s="540">
        <v>56</v>
      </c>
      <c r="P2297" s="540">
        <v>17</v>
      </c>
      <c r="Q2297" s="540" t="s">
        <v>80</v>
      </c>
      <c r="R2297" s="540" t="s">
        <v>80</v>
      </c>
      <c r="S2297" s="540">
        <v>1433</v>
      </c>
      <c r="T2297" s="514">
        <v>420</v>
      </c>
      <c r="U2297" s="551">
        <v>156.69999999999999</v>
      </c>
      <c r="V2297" s="551">
        <v>100</v>
      </c>
      <c r="W2297" s="551">
        <v>285.5</v>
      </c>
      <c r="X2297" s="511">
        <v>478</v>
      </c>
      <c r="Y2297" s="556">
        <v>116.7</v>
      </c>
      <c r="Z2297" s="551">
        <v>43</v>
      </c>
      <c r="AA2297" s="551">
        <v>310</v>
      </c>
      <c r="AB2297" s="514">
        <v>42</v>
      </c>
      <c r="AC2297" s="551">
        <v>64.099999999999994</v>
      </c>
      <c r="AD2297" s="551">
        <v>55</v>
      </c>
      <c r="AE2297" s="551">
        <v>110</v>
      </c>
      <c r="AF2297" s="515">
        <v>121</v>
      </c>
      <c r="AG2297" s="516">
        <v>172.260416666667</v>
      </c>
      <c r="AH2297" s="516">
        <v>292</v>
      </c>
      <c r="AI2297" s="515">
        <v>96</v>
      </c>
      <c r="AJ2297" s="519" t="s">
        <v>80</v>
      </c>
      <c r="AK2297" s="519" t="s">
        <v>80</v>
      </c>
      <c r="AL2297" s="570"/>
      <c r="AM2297" s="570"/>
      <c r="AN2297" s="541" t="s">
        <v>80</v>
      </c>
      <c r="AO2297" s="541" t="s">
        <v>80</v>
      </c>
      <c r="AP2297" s="570"/>
      <c r="AQ2297" s="570"/>
      <c r="AR2297" s="542"/>
      <c r="AS2297" s="542"/>
      <c r="AT2297" s="542"/>
      <c r="AU2297" s="542"/>
      <c r="AV2297" s="542"/>
      <c r="AW2297" s="542"/>
      <c r="AX2297" s="542"/>
      <c r="AY2297" s="542"/>
      <c r="AZ2297" s="542"/>
      <c r="BA2297" s="542"/>
      <c r="BB2297" s="358"/>
      <c r="BC2297" s="597">
        <f t="shared" si="2031"/>
        <v>16537.000000000033</v>
      </c>
      <c r="BD2297" s="598">
        <f t="shared" si="2032"/>
        <v>28032</v>
      </c>
      <c r="BE2297" s="602">
        <f t="shared" si="2033"/>
        <v>65814</v>
      </c>
      <c r="BF2297" s="603">
        <f t="shared" si="2034"/>
        <v>42000</v>
      </c>
      <c r="BG2297" s="604">
        <f t="shared" si="2035"/>
        <v>119910</v>
      </c>
      <c r="BH2297" s="602">
        <f t="shared" si="2036"/>
        <v>55782.6</v>
      </c>
      <c r="BI2297" s="603">
        <f t="shared" si="2037"/>
        <v>20554</v>
      </c>
      <c r="BJ2297" s="604">
        <f t="shared" si="2038"/>
        <v>148180</v>
      </c>
      <c r="BK2297" s="602">
        <f t="shared" si="2039"/>
        <v>2692.2</v>
      </c>
      <c r="BL2297" s="603">
        <f t="shared" si="2040"/>
        <v>2310</v>
      </c>
      <c r="BM2297" s="604">
        <f t="shared" si="2041"/>
        <v>4620</v>
      </c>
      <c r="BN2297" s="564">
        <f t="shared" si="2042"/>
        <v>12</v>
      </c>
      <c r="BO2297" s="314">
        <f t="shared" si="2043"/>
        <v>2022</v>
      </c>
      <c r="BP2297" s="314">
        <f t="shared" si="2046"/>
        <v>0</v>
      </c>
      <c r="BQ2297" s="202"/>
    </row>
    <row r="2298" spans="1:69" ht="10.5" customHeight="1" x14ac:dyDescent="0.2">
      <c r="A2298" s="87" t="str">
        <f t="shared" si="2030"/>
        <v>2022-23RYC12</v>
      </c>
      <c r="B2298" s="87" t="str">
        <f t="shared" si="2044"/>
        <v>Y61</v>
      </c>
      <c r="C2298" s="240" t="s">
        <v>200</v>
      </c>
      <c r="D2298" s="240" t="s">
        <v>175</v>
      </c>
      <c r="E2298" s="42"/>
      <c r="F2298" s="320" t="str">
        <f>VLOOKUP($G2298,'Selection Sheet'!$C$15:$F$39,3,0)</f>
        <v>Y61</v>
      </c>
      <c r="G2298" s="242" t="s">
        <v>87</v>
      </c>
      <c r="H2298" s="240" t="s">
        <v>537</v>
      </c>
      <c r="I2298" s="534">
        <v>444</v>
      </c>
      <c r="J2298" s="534">
        <v>91</v>
      </c>
      <c r="K2298" s="534">
        <v>54</v>
      </c>
      <c r="L2298" s="534">
        <v>19</v>
      </c>
      <c r="M2298" s="534">
        <v>440</v>
      </c>
      <c r="N2298" s="534">
        <v>20</v>
      </c>
      <c r="O2298" s="534">
        <v>53</v>
      </c>
      <c r="P2298" s="534">
        <v>14</v>
      </c>
      <c r="Q2298" s="534" t="s">
        <v>80</v>
      </c>
      <c r="R2298" s="534" t="s">
        <v>80</v>
      </c>
      <c r="S2298" s="534">
        <v>1407</v>
      </c>
      <c r="T2298" s="501">
        <v>461</v>
      </c>
      <c r="U2298" s="550">
        <v>155.4</v>
      </c>
      <c r="V2298" s="550">
        <v>109</v>
      </c>
      <c r="W2298" s="550">
        <v>305</v>
      </c>
      <c r="X2298" s="498">
        <v>434</v>
      </c>
      <c r="Y2298" s="555">
        <v>100.9</v>
      </c>
      <c r="Z2298" s="550">
        <v>41.5</v>
      </c>
      <c r="AA2298" s="550">
        <v>257</v>
      </c>
      <c r="AB2298" s="501">
        <v>51</v>
      </c>
      <c r="AC2298" s="550">
        <v>58.2</v>
      </c>
      <c r="AD2298" s="550">
        <v>56</v>
      </c>
      <c r="AE2298" s="550">
        <v>87</v>
      </c>
      <c r="AF2298" s="502">
        <v>77</v>
      </c>
      <c r="AG2298" s="503">
        <v>184.754098360656</v>
      </c>
      <c r="AH2298" s="503">
        <v>279</v>
      </c>
      <c r="AI2298" s="502">
        <v>61</v>
      </c>
      <c r="AJ2298" s="538" t="s">
        <v>80</v>
      </c>
      <c r="AK2298" s="538" t="s">
        <v>80</v>
      </c>
      <c r="AL2298" s="539"/>
      <c r="AM2298" s="539"/>
      <c r="AN2298" s="538" t="s">
        <v>80</v>
      </c>
      <c r="AO2298" s="538" t="s">
        <v>80</v>
      </c>
      <c r="AP2298" s="569"/>
      <c r="AQ2298" s="569"/>
      <c r="AR2298" s="539"/>
      <c r="AS2298" s="539"/>
      <c r="AT2298" s="539"/>
      <c r="AU2298" s="539"/>
      <c r="AV2298" s="539"/>
      <c r="AW2298" s="539"/>
      <c r="AX2298" s="539"/>
      <c r="AY2298" s="539"/>
      <c r="AZ2298" s="539"/>
      <c r="BA2298" s="539"/>
      <c r="BB2298" s="357"/>
      <c r="BC2298" s="592">
        <f t="shared" si="2031"/>
        <v>11270.000000000016</v>
      </c>
      <c r="BD2298" s="593">
        <f t="shared" si="2032"/>
        <v>17019</v>
      </c>
      <c r="BE2298" s="595">
        <f t="shared" si="2033"/>
        <v>71639.400000000009</v>
      </c>
      <c r="BF2298" s="289">
        <f t="shared" si="2034"/>
        <v>50249</v>
      </c>
      <c r="BG2298" s="596">
        <f t="shared" si="2035"/>
        <v>140605</v>
      </c>
      <c r="BH2298" s="595">
        <f t="shared" si="2036"/>
        <v>43790.600000000006</v>
      </c>
      <c r="BI2298" s="289">
        <f t="shared" si="2037"/>
        <v>18011</v>
      </c>
      <c r="BJ2298" s="596">
        <f t="shared" si="2038"/>
        <v>111538</v>
      </c>
      <c r="BK2298" s="595">
        <f t="shared" si="2039"/>
        <v>2968.2000000000003</v>
      </c>
      <c r="BL2298" s="289">
        <f t="shared" si="2040"/>
        <v>2856</v>
      </c>
      <c r="BM2298" s="596">
        <f t="shared" si="2041"/>
        <v>4437</v>
      </c>
      <c r="BN2298" s="563">
        <f t="shared" si="2042"/>
        <v>12</v>
      </c>
      <c r="BO2298" s="87">
        <f t="shared" si="2043"/>
        <v>2022</v>
      </c>
      <c r="BP2298" s="87">
        <f t="shared" si="2046"/>
        <v>0</v>
      </c>
      <c r="BQ2298" s="202"/>
    </row>
    <row r="2299" spans="1:69" ht="10.5" customHeight="1" x14ac:dyDescent="0.2">
      <c r="A2299" s="87" t="str">
        <f t="shared" si="2030"/>
        <v>2022-23RYD12</v>
      </c>
      <c r="B2299" s="87" t="str">
        <f t="shared" si="2044"/>
        <v>Y59</v>
      </c>
      <c r="C2299" s="240" t="s">
        <v>200</v>
      </c>
      <c r="D2299" s="240" t="s">
        <v>175</v>
      </c>
      <c r="E2299" s="42"/>
      <c r="F2299" s="320" t="str">
        <f>VLOOKUP($G2299,'Selection Sheet'!$C$15:$F$39,3,0)</f>
        <v>Y59</v>
      </c>
      <c r="G2299" s="242" t="s">
        <v>116</v>
      </c>
      <c r="H2299" s="240" t="s">
        <v>538</v>
      </c>
      <c r="I2299" s="534">
        <v>339</v>
      </c>
      <c r="J2299" s="534">
        <v>80</v>
      </c>
      <c r="K2299" s="534">
        <v>42</v>
      </c>
      <c r="L2299" s="534">
        <v>18</v>
      </c>
      <c r="M2299" s="534">
        <v>338</v>
      </c>
      <c r="N2299" s="534">
        <v>25</v>
      </c>
      <c r="O2299" s="534">
        <v>41</v>
      </c>
      <c r="P2299" s="534">
        <v>11</v>
      </c>
      <c r="Q2299" s="534" t="s">
        <v>80</v>
      </c>
      <c r="R2299" s="534" t="s">
        <v>80</v>
      </c>
      <c r="S2299" s="534">
        <v>1071</v>
      </c>
      <c r="T2299" s="501">
        <v>401</v>
      </c>
      <c r="U2299" s="550">
        <v>120.7</v>
      </c>
      <c r="V2299" s="550">
        <v>94</v>
      </c>
      <c r="W2299" s="550">
        <v>181</v>
      </c>
      <c r="X2299" s="498">
        <v>407</v>
      </c>
      <c r="Y2299" s="555">
        <v>67.400000000000006</v>
      </c>
      <c r="Z2299" s="550">
        <v>32</v>
      </c>
      <c r="AA2299" s="550">
        <v>165</v>
      </c>
      <c r="AB2299" s="501">
        <v>46</v>
      </c>
      <c r="AC2299" s="550">
        <v>64.7</v>
      </c>
      <c r="AD2299" s="550">
        <v>53.5</v>
      </c>
      <c r="AE2299" s="550">
        <v>125</v>
      </c>
      <c r="AF2299" s="502">
        <v>101</v>
      </c>
      <c r="AG2299" s="503">
        <v>165.36170212766001</v>
      </c>
      <c r="AH2299" s="503">
        <v>227.9</v>
      </c>
      <c r="AI2299" s="502">
        <v>94</v>
      </c>
      <c r="AJ2299" s="538" t="s">
        <v>80</v>
      </c>
      <c r="AK2299" s="538" t="s">
        <v>80</v>
      </c>
      <c r="AL2299" s="539"/>
      <c r="AM2299" s="539"/>
      <c r="AN2299" s="538" t="s">
        <v>80</v>
      </c>
      <c r="AO2299" s="538" t="s">
        <v>80</v>
      </c>
      <c r="AP2299" s="569"/>
      <c r="AQ2299" s="569"/>
      <c r="AR2299" s="539"/>
      <c r="AS2299" s="539"/>
      <c r="AT2299" s="539"/>
      <c r="AU2299" s="539"/>
      <c r="AV2299" s="539"/>
      <c r="AW2299" s="539"/>
      <c r="AX2299" s="539"/>
      <c r="AY2299" s="539"/>
      <c r="AZ2299" s="539"/>
      <c r="BA2299" s="539"/>
      <c r="BB2299" s="357"/>
      <c r="BC2299" s="592">
        <f t="shared" si="2031"/>
        <v>15544.00000000004</v>
      </c>
      <c r="BD2299" s="593">
        <f t="shared" si="2032"/>
        <v>21422.600000000002</v>
      </c>
      <c r="BE2299" s="595">
        <f t="shared" si="2033"/>
        <v>48400.700000000004</v>
      </c>
      <c r="BF2299" s="289">
        <f t="shared" si="2034"/>
        <v>37694</v>
      </c>
      <c r="BG2299" s="596">
        <f t="shared" si="2035"/>
        <v>72581</v>
      </c>
      <c r="BH2299" s="595">
        <f t="shared" si="2036"/>
        <v>27431.800000000003</v>
      </c>
      <c r="BI2299" s="289">
        <f t="shared" si="2037"/>
        <v>13024</v>
      </c>
      <c r="BJ2299" s="596">
        <f t="shared" si="2038"/>
        <v>67155</v>
      </c>
      <c r="BK2299" s="595">
        <f t="shared" si="2039"/>
        <v>2976.2000000000003</v>
      </c>
      <c r="BL2299" s="289">
        <f t="shared" si="2040"/>
        <v>2461</v>
      </c>
      <c r="BM2299" s="596">
        <f t="shared" si="2041"/>
        <v>5750</v>
      </c>
      <c r="BN2299" s="563">
        <f t="shared" si="2042"/>
        <v>12</v>
      </c>
      <c r="BO2299" s="87">
        <f t="shared" si="2043"/>
        <v>2022</v>
      </c>
      <c r="BP2299" s="87">
        <f t="shared" si="2046"/>
        <v>0</v>
      </c>
      <c r="BQ2299" s="202"/>
    </row>
    <row r="2300" spans="1:69" ht="10.5" customHeight="1" x14ac:dyDescent="0.2">
      <c r="A2300" s="87" t="str">
        <f t="shared" si="2030"/>
        <v>2022-23RYE12</v>
      </c>
      <c r="B2300" s="87" t="str">
        <f t="shared" si="2044"/>
        <v>Y59</v>
      </c>
      <c r="C2300" s="240" t="s">
        <v>200</v>
      </c>
      <c r="D2300" s="240" t="s">
        <v>175</v>
      </c>
      <c r="E2300" s="42"/>
      <c r="F2300" s="320" t="str">
        <f>VLOOKUP($G2300,'Selection Sheet'!$C$15:$F$39,3,0)</f>
        <v>Y59</v>
      </c>
      <c r="G2300" s="242" t="s">
        <v>114</v>
      </c>
      <c r="H2300" s="240" t="s">
        <v>539</v>
      </c>
      <c r="I2300" s="534">
        <v>318</v>
      </c>
      <c r="J2300" s="534">
        <v>73</v>
      </c>
      <c r="K2300" s="534">
        <v>34</v>
      </c>
      <c r="L2300" s="534">
        <v>14</v>
      </c>
      <c r="M2300" s="534">
        <v>310</v>
      </c>
      <c r="N2300" s="534">
        <v>23</v>
      </c>
      <c r="O2300" s="534">
        <v>33</v>
      </c>
      <c r="P2300" s="534">
        <v>8</v>
      </c>
      <c r="Q2300" s="534" t="s">
        <v>80</v>
      </c>
      <c r="R2300" s="534" t="s">
        <v>80</v>
      </c>
      <c r="S2300" s="534">
        <v>566</v>
      </c>
      <c r="T2300" s="501">
        <v>313</v>
      </c>
      <c r="U2300" s="550">
        <v>125.8</v>
      </c>
      <c r="V2300" s="550">
        <v>96</v>
      </c>
      <c r="W2300" s="550">
        <v>206</v>
      </c>
      <c r="X2300" s="498">
        <v>306</v>
      </c>
      <c r="Y2300" s="555">
        <v>82.4</v>
      </c>
      <c r="Z2300" s="550">
        <v>26</v>
      </c>
      <c r="AA2300" s="550">
        <v>231</v>
      </c>
      <c r="AB2300" s="501">
        <v>54</v>
      </c>
      <c r="AC2300" s="550">
        <v>49.8</v>
      </c>
      <c r="AD2300" s="550">
        <v>43.5</v>
      </c>
      <c r="AE2300" s="550">
        <v>75</v>
      </c>
      <c r="AF2300" s="502">
        <v>99</v>
      </c>
      <c r="AG2300" s="503">
        <v>156.55172413793099</v>
      </c>
      <c r="AH2300" s="503">
        <v>230</v>
      </c>
      <c r="AI2300" s="502">
        <v>87</v>
      </c>
      <c r="AJ2300" s="538" t="s">
        <v>80</v>
      </c>
      <c r="AK2300" s="538" t="s">
        <v>80</v>
      </c>
      <c r="AL2300" s="539"/>
      <c r="AM2300" s="539"/>
      <c r="AN2300" s="538" t="s">
        <v>80</v>
      </c>
      <c r="AO2300" s="538" t="s">
        <v>80</v>
      </c>
      <c r="AP2300" s="569"/>
      <c r="AQ2300" s="569"/>
      <c r="AR2300" s="539"/>
      <c r="AS2300" s="539"/>
      <c r="AT2300" s="539"/>
      <c r="AU2300" s="539"/>
      <c r="AV2300" s="539"/>
      <c r="AW2300" s="539"/>
      <c r="AX2300" s="539"/>
      <c r="AY2300" s="539"/>
      <c r="AZ2300" s="539"/>
      <c r="BA2300" s="539"/>
      <c r="BB2300" s="357"/>
      <c r="BC2300" s="592">
        <f t="shared" si="2031"/>
        <v>13619.999999999996</v>
      </c>
      <c r="BD2300" s="593">
        <f t="shared" si="2032"/>
        <v>20010</v>
      </c>
      <c r="BE2300" s="595">
        <f t="shared" si="2033"/>
        <v>39375.4</v>
      </c>
      <c r="BF2300" s="289">
        <f t="shared" si="2034"/>
        <v>30048</v>
      </c>
      <c r="BG2300" s="596">
        <f t="shared" si="2035"/>
        <v>64478</v>
      </c>
      <c r="BH2300" s="595">
        <f t="shared" si="2036"/>
        <v>25214.400000000001</v>
      </c>
      <c r="BI2300" s="289">
        <f t="shared" si="2037"/>
        <v>7956</v>
      </c>
      <c r="BJ2300" s="596">
        <f t="shared" si="2038"/>
        <v>70686</v>
      </c>
      <c r="BK2300" s="595">
        <f t="shared" si="2039"/>
        <v>2689.2</v>
      </c>
      <c r="BL2300" s="289">
        <f t="shared" si="2040"/>
        <v>2349</v>
      </c>
      <c r="BM2300" s="596">
        <f t="shared" si="2041"/>
        <v>4050</v>
      </c>
      <c r="BN2300" s="563">
        <f t="shared" si="2042"/>
        <v>12</v>
      </c>
      <c r="BO2300" s="87">
        <f t="shared" si="2043"/>
        <v>2022</v>
      </c>
      <c r="BP2300" s="87">
        <f t="shared" si="2046"/>
        <v>0</v>
      </c>
      <c r="BQ2300" s="202"/>
    </row>
    <row r="2301" spans="1:69" ht="10.5" customHeight="1" x14ac:dyDescent="0.2">
      <c r="A2301" s="312" t="str">
        <f t="shared" si="2030"/>
        <v>2022-23RYF12</v>
      </c>
      <c r="B2301" s="312" t="str">
        <f t="shared" si="2044"/>
        <v>Y58</v>
      </c>
      <c r="C2301" s="245" t="s">
        <v>200</v>
      </c>
      <c r="D2301" s="245" t="s">
        <v>175</v>
      </c>
      <c r="E2301" s="53"/>
      <c r="F2301" s="322" t="str">
        <f>VLOOKUP($G2301,'Selection Sheet'!$C$15:$F$39,3,0)</f>
        <v>Y58</v>
      </c>
      <c r="G2301" s="246" t="s">
        <v>99</v>
      </c>
      <c r="H2301" s="245" t="s">
        <v>540</v>
      </c>
      <c r="I2301" s="543">
        <v>423</v>
      </c>
      <c r="J2301" s="543">
        <v>109</v>
      </c>
      <c r="K2301" s="543">
        <v>54</v>
      </c>
      <c r="L2301" s="543">
        <v>24</v>
      </c>
      <c r="M2301" s="543">
        <v>421</v>
      </c>
      <c r="N2301" s="543">
        <v>24</v>
      </c>
      <c r="O2301" s="543">
        <v>54</v>
      </c>
      <c r="P2301" s="543">
        <v>10</v>
      </c>
      <c r="Q2301" s="543" t="s">
        <v>80</v>
      </c>
      <c r="R2301" s="543" t="s">
        <v>80</v>
      </c>
      <c r="S2301" s="543">
        <v>1306</v>
      </c>
      <c r="T2301" s="527">
        <v>480</v>
      </c>
      <c r="U2301" s="552">
        <v>217.8</v>
      </c>
      <c r="V2301" s="552">
        <v>144.5</v>
      </c>
      <c r="W2301" s="552">
        <v>434</v>
      </c>
      <c r="X2301" s="524">
        <v>475</v>
      </c>
      <c r="Y2301" s="557">
        <v>89.6</v>
      </c>
      <c r="Z2301" s="552">
        <v>26</v>
      </c>
      <c r="AA2301" s="552">
        <v>281</v>
      </c>
      <c r="AB2301" s="527">
        <v>34</v>
      </c>
      <c r="AC2301" s="552">
        <v>65.400000000000006</v>
      </c>
      <c r="AD2301" s="552">
        <v>59.5</v>
      </c>
      <c r="AE2301" s="552">
        <v>106</v>
      </c>
      <c r="AF2301" s="528">
        <v>80</v>
      </c>
      <c r="AG2301" s="529">
        <v>222.177419354839</v>
      </c>
      <c r="AH2301" s="529">
        <v>354.1</v>
      </c>
      <c r="AI2301" s="528">
        <v>62</v>
      </c>
      <c r="AJ2301" s="532" t="s">
        <v>80</v>
      </c>
      <c r="AK2301" s="532" t="s">
        <v>80</v>
      </c>
      <c r="AL2301" s="571"/>
      <c r="AM2301" s="571"/>
      <c r="AN2301" s="544" t="s">
        <v>80</v>
      </c>
      <c r="AO2301" s="544" t="s">
        <v>80</v>
      </c>
      <c r="AP2301" s="571"/>
      <c r="AQ2301" s="571"/>
      <c r="AR2301" s="545"/>
      <c r="AS2301" s="545"/>
      <c r="AT2301" s="545"/>
      <c r="AU2301" s="545"/>
      <c r="AV2301" s="545"/>
      <c r="AW2301" s="545"/>
      <c r="AX2301" s="545"/>
      <c r="AY2301" s="545"/>
      <c r="AZ2301" s="545"/>
      <c r="BA2301" s="545"/>
      <c r="BB2301" s="359"/>
      <c r="BC2301" s="605">
        <f t="shared" si="2031"/>
        <v>13775.000000000018</v>
      </c>
      <c r="BD2301" s="606">
        <f t="shared" si="2032"/>
        <v>21954.2</v>
      </c>
      <c r="BE2301" s="609">
        <f t="shared" si="2033"/>
        <v>104544</v>
      </c>
      <c r="BF2301" s="311">
        <f t="shared" si="2034"/>
        <v>69360</v>
      </c>
      <c r="BG2301" s="610">
        <f t="shared" si="2035"/>
        <v>208320</v>
      </c>
      <c r="BH2301" s="609">
        <f t="shared" si="2036"/>
        <v>42560</v>
      </c>
      <c r="BI2301" s="311">
        <f t="shared" si="2037"/>
        <v>12350</v>
      </c>
      <c r="BJ2301" s="610">
        <f t="shared" si="2038"/>
        <v>133475</v>
      </c>
      <c r="BK2301" s="609">
        <f t="shared" si="2039"/>
        <v>2223.6000000000004</v>
      </c>
      <c r="BL2301" s="311">
        <f t="shared" si="2040"/>
        <v>2023</v>
      </c>
      <c r="BM2301" s="610">
        <f t="shared" si="2041"/>
        <v>3604</v>
      </c>
      <c r="BN2301" s="565">
        <f t="shared" si="2042"/>
        <v>12</v>
      </c>
      <c r="BO2301" s="312">
        <f t="shared" si="2043"/>
        <v>2022</v>
      </c>
      <c r="BP2301" s="312">
        <f t="shared" si="2046"/>
        <v>0</v>
      </c>
      <c r="BQ2301" s="363"/>
    </row>
    <row r="2302" spans="1:69" ht="10.5" customHeight="1" x14ac:dyDescent="0.2">
      <c r="A2302" s="87" t="str">
        <f t="shared" si="2030"/>
        <v>2022-23R1F1</v>
      </c>
      <c r="B2302" s="87" t="str">
        <f t="shared" si="2044"/>
        <v>Y59</v>
      </c>
      <c r="C2302" s="241" t="s">
        <v>200</v>
      </c>
      <c r="D2302" s="241" t="s">
        <v>176</v>
      </c>
      <c r="E2302" s="42"/>
      <c r="F2302" s="320" t="str">
        <f>VLOOKUP($G2302,'Selection Sheet'!$C$15:$F$39,3,0)</f>
        <v>Y59</v>
      </c>
      <c r="G2302" s="242" t="s">
        <v>108</v>
      </c>
      <c r="H2302" s="240" t="s">
        <v>529</v>
      </c>
      <c r="I2302" s="534">
        <v>10</v>
      </c>
      <c r="J2302" s="534">
        <v>0</v>
      </c>
      <c r="K2302" s="534">
        <v>0</v>
      </c>
      <c r="L2302" s="534">
        <v>0</v>
      </c>
      <c r="M2302" s="534">
        <v>10</v>
      </c>
      <c r="N2302" s="534">
        <v>0</v>
      </c>
      <c r="O2302" s="534">
        <v>0</v>
      </c>
      <c r="P2302" s="534">
        <v>0</v>
      </c>
      <c r="Q2302" s="534">
        <v>2</v>
      </c>
      <c r="R2302" s="534">
        <v>2</v>
      </c>
      <c r="S2302" s="534">
        <v>34</v>
      </c>
      <c r="T2302" s="498">
        <v>19</v>
      </c>
      <c r="U2302" s="550">
        <v>95</v>
      </c>
      <c r="V2302" s="550">
        <v>65</v>
      </c>
      <c r="W2302" s="550">
        <v>163</v>
      </c>
      <c r="X2302" s="498">
        <v>20</v>
      </c>
      <c r="Y2302" s="555">
        <v>78.2</v>
      </c>
      <c r="Z2302" s="550">
        <v>20.5</v>
      </c>
      <c r="AA2302" s="550">
        <v>173</v>
      </c>
      <c r="AB2302" s="501" t="s">
        <v>80</v>
      </c>
      <c r="AC2302" s="550" t="s">
        <v>80</v>
      </c>
      <c r="AD2302" s="550" t="s">
        <v>80</v>
      </c>
      <c r="AE2302" s="550" t="s">
        <v>80</v>
      </c>
      <c r="AF2302" s="502">
        <v>1</v>
      </c>
      <c r="AG2302" s="503">
        <v>237</v>
      </c>
      <c r="AH2302" s="503">
        <v>237</v>
      </c>
      <c r="AI2302" s="502">
        <v>1</v>
      </c>
      <c r="AJ2302" s="538">
        <v>3</v>
      </c>
      <c r="AK2302" s="538">
        <v>5</v>
      </c>
      <c r="AL2302" s="539"/>
      <c r="AM2302" s="539"/>
      <c r="AN2302" s="538" t="s">
        <v>80</v>
      </c>
      <c r="AO2302" s="538" t="s">
        <v>80</v>
      </c>
      <c r="AP2302" s="569"/>
      <c r="AQ2302" s="569"/>
      <c r="AR2302" s="539"/>
      <c r="AS2302" s="539"/>
      <c r="AT2302" s="539"/>
      <c r="AU2302" s="539"/>
      <c r="AV2302" s="539"/>
      <c r="AW2302" s="539"/>
      <c r="AX2302" s="539"/>
      <c r="AY2302" s="539"/>
      <c r="AZ2302" s="539"/>
      <c r="BA2302" s="539"/>
      <c r="BB2302" s="357"/>
      <c r="BC2302" s="592">
        <f t="shared" si="2031"/>
        <v>237</v>
      </c>
      <c r="BD2302" s="593">
        <f t="shared" si="2032"/>
        <v>237</v>
      </c>
      <c r="BE2302" s="595">
        <f t="shared" si="2033"/>
        <v>1805</v>
      </c>
      <c r="BF2302" s="289">
        <f t="shared" si="2034"/>
        <v>1235</v>
      </c>
      <c r="BG2302" s="596">
        <f t="shared" si="2035"/>
        <v>3097</v>
      </c>
      <c r="BH2302" s="595">
        <f t="shared" si="2036"/>
        <v>1564</v>
      </c>
      <c r="BI2302" s="289">
        <f t="shared" si="2037"/>
        <v>410</v>
      </c>
      <c r="BJ2302" s="596">
        <f t="shared" si="2038"/>
        <v>3460</v>
      </c>
      <c r="BK2302" s="595" t="str">
        <f t="shared" si="2039"/>
        <v>-</v>
      </c>
      <c r="BL2302" s="289" t="str">
        <f t="shared" si="2040"/>
        <v>-</v>
      </c>
      <c r="BM2302" s="596" t="str">
        <f t="shared" si="2041"/>
        <v>-</v>
      </c>
      <c r="BN2302" s="563">
        <v>1</v>
      </c>
      <c r="BO2302" s="87">
        <v>2023</v>
      </c>
      <c r="BP2302" s="87">
        <v>1</v>
      </c>
      <c r="BQ2302" s="202"/>
    </row>
    <row r="2303" spans="1:69" ht="10.5" customHeight="1" x14ac:dyDescent="0.2">
      <c r="A2303" s="87" t="str">
        <f t="shared" si="2030"/>
        <v>2022-23RRU1</v>
      </c>
      <c r="B2303" s="87" t="str">
        <f t="shared" si="2044"/>
        <v>Y56</v>
      </c>
      <c r="C2303" s="240" t="s">
        <v>200</v>
      </c>
      <c r="D2303" s="240" t="s">
        <v>176</v>
      </c>
      <c r="E2303" s="42"/>
      <c r="F2303" s="320" t="str">
        <f>VLOOKUP($G2303,'Selection Sheet'!$C$15:$F$39,3,0)</f>
        <v>Y56</v>
      </c>
      <c r="G2303" s="242" t="s">
        <v>93</v>
      </c>
      <c r="H2303" s="240" t="s">
        <v>530</v>
      </c>
      <c r="I2303" s="534">
        <v>444</v>
      </c>
      <c r="J2303" s="534">
        <v>141</v>
      </c>
      <c r="K2303" s="534">
        <v>54</v>
      </c>
      <c r="L2303" s="534">
        <v>27</v>
      </c>
      <c r="M2303" s="534">
        <v>436</v>
      </c>
      <c r="N2303" s="534">
        <v>53</v>
      </c>
      <c r="O2303" s="534">
        <v>51</v>
      </c>
      <c r="P2303" s="534">
        <v>19</v>
      </c>
      <c r="Q2303" s="534">
        <v>183</v>
      </c>
      <c r="R2303" s="534">
        <v>143</v>
      </c>
      <c r="S2303" s="534">
        <v>1233</v>
      </c>
      <c r="T2303" s="501">
        <v>324</v>
      </c>
      <c r="U2303" s="550">
        <v>79.900000000000006</v>
      </c>
      <c r="V2303" s="550">
        <v>72</v>
      </c>
      <c r="W2303" s="550">
        <v>119</v>
      </c>
      <c r="X2303" s="498">
        <v>566</v>
      </c>
      <c r="Y2303" s="555">
        <v>65.3</v>
      </c>
      <c r="Z2303" s="550">
        <v>29</v>
      </c>
      <c r="AA2303" s="550">
        <v>185</v>
      </c>
      <c r="AB2303" s="501">
        <v>78</v>
      </c>
      <c r="AC2303" s="550">
        <v>52.5</v>
      </c>
      <c r="AD2303" s="550">
        <v>40</v>
      </c>
      <c r="AE2303" s="550">
        <v>93</v>
      </c>
      <c r="AF2303" s="502">
        <v>91</v>
      </c>
      <c r="AG2303" s="503">
        <v>145.24358974359001</v>
      </c>
      <c r="AH2303" s="503">
        <v>189.6</v>
      </c>
      <c r="AI2303" s="502">
        <v>78</v>
      </c>
      <c r="AJ2303" s="538">
        <v>129</v>
      </c>
      <c r="AK2303" s="538">
        <v>181</v>
      </c>
      <c r="AL2303" s="539"/>
      <c r="AM2303" s="539"/>
      <c r="AN2303" s="538" t="s">
        <v>80</v>
      </c>
      <c r="AO2303" s="538" t="s">
        <v>80</v>
      </c>
      <c r="AP2303" s="569"/>
      <c r="AQ2303" s="569"/>
      <c r="AR2303" s="539"/>
      <c r="AS2303" s="539"/>
      <c r="AT2303" s="539"/>
      <c r="AU2303" s="539"/>
      <c r="AV2303" s="539"/>
      <c r="AW2303" s="539"/>
      <c r="AX2303" s="539"/>
      <c r="AY2303" s="539"/>
      <c r="AZ2303" s="539"/>
      <c r="BA2303" s="539"/>
      <c r="BB2303" s="357"/>
      <c r="BC2303" s="592">
        <f t="shared" si="2031"/>
        <v>11329.00000000002</v>
      </c>
      <c r="BD2303" s="593">
        <f t="shared" si="2032"/>
        <v>14788.8</v>
      </c>
      <c r="BE2303" s="595">
        <f t="shared" si="2033"/>
        <v>25887.600000000002</v>
      </c>
      <c r="BF2303" s="289">
        <f t="shared" si="2034"/>
        <v>23328</v>
      </c>
      <c r="BG2303" s="596">
        <f t="shared" si="2035"/>
        <v>38556</v>
      </c>
      <c r="BH2303" s="595">
        <f t="shared" si="2036"/>
        <v>36959.799999999996</v>
      </c>
      <c r="BI2303" s="289">
        <f t="shared" si="2037"/>
        <v>16414</v>
      </c>
      <c r="BJ2303" s="596">
        <f t="shared" si="2038"/>
        <v>104710</v>
      </c>
      <c r="BK2303" s="595">
        <f t="shared" si="2039"/>
        <v>4095</v>
      </c>
      <c r="BL2303" s="289">
        <f t="shared" si="2040"/>
        <v>3120</v>
      </c>
      <c r="BM2303" s="596">
        <f t="shared" si="2041"/>
        <v>7254</v>
      </c>
      <c r="BN2303" s="563">
        <v>1</v>
      </c>
      <c r="BO2303" s="87">
        <v>2023</v>
      </c>
      <c r="BP2303" s="87">
        <v>1</v>
      </c>
      <c r="BQ2303" s="202"/>
    </row>
    <row r="2304" spans="1:69" ht="10.5" customHeight="1" x14ac:dyDescent="0.2">
      <c r="A2304" s="87" t="str">
        <f t="shared" si="2030"/>
        <v>2022-23RX61</v>
      </c>
      <c r="B2304" s="87" t="str">
        <f t="shared" si="2044"/>
        <v>Y63</v>
      </c>
      <c r="C2304" s="240" t="s">
        <v>200</v>
      </c>
      <c r="D2304" s="240" t="s">
        <v>176</v>
      </c>
      <c r="E2304" s="42"/>
      <c r="F2304" s="320" t="str">
        <f>VLOOKUP($G2304,'Selection Sheet'!$C$15:$F$39,3,0)</f>
        <v>Y63</v>
      </c>
      <c r="G2304" s="242" t="s">
        <v>111</v>
      </c>
      <c r="H2304" s="240" t="s">
        <v>532</v>
      </c>
      <c r="I2304" s="534">
        <v>214</v>
      </c>
      <c r="J2304" s="534">
        <v>60</v>
      </c>
      <c r="K2304" s="534">
        <v>34</v>
      </c>
      <c r="L2304" s="534">
        <v>22</v>
      </c>
      <c r="M2304" s="534">
        <v>213</v>
      </c>
      <c r="N2304" s="534">
        <v>20</v>
      </c>
      <c r="O2304" s="534">
        <v>34</v>
      </c>
      <c r="P2304" s="534">
        <v>11</v>
      </c>
      <c r="Q2304" s="534">
        <v>85</v>
      </c>
      <c r="R2304" s="534">
        <v>56</v>
      </c>
      <c r="S2304" s="534">
        <v>625</v>
      </c>
      <c r="T2304" s="501">
        <v>297</v>
      </c>
      <c r="U2304" s="550">
        <v>84.7</v>
      </c>
      <c r="V2304" s="550">
        <v>77</v>
      </c>
      <c r="W2304" s="550">
        <v>127</v>
      </c>
      <c r="X2304" s="498">
        <v>296</v>
      </c>
      <c r="Y2304" s="555">
        <v>77</v>
      </c>
      <c r="Z2304" s="550">
        <v>32</v>
      </c>
      <c r="AA2304" s="550">
        <v>218</v>
      </c>
      <c r="AB2304" s="501">
        <v>58</v>
      </c>
      <c r="AC2304" s="550">
        <v>49.8</v>
      </c>
      <c r="AD2304" s="550">
        <v>43.5</v>
      </c>
      <c r="AE2304" s="550">
        <v>90</v>
      </c>
      <c r="AF2304" s="502">
        <v>50</v>
      </c>
      <c r="AG2304" s="503">
        <v>119.704545454545</v>
      </c>
      <c r="AH2304" s="503">
        <v>171.9</v>
      </c>
      <c r="AI2304" s="502">
        <v>44</v>
      </c>
      <c r="AJ2304" s="538">
        <v>59</v>
      </c>
      <c r="AK2304" s="538">
        <v>66</v>
      </c>
      <c r="AL2304" s="539"/>
      <c r="AM2304" s="539"/>
      <c r="AN2304" s="538" t="s">
        <v>80</v>
      </c>
      <c r="AO2304" s="538" t="s">
        <v>80</v>
      </c>
      <c r="AP2304" s="569"/>
      <c r="AQ2304" s="569"/>
      <c r="AR2304" s="539"/>
      <c r="AS2304" s="539"/>
      <c r="AT2304" s="539"/>
      <c r="AU2304" s="539"/>
      <c r="AV2304" s="539"/>
      <c r="AW2304" s="539"/>
      <c r="AX2304" s="539"/>
      <c r="AY2304" s="539"/>
      <c r="AZ2304" s="539"/>
      <c r="BA2304" s="539"/>
      <c r="BB2304" s="357"/>
      <c r="BC2304" s="592">
        <f t="shared" si="2031"/>
        <v>5266.99999999998</v>
      </c>
      <c r="BD2304" s="593">
        <f t="shared" si="2032"/>
        <v>7563.6</v>
      </c>
      <c r="BE2304" s="595">
        <f t="shared" si="2033"/>
        <v>25155.9</v>
      </c>
      <c r="BF2304" s="289">
        <f t="shared" si="2034"/>
        <v>22869</v>
      </c>
      <c r="BG2304" s="596">
        <f t="shared" si="2035"/>
        <v>37719</v>
      </c>
      <c r="BH2304" s="595">
        <f t="shared" si="2036"/>
        <v>22792</v>
      </c>
      <c r="BI2304" s="289">
        <f t="shared" si="2037"/>
        <v>9472</v>
      </c>
      <c r="BJ2304" s="596">
        <f t="shared" si="2038"/>
        <v>64528</v>
      </c>
      <c r="BK2304" s="595">
        <f t="shared" si="2039"/>
        <v>2888.3999999999996</v>
      </c>
      <c r="BL2304" s="289">
        <f t="shared" si="2040"/>
        <v>2523</v>
      </c>
      <c r="BM2304" s="596">
        <f t="shared" si="2041"/>
        <v>5220</v>
      </c>
      <c r="BN2304" s="563">
        <v>1</v>
      </c>
      <c r="BO2304" s="87">
        <v>2023</v>
      </c>
      <c r="BP2304" s="87">
        <v>1</v>
      </c>
      <c r="BQ2304" s="202"/>
    </row>
    <row r="2305" spans="1:69" ht="10.5" customHeight="1" x14ac:dyDescent="0.2">
      <c r="A2305" s="314" t="str">
        <f t="shared" si="2030"/>
        <v>2022-23RX71</v>
      </c>
      <c r="B2305" s="314" t="str">
        <f t="shared" si="2044"/>
        <v>Y62</v>
      </c>
      <c r="C2305" s="243" t="s">
        <v>200</v>
      </c>
      <c r="D2305" s="243" t="s">
        <v>176</v>
      </c>
      <c r="E2305" s="206"/>
      <c r="F2305" s="321" t="str">
        <f>VLOOKUP($G2305,'Selection Sheet'!$C$15:$F$39,3,0)</f>
        <v>Y62</v>
      </c>
      <c r="G2305" s="244" t="s">
        <v>84</v>
      </c>
      <c r="H2305" s="243" t="s">
        <v>533</v>
      </c>
      <c r="I2305" s="540">
        <v>378</v>
      </c>
      <c r="J2305" s="540">
        <v>121</v>
      </c>
      <c r="K2305" s="540">
        <v>58</v>
      </c>
      <c r="L2305" s="540">
        <v>34</v>
      </c>
      <c r="M2305" s="540">
        <v>371</v>
      </c>
      <c r="N2305" s="540">
        <v>24</v>
      </c>
      <c r="O2305" s="540">
        <v>57</v>
      </c>
      <c r="P2305" s="540">
        <v>11</v>
      </c>
      <c r="Q2305" s="540">
        <v>145</v>
      </c>
      <c r="R2305" s="540">
        <v>102</v>
      </c>
      <c r="S2305" s="540">
        <v>1310</v>
      </c>
      <c r="T2305" s="514">
        <v>561</v>
      </c>
      <c r="U2305" s="551">
        <v>84.1</v>
      </c>
      <c r="V2305" s="551">
        <v>76</v>
      </c>
      <c r="W2305" s="551">
        <v>127</v>
      </c>
      <c r="X2305" s="511">
        <v>677</v>
      </c>
      <c r="Y2305" s="556">
        <v>68.2</v>
      </c>
      <c r="Z2305" s="551">
        <v>30</v>
      </c>
      <c r="AA2305" s="551">
        <v>155</v>
      </c>
      <c r="AB2305" s="514">
        <v>84</v>
      </c>
      <c r="AC2305" s="551">
        <v>51.2</v>
      </c>
      <c r="AD2305" s="551">
        <v>49.5</v>
      </c>
      <c r="AE2305" s="551">
        <v>75</v>
      </c>
      <c r="AF2305" s="515">
        <v>164</v>
      </c>
      <c r="AG2305" s="516">
        <v>149.48550724637701</v>
      </c>
      <c r="AH2305" s="516">
        <v>198.8</v>
      </c>
      <c r="AI2305" s="515">
        <v>138</v>
      </c>
      <c r="AJ2305" s="519">
        <v>111</v>
      </c>
      <c r="AK2305" s="519">
        <v>181</v>
      </c>
      <c r="AL2305" s="570"/>
      <c r="AM2305" s="570"/>
      <c r="AN2305" s="541" t="s">
        <v>80</v>
      </c>
      <c r="AO2305" s="541" t="s">
        <v>80</v>
      </c>
      <c r="AP2305" s="570"/>
      <c r="AQ2305" s="570"/>
      <c r="AR2305" s="542"/>
      <c r="AS2305" s="542"/>
      <c r="AT2305" s="542"/>
      <c r="AU2305" s="542"/>
      <c r="AV2305" s="542"/>
      <c r="AW2305" s="542"/>
      <c r="AX2305" s="542"/>
      <c r="AY2305" s="542"/>
      <c r="AZ2305" s="542"/>
      <c r="BA2305" s="542"/>
      <c r="BB2305" s="358"/>
      <c r="BC2305" s="597">
        <f t="shared" si="2031"/>
        <v>20629.000000000029</v>
      </c>
      <c r="BD2305" s="598">
        <f t="shared" si="2032"/>
        <v>27434.400000000001</v>
      </c>
      <c r="BE2305" s="602">
        <f t="shared" si="2033"/>
        <v>47180.1</v>
      </c>
      <c r="BF2305" s="603">
        <f t="shared" si="2034"/>
        <v>42636</v>
      </c>
      <c r="BG2305" s="604">
        <f t="shared" si="2035"/>
        <v>71247</v>
      </c>
      <c r="BH2305" s="602">
        <f t="shared" si="2036"/>
        <v>46171.4</v>
      </c>
      <c r="BI2305" s="603">
        <f t="shared" si="2037"/>
        <v>20310</v>
      </c>
      <c r="BJ2305" s="604">
        <f t="shared" si="2038"/>
        <v>104935</v>
      </c>
      <c r="BK2305" s="602">
        <f t="shared" si="2039"/>
        <v>4300.8</v>
      </c>
      <c r="BL2305" s="603">
        <f t="shared" si="2040"/>
        <v>4158</v>
      </c>
      <c r="BM2305" s="604">
        <f t="shared" si="2041"/>
        <v>6300</v>
      </c>
      <c r="BN2305" s="564">
        <v>1</v>
      </c>
      <c r="BO2305" s="314">
        <v>2023</v>
      </c>
      <c r="BP2305" s="314">
        <v>1</v>
      </c>
      <c r="BQ2305" s="202"/>
    </row>
    <row r="2306" spans="1:69" ht="10.5" customHeight="1" x14ac:dyDescent="0.2">
      <c r="A2306" s="87" t="str">
        <f t="shared" si="2030"/>
        <v>2022-23RX81</v>
      </c>
      <c r="B2306" s="87" t="str">
        <f t="shared" si="2044"/>
        <v>Y63</v>
      </c>
      <c r="C2306" s="240" t="s">
        <v>200</v>
      </c>
      <c r="D2306" s="240" t="s">
        <v>176</v>
      </c>
      <c r="E2306" s="42"/>
      <c r="F2306" s="320" t="str">
        <f>VLOOKUP($G2306,'Selection Sheet'!$C$15:$F$39,3,0)</f>
        <v>Y63</v>
      </c>
      <c r="G2306" s="242" t="s">
        <v>120</v>
      </c>
      <c r="H2306" s="240" t="s">
        <v>534</v>
      </c>
      <c r="I2306" s="534">
        <v>357</v>
      </c>
      <c r="J2306" s="534">
        <v>99</v>
      </c>
      <c r="K2306" s="534">
        <v>40</v>
      </c>
      <c r="L2306" s="534">
        <v>24</v>
      </c>
      <c r="M2306" s="534">
        <v>343</v>
      </c>
      <c r="N2306" s="534">
        <v>24</v>
      </c>
      <c r="O2306" s="534">
        <v>34</v>
      </c>
      <c r="P2306" s="534">
        <v>6</v>
      </c>
      <c r="Q2306" s="534">
        <v>112</v>
      </c>
      <c r="R2306" s="534">
        <v>75</v>
      </c>
      <c r="S2306" s="534">
        <v>1088</v>
      </c>
      <c r="T2306" s="501">
        <v>422</v>
      </c>
      <c r="U2306" s="550">
        <v>83.6</v>
      </c>
      <c r="V2306" s="550">
        <v>74</v>
      </c>
      <c r="W2306" s="550">
        <v>130</v>
      </c>
      <c r="X2306" s="498">
        <v>524</v>
      </c>
      <c r="Y2306" s="555">
        <v>83.4</v>
      </c>
      <c r="Z2306" s="550">
        <v>32</v>
      </c>
      <c r="AA2306" s="550">
        <v>210</v>
      </c>
      <c r="AB2306" s="501">
        <v>62</v>
      </c>
      <c r="AC2306" s="550">
        <v>59.6</v>
      </c>
      <c r="AD2306" s="550">
        <v>50</v>
      </c>
      <c r="AE2306" s="550">
        <v>103</v>
      </c>
      <c r="AF2306" s="502">
        <v>77</v>
      </c>
      <c r="AG2306" s="503">
        <v>136.62857142857101</v>
      </c>
      <c r="AH2306" s="503">
        <v>186.6</v>
      </c>
      <c r="AI2306" s="502">
        <v>70</v>
      </c>
      <c r="AJ2306" s="506">
        <v>123</v>
      </c>
      <c r="AK2306" s="506">
        <v>170</v>
      </c>
      <c r="AL2306" s="569"/>
      <c r="AM2306" s="569"/>
      <c r="AN2306" s="538" t="s">
        <v>80</v>
      </c>
      <c r="AO2306" s="538" t="s">
        <v>80</v>
      </c>
      <c r="AP2306" s="569"/>
      <c r="AQ2306" s="569"/>
      <c r="AR2306" s="539"/>
      <c r="AS2306" s="539"/>
      <c r="AT2306" s="539"/>
      <c r="AU2306" s="539"/>
      <c r="AV2306" s="539"/>
      <c r="AW2306" s="539"/>
      <c r="AX2306" s="539"/>
      <c r="AY2306" s="539"/>
      <c r="AZ2306" s="539"/>
      <c r="BA2306" s="539"/>
      <c r="BB2306" s="357"/>
      <c r="BC2306" s="592">
        <f t="shared" si="2031"/>
        <v>9563.9999999999709</v>
      </c>
      <c r="BD2306" s="593">
        <f t="shared" si="2032"/>
        <v>13062</v>
      </c>
      <c r="BE2306" s="595">
        <f t="shared" si="2033"/>
        <v>35279.199999999997</v>
      </c>
      <c r="BF2306" s="289">
        <f t="shared" si="2034"/>
        <v>31228</v>
      </c>
      <c r="BG2306" s="596">
        <f t="shared" si="2035"/>
        <v>54860</v>
      </c>
      <c r="BH2306" s="595">
        <f t="shared" si="2036"/>
        <v>43701.600000000006</v>
      </c>
      <c r="BI2306" s="289">
        <f t="shared" si="2037"/>
        <v>16768</v>
      </c>
      <c r="BJ2306" s="596">
        <f t="shared" si="2038"/>
        <v>110040</v>
      </c>
      <c r="BK2306" s="595">
        <f t="shared" si="2039"/>
        <v>3695.2000000000003</v>
      </c>
      <c r="BL2306" s="289">
        <f t="shared" si="2040"/>
        <v>3100</v>
      </c>
      <c r="BM2306" s="596">
        <f t="shared" si="2041"/>
        <v>6386</v>
      </c>
      <c r="BN2306" s="563">
        <v>1</v>
      </c>
      <c r="BO2306" s="87">
        <v>2023</v>
      </c>
      <c r="BP2306" s="87">
        <v>1</v>
      </c>
      <c r="BQ2306" s="202"/>
    </row>
    <row r="2307" spans="1:69" ht="10.5" customHeight="1" x14ac:dyDescent="0.2">
      <c r="A2307" s="87" t="str">
        <f t="shared" si="2030"/>
        <v>2022-23RX91</v>
      </c>
      <c r="B2307" s="87" t="str">
        <f t="shared" si="2044"/>
        <v>Y60</v>
      </c>
      <c r="C2307" s="240" t="s">
        <v>200</v>
      </c>
      <c r="D2307" s="240" t="s">
        <v>176</v>
      </c>
      <c r="E2307" s="42"/>
      <c r="F2307" s="320" t="str">
        <f>VLOOKUP($G2307,'Selection Sheet'!$C$15:$F$39,3,0)</f>
        <v>Y60</v>
      </c>
      <c r="G2307" s="242" t="s">
        <v>103</v>
      </c>
      <c r="H2307" s="240" t="s">
        <v>535</v>
      </c>
      <c r="I2307" s="534">
        <v>327</v>
      </c>
      <c r="J2307" s="534">
        <v>95</v>
      </c>
      <c r="K2307" s="534">
        <v>46</v>
      </c>
      <c r="L2307" s="534">
        <v>24</v>
      </c>
      <c r="M2307" s="534">
        <v>325</v>
      </c>
      <c r="N2307" s="534">
        <v>34</v>
      </c>
      <c r="O2307" s="534">
        <v>46</v>
      </c>
      <c r="P2307" s="534">
        <v>13</v>
      </c>
      <c r="Q2307" s="534">
        <v>134</v>
      </c>
      <c r="R2307" s="534">
        <v>129</v>
      </c>
      <c r="S2307" s="534">
        <v>843</v>
      </c>
      <c r="T2307" s="501">
        <v>469</v>
      </c>
      <c r="U2307" s="550">
        <v>97.4</v>
      </c>
      <c r="V2307" s="550">
        <v>84</v>
      </c>
      <c r="W2307" s="550">
        <v>150</v>
      </c>
      <c r="X2307" s="498">
        <v>488</v>
      </c>
      <c r="Y2307" s="555">
        <v>92.9</v>
      </c>
      <c r="Z2307" s="550">
        <v>44</v>
      </c>
      <c r="AA2307" s="550">
        <v>227</v>
      </c>
      <c r="AB2307" s="501">
        <v>48</v>
      </c>
      <c r="AC2307" s="550">
        <v>63</v>
      </c>
      <c r="AD2307" s="550">
        <v>55</v>
      </c>
      <c r="AE2307" s="550">
        <v>125</v>
      </c>
      <c r="AF2307" s="502">
        <v>146</v>
      </c>
      <c r="AG2307" s="503">
        <v>152</v>
      </c>
      <c r="AH2307" s="503">
        <v>216.2</v>
      </c>
      <c r="AI2307" s="502">
        <v>94</v>
      </c>
      <c r="AJ2307" s="506">
        <v>97</v>
      </c>
      <c r="AK2307" s="506">
        <v>118</v>
      </c>
      <c r="AL2307" s="569"/>
      <c r="AM2307" s="569"/>
      <c r="AN2307" s="538" t="s">
        <v>80</v>
      </c>
      <c r="AO2307" s="538" t="s">
        <v>80</v>
      </c>
      <c r="AP2307" s="569"/>
      <c r="AQ2307" s="569"/>
      <c r="AR2307" s="539"/>
      <c r="AS2307" s="539"/>
      <c r="AT2307" s="539"/>
      <c r="AU2307" s="539"/>
      <c r="AV2307" s="539"/>
      <c r="AW2307" s="539"/>
      <c r="AX2307" s="539"/>
      <c r="AY2307" s="539"/>
      <c r="AZ2307" s="539"/>
      <c r="BA2307" s="539"/>
      <c r="BB2307" s="357"/>
      <c r="BC2307" s="592">
        <f t="shared" si="2031"/>
        <v>14288</v>
      </c>
      <c r="BD2307" s="593">
        <f t="shared" si="2032"/>
        <v>20322.8</v>
      </c>
      <c r="BE2307" s="595">
        <f t="shared" si="2033"/>
        <v>45680.600000000006</v>
      </c>
      <c r="BF2307" s="289">
        <f t="shared" si="2034"/>
        <v>39396</v>
      </c>
      <c r="BG2307" s="596">
        <f t="shared" si="2035"/>
        <v>70350</v>
      </c>
      <c r="BH2307" s="595">
        <f t="shared" si="2036"/>
        <v>45335.200000000004</v>
      </c>
      <c r="BI2307" s="289">
        <f t="shared" si="2037"/>
        <v>21472</v>
      </c>
      <c r="BJ2307" s="596">
        <f t="shared" si="2038"/>
        <v>110776</v>
      </c>
      <c r="BK2307" s="595">
        <f t="shared" si="2039"/>
        <v>3024</v>
      </c>
      <c r="BL2307" s="289">
        <f t="shared" si="2040"/>
        <v>2640</v>
      </c>
      <c r="BM2307" s="596">
        <f t="shared" si="2041"/>
        <v>6000</v>
      </c>
      <c r="BN2307" s="563">
        <v>1</v>
      </c>
      <c r="BO2307" s="87">
        <v>2023</v>
      </c>
      <c r="BP2307" s="87">
        <v>1</v>
      </c>
      <c r="BQ2307" s="202"/>
    </row>
    <row r="2308" spans="1:69" ht="10.5" customHeight="1" x14ac:dyDescent="0.2">
      <c r="A2308" s="314" t="str">
        <f t="shared" si="2030"/>
        <v>2022-23RYA1</v>
      </c>
      <c r="B2308" s="314" t="str">
        <f t="shared" si="2044"/>
        <v>Y60</v>
      </c>
      <c r="C2308" s="243" t="s">
        <v>200</v>
      </c>
      <c r="D2308" s="243" t="s">
        <v>176</v>
      </c>
      <c r="E2308" s="206"/>
      <c r="F2308" s="321" t="str">
        <f>VLOOKUP($G2308,'Selection Sheet'!$C$15:$F$39,3,0)</f>
        <v>Y60</v>
      </c>
      <c r="G2308" s="244" t="s">
        <v>118</v>
      </c>
      <c r="H2308" s="243" t="s">
        <v>536</v>
      </c>
      <c r="I2308" s="540">
        <v>375</v>
      </c>
      <c r="J2308" s="540">
        <v>89</v>
      </c>
      <c r="K2308" s="540">
        <v>56</v>
      </c>
      <c r="L2308" s="540">
        <v>21</v>
      </c>
      <c r="M2308" s="540">
        <v>372</v>
      </c>
      <c r="N2308" s="540">
        <v>24</v>
      </c>
      <c r="O2308" s="540">
        <v>55</v>
      </c>
      <c r="P2308" s="540">
        <v>11</v>
      </c>
      <c r="Q2308" s="540">
        <v>136</v>
      </c>
      <c r="R2308" s="540">
        <v>89</v>
      </c>
      <c r="S2308" s="540">
        <v>1059</v>
      </c>
      <c r="T2308" s="514">
        <v>511</v>
      </c>
      <c r="U2308" s="551">
        <v>92.5</v>
      </c>
      <c r="V2308" s="551">
        <v>77</v>
      </c>
      <c r="W2308" s="551">
        <v>140</v>
      </c>
      <c r="X2308" s="511">
        <v>551</v>
      </c>
      <c r="Y2308" s="556">
        <v>87.4</v>
      </c>
      <c r="Z2308" s="551">
        <v>39</v>
      </c>
      <c r="AA2308" s="551">
        <v>221</v>
      </c>
      <c r="AB2308" s="514">
        <v>60</v>
      </c>
      <c r="AC2308" s="551">
        <v>61.5</v>
      </c>
      <c r="AD2308" s="551">
        <v>54</v>
      </c>
      <c r="AE2308" s="551">
        <v>95.5</v>
      </c>
      <c r="AF2308" s="515">
        <v>155</v>
      </c>
      <c r="AG2308" s="516">
        <v>141.279069767442</v>
      </c>
      <c r="AH2308" s="516">
        <v>205.4</v>
      </c>
      <c r="AI2308" s="515">
        <v>129</v>
      </c>
      <c r="AJ2308" s="519">
        <v>178</v>
      </c>
      <c r="AK2308" s="519">
        <v>241</v>
      </c>
      <c r="AL2308" s="570"/>
      <c r="AM2308" s="570"/>
      <c r="AN2308" s="541" t="s">
        <v>80</v>
      </c>
      <c r="AO2308" s="541" t="s">
        <v>80</v>
      </c>
      <c r="AP2308" s="570"/>
      <c r="AQ2308" s="570"/>
      <c r="AR2308" s="542"/>
      <c r="AS2308" s="542"/>
      <c r="AT2308" s="542"/>
      <c r="AU2308" s="542"/>
      <c r="AV2308" s="542"/>
      <c r="AW2308" s="542"/>
      <c r="AX2308" s="542"/>
      <c r="AY2308" s="542"/>
      <c r="AZ2308" s="542"/>
      <c r="BA2308" s="542"/>
      <c r="BB2308" s="358"/>
      <c r="BC2308" s="597">
        <f t="shared" si="2031"/>
        <v>18225.000000000018</v>
      </c>
      <c r="BD2308" s="598">
        <f t="shared" si="2032"/>
        <v>26496.600000000002</v>
      </c>
      <c r="BE2308" s="602">
        <f t="shared" si="2033"/>
        <v>47267.5</v>
      </c>
      <c r="BF2308" s="603">
        <f t="shared" si="2034"/>
        <v>39347</v>
      </c>
      <c r="BG2308" s="604">
        <f t="shared" si="2035"/>
        <v>71540</v>
      </c>
      <c r="BH2308" s="602">
        <f t="shared" si="2036"/>
        <v>48157.4</v>
      </c>
      <c r="BI2308" s="603">
        <f t="shared" si="2037"/>
        <v>21489</v>
      </c>
      <c r="BJ2308" s="604">
        <f t="shared" si="2038"/>
        <v>121771</v>
      </c>
      <c r="BK2308" s="602">
        <f t="shared" si="2039"/>
        <v>3690</v>
      </c>
      <c r="BL2308" s="603">
        <f t="shared" si="2040"/>
        <v>3240</v>
      </c>
      <c r="BM2308" s="604">
        <f t="shared" si="2041"/>
        <v>5730</v>
      </c>
      <c r="BN2308" s="564">
        <v>1</v>
      </c>
      <c r="BO2308" s="314">
        <v>2023</v>
      </c>
      <c r="BP2308" s="314">
        <v>1</v>
      </c>
      <c r="BQ2308" s="202"/>
    </row>
    <row r="2309" spans="1:69" ht="10.5" customHeight="1" x14ac:dyDescent="0.2">
      <c r="A2309" s="87" t="str">
        <f t="shared" si="2030"/>
        <v>2022-23RYC1</v>
      </c>
      <c r="B2309" s="87" t="str">
        <f t="shared" si="2044"/>
        <v>Y61</v>
      </c>
      <c r="C2309" s="240" t="s">
        <v>200</v>
      </c>
      <c r="D2309" s="240" t="s">
        <v>176</v>
      </c>
      <c r="E2309" s="42"/>
      <c r="F2309" s="320" t="str">
        <f>VLOOKUP($G2309,'Selection Sheet'!$C$15:$F$39,3,0)</f>
        <v>Y61</v>
      </c>
      <c r="G2309" s="242" t="s">
        <v>87</v>
      </c>
      <c r="H2309" s="240" t="s">
        <v>537</v>
      </c>
      <c r="I2309" s="534">
        <v>378</v>
      </c>
      <c r="J2309" s="534">
        <v>101</v>
      </c>
      <c r="K2309" s="534">
        <v>46</v>
      </c>
      <c r="L2309" s="534">
        <v>23</v>
      </c>
      <c r="M2309" s="534">
        <v>376</v>
      </c>
      <c r="N2309" s="534">
        <v>28</v>
      </c>
      <c r="O2309" s="534">
        <v>46</v>
      </c>
      <c r="P2309" s="534">
        <v>12</v>
      </c>
      <c r="Q2309" s="534">
        <v>93</v>
      </c>
      <c r="R2309" s="534">
        <v>91</v>
      </c>
      <c r="S2309" s="534">
        <v>1255</v>
      </c>
      <c r="T2309" s="501">
        <v>584</v>
      </c>
      <c r="U2309" s="550">
        <v>102.8</v>
      </c>
      <c r="V2309" s="550">
        <v>85.5</v>
      </c>
      <c r="W2309" s="550">
        <v>163</v>
      </c>
      <c r="X2309" s="498">
        <v>595</v>
      </c>
      <c r="Y2309" s="555">
        <v>90.5</v>
      </c>
      <c r="Z2309" s="550">
        <v>42</v>
      </c>
      <c r="AA2309" s="550">
        <v>237</v>
      </c>
      <c r="AB2309" s="501">
        <v>98</v>
      </c>
      <c r="AC2309" s="550">
        <v>58.3</v>
      </c>
      <c r="AD2309" s="550">
        <v>50.5</v>
      </c>
      <c r="AE2309" s="550">
        <v>91</v>
      </c>
      <c r="AF2309" s="502">
        <v>124</v>
      </c>
      <c r="AG2309" s="503">
        <v>163.09615384615401</v>
      </c>
      <c r="AH2309" s="503">
        <v>214.8</v>
      </c>
      <c r="AI2309" s="502">
        <v>104</v>
      </c>
      <c r="AJ2309" s="538">
        <v>114</v>
      </c>
      <c r="AK2309" s="538">
        <v>120</v>
      </c>
      <c r="AL2309" s="539"/>
      <c r="AM2309" s="539"/>
      <c r="AN2309" s="538" t="s">
        <v>80</v>
      </c>
      <c r="AO2309" s="538" t="s">
        <v>80</v>
      </c>
      <c r="AP2309" s="569"/>
      <c r="AQ2309" s="569"/>
      <c r="AR2309" s="539"/>
      <c r="AS2309" s="539"/>
      <c r="AT2309" s="539"/>
      <c r="AU2309" s="539"/>
      <c r="AV2309" s="539"/>
      <c r="AW2309" s="539"/>
      <c r="AX2309" s="539"/>
      <c r="AY2309" s="539"/>
      <c r="AZ2309" s="539"/>
      <c r="BA2309" s="539"/>
      <c r="BB2309" s="357"/>
      <c r="BC2309" s="592">
        <f t="shared" si="2031"/>
        <v>16962.000000000018</v>
      </c>
      <c r="BD2309" s="593">
        <f t="shared" si="2032"/>
        <v>22339.200000000001</v>
      </c>
      <c r="BE2309" s="595">
        <f t="shared" si="2033"/>
        <v>60035.199999999997</v>
      </c>
      <c r="BF2309" s="289">
        <f t="shared" si="2034"/>
        <v>49932</v>
      </c>
      <c r="BG2309" s="596">
        <f t="shared" si="2035"/>
        <v>95192</v>
      </c>
      <c r="BH2309" s="595">
        <f t="shared" si="2036"/>
        <v>53847.5</v>
      </c>
      <c r="BI2309" s="289">
        <f t="shared" si="2037"/>
        <v>24990</v>
      </c>
      <c r="BJ2309" s="596">
        <f t="shared" si="2038"/>
        <v>141015</v>
      </c>
      <c r="BK2309" s="595">
        <f t="shared" si="2039"/>
        <v>5713.4</v>
      </c>
      <c r="BL2309" s="289">
        <f t="shared" si="2040"/>
        <v>4949</v>
      </c>
      <c r="BM2309" s="596">
        <f t="shared" si="2041"/>
        <v>8918</v>
      </c>
      <c r="BN2309" s="563">
        <v>1</v>
      </c>
      <c r="BO2309" s="87">
        <v>2023</v>
      </c>
      <c r="BP2309" s="87">
        <v>1</v>
      </c>
      <c r="BQ2309" s="202"/>
    </row>
    <row r="2310" spans="1:69" ht="10.5" customHeight="1" x14ac:dyDescent="0.2">
      <c r="A2310" s="87" t="str">
        <f t="shared" si="2030"/>
        <v>2022-23RYD1</v>
      </c>
      <c r="B2310" s="87" t="str">
        <f t="shared" si="2044"/>
        <v>Y59</v>
      </c>
      <c r="C2310" s="240" t="s">
        <v>200</v>
      </c>
      <c r="D2310" s="240" t="s">
        <v>176</v>
      </c>
      <c r="E2310" s="42"/>
      <c r="F2310" s="320" t="str">
        <f>VLOOKUP($G2310,'Selection Sheet'!$C$15:$F$39,3,0)</f>
        <v>Y59</v>
      </c>
      <c r="G2310" s="242" t="s">
        <v>116</v>
      </c>
      <c r="H2310" s="240" t="s">
        <v>538</v>
      </c>
      <c r="I2310" s="534">
        <v>251</v>
      </c>
      <c r="J2310" s="534">
        <v>67</v>
      </c>
      <c r="K2310" s="534">
        <v>37</v>
      </c>
      <c r="L2310" s="534">
        <v>22</v>
      </c>
      <c r="M2310" s="534">
        <v>249</v>
      </c>
      <c r="N2310" s="534">
        <v>31</v>
      </c>
      <c r="O2310" s="534">
        <v>36</v>
      </c>
      <c r="P2310" s="534">
        <v>15</v>
      </c>
      <c r="Q2310" s="534">
        <v>106</v>
      </c>
      <c r="R2310" s="534">
        <v>78</v>
      </c>
      <c r="S2310" s="534">
        <v>821</v>
      </c>
      <c r="T2310" s="501">
        <v>425</v>
      </c>
      <c r="U2310" s="550">
        <v>88.1</v>
      </c>
      <c r="V2310" s="550">
        <v>75</v>
      </c>
      <c r="W2310" s="550">
        <v>125</v>
      </c>
      <c r="X2310" s="498">
        <v>429</v>
      </c>
      <c r="Y2310" s="555">
        <v>60.1</v>
      </c>
      <c r="Z2310" s="550">
        <v>31</v>
      </c>
      <c r="AA2310" s="550">
        <v>138</v>
      </c>
      <c r="AB2310" s="501">
        <v>61</v>
      </c>
      <c r="AC2310" s="550">
        <v>71.400000000000006</v>
      </c>
      <c r="AD2310" s="550">
        <v>62</v>
      </c>
      <c r="AE2310" s="550">
        <v>117</v>
      </c>
      <c r="AF2310" s="502">
        <v>115</v>
      </c>
      <c r="AG2310" s="503">
        <v>148.947916666667</v>
      </c>
      <c r="AH2310" s="503">
        <v>211</v>
      </c>
      <c r="AI2310" s="502">
        <v>96</v>
      </c>
      <c r="AJ2310" s="538">
        <v>107</v>
      </c>
      <c r="AK2310" s="538">
        <v>140</v>
      </c>
      <c r="AL2310" s="539"/>
      <c r="AM2310" s="539"/>
      <c r="AN2310" s="538" t="s">
        <v>80</v>
      </c>
      <c r="AO2310" s="538" t="s">
        <v>80</v>
      </c>
      <c r="AP2310" s="569"/>
      <c r="AQ2310" s="569"/>
      <c r="AR2310" s="539"/>
      <c r="AS2310" s="539"/>
      <c r="AT2310" s="539"/>
      <c r="AU2310" s="539"/>
      <c r="AV2310" s="539"/>
      <c r="AW2310" s="539"/>
      <c r="AX2310" s="539"/>
      <c r="AY2310" s="539"/>
      <c r="AZ2310" s="539"/>
      <c r="BA2310" s="539"/>
      <c r="BB2310" s="357"/>
      <c r="BC2310" s="592">
        <f t="shared" si="2031"/>
        <v>14299.000000000033</v>
      </c>
      <c r="BD2310" s="593">
        <f t="shared" si="2032"/>
        <v>20256</v>
      </c>
      <c r="BE2310" s="595">
        <f t="shared" si="2033"/>
        <v>37442.5</v>
      </c>
      <c r="BF2310" s="289">
        <f t="shared" si="2034"/>
        <v>31875</v>
      </c>
      <c r="BG2310" s="596">
        <f t="shared" si="2035"/>
        <v>53125</v>
      </c>
      <c r="BH2310" s="595">
        <f t="shared" si="2036"/>
        <v>25782.9</v>
      </c>
      <c r="BI2310" s="289">
        <f t="shared" si="2037"/>
        <v>13299</v>
      </c>
      <c r="BJ2310" s="596">
        <f t="shared" si="2038"/>
        <v>59202</v>
      </c>
      <c r="BK2310" s="595">
        <f t="shared" si="2039"/>
        <v>4355.4000000000005</v>
      </c>
      <c r="BL2310" s="289">
        <f t="shared" si="2040"/>
        <v>3782</v>
      </c>
      <c r="BM2310" s="596">
        <f t="shared" si="2041"/>
        <v>7137</v>
      </c>
      <c r="BN2310" s="563">
        <v>1</v>
      </c>
      <c r="BO2310" s="87">
        <v>2023</v>
      </c>
      <c r="BP2310" s="87">
        <v>1</v>
      </c>
      <c r="BQ2310" s="202"/>
    </row>
    <row r="2311" spans="1:69" ht="10.5" customHeight="1" x14ac:dyDescent="0.2">
      <c r="A2311" s="87" t="str">
        <f t="shared" si="2030"/>
        <v>2022-23RYE1</v>
      </c>
      <c r="B2311" s="87" t="str">
        <f t="shared" si="2044"/>
        <v>Y59</v>
      </c>
      <c r="C2311" s="240" t="s">
        <v>200</v>
      </c>
      <c r="D2311" s="240" t="s">
        <v>176</v>
      </c>
      <c r="E2311" s="42"/>
      <c r="F2311" s="320" t="str">
        <f>VLOOKUP($G2311,'Selection Sheet'!$C$15:$F$39,3,0)</f>
        <v>Y59</v>
      </c>
      <c r="G2311" s="242" t="s">
        <v>114</v>
      </c>
      <c r="H2311" s="240" t="s">
        <v>539</v>
      </c>
      <c r="I2311" s="534">
        <v>238</v>
      </c>
      <c r="J2311" s="534">
        <v>58</v>
      </c>
      <c r="K2311" s="534">
        <v>24</v>
      </c>
      <c r="L2311" s="534">
        <v>12</v>
      </c>
      <c r="M2311" s="534">
        <v>233</v>
      </c>
      <c r="N2311" s="534">
        <v>19</v>
      </c>
      <c r="O2311" s="534">
        <v>22</v>
      </c>
      <c r="P2311" s="534">
        <v>5</v>
      </c>
      <c r="Q2311" s="534">
        <v>72</v>
      </c>
      <c r="R2311" s="534">
        <v>54</v>
      </c>
      <c r="S2311" s="534">
        <v>493</v>
      </c>
      <c r="T2311" s="501">
        <v>363</v>
      </c>
      <c r="U2311" s="550">
        <v>84.6</v>
      </c>
      <c r="V2311" s="550">
        <v>76</v>
      </c>
      <c r="W2311" s="550">
        <v>127</v>
      </c>
      <c r="X2311" s="498">
        <v>385</v>
      </c>
      <c r="Y2311" s="555">
        <v>70.099999999999994</v>
      </c>
      <c r="Z2311" s="550">
        <v>32</v>
      </c>
      <c r="AA2311" s="550">
        <v>191</v>
      </c>
      <c r="AB2311" s="501">
        <v>67</v>
      </c>
      <c r="AC2311" s="550">
        <v>51.5</v>
      </c>
      <c r="AD2311" s="550">
        <v>42</v>
      </c>
      <c r="AE2311" s="550">
        <v>99</v>
      </c>
      <c r="AF2311" s="502">
        <v>98</v>
      </c>
      <c r="AG2311" s="503">
        <v>118.69512195122</v>
      </c>
      <c r="AH2311" s="503">
        <v>159</v>
      </c>
      <c r="AI2311" s="502">
        <v>82</v>
      </c>
      <c r="AJ2311" s="538">
        <v>116</v>
      </c>
      <c r="AK2311" s="538">
        <v>178</v>
      </c>
      <c r="AL2311" s="539"/>
      <c r="AM2311" s="539"/>
      <c r="AN2311" s="538" t="s">
        <v>80</v>
      </c>
      <c r="AO2311" s="538" t="s">
        <v>80</v>
      </c>
      <c r="AP2311" s="569"/>
      <c r="AQ2311" s="569"/>
      <c r="AR2311" s="539"/>
      <c r="AS2311" s="539"/>
      <c r="AT2311" s="539"/>
      <c r="AU2311" s="539"/>
      <c r="AV2311" s="539"/>
      <c r="AW2311" s="539"/>
      <c r="AX2311" s="539"/>
      <c r="AY2311" s="539"/>
      <c r="AZ2311" s="539"/>
      <c r="BA2311" s="539"/>
      <c r="BB2311" s="357"/>
      <c r="BC2311" s="592">
        <f t="shared" si="2031"/>
        <v>9733.00000000004</v>
      </c>
      <c r="BD2311" s="593">
        <f t="shared" si="2032"/>
        <v>13038</v>
      </c>
      <c r="BE2311" s="595">
        <f t="shared" si="2033"/>
        <v>30709.8</v>
      </c>
      <c r="BF2311" s="289">
        <f t="shared" si="2034"/>
        <v>27588</v>
      </c>
      <c r="BG2311" s="596">
        <f t="shared" si="2035"/>
        <v>46101</v>
      </c>
      <c r="BH2311" s="595">
        <f t="shared" si="2036"/>
        <v>26988.499999999996</v>
      </c>
      <c r="BI2311" s="289">
        <f t="shared" si="2037"/>
        <v>12320</v>
      </c>
      <c r="BJ2311" s="596">
        <f t="shared" si="2038"/>
        <v>73535</v>
      </c>
      <c r="BK2311" s="595">
        <f t="shared" si="2039"/>
        <v>3450.5</v>
      </c>
      <c r="BL2311" s="289">
        <f t="shared" si="2040"/>
        <v>2814</v>
      </c>
      <c r="BM2311" s="596">
        <f t="shared" si="2041"/>
        <v>6633</v>
      </c>
      <c r="BN2311" s="563">
        <v>1</v>
      </c>
      <c r="BO2311" s="87">
        <v>2023</v>
      </c>
      <c r="BP2311" s="87">
        <v>1</v>
      </c>
      <c r="BQ2311" s="202"/>
    </row>
    <row r="2312" spans="1:69" ht="10.5" customHeight="1" x14ac:dyDescent="0.2">
      <c r="A2312" s="312" t="str">
        <f t="shared" si="2030"/>
        <v>2022-23RYF1</v>
      </c>
      <c r="B2312" s="312" t="str">
        <f t="shared" si="2044"/>
        <v>Y58</v>
      </c>
      <c r="C2312" s="245" t="s">
        <v>200</v>
      </c>
      <c r="D2312" s="245" t="s">
        <v>176</v>
      </c>
      <c r="E2312" s="53"/>
      <c r="F2312" s="322" t="str">
        <f>VLOOKUP($G2312,'Selection Sheet'!$C$15:$F$39,3,0)</f>
        <v>Y58</v>
      </c>
      <c r="G2312" s="246" t="s">
        <v>99</v>
      </c>
      <c r="H2312" s="245" t="s">
        <v>540</v>
      </c>
      <c r="I2312" s="543">
        <v>336</v>
      </c>
      <c r="J2312" s="543">
        <v>74</v>
      </c>
      <c r="K2312" s="543">
        <v>51</v>
      </c>
      <c r="L2312" s="543">
        <v>22</v>
      </c>
      <c r="M2312" s="543">
        <v>335</v>
      </c>
      <c r="N2312" s="543">
        <v>30</v>
      </c>
      <c r="O2312" s="543">
        <v>51</v>
      </c>
      <c r="P2312" s="543">
        <v>14</v>
      </c>
      <c r="Q2312" s="543">
        <v>107</v>
      </c>
      <c r="R2312" s="543">
        <v>74</v>
      </c>
      <c r="S2312" s="543">
        <v>1071</v>
      </c>
      <c r="T2312" s="527">
        <v>593</v>
      </c>
      <c r="U2312" s="552">
        <v>103.6</v>
      </c>
      <c r="V2312" s="552">
        <v>89</v>
      </c>
      <c r="W2312" s="552">
        <v>160</v>
      </c>
      <c r="X2312" s="524">
        <v>588</v>
      </c>
      <c r="Y2312" s="557">
        <v>74.599999999999994</v>
      </c>
      <c r="Z2312" s="552">
        <v>21</v>
      </c>
      <c r="AA2312" s="552">
        <v>234</v>
      </c>
      <c r="AB2312" s="527">
        <v>67</v>
      </c>
      <c r="AC2312" s="552">
        <v>66</v>
      </c>
      <c r="AD2312" s="552">
        <v>60</v>
      </c>
      <c r="AE2312" s="552">
        <v>101</v>
      </c>
      <c r="AF2312" s="528">
        <v>114</v>
      </c>
      <c r="AG2312" s="529">
        <v>150.57142857142901</v>
      </c>
      <c r="AH2312" s="529">
        <v>225</v>
      </c>
      <c r="AI2312" s="528">
        <v>91</v>
      </c>
      <c r="AJ2312" s="532">
        <v>168</v>
      </c>
      <c r="AK2312" s="532">
        <v>223</v>
      </c>
      <c r="AL2312" s="571"/>
      <c r="AM2312" s="571"/>
      <c r="AN2312" s="544" t="s">
        <v>80</v>
      </c>
      <c r="AO2312" s="544" t="s">
        <v>80</v>
      </c>
      <c r="AP2312" s="571"/>
      <c r="AQ2312" s="571"/>
      <c r="AR2312" s="545"/>
      <c r="AS2312" s="545"/>
      <c r="AT2312" s="545"/>
      <c r="AU2312" s="545"/>
      <c r="AV2312" s="545"/>
      <c r="AW2312" s="545"/>
      <c r="AX2312" s="545"/>
      <c r="AY2312" s="545"/>
      <c r="AZ2312" s="545"/>
      <c r="BA2312" s="545"/>
      <c r="BB2312" s="359"/>
      <c r="BC2312" s="605">
        <f t="shared" si="2031"/>
        <v>13702.00000000004</v>
      </c>
      <c r="BD2312" s="606">
        <f t="shared" si="2032"/>
        <v>20475</v>
      </c>
      <c r="BE2312" s="609">
        <f t="shared" si="2033"/>
        <v>61434.799999999996</v>
      </c>
      <c r="BF2312" s="311">
        <f t="shared" si="2034"/>
        <v>52777</v>
      </c>
      <c r="BG2312" s="610">
        <f t="shared" si="2035"/>
        <v>94880</v>
      </c>
      <c r="BH2312" s="609">
        <f t="shared" si="2036"/>
        <v>43864.799999999996</v>
      </c>
      <c r="BI2312" s="311">
        <f t="shared" si="2037"/>
        <v>12348</v>
      </c>
      <c r="BJ2312" s="610">
        <f t="shared" si="2038"/>
        <v>137592</v>
      </c>
      <c r="BK2312" s="609">
        <f t="shared" si="2039"/>
        <v>4422</v>
      </c>
      <c r="BL2312" s="311">
        <f t="shared" si="2040"/>
        <v>4020</v>
      </c>
      <c r="BM2312" s="610">
        <f t="shared" si="2041"/>
        <v>6767</v>
      </c>
      <c r="BN2312" s="565">
        <v>1</v>
      </c>
      <c r="BO2312" s="312">
        <v>2023</v>
      </c>
      <c r="BP2312" s="312">
        <v>1</v>
      </c>
      <c r="BQ2312" s="363"/>
    </row>
    <row r="2313" spans="1:69" ht="10.5" customHeight="1" x14ac:dyDescent="0.2">
      <c r="A2313" s="313" t="str">
        <f t="shared" si="2030"/>
        <v>2022-23R1F2</v>
      </c>
      <c r="B2313" s="313" t="str">
        <f t="shared" si="2044"/>
        <v>Y59</v>
      </c>
      <c r="C2313" s="241" t="s">
        <v>200</v>
      </c>
      <c r="D2313" s="241" t="s">
        <v>177</v>
      </c>
      <c r="E2313" s="223"/>
      <c r="F2313" s="364" t="str">
        <f>VLOOKUP($G2313,'Selection Sheet'!$C$15:$F$39,3,0)</f>
        <v>Y59</v>
      </c>
      <c r="G2313" s="365" t="s">
        <v>108</v>
      </c>
      <c r="H2313" s="241" t="s">
        <v>529</v>
      </c>
      <c r="I2313" s="546">
        <v>10</v>
      </c>
      <c r="J2313" s="546">
        <v>6</v>
      </c>
      <c r="K2313" s="546">
        <v>1</v>
      </c>
      <c r="L2313" s="546">
        <v>1</v>
      </c>
      <c r="M2313" s="546">
        <v>10</v>
      </c>
      <c r="N2313" s="546">
        <v>4</v>
      </c>
      <c r="O2313" s="546">
        <v>1</v>
      </c>
      <c r="P2313" s="546">
        <v>1</v>
      </c>
      <c r="Q2313" s="546" t="s">
        <v>80</v>
      </c>
      <c r="R2313" s="546" t="s">
        <v>80</v>
      </c>
      <c r="S2313" s="546">
        <v>27</v>
      </c>
      <c r="T2313" s="486">
        <v>15</v>
      </c>
      <c r="U2313" s="553">
        <v>78</v>
      </c>
      <c r="V2313" s="553">
        <v>64</v>
      </c>
      <c r="W2313" s="553">
        <v>98</v>
      </c>
      <c r="X2313" s="486">
        <v>14</v>
      </c>
      <c r="Y2313" s="558">
        <v>18.100000000000001</v>
      </c>
      <c r="Z2313" s="553">
        <v>14</v>
      </c>
      <c r="AA2313" s="553">
        <v>43</v>
      </c>
      <c r="AB2313" s="489">
        <v>5</v>
      </c>
      <c r="AC2313" s="553">
        <v>26</v>
      </c>
      <c r="AD2313" s="553">
        <v>24</v>
      </c>
      <c r="AE2313" s="553">
        <v>46</v>
      </c>
      <c r="AF2313" s="490">
        <v>3</v>
      </c>
      <c r="AG2313" s="491">
        <v>167.5</v>
      </c>
      <c r="AH2313" s="491">
        <v>187.1</v>
      </c>
      <c r="AI2313" s="490">
        <v>2</v>
      </c>
      <c r="AJ2313" s="547" t="s">
        <v>80</v>
      </c>
      <c r="AK2313" s="547" t="s">
        <v>80</v>
      </c>
      <c r="AL2313" s="548"/>
      <c r="AM2313" s="548"/>
      <c r="AN2313" s="547">
        <v>41</v>
      </c>
      <c r="AO2313" s="547">
        <v>42</v>
      </c>
      <c r="AP2313" s="572"/>
      <c r="AQ2313" s="572"/>
      <c r="AR2313" s="548"/>
      <c r="AS2313" s="548"/>
      <c r="AT2313" s="548"/>
      <c r="AU2313" s="548"/>
      <c r="AV2313" s="548"/>
      <c r="AW2313" s="548"/>
      <c r="AX2313" s="548"/>
      <c r="AY2313" s="548"/>
      <c r="AZ2313" s="548"/>
      <c r="BA2313" s="548"/>
      <c r="BB2313" s="361"/>
      <c r="BC2313" s="586">
        <f t="shared" si="2031"/>
        <v>335</v>
      </c>
      <c r="BD2313" s="587">
        <f t="shared" si="2032"/>
        <v>374.2</v>
      </c>
      <c r="BE2313" s="590">
        <f t="shared" si="2033"/>
        <v>1170</v>
      </c>
      <c r="BF2313" s="308">
        <f t="shared" si="2034"/>
        <v>960</v>
      </c>
      <c r="BG2313" s="591">
        <f t="shared" si="2035"/>
        <v>1470</v>
      </c>
      <c r="BH2313" s="590">
        <f t="shared" si="2036"/>
        <v>253.40000000000003</v>
      </c>
      <c r="BI2313" s="308">
        <f t="shared" si="2037"/>
        <v>196</v>
      </c>
      <c r="BJ2313" s="591">
        <f t="shared" si="2038"/>
        <v>602</v>
      </c>
      <c r="BK2313" s="590">
        <f t="shared" si="2039"/>
        <v>130</v>
      </c>
      <c r="BL2313" s="308">
        <f t="shared" si="2040"/>
        <v>120</v>
      </c>
      <c r="BM2313" s="591">
        <f t="shared" si="2041"/>
        <v>230</v>
      </c>
      <c r="BN2313" s="562">
        <f t="shared" si="2042"/>
        <v>2</v>
      </c>
      <c r="BO2313" s="313">
        <f t="shared" ref="BO2313:BO2344" si="2047">VALUE(LEFT(C2313,4)+IF($BN2313&lt;4,1,0))</f>
        <v>2023</v>
      </c>
      <c r="BP2313" s="313">
        <f t="shared" ref="BP2313:BP2323" si="2048">(BN2313/3-ROUNDDOWN(BN2313/3,0))*3</f>
        <v>2</v>
      </c>
      <c r="BQ2313" s="362"/>
    </row>
    <row r="2314" spans="1:69" ht="10.5" customHeight="1" x14ac:dyDescent="0.2">
      <c r="A2314" s="87" t="str">
        <f t="shared" si="2030"/>
        <v>2022-23RRU2</v>
      </c>
      <c r="B2314" s="87" t="str">
        <f t="shared" si="2044"/>
        <v>Y56</v>
      </c>
      <c r="C2314" s="240" t="s">
        <v>200</v>
      </c>
      <c r="D2314" s="240" t="s">
        <v>177</v>
      </c>
      <c r="E2314" s="42"/>
      <c r="F2314" s="320" t="str">
        <f>VLOOKUP($G2314,'Selection Sheet'!$C$15:$F$39,3,0)</f>
        <v>Y56</v>
      </c>
      <c r="G2314" s="242" t="s">
        <v>93</v>
      </c>
      <c r="H2314" s="240" t="s">
        <v>530</v>
      </c>
      <c r="I2314" s="534">
        <v>359</v>
      </c>
      <c r="J2314" s="534">
        <v>101</v>
      </c>
      <c r="K2314" s="534">
        <v>54</v>
      </c>
      <c r="L2314" s="534">
        <v>31</v>
      </c>
      <c r="M2314" s="534">
        <v>354</v>
      </c>
      <c r="N2314" s="534">
        <v>33</v>
      </c>
      <c r="O2314" s="534">
        <v>52</v>
      </c>
      <c r="P2314" s="534">
        <v>19</v>
      </c>
      <c r="Q2314" s="534" t="s">
        <v>80</v>
      </c>
      <c r="R2314" s="534" t="s">
        <v>80</v>
      </c>
      <c r="S2314" s="534">
        <v>982</v>
      </c>
      <c r="T2314" s="549">
        <v>363</v>
      </c>
      <c r="U2314" s="554">
        <v>83.2</v>
      </c>
      <c r="V2314" s="554">
        <v>75</v>
      </c>
      <c r="W2314" s="554">
        <v>128</v>
      </c>
      <c r="X2314" s="498">
        <v>560</v>
      </c>
      <c r="Y2314" s="555">
        <v>66.5</v>
      </c>
      <c r="Z2314" s="554">
        <v>28.5</v>
      </c>
      <c r="AA2314" s="554">
        <v>168</v>
      </c>
      <c r="AB2314" s="549">
        <v>93</v>
      </c>
      <c r="AC2314" s="554">
        <v>49.7</v>
      </c>
      <c r="AD2314" s="554">
        <v>47</v>
      </c>
      <c r="AE2314" s="554">
        <v>79</v>
      </c>
      <c r="AF2314" s="502">
        <v>87</v>
      </c>
      <c r="AG2314" s="503">
        <v>135.718309859155</v>
      </c>
      <c r="AH2314" s="503">
        <v>178</v>
      </c>
      <c r="AI2314" s="502">
        <v>71</v>
      </c>
      <c r="AJ2314" s="538" t="s">
        <v>80</v>
      </c>
      <c r="AK2314" s="538" t="s">
        <v>80</v>
      </c>
      <c r="AL2314" s="539"/>
      <c r="AM2314" s="539"/>
      <c r="AN2314" s="538">
        <v>1010</v>
      </c>
      <c r="AO2314" s="538">
        <v>1053</v>
      </c>
      <c r="AP2314" s="569"/>
      <c r="AQ2314" s="569"/>
      <c r="AR2314" s="539"/>
      <c r="AS2314" s="539"/>
      <c r="AT2314" s="539"/>
      <c r="AU2314" s="539"/>
      <c r="AV2314" s="539"/>
      <c r="AW2314" s="539"/>
      <c r="AX2314" s="539"/>
      <c r="AY2314" s="539"/>
      <c r="AZ2314" s="539"/>
      <c r="BA2314" s="539"/>
      <c r="BB2314" s="357"/>
      <c r="BC2314" s="592">
        <f t="shared" si="2031"/>
        <v>9636.0000000000055</v>
      </c>
      <c r="BD2314" s="593">
        <f t="shared" si="2032"/>
        <v>12638</v>
      </c>
      <c r="BE2314" s="595">
        <f t="shared" si="2033"/>
        <v>30201.600000000002</v>
      </c>
      <c r="BF2314" s="289">
        <f t="shared" si="2034"/>
        <v>27225</v>
      </c>
      <c r="BG2314" s="596">
        <f t="shared" si="2035"/>
        <v>46464</v>
      </c>
      <c r="BH2314" s="595">
        <f t="shared" si="2036"/>
        <v>37240</v>
      </c>
      <c r="BI2314" s="289">
        <f t="shared" si="2037"/>
        <v>15960</v>
      </c>
      <c r="BJ2314" s="596">
        <f t="shared" si="2038"/>
        <v>94080</v>
      </c>
      <c r="BK2314" s="595">
        <f t="shared" si="2039"/>
        <v>4622.1000000000004</v>
      </c>
      <c r="BL2314" s="289">
        <f t="shared" si="2040"/>
        <v>4371</v>
      </c>
      <c r="BM2314" s="596">
        <f t="shared" si="2041"/>
        <v>7347</v>
      </c>
      <c r="BN2314" s="563">
        <f t="shared" si="2042"/>
        <v>2</v>
      </c>
      <c r="BO2314" s="87">
        <f t="shared" si="2047"/>
        <v>2023</v>
      </c>
      <c r="BP2314" s="87">
        <f t="shared" si="2048"/>
        <v>2</v>
      </c>
      <c r="BQ2314" s="202"/>
    </row>
    <row r="2315" spans="1:69" ht="10.5" customHeight="1" x14ac:dyDescent="0.2">
      <c r="A2315" s="87" t="str">
        <f t="shared" si="2030"/>
        <v>2022-23RX62</v>
      </c>
      <c r="B2315" s="87" t="str">
        <f t="shared" si="2044"/>
        <v>Y63</v>
      </c>
      <c r="C2315" s="240" t="s">
        <v>200</v>
      </c>
      <c r="D2315" s="240" t="s">
        <v>177</v>
      </c>
      <c r="E2315" s="42"/>
      <c r="F2315" s="320" t="str">
        <f>VLOOKUP($G2315,'Selection Sheet'!$C$15:$F$39,3,0)</f>
        <v>Y63</v>
      </c>
      <c r="G2315" s="242" t="s">
        <v>111</v>
      </c>
      <c r="H2315" s="240" t="s">
        <v>532</v>
      </c>
      <c r="I2315" s="534">
        <v>189</v>
      </c>
      <c r="J2315" s="534">
        <v>52</v>
      </c>
      <c r="K2315" s="534">
        <v>20</v>
      </c>
      <c r="L2315" s="534">
        <v>10</v>
      </c>
      <c r="M2315" s="534">
        <v>187</v>
      </c>
      <c r="N2315" s="534">
        <v>18</v>
      </c>
      <c r="O2315" s="534">
        <v>19</v>
      </c>
      <c r="P2315" s="534">
        <v>4</v>
      </c>
      <c r="Q2315" s="534" t="s">
        <v>80</v>
      </c>
      <c r="R2315" s="534" t="s">
        <v>80</v>
      </c>
      <c r="S2315" s="534">
        <v>496</v>
      </c>
      <c r="T2315" s="549">
        <v>257</v>
      </c>
      <c r="U2315" s="554">
        <v>84.9</v>
      </c>
      <c r="V2315" s="554">
        <v>81</v>
      </c>
      <c r="W2315" s="554">
        <v>129</v>
      </c>
      <c r="X2315" s="498">
        <v>251</v>
      </c>
      <c r="Y2315" s="555">
        <v>68</v>
      </c>
      <c r="Z2315" s="554">
        <v>29</v>
      </c>
      <c r="AA2315" s="554">
        <v>182</v>
      </c>
      <c r="AB2315" s="549">
        <v>45</v>
      </c>
      <c r="AC2315" s="554">
        <v>56.7</v>
      </c>
      <c r="AD2315" s="554">
        <v>47</v>
      </c>
      <c r="AE2315" s="554">
        <v>101</v>
      </c>
      <c r="AF2315" s="502">
        <v>34</v>
      </c>
      <c r="AG2315" s="503">
        <v>117.379310344828</v>
      </c>
      <c r="AH2315" s="503">
        <v>147.19999999999999</v>
      </c>
      <c r="AI2315" s="502">
        <v>29</v>
      </c>
      <c r="AJ2315" s="538" t="s">
        <v>80</v>
      </c>
      <c r="AK2315" s="538" t="s">
        <v>80</v>
      </c>
      <c r="AL2315" s="539"/>
      <c r="AM2315" s="539"/>
      <c r="AN2315" s="538">
        <v>373</v>
      </c>
      <c r="AO2315" s="538">
        <v>378</v>
      </c>
      <c r="AP2315" s="569"/>
      <c r="AQ2315" s="569"/>
      <c r="AR2315" s="539"/>
      <c r="AS2315" s="539"/>
      <c r="AT2315" s="539"/>
      <c r="AU2315" s="539"/>
      <c r="AV2315" s="539"/>
      <c r="AW2315" s="539"/>
      <c r="AX2315" s="539"/>
      <c r="AY2315" s="539"/>
      <c r="AZ2315" s="539"/>
      <c r="BA2315" s="539"/>
      <c r="BB2315" s="357"/>
      <c r="BC2315" s="592">
        <f t="shared" si="2031"/>
        <v>3404.0000000000118</v>
      </c>
      <c r="BD2315" s="593">
        <f t="shared" si="2032"/>
        <v>4268.7999999999993</v>
      </c>
      <c r="BE2315" s="595">
        <f t="shared" si="2033"/>
        <v>21819.300000000003</v>
      </c>
      <c r="BF2315" s="289">
        <f t="shared" si="2034"/>
        <v>20817</v>
      </c>
      <c r="BG2315" s="596">
        <f t="shared" si="2035"/>
        <v>33153</v>
      </c>
      <c r="BH2315" s="595">
        <f t="shared" si="2036"/>
        <v>17068</v>
      </c>
      <c r="BI2315" s="289">
        <f t="shared" si="2037"/>
        <v>7279</v>
      </c>
      <c r="BJ2315" s="596">
        <f t="shared" si="2038"/>
        <v>45682</v>
      </c>
      <c r="BK2315" s="595">
        <f t="shared" si="2039"/>
        <v>2551.5</v>
      </c>
      <c r="BL2315" s="289">
        <f t="shared" si="2040"/>
        <v>2115</v>
      </c>
      <c r="BM2315" s="596">
        <f t="shared" si="2041"/>
        <v>4545</v>
      </c>
      <c r="BN2315" s="563">
        <f t="shared" si="2042"/>
        <v>2</v>
      </c>
      <c r="BO2315" s="87">
        <f t="shared" si="2047"/>
        <v>2023</v>
      </c>
      <c r="BP2315" s="87">
        <f t="shared" si="2048"/>
        <v>2</v>
      </c>
      <c r="BQ2315" s="202"/>
    </row>
    <row r="2316" spans="1:69" ht="10.5" customHeight="1" x14ac:dyDescent="0.2">
      <c r="A2316" s="314" t="str">
        <f t="shared" si="2030"/>
        <v>2022-23RX72</v>
      </c>
      <c r="B2316" s="314" t="str">
        <f t="shared" si="2044"/>
        <v>Y62</v>
      </c>
      <c r="C2316" s="243" t="s">
        <v>200</v>
      </c>
      <c r="D2316" s="243" t="s">
        <v>177</v>
      </c>
      <c r="E2316" s="206"/>
      <c r="F2316" s="321" t="str">
        <f>VLOOKUP($G2316,'Selection Sheet'!$C$15:$F$39,3,0)</f>
        <v>Y62</v>
      </c>
      <c r="G2316" s="244" t="s">
        <v>84</v>
      </c>
      <c r="H2316" s="243" t="s">
        <v>533</v>
      </c>
      <c r="I2316" s="540">
        <v>284</v>
      </c>
      <c r="J2316" s="540">
        <v>82</v>
      </c>
      <c r="K2316" s="540">
        <v>58</v>
      </c>
      <c r="L2316" s="540">
        <v>30</v>
      </c>
      <c r="M2316" s="540">
        <v>278</v>
      </c>
      <c r="N2316" s="540">
        <v>22</v>
      </c>
      <c r="O2316" s="540">
        <v>54</v>
      </c>
      <c r="P2316" s="540">
        <v>14</v>
      </c>
      <c r="Q2316" s="540" t="s">
        <v>80</v>
      </c>
      <c r="R2316" s="540" t="s">
        <v>80</v>
      </c>
      <c r="S2316" s="540">
        <v>1057</v>
      </c>
      <c r="T2316" s="514">
        <v>487</v>
      </c>
      <c r="U2316" s="551">
        <v>77.400000000000006</v>
      </c>
      <c r="V2316" s="551">
        <v>71</v>
      </c>
      <c r="W2316" s="551">
        <v>117</v>
      </c>
      <c r="X2316" s="511">
        <v>581</v>
      </c>
      <c r="Y2316" s="556">
        <v>64.8</v>
      </c>
      <c r="Z2316" s="551">
        <v>28</v>
      </c>
      <c r="AA2316" s="551">
        <v>161</v>
      </c>
      <c r="AB2316" s="514">
        <v>72</v>
      </c>
      <c r="AC2316" s="551">
        <v>53.4</v>
      </c>
      <c r="AD2316" s="551">
        <v>53.5</v>
      </c>
      <c r="AE2316" s="551">
        <v>75</v>
      </c>
      <c r="AF2316" s="515">
        <v>149</v>
      </c>
      <c r="AG2316" s="516">
        <v>150.77049180327899</v>
      </c>
      <c r="AH2316" s="516">
        <v>196.8</v>
      </c>
      <c r="AI2316" s="515">
        <v>122</v>
      </c>
      <c r="AJ2316" s="519" t="s">
        <v>80</v>
      </c>
      <c r="AK2316" s="519" t="s">
        <v>80</v>
      </c>
      <c r="AL2316" s="570"/>
      <c r="AM2316" s="570"/>
      <c r="AN2316" s="541">
        <v>886</v>
      </c>
      <c r="AO2316" s="541">
        <v>915</v>
      </c>
      <c r="AP2316" s="570"/>
      <c r="AQ2316" s="570"/>
      <c r="AR2316" s="542"/>
      <c r="AS2316" s="542"/>
      <c r="AT2316" s="542"/>
      <c r="AU2316" s="542"/>
      <c r="AV2316" s="542"/>
      <c r="AW2316" s="542"/>
      <c r="AX2316" s="542"/>
      <c r="AY2316" s="542"/>
      <c r="AZ2316" s="542"/>
      <c r="BA2316" s="542"/>
      <c r="BB2316" s="358"/>
      <c r="BC2316" s="597">
        <f t="shared" si="2031"/>
        <v>18394.000000000036</v>
      </c>
      <c r="BD2316" s="598">
        <f t="shared" si="2032"/>
        <v>24009.600000000002</v>
      </c>
      <c r="BE2316" s="602">
        <f t="shared" si="2033"/>
        <v>37693.800000000003</v>
      </c>
      <c r="BF2316" s="603">
        <f t="shared" si="2034"/>
        <v>34577</v>
      </c>
      <c r="BG2316" s="604">
        <f t="shared" si="2035"/>
        <v>56979</v>
      </c>
      <c r="BH2316" s="602">
        <f t="shared" si="2036"/>
        <v>37648.799999999996</v>
      </c>
      <c r="BI2316" s="603">
        <f t="shared" si="2037"/>
        <v>16268</v>
      </c>
      <c r="BJ2316" s="604">
        <f t="shared" si="2038"/>
        <v>93541</v>
      </c>
      <c r="BK2316" s="602">
        <f t="shared" si="2039"/>
        <v>3844.7999999999997</v>
      </c>
      <c r="BL2316" s="603">
        <f t="shared" si="2040"/>
        <v>3852</v>
      </c>
      <c r="BM2316" s="604">
        <f t="shared" si="2041"/>
        <v>5400</v>
      </c>
      <c r="BN2316" s="564">
        <f t="shared" si="2042"/>
        <v>2</v>
      </c>
      <c r="BO2316" s="314">
        <f t="shared" si="2047"/>
        <v>2023</v>
      </c>
      <c r="BP2316" s="314">
        <f t="shared" si="2048"/>
        <v>2</v>
      </c>
      <c r="BQ2316" s="202"/>
    </row>
    <row r="2317" spans="1:69" ht="10.5" customHeight="1" x14ac:dyDescent="0.2">
      <c r="A2317" s="87" t="str">
        <f t="shared" si="2030"/>
        <v>2022-23RX82</v>
      </c>
      <c r="B2317" s="87" t="str">
        <f t="shared" si="2044"/>
        <v>Y63</v>
      </c>
      <c r="C2317" s="240" t="s">
        <v>200</v>
      </c>
      <c r="D2317" s="240" t="s">
        <v>177</v>
      </c>
      <c r="E2317" s="42"/>
      <c r="F2317" s="320" t="str">
        <f>VLOOKUP($G2317,'Selection Sheet'!$C$15:$F$39,3,0)</f>
        <v>Y63</v>
      </c>
      <c r="G2317" s="242" t="s">
        <v>120</v>
      </c>
      <c r="H2317" s="240" t="s">
        <v>534</v>
      </c>
      <c r="I2317" s="534">
        <v>265</v>
      </c>
      <c r="J2317" s="534">
        <v>65</v>
      </c>
      <c r="K2317" s="534">
        <v>32</v>
      </c>
      <c r="L2317" s="534">
        <v>13</v>
      </c>
      <c r="M2317" s="534">
        <v>253</v>
      </c>
      <c r="N2317" s="534">
        <v>19</v>
      </c>
      <c r="O2317" s="534">
        <v>30</v>
      </c>
      <c r="P2317" s="534">
        <v>6</v>
      </c>
      <c r="Q2317" s="534" t="s">
        <v>80</v>
      </c>
      <c r="R2317" s="534" t="s">
        <v>80</v>
      </c>
      <c r="S2317" s="534">
        <v>833</v>
      </c>
      <c r="T2317" s="549">
        <v>410</v>
      </c>
      <c r="U2317" s="554">
        <v>84.6</v>
      </c>
      <c r="V2317" s="554">
        <v>74</v>
      </c>
      <c r="W2317" s="554">
        <v>136.5</v>
      </c>
      <c r="X2317" s="498">
        <v>469</v>
      </c>
      <c r="Y2317" s="555">
        <v>95.8</v>
      </c>
      <c r="Z2317" s="554">
        <v>36</v>
      </c>
      <c r="AA2317" s="554">
        <v>259</v>
      </c>
      <c r="AB2317" s="549">
        <v>40</v>
      </c>
      <c r="AC2317" s="554">
        <v>52.7</v>
      </c>
      <c r="AD2317" s="554">
        <v>49.5</v>
      </c>
      <c r="AE2317" s="554">
        <v>75.5</v>
      </c>
      <c r="AF2317" s="502">
        <v>69</v>
      </c>
      <c r="AG2317" s="503">
        <v>143.064516129032</v>
      </c>
      <c r="AH2317" s="503">
        <v>219.3</v>
      </c>
      <c r="AI2317" s="502">
        <v>62</v>
      </c>
      <c r="AJ2317" s="506" t="s">
        <v>80</v>
      </c>
      <c r="AK2317" s="506" t="s">
        <v>80</v>
      </c>
      <c r="AL2317" s="569"/>
      <c r="AM2317" s="569"/>
      <c r="AN2317" s="538">
        <v>1010</v>
      </c>
      <c r="AO2317" s="538">
        <v>1080</v>
      </c>
      <c r="AP2317" s="569"/>
      <c r="AQ2317" s="569"/>
      <c r="AR2317" s="539"/>
      <c r="AS2317" s="539"/>
      <c r="AT2317" s="539"/>
      <c r="AU2317" s="539"/>
      <c r="AV2317" s="539"/>
      <c r="AW2317" s="539"/>
      <c r="AX2317" s="539"/>
      <c r="AY2317" s="539"/>
      <c r="AZ2317" s="539"/>
      <c r="BA2317" s="539"/>
      <c r="BB2317" s="357"/>
      <c r="BC2317" s="592">
        <f t="shared" si="2031"/>
        <v>8869.9999999999836</v>
      </c>
      <c r="BD2317" s="593">
        <f t="shared" si="2032"/>
        <v>13596.6</v>
      </c>
      <c r="BE2317" s="595">
        <f t="shared" si="2033"/>
        <v>34686</v>
      </c>
      <c r="BF2317" s="289">
        <f t="shared" si="2034"/>
        <v>30340</v>
      </c>
      <c r="BG2317" s="596">
        <f t="shared" si="2035"/>
        <v>55965</v>
      </c>
      <c r="BH2317" s="595">
        <f t="shared" si="2036"/>
        <v>44930.2</v>
      </c>
      <c r="BI2317" s="289">
        <f t="shared" si="2037"/>
        <v>16884</v>
      </c>
      <c r="BJ2317" s="596">
        <f t="shared" si="2038"/>
        <v>121471</v>
      </c>
      <c r="BK2317" s="595">
        <f t="shared" si="2039"/>
        <v>2108</v>
      </c>
      <c r="BL2317" s="289">
        <f t="shared" si="2040"/>
        <v>1980</v>
      </c>
      <c r="BM2317" s="596">
        <f t="shared" si="2041"/>
        <v>3020</v>
      </c>
      <c r="BN2317" s="563">
        <f t="shared" si="2042"/>
        <v>2</v>
      </c>
      <c r="BO2317" s="87">
        <f t="shared" si="2047"/>
        <v>2023</v>
      </c>
      <c r="BP2317" s="87">
        <f t="shared" si="2048"/>
        <v>2</v>
      </c>
      <c r="BQ2317" s="202"/>
    </row>
    <row r="2318" spans="1:69" ht="10.5" customHeight="1" x14ac:dyDescent="0.2">
      <c r="A2318" s="87" t="str">
        <f t="shared" si="2030"/>
        <v>2022-23RX92</v>
      </c>
      <c r="B2318" s="87" t="str">
        <f t="shared" si="2044"/>
        <v>Y60</v>
      </c>
      <c r="C2318" s="240" t="s">
        <v>200</v>
      </c>
      <c r="D2318" s="240" t="s">
        <v>177</v>
      </c>
      <c r="E2318" s="42"/>
      <c r="F2318" s="320" t="str">
        <f>VLOOKUP($G2318,'Selection Sheet'!$C$15:$F$39,3,0)</f>
        <v>Y60</v>
      </c>
      <c r="G2318" s="242" t="s">
        <v>103</v>
      </c>
      <c r="H2318" s="240" t="s">
        <v>535</v>
      </c>
      <c r="I2318" s="534">
        <v>221</v>
      </c>
      <c r="J2318" s="534">
        <v>68</v>
      </c>
      <c r="K2318" s="534">
        <v>26</v>
      </c>
      <c r="L2318" s="534">
        <v>12</v>
      </c>
      <c r="M2318" s="534">
        <v>217</v>
      </c>
      <c r="N2318" s="534">
        <v>20</v>
      </c>
      <c r="O2318" s="534">
        <v>25</v>
      </c>
      <c r="P2318" s="534">
        <v>5</v>
      </c>
      <c r="Q2318" s="534" t="s">
        <v>80</v>
      </c>
      <c r="R2318" s="534" t="s">
        <v>80</v>
      </c>
      <c r="S2318" s="534">
        <v>645</v>
      </c>
      <c r="T2318" s="549">
        <v>389</v>
      </c>
      <c r="U2318" s="554">
        <v>104.3</v>
      </c>
      <c r="V2318" s="554">
        <v>87</v>
      </c>
      <c r="W2318" s="554">
        <v>160</v>
      </c>
      <c r="X2318" s="498">
        <v>402</v>
      </c>
      <c r="Y2318" s="555">
        <v>99.3</v>
      </c>
      <c r="Z2318" s="554">
        <v>52.5</v>
      </c>
      <c r="AA2318" s="554">
        <v>260</v>
      </c>
      <c r="AB2318" s="549">
        <v>44</v>
      </c>
      <c r="AC2318" s="554">
        <v>65.8</v>
      </c>
      <c r="AD2318" s="554">
        <v>58</v>
      </c>
      <c r="AE2318" s="554">
        <v>106</v>
      </c>
      <c r="AF2318" s="502">
        <v>127</v>
      </c>
      <c r="AG2318" s="503">
        <v>156.23287671232899</v>
      </c>
      <c r="AH2318" s="503">
        <v>221.2</v>
      </c>
      <c r="AI2318" s="502">
        <v>73</v>
      </c>
      <c r="AJ2318" s="506" t="s">
        <v>80</v>
      </c>
      <c r="AK2318" s="506" t="s">
        <v>80</v>
      </c>
      <c r="AL2318" s="569"/>
      <c r="AM2318" s="569"/>
      <c r="AN2318" s="538">
        <v>747</v>
      </c>
      <c r="AO2318" s="538">
        <v>765</v>
      </c>
      <c r="AP2318" s="569"/>
      <c r="AQ2318" s="569"/>
      <c r="AR2318" s="539"/>
      <c r="AS2318" s="539"/>
      <c r="AT2318" s="539"/>
      <c r="AU2318" s="539"/>
      <c r="AV2318" s="539"/>
      <c r="AW2318" s="539"/>
      <c r="AX2318" s="539"/>
      <c r="AY2318" s="539"/>
      <c r="AZ2318" s="539"/>
      <c r="BA2318" s="539"/>
      <c r="BB2318" s="357"/>
      <c r="BC2318" s="592">
        <f t="shared" si="2031"/>
        <v>11405.000000000016</v>
      </c>
      <c r="BD2318" s="593">
        <f t="shared" si="2032"/>
        <v>16147.599999999999</v>
      </c>
      <c r="BE2318" s="595">
        <f t="shared" si="2033"/>
        <v>40572.699999999997</v>
      </c>
      <c r="BF2318" s="289">
        <f t="shared" si="2034"/>
        <v>33843</v>
      </c>
      <c r="BG2318" s="596">
        <f t="shared" si="2035"/>
        <v>62240</v>
      </c>
      <c r="BH2318" s="595">
        <f t="shared" si="2036"/>
        <v>39918.6</v>
      </c>
      <c r="BI2318" s="289">
        <f t="shared" si="2037"/>
        <v>21105</v>
      </c>
      <c r="BJ2318" s="596">
        <f t="shared" si="2038"/>
        <v>104520</v>
      </c>
      <c r="BK2318" s="595">
        <f t="shared" si="2039"/>
        <v>2895.2</v>
      </c>
      <c r="BL2318" s="289">
        <f t="shared" si="2040"/>
        <v>2552</v>
      </c>
      <c r="BM2318" s="596">
        <f t="shared" si="2041"/>
        <v>4664</v>
      </c>
      <c r="BN2318" s="563">
        <f t="shared" si="2042"/>
        <v>2</v>
      </c>
      <c r="BO2318" s="87">
        <f t="shared" si="2047"/>
        <v>2023</v>
      </c>
      <c r="BP2318" s="87">
        <f t="shared" si="2048"/>
        <v>2</v>
      </c>
      <c r="BQ2318" s="202"/>
    </row>
    <row r="2319" spans="1:69" ht="10.5" customHeight="1" x14ac:dyDescent="0.2">
      <c r="A2319" s="314" t="str">
        <f t="shared" si="2030"/>
        <v>2022-23RYA2</v>
      </c>
      <c r="B2319" s="314" t="str">
        <f t="shared" si="2044"/>
        <v>Y60</v>
      </c>
      <c r="C2319" s="243" t="s">
        <v>200</v>
      </c>
      <c r="D2319" s="243" t="s">
        <v>177</v>
      </c>
      <c r="E2319" s="206"/>
      <c r="F2319" s="321" t="str">
        <f>VLOOKUP($G2319,'Selection Sheet'!$C$15:$F$39,3,0)</f>
        <v>Y60</v>
      </c>
      <c r="G2319" s="244" t="s">
        <v>118</v>
      </c>
      <c r="H2319" s="243" t="s">
        <v>536</v>
      </c>
      <c r="I2319" s="540">
        <v>310</v>
      </c>
      <c r="J2319" s="540">
        <v>69</v>
      </c>
      <c r="K2319" s="540">
        <v>37</v>
      </c>
      <c r="L2319" s="540">
        <v>13</v>
      </c>
      <c r="M2319" s="540">
        <v>309</v>
      </c>
      <c r="N2319" s="540">
        <v>12</v>
      </c>
      <c r="O2319" s="540">
        <v>37</v>
      </c>
      <c r="P2319" s="540">
        <v>5</v>
      </c>
      <c r="Q2319" s="540" t="s">
        <v>80</v>
      </c>
      <c r="R2319" s="540" t="s">
        <v>80</v>
      </c>
      <c r="S2319" s="540">
        <v>854</v>
      </c>
      <c r="T2319" s="514">
        <v>468</v>
      </c>
      <c r="U2319" s="551">
        <v>93.8</v>
      </c>
      <c r="V2319" s="551">
        <v>81</v>
      </c>
      <c r="W2319" s="551">
        <v>148</v>
      </c>
      <c r="X2319" s="511">
        <v>514</v>
      </c>
      <c r="Y2319" s="556">
        <v>103.8</v>
      </c>
      <c r="Z2319" s="551">
        <v>44.5</v>
      </c>
      <c r="AA2319" s="551">
        <v>264</v>
      </c>
      <c r="AB2319" s="514">
        <v>51</v>
      </c>
      <c r="AC2319" s="551">
        <v>72.900000000000006</v>
      </c>
      <c r="AD2319" s="551">
        <v>63</v>
      </c>
      <c r="AE2319" s="551">
        <v>127</v>
      </c>
      <c r="AF2319" s="515">
        <v>108</v>
      </c>
      <c r="AG2319" s="516">
        <v>130.53535353535401</v>
      </c>
      <c r="AH2319" s="516">
        <v>181.2</v>
      </c>
      <c r="AI2319" s="515">
        <v>99</v>
      </c>
      <c r="AJ2319" s="519" t="s">
        <v>80</v>
      </c>
      <c r="AK2319" s="519" t="s">
        <v>80</v>
      </c>
      <c r="AL2319" s="570"/>
      <c r="AM2319" s="570"/>
      <c r="AN2319" s="541">
        <v>1466</v>
      </c>
      <c r="AO2319" s="541">
        <v>1495</v>
      </c>
      <c r="AP2319" s="570"/>
      <c r="AQ2319" s="570"/>
      <c r="AR2319" s="542"/>
      <c r="AS2319" s="542"/>
      <c r="AT2319" s="542"/>
      <c r="AU2319" s="542"/>
      <c r="AV2319" s="542"/>
      <c r="AW2319" s="542"/>
      <c r="AX2319" s="542"/>
      <c r="AY2319" s="542"/>
      <c r="AZ2319" s="542"/>
      <c r="BA2319" s="542"/>
      <c r="BB2319" s="358"/>
      <c r="BC2319" s="597">
        <f t="shared" si="2031"/>
        <v>12923.000000000047</v>
      </c>
      <c r="BD2319" s="598">
        <f t="shared" si="2032"/>
        <v>17938.8</v>
      </c>
      <c r="BE2319" s="602">
        <f t="shared" si="2033"/>
        <v>43898.400000000001</v>
      </c>
      <c r="BF2319" s="603">
        <f t="shared" si="2034"/>
        <v>37908</v>
      </c>
      <c r="BG2319" s="604">
        <f t="shared" si="2035"/>
        <v>69264</v>
      </c>
      <c r="BH2319" s="602">
        <f t="shared" si="2036"/>
        <v>53353.2</v>
      </c>
      <c r="BI2319" s="603">
        <f t="shared" si="2037"/>
        <v>22873</v>
      </c>
      <c r="BJ2319" s="604">
        <f t="shared" si="2038"/>
        <v>135696</v>
      </c>
      <c r="BK2319" s="602">
        <f t="shared" si="2039"/>
        <v>3717.9</v>
      </c>
      <c r="BL2319" s="603">
        <f t="shared" si="2040"/>
        <v>3213</v>
      </c>
      <c r="BM2319" s="604">
        <f t="shared" si="2041"/>
        <v>6477</v>
      </c>
      <c r="BN2319" s="564">
        <f t="shared" si="2042"/>
        <v>2</v>
      </c>
      <c r="BO2319" s="314">
        <f t="shared" si="2047"/>
        <v>2023</v>
      </c>
      <c r="BP2319" s="314">
        <f t="shared" si="2048"/>
        <v>2</v>
      </c>
      <c r="BQ2319" s="202"/>
    </row>
    <row r="2320" spans="1:69" ht="10.5" customHeight="1" x14ac:dyDescent="0.2">
      <c r="A2320" s="87" t="str">
        <f t="shared" si="2030"/>
        <v>2022-23RYC2</v>
      </c>
      <c r="B2320" s="87" t="str">
        <f t="shared" si="2044"/>
        <v>Y61</v>
      </c>
      <c r="C2320" s="240" t="s">
        <v>200</v>
      </c>
      <c r="D2320" s="240" t="s">
        <v>177</v>
      </c>
      <c r="E2320" s="42"/>
      <c r="F2320" s="320" t="str">
        <f>VLOOKUP($G2320,'Selection Sheet'!$C$15:$F$39,3,0)</f>
        <v>Y61</v>
      </c>
      <c r="G2320" s="242" t="s">
        <v>87</v>
      </c>
      <c r="H2320" s="240" t="s">
        <v>537</v>
      </c>
      <c r="I2320" s="534">
        <v>277</v>
      </c>
      <c r="J2320" s="534">
        <v>77</v>
      </c>
      <c r="K2320" s="534">
        <v>38</v>
      </c>
      <c r="L2320" s="534">
        <v>23</v>
      </c>
      <c r="M2320" s="534">
        <v>273</v>
      </c>
      <c r="N2320" s="534">
        <v>28</v>
      </c>
      <c r="O2320" s="534">
        <v>38</v>
      </c>
      <c r="P2320" s="534">
        <v>16</v>
      </c>
      <c r="Q2320" s="534" t="s">
        <v>80</v>
      </c>
      <c r="R2320" s="534" t="s">
        <v>80</v>
      </c>
      <c r="S2320" s="534">
        <v>928</v>
      </c>
      <c r="T2320" s="549">
        <v>509</v>
      </c>
      <c r="U2320" s="554">
        <v>97</v>
      </c>
      <c r="V2320" s="554">
        <v>83</v>
      </c>
      <c r="W2320" s="554">
        <v>152</v>
      </c>
      <c r="X2320" s="498">
        <v>511</v>
      </c>
      <c r="Y2320" s="555">
        <v>79.599999999999994</v>
      </c>
      <c r="Z2320" s="554">
        <v>36</v>
      </c>
      <c r="AA2320" s="554">
        <v>237</v>
      </c>
      <c r="AB2320" s="549">
        <v>79</v>
      </c>
      <c r="AC2320" s="554">
        <v>59.9</v>
      </c>
      <c r="AD2320" s="554">
        <v>52</v>
      </c>
      <c r="AE2320" s="554">
        <v>110</v>
      </c>
      <c r="AF2320" s="502">
        <v>110</v>
      </c>
      <c r="AG2320" s="503">
        <v>155.75</v>
      </c>
      <c r="AH2320" s="503">
        <v>205</v>
      </c>
      <c r="AI2320" s="502">
        <v>88</v>
      </c>
      <c r="AJ2320" s="538" t="s">
        <v>80</v>
      </c>
      <c r="AK2320" s="538" t="s">
        <v>80</v>
      </c>
      <c r="AL2320" s="539"/>
      <c r="AM2320" s="539"/>
      <c r="AN2320" s="538">
        <v>410</v>
      </c>
      <c r="AO2320" s="538">
        <v>415</v>
      </c>
      <c r="AP2320" s="569"/>
      <c r="AQ2320" s="569"/>
      <c r="AR2320" s="539"/>
      <c r="AS2320" s="539"/>
      <c r="AT2320" s="539"/>
      <c r="AU2320" s="539"/>
      <c r="AV2320" s="539"/>
      <c r="AW2320" s="539"/>
      <c r="AX2320" s="539"/>
      <c r="AY2320" s="539"/>
      <c r="AZ2320" s="539"/>
      <c r="BA2320" s="539"/>
      <c r="BB2320" s="357"/>
      <c r="BC2320" s="592">
        <f t="shared" si="2031"/>
        <v>13706</v>
      </c>
      <c r="BD2320" s="593">
        <f t="shared" si="2032"/>
        <v>18040</v>
      </c>
      <c r="BE2320" s="595">
        <f t="shared" si="2033"/>
        <v>49373</v>
      </c>
      <c r="BF2320" s="289">
        <f t="shared" si="2034"/>
        <v>42247</v>
      </c>
      <c r="BG2320" s="596">
        <f t="shared" si="2035"/>
        <v>77368</v>
      </c>
      <c r="BH2320" s="595">
        <f t="shared" si="2036"/>
        <v>40675.599999999999</v>
      </c>
      <c r="BI2320" s="289">
        <f t="shared" si="2037"/>
        <v>18396</v>
      </c>
      <c r="BJ2320" s="596">
        <f t="shared" si="2038"/>
        <v>121107</v>
      </c>
      <c r="BK2320" s="595">
        <f t="shared" si="2039"/>
        <v>4732.0999999999995</v>
      </c>
      <c r="BL2320" s="289">
        <f t="shared" si="2040"/>
        <v>4108</v>
      </c>
      <c r="BM2320" s="596">
        <f t="shared" si="2041"/>
        <v>8690</v>
      </c>
      <c r="BN2320" s="563">
        <f t="shared" si="2042"/>
        <v>2</v>
      </c>
      <c r="BO2320" s="87">
        <f t="shared" si="2047"/>
        <v>2023</v>
      </c>
      <c r="BP2320" s="87">
        <f t="shared" si="2048"/>
        <v>2</v>
      </c>
      <c r="BQ2320" s="202"/>
    </row>
    <row r="2321" spans="1:69" ht="10.5" customHeight="1" x14ac:dyDescent="0.2">
      <c r="A2321" s="87" t="str">
        <f t="shared" si="2030"/>
        <v>2022-23RYD2</v>
      </c>
      <c r="B2321" s="87" t="str">
        <f t="shared" si="2044"/>
        <v>Y59</v>
      </c>
      <c r="C2321" s="240" t="s">
        <v>200</v>
      </c>
      <c r="D2321" s="240" t="s">
        <v>177</v>
      </c>
      <c r="E2321" s="42"/>
      <c r="F2321" s="320" t="str">
        <f>VLOOKUP($G2321,'Selection Sheet'!$C$15:$F$39,3,0)</f>
        <v>Y59</v>
      </c>
      <c r="G2321" s="242" t="s">
        <v>116</v>
      </c>
      <c r="H2321" s="240" t="s">
        <v>538</v>
      </c>
      <c r="I2321" s="534">
        <v>249</v>
      </c>
      <c r="J2321" s="534">
        <v>77</v>
      </c>
      <c r="K2321" s="534">
        <v>50</v>
      </c>
      <c r="L2321" s="534">
        <v>25</v>
      </c>
      <c r="M2321" s="534">
        <v>243</v>
      </c>
      <c r="N2321" s="534">
        <v>25</v>
      </c>
      <c r="O2321" s="534">
        <v>48</v>
      </c>
      <c r="P2321" s="534">
        <v>11</v>
      </c>
      <c r="Q2321" s="534" t="s">
        <v>80</v>
      </c>
      <c r="R2321" s="534" t="s">
        <v>80</v>
      </c>
      <c r="S2321" s="534">
        <v>735</v>
      </c>
      <c r="T2321" s="549">
        <v>385</v>
      </c>
      <c r="U2321" s="554">
        <v>89.2</v>
      </c>
      <c r="V2321" s="554">
        <v>77</v>
      </c>
      <c r="W2321" s="554">
        <v>140</v>
      </c>
      <c r="X2321" s="498">
        <v>387</v>
      </c>
      <c r="Y2321" s="555">
        <v>57.7</v>
      </c>
      <c r="Z2321" s="554">
        <v>31</v>
      </c>
      <c r="AA2321" s="554">
        <v>115</v>
      </c>
      <c r="AB2321" s="549">
        <v>46</v>
      </c>
      <c r="AC2321" s="554">
        <v>57.5</v>
      </c>
      <c r="AD2321" s="554">
        <v>52</v>
      </c>
      <c r="AE2321" s="554">
        <v>104</v>
      </c>
      <c r="AF2321" s="502">
        <v>83</v>
      </c>
      <c r="AG2321" s="503">
        <v>150.47999999999999</v>
      </c>
      <c r="AH2321" s="503">
        <v>219.2</v>
      </c>
      <c r="AI2321" s="502">
        <v>75</v>
      </c>
      <c r="AJ2321" s="538" t="s">
        <v>80</v>
      </c>
      <c r="AK2321" s="538" t="s">
        <v>80</v>
      </c>
      <c r="AL2321" s="539"/>
      <c r="AM2321" s="539"/>
      <c r="AN2321" s="538">
        <v>949</v>
      </c>
      <c r="AO2321" s="538">
        <v>972</v>
      </c>
      <c r="AP2321" s="569"/>
      <c r="AQ2321" s="569"/>
      <c r="AR2321" s="539"/>
      <c r="AS2321" s="539"/>
      <c r="AT2321" s="539"/>
      <c r="AU2321" s="539"/>
      <c r="AV2321" s="539"/>
      <c r="AW2321" s="539"/>
      <c r="AX2321" s="539"/>
      <c r="AY2321" s="539"/>
      <c r="AZ2321" s="539"/>
      <c r="BA2321" s="539"/>
      <c r="BB2321" s="357"/>
      <c r="BC2321" s="592">
        <f t="shared" si="2031"/>
        <v>11286</v>
      </c>
      <c r="BD2321" s="593">
        <f t="shared" si="2032"/>
        <v>16440</v>
      </c>
      <c r="BE2321" s="595">
        <f t="shared" si="2033"/>
        <v>34342</v>
      </c>
      <c r="BF2321" s="289">
        <f t="shared" si="2034"/>
        <v>29645</v>
      </c>
      <c r="BG2321" s="596">
        <f t="shared" si="2035"/>
        <v>53900</v>
      </c>
      <c r="BH2321" s="595">
        <f t="shared" si="2036"/>
        <v>22329.9</v>
      </c>
      <c r="BI2321" s="289">
        <f t="shared" si="2037"/>
        <v>11997</v>
      </c>
      <c r="BJ2321" s="596">
        <f t="shared" si="2038"/>
        <v>44505</v>
      </c>
      <c r="BK2321" s="595">
        <f t="shared" si="2039"/>
        <v>2645</v>
      </c>
      <c r="BL2321" s="289">
        <f t="shared" si="2040"/>
        <v>2392</v>
      </c>
      <c r="BM2321" s="596">
        <f t="shared" si="2041"/>
        <v>4784</v>
      </c>
      <c r="BN2321" s="563">
        <f t="shared" si="2042"/>
        <v>2</v>
      </c>
      <c r="BO2321" s="87">
        <f t="shared" si="2047"/>
        <v>2023</v>
      </c>
      <c r="BP2321" s="87">
        <f t="shared" si="2048"/>
        <v>2</v>
      </c>
      <c r="BQ2321" s="202"/>
    </row>
    <row r="2322" spans="1:69" ht="10.5" customHeight="1" x14ac:dyDescent="0.2">
      <c r="A2322" s="87" t="str">
        <f t="shared" si="2030"/>
        <v>2022-23RYE2</v>
      </c>
      <c r="B2322" s="87" t="str">
        <f t="shared" si="2044"/>
        <v>Y59</v>
      </c>
      <c r="C2322" s="240" t="s">
        <v>200</v>
      </c>
      <c r="D2322" s="240" t="s">
        <v>177</v>
      </c>
      <c r="E2322" s="42"/>
      <c r="F2322" s="320" t="str">
        <f>VLOOKUP($G2322,'Selection Sheet'!$C$15:$F$39,3,0)</f>
        <v>Y59</v>
      </c>
      <c r="G2322" s="242" t="s">
        <v>114</v>
      </c>
      <c r="H2322" s="240" t="s">
        <v>539</v>
      </c>
      <c r="I2322" s="534">
        <v>207</v>
      </c>
      <c r="J2322" s="534">
        <v>50</v>
      </c>
      <c r="K2322" s="534">
        <v>23</v>
      </c>
      <c r="L2322" s="534">
        <v>11</v>
      </c>
      <c r="M2322" s="534">
        <v>206</v>
      </c>
      <c r="N2322" s="534">
        <v>15</v>
      </c>
      <c r="O2322" s="534">
        <v>23</v>
      </c>
      <c r="P2322" s="534">
        <v>3</v>
      </c>
      <c r="Q2322" s="534" t="s">
        <v>80</v>
      </c>
      <c r="R2322" s="534" t="s">
        <v>80</v>
      </c>
      <c r="S2322" s="534">
        <v>379</v>
      </c>
      <c r="T2322" s="549">
        <v>286</v>
      </c>
      <c r="U2322" s="554">
        <v>90.5</v>
      </c>
      <c r="V2322" s="554">
        <v>78</v>
      </c>
      <c r="W2322" s="554">
        <v>134</v>
      </c>
      <c r="X2322" s="498">
        <v>293</v>
      </c>
      <c r="Y2322" s="555">
        <v>79.8</v>
      </c>
      <c r="Z2322" s="554">
        <v>33</v>
      </c>
      <c r="AA2322" s="554">
        <v>226</v>
      </c>
      <c r="AB2322" s="549">
        <v>57</v>
      </c>
      <c r="AC2322" s="554">
        <v>57.1</v>
      </c>
      <c r="AD2322" s="554">
        <v>47</v>
      </c>
      <c r="AE2322" s="554">
        <v>102</v>
      </c>
      <c r="AF2322" s="502">
        <v>99</v>
      </c>
      <c r="AG2322" s="503">
        <v>149.470588235294</v>
      </c>
      <c r="AH2322" s="503">
        <v>228</v>
      </c>
      <c r="AI2322" s="502">
        <v>85</v>
      </c>
      <c r="AJ2322" s="538" t="s">
        <v>80</v>
      </c>
      <c r="AK2322" s="538" t="s">
        <v>80</v>
      </c>
      <c r="AL2322" s="539"/>
      <c r="AM2322" s="539"/>
      <c r="AN2322" s="538">
        <v>503</v>
      </c>
      <c r="AO2322" s="538">
        <v>516</v>
      </c>
      <c r="AP2322" s="569"/>
      <c r="AQ2322" s="569"/>
      <c r="AR2322" s="539"/>
      <c r="AS2322" s="539"/>
      <c r="AT2322" s="539"/>
      <c r="AU2322" s="539"/>
      <c r="AV2322" s="539"/>
      <c r="AW2322" s="539"/>
      <c r="AX2322" s="539"/>
      <c r="AY2322" s="539"/>
      <c r="AZ2322" s="539"/>
      <c r="BA2322" s="539"/>
      <c r="BB2322" s="357"/>
      <c r="BC2322" s="592">
        <f t="shared" si="2031"/>
        <v>12704.999999999991</v>
      </c>
      <c r="BD2322" s="593">
        <f t="shared" si="2032"/>
        <v>19380</v>
      </c>
      <c r="BE2322" s="595">
        <f t="shared" si="2033"/>
        <v>25883</v>
      </c>
      <c r="BF2322" s="289">
        <f t="shared" si="2034"/>
        <v>22308</v>
      </c>
      <c r="BG2322" s="596">
        <f t="shared" si="2035"/>
        <v>38324</v>
      </c>
      <c r="BH2322" s="595">
        <f t="shared" si="2036"/>
        <v>23381.399999999998</v>
      </c>
      <c r="BI2322" s="289">
        <f t="shared" si="2037"/>
        <v>9669</v>
      </c>
      <c r="BJ2322" s="596">
        <f t="shared" si="2038"/>
        <v>66218</v>
      </c>
      <c r="BK2322" s="595">
        <f t="shared" si="2039"/>
        <v>3254.7000000000003</v>
      </c>
      <c r="BL2322" s="289">
        <f t="shared" si="2040"/>
        <v>2679</v>
      </c>
      <c r="BM2322" s="596">
        <f t="shared" si="2041"/>
        <v>5814</v>
      </c>
      <c r="BN2322" s="563">
        <f t="shared" si="2042"/>
        <v>2</v>
      </c>
      <c r="BO2322" s="87">
        <f t="shared" si="2047"/>
        <v>2023</v>
      </c>
      <c r="BP2322" s="87">
        <f t="shared" si="2048"/>
        <v>2</v>
      </c>
      <c r="BQ2322" s="202"/>
    </row>
    <row r="2323" spans="1:69" ht="10.5" customHeight="1" x14ac:dyDescent="0.2">
      <c r="A2323" s="312" t="str">
        <f t="shared" si="2030"/>
        <v>2022-23RYF2</v>
      </c>
      <c r="B2323" s="312" t="str">
        <f t="shared" si="2044"/>
        <v>Y58</v>
      </c>
      <c r="C2323" s="245" t="s">
        <v>200</v>
      </c>
      <c r="D2323" s="245" t="s">
        <v>177</v>
      </c>
      <c r="E2323" s="53"/>
      <c r="F2323" s="322" t="str">
        <f>VLOOKUP($G2323,'Selection Sheet'!$C$15:$F$39,3,0)</f>
        <v>Y58</v>
      </c>
      <c r="G2323" s="246" t="s">
        <v>99</v>
      </c>
      <c r="H2323" s="245" t="s">
        <v>540</v>
      </c>
      <c r="I2323" s="543">
        <v>249</v>
      </c>
      <c r="J2323" s="543">
        <v>72</v>
      </c>
      <c r="K2323" s="543">
        <v>45</v>
      </c>
      <c r="L2323" s="543">
        <v>25</v>
      </c>
      <c r="M2323" s="543">
        <v>245</v>
      </c>
      <c r="N2323" s="543">
        <v>26</v>
      </c>
      <c r="O2323" s="543">
        <v>45</v>
      </c>
      <c r="P2323" s="543">
        <v>13</v>
      </c>
      <c r="Q2323" s="543" t="s">
        <v>80</v>
      </c>
      <c r="R2323" s="543" t="s">
        <v>80</v>
      </c>
      <c r="S2323" s="543">
        <v>746</v>
      </c>
      <c r="T2323" s="524">
        <v>504</v>
      </c>
      <c r="U2323" s="552">
        <v>110.5</v>
      </c>
      <c r="V2323" s="552">
        <v>90</v>
      </c>
      <c r="W2323" s="552">
        <v>183</v>
      </c>
      <c r="X2323" s="524">
        <v>502</v>
      </c>
      <c r="Y2323" s="557">
        <v>74</v>
      </c>
      <c r="Z2323" s="552">
        <v>24</v>
      </c>
      <c r="AA2323" s="552">
        <v>232</v>
      </c>
      <c r="AB2323" s="527">
        <v>43</v>
      </c>
      <c r="AC2323" s="552">
        <v>54.1</v>
      </c>
      <c r="AD2323" s="552">
        <v>49</v>
      </c>
      <c r="AE2323" s="552">
        <v>86</v>
      </c>
      <c r="AF2323" s="528">
        <v>112</v>
      </c>
      <c r="AG2323" s="529">
        <v>141.031914893617</v>
      </c>
      <c r="AH2323" s="529">
        <v>200</v>
      </c>
      <c r="AI2323" s="528">
        <v>94</v>
      </c>
      <c r="AJ2323" s="544" t="s">
        <v>80</v>
      </c>
      <c r="AK2323" s="544" t="s">
        <v>80</v>
      </c>
      <c r="AL2323" s="545"/>
      <c r="AM2323" s="545"/>
      <c r="AN2323" s="544">
        <v>775</v>
      </c>
      <c r="AO2323" s="544">
        <v>785</v>
      </c>
      <c r="AP2323" s="571"/>
      <c r="AQ2323" s="571"/>
      <c r="AR2323" s="545"/>
      <c r="AS2323" s="545"/>
      <c r="AT2323" s="545"/>
      <c r="AU2323" s="545"/>
      <c r="AV2323" s="545"/>
      <c r="AW2323" s="545"/>
      <c r="AX2323" s="545"/>
      <c r="AY2323" s="545"/>
      <c r="AZ2323" s="545"/>
      <c r="BA2323" s="545"/>
      <c r="BB2323" s="359"/>
      <c r="BC2323" s="605">
        <f t="shared" si="2031"/>
        <v>13256.999999999998</v>
      </c>
      <c r="BD2323" s="606">
        <f t="shared" si="2032"/>
        <v>18800</v>
      </c>
      <c r="BE2323" s="609">
        <f t="shared" si="2033"/>
        <v>55692</v>
      </c>
      <c r="BF2323" s="311">
        <f t="shared" si="2034"/>
        <v>45360</v>
      </c>
      <c r="BG2323" s="610">
        <f t="shared" si="2035"/>
        <v>92232</v>
      </c>
      <c r="BH2323" s="609">
        <f t="shared" si="2036"/>
        <v>37148</v>
      </c>
      <c r="BI2323" s="311">
        <f t="shared" si="2037"/>
        <v>12048</v>
      </c>
      <c r="BJ2323" s="610">
        <f t="shared" si="2038"/>
        <v>116464</v>
      </c>
      <c r="BK2323" s="609">
        <f t="shared" si="2039"/>
        <v>2326.3000000000002</v>
      </c>
      <c r="BL2323" s="311">
        <f t="shared" si="2040"/>
        <v>2107</v>
      </c>
      <c r="BM2323" s="610">
        <f t="shared" si="2041"/>
        <v>3698</v>
      </c>
      <c r="BN2323" s="565">
        <f t="shared" si="2042"/>
        <v>2</v>
      </c>
      <c r="BO2323" s="312">
        <f t="shared" si="2047"/>
        <v>2023</v>
      </c>
      <c r="BP2323" s="312">
        <f t="shared" si="2048"/>
        <v>2</v>
      </c>
      <c r="BQ2323" s="363"/>
    </row>
    <row r="2324" spans="1:69" ht="10.5" customHeight="1" x14ac:dyDescent="0.2">
      <c r="A2324" s="313" t="str">
        <f t="shared" si="2030"/>
        <v>2022-23R1F3</v>
      </c>
      <c r="B2324" s="313" t="str">
        <f t="shared" si="2044"/>
        <v>Y59</v>
      </c>
      <c r="C2324" s="241" t="s">
        <v>200</v>
      </c>
      <c r="D2324" s="241" t="s">
        <v>178</v>
      </c>
      <c r="E2324" s="223"/>
      <c r="F2324" s="364" t="str">
        <f>VLOOKUP($G2324,'Selection Sheet'!$C$15:$F$39,3,0)</f>
        <v>Y59</v>
      </c>
      <c r="G2324" s="365" t="s">
        <v>108</v>
      </c>
      <c r="H2324" s="241" t="s">
        <v>529</v>
      </c>
      <c r="I2324" s="546">
        <v>15</v>
      </c>
      <c r="J2324" s="546">
        <v>5</v>
      </c>
      <c r="K2324" s="546">
        <v>4</v>
      </c>
      <c r="L2324" s="546">
        <v>1</v>
      </c>
      <c r="M2324" s="546">
        <v>15</v>
      </c>
      <c r="N2324" s="546">
        <v>1</v>
      </c>
      <c r="O2324" s="546">
        <v>4</v>
      </c>
      <c r="P2324" s="546">
        <v>0</v>
      </c>
      <c r="Q2324" s="546" t="s">
        <v>80</v>
      </c>
      <c r="R2324" s="546" t="s">
        <v>80</v>
      </c>
      <c r="S2324" s="546">
        <v>43</v>
      </c>
      <c r="T2324" s="486">
        <v>20</v>
      </c>
      <c r="U2324" s="553">
        <v>91.3</v>
      </c>
      <c r="V2324" s="553">
        <v>68.5</v>
      </c>
      <c r="W2324" s="553">
        <v>137.5</v>
      </c>
      <c r="X2324" s="486">
        <v>18</v>
      </c>
      <c r="Y2324" s="558">
        <v>28.8</v>
      </c>
      <c r="Z2324" s="553">
        <v>20</v>
      </c>
      <c r="AA2324" s="553">
        <v>60</v>
      </c>
      <c r="AB2324" s="489" t="s">
        <v>80</v>
      </c>
      <c r="AC2324" s="553" t="s">
        <v>80</v>
      </c>
      <c r="AD2324" s="553" t="s">
        <v>80</v>
      </c>
      <c r="AE2324" s="553" t="s">
        <v>80</v>
      </c>
      <c r="AF2324" s="490">
        <v>4</v>
      </c>
      <c r="AG2324" s="491">
        <v>155</v>
      </c>
      <c r="AH2324" s="491">
        <v>163.80000000000001</v>
      </c>
      <c r="AI2324" s="490">
        <v>3</v>
      </c>
      <c r="AJ2324" s="547" t="s">
        <v>80</v>
      </c>
      <c r="AK2324" s="547" t="s">
        <v>80</v>
      </c>
      <c r="AL2324" s="548"/>
      <c r="AM2324" s="548"/>
      <c r="AN2324" s="547" t="s">
        <v>80</v>
      </c>
      <c r="AO2324" s="547" t="s">
        <v>80</v>
      </c>
      <c r="AP2324" s="572"/>
      <c r="AQ2324" s="572"/>
      <c r="AR2324" s="548"/>
      <c r="AS2324" s="548"/>
      <c r="AT2324" s="548"/>
      <c r="AU2324" s="548"/>
      <c r="AV2324" s="548"/>
      <c r="AW2324" s="548"/>
      <c r="AX2324" s="548"/>
      <c r="AY2324" s="548"/>
      <c r="AZ2324" s="548"/>
      <c r="BA2324" s="548"/>
      <c r="BB2324" s="361"/>
      <c r="BC2324" s="586">
        <f t="shared" si="2031"/>
        <v>465</v>
      </c>
      <c r="BD2324" s="587">
        <f t="shared" si="2032"/>
        <v>491.40000000000003</v>
      </c>
      <c r="BE2324" s="590">
        <f t="shared" si="2033"/>
        <v>1826</v>
      </c>
      <c r="BF2324" s="308">
        <f t="shared" si="2034"/>
        <v>1370</v>
      </c>
      <c r="BG2324" s="591">
        <f t="shared" si="2035"/>
        <v>2750</v>
      </c>
      <c r="BH2324" s="590">
        <f t="shared" si="2036"/>
        <v>518.4</v>
      </c>
      <c r="BI2324" s="308">
        <f t="shared" si="2037"/>
        <v>360</v>
      </c>
      <c r="BJ2324" s="591">
        <f t="shared" si="2038"/>
        <v>1080</v>
      </c>
      <c r="BK2324" s="590" t="str">
        <f t="shared" si="2039"/>
        <v>-</v>
      </c>
      <c r="BL2324" s="308" t="str">
        <f t="shared" si="2040"/>
        <v>-</v>
      </c>
      <c r="BM2324" s="591" t="str">
        <f t="shared" si="2041"/>
        <v>-</v>
      </c>
      <c r="BN2324" s="562">
        <f t="shared" si="2042"/>
        <v>3</v>
      </c>
      <c r="BO2324" s="313">
        <f t="shared" si="2047"/>
        <v>2023</v>
      </c>
      <c r="BP2324" s="313">
        <f t="shared" ref="BP2324:BP2334" si="2049">(BN2324/3-ROUNDDOWN(BN2324/3,0))*3</f>
        <v>0</v>
      </c>
      <c r="BQ2324" s="362"/>
    </row>
    <row r="2325" spans="1:69" ht="10.5" customHeight="1" x14ac:dyDescent="0.2">
      <c r="A2325" s="87" t="str">
        <f t="shared" si="2030"/>
        <v>2022-23RRU3</v>
      </c>
      <c r="B2325" s="87" t="str">
        <f t="shared" si="2044"/>
        <v>Y56</v>
      </c>
      <c r="C2325" s="240" t="s">
        <v>200</v>
      </c>
      <c r="D2325" s="240" t="s">
        <v>178</v>
      </c>
      <c r="E2325" s="42"/>
      <c r="F2325" s="320" t="str">
        <f>VLOOKUP($G2325,'Selection Sheet'!$C$15:$F$39,3,0)</f>
        <v>Y56</v>
      </c>
      <c r="G2325" s="242" t="s">
        <v>93</v>
      </c>
      <c r="H2325" s="240" t="s">
        <v>530</v>
      </c>
      <c r="I2325" s="534">
        <v>369</v>
      </c>
      <c r="J2325" s="534">
        <v>96</v>
      </c>
      <c r="K2325" s="534">
        <v>54</v>
      </c>
      <c r="L2325" s="534">
        <v>29</v>
      </c>
      <c r="M2325" s="534">
        <v>362</v>
      </c>
      <c r="N2325" s="534">
        <v>34</v>
      </c>
      <c r="O2325" s="534">
        <v>53</v>
      </c>
      <c r="P2325" s="534">
        <v>19</v>
      </c>
      <c r="Q2325" s="534" t="s">
        <v>80</v>
      </c>
      <c r="R2325" s="534" t="s">
        <v>80</v>
      </c>
      <c r="S2325" s="534">
        <v>1055</v>
      </c>
      <c r="T2325" s="549">
        <v>377</v>
      </c>
      <c r="U2325" s="554">
        <v>93.8</v>
      </c>
      <c r="V2325" s="554">
        <v>84</v>
      </c>
      <c r="W2325" s="554">
        <v>147</v>
      </c>
      <c r="X2325" s="498">
        <v>620</v>
      </c>
      <c r="Y2325" s="555">
        <v>75.3</v>
      </c>
      <c r="Z2325" s="554">
        <v>31</v>
      </c>
      <c r="AA2325" s="554">
        <v>201.5</v>
      </c>
      <c r="AB2325" s="549">
        <v>85</v>
      </c>
      <c r="AC2325" s="554">
        <v>53.1</v>
      </c>
      <c r="AD2325" s="554">
        <v>44</v>
      </c>
      <c r="AE2325" s="554">
        <v>103</v>
      </c>
      <c r="AF2325" s="502">
        <v>91</v>
      </c>
      <c r="AG2325" s="503">
        <v>179.85185185185199</v>
      </c>
      <c r="AH2325" s="503">
        <v>219</v>
      </c>
      <c r="AI2325" s="502">
        <v>81</v>
      </c>
      <c r="AJ2325" s="538" t="s">
        <v>80</v>
      </c>
      <c r="AK2325" s="538" t="s">
        <v>80</v>
      </c>
      <c r="AL2325" s="539"/>
      <c r="AM2325" s="539"/>
      <c r="AN2325" s="538" t="s">
        <v>80</v>
      </c>
      <c r="AO2325" s="538" t="s">
        <v>80</v>
      </c>
      <c r="AP2325" s="569"/>
      <c r="AQ2325" s="569"/>
      <c r="AR2325" s="539"/>
      <c r="AS2325" s="539"/>
      <c r="AT2325" s="539"/>
      <c r="AU2325" s="539"/>
      <c r="AV2325" s="539"/>
      <c r="AW2325" s="539"/>
      <c r="AX2325" s="539"/>
      <c r="AY2325" s="539"/>
      <c r="AZ2325" s="539"/>
      <c r="BA2325" s="539"/>
      <c r="BB2325" s="357"/>
      <c r="BC2325" s="592">
        <f t="shared" si="2031"/>
        <v>14568.000000000011</v>
      </c>
      <c r="BD2325" s="593">
        <f t="shared" si="2032"/>
        <v>17739</v>
      </c>
      <c r="BE2325" s="595">
        <f t="shared" si="2033"/>
        <v>35362.6</v>
      </c>
      <c r="BF2325" s="289">
        <f t="shared" si="2034"/>
        <v>31668</v>
      </c>
      <c r="BG2325" s="596">
        <f t="shared" si="2035"/>
        <v>55419</v>
      </c>
      <c r="BH2325" s="595">
        <f t="shared" si="2036"/>
        <v>46686</v>
      </c>
      <c r="BI2325" s="289">
        <f t="shared" si="2037"/>
        <v>19220</v>
      </c>
      <c r="BJ2325" s="596">
        <f t="shared" si="2038"/>
        <v>124930</v>
      </c>
      <c r="BK2325" s="595">
        <f t="shared" si="2039"/>
        <v>4513.5</v>
      </c>
      <c r="BL2325" s="289">
        <f t="shared" si="2040"/>
        <v>3740</v>
      </c>
      <c r="BM2325" s="596">
        <f t="shared" si="2041"/>
        <v>8755</v>
      </c>
      <c r="BN2325" s="563">
        <f t="shared" si="2042"/>
        <v>3</v>
      </c>
      <c r="BO2325" s="87">
        <f t="shared" si="2047"/>
        <v>2023</v>
      </c>
      <c r="BP2325" s="87">
        <f t="shared" si="2049"/>
        <v>0</v>
      </c>
      <c r="BQ2325" s="202"/>
    </row>
    <row r="2326" spans="1:69" ht="10.5" customHeight="1" x14ac:dyDescent="0.2">
      <c r="A2326" s="87" t="str">
        <f t="shared" si="2030"/>
        <v>2022-23RX63</v>
      </c>
      <c r="B2326" s="87" t="str">
        <f t="shared" si="2044"/>
        <v>Y63</v>
      </c>
      <c r="C2326" s="240" t="s">
        <v>200</v>
      </c>
      <c r="D2326" s="240" t="s">
        <v>178</v>
      </c>
      <c r="E2326" s="42"/>
      <c r="F2326" s="320" t="str">
        <f>VLOOKUP($G2326,'Selection Sheet'!$C$15:$F$39,3,0)</f>
        <v>Y63</v>
      </c>
      <c r="G2326" s="242" t="s">
        <v>111</v>
      </c>
      <c r="H2326" s="240" t="s">
        <v>532</v>
      </c>
      <c r="I2326" s="534">
        <v>183</v>
      </c>
      <c r="J2326" s="534">
        <v>56</v>
      </c>
      <c r="K2326" s="534">
        <v>22</v>
      </c>
      <c r="L2326" s="534">
        <v>17</v>
      </c>
      <c r="M2326" s="534">
        <v>183</v>
      </c>
      <c r="N2326" s="534">
        <v>16</v>
      </c>
      <c r="O2326" s="534">
        <v>22</v>
      </c>
      <c r="P2326" s="534">
        <v>8</v>
      </c>
      <c r="Q2326" s="534" t="s">
        <v>80</v>
      </c>
      <c r="R2326" s="534" t="s">
        <v>80</v>
      </c>
      <c r="S2326" s="534">
        <v>523</v>
      </c>
      <c r="T2326" s="549">
        <v>295</v>
      </c>
      <c r="U2326" s="554">
        <v>88.5</v>
      </c>
      <c r="V2326" s="554">
        <v>79</v>
      </c>
      <c r="W2326" s="554">
        <v>132</v>
      </c>
      <c r="X2326" s="498">
        <v>275</v>
      </c>
      <c r="Y2326" s="555">
        <v>76.3</v>
      </c>
      <c r="Z2326" s="554">
        <v>29</v>
      </c>
      <c r="AA2326" s="554">
        <v>227</v>
      </c>
      <c r="AB2326" s="549">
        <v>50</v>
      </c>
      <c r="AC2326" s="554">
        <v>56.1</v>
      </c>
      <c r="AD2326" s="554">
        <v>48.5</v>
      </c>
      <c r="AE2326" s="554">
        <v>96.5</v>
      </c>
      <c r="AF2326" s="502">
        <v>50</v>
      </c>
      <c r="AG2326" s="503">
        <v>146.80000000000001</v>
      </c>
      <c r="AH2326" s="503">
        <v>194.4</v>
      </c>
      <c r="AI2326" s="502">
        <v>45</v>
      </c>
      <c r="AJ2326" s="538" t="s">
        <v>80</v>
      </c>
      <c r="AK2326" s="538" t="s">
        <v>80</v>
      </c>
      <c r="AL2326" s="539"/>
      <c r="AM2326" s="539"/>
      <c r="AN2326" s="538" t="s">
        <v>80</v>
      </c>
      <c r="AO2326" s="538" t="s">
        <v>80</v>
      </c>
      <c r="AP2326" s="569"/>
      <c r="AQ2326" s="569"/>
      <c r="AR2326" s="539"/>
      <c r="AS2326" s="539"/>
      <c r="AT2326" s="539"/>
      <c r="AU2326" s="539"/>
      <c r="AV2326" s="539"/>
      <c r="AW2326" s="539"/>
      <c r="AX2326" s="539"/>
      <c r="AY2326" s="539"/>
      <c r="AZ2326" s="539"/>
      <c r="BA2326" s="539"/>
      <c r="BB2326" s="357"/>
      <c r="BC2326" s="592">
        <f t="shared" si="2031"/>
        <v>6606.0000000000009</v>
      </c>
      <c r="BD2326" s="593">
        <f t="shared" si="2032"/>
        <v>8748</v>
      </c>
      <c r="BE2326" s="595">
        <f t="shared" si="2033"/>
        <v>26107.5</v>
      </c>
      <c r="BF2326" s="289">
        <f t="shared" si="2034"/>
        <v>23305</v>
      </c>
      <c r="BG2326" s="596">
        <f t="shared" si="2035"/>
        <v>38940</v>
      </c>
      <c r="BH2326" s="595">
        <f t="shared" si="2036"/>
        <v>20982.5</v>
      </c>
      <c r="BI2326" s="289">
        <f t="shared" si="2037"/>
        <v>7975</v>
      </c>
      <c r="BJ2326" s="596">
        <f t="shared" si="2038"/>
        <v>62425</v>
      </c>
      <c r="BK2326" s="595">
        <f t="shared" si="2039"/>
        <v>2805</v>
      </c>
      <c r="BL2326" s="289">
        <f t="shared" si="2040"/>
        <v>2425</v>
      </c>
      <c r="BM2326" s="596">
        <f t="shared" si="2041"/>
        <v>4825</v>
      </c>
      <c r="BN2326" s="563">
        <f t="shared" si="2042"/>
        <v>3</v>
      </c>
      <c r="BO2326" s="87">
        <f t="shared" si="2047"/>
        <v>2023</v>
      </c>
      <c r="BP2326" s="87">
        <f t="shared" si="2049"/>
        <v>0</v>
      </c>
      <c r="BQ2326" s="202"/>
    </row>
    <row r="2327" spans="1:69" ht="10.5" customHeight="1" x14ac:dyDescent="0.2">
      <c r="A2327" s="314" t="str">
        <f t="shared" si="2030"/>
        <v>2022-23RX73</v>
      </c>
      <c r="B2327" s="314" t="str">
        <f t="shared" si="2044"/>
        <v>Y62</v>
      </c>
      <c r="C2327" s="243" t="s">
        <v>200</v>
      </c>
      <c r="D2327" s="243" t="s">
        <v>178</v>
      </c>
      <c r="E2327" s="206"/>
      <c r="F2327" s="321" t="str">
        <f>VLOOKUP($G2327,'Selection Sheet'!$C$15:$F$39,3,0)</f>
        <v>Y62</v>
      </c>
      <c r="G2327" s="244" t="s">
        <v>84</v>
      </c>
      <c r="H2327" s="243" t="s">
        <v>533</v>
      </c>
      <c r="I2327" s="540">
        <v>384</v>
      </c>
      <c r="J2327" s="540">
        <v>113</v>
      </c>
      <c r="K2327" s="540">
        <v>60</v>
      </c>
      <c r="L2327" s="540">
        <v>22</v>
      </c>
      <c r="M2327" s="540">
        <v>377</v>
      </c>
      <c r="N2327" s="540">
        <v>34</v>
      </c>
      <c r="O2327" s="540">
        <v>59</v>
      </c>
      <c r="P2327" s="540">
        <v>16</v>
      </c>
      <c r="Q2327" s="540" t="s">
        <v>80</v>
      </c>
      <c r="R2327" s="540" t="s">
        <v>80</v>
      </c>
      <c r="S2327" s="540">
        <v>1215</v>
      </c>
      <c r="T2327" s="514">
        <v>581</v>
      </c>
      <c r="U2327" s="551">
        <v>88.1</v>
      </c>
      <c r="V2327" s="551">
        <v>76</v>
      </c>
      <c r="W2327" s="551">
        <v>136</v>
      </c>
      <c r="X2327" s="511">
        <v>681</v>
      </c>
      <c r="Y2327" s="556">
        <v>70.099999999999994</v>
      </c>
      <c r="Z2327" s="551">
        <v>31</v>
      </c>
      <c r="AA2327" s="551">
        <v>169</v>
      </c>
      <c r="AB2327" s="514">
        <v>80</v>
      </c>
      <c r="AC2327" s="551">
        <v>56.6</v>
      </c>
      <c r="AD2327" s="551">
        <v>55</v>
      </c>
      <c r="AE2327" s="551">
        <v>87</v>
      </c>
      <c r="AF2327" s="515">
        <v>161</v>
      </c>
      <c r="AG2327" s="516">
        <v>153.636363636364</v>
      </c>
      <c r="AH2327" s="516">
        <v>213.9</v>
      </c>
      <c r="AI2327" s="515">
        <v>132</v>
      </c>
      <c r="AJ2327" s="519" t="s">
        <v>80</v>
      </c>
      <c r="AK2327" s="519" t="s">
        <v>80</v>
      </c>
      <c r="AL2327" s="570"/>
      <c r="AM2327" s="570"/>
      <c r="AN2327" s="541" t="s">
        <v>80</v>
      </c>
      <c r="AO2327" s="541" t="s">
        <v>80</v>
      </c>
      <c r="AP2327" s="570"/>
      <c r="AQ2327" s="570"/>
      <c r="AR2327" s="542"/>
      <c r="AS2327" s="542"/>
      <c r="AT2327" s="542"/>
      <c r="AU2327" s="542"/>
      <c r="AV2327" s="542"/>
      <c r="AW2327" s="542"/>
      <c r="AX2327" s="542"/>
      <c r="AY2327" s="542"/>
      <c r="AZ2327" s="542"/>
      <c r="BA2327" s="542"/>
      <c r="BB2327" s="358"/>
      <c r="BC2327" s="597">
        <f t="shared" si="2031"/>
        <v>20280.000000000047</v>
      </c>
      <c r="BD2327" s="598">
        <f t="shared" si="2032"/>
        <v>28234.799999999999</v>
      </c>
      <c r="BE2327" s="602">
        <f t="shared" si="2033"/>
        <v>51186.1</v>
      </c>
      <c r="BF2327" s="603">
        <f t="shared" si="2034"/>
        <v>44156</v>
      </c>
      <c r="BG2327" s="604">
        <f t="shared" si="2035"/>
        <v>79016</v>
      </c>
      <c r="BH2327" s="602">
        <f t="shared" si="2036"/>
        <v>47738.1</v>
      </c>
      <c r="BI2327" s="603">
        <f t="shared" si="2037"/>
        <v>21111</v>
      </c>
      <c r="BJ2327" s="604">
        <f t="shared" si="2038"/>
        <v>115089</v>
      </c>
      <c r="BK2327" s="602">
        <f t="shared" si="2039"/>
        <v>4528</v>
      </c>
      <c r="BL2327" s="603">
        <f t="shared" si="2040"/>
        <v>4400</v>
      </c>
      <c r="BM2327" s="604">
        <f t="shared" si="2041"/>
        <v>6960</v>
      </c>
      <c r="BN2327" s="564">
        <f t="shared" si="2042"/>
        <v>3</v>
      </c>
      <c r="BO2327" s="314">
        <f t="shared" si="2047"/>
        <v>2023</v>
      </c>
      <c r="BP2327" s="314">
        <f t="shared" si="2049"/>
        <v>0</v>
      </c>
      <c r="BQ2327" s="202"/>
    </row>
    <row r="2328" spans="1:69" ht="10.5" customHeight="1" x14ac:dyDescent="0.2">
      <c r="A2328" s="87" t="str">
        <f t="shared" si="2030"/>
        <v>2022-23RX83</v>
      </c>
      <c r="B2328" s="87" t="str">
        <f t="shared" si="2044"/>
        <v>Y63</v>
      </c>
      <c r="C2328" s="240" t="s">
        <v>200</v>
      </c>
      <c r="D2328" s="240" t="s">
        <v>178</v>
      </c>
      <c r="E2328" s="42"/>
      <c r="F2328" s="320" t="str">
        <f>VLOOKUP($G2328,'Selection Sheet'!$C$15:$F$39,3,0)</f>
        <v>Y63</v>
      </c>
      <c r="G2328" s="242" t="s">
        <v>120</v>
      </c>
      <c r="H2328" s="240" t="s">
        <v>534</v>
      </c>
      <c r="I2328" s="534">
        <v>324</v>
      </c>
      <c r="J2328" s="534">
        <v>81</v>
      </c>
      <c r="K2328" s="534">
        <v>33</v>
      </c>
      <c r="L2328" s="534">
        <v>14</v>
      </c>
      <c r="M2328" s="534">
        <v>308</v>
      </c>
      <c r="N2328" s="534">
        <v>30</v>
      </c>
      <c r="O2328" s="534">
        <v>29</v>
      </c>
      <c r="P2328" s="534">
        <v>8</v>
      </c>
      <c r="Q2328" s="534" t="s">
        <v>80</v>
      </c>
      <c r="R2328" s="534" t="s">
        <v>80</v>
      </c>
      <c r="S2328" s="534">
        <v>1018</v>
      </c>
      <c r="T2328" s="549">
        <v>454</v>
      </c>
      <c r="U2328" s="554">
        <v>87.9</v>
      </c>
      <c r="V2328" s="554">
        <v>77</v>
      </c>
      <c r="W2328" s="554">
        <v>143</v>
      </c>
      <c r="X2328" s="498">
        <v>502</v>
      </c>
      <c r="Y2328" s="555">
        <v>90.6</v>
      </c>
      <c r="Z2328" s="554">
        <v>35</v>
      </c>
      <c r="AA2328" s="554">
        <v>252</v>
      </c>
      <c r="AB2328" s="549">
        <v>77</v>
      </c>
      <c r="AC2328" s="554">
        <v>59.8</v>
      </c>
      <c r="AD2328" s="554">
        <v>50</v>
      </c>
      <c r="AE2328" s="554">
        <v>104</v>
      </c>
      <c r="AF2328" s="502">
        <v>101</v>
      </c>
      <c r="AG2328" s="503">
        <v>150.73626373626399</v>
      </c>
      <c r="AH2328" s="503">
        <v>199</v>
      </c>
      <c r="AI2328" s="502">
        <v>91</v>
      </c>
      <c r="AJ2328" s="506" t="s">
        <v>80</v>
      </c>
      <c r="AK2328" s="506" t="s">
        <v>80</v>
      </c>
      <c r="AL2328" s="569"/>
      <c r="AM2328" s="569"/>
      <c r="AN2328" s="538" t="s">
        <v>80</v>
      </c>
      <c r="AO2328" s="538" t="s">
        <v>80</v>
      </c>
      <c r="AP2328" s="569"/>
      <c r="AQ2328" s="569"/>
      <c r="AR2328" s="539"/>
      <c r="AS2328" s="539"/>
      <c r="AT2328" s="539"/>
      <c r="AU2328" s="539"/>
      <c r="AV2328" s="539"/>
      <c r="AW2328" s="539"/>
      <c r="AX2328" s="539"/>
      <c r="AY2328" s="539"/>
      <c r="AZ2328" s="539"/>
      <c r="BA2328" s="539"/>
      <c r="BB2328" s="357"/>
      <c r="BC2328" s="592">
        <f t="shared" si="2031"/>
        <v>13717.000000000024</v>
      </c>
      <c r="BD2328" s="593">
        <f t="shared" si="2032"/>
        <v>18109</v>
      </c>
      <c r="BE2328" s="595">
        <f t="shared" si="2033"/>
        <v>39906.600000000006</v>
      </c>
      <c r="BF2328" s="289">
        <f t="shared" si="2034"/>
        <v>34958</v>
      </c>
      <c r="BG2328" s="596">
        <f t="shared" si="2035"/>
        <v>64922</v>
      </c>
      <c r="BH2328" s="595">
        <f t="shared" si="2036"/>
        <v>45481.2</v>
      </c>
      <c r="BI2328" s="289">
        <f t="shared" si="2037"/>
        <v>17570</v>
      </c>
      <c r="BJ2328" s="596">
        <f t="shared" si="2038"/>
        <v>126504</v>
      </c>
      <c r="BK2328" s="595">
        <f t="shared" si="2039"/>
        <v>4604.5999999999995</v>
      </c>
      <c r="BL2328" s="289">
        <f t="shared" si="2040"/>
        <v>3850</v>
      </c>
      <c r="BM2328" s="596">
        <f t="shared" si="2041"/>
        <v>8008</v>
      </c>
      <c r="BN2328" s="563">
        <f t="shared" si="2042"/>
        <v>3</v>
      </c>
      <c r="BO2328" s="87">
        <f t="shared" si="2047"/>
        <v>2023</v>
      </c>
      <c r="BP2328" s="87">
        <f t="shared" si="2049"/>
        <v>0</v>
      </c>
      <c r="BQ2328" s="202"/>
    </row>
    <row r="2329" spans="1:69" ht="10.5" customHeight="1" x14ac:dyDescent="0.2">
      <c r="A2329" s="87" t="str">
        <f t="shared" ref="A2329:A2392" si="2050">CONCATENATE(C2329,G2329,BN2329)</f>
        <v>2022-23RX93</v>
      </c>
      <c r="B2329" s="87" t="str">
        <f t="shared" si="2044"/>
        <v>Y60</v>
      </c>
      <c r="C2329" s="240" t="s">
        <v>200</v>
      </c>
      <c r="D2329" s="240" t="s">
        <v>178</v>
      </c>
      <c r="E2329" s="42"/>
      <c r="F2329" s="320" t="str">
        <f>VLOOKUP($G2329,'Selection Sheet'!$C$15:$F$39,3,0)</f>
        <v>Y60</v>
      </c>
      <c r="G2329" s="242" t="s">
        <v>103</v>
      </c>
      <c r="H2329" s="240" t="s">
        <v>535</v>
      </c>
      <c r="I2329" s="534">
        <v>274</v>
      </c>
      <c r="J2329" s="534">
        <v>69</v>
      </c>
      <c r="K2329" s="534">
        <v>29</v>
      </c>
      <c r="L2329" s="534">
        <v>12</v>
      </c>
      <c r="M2329" s="534">
        <v>272</v>
      </c>
      <c r="N2329" s="534">
        <v>17</v>
      </c>
      <c r="O2329" s="534">
        <v>27</v>
      </c>
      <c r="P2329" s="534">
        <v>3</v>
      </c>
      <c r="Q2329" s="534" t="s">
        <v>80</v>
      </c>
      <c r="R2329" s="534" t="s">
        <v>80</v>
      </c>
      <c r="S2329" s="534">
        <v>735</v>
      </c>
      <c r="T2329" s="549">
        <v>448</v>
      </c>
      <c r="U2329" s="554">
        <v>108</v>
      </c>
      <c r="V2329" s="554">
        <v>88.5</v>
      </c>
      <c r="W2329" s="554">
        <v>192</v>
      </c>
      <c r="X2329" s="498">
        <v>456</v>
      </c>
      <c r="Y2329" s="555">
        <v>97</v>
      </c>
      <c r="Z2329" s="554">
        <v>43</v>
      </c>
      <c r="AA2329" s="554">
        <v>262</v>
      </c>
      <c r="AB2329" s="549">
        <v>55</v>
      </c>
      <c r="AC2329" s="554">
        <v>67.2</v>
      </c>
      <c r="AD2329" s="554">
        <v>56</v>
      </c>
      <c r="AE2329" s="554">
        <v>102</v>
      </c>
      <c r="AF2329" s="502">
        <v>150</v>
      </c>
      <c r="AG2329" s="503">
        <v>153.938144329897</v>
      </c>
      <c r="AH2329" s="503">
        <v>222.6</v>
      </c>
      <c r="AI2329" s="502">
        <v>97</v>
      </c>
      <c r="AJ2329" s="506" t="s">
        <v>80</v>
      </c>
      <c r="AK2329" s="506" t="s">
        <v>80</v>
      </c>
      <c r="AL2329" s="569"/>
      <c r="AM2329" s="569"/>
      <c r="AN2329" s="538" t="s">
        <v>80</v>
      </c>
      <c r="AO2329" s="538" t="s">
        <v>80</v>
      </c>
      <c r="AP2329" s="569"/>
      <c r="AQ2329" s="569"/>
      <c r="AR2329" s="539"/>
      <c r="AS2329" s="539"/>
      <c r="AT2329" s="539"/>
      <c r="AU2329" s="539"/>
      <c r="AV2329" s="539"/>
      <c r="AW2329" s="539"/>
      <c r="AX2329" s="539"/>
      <c r="AY2329" s="539"/>
      <c r="AZ2329" s="539"/>
      <c r="BA2329" s="539"/>
      <c r="BB2329" s="357"/>
      <c r="BC2329" s="592">
        <f t="shared" ref="BC2329:BC2392" si="2051">IFERROR(AG2329*$AI2329,"-")</f>
        <v>14932.000000000009</v>
      </c>
      <c r="BD2329" s="593">
        <f t="shared" ref="BD2329:BD2392" si="2052">IFERROR(AH2329*$AI2329,"-")</f>
        <v>21592.2</v>
      </c>
      <c r="BE2329" s="595">
        <f t="shared" ref="BE2329:BE2392" si="2053">IFERROR(U2329*$T2329, "-")</f>
        <v>48384</v>
      </c>
      <c r="BF2329" s="289">
        <f t="shared" ref="BF2329:BF2392" si="2054">IFERROR(V2329*$T2329,"-")</f>
        <v>39648</v>
      </c>
      <c r="BG2329" s="596">
        <f t="shared" ref="BG2329:BG2392" si="2055">IFERROR(W2329*$T2329,"-")</f>
        <v>86016</v>
      </c>
      <c r="BH2329" s="595">
        <f t="shared" ref="BH2329:BH2392" si="2056">IFERROR(Y2329*$X2329, "-")</f>
        <v>44232</v>
      </c>
      <c r="BI2329" s="289">
        <f t="shared" ref="BI2329:BI2392" si="2057">IFERROR(Z2329*$X2329,"-")</f>
        <v>19608</v>
      </c>
      <c r="BJ2329" s="596">
        <f t="shared" ref="BJ2329:BJ2392" si="2058">IFERROR(AA2329*$X2329,"-")</f>
        <v>119472</v>
      </c>
      <c r="BK2329" s="595">
        <f t="shared" ref="BK2329:BK2392" si="2059">IFERROR(AC2329*$AB2329, "-")</f>
        <v>3696</v>
      </c>
      <c r="BL2329" s="289">
        <f t="shared" ref="BL2329:BL2392" si="2060">IFERROR(AD2329*$AB2329,"-")</f>
        <v>3080</v>
      </c>
      <c r="BM2329" s="596">
        <f t="shared" ref="BM2329:BM2392" si="2061">IFERROR(AE2329*$AB2329,"-")</f>
        <v>5610</v>
      </c>
      <c r="BN2329" s="563">
        <f t="shared" ref="BN2329:BN2334" si="2062">MONTH(1&amp;$D2329)</f>
        <v>3</v>
      </c>
      <c r="BO2329" s="87">
        <f t="shared" si="2047"/>
        <v>2023</v>
      </c>
      <c r="BP2329" s="87">
        <f t="shared" si="2049"/>
        <v>0</v>
      </c>
      <c r="BQ2329" s="202"/>
    </row>
    <row r="2330" spans="1:69" ht="10.5" customHeight="1" x14ac:dyDescent="0.2">
      <c r="A2330" s="314" t="str">
        <f t="shared" si="2050"/>
        <v>2022-23RYA3</v>
      </c>
      <c r="B2330" s="314" t="str">
        <f t="shared" ref="B2330:B2393" si="2063">F2330</f>
        <v>Y60</v>
      </c>
      <c r="C2330" s="243" t="s">
        <v>200</v>
      </c>
      <c r="D2330" s="243" t="s">
        <v>178</v>
      </c>
      <c r="E2330" s="206"/>
      <c r="F2330" s="321" t="str">
        <f>VLOOKUP($G2330,'Selection Sheet'!$C$15:$F$39,3,0)</f>
        <v>Y60</v>
      </c>
      <c r="G2330" s="244" t="s">
        <v>118</v>
      </c>
      <c r="H2330" s="243" t="s">
        <v>536</v>
      </c>
      <c r="I2330" s="540">
        <v>343</v>
      </c>
      <c r="J2330" s="540">
        <v>98</v>
      </c>
      <c r="K2330" s="540">
        <v>36</v>
      </c>
      <c r="L2330" s="540">
        <v>15</v>
      </c>
      <c r="M2330" s="540">
        <v>340</v>
      </c>
      <c r="N2330" s="540">
        <v>22</v>
      </c>
      <c r="O2330" s="540">
        <v>36</v>
      </c>
      <c r="P2330" s="540">
        <v>4</v>
      </c>
      <c r="Q2330" s="540" t="s">
        <v>80</v>
      </c>
      <c r="R2330" s="540" t="s">
        <v>80</v>
      </c>
      <c r="S2330" s="540">
        <v>897</v>
      </c>
      <c r="T2330" s="514">
        <v>513</v>
      </c>
      <c r="U2330" s="551">
        <v>97.1</v>
      </c>
      <c r="V2330" s="551">
        <v>81</v>
      </c>
      <c r="W2330" s="551">
        <v>151</v>
      </c>
      <c r="X2330" s="511">
        <v>523</v>
      </c>
      <c r="Y2330" s="556">
        <v>102.7</v>
      </c>
      <c r="Z2330" s="551">
        <v>39</v>
      </c>
      <c r="AA2330" s="551">
        <v>287</v>
      </c>
      <c r="AB2330" s="514">
        <v>39</v>
      </c>
      <c r="AC2330" s="551">
        <v>63.8</v>
      </c>
      <c r="AD2330" s="551">
        <v>58</v>
      </c>
      <c r="AE2330" s="551">
        <v>103</v>
      </c>
      <c r="AF2330" s="515">
        <v>141</v>
      </c>
      <c r="AG2330" s="516">
        <v>144.22689075630299</v>
      </c>
      <c r="AH2330" s="516">
        <v>212.4</v>
      </c>
      <c r="AI2330" s="515">
        <v>119</v>
      </c>
      <c r="AJ2330" s="519" t="s">
        <v>80</v>
      </c>
      <c r="AK2330" s="519" t="s">
        <v>80</v>
      </c>
      <c r="AL2330" s="570"/>
      <c r="AM2330" s="570"/>
      <c r="AN2330" s="541" t="s">
        <v>80</v>
      </c>
      <c r="AO2330" s="541" t="s">
        <v>80</v>
      </c>
      <c r="AP2330" s="570"/>
      <c r="AQ2330" s="570"/>
      <c r="AR2330" s="542"/>
      <c r="AS2330" s="542"/>
      <c r="AT2330" s="542"/>
      <c r="AU2330" s="542"/>
      <c r="AV2330" s="542"/>
      <c r="AW2330" s="542"/>
      <c r="AX2330" s="542"/>
      <c r="AY2330" s="542"/>
      <c r="AZ2330" s="542"/>
      <c r="BA2330" s="542"/>
      <c r="BB2330" s="358"/>
      <c r="BC2330" s="597">
        <f t="shared" si="2051"/>
        <v>17163.000000000055</v>
      </c>
      <c r="BD2330" s="598">
        <f t="shared" si="2052"/>
        <v>25275.600000000002</v>
      </c>
      <c r="BE2330" s="602">
        <f t="shared" si="2053"/>
        <v>49812.299999999996</v>
      </c>
      <c r="BF2330" s="603">
        <f t="shared" si="2054"/>
        <v>41553</v>
      </c>
      <c r="BG2330" s="604">
        <f t="shared" si="2055"/>
        <v>77463</v>
      </c>
      <c r="BH2330" s="602">
        <f t="shared" si="2056"/>
        <v>53712.1</v>
      </c>
      <c r="BI2330" s="603">
        <f t="shared" si="2057"/>
        <v>20397</v>
      </c>
      <c r="BJ2330" s="604">
        <f t="shared" si="2058"/>
        <v>150101</v>
      </c>
      <c r="BK2330" s="602">
        <f t="shared" si="2059"/>
        <v>2488.1999999999998</v>
      </c>
      <c r="BL2330" s="603">
        <f t="shared" si="2060"/>
        <v>2262</v>
      </c>
      <c r="BM2330" s="604">
        <f t="shared" si="2061"/>
        <v>4017</v>
      </c>
      <c r="BN2330" s="564">
        <f t="shared" si="2062"/>
        <v>3</v>
      </c>
      <c r="BO2330" s="314">
        <f t="shared" si="2047"/>
        <v>2023</v>
      </c>
      <c r="BP2330" s="314">
        <f t="shared" si="2049"/>
        <v>0</v>
      </c>
      <c r="BQ2330" s="202"/>
    </row>
    <row r="2331" spans="1:69" ht="10.5" customHeight="1" x14ac:dyDescent="0.2">
      <c r="A2331" s="87" t="str">
        <f t="shared" si="2050"/>
        <v>2022-23RYC3</v>
      </c>
      <c r="B2331" s="87" t="str">
        <f t="shared" si="2063"/>
        <v>Y61</v>
      </c>
      <c r="C2331" s="240" t="s">
        <v>200</v>
      </c>
      <c r="D2331" s="240" t="s">
        <v>178</v>
      </c>
      <c r="E2331" s="42"/>
      <c r="F2331" s="320" t="str">
        <f>VLOOKUP($G2331,'Selection Sheet'!$C$15:$F$39,3,0)</f>
        <v>Y61</v>
      </c>
      <c r="G2331" s="242" t="s">
        <v>87</v>
      </c>
      <c r="H2331" s="240" t="s">
        <v>537</v>
      </c>
      <c r="I2331" s="534">
        <v>339</v>
      </c>
      <c r="J2331" s="534">
        <v>104</v>
      </c>
      <c r="K2331" s="534">
        <v>64</v>
      </c>
      <c r="L2331" s="534">
        <v>31</v>
      </c>
      <c r="M2331" s="534">
        <v>337</v>
      </c>
      <c r="N2331" s="534">
        <v>31</v>
      </c>
      <c r="O2331" s="534">
        <v>64</v>
      </c>
      <c r="P2331" s="534">
        <v>20</v>
      </c>
      <c r="Q2331" s="534" t="s">
        <v>80</v>
      </c>
      <c r="R2331" s="534" t="s">
        <v>80</v>
      </c>
      <c r="S2331" s="534">
        <v>1045</v>
      </c>
      <c r="T2331" s="549">
        <v>540</v>
      </c>
      <c r="U2331" s="554">
        <v>105.8</v>
      </c>
      <c r="V2331" s="554">
        <v>88</v>
      </c>
      <c r="W2331" s="554">
        <v>178</v>
      </c>
      <c r="X2331" s="498">
        <v>535</v>
      </c>
      <c r="Y2331" s="555">
        <v>94.7</v>
      </c>
      <c r="Z2331" s="554">
        <v>38</v>
      </c>
      <c r="AA2331" s="554">
        <v>264</v>
      </c>
      <c r="AB2331" s="549">
        <v>78</v>
      </c>
      <c r="AC2331" s="554">
        <v>61</v>
      </c>
      <c r="AD2331" s="554">
        <v>53</v>
      </c>
      <c r="AE2331" s="554">
        <v>105</v>
      </c>
      <c r="AF2331" s="502">
        <v>103</v>
      </c>
      <c r="AG2331" s="503">
        <v>164.98901098901101</v>
      </c>
      <c r="AH2331" s="503">
        <v>212</v>
      </c>
      <c r="AI2331" s="502">
        <v>91</v>
      </c>
      <c r="AJ2331" s="538" t="s">
        <v>80</v>
      </c>
      <c r="AK2331" s="538" t="s">
        <v>80</v>
      </c>
      <c r="AL2331" s="539"/>
      <c r="AM2331" s="539"/>
      <c r="AN2331" s="538" t="s">
        <v>80</v>
      </c>
      <c r="AO2331" s="538" t="s">
        <v>80</v>
      </c>
      <c r="AP2331" s="569"/>
      <c r="AQ2331" s="569"/>
      <c r="AR2331" s="539"/>
      <c r="AS2331" s="539"/>
      <c r="AT2331" s="539"/>
      <c r="AU2331" s="539"/>
      <c r="AV2331" s="539"/>
      <c r="AW2331" s="539"/>
      <c r="AX2331" s="539"/>
      <c r="AY2331" s="539"/>
      <c r="AZ2331" s="539"/>
      <c r="BA2331" s="539"/>
      <c r="BB2331" s="357"/>
      <c r="BC2331" s="592">
        <f t="shared" si="2051"/>
        <v>15014.000000000002</v>
      </c>
      <c r="BD2331" s="593">
        <f t="shared" si="2052"/>
        <v>19292</v>
      </c>
      <c r="BE2331" s="595">
        <f t="shared" si="2053"/>
        <v>57132</v>
      </c>
      <c r="BF2331" s="289">
        <f t="shared" si="2054"/>
        <v>47520</v>
      </c>
      <c r="BG2331" s="596">
        <f t="shared" si="2055"/>
        <v>96120</v>
      </c>
      <c r="BH2331" s="595">
        <f t="shared" si="2056"/>
        <v>50664.5</v>
      </c>
      <c r="BI2331" s="289">
        <f t="shared" si="2057"/>
        <v>20330</v>
      </c>
      <c r="BJ2331" s="596">
        <f t="shared" si="2058"/>
        <v>141240</v>
      </c>
      <c r="BK2331" s="595">
        <f t="shared" si="2059"/>
        <v>4758</v>
      </c>
      <c r="BL2331" s="289">
        <f t="shared" si="2060"/>
        <v>4134</v>
      </c>
      <c r="BM2331" s="596">
        <f t="shared" si="2061"/>
        <v>8190</v>
      </c>
      <c r="BN2331" s="563">
        <f t="shared" si="2062"/>
        <v>3</v>
      </c>
      <c r="BO2331" s="87">
        <f t="shared" si="2047"/>
        <v>2023</v>
      </c>
      <c r="BP2331" s="87">
        <f t="shared" si="2049"/>
        <v>0</v>
      </c>
      <c r="BQ2331" s="202"/>
    </row>
    <row r="2332" spans="1:69" ht="10.5" customHeight="1" x14ac:dyDescent="0.2">
      <c r="A2332" s="87" t="str">
        <f t="shared" si="2050"/>
        <v>2022-23RYD3</v>
      </c>
      <c r="B2332" s="87" t="str">
        <f t="shared" si="2063"/>
        <v>Y59</v>
      </c>
      <c r="C2332" s="240" t="s">
        <v>200</v>
      </c>
      <c r="D2332" s="240" t="s">
        <v>178</v>
      </c>
      <c r="E2332" s="42"/>
      <c r="F2332" s="320" t="str">
        <f>VLOOKUP($G2332,'Selection Sheet'!$C$15:$F$39,3,0)</f>
        <v>Y59</v>
      </c>
      <c r="G2332" s="242" t="s">
        <v>116</v>
      </c>
      <c r="H2332" s="240" t="s">
        <v>538</v>
      </c>
      <c r="I2332" s="534">
        <v>237</v>
      </c>
      <c r="J2332" s="534">
        <v>74</v>
      </c>
      <c r="K2332" s="534">
        <v>39</v>
      </c>
      <c r="L2332" s="534">
        <v>21</v>
      </c>
      <c r="M2332" s="534">
        <v>234</v>
      </c>
      <c r="N2332" s="534">
        <v>15</v>
      </c>
      <c r="O2332" s="534">
        <v>39</v>
      </c>
      <c r="P2332" s="534">
        <v>6</v>
      </c>
      <c r="Q2332" s="534" t="s">
        <v>80</v>
      </c>
      <c r="R2332" s="534" t="s">
        <v>80</v>
      </c>
      <c r="S2332" s="534">
        <v>777</v>
      </c>
      <c r="T2332" s="549">
        <v>443</v>
      </c>
      <c r="U2332" s="554">
        <v>99.5</v>
      </c>
      <c r="V2332" s="554">
        <v>79</v>
      </c>
      <c r="W2332" s="554">
        <v>156</v>
      </c>
      <c r="X2332" s="498">
        <v>463</v>
      </c>
      <c r="Y2332" s="555">
        <v>60.4</v>
      </c>
      <c r="Z2332" s="554">
        <v>32</v>
      </c>
      <c r="AA2332" s="554">
        <v>142</v>
      </c>
      <c r="AB2332" s="549">
        <v>48</v>
      </c>
      <c r="AC2332" s="554">
        <v>69.7</v>
      </c>
      <c r="AD2332" s="554">
        <v>69.5</v>
      </c>
      <c r="AE2332" s="554">
        <v>113</v>
      </c>
      <c r="AF2332" s="502">
        <v>112</v>
      </c>
      <c r="AG2332" s="503">
        <v>150.52127659574501</v>
      </c>
      <c r="AH2332" s="503">
        <v>208.9</v>
      </c>
      <c r="AI2332" s="502">
        <v>94</v>
      </c>
      <c r="AJ2332" s="538" t="s">
        <v>80</v>
      </c>
      <c r="AK2332" s="538" t="s">
        <v>80</v>
      </c>
      <c r="AL2332" s="539"/>
      <c r="AM2332" s="539"/>
      <c r="AN2332" s="538" t="s">
        <v>80</v>
      </c>
      <c r="AO2332" s="538" t="s">
        <v>80</v>
      </c>
      <c r="AP2332" s="569"/>
      <c r="AQ2332" s="569"/>
      <c r="AR2332" s="539"/>
      <c r="AS2332" s="539"/>
      <c r="AT2332" s="539"/>
      <c r="AU2332" s="539"/>
      <c r="AV2332" s="539"/>
      <c r="AW2332" s="539"/>
      <c r="AX2332" s="539"/>
      <c r="AY2332" s="539"/>
      <c r="AZ2332" s="539"/>
      <c r="BA2332" s="539"/>
      <c r="BB2332" s="357"/>
      <c r="BC2332" s="592">
        <f t="shared" si="2051"/>
        <v>14149.000000000031</v>
      </c>
      <c r="BD2332" s="593">
        <f t="shared" si="2052"/>
        <v>19636.600000000002</v>
      </c>
      <c r="BE2332" s="595">
        <f t="shared" si="2053"/>
        <v>44078.5</v>
      </c>
      <c r="BF2332" s="289">
        <f t="shared" si="2054"/>
        <v>34997</v>
      </c>
      <c r="BG2332" s="596">
        <f t="shared" si="2055"/>
        <v>69108</v>
      </c>
      <c r="BH2332" s="595">
        <f t="shared" si="2056"/>
        <v>27965.200000000001</v>
      </c>
      <c r="BI2332" s="289">
        <f t="shared" si="2057"/>
        <v>14816</v>
      </c>
      <c r="BJ2332" s="596">
        <f t="shared" si="2058"/>
        <v>65746</v>
      </c>
      <c r="BK2332" s="595">
        <f t="shared" si="2059"/>
        <v>3345.6000000000004</v>
      </c>
      <c r="BL2332" s="289">
        <f t="shared" si="2060"/>
        <v>3336</v>
      </c>
      <c r="BM2332" s="596">
        <f t="shared" si="2061"/>
        <v>5424</v>
      </c>
      <c r="BN2332" s="563">
        <f t="shared" si="2062"/>
        <v>3</v>
      </c>
      <c r="BO2332" s="87">
        <f t="shared" si="2047"/>
        <v>2023</v>
      </c>
      <c r="BP2332" s="87">
        <f t="shared" si="2049"/>
        <v>0</v>
      </c>
      <c r="BQ2332" s="202"/>
    </row>
    <row r="2333" spans="1:69" ht="10.5" customHeight="1" x14ac:dyDescent="0.2">
      <c r="A2333" s="87" t="str">
        <f t="shared" si="2050"/>
        <v>2022-23RYE3</v>
      </c>
      <c r="B2333" s="87" t="str">
        <f t="shared" si="2063"/>
        <v>Y59</v>
      </c>
      <c r="C2333" s="240" t="s">
        <v>200</v>
      </c>
      <c r="D2333" s="240" t="s">
        <v>178</v>
      </c>
      <c r="E2333" s="42"/>
      <c r="F2333" s="320" t="str">
        <f>VLOOKUP($G2333,'Selection Sheet'!$C$15:$F$39,3,0)</f>
        <v>Y59</v>
      </c>
      <c r="G2333" s="242" t="s">
        <v>114</v>
      </c>
      <c r="H2333" s="240" t="s">
        <v>539</v>
      </c>
      <c r="I2333" s="534">
        <v>204</v>
      </c>
      <c r="J2333" s="534">
        <v>48</v>
      </c>
      <c r="K2333" s="534">
        <v>24</v>
      </c>
      <c r="L2333" s="534">
        <v>14</v>
      </c>
      <c r="M2333" s="534">
        <v>201</v>
      </c>
      <c r="N2333" s="534">
        <v>11</v>
      </c>
      <c r="O2333" s="534">
        <v>23</v>
      </c>
      <c r="P2333" s="534">
        <v>5</v>
      </c>
      <c r="Q2333" s="534" t="s">
        <v>80</v>
      </c>
      <c r="R2333" s="534" t="s">
        <v>80</v>
      </c>
      <c r="S2333" s="534">
        <v>412</v>
      </c>
      <c r="T2333" s="549">
        <v>294</v>
      </c>
      <c r="U2333" s="554">
        <v>95</v>
      </c>
      <c r="V2333" s="554">
        <v>82</v>
      </c>
      <c r="W2333" s="554">
        <v>148</v>
      </c>
      <c r="X2333" s="498">
        <v>295</v>
      </c>
      <c r="Y2333" s="555">
        <v>77.5</v>
      </c>
      <c r="Z2333" s="554">
        <v>29</v>
      </c>
      <c r="AA2333" s="554">
        <v>207</v>
      </c>
      <c r="AB2333" s="549">
        <v>49</v>
      </c>
      <c r="AC2333" s="554">
        <v>52.6</v>
      </c>
      <c r="AD2333" s="554">
        <v>46</v>
      </c>
      <c r="AE2333" s="554">
        <v>102</v>
      </c>
      <c r="AF2333" s="502">
        <v>100</v>
      </c>
      <c r="AG2333" s="503">
        <v>126.193181818182</v>
      </c>
      <c r="AH2333" s="503">
        <v>176.6</v>
      </c>
      <c r="AI2333" s="502">
        <v>88</v>
      </c>
      <c r="AJ2333" s="538" t="s">
        <v>80</v>
      </c>
      <c r="AK2333" s="538" t="s">
        <v>80</v>
      </c>
      <c r="AL2333" s="539"/>
      <c r="AM2333" s="539"/>
      <c r="AN2333" s="538" t="s">
        <v>80</v>
      </c>
      <c r="AO2333" s="538" t="s">
        <v>80</v>
      </c>
      <c r="AP2333" s="569"/>
      <c r="AQ2333" s="569"/>
      <c r="AR2333" s="539"/>
      <c r="AS2333" s="539"/>
      <c r="AT2333" s="539"/>
      <c r="AU2333" s="539"/>
      <c r="AV2333" s="539"/>
      <c r="AW2333" s="539"/>
      <c r="AX2333" s="539"/>
      <c r="AY2333" s="539"/>
      <c r="AZ2333" s="539"/>
      <c r="BA2333" s="539"/>
      <c r="BB2333" s="357"/>
      <c r="BC2333" s="592">
        <f t="shared" si="2051"/>
        <v>11105.000000000016</v>
      </c>
      <c r="BD2333" s="593">
        <f t="shared" si="2052"/>
        <v>15540.8</v>
      </c>
      <c r="BE2333" s="595">
        <f t="shared" si="2053"/>
        <v>27930</v>
      </c>
      <c r="BF2333" s="289">
        <f t="shared" si="2054"/>
        <v>24108</v>
      </c>
      <c r="BG2333" s="596">
        <f t="shared" si="2055"/>
        <v>43512</v>
      </c>
      <c r="BH2333" s="595">
        <f t="shared" si="2056"/>
        <v>22862.5</v>
      </c>
      <c r="BI2333" s="289">
        <f t="shared" si="2057"/>
        <v>8555</v>
      </c>
      <c r="BJ2333" s="596">
        <f t="shared" si="2058"/>
        <v>61065</v>
      </c>
      <c r="BK2333" s="595">
        <f t="shared" si="2059"/>
        <v>2577.4</v>
      </c>
      <c r="BL2333" s="289">
        <f t="shared" si="2060"/>
        <v>2254</v>
      </c>
      <c r="BM2333" s="596">
        <f t="shared" si="2061"/>
        <v>4998</v>
      </c>
      <c r="BN2333" s="563">
        <f t="shared" si="2062"/>
        <v>3</v>
      </c>
      <c r="BO2333" s="87">
        <f t="shared" si="2047"/>
        <v>2023</v>
      </c>
      <c r="BP2333" s="87">
        <f t="shared" si="2049"/>
        <v>0</v>
      </c>
      <c r="BQ2333" s="202"/>
    </row>
    <row r="2334" spans="1:69" ht="10.5" customHeight="1" x14ac:dyDescent="0.2">
      <c r="A2334" s="312" t="str">
        <f t="shared" si="2050"/>
        <v>2022-23RYF3</v>
      </c>
      <c r="B2334" s="312" t="str">
        <f t="shared" si="2063"/>
        <v>Y58</v>
      </c>
      <c r="C2334" s="245" t="s">
        <v>200</v>
      </c>
      <c r="D2334" s="245" t="s">
        <v>178</v>
      </c>
      <c r="E2334" s="53"/>
      <c r="F2334" s="322" t="str">
        <f>VLOOKUP($G2334,'Selection Sheet'!$C$15:$F$39,3,0)</f>
        <v>Y58</v>
      </c>
      <c r="G2334" s="246" t="s">
        <v>99</v>
      </c>
      <c r="H2334" s="245" t="s">
        <v>540</v>
      </c>
      <c r="I2334" s="543">
        <v>270</v>
      </c>
      <c r="J2334" s="543">
        <v>78</v>
      </c>
      <c r="K2334" s="543">
        <v>36</v>
      </c>
      <c r="L2334" s="543">
        <v>22</v>
      </c>
      <c r="M2334" s="543">
        <v>273</v>
      </c>
      <c r="N2334" s="543">
        <v>36</v>
      </c>
      <c r="O2334" s="543">
        <v>36</v>
      </c>
      <c r="P2334" s="543">
        <v>15</v>
      </c>
      <c r="Q2334" s="543" t="s">
        <v>80</v>
      </c>
      <c r="R2334" s="543" t="s">
        <v>80</v>
      </c>
      <c r="S2334" s="543">
        <v>879</v>
      </c>
      <c r="T2334" s="524">
        <v>567</v>
      </c>
      <c r="U2334" s="552">
        <v>114.7</v>
      </c>
      <c r="V2334" s="552">
        <v>92</v>
      </c>
      <c r="W2334" s="552">
        <v>186</v>
      </c>
      <c r="X2334" s="524">
        <v>562</v>
      </c>
      <c r="Y2334" s="557">
        <v>70.400000000000006</v>
      </c>
      <c r="Z2334" s="552">
        <v>23</v>
      </c>
      <c r="AA2334" s="552">
        <v>202</v>
      </c>
      <c r="AB2334" s="527">
        <v>74</v>
      </c>
      <c r="AC2334" s="552">
        <v>59.7</v>
      </c>
      <c r="AD2334" s="552">
        <v>55.5</v>
      </c>
      <c r="AE2334" s="552">
        <v>90</v>
      </c>
      <c r="AF2334" s="528">
        <v>114</v>
      </c>
      <c r="AG2334" s="529">
        <v>177.85869565217399</v>
      </c>
      <c r="AH2334" s="529">
        <v>279.2</v>
      </c>
      <c r="AI2334" s="528">
        <v>92</v>
      </c>
      <c r="AJ2334" s="544" t="s">
        <v>80</v>
      </c>
      <c r="AK2334" s="544" t="s">
        <v>80</v>
      </c>
      <c r="AL2334" s="545"/>
      <c r="AM2334" s="545"/>
      <c r="AN2334" s="544" t="s">
        <v>80</v>
      </c>
      <c r="AO2334" s="544" t="s">
        <v>80</v>
      </c>
      <c r="AP2334" s="571"/>
      <c r="AQ2334" s="571"/>
      <c r="AR2334" s="545"/>
      <c r="AS2334" s="545"/>
      <c r="AT2334" s="545"/>
      <c r="AU2334" s="545"/>
      <c r="AV2334" s="545"/>
      <c r="AW2334" s="545"/>
      <c r="AX2334" s="545"/>
      <c r="AY2334" s="545"/>
      <c r="AZ2334" s="545"/>
      <c r="BA2334" s="545"/>
      <c r="BB2334" s="359"/>
      <c r="BC2334" s="605">
        <f t="shared" si="2051"/>
        <v>16363.000000000007</v>
      </c>
      <c r="BD2334" s="606">
        <f t="shared" si="2052"/>
        <v>25686.399999999998</v>
      </c>
      <c r="BE2334" s="609">
        <f t="shared" si="2053"/>
        <v>65034.9</v>
      </c>
      <c r="BF2334" s="311">
        <f t="shared" si="2054"/>
        <v>52164</v>
      </c>
      <c r="BG2334" s="610">
        <f t="shared" si="2055"/>
        <v>105462</v>
      </c>
      <c r="BH2334" s="609">
        <f t="shared" si="2056"/>
        <v>39564.800000000003</v>
      </c>
      <c r="BI2334" s="311">
        <f t="shared" si="2057"/>
        <v>12926</v>
      </c>
      <c r="BJ2334" s="610">
        <f t="shared" si="2058"/>
        <v>113524</v>
      </c>
      <c r="BK2334" s="609">
        <f t="shared" si="2059"/>
        <v>4417.8</v>
      </c>
      <c r="BL2334" s="311">
        <f t="shared" si="2060"/>
        <v>4107</v>
      </c>
      <c r="BM2334" s="610">
        <f t="shared" si="2061"/>
        <v>6660</v>
      </c>
      <c r="BN2334" s="565">
        <f t="shared" si="2062"/>
        <v>3</v>
      </c>
      <c r="BO2334" s="312">
        <f t="shared" si="2047"/>
        <v>2023</v>
      </c>
      <c r="BP2334" s="312">
        <f t="shared" si="2049"/>
        <v>0</v>
      </c>
      <c r="BQ2334" s="363"/>
    </row>
    <row r="2335" spans="1:69" ht="10.5" customHeight="1" x14ac:dyDescent="0.2">
      <c r="A2335" s="313" t="str">
        <f t="shared" si="2050"/>
        <v>2023-24R1F4</v>
      </c>
      <c r="B2335" s="313" t="str">
        <f t="shared" si="2063"/>
        <v>Y59</v>
      </c>
      <c r="C2335" s="241" t="s">
        <v>279</v>
      </c>
      <c r="D2335" s="241" t="s">
        <v>167</v>
      </c>
      <c r="E2335" s="223"/>
      <c r="F2335" s="364" t="str">
        <f>VLOOKUP($G2335,'Selection Sheet'!$C$15:$F$39,3,0)</f>
        <v>Y59</v>
      </c>
      <c r="G2335" s="364" t="str">
        <f t="shared" ref="G2335:G2398" si="2064">G2324</f>
        <v>R1F</v>
      </c>
      <c r="H2335" s="241" t="s">
        <v>529</v>
      </c>
      <c r="I2335" s="546" t="s">
        <v>80</v>
      </c>
      <c r="J2335" s="546" t="s">
        <v>80</v>
      </c>
      <c r="K2335" s="546" t="s">
        <v>80</v>
      </c>
      <c r="L2335" s="546" t="s">
        <v>80</v>
      </c>
      <c r="M2335" s="546" t="s">
        <v>80</v>
      </c>
      <c r="N2335" s="546" t="s">
        <v>80</v>
      </c>
      <c r="O2335" s="546" t="s">
        <v>80</v>
      </c>
      <c r="P2335" s="546" t="s">
        <v>80</v>
      </c>
      <c r="Q2335" s="546" t="s">
        <v>80</v>
      </c>
      <c r="R2335" s="546" t="s">
        <v>80</v>
      </c>
      <c r="S2335" s="546" t="s">
        <v>80</v>
      </c>
      <c r="T2335" s="486">
        <v>25</v>
      </c>
      <c r="U2335" s="553">
        <v>82.2</v>
      </c>
      <c r="V2335" s="553">
        <v>78</v>
      </c>
      <c r="W2335" s="553">
        <v>127</v>
      </c>
      <c r="X2335" s="486">
        <v>25</v>
      </c>
      <c r="Y2335" s="558">
        <v>60.3</v>
      </c>
      <c r="Z2335" s="553">
        <v>21</v>
      </c>
      <c r="AA2335" s="553">
        <v>41</v>
      </c>
      <c r="AB2335" s="489">
        <v>5</v>
      </c>
      <c r="AC2335" s="553">
        <v>40</v>
      </c>
      <c r="AD2335" s="553">
        <v>39</v>
      </c>
      <c r="AE2335" s="553">
        <v>53</v>
      </c>
      <c r="AF2335" s="490">
        <v>2</v>
      </c>
      <c r="AG2335" s="491">
        <v>145</v>
      </c>
      <c r="AH2335" s="491">
        <v>153.80000000000001</v>
      </c>
      <c r="AI2335" s="490">
        <v>2</v>
      </c>
      <c r="AJ2335" s="547">
        <v>3</v>
      </c>
      <c r="AK2335" s="547">
        <v>3</v>
      </c>
      <c r="AL2335" s="548"/>
      <c r="AM2335" s="548"/>
      <c r="AN2335" s="547" t="s">
        <v>80</v>
      </c>
      <c r="AO2335" s="547" t="s">
        <v>80</v>
      </c>
      <c r="AP2335" s="572"/>
      <c r="AQ2335" s="572"/>
      <c r="AR2335" s="548"/>
      <c r="AS2335" s="548"/>
      <c r="AT2335" s="548"/>
      <c r="AU2335" s="548"/>
      <c r="AV2335" s="548"/>
      <c r="AW2335" s="548"/>
      <c r="AX2335" s="548"/>
      <c r="AY2335" s="548"/>
      <c r="AZ2335" s="548"/>
      <c r="BA2335" s="548"/>
      <c r="BB2335" s="361"/>
      <c r="BC2335" s="586">
        <f t="shared" si="2051"/>
        <v>290</v>
      </c>
      <c r="BD2335" s="587">
        <f t="shared" si="2052"/>
        <v>307.60000000000002</v>
      </c>
      <c r="BE2335" s="590">
        <f t="shared" si="2053"/>
        <v>2055</v>
      </c>
      <c r="BF2335" s="308">
        <f t="shared" si="2054"/>
        <v>1950</v>
      </c>
      <c r="BG2335" s="591">
        <f t="shared" si="2055"/>
        <v>3175</v>
      </c>
      <c r="BH2335" s="590">
        <f t="shared" si="2056"/>
        <v>1507.5</v>
      </c>
      <c r="BI2335" s="308">
        <f t="shared" si="2057"/>
        <v>525</v>
      </c>
      <c r="BJ2335" s="591">
        <f t="shared" si="2058"/>
        <v>1025</v>
      </c>
      <c r="BK2335" s="590">
        <f t="shared" si="2059"/>
        <v>200</v>
      </c>
      <c r="BL2335" s="308">
        <f t="shared" si="2060"/>
        <v>195</v>
      </c>
      <c r="BM2335" s="591">
        <f t="shared" si="2061"/>
        <v>265</v>
      </c>
      <c r="BN2335" s="562">
        <f t="shared" ref="BN2335:BN2398" si="2065">MONTH(1&amp;$D2335)</f>
        <v>4</v>
      </c>
      <c r="BO2335" s="313">
        <f t="shared" si="2047"/>
        <v>2023</v>
      </c>
      <c r="BP2335" s="313">
        <f t="shared" ref="BP2335:BP2356" si="2066">(BN2335/3-ROUNDDOWN(BN2335/3,0))*3</f>
        <v>0.99999999999999978</v>
      </c>
      <c r="BQ2335" s="362"/>
    </row>
    <row r="2336" spans="1:69" ht="10.5" customHeight="1" x14ac:dyDescent="0.2">
      <c r="A2336" s="87" t="str">
        <f t="shared" si="2050"/>
        <v>2023-24RRU4</v>
      </c>
      <c r="B2336" s="87" t="str">
        <f t="shared" si="2063"/>
        <v>Y56</v>
      </c>
      <c r="C2336" s="240" t="s">
        <v>279</v>
      </c>
      <c r="D2336" s="240" t="s">
        <v>167</v>
      </c>
      <c r="E2336" s="42"/>
      <c r="F2336" s="320" t="str">
        <f>VLOOKUP($G2336,'Selection Sheet'!$C$15:$F$39,3,0)</f>
        <v>Y56</v>
      </c>
      <c r="G2336" s="320" t="str">
        <f t="shared" si="2064"/>
        <v>RRU</v>
      </c>
      <c r="H2336" s="240" t="s">
        <v>530</v>
      </c>
      <c r="I2336" s="534">
        <v>398</v>
      </c>
      <c r="J2336" s="534">
        <v>115</v>
      </c>
      <c r="K2336" s="534">
        <v>40</v>
      </c>
      <c r="L2336" s="534">
        <v>20</v>
      </c>
      <c r="M2336" s="534">
        <v>394</v>
      </c>
      <c r="N2336" s="534">
        <v>42</v>
      </c>
      <c r="O2336" s="534">
        <v>39</v>
      </c>
      <c r="P2336" s="534">
        <v>14</v>
      </c>
      <c r="Q2336" s="534">
        <v>159</v>
      </c>
      <c r="R2336" s="534">
        <v>134</v>
      </c>
      <c r="S2336" s="534">
        <v>973</v>
      </c>
      <c r="T2336" s="549">
        <v>403</v>
      </c>
      <c r="U2336" s="554">
        <v>83.6</v>
      </c>
      <c r="V2336" s="554">
        <v>73</v>
      </c>
      <c r="W2336" s="554">
        <v>135</v>
      </c>
      <c r="X2336" s="498">
        <v>607</v>
      </c>
      <c r="Y2336" s="555">
        <v>54.9</v>
      </c>
      <c r="Z2336" s="554">
        <v>27</v>
      </c>
      <c r="AA2336" s="554">
        <v>132</v>
      </c>
      <c r="AB2336" s="549">
        <v>87</v>
      </c>
      <c r="AC2336" s="554">
        <v>46.7</v>
      </c>
      <c r="AD2336" s="554">
        <v>41</v>
      </c>
      <c r="AE2336" s="554">
        <v>80</v>
      </c>
      <c r="AF2336" s="502">
        <v>111</v>
      </c>
      <c r="AG2336" s="503">
        <v>147.63</v>
      </c>
      <c r="AH2336" s="503">
        <v>189.2</v>
      </c>
      <c r="AI2336" s="502">
        <v>100</v>
      </c>
      <c r="AJ2336" s="538">
        <v>185</v>
      </c>
      <c r="AK2336" s="538">
        <v>254</v>
      </c>
      <c r="AL2336" s="539"/>
      <c r="AM2336" s="539"/>
      <c r="AN2336" s="538" t="s">
        <v>80</v>
      </c>
      <c r="AO2336" s="538" t="s">
        <v>80</v>
      </c>
      <c r="AP2336" s="569"/>
      <c r="AQ2336" s="569"/>
      <c r="AR2336" s="539"/>
      <c r="AS2336" s="539"/>
      <c r="AT2336" s="539"/>
      <c r="AU2336" s="539"/>
      <c r="AV2336" s="539"/>
      <c r="AW2336" s="539"/>
      <c r="AX2336" s="539"/>
      <c r="AY2336" s="539"/>
      <c r="AZ2336" s="539"/>
      <c r="BA2336" s="539"/>
      <c r="BB2336" s="357"/>
      <c r="BC2336" s="592">
        <f t="shared" si="2051"/>
        <v>14763</v>
      </c>
      <c r="BD2336" s="593">
        <f t="shared" si="2052"/>
        <v>18920</v>
      </c>
      <c r="BE2336" s="595">
        <f t="shared" si="2053"/>
        <v>33690.799999999996</v>
      </c>
      <c r="BF2336" s="289">
        <f t="shared" si="2054"/>
        <v>29419</v>
      </c>
      <c r="BG2336" s="596">
        <f t="shared" si="2055"/>
        <v>54405</v>
      </c>
      <c r="BH2336" s="595">
        <f t="shared" si="2056"/>
        <v>33324.299999999996</v>
      </c>
      <c r="BI2336" s="289">
        <f t="shared" si="2057"/>
        <v>16389</v>
      </c>
      <c r="BJ2336" s="596">
        <f t="shared" si="2058"/>
        <v>80124</v>
      </c>
      <c r="BK2336" s="595">
        <f t="shared" si="2059"/>
        <v>4062.9</v>
      </c>
      <c r="BL2336" s="289">
        <f t="shared" si="2060"/>
        <v>3567</v>
      </c>
      <c r="BM2336" s="596">
        <f t="shared" si="2061"/>
        <v>6960</v>
      </c>
      <c r="BN2336" s="563">
        <f t="shared" si="2065"/>
        <v>4</v>
      </c>
      <c r="BO2336" s="87">
        <f t="shared" si="2047"/>
        <v>2023</v>
      </c>
      <c r="BP2336" s="87">
        <f t="shared" si="2066"/>
        <v>0.99999999999999978</v>
      </c>
      <c r="BQ2336" s="202"/>
    </row>
    <row r="2337" spans="1:69" ht="10.5" customHeight="1" x14ac:dyDescent="0.2">
      <c r="A2337" s="87" t="str">
        <f t="shared" si="2050"/>
        <v>2023-24RX64</v>
      </c>
      <c r="B2337" s="87" t="str">
        <f t="shared" si="2063"/>
        <v>Y63</v>
      </c>
      <c r="C2337" s="240" t="s">
        <v>279</v>
      </c>
      <c r="D2337" s="240" t="s">
        <v>167</v>
      </c>
      <c r="E2337" s="42"/>
      <c r="F2337" s="320" t="str">
        <f>VLOOKUP($G2337,'Selection Sheet'!$C$15:$F$39,3,0)</f>
        <v>Y63</v>
      </c>
      <c r="G2337" s="320" t="str">
        <f t="shared" si="2064"/>
        <v>RX6</v>
      </c>
      <c r="H2337" s="240" t="s">
        <v>532</v>
      </c>
      <c r="I2337" s="534">
        <v>176</v>
      </c>
      <c r="J2337" s="534">
        <v>52</v>
      </c>
      <c r="K2337" s="534">
        <v>29</v>
      </c>
      <c r="L2337" s="534">
        <v>19</v>
      </c>
      <c r="M2337" s="534">
        <v>172</v>
      </c>
      <c r="N2337" s="534">
        <v>23</v>
      </c>
      <c r="O2337" s="534">
        <v>27</v>
      </c>
      <c r="P2337" s="534">
        <v>14</v>
      </c>
      <c r="Q2337" s="534">
        <v>66</v>
      </c>
      <c r="R2337" s="534">
        <v>49</v>
      </c>
      <c r="S2337" s="534">
        <v>514</v>
      </c>
      <c r="T2337" s="549">
        <v>272</v>
      </c>
      <c r="U2337" s="554">
        <v>84.2</v>
      </c>
      <c r="V2337" s="554">
        <v>76</v>
      </c>
      <c r="W2337" s="554">
        <v>123</v>
      </c>
      <c r="X2337" s="498">
        <v>272</v>
      </c>
      <c r="Y2337" s="555">
        <v>58.5</v>
      </c>
      <c r="Z2337" s="554">
        <v>28</v>
      </c>
      <c r="AA2337" s="554">
        <v>165</v>
      </c>
      <c r="AB2337" s="549">
        <v>45</v>
      </c>
      <c r="AC2337" s="554">
        <v>65.400000000000006</v>
      </c>
      <c r="AD2337" s="554">
        <v>56</v>
      </c>
      <c r="AE2337" s="554">
        <v>120</v>
      </c>
      <c r="AF2337" s="502">
        <v>47</v>
      </c>
      <c r="AG2337" s="503">
        <v>130.277777777778</v>
      </c>
      <c r="AH2337" s="503">
        <v>177</v>
      </c>
      <c r="AI2337" s="502">
        <v>36</v>
      </c>
      <c r="AJ2337" s="538">
        <v>62</v>
      </c>
      <c r="AK2337" s="538">
        <v>69</v>
      </c>
      <c r="AL2337" s="539"/>
      <c r="AM2337" s="539"/>
      <c r="AN2337" s="538" t="s">
        <v>80</v>
      </c>
      <c r="AO2337" s="538" t="s">
        <v>80</v>
      </c>
      <c r="AP2337" s="569"/>
      <c r="AQ2337" s="569"/>
      <c r="AR2337" s="539"/>
      <c r="AS2337" s="539"/>
      <c r="AT2337" s="539"/>
      <c r="AU2337" s="539"/>
      <c r="AV2337" s="539"/>
      <c r="AW2337" s="539"/>
      <c r="AX2337" s="539"/>
      <c r="AY2337" s="539"/>
      <c r="AZ2337" s="539"/>
      <c r="BA2337" s="539"/>
      <c r="BB2337" s="357"/>
      <c r="BC2337" s="592">
        <f t="shared" si="2051"/>
        <v>4690.0000000000082</v>
      </c>
      <c r="BD2337" s="593">
        <f t="shared" si="2052"/>
        <v>6372</v>
      </c>
      <c r="BE2337" s="595">
        <f t="shared" si="2053"/>
        <v>22902.400000000001</v>
      </c>
      <c r="BF2337" s="289">
        <f t="shared" si="2054"/>
        <v>20672</v>
      </c>
      <c r="BG2337" s="596">
        <f t="shared" si="2055"/>
        <v>33456</v>
      </c>
      <c r="BH2337" s="595">
        <f t="shared" si="2056"/>
        <v>15912</v>
      </c>
      <c r="BI2337" s="289">
        <f t="shared" si="2057"/>
        <v>7616</v>
      </c>
      <c r="BJ2337" s="596">
        <f t="shared" si="2058"/>
        <v>44880</v>
      </c>
      <c r="BK2337" s="595">
        <f t="shared" si="2059"/>
        <v>2943.0000000000005</v>
      </c>
      <c r="BL2337" s="289">
        <f t="shared" si="2060"/>
        <v>2520</v>
      </c>
      <c r="BM2337" s="596">
        <f t="shared" si="2061"/>
        <v>5400</v>
      </c>
      <c r="BN2337" s="563">
        <f t="shared" si="2065"/>
        <v>4</v>
      </c>
      <c r="BO2337" s="87">
        <f t="shared" si="2047"/>
        <v>2023</v>
      </c>
      <c r="BP2337" s="87">
        <f t="shared" si="2066"/>
        <v>0.99999999999999978</v>
      </c>
      <c r="BQ2337" s="202"/>
    </row>
    <row r="2338" spans="1:69" ht="10.5" customHeight="1" x14ac:dyDescent="0.2">
      <c r="A2338" s="314" t="str">
        <f t="shared" si="2050"/>
        <v>2023-24RX74</v>
      </c>
      <c r="B2338" s="314" t="str">
        <f t="shared" si="2063"/>
        <v>Y62</v>
      </c>
      <c r="C2338" s="243" t="s">
        <v>279</v>
      </c>
      <c r="D2338" s="243" t="s">
        <v>167</v>
      </c>
      <c r="E2338" s="206"/>
      <c r="F2338" s="321" t="str">
        <f>VLOOKUP($G2338,'Selection Sheet'!$C$15:$F$39,3,0)</f>
        <v>Y62</v>
      </c>
      <c r="G2338" s="321" t="str">
        <f t="shared" si="2064"/>
        <v>RX7</v>
      </c>
      <c r="H2338" s="243" t="s">
        <v>533</v>
      </c>
      <c r="I2338" s="540">
        <v>342</v>
      </c>
      <c r="J2338" s="540">
        <v>104</v>
      </c>
      <c r="K2338" s="540">
        <v>52</v>
      </c>
      <c r="L2338" s="540">
        <v>27</v>
      </c>
      <c r="M2338" s="540">
        <v>339</v>
      </c>
      <c r="N2338" s="540">
        <v>40</v>
      </c>
      <c r="O2338" s="540">
        <v>52</v>
      </c>
      <c r="P2338" s="540">
        <v>15</v>
      </c>
      <c r="Q2338" s="540">
        <v>140</v>
      </c>
      <c r="R2338" s="540">
        <v>103</v>
      </c>
      <c r="S2338" s="540">
        <v>1116</v>
      </c>
      <c r="T2338" s="514">
        <v>596</v>
      </c>
      <c r="U2338" s="551">
        <v>77.2</v>
      </c>
      <c r="V2338" s="551">
        <v>69</v>
      </c>
      <c r="W2338" s="551">
        <v>115</v>
      </c>
      <c r="X2338" s="511">
        <v>726</v>
      </c>
      <c r="Y2338" s="556">
        <v>68.099999999999994</v>
      </c>
      <c r="Z2338" s="551">
        <v>28</v>
      </c>
      <c r="AA2338" s="551">
        <v>151</v>
      </c>
      <c r="AB2338" s="514">
        <v>116</v>
      </c>
      <c r="AC2338" s="551">
        <v>61.6</v>
      </c>
      <c r="AD2338" s="551">
        <v>54.5</v>
      </c>
      <c r="AE2338" s="551">
        <v>101</v>
      </c>
      <c r="AF2338" s="515">
        <v>132</v>
      </c>
      <c r="AG2338" s="516">
        <v>149.95049504950501</v>
      </c>
      <c r="AH2338" s="516">
        <v>208</v>
      </c>
      <c r="AI2338" s="515">
        <v>101</v>
      </c>
      <c r="AJ2338" s="519">
        <v>157</v>
      </c>
      <c r="AK2338" s="519">
        <v>206</v>
      </c>
      <c r="AL2338" s="570"/>
      <c r="AM2338" s="570"/>
      <c r="AN2338" s="541" t="s">
        <v>80</v>
      </c>
      <c r="AO2338" s="541" t="s">
        <v>80</v>
      </c>
      <c r="AP2338" s="570"/>
      <c r="AQ2338" s="570"/>
      <c r="AR2338" s="542"/>
      <c r="AS2338" s="542"/>
      <c r="AT2338" s="542"/>
      <c r="AU2338" s="542"/>
      <c r="AV2338" s="542"/>
      <c r="AW2338" s="542"/>
      <c r="AX2338" s="542"/>
      <c r="AY2338" s="542"/>
      <c r="AZ2338" s="542"/>
      <c r="BA2338" s="542"/>
      <c r="BB2338" s="358"/>
      <c r="BC2338" s="597">
        <f t="shared" si="2051"/>
        <v>15145.000000000005</v>
      </c>
      <c r="BD2338" s="598">
        <f t="shared" si="2052"/>
        <v>21008</v>
      </c>
      <c r="BE2338" s="602">
        <f t="shared" si="2053"/>
        <v>46011.200000000004</v>
      </c>
      <c r="BF2338" s="603">
        <f t="shared" si="2054"/>
        <v>41124</v>
      </c>
      <c r="BG2338" s="604">
        <f t="shared" si="2055"/>
        <v>68540</v>
      </c>
      <c r="BH2338" s="602">
        <f t="shared" si="2056"/>
        <v>49440.6</v>
      </c>
      <c r="BI2338" s="603">
        <f t="shared" si="2057"/>
        <v>20328</v>
      </c>
      <c r="BJ2338" s="604">
        <f t="shared" si="2058"/>
        <v>109626</v>
      </c>
      <c r="BK2338" s="602">
        <f t="shared" si="2059"/>
        <v>7145.6</v>
      </c>
      <c r="BL2338" s="603">
        <f t="shared" si="2060"/>
        <v>6322</v>
      </c>
      <c r="BM2338" s="604">
        <f t="shared" si="2061"/>
        <v>11716</v>
      </c>
      <c r="BN2338" s="564">
        <f t="shared" si="2065"/>
        <v>4</v>
      </c>
      <c r="BO2338" s="314">
        <f t="shared" si="2047"/>
        <v>2023</v>
      </c>
      <c r="BP2338" s="314">
        <f t="shared" si="2066"/>
        <v>0.99999999999999978</v>
      </c>
      <c r="BQ2338" s="202"/>
    </row>
    <row r="2339" spans="1:69" ht="10.5" customHeight="1" x14ac:dyDescent="0.2">
      <c r="A2339" s="87" t="str">
        <f t="shared" si="2050"/>
        <v>2023-24RX84</v>
      </c>
      <c r="B2339" s="87" t="str">
        <f t="shared" si="2063"/>
        <v>Y63</v>
      </c>
      <c r="C2339" s="240" t="s">
        <v>279</v>
      </c>
      <c r="D2339" s="240" t="s">
        <v>167</v>
      </c>
      <c r="E2339" s="42"/>
      <c r="F2339" s="320" t="str">
        <f>VLOOKUP($G2339,'Selection Sheet'!$C$15:$F$39,3,0)</f>
        <v>Y63</v>
      </c>
      <c r="G2339" s="320" t="str">
        <f t="shared" si="2064"/>
        <v>RX8</v>
      </c>
      <c r="H2339" s="240" t="s">
        <v>534</v>
      </c>
      <c r="I2339" s="534">
        <v>287</v>
      </c>
      <c r="J2339" s="534">
        <v>77</v>
      </c>
      <c r="K2339" s="534">
        <v>36</v>
      </c>
      <c r="L2339" s="534">
        <v>17</v>
      </c>
      <c r="M2339" s="534">
        <v>274</v>
      </c>
      <c r="N2339" s="534">
        <v>23</v>
      </c>
      <c r="O2339" s="534">
        <v>35</v>
      </c>
      <c r="P2339" s="534">
        <v>10</v>
      </c>
      <c r="Q2339" s="534">
        <v>97</v>
      </c>
      <c r="R2339" s="534">
        <v>73</v>
      </c>
      <c r="S2339" s="534">
        <v>862</v>
      </c>
      <c r="T2339" s="549">
        <v>437</v>
      </c>
      <c r="U2339" s="554">
        <v>87.2</v>
      </c>
      <c r="V2339" s="554">
        <v>74</v>
      </c>
      <c r="W2339" s="554">
        <v>139</v>
      </c>
      <c r="X2339" s="498">
        <v>501</v>
      </c>
      <c r="Y2339" s="555">
        <v>84.9</v>
      </c>
      <c r="Z2339" s="554">
        <v>30</v>
      </c>
      <c r="AA2339" s="554">
        <v>257</v>
      </c>
      <c r="AB2339" s="549">
        <v>79</v>
      </c>
      <c r="AC2339" s="554">
        <v>58.6</v>
      </c>
      <c r="AD2339" s="554">
        <v>45</v>
      </c>
      <c r="AE2339" s="554">
        <v>112</v>
      </c>
      <c r="AF2339" s="502">
        <v>86</v>
      </c>
      <c r="AG2339" s="503">
        <v>134.42105263157899</v>
      </c>
      <c r="AH2339" s="503">
        <v>180.5</v>
      </c>
      <c r="AI2339" s="502">
        <v>76</v>
      </c>
      <c r="AJ2339" s="506">
        <v>95</v>
      </c>
      <c r="AK2339" s="506">
        <v>167</v>
      </c>
      <c r="AL2339" s="569"/>
      <c r="AM2339" s="569"/>
      <c r="AN2339" s="538" t="s">
        <v>80</v>
      </c>
      <c r="AO2339" s="538" t="s">
        <v>80</v>
      </c>
      <c r="AP2339" s="569"/>
      <c r="AQ2339" s="569"/>
      <c r="AR2339" s="539"/>
      <c r="AS2339" s="539"/>
      <c r="AT2339" s="539"/>
      <c r="AU2339" s="539"/>
      <c r="AV2339" s="539"/>
      <c r="AW2339" s="539"/>
      <c r="AX2339" s="539"/>
      <c r="AY2339" s="539"/>
      <c r="AZ2339" s="539"/>
      <c r="BA2339" s="539"/>
      <c r="BB2339" s="357"/>
      <c r="BC2339" s="592">
        <f t="shared" si="2051"/>
        <v>10216.000000000004</v>
      </c>
      <c r="BD2339" s="593">
        <f t="shared" si="2052"/>
        <v>13718</v>
      </c>
      <c r="BE2339" s="595">
        <f t="shared" si="2053"/>
        <v>38106.400000000001</v>
      </c>
      <c r="BF2339" s="289">
        <f t="shared" si="2054"/>
        <v>32338</v>
      </c>
      <c r="BG2339" s="596">
        <f t="shared" si="2055"/>
        <v>60743</v>
      </c>
      <c r="BH2339" s="595">
        <f t="shared" si="2056"/>
        <v>42534.9</v>
      </c>
      <c r="BI2339" s="289">
        <f t="shared" si="2057"/>
        <v>15030</v>
      </c>
      <c r="BJ2339" s="596">
        <f t="shared" si="2058"/>
        <v>128757</v>
      </c>
      <c r="BK2339" s="595">
        <f t="shared" si="2059"/>
        <v>4629.4000000000005</v>
      </c>
      <c r="BL2339" s="289">
        <f t="shared" si="2060"/>
        <v>3555</v>
      </c>
      <c r="BM2339" s="596">
        <f t="shared" si="2061"/>
        <v>8848</v>
      </c>
      <c r="BN2339" s="563">
        <f t="shared" si="2065"/>
        <v>4</v>
      </c>
      <c r="BO2339" s="87">
        <f t="shared" si="2047"/>
        <v>2023</v>
      </c>
      <c r="BP2339" s="87">
        <f t="shared" si="2066"/>
        <v>0.99999999999999978</v>
      </c>
      <c r="BQ2339" s="202"/>
    </row>
    <row r="2340" spans="1:69" ht="10.5" customHeight="1" x14ac:dyDescent="0.2">
      <c r="A2340" s="87" t="str">
        <f t="shared" si="2050"/>
        <v>2023-24RX94</v>
      </c>
      <c r="B2340" s="87" t="str">
        <f t="shared" si="2063"/>
        <v>Y60</v>
      </c>
      <c r="C2340" s="240" t="s">
        <v>279</v>
      </c>
      <c r="D2340" s="240" t="s">
        <v>167</v>
      </c>
      <c r="E2340" s="42"/>
      <c r="F2340" s="320" t="str">
        <f>VLOOKUP($G2340,'Selection Sheet'!$C$15:$F$39,3,0)</f>
        <v>Y60</v>
      </c>
      <c r="G2340" s="320" t="str">
        <f t="shared" si="2064"/>
        <v>RX9</v>
      </c>
      <c r="H2340" s="240" t="s">
        <v>535</v>
      </c>
      <c r="I2340" s="534">
        <v>235</v>
      </c>
      <c r="J2340" s="534">
        <v>65</v>
      </c>
      <c r="K2340" s="534">
        <v>34</v>
      </c>
      <c r="L2340" s="534">
        <v>15</v>
      </c>
      <c r="M2340" s="534">
        <v>235</v>
      </c>
      <c r="N2340" s="534">
        <v>22</v>
      </c>
      <c r="O2340" s="534">
        <v>34</v>
      </c>
      <c r="P2340" s="534">
        <v>11</v>
      </c>
      <c r="Q2340" s="534">
        <v>86</v>
      </c>
      <c r="R2340" s="534">
        <v>85</v>
      </c>
      <c r="S2340" s="534">
        <v>634</v>
      </c>
      <c r="T2340" s="549">
        <v>435</v>
      </c>
      <c r="U2340" s="554">
        <v>91.1</v>
      </c>
      <c r="V2340" s="554">
        <v>80</v>
      </c>
      <c r="W2340" s="554">
        <v>147</v>
      </c>
      <c r="X2340" s="498">
        <v>458</v>
      </c>
      <c r="Y2340" s="555">
        <v>86.3</v>
      </c>
      <c r="Z2340" s="554">
        <v>42.5</v>
      </c>
      <c r="AA2340" s="554">
        <v>208</v>
      </c>
      <c r="AB2340" s="549">
        <v>51</v>
      </c>
      <c r="AC2340" s="554">
        <v>65.900000000000006</v>
      </c>
      <c r="AD2340" s="554">
        <v>61</v>
      </c>
      <c r="AE2340" s="554">
        <v>113</v>
      </c>
      <c r="AF2340" s="502">
        <v>144</v>
      </c>
      <c r="AG2340" s="503">
        <v>169.52427184466001</v>
      </c>
      <c r="AH2340" s="503">
        <v>259.8</v>
      </c>
      <c r="AI2340" s="502">
        <v>103</v>
      </c>
      <c r="AJ2340" s="506">
        <v>75</v>
      </c>
      <c r="AK2340" s="506">
        <v>92</v>
      </c>
      <c r="AL2340" s="569"/>
      <c r="AM2340" s="569"/>
      <c r="AN2340" s="538" t="s">
        <v>80</v>
      </c>
      <c r="AO2340" s="538" t="s">
        <v>80</v>
      </c>
      <c r="AP2340" s="569"/>
      <c r="AQ2340" s="569"/>
      <c r="AR2340" s="539"/>
      <c r="AS2340" s="539"/>
      <c r="AT2340" s="539"/>
      <c r="AU2340" s="539"/>
      <c r="AV2340" s="539"/>
      <c r="AW2340" s="539"/>
      <c r="AX2340" s="539"/>
      <c r="AY2340" s="539"/>
      <c r="AZ2340" s="539"/>
      <c r="BA2340" s="539"/>
      <c r="BB2340" s="357"/>
      <c r="BC2340" s="592">
        <f t="shared" si="2051"/>
        <v>17460.999999999982</v>
      </c>
      <c r="BD2340" s="593">
        <f t="shared" si="2052"/>
        <v>26759.4</v>
      </c>
      <c r="BE2340" s="595">
        <f t="shared" si="2053"/>
        <v>39628.5</v>
      </c>
      <c r="BF2340" s="289">
        <f t="shared" si="2054"/>
        <v>34800</v>
      </c>
      <c r="BG2340" s="596">
        <f t="shared" si="2055"/>
        <v>63945</v>
      </c>
      <c r="BH2340" s="595">
        <f t="shared" si="2056"/>
        <v>39525.4</v>
      </c>
      <c r="BI2340" s="289">
        <f t="shared" si="2057"/>
        <v>19465</v>
      </c>
      <c r="BJ2340" s="596">
        <f t="shared" si="2058"/>
        <v>95264</v>
      </c>
      <c r="BK2340" s="595">
        <f t="shared" si="2059"/>
        <v>3360.9</v>
      </c>
      <c r="BL2340" s="289">
        <f t="shared" si="2060"/>
        <v>3111</v>
      </c>
      <c r="BM2340" s="596">
        <f t="shared" si="2061"/>
        <v>5763</v>
      </c>
      <c r="BN2340" s="563">
        <f t="shared" si="2065"/>
        <v>4</v>
      </c>
      <c r="BO2340" s="87">
        <f t="shared" si="2047"/>
        <v>2023</v>
      </c>
      <c r="BP2340" s="87">
        <f t="shared" si="2066"/>
        <v>0.99999999999999978</v>
      </c>
      <c r="BQ2340" s="202"/>
    </row>
    <row r="2341" spans="1:69" ht="10.5" customHeight="1" x14ac:dyDescent="0.2">
      <c r="A2341" s="314" t="str">
        <f t="shared" si="2050"/>
        <v>2023-24RYA4</v>
      </c>
      <c r="B2341" s="314" t="str">
        <f t="shared" si="2063"/>
        <v>Y60</v>
      </c>
      <c r="C2341" s="243" t="s">
        <v>279</v>
      </c>
      <c r="D2341" s="243" t="s">
        <v>167</v>
      </c>
      <c r="E2341" s="206"/>
      <c r="F2341" s="321" t="str">
        <f>VLOOKUP($G2341,'Selection Sheet'!$C$15:$F$39,3,0)</f>
        <v>Y60</v>
      </c>
      <c r="G2341" s="321" t="str">
        <f t="shared" si="2064"/>
        <v>RYA</v>
      </c>
      <c r="H2341" s="243" t="s">
        <v>536</v>
      </c>
      <c r="I2341" s="540">
        <v>344</v>
      </c>
      <c r="J2341" s="540">
        <v>95</v>
      </c>
      <c r="K2341" s="540">
        <v>52</v>
      </c>
      <c r="L2341" s="540">
        <v>23</v>
      </c>
      <c r="M2341" s="540">
        <v>333</v>
      </c>
      <c r="N2341" s="540">
        <v>20</v>
      </c>
      <c r="O2341" s="540">
        <v>50</v>
      </c>
      <c r="P2341" s="540">
        <v>13</v>
      </c>
      <c r="Q2341" s="540">
        <v>126</v>
      </c>
      <c r="R2341" s="540">
        <v>86</v>
      </c>
      <c r="S2341" s="540">
        <v>1024</v>
      </c>
      <c r="T2341" s="514">
        <v>467</v>
      </c>
      <c r="U2341" s="551">
        <v>92.5</v>
      </c>
      <c r="V2341" s="551">
        <v>80</v>
      </c>
      <c r="W2341" s="551">
        <v>137</v>
      </c>
      <c r="X2341" s="511">
        <v>498</v>
      </c>
      <c r="Y2341" s="556">
        <v>82.9</v>
      </c>
      <c r="Z2341" s="551">
        <v>37.5</v>
      </c>
      <c r="AA2341" s="551">
        <v>202</v>
      </c>
      <c r="AB2341" s="514">
        <v>62</v>
      </c>
      <c r="AC2341" s="551">
        <v>59.1</v>
      </c>
      <c r="AD2341" s="551">
        <v>52.5</v>
      </c>
      <c r="AE2341" s="551">
        <v>90</v>
      </c>
      <c r="AF2341" s="515">
        <v>127</v>
      </c>
      <c r="AG2341" s="516">
        <v>137.14953271028</v>
      </c>
      <c r="AH2341" s="516">
        <v>187.6</v>
      </c>
      <c r="AI2341" s="515">
        <v>107</v>
      </c>
      <c r="AJ2341" s="519">
        <v>186</v>
      </c>
      <c r="AK2341" s="519">
        <v>196</v>
      </c>
      <c r="AL2341" s="570"/>
      <c r="AM2341" s="570"/>
      <c r="AN2341" s="541" t="s">
        <v>80</v>
      </c>
      <c r="AO2341" s="541" t="s">
        <v>80</v>
      </c>
      <c r="AP2341" s="570"/>
      <c r="AQ2341" s="570"/>
      <c r="AR2341" s="542"/>
      <c r="AS2341" s="542"/>
      <c r="AT2341" s="542"/>
      <c r="AU2341" s="542"/>
      <c r="AV2341" s="542"/>
      <c r="AW2341" s="542"/>
      <c r="AX2341" s="542"/>
      <c r="AY2341" s="542"/>
      <c r="AZ2341" s="542"/>
      <c r="BA2341" s="542"/>
      <c r="BB2341" s="358"/>
      <c r="BC2341" s="597">
        <f t="shared" si="2051"/>
        <v>14674.99999999996</v>
      </c>
      <c r="BD2341" s="598">
        <f t="shared" si="2052"/>
        <v>20073.2</v>
      </c>
      <c r="BE2341" s="602">
        <f t="shared" si="2053"/>
        <v>43197.5</v>
      </c>
      <c r="BF2341" s="603">
        <f t="shared" si="2054"/>
        <v>37360</v>
      </c>
      <c r="BG2341" s="604">
        <f t="shared" si="2055"/>
        <v>63979</v>
      </c>
      <c r="BH2341" s="602">
        <f t="shared" si="2056"/>
        <v>41284.200000000004</v>
      </c>
      <c r="BI2341" s="603">
        <f t="shared" si="2057"/>
        <v>18675</v>
      </c>
      <c r="BJ2341" s="604">
        <f t="shared" si="2058"/>
        <v>100596</v>
      </c>
      <c r="BK2341" s="602">
        <f t="shared" si="2059"/>
        <v>3664.2000000000003</v>
      </c>
      <c r="BL2341" s="603">
        <f t="shared" si="2060"/>
        <v>3255</v>
      </c>
      <c r="BM2341" s="604">
        <f t="shared" si="2061"/>
        <v>5580</v>
      </c>
      <c r="BN2341" s="564">
        <f t="shared" si="2065"/>
        <v>4</v>
      </c>
      <c r="BO2341" s="314">
        <f t="shared" si="2047"/>
        <v>2023</v>
      </c>
      <c r="BP2341" s="314">
        <f t="shared" si="2066"/>
        <v>0.99999999999999978</v>
      </c>
      <c r="BQ2341" s="202"/>
    </row>
    <row r="2342" spans="1:69" ht="10.5" customHeight="1" x14ac:dyDescent="0.2">
      <c r="A2342" s="87" t="str">
        <f t="shared" si="2050"/>
        <v>2023-24RYC4</v>
      </c>
      <c r="B2342" s="87" t="str">
        <f t="shared" si="2063"/>
        <v>Y61</v>
      </c>
      <c r="C2342" s="240" t="s">
        <v>279</v>
      </c>
      <c r="D2342" s="240" t="s">
        <v>167</v>
      </c>
      <c r="E2342" s="42"/>
      <c r="F2342" s="320" t="str">
        <f>VLOOKUP($G2342,'Selection Sheet'!$C$15:$F$39,3,0)</f>
        <v>Y61</v>
      </c>
      <c r="G2342" s="320" t="str">
        <f t="shared" si="2064"/>
        <v>RYC</v>
      </c>
      <c r="H2342" s="240" t="s">
        <v>537</v>
      </c>
      <c r="I2342" s="534">
        <v>327</v>
      </c>
      <c r="J2342" s="534">
        <v>97</v>
      </c>
      <c r="K2342" s="534">
        <v>41</v>
      </c>
      <c r="L2342" s="534">
        <v>20</v>
      </c>
      <c r="M2342" s="534">
        <v>326</v>
      </c>
      <c r="N2342" s="534">
        <v>21</v>
      </c>
      <c r="O2342" s="534">
        <v>41</v>
      </c>
      <c r="P2342" s="534">
        <v>11</v>
      </c>
      <c r="Q2342" s="534">
        <v>86</v>
      </c>
      <c r="R2342" s="534">
        <v>84</v>
      </c>
      <c r="S2342" s="534">
        <v>1002</v>
      </c>
      <c r="T2342" s="549">
        <v>555</v>
      </c>
      <c r="U2342" s="554">
        <v>89.8</v>
      </c>
      <c r="V2342" s="554">
        <v>80</v>
      </c>
      <c r="W2342" s="554">
        <v>137</v>
      </c>
      <c r="X2342" s="498">
        <v>574</v>
      </c>
      <c r="Y2342" s="555">
        <v>79.3</v>
      </c>
      <c r="Z2342" s="554">
        <v>34.5</v>
      </c>
      <c r="AA2342" s="554">
        <v>204</v>
      </c>
      <c r="AB2342" s="549">
        <v>77</v>
      </c>
      <c r="AC2342" s="554">
        <v>57.2</v>
      </c>
      <c r="AD2342" s="554">
        <v>53</v>
      </c>
      <c r="AE2342" s="554">
        <v>103</v>
      </c>
      <c r="AF2342" s="502">
        <v>116</v>
      </c>
      <c r="AG2342" s="503">
        <v>158.73786407767</v>
      </c>
      <c r="AH2342" s="503">
        <v>209.6</v>
      </c>
      <c r="AI2342" s="502">
        <v>103</v>
      </c>
      <c r="AJ2342" s="538">
        <v>104</v>
      </c>
      <c r="AK2342" s="538">
        <v>117</v>
      </c>
      <c r="AL2342" s="539"/>
      <c r="AM2342" s="539"/>
      <c r="AN2342" s="538" t="s">
        <v>80</v>
      </c>
      <c r="AO2342" s="538" t="s">
        <v>80</v>
      </c>
      <c r="AP2342" s="569"/>
      <c r="AQ2342" s="569"/>
      <c r="AR2342" s="539"/>
      <c r="AS2342" s="539"/>
      <c r="AT2342" s="539"/>
      <c r="AU2342" s="539"/>
      <c r="AV2342" s="539"/>
      <c r="AW2342" s="539"/>
      <c r="AX2342" s="539"/>
      <c r="AY2342" s="539"/>
      <c r="AZ2342" s="539"/>
      <c r="BA2342" s="539"/>
      <c r="BB2342" s="357"/>
      <c r="BC2342" s="592">
        <f t="shared" si="2051"/>
        <v>16350.000000000009</v>
      </c>
      <c r="BD2342" s="593">
        <f t="shared" si="2052"/>
        <v>21588.799999999999</v>
      </c>
      <c r="BE2342" s="595">
        <f t="shared" si="2053"/>
        <v>49839</v>
      </c>
      <c r="BF2342" s="289">
        <f t="shared" si="2054"/>
        <v>44400</v>
      </c>
      <c r="BG2342" s="596">
        <f t="shared" si="2055"/>
        <v>76035</v>
      </c>
      <c r="BH2342" s="595">
        <f t="shared" si="2056"/>
        <v>45518.2</v>
      </c>
      <c r="BI2342" s="289">
        <f t="shared" si="2057"/>
        <v>19803</v>
      </c>
      <c r="BJ2342" s="596">
        <f t="shared" si="2058"/>
        <v>117096</v>
      </c>
      <c r="BK2342" s="595">
        <f t="shared" si="2059"/>
        <v>4404.4000000000005</v>
      </c>
      <c r="BL2342" s="289">
        <f t="shared" si="2060"/>
        <v>4081</v>
      </c>
      <c r="BM2342" s="596">
        <f t="shared" si="2061"/>
        <v>7931</v>
      </c>
      <c r="BN2342" s="563">
        <f t="shared" si="2065"/>
        <v>4</v>
      </c>
      <c r="BO2342" s="87">
        <f t="shared" si="2047"/>
        <v>2023</v>
      </c>
      <c r="BP2342" s="87">
        <f t="shared" si="2066"/>
        <v>0.99999999999999978</v>
      </c>
      <c r="BQ2342" s="202"/>
    </row>
    <row r="2343" spans="1:69" ht="10.5" customHeight="1" x14ac:dyDescent="0.2">
      <c r="A2343" s="87" t="str">
        <f t="shared" si="2050"/>
        <v>2023-24RYD4</v>
      </c>
      <c r="B2343" s="87" t="str">
        <f t="shared" si="2063"/>
        <v>Y59</v>
      </c>
      <c r="C2343" s="240" t="s">
        <v>279</v>
      </c>
      <c r="D2343" s="240" t="s">
        <v>167</v>
      </c>
      <c r="E2343" s="42"/>
      <c r="F2343" s="320" t="str">
        <f>VLOOKUP($G2343,'Selection Sheet'!$C$15:$F$39,3,0)</f>
        <v>Y59</v>
      </c>
      <c r="G2343" s="320" t="str">
        <f t="shared" si="2064"/>
        <v>RYD</v>
      </c>
      <c r="H2343" s="240" t="s">
        <v>538</v>
      </c>
      <c r="I2343" s="534">
        <v>221</v>
      </c>
      <c r="J2343" s="534">
        <v>70</v>
      </c>
      <c r="K2343" s="534">
        <v>33</v>
      </c>
      <c r="L2343" s="534">
        <v>18</v>
      </c>
      <c r="M2343" s="534">
        <v>219</v>
      </c>
      <c r="N2343" s="534">
        <v>19</v>
      </c>
      <c r="O2343" s="534">
        <v>33</v>
      </c>
      <c r="P2343" s="534">
        <v>9</v>
      </c>
      <c r="Q2343" s="534">
        <v>92</v>
      </c>
      <c r="R2343" s="534">
        <v>66</v>
      </c>
      <c r="S2343" s="534">
        <v>732</v>
      </c>
      <c r="T2343" s="549">
        <v>388</v>
      </c>
      <c r="U2343" s="554">
        <v>84.9</v>
      </c>
      <c r="V2343" s="554">
        <v>73</v>
      </c>
      <c r="W2343" s="554">
        <v>132</v>
      </c>
      <c r="X2343" s="498">
        <v>415</v>
      </c>
      <c r="Y2343" s="555">
        <v>60.7</v>
      </c>
      <c r="Z2343" s="554">
        <v>28</v>
      </c>
      <c r="AA2343" s="554">
        <v>136</v>
      </c>
      <c r="AB2343" s="549">
        <v>47</v>
      </c>
      <c r="AC2343" s="554">
        <v>61.6</v>
      </c>
      <c r="AD2343" s="554">
        <v>56</v>
      </c>
      <c r="AE2343" s="554">
        <v>92</v>
      </c>
      <c r="AF2343" s="502">
        <v>106</v>
      </c>
      <c r="AG2343" s="503">
        <v>153.113636363636</v>
      </c>
      <c r="AH2343" s="503">
        <v>206.8</v>
      </c>
      <c r="AI2343" s="502">
        <v>88</v>
      </c>
      <c r="AJ2343" s="538">
        <v>91</v>
      </c>
      <c r="AK2343" s="538">
        <v>136</v>
      </c>
      <c r="AL2343" s="539"/>
      <c r="AM2343" s="539"/>
      <c r="AN2343" s="538" t="s">
        <v>80</v>
      </c>
      <c r="AO2343" s="538" t="s">
        <v>80</v>
      </c>
      <c r="AP2343" s="569"/>
      <c r="AQ2343" s="569"/>
      <c r="AR2343" s="539"/>
      <c r="AS2343" s="539"/>
      <c r="AT2343" s="539"/>
      <c r="AU2343" s="539"/>
      <c r="AV2343" s="539"/>
      <c r="AW2343" s="539"/>
      <c r="AX2343" s="539"/>
      <c r="AY2343" s="539"/>
      <c r="AZ2343" s="539"/>
      <c r="BA2343" s="539"/>
      <c r="BB2343" s="357"/>
      <c r="BC2343" s="592">
        <f t="shared" si="2051"/>
        <v>13473.999999999969</v>
      </c>
      <c r="BD2343" s="593">
        <f t="shared" si="2052"/>
        <v>18198.400000000001</v>
      </c>
      <c r="BE2343" s="595">
        <f t="shared" si="2053"/>
        <v>32941.200000000004</v>
      </c>
      <c r="BF2343" s="289">
        <f t="shared" si="2054"/>
        <v>28324</v>
      </c>
      <c r="BG2343" s="596">
        <f t="shared" si="2055"/>
        <v>51216</v>
      </c>
      <c r="BH2343" s="595">
        <f t="shared" si="2056"/>
        <v>25190.5</v>
      </c>
      <c r="BI2343" s="289">
        <f t="shared" si="2057"/>
        <v>11620</v>
      </c>
      <c r="BJ2343" s="596">
        <f t="shared" si="2058"/>
        <v>56440</v>
      </c>
      <c r="BK2343" s="595">
        <f t="shared" si="2059"/>
        <v>2895.2000000000003</v>
      </c>
      <c r="BL2343" s="289">
        <f t="shared" si="2060"/>
        <v>2632</v>
      </c>
      <c r="BM2343" s="596">
        <f t="shared" si="2061"/>
        <v>4324</v>
      </c>
      <c r="BN2343" s="563">
        <f t="shared" si="2065"/>
        <v>4</v>
      </c>
      <c r="BO2343" s="87">
        <f t="shared" si="2047"/>
        <v>2023</v>
      </c>
      <c r="BP2343" s="87">
        <f t="shared" si="2066"/>
        <v>0.99999999999999978</v>
      </c>
      <c r="BQ2343" s="202"/>
    </row>
    <row r="2344" spans="1:69" ht="10.5" customHeight="1" x14ac:dyDescent="0.2">
      <c r="A2344" s="87" t="str">
        <f t="shared" si="2050"/>
        <v>2023-24RYE4</v>
      </c>
      <c r="B2344" s="87" t="str">
        <f t="shared" si="2063"/>
        <v>Y59</v>
      </c>
      <c r="C2344" s="240" t="s">
        <v>279</v>
      </c>
      <c r="D2344" s="240" t="s">
        <v>167</v>
      </c>
      <c r="E2344" s="42"/>
      <c r="F2344" s="320" t="str">
        <f>VLOOKUP($G2344,'Selection Sheet'!$C$15:$F$39,3,0)</f>
        <v>Y59</v>
      </c>
      <c r="G2344" s="320" t="str">
        <f t="shared" si="2064"/>
        <v>RYE</v>
      </c>
      <c r="H2344" s="240" t="s">
        <v>539</v>
      </c>
      <c r="I2344" s="534">
        <v>192</v>
      </c>
      <c r="J2344" s="534">
        <v>52</v>
      </c>
      <c r="K2344" s="534">
        <v>26</v>
      </c>
      <c r="L2344" s="534">
        <v>12</v>
      </c>
      <c r="M2344" s="534">
        <v>192</v>
      </c>
      <c r="N2344" s="534">
        <v>20</v>
      </c>
      <c r="O2344" s="534">
        <v>26</v>
      </c>
      <c r="P2344" s="534">
        <v>5</v>
      </c>
      <c r="Q2344" s="534">
        <v>69</v>
      </c>
      <c r="R2344" s="534">
        <v>55</v>
      </c>
      <c r="S2344" s="534">
        <v>391</v>
      </c>
      <c r="T2344" s="549">
        <v>302</v>
      </c>
      <c r="U2344" s="554">
        <v>84.3</v>
      </c>
      <c r="V2344" s="554">
        <v>74.5</v>
      </c>
      <c r="W2344" s="554">
        <v>130</v>
      </c>
      <c r="X2344" s="498">
        <v>323</v>
      </c>
      <c r="Y2344" s="555">
        <v>73.7</v>
      </c>
      <c r="Z2344" s="554">
        <v>27</v>
      </c>
      <c r="AA2344" s="554">
        <v>185</v>
      </c>
      <c r="AB2344" s="549">
        <v>64</v>
      </c>
      <c r="AC2344" s="554">
        <v>57.7</v>
      </c>
      <c r="AD2344" s="554">
        <v>48</v>
      </c>
      <c r="AE2344" s="554">
        <v>85</v>
      </c>
      <c r="AF2344" s="502">
        <v>88</v>
      </c>
      <c r="AG2344" s="503">
        <v>133.10389610389601</v>
      </c>
      <c r="AH2344" s="503">
        <v>183.4</v>
      </c>
      <c r="AI2344" s="502">
        <v>77</v>
      </c>
      <c r="AJ2344" s="538">
        <v>105</v>
      </c>
      <c r="AK2344" s="538">
        <v>149</v>
      </c>
      <c r="AL2344" s="539"/>
      <c r="AM2344" s="539"/>
      <c r="AN2344" s="538" t="s">
        <v>80</v>
      </c>
      <c r="AO2344" s="538" t="s">
        <v>80</v>
      </c>
      <c r="AP2344" s="569"/>
      <c r="AQ2344" s="569"/>
      <c r="AR2344" s="539"/>
      <c r="AS2344" s="539"/>
      <c r="AT2344" s="539"/>
      <c r="AU2344" s="539"/>
      <c r="AV2344" s="539"/>
      <c r="AW2344" s="539"/>
      <c r="AX2344" s="539"/>
      <c r="AY2344" s="539"/>
      <c r="AZ2344" s="539"/>
      <c r="BA2344" s="539"/>
      <c r="BB2344" s="357"/>
      <c r="BC2344" s="592">
        <f t="shared" si="2051"/>
        <v>10248.999999999993</v>
      </c>
      <c r="BD2344" s="593">
        <f t="shared" si="2052"/>
        <v>14121.800000000001</v>
      </c>
      <c r="BE2344" s="595">
        <f t="shared" si="2053"/>
        <v>25458.6</v>
      </c>
      <c r="BF2344" s="289">
        <f t="shared" si="2054"/>
        <v>22499</v>
      </c>
      <c r="BG2344" s="596">
        <f t="shared" si="2055"/>
        <v>39260</v>
      </c>
      <c r="BH2344" s="595">
        <f t="shared" si="2056"/>
        <v>23805.100000000002</v>
      </c>
      <c r="BI2344" s="289">
        <f t="shared" si="2057"/>
        <v>8721</v>
      </c>
      <c r="BJ2344" s="596">
        <f t="shared" si="2058"/>
        <v>59755</v>
      </c>
      <c r="BK2344" s="595">
        <f t="shared" si="2059"/>
        <v>3692.8</v>
      </c>
      <c r="BL2344" s="289">
        <f t="shared" si="2060"/>
        <v>3072</v>
      </c>
      <c r="BM2344" s="596">
        <f t="shared" si="2061"/>
        <v>5440</v>
      </c>
      <c r="BN2344" s="563">
        <f t="shared" si="2065"/>
        <v>4</v>
      </c>
      <c r="BO2344" s="87">
        <f t="shared" si="2047"/>
        <v>2023</v>
      </c>
      <c r="BP2344" s="87">
        <f t="shared" si="2066"/>
        <v>0.99999999999999978</v>
      </c>
      <c r="BQ2344" s="202"/>
    </row>
    <row r="2345" spans="1:69" ht="10.5" customHeight="1" x14ac:dyDescent="0.2">
      <c r="A2345" s="312" t="str">
        <f t="shared" si="2050"/>
        <v>2023-24RYF4</v>
      </c>
      <c r="B2345" s="312" t="str">
        <f t="shared" si="2063"/>
        <v>Y58</v>
      </c>
      <c r="C2345" s="245" t="s">
        <v>279</v>
      </c>
      <c r="D2345" s="245" t="s">
        <v>167</v>
      </c>
      <c r="E2345" s="53"/>
      <c r="F2345" s="322" t="str">
        <f>VLOOKUP($G2345,'Selection Sheet'!$C$15:$F$39,3,0)</f>
        <v>Y58</v>
      </c>
      <c r="G2345" s="322" t="str">
        <f t="shared" si="2064"/>
        <v>RYF</v>
      </c>
      <c r="H2345" s="245" t="s">
        <v>540</v>
      </c>
      <c r="I2345" s="543">
        <v>254</v>
      </c>
      <c r="J2345" s="543">
        <v>80</v>
      </c>
      <c r="K2345" s="543">
        <v>50</v>
      </c>
      <c r="L2345" s="543">
        <v>31</v>
      </c>
      <c r="M2345" s="543">
        <v>252</v>
      </c>
      <c r="N2345" s="543">
        <v>36</v>
      </c>
      <c r="O2345" s="543">
        <v>50</v>
      </c>
      <c r="P2345" s="543">
        <v>20</v>
      </c>
      <c r="Q2345" s="543">
        <v>105</v>
      </c>
      <c r="R2345" s="543">
        <v>77</v>
      </c>
      <c r="S2345" s="543">
        <v>801</v>
      </c>
      <c r="T2345" s="524">
        <v>620</v>
      </c>
      <c r="U2345" s="552">
        <v>101.3</v>
      </c>
      <c r="V2345" s="552">
        <v>87</v>
      </c>
      <c r="W2345" s="552">
        <v>154.5</v>
      </c>
      <c r="X2345" s="524">
        <v>611</v>
      </c>
      <c r="Y2345" s="557">
        <v>74.5</v>
      </c>
      <c r="Z2345" s="552">
        <v>24</v>
      </c>
      <c r="AA2345" s="552">
        <v>219</v>
      </c>
      <c r="AB2345" s="527">
        <v>75</v>
      </c>
      <c r="AC2345" s="552">
        <v>64.3</v>
      </c>
      <c r="AD2345" s="552">
        <v>56</v>
      </c>
      <c r="AE2345" s="552">
        <v>113</v>
      </c>
      <c r="AF2345" s="528">
        <v>130</v>
      </c>
      <c r="AG2345" s="529">
        <v>151.196078431373</v>
      </c>
      <c r="AH2345" s="529">
        <v>208.8</v>
      </c>
      <c r="AI2345" s="528">
        <v>102</v>
      </c>
      <c r="AJ2345" s="544">
        <v>178</v>
      </c>
      <c r="AK2345" s="544">
        <v>238</v>
      </c>
      <c r="AL2345" s="545"/>
      <c r="AM2345" s="545"/>
      <c r="AN2345" s="544" t="s">
        <v>80</v>
      </c>
      <c r="AO2345" s="544" t="s">
        <v>80</v>
      </c>
      <c r="AP2345" s="571"/>
      <c r="AQ2345" s="571"/>
      <c r="AR2345" s="545"/>
      <c r="AS2345" s="545"/>
      <c r="AT2345" s="545"/>
      <c r="AU2345" s="545"/>
      <c r="AV2345" s="545"/>
      <c r="AW2345" s="545"/>
      <c r="AX2345" s="545"/>
      <c r="AY2345" s="545"/>
      <c r="AZ2345" s="545"/>
      <c r="BA2345" s="545"/>
      <c r="BB2345" s="359"/>
      <c r="BC2345" s="605">
        <f t="shared" si="2051"/>
        <v>15422.000000000045</v>
      </c>
      <c r="BD2345" s="606">
        <f t="shared" si="2052"/>
        <v>21297.600000000002</v>
      </c>
      <c r="BE2345" s="609">
        <f t="shared" si="2053"/>
        <v>62806</v>
      </c>
      <c r="BF2345" s="311">
        <f t="shared" si="2054"/>
        <v>53940</v>
      </c>
      <c r="BG2345" s="610">
        <f t="shared" si="2055"/>
        <v>95790</v>
      </c>
      <c r="BH2345" s="609">
        <f t="shared" si="2056"/>
        <v>45519.5</v>
      </c>
      <c r="BI2345" s="311">
        <f t="shared" si="2057"/>
        <v>14664</v>
      </c>
      <c r="BJ2345" s="610">
        <f t="shared" si="2058"/>
        <v>133809</v>
      </c>
      <c r="BK2345" s="609">
        <f t="shared" si="2059"/>
        <v>4822.5</v>
      </c>
      <c r="BL2345" s="311">
        <f t="shared" si="2060"/>
        <v>4200</v>
      </c>
      <c r="BM2345" s="610">
        <f t="shared" si="2061"/>
        <v>8475</v>
      </c>
      <c r="BN2345" s="565">
        <f t="shared" si="2065"/>
        <v>4</v>
      </c>
      <c r="BO2345" s="312">
        <f t="shared" ref="BO2345:BO2376" si="2067">VALUE(LEFT(C2345,4)+IF($BN2345&lt;4,1,0))</f>
        <v>2023</v>
      </c>
      <c r="BP2345" s="312">
        <f t="shared" si="2066"/>
        <v>0.99999999999999978</v>
      </c>
      <c r="BQ2345" s="363"/>
    </row>
    <row r="2346" spans="1:69" ht="10.5" customHeight="1" x14ac:dyDescent="0.2">
      <c r="A2346" s="313" t="str">
        <f t="shared" si="2050"/>
        <v>2023-24R1F5</v>
      </c>
      <c r="B2346" s="313" t="str">
        <f t="shared" si="2063"/>
        <v>Y59</v>
      </c>
      <c r="C2346" s="241" t="s">
        <v>279</v>
      </c>
      <c r="D2346" s="241" t="s">
        <v>168</v>
      </c>
      <c r="E2346" s="223"/>
      <c r="F2346" s="364" t="str">
        <f>VLOOKUP($G2346,'Selection Sheet'!$C$15:$F$39,3,0)</f>
        <v>Y59</v>
      </c>
      <c r="G2346" s="364" t="str">
        <f t="shared" si="2064"/>
        <v>R1F</v>
      </c>
      <c r="H2346" s="241" t="s">
        <v>529</v>
      </c>
      <c r="I2346" s="546" t="s">
        <v>80</v>
      </c>
      <c r="J2346" s="546" t="s">
        <v>80</v>
      </c>
      <c r="K2346" s="546" t="s">
        <v>80</v>
      </c>
      <c r="L2346" s="546" t="s">
        <v>80</v>
      </c>
      <c r="M2346" s="546" t="s">
        <v>80</v>
      </c>
      <c r="N2346" s="546" t="s">
        <v>80</v>
      </c>
      <c r="O2346" s="546" t="s">
        <v>80</v>
      </c>
      <c r="P2346" s="546" t="s">
        <v>80</v>
      </c>
      <c r="Q2346" s="546" t="s">
        <v>80</v>
      </c>
      <c r="R2346" s="546" t="s">
        <v>80</v>
      </c>
      <c r="S2346" s="546" t="s">
        <v>80</v>
      </c>
      <c r="T2346" s="486">
        <v>16</v>
      </c>
      <c r="U2346" s="553">
        <v>69.900000000000006</v>
      </c>
      <c r="V2346" s="553">
        <v>68</v>
      </c>
      <c r="W2346" s="553">
        <v>106</v>
      </c>
      <c r="X2346" s="486">
        <v>16</v>
      </c>
      <c r="Y2346" s="558">
        <v>56.4</v>
      </c>
      <c r="Z2346" s="553">
        <v>21.5</v>
      </c>
      <c r="AA2346" s="553">
        <v>151</v>
      </c>
      <c r="AB2346" s="489" t="s">
        <v>80</v>
      </c>
      <c r="AC2346" s="553" t="s">
        <v>80</v>
      </c>
      <c r="AD2346" s="553" t="s">
        <v>80</v>
      </c>
      <c r="AE2346" s="553" t="s">
        <v>80</v>
      </c>
      <c r="AF2346" s="490">
        <v>3</v>
      </c>
      <c r="AG2346" s="491">
        <v>167</v>
      </c>
      <c r="AH2346" s="491">
        <v>183</v>
      </c>
      <c r="AI2346" s="490">
        <v>2</v>
      </c>
      <c r="AJ2346" s="547" t="s">
        <v>80</v>
      </c>
      <c r="AK2346" s="547" t="s">
        <v>80</v>
      </c>
      <c r="AL2346" s="548"/>
      <c r="AM2346" s="548"/>
      <c r="AN2346" s="547" t="s">
        <v>80</v>
      </c>
      <c r="AO2346" s="547" t="s">
        <v>80</v>
      </c>
      <c r="AP2346" s="572"/>
      <c r="AQ2346" s="572"/>
      <c r="AR2346" s="548"/>
      <c r="AS2346" s="548"/>
      <c r="AT2346" s="548"/>
      <c r="AU2346" s="548"/>
      <c r="AV2346" s="548"/>
      <c r="AW2346" s="548"/>
      <c r="AX2346" s="548"/>
      <c r="AY2346" s="548"/>
      <c r="AZ2346" s="548"/>
      <c r="BA2346" s="548"/>
      <c r="BB2346" s="361"/>
      <c r="BC2346" s="586">
        <f t="shared" si="2051"/>
        <v>334</v>
      </c>
      <c r="BD2346" s="587">
        <f t="shared" si="2052"/>
        <v>366</v>
      </c>
      <c r="BE2346" s="590">
        <f t="shared" si="2053"/>
        <v>1118.4000000000001</v>
      </c>
      <c r="BF2346" s="308">
        <f t="shared" si="2054"/>
        <v>1088</v>
      </c>
      <c r="BG2346" s="591">
        <f t="shared" si="2055"/>
        <v>1696</v>
      </c>
      <c r="BH2346" s="590">
        <f t="shared" si="2056"/>
        <v>902.4</v>
      </c>
      <c r="BI2346" s="308">
        <f t="shared" si="2057"/>
        <v>344</v>
      </c>
      <c r="BJ2346" s="591">
        <f t="shared" si="2058"/>
        <v>2416</v>
      </c>
      <c r="BK2346" s="590" t="str">
        <f t="shared" si="2059"/>
        <v>-</v>
      </c>
      <c r="BL2346" s="308" t="str">
        <f t="shared" si="2060"/>
        <v>-</v>
      </c>
      <c r="BM2346" s="591" t="str">
        <f t="shared" si="2061"/>
        <v>-</v>
      </c>
      <c r="BN2346" s="562">
        <f t="shared" si="2065"/>
        <v>5</v>
      </c>
      <c r="BO2346" s="313">
        <f t="shared" si="2067"/>
        <v>2023</v>
      </c>
      <c r="BP2346" s="313">
        <f t="shared" si="2066"/>
        <v>2</v>
      </c>
      <c r="BQ2346" s="362"/>
    </row>
    <row r="2347" spans="1:69" ht="10.5" customHeight="1" x14ac:dyDescent="0.2">
      <c r="A2347" s="87" t="str">
        <f t="shared" si="2050"/>
        <v>2023-24RRU5</v>
      </c>
      <c r="B2347" s="87" t="str">
        <f t="shared" si="2063"/>
        <v>Y56</v>
      </c>
      <c r="C2347" s="240" t="s">
        <v>279</v>
      </c>
      <c r="D2347" s="240" t="s">
        <v>168</v>
      </c>
      <c r="E2347" s="42"/>
      <c r="F2347" s="320" t="str">
        <f>VLOOKUP($G2347,'Selection Sheet'!$C$15:$F$39,3,0)</f>
        <v>Y56</v>
      </c>
      <c r="G2347" s="320" t="str">
        <f t="shared" si="2064"/>
        <v>RRU</v>
      </c>
      <c r="H2347" s="240" t="s">
        <v>530</v>
      </c>
      <c r="I2347" s="534">
        <v>398</v>
      </c>
      <c r="J2347" s="534">
        <v>116</v>
      </c>
      <c r="K2347" s="534">
        <v>56</v>
      </c>
      <c r="L2347" s="534">
        <v>25</v>
      </c>
      <c r="M2347" s="534">
        <v>391</v>
      </c>
      <c r="N2347" s="534">
        <v>40</v>
      </c>
      <c r="O2347" s="534">
        <v>53</v>
      </c>
      <c r="P2347" s="534">
        <v>14</v>
      </c>
      <c r="Q2347" s="534" t="s">
        <v>80</v>
      </c>
      <c r="R2347" s="534" t="s">
        <v>80</v>
      </c>
      <c r="S2347" s="534">
        <v>937</v>
      </c>
      <c r="T2347" s="549">
        <v>437</v>
      </c>
      <c r="U2347" s="554">
        <v>88.1</v>
      </c>
      <c r="V2347" s="554">
        <v>80</v>
      </c>
      <c r="W2347" s="554">
        <v>138</v>
      </c>
      <c r="X2347" s="498">
        <v>638</v>
      </c>
      <c r="Y2347" s="555">
        <v>59.2</v>
      </c>
      <c r="Z2347" s="554">
        <v>27</v>
      </c>
      <c r="AA2347" s="554">
        <v>139</v>
      </c>
      <c r="AB2347" s="549">
        <v>96</v>
      </c>
      <c r="AC2347" s="554">
        <v>49.2</v>
      </c>
      <c r="AD2347" s="554">
        <v>39.5</v>
      </c>
      <c r="AE2347" s="554">
        <v>68</v>
      </c>
      <c r="AF2347" s="502">
        <v>119</v>
      </c>
      <c r="AG2347" s="503">
        <v>146.688679245283</v>
      </c>
      <c r="AH2347" s="503">
        <v>214.5</v>
      </c>
      <c r="AI2347" s="502">
        <v>106</v>
      </c>
      <c r="AJ2347" s="538" t="s">
        <v>80</v>
      </c>
      <c r="AK2347" s="538" t="s">
        <v>80</v>
      </c>
      <c r="AL2347" s="539"/>
      <c r="AM2347" s="539"/>
      <c r="AN2347" s="538">
        <v>1240</v>
      </c>
      <c r="AO2347" s="538">
        <v>1296</v>
      </c>
      <c r="AP2347" s="569"/>
      <c r="AQ2347" s="569"/>
      <c r="AR2347" s="539"/>
      <c r="AS2347" s="539"/>
      <c r="AT2347" s="539"/>
      <c r="AU2347" s="539"/>
      <c r="AV2347" s="539"/>
      <c r="AW2347" s="539"/>
      <c r="AX2347" s="539"/>
      <c r="AY2347" s="539"/>
      <c r="AZ2347" s="539"/>
      <c r="BA2347" s="539"/>
      <c r="BB2347" s="357"/>
      <c r="BC2347" s="592">
        <f t="shared" si="2051"/>
        <v>15548.999999999998</v>
      </c>
      <c r="BD2347" s="593">
        <f t="shared" si="2052"/>
        <v>22737</v>
      </c>
      <c r="BE2347" s="595">
        <f t="shared" si="2053"/>
        <v>38499.699999999997</v>
      </c>
      <c r="BF2347" s="289">
        <f t="shared" si="2054"/>
        <v>34960</v>
      </c>
      <c r="BG2347" s="596">
        <f t="shared" si="2055"/>
        <v>60306</v>
      </c>
      <c r="BH2347" s="595">
        <f t="shared" si="2056"/>
        <v>37769.599999999999</v>
      </c>
      <c r="BI2347" s="289">
        <f t="shared" si="2057"/>
        <v>17226</v>
      </c>
      <c r="BJ2347" s="596">
        <f t="shared" si="2058"/>
        <v>88682</v>
      </c>
      <c r="BK2347" s="595">
        <f t="shared" si="2059"/>
        <v>4723.2000000000007</v>
      </c>
      <c r="BL2347" s="289">
        <f t="shared" si="2060"/>
        <v>3792</v>
      </c>
      <c r="BM2347" s="596">
        <f t="shared" si="2061"/>
        <v>6528</v>
      </c>
      <c r="BN2347" s="563">
        <f t="shared" si="2065"/>
        <v>5</v>
      </c>
      <c r="BO2347" s="87">
        <f t="shared" si="2067"/>
        <v>2023</v>
      </c>
      <c r="BP2347" s="87">
        <f t="shared" si="2066"/>
        <v>2</v>
      </c>
      <c r="BQ2347" s="202"/>
    </row>
    <row r="2348" spans="1:69" ht="10.5" customHeight="1" x14ac:dyDescent="0.2">
      <c r="A2348" s="87" t="str">
        <f t="shared" si="2050"/>
        <v>2023-24RX65</v>
      </c>
      <c r="B2348" s="87" t="str">
        <f t="shared" si="2063"/>
        <v>Y63</v>
      </c>
      <c r="C2348" s="240" t="s">
        <v>279</v>
      </c>
      <c r="D2348" s="240" t="s">
        <v>168</v>
      </c>
      <c r="E2348" s="42"/>
      <c r="F2348" s="320" t="str">
        <f>VLOOKUP($G2348,'Selection Sheet'!$C$15:$F$39,3,0)</f>
        <v>Y63</v>
      </c>
      <c r="G2348" s="320" t="str">
        <f t="shared" si="2064"/>
        <v>RX6</v>
      </c>
      <c r="H2348" s="240" t="s">
        <v>532</v>
      </c>
      <c r="I2348" s="534">
        <v>194</v>
      </c>
      <c r="J2348" s="534">
        <v>65</v>
      </c>
      <c r="K2348" s="534">
        <v>31</v>
      </c>
      <c r="L2348" s="534">
        <v>21</v>
      </c>
      <c r="M2348" s="534">
        <v>193</v>
      </c>
      <c r="N2348" s="534">
        <v>21</v>
      </c>
      <c r="O2348" s="534">
        <v>30</v>
      </c>
      <c r="P2348" s="534">
        <v>14</v>
      </c>
      <c r="Q2348" s="534" t="s">
        <v>80</v>
      </c>
      <c r="R2348" s="534" t="s">
        <v>80</v>
      </c>
      <c r="S2348" s="534">
        <v>487</v>
      </c>
      <c r="T2348" s="549">
        <v>253</v>
      </c>
      <c r="U2348" s="554">
        <v>86.6</v>
      </c>
      <c r="V2348" s="554">
        <v>79</v>
      </c>
      <c r="W2348" s="554">
        <v>132</v>
      </c>
      <c r="X2348" s="498">
        <v>241</v>
      </c>
      <c r="Y2348" s="555">
        <v>70.599999999999994</v>
      </c>
      <c r="Z2348" s="554">
        <v>31</v>
      </c>
      <c r="AA2348" s="554">
        <v>163</v>
      </c>
      <c r="AB2348" s="549">
        <v>39</v>
      </c>
      <c r="AC2348" s="554">
        <v>54.3</v>
      </c>
      <c r="AD2348" s="554">
        <v>38</v>
      </c>
      <c r="AE2348" s="554">
        <v>117</v>
      </c>
      <c r="AF2348" s="502">
        <v>42</v>
      </c>
      <c r="AG2348" s="503">
        <v>150.89655172413799</v>
      </c>
      <c r="AH2348" s="503">
        <v>170.6</v>
      </c>
      <c r="AI2348" s="502">
        <v>29</v>
      </c>
      <c r="AJ2348" s="538" t="s">
        <v>80</v>
      </c>
      <c r="AK2348" s="538" t="s">
        <v>80</v>
      </c>
      <c r="AL2348" s="539"/>
      <c r="AM2348" s="539"/>
      <c r="AN2348" s="538">
        <v>382</v>
      </c>
      <c r="AO2348" s="538">
        <v>385</v>
      </c>
      <c r="AP2348" s="569"/>
      <c r="AQ2348" s="569"/>
      <c r="AR2348" s="539"/>
      <c r="AS2348" s="539"/>
      <c r="AT2348" s="539"/>
      <c r="AU2348" s="539"/>
      <c r="AV2348" s="539"/>
      <c r="AW2348" s="539"/>
      <c r="AX2348" s="539"/>
      <c r="AY2348" s="539"/>
      <c r="AZ2348" s="539"/>
      <c r="BA2348" s="539"/>
      <c r="BB2348" s="357"/>
      <c r="BC2348" s="592">
        <f t="shared" si="2051"/>
        <v>4376.0000000000018</v>
      </c>
      <c r="BD2348" s="593">
        <f t="shared" si="2052"/>
        <v>4947.3999999999996</v>
      </c>
      <c r="BE2348" s="595">
        <f t="shared" si="2053"/>
        <v>21909.8</v>
      </c>
      <c r="BF2348" s="289">
        <f t="shared" si="2054"/>
        <v>19987</v>
      </c>
      <c r="BG2348" s="596">
        <f t="shared" si="2055"/>
        <v>33396</v>
      </c>
      <c r="BH2348" s="595">
        <f t="shared" si="2056"/>
        <v>17014.599999999999</v>
      </c>
      <c r="BI2348" s="289">
        <f t="shared" si="2057"/>
        <v>7471</v>
      </c>
      <c r="BJ2348" s="596">
        <f t="shared" si="2058"/>
        <v>39283</v>
      </c>
      <c r="BK2348" s="595">
        <f t="shared" si="2059"/>
        <v>2117.6999999999998</v>
      </c>
      <c r="BL2348" s="289">
        <f t="shared" si="2060"/>
        <v>1482</v>
      </c>
      <c r="BM2348" s="596">
        <f t="shared" si="2061"/>
        <v>4563</v>
      </c>
      <c r="BN2348" s="563">
        <f t="shared" si="2065"/>
        <v>5</v>
      </c>
      <c r="BO2348" s="87">
        <f t="shared" si="2067"/>
        <v>2023</v>
      </c>
      <c r="BP2348" s="87">
        <f t="shared" si="2066"/>
        <v>2</v>
      </c>
      <c r="BQ2348" s="202"/>
    </row>
    <row r="2349" spans="1:69" ht="10.5" customHeight="1" x14ac:dyDescent="0.2">
      <c r="A2349" s="314" t="str">
        <f t="shared" si="2050"/>
        <v>2023-24RX75</v>
      </c>
      <c r="B2349" s="314" t="str">
        <f t="shared" si="2063"/>
        <v>Y62</v>
      </c>
      <c r="C2349" s="243" t="s">
        <v>279</v>
      </c>
      <c r="D2349" s="243" t="s">
        <v>168</v>
      </c>
      <c r="E2349" s="206"/>
      <c r="F2349" s="321" t="str">
        <f>VLOOKUP($G2349,'Selection Sheet'!$C$15:$F$39,3,0)</f>
        <v>Y62</v>
      </c>
      <c r="G2349" s="321" t="str">
        <f t="shared" si="2064"/>
        <v>RX7</v>
      </c>
      <c r="H2349" s="243" t="s">
        <v>533</v>
      </c>
      <c r="I2349" s="540">
        <v>282</v>
      </c>
      <c r="J2349" s="540">
        <v>80</v>
      </c>
      <c r="K2349" s="540">
        <v>52</v>
      </c>
      <c r="L2349" s="540">
        <v>26</v>
      </c>
      <c r="M2349" s="540">
        <v>274</v>
      </c>
      <c r="N2349" s="540">
        <v>26</v>
      </c>
      <c r="O2349" s="540">
        <v>46</v>
      </c>
      <c r="P2349" s="540">
        <v>14</v>
      </c>
      <c r="Q2349" s="540" t="s">
        <v>80</v>
      </c>
      <c r="R2349" s="540" t="s">
        <v>80</v>
      </c>
      <c r="S2349" s="540">
        <v>995</v>
      </c>
      <c r="T2349" s="514">
        <v>561</v>
      </c>
      <c r="U2349" s="551">
        <v>78.2</v>
      </c>
      <c r="V2349" s="551">
        <v>73</v>
      </c>
      <c r="W2349" s="551">
        <v>113</v>
      </c>
      <c r="X2349" s="511">
        <v>692</v>
      </c>
      <c r="Y2349" s="556">
        <v>62.9</v>
      </c>
      <c r="Z2349" s="551">
        <v>28</v>
      </c>
      <c r="AA2349" s="551">
        <v>165</v>
      </c>
      <c r="AB2349" s="514">
        <v>77</v>
      </c>
      <c r="AC2349" s="551">
        <v>52.4</v>
      </c>
      <c r="AD2349" s="551">
        <v>52</v>
      </c>
      <c r="AE2349" s="551">
        <v>74</v>
      </c>
      <c r="AF2349" s="515">
        <v>103</v>
      </c>
      <c r="AG2349" s="516">
        <v>144.17808219178099</v>
      </c>
      <c r="AH2349" s="516">
        <v>187.8</v>
      </c>
      <c r="AI2349" s="515">
        <v>73</v>
      </c>
      <c r="AJ2349" s="519" t="s">
        <v>80</v>
      </c>
      <c r="AK2349" s="519" t="s">
        <v>80</v>
      </c>
      <c r="AL2349" s="570"/>
      <c r="AM2349" s="570"/>
      <c r="AN2349" s="541">
        <v>966</v>
      </c>
      <c r="AO2349" s="541">
        <v>980</v>
      </c>
      <c r="AP2349" s="570"/>
      <c r="AQ2349" s="570"/>
      <c r="AR2349" s="542"/>
      <c r="AS2349" s="542"/>
      <c r="AT2349" s="542"/>
      <c r="AU2349" s="542"/>
      <c r="AV2349" s="542"/>
      <c r="AW2349" s="542"/>
      <c r="AX2349" s="542"/>
      <c r="AY2349" s="542"/>
      <c r="AZ2349" s="542"/>
      <c r="BA2349" s="542"/>
      <c r="BB2349" s="358"/>
      <c r="BC2349" s="597">
        <f t="shared" si="2051"/>
        <v>10525.000000000013</v>
      </c>
      <c r="BD2349" s="598">
        <f t="shared" si="2052"/>
        <v>13709.400000000001</v>
      </c>
      <c r="BE2349" s="602">
        <f t="shared" si="2053"/>
        <v>43870.200000000004</v>
      </c>
      <c r="BF2349" s="603">
        <f t="shared" si="2054"/>
        <v>40953</v>
      </c>
      <c r="BG2349" s="604">
        <f t="shared" si="2055"/>
        <v>63393</v>
      </c>
      <c r="BH2349" s="602">
        <f t="shared" si="2056"/>
        <v>43526.799999999996</v>
      </c>
      <c r="BI2349" s="603">
        <f t="shared" si="2057"/>
        <v>19376</v>
      </c>
      <c r="BJ2349" s="604">
        <f t="shared" si="2058"/>
        <v>114180</v>
      </c>
      <c r="BK2349" s="602">
        <f t="shared" si="2059"/>
        <v>4034.7999999999997</v>
      </c>
      <c r="BL2349" s="603">
        <f t="shared" si="2060"/>
        <v>4004</v>
      </c>
      <c r="BM2349" s="604">
        <f t="shared" si="2061"/>
        <v>5698</v>
      </c>
      <c r="BN2349" s="564">
        <f t="shared" si="2065"/>
        <v>5</v>
      </c>
      <c r="BO2349" s="314">
        <f t="shared" si="2067"/>
        <v>2023</v>
      </c>
      <c r="BP2349" s="314">
        <f t="shared" si="2066"/>
        <v>2</v>
      </c>
      <c r="BQ2349" s="202"/>
    </row>
    <row r="2350" spans="1:69" ht="10.5" customHeight="1" x14ac:dyDescent="0.2">
      <c r="A2350" s="87" t="str">
        <f t="shared" si="2050"/>
        <v>2023-24RX85</v>
      </c>
      <c r="B2350" s="87" t="str">
        <f t="shared" si="2063"/>
        <v>Y63</v>
      </c>
      <c r="C2350" s="240" t="s">
        <v>279</v>
      </c>
      <c r="D2350" s="240" t="s">
        <v>168</v>
      </c>
      <c r="E2350" s="42"/>
      <c r="F2350" s="320" t="str">
        <f>VLOOKUP($G2350,'Selection Sheet'!$C$15:$F$39,3,0)</f>
        <v>Y63</v>
      </c>
      <c r="G2350" s="320" t="str">
        <f t="shared" si="2064"/>
        <v>RX8</v>
      </c>
      <c r="H2350" s="240" t="s">
        <v>534</v>
      </c>
      <c r="I2350" s="534">
        <v>285</v>
      </c>
      <c r="J2350" s="534">
        <v>85</v>
      </c>
      <c r="K2350" s="534">
        <v>37</v>
      </c>
      <c r="L2350" s="534">
        <v>17</v>
      </c>
      <c r="M2350" s="534">
        <v>273</v>
      </c>
      <c r="N2350" s="534">
        <v>33</v>
      </c>
      <c r="O2350" s="534">
        <v>36</v>
      </c>
      <c r="P2350" s="534">
        <v>11</v>
      </c>
      <c r="Q2350" s="534" t="s">
        <v>80</v>
      </c>
      <c r="R2350" s="534" t="s">
        <v>80</v>
      </c>
      <c r="S2350" s="534">
        <v>884</v>
      </c>
      <c r="T2350" s="549">
        <v>463</v>
      </c>
      <c r="U2350" s="554">
        <v>86.8</v>
      </c>
      <c r="V2350" s="554">
        <v>77</v>
      </c>
      <c r="W2350" s="554">
        <v>144</v>
      </c>
      <c r="X2350" s="498">
        <v>548</v>
      </c>
      <c r="Y2350" s="555">
        <v>91.9</v>
      </c>
      <c r="Z2350" s="554">
        <v>31.5</v>
      </c>
      <c r="AA2350" s="554">
        <v>246</v>
      </c>
      <c r="AB2350" s="549">
        <v>74</v>
      </c>
      <c r="AC2350" s="554">
        <v>56</v>
      </c>
      <c r="AD2350" s="554">
        <v>47</v>
      </c>
      <c r="AE2350" s="554">
        <v>118</v>
      </c>
      <c r="AF2350" s="502">
        <v>102</v>
      </c>
      <c r="AG2350" s="503">
        <v>144.15384615384599</v>
      </c>
      <c r="AH2350" s="503">
        <v>200</v>
      </c>
      <c r="AI2350" s="502">
        <v>91</v>
      </c>
      <c r="AJ2350" s="506" t="s">
        <v>80</v>
      </c>
      <c r="AK2350" s="506" t="s">
        <v>80</v>
      </c>
      <c r="AL2350" s="569"/>
      <c r="AM2350" s="569"/>
      <c r="AN2350" s="538">
        <v>1089</v>
      </c>
      <c r="AO2350" s="538">
        <v>1170</v>
      </c>
      <c r="AP2350" s="569"/>
      <c r="AQ2350" s="569"/>
      <c r="AR2350" s="539"/>
      <c r="AS2350" s="539"/>
      <c r="AT2350" s="539"/>
      <c r="AU2350" s="539"/>
      <c r="AV2350" s="539"/>
      <c r="AW2350" s="539"/>
      <c r="AX2350" s="539"/>
      <c r="AY2350" s="539"/>
      <c r="AZ2350" s="539"/>
      <c r="BA2350" s="539"/>
      <c r="BB2350" s="357"/>
      <c r="BC2350" s="592">
        <f t="shared" si="2051"/>
        <v>13117.999999999985</v>
      </c>
      <c r="BD2350" s="593">
        <f t="shared" si="2052"/>
        <v>18200</v>
      </c>
      <c r="BE2350" s="595">
        <f t="shared" si="2053"/>
        <v>40188.400000000001</v>
      </c>
      <c r="BF2350" s="289">
        <f t="shared" si="2054"/>
        <v>35651</v>
      </c>
      <c r="BG2350" s="596">
        <f t="shared" si="2055"/>
        <v>66672</v>
      </c>
      <c r="BH2350" s="595">
        <f t="shared" si="2056"/>
        <v>50361.200000000004</v>
      </c>
      <c r="BI2350" s="289">
        <f t="shared" si="2057"/>
        <v>17262</v>
      </c>
      <c r="BJ2350" s="596">
        <f t="shared" si="2058"/>
        <v>134808</v>
      </c>
      <c r="BK2350" s="595">
        <f t="shared" si="2059"/>
        <v>4144</v>
      </c>
      <c r="BL2350" s="289">
        <f t="shared" si="2060"/>
        <v>3478</v>
      </c>
      <c r="BM2350" s="596">
        <f t="shared" si="2061"/>
        <v>8732</v>
      </c>
      <c r="BN2350" s="563">
        <f t="shared" si="2065"/>
        <v>5</v>
      </c>
      <c r="BO2350" s="87">
        <f t="shared" si="2067"/>
        <v>2023</v>
      </c>
      <c r="BP2350" s="87">
        <f t="shared" si="2066"/>
        <v>2</v>
      </c>
      <c r="BQ2350" s="202"/>
    </row>
    <row r="2351" spans="1:69" ht="10.5" customHeight="1" x14ac:dyDescent="0.2">
      <c r="A2351" s="87" t="str">
        <f t="shared" si="2050"/>
        <v>2023-24RX95</v>
      </c>
      <c r="B2351" s="87" t="str">
        <f t="shared" si="2063"/>
        <v>Y60</v>
      </c>
      <c r="C2351" s="240" t="s">
        <v>279</v>
      </c>
      <c r="D2351" s="240" t="s">
        <v>168</v>
      </c>
      <c r="E2351" s="42"/>
      <c r="F2351" s="320" t="str">
        <f>VLOOKUP($G2351,'Selection Sheet'!$C$15:$F$39,3,0)</f>
        <v>Y60</v>
      </c>
      <c r="G2351" s="320" t="str">
        <f t="shared" si="2064"/>
        <v>RX9</v>
      </c>
      <c r="H2351" s="240" t="s">
        <v>535</v>
      </c>
      <c r="I2351" s="534">
        <v>208</v>
      </c>
      <c r="J2351" s="534">
        <v>58</v>
      </c>
      <c r="K2351" s="534">
        <v>31</v>
      </c>
      <c r="L2351" s="534">
        <v>14</v>
      </c>
      <c r="M2351" s="534">
        <v>204</v>
      </c>
      <c r="N2351" s="534">
        <v>16</v>
      </c>
      <c r="O2351" s="534">
        <v>30</v>
      </c>
      <c r="P2351" s="534">
        <v>5</v>
      </c>
      <c r="Q2351" s="534" t="s">
        <v>80</v>
      </c>
      <c r="R2351" s="534" t="s">
        <v>80</v>
      </c>
      <c r="S2351" s="534">
        <v>583</v>
      </c>
      <c r="T2351" s="549">
        <v>448</v>
      </c>
      <c r="U2351" s="554">
        <v>104.2</v>
      </c>
      <c r="V2351" s="554">
        <v>83.5</v>
      </c>
      <c r="W2351" s="554">
        <v>172</v>
      </c>
      <c r="X2351" s="498">
        <v>452</v>
      </c>
      <c r="Y2351" s="555">
        <v>99.9</v>
      </c>
      <c r="Z2351" s="554">
        <v>45</v>
      </c>
      <c r="AA2351" s="554">
        <v>255</v>
      </c>
      <c r="AB2351" s="549">
        <v>45</v>
      </c>
      <c r="AC2351" s="554">
        <v>69.7</v>
      </c>
      <c r="AD2351" s="554">
        <v>55</v>
      </c>
      <c r="AE2351" s="554">
        <v>110</v>
      </c>
      <c r="AF2351" s="502">
        <v>148</v>
      </c>
      <c r="AG2351" s="503">
        <v>154.960526315789</v>
      </c>
      <c r="AH2351" s="503">
        <v>230.5</v>
      </c>
      <c r="AI2351" s="502">
        <v>76</v>
      </c>
      <c r="AJ2351" s="506" t="s">
        <v>80</v>
      </c>
      <c r="AK2351" s="506" t="s">
        <v>80</v>
      </c>
      <c r="AL2351" s="569"/>
      <c r="AM2351" s="569"/>
      <c r="AN2351" s="538">
        <v>836</v>
      </c>
      <c r="AO2351" s="538">
        <v>851</v>
      </c>
      <c r="AP2351" s="569"/>
      <c r="AQ2351" s="569"/>
      <c r="AR2351" s="539"/>
      <c r="AS2351" s="539"/>
      <c r="AT2351" s="539"/>
      <c r="AU2351" s="539"/>
      <c r="AV2351" s="539"/>
      <c r="AW2351" s="539"/>
      <c r="AX2351" s="539"/>
      <c r="AY2351" s="539"/>
      <c r="AZ2351" s="539"/>
      <c r="BA2351" s="539"/>
      <c r="BB2351" s="357"/>
      <c r="BC2351" s="592">
        <f t="shared" si="2051"/>
        <v>11776.999999999964</v>
      </c>
      <c r="BD2351" s="593">
        <f t="shared" si="2052"/>
        <v>17518</v>
      </c>
      <c r="BE2351" s="595">
        <f t="shared" si="2053"/>
        <v>46681.599999999999</v>
      </c>
      <c r="BF2351" s="289">
        <f t="shared" si="2054"/>
        <v>37408</v>
      </c>
      <c r="BG2351" s="596">
        <f t="shared" si="2055"/>
        <v>77056</v>
      </c>
      <c r="BH2351" s="595">
        <f t="shared" si="2056"/>
        <v>45154.8</v>
      </c>
      <c r="BI2351" s="289">
        <f t="shared" si="2057"/>
        <v>20340</v>
      </c>
      <c r="BJ2351" s="596">
        <f t="shared" si="2058"/>
        <v>115260</v>
      </c>
      <c r="BK2351" s="595">
        <f t="shared" si="2059"/>
        <v>3136.5</v>
      </c>
      <c r="BL2351" s="289">
        <f t="shared" si="2060"/>
        <v>2475</v>
      </c>
      <c r="BM2351" s="596">
        <f t="shared" si="2061"/>
        <v>4950</v>
      </c>
      <c r="BN2351" s="563">
        <f t="shared" si="2065"/>
        <v>5</v>
      </c>
      <c r="BO2351" s="87">
        <f t="shared" si="2067"/>
        <v>2023</v>
      </c>
      <c r="BP2351" s="87">
        <f t="shared" si="2066"/>
        <v>2</v>
      </c>
      <c r="BQ2351" s="202"/>
    </row>
    <row r="2352" spans="1:69" ht="10.5" customHeight="1" x14ac:dyDescent="0.2">
      <c r="A2352" s="314" t="str">
        <f t="shared" si="2050"/>
        <v>2023-24RYA5</v>
      </c>
      <c r="B2352" s="314" t="str">
        <f t="shared" si="2063"/>
        <v>Y60</v>
      </c>
      <c r="C2352" s="243" t="s">
        <v>279</v>
      </c>
      <c r="D2352" s="243" t="s">
        <v>168</v>
      </c>
      <c r="E2352" s="206"/>
      <c r="F2352" s="321" t="str">
        <f>VLOOKUP($G2352,'Selection Sheet'!$C$15:$F$39,3,0)</f>
        <v>Y60</v>
      </c>
      <c r="G2352" s="321" t="str">
        <f t="shared" si="2064"/>
        <v>RYA</v>
      </c>
      <c r="H2352" s="243" t="s">
        <v>536</v>
      </c>
      <c r="I2352" s="540">
        <v>347</v>
      </c>
      <c r="J2352" s="540">
        <v>91</v>
      </c>
      <c r="K2352" s="540">
        <v>49</v>
      </c>
      <c r="L2352" s="540">
        <v>23</v>
      </c>
      <c r="M2352" s="540">
        <v>344</v>
      </c>
      <c r="N2352" s="540">
        <v>21</v>
      </c>
      <c r="O2352" s="540">
        <v>49</v>
      </c>
      <c r="P2352" s="540">
        <v>10</v>
      </c>
      <c r="Q2352" s="540" t="s">
        <v>80</v>
      </c>
      <c r="R2352" s="540" t="s">
        <v>80</v>
      </c>
      <c r="S2352" s="540">
        <v>946</v>
      </c>
      <c r="T2352" s="514">
        <v>518</v>
      </c>
      <c r="U2352" s="551">
        <v>102.8</v>
      </c>
      <c r="V2352" s="551">
        <v>80.5</v>
      </c>
      <c r="W2352" s="551">
        <v>153</v>
      </c>
      <c r="X2352" s="511">
        <v>546</v>
      </c>
      <c r="Y2352" s="556">
        <v>91.7</v>
      </c>
      <c r="Z2352" s="551">
        <v>40</v>
      </c>
      <c r="AA2352" s="551">
        <v>245</v>
      </c>
      <c r="AB2352" s="514">
        <v>59</v>
      </c>
      <c r="AC2352" s="551">
        <v>67.8</v>
      </c>
      <c r="AD2352" s="551">
        <v>57</v>
      </c>
      <c r="AE2352" s="551">
        <v>114</v>
      </c>
      <c r="AF2352" s="515">
        <v>134</v>
      </c>
      <c r="AG2352" s="516">
        <v>133.17948717948701</v>
      </c>
      <c r="AH2352" s="516">
        <v>179.4</v>
      </c>
      <c r="AI2352" s="515">
        <v>117</v>
      </c>
      <c r="AJ2352" s="519" t="s">
        <v>80</v>
      </c>
      <c r="AK2352" s="519" t="s">
        <v>80</v>
      </c>
      <c r="AL2352" s="570"/>
      <c r="AM2352" s="570"/>
      <c r="AN2352" s="541">
        <v>1623</v>
      </c>
      <c r="AO2352" s="541">
        <v>1629</v>
      </c>
      <c r="AP2352" s="570"/>
      <c r="AQ2352" s="570"/>
      <c r="AR2352" s="542"/>
      <c r="AS2352" s="542"/>
      <c r="AT2352" s="542"/>
      <c r="AU2352" s="542"/>
      <c r="AV2352" s="542"/>
      <c r="AW2352" s="542"/>
      <c r="AX2352" s="542"/>
      <c r="AY2352" s="542"/>
      <c r="AZ2352" s="542"/>
      <c r="BA2352" s="542"/>
      <c r="BB2352" s="358"/>
      <c r="BC2352" s="597">
        <f t="shared" si="2051"/>
        <v>15581.99999999998</v>
      </c>
      <c r="BD2352" s="598">
        <f t="shared" si="2052"/>
        <v>20989.8</v>
      </c>
      <c r="BE2352" s="602">
        <f t="shared" si="2053"/>
        <v>53250.400000000001</v>
      </c>
      <c r="BF2352" s="603">
        <f t="shared" si="2054"/>
        <v>41699</v>
      </c>
      <c r="BG2352" s="604">
        <f t="shared" si="2055"/>
        <v>79254</v>
      </c>
      <c r="BH2352" s="602">
        <f t="shared" si="2056"/>
        <v>50068.200000000004</v>
      </c>
      <c r="BI2352" s="603">
        <f t="shared" si="2057"/>
        <v>21840</v>
      </c>
      <c r="BJ2352" s="604">
        <f t="shared" si="2058"/>
        <v>133770</v>
      </c>
      <c r="BK2352" s="602">
        <f t="shared" si="2059"/>
        <v>4000.2</v>
      </c>
      <c r="BL2352" s="603">
        <f t="shared" si="2060"/>
        <v>3363</v>
      </c>
      <c r="BM2352" s="604">
        <f t="shared" si="2061"/>
        <v>6726</v>
      </c>
      <c r="BN2352" s="564">
        <f t="shared" si="2065"/>
        <v>5</v>
      </c>
      <c r="BO2352" s="314">
        <f t="shared" si="2067"/>
        <v>2023</v>
      </c>
      <c r="BP2352" s="314">
        <f t="shared" si="2066"/>
        <v>2</v>
      </c>
      <c r="BQ2352" s="202"/>
    </row>
    <row r="2353" spans="1:69" ht="10.5" customHeight="1" x14ac:dyDescent="0.2">
      <c r="A2353" s="87" t="str">
        <f t="shared" si="2050"/>
        <v>2023-24RYC5</v>
      </c>
      <c r="B2353" s="87" t="str">
        <f t="shared" si="2063"/>
        <v>Y61</v>
      </c>
      <c r="C2353" s="240" t="s">
        <v>279</v>
      </c>
      <c r="D2353" s="240" t="s">
        <v>168</v>
      </c>
      <c r="E2353" s="42"/>
      <c r="F2353" s="320" t="str">
        <f>VLOOKUP($G2353,'Selection Sheet'!$C$15:$F$39,3,0)</f>
        <v>Y61</v>
      </c>
      <c r="G2353" s="320" t="str">
        <f t="shared" si="2064"/>
        <v>RYC</v>
      </c>
      <c r="H2353" s="240" t="s">
        <v>537</v>
      </c>
      <c r="I2353" s="534">
        <v>270</v>
      </c>
      <c r="J2353" s="534">
        <v>81</v>
      </c>
      <c r="K2353" s="534">
        <v>44</v>
      </c>
      <c r="L2353" s="534">
        <v>26</v>
      </c>
      <c r="M2353" s="534">
        <v>269</v>
      </c>
      <c r="N2353" s="534">
        <v>39</v>
      </c>
      <c r="O2353" s="534">
        <v>44</v>
      </c>
      <c r="P2353" s="534">
        <v>24</v>
      </c>
      <c r="Q2353" s="534" t="s">
        <v>80</v>
      </c>
      <c r="R2353" s="534" t="s">
        <v>80</v>
      </c>
      <c r="S2353" s="534">
        <v>914</v>
      </c>
      <c r="T2353" s="549">
        <v>546</v>
      </c>
      <c r="U2353" s="554">
        <v>92.1</v>
      </c>
      <c r="V2353" s="554">
        <v>82</v>
      </c>
      <c r="W2353" s="554">
        <v>143</v>
      </c>
      <c r="X2353" s="498">
        <v>561</v>
      </c>
      <c r="Y2353" s="555">
        <v>75.2</v>
      </c>
      <c r="Z2353" s="554">
        <v>36</v>
      </c>
      <c r="AA2353" s="554">
        <v>196</v>
      </c>
      <c r="AB2353" s="549">
        <v>86</v>
      </c>
      <c r="AC2353" s="554">
        <v>62</v>
      </c>
      <c r="AD2353" s="554">
        <v>54.5</v>
      </c>
      <c r="AE2353" s="554">
        <v>107</v>
      </c>
      <c r="AF2353" s="502">
        <v>142</v>
      </c>
      <c r="AG2353" s="503">
        <v>145.43965517241401</v>
      </c>
      <c r="AH2353" s="503">
        <v>197</v>
      </c>
      <c r="AI2353" s="502">
        <v>116</v>
      </c>
      <c r="AJ2353" s="538" t="s">
        <v>80</v>
      </c>
      <c r="AK2353" s="538" t="s">
        <v>80</v>
      </c>
      <c r="AL2353" s="539"/>
      <c r="AM2353" s="539"/>
      <c r="AN2353" s="538">
        <v>460</v>
      </c>
      <c r="AO2353" s="538">
        <v>462</v>
      </c>
      <c r="AP2353" s="569"/>
      <c r="AQ2353" s="569"/>
      <c r="AR2353" s="539"/>
      <c r="AS2353" s="539"/>
      <c r="AT2353" s="539"/>
      <c r="AU2353" s="539"/>
      <c r="AV2353" s="539"/>
      <c r="AW2353" s="539"/>
      <c r="AX2353" s="539"/>
      <c r="AY2353" s="539"/>
      <c r="AZ2353" s="539"/>
      <c r="BA2353" s="539"/>
      <c r="BB2353" s="357"/>
      <c r="BC2353" s="592">
        <f t="shared" si="2051"/>
        <v>16871.000000000025</v>
      </c>
      <c r="BD2353" s="593">
        <f t="shared" si="2052"/>
        <v>22852</v>
      </c>
      <c r="BE2353" s="595">
        <f t="shared" si="2053"/>
        <v>50286.6</v>
      </c>
      <c r="BF2353" s="289">
        <f t="shared" si="2054"/>
        <v>44772</v>
      </c>
      <c r="BG2353" s="596">
        <f t="shared" si="2055"/>
        <v>78078</v>
      </c>
      <c r="BH2353" s="595">
        <f t="shared" si="2056"/>
        <v>42187.200000000004</v>
      </c>
      <c r="BI2353" s="289">
        <f t="shared" si="2057"/>
        <v>20196</v>
      </c>
      <c r="BJ2353" s="596">
        <f t="shared" si="2058"/>
        <v>109956</v>
      </c>
      <c r="BK2353" s="595">
        <f t="shared" si="2059"/>
        <v>5332</v>
      </c>
      <c r="BL2353" s="289">
        <f t="shared" si="2060"/>
        <v>4687</v>
      </c>
      <c r="BM2353" s="596">
        <f t="shared" si="2061"/>
        <v>9202</v>
      </c>
      <c r="BN2353" s="563">
        <f t="shared" si="2065"/>
        <v>5</v>
      </c>
      <c r="BO2353" s="87">
        <f t="shared" si="2067"/>
        <v>2023</v>
      </c>
      <c r="BP2353" s="87">
        <f t="shared" si="2066"/>
        <v>2</v>
      </c>
      <c r="BQ2353" s="202"/>
    </row>
    <row r="2354" spans="1:69" ht="10.5" customHeight="1" x14ac:dyDescent="0.2">
      <c r="A2354" s="87" t="str">
        <f t="shared" si="2050"/>
        <v>2023-24RYD5</v>
      </c>
      <c r="B2354" s="87" t="str">
        <f t="shared" si="2063"/>
        <v>Y59</v>
      </c>
      <c r="C2354" s="240" t="s">
        <v>279</v>
      </c>
      <c r="D2354" s="240" t="s">
        <v>168</v>
      </c>
      <c r="E2354" s="42"/>
      <c r="F2354" s="320" t="str">
        <f>VLOOKUP($G2354,'Selection Sheet'!$C$15:$F$39,3,0)</f>
        <v>Y59</v>
      </c>
      <c r="G2354" s="320" t="str">
        <f t="shared" si="2064"/>
        <v>RYD</v>
      </c>
      <c r="H2354" s="240" t="s">
        <v>538</v>
      </c>
      <c r="I2354" s="534">
        <v>200</v>
      </c>
      <c r="J2354" s="534">
        <v>60</v>
      </c>
      <c r="K2354" s="534">
        <v>37</v>
      </c>
      <c r="L2354" s="534">
        <v>21</v>
      </c>
      <c r="M2354" s="534">
        <v>199</v>
      </c>
      <c r="N2354" s="534">
        <v>21</v>
      </c>
      <c r="O2354" s="534">
        <v>35</v>
      </c>
      <c r="P2354" s="534">
        <v>12</v>
      </c>
      <c r="Q2354" s="534" t="s">
        <v>80</v>
      </c>
      <c r="R2354" s="534" t="s">
        <v>80</v>
      </c>
      <c r="S2354" s="534">
        <v>749</v>
      </c>
      <c r="T2354" s="549">
        <v>446</v>
      </c>
      <c r="U2354" s="554">
        <v>85.1</v>
      </c>
      <c r="V2354" s="554">
        <v>74</v>
      </c>
      <c r="W2354" s="554">
        <v>122</v>
      </c>
      <c r="X2354" s="498">
        <v>464</v>
      </c>
      <c r="Y2354" s="555">
        <v>60</v>
      </c>
      <c r="Z2354" s="554">
        <v>31</v>
      </c>
      <c r="AA2354" s="554">
        <v>141</v>
      </c>
      <c r="AB2354" s="549">
        <v>56</v>
      </c>
      <c r="AC2354" s="554">
        <v>72.3</v>
      </c>
      <c r="AD2354" s="554">
        <v>57</v>
      </c>
      <c r="AE2354" s="554">
        <v>149</v>
      </c>
      <c r="AF2354" s="502">
        <v>121</v>
      </c>
      <c r="AG2354" s="503">
        <v>161.408163265306</v>
      </c>
      <c r="AH2354" s="503">
        <v>215.3</v>
      </c>
      <c r="AI2354" s="502">
        <v>98</v>
      </c>
      <c r="AJ2354" s="538" t="s">
        <v>80</v>
      </c>
      <c r="AK2354" s="538" t="s">
        <v>80</v>
      </c>
      <c r="AL2354" s="539"/>
      <c r="AM2354" s="539"/>
      <c r="AN2354" s="538">
        <v>1070</v>
      </c>
      <c r="AO2354" s="538">
        <v>1095</v>
      </c>
      <c r="AP2354" s="569"/>
      <c r="AQ2354" s="569"/>
      <c r="AR2354" s="539"/>
      <c r="AS2354" s="539"/>
      <c r="AT2354" s="539"/>
      <c r="AU2354" s="539"/>
      <c r="AV2354" s="539"/>
      <c r="AW2354" s="539"/>
      <c r="AX2354" s="539"/>
      <c r="AY2354" s="539"/>
      <c r="AZ2354" s="539"/>
      <c r="BA2354" s="539"/>
      <c r="BB2354" s="357"/>
      <c r="BC2354" s="592">
        <f t="shared" si="2051"/>
        <v>15817.999999999987</v>
      </c>
      <c r="BD2354" s="593">
        <f t="shared" si="2052"/>
        <v>21099.4</v>
      </c>
      <c r="BE2354" s="595">
        <f t="shared" si="2053"/>
        <v>37954.6</v>
      </c>
      <c r="BF2354" s="289">
        <f t="shared" si="2054"/>
        <v>33004</v>
      </c>
      <c r="BG2354" s="596">
        <f t="shared" si="2055"/>
        <v>54412</v>
      </c>
      <c r="BH2354" s="595">
        <f t="shared" si="2056"/>
        <v>27840</v>
      </c>
      <c r="BI2354" s="289">
        <f t="shared" si="2057"/>
        <v>14384</v>
      </c>
      <c r="BJ2354" s="596">
        <f t="shared" si="2058"/>
        <v>65424</v>
      </c>
      <c r="BK2354" s="595">
        <f t="shared" si="2059"/>
        <v>4048.7999999999997</v>
      </c>
      <c r="BL2354" s="289">
        <f t="shared" si="2060"/>
        <v>3192</v>
      </c>
      <c r="BM2354" s="596">
        <f t="shared" si="2061"/>
        <v>8344</v>
      </c>
      <c r="BN2354" s="563">
        <f t="shared" si="2065"/>
        <v>5</v>
      </c>
      <c r="BO2354" s="87">
        <f t="shared" si="2067"/>
        <v>2023</v>
      </c>
      <c r="BP2354" s="87">
        <f t="shared" si="2066"/>
        <v>2</v>
      </c>
      <c r="BQ2354" s="202"/>
    </row>
    <row r="2355" spans="1:69" ht="10.5" customHeight="1" x14ac:dyDescent="0.2">
      <c r="A2355" s="87" t="str">
        <f t="shared" si="2050"/>
        <v>2023-24RYE5</v>
      </c>
      <c r="B2355" s="87" t="str">
        <f t="shared" si="2063"/>
        <v>Y59</v>
      </c>
      <c r="C2355" s="240" t="s">
        <v>279</v>
      </c>
      <c r="D2355" s="240" t="s">
        <v>168</v>
      </c>
      <c r="E2355" s="42"/>
      <c r="F2355" s="320" t="str">
        <f>VLOOKUP($G2355,'Selection Sheet'!$C$15:$F$39,3,0)</f>
        <v>Y59</v>
      </c>
      <c r="G2355" s="320" t="str">
        <f t="shared" si="2064"/>
        <v>RYE</v>
      </c>
      <c r="H2355" s="240" t="s">
        <v>539</v>
      </c>
      <c r="I2355" s="534">
        <v>217</v>
      </c>
      <c r="J2355" s="534">
        <v>47</v>
      </c>
      <c r="K2355" s="534">
        <v>34</v>
      </c>
      <c r="L2355" s="534">
        <v>15</v>
      </c>
      <c r="M2355" s="534">
        <v>217</v>
      </c>
      <c r="N2355" s="534">
        <v>14</v>
      </c>
      <c r="O2355" s="534">
        <v>34</v>
      </c>
      <c r="P2355" s="534">
        <v>8</v>
      </c>
      <c r="Q2355" s="534" t="s">
        <v>80</v>
      </c>
      <c r="R2355" s="534" t="s">
        <v>80</v>
      </c>
      <c r="S2355" s="534">
        <v>408</v>
      </c>
      <c r="T2355" s="549">
        <v>358</v>
      </c>
      <c r="U2355" s="554">
        <v>91.8</v>
      </c>
      <c r="V2355" s="554">
        <v>82</v>
      </c>
      <c r="W2355" s="554">
        <v>140</v>
      </c>
      <c r="X2355" s="498">
        <v>370</v>
      </c>
      <c r="Y2355" s="555">
        <v>81</v>
      </c>
      <c r="Z2355" s="554">
        <v>29</v>
      </c>
      <c r="AA2355" s="554">
        <v>229</v>
      </c>
      <c r="AB2355" s="549">
        <v>63</v>
      </c>
      <c r="AC2355" s="554">
        <v>68.2</v>
      </c>
      <c r="AD2355" s="554">
        <v>49</v>
      </c>
      <c r="AE2355" s="554">
        <v>112</v>
      </c>
      <c r="AF2355" s="502">
        <v>102</v>
      </c>
      <c r="AG2355" s="503">
        <v>125.280898876404</v>
      </c>
      <c r="AH2355" s="503">
        <v>181</v>
      </c>
      <c r="AI2355" s="502">
        <v>89</v>
      </c>
      <c r="AJ2355" s="538" t="s">
        <v>80</v>
      </c>
      <c r="AK2355" s="538" t="s">
        <v>80</v>
      </c>
      <c r="AL2355" s="539"/>
      <c r="AM2355" s="539"/>
      <c r="AN2355" s="538">
        <v>728</v>
      </c>
      <c r="AO2355" s="538">
        <v>741</v>
      </c>
      <c r="AP2355" s="569"/>
      <c r="AQ2355" s="569"/>
      <c r="AR2355" s="539"/>
      <c r="AS2355" s="539"/>
      <c r="AT2355" s="539"/>
      <c r="AU2355" s="539"/>
      <c r="AV2355" s="539"/>
      <c r="AW2355" s="539"/>
      <c r="AX2355" s="539"/>
      <c r="AY2355" s="539"/>
      <c r="AZ2355" s="539"/>
      <c r="BA2355" s="539"/>
      <c r="BB2355" s="357"/>
      <c r="BC2355" s="592">
        <f t="shared" si="2051"/>
        <v>11149.999999999956</v>
      </c>
      <c r="BD2355" s="593">
        <f t="shared" si="2052"/>
        <v>16109</v>
      </c>
      <c r="BE2355" s="595">
        <f t="shared" si="2053"/>
        <v>32864.400000000001</v>
      </c>
      <c r="BF2355" s="289">
        <f t="shared" si="2054"/>
        <v>29356</v>
      </c>
      <c r="BG2355" s="596">
        <f t="shared" si="2055"/>
        <v>50120</v>
      </c>
      <c r="BH2355" s="595">
        <f t="shared" si="2056"/>
        <v>29970</v>
      </c>
      <c r="BI2355" s="289">
        <f t="shared" si="2057"/>
        <v>10730</v>
      </c>
      <c r="BJ2355" s="596">
        <f t="shared" si="2058"/>
        <v>84730</v>
      </c>
      <c r="BK2355" s="595">
        <f t="shared" si="2059"/>
        <v>4296.6000000000004</v>
      </c>
      <c r="BL2355" s="289">
        <f t="shared" si="2060"/>
        <v>3087</v>
      </c>
      <c r="BM2355" s="596">
        <f t="shared" si="2061"/>
        <v>7056</v>
      </c>
      <c r="BN2355" s="563">
        <f t="shared" si="2065"/>
        <v>5</v>
      </c>
      <c r="BO2355" s="87">
        <f t="shared" si="2067"/>
        <v>2023</v>
      </c>
      <c r="BP2355" s="87">
        <f t="shared" si="2066"/>
        <v>2</v>
      </c>
      <c r="BQ2355" s="202"/>
    </row>
    <row r="2356" spans="1:69" ht="10.5" customHeight="1" x14ac:dyDescent="0.2">
      <c r="A2356" s="312" t="str">
        <f t="shared" si="2050"/>
        <v>2023-24RYF5</v>
      </c>
      <c r="B2356" s="312" t="str">
        <f t="shared" si="2063"/>
        <v>Y58</v>
      </c>
      <c r="C2356" s="245" t="s">
        <v>279</v>
      </c>
      <c r="D2356" s="245" t="s">
        <v>168</v>
      </c>
      <c r="E2356" s="53"/>
      <c r="F2356" s="322" t="str">
        <f>VLOOKUP($G2356,'Selection Sheet'!$C$15:$F$39,3,0)</f>
        <v>Y58</v>
      </c>
      <c r="G2356" s="322" t="str">
        <f t="shared" si="2064"/>
        <v>RYF</v>
      </c>
      <c r="H2356" s="245" t="s">
        <v>540</v>
      </c>
      <c r="I2356" s="543">
        <v>269</v>
      </c>
      <c r="J2356" s="543">
        <v>87</v>
      </c>
      <c r="K2356" s="543">
        <v>47</v>
      </c>
      <c r="L2356" s="543">
        <v>27</v>
      </c>
      <c r="M2356" s="543">
        <v>268</v>
      </c>
      <c r="N2356" s="543">
        <v>29</v>
      </c>
      <c r="O2356" s="543">
        <v>47</v>
      </c>
      <c r="P2356" s="543">
        <v>18</v>
      </c>
      <c r="Q2356" s="543" t="s">
        <v>80</v>
      </c>
      <c r="R2356" s="543" t="s">
        <v>80</v>
      </c>
      <c r="S2356" s="543">
        <v>803</v>
      </c>
      <c r="T2356" s="524">
        <v>643</v>
      </c>
      <c r="U2356" s="552">
        <v>99.7</v>
      </c>
      <c r="V2356" s="552">
        <v>88</v>
      </c>
      <c r="W2356" s="552">
        <v>154</v>
      </c>
      <c r="X2356" s="524">
        <v>640</v>
      </c>
      <c r="Y2356" s="557">
        <v>78.099999999999994</v>
      </c>
      <c r="Z2356" s="552">
        <v>24</v>
      </c>
      <c r="AA2356" s="552">
        <v>244</v>
      </c>
      <c r="AB2356" s="527">
        <v>76</v>
      </c>
      <c r="AC2356" s="552">
        <v>67.3</v>
      </c>
      <c r="AD2356" s="552">
        <v>64</v>
      </c>
      <c r="AE2356" s="552">
        <v>102</v>
      </c>
      <c r="AF2356" s="528">
        <v>108</v>
      </c>
      <c r="AG2356" s="529">
        <v>143.070588235294</v>
      </c>
      <c r="AH2356" s="529">
        <v>199</v>
      </c>
      <c r="AI2356" s="528">
        <v>85</v>
      </c>
      <c r="AJ2356" s="544" t="s">
        <v>80</v>
      </c>
      <c r="AK2356" s="544" t="s">
        <v>80</v>
      </c>
      <c r="AL2356" s="545"/>
      <c r="AM2356" s="545"/>
      <c r="AN2356" s="544">
        <v>921</v>
      </c>
      <c r="AO2356" s="544">
        <v>932</v>
      </c>
      <c r="AP2356" s="571"/>
      <c r="AQ2356" s="571"/>
      <c r="AR2356" s="545"/>
      <c r="AS2356" s="545"/>
      <c r="AT2356" s="545"/>
      <c r="AU2356" s="545"/>
      <c r="AV2356" s="545"/>
      <c r="AW2356" s="545"/>
      <c r="AX2356" s="545"/>
      <c r="AY2356" s="545"/>
      <c r="AZ2356" s="545"/>
      <c r="BA2356" s="545"/>
      <c r="BB2356" s="359"/>
      <c r="BC2356" s="605">
        <f t="shared" si="2051"/>
        <v>12160.999999999989</v>
      </c>
      <c r="BD2356" s="606">
        <f t="shared" si="2052"/>
        <v>16915</v>
      </c>
      <c r="BE2356" s="609">
        <f t="shared" si="2053"/>
        <v>64107.1</v>
      </c>
      <c r="BF2356" s="311">
        <f t="shared" si="2054"/>
        <v>56584</v>
      </c>
      <c r="BG2356" s="610">
        <f t="shared" si="2055"/>
        <v>99022</v>
      </c>
      <c r="BH2356" s="609">
        <f t="shared" si="2056"/>
        <v>49984</v>
      </c>
      <c r="BI2356" s="311">
        <f t="shared" si="2057"/>
        <v>15360</v>
      </c>
      <c r="BJ2356" s="610">
        <f t="shared" si="2058"/>
        <v>156160</v>
      </c>
      <c r="BK2356" s="609">
        <f t="shared" si="2059"/>
        <v>5114.8</v>
      </c>
      <c r="BL2356" s="311">
        <f t="shared" si="2060"/>
        <v>4864</v>
      </c>
      <c r="BM2356" s="610">
        <f t="shared" si="2061"/>
        <v>7752</v>
      </c>
      <c r="BN2356" s="565">
        <f t="shared" si="2065"/>
        <v>5</v>
      </c>
      <c r="BO2356" s="312">
        <f t="shared" si="2067"/>
        <v>2023</v>
      </c>
      <c r="BP2356" s="312">
        <f t="shared" si="2066"/>
        <v>2</v>
      </c>
      <c r="BQ2356" s="363"/>
    </row>
    <row r="2357" spans="1:69" ht="10.5" customHeight="1" x14ac:dyDescent="0.2">
      <c r="A2357" s="313" t="str">
        <f t="shared" si="2050"/>
        <v>2023-24R1F6</v>
      </c>
      <c r="B2357" s="313" t="str">
        <f t="shared" si="2063"/>
        <v>Y59</v>
      </c>
      <c r="C2357" s="241" t="s">
        <v>279</v>
      </c>
      <c r="D2357" s="241" t="s">
        <v>169</v>
      </c>
      <c r="E2357" s="223"/>
      <c r="F2357" s="364" t="str">
        <f>VLOOKUP($G2357,'Selection Sheet'!$C$15:$F$39,3,0)</f>
        <v>Y59</v>
      </c>
      <c r="G2357" s="364" t="str">
        <f t="shared" si="2064"/>
        <v>R1F</v>
      </c>
      <c r="H2357" s="241" t="s">
        <v>529</v>
      </c>
      <c r="I2357" s="546" t="s">
        <v>80</v>
      </c>
      <c r="J2357" s="546" t="s">
        <v>80</v>
      </c>
      <c r="K2357" s="546" t="s">
        <v>80</v>
      </c>
      <c r="L2357" s="546" t="s">
        <v>80</v>
      </c>
      <c r="M2357" s="546" t="s">
        <v>80</v>
      </c>
      <c r="N2357" s="546" t="s">
        <v>80</v>
      </c>
      <c r="O2357" s="546" t="s">
        <v>80</v>
      </c>
      <c r="P2357" s="546" t="s">
        <v>80</v>
      </c>
      <c r="Q2357" s="546" t="s">
        <v>80</v>
      </c>
      <c r="R2357" s="546" t="s">
        <v>80</v>
      </c>
      <c r="S2357" s="546" t="s">
        <v>80</v>
      </c>
      <c r="T2357" s="486">
        <v>22</v>
      </c>
      <c r="U2357" s="553">
        <v>85.7</v>
      </c>
      <c r="V2357" s="553">
        <v>69.5</v>
      </c>
      <c r="W2357" s="553">
        <v>121</v>
      </c>
      <c r="X2357" s="486">
        <v>22</v>
      </c>
      <c r="Y2357" s="558">
        <v>76.099999999999994</v>
      </c>
      <c r="Z2357" s="553">
        <v>21.5</v>
      </c>
      <c r="AA2357" s="553">
        <v>147</v>
      </c>
      <c r="AB2357" s="489">
        <v>5</v>
      </c>
      <c r="AC2357" s="553">
        <v>75.400000000000006</v>
      </c>
      <c r="AD2357" s="553">
        <v>35</v>
      </c>
      <c r="AE2357" s="553">
        <v>152</v>
      </c>
      <c r="AF2357" s="490">
        <v>2</v>
      </c>
      <c r="AG2357" s="491">
        <v>183</v>
      </c>
      <c r="AH2357" s="491">
        <v>187</v>
      </c>
      <c r="AI2357" s="490">
        <v>2</v>
      </c>
      <c r="AJ2357" s="547" t="s">
        <v>80</v>
      </c>
      <c r="AK2357" s="547" t="s">
        <v>80</v>
      </c>
      <c r="AL2357" s="548"/>
      <c r="AM2357" s="548"/>
      <c r="AN2357" s="547" t="s">
        <v>80</v>
      </c>
      <c r="AO2357" s="547" t="s">
        <v>80</v>
      </c>
      <c r="AP2357" s="572"/>
      <c r="AQ2357" s="572"/>
      <c r="AR2357" s="548"/>
      <c r="AS2357" s="548"/>
      <c r="AT2357" s="548"/>
      <c r="AU2357" s="548"/>
      <c r="AV2357" s="548"/>
      <c r="AW2357" s="548"/>
      <c r="AX2357" s="548"/>
      <c r="AY2357" s="548"/>
      <c r="AZ2357" s="548"/>
      <c r="BA2357" s="548"/>
      <c r="BB2357" s="361"/>
      <c r="BC2357" s="586">
        <f t="shared" si="2051"/>
        <v>366</v>
      </c>
      <c r="BD2357" s="587">
        <f t="shared" si="2052"/>
        <v>374</v>
      </c>
      <c r="BE2357" s="590">
        <f t="shared" si="2053"/>
        <v>1885.4</v>
      </c>
      <c r="BF2357" s="308">
        <f t="shared" si="2054"/>
        <v>1529</v>
      </c>
      <c r="BG2357" s="591">
        <f t="shared" si="2055"/>
        <v>2662</v>
      </c>
      <c r="BH2357" s="590">
        <f t="shared" si="2056"/>
        <v>1674.1999999999998</v>
      </c>
      <c r="BI2357" s="308">
        <f t="shared" si="2057"/>
        <v>473</v>
      </c>
      <c r="BJ2357" s="591">
        <f t="shared" si="2058"/>
        <v>3234</v>
      </c>
      <c r="BK2357" s="590">
        <f t="shared" si="2059"/>
        <v>377</v>
      </c>
      <c r="BL2357" s="308">
        <f t="shared" si="2060"/>
        <v>175</v>
      </c>
      <c r="BM2357" s="591">
        <f t="shared" si="2061"/>
        <v>760</v>
      </c>
      <c r="BN2357" s="562">
        <f t="shared" si="2065"/>
        <v>6</v>
      </c>
      <c r="BO2357" s="313">
        <f t="shared" si="2067"/>
        <v>2023</v>
      </c>
      <c r="BP2357" s="313">
        <f t="shared" ref="BP2357:BP2367" si="2068">(BN2357/3-ROUNDDOWN(BN2357/3,0))*3</f>
        <v>0</v>
      </c>
      <c r="BQ2357" s="362"/>
    </row>
    <row r="2358" spans="1:69" ht="10.5" customHeight="1" x14ac:dyDescent="0.2">
      <c r="A2358" s="87" t="str">
        <f t="shared" si="2050"/>
        <v>2023-24RRU6</v>
      </c>
      <c r="B2358" s="87" t="str">
        <f t="shared" si="2063"/>
        <v>Y56</v>
      </c>
      <c r="C2358" s="240" t="s">
        <v>279</v>
      </c>
      <c r="D2358" s="240" t="s">
        <v>169</v>
      </c>
      <c r="E2358" s="42"/>
      <c r="F2358" s="320" t="str">
        <f>VLOOKUP($G2358,'Selection Sheet'!$C$15:$F$39,3,0)</f>
        <v>Y56</v>
      </c>
      <c r="G2358" s="320" t="str">
        <f t="shared" si="2064"/>
        <v>RRU</v>
      </c>
      <c r="H2358" s="240" t="s">
        <v>530</v>
      </c>
      <c r="I2358" s="534">
        <v>334</v>
      </c>
      <c r="J2358" s="534">
        <v>88</v>
      </c>
      <c r="K2358" s="534">
        <v>41</v>
      </c>
      <c r="L2358" s="534">
        <v>25</v>
      </c>
      <c r="M2358" s="534">
        <v>324</v>
      </c>
      <c r="N2358" s="534">
        <v>26</v>
      </c>
      <c r="O2358" s="534">
        <v>36</v>
      </c>
      <c r="P2358" s="534">
        <v>13</v>
      </c>
      <c r="Q2358" s="534" t="s">
        <v>80</v>
      </c>
      <c r="R2358" s="534" t="s">
        <v>80</v>
      </c>
      <c r="S2358" s="534">
        <v>923</v>
      </c>
      <c r="T2358" s="549">
        <v>374</v>
      </c>
      <c r="U2358" s="554">
        <v>92.8</v>
      </c>
      <c r="V2358" s="554">
        <v>80</v>
      </c>
      <c r="W2358" s="554">
        <v>147</v>
      </c>
      <c r="X2358" s="498">
        <v>554</v>
      </c>
      <c r="Y2358" s="555">
        <v>58.6</v>
      </c>
      <c r="Z2358" s="554">
        <v>24</v>
      </c>
      <c r="AA2358" s="554">
        <v>157</v>
      </c>
      <c r="AB2358" s="549">
        <v>72</v>
      </c>
      <c r="AC2358" s="554">
        <v>42.3</v>
      </c>
      <c r="AD2358" s="554">
        <v>38.5</v>
      </c>
      <c r="AE2358" s="554">
        <v>69</v>
      </c>
      <c r="AF2358" s="502">
        <v>80</v>
      </c>
      <c r="AG2358" s="503">
        <v>148.408450704225</v>
      </c>
      <c r="AH2358" s="503">
        <v>195</v>
      </c>
      <c r="AI2358" s="502">
        <v>71</v>
      </c>
      <c r="AJ2358" s="538" t="s">
        <v>80</v>
      </c>
      <c r="AK2358" s="538" t="s">
        <v>80</v>
      </c>
      <c r="AL2358" s="539"/>
      <c r="AM2358" s="539"/>
      <c r="AN2358" s="538" t="s">
        <v>80</v>
      </c>
      <c r="AO2358" s="538" t="s">
        <v>80</v>
      </c>
      <c r="AP2358" s="569"/>
      <c r="AQ2358" s="569"/>
      <c r="AR2358" s="539"/>
      <c r="AS2358" s="539"/>
      <c r="AT2358" s="539"/>
      <c r="AU2358" s="539"/>
      <c r="AV2358" s="539"/>
      <c r="AW2358" s="539"/>
      <c r="AX2358" s="539"/>
      <c r="AY2358" s="539"/>
      <c r="AZ2358" s="539"/>
      <c r="BA2358" s="539"/>
      <c r="BB2358" s="357"/>
      <c r="BC2358" s="592">
        <f t="shared" si="2051"/>
        <v>10536.999999999975</v>
      </c>
      <c r="BD2358" s="593">
        <f t="shared" si="2052"/>
        <v>13845</v>
      </c>
      <c r="BE2358" s="595">
        <f t="shared" si="2053"/>
        <v>34707.199999999997</v>
      </c>
      <c r="BF2358" s="289">
        <f t="shared" si="2054"/>
        <v>29920</v>
      </c>
      <c r="BG2358" s="596">
        <f t="shared" si="2055"/>
        <v>54978</v>
      </c>
      <c r="BH2358" s="595">
        <f t="shared" si="2056"/>
        <v>32464.400000000001</v>
      </c>
      <c r="BI2358" s="289">
        <f t="shared" si="2057"/>
        <v>13296</v>
      </c>
      <c r="BJ2358" s="596">
        <f t="shared" si="2058"/>
        <v>86978</v>
      </c>
      <c r="BK2358" s="595">
        <f t="shared" si="2059"/>
        <v>3045.6</v>
      </c>
      <c r="BL2358" s="289">
        <f t="shared" si="2060"/>
        <v>2772</v>
      </c>
      <c r="BM2358" s="596">
        <f t="shared" si="2061"/>
        <v>4968</v>
      </c>
      <c r="BN2358" s="563">
        <f t="shared" si="2065"/>
        <v>6</v>
      </c>
      <c r="BO2358" s="87">
        <f t="shared" si="2067"/>
        <v>2023</v>
      </c>
      <c r="BP2358" s="87">
        <f t="shared" si="2068"/>
        <v>0</v>
      </c>
      <c r="BQ2358" s="202"/>
    </row>
    <row r="2359" spans="1:69" ht="10.5" customHeight="1" x14ac:dyDescent="0.2">
      <c r="A2359" s="87" t="str">
        <f t="shared" si="2050"/>
        <v>2023-24RX66</v>
      </c>
      <c r="B2359" s="87" t="str">
        <f t="shared" si="2063"/>
        <v>Y63</v>
      </c>
      <c r="C2359" s="240" t="s">
        <v>279</v>
      </c>
      <c r="D2359" s="240" t="s">
        <v>169</v>
      </c>
      <c r="E2359" s="42"/>
      <c r="F2359" s="320" t="str">
        <f>VLOOKUP($G2359,'Selection Sheet'!$C$15:$F$39,3,0)</f>
        <v>Y63</v>
      </c>
      <c r="G2359" s="320" t="str">
        <f t="shared" si="2064"/>
        <v>RX6</v>
      </c>
      <c r="H2359" s="240" t="s">
        <v>532</v>
      </c>
      <c r="I2359" s="534">
        <v>160</v>
      </c>
      <c r="J2359" s="534">
        <v>43</v>
      </c>
      <c r="K2359" s="534">
        <v>23</v>
      </c>
      <c r="L2359" s="534">
        <v>12</v>
      </c>
      <c r="M2359" s="534">
        <v>158</v>
      </c>
      <c r="N2359" s="534">
        <v>18</v>
      </c>
      <c r="O2359" s="534">
        <v>23</v>
      </c>
      <c r="P2359" s="534">
        <v>7</v>
      </c>
      <c r="Q2359" s="534" t="s">
        <v>80</v>
      </c>
      <c r="R2359" s="534" t="s">
        <v>80</v>
      </c>
      <c r="S2359" s="534">
        <v>476</v>
      </c>
      <c r="T2359" s="549">
        <v>301</v>
      </c>
      <c r="U2359" s="554">
        <v>92.1</v>
      </c>
      <c r="V2359" s="554">
        <v>78</v>
      </c>
      <c r="W2359" s="554">
        <v>149</v>
      </c>
      <c r="X2359" s="498">
        <v>287</v>
      </c>
      <c r="Y2359" s="555">
        <v>75.900000000000006</v>
      </c>
      <c r="Z2359" s="554">
        <v>28</v>
      </c>
      <c r="AA2359" s="554">
        <v>223</v>
      </c>
      <c r="AB2359" s="549">
        <v>60</v>
      </c>
      <c r="AC2359" s="554">
        <v>60</v>
      </c>
      <c r="AD2359" s="554">
        <v>50.5</v>
      </c>
      <c r="AE2359" s="554">
        <v>99</v>
      </c>
      <c r="AF2359" s="502">
        <v>61</v>
      </c>
      <c r="AG2359" s="503">
        <v>149.35185185185199</v>
      </c>
      <c r="AH2359" s="503">
        <v>212.8</v>
      </c>
      <c r="AI2359" s="502">
        <v>54</v>
      </c>
      <c r="AJ2359" s="538" t="s">
        <v>80</v>
      </c>
      <c r="AK2359" s="538" t="s">
        <v>80</v>
      </c>
      <c r="AL2359" s="539"/>
      <c r="AM2359" s="539"/>
      <c r="AN2359" s="538" t="s">
        <v>80</v>
      </c>
      <c r="AO2359" s="538" t="s">
        <v>80</v>
      </c>
      <c r="AP2359" s="569"/>
      <c r="AQ2359" s="569"/>
      <c r="AR2359" s="539"/>
      <c r="AS2359" s="539"/>
      <c r="AT2359" s="539"/>
      <c r="AU2359" s="539"/>
      <c r="AV2359" s="539"/>
      <c r="AW2359" s="539"/>
      <c r="AX2359" s="539"/>
      <c r="AY2359" s="539"/>
      <c r="AZ2359" s="539"/>
      <c r="BA2359" s="539"/>
      <c r="BB2359" s="357"/>
      <c r="BC2359" s="592">
        <f t="shared" si="2051"/>
        <v>8065.0000000000073</v>
      </c>
      <c r="BD2359" s="593">
        <f t="shared" si="2052"/>
        <v>11491.2</v>
      </c>
      <c r="BE2359" s="595">
        <f t="shared" si="2053"/>
        <v>27722.1</v>
      </c>
      <c r="BF2359" s="289">
        <f t="shared" si="2054"/>
        <v>23478</v>
      </c>
      <c r="BG2359" s="596">
        <f t="shared" si="2055"/>
        <v>44849</v>
      </c>
      <c r="BH2359" s="595">
        <f t="shared" si="2056"/>
        <v>21783.300000000003</v>
      </c>
      <c r="BI2359" s="289">
        <f t="shared" si="2057"/>
        <v>8036</v>
      </c>
      <c r="BJ2359" s="596">
        <f t="shared" si="2058"/>
        <v>64001</v>
      </c>
      <c r="BK2359" s="595">
        <f t="shared" si="2059"/>
        <v>3600</v>
      </c>
      <c r="BL2359" s="289">
        <f t="shared" si="2060"/>
        <v>3030</v>
      </c>
      <c r="BM2359" s="596">
        <f t="shared" si="2061"/>
        <v>5940</v>
      </c>
      <c r="BN2359" s="563">
        <f t="shared" si="2065"/>
        <v>6</v>
      </c>
      <c r="BO2359" s="87">
        <f t="shared" si="2067"/>
        <v>2023</v>
      </c>
      <c r="BP2359" s="87">
        <f t="shared" si="2068"/>
        <v>0</v>
      </c>
      <c r="BQ2359" s="202"/>
    </row>
    <row r="2360" spans="1:69" ht="10.5" customHeight="1" x14ac:dyDescent="0.2">
      <c r="A2360" s="314" t="str">
        <f t="shared" si="2050"/>
        <v>2023-24RX76</v>
      </c>
      <c r="B2360" s="314" t="str">
        <f t="shared" si="2063"/>
        <v>Y62</v>
      </c>
      <c r="C2360" s="243" t="s">
        <v>279</v>
      </c>
      <c r="D2360" s="243" t="s">
        <v>169</v>
      </c>
      <c r="E2360" s="206"/>
      <c r="F2360" s="321" t="str">
        <f>VLOOKUP($G2360,'Selection Sheet'!$C$15:$F$39,3,0)</f>
        <v>Y62</v>
      </c>
      <c r="G2360" s="320" t="str">
        <f t="shared" si="2064"/>
        <v>RX7</v>
      </c>
      <c r="H2360" s="243" t="s">
        <v>533</v>
      </c>
      <c r="I2360" s="540">
        <v>268</v>
      </c>
      <c r="J2360" s="540">
        <v>89</v>
      </c>
      <c r="K2360" s="540">
        <v>51</v>
      </c>
      <c r="L2360" s="540">
        <v>22</v>
      </c>
      <c r="M2360" s="540">
        <v>266</v>
      </c>
      <c r="N2360" s="540">
        <v>25</v>
      </c>
      <c r="O2360" s="540">
        <v>50</v>
      </c>
      <c r="P2360" s="540">
        <v>11</v>
      </c>
      <c r="Q2360" s="540" t="s">
        <v>80</v>
      </c>
      <c r="R2360" s="540" t="s">
        <v>80</v>
      </c>
      <c r="S2360" s="540">
        <v>917</v>
      </c>
      <c r="T2360" s="514">
        <v>573</v>
      </c>
      <c r="U2360" s="551">
        <v>86.3</v>
      </c>
      <c r="V2360" s="551">
        <v>74</v>
      </c>
      <c r="W2360" s="551">
        <v>124</v>
      </c>
      <c r="X2360" s="511">
        <v>671</v>
      </c>
      <c r="Y2360" s="556">
        <v>57.6</v>
      </c>
      <c r="Z2360" s="551">
        <v>28</v>
      </c>
      <c r="AA2360" s="551">
        <v>145</v>
      </c>
      <c r="AB2360" s="514">
        <v>89</v>
      </c>
      <c r="AC2360" s="551">
        <v>53.8</v>
      </c>
      <c r="AD2360" s="551">
        <v>46</v>
      </c>
      <c r="AE2360" s="551">
        <v>86</v>
      </c>
      <c r="AF2360" s="515">
        <v>92</v>
      </c>
      <c r="AG2360" s="516">
        <v>145.078125</v>
      </c>
      <c r="AH2360" s="516">
        <v>182.4</v>
      </c>
      <c r="AI2360" s="515">
        <v>64</v>
      </c>
      <c r="AJ2360" s="519" t="s">
        <v>80</v>
      </c>
      <c r="AK2360" s="519" t="s">
        <v>80</v>
      </c>
      <c r="AL2360" s="570"/>
      <c r="AM2360" s="570"/>
      <c r="AN2360" s="541" t="s">
        <v>80</v>
      </c>
      <c r="AO2360" s="541" t="s">
        <v>80</v>
      </c>
      <c r="AP2360" s="570"/>
      <c r="AQ2360" s="570"/>
      <c r="AR2360" s="542"/>
      <c r="AS2360" s="542"/>
      <c r="AT2360" s="542"/>
      <c r="AU2360" s="542"/>
      <c r="AV2360" s="542"/>
      <c r="AW2360" s="542"/>
      <c r="AX2360" s="542"/>
      <c r="AY2360" s="542"/>
      <c r="AZ2360" s="542"/>
      <c r="BA2360" s="542"/>
      <c r="BB2360" s="358"/>
      <c r="BC2360" s="597">
        <f t="shared" si="2051"/>
        <v>9285</v>
      </c>
      <c r="BD2360" s="598">
        <f t="shared" si="2052"/>
        <v>11673.6</v>
      </c>
      <c r="BE2360" s="602">
        <f t="shared" si="2053"/>
        <v>49449.9</v>
      </c>
      <c r="BF2360" s="603">
        <f t="shared" si="2054"/>
        <v>42402</v>
      </c>
      <c r="BG2360" s="604">
        <f t="shared" si="2055"/>
        <v>71052</v>
      </c>
      <c r="BH2360" s="602">
        <f t="shared" si="2056"/>
        <v>38649.599999999999</v>
      </c>
      <c r="BI2360" s="603">
        <f t="shared" si="2057"/>
        <v>18788</v>
      </c>
      <c r="BJ2360" s="604">
        <f t="shared" si="2058"/>
        <v>97295</v>
      </c>
      <c r="BK2360" s="602">
        <f t="shared" si="2059"/>
        <v>4788.2</v>
      </c>
      <c r="BL2360" s="603">
        <f t="shared" si="2060"/>
        <v>4094</v>
      </c>
      <c r="BM2360" s="604">
        <f t="shared" si="2061"/>
        <v>7654</v>
      </c>
      <c r="BN2360" s="564">
        <f t="shared" si="2065"/>
        <v>6</v>
      </c>
      <c r="BO2360" s="314">
        <f t="shared" si="2067"/>
        <v>2023</v>
      </c>
      <c r="BP2360" s="314">
        <f t="shared" si="2068"/>
        <v>0</v>
      </c>
      <c r="BQ2360" s="202"/>
    </row>
    <row r="2361" spans="1:69" ht="10.5" customHeight="1" x14ac:dyDescent="0.2">
      <c r="A2361" s="87" t="str">
        <f t="shared" si="2050"/>
        <v>2023-24RX86</v>
      </c>
      <c r="B2361" s="87" t="str">
        <f t="shared" si="2063"/>
        <v>Y63</v>
      </c>
      <c r="C2361" s="240" t="s">
        <v>279</v>
      </c>
      <c r="D2361" s="240" t="s">
        <v>169</v>
      </c>
      <c r="E2361" s="42"/>
      <c r="F2361" s="320" t="str">
        <f>VLOOKUP($G2361,'Selection Sheet'!$C$15:$F$39,3,0)</f>
        <v>Y63</v>
      </c>
      <c r="G2361" s="320" t="str">
        <f t="shared" si="2064"/>
        <v>RX8</v>
      </c>
      <c r="H2361" s="240" t="s">
        <v>534</v>
      </c>
      <c r="I2361" s="534">
        <v>284</v>
      </c>
      <c r="J2361" s="534">
        <v>80</v>
      </c>
      <c r="K2361" s="534">
        <v>45</v>
      </c>
      <c r="L2361" s="534">
        <v>26</v>
      </c>
      <c r="M2361" s="534">
        <v>271</v>
      </c>
      <c r="N2361" s="534">
        <v>25</v>
      </c>
      <c r="O2361" s="534">
        <v>37</v>
      </c>
      <c r="P2361" s="534">
        <v>7</v>
      </c>
      <c r="Q2361" s="534" t="s">
        <v>80</v>
      </c>
      <c r="R2361" s="534" t="s">
        <v>80</v>
      </c>
      <c r="S2361" s="534">
        <v>842</v>
      </c>
      <c r="T2361" s="549">
        <v>430</v>
      </c>
      <c r="U2361" s="554">
        <v>93.9</v>
      </c>
      <c r="V2361" s="554">
        <v>82</v>
      </c>
      <c r="W2361" s="554">
        <v>143.5</v>
      </c>
      <c r="X2361" s="498">
        <v>474</v>
      </c>
      <c r="Y2361" s="555">
        <v>94.4</v>
      </c>
      <c r="Z2361" s="554">
        <v>36</v>
      </c>
      <c r="AA2361" s="554">
        <v>271</v>
      </c>
      <c r="AB2361" s="549">
        <v>67</v>
      </c>
      <c r="AC2361" s="554">
        <v>54.1</v>
      </c>
      <c r="AD2361" s="554">
        <v>45</v>
      </c>
      <c r="AE2361" s="554">
        <v>95</v>
      </c>
      <c r="AF2361" s="502">
        <v>82</v>
      </c>
      <c r="AG2361" s="503">
        <v>137.53225806451599</v>
      </c>
      <c r="AH2361" s="503">
        <v>200.7</v>
      </c>
      <c r="AI2361" s="502">
        <v>62</v>
      </c>
      <c r="AJ2361" s="506" t="s">
        <v>80</v>
      </c>
      <c r="AK2361" s="506" t="s">
        <v>80</v>
      </c>
      <c r="AL2361" s="569"/>
      <c r="AM2361" s="569"/>
      <c r="AN2361" s="538" t="s">
        <v>80</v>
      </c>
      <c r="AO2361" s="538" t="s">
        <v>80</v>
      </c>
      <c r="AP2361" s="569"/>
      <c r="AQ2361" s="569"/>
      <c r="AR2361" s="539"/>
      <c r="AS2361" s="539"/>
      <c r="AT2361" s="539"/>
      <c r="AU2361" s="539"/>
      <c r="AV2361" s="539"/>
      <c r="AW2361" s="539"/>
      <c r="AX2361" s="539"/>
      <c r="AY2361" s="539"/>
      <c r="AZ2361" s="539"/>
      <c r="BA2361" s="539"/>
      <c r="BB2361" s="357"/>
      <c r="BC2361" s="592">
        <f t="shared" si="2051"/>
        <v>8526.9999999999909</v>
      </c>
      <c r="BD2361" s="593">
        <f t="shared" si="2052"/>
        <v>12443.4</v>
      </c>
      <c r="BE2361" s="595">
        <f t="shared" si="2053"/>
        <v>40377</v>
      </c>
      <c r="BF2361" s="289">
        <f t="shared" si="2054"/>
        <v>35260</v>
      </c>
      <c r="BG2361" s="596">
        <f t="shared" si="2055"/>
        <v>61705</v>
      </c>
      <c r="BH2361" s="595">
        <f t="shared" si="2056"/>
        <v>44745.600000000006</v>
      </c>
      <c r="BI2361" s="289">
        <f t="shared" si="2057"/>
        <v>17064</v>
      </c>
      <c r="BJ2361" s="596">
        <f t="shared" si="2058"/>
        <v>128454</v>
      </c>
      <c r="BK2361" s="595">
        <f t="shared" si="2059"/>
        <v>3624.7000000000003</v>
      </c>
      <c r="BL2361" s="289">
        <f t="shared" si="2060"/>
        <v>3015</v>
      </c>
      <c r="BM2361" s="596">
        <f t="shared" si="2061"/>
        <v>6365</v>
      </c>
      <c r="BN2361" s="563">
        <f t="shared" si="2065"/>
        <v>6</v>
      </c>
      <c r="BO2361" s="87">
        <f t="shared" si="2067"/>
        <v>2023</v>
      </c>
      <c r="BP2361" s="87">
        <f t="shared" si="2068"/>
        <v>0</v>
      </c>
      <c r="BQ2361" s="202"/>
    </row>
    <row r="2362" spans="1:69" ht="10.5" customHeight="1" x14ac:dyDescent="0.2">
      <c r="A2362" s="87" t="str">
        <f t="shared" si="2050"/>
        <v>2023-24RX96</v>
      </c>
      <c r="B2362" s="87" t="str">
        <f t="shared" si="2063"/>
        <v>Y60</v>
      </c>
      <c r="C2362" s="240" t="s">
        <v>279</v>
      </c>
      <c r="D2362" s="240" t="s">
        <v>169</v>
      </c>
      <c r="E2362" s="42"/>
      <c r="F2362" s="320" t="str">
        <f>VLOOKUP($G2362,'Selection Sheet'!$C$15:$F$39,3,0)</f>
        <v>Y60</v>
      </c>
      <c r="G2362" s="320" t="str">
        <f t="shared" si="2064"/>
        <v>RX9</v>
      </c>
      <c r="H2362" s="240" t="s">
        <v>535</v>
      </c>
      <c r="I2362" s="534">
        <v>212</v>
      </c>
      <c r="J2362" s="534">
        <v>56</v>
      </c>
      <c r="K2362" s="534">
        <v>27</v>
      </c>
      <c r="L2362" s="534">
        <v>17</v>
      </c>
      <c r="M2362" s="534">
        <v>207</v>
      </c>
      <c r="N2362" s="534">
        <v>23</v>
      </c>
      <c r="O2362" s="534">
        <v>24</v>
      </c>
      <c r="P2362" s="534">
        <v>10</v>
      </c>
      <c r="Q2362" s="534" t="s">
        <v>80</v>
      </c>
      <c r="R2362" s="534" t="s">
        <v>80</v>
      </c>
      <c r="S2362" s="534">
        <v>604</v>
      </c>
      <c r="T2362" s="549">
        <v>419</v>
      </c>
      <c r="U2362" s="554">
        <v>98.4</v>
      </c>
      <c r="V2362" s="554">
        <v>85</v>
      </c>
      <c r="W2362" s="554">
        <v>151</v>
      </c>
      <c r="X2362" s="498">
        <v>423</v>
      </c>
      <c r="Y2362" s="555">
        <v>105.4</v>
      </c>
      <c r="Z2362" s="554">
        <v>46</v>
      </c>
      <c r="AA2362" s="554">
        <v>298</v>
      </c>
      <c r="AB2362" s="549">
        <v>43</v>
      </c>
      <c r="AC2362" s="554">
        <v>51.4</v>
      </c>
      <c r="AD2362" s="554">
        <v>49</v>
      </c>
      <c r="AE2362" s="554">
        <v>80</v>
      </c>
      <c r="AF2362" s="502">
        <v>128</v>
      </c>
      <c r="AG2362" s="503">
        <v>148.73750000000001</v>
      </c>
      <c r="AH2362" s="503">
        <v>222.6</v>
      </c>
      <c r="AI2362" s="502">
        <v>80</v>
      </c>
      <c r="AJ2362" s="506" t="s">
        <v>80</v>
      </c>
      <c r="AK2362" s="506" t="s">
        <v>80</v>
      </c>
      <c r="AL2362" s="569"/>
      <c r="AM2362" s="569"/>
      <c r="AN2362" s="538" t="s">
        <v>80</v>
      </c>
      <c r="AO2362" s="538" t="s">
        <v>80</v>
      </c>
      <c r="AP2362" s="569"/>
      <c r="AQ2362" s="569"/>
      <c r="AR2362" s="539"/>
      <c r="AS2362" s="539"/>
      <c r="AT2362" s="539"/>
      <c r="AU2362" s="539"/>
      <c r="AV2362" s="539"/>
      <c r="AW2362" s="539"/>
      <c r="AX2362" s="539"/>
      <c r="AY2362" s="539"/>
      <c r="AZ2362" s="539"/>
      <c r="BA2362" s="539"/>
      <c r="BB2362" s="357"/>
      <c r="BC2362" s="592">
        <f t="shared" si="2051"/>
        <v>11899</v>
      </c>
      <c r="BD2362" s="593">
        <f t="shared" si="2052"/>
        <v>17808</v>
      </c>
      <c r="BE2362" s="595">
        <f t="shared" si="2053"/>
        <v>41229.600000000006</v>
      </c>
      <c r="BF2362" s="289">
        <f t="shared" si="2054"/>
        <v>35615</v>
      </c>
      <c r="BG2362" s="596">
        <f t="shared" si="2055"/>
        <v>63269</v>
      </c>
      <c r="BH2362" s="595">
        <f t="shared" si="2056"/>
        <v>44584.200000000004</v>
      </c>
      <c r="BI2362" s="289">
        <f t="shared" si="2057"/>
        <v>19458</v>
      </c>
      <c r="BJ2362" s="596">
        <f t="shared" si="2058"/>
        <v>126054</v>
      </c>
      <c r="BK2362" s="595">
        <f t="shared" si="2059"/>
        <v>2210.1999999999998</v>
      </c>
      <c r="BL2362" s="289">
        <f t="shared" si="2060"/>
        <v>2107</v>
      </c>
      <c r="BM2362" s="596">
        <f t="shared" si="2061"/>
        <v>3440</v>
      </c>
      <c r="BN2362" s="563">
        <f t="shared" si="2065"/>
        <v>6</v>
      </c>
      <c r="BO2362" s="87">
        <f t="shared" si="2067"/>
        <v>2023</v>
      </c>
      <c r="BP2362" s="87">
        <f t="shared" si="2068"/>
        <v>0</v>
      </c>
      <c r="BQ2362" s="202"/>
    </row>
    <row r="2363" spans="1:69" ht="10.5" customHeight="1" x14ac:dyDescent="0.2">
      <c r="A2363" s="314" t="str">
        <f t="shared" si="2050"/>
        <v>2023-24RYA6</v>
      </c>
      <c r="B2363" s="314" t="str">
        <f t="shared" si="2063"/>
        <v>Y60</v>
      </c>
      <c r="C2363" s="243" t="s">
        <v>279</v>
      </c>
      <c r="D2363" s="243" t="s">
        <v>169</v>
      </c>
      <c r="E2363" s="206"/>
      <c r="F2363" s="321" t="str">
        <f>VLOOKUP($G2363,'Selection Sheet'!$C$15:$F$39,3,0)</f>
        <v>Y60</v>
      </c>
      <c r="G2363" s="321" t="str">
        <f t="shared" si="2064"/>
        <v>RYA</v>
      </c>
      <c r="H2363" s="243" t="s">
        <v>536</v>
      </c>
      <c r="I2363" s="540">
        <v>327</v>
      </c>
      <c r="J2363" s="540">
        <v>86</v>
      </c>
      <c r="K2363" s="540">
        <v>38</v>
      </c>
      <c r="L2363" s="540">
        <v>20</v>
      </c>
      <c r="M2363" s="540">
        <v>319</v>
      </c>
      <c r="N2363" s="540">
        <v>27</v>
      </c>
      <c r="O2363" s="540">
        <v>37</v>
      </c>
      <c r="P2363" s="540">
        <v>11</v>
      </c>
      <c r="Q2363" s="540" t="s">
        <v>80</v>
      </c>
      <c r="R2363" s="540" t="s">
        <v>80</v>
      </c>
      <c r="S2363" s="540">
        <v>868</v>
      </c>
      <c r="T2363" s="514">
        <v>496</v>
      </c>
      <c r="U2363" s="551">
        <v>101.5</v>
      </c>
      <c r="V2363" s="551">
        <v>83</v>
      </c>
      <c r="W2363" s="551">
        <v>158</v>
      </c>
      <c r="X2363" s="511">
        <v>488</v>
      </c>
      <c r="Y2363" s="556">
        <v>102.4</v>
      </c>
      <c r="Z2363" s="551">
        <v>40</v>
      </c>
      <c r="AA2363" s="551">
        <v>304</v>
      </c>
      <c r="AB2363" s="514">
        <v>65</v>
      </c>
      <c r="AC2363" s="551">
        <v>69.5</v>
      </c>
      <c r="AD2363" s="551">
        <v>59</v>
      </c>
      <c r="AE2363" s="551">
        <v>112</v>
      </c>
      <c r="AF2363" s="515">
        <v>121</v>
      </c>
      <c r="AG2363" s="516">
        <v>135.52830188679201</v>
      </c>
      <c r="AH2363" s="516">
        <v>197</v>
      </c>
      <c r="AI2363" s="515">
        <v>106</v>
      </c>
      <c r="AJ2363" s="519" t="s">
        <v>80</v>
      </c>
      <c r="AK2363" s="519" t="s">
        <v>80</v>
      </c>
      <c r="AL2363" s="570"/>
      <c r="AM2363" s="570"/>
      <c r="AN2363" s="541" t="s">
        <v>80</v>
      </c>
      <c r="AO2363" s="541" t="s">
        <v>80</v>
      </c>
      <c r="AP2363" s="570"/>
      <c r="AQ2363" s="570"/>
      <c r="AR2363" s="542"/>
      <c r="AS2363" s="542"/>
      <c r="AT2363" s="542"/>
      <c r="AU2363" s="542"/>
      <c r="AV2363" s="542"/>
      <c r="AW2363" s="542"/>
      <c r="AX2363" s="542"/>
      <c r="AY2363" s="542"/>
      <c r="AZ2363" s="542"/>
      <c r="BA2363" s="542"/>
      <c r="BB2363" s="358"/>
      <c r="BC2363" s="597">
        <f t="shared" si="2051"/>
        <v>14365.999999999953</v>
      </c>
      <c r="BD2363" s="598">
        <f t="shared" si="2052"/>
        <v>20882</v>
      </c>
      <c r="BE2363" s="602">
        <f t="shared" si="2053"/>
        <v>50344</v>
      </c>
      <c r="BF2363" s="603">
        <f t="shared" si="2054"/>
        <v>41168</v>
      </c>
      <c r="BG2363" s="604">
        <f t="shared" si="2055"/>
        <v>78368</v>
      </c>
      <c r="BH2363" s="602">
        <f t="shared" si="2056"/>
        <v>49971.200000000004</v>
      </c>
      <c r="BI2363" s="603">
        <f t="shared" si="2057"/>
        <v>19520</v>
      </c>
      <c r="BJ2363" s="604">
        <f t="shared" si="2058"/>
        <v>148352</v>
      </c>
      <c r="BK2363" s="602">
        <f t="shared" si="2059"/>
        <v>4517.5</v>
      </c>
      <c r="BL2363" s="603">
        <f t="shared" si="2060"/>
        <v>3835</v>
      </c>
      <c r="BM2363" s="604">
        <f t="shared" si="2061"/>
        <v>7280</v>
      </c>
      <c r="BN2363" s="564">
        <f t="shared" si="2065"/>
        <v>6</v>
      </c>
      <c r="BO2363" s="314">
        <f t="shared" si="2067"/>
        <v>2023</v>
      </c>
      <c r="BP2363" s="314">
        <f t="shared" si="2068"/>
        <v>0</v>
      </c>
      <c r="BQ2363" s="202"/>
    </row>
    <row r="2364" spans="1:69" ht="10.5" customHeight="1" x14ac:dyDescent="0.2">
      <c r="A2364" s="87" t="str">
        <f t="shared" si="2050"/>
        <v>2023-24RYC6</v>
      </c>
      <c r="B2364" s="87" t="str">
        <f t="shared" si="2063"/>
        <v>Y61</v>
      </c>
      <c r="C2364" s="240" t="s">
        <v>279</v>
      </c>
      <c r="D2364" s="240" t="s">
        <v>169</v>
      </c>
      <c r="E2364" s="42"/>
      <c r="F2364" s="320" t="str">
        <f>VLOOKUP($G2364,'Selection Sheet'!$C$15:$F$39,3,0)</f>
        <v>Y61</v>
      </c>
      <c r="G2364" s="320" t="str">
        <f t="shared" si="2064"/>
        <v>RYC</v>
      </c>
      <c r="H2364" s="240" t="s">
        <v>537</v>
      </c>
      <c r="I2364" s="534">
        <v>238</v>
      </c>
      <c r="J2364" s="534">
        <v>73</v>
      </c>
      <c r="K2364" s="534">
        <v>42</v>
      </c>
      <c r="L2364" s="534">
        <v>21</v>
      </c>
      <c r="M2364" s="534">
        <v>237</v>
      </c>
      <c r="N2364" s="534">
        <v>20</v>
      </c>
      <c r="O2364" s="534">
        <v>41</v>
      </c>
      <c r="P2364" s="534">
        <v>12</v>
      </c>
      <c r="Q2364" s="534" t="s">
        <v>80</v>
      </c>
      <c r="R2364" s="534" t="s">
        <v>80</v>
      </c>
      <c r="S2364" s="534">
        <v>809</v>
      </c>
      <c r="T2364" s="549">
        <v>515</v>
      </c>
      <c r="U2364" s="554">
        <v>95.1</v>
      </c>
      <c r="V2364" s="554">
        <v>85</v>
      </c>
      <c r="W2364" s="554">
        <v>147</v>
      </c>
      <c r="X2364" s="498">
        <v>514</v>
      </c>
      <c r="Y2364" s="555">
        <v>74.2</v>
      </c>
      <c r="Z2364" s="554">
        <v>33</v>
      </c>
      <c r="AA2364" s="554">
        <v>205</v>
      </c>
      <c r="AB2364" s="549">
        <v>98</v>
      </c>
      <c r="AC2364" s="554">
        <v>56.1</v>
      </c>
      <c r="AD2364" s="554">
        <v>52</v>
      </c>
      <c r="AE2364" s="554">
        <v>83</v>
      </c>
      <c r="AF2364" s="502">
        <v>105</v>
      </c>
      <c r="AG2364" s="503">
        <v>154.64516129032299</v>
      </c>
      <c r="AH2364" s="503">
        <v>209.2</v>
      </c>
      <c r="AI2364" s="502">
        <v>93</v>
      </c>
      <c r="AJ2364" s="538" t="s">
        <v>80</v>
      </c>
      <c r="AK2364" s="538" t="s">
        <v>80</v>
      </c>
      <c r="AL2364" s="539"/>
      <c r="AM2364" s="539"/>
      <c r="AN2364" s="538" t="s">
        <v>80</v>
      </c>
      <c r="AO2364" s="538" t="s">
        <v>80</v>
      </c>
      <c r="AP2364" s="569"/>
      <c r="AQ2364" s="569"/>
      <c r="AR2364" s="539"/>
      <c r="AS2364" s="539"/>
      <c r="AT2364" s="539"/>
      <c r="AU2364" s="539"/>
      <c r="AV2364" s="539"/>
      <c r="AW2364" s="539"/>
      <c r="AX2364" s="539"/>
      <c r="AY2364" s="539"/>
      <c r="AZ2364" s="539"/>
      <c r="BA2364" s="539"/>
      <c r="BB2364" s="357"/>
      <c r="BC2364" s="592">
        <f t="shared" si="2051"/>
        <v>14382.000000000038</v>
      </c>
      <c r="BD2364" s="593">
        <f t="shared" si="2052"/>
        <v>19455.599999999999</v>
      </c>
      <c r="BE2364" s="595">
        <f t="shared" si="2053"/>
        <v>48976.5</v>
      </c>
      <c r="BF2364" s="289">
        <f t="shared" si="2054"/>
        <v>43775</v>
      </c>
      <c r="BG2364" s="596">
        <f t="shared" si="2055"/>
        <v>75705</v>
      </c>
      <c r="BH2364" s="595">
        <f t="shared" si="2056"/>
        <v>38138.800000000003</v>
      </c>
      <c r="BI2364" s="289">
        <f t="shared" si="2057"/>
        <v>16962</v>
      </c>
      <c r="BJ2364" s="596">
        <f t="shared" si="2058"/>
        <v>105370</v>
      </c>
      <c r="BK2364" s="595">
        <f t="shared" si="2059"/>
        <v>5497.8</v>
      </c>
      <c r="BL2364" s="289">
        <f t="shared" si="2060"/>
        <v>5096</v>
      </c>
      <c r="BM2364" s="596">
        <f t="shared" si="2061"/>
        <v>8134</v>
      </c>
      <c r="BN2364" s="563">
        <f t="shared" si="2065"/>
        <v>6</v>
      </c>
      <c r="BO2364" s="87">
        <f t="shared" si="2067"/>
        <v>2023</v>
      </c>
      <c r="BP2364" s="87">
        <f t="shared" si="2068"/>
        <v>0</v>
      </c>
      <c r="BQ2364" s="202"/>
    </row>
    <row r="2365" spans="1:69" ht="10.5" customHeight="1" x14ac:dyDescent="0.2">
      <c r="A2365" s="87" t="str">
        <f t="shared" si="2050"/>
        <v>2023-24RYD6</v>
      </c>
      <c r="B2365" s="87" t="str">
        <f t="shared" si="2063"/>
        <v>Y59</v>
      </c>
      <c r="C2365" s="240" t="s">
        <v>279</v>
      </c>
      <c r="D2365" s="240" t="s">
        <v>169</v>
      </c>
      <c r="E2365" s="42"/>
      <c r="F2365" s="320" t="str">
        <f>VLOOKUP($G2365,'Selection Sheet'!$C$15:$F$39,3,0)</f>
        <v>Y59</v>
      </c>
      <c r="G2365" s="320" t="str">
        <f t="shared" si="2064"/>
        <v>RYD</v>
      </c>
      <c r="H2365" s="240" t="s">
        <v>538</v>
      </c>
      <c r="I2365" s="534">
        <v>184</v>
      </c>
      <c r="J2365" s="534">
        <v>67</v>
      </c>
      <c r="K2365" s="534">
        <v>41</v>
      </c>
      <c r="L2365" s="534">
        <v>24</v>
      </c>
      <c r="M2365" s="534">
        <v>182</v>
      </c>
      <c r="N2365" s="534">
        <v>29</v>
      </c>
      <c r="O2365" s="534">
        <v>40</v>
      </c>
      <c r="P2365" s="534">
        <v>15</v>
      </c>
      <c r="Q2365" s="534" t="s">
        <v>80</v>
      </c>
      <c r="R2365" s="534" t="s">
        <v>80</v>
      </c>
      <c r="S2365" s="534">
        <v>692</v>
      </c>
      <c r="T2365" s="549">
        <v>427</v>
      </c>
      <c r="U2365" s="554">
        <v>96.6</v>
      </c>
      <c r="V2365" s="554">
        <v>81</v>
      </c>
      <c r="W2365" s="554">
        <v>151</v>
      </c>
      <c r="X2365" s="498">
        <v>442</v>
      </c>
      <c r="Y2365" s="555">
        <v>57.7</v>
      </c>
      <c r="Z2365" s="554">
        <v>28</v>
      </c>
      <c r="AA2365" s="554">
        <v>155</v>
      </c>
      <c r="AB2365" s="549">
        <v>76</v>
      </c>
      <c r="AC2365" s="554">
        <v>59</v>
      </c>
      <c r="AD2365" s="554">
        <v>51.5</v>
      </c>
      <c r="AE2365" s="554">
        <v>107</v>
      </c>
      <c r="AF2365" s="502">
        <v>131</v>
      </c>
      <c r="AG2365" s="503">
        <v>150.77669902912601</v>
      </c>
      <c r="AH2365" s="503">
        <v>206.8</v>
      </c>
      <c r="AI2365" s="502">
        <v>103</v>
      </c>
      <c r="AJ2365" s="538" t="s">
        <v>80</v>
      </c>
      <c r="AK2365" s="538" t="s">
        <v>80</v>
      </c>
      <c r="AL2365" s="539"/>
      <c r="AM2365" s="539"/>
      <c r="AN2365" s="538" t="s">
        <v>80</v>
      </c>
      <c r="AO2365" s="538" t="s">
        <v>80</v>
      </c>
      <c r="AP2365" s="569"/>
      <c r="AQ2365" s="569"/>
      <c r="AR2365" s="539"/>
      <c r="AS2365" s="539"/>
      <c r="AT2365" s="539"/>
      <c r="AU2365" s="539"/>
      <c r="AV2365" s="539"/>
      <c r="AW2365" s="539"/>
      <c r="AX2365" s="539"/>
      <c r="AY2365" s="539"/>
      <c r="AZ2365" s="539"/>
      <c r="BA2365" s="539"/>
      <c r="BB2365" s="357"/>
      <c r="BC2365" s="592">
        <f t="shared" si="2051"/>
        <v>15529.999999999978</v>
      </c>
      <c r="BD2365" s="593">
        <f t="shared" si="2052"/>
        <v>21300.400000000001</v>
      </c>
      <c r="BE2365" s="595">
        <f t="shared" si="2053"/>
        <v>41248.199999999997</v>
      </c>
      <c r="BF2365" s="289">
        <f t="shared" si="2054"/>
        <v>34587</v>
      </c>
      <c r="BG2365" s="596">
        <f t="shared" si="2055"/>
        <v>64477</v>
      </c>
      <c r="BH2365" s="595">
        <f t="shared" si="2056"/>
        <v>25503.4</v>
      </c>
      <c r="BI2365" s="289">
        <f t="shared" si="2057"/>
        <v>12376</v>
      </c>
      <c r="BJ2365" s="596">
        <f t="shared" si="2058"/>
        <v>68510</v>
      </c>
      <c r="BK2365" s="595">
        <f t="shared" si="2059"/>
        <v>4484</v>
      </c>
      <c r="BL2365" s="289">
        <f t="shared" si="2060"/>
        <v>3914</v>
      </c>
      <c r="BM2365" s="596">
        <f t="shared" si="2061"/>
        <v>8132</v>
      </c>
      <c r="BN2365" s="563">
        <f t="shared" si="2065"/>
        <v>6</v>
      </c>
      <c r="BO2365" s="87">
        <f t="shared" si="2067"/>
        <v>2023</v>
      </c>
      <c r="BP2365" s="87">
        <f t="shared" si="2068"/>
        <v>0</v>
      </c>
      <c r="BQ2365" s="202"/>
    </row>
    <row r="2366" spans="1:69" ht="10.5" customHeight="1" x14ac:dyDescent="0.2">
      <c r="A2366" s="87" t="str">
        <f t="shared" si="2050"/>
        <v>2023-24RYE6</v>
      </c>
      <c r="B2366" s="87" t="str">
        <f t="shared" si="2063"/>
        <v>Y59</v>
      </c>
      <c r="C2366" s="240" t="s">
        <v>279</v>
      </c>
      <c r="D2366" s="240" t="s">
        <v>169</v>
      </c>
      <c r="E2366" s="42"/>
      <c r="F2366" s="320" t="str">
        <f>VLOOKUP($G2366,'Selection Sheet'!$C$15:$F$39,3,0)</f>
        <v>Y59</v>
      </c>
      <c r="G2366" s="320" t="str">
        <f t="shared" si="2064"/>
        <v>RYE</v>
      </c>
      <c r="H2366" s="240" t="s">
        <v>539</v>
      </c>
      <c r="I2366" s="534">
        <v>205</v>
      </c>
      <c r="J2366" s="534">
        <v>59</v>
      </c>
      <c r="K2366" s="534">
        <v>18</v>
      </c>
      <c r="L2366" s="534">
        <v>10</v>
      </c>
      <c r="M2366" s="534">
        <v>205</v>
      </c>
      <c r="N2366" s="534">
        <v>25</v>
      </c>
      <c r="O2366" s="534">
        <v>18</v>
      </c>
      <c r="P2366" s="534">
        <v>6</v>
      </c>
      <c r="Q2366" s="534" t="s">
        <v>80</v>
      </c>
      <c r="R2366" s="534" t="s">
        <v>80</v>
      </c>
      <c r="S2366" s="534">
        <v>373</v>
      </c>
      <c r="T2366" s="549">
        <v>312</v>
      </c>
      <c r="U2366" s="554">
        <v>98.7</v>
      </c>
      <c r="V2366" s="554">
        <v>85</v>
      </c>
      <c r="W2366" s="554">
        <v>146</v>
      </c>
      <c r="X2366" s="498">
        <v>333</v>
      </c>
      <c r="Y2366" s="555">
        <v>79.099999999999994</v>
      </c>
      <c r="Z2366" s="554">
        <v>31</v>
      </c>
      <c r="AA2366" s="554">
        <v>245</v>
      </c>
      <c r="AB2366" s="549">
        <v>59</v>
      </c>
      <c r="AC2366" s="554">
        <v>53.8</v>
      </c>
      <c r="AD2366" s="554">
        <v>44</v>
      </c>
      <c r="AE2366" s="554">
        <v>100</v>
      </c>
      <c r="AF2366" s="502">
        <v>79</v>
      </c>
      <c r="AG2366" s="503">
        <v>134.641791044776</v>
      </c>
      <c r="AH2366" s="503">
        <v>195</v>
      </c>
      <c r="AI2366" s="502">
        <v>67</v>
      </c>
      <c r="AJ2366" s="538" t="s">
        <v>80</v>
      </c>
      <c r="AK2366" s="538" t="s">
        <v>80</v>
      </c>
      <c r="AL2366" s="539"/>
      <c r="AM2366" s="539"/>
      <c r="AN2366" s="538" t="s">
        <v>80</v>
      </c>
      <c r="AO2366" s="538" t="s">
        <v>80</v>
      </c>
      <c r="AP2366" s="569"/>
      <c r="AQ2366" s="569"/>
      <c r="AR2366" s="539"/>
      <c r="AS2366" s="539"/>
      <c r="AT2366" s="539"/>
      <c r="AU2366" s="539"/>
      <c r="AV2366" s="539"/>
      <c r="AW2366" s="539"/>
      <c r="AX2366" s="539"/>
      <c r="AY2366" s="539"/>
      <c r="AZ2366" s="539"/>
      <c r="BA2366" s="539"/>
      <c r="BB2366" s="357"/>
      <c r="BC2366" s="592">
        <f t="shared" si="2051"/>
        <v>9020.9999999999927</v>
      </c>
      <c r="BD2366" s="593">
        <f t="shared" si="2052"/>
        <v>13065</v>
      </c>
      <c r="BE2366" s="595">
        <f t="shared" si="2053"/>
        <v>30794.400000000001</v>
      </c>
      <c r="BF2366" s="289">
        <f t="shared" si="2054"/>
        <v>26520</v>
      </c>
      <c r="BG2366" s="596">
        <f t="shared" si="2055"/>
        <v>45552</v>
      </c>
      <c r="BH2366" s="595">
        <f t="shared" si="2056"/>
        <v>26340.3</v>
      </c>
      <c r="BI2366" s="289">
        <f t="shared" si="2057"/>
        <v>10323</v>
      </c>
      <c r="BJ2366" s="596">
        <f t="shared" si="2058"/>
        <v>81585</v>
      </c>
      <c r="BK2366" s="595">
        <f t="shared" si="2059"/>
        <v>3174.2</v>
      </c>
      <c r="BL2366" s="289">
        <f t="shared" si="2060"/>
        <v>2596</v>
      </c>
      <c r="BM2366" s="596">
        <f t="shared" si="2061"/>
        <v>5900</v>
      </c>
      <c r="BN2366" s="563">
        <f t="shared" si="2065"/>
        <v>6</v>
      </c>
      <c r="BO2366" s="87">
        <f t="shared" si="2067"/>
        <v>2023</v>
      </c>
      <c r="BP2366" s="87">
        <f t="shared" si="2068"/>
        <v>0</v>
      </c>
      <c r="BQ2366" s="202"/>
    </row>
    <row r="2367" spans="1:69" ht="10.5" customHeight="1" x14ac:dyDescent="0.2">
      <c r="A2367" s="312" t="str">
        <f t="shared" si="2050"/>
        <v>2023-24RYF6</v>
      </c>
      <c r="B2367" s="312" t="str">
        <f t="shared" si="2063"/>
        <v>Y58</v>
      </c>
      <c r="C2367" s="245" t="s">
        <v>279</v>
      </c>
      <c r="D2367" s="245" t="s">
        <v>169</v>
      </c>
      <c r="E2367" s="53"/>
      <c r="F2367" s="322" t="str">
        <f>VLOOKUP($G2367,'Selection Sheet'!$C$15:$F$39,3,0)</f>
        <v>Y58</v>
      </c>
      <c r="G2367" s="322" t="str">
        <f t="shared" si="2064"/>
        <v>RYF</v>
      </c>
      <c r="H2367" s="245" t="s">
        <v>540</v>
      </c>
      <c r="I2367" s="543">
        <v>256</v>
      </c>
      <c r="J2367" s="543">
        <v>86</v>
      </c>
      <c r="K2367" s="543">
        <v>43</v>
      </c>
      <c r="L2367" s="543">
        <v>24</v>
      </c>
      <c r="M2367" s="543">
        <v>257</v>
      </c>
      <c r="N2367" s="543">
        <v>27</v>
      </c>
      <c r="O2367" s="543">
        <v>46</v>
      </c>
      <c r="P2367" s="543">
        <v>14</v>
      </c>
      <c r="Q2367" s="543" t="s">
        <v>80</v>
      </c>
      <c r="R2367" s="543" t="s">
        <v>80</v>
      </c>
      <c r="S2367" s="543">
        <v>798</v>
      </c>
      <c r="T2367" s="524">
        <v>570</v>
      </c>
      <c r="U2367" s="552">
        <v>111.1</v>
      </c>
      <c r="V2367" s="552">
        <v>89</v>
      </c>
      <c r="W2367" s="552">
        <v>169</v>
      </c>
      <c r="X2367" s="524">
        <v>556</v>
      </c>
      <c r="Y2367" s="557">
        <v>72.400000000000006</v>
      </c>
      <c r="Z2367" s="552">
        <v>22</v>
      </c>
      <c r="AA2367" s="552">
        <v>221</v>
      </c>
      <c r="AB2367" s="527">
        <v>60</v>
      </c>
      <c r="AC2367" s="552">
        <v>69.5</v>
      </c>
      <c r="AD2367" s="552">
        <v>61</v>
      </c>
      <c r="AE2367" s="552">
        <v>122</v>
      </c>
      <c r="AF2367" s="528">
        <v>99</v>
      </c>
      <c r="AG2367" s="529">
        <v>165.86046511627899</v>
      </c>
      <c r="AH2367" s="529">
        <v>264</v>
      </c>
      <c r="AI2367" s="528">
        <v>86</v>
      </c>
      <c r="AJ2367" s="544" t="s">
        <v>80</v>
      </c>
      <c r="AK2367" s="544" t="s">
        <v>80</v>
      </c>
      <c r="AL2367" s="545"/>
      <c r="AM2367" s="545"/>
      <c r="AN2367" s="544" t="s">
        <v>80</v>
      </c>
      <c r="AO2367" s="544" t="s">
        <v>80</v>
      </c>
      <c r="AP2367" s="571"/>
      <c r="AQ2367" s="571"/>
      <c r="AR2367" s="545"/>
      <c r="AS2367" s="545"/>
      <c r="AT2367" s="545"/>
      <c r="AU2367" s="545"/>
      <c r="AV2367" s="545"/>
      <c r="AW2367" s="545"/>
      <c r="AX2367" s="545"/>
      <c r="AY2367" s="545"/>
      <c r="AZ2367" s="545"/>
      <c r="BA2367" s="545"/>
      <c r="BB2367" s="359"/>
      <c r="BC2367" s="605">
        <f t="shared" si="2051"/>
        <v>14263.999999999993</v>
      </c>
      <c r="BD2367" s="606">
        <f t="shared" si="2052"/>
        <v>22704</v>
      </c>
      <c r="BE2367" s="609">
        <f t="shared" si="2053"/>
        <v>63327</v>
      </c>
      <c r="BF2367" s="311">
        <f t="shared" si="2054"/>
        <v>50730</v>
      </c>
      <c r="BG2367" s="610">
        <f t="shared" si="2055"/>
        <v>96330</v>
      </c>
      <c r="BH2367" s="609">
        <f t="shared" si="2056"/>
        <v>40254.400000000001</v>
      </c>
      <c r="BI2367" s="311">
        <f t="shared" si="2057"/>
        <v>12232</v>
      </c>
      <c r="BJ2367" s="610">
        <f t="shared" si="2058"/>
        <v>122876</v>
      </c>
      <c r="BK2367" s="609">
        <f t="shared" si="2059"/>
        <v>4170</v>
      </c>
      <c r="BL2367" s="311">
        <f t="shared" si="2060"/>
        <v>3660</v>
      </c>
      <c r="BM2367" s="610">
        <f t="shared" si="2061"/>
        <v>7320</v>
      </c>
      <c r="BN2367" s="565">
        <f t="shared" si="2065"/>
        <v>6</v>
      </c>
      <c r="BO2367" s="312">
        <f t="shared" si="2067"/>
        <v>2023</v>
      </c>
      <c r="BP2367" s="312">
        <f t="shared" si="2068"/>
        <v>0</v>
      </c>
      <c r="BQ2367" s="363"/>
    </row>
    <row r="2368" spans="1:69" ht="10.5" customHeight="1" x14ac:dyDescent="0.2">
      <c r="A2368" s="313" t="str">
        <f t="shared" si="2050"/>
        <v>2023-24R1F7</v>
      </c>
      <c r="B2368" s="313" t="str">
        <f t="shared" si="2063"/>
        <v>Y59</v>
      </c>
      <c r="C2368" s="241" t="s">
        <v>279</v>
      </c>
      <c r="D2368" s="241" t="s">
        <v>170</v>
      </c>
      <c r="E2368" s="223"/>
      <c r="F2368" s="364" t="str">
        <f>VLOOKUP($G2368,'Selection Sheet'!$C$15:$F$39,3,0)</f>
        <v>Y59</v>
      </c>
      <c r="G2368" s="364" t="str">
        <f t="shared" si="2064"/>
        <v>R1F</v>
      </c>
      <c r="H2368" s="241" t="s">
        <v>529</v>
      </c>
      <c r="I2368" s="546" t="s">
        <v>80</v>
      </c>
      <c r="J2368" s="546" t="s">
        <v>80</v>
      </c>
      <c r="K2368" s="546" t="s">
        <v>80</v>
      </c>
      <c r="L2368" s="546" t="s">
        <v>80</v>
      </c>
      <c r="M2368" s="546" t="s">
        <v>80</v>
      </c>
      <c r="N2368" s="546" t="s">
        <v>80</v>
      </c>
      <c r="O2368" s="546" t="s">
        <v>80</v>
      </c>
      <c r="P2368" s="546" t="s">
        <v>80</v>
      </c>
      <c r="Q2368" s="546" t="s">
        <v>80</v>
      </c>
      <c r="R2368" s="546" t="s">
        <v>80</v>
      </c>
      <c r="S2368" s="546" t="s">
        <v>80</v>
      </c>
      <c r="T2368" s="486">
        <v>19</v>
      </c>
      <c r="U2368" s="553">
        <v>65.2</v>
      </c>
      <c r="V2368" s="553">
        <v>63</v>
      </c>
      <c r="W2368" s="553">
        <v>110</v>
      </c>
      <c r="X2368" s="486">
        <v>18</v>
      </c>
      <c r="Y2368" s="558">
        <v>36.9</v>
      </c>
      <c r="Z2368" s="553">
        <v>19.5</v>
      </c>
      <c r="AA2368" s="553">
        <v>150</v>
      </c>
      <c r="AB2368" s="489">
        <v>5</v>
      </c>
      <c r="AC2368" s="553">
        <v>40.799999999999997</v>
      </c>
      <c r="AD2368" s="553">
        <v>41</v>
      </c>
      <c r="AE2368" s="553">
        <v>52</v>
      </c>
      <c r="AF2368" s="490">
        <v>1</v>
      </c>
      <c r="AG2368" s="491">
        <v>226</v>
      </c>
      <c r="AH2368" s="491">
        <v>226</v>
      </c>
      <c r="AI2368" s="490">
        <v>1</v>
      </c>
      <c r="AJ2368" s="547" t="s">
        <v>80</v>
      </c>
      <c r="AK2368" s="547" t="s">
        <v>80</v>
      </c>
      <c r="AL2368" s="548"/>
      <c r="AM2368" s="548"/>
      <c r="AN2368" s="547" t="s">
        <v>80</v>
      </c>
      <c r="AO2368" s="547" t="s">
        <v>80</v>
      </c>
      <c r="AP2368" s="572"/>
      <c r="AQ2368" s="572"/>
      <c r="AR2368" s="548"/>
      <c r="AS2368" s="548"/>
      <c r="AT2368" s="548"/>
      <c r="AU2368" s="548"/>
      <c r="AV2368" s="548"/>
      <c r="AW2368" s="548"/>
      <c r="AX2368" s="548"/>
      <c r="AY2368" s="548"/>
      <c r="AZ2368" s="548"/>
      <c r="BA2368" s="548"/>
      <c r="BB2368" s="361"/>
      <c r="BC2368" s="586">
        <f t="shared" si="2051"/>
        <v>226</v>
      </c>
      <c r="BD2368" s="587">
        <f t="shared" si="2052"/>
        <v>226</v>
      </c>
      <c r="BE2368" s="590">
        <f t="shared" si="2053"/>
        <v>1238.8</v>
      </c>
      <c r="BF2368" s="308">
        <f t="shared" si="2054"/>
        <v>1197</v>
      </c>
      <c r="BG2368" s="591">
        <f t="shared" si="2055"/>
        <v>2090</v>
      </c>
      <c r="BH2368" s="590">
        <f t="shared" si="2056"/>
        <v>664.19999999999993</v>
      </c>
      <c r="BI2368" s="308">
        <f t="shared" si="2057"/>
        <v>351</v>
      </c>
      <c r="BJ2368" s="591">
        <f t="shared" si="2058"/>
        <v>2700</v>
      </c>
      <c r="BK2368" s="590">
        <f t="shared" si="2059"/>
        <v>204</v>
      </c>
      <c r="BL2368" s="308">
        <f t="shared" si="2060"/>
        <v>205</v>
      </c>
      <c r="BM2368" s="591">
        <f t="shared" si="2061"/>
        <v>260</v>
      </c>
      <c r="BN2368" s="562">
        <f t="shared" si="2065"/>
        <v>7</v>
      </c>
      <c r="BO2368" s="313">
        <f t="shared" si="2067"/>
        <v>2023</v>
      </c>
      <c r="BP2368" s="313">
        <f t="shared" ref="BP2368:BP2378" si="2069">(BN2368/3-ROUNDDOWN(BN2368/3,0))*3</f>
        <v>1.0000000000000004</v>
      </c>
      <c r="BQ2368" s="362"/>
    </row>
    <row r="2369" spans="1:69" ht="10.5" customHeight="1" x14ac:dyDescent="0.2">
      <c r="A2369" s="87" t="str">
        <f t="shared" si="2050"/>
        <v>2023-24RRU7</v>
      </c>
      <c r="B2369" s="87" t="str">
        <f t="shared" si="2063"/>
        <v>Y56</v>
      </c>
      <c r="C2369" s="240" t="s">
        <v>279</v>
      </c>
      <c r="D2369" s="240" t="s">
        <v>170</v>
      </c>
      <c r="E2369" s="42"/>
      <c r="F2369" s="320" t="str">
        <f>VLOOKUP($G2369,'Selection Sheet'!$C$15:$F$39,3,0)</f>
        <v>Y56</v>
      </c>
      <c r="G2369" s="320" t="str">
        <f t="shared" si="2064"/>
        <v>RRU</v>
      </c>
      <c r="H2369" s="240" t="s">
        <v>530</v>
      </c>
      <c r="I2369" s="534">
        <v>321</v>
      </c>
      <c r="J2369" s="534">
        <v>98</v>
      </c>
      <c r="K2369" s="534">
        <v>36</v>
      </c>
      <c r="L2369" s="534">
        <v>22</v>
      </c>
      <c r="M2369" s="534">
        <v>314</v>
      </c>
      <c r="N2369" s="534">
        <v>28</v>
      </c>
      <c r="O2369" s="534">
        <v>36</v>
      </c>
      <c r="P2369" s="534">
        <v>10</v>
      </c>
      <c r="Q2369" s="534">
        <v>136</v>
      </c>
      <c r="R2369" s="534">
        <v>112</v>
      </c>
      <c r="S2369" s="534">
        <v>854</v>
      </c>
      <c r="T2369" s="549">
        <v>334</v>
      </c>
      <c r="U2369" s="554">
        <v>86.7</v>
      </c>
      <c r="V2369" s="554">
        <v>76.5</v>
      </c>
      <c r="W2369" s="554">
        <v>140</v>
      </c>
      <c r="X2369" s="498">
        <v>535</v>
      </c>
      <c r="Y2369" s="555">
        <v>59.5</v>
      </c>
      <c r="Z2369" s="554">
        <v>28</v>
      </c>
      <c r="AA2369" s="554">
        <v>155</v>
      </c>
      <c r="AB2369" s="549">
        <v>76</v>
      </c>
      <c r="AC2369" s="554">
        <v>45.2</v>
      </c>
      <c r="AD2369" s="554">
        <v>35.5</v>
      </c>
      <c r="AE2369" s="554">
        <v>83</v>
      </c>
      <c r="AF2369" s="502">
        <v>105</v>
      </c>
      <c r="AG2369" s="503">
        <v>133.14130434782601</v>
      </c>
      <c r="AH2369" s="503">
        <v>197</v>
      </c>
      <c r="AI2369" s="502">
        <v>92</v>
      </c>
      <c r="AJ2369" s="538">
        <v>215</v>
      </c>
      <c r="AK2369" s="538">
        <v>302</v>
      </c>
      <c r="AL2369" s="539"/>
      <c r="AM2369" s="539"/>
      <c r="AN2369" s="538" t="s">
        <v>80</v>
      </c>
      <c r="AO2369" s="538" t="s">
        <v>80</v>
      </c>
      <c r="AP2369" s="569"/>
      <c r="AQ2369" s="569"/>
      <c r="AR2369" s="539"/>
      <c r="AS2369" s="539"/>
      <c r="AT2369" s="539"/>
      <c r="AU2369" s="539"/>
      <c r="AV2369" s="539"/>
      <c r="AW2369" s="539"/>
      <c r="AX2369" s="539"/>
      <c r="AY2369" s="539"/>
      <c r="AZ2369" s="539"/>
      <c r="BA2369" s="539"/>
      <c r="BB2369" s="357"/>
      <c r="BC2369" s="592">
        <f t="shared" si="2051"/>
        <v>12248.999999999993</v>
      </c>
      <c r="BD2369" s="593">
        <f t="shared" si="2052"/>
        <v>18124</v>
      </c>
      <c r="BE2369" s="595">
        <f t="shared" si="2053"/>
        <v>28957.8</v>
      </c>
      <c r="BF2369" s="289">
        <f t="shared" si="2054"/>
        <v>25551</v>
      </c>
      <c r="BG2369" s="596">
        <f t="shared" si="2055"/>
        <v>46760</v>
      </c>
      <c r="BH2369" s="595">
        <f t="shared" si="2056"/>
        <v>31832.5</v>
      </c>
      <c r="BI2369" s="289">
        <f t="shared" si="2057"/>
        <v>14980</v>
      </c>
      <c r="BJ2369" s="596">
        <f t="shared" si="2058"/>
        <v>82925</v>
      </c>
      <c r="BK2369" s="595">
        <f t="shared" si="2059"/>
        <v>3435.2000000000003</v>
      </c>
      <c r="BL2369" s="289">
        <f t="shared" si="2060"/>
        <v>2698</v>
      </c>
      <c r="BM2369" s="596">
        <f t="shared" si="2061"/>
        <v>6308</v>
      </c>
      <c r="BN2369" s="563">
        <f t="shared" si="2065"/>
        <v>7</v>
      </c>
      <c r="BO2369" s="87">
        <f t="shared" si="2067"/>
        <v>2023</v>
      </c>
      <c r="BP2369" s="87">
        <f t="shared" si="2069"/>
        <v>1.0000000000000004</v>
      </c>
      <c r="BQ2369" s="202"/>
    </row>
    <row r="2370" spans="1:69" ht="10.5" customHeight="1" x14ac:dyDescent="0.2">
      <c r="A2370" s="87" t="str">
        <f t="shared" si="2050"/>
        <v>2023-24RX67</v>
      </c>
      <c r="B2370" s="87" t="str">
        <f t="shared" si="2063"/>
        <v>Y63</v>
      </c>
      <c r="C2370" s="240" t="s">
        <v>279</v>
      </c>
      <c r="D2370" s="240" t="s">
        <v>170</v>
      </c>
      <c r="E2370" s="42"/>
      <c r="F2370" s="320" t="str">
        <f>VLOOKUP($G2370,'Selection Sheet'!$C$15:$F$39,3,0)</f>
        <v>Y63</v>
      </c>
      <c r="G2370" s="320" t="str">
        <f t="shared" si="2064"/>
        <v>RX6</v>
      </c>
      <c r="H2370" s="240" t="s">
        <v>532</v>
      </c>
      <c r="I2370" s="534">
        <v>131</v>
      </c>
      <c r="J2370" s="534">
        <v>43</v>
      </c>
      <c r="K2370" s="534">
        <v>18</v>
      </c>
      <c r="L2370" s="534">
        <v>14</v>
      </c>
      <c r="M2370" s="534">
        <v>127</v>
      </c>
      <c r="N2370" s="534">
        <v>11</v>
      </c>
      <c r="O2370" s="534">
        <v>16</v>
      </c>
      <c r="P2370" s="534">
        <v>6</v>
      </c>
      <c r="Q2370" s="534">
        <v>53</v>
      </c>
      <c r="R2370" s="534">
        <v>45</v>
      </c>
      <c r="S2370" s="534">
        <v>380</v>
      </c>
      <c r="T2370" s="549">
        <v>291</v>
      </c>
      <c r="U2370" s="554">
        <v>89.3</v>
      </c>
      <c r="V2370" s="554">
        <v>79</v>
      </c>
      <c r="W2370" s="554">
        <v>131</v>
      </c>
      <c r="X2370" s="498">
        <v>287</v>
      </c>
      <c r="Y2370" s="555">
        <v>80</v>
      </c>
      <c r="Z2370" s="554">
        <v>34</v>
      </c>
      <c r="AA2370" s="554">
        <v>201</v>
      </c>
      <c r="AB2370" s="549">
        <v>55</v>
      </c>
      <c r="AC2370" s="554">
        <v>62.7</v>
      </c>
      <c r="AD2370" s="554">
        <v>47</v>
      </c>
      <c r="AE2370" s="554">
        <v>117</v>
      </c>
      <c r="AF2370" s="502">
        <v>71</v>
      </c>
      <c r="AG2370" s="503">
        <v>135.666666666667</v>
      </c>
      <c r="AH2370" s="503">
        <v>185.8</v>
      </c>
      <c r="AI2370" s="502">
        <v>63</v>
      </c>
      <c r="AJ2370" s="538">
        <v>57</v>
      </c>
      <c r="AK2370" s="538">
        <v>63</v>
      </c>
      <c r="AL2370" s="539"/>
      <c r="AM2370" s="539"/>
      <c r="AN2370" s="538" t="s">
        <v>80</v>
      </c>
      <c r="AO2370" s="538" t="s">
        <v>80</v>
      </c>
      <c r="AP2370" s="569"/>
      <c r="AQ2370" s="569"/>
      <c r="AR2370" s="539"/>
      <c r="AS2370" s="539"/>
      <c r="AT2370" s="539"/>
      <c r="AU2370" s="539"/>
      <c r="AV2370" s="539"/>
      <c r="AW2370" s="539"/>
      <c r="AX2370" s="539"/>
      <c r="AY2370" s="539"/>
      <c r="AZ2370" s="539"/>
      <c r="BA2370" s="539"/>
      <c r="BB2370" s="357"/>
      <c r="BC2370" s="592">
        <f t="shared" si="2051"/>
        <v>8547.00000000002</v>
      </c>
      <c r="BD2370" s="593">
        <f t="shared" si="2052"/>
        <v>11705.400000000001</v>
      </c>
      <c r="BE2370" s="595">
        <f t="shared" si="2053"/>
        <v>25986.3</v>
      </c>
      <c r="BF2370" s="289">
        <f t="shared" si="2054"/>
        <v>22989</v>
      </c>
      <c r="BG2370" s="596">
        <f t="shared" si="2055"/>
        <v>38121</v>
      </c>
      <c r="BH2370" s="595">
        <f t="shared" si="2056"/>
        <v>22960</v>
      </c>
      <c r="BI2370" s="289">
        <f t="shared" si="2057"/>
        <v>9758</v>
      </c>
      <c r="BJ2370" s="596">
        <f t="shared" si="2058"/>
        <v>57687</v>
      </c>
      <c r="BK2370" s="595">
        <f t="shared" si="2059"/>
        <v>3448.5</v>
      </c>
      <c r="BL2370" s="289">
        <f t="shared" si="2060"/>
        <v>2585</v>
      </c>
      <c r="BM2370" s="596">
        <f t="shared" si="2061"/>
        <v>6435</v>
      </c>
      <c r="BN2370" s="563">
        <f t="shared" si="2065"/>
        <v>7</v>
      </c>
      <c r="BO2370" s="87">
        <f t="shared" si="2067"/>
        <v>2023</v>
      </c>
      <c r="BP2370" s="87">
        <f t="shared" si="2069"/>
        <v>1.0000000000000004</v>
      </c>
      <c r="BQ2370" s="202"/>
    </row>
    <row r="2371" spans="1:69" ht="10.5" customHeight="1" x14ac:dyDescent="0.2">
      <c r="A2371" s="314" t="str">
        <f t="shared" si="2050"/>
        <v>2023-24RX77</v>
      </c>
      <c r="B2371" s="314" t="str">
        <f t="shared" si="2063"/>
        <v>Y62</v>
      </c>
      <c r="C2371" s="243" t="s">
        <v>279</v>
      </c>
      <c r="D2371" s="243" t="s">
        <v>170</v>
      </c>
      <c r="E2371" s="206"/>
      <c r="F2371" s="321" t="str">
        <f>VLOOKUP($G2371,'Selection Sheet'!$C$15:$F$39,3,0)</f>
        <v>Y62</v>
      </c>
      <c r="G2371" s="320" t="str">
        <f t="shared" si="2064"/>
        <v>RX7</v>
      </c>
      <c r="H2371" s="243" t="s">
        <v>533</v>
      </c>
      <c r="I2371" s="540">
        <v>286</v>
      </c>
      <c r="J2371" s="540">
        <v>91</v>
      </c>
      <c r="K2371" s="540">
        <v>47</v>
      </c>
      <c r="L2371" s="540">
        <v>24</v>
      </c>
      <c r="M2371" s="540">
        <v>280</v>
      </c>
      <c r="N2371" s="540">
        <v>28</v>
      </c>
      <c r="O2371" s="540">
        <v>45</v>
      </c>
      <c r="P2371" s="540">
        <v>14</v>
      </c>
      <c r="Q2371" s="540">
        <v>114</v>
      </c>
      <c r="R2371" s="540">
        <v>89</v>
      </c>
      <c r="S2371" s="540">
        <v>992</v>
      </c>
      <c r="T2371" s="514">
        <v>560</v>
      </c>
      <c r="U2371" s="551">
        <v>81.5</v>
      </c>
      <c r="V2371" s="551">
        <v>71</v>
      </c>
      <c r="W2371" s="551">
        <v>122.5</v>
      </c>
      <c r="X2371" s="511">
        <v>726</v>
      </c>
      <c r="Y2371" s="556">
        <v>69.5</v>
      </c>
      <c r="Z2371" s="551">
        <v>30</v>
      </c>
      <c r="AA2371" s="551">
        <v>200</v>
      </c>
      <c r="AB2371" s="514">
        <v>88</v>
      </c>
      <c r="AC2371" s="551">
        <v>53.7</v>
      </c>
      <c r="AD2371" s="551">
        <v>48</v>
      </c>
      <c r="AE2371" s="551">
        <v>84</v>
      </c>
      <c r="AF2371" s="515">
        <v>128</v>
      </c>
      <c r="AG2371" s="516">
        <v>146.20618556701001</v>
      </c>
      <c r="AH2371" s="516">
        <v>188.2</v>
      </c>
      <c r="AI2371" s="515">
        <v>97</v>
      </c>
      <c r="AJ2371" s="519">
        <v>141</v>
      </c>
      <c r="AK2371" s="519">
        <v>199</v>
      </c>
      <c r="AL2371" s="570"/>
      <c r="AM2371" s="570"/>
      <c r="AN2371" s="541" t="s">
        <v>80</v>
      </c>
      <c r="AO2371" s="541" t="s">
        <v>80</v>
      </c>
      <c r="AP2371" s="570"/>
      <c r="AQ2371" s="570"/>
      <c r="AR2371" s="542"/>
      <c r="AS2371" s="542"/>
      <c r="AT2371" s="542"/>
      <c r="AU2371" s="542"/>
      <c r="AV2371" s="542"/>
      <c r="AW2371" s="542"/>
      <c r="AX2371" s="542"/>
      <c r="AY2371" s="542"/>
      <c r="AZ2371" s="542"/>
      <c r="BA2371" s="542"/>
      <c r="BB2371" s="358"/>
      <c r="BC2371" s="597">
        <f t="shared" si="2051"/>
        <v>14181.999999999971</v>
      </c>
      <c r="BD2371" s="598">
        <f t="shared" si="2052"/>
        <v>18255.399999999998</v>
      </c>
      <c r="BE2371" s="602">
        <f t="shared" si="2053"/>
        <v>45640</v>
      </c>
      <c r="BF2371" s="603">
        <f t="shared" si="2054"/>
        <v>39760</v>
      </c>
      <c r="BG2371" s="604">
        <f t="shared" si="2055"/>
        <v>68600</v>
      </c>
      <c r="BH2371" s="602">
        <f t="shared" si="2056"/>
        <v>50457</v>
      </c>
      <c r="BI2371" s="603">
        <f t="shared" si="2057"/>
        <v>21780</v>
      </c>
      <c r="BJ2371" s="604">
        <f t="shared" si="2058"/>
        <v>145200</v>
      </c>
      <c r="BK2371" s="602">
        <f t="shared" si="2059"/>
        <v>4725.6000000000004</v>
      </c>
      <c r="BL2371" s="603">
        <f t="shared" si="2060"/>
        <v>4224</v>
      </c>
      <c r="BM2371" s="604">
        <f t="shared" si="2061"/>
        <v>7392</v>
      </c>
      <c r="BN2371" s="564">
        <f t="shared" si="2065"/>
        <v>7</v>
      </c>
      <c r="BO2371" s="314">
        <f t="shared" si="2067"/>
        <v>2023</v>
      </c>
      <c r="BP2371" s="314">
        <f t="shared" si="2069"/>
        <v>1.0000000000000004</v>
      </c>
      <c r="BQ2371" s="202"/>
    </row>
    <row r="2372" spans="1:69" ht="10.5" customHeight="1" x14ac:dyDescent="0.2">
      <c r="A2372" s="87" t="str">
        <f t="shared" si="2050"/>
        <v>2023-24RX87</v>
      </c>
      <c r="B2372" s="87" t="str">
        <f t="shared" si="2063"/>
        <v>Y63</v>
      </c>
      <c r="C2372" s="240" t="s">
        <v>279</v>
      </c>
      <c r="D2372" s="240" t="s">
        <v>170</v>
      </c>
      <c r="E2372" s="42"/>
      <c r="F2372" s="320" t="str">
        <f>VLOOKUP($G2372,'Selection Sheet'!$C$15:$F$39,3,0)</f>
        <v>Y63</v>
      </c>
      <c r="G2372" s="320" t="str">
        <f t="shared" si="2064"/>
        <v>RX8</v>
      </c>
      <c r="H2372" s="240" t="s">
        <v>534</v>
      </c>
      <c r="I2372" s="534">
        <v>287</v>
      </c>
      <c r="J2372" s="534">
        <v>77</v>
      </c>
      <c r="K2372" s="534">
        <v>40</v>
      </c>
      <c r="L2372" s="534">
        <v>18</v>
      </c>
      <c r="M2372" s="534">
        <v>274</v>
      </c>
      <c r="N2372" s="534">
        <v>22</v>
      </c>
      <c r="O2372" s="534">
        <v>35</v>
      </c>
      <c r="P2372" s="534">
        <v>6</v>
      </c>
      <c r="Q2372" s="534">
        <v>90</v>
      </c>
      <c r="R2372" s="534">
        <v>64</v>
      </c>
      <c r="S2372" s="534">
        <v>825</v>
      </c>
      <c r="T2372" s="549">
        <v>403</v>
      </c>
      <c r="U2372" s="554">
        <v>86.2</v>
      </c>
      <c r="V2372" s="554">
        <v>77</v>
      </c>
      <c r="W2372" s="554">
        <v>139</v>
      </c>
      <c r="X2372" s="498">
        <v>499</v>
      </c>
      <c r="Y2372" s="555">
        <v>90.4</v>
      </c>
      <c r="Z2372" s="554">
        <v>37</v>
      </c>
      <c r="AA2372" s="554">
        <v>247</v>
      </c>
      <c r="AB2372" s="549">
        <v>64</v>
      </c>
      <c r="AC2372" s="554">
        <v>69.3</v>
      </c>
      <c r="AD2372" s="554">
        <v>52.5</v>
      </c>
      <c r="AE2372" s="554">
        <v>113</v>
      </c>
      <c r="AF2372" s="502">
        <v>90</v>
      </c>
      <c r="AG2372" s="503">
        <v>129.91025641025601</v>
      </c>
      <c r="AH2372" s="503">
        <v>189.3</v>
      </c>
      <c r="AI2372" s="502">
        <v>78</v>
      </c>
      <c r="AJ2372" s="506">
        <v>110</v>
      </c>
      <c r="AK2372" s="506">
        <v>158</v>
      </c>
      <c r="AL2372" s="569"/>
      <c r="AM2372" s="569"/>
      <c r="AN2372" s="538" t="s">
        <v>80</v>
      </c>
      <c r="AO2372" s="538" t="s">
        <v>80</v>
      </c>
      <c r="AP2372" s="569"/>
      <c r="AQ2372" s="569"/>
      <c r="AR2372" s="539"/>
      <c r="AS2372" s="539"/>
      <c r="AT2372" s="539"/>
      <c r="AU2372" s="539"/>
      <c r="AV2372" s="539"/>
      <c r="AW2372" s="539"/>
      <c r="AX2372" s="539"/>
      <c r="AY2372" s="539"/>
      <c r="AZ2372" s="539"/>
      <c r="BA2372" s="539"/>
      <c r="BB2372" s="357"/>
      <c r="BC2372" s="592">
        <f t="shared" si="2051"/>
        <v>10132.999999999969</v>
      </c>
      <c r="BD2372" s="593">
        <f t="shared" si="2052"/>
        <v>14765.400000000001</v>
      </c>
      <c r="BE2372" s="595">
        <f t="shared" si="2053"/>
        <v>34738.6</v>
      </c>
      <c r="BF2372" s="289">
        <f t="shared" si="2054"/>
        <v>31031</v>
      </c>
      <c r="BG2372" s="596">
        <f t="shared" si="2055"/>
        <v>56017</v>
      </c>
      <c r="BH2372" s="595">
        <f t="shared" si="2056"/>
        <v>45109.600000000006</v>
      </c>
      <c r="BI2372" s="289">
        <f t="shared" si="2057"/>
        <v>18463</v>
      </c>
      <c r="BJ2372" s="596">
        <f t="shared" si="2058"/>
        <v>123253</v>
      </c>
      <c r="BK2372" s="595">
        <f t="shared" si="2059"/>
        <v>4435.2</v>
      </c>
      <c r="BL2372" s="289">
        <f t="shared" si="2060"/>
        <v>3360</v>
      </c>
      <c r="BM2372" s="596">
        <f t="shared" si="2061"/>
        <v>7232</v>
      </c>
      <c r="BN2372" s="563">
        <f t="shared" si="2065"/>
        <v>7</v>
      </c>
      <c r="BO2372" s="87">
        <f t="shared" si="2067"/>
        <v>2023</v>
      </c>
      <c r="BP2372" s="87">
        <f t="shared" si="2069"/>
        <v>1.0000000000000004</v>
      </c>
      <c r="BQ2372" s="202"/>
    </row>
    <row r="2373" spans="1:69" ht="10.5" customHeight="1" x14ac:dyDescent="0.2">
      <c r="A2373" s="87" t="str">
        <f t="shared" si="2050"/>
        <v>2023-24RX97</v>
      </c>
      <c r="B2373" s="87" t="str">
        <f t="shared" si="2063"/>
        <v>Y60</v>
      </c>
      <c r="C2373" s="240" t="s">
        <v>279</v>
      </c>
      <c r="D2373" s="240" t="s">
        <v>170</v>
      </c>
      <c r="E2373" s="42"/>
      <c r="F2373" s="320" t="str">
        <f>VLOOKUP($G2373,'Selection Sheet'!$C$15:$F$39,3,0)</f>
        <v>Y60</v>
      </c>
      <c r="G2373" s="320" t="str">
        <f t="shared" si="2064"/>
        <v>RX9</v>
      </c>
      <c r="H2373" s="240" t="s">
        <v>535</v>
      </c>
      <c r="I2373" s="534">
        <v>195</v>
      </c>
      <c r="J2373" s="534">
        <v>52</v>
      </c>
      <c r="K2373" s="534">
        <v>35</v>
      </c>
      <c r="L2373" s="534">
        <v>13</v>
      </c>
      <c r="M2373" s="534">
        <v>191</v>
      </c>
      <c r="N2373" s="534">
        <v>13</v>
      </c>
      <c r="O2373" s="534">
        <v>33</v>
      </c>
      <c r="P2373" s="534">
        <v>6</v>
      </c>
      <c r="Q2373" s="534">
        <v>66</v>
      </c>
      <c r="R2373" s="534">
        <v>65</v>
      </c>
      <c r="S2373" s="534">
        <v>555</v>
      </c>
      <c r="T2373" s="549">
        <v>428</v>
      </c>
      <c r="U2373" s="554">
        <v>97.7</v>
      </c>
      <c r="V2373" s="554">
        <v>80</v>
      </c>
      <c r="W2373" s="554">
        <v>150</v>
      </c>
      <c r="X2373" s="498">
        <v>456</v>
      </c>
      <c r="Y2373" s="555">
        <v>92.9</v>
      </c>
      <c r="Z2373" s="554">
        <v>45</v>
      </c>
      <c r="AA2373" s="554">
        <v>263</v>
      </c>
      <c r="AB2373" s="549">
        <v>58</v>
      </c>
      <c r="AC2373" s="554">
        <v>70.2</v>
      </c>
      <c r="AD2373" s="554">
        <v>55.5</v>
      </c>
      <c r="AE2373" s="554">
        <v>101</v>
      </c>
      <c r="AF2373" s="502">
        <v>130</v>
      </c>
      <c r="AG2373" s="503">
        <v>147.220930232558</v>
      </c>
      <c r="AH2373" s="503">
        <v>209.5</v>
      </c>
      <c r="AI2373" s="502">
        <v>86</v>
      </c>
      <c r="AJ2373" s="506">
        <v>87</v>
      </c>
      <c r="AK2373" s="506">
        <v>106</v>
      </c>
      <c r="AL2373" s="569"/>
      <c r="AM2373" s="569"/>
      <c r="AN2373" s="538" t="s">
        <v>80</v>
      </c>
      <c r="AO2373" s="538" t="s">
        <v>80</v>
      </c>
      <c r="AP2373" s="569"/>
      <c r="AQ2373" s="569"/>
      <c r="AR2373" s="539"/>
      <c r="AS2373" s="539"/>
      <c r="AT2373" s="539"/>
      <c r="AU2373" s="539"/>
      <c r="AV2373" s="539"/>
      <c r="AW2373" s="539"/>
      <c r="AX2373" s="539"/>
      <c r="AY2373" s="539"/>
      <c r="AZ2373" s="539"/>
      <c r="BA2373" s="539"/>
      <c r="BB2373" s="357"/>
      <c r="BC2373" s="592">
        <f t="shared" si="2051"/>
        <v>12660.999999999989</v>
      </c>
      <c r="BD2373" s="593">
        <f t="shared" si="2052"/>
        <v>18017</v>
      </c>
      <c r="BE2373" s="595">
        <f t="shared" si="2053"/>
        <v>41815.599999999999</v>
      </c>
      <c r="BF2373" s="289">
        <f t="shared" si="2054"/>
        <v>34240</v>
      </c>
      <c r="BG2373" s="596">
        <f t="shared" si="2055"/>
        <v>64200</v>
      </c>
      <c r="BH2373" s="595">
        <f t="shared" si="2056"/>
        <v>42362.400000000001</v>
      </c>
      <c r="BI2373" s="289">
        <f t="shared" si="2057"/>
        <v>20520</v>
      </c>
      <c r="BJ2373" s="596">
        <f t="shared" si="2058"/>
        <v>119928</v>
      </c>
      <c r="BK2373" s="595">
        <f t="shared" si="2059"/>
        <v>4071.6000000000004</v>
      </c>
      <c r="BL2373" s="289">
        <f t="shared" si="2060"/>
        <v>3219</v>
      </c>
      <c r="BM2373" s="596">
        <f t="shared" si="2061"/>
        <v>5858</v>
      </c>
      <c r="BN2373" s="563">
        <f t="shared" si="2065"/>
        <v>7</v>
      </c>
      <c r="BO2373" s="87">
        <f t="shared" si="2067"/>
        <v>2023</v>
      </c>
      <c r="BP2373" s="87">
        <f t="shared" si="2069"/>
        <v>1.0000000000000004</v>
      </c>
      <c r="BQ2373" s="202"/>
    </row>
    <row r="2374" spans="1:69" ht="10.5" customHeight="1" x14ac:dyDescent="0.2">
      <c r="A2374" s="314" t="str">
        <f t="shared" si="2050"/>
        <v>2023-24RYA7</v>
      </c>
      <c r="B2374" s="314" t="str">
        <f t="shared" si="2063"/>
        <v>Y60</v>
      </c>
      <c r="C2374" s="243" t="s">
        <v>279</v>
      </c>
      <c r="D2374" s="243" t="s">
        <v>170</v>
      </c>
      <c r="E2374" s="206"/>
      <c r="F2374" s="321" t="str">
        <f>VLOOKUP($G2374,'Selection Sheet'!$C$15:$F$39,3,0)</f>
        <v>Y60</v>
      </c>
      <c r="G2374" s="321" t="str">
        <f t="shared" si="2064"/>
        <v>RYA</v>
      </c>
      <c r="H2374" s="243" t="s">
        <v>536</v>
      </c>
      <c r="I2374" s="540">
        <v>321</v>
      </c>
      <c r="J2374" s="540">
        <v>77</v>
      </c>
      <c r="K2374" s="540">
        <v>47</v>
      </c>
      <c r="L2374" s="540">
        <v>22</v>
      </c>
      <c r="M2374" s="540">
        <v>320</v>
      </c>
      <c r="N2374" s="540">
        <v>23</v>
      </c>
      <c r="O2374" s="540">
        <v>46</v>
      </c>
      <c r="P2374" s="540">
        <v>13</v>
      </c>
      <c r="Q2374" s="540">
        <v>112</v>
      </c>
      <c r="R2374" s="540">
        <v>67</v>
      </c>
      <c r="S2374" s="540">
        <v>917</v>
      </c>
      <c r="T2374" s="514">
        <v>524</v>
      </c>
      <c r="U2374" s="551">
        <v>101.1</v>
      </c>
      <c r="V2374" s="551">
        <v>82</v>
      </c>
      <c r="W2374" s="551">
        <v>158</v>
      </c>
      <c r="X2374" s="511">
        <v>537</v>
      </c>
      <c r="Y2374" s="556">
        <v>100</v>
      </c>
      <c r="Z2374" s="551">
        <v>41</v>
      </c>
      <c r="AA2374" s="551">
        <v>288</v>
      </c>
      <c r="AB2374" s="514">
        <v>52</v>
      </c>
      <c r="AC2374" s="551">
        <v>66.8</v>
      </c>
      <c r="AD2374" s="551">
        <v>59</v>
      </c>
      <c r="AE2374" s="551">
        <v>108</v>
      </c>
      <c r="AF2374" s="515">
        <v>129</v>
      </c>
      <c r="AG2374" s="516">
        <v>140.42201834862399</v>
      </c>
      <c r="AH2374" s="516">
        <v>193.8</v>
      </c>
      <c r="AI2374" s="515">
        <v>109</v>
      </c>
      <c r="AJ2374" s="519">
        <v>210</v>
      </c>
      <c r="AK2374" s="519">
        <v>221</v>
      </c>
      <c r="AL2374" s="570"/>
      <c r="AM2374" s="570"/>
      <c r="AN2374" s="541" t="s">
        <v>80</v>
      </c>
      <c r="AO2374" s="541" t="s">
        <v>80</v>
      </c>
      <c r="AP2374" s="570"/>
      <c r="AQ2374" s="570"/>
      <c r="AR2374" s="542"/>
      <c r="AS2374" s="542"/>
      <c r="AT2374" s="542"/>
      <c r="AU2374" s="542"/>
      <c r="AV2374" s="542"/>
      <c r="AW2374" s="542"/>
      <c r="AX2374" s="542"/>
      <c r="AY2374" s="542"/>
      <c r="AZ2374" s="542"/>
      <c r="BA2374" s="542"/>
      <c r="BB2374" s="358"/>
      <c r="BC2374" s="597">
        <f t="shared" si="2051"/>
        <v>15306.000000000015</v>
      </c>
      <c r="BD2374" s="598">
        <f t="shared" si="2052"/>
        <v>21124.2</v>
      </c>
      <c r="BE2374" s="602">
        <f t="shared" si="2053"/>
        <v>52976.399999999994</v>
      </c>
      <c r="BF2374" s="603">
        <f t="shared" si="2054"/>
        <v>42968</v>
      </c>
      <c r="BG2374" s="604">
        <f t="shared" si="2055"/>
        <v>82792</v>
      </c>
      <c r="BH2374" s="602">
        <f t="shared" si="2056"/>
        <v>53700</v>
      </c>
      <c r="BI2374" s="603">
        <f t="shared" si="2057"/>
        <v>22017</v>
      </c>
      <c r="BJ2374" s="604">
        <f t="shared" si="2058"/>
        <v>154656</v>
      </c>
      <c r="BK2374" s="602">
        <f t="shared" si="2059"/>
        <v>3473.6</v>
      </c>
      <c r="BL2374" s="603">
        <f t="shared" si="2060"/>
        <v>3068</v>
      </c>
      <c r="BM2374" s="604">
        <f t="shared" si="2061"/>
        <v>5616</v>
      </c>
      <c r="BN2374" s="564">
        <f t="shared" si="2065"/>
        <v>7</v>
      </c>
      <c r="BO2374" s="314">
        <f t="shared" si="2067"/>
        <v>2023</v>
      </c>
      <c r="BP2374" s="314">
        <f t="shared" si="2069"/>
        <v>1.0000000000000004</v>
      </c>
      <c r="BQ2374" s="202"/>
    </row>
    <row r="2375" spans="1:69" ht="10.5" customHeight="1" x14ac:dyDescent="0.2">
      <c r="A2375" s="87" t="str">
        <f t="shared" si="2050"/>
        <v>2023-24RYC7</v>
      </c>
      <c r="B2375" s="87" t="str">
        <f t="shared" si="2063"/>
        <v>Y61</v>
      </c>
      <c r="C2375" s="240" t="s">
        <v>279</v>
      </c>
      <c r="D2375" s="240" t="s">
        <v>170</v>
      </c>
      <c r="E2375" s="42"/>
      <c r="F2375" s="320" t="str">
        <f>VLOOKUP($G2375,'Selection Sheet'!$C$15:$F$39,3,0)</f>
        <v>Y61</v>
      </c>
      <c r="G2375" s="320" t="str">
        <f t="shared" si="2064"/>
        <v>RYC</v>
      </c>
      <c r="H2375" s="240" t="s">
        <v>537</v>
      </c>
      <c r="I2375" s="534">
        <v>253</v>
      </c>
      <c r="J2375" s="534">
        <v>68</v>
      </c>
      <c r="K2375" s="534">
        <v>38</v>
      </c>
      <c r="L2375" s="534">
        <v>21</v>
      </c>
      <c r="M2375" s="534">
        <v>251</v>
      </c>
      <c r="N2375" s="534">
        <v>19</v>
      </c>
      <c r="O2375" s="534">
        <v>38</v>
      </c>
      <c r="P2375" s="534">
        <v>12</v>
      </c>
      <c r="Q2375" s="534">
        <v>63</v>
      </c>
      <c r="R2375" s="534">
        <v>58</v>
      </c>
      <c r="S2375" s="534">
        <v>813</v>
      </c>
      <c r="T2375" s="549">
        <v>595</v>
      </c>
      <c r="U2375" s="554">
        <v>90.8</v>
      </c>
      <c r="V2375" s="554">
        <v>81</v>
      </c>
      <c r="W2375" s="554">
        <v>136</v>
      </c>
      <c r="X2375" s="498">
        <v>604</v>
      </c>
      <c r="Y2375" s="555">
        <v>70.599999999999994</v>
      </c>
      <c r="Z2375" s="554">
        <v>32</v>
      </c>
      <c r="AA2375" s="554">
        <v>182</v>
      </c>
      <c r="AB2375" s="549">
        <v>117</v>
      </c>
      <c r="AC2375" s="554">
        <v>57.3</v>
      </c>
      <c r="AD2375" s="554">
        <v>50</v>
      </c>
      <c r="AE2375" s="554">
        <v>101</v>
      </c>
      <c r="AF2375" s="502">
        <v>111</v>
      </c>
      <c r="AG2375" s="503">
        <v>149.481012658228</v>
      </c>
      <c r="AH2375" s="503">
        <v>200</v>
      </c>
      <c r="AI2375" s="502">
        <v>79</v>
      </c>
      <c r="AJ2375" s="538">
        <v>103</v>
      </c>
      <c r="AK2375" s="538">
        <v>109</v>
      </c>
      <c r="AL2375" s="539"/>
      <c r="AM2375" s="539"/>
      <c r="AN2375" s="538" t="s">
        <v>80</v>
      </c>
      <c r="AO2375" s="538" t="s">
        <v>80</v>
      </c>
      <c r="AP2375" s="569"/>
      <c r="AQ2375" s="569"/>
      <c r="AR2375" s="539"/>
      <c r="AS2375" s="539"/>
      <c r="AT2375" s="539"/>
      <c r="AU2375" s="539"/>
      <c r="AV2375" s="539"/>
      <c r="AW2375" s="539"/>
      <c r="AX2375" s="539"/>
      <c r="AY2375" s="539"/>
      <c r="AZ2375" s="539"/>
      <c r="BA2375" s="539"/>
      <c r="BB2375" s="357"/>
      <c r="BC2375" s="592">
        <f t="shared" si="2051"/>
        <v>11809.000000000011</v>
      </c>
      <c r="BD2375" s="593">
        <f t="shared" si="2052"/>
        <v>15800</v>
      </c>
      <c r="BE2375" s="595">
        <f t="shared" si="2053"/>
        <v>54026</v>
      </c>
      <c r="BF2375" s="289">
        <f t="shared" si="2054"/>
        <v>48195</v>
      </c>
      <c r="BG2375" s="596">
        <f t="shared" si="2055"/>
        <v>80920</v>
      </c>
      <c r="BH2375" s="595">
        <f t="shared" si="2056"/>
        <v>42642.399999999994</v>
      </c>
      <c r="BI2375" s="289">
        <f t="shared" si="2057"/>
        <v>19328</v>
      </c>
      <c r="BJ2375" s="596">
        <f t="shared" si="2058"/>
        <v>109928</v>
      </c>
      <c r="BK2375" s="595">
        <f t="shared" si="2059"/>
        <v>6704.0999999999995</v>
      </c>
      <c r="BL2375" s="289">
        <f t="shared" si="2060"/>
        <v>5850</v>
      </c>
      <c r="BM2375" s="596">
        <f t="shared" si="2061"/>
        <v>11817</v>
      </c>
      <c r="BN2375" s="563">
        <f t="shared" si="2065"/>
        <v>7</v>
      </c>
      <c r="BO2375" s="87">
        <f t="shared" si="2067"/>
        <v>2023</v>
      </c>
      <c r="BP2375" s="87">
        <f t="shared" si="2069"/>
        <v>1.0000000000000004</v>
      </c>
      <c r="BQ2375" s="202"/>
    </row>
    <row r="2376" spans="1:69" ht="10.5" customHeight="1" x14ac:dyDescent="0.2">
      <c r="A2376" s="87" t="str">
        <f t="shared" si="2050"/>
        <v>2023-24RYD7</v>
      </c>
      <c r="B2376" s="87" t="str">
        <f t="shared" si="2063"/>
        <v>Y59</v>
      </c>
      <c r="C2376" s="240" t="s">
        <v>279</v>
      </c>
      <c r="D2376" s="240" t="s">
        <v>170</v>
      </c>
      <c r="E2376" s="42"/>
      <c r="F2376" s="320" t="str">
        <f>VLOOKUP($G2376,'Selection Sheet'!$C$15:$F$39,3,0)</f>
        <v>Y59</v>
      </c>
      <c r="G2376" s="320" t="str">
        <f t="shared" si="2064"/>
        <v>RYD</v>
      </c>
      <c r="H2376" s="240" t="s">
        <v>538</v>
      </c>
      <c r="I2376" s="534">
        <v>173</v>
      </c>
      <c r="J2376" s="534">
        <v>50</v>
      </c>
      <c r="K2376" s="534">
        <v>31</v>
      </c>
      <c r="L2376" s="534">
        <v>15</v>
      </c>
      <c r="M2376" s="534">
        <v>173</v>
      </c>
      <c r="N2376" s="534">
        <v>22</v>
      </c>
      <c r="O2376" s="534">
        <v>31</v>
      </c>
      <c r="P2376" s="534">
        <v>7</v>
      </c>
      <c r="Q2376" s="534">
        <v>70</v>
      </c>
      <c r="R2376" s="534">
        <v>48</v>
      </c>
      <c r="S2376" s="534">
        <v>587</v>
      </c>
      <c r="T2376" s="549">
        <v>478</v>
      </c>
      <c r="U2376" s="554">
        <v>89.3</v>
      </c>
      <c r="V2376" s="554">
        <v>77</v>
      </c>
      <c r="W2376" s="554">
        <v>132</v>
      </c>
      <c r="X2376" s="498">
        <v>494</v>
      </c>
      <c r="Y2376" s="555">
        <v>54.6</v>
      </c>
      <c r="Z2376" s="554">
        <v>30</v>
      </c>
      <c r="AA2376" s="554">
        <v>114</v>
      </c>
      <c r="AB2376" s="549">
        <v>75</v>
      </c>
      <c r="AC2376" s="554">
        <v>57.9</v>
      </c>
      <c r="AD2376" s="554">
        <v>52</v>
      </c>
      <c r="AE2376" s="554">
        <v>89</v>
      </c>
      <c r="AF2376" s="502">
        <v>114</v>
      </c>
      <c r="AG2376" s="503">
        <v>146.09278350515501</v>
      </c>
      <c r="AH2376" s="503">
        <v>192.4</v>
      </c>
      <c r="AI2376" s="502">
        <v>97</v>
      </c>
      <c r="AJ2376" s="538">
        <v>99</v>
      </c>
      <c r="AK2376" s="538">
        <v>136</v>
      </c>
      <c r="AL2376" s="539"/>
      <c r="AM2376" s="539"/>
      <c r="AN2376" s="538" t="s">
        <v>80</v>
      </c>
      <c r="AO2376" s="538" t="s">
        <v>80</v>
      </c>
      <c r="AP2376" s="569"/>
      <c r="AQ2376" s="569"/>
      <c r="AR2376" s="539"/>
      <c r="AS2376" s="539"/>
      <c r="AT2376" s="539"/>
      <c r="AU2376" s="539"/>
      <c r="AV2376" s="539"/>
      <c r="AW2376" s="539"/>
      <c r="AX2376" s="539"/>
      <c r="AY2376" s="539"/>
      <c r="AZ2376" s="539"/>
      <c r="BA2376" s="539"/>
      <c r="BB2376" s="357"/>
      <c r="BC2376" s="592">
        <f t="shared" si="2051"/>
        <v>14171.000000000036</v>
      </c>
      <c r="BD2376" s="593">
        <f t="shared" si="2052"/>
        <v>18662.8</v>
      </c>
      <c r="BE2376" s="595">
        <f t="shared" si="2053"/>
        <v>42685.4</v>
      </c>
      <c r="BF2376" s="289">
        <f t="shared" si="2054"/>
        <v>36806</v>
      </c>
      <c r="BG2376" s="596">
        <f t="shared" si="2055"/>
        <v>63096</v>
      </c>
      <c r="BH2376" s="595">
        <f t="shared" si="2056"/>
        <v>26972.400000000001</v>
      </c>
      <c r="BI2376" s="289">
        <f t="shared" si="2057"/>
        <v>14820</v>
      </c>
      <c r="BJ2376" s="596">
        <f t="shared" si="2058"/>
        <v>56316</v>
      </c>
      <c r="BK2376" s="595">
        <f t="shared" si="2059"/>
        <v>4342.5</v>
      </c>
      <c r="BL2376" s="289">
        <f t="shared" si="2060"/>
        <v>3900</v>
      </c>
      <c r="BM2376" s="596">
        <f t="shared" si="2061"/>
        <v>6675</v>
      </c>
      <c r="BN2376" s="563">
        <f t="shared" si="2065"/>
        <v>7</v>
      </c>
      <c r="BO2376" s="87">
        <f t="shared" si="2067"/>
        <v>2023</v>
      </c>
      <c r="BP2376" s="87">
        <f t="shared" si="2069"/>
        <v>1.0000000000000004</v>
      </c>
      <c r="BQ2376" s="202"/>
    </row>
    <row r="2377" spans="1:69" ht="10.5" customHeight="1" x14ac:dyDescent="0.2">
      <c r="A2377" s="87" t="str">
        <f t="shared" si="2050"/>
        <v>2023-24RYE7</v>
      </c>
      <c r="B2377" s="87" t="str">
        <f t="shared" si="2063"/>
        <v>Y59</v>
      </c>
      <c r="C2377" s="240" t="s">
        <v>279</v>
      </c>
      <c r="D2377" s="240" t="s">
        <v>170</v>
      </c>
      <c r="E2377" s="42"/>
      <c r="F2377" s="320" t="str">
        <f>VLOOKUP($G2377,'Selection Sheet'!$C$15:$F$39,3,0)</f>
        <v>Y59</v>
      </c>
      <c r="G2377" s="320" t="str">
        <f t="shared" si="2064"/>
        <v>RYE</v>
      </c>
      <c r="H2377" s="240" t="s">
        <v>539</v>
      </c>
      <c r="I2377" s="534">
        <v>100</v>
      </c>
      <c r="J2377" s="534">
        <v>31</v>
      </c>
      <c r="K2377" s="534">
        <v>12</v>
      </c>
      <c r="L2377" s="534">
        <v>7</v>
      </c>
      <c r="M2377" s="534">
        <v>100</v>
      </c>
      <c r="N2377" s="534">
        <v>12</v>
      </c>
      <c r="O2377" s="534">
        <v>12</v>
      </c>
      <c r="P2377" s="534">
        <v>5</v>
      </c>
      <c r="Q2377" s="534">
        <v>35</v>
      </c>
      <c r="R2377" s="534">
        <v>25</v>
      </c>
      <c r="S2377" s="534">
        <v>201</v>
      </c>
      <c r="T2377" s="549">
        <v>300</v>
      </c>
      <c r="U2377" s="554">
        <v>98.7</v>
      </c>
      <c r="V2377" s="554">
        <v>83</v>
      </c>
      <c r="W2377" s="554">
        <v>152.5</v>
      </c>
      <c r="X2377" s="498">
        <v>339</v>
      </c>
      <c r="Y2377" s="555">
        <v>68.8</v>
      </c>
      <c r="Z2377" s="554">
        <v>27</v>
      </c>
      <c r="AA2377" s="554">
        <v>186</v>
      </c>
      <c r="AB2377" s="549">
        <v>60</v>
      </c>
      <c r="AC2377" s="554">
        <v>47</v>
      </c>
      <c r="AD2377" s="554">
        <v>41.5</v>
      </c>
      <c r="AE2377" s="554">
        <v>81</v>
      </c>
      <c r="AF2377" s="502">
        <v>82</v>
      </c>
      <c r="AG2377" s="503">
        <v>133.54929577464799</v>
      </c>
      <c r="AH2377" s="503">
        <v>185</v>
      </c>
      <c r="AI2377" s="502">
        <v>71</v>
      </c>
      <c r="AJ2377" s="538" t="s">
        <v>80</v>
      </c>
      <c r="AK2377" s="538" t="s">
        <v>80</v>
      </c>
      <c r="AL2377" s="539"/>
      <c r="AM2377" s="539"/>
      <c r="AN2377" s="538" t="s">
        <v>80</v>
      </c>
      <c r="AO2377" s="538" t="s">
        <v>80</v>
      </c>
      <c r="AP2377" s="569"/>
      <c r="AQ2377" s="569"/>
      <c r="AR2377" s="539"/>
      <c r="AS2377" s="539"/>
      <c r="AT2377" s="539"/>
      <c r="AU2377" s="539"/>
      <c r="AV2377" s="539"/>
      <c r="AW2377" s="539"/>
      <c r="AX2377" s="539"/>
      <c r="AY2377" s="539"/>
      <c r="AZ2377" s="539"/>
      <c r="BA2377" s="539"/>
      <c r="BB2377" s="357"/>
      <c r="BC2377" s="592">
        <f t="shared" si="2051"/>
        <v>9482.0000000000073</v>
      </c>
      <c r="BD2377" s="593">
        <f t="shared" si="2052"/>
        <v>13135</v>
      </c>
      <c r="BE2377" s="595">
        <f t="shared" si="2053"/>
        <v>29610</v>
      </c>
      <c r="BF2377" s="289">
        <f t="shared" si="2054"/>
        <v>24900</v>
      </c>
      <c r="BG2377" s="596">
        <f t="shared" si="2055"/>
        <v>45750</v>
      </c>
      <c r="BH2377" s="595">
        <f t="shared" si="2056"/>
        <v>23323.200000000001</v>
      </c>
      <c r="BI2377" s="289">
        <f t="shared" si="2057"/>
        <v>9153</v>
      </c>
      <c r="BJ2377" s="596">
        <f t="shared" si="2058"/>
        <v>63054</v>
      </c>
      <c r="BK2377" s="595">
        <f t="shared" si="2059"/>
        <v>2820</v>
      </c>
      <c r="BL2377" s="289">
        <f t="shared" si="2060"/>
        <v>2490</v>
      </c>
      <c r="BM2377" s="596">
        <f t="shared" si="2061"/>
        <v>4860</v>
      </c>
      <c r="BN2377" s="563">
        <f t="shared" si="2065"/>
        <v>7</v>
      </c>
      <c r="BO2377" s="87">
        <f t="shared" ref="BO2377:BO2408" si="2070">VALUE(LEFT(C2377,4)+IF($BN2377&lt;4,1,0))</f>
        <v>2023</v>
      </c>
      <c r="BP2377" s="87">
        <f t="shared" si="2069"/>
        <v>1.0000000000000004</v>
      </c>
      <c r="BQ2377" s="202"/>
    </row>
    <row r="2378" spans="1:69" ht="10.5" customHeight="1" x14ac:dyDescent="0.2">
      <c r="A2378" s="312" t="str">
        <f t="shared" si="2050"/>
        <v>2023-24RYF7</v>
      </c>
      <c r="B2378" s="312" t="str">
        <f t="shared" si="2063"/>
        <v>Y58</v>
      </c>
      <c r="C2378" s="245" t="s">
        <v>279</v>
      </c>
      <c r="D2378" s="245" t="s">
        <v>170</v>
      </c>
      <c r="E2378" s="53"/>
      <c r="F2378" s="322" t="str">
        <f>VLOOKUP($G2378,'Selection Sheet'!$C$15:$F$39,3,0)</f>
        <v>Y58</v>
      </c>
      <c r="G2378" s="322" t="str">
        <f t="shared" si="2064"/>
        <v>RYF</v>
      </c>
      <c r="H2378" s="245" t="s">
        <v>540</v>
      </c>
      <c r="I2378" s="543">
        <v>210</v>
      </c>
      <c r="J2378" s="543">
        <v>59</v>
      </c>
      <c r="K2378" s="543">
        <v>45</v>
      </c>
      <c r="L2378" s="543">
        <v>27</v>
      </c>
      <c r="M2378" s="543">
        <v>209</v>
      </c>
      <c r="N2378" s="543">
        <v>22</v>
      </c>
      <c r="O2378" s="543">
        <v>43</v>
      </c>
      <c r="P2378" s="543">
        <v>14</v>
      </c>
      <c r="Q2378" s="543">
        <v>84</v>
      </c>
      <c r="R2378" s="543">
        <v>31</v>
      </c>
      <c r="S2378" s="543">
        <v>688</v>
      </c>
      <c r="T2378" s="524">
        <v>637</v>
      </c>
      <c r="U2378" s="552">
        <v>108.3</v>
      </c>
      <c r="V2378" s="552">
        <v>92</v>
      </c>
      <c r="W2378" s="552">
        <v>172</v>
      </c>
      <c r="X2378" s="524">
        <v>627</v>
      </c>
      <c r="Y2378" s="557">
        <v>72.7</v>
      </c>
      <c r="Z2378" s="552">
        <v>22</v>
      </c>
      <c r="AA2378" s="552">
        <v>219</v>
      </c>
      <c r="AB2378" s="527">
        <v>65</v>
      </c>
      <c r="AC2378" s="552">
        <v>64.900000000000006</v>
      </c>
      <c r="AD2378" s="552">
        <v>63</v>
      </c>
      <c r="AE2378" s="552">
        <v>95</v>
      </c>
      <c r="AF2378" s="528">
        <v>83</v>
      </c>
      <c r="AG2378" s="529">
        <v>156.50704225352101</v>
      </c>
      <c r="AH2378" s="529">
        <v>229</v>
      </c>
      <c r="AI2378" s="528">
        <v>71</v>
      </c>
      <c r="AJ2378" s="544">
        <v>149</v>
      </c>
      <c r="AK2378" s="544">
        <v>205</v>
      </c>
      <c r="AL2378" s="545"/>
      <c r="AM2378" s="545"/>
      <c r="AN2378" s="544" t="s">
        <v>80</v>
      </c>
      <c r="AO2378" s="544" t="s">
        <v>80</v>
      </c>
      <c r="AP2378" s="571"/>
      <c r="AQ2378" s="571"/>
      <c r="AR2378" s="545"/>
      <c r="AS2378" s="545"/>
      <c r="AT2378" s="545"/>
      <c r="AU2378" s="545"/>
      <c r="AV2378" s="545"/>
      <c r="AW2378" s="545"/>
      <c r="AX2378" s="545"/>
      <c r="AY2378" s="545"/>
      <c r="AZ2378" s="545"/>
      <c r="BA2378" s="545"/>
      <c r="BB2378" s="359"/>
      <c r="BC2378" s="605">
        <f t="shared" si="2051"/>
        <v>11111.999999999991</v>
      </c>
      <c r="BD2378" s="606">
        <f t="shared" si="2052"/>
        <v>16259</v>
      </c>
      <c r="BE2378" s="609">
        <f t="shared" si="2053"/>
        <v>68987.099999999991</v>
      </c>
      <c r="BF2378" s="311">
        <f t="shared" si="2054"/>
        <v>58604</v>
      </c>
      <c r="BG2378" s="610">
        <f t="shared" si="2055"/>
        <v>109564</v>
      </c>
      <c r="BH2378" s="609">
        <f t="shared" si="2056"/>
        <v>45582.9</v>
      </c>
      <c r="BI2378" s="311">
        <f t="shared" si="2057"/>
        <v>13794</v>
      </c>
      <c r="BJ2378" s="610">
        <f t="shared" si="2058"/>
        <v>137313</v>
      </c>
      <c r="BK2378" s="609">
        <f t="shared" si="2059"/>
        <v>4218.5</v>
      </c>
      <c r="BL2378" s="311">
        <f t="shared" si="2060"/>
        <v>4095</v>
      </c>
      <c r="BM2378" s="610">
        <f t="shared" si="2061"/>
        <v>6175</v>
      </c>
      <c r="BN2378" s="565">
        <f t="shared" si="2065"/>
        <v>7</v>
      </c>
      <c r="BO2378" s="312">
        <f t="shared" si="2070"/>
        <v>2023</v>
      </c>
      <c r="BP2378" s="312">
        <f t="shared" si="2069"/>
        <v>1.0000000000000004</v>
      </c>
      <c r="BQ2378" s="363"/>
    </row>
    <row r="2379" spans="1:69" ht="10.5" customHeight="1" x14ac:dyDescent="0.2">
      <c r="A2379" s="313" t="str">
        <f t="shared" si="2050"/>
        <v>2023-24R1F8</v>
      </c>
      <c r="B2379" s="313" t="str">
        <f t="shared" si="2063"/>
        <v>Y59</v>
      </c>
      <c r="C2379" s="241" t="s">
        <v>279</v>
      </c>
      <c r="D2379" s="241" t="s">
        <v>171</v>
      </c>
      <c r="E2379" s="223"/>
      <c r="F2379" s="364" t="str">
        <f>VLOOKUP($G2379,'Selection Sheet'!$C$15:$F$39,3,0)</f>
        <v>Y59</v>
      </c>
      <c r="G2379" s="364" t="str">
        <f t="shared" si="2064"/>
        <v>R1F</v>
      </c>
      <c r="H2379" s="241" t="s">
        <v>529</v>
      </c>
      <c r="I2379" s="546" t="s">
        <v>80</v>
      </c>
      <c r="J2379" s="546" t="s">
        <v>80</v>
      </c>
      <c r="K2379" s="546" t="s">
        <v>80</v>
      </c>
      <c r="L2379" s="546" t="s">
        <v>80</v>
      </c>
      <c r="M2379" s="546" t="s">
        <v>80</v>
      </c>
      <c r="N2379" s="546" t="s">
        <v>80</v>
      </c>
      <c r="O2379" s="546" t="s">
        <v>80</v>
      </c>
      <c r="P2379" s="546" t="s">
        <v>80</v>
      </c>
      <c r="Q2379" s="546" t="s">
        <v>80</v>
      </c>
      <c r="R2379" s="546" t="s">
        <v>80</v>
      </c>
      <c r="S2379" s="546" t="s">
        <v>80</v>
      </c>
      <c r="T2379" s="486">
        <v>16</v>
      </c>
      <c r="U2379" s="553">
        <v>94.3</v>
      </c>
      <c r="V2379" s="553">
        <v>86</v>
      </c>
      <c r="W2379" s="553">
        <v>137</v>
      </c>
      <c r="X2379" s="486">
        <v>16</v>
      </c>
      <c r="Y2379" s="558">
        <v>34.4</v>
      </c>
      <c r="Z2379" s="553">
        <v>26</v>
      </c>
      <c r="AA2379" s="553">
        <v>69</v>
      </c>
      <c r="AB2379" s="489">
        <v>5</v>
      </c>
      <c r="AC2379" s="553">
        <v>39.799999999999997</v>
      </c>
      <c r="AD2379" s="553">
        <v>44</v>
      </c>
      <c r="AE2379" s="553">
        <v>53</v>
      </c>
      <c r="AF2379" s="490">
        <v>1</v>
      </c>
      <c r="AG2379" s="491">
        <v>186</v>
      </c>
      <c r="AH2379" s="491">
        <v>186</v>
      </c>
      <c r="AI2379" s="490">
        <v>1</v>
      </c>
      <c r="AJ2379" s="547" t="s">
        <v>80</v>
      </c>
      <c r="AK2379" s="547" t="s">
        <v>80</v>
      </c>
      <c r="AL2379" s="548"/>
      <c r="AM2379" s="548"/>
      <c r="AN2379" s="547" t="s">
        <v>80</v>
      </c>
      <c r="AO2379" s="547" t="s">
        <v>80</v>
      </c>
      <c r="AP2379" s="572"/>
      <c r="AQ2379" s="572"/>
      <c r="AR2379" s="548"/>
      <c r="AS2379" s="548"/>
      <c r="AT2379" s="548"/>
      <c r="AU2379" s="548"/>
      <c r="AV2379" s="548"/>
      <c r="AW2379" s="548"/>
      <c r="AX2379" s="548"/>
      <c r="AY2379" s="548"/>
      <c r="AZ2379" s="548"/>
      <c r="BA2379" s="548"/>
      <c r="BB2379" s="361"/>
      <c r="BC2379" s="586">
        <f t="shared" si="2051"/>
        <v>186</v>
      </c>
      <c r="BD2379" s="587">
        <f t="shared" si="2052"/>
        <v>186</v>
      </c>
      <c r="BE2379" s="590">
        <f t="shared" si="2053"/>
        <v>1508.8</v>
      </c>
      <c r="BF2379" s="308">
        <f t="shared" si="2054"/>
        <v>1376</v>
      </c>
      <c r="BG2379" s="591">
        <f t="shared" si="2055"/>
        <v>2192</v>
      </c>
      <c r="BH2379" s="590">
        <f t="shared" si="2056"/>
        <v>550.4</v>
      </c>
      <c r="BI2379" s="308">
        <f t="shared" si="2057"/>
        <v>416</v>
      </c>
      <c r="BJ2379" s="591">
        <f t="shared" si="2058"/>
        <v>1104</v>
      </c>
      <c r="BK2379" s="590">
        <f t="shared" si="2059"/>
        <v>199</v>
      </c>
      <c r="BL2379" s="308">
        <f t="shared" si="2060"/>
        <v>220</v>
      </c>
      <c r="BM2379" s="591">
        <f t="shared" si="2061"/>
        <v>265</v>
      </c>
      <c r="BN2379" s="562">
        <f t="shared" si="2065"/>
        <v>8</v>
      </c>
      <c r="BO2379" s="313">
        <f t="shared" si="2070"/>
        <v>2023</v>
      </c>
      <c r="BP2379" s="313">
        <f t="shared" ref="BP2379:BP2389" si="2071">(BN2379/3-ROUNDDOWN(BN2379/3,0))*3</f>
        <v>1.9999999999999996</v>
      </c>
      <c r="BQ2379" s="362"/>
    </row>
    <row r="2380" spans="1:69" ht="10.5" customHeight="1" x14ac:dyDescent="0.2">
      <c r="A2380" s="87" t="str">
        <f t="shared" si="2050"/>
        <v>2023-24RRU8</v>
      </c>
      <c r="B2380" s="87" t="str">
        <f t="shared" si="2063"/>
        <v>Y56</v>
      </c>
      <c r="C2380" s="240" t="s">
        <v>279</v>
      </c>
      <c r="D2380" s="240" t="s">
        <v>171</v>
      </c>
      <c r="E2380" s="42"/>
      <c r="F2380" s="320" t="str">
        <f>VLOOKUP($G2380,'Selection Sheet'!$C$15:$F$39,3,0)</f>
        <v>Y56</v>
      </c>
      <c r="G2380" s="320" t="str">
        <f t="shared" si="2064"/>
        <v>RRU</v>
      </c>
      <c r="H2380" s="240" t="s">
        <v>530</v>
      </c>
      <c r="I2380" s="534">
        <v>335</v>
      </c>
      <c r="J2380" s="534">
        <v>101</v>
      </c>
      <c r="K2380" s="534">
        <v>40</v>
      </c>
      <c r="L2380" s="534">
        <v>23</v>
      </c>
      <c r="M2380" s="534">
        <v>327</v>
      </c>
      <c r="N2380" s="534">
        <v>42</v>
      </c>
      <c r="O2380" s="534">
        <v>39</v>
      </c>
      <c r="P2380" s="534">
        <v>13</v>
      </c>
      <c r="Q2380" s="534" t="s">
        <v>80</v>
      </c>
      <c r="R2380" s="534" t="s">
        <v>80</v>
      </c>
      <c r="S2380" s="534">
        <v>911</v>
      </c>
      <c r="T2380" s="549">
        <v>379</v>
      </c>
      <c r="U2380" s="554">
        <v>90.6</v>
      </c>
      <c r="V2380" s="554">
        <v>81</v>
      </c>
      <c r="W2380" s="554">
        <v>140</v>
      </c>
      <c r="X2380" s="498">
        <v>580</v>
      </c>
      <c r="Y2380" s="555">
        <v>61.8</v>
      </c>
      <c r="Z2380" s="554">
        <v>28</v>
      </c>
      <c r="AA2380" s="554">
        <v>147.5</v>
      </c>
      <c r="AB2380" s="549">
        <v>79</v>
      </c>
      <c r="AC2380" s="554">
        <v>51.6</v>
      </c>
      <c r="AD2380" s="554">
        <v>46</v>
      </c>
      <c r="AE2380" s="554">
        <v>85</v>
      </c>
      <c r="AF2380" s="502">
        <v>103</v>
      </c>
      <c r="AG2380" s="503">
        <v>136.94186046511601</v>
      </c>
      <c r="AH2380" s="503">
        <v>194</v>
      </c>
      <c r="AI2380" s="502">
        <v>86</v>
      </c>
      <c r="AJ2380" s="538" t="s">
        <v>80</v>
      </c>
      <c r="AK2380" s="538" t="s">
        <v>80</v>
      </c>
      <c r="AL2380" s="539"/>
      <c r="AM2380" s="539"/>
      <c r="AN2380" s="538">
        <v>1224</v>
      </c>
      <c r="AO2380" s="538">
        <v>1267</v>
      </c>
      <c r="AP2380" s="569"/>
      <c r="AQ2380" s="569"/>
      <c r="AR2380" s="539"/>
      <c r="AS2380" s="539"/>
      <c r="AT2380" s="539"/>
      <c r="AU2380" s="539"/>
      <c r="AV2380" s="539"/>
      <c r="AW2380" s="539"/>
      <c r="AX2380" s="539"/>
      <c r="AY2380" s="539"/>
      <c r="AZ2380" s="539"/>
      <c r="BA2380" s="539"/>
      <c r="BB2380" s="357"/>
      <c r="BC2380" s="592">
        <f t="shared" si="2051"/>
        <v>11776.999999999976</v>
      </c>
      <c r="BD2380" s="593">
        <f t="shared" si="2052"/>
        <v>16684</v>
      </c>
      <c r="BE2380" s="595">
        <f t="shared" si="2053"/>
        <v>34337.4</v>
      </c>
      <c r="BF2380" s="289">
        <f t="shared" si="2054"/>
        <v>30699</v>
      </c>
      <c r="BG2380" s="596">
        <f t="shared" si="2055"/>
        <v>53060</v>
      </c>
      <c r="BH2380" s="595">
        <f t="shared" si="2056"/>
        <v>35844</v>
      </c>
      <c r="BI2380" s="289">
        <f t="shared" si="2057"/>
        <v>16240</v>
      </c>
      <c r="BJ2380" s="596">
        <f t="shared" si="2058"/>
        <v>85550</v>
      </c>
      <c r="BK2380" s="595">
        <f t="shared" si="2059"/>
        <v>4076.4</v>
      </c>
      <c r="BL2380" s="289">
        <f t="shared" si="2060"/>
        <v>3634</v>
      </c>
      <c r="BM2380" s="596">
        <f t="shared" si="2061"/>
        <v>6715</v>
      </c>
      <c r="BN2380" s="563">
        <f t="shared" si="2065"/>
        <v>8</v>
      </c>
      <c r="BO2380" s="87">
        <f t="shared" si="2070"/>
        <v>2023</v>
      </c>
      <c r="BP2380" s="87">
        <f t="shared" si="2071"/>
        <v>1.9999999999999996</v>
      </c>
      <c r="BQ2380" s="202"/>
    </row>
    <row r="2381" spans="1:69" ht="10.5" customHeight="1" x14ac:dyDescent="0.2">
      <c r="A2381" s="87" t="str">
        <f t="shared" si="2050"/>
        <v>2023-24RX68</v>
      </c>
      <c r="B2381" s="87" t="str">
        <f t="shared" si="2063"/>
        <v>Y63</v>
      </c>
      <c r="C2381" s="240" t="s">
        <v>279</v>
      </c>
      <c r="D2381" s="240" t="s">
        <v>171</v>
      </c>
      <c r="E2381" s="42"/>
      <c r="F2381" s="320" t="str">
        <f>VLOOKUP($G2381,'Selection Sheet'!$C$15:$F$39,3,0)</f>
        <v>Y63</v>
      </c>
      <c r="G2381" s="320" t="str">
        <f t="shared" si="2064"/>
        <v>RX6</v>
      </c>
      <c r="H2381" s="240" t="s">
        <v>532</v>
      </c>
      <c r="I2381" s="534">
        <v>158</v>
      </c>
      <c r="J2381" s="534">
        <v>61</v>
      </c>
      <c r="K2381" s="534">
        <v>23</v>
      </c>
      <c r="L2381" s="534">
        <v>20</v>
      </c>
      <c r="M2381" s="534">
        <v>155</v>
      </c>
      <c r="N2381" s="534">
        <v>22</v>
      </c>
      <c r="O2381" s="534">
        <v>22</v>
      </c>
      <c r="P2381" s="534">
        <v>10</v>
      </c>
      <c r="Q2381" s="534" t="s">
        <v>80</v>
      </c>
      <c r="R2381" s="534" t="s">
        <v>80</v>
      </c>
      <c r="S2381" s="534">
        <v>438</v>
      </c>
      <c r="T2381" s="549">
        <v>252</v>
      </c>
      <c r="U2381" s="554">
        <v>87.1</v>
      </c>
      <c r="V2381" s="554">
        <v>77</v>
      </c>
      <c r="W2381" s="554">
        <v>134</v>
      </c>
      <c r="X2381" s="498">
        <v>246</v>
      </c>
      <c r="Y2381" s="555">
        <v>83.2</v>
      </c>
      <c r="Z2381" s="554">
        <v>33</v>
      </c>
      <c r="AA2381" s="554">
        <v>230</v>
      </c>
      <c r="AB2381" s="549">
        <v>34</v>
      </c>
      <c r="AC2381" s="554">
        <v>46.5</v>
      </c>
      <c r="AD2381" s="554">
        <v>40</v>
      </c>
      <c r="AE2381" s="554">
        <v>70</v>
      </c>
      <c r="AF2381" s="502">
        <v>70</v>
      </c>
      <c r="AG2381" s="503">
        <v>148.23636363636399</v>
      </c>
      <c r="AH2381" s="503">
        <v>202.2</v>
      </c>
      <c r="AI2381" s="502">
        <v>55</v>
      </c>
      <c r="AJ2381" s="538" t="s">
        <v>80</v>
      </c>
      <c r="AK2381" s="538" t="s">
        <v>80</v>
      </c>
      <c r="AL2381" s="539"/>
      <c r="AM2381" s="539"/>
      <c r="AN2381" s="538">
        <v>389</v>
      </c>
      <c r="AO2381" s="538">
        <v>393</v>
      </c>
      <c r="AP2381" s="569"/>
      <c r="AQ2381" s="569"/>
      <c r="AR2381" s="539"/>
      <c r="AS2381" s="539"/>
      <c r="AT2381" s="539"/>
      <c r="AU2381" s="539"/>
      <c r="AV2381" s="539"/>
      <c r="AW2381" s="539"/>
      <c r="AX2381" s="539"/>
      <c r="AY2381" s="539"/>
      <c r="AZ2381" s="539"/>
      <c r="BA2381" s="539"/>
      <c r="BB2381" s="357"/>
      <c r="BC2381" s="592">
        <f t="shared" si="2051"/>
        <v>8153.0000000000191</v>
      </c>
      <c r="BD2381" s="593">
        <f t="shared" si="2052"/>
        <v>11121</v>
      </c>
      <c r="BE2381" s="595">
        <f t="shared" si="2053"/>
        <v>21949.199999999997</v>
      </c>
      <c r="BF2381" s="289">
        <f t="shared" si="2054"/>
        <v>19404</v>
      </c>
      <c r="BG2381" s="596">
        <f t="shared" si="2055"/>
        <v>33768</v>
      </c>
      <c r="BH2381" s="595">
        <f t="shared" si="2056"/>
        <v>20467.2</v>
      </c>
      <c r="BI2381" s="289">
        <f t="shared" si="2057"/>
        <v>8118</v>
      </c>
      <c r="BJ2381" s="596">
        <f t="shared" si="2058"/>
        <v>56580</v>
      </c>
      <c r="BK2381" s="595">
        <f t="shared" si="2059"/>
        <v>1581</v>
      </c>
      <c r="BL2381" s="289">
        <f t="shared" si="2060"/>
        <v>1360</v>
      </c>
      <c r="BM2381" s="596">
        <f t="shared" si="2061"/>
        <v>2380</v>
      </c>
      <c r="BN2381" s="563">
        <f t="shared" si="2065"/>
        <v>8</v>
      </c>
      <c r="BO2381" s="87">
        <f t="shared" si="2070"/>
        <v>2023</v>
      </c>
      <c r="BP2381" s="87">
        <f t="shared" si="2071"/>
        <v>1.9999999999999996</v>
      </c>
      <c r="BQ2381" s="202"/>
    </row>
    <row r="2382" spans="1:69" ht="10.5" customHeight="1" x14ac:dyDescent="0.2">
      <c r="A2382" s="314" t="str">
        <f t="shared" si="2050"/>
        <v>2023-24RX78</v>
      </c>
      <c r="B2382" s="314" t="str">
        <f t="shared" si="2063"/>
        <v>Y62</v>
      </c>
      <c r="C2382" s="243" t="s">
        <v>279</v>
      </c>
      <c r="D2382" s="243" t="s">
        <v>171</v>
      </c>
      <c r="E2382" s="206"/>
      <c r="F2382" s="321" t="str">
        <f>VLOOKUP($G2382,'Selection Sheet'!$C$15:$F$39,3,0)</f>
        <v>Y62</v>
      </c>
      <c r="G2382" s="320" t="str">
        <f t="shared" si="2064"/>
        <v>RX7</v>
      </c>
      <c r="H2382" s="243" t="s">
        <v>533</v>
      </c>
      <c r="I2382" s="540">
        <v>302</v>
      </c>
      <c r="J2382" s="540">
        <v>104</v>
      </c>
      <c r="K2382" s="540">
        <v>51</v>
      </c>
      <c r="L2382" s="540">
        <v>25</v>
      </c>
      <c r="M2382" s="540">
        <v>298</v>
      </c>
      <c r="N2382" s="540">
        <v>43</v>
      </c>
      <c r="O2382" s="540">
        <v>51</v>
      </c>
      <c r="P2382" s="540">
        <v>17</v>
      </c>
      <c r="Q2382" s="540" t="s">
        <v>80</v>
      </c>
      <c r="R2382" s="540" t="s">
        <v>80</v>
      </c>
      <c r="S2382" s="540">
        <v>979</v>
      </c>
      <c r="T2382" s="514">
        <v>540</v>
      </c>
      <c r="U2382" s="551">
        <v>83</v>
      </c>
      <c r="V2382" s="551">
        <v>74</v>
      </c>
      <c r="W2382" s="551">
        <v>122</v>
      </c>
      <c r="X2382" s="511">
        <v>673</v>
      </c>
      <c r="Y2382" s="556">
        <v>63.1</v>
      </c>
      <c r="Z2382" s="551">
        <v>27</v>
      </c>
      <c r="AA2382" s="551">
        <v>150</v>
      </c>
      <c r="AB2382" s="514">
        <v>83</v>
      </c>
      <c r="AC2382" s="551">
        <v>55.3</v>
      </c>
      <c r="AD2382" s="551">
        <v>51</v>
      </c>
      <c r="AE2382" s="551">
        <v>86</v>
      </c>
      <c r="AF2382" s="515">
        <v>93</v>
      </c>
      <c r="AG2382" s="516">
        <v>142.23943661971799</v>
      </c>
      <c r="AH2382" s="516">
        <v>182</v>
      </c>
      <c r="AI2382" s="515">
        <v>71</v>
      </c>
      <c r="AJ2382" s="519" t="s">
        <v>80</v>
      </c>
      <c r="AK2382" s="519" t="s">
        <v>80</v>
      </c>
      <c r="AL2382" s="570"/>
      <c r="AM2382" s="570"/>
      <c r="AN2382" s="541">
        <v>940</v>
      </c>
      <c r="AO2382" s="541">
        <v>949</v>
      </c>
      <c r="AP2382" s="570"/>
      <c r="AQ2382" s="570"/>
      <c r="AR2382" s="542"/>
      <c r="AS2382" s="542"/>
      <c r="AT2382" s="542"/>
      <c r="AU2382" s="542"/>
      <c r="AV2382" s="542"/>
      <c r="AW2382" s="542"/>
      <c r="AX2382" s="542"/>
      <c r="AY2382" s="542"/>
      <c r="AZ2382" s="542"/>
      <c r="BA2382" s="542"/>
      <c r="BB2382" s="358"/>
      <c r="BC2382" s="597">
        <f t="shared" si="2051"/>
        <v>10098.999999999978</v>
      </c>
      <c r="BD2382" s="598">
        <f t="shared" si="2052"/>
        <v>12922</v>
      </c>
      <c r="BE2382" s="602">
        <f t="shared" si="2053"/>
        <v>44820</v>
      </c>
      <c r="BF2382" s="603">
        <f t="shared" si="2054"/>
        <v>39960</v>
      </c>
      <c r="BG2382" s="604">
        <f t="shared" si="2055"/>
        <v>65880</v>
      </c>
      <c r="BH2382" s="602">
        <f t="shared" si="2056"/>
        <v>42466.3</v>
      </c>
      <c r="BI2382" s="603">
        <f t="shared" si="2057"/>
        <v>18171</v>
      </c>
      <c r="BJ2382" s="604">
        <f t="shared" si="2058"/>
        <v>100950</v>
      </c>
      <c r="BK2382" s="602">
        <f t="shared" si="2059"/>
        <v>4589.8999999999996</v>
      </c>
      <c r="BL2382" s="603">
        <f t="shared" si="2060"/>
        <v>4233</v>
      </c>
      <c r="BM2382" s="604">
        <f t="shared" si="2061"/>
        <v>7138</v>
      </c>
      <c r="BN2382" s="564">
        <f t="shared" si="2065"/>
        <v>8</v>
      </c>
      <c r="BO2382" s="314">
        <f t="shared" si="2070"/>
        <v>2023</v>
      </c>
      <c r="BP2382" s="314">
        <f t="shared" si="2071"/>
        <v>1.9999999999999996</v>
      </c>
      <c r="BQ2382" s="202"/>
    </row>
    <row r="2383" spans="1:69" ht="10.5" customHeight="1" x14ac:dyDescent="0.2">
      <c r="A2383" s="87" t="str">
        <f t="shared" si="2050"/>
        <v>2023-24RX88</v>
      </c>
      <c r="B2383" s="87" t="str">
        <f t="shared" si="2063"/>
        <v>Y63</v>
      </c>
      <c r="C2383" s="240" t="s">
        <v>279</v>
      </c>
      <c r="D2383" s="240" t="s">
        <v>171</v>
      </c>
      <c r="E2383" s="42"/>
      <c r="F2383" s="320" t="str">
        <f>VLOOKUP($G2383,'Selection Sheet'!$C$15:$F$39,3,0)</f>
        <v>Y63</v>
      </c>
      <c r="G2383" s="320" t="str">
        <f t="shared" si="2064"/>
        <v>RX8</v>
      </c>
      <c r="H2383" s="240" t="s">
        <v>534</v>
      </c>
      <c r="I2383" s="534">
        <v>273</v>
      </c>
      <c r="J2383" s="534">
        <v>93</v>
      </c>
      <c r="K2383" s="534">
        <v>29</v>
      </c>
      <c r="L2383" s="534">
        <v>19</v>
      </c>
      <c r="M2383" s="534">
        <v>261</v>
      </c>
      <c r="N2383" s="534">
        <v>32</v>
      </c>
      <c r="O2383" s="534">
        <v>27</v>
      </c>
      <c r="P2383" s="534">
        <v>10</v>
      </c>
      <c r="Q2383" s="534" t="s">
        <v>80</v>
      </c>
      <c r="R2383" s="534" t="s">
        <v>80</v>
      </c>
      <c r="S2383" s="534">
        <v>814</v>
      </c>
      <c r="T2383" s="549">
        <v>435</v>
      </c>
      <c r="U2383" s="554">
        <v>85.4</v>
      </c>
      <c r="V2383" s="554">
        <v>76</v>
      </c>
      <c r="W2383" s="554">
        <v>132</v>
      </c>
      <c r="X2383" s="498">
        <v>514</v>
      </c>
      <c r="Y2383" s="555">
        <v>86.2</v>
      </c>
      <c r="Z2383" s="554">
        <v>33.5</v>
      </c>
      <c r="AA2383" s="554">
        <v>246</v>
      </c>
      <c r="AB2383" s="549">
        <v>71</v>
      </c>
      <c r="AC2383" s="554">
        <v>62.9</v>
      </c>
      <c r="AD2383" s="554">
        <v>50</v>
      </c>
      <c r="AE2383" s="554">
        <v>105</v>
      </c>
      <c r="AF2383" s="502">
        <v>96</v>
      </c>
      <c r="AG2383" s="503">
        <v>144.082352941176</v>
      </c>
      <c r="AH2383" s="503">
        <v>211.6</v>
      </c>
      <c r="AI2383" s="502">
        <v>85</v>
      </c>
      <c r="AJ2383" s="506" t="s">
        <v>80</v>
      </c>
      <c r="AK2383" s="506" t="s">
        <v>80</v>
      </c>
      <c r="AL2383" s="569"/>
      <c r="AM2383" s="569"/>
      <c r="AN2383" s="538">
        <v>1095</v>
      </c>
      <c r="AO2383" s="538">
        <v>1166</v>
      </c>
      <c r="AP2383" s="569"/>
      <c r="AQ2383" s="569"/>
      <c r="AR2383" s="539"/>
      <c r="AS2383" s="539"/>
      <c r="AT2383" s="539"/>
      <c r="AU2383" s="539"/>
      <c r="AV2383" s="539"/>
      <c r="AW2383" s="539"/>
      <c r="AX2383" s="539"/>
      <c r="AY2383" s="539"/>
      <c r="AZ2383" s="539"/>
      <c r="BA2383" s="539"/>
      <c r="BB2383" s="357"/>
      <c r="BC2383" s="592">
        <f t="shared" si="2051"/>
        <v>12246.99999999996</v>
      </c>
      <c r="BD2383" s="593">
        <f t="shared" si="2052"/>
        <v>17986</v>
      </c>
      <c r="BE2383" s="595">
        <f t="shared" si="2053"/>
        <v>37149</v>
      </c>
      <c r="BF2383" s="289">
        <f t="shared" si="2054"/>
        <v>33060</v>
      </c>
      <c r="BG2383" s="596">
        <f t="shared" si="2055"/>
        <v>57420</v>
      </c>
      <c r="BH2383" s="595">
        <f t="shared" si="2056"/>
        <v>44306.8</v>
      </c>
      <c r="BI2383" s="289">
        <f t="shared" si="2057"/>
        <v>17219</v>
      </c>
      <c r="BJ2383" s="596">
        <f t="shared" si="2058"/>
        <v>126444</v>
      </c>
      <c r="BK2383" s="595">
        <f t="shared" si="2059"/>
        <v>4465.8999999999996</v>
      </c>
      <c r="BL2383" s="289">
        <f t="shared" si="2060"/>
        <v>3550</v>
      </c>
      <c r="BM2383" s="596">
        <f t="shared" si="2061"/>
        <v>7455</v>
      </c>
      <c r="BN2383" s="563">
        <f t="shared" si="2065"/>
        <v>8</v>
      </c>
      <c r="BO2383" s="87">
        <f t="shared" si="2070"/>
        <v>2023</v>
      </c>
      <c r="BP2383" s="87">
        <f t="shared" si="2071"/>
        <v>1.9999999999999996</v>
      </c>
      <c r="BQ2383" s="202"/>
    </row>
    <row r="2384" spans="1:69" ht="10.5" customHeight="1" x14ac:dyDescent="0.2">
      <c r="A2384" s="87" t="str">
        <f t="shared" si="2050"/>
        <v>2023-24RX98</v>
      </c>
      <c r="B2384" s="87" t="str">
        <f t="shared" si="2063"/>
        <v>Y60</v>
      </c>
      <c r="C2384" s="240" t="s">
        <v>279</v>
      </c>
      <c r="D2384" s="240" t="s">
        <v>171</v>
      </c>
      <c r="E2384" s="42"/>
      <c r="F2384" s="320" t="str">
        <f>VLOOKUP($G2384,'Selection Sheet'!$C$15:$F$39,3,0)</f>
        <v>Y60</v>
      </c>
      <c r="G2384" s="320" t="str">
        <f t="shared" si="2064"/>
        <v>RX9</v>
      </c>
      <c r="H2384" s="240" t="s">
        <v>535</v>
      </c>
      <c r="I2384" s="534">
        <v>218</v>
      </c>
      <c r="J2384" s="534">
        <v>49</v>
      </c>
      <c r="K2384" s="534">
        <v>32</v>
      </c>
      <c r="L2384" s="534">
        <v>16</v>
      </c>
      <c r="M2384" s="534">
        <v>214</v>
      </c>
      <c r="N2384" s="534">
        <v>14</v>
      </c>
      <c r="O2384" s="534">
        <v>31</v>
      </c>
      <c r="P2384" s="534">
        <v>7</v>
      </c>
      <c r="Q2384" s="534" t="s">
        <v>80</v>
      </c>
      <c r="R2384" s="534" t="s">
        <v>80</v>
      </c>
      <c r="S2384" s="534">
        <v>642</v>
      </c>
      <c r="T2384" s="549">
        <v>433</v>
      </c>
      <c r="U2384" s="554">
        <v>93.3</v>
      </c>
      <c r="V2384" s="554">
        <v>80</v>
      </c>
      <c r="W2384" s="554">
        <v>148</v>
      </c>
      <c r="X2384" s="498">
        <v>454</v>
      </c>
      <c r="Y2384" s="555">
        <v>88.7</v>
      </c>
      <c r="Z2384" s="554">
        <v>42</v>
      </c>
      <c r="AA2384" s="554">
        <v>253</v>
      </c>
      <c r="AB2384" s="549">
        <v>58</v>
      </c>
      <c r="AC2384" s="554">
        <v>63.4</v>
      </c>
      <c r="AD2384" s="554">
        <v>56</v>
      </c>
      <c r="AE2384" s="554">
        <v>112</v>
      </c>
      <c r="AF2384" s="502">
        <v>141</v>
      </c>
      <c r="AG2384" s="503">
        <v>140.52873563218401</v>
      </c>
      <c r="AH2384" s="503">
        <v>202.4</v>
      </c>
      <c r="AI2384" s="502">
        <v>87</v>
      </c>
      <c r="AJ2384" s="506" t="s">
        <v>80</v>
      </c>
      <c r="AK2384" s="506" t="s">
        <v>80</v>
      </c>
      <c r="AL2384" s="569"/>
      <c r="AM2384" s="569"/>
      <c r="AN2384" s="538">
        <v>843</v>
      </c>
      <c r="AO2384" s="538">
        <v>856</v>
      </c>
      <c r="AP2384" s="569"/>
      <c r="AQ2384" s="569"/>
      <c r="AR2384" s="539"/>
      <c r="AS2384" s="539"/>
      <c r="AT2384" s="539"/>
      <c r="AU2384" s="539"/>
      <c r="AV2384" s="539"/>
      <c r="AW2384" s="539"/>
      <c r="AX2384" s="539"/>
      <c r="AY2384" s="539"/>
      <c r="AZ2384" s="539"/>
      <c r="BA2384" s="539"/>
      <c r="BB2384" s="357"/>
      <c r="BC2384" s="592">
        <f t="shared" si="2051"/>
        <v>12226.000000000009</v>
      </c>
      <c r="BD2384" s="593">
        <f t="shared" si="2052"/>
        <v>17608.8</v>
      </c>
      <c r="BE2384" s="595">
        <f t="shared" si="2053"/>
        <v>40398.9</v>
      </c>
      <c r="BF2384" s="289">
        <f t="shared" si="2054"/>
        <v>34640</v>
      </c>
      <c r="BG2384" s="596">
        <f t="shared" si="2055"/>
        <v>64084</v>
      </c>
      <c r="BH2384" s="595">
        <f t="shared" si="2056"/>
        <v>40269.800000000003</v>
      </c>
      <c r="BI2384" s="289">
        <f t="shared" si="2057"/>
        <v>19068</v>
      </c>
      <c r="BJ2384" s="596">
        <f t="shared" si="2058"/>
        <v>114862</v>
      </c>
      <c r="BK2384" s="595">
        <f t="shared" si="2059"/>
        <v>3677.2</v>
      </c>
      <c r="BL2384" s="289">
        <f t="shared" si="2060"/>
        <v>3248</v>
      </c>
      <c r="BM2384" s="596">
        <f t="shared" si="2061"/>
        <v>6496</v>
      </c>
      <c r="BN2384" s="563">
        <f t="shared" si="2065"/>
        <v>8</v>
      </c>
      <c r="BO2384" s="87">
        <f t="shared" si="2070"/>
        <v>2023</v>
      </c>
      <c r="BP2384" s="87">
        <f t="shared" si="2071"/>
        <v>1.9999999999999996</v>
      </c>
      <c r="BQ2384" s="202"/>
    </row>
    <row r="2385" spans="1:69" ht="10.5" customHeight="1" x14ac:dyDescent="0.2">
      <c r="A2385" s="314" t="str">
        <f t="shared" si="2050"/>
        <v>2023-24RYA8</v>
      </c>
      <c r="B2385" s="314" t="str">
        <f t="shared" si="2063"/>
        <v>Y60</v>
      </c>
      <c r="C2385" s="243" t="s">
        <v>279</v>
      </c>
      <c r="D2385" s="243" t="s">
        <v>171</v>
      </c>
      <c r="E2385" s="206"/>
      <c r="F2385" s="321" t="str">
        <f>VLOOKUP($G2385,'Selection Sheet'!$C$15:$F$39,3,0)</f>
        <v>Y60</v>
      </c>
      <c r="G2385" s="321" t="str">
        <f t="shared" si="2064"/>
        <v>RYA</v>
      </c>
      <c r="H2385" s="243" t="s">
        <v>536</v>
      </c>
      <c r="I2385" s="540">
        <v>303</v>
      </c>
      <c r="J2385" s="540">
        <v>76</v>
      </c>
      <c r="K2385" s="540">
        <v>46</v>
      </c>
      <c r="L2385" s="540">
        <v>16</v>
      </c>
      <c r="M2385" s="540">
        <v>295</v>
      </c>
      <c r="N2385" s="540">
        <v>22</v>
      </c>
      <c r="O2385" s="540">
        <v>46</v>
      </c>
      <c r="P2385" s="540">
        <v>13</v>
      </c>
      <c r="Q2385" s="540" t="s">
        <v>80</v>
      </c>
      <c r="R2385" s="540" t="s">
        <v>80</v>
      </c>
      <c r="S2385" s="540">
        <v>875</v>
      </c>
      <c r="T2385" s="514">
        <v>471</v>
      </c>
      <c r="U2385" s="551">
        <v>93.1</v>
      </c>
      <c r="V2385" s="551">
        <v>78</v>
      </c>
      <c r="W2385" s="551">
        <v>146</v>
      </c>
      <c r="X2385" s="511">
        <v>492</v>
      </c>
      <c r="Y2385" s="556">
        <v>104.8</v>
      </c>
      <c r="Z2385" s="551">
        <v>51.5</v>
      </c>
      <c r="AA2385" s="551">
        <v>280</v>
      </c>
      <c r="AB2385" s="514">
        <v>54</v>
      </c>
      <c r="AC2385" s="551">
        <v>62.4</v>
      </c>
      <c r="AD2385" s="551">
        <v>57.5</v>
      </c>
      <c r="AE2385" s="551">
        <v>98</v>
      </c>
      <c r="AF2385" s="515">
        <v>158</v>
      </c>
      <c r="AG2385" s="516">
        <v>136.24637681159399</v>
      </c>
      <c r="AH2385" s="516">
        <v>187</v>
      </c>
      <c r="AI2385" s="515">
        <v>138</v>
      </c>
      <c r="AJ2385" s="519" t="s">
        <v>80</v>
      </c>
      <c r="AK2385" s="519" t="s">
        <v>80</v>
      </c>
      <c r="AL2385" s="570"/>
      <c r="AM2385" s="570"/>
      <c r="AN2385" s="541">
        <v>1639</v>
      </c>
      <c r="AO2385" s="541">
        <v>1649</v>
      </c>
      <c r="AP2385" s="570"/>
      <c r="AQ2385" s="570"/>
      <c r="AR2385" s="542"/>
      <c r="AS2385" s="542"/>
      <c r="AT2385" s="542"/>
      <c r="AU2385" s="542"/>
      <c r="AV2385" s="542"/>
      <c r="AW2385" s="542"/>
      <c r="AX2385" s="542"/>
      <c r="AY2385" s="542"/>
      <c r="AZ2385" s="542"/>
      <c r="BA2385" s="542"/>
      <c r="BB2385" s="358"/>
      <c r="BC2385" s="597">
        <f t="shared" si="2051"/>
        <v>18801.999999999971</v>
      </c>
      <c r="BD2385" s="598">
        <f t="shared" si="2052"/>
        <v>25806</v>
      </c>
      <c r="BE2385" s="602">
        <f t="shared" si="2053"/>
        <v>43850.1</v>
      </c>
      <c r="BF2385" s="603">
        <f t="shared" si="2054"/>
        <v>36738</v>
      </c>
      <c r="BG2385" s="604">
        <f t="shared" si="2055"/>
        <v>68766</v>
      </c>
      <c r="BH2385" s="602">
        <f t="shared" si="2056"/>
        <v>51561.599999999999</v>
      </c>
      <c r="BI2385" s="603">
        <f t="shared" si="2057"/>
        <v>25338</v>
      </c>
      <c r="BJ2385" s="604">
        <f t="shared" si="2058"/>
        <v>137760</v>
      </c>
      <c r="BK2385" s="602">
        <f t="shared" si="2059"/>
        <v>3369.6</v>
      </c>
      <c r="BL2385" s="603">
        <f t="shared" si="2060"/>
        <v>3105</v>
      </c>
      <c r="BM2385" s="604">
        <f t="shared" si="2061"/>
        <v>5292</v>
      </c>
      <c r="BN2385" s="564">
        <f t="shared" si="2065"/>
        <v>8</v>
      </c>
      <c r="BO2385" s="314">
        <f t="shared" si="2070"/>
        <v>2023</v>
      </c>
      <c r="BP2385" s="314">
        <f t="shared" si="2071"/>
        <v>1.9999999999999996</v>
      </c>
      <c r="BQ2385" s="202"/>
    </row>
    <row r="2386" spans="1:69" ht="10.5" customHeight="1" x14ac:dyDescent="0.2">
      <c r="A2386" s="87" t="str">
        <f t="shared" si="2050"/>
        <v>2023-24RYC8</v>
      </c>
      <c r="B2386" s="87" t="str">
        <f t="shared" si="2063"/>
        <v>Y61</v>
      </c>
      <c r="C2386" s="240" t="s">
        <v>279</v>
      </c>
      <c r="D2386" s="240" t="s">
        <v>171</v>
      </c>
      <c r="E2386" s="42"/>
      <c r="F2386" s="320" t="str">
        <f>VLOOKUP($G2386,'Selection Sheet'!$C$15:$F$39,3,0)</f>
        <v>Y61</v>
      </c>
      <c r="G2386" s="320" t="str">
        <f t="shared" si="2064"/>
        <v>RYC</v>
      </c>
      <c r="H2386" s="240" t="s">
        <v>537</v>
      </c>
      <c r="I2386" s="534">
        <v>266</v>
      </c>
      <c r="J2386" s="534">
        <v>80</v>
      </c>
      <c r="K2386" s="534">
        <v>46</v>
      </c>
      <c r="L2386" s="534">
        <v>28</v>
      </c>
      <c r="M2386" s="534">
        <v>266</v>
      </c>
      <c r="N2386" s="534">
        <v>30</v>
      </c>
      <c r="O2386" s="534">
        <v>46</v>
      </c>
      <c r="P2386" s="534">
        <v>16</v>
      </c>
      <c r="Q2386" s="534" t="s">
        <v>80</v>
      </c>
      <c r="R2386" s="534" t="s">
        <v>80</v>
      </c>
      <c r="S2386" s="534">
        <v>780</v>
      </c>
      <c r="T2386" s="549">
        <v>513</v>
      </c>
      <c r="U2386" s="554">
        <v>93.7</v>
      </c>
      <c r="V2386" s="554">
        <v>77</v>
      </c>
      <c r="W2386" s="554">
        <v>136</v>
      </c>
      <c r="X2386" s="498">
        <v>527</v>
      </c>
      <c r="Y2386" s="555">
        <v>67.400000000000006</v>
      </c>
      <c r="Z2386" s="554">
        <v>33</v>
      </c>
      <c r="AA2386" s="554">
        <v>159</v>
      </c>
      <c r="AB2386" s="549">
        <v>94</v>
      </c>
      <c r="AC2386" s="554">
        <v>54</v>
      </c>
      <c r="AD2386" s="554">
        <v>48</v>
      </c>
      <c r="AE2386" s="554">
        <v>93</v>
      </c>
      <c r="AF2386" s="502">
        <v>98</v>
      </c>
      <c r="AG2386" s="503">
        <v>147.91860465116301</v>
      </c>
      <c r="AH2386" s="503">
        <v>202.5</v>
      </c>
      <c r="AI2386" s="502">
        <v>86</v>
      </c>
      <c r="AJ2386" s="538" t="s">
        <v>80</v>
      </c>
      <c r="AK2386" s="538" t="s">
        <v>80</v>
      </c>
      <c r="AL2386" s="539"/>
      <c r="AM2386" s="539"/>
      <c r="AN2386" s="538">
        <v>413</v>
      </c>
      <c r="AO2386" s="538">
        <v>415</v>
      </c>
      <c r="AP2386" s="569"/>
      <c r="AQ2386" s="569"/>
      <c r="AR2386" s="539"/>
      <c r="AS2386" s="539"/>
      <c r="AT2386" s="539"/>
      <c r="AU2386" s="539"/>
      <c r="AV2386" s="539"/>
      <c r="AW2386" s="539"/>
      <c r="AX2386" s="539"/>
      <c r="AY2386" s="539"/>
      <c r="AZ2386" s="539"/>
      <c r="BA2386" s="539"/>
      <c r="BB2386" s="357"/>
      <c r="BC2386" s="592">
        <f t="shared" si="2051"/>
        <v>12721.000000000018</v>
      </c>
      <c r="BD2386" s="593">
        <f t="shared" si="2052"/>
        <v>17415</v>
      </c>
      <c r="BE2386" s="595">
        <f t="shared" si="2053"/>
        <v>48068.1</v>
      </c>
      <c r="BF2386" s="289">
        <f t="shared" si="2054"/>
        <v>39501</v>
      </c>
      <c r="BG2386" s="596">
        <f t="shared" si="2055"/>
        <v>69768</v>
      </c>
      <c r="BH2386" s="595">
        <f t="shared" si="2056"/>
        <v>35519.800000000003</v>
      </c>
      <c r="BI2386" s="289">
        <f t="shared" si="2057"/>
        <v>17391</v>
      </c>
      <c r="BJ2386" s="596">
        <f t="shared" si="2058"/>
        <v>83793</v>
      </c>
      <c r="BK2386" s="595">
        <f t="shared" si="2059"/>
        <v>5076</v>
      </c>
      <c r="BL2386" s="289">
        <f t="shared" si="2060"/>
        <v>4512</v>
      </c>
      <c r="BM2386" s="596">
        <f t="shared" si="2061"/>
        <v>8742</v>
      </c>
      <c r="BN2386" s="563">
        <f t="shared" si="2065"/>
        <v>8</v>
      </c>
      <c r="BO2386" s="87">
        <f t="shared" si="2070"/>
        <v>2023</v>
      </c>
      <c r="BP2386" s="87">
        <f t="shared" si="2071"/>
        <v>1.9999999999999996</v>
      </c>
      <c r="BQ2386" s="202"/>
    </row>
    <row r="2387" spans="1:69" ht="10.5" customHeight="1" x14ac:dyDescent="0.2">
      <c r="A2387" s="87" t="str">
        <f t="shared" si="2050"/>
        <v>2023-24RYD8</v>
      </c>
      <c r="B2387" s="87" t="str">
        <f t="shared" si="2063"/>
        <v>Y59</v>
      </c>
      <c r="C2387" s="240" t="s">
        <v>279</v>
      </c>
      <c r="D2387" s="240" t="s">
        <v>171</v>
      </c>
      <c r="E2387" s="42"/>
      <c r="F2387" s="320" t="str">
        <f>VLOOKUP($G2387,'Selection Sheet'!$C$15:$F$39,3,0)</f>
        <v>Y59</v>
      </c>
      <c r="G2387" s="320" t="str">
        <f t="shared" si="2064"/>
        <v>RYD</v>
      </c>
      <c r="H2387" s="240" t="s">
        <v>538</v>
      </c>
      <c r="I2387" s="534">
        <v>203</v>
      </c>
      <c r="J2387" s="534">
        <v>61</v>
      </c>
      <c r="K2387" s="534">
        <v>35</v>
      </c>
      <c r="L2387" s="534">
        <v>17</v>
      </c>
      <c r="M2387" s="534">
        <v>201</v>
      </c>
      <c r="N2387" s="534">
        <v>32</v>
      </c>
      <c r="O2387" s="534">
        <v>34</v>
      </c>
      <c r="P2387" s="534">
        <v>11</v>
      </c>
      <c r="Q2387" s="534" t="s">
        <v>80</v>
      </c>
      <c r="R2387" s="534" t="s">
        <v>80</v>
      </c>
      <c r="S2387" s="534">
        <v>664</v>
      </c>
      <c r="T2387" s="549">
        <v>453</v>
      </c>
      <c r="U2387" s="554">
        <v>85</v>
      </c>
      <c r="V2387" s="554">
        <v>74</v>
      </c>
      <c r="W2387" s="554">
        <v>137</v>
      </c>
      <c r="X2387" s="498">
        <v>469</v>
      </c>
      <c r="Y2387" s="555">
        <v>56.7</v>
      </c>
      <c r="Z2387" s="554">
        <v>32</v>
      </c>
      <c r="AA2387" s="554">
        <v>133</v>
      </c>
      <c r="AB2387" s="549">
        <v>57</v>
      </c>
      <c r="AC2387" s="554">
        <v>63.3</v>
      </c>
      <c r="AD2387" s="554">
        <v>55</v>
      </c>
      <c r="AE2387" s="554">
        <v>87</v>
      </c>
      <c r="AF2387" s="502">
        <v>81</v>
      </c>
      <c r="AG2387" s="503">
        <v>141.84126984126999</v>
      </c>
      <c r="AH2387" s="503">
        <v>197</v>
      </c>
      <c r="AI2387" s="502">
        <v>63</v>
      </c>
      <c r="AJ2387" s="538" t="s">
        <v>80</v>
      </c>
      <c r="AK2387" s="538" t="s">
        <v>80</v>
      </c>
      <c r="AL2387" s="539"/>
      <c r="AM2387" s="539"/>
      <c r="AN2387" s="538">
        <v>1106</v>
      </c>
      <c r="AO2387" s="538">
        <v>1137</v>
      </c>
      <c r="AP2387" s="569"/>
      <c r="AQ2387" s="569"/>
      <c r="AR2387" s="539"/>
      <c r="AS2387" s="539"/>
      <c r="AT2387" s="539"/>
      <c r="AU2387" s="539"/>
      <c r="AV2387" s="539"/>
      <c r="AW2387" s="539"/>
      <c r="AX2387" s="539"/>
      <c r="AY2387" s="539"/>
      <c r="AZ2387" s="539"/>
      <c r="BA2387" s="539"/>
      <c r="BB2387" s="357"/>
      <c r="BC2387" s="592">
        <f t="shared" si="2051"/>
        <v>8936.0000000000091</v>
      </c>
      <c r="BD2387" s="593">
        <f t="shared" si="2052"/>
        <v>12411</v>
      </c>
      <c r="BE2387" s="595">
        <f t="shared" si="2053"/>
        <v>38505</v>
      </c>
      <c r="BF2387" s="289">
        <f t="shared" si="2054"/>
        <v>33522</v>
      </c>
      <c r="BG2387" s="596">
        <f t="shared" si="2055"/>
        <v>62061</v>
      </c>
      <c r="BH2387" s="595">
        <f t="shared" si="2056"/>
        <v>26592.300000000003</v>
      </c>
      <c r="BI2387" s="289">
        <f t="shared" si="2057"/>
        <v>15008</v>
      </c>
      <c r="BJ2387" s="596">
        <f t="shared" si="2058"/>
        <v>62377</v>
      </c>
      <c r="BK2387" s="595">
        <f t="shared" si="2059"/>
        <v>3608.1</v>
      </c>
      <c r="BL2387" s="289">
        <f t="shared" si="2060"/>
        <v>3135</v>
      </c>
      <c r="BM2387" s="596">
        <f t="shared" si="2061"/>
        <v>4959</v>
      </c>
      <c r="BN2387" s="563">
        <f t="shared" si="2065"/>
        <v>8</v>
      </c>
      <c r="BO2387" s="87">
        <f t="shared" si="2070"/>
        <v>2023</v>
      </c>
      <c r="BP2387" s="87">
        <f t="shared" si="2071"/>
        <v>1.9999999999999996</v>
      </c>
      <c r="BQ2387" s="202"/>
    </row>
    <row r="2388" spans="1:69" ht="10.5" customHeight="1" x14ac:dyDescent="0.2">
      <c r="A2388" s="87" t="str">
        <f t="shared" si="2050"/>
        <v>2023-24RYE8</v>
      </c>
      <c r="B2388" s="87" t="str">
        <f t="shared" si="2063"/>
        <v>Y59</v>
      </c>
      <c r="C2388" s="240" t="s">
        <v>279</v>
      </c>
      <c r="D2388" s="240" t="s">
        <v>171</v>
      </c>
      <c r="E2388" s="42"/>
      <c r="F2388" s="320" t="str">
        <f>VLOOKUP($G2388,'Selection Sheet'!$C$15:$F$39,3,0)</f>
        <v>Y59</v>
      </c>
      <c r="G2388" s="320" t="str">
        <f t="shared" si="2064"/>
        <v>RYE</v>
      </c>
      <c r="H2388" s="240" t="s">
        <v>539</v>
      </c>
      <c r="I2388" s="534">
        <v>17</v>
      </c>
      <c r="J2388" s="534">
        <v>3</v>
      </c>
      <c r="K2388" s="534">
        <v>1</v>
      </c>
      <c r="L2388" s="534">
        <v>0</v>
      </c>
      <c r="M2388" s="534">
        <v>17</v>
      </c>
      <c r="N2388" s="534">
        <v>1</v>
      </c>
      <c r="O2388" s="534">
        <v>1</v>
      </c>
      <c r="P2388" s="534">
        <v>0</v>
      </c>
      <c r="Q2388" s="534" t="s">
        <v>80</v>
      </c>
      <c r="R2388" s="534" t="s">
        <v>80</v>
      </c>
      <c r="S2388" s="534">
        <v>37</v>
      </c>
      <c r="T2388" s="549">
        <v>312</v>
      </c>
      <c r="U2388" s="554">
        <v>85.1</v>
      </c>
      <c r="V2388" s="554">
        <v>79</v>
      </c>
      <c r="W2388" s="554">
        <v>122</v>
      </c>
      <c r="X2388" s="498">
        <v>371</v>
      </c>
      <c r="Y2388" s="555">
        <v>63.7</v>
      </c>
      <c r="Z2388" s="554">
        <v>30</v>
      </c>
      <c r="AA2388" s="554">
        <v>168</v>
      </c>
      <c r="AB2388" s="549">
        <v>71</v>
      </c>
      <c r="AC2388" s="554">
        <v>50.6</v>
      </c>
      <c r="AD2388" s="554">
        <v>44</v>
      </c>
      <c r="AE2388" s="554">
        <v>74</v>
      </c>
      <c r="AF2388" s="502">
        <v>95</v>
      </c>
      <c r="AG2388" s="503">
        <v>139.32954545454501</v>
      </c>
      <c r="AH2388" s="503">
        <v>202.8</v>
      </c>
      <c r="AI2388" s="502">
        <v>88</v>
      </c>
      <c r="AJ2388" s="538" t="s">
        <v>80</v>
      </c>
      <c r="AK2388" s="538" t="s">
        <v>80</v>
      </c>
      <c r="AL2388" s="539"/>
      <c r="AM2388" s="539"/>
      <c r="AN2388" s="538">
        <v>488</v>
      </c>
      <c r="AO2388" s="538">
        <v>494</v>
      </c>
      <c r="AP2388" s="569"/>
      <c r="AQ2388" s="569"/>
      <c r="AR2388" s="539"/>
      <c r="AS2388" s="539"/>
      <c r="AT2388" s="539"/>
      <c r="AU2388" s="539"/>
      <c r="AV2388" s="539"/>
      <c r="AW2388" s="539"/>
      <c r="AX2388" s="539"/>
      <c r="AY2388" s="539"/>
      <c r="AZ2388" s="539"/>
      <c r="BA2388" s="539"/>
      <c r="BB2388" s="357"/>
      <c r="BC2388" s="592">
        <f t="shared" si="2051"/>
        <v>12260.999999999962</v>
      </c>
      <c r="BD2388" s="593">
        <f t="shared" si="2052"/>
        <v>17846.400000000001</v>
      </c>
      <c r="BE2388" s="595">
        <f t="shared" si="2053"/>
        <v>26551.199999999997</v>
      </c>
      <c r="BF2388" s="289">
        <f t="shared" si="2054"/>
        <v>24648</v>
      </c>
      <c r="BG2388" s="596">
        <f t="shared" si="2055"/>
        <v>38064</v>
      </c>
      <c r="BH2388" s="595">
        <f t="shared" si="2056"/>
        <v>23632.7</v>
      </c>
      <c r="BI2388" s="289">
        <f t="shared" si="2057"/>
        <v>11130</v>
      </c>
      <c r="BJ2388" s="596">
        <f t="shared" si="2058"/>
        <v>62328</v>
      </c>
      <c r="BK2388" s="595">
        <f t="shared" si="2059"/>
        <v>3592.6</v>
      </c>
      <c r="BL2388" s="289">
        <f t="shared" si="2060"/>
        <v>3124</v>
      </c>
      <c r="BM2388" s="596">
        <f t="shared" si="2061"/>
        <v>5254</v>
      </c>
      <c r="BN2388" s="563">
        <f t="shared" si="2065"/>
        <v>8</v>
      </c>
      <c r="BO2388" s="87">
        <f t="shared" si="2070"/>
        <v>2023</v>
      </c>
      <c r="BP2388" s="87">
        <f t="shared" si="2071"/>
        <v>1.9999999999999996</v>
      </c>
      <c r="BQ2388" s="202"/>
    </row>
    <row r="2389" spans="1:69" ht="10.5" customHeight="1" x14ac:dyDescent="0.2">
      <c r="A2389" s="312" t="str">
        <f t="shared" si="2050"/>
        <v>2023-24RYF8</v>
      </c>
      <c r="B2389" s="312" t="str">
        <f t="shared" si="2063"/>
        <v>Y58</v>
      </c>
      <c r="C2389" s="245" t="s">
        <v>279</v>
      </c>
      <c r="D2389" s="245" t="s">
        <v>171</v>
      </c>
      <c r="E2389" s="53"/>
      <c r="F2389" s="322" t="str">
        <f>VLOOKUP($G2389,'Selection Sheet'!$C$15:$F$39,3,0)</f>
        <v>Y58</v>
      </c>
      <c r="G2389" s="322" t="str">
        <f t="shared" si="2064"/>
        <v>RYF</v>
      </c>
      <c r="H2389" s="245" t="s">
        <v>540</v>
      </c>
      <c r="I2389" s="543">
        <v>201</v>
      </c>
      <c r="J2389" s="543">
        <v>40</v>
      </c>
      <c r="K2389" s="543">
        <v>48</v>
      </c>
      <c r="L2389" s="543">
        <v>19</v>
      </c>
      <c r="M2389" s="543">
        <v>197</v>
      </c>
      <c r="N2389" s="543">
        <v>22</v>
      </c>
      <c r="O2389" s="543">
        <v>47</v>
      </c>
      <c r="P2389" s="543">
        <v>13</v>
      </c>
      <c r="Q2389" s="543" t="s">
        <v>80</v>
      </c>
      <c r="R2389" s="543" t="s">
        <v>80</v>
      </c>
      <c r="S2389" s="543">
        <v>650</v>
      </c>
      <c r="T2389" s="524">
        <v>635</v>
      </c>
      <c r="U2389" s="552">
        <v>108.7</v>
      </c>
      <c r="V2389" s="552">
        <v>91</v>
      </c>
      <c r="W2389" s="552">
        <v>171</v>
      </c>
      <c r="X2389" s="524">
        <v>626</v>
      </c>
      <c r="Y2389" s="557">
        <v>74.2</v>
      </c>
      <c r="Z2389" s="552">
        <v>23</v>
      </c>
      <c r="AA2389" s="552">
        <v>210</v>
      </c>
      <c r="AB2389" s="527">
        <v>68</v>
      </c>
      <c r="AC2389" s="552">
        <v>67.2</v>
      </c>
      <c r="AD2389" s="552">
        <v>55</v>
      </c>
      <c r="AE2389" s="552">
        <v>128</v>
      </c>
      <c r="AF2389" s="528">
        <v>113</v>
      </c>
      <c r="AG2389" s="529">
        <v>161.544444444444</v>
      </c>
      <c r="AH2389" s="529">
        <v>219.5</v>
      </c>
      <c r="AI2389" s="528">
        <v>90</v>
      </c>
      <c r="AJ2389" s="544" t="s">
        <v>80</v>
      </c>
      <c r="AK2389" s="544" t="s">
        <v>80</v>
      </c>
      <c r="AL2389" s="545"/>
      <c r="AM2389" s="545"/>
      <c r="AN2389" s="544">
        <v>660</v>
      </c>
      <c r="AO2389" s="544">
        <v>673</v>
      </c>
      <c r="AP2389" s="571"/>
      <c r="AQ2389" s="571"/>
      <c r="AR2389" s="545"/>
      <c r="AS2389" s="545"/>
      <c r="AT2389" s="545"/>
      <c r="AU2389" s="545"/>
      <c r="AV2389" s="545"/>
      <c r="AW2389" s="545"/>
      <c r="AX2389" s="545"/>
      <c r="AY2389" s="545"/>
      <c r="AZ2389" s="545"/>
      <c r="BA2389" s="545"/>
      <c r="BB2389" s="359"/>
      <c r="BC2389" s="605">
        <f t="shared" si="2051"/>
        <v>14538.99999999996</v>
      </c>
      <c r="BD2389" s="606">
        <f t="shared" si="2052"/>
        <v>19755</v>
      </c>
      <c r="BE2389" s="609">
        <f t="shared" si="2053"/>
        <v>69024.5</v>
      </c>
      <c r="BF2389" s="311">
        <f t="shared" si="2054"/>
        <v>57785</v>
      </c>
      <c r="BG2389" s="610">
        <f t="shared" si="2055"/>
        <v>108585</v>
      </c>
      <c r="BH2389" s="609">
        <f t="shared" si="2056"/>
        <v>46449.200000000004</v>
      </c>
      <c r="BI2389" s="311">
        <f t="shared" si="2057"/>
        <v>14398</v>
      </c>
      <c r="BJ2389" s="610">
        <f t="shared" si="2058"/>
        <v>131460</v>
      </c>
      <c r="BK2389" s="609">
        <f t="shared" si="2059"/>
        <v>4569.6000000000004</v>
      </c>
      <c r="BL2389" s="311">
        <f t="shared" si="2060"/>
        <v>3740</v>
      </c>
      <c r="BM2389" s="610">
        <f t="shared" si="2061"/>
        <v>8704</v>
      </c>
      <c r="BN2389" s="565">
        <f t="shared" si="2065"/>
        <v>8</v>
      </c>
      <c r="BO2389" s="312">
        <f t="shared" si="2070"/>
        <v>2023</v>
      </c>
      <c r="BP2389" s="312">
        <f t="shared" si="2071"/>
        <v>1.9999999999999996</v>
      </c>
      <c r="BQ2389" s="363"/>
    </row>
    <row r="2390" spans="1:69" ht="10.5" customHeight="1" x14ac:dyDescent="0.2">
      <c r="A2390" s="313" t="str">
        <f t="shared" si="2050"/>
        <v>2023-24R1F9</v>
      </c>
      <c r="B2390" s="313" t="str">
        <f t="shared" si="2063"/>
        <v>Y59</v>
      </c>
      <c r="C2390" s="241" t="s">
        <v>279</v>
      </c>
      <c r="D2390" s="241" t="s">
        <v>172</v>
      </c>
      <c r="E2390" s="223"/>
      <c r="F2390" s="364" t="str">
        <f>VLOOKUP($G2390,'Selection Sheet'!$C$15:$F$39,3,0)</f>
        <v>Y59</v>
      </c>
      <c r="G2390" s="364" t="str">
        <f t="shared" si="2064"/>
        <v>R1F</v>
      </c>
      <c r="H2390" s="241" t="s">
        <v>529</v>
      </c>
      <c r="I2390" s="534" t="s">
        <v>80</v>
      </c>
      <c r="J2390" s="534" t="s">
        <v>80</v>
      </c>
      <c r="K2390" s="534" t="s">
        <v>80</v>
      </c>
      <c r="L2390" s="534" t="s">
        <v>80</v>
      </c>
      <c r="M2390" s="546" t="s">
        <v>80</v>
      </c>
      <c r="N2390" s="546" t="s">
        <v>80</v>
      </c>
      <c r="O2390" s="546" t="s">
        <v>80</v>
      </c>
      <c r="P2390" s="546" t="s">
        <v>80</v>
      </c>
      <c r="Q2390" s="546" t="s">
        <v>80</v>
      </c>
      <c r="R2390" s="546" t="s">
        <v>80</v>
      </c>
      <c r="S2390" s="546" t="s">
        <v>80</v>
      </c>
      <c r="T2390" s="486">
        <v>20</v>
      </c>
      <c r="U2390" s="553">
        <v>86</v>
      </c>
      <c r="V2390" s="553">
        <v>62</v>
      </c>
      <c r="W2390" s="553">
        <v>172</v>
      </c>
      <c r="X2390" s="486">
        <v>19</v>
      </c>
      <c r="Y2390" s="558">
        <v>29.7</v>
      </c>
      <c r="Z2390" s="553">
        <v>23</v>
      </c>
      <c r="AA2390" s="553">
        <v>55</v>
      </c>
      <c r="AB2390" s="489">
        <v>6</v>
      </c>
      <c r="AC2390" s="553">
        <v>35.200000000000003</v>
      </c>
      <c r="AD2390" s="553">
        <v>37</v>
      </c>
      <c r="AE2390" s="553">
        <v>52</v>
      </c>
      <c r="AF2390" s="490">
        <v>3</v>
      </c>
      <c r="AG2390" s="491">
        <v>189.666666666667</v>
      </c>
      <c r="AH2390" s="491">
        <v>231</v>
      </c>
      <c r="AI2390" s="490">
        <v>3</v>
      </c>
      <c r="AJ2390" s="547" t="s">
        <v>80</v>
      </c>
      <c r="AK2390" s="547" t="s">
        <v>80</v>
      </c>
      <c r="AL2390" s="548"/>
      <c r="AM2390" s="548"/>
      <c r="AN2390" s="547" t="s">
        <v>80</v>
      </c>
      <c r="AO2390" s="547" t="s">
        <v>80</v>
      </c>
      <c r="AP2390" s="572"/>
      <c r="AQ2390" s="572"/>
      <c r="AR2390" s="548"/>
      <c r="AS2390" s="548"/>
      <c r="AT2390" s="548"/>
      <c r="AU2390" s="548"/>
      <c r="AV2390" s="548"/>
      <c r="AW2390" s="548"/>
      <c r="AX2390" s="548"/>
      <c r="AY2390" s="548"/>
      <c r="AZ2390" s="548"/>
      <c r="BA2390" s="548"/>
      <c r="BB2390" s="361"/>
      <c r="BC2390" s="586">
        <f t="shared" si="2051"/>
        <v>569.00000000000102</v>
      </c>
      <c r="BD2390" s="587">
        <f t="shared" si="2052"/>
        <v>693</v>
      </c>
      <c r="BE2390" s="590">
        <f t="shared" si="2053"/>
        <v>1720</v>
      </c>
      <c r="BF2390" s="308">
        <f t="shared" si="2054"/>
        <v>1240</v>
      </c>
      <c r="BG2390" s="591">
        <f t="shared" si="2055"/>
        <v>3440</v>
      </c>
      <c r="BH2390" s="590">
        <f t="shared" si="2056"/>
        <v>564.29999999999995</v>
      </c>
      <c r="BI2390" s="308">
        <f t="shared" si="2057"/>
        <v>437</v>
      </c>
      <c r="BJ2390" s="591">
        <f t="shared" si="2058"/>
        <v>1045</v>
      </c>
      <c r="BK2390" s="590">
        <f t="shared" si="2059"/>
        <v>211.20000000000002</v>
      </c>
      <c r="BL2390" s="308">
        <f t="shared" si="2060"/>
        <v>222</v>
      </c>
      <c r="BM2390" s="591">
        <f t="shared" si="2061"/>
        <v>312</v>
      </c>
      <c r="BN2390" s="562">
        <f t="shared" si="2065"/>
        <v>9</v>
      </c>
      <c r="BO2390" s="313">
        <f t="shared" si="2070"/>
        <v>2023</v>
      </c>
      <c r="BP2390" s="313">
        <f t="shared" ref="BP2390:BP2400" si="2072">(BN2390/3-ROUNDDOWN(BN2390/3,0))*3</f>
        <v>0</v>
      </c>
      <c r="BQ2390" s="362"/>
    </row>
    <row r="2391" spans="1:69" ht="10.5" customHeight="1" x14ac:dyDescent="0.2">
      <c r="A2391" s="87" t="str">
        <f t="shared" si="2050"/>
        <v>2023-24RRU9</v>
      </c>
      <c r="B2391" s="87" t="str">
        <f t="shared" si="2063"/>
        <v>Y56</v>
      </c>
      <c r="C2391" s="240" t="s">
        <v>279</v>
      </c>
      <c r="D2391" s="240" t="s">
        <v>172</v>
      </c>
      <c r="E2391" s="42"/>
      <c r="F2391" s="320" t="str">
        <f>VLOOKUP($G2391,'Selection Sheet'!$C$15:$F$39,3,0)</f>
        <v>Y56</v>
      </c>
      <c r="G2391" s="320" t="str">
        <f t="shared" si="2064"/>
        <v>RRU</v>
      </c>
      <c r="H2391" s="240" t="s">
        <v>530</v>
      </c>
      <c r="I2391" s="534">
        <v>335</v>
      </c>
      <c r="J2391" s="534">
        <v>95</v>
      </c>
      <c r="K2391" s="534">
        <v>43</v>
      </c>
      <c r="L2391" s="534">
        <v>20</v>
      </c>
      <c r="M2391" s="534">
        <v>330</v>
      </c>
      <c r="N2391" s="534">
        <v>27</v>
      </c>
      <c r="O2391" s="534">
        <v>43</v>
      </c>
      <c r="P2391" s="534">
        <v>10</v>
      </c>
      <c r="Q2391" s="534" t="s">
        <v>80</v>
      </c>
      <c r="R2391" s="534" t="s">
        <v>80</v>
      </c>
      <c r="S2391" s="534">
        <v>940</v>
      </c>
      <c r="T2391" s="549">
        <v>342</v>
      </c>
      <c r="U2391" s="554">
        <v>91.8</v>
      </c>
      <c r="V2391" s="554">
        <v>83</v>
      </c>
      <c r="W2391" s="554">
        <v>139</v>
      </c>
      <c r="X2391" s="498">
        <v>517</v>
      </c>
      <c r="Y2391" s="555">
        <v>55.8</v>
      </c>
      <c r="Z2391" s="554">
        <v>27</v>
      </c>
      <c r="AA2391" s="554">
        <v>128</v>
      </c>
      <c r="AB2391" s="549">
        <v>77</v>
      </c>
      <c r="AC2391" s="554">
        <v>46.7</v>
      </c>
      <c r="AD2391" s="554">
        <v>43</v>
      </c>
      <c r="AE2391" s="554">
        <v>77</v>
      </c>
      <c r="AF2391" s="502">
        <v>102</v>
      </c>
      <c r="AG2391" s="503">
        <v>142.18181818181799</v>
      </c>
      <c r="AH2391" s="503">
        <v>202.3</v>
      </c>
      <c r="AI2391" s="502">
        <v>88</v>
      </c>
      <c r="AJ2391" s="538" t="s">
        <v>80</v>
      </c>
      <c r="AK2391" s="538" t="s">
        <v>80</v>
      </c>
      <c r="AL2391" s="539"/>
      <c r="AM2391" s="539"/>
      <c r="AN2391" s="538" t="s">
        <v>80</v>
      </c>
      <c r="AO2391" s="538" t="s">
        <v>80</v>
      </c>
      <c r="AP2391" s="569"/>
      <c r="AQ2391" s="569"/>
      <c r="AR2391" s="539"/>
      <c r="AS2391" s="539"/>
      <c r="AT2391" s="539"/>
      <c r="AU2391" s="539"/>
      <c r="AV2391" s="539"/>
      <c r="AW2391" s="539"/>
      <c r="AX2391" s="539"/>
      <c r="AY2391" s="539"/>
      <c r="AZ2391" s="539"/>
      <c r="BA2391" s="539"/>
      <c r="BB2391" s="357"/>
      <c r="BC2391" s="592">
        <f t="shared" si="2051"/>
        <v>12511.999999999984</v>
      </c>
      <c r="BD2391" s="593">
        <f t="shared" si="2052"/>
        <v>17802.400000000001</v>
      </c>
      <c r="BE2391" s="595">
        <f t="shared" si="2053"/>
        <v>31395.599999999999</v>
      </c>
      <c r="BF2391" s="289">
        <f t="shared" si="2054"/>
        <v>28386</v>
      </c>
      <c r="BG2391" s="596">
        <f t="shared" si="2055"/>
        <v>47538</v>
      </c>
      <c r="BH2391" s="595">
        <f t="shared" si="2056"/>
        <v>28848.6</v>
      </c>
      <c r="BI2391" s="289">
        <f t="shared" si="2057"/>
        <v>13959</v>
      </c>
      <c r="BJ2391" s="596">
        <f t="shared" si="2058"/>
        <v>66176</v>
      </c>
      <c r="BK2391" s="595">
        <f t="shared" si="2059"/>
        <v>3595.9</v>
      </c>
      <c r="BL2391" s="289">
        <f t="shared" si="2060"/>
        <v>3311</v>
      </c>
      <c r="BM2391" s="596">
        <f t="shared" si="2061"/>
        <v>5929</v>
      </c>
      <c r="BN2391" s="563">
        <f t="shared" si="2065"/>
        <v>9</v>
      </c>
      <c r="BO2391" s="87">
        <f t="shared" si="2070"/>
        <v>2023</v>
      </c>
      <c r="BP2391" s="87">
        <f t="shared" si="2072"/>
        <v>0</v>
      </c>
      <c r="BQ2391" s="202"/>
    </row>
    <row r="2392" spans="1:69" ht="10.5" customHeight="1" x14ac:dyDescent="0.2">
      <c r="A2392" s="87" t="str">
        <f t="shared" si="2050"/>
        <v>2023-24RX69</v>
      </c>
      <c r="B2392" s="87" t="str">
        <f t="shared" si="2063"/>
        <v>Y63</v>
      </c>
      <c r="C2392" s="240" t="s">
        <v>279</v>
      </c>
      <c r="D2392" s="240" t="s">
        <v>172</v>
      </c>
      <c r="E2392" s="42"/>
      <c r="F2392" s="320" t="str">
        <f>VLOOKUP($G2392,'Selection Sheet'!$C$15:$F$39,3,0)</f>
        <v>Y63</v>
      </c>
      <c r="G2392" s="320" t="str">
        <f t="shared" si="2064"/>
        <v>RX6</v>
      </c>
      <c r="H2392" s="240" t="s">
        <v>532</v>
      </c>
      <c r="I2392" s="534">
        <v>156</v>
      </c>
      <c r="J2392" s="534">
        <v>53</v>
      </c>
      <c r="K2392" s="534">
        <v>25</v>
      </c>
      <c r="L2392" s="534">
        <v>12</v>
      </c>
      <c r="M2392" s="534">
        <v>153</v>
      </c>
      <c r="N2392" s="534">
        <v>17</v>
      </c>
      <c r="O2392" s="534">
        <v>25</v>
      </c>
      <c r="P2392" s="534">
        <v>9</v>
      </c>
      <c r="Q2392" s="534" t="s">
        <v>80</v>
      </c>
      <c r="R2392" s="534" t="s">
        <v>80</v>
      </c>
      <c r="S2392" s="534">
        <v>414</v>
      </c>
      <c r="T2392" s="549">
        <v>265</v>
      </c>
      <c r="U2392" s="554">
        <v>96.4</v>
      </c>
      <c r="V2392" s="554">
        <v>82</v>
      </c>
      <c r="W2392" s="554">
        <v>138</v>
      </c>
      <c r="X2392" s="498">
        <v>251</v>
      </c>
      <c r="Y2392" s="555">
        <v>84.2</v>
      </c>
      <c r="Z2392" s="554">
        <v>36</v>
      </c>
      <c r="AA2392" s="554">
        <v>267</v>
      </c>
      <c r="AB2392" s="549">
        <v>33</v>
      </c>
      <c r="AC2392" s="554">
        <v>58.5</v>
      </c>
      <c r="AD2392" s="554">
        <v>56</v>
      </c>
      <c r="AE2392" s="554">
        <v>98</v>
      </c>
      <c r="AF2392" s="502">
        <v>64</v>
      </c>
      <c r="AG2392" s="503">
        <v>147.80357142857099</v>
      </c>
      <c r="AH2392" s="503">
        <v>212.5</v>
      </c>
      <c r="AI2392" s="502">
        <v>56</v>
      </c>
      <c r="AJ2392" s="538" t="s">
        <v>80</v>
      </c>
      <c r="AK2392" s="538" t="s">
        <v>80</v>
      </c>
      <c r="AL2392" s="539"/>
      <c r="AM2392" s="539"/>
      <c r="AN2392" s="538" t="s">
        <v>80</v>
      </c>
      <c r="AO2392" s="538" t="s">
        <v>80</v>
      </c>
      <c r="AP2392" s="569"/>
      <c r="AQ2392" s="569"/>
      <c r="AR2392" s="539"/>
      <c r="AS2392" s="539"/>
      <c r="AT2392" s="539"/>
      <c r="AU2392" s="539"/>
      <c r="AV2392" s="539"/>
      <c r="AW2392" s="539"/>
      <c r="AX2392" s="539"/>
      <c r="AY2392" s="539"/>
      <c r="AZ2392" s="539"/>
      <c r="BA2392" s="539"/>
      <c r="BB2392" s="357"/>
      <c r="BC2392" s="592">
        <f t="shared" si="2051"/>
        <v>8276.9999999999745</v>
      </c>
      <c r="BD2392" s="593">
        <f t="shared" si="2052"/>
        <v>11900</v>
      </c>
      <c r="BE2392" s="595">
        <f t="shared" si="2053"/>
        <v>25546</v>
      </c>
      <c r="BF2392" s="289">
        <f t="shared" si="2054"/>
        <v>21730</v>
      </c>
      <c r="BG2392" s="596">
        <f t="shared" si="2055"/>
        <v>36570</v>
      </c>
      <c r="BH2392" s="595">
        <f t="shared" si="2056"/>
        <v>21134.2</v>
      </c>
      <c r="BI2392" s="289">
        <f t="shared" si="2057"/>
        <v>9036</v>
      </c>
      <c r="BJ2392" s="596">
        <f t="shared" si="2058"/>
        <v>67017</v>
      </c>
      <c r="BK2392" s="595">
        <f t="shared" si="2059"/>
        <v>1930.5</v>
      </c>
      <c r="BL2392" s="289">
        <f t="shared" si="2060"/>
        <v>1848</v>
      </c>
      <c r="BM2392" s="596">
        <f t="shared" si="2061"/>
        <v>3234</v>
      </c>
      <c r="BN2392" s="563">
        <f t="shared" si="2065"/>
        <v>9</v>
      </c>
      <c r="BO2392" s="87">
        <f t="shared" si="2070"/>
        <v>2023</v>
      </c>
      <c r="BP2392" s="87">
        <f t="shared" si="2072"/>
        <v>0</v>
      </c>
      <c r="BQ2392" s="202"/>
    </row>
    <row r="2393" spans="1:69" ht="10.5" customHeight="1" x14ac:dyDescent="0.2">
      <c r="A2393" s="314" t="str">
        <f t="shared" ref="A2393:A2456" si="2073">CONCATENATE(C2393,G2393,BN2393)</f>
        <v>2023-24RX79</v>
      </c>
      <c r="B2393" s="314" t="str">
        <f t="shared" si="2063"/>
        <v>Y62</v>
      </c>
      <c r="C2393" s="243" t="s">
        <v>279</v>
      </c>
      <c r="D2393" s="243" t="s">
        <v>172</v>
      </c>
      <c r="E2393" s="206"/>
      <c r="F2393" s="321" t="str">
        <f>VLOOKUP($G2393,'Selection Sheet'!$C$15:$F$39,3,0)</f>
        <v>Y62</v>
      </c>
      <c r="G2393" s="320" t="str">
        <f t="shared" si="2064"/>
        <v>RX7</v>
      </c>
      <c r="H2393" s="243" t="s">
        <v>533</v>
      </c>
      <c r="I2393" s="540">
        <v>346</v>
      </c>
      <c r="J2393" s="540">
        <v>111</v>
      </c>
      <c r="K2393" s="540">
        <v>63</v>
      </c>
      <c r="L2393" s="540">
        <v>33</v>
      </c>
      <c r="M2393" s="540">
        <v>340</v>
      </c>
      <c r="N2393" s="540">
        <v>35</v>
      </c>
      <c r="O2393" s="540">
        <v>63</v>
      </c>
      <c r="P2393" s="540">
        <v>20</v>
      </c>
      <c r="Q2393" s="540" t="s">
        <v>80</v>
      </c>
      <c r="R2393" s="540" t="s">
        <v>80</v>
      </c>
      <c r="S2393" s="540">
        <v>997</v>
      </c>
      <c r="T2393" s="514">
        <v>589</v>
      </c>
      <c r="U2393" s="551">
        <v>83.8</v>
      </c>
      <c r="V2393" s="551">
        <v>75</v>
      </c>
      <c r="W2393" s="551">
        <v>128</v>
      </c>
      <c r="X2393" s="511">
        <v>725</v>
      </c>
      <c r="Y2393" s="556">
        <v>63.1</v>
      </c>
      <c r="Z2393" s="551">
        <v>26</v>
      </c>
      <c r="AA2393" s="551">
        <v>150</v>
      </c>
      <c r="AB2393" s="514">
        <v>100</v>
      </c>
      <c r="AC2393" s="551">
        <v>57.8</v>
      </c>
      <c r="AD2393" s="551">
        <v>55</v>
      </c>
      <c r="AE2393" s="551">
        <v>92.5</v>
      </c>
      <c r="AF2393" s="515">
        <v>85</v>
      </c>
      <c r="AG2393" s="516">
        <v>148.29850746268701</v>
      </c>
      <c r="AH2393" s="516">
        <v>202.2</v>
      </c>
      <c r="AI2393" s="515">
        <v>67</v>
      </c>
      <c r="AJ2393" s="519" t="s">
        <v>80</v>
      </c>
      <c r="AK2393" s="519" t="s">
        <v>80</v>
      </c>
      <c r="AL2393" s="570"/>
      <c r="AM2393" s="570"/>
      <c r="AN2393" s="541" t="s">
        <v>80</v>
      </c>
      <c r="AO2393" s="541" t="s">
        <v>80</v>
      </c>
      <c r="AP2393" s="570"/>
      <c r="AQ2393" s="570"/>
      <c r="AR2393" s="542"/>
      <c r="AS2393" s="542"/>
      <c r="AT2393" s="542"/>
      <c r="AU2393" s="542"/>
      <c r="AV2393" s="542"/>
      <c r="AW2393" s="542"/>
      <c r="AX2393" s="542"/>
      <c r="AY2393" s="542"/>
      <c r="AZ2393" s="542"/>
      <c r="BA2393" s="542"/>
      <c r="BB2393" s="358"/>
      <c r="BC2393" s="597">
        <f t="shared" ref="BC2393:BC2456" si="2074">IFERROR(AG2393*$AI2393,"-")</f>
        <v>9936.0000000000291</v>
      </c>
      <c r="BD2393" s="598">
        <f t="shared" ref="BD2393:BD2456" si="2075">IFERROR(AH2393*$AI2393,"-")</f>
        <v>13547.4</v>
      </c>
      <c r="BE2393" s="602">
        <f t="shared" ref="BE2393:BE2456" si="2076">IFERROR(U2393*$T2393, "-")</f>
        <v>49358.2</v>
      </c>
      <c r="BF2393" s="603">
        <f t="shared" ref="BF2393:BF2456" si="2077">IFERROR(V2393*$T2393,"-")</f>
        <v>44175</v>
      </c>
      <c r="BG2393" s="604">
        <f t="shared" ref="BG2393:BG2456" si="2078">IFERROR(W2393*$T2393,"-")</f>
        <v>75392</v>
      </c>
      <c r="BH2393" s="602">
        <f t="shared" ref="BH2393:BH2456" si="2079">IFERROR(Y2393*$X2393, "-")</f>
        <v>45747.5</v>
      </c>
      <c r="BI2393" s="603">
        <f t="shared" ref="BI2393:BI2456" si="2080">IFERROR(Z2393*$X2393,"-")</f>
        <v>18850</v>
      </c>
      <c r="BJ2393" s="604">
        <f t="shared" ref="BJ2393:BJ2456" si="2081">IFERROR(AA2393*$X2393,"-")</f>
        <v>108750</v>
      </c>
      <c r="BK2393" s="602">
        <f t="shared" ref="BK2393:BK2456" si="2082">IFERROR(AC2393*$AB2393, "-")</f>
        <v>5780</v>
      </c>
      <c r="BL2393" s="603">
        <f t="shared" ref="BL2393:BL2456" si="2083">IFERROR(AD2393*$AB2393,"-")</f>
        <v>5500</v>
      </c>
      <c r="BM2393" s="604">
        <f t="shared" ref="BM2393:BM2456" si="2084">IFERROR(AE2393*$AB2393,"-")</f>
        <v>9250</v>
      </c>
      <c r="BN2393" s="564">
        <f t="shared" si="2065"/>
        <v>9</v>
      </c>
      <c r="BO2393" s="314">
        <f t="shared" si="2070"/>
        <v>2023</v>
      </c>
      <c r="BP2393" s="314">
        <f t="shared" si="2072"/>
        <v>0</v>
      </c>
      <c r="BQ2393" s="202"/>
    </row>
    <row r="2394" spans="1:69" ht="10.5" customHeight="1" x14ac:dyDescent="0.2">
      <c r="A2394" s="87" t="str">
        <f t="shared" si="2073"/>
        <v>2023-24RX89</v>
      </c>
      <c r="B2394" s="87" t="str">
        <f t="shared" ref="B2394:B2422" si="2085">F2394</f>
        <v>Y63</v>
      </c>
      <c r="C2394" s="240" t="s">
        <v>279</v>
      </c>
      <c r="D2394" s="240" t="s">
        <v>172</v>
      </c>
      <c r="E2394" s="42"/>
      <c r="F2394" s="320" t="str">
        <f>VLOOKUP($G2394,'Selection Sheet'!$C$15:$F$39,3,0)</f>
        <v>Y63</v>
      </c>
      <c r="G2394" s="320" t="str">
        <f t="shared" si="2064"/>
        <v>RX8</v>
      </c>
      <c r="H2394" s="240" t="s">
        <v>534</v>
      </c>
      <c r="I2394" s="534">
        <v>257</v>
      </c>
      <c r="J2394" s="534">
        <v>74</v>
      </c>
      <c r="K2394" s="534">
        <v>36</v>
      </c>
      <c r="L2394" s="534">
        <v>17</v>
      </c>
      <c r="M2394" s="534">
        <v>249</v>
      </c>
      <c r="N2394" s="534">
        <v>21</v>
      </c>
      <c r="O2394" s="534">
        <v>33</v>
      </c>
      <c r="P2394" s="534">
        <v>6</v>
      </c>
      <c r="Q2394" s="534" t="s">
        <v>80</v>
      </c>
      <c r="R2394" s="534" t="s">
        <v>80</v>
      </c>
      <c r="S2394" s="534">
        <v>806</v>
      </c>
      <c r="T2394" s="549">
        <v>468</v>
      </c>
      <c r="U2394" s="554">
        <v>93</v>
      </c>
      <c r="V2394" s="554">
        <v>83</v>
      </c>
      <c r="W2394" s="554">
        <v>148</v>
      </c>
      <c r="X2394" s="498">
        <v>491</v>
      </c>
      <c r="Y2394" s="555">
        <v>84.2</v>
      </c>
      <c r="Z2394" s="554">
        <v>33</v>
      </c>
      <c r="AA2394" s="554">
        <v>220</v>
      </c>
      <c r="AB2394" s="549">
        <v>64</v>
      </c>
      <c r="AC2394" s="554">
        <v>57.5</v>
      </c>
      <c r="AD2394" s="554">
        <v>41.5</v>
      </c>
      <c r="AE2394" s="554">
        <v>108</v>
      </c>
      <c r="AF2394" s="502">
        <v>73</v>
      </c>
      <c r="AG2394" s="503">
        <v>155.30158730158701</v>
      </c>
      <c r="AH2394" s="503">
        <v>217.6</v>
      </c>
      <c r="AI2394" s="502">
        <v>63</v>
      </c>
      <c r="AJ2394" s="506" t="s">
        <v>80</v>
      </c>
      <c r="AK2394" s="506" t="s">
        <v>80</v>
      </c>
      <c r="AL2394" s="569"/>
      <c r="AM2394" s="569"/>
      <c r="AN2394" s="538" t="s">
        <v>80</v>
      </c>
      <c r="AO2394" s="538" t="s">
        <v>80</v>
      </c>
      <c r="AP2394" s="569"/>
      <c r="AQ2394" s="569"/>
      <c r="AR2394" s="539"/>
      <c r="AS2394" s="539"/>
      <c r="AT2394" s="539"/>
      <c r="AU2394" s="539"/>
      <c r="AV2394" s="539"/>
      <c r="AW2394" s="539"/>
      <c r="AX2394" s="539"/>
      <c r="AY2394" s="539"/>
      <c r="AZ2394" s="539"/>
      <c r="BA2394" s="539"/>
      <c r="BB2394" s="357"/>
      <c r="BC2394" s="592">
        <f t="shared" si="2074"/>
        <v>9783.9999999999818</v>
      </c>
      <c r="BD2394" s="593">
        <f t="shared" si="2075"/>
        <v>13708.8</v>
      </c>
      <c r="BE2394" s="595">
        <f t="shared" si="2076"/>
        <v>43524</v>
      </c>
      <c r="BF2394" s="289">
        <f t="shared" si="2077"/>
        <v>38844</v>
      </c>
      <c r="BG2394" s="596">
        <f t="shared" si="2078"/>
        <v>69264</v>
      </c>
      <c r="BH2394" s="595">
        <f t="shared" si="2079"/>
        <v>41342.200000000004</v>
      </c>
      <c r="BI2394" s="289">
        <f t="shared" si="2080"/>
        <v>16203</v>
      </c>
      <c r="BJ2394" s="596">
        <f t="shared" si="2081"/>
        <v>108020</v>
      </c>
      <c r="BK2394" s="595">
        <f t="shared" si="2082"/>
        <v>3680</v>
      </c>
      <c r="BL2394" s="289">
        <f t="shared" si="2083"/>
        <v>2656</v>
      </c>
      <c r="BM2394" s="596">
        <f t="shared" si="2084"/>
        <v>6912</v>
      </c>
      <c r="BN2394" s="563">
        <f t="shared" si="2065"/>
        <v>9</v>
      </c>
      <c r="BO2394" s="87">
        <f t="shared" si="2070"/>
        <v>2023</v>
      </c>
      <c r="BP2394" s="87">
        <f t="shared" si="2072"/>
        <v>0</v>
      </c>
      <c r="BQ2394" s="202"/>
    </row>
    <row r="2395" spans="1:69" ht="10.5" customHeight="1" x14ac:dyDescent="0.2">
      <c r="A2395" s="87" t="str">
        <f t="shared" si="2073"/>
        <v>2023-24RX99</v>
      </c>
      <c r="B2395" s="87" t="str">
        <f t="shared" si="2085"/>
        <v>Y60</v>
      </c>
      <c r="C2395" s="240" t="s">
        <v>279</v>
      </c>
      <c r="D2395" s="240" t="s">
        <v>172</v>
      </c>
      <c r="E2395" s="42"/>
      <c r="F2395" s="320" t="str">
        <f>VLOOKUP($G2395,'Selection Sheet'!$C$15:$F$39,3,0)</f>
        <v>Y60</v>
      </c>
      <c r="G2395" s="320" t="str">
        <f t="shared" si="2064"/>
        <v>RX9</v>
      </c>
      <c r="H2395" s="240" t="s">
        <v>535</v>
      </c>
      <c r="I2395" s="534">
        <v>221</v>
      </c>
      <c r="J2395" s="534">
        <v>58</v>
      </c>
      <c r="K2395" s="534">
        <v>40</v>
      </c>
      <c r="L2395" s="534">
        <v>19</v>
      </c>
      <c r="M2395" s="534">
        <v>218</v>
      </c>
      <c r="N2395" s="534">
        <v>15</v>
      </c>
      <c r="O2395" s="534">
        <v>40</v>
      </c>
      <c r="P2395" s="534">
        <v>9</v>
      </c>
      <c r="Q2395" s="534" t="s">
        <v>80</v>
      </c>
      <c r="R2395" s="534" t="s">
        <v>80</v>
      </c>
      <c r="S2395" s="534">
        <v>596</v>
      </c>
      <c r="T2395" s="549">
        <v>386</v>
      </c>
      <c r="U2395" s="554">
        <v>98.6</v>
      </c>
      <c r="V2395" s="554">
        <v>83</v>
      </c>
      <c r="W2395" s="554">
        <v>157</v>
      </c>
      <c r="X2395" s="498">
        <v>416</v>
      </c>
      <c r="Y2395" s="555">
        <v>94.9</v>
      </c>
      <c r="Z2395" s="554">
        <v>45.5</v>
      </c>
      <c r="AA2395" s="554">
        <v>237</v>
      </c>
      <c r="AB2395" s="549">
        <v>64</v>
      </c>
      <c r="AC2395" s="554">
        <v>68.400000000000006</v>
      </c>
      <c r="AD2395" s="554">
        <v>62</v>
      </c>
      <c r="AE2395" s="554">
        <v>115</v>
      </c>
      <c r="AF2395" s="502">
        <v>140</v>
      </c>
      <c r="AG2395" s="503">
        <v>143.156626506024</v>
      </c>
      <c r="AH2395" s="503">
        <v>196.6</v>
      </c>
      <c r="AI2395" s="502">
        <v>83</v>
      </c>
      <c r="AJ2395" s="506" t="s">
        <v>80</v>
      </c>
      <c r="AK2395" s="506" t="s">
        <v>80</v>
      </c>
      <c r="AL2395" s="569"/>
      <c r="AM2395" s="569"/>
      <c r="AN2395" s="538" t="s">
        <v>80</v>
      </c>
      <c r="AO2395" s="538" t="s">
        <v>80</v>
      </c>
      <c r="AP2395" s="569"/>
      <c r="AQ2395" s="569"/>
      <c r="AR2395" s="539"/>
      <c r="AS2395" s="539"/>
      <c r="AT2395" s="539"/>
      <c r="AU2395" s="539"/>
      <c r="AV2395" s="539"/>
      <c r="AW2395" s="539"/>
      <c r="AX2395" s="539"/>
      <c r="AY2395" s="539"/>
      <c r="AZ2395" s="539"/>
      <c r="BA2395" s="539"/>
      <c r="BB2395" s="357"/>
      <c r="BC2395" s="592">
        <f t="shared" si="2074"/>
        <v>11881.999999999991</v>
      </c>
      <c r="BD2395" s="593">
        <f t="shared" si="2075"/>
        <v>16317.8</v>
      </c>
      <c r="BE2395" s="595">
        <f t="shared" si="2076"/>
        <v>38059.599999999999</v>
      </c>
      <c r="BF2395" s="289">
        <f t="shared" si="2077"/>
        <v>32038</v>
      </c>
      <c r="BG2395" s="596">
        <f t="shared" si="2078"/>
        <v>60602</v>
      </c>
      <c r="BH2395" s="595">
        <f t="shared" si="2079"/>
        <v>39478.400000000001</v>
      </c>
      <c r="BI2395" s="289">
        <f t="shared" si="2080"/>
        <v>18928</v>
      </c>
      <c r="BJ2395" s="596">
        <f t="shared" si="2081"/>
        <v>98592</v>
      </c>
      <c r="BK2395" s="595">
        <f t="shared" si="2082"/>
        <v>4377.6000000000004</v>
      </c>
      <c r="BL2395" s="289">
        <f t="shared" si="2083"/>
        <v>3968</v>
      </c>
      <c r="BM2395" s="596">
        <f t="shared" si="2084"/>
        <v>7360</v>
      </c>
      <c r="BN2395" s="563">
        <f t="shared" si="2065"/>
        <v>9</v>
      </c>
      <c r="BO2395" s="87">
        <f t="shared" si="2070"/>
        <v>2023</v>
      </c>
      <c r="BP2395" s="87">
        <f t="shared" si="2072"/>
        <v>0</v>
      </c>
      <c r="BQ2395" s="202"/>
    </row>
    <row r="2396" spans="1:69" ht="10.5" customHeight="1" x14ac:dyDescent="0.2">
      <c r="A2396" s="314" t="str">
        <f t="shared" si="2073"/>
        <v>2023-24RYA9</v>
      </c>
      <c r="B2396" s="314" t="str">
        <f t="shared" si="2085"/>
        <v>Y60</v>
      </c>
      <c r="C2396" s="243" t="s">
        <v>279</v>
      </c>
      <c r="D2396" s="243" t="s">
        <v>172</v>
      </c>
      <c r="E2396" s="206"/>
      <c r="F2396" s="321" t="str">
        <f>VLOOKUP($G2396,'Selection Sheet'!$C$15:$F$39,3,0)</f>
        <v>Y60</v>
      </c>
      <c r="G2396" s="321" t="str">
        <f t="shared" si="2064"/>
        <v>RYA</v>
      </c>
      <c r="H2396" s="243" t="s">
        <v>536</v>
      </c>
      <c r="I2396" s="540">
        <v>288</v>
      </c>
      <c r="J2396" s="540">
        <v>83</v>
      </c>
      <c r="K2396" s="540">
        <v>41</v>
      </c>
      <c r="L2396" s="540">
        <v>26</v>
      </c>
      <c r="M2396" s="540">
        <v>284</v>
      </c>
      <c r="N2396" s="540">
        <v>23</v>
      </c>
      <c r="O2396" s="540">
        <v>40</v>
      </c>
      <c r="P2396" s="540">
        <v>14</v>
      </c>
      <c r="Q2396" s="540" t="s">
        <v>80</v>
      </c>
      <c r="R2396" s="540" t="s">
        <v>80</v>
      </c>
      <c r="S2396" s="540">
        <v>761</v>
      </c>
      <c r="T2396" s="514">
        <v>450</v>
      </c>
      <c r="U2396" s="551">
        <v>103.5</v>
      </c>
      <c r="V2396" s="551">
        <v>84</v>
      </c>
      <c r="W2396" s="551">
        <v>163.5</v>
      </c>
      <c r="X2396" s="511">
        <v>453</v>
      </c>
      <c r="Y2396" s="556">
        <v>103.1</v>
      </c>
      <c r="Z2396" s="551">
        <v>46</v>
      </c>
      <c r="AA2396" s="551">
        <v>264</v>
      </c>
      <c r="AB2396" s="514">
        <v>59</v>
      </c>
      <c r="AC2396" s="551">
        <v>60</v>
      </c>
      <c r="AD2396" s="551">
        <v>56</v>
      </c>
      <c r="AE2396" s="551">
        <v>92</v>
      </c>
      <c r="AF2396" s="515">
        <v>143</v>
      </c>
      <c r="AG2396" s="516">
        <v>155.67226890756299</v>
      </c>
      <c r="AH2396" s="516">
        <v>213.4</v>
      </c>
      <c r="AI2396" s="515">
        <v>119</v>
      </c>
      <c r="AJ2396" s="519" t="s">
        <v>80</v>
      </c>
      <c r="AK2396" s="519" t="s">
        <v>80</v>
      </c>
      <c r="AL2396" s="570"/>
      <c r="AM2396" s="570"/>
      <c r="AN2396" s="541" t="s">
        <v>80</v>
      </c>
      <c r="AO2396" s="541" t="s">
        <v>80</v>
      </c>
      <c r="AP2396" s="570"/>
      <c r="AQ2396" s="570"/>
      <c r="AR2396" s="542"/>
      <c r="AS2396" s="542"/>
      <c r="AT2396" s="542"/>
      <c r="AU2396" s="542"/>
      <c r="AV2396" s="542"/>
      <c r="AW2396" s="542"/>
      <c r="AX2396" s="542"/>
      <c r="AY2396" s="542"/>
      <c r="AZ2396" s="542"/>
      <c r="BA2396" s="542"/>
      <c r="BB2396" s="358"/>
      <c r="BC2396" s="597">
        <f t="shared" si="2074"/>
        <v>18524.999999999996</v>
      </c>
      <c r="BD2396" s="598">
        <f t="shared" si="2075"/>
        <v>25394.600000000002</v>
      </c>
      <c r="BE2396" s="602">
        <f t="shared" si="2076"/>
        <v>46575</v>
      </c>
      <c r="BF2396" s="603">
        <f t="shared" si="2077"/>
        <v>37800</v>
      </c>
      <c r="BG2396" s="604">
        <f t="shared" si="2078"/>
        <v>73575</v>
      </c>
      <c r="BH2396" s="602">
        <f t="shared" si="2079"/>
        <v>46704.299999999996</v>
      </c>
      <c r="BI2396" s="603">
        <f t="shared" si="2080"/>
        <v>20838</v>
      </c>
      <c r="BJ2396" s="604">
        <f t="shared" si="2081"/>
        <v>119592</v>
      </c>
      <c r="BK2396" s="602">
        <f t="shared" si="2082"/>
        <v>3540</v>
      </c>
      <c r="BL2396" s="603">
        <f t="shared" si="2083"/>
        <v>3304</v>
      </c>
      <c r="BM2396" s="604">
        <f t="shared" si="2084"/>
        <v>5428</v>
      </c>
      <c r="BN2396" s="564">
        <f t="shared" si="2065"/>
        <v>9</v>
      </c>
      <c r="BO2396" s="314">
        <f t="shared" si="2070"/>
        <v>2023</v>
      </c>
      <c r="BP2396" s="314">
        <f t="shared" si="2072"/>
        <v>0</v>
      </c>
      <c r="BQ2396" s="202"/>
    </row>
    <row r="2397" spans="1:69" ht="10.5" customHeight="1" x14ac:dyDescent="0.2">
      <c r="A2397" s="87" t="str">
        <f t="shared" si="2073"/>
        <v>2023-24RYC9</v>
      </c>
      <c r="B2397" s="87" t="str">
        <f t="shared" si="2085"/>
        <v>Y61</v>
      </c>
      <c r="C2397" s="240" t="s">
        <v>279</v>
      </c>
      <c r="D2397" s="240" t="s">
        <v>172</v>
      </c>
      <c r="E2397" s="42"/>
      <c r="F2397" s="320" t="str">
        <f>VLOOKUP($G2397,'Selection Sheet'!$C$15:$F$39,3,0)</f>
        <v>Y61</v>
      </c>
      <c r="G2397" s="320" t="str">
        <f t="shared" si="2064"/>
        <v>RYC</v>
      </c>
      <c r="H2397" s="240" t="s">
        <v>537</v>
      </c>
      <c r="I2397" s="534">
        <v>261</v>
      </c>
      <c r="J2397" s="534">
        <v>80</v>
      </c>
      <c r="K2397" s="534">
        <v>42</v>
      </c>
      <c r="L2397" s="534">
        <v>21</v>
      </c>
      <c r="M2397" s="534">
        <v>259</v>
      </c>
      <c r="N2397" s="534">
        <v>20</v>
      </c>
      <c r="O2397" s="534">
        <v>41</v>
      </c>
      <c r="P2397" s="534">
        <v>11</v>
      </c>
      <c r="Q2397" s="534" t="s">
        <v>80</v>
      </c>
      <c r="R2397" s="534" t="s">
        <v>80</v>
      </c>
      <c r="S2397" s="534">
        <v>762</v>
      </c>
      <c r="T2397" s="549">
        <v>515</v>
      </c>
      <c r="U2397" s="554">
        <v>94.8</v>
      </c>
      <c r="V2397" s="554">
        <v>85</v>
      </c>
      <c r="W2397" s="554">
        <v>152</v>
      </c>
      <c r="X2397" s="498">
        <v>518</v>
      </c>
      <c r="Y2397" s="555">
        <v>69.599999999999994</v>
      </c>
      <c r="Z2397" s="554">
        <v>32</v>
      </c>
      <c r="AA2397" s="554">
        <v>172</v>
      </c>
      <c r="AB2397" s="549">
        <v>98</v>
      </c>
      <c r="AC2397" s="554">
        <v>59.4</v>
      </c>
      <c r="AD2397" s="554">
        <v>53.5</v>
      </c>
      <c r="AE2397" s="554">
        <v>95</v>
      </c>
      <c r="AF2397" s="502">
        <v>99</v>
      </c>
      <c r="AG2397" s="503">
        <v>161.720930232558</v>
      </c>
      <c r="AH2397" s="503">
        <v>216</v>
      </c>
      <c r="AI2397" s="502">
        <v>86</v>
      </c>
      <c r="AJ2397" s="538" t="s">
        <v>80</v>
      </c>
      <c r="AK2397" s="538" t="s">
        <v>80</v>
      </c>
      <c r="AL2397" s="539"/>
      <c r="AM2397" s="539"/>
      <c r="AN2397" s="538" t="s">
        <v>80</v>
      </c>
      <c r="AO2397" s="538" t="s">
        <v>80</v>
      </c>
      <c r="AP2397" s="569"/>
      <c r="AQ2397" s="569"/>
      <c r="AR2397" s="539"/>
      <c r="AS2397" s="539"/>
      <c r="AT2397" s="539"/>
      <c r="AU2397" s="539"/>
      <c r="AV2397" s="539"/>
      <c r="AW2397" s="539"/>
      <c r="AX2397" s="539"/>
      <c r="AY2397" s="539"/>
      <c r="AZ2397" s="539"/>
      <c r="BA2397" s="539"/>
      <c r="BB2397" s="357"/>
      <c r="BC2397" s="592">
        <f t="shared" si="2074"/>
        <v>13907.999999999989</v>
      </c>
      <c r="BD2397" s="593">
        <f t="shared" si="2075"/>
        <v>18576</v>
      </c>
      <c r="BE2397" s="595">
        <f t="shared" si="2076"/>
        <v>48822</v>
      </c>
      <c r="BF2397" s="289">
        <f t="shared" si="2077"/>
        <v>43775</v>
      </c>
      <c r="BG2397" s="596">
        <f t="shared" si="2078"/>
        <v>78280</v>
      </c>
      <c r="BH2397" s="595">
        <f t="shared" si="2079"/>
        <v>36052.799999999996</v>
      </c>
      <c r="BI2397" s="289">
        <f t="shared" si="2080"/>
        <v>16576</v>
      </c>
      <c r="BJ2397" s="596">
        <f t="shared" si="2081"/>
        <v>89096</v>
      </c>
      <c r="BK2397" s="595">
        <f t="shared" si="2082"/>
        <v>5821.2</v>
      </c>
      <c r="BL2397" s="289">
        <f t="shared" si="2083"/>
        <v>5243</v>
      </c>
      <c r="BM2397" s="596">
        <f t="shared" si="2084"/>
        <v>9310</v>
      </c>
      <c r="BN2397" s="563">
        <f t="shared" si="2065"/>
        <v>9</v>
      </c>
      <c r="BO2397" s="87">
        <f t="shared" si="2070"/>
        <v>2023</v>
      </c>
      <c r="BP2397" s="87">
        <f t="shared" si="2072"/>
        <v>0</v>
      </c>
      <c r="BQ2397" s="202"/>
    </row>
    <row r="2398" spans="1:69" ht="10.5" customHeight="1" x14ac:dyDescent="0.2">
      <c r="A2398" s="87" t="str">
        <f t="shared" si="2073"/>
        <v>2023-24RYD9</v>
      </c>
      <c r="B2398" s="87" t="str">
        <f t="shared" si="2085"/>
        <v>Y59</v>
      </c>
      <c r="C2398" s="240" t="s">
        <v>279</v>
      </c>
      <c r="D2398" s="240" t="s">
        <v>172</v>
      </c>
      <c r="E2398" s="42"/>
      <c r="F2398" s="320" t="str">
        <f>VLOOKUP($G2398,'Selection Sheet'!$C$15:$F$39,3,0)</f>
        <v>Y59</v>
      </c>
      <c r="G2398" s="320" t="str">
        <f t="shared" si="2064"/>
        <v>RYD</v>
      </c>
      <c r="H2398" s="240" t="s">
        <v>538</v>
      </c>
      <c r="I2398" s="534">
        <v>205</v>
      </c>
      <c r="J2398" s="534">
        <v>56</v>
      </c>
      <c r="K2398" s="534">
        <v>37</v>
      </c>
      <c r="L2398" s="534">
        <v>15</v>
      </c>
      <c r="M2398" s="534">
        <v>205</v>
      </c>
      <c r="N2398" s="534">
        <v>16</v>
      </c>
      <c r="O2398" s="534">
        <v>37</v>
      </c>
      <c r="P2398" s="534">
        <v>9</v>
      </c>
      <c r="Q2398" s="534" t="s">
        <v>80</v>
      </c>
      <c r="R2398" s="534" t="s">
        <v>80</v>
      </c>
      <c r="S2398" s="534">
        <v>718</v>
      </c>
      <c r="T2398" s="549">
        <v>407</v>
      </c>
      <c r="U2398" s="554">
        <v>96.7</v>
      </c>
      <c r="V2398" s="554">
        <v>77</v>
      </c>
      <c r="W2398" s="554">
        <v>149</v>
      </c>
      <c r="X2398" s="498">
        <v>414</v>
      </c>
      <c r="Y2398" s="555">
        <v>56.6</v>
      </c>
      <c r="Z2398" s="554">
        <v>30</v>
      </c>
      <c r="AA2398" s="554">
        <v>133</v>
      </c>
      <c r="AB2398" s="549">
        <v>63</v>
      </c>
      <c r="AC2398" s="554">
        <v>65.3</v>
      </c>
      <c r="AD2398" s="554">
        <v>57</v>
      </c>
      <c r="AE2398" s="554">
        <v>107</v>
      </c>
      <c r="AF2398" s="502">
        <v>107</v>
      </c>
      <c r="AG2398" s="503">
        <v>154.04651162790699</v>
      </c>
      <c r="AH2398" s="503">
        <v>210</v>
      </c>
      <c r="AI2398" s="502">
        <v>86</v>
      </c>
      <c r="AJ2398" s="538" t="s">
        <v>80</v>
      </c>
      <c r="AK2398" s="538" t="s">
        <v>80</v>
      </c>
      <c r="AL2398" s="539"/>
      <c r="AM2398" s="539"/>
      <c r="AN2398" s="538" t="s">
        <v>80</v>
      </c>
      <c r="AO2398" s="538" t="s">
        <v>80</v>
      </c>
      <c r="AP2398" s="569"/>
      <c r="AQ2398" s="569"/>
      <c r="AR2398" s="539"/>
      <c r="AS2398" s="539"/>
      <c r="AT2398" s="539"/>
      <c r="AU2398" s="539"/>
      <c r="AV2398" s="539"/>
      <c r="AW2398" s="539"/>
      <c r="AX2398" s="539"/>
      <c r="AY2398" s="539"/>
      <c r="AZ2398" s="539"/>
      <c r="BA2398" s="539"/>
      <c r="BB2398" s="357"/>
      <c r="BC2398" s="592">
        <f t="shared" si="2074"/>
        <v>13248.000000000002</v>
      </c>
      <c r="BD2398" s="593">
        <f t="shared" si="2075"/>
        <v>18060</v>
      </c>
      <c r="BE2398" s="595">
        <f t="shared" si="2076"/>
        <v>39356.9</v>
      </c>
      <c r="BF2398" s="289">
        <f t="shared" si="2077"/>
        <v>31339</v>
      </c>
      <c r="BG2398" s="596">
        <f t="shared" si="2078"/>
        <v>60643</v>
      </c>
      <c r="BH2398" s="595">
        <f t="shared" si="2079"/>
        <v>23432.400000000001</v>
      </c>
      <c r="BI2398" s="289">
        <f t="shared" si="2080"/>
        <v>12420</v>
      </c>
      <c r="BJ2398" s="596">
        <f t="shared" si="2081"/>
        <v>55062</v>
      </c>
      <c r="BK2398" s="595">
        <f t="shared" si="2082"/>
        <v>4113.8999999999996</v>
      </c>
      <c r="BL2398" s="289">
        <f t="shared" si="2083"/>
        <v>3591</v>
      </c>
      <c r="BM2398" s="596">
        <f t="shared" si="2084"/>
        <v>6741</v>
      </c>
      <c r="BN2398" s="563">
        <f t="shared" si="2065"/>
        <v>9</v>
      </c>
      <c r="BO2398" s="87">
        <f t="shared" si="2070"/>
        <v>2023</v>
      </c>
      <c r="BP2398" s="87">
        <f t="shared" si="2072"/>
        <v>0</v>
      </c>
      <c r="BQ2398" s="202"/>
    </row>
    <row r="2399" spans="1:69" ht="10.5" customHeight="1" x14ac:dyDescent="0.2">
      <c r="A2399" s="87" t="str">
        <f t="shared" si="2073"/>
        <v>2023-24RYE9</v>
      </c>
      <c r="B2399" s="87" t="str">
        <f t="shared" si="2085"/>
        <v>Y59</v>
      </c>
      <c r="C2399" s="240" t="s">
        <v>279</v>
      </c>
      <c r="D2399" s="240" t="s">
        <v>172</v>
      </c>
      <c r="E2399" s="42"/>
      <c r="F2399" s="320" t="str">
        <f>VLOOKUP($G2399,'Selection Sheet'!$C$15:$F$39,3,0)</f>
        <v>Y59</v>
      </c>
      <c r="G2399" s="320" t="str">
        <f t="shared" ref="G2399:G2433" si="2086">G2388</f>
        <v>RYE</v>
      </c>
      <c r="H2399" s="240" t="s">
        <v>539</v>
      </c>
      <c r="I2399" s="534">
        <v>27</v>
      </c>
      <c r="J2399" s="534">
        <v>7</v>
      </c>
      <c r="K2399" s="534">
        <v>3</v>
      </c>
      <c r="L2399" s="534">
        <v>1</v>
      </c>
      <c r="M2399" s="534">
        <v>27</v>
      </c>
      <c r="N2399" s="534">
        <v>1</v>
      </c>
      <c r="O2399" s="534">
        <v>3</v>
      </c>
      <c r="P2399" s="534">
        <v>1</v>
      </c>
      <c r="Q2399" s="534" t="s">
        <v>80</v>
      </c>
      <c r="R2399" s="534" t="s">
        <v>80</v>
      </c>
      <c r="S2399" s="534">
        <v>43</v>
      </c>
      <c r="T2399" s="549">
        <v>290</v>
      </c>
      <c r="U2399" s="554">
        <v>100.8</v>
      </c>
      <c r="V2399" s="554">
        <v>85</v>
      </c>
      <c r="W2399" s="554">
        <v>155.5</v>
      </c>
      <c r="X2399" s="498">
        <v>336</v>
      </c>
      <c r="Y2399" s="555">
        <v>98.2</v>
      </c>
      <c r="Z2399" s="554">
        <v>33</v>
      </c>
      <c r="AA2399" s="554">
        <v>274</v>
      </c>
      <c r="AB2399" s="549">
        <v>56</v>
      </c>
      <c r="AC2399" s="554">
        <v>48.8</v>
      </c>
      <c r="AD2399" s="554">
        <v>40.5</v>
      </c>
      <c r="AE2399" s="554">
        <v>87</v>
      </c>
      <c r="AF2399" s="502">
        <v>80</v>
      </c>
      <c r="AG2399" s="503">
        <v>139.04545454545499</v>
      </c>
      <c r="AH2399" s="503">
        <v>189.5</v>
      </c>
      <c r="AI2399" s="502">
        <v>66</v>
      </c>
      <c r="AJ2399" s="538" t="s">
        <v>80</v>
      </c>
      <c r="AK2399" s="538" t="s">
        <v>80</v>
      </c>
      <c r="AL2399" s="539"/>
      <c r="AM2399" s="539"/>
      <c r="AN2399" s="538" t="s">
        <v>80</v>
      </c>
      <c r="AO2399" s="538" t="s">
        <v>80</v>
      </c>
      <c r="AP2399" s="569"/>
      <c r="AQ2399" s="569"/>
      <c r="AR2399" s="539"/>
      <c r="AS2399" s="539"/>
      <c r="AT2399" s="539"/>
      <c r="AU2399" s="539"/>
      <c r="AV2399" s="539"/>
      <c r="AW2399" s="539"/>
      <c r="AX2399" s="539"/>
      <c r="AY2399" s="539"/>
      <c r="AZ2399" s="539"/>
      <c r="BA2399" s="539"/>
      <c r="BB2399" s="357"/>
      <c r="BC2399" s="592">
        <f t="shared" si="2074"/>
        <v>9177.0000000000291</v>
      </c>
      <c r="BD2399" s="593">
        <f t="shared" si="2075"/>
        <v>12507</v>
      </c>
      <c r="BE2399" s="595">
        <f t="shared" si="2076"/>
        <v>29232</v>
      </c>
      <c r="BF2399" s="289">
        <f t="shared" si="2077"/>
        <v>24650</v>
      </c>
      <c r="BG2399" s="596">
        <f t="shared" si="2078"/>
        <v>45095</v>
      </c>
      <c r="BH2399" s="595">
        <f t="shared" si="2079"/>
        <v>32995.200000000004</v>
      </c>
      <c r="BI2399" s="289">
        <f t="shared" si="2080"/>
        <v>11088</v>
      </c>
      <c r="BJ2399" s="596">
        <f t="shared" si="2081"/>
        <v>92064</v>
      </c>
      <c r="BK2399" s="595">
        <f t="shared" si="2082"/>
        <v>2732.7999999999997</v>
      </c>
      <c r="BL2399" s="289">
        <f t="shared" si="2083"/>
        <v>2268</v>
      </c>
      <c r="BM2399" s="596">
        <f t="shared" si="2084"/>
        <v>4872</v>
      </c>
      <c r="BN2399" s="563">
        <f t="shared" ref="BN2399:BN2462" si="2087">MONTH(1&amp;$D2399)</f>
        <v>9</v>
      </c>
      <c r="BO2399" s="87">
        <f t="shared" si="2070"/>
        <v>2023</v>
      </c>
      <c r="BP2399" s="87">
        <f t="shared" si="2072"/>
        <v>0</v>
      </c>
      <c r="BQ2399" s="202"/>
    </row>
    <row r="2400" spans="1:69" ht="10.5" customHeight="1" x14ac:dyDescent="0.2">
      <c r="A2400" s="312" t="str">
        <f t="shared" si="2073"/>
        <v>2023-24RYF9</v>
      </c>
      <c r="B2400" s="312" t="str">
        <f t="shared" si="2085"/>
        <v>Y58</v>
      </c>
      <c r="C2400" s="245" t="s">
        <v>279</v>
      </c>
      <c r="D2400" s="245" t="s">
        <v>172</v>
      </c>
      <c r="E2400" s="53"/>
      <c r="F2400" s="322" t="str">
        <f>VLOOKUP($G2400,'Selection Sheet'!$C$15:$F$39,3,0)</f>
        <v>Y58</v>
      </c>
      <c r="G2400" s="322" t="str">
        <f t="shared" si="2086"/>
        <v>RYF</v>
      </c>
      <c r="H2400" s="245" t="s">
        <v>540</v>
      </c>
      <c r="I2400" s="543">
        <v>222</v>
      </c>
      <c r="J2400" s="543">
        <v>40</v>
      </c>
      <c r="K2400" s="543">
        <v>36</v>
      </c>
      <c r="L2400" s="543">
        <v>12</v>
      </c>
      <c r="M2400" s="543">
        <v>229</v>
      </c>
      <c r="N2400" s="543">
        <v>23</v>
      </c>
      <c r="O2400" s="543">
        <v>41</v>
      </c>
      <c r="P2400" s="543">
        <v>13</v>
      </c>
      <c r="Q2400" s="543" t="s">
        <v>80</v>
      </c>
      <c r="R2400" s="543" t="s">
        <v>80</v>
      </c>
      <c r="S2400" s="543">
        <v>674</v>
      </c>
      <c r="T2400" s="524">
        <v>598</v>
      </c>
      <c r="U2400" s="552">
        <v>125.9</v>
      </c>
      <c r="V2400" s="552">
        <v>105</v>
      </c>
      <c r="W2400" s="552">
        <v>198</v>
      </c>
      <c r="X2400" s="524">
        <v>583</v>
      </c>
      <c r="Y2400" s="557">
        <v>82.3</v>
      </c>
      <c r="Z2400" s="552">
        <v>24</v>
      </c>
      <c r="AA2400" s="552">
        <v>244</v>
      </c>
      <c r="AB2400" s="527">
        <v>67</v>
      </c>
      <c r="AC2400" s="552">
        <v>58.2</v>
      </c>
      <c r="AD2400" s="552">
        <v>51</v>
      </c>
      <c r="AE2400" s="552">
        <v>107</v>
      </c>
      <c r="AF2400" s="528">
        <v>88</v>
      </c>
      <c r="AG2400" s="529">
        <v>160.91249999999999</v>
      </c>
      <c r="AH2400" s="529">
        <v>228.6</v>
      </c>
      <c r="AI2400" s="528">
        <v>80</v>
      </c>
      <c r="AJ2400" s="544" t="s">
        <v>80</v>
      </c>
      <c r="AK2400" s="544" t="s">
        <v>80</v>
      </c>
      <c r="AL2400" s="545"/>
      <c r="AM2400" s="545"/>
      <c r="AN2400" s="544" t="s">
        <v>80</v>
      </c>
      <c r="AO2400" s="544" t="s">
        <v>80</v>
      </c>
      <c r="AP2400" s="571"/>
      <c r="AQ2400" s="571"/>
      <c r="AR2400" s="545"/>
      <c r="AS2400" s="545"/>
      <c r="AT2400" s="545"/>
      <c r="AU2400" s="545"/>
      <c r="AV2400" s="545"/>
      <c r="AW2400" s="545"/>
      <c r="AX2400" s="545"/>
      <c r="AY2400" s="545"/>
      <c r="AZ2400" s="545"/>
      <c r="BA2400" s="545"/>
      <c r="BB2400" s="359"/>
      <c r="BC2400" s="605">
        <f t="shared" si="2074"/>
        <v>12873</v>
      </c>
      <c r="BD2400" s="606">
        <f t="shared" si="2075"/>
        <v>18288</v>
      </c>
      <c r="BE2400" s="609">
        <f t="shared" si="2076"/>
        <v>75288.2</v>
      </c>
      <c r="BF2400" s="311">
        <f t="shared" si="2077"/>
        <v>62790</v>
      </c>
      <c r="BG2400" s="610">
        <f t="shared" si="2078"/>
        <v>118404</v>
      </c>
      <c r="BH2400" s="609">
        <f t="shared" si="2079"/>
        <v>47980.9</v>
      </c>
      <c r="BI2400" s="311">
        <f t="shared" si="2080"/>
        <v>13992</v>
      </c>
      <c r="BJ2400" s="610">
        <f t="shared" si="2081"/>
        <v>142252</v>
      </c>
      <c r="BK2400" s="609">
        <f t="shared" si="2082"/>
        <v>3899.4</v>
      </c>
      <c r="BL2400" s="311">
        <f t="shared" si="2083"/>
        <v>3417</v>
      </c>
      <c r="BM2400" s="610">
        <f t="shared" si="2084"/>
        <v>7169</v>
      </c>
      <c r="BN2400" s="565">
        <f t="shared" si="2087"/>
        <v>9</v>
      </c>
      <c r="BO2400" s="312">
        <f t="shared" si="2070"/>
        <v>2023</v>
      </c>
      <c r="BP2400" s="312">
        <f t="shared" si="2072"/>
        <v>0</v>
      </c>
      <c r="BQ2400" s="363"/>
    </row>
    <row r="2401" spans="1:69" ht="10.5" customHeight="1" x14ac:dyDescent="0.2">
      <c r="A2401" s="313" t="str">
        <f t="shared" si="2073"/>
        <v>2023-24R1F10</v>
      </c>
      <c r="B2401" s="313" t="str">
        <f t="shared" si="2085"/>
        <v>Y59</v>
      </c>
      <c r="C2401" s="241" t="s">
        <v>279</v>
      </c>
      <c r="D2401" s="241" t="s">
        <v>173</v>
      </c>
      <c r="E2401" s="223"/>
      <c r="F2401" s="364" t="str">
        <f>VLOOKUP($G2401,'Selection Sheet'!$C$15:$F$39,3,0)</f>
        <v>Y59</v>
      </c>
      <c r="G2401" s="364" t="str">
        <f t="shared" si="2086"/>
        <v>R1F</v>
      </c>
      <c r="H2401" s="241" t="s">
        <v>529</v>
      </c>
      <c r="I2401" s="534">
        <v>6</v>
      </c>
      <c r="J2401" s="534">
        <v>2</v>
      </c>
      <c r="K2401" s="534">
        <v>0</v>
      </c>
      <c r="L2401" s="534">
        <v>0</v>
      </c>
      <c r="M2401" s="546">
        <v>7</v>
      </c>
      <c r="N2401" s="546">
        <v>1</v>
      </c>
      <c r="O2401" s="546">
        <v>0</v>
      </c>
      <c r="P2401" s="546">
        <v>0</v>
      </c>
      <c r="Q2401" s="546">
        <v>3</v>
      </c>
      <c r="R2401" s="546">
        <v>3</v>
      </c>
      <c r="S2401" s="546">
        <v>25</v>
      </c>
      <c r="T2401" s="486">
        <v>16</v>
      </c>
      <c r="U2401" s="553">
        <v>89.3</v>
      </c>
      <c r="V2401" s="553">
        <v>77.5</v>
      </c>
      <c r="W2401" s="553">
        <v>150</v>
      </c>
      <c r="X2401" s="486">
        <v>16</v>
      </c>
      <c r="Y2401" s="558">
        <v>60.7</v>
      </c>
      <c r="Z2401" s="553">
        <v>25.5</v>
      </c>
      <c r="AA2401" s="553">
        <v>192</v>
      </c>
      <c r="AB2401" s="489">
        <v>5</v>
      </c>
      <c r="AC2401" s="553">
        <v>58.8</v>
      </c>
      <c r="AD2401" s="553">
        <v>62</v>
      </c>
      <c r="AE2401" s="553">
        <v>87</v>
      </c>
      <c r="AF2401" s="490">
        <v>2</v>
      </c>
      <c r="AG2401" s="491">
        <v>163.5</v>
      </c>
      <c r="AH2401" s="491">
        <v>169.5</v>
      </c>
      <c r="AI2401" s="490">
        <v>2</v>
      </c>
      <c r="AJ2401" s="538">
        <v>4</v>
      </c>
      <c r="AK2401" s="538">
        <v>7</v>
      </c>
      <c r="AL2401" s="539"/>
      <c r="AM2401" s="539"/>
      <c r="AN2401" s="547" t="s">
        <v>80</v>
      </c>
      <c r="AO2401" s="547" t="s">
        <v>80</v>
      </c>
      <c r="AP2401" s="572"/>
      <c r="AQ2401" s="572"/>
      <c r="AR2401" s="548"/>
      <c r="AS2401" s="548"/>
      <c r="AT2401" s="548"/>
      <c r="AU2401" s="548"/>
      <c r="AV2401" s="548"/>
      <c r="AW2401" s="548"/>
      <c r="AX2401" s="548"/>
      <c r="AY2401" s="548"/>
      <c r="AZ2401" s="548"/>
      <c r="BA2401" s="548"/>
      <c r="BB2401" s="361"/>
      <c r="BC2401" s="586">
        <f t="shared" si="2074"/>
        <v>327</v>
      </c>
      <c r="BD2401" s="587">
        <f t="shared" si="2075"/>
        <v>339</v>
      </c>
      <c r="BE2401" s="590">
        <f t="shared" si="2076"/>
        <v>1428.8</v>
      </c>
      <c r="BF2401" s="308">
        <f t="shared" si="2077"/>
        <v>1240</v>
      </c>
      <c r="BG2401" s="591">
        <f t="shared" si="2078"/>
        <v>2400</v>
      </c>
      <c r="BH2401" s="590">
        <f t="shared" si="2079"/>
        <v>971.2</v>
      </c>
      <c r="BI2401" s="308">
        <f t="shared" si="2080"/>
        <v>408</v>
      </c>
      <c r="BJ2401" s="591">
        <f t="shared" si="2081"/>
        <v>3072</v>
      </c>
      <c r="BK2401" s="590">
        <f t="shared" si="2082"/>
        <v>294</v>
      </c>
      <c r="BL2401" s="308">
        <f t="shared" si="2083"/>
        <v>310</v>
      </c>
      <c r="BM2401" s="591">
        <f t="shared" si="2084"/>
        <v>435</v>
      </c>
      <c r="BN2401" s="562">
        <f t="shared" si="2087"/>
        <v>10</v>
      </c>
      <c r="BO2401" s="313">
        <f t="shared" si="2070"/>
        <v>2023</v>
      </c>
      <c r="BP2401" s="313">
        <f t="shared" ref="BP2401:BP2411" si="2088">(BN2401/3-ROUNDDOWN(BN2401/3,0))*3</f>
        <v>1.0000000000000004</v>
      </c>
      <c r="BQ2401" s="362"/>
    </row>
    <row r="2402" spans="1:69" ht="10.5" customHeight="1" x14ac:dyDescent="0.2">
      <c r="A2402" s="87" t="str">
        <f t="shared" si="2073"/>
        <v>2023-24RRU10</v>
      </c>
      <c r="B2402" s="87" t="str">
        <f t="shared" si="2085"/>
        <v>Y56</v>
      </c>
      <c r="C2402" s="240" t="s">
        <v>279</v>
      </c>
      <c r="D2402" s="240" t="s">
        <v>173</v>
      </c>
      <c r="E2402" s="42"/>
      <c r="F2402" s="320" t="str">
        <f>VLOOKUP($G2402,'Selection Sheet'!$C$15:$F$39,3,0)</f>
        <v>Y56</v>
      </c>
      <c r="G2402" s="320" t="str">
        <f t="shared" si="2086"/>
        <v>RRU</v>
      </c>
      <c r="H2402" s="240" t="s">
        <v>530</v>
      </c>
      <c r="I2402" s="534">
        <v>396</v>
      </c>
      <c r="J2402" s="534">
        <v>121</v>
      </c>
      <c r="K2402" s="534">
        <v>37</v>
      </c>
      <c r="L2402" s="534">
        <v>18</v>
      </c>
      <c r="M2402" s="534">
        <v>386</v>
      </c>
      <c r="N2402" s="534">
        <v>32</v>
      </c>
      <c r="O2402" s="534">
        <v>36</v>
      </c>
      <c r="P2402" s="534">
        <v>11</v>
      </c>
      <c r="Q2402" s="534">
        <v>156</v>
      </c>
      <c r="R2402" s="534">
        <v>127</v>
      </c>
      <c r="S2402" s="534">
        <v>1002</v>
      </c>
      <c r="T2402" s="549">
        <v>374</v>
      </c>
      <c r="U2402" s="554">
        <v>88.6</v>
      </c>
      <c r="V2402" s="554">
        <v>80</v>
      </c>
      <c r="W2402" s="554">
        <v>137</v>
      </c>
      <c r="X2402" s="498">
        <v>564</v>
      </c>
      <c r="Y2402" s="555">
        <v>64.099999999999994</v>
      </c>
      <c r="Z2402" s="554">
        <v>27</v>
      </c>
      <c r="AA2402" s="554">
        <v>165</v>
      </c>
      <c r="AB2402" s="549">
        <v>84</v>
      </c>
      <c r="AC2402" s="554">
        <v>47.2</v>
      </c>
      <c r="AD2402" s="554">
        <v>39.5</v>
      </c>
      <c r="AE2402" s="554">
        <v>75</v>
      </c>
      <c r="AF2402" s="502">
        <v>113</v>
      </c>
      <c r="AG2402" s="503">
        <v>135.66</v>
      </c>
      <c r="AH2402" s="503">
        <v>196.1</v>
      </c>
      <c r="AI2402" s="502">
        <v>100</v>
      </c>
      <c r="AJ2402" s="538">
        <v>203</v>
      </c>
      <c r="AK2402" s="538">
        <v>263</v>
      </c>
      <c r="AL2402" s="539"/>
      <c r="AM2402" s="539"/>
      <c r="AN2402" s="538" t="s">
        <v>80</v>
      </c>
      <c r="AO2402" s="538" t="s">
        <v>80</v>
      </c>
      <c r="AP2402" s="569"/>
      <c r="AQ2402" s="569"/>
      <c r="AR2402" s="539"/>
      <c r="AS2402" s="539"/>
      <c r="AT2402" s="539"/>
      <c r="AU2402" s="539"/>
      <c r="AV2402" s="539"/>
      <c r="AW2402" s="539"/>
      <c r="AX2402" s="539"/>
      <c r="AY2402" s="539"/>
      <c r="AZ2402" s="539"/>
      <c r="BA2402" s="539"/>
      <c r="BB2402" s="357"/>
      <c r="BC2402" s="592">
        <f t="shared" si="2074"/>
        <v>13566</v>
      </c>
      <c r="BD2402" s="593">
        <f t="shared" si="2075"/>
        <v>19610</v>
      </c>
      <c r="BE2402" s="595">
        <f t="shared" si="2076"/>
        <v>33136.400000000001</v>
      </c>
      <c r="BF2402" s="289">
        <f t="shared" si="2077"/>
        <v>29920</v>
      </c>
      <c r="BG2402" s="596">
        <f t="shared" si="2078"/>
        <v>51238</v>
      </c>
      <c r="BH2402" s="595">
        <f t="shared" si="2079"/>
        <v>36152.399999999994</v>
      </c>
      <c r="BI2402" s="289">
        <f t="shared" si="2080"/>
        <v>15228</v>
      </c>
      <c r="BJ2402" s="596">
        <f t="shared" si="2081"/>
        <v>93060</v>
      </c>
      <c r="BK2402" s="595">
        <f t="shared" si="2082"/>
        <v>3964.8</v>
      </c>
      <c r="BL2402" s="289">
        <f t="shared" si="2083"/>
        <v>3318</v>
      </c>
      <c r="BM2402" s="596">
        <f t="shared" si="2084"/>
        <v>6300</v>
      </c>
      <c r="BN2402" s="563">
        <f t="shared" si="2087"/>
        <v>10</v>
      </c>
      <c r="BO2402" s="87">
        <f t="shared" si="2070"/>
        <v>2023</v>
      </c>
      <c r="BP2402" s="87">
        <f t="shared" si="2088"/>
        <v>1.0000000000000004</v>
      </c>
      <c r="BQ2402" s="202"/>
    </row>
    <row r="2403" spans="1:69" ht="10.5" customHeight="1" x14ac:dyDescent="0.2">
      <c r="A2403" s="87" t="str">
        <f t="shared" si="2073"/>
        <v>2023-24RX610</v>
      </c>
      <c r="B2403" s="87" t="str">
        <f t="shared" si="2085"/>
        <v>Y63</v>
      </c>
      <c r="C2403" s="240" t="s">
        <v>279</v>
      </c>
      <c r="D2403" s="240" t="s">
        <v>173</v>
      </c>
      <c r="E2403" s="42"/>
      <c r="F2403" s="320" t="str">
        <f>VLOOKUP($G2403,'Selection Sheet'!$C$15:$F$39,3,0)</f>
        <v>Y63</v>
      </c>
      <c r="G2403" s="320" t="str">
        <f t="shared" si="2086"/>
        <v>RX6</v>
      </c>
      <c r="H2403" s="240" t="s">
        <v>532</v>
      </c>
      <c r="I2403" s="534">
        <v>181</v>
      </c>
      <c r="J2403" s="534">
        <v>57</v>
      </c>
      <c r="K2403" s="534">
        <v>17</v>
      </c>
      <c r="L2403" s="534">
        <v>13</v>
      </c>
      <c r="M2403" s="534">
        <v>180</v>
      </c>
      <c r="N2403" s="534">
        <v>18</v>
      </c>
      <c r="O2403" s="534">
        <v>17</v>
      </c>
      <c r="P2403" s="534">
        <v>8</v>
      </c>
      <c r="Q2403" s="534">
        <v>81</v>
      </c>
      <c r="R2403" s="534">
        <v>63</v>
      </c>
      <c r="S2403" s="534">
        <v>465</v>
      </c>
      <c r="T2403" s="549">
        <v>347</v>
      </c>
      <c r="U2403" s="554">
        <v>87.9</v>
      </c>
      <c r="V2403" s="554">
        <v>78</v>
      </c>
      <c r="W2403" s="554">
        <v>136</v>
      </c>
      <c r="X2403" s="498">
        <v>340</v>
      </c>
      <c r="Y2403" s="555">
        <v>79.099999999999994</v>
      </c>
      <c r="Z2403" s="554">
        <v>33.5</v>
      </c>
      <c r="AA2403" s="554">
        <v>232</v>
      </c>
      <c r="AB2403" s="549">
        <v>58</v>
      </c>
      <c r="AC2403" s="554">
        <v>55</v>
      </c>
      <c r="AD2403" s="554">
        <v>44</v>
      </c>
      <c r="AE2403" s="554">
        <v>90</v>
      </c>
      <c r="AF2403" s="502">
        <v>64</v>
      </c>
      <c r="AG2403" s="503">
        <v>141.15686274509801</v>
      </c>
      <c r="AH2403" s="503">
        <v>186</v>
      </c>
      <c r="AI2403" s="502">
        <v>51</v>
      </c>
      <c r="AJ2403" s="538">
        <v>59</v>
      </c>
      <c r="AK2403" s="538">
        <v>64</v>
      </c>
      <c r="AL2403" s="539"/>
      <c r="AM2403" s="539"/>
      <c r="AN2403" s="538" t="s">
        <v>80</v>
      </c>
      <c r="AO2403" s="538" t="s">
        <v>80</v>
      </c>
      <c r="AP2403" s="569"/>
      <c r="AQ2403" s="569"/>
      <c r="AR2403" s="539"/>
      <c r="AS2403" s="539"/>
      <c r="AT2403" s="539"/>
      <c r="AU2403" s="539"/>
      <c r="AV2403" s="539"/>
      <c r="AW2403" s="539"/>
      <c r="AX2403" s="539"/>
      <c r="AY2403" s="539"/>
      <c r="AZ2403" s="539"/>
      <c r="BA2403" s="539"/>
      <c r="BB2403" s="357"/>
      <c r="BC2403" s="592">
        <f t="shared" si="2074"/>
        <v>7198.9999999999982</v>
      </c>
      <c r="BD2403" s="593">
        <f t="shared" si="2075"/>
        <v>9486</v>
      </c>
      <c r="BE2403" s="595">
        <f t="shared" si="2076"/>
        <v>30501.300000000003</v>
      </c>
      <c r="BF2403" s="289">
        <f t="shared" si="2077"/>
        <v>27066</v>
      </c>
      <c r="BG2403" s="596">
        <f t="shared" si="2078"/>
        <v>47192</v>
      </c>
      <c r="BH2403" s="595">
        <f t="shared" si="2079"/>
        <v>26893.999999999996</v>
      </c>
      <c r="BI2403" s="289">
        <f t="shared" si="2080"/>
        <v>11390</v>
      </c>
      <c r="BJ2403" s="596">
        <f t="shared" si="2081"/>
        <v>78880</v>
      </c>
      <c r="BK2403" s="595">
        <f t="shared" si="2082"/>
        <v>3190</v>
      </c>
      <c r="BL2403" s="289">
        <f t="shared" si="2083"/>
        <v>2552</v>
      </c>
      <c r="BM2403" s="596">
        <f t="shared" si="2084"/>
        <v>5220</v>
      </c>
      <c r="BN2403" s="563">
        <f t="shared" si="2087"/>
        <v>10</v>
      </c>
      <c r="BO2403" s="87">
        <f t="shared" si="2070"/>
        <v>2023</v>
      </c>
      <c r="BP2403" s="87">
        <f t="shared" si="2088"/>
        <v>1.0000000000000004</v>
      </c>
      <c r="BQ2403" s="202"/>
    </row>
    <row r="2404" spans="1:69" ht="10.5" customHeight="1" x14ac:dyDescent="0.2">
      <c r="A2404" s="314" t="str">
        <f t="shared" si="2073"/>
        <v>2023-24RX710</v>
      </c>
      <c r="B2404" s="314" t="str">
        <f t="shared" si="2085"/>
        <v>Y62</v>
      </c>
      <c r="C2404" s="243" t="s">
        <v>279</v>
      </c>
      <c r="D2404" s="243" t="s">
        <v>173</v>
      </c>
      <c r="E2404" s="206"/>
      <c r="F2404" s="321" t="str">
        <f>VLOOKUP($G2404,'Selection Sheet'!$C$15:$F$39,3,0)</f>
        <v>Y62</v>
      </c>
      <c r="G2404" s="320" t="str">
        <f t="shared" si="2086"/>
        <v>RX7</v>
      </c>
      <c r="H2404" s="243" t="s">
        <v>533</v>
      </c>
      <c r="I2404" s="540">
        <v>344</v>
      </c>
      <c r="J2404" s="540">
        <v>119</v>
      </c>
      <c r="K2404" s="540">
        <v>64</v>
      </c>
      <c r="L2404" s="540">
        <v>37</v>
      </c>
      <c r="M2404" s="540">
        <v>340</v>
      </c>
      <c r="N2404" s="540">
        <v>34</v>
      </c>
      <c r="O2404" s="540">
        <v>61</v>
      </c>
      <c r="P2404" s="540">
        <v>20</v>
      </c>
      <c r="Q2404" s="540">
        <v>139</v>
      </c>
      <c r="R2404" s="540">
        <v>102</v>
      </c>
      <c r="S2404" s="540">
        <v>1078</v>
      </c>
      <c r="T2404" s="514">
        <v>586</v>
      </c>
      <c r="U2404" s="551">
        <v>85.7</v>
      </c>
      <c r="V2404" s="551">
        <v>78</v>
      </c>
      <c r="W2404" s="551">
        <v>130</v>
      </c>
      <c r="X2404" s="511">
        <v>692</v>
      </c>
      <c r="Y2404" s="556">
        <v>64.7</v>
      </c>
      <c r="Z2404" s="551">
        <v>27</v>
      </c>
      <c r="AA2404" s="551">
        <v>167</v>
      </c>
      <c r="AB2404" s="514">
        <v>98</v>
      </c>
      <c r="AC2404" s="551">
        <v>60.1</v>
      </c>
      <c r="AD2404" s="551">
        <v>51</v>
      </c>
      <c r="AE2404" s="551">
        <v>100</v>
      </c>
      <c r="AF2404" s="515">
        <v>105</v>
      </c>
      <c r="AG2404" s="516">
        <v>158.17500000000001</v>
      </c>
      <c r="AH2404" s="516">
        <v>212</v>
      </c>
      <c r="AI2404" s="515">
        <v>80</v>
      </c>
      <c r="AJ2404" s="519">
        <v>148</v>
      </c>
      <c r="AK2404" s="519">
        <v>189</v>
      </c>
      <c r="AL2404" s="570"/>
      <c r="AM2404" s="570"/>
      <c r="AN2404" s="541" t="s">
        <v>80</v>
      </c>
      <c r="AO2404" s="541" t="s">
        <v>80</v>
      </c>
      <c r="AP2404" s="570"/>
      <c r="AQ2404" s="570"/>
      <c r="AR2404" s="542"/>
      <c r="AS2404" s="542"/>
      <c r="AT2404" s="542"/>
      <c r="AU2404" s="542"/>
      <c r="AV2404" s="542"/>
      <c r="AW2404" s="542"/>
      <c r="AX2404" s="542"/>
      <c r="AY2404" s="542"/>
      <c r="AZ2404" s="542"/>
      <c r="BA2404" s="542"/>
      <c r="BB2404" s="358"/>
      <c r="BC2404" s="597">
        <f t="shared" si="2074"/>
        <v>12654</v>
      </c>
      <c r="BD2404" s="598">
        <f t="shared" si="2075"/>
        <v>16960</v>
      </c>
      <c r="BE2404" s="602">
        <f t="shared" si="2076"/>
        <v>50220.200000000004</v>
      </c>
      <c r="BF2404" s="603">
        <f t="shared" si="2077"/>
        <v>45708</v>
      </c>
      <c r="BG2404" s="604">
        <f t="shared" si="2078"/>
        <v>76180</v>
      </c>
      <c r="BH2404" s="602">
        <f t="shared" si="2079"/>
        <v>44772.4</v>
      </c>
      <c r="BI2404" s="603">
        <f t="shared" si="2080"/>
        <v>18684</v>
      </c>
      <c r="BJ2404" s="604">
        <f t="shared" si="2081"/>
        <v>115564</v>
      </c>
      <c r="BK2404" s="602">
        <f t="shared" si="2082"/>
        <v>5889.8</v>
      </c>
      <c r="BL2404" s="603">
        <f t="shared" si="2083"/>
        <v>4998</v>
      </c>
      <c r="BM2404" s="604">
        <f t="shared" si="2084"/>
        <v>9800</v>
      </c>
      <c r="BN2404" s="564">
        <f t="shared" si="2087"/>
        <v>10</v>
      </c>
      <c r="BO2404" s="314">
        <f t="shared" si="2070"/>
        <v>2023</v>
      </c>
      <c r="BP2404" s="314">
        <f t="shared" si="2088"/>
        <v>1.0000000000000004</v>
      </c>
      <c r="BQ2404" s="202"/>
    </row>
    <row r="2405" spans="1:69" ht="10.5" customHeight="1" x14ac:dyDescent="0.2">
      <c r="A2405" s="87" t="str">
        <f t="shared" si="2073"/>
        <v>2023-24RX810</v>
      </c>
      <c r="B2405" s="87" t="str">
        <f t="shared" si="2085"/>
        <v>Y63</v>
      </c>
      <c r="C2405" s="240" t="s">
        <v>279</v>
      </c>
      <c r="D2405" s="240" t="s">
        <v>173</v>
      </c>
      <c r="E2405" s="42"/>
      <c r="F2405" s="320" t="str">
        <f>VLOOKUP($G2405,'Selection Sheet'!$C$15:$F$39,3,0)</f>
        <v>Y63</v>
      </c>
      <c r="G2405" s="320" t="str">
        <f t="shared" si="2086"/>
        <v>RX8</v>
      </c>
      <c r="H2405" s="240" t="s">
        <v>534</v>
      </c>
      <c r="I2405" s="534">
        <v>267</v>
      </c>
      <c r="J2405" s="534">
        <v>79</v>
      </c>
      <c r="K2405" s="534">
        <v>42</v>
      </c>
      <c r="L2405" s="534">
        <v>24</v>
      </c>
      <c r="M2405" s="534">
        <v>267</v>
      </c>
      <c r="N2405" s="534">
        <v>30</v>
      </c>
      <c r="O2405" s="534">
        <v>42</v>
      </c>
      <c r="P2405" s="534">
        <v>12</v>
      </c>
      <c r="Q2405" s="534">
        <v>86</v>
      </c>
      <c r="R2405" s="534">
        <v>55</v>
      </c>
      <c r="S2405" s="534">
        <v>927</v>
      </c>
      <c r="T2405" s="549">
        <v>454</v>
      </c>
      <c r="U2405" s="554">
        <v>95.5</v>
      </c>
      <c r="V2405" s="554">
        <v>83</v>
      </c>
      <c r="W2405" s="554">
        <v>154</v>
      </c>
      <c r="X2405" s="498">
        <v>503</v>
      </c>
      <c r="Y2405" s="555">
        <v>89.3</v>
      </c>
      <c r="Z2405" s="554">
        <v>33</v>
      </c>
      <c r="AA2405" s="554">
        <v>251</v>
      </c>
      <c r="AB2405" s="549">
        <v>67</v>
      </c>
      <c r="AC2405" s="554">
        <v>65.2</v>
      </c>
      <c r="AD2405" s="554">
        <v>49</v>
      </c>
      <c r="AE2405" s="554">
        <v>106</v>
      </c>
      <c r="AF2405" s="502">
        <v>91</v>
      </c>
      <c r="AG2405" s="503">
        <v>137.01219512195101</v>
      </c>
      <c r="AH2405" s="503">
        <v>196.5</v>
      </c>
      <c r="AI2405" s="502">
        <v>82</v>
      </c>
      <c r="AJ2405" s="506">
        <v>109</v>
      </c>
      <c r="AK2405" s="506">
        <v>180</v>
      </c>
      <c r="AL2405" s="569"/>
      <c r="AM2405" s="569"/>
      <c r="AN2405" s="538" t="s">
        <v>80</v>
      </c>
      <c r="AO2405" s="538" t="s">
        <v>80</v>
      </c>
      <c r="AP2405" s="569"/>
      <c r="AQ2405" s="569"/>
      <c r="AR2405" s="539"/>
      <c r="AS2405" s="539"/>
      <c r="AT2405" s="539"/>
      <c r="AU2405" s="539"/>
      <c r="AV2405" s="539"/>
      <c r="AW2405" s="539"/>
      <c r="AX2405" s="539"/>
      <c r="AY2405" s="539"/>
      <c r="AZ2405" s="539"/>
      <c r="BA2405" s="539"/>
      <c r="BB2405" s="357"/>
      <c r="BC2405" s="592">
        <f t="shared" si="2074"/>
        <v>11234.999999999984</v>
      </c>
      <c r="BD2405" s="593">
        <f t="shared" si="2075"/>
        <v>16113</v>
      </c>
      <c r="BE2405" s="595">
        <f t="shared" si="2076"/>
        <v>43357</v>
      </c>
      <c r="BF2405" s="289">
        <f t="shared" si="2077"/>
        <v>37682</v>
      </c>
      <c r="BG2405" s="596">
        <f t="shared" si="2078"/>
        <v>69916</v>
      </c>
      <c r="BH2405" s="595">
        <f t="shared" si="2079"/>
        <v>44917.9</v>
      </c>
      <c r="BI2405" s="289">
        <f t="shared" si="2080"/>
        <v>16599</v>
      </c>
      <c r="BJ2405" s="596">
        <f t="shared" si="2081"/>
        <v>126253</v>
      </c>
      <c r="BK2405" s="595">
        <f t="shared" si="2082"/>
        <v>4368.4000000000005</v>
      </c>
      <c r="BL2405" s="289">
        <f t="shared" si="2083"/>
        <v>3283</v>
      </c>
      <c r="BM2405" s="596">
        <f t="shared" si="2084"/>
        <v>7102</v>
      </c>
      <c r="BN2405" s="563">
        <f t="shared" si="2087"/>
        <v>10</v>
      </c>
      <c r="BO2405" s="87">
        <f t="shared" si="2070"/>
        <v>2023</v>
      </c>
      <c r="BP2405" s="87">
        <f t="shared" si="2088"/>
        <v>1.0000000000000004</v>
      </c>
      <c r="BQ2405" s="202"/>
    </row>
    <row r="2406" spans="1:69" ht="10.5" customHeight="1" x14ac:dyDescent="0.2">
      <c r="A2406" s="87" t="str">
        <f t="shared" si="2073"/>
        <v>2023-24RX910</v>
      </c>
      <c r="B2406" s="87" t="str">
        <f t="shared" si="2085"/>
        <v>Y60</v>
      </c>
      <c r="C2406" s="240" t="s">
        <v>279</v>
      </c>
      <c r="D2406" s="240" t="s">
        <v>173</v>
      </c>
      <c r="E2406" s="42"/>
      <c r="F2406" s="320" t="str">
        <f>VLOOKUP($G2406,'Selection Sheet'!$C$15:$F$39,3,0)</f>
        <v>Y60</v>
      </c>
      <c r="G2406" s="320" t="str">
        <f t="shared" si="2086"/>
        <v>RX9</v>
      </c>
      <c r="H2406" s="240" t="s">
        <v>535</v>
      </c>
      <c r="I2406" s="534">
        <v>255</v>
      </c>
      <c r="J2406" s="534">
        <v>79</v>
      </c>
      <c r="K2406" s="534">
        <v>39</v>
      </c>
      <c r="L2406" s="534">
        <v>20</v>
      </c>
      <c r="M2406" s="534">
        <v>250</v>
      </c>
      <c r="N2406" s="534">
        <v>20</v>
      </c>
      <c r="O2406" s="534">
        <v>38</v>
      </c>
      <c r="P2406" s="534">
        <v>11</v>
      </c>
      <c r="Q2406" s="534">
        <v>95</v>
      </c>
      <c r="R2406" s="534">
        <v>90</v>
      </c>
      <c r="S2406" s="534">
        <v>693</v>
      </c>
      <c r="T2406" s="549">
        <v>417</v>
      </c>
      <c r="U2406" s="554">
        <v>106.9</v>
      </c>
      <c r="V2406" s="554">
        <v>91</v>
      </c>
      <c r="W2406" s="554">
        <v>177</v>
      </c>
      <c r="X2406" s="498">
        <v>447</v>
      </c>
      <c r="Y2406" s="555">
        <v>94.8</v>
      </c>
      <c r="Z2406" s="554">
        <v>45</v>
      </c>
      <c r="AA2406" s="554">
        <v>239</v>
      </c>
      <c r="AB2406" s="549">
        <v>71</v>
      </c>
      <c r="AC2406" s="554">
        <v>62.5</v>
      </c>
      <c r="AD2406" s="554">
        <v>56</v>
      </c>
      <c r="AE2406" s="554">
        <v>98</v>
      </c>
      <c r="AF2406" s="502">
        <v>125</v>
      </c>
      <c r="AG2406" s="503">
        <v>147.01315789473699</v>
      </c>
      <c r="AH2406" s="503">
        <v>217.5</v>
      </c>
      <c r="AI2406" s="502">
        <v>76</v>
      </c>
      <c r="AJ2406" s="506">
        <v>86</v>
      </c>
      <c r="AK2406" s="506">
        <v>108</v>
      </c>
      <c r="AL2406" s="569"/>
      <c r="AM2406" s="569"/>
      <c r="AN2406" s="538" t="s">
        <v>80</v>
      </c>
      <c r="AO2406" s="538" t="s">
        <v>80</v>
      </c>
      <c r="AP2406" s="569"/>
      <c r="AQ2406" s="569"/>
      <c r="AR2406" s="539"/>
      <c r="AS2406" s="539"/>
      <c r="AT2406" s="539"/>
      <c r="AU2406" s="539"/>
      <c r="AV2406" s="539"/>
      <c r="AW2406" s="539"/>
      <c r="AX2406" s="539"/>
      <c r="AY2406" s="539"/>
      <c r="AZ2406" s="539"/>
      <c r="BA2406" s="539"/>
      <c r="BB2406" s="357"/>
      <c r="BC2406" s="592">
        <f t="shared" si="2074"/>
        <v>11173.000000000011</v>
      </c>
      <c r="BD2406" s="593">
        <f t="shared" si="2075"/>
        <v>16530</v>
      </c>
      <c r="BE2406" s="595">
        <f t="shared" si="2076"/>
        <v>44577.3</v>
      </c>
      <c r="BF2406" s="289">
        <f t="shared" si="2077"/>
        <v>37947</v>
      </c>
      <c r="BG2406" s="596">
        <f t="shared" si="2078"/>
        <v>73809</v>
      </c>
      <c r="BH2406" s="595">
        <f t="shared" si="2079"/>
        <v>42375.6</v>
      </c>
      <c r="BI2406" s="289">
        <f t="shared" si="2080"/>
        <v>20115</v>
      </c>
      <c r="BJ2406" s="596">
        <f t="shared" si="2081"/>
        <v>106833</v>
      </c>
      <c r="BK2406" s="595">
        <f t="shared" si="2082"/>
        <v>4437.5</v>
      </c>
      <c r="BL2406" s="289">
        <f t="shared" si="2083"/>
        <v>3976</v>
      </c>
      <c r="BM2406" s="596">
        <f t="shared" si="2084"/>
        <v>6958</v>
      </c>
      <c r="BN2406" s="563">
        <f t="shared" si="2087"/>
        <v>10</v>
      </c>
      <c r="BO2406" s="87">
        <f t="shared" si="2070"/>
        <v>2023</v>
      </c>
      <c r="BP2406" s="87">
        <f t="shared" si="2088"/>
        <v>1.0000000000000004</v>
      </c>
      <c r="BQ2406" s="202"/>
    </row>
    <row r="2407" spans="1:69" ht="10.5" customHeight="1" x14ac:dyDescent="0.2">
      <c r="A2407" s="314" t="str">
        <f t="shared" si="2073"/>
        <v>2023-24RYA10</v>
      </c>
      <c r="B2407" s="314" t="str">
        <f t="shared" si="2085"/>
        <v>Y60</v>
      </c>
      <c r="C2407" s="243" t="s">
        <v>279</v>
      </c>
      <c r="D2407" s="243" t="s">
        <v>173</v>
      </c>
      <c r="E2407" s="206"/>
      <c r="F2407" s="321" t="str">
        <f>VLOOKUP($G2407,'Selection Sheet'!$C$15:$F$39,3,0)</f>
        <v>Y60</v>
      </c>
      <c r="G2407" s="321" t="str">
        <f t="shared" si="2086"/>
        <v>RYA</v>
      </c>
      <c r="H2407" s="243" t="s">
        <v>536</v>
      </c>
      <c r="I2407" s="540">
        <v>339</v>
      </c>
      <c r="J2407" s="540">
        <v>88</v>
      </c>
      <c r="K2407" s="540">
        <v>49</v>
      </c>
      <c r="L2407" s="540">
        <v>19</v>
      </c>
      <c r="M2407" s="540">
        <v>336</v>
      </c>
      <c r="N2407" s="540">
        <v>22</v>
      </c>
      <c r="O2407" s="540">
        <v>49</v>
      </c>
      <c r="P2407" s="540">
        <v>10</v>
      </c>
      <c r="Q2407" s="540">
        <v>127</v>
      </c>
      <c r="R2407" s="540">
        <v>82</v>
      </c>
      <c r="S2407" s="540">
        <v>1010</v>
      </c>
      <c r="T2407" s="514">
        <v>438</v>
      </c>
      <c r="U2407" s="551">
        <v>118.7</v>
      </c>
      <c r="V2407" s="551">
        <v>84</v>
      </c>
      <c r="W2407" s="551">
        <v>183</v>
      </c>
      <c r="X2407" s="511">
        <v>458</v>
      </c>
      <c r="Y2407" s="556">
        <v>96.5</v>
      </c>
      <c r="Z2407" s="551">
        <v>45.5</v>
      </c>
      <c r="AA2407" s="551">
        <v>268</v>
      </c>
      <c r="AB2407" s="514">
        <v>56</v>
      </c>
      <c r="AC2407" s="551">
        <v>63.9</v>
      </c>
      <c r="AD2407" s="551">
        <v>55.5</v>
      </c>
      <c r="AE2407" s="551">
        <v>102</v>
      </c>
      <c r="AF2407" s="515">
        <v>124</v>
      </c>
      <c r="AG2407" s="516">
        <v>156.141414141414</v>
      </c>
      <c r="AH2407" s="516">
        <v>218</v>
      </c>
      <c r="AI2407" s="515">
        <v>99</v>
      </c>
      <c r="AJ2407" s="519">
        <v>177</v>
      </c>
      <c r="AK2407" s="519">
        <v>187</v>
      </c>
      <c r="AL2407" s="570"/>
      <c r="AM2407" s="570"/>
      <c r="AN2407" s="541" t="s">
        <v>80</v>
      </c>
      <c r="AO2407" s="541" t="s">
        <v>80</v>
      </c>
      <c r="AP2407" s="570"/>
      <c r="AQ2407" s="570"/>
      <c r="AR2407" s="542"/>
      <c r="AS2407" s="542"/>
      <c r="AT2407" s="542"/>
      <c r="AU2407" s="542"/>
      <c r="AV2407" s="542"/>
      <c r="AW2407" s="542"/>
      <c r="AX2407" s="542"/>
      <c r="AY2407" s="542"/>
      <c r="AZ2407" s="542"/>
      <c r="BA2407" s="542"/>
      <c r="BB2407" s="358"/>
      <c r="BC2407" s="597">
        <f t="shared" si="2074"/>
        <v>15457.999999999985</v>
      </c>
      <c r="BD2407" s="598">
        <f t="shared" si="2075"/>
        <v>21582</v>
      </c>
      <c r="BE2407" s="602">
        <f t="shared" si="2076"/>
        <v>51990.6</v>
      </c>
      <c r="BF2407" s="603">
        <f t="shared" si="2077"/>
        <v>36792</v>
      </c>
      <c r="BG2407" s="604">
        <f t="shared" si="2078"/>
        <v>80154</v>
      </c>
      <c r="BH2407" s="602">
        <f t="shared" si="2079"/>
        <v>44197</v>
      </c>
      <c r="BI2407" s="603">
        <f t="shared" si="2080"/>
        <v>20839</v>
      </c>
      <c r="BJ2407" s="604">
        <f t="shared" si="2081"/>
        <v>122744</v>
      </c>
      <c r="BK2407" s="602">
        <f t="shared" si="2082"/>
        <v>3578.4</v>
      </c>
      <c r="BL2407" s="603">
        <f t="shared" si="2083"/>
        <v>3108</v>
      </c>
      <c r="BM2407" s="604">
        <f t="shared" si="2084"/>
        <v>5712</v>
      </c>
      <c r="BN2407" s="564">
        <f t="shared" si="2087"/>
        <v>10</v>
      </c>
      <c r="BO2407" s="314">
        <f t="shared" si="2070"/>
        <v>2023</v>
      </c>
      <c r="BP2407" s="314">
        <f t="shared" si="2088"/>
        <v>1.0000000000000004</v>
      </c>
      <c r="BQ2407" s="202"/>
    </row>
    <row r="2408" spans="1:69" ht="10.5" customHeight="1" x14ac:dyDescent="0.2">
      <c r="A2408" s="87" t="str">
        <f t="shared" si="2073"/>
        <v>2023-24RYC10</v>
      </c>
      <c r="B2408" s="87" t="str">
        <f t="shared" si="2085"/>
        <v>Y61</v>
      </c>
      <c r="C2408" s="240" t="s">
        <v>279</v>
      </c>
      <c r="D2408" s="240" t="s">
        <v>173</v>
      </c>
      <c r="E2408" s="42"/>
      <c r="F2408" s="320" t="str">
        <f>VLOOKUP($G2408,'Selection Sheet'!$C$15:$F$39,3,0)</f>
        <v>Y61</v>
      </c>
      <c r="G2408" s="320" t="str">
        <f t="shared" si="2086"/>
        <v>RYC</v>
      </c>
      <c r="H2408" s="240" t="s">
        <v>537</v>
      </c>
      <c r="I2408" s="534">
        <v>291</v>
      </c>
      <c r="J2408" s="534">
        <v>85</v>
      </c>
      <c r="K2408" s="534">
        <v>58</v>
      </c>
      <c r="L2408" s="534">
        <v>32</v>
      </c>
      <c r="M2408" s="534">
        <v>290</v>
      </c>
      <c r="N2408" s="534">
        <v>38</v>
      </c>
      <c r="O2408" s="534">
        <v>57</v>
      </c>
      <c r="P2408" s="534">
        <v>21</v>
      </c>
      <c r="Q2408" s="534">
        <v>75</v>
      </c>
      <c r="R2408" s="534">
        <v>72</v>
      </c>
      <c r="S2408" s="534">
        <v>896</v>
      </c>
      <c r="T2408" s="549">
        <v>566</v>
      </c>
      <c r="U2408" s="554">
        <v>105.9</v>
      </c>
      <c r="V2408" s="554">
        <v>91</v>
      </c>
      <c r="W2408" s="554">
        <v>167</v>
      </c>
      <c r="X2408" s="498">
        <v>560</v>
      </c>
      <c r="Y2408" s="555">
        <v>82.3</v>
      </c>
      <c r="Z2408" s="554">
        <v>34</v>
      </c>
      <c r="AA2408" s="554">
        <v>208</v>
      </c>
      <c r="AB2408" s="549">
        <v>85</v>
      </c>
      <c r="AC2408" s="554">
        <v>64.3</v>
      </c>
      <c r="AD2408" s="554">
        <v>53</v>
      </c>
      <c r="AE2408" s="554">
        <v>101</v>
      </c>
      <c r="AF2408" s="502">
        <v>121</v>
      </c>
      <c r="AG2408" s="503">
        <v>164.58823529411799</v>
      </c>
      <c r="AH2408" s="503">
        <v>220.7</v>
      </c>
      <c r="AI2408" s="502">
        <v>102</v>
      </c>
      <c r="AJ2408" s="538">
        <v>112</v>
      </c>
      <c r="AK2408" s="538">
        <v>117</v>
      </c>
      <c r="AL2408" s="539"/>
      <c r="AM2408" s="539"/>
      <c r="AN2408" s="538" t="s">
        <v>80</v>
      </c>
      <c r="AO2408" s="538" t="s">
        <v>80</v>
      </c>
      <c r="AP2408" s="569"/>
      <c r="AQ2408" s="569"/>
      <c r="AR2408" s="539"/>
      <c r="AS2408" s="539"/>
      <c r="AT2408" s="539"/>
      <c r="AU2408" s="539"/>
      <c r="AV2408" s="539"/>
      <c r="AW2408" s="539"/>
      <c r="AX2408" s="539"/>
      <c r="AY2408" s="539"/>
      <c r="AZ2408" s="539"/>
      <c r="BA2408" s="539"/>
      <c r="BB2408" s="357"/>
      <c r="BC2408" s="592">
        <f t="shared" si="2074"/>
        <v>16788.000000000036</v>
      </c>
      <c r="BD2408" s="593">
        <f t="shared" si="2075"/>
        <v>22511.399999999998</v>
      </c>
      <c r="BE2408" s="595">
        <f t="shared" si="2076"/>
        <v>59939.4</v>
      </c>
      <c r="BF2408" s="289">
        <f t="shared" si="2077"/>
        <v>51506</v>
      </c>
      <c r="BG2408" s="596">
        <f t="shared" si="2078"/>
        <v>94522</v>
      </c>
      <c r="BH2408" s="595">
        <f t="shared" si="2079"/>
        <v>46088</v>
      </c>
      <c r="BI2408" s="289">
        <f t="shared" si="2080"/>
        <v>19040</v>
      </c>
      <c r="BJ2408" s="596">
        <f t="shared" si="2081"/>
        <v>116480</v>
      </c>
      <c r="BK2408" s="595">
        <f t="shared" si="2082"/>
        <v>5465.5</v>
      </c>
      <c r="BL2408" s="289">
        <f t="shared" si="2083"/>
        <v>4505</v>
      </c>
      <c r="BM2408" s="596">
        <f t="shared" si="2084"/>
        <v>8585</v>
      </c>
      <c r="BN2408" s="563">
        <f t="shared" si="2087"/>
        <v>10</v>
      </c>
      <c r="BO2408" s="87">
        <f t="shared" si="2070"/>
        <v>2023</v>
      </c>
      <c r="BP2408" s="87">
        <f t="shared" si="2088"/>
        <v>1.0000000000000004</v>
      </c>
      <c r="BQ2408" s="202"/>
    </row>
    <row r="2409" spans="1:69" ht="10.5" customHeight="1" x14ac:dyDescent="0.2">
      <c r="A2409" s="87" t="str">
        <f t="shared" si="2073"/>
        <v>2023-24RYD10</v>
      </c>
      <c r="B2409" s="87" t="str">
        <f t="shared" si="2085"/>
        <v>Y59</v>
      </c>
      <c r="C2409" s="240" t="s">
        <v>279</v>
      </c>
      <c r="D2409" s="240" t="s">
        <v>173</v>
      </c>
      <c r="E2409" s="42"/>
      <c r="F2409" s="320" t="str">
        <f>VLOOKUP($G2409,'Selection Sheet'!$C$15:$F$39,3,0)</f>
        <v>Y59</v>
      </c>
      <c r="G2409" s="320" t="str">
        <f t="shared" si="2086"/>
        <v>RYD</v>
      </c>
      <c r="H2409" s="240" t="s">
        <v>538</v>
      </c>
      <c r="I2409" s="534">
        <v>239</v>
      </c>
      <c r="J2409" s="534">
        <v>68</v>
      </c>
      <c r="K2409" s="534">
        <v>43</v>
      </c>
      <c r="L2409" s="534">
        <v>25</v>
      </c>
      <c r="M2409" s="534">
        <v>241</v>
      </c>
      <c r="N2409" s="534">
        <v>26</v>
      </c>
      <c r="O2409" s="534">
        <v>42</v>
      </c>
      <c r="P2409" s="534">
        <v>14</v>
      </c>
      <c r="Q2409" s="534">
        <v>99</v>
      </c>
      <c r="R2409" s="534">
        <v>79</v>
      </c>
      <c r="S2409" s="534">
        <v>786</v>
      </c>
      <c r="T2409" s="549">
        <v>462</v>
      </c>
      <c r="U2409" s="554">
        <v>86.6</v>
      </c>
      <c r="V2409" s="554">
        <v>76</v>
      </c>
      <c r="W2409" s="554">
        <v>123</v>
      </c>
      <c r="X2409" s="498">
        <v>470</v>
      </c>
      <c r="Y2409" s="555">
        <v>60.1</v>
      </c>
      <c r="Z2409" s="554">
        <v>30.5</v>
      </c>
      <c r="AA2409" s="554">
        <v>133.5</v>
      </c>
      <c r="AB2409" s="549">
        <v>73</v>
      </c>
      <c r="AC2409" s="554">
        <v>73.8</v>
      </c>
      <c r="AD2409" s="554">
        <v>65</v>
      </c>
      <c r="AE2409" s="554">
        <v>107</v>
      </c>
      <c r="AF2409" s="502">
        <v>117</v>
      </c>
      <c r="AG2409" s="503">
        <v>147.870967741935</v>
      </c>
      <c r="AH2409" s="503">
        <v>182.8</v>
      </c>
      <c r="AI2409" s="502">
        <v>93</v>
      </c>
      <c r="AJ2409" s="538">
        <v>97</v>
      </c>
      <c r="AK2409" s="538">
        <v>149</v>
      </c>
      <c r="AL2409" s="539"/>
      <c r="AM2409" s="539"/>
      <c r="AN2409" s="538" t="s">
        <v>80</v>
      </c>
      <c r="AO2409" s="538" t="s">
        <v>80</v>
      </c>
      <c r="AP2409" s="569"/>
      <c r="AQ2409" s="569"/>
      <c r="AR2409" s="539"/>
      <c r="AS2409" s="539"/>
      <c r="AT2409" s="539"/>
      <c r="AU2409" s="539"/>
      <c r="AV2409" s="539"/>
      <c r="AW2409" s="539"/>
      <c r="AX2409" s="539"/>
      <c r="AY2409" s="539"/>
      <c r="AZ2409" s="539"/>
      <c r="BA2409" s="539"/>
      <c r="BB2409" s="357"/>
      <c r="BC2409" s="592">
        <f t="shared" si="2074"/>
        <v>13751.999999999955</v>
      </c>
      <c r="BD2409" s="593">
        <f t="shared" si="2075"/>
        <v>17000.400000000001</v>
      </c>
      <c r="BE2409" s="595">
        <f t="shared" si="2076"/>
        <v>40009.199999999997</v>
      </c>
      <c r="BF2409" s="289">
        <f t="shared" si="2077"/>
        <v>35112</v>
      </c>
      <c r="BG2409" s="596">
        <f t="shared" si="2078"/>
        <v>56826</v>
      </c>
      <c r="BH2409" s="595">
        <f t="shared" si="2079"/>
        <v>28247</v>
      </c>
      <c r="BI2409" s="289">
        <f t="shared" si="2080"/>
        <v>14335</v>
      </c>
      <c r="BJ2409" s="596">
        <f t="shared" si="2081"/>
        <v>62745</v>
      </c>
      <c r="BK2409" s="595">
        <f t="shared" si="2082"/>
        <v>5387.4</v>
      </c>
      <c r="BL2409" s="289">
        <f t="shared" si="2083"/>
        <v>4745</v>
      </c>
      <c r="BM2409" s="596">
        <f t="shared" si="2084"/>
        <v>7811</v>
      </c>
      <c r="BN2409" s="563">
        <f t="shared" si="2087"/>
        <v>10</v>
      </c>
      <c r="BO2409" s="87">
        <f t="shared" ref="BO2409:BO2440" si="2089">VALUE(LEFT(C2409,4)+IF($BN2409&lt;4,1,0))</f>
        <v>2023</v>
      </c>
      <c r="BP2409" s="87">
        <f t="shared" si="2088"/>
        <v>1.0000000000000004</v>
      </c>
      <c r="BQ2409" s="202"/>
    </row>
    <row r="2410" spans="1:69" ht="10.5" customHeight="1" x14ac:dyDescent="0.2">
      <c r="A2410" s="87" t="str">
        <f t="shared" si="2073"/>
        <v>2023-24RYE10</v>
      </c>
      <c r="B2410" s="87" t="str">
        <f t="shared" si="2085"/>
        <v>Y59</v>
      </c>
      <c r="C2410" s="240" t="s">
        <v>279</v>
      </c>
      <c r="D2410" s="240" t="s">
        <v>173</v>
      </c>
      <c r="E2410" s="42"/>
      <c r="F2410" s="320" t="str">
        <f>VLOOKUP($G2410,'Selection Sheet'!$C$15:$F$39,3,0)</f>
        <v>Y59</v>
      </c>
      <c r="G2410" s="320" t="str">
        <f t="shared" si="2086"/>
        <v>RYE</v>
      </c>
      <c r="H2410" s="240" t="s">
        <v>539</v>
      </c>
      <c r="I2410" s="534">
        <v>115</v>
      </c>
      <c r="J2410" s="534">
        <v>31</v>
      </c>
      <c r="K2410" s="534">
        <v>15</v>
      </c>
      <c r="L2410" s="534">
        <v>10</v>
      </c>
      <c r="M2410" s="534">
        <v>105</v>
      </c>
      <c r="N2410" s="534">
        <v>12</v>
      </c>
      <c r="O2410" s="534">
        <v>12</v>
      </c>
      <c r="P2410" s="534">
        <v>5</v>
      </c>
      <c r="Q2410" s="534">
        <v>36</v>
      </c>
      <c r="R2410" s="534">
        <v>29</v>
      </c>
      <c r="S2410" s="534">
        <v>245</v>
      </c>
      <c r="T2410" s="549">
        <v>296</v>
      </c>
      <c r="U2410" s="554">
        <v>107.4</v>
      </c>
      <c r="V2410" s="554">
        <v>88</v>
      </c>
      <c r="W2410" s="554">
        <v>180</v>
      </c>
      <c r="X2410" s="498">
        <v>337</v>
      </c>
      <c r="Y2410" s="555">
        <v>93.9</v>
      </c>
      <c r="Z2410" s="554">
        <v>33</v>
      </c>
      <c r="AA2410" s="554">
        <v>265</v>
      </c>
      <c r="AB2410" s="549">
        <v>46</v>
      </c>
      <c r="AC2410" s="554">
        <v>52.6</v>
      </c>
      <c r="AD2410" s="554">
        <v>46.5</v>
      </c>
      <c r="AE2410" s="554">
        <v>81</v>
      </c>
      <c r="AF2410" s="502">
        <v>89</v>
      </c>
      <c r="AG2410" s="503">
        <v>135.19999999999999</v>
      </c>
      <c r="AH2410" s="503">
        <v>181.2</v>
      </c>
      <c r="AI2410" s="502">
        <v>80</v>
      </c>
      <c r="AJ2410" s="538">
        <v>94</v>
      </c>
      <c r="AK2410" s="538">
        <v>124</v>
      </c>
      <c r="AL2410" s="539"/>
      <c r="AM2410" s="539"/>
      <c r="AN2410" s="538" t="s">
        <v>80</v>
      </c>
      <c r="AO2410" s="538" t="s">
        <v>80</v>
      </c>
      <c r="AP2410" s="569"/>
      <c r="AQ2410" s="569"/>
      <c r="AR2410" s="539"/>
      <c r="AS2410" s="539"/>
      <c r="AT2410" s="539"/>
      <c r="AU2410" s="539"/>
      <c r="AV2410" s="539"/>
      <c r="AW2410" s="539"/>
      <c r="AX2410" s="539"/>
      <c r="AY2410" s="539"/>
      <c r="AZ2410" s="539"/>
      <c r="BA2410" s="539"/>
      <c r="BB2410" s="357"/>
      <c r="BC2410" s="592">
        <f t="shared" si="2074"/>
        <v>10816</v>
      </c>
      <c r="BD2410" s="593">
        <f t="shared" si="2075"/>
        <v>14496</v>
      </c>
      <c r="BE2410" s="595">
        <f t="shared" si="2076"/>
        <v>31790.400000000001</v>
      </c>
      <c r="BF2410" s="289">
        <f t="shared" si="2077"/>
        <v>26048</v>
      </c>
      <c r="BG2410" s="596">
        <f t="shared" si="2078"/>
        <v>53280</v>
      </c>
      <c r="BH2410" s="595">
        <f t="shared" si="2079"/>
        <v>31644.300000000003</v>
      </c>
      <c r="BI2410" s="289">
        <f t="shared" si="2080"/>
        <v>11121</v>
      </c>
      <c r="BJ2410" s="596">
        <f t="shared" si="2081"/>
        <v>89305</v>
      </c>
      <c r="BK2410" s="595">
        <f t="shared" si="2082"/>
        <v>2419.6</v>
      </c>
      <c r="BL2410" s="289">
        <f t="shared" si="2083"/>
        <v>2139</v>
      </c>
      <c r="BM2410" s="596">
        <f t="shared" si="2084"/>
        <v>3726</v>
      </c>
      <c r="BN2410" s="563">
        <f t="shared" si="2087"/>
        <v>10</v>
      </c>
      <c r="BO2410" s="87">
        <f t="shared" si="2089"/>
        <v>2023</v>
      </c>
      <c r="BP2410" s="87">
        <f t="shared" si="2088"/>
        <v>1.0000000000000004</v>
      </c>
      <c r="BQ2410" s="202"/>
    </row>
    <row r="2411" spans="1:69" ht="10.5" customHeight="1" x14ac:dyDescent="0.2">
      <c r="A2411" s="312" t="str">
        <f t="shared" si="2073"/>
        <v>2023-24RYF10</v>
      </c>
      <c r="B2411" s="312" t="str">
        <f t="shared" si="2085"/>
        <v>Y58</v>
      </c>
      <c r="C2411" s="245" t="s">
        <v>279</v>
      </c>
      <c r="D2411" s="245" t="s">
        <v>173</v>
      </c>
      <c r="E2411" s="53"/>
      <c r="F2411" s="322" t="str">
        <f>VLOOKUP($G2411,'Selection Sheet'!$C$15:$F$39,3,0)</f>
        <v>Y58</v>
      </c>
      <c r="G2411" s="322" t="str">
        <f t="shared" si="2086"/>
        <v>RYF</v>
      </c>
      <c r="H2411" s="245" t="s">
        <v>540</v>
      </c>
      <c r="I2411" s="543">
        <v>284</v>
      </c>
      <c r="J2411" s="543">
        <v>72</v>
      </c>
      <c r="K2411" s="543">
        <v>50</v>
      </c>
      <c r="L2411" s="543">
        <v>19</v>
      </c>
      <c r="M2411" s="543">
        <v>283</v>
      </c>
      <c r="N2411" s="543">
        <v>29</v>
      </c>
      <c r="O2411" s="543">
        <v>49</v>
      </c>
      <c r="P2411" s="543">
        <v>11</v>
      </c>
      <c r="Q2411" s="543">
        <v>73</v>
      </c>
      <c r="R2411" s="543">
        <v>56</v>
      </c>
      <c r="S2411" s="543">
        <v>813</v>
      </c>
      <c r="T2411" s="524">
        <v>596</v>
      </c>
      <c r="U2411" s="552">
        <v>127.6</v>
      </c>
      <c r="V2411" s="552">
        <v>103</v>
      </c>
      <c r="W2411" s="552">
        <v>209</v>
      </c>
      <c r="X2411" s="524">
        <v>585</v>
      </c>
      <c r="Y2411" s="557">
        <v>83.5</v>
      </c>
      <c r="Z2411" s="552">
        <v>26</v>
      </c>
      <c r="AA2411" s="552">
        <v>236</v>
      </c>
      <c r="AB2411" s="527">
        <v>62</v>
      </c>
      <c r="AC2411" s="552">
        <v>73.900000000000006</v>
      </c>
      <c r="AD2411" s="552">
        <v>65</v>
      </c>
      <c r="AE2411" s="552">
        <v>124</v>
      </c>
      <c r="AF2411" s="528">
        <v>117</v>
      </c>
      <c r="AG2411" s="529">
        <v>185.53608247422699</v>
      </c>
      <c r="AH2411" s="529">
        <v>294.2</v>
      </c>
      <c r="AI2411" s="528">
        <v>97</v>
      </c>
      <c r="AJ2411" s="544">
        <v>124</v>
      </c>
      <c r="AK2411" s="544">
        <v>158</v>
      </c>
      <c r="AL2411" s="545"/>
      <c r="AM2411" s="545"/>
      <c r="AN2411" s="544" t="s">
        <v>80</v>
      </c>
      <c r="AO2411" s="544" t="s">
        <v>80</v>
      </c>
      <c r="AP2411" s="571"/>
      <c r="AQ2411" s="571"/>
      <c r="AR2411" s="545"/>
      <c r="AS2411" s="545"/>
      <c r="AT2411" s="545"/>
      <c r="AU2411" s="545"/>
      <c r="AV2411" s="545"/>
      <c r="AW2411" s="545"/>
      <c r="AX2411" s="545"/>
      <c r="AY2411" s="545"/>
      <c r="AZ2411" s="545"/>
      <c r="BA2411" s="545"/>
      <c r="BB2411" s="359"/>
      <c r="BC2411" s="605">
        <f t="shared" si="2074"/>
        <v>17997.000000000018</v>
      </c>
      <c r="BD2411" s="606">
        <f t="shared" si="2075"/>
        <v>28537.399999999998</v>
      </c>
      <c r="BE2411" s="609">
        <f t="shared" si="2076"/>
        <v>76049.599999999991</v>
      </c>
      <c r="BF2411" s="311">
        <f t="shared" si="2077"/>
        <v>61388</v>
      </c>
      <c r="BG2411" s="610">
        <f t="shared" si="2078"/>
        <v>124564</v>
      </c>
      <c r="BH2411" s="609">
        <f t="shared" si="2079"/>
        <v>48847.5</v>
      </c>
      <c r="BI2411" s="311">
        <f t="shared" si="2080"/>
        <v>15210</v>
      </c>
      <c r="BJ2411" s="610">
        <f t="shared" si="2081"/>
        <v>138060</v>
      </c>
      <c r="BK2411" s="609">
        <f t="shared" si="2082"/>
        <v>4581.8</v>
      </c>
      <c r="BL2411" s="311">
        <f t="shared" si="2083"/>
        <v>4030</v>
      </c>
      <c r="BM2411" s="610">
        <f t="shared" si="2084"/>
        <v>7688</v>
      </c>
      <c r="BN2411" s="565">
        <f t="shared" si="2087"/>
        <v>10</v>
      </c>
      <c r="BO2411" s="312">
        <f t="shared" si="2089"/>
        <v>2023</v>
      </c>
      <c r="BP2411" s="312">
        <f t="shared" si="2088"/>
        <v>1.0000000000000004</v>
      </c>
      <c r="BQ2411" s="363"/>
    </row>
    <row r="2412" spans="1:69" ht="10.5" customHeight="1" x14ac:dyDescent="0.2">
      <c r="A2412" s="313" t="str">
        <f t="shared" si="2073"/>
        <v>2023-24R1F11</v>
      </c>
      <c r="B2412" s="313" t="str">
        <f t="shared" si="2085"/>
        <v>Y59</v>
      </c>
      <c r="C2412" s="241" t="s">
        <v>279</v>
      </c>
      <c r="D2412" s="241" t="s">
        <v>174</v>
      </c>
      <c r="E2412" s="223"/>
      <c r="F2412" s="364" t="str">
        <f>VLOOKUP($G2412,'Selection Sheet'!$C$15:$F$39,3,0)</f>
        <v>Y59</v>
      </c>
      <c r="G2412" s="364" t="str">
        <f t="shared" si="2086"/>
        <v>R1F</v>
      </c>
      <c r="H2412" s="241" t="s">
        <v>529</v>
      </c>
      <c r="I2412" s="534">
        <v>13</v>
      </c>
      <c r="J2412" s="534">
        <v>5</v>
      </c>
      <c r="K2412" s="534">
        <v>3</v>
      </c>
      <c r="L2412" s="534">
        <v>2</v>
      </c>
      <c r="M2412" s="546">
        <v>13</v>
      </c>
      <c r="N2412" s="546">
        <v>1</v>
      </c>
      <c r="O2412" s="546">
        <v>3</v>
      </c>
      <c r="P2412" s="546">
        <v>1</v>
      </c>
      <c r="Q2412" s="546" t="s">
        <v>80</v>
      </c>
      <c r="R2412" s="546" t="s">
        <v>80</v>
      </c>
      <c r="S2412" s="546">
        <v>31</v>
      </c>
      <c r="T2412" s="486">
        <v>20</v>
      </c>
      <c r="U2412" s="553">
        <v>81.7</v>
      </c>
      <c r="V2412" s="553">
        <v>73</v>
      </c>
      <c r="W2412" s="553">
        <v>120.5</v>
      </c>
      <c r="X2412" s="486">
        <v>21</v>
      </c>
      <c r="Y2412" s="558">
        <v>79.599999999999994</v>
      </c>
      <c r="Z2412" s="553">
        <v>25</v>
      </c>
      <c r="AA2412" s="553">
        <v>247</v>
      </c>
      <c r="AB2412" s="489" t="s">
        <v>80</v>
      </c>
      <c r="AC2412" s="553" t="s">
        <v>80</v>
      </c>
      <c r="AD2412" s="553" t="s">
        <v>80</v>
      </c>
      <c r="AE2412" s="553" t="s">
        <v>80</v>
      </c>
      <c r="AF2412" s="490">
        <v>0</v>
      </c>
      <c r="AG2412" s="491" t="s">
        <v>80</v>
      </c>
      <c r="AH2412" s="491" t="s">
        <v>80</v>
      </c>
      <c r="AI2412" s="490">
        <v>0</v>
      </c>
      <c r="AJ2412" s="538" t="s">
        <v>80</v>
      </c>
      <c r="AK2412" s="538" t="s">
        <v>80</v>
      </c>
      <c r="AL2412" s="539"/>
      <c r="AM2412" s="539"/>
      <c r="AN2412" s="538">
        <v>41</v>
      </c>
      <c r="AO2412" s="538">
        <v>46</v>
      </c>
      <c r="AP2412" s="572"/>
      <c r="AQ2412" s="572"/>
      <c r="AR2412" s="548"/>
      <c r="AS2412" s="548"/>
      <c r="AT2412" s="548"/>
      <c r="AU2412" s="548"/>
      <c r="AV2412" s="548"/>
      <c r="AW2412" s="548"/>
      <c r="AX2412" s="548"/>
      <c r="AY2412" s="548"/>
      <c r="AZ2412" s="548"/>
      <c r="BA2412" s="548"/>
      <c r="BB2412" s="361"/>
      <c r="BC2412" s="586" t="str">
        <f t="shared" si="2074"/>
        <v>-</v>
      </c>
      <c r="BD2412" s="587" t="str">
        <f t="shared" si="2075"/>
        <v>-</v>
      </c>
      <c r="BE2412" s="590">
        <f t="shared" si="2076"/>
        <v>1634</v>
      </c>
      <c r="BF2412" s="308">
        <f t="shared" si="2077"/>
        <v>1460</v>
      </c>
      <c r="BG2412" s="591">
        <f t="shared" si="2078"/>
        <v>2410</v>
      </c>
      <c r="BH2412" s="590">
        <f t="shared" si="2079"/>
        <v>1671.6</v>
      </c>
      <c r="BI2412" s="308">
        <f t="shared" si="2080"/>
        <v>525</v>
      </c>
      <c r="BJ2412" s="591">
        <f t="shared" si="2081"/>
        <v>5187</v>
      </c>
      <c r="BK2412" s="590" t="str">
        <f t="shared" si="2082"/>
        <v>-</v>
      </c>
      <c r="BL2412" s="308" t="str">
        <f t="shared" si="2083"/>
        <v>-</v>
      </c>
      <c r="BM2412" s="591" t="str">
        <f t="shared" si="2084"/>
        <v>-</v>
      </c>
      <c r="BN2412" s="562">
        <f t="shared" si="2087"/>
        <v>11</v>
      </c>
      <c r="BO2412" s="313">
        <f t="shared" si="2089"/>
        <v>2023</v>
      </c>
      <c r="BP2412" s="313">
        <f t="shared" ref="BP2412:BP2422" si="2090">(BN2412/3-ROUNDDOWN(BN2412/3,0))*3</f>
        <v>1.9999999999999996</v>
      </c>
      <c r="BQ2412" s="362"/>
    </row>
    <row r="2413" spans="1:69" ht="10.5" customHeight="1" x14ac:dyDescent="0.2">
      <c r="A2413" s="87" t="str">
        <f t="shared" si="2073"/>
        <v>2023-24RRU11</v>
      </c>
      <c r="B2413" s="87" t="str">
        <f t="shared" si="2085"/>
        <v>Y56</v>
      </c>
      <c r="C2413" s="240" t="s">
        <v>279</v>
      </c>
      <c r="D2413" s="240" t="s">
        <v>174</v>
      </c>
      <c r="E2413" s="42"/>
      <c r="F2413" s="320" t="str">
        <f>VLOOKUP($G2413,'Selection Sheet'!$C$15:$F$39,3,0)</f>
        <v>Y56</v>
      </c>
      <c r="G2413" s="320" t="str">
        <f t="shared" si="2086"/>
        <v>RRU</v>
      </c>
      <c r="H2413" s="240" t="s">
        <v>530</v>
      </c>
      <c r="I2413" s="534">
        <v>397</v>
      </c>
      <c r="J2413" s="534">
        <v>114</v>
      </c>
      <c r="K2413" s="534">
        <v>53</v>
      </c>
      <c r="L2413" s="534">
        <v>26</v>
      </c>
      <c r="M2413" s="534">
        <v>388</v>
      </c>
      <c r="N2413" s="534">
        <v>39</v>
      </c>
      <c r="O2413" s="534">
        <v>53</v>
      </c>
      <c r="P2413" s="534">
        <v>15</v>
      </c>
      <c r="Q2413" s="534" t="s">
        <v>80</v>
      </c>
      <c r="R2413" s="534" t="s">
        <v>80</v>
      </c>
      <c r="S2413" s="534">
        <v>1107</v>
      </c>
      <c r="T2413" s="549">
        <v>372</v>
      </c>
      <c r="U2413" s="554">
        <v>94.2</v>
      </c>
      <c r="V2413" s="554">
        <v>85</v>
      </c>
      <c r="W2413" s="554">
        <v>149</v>
      </c>
      <c r="X2413" s="498">
        <v>600</v>
      </c>
      <c r="Y2413" s="555">
        <v>61.8</v>
      </c>
      <c r="Z2413" s="554">
        <v>30</v>
      </c>
      <c r="AA2413" s="554">
        <v>164.5</v>
      </c>
      <c r="AB2413" s="549">
        <v>87</v>
      </c>
      <c r="AC2413" s="554">
        <v>51.4</v>
      </c>
      <c r="AD2413" s="554">
        <v>43</v>
      </c>
      <c r="AE2413" s="554">
        <v>87</v>
      </c>
      <c r="AF2413" s="502">
        <v>102</v>
      </c>
      <c r="AG2413" s="503">
        <v>140.578313253012</v>
      </c>
      <c r="AH2413" s="503">
        <v>185</v>
      </c>
      <c r="AI2413" s="502">
        <v>83</v>
      </c>
      <c r="AJ2413" s="538" t="s">
        <v>80</v>
      </c>
      <c r="AK2413" s="538" t="s">
        <v>80</v>
      </c>
      <c r="AL2413" s="539"/>
      <c r="AM2413" s="539"/>
      <c r="AN2413" s="538">
        <v>1307</v>
      </c>
      <c r="AO2413" s="538">
        <v>1351</v>
      </c>
      <c r="AP2413" s="569"/>
      <c r="AQ2413" s="569"/>
      <c r="AR2413" s="539"/>
      <c r="AS2413" s="539"/>
      <c r="AT2413" s="539"/>
      <c r="AU2413" s="539"/>
      <c r="AV2413" s="539"/>
      <c r="AW2413" s="539"/>
      <c r="AX2413" s="539"/>
      <c r="AY2413" s="539"/>
      <c r="AZ2413" s="539"/>
      <c r="BA2413" s="539"/>
      <c r="BB2413" s="357"/>
      <c r="BC2413" s="592">
        <f t="shared" si="2074"/>
        <v>11667.999999999996</v>
      </c>
      <c r="BD2413" s="593">
        <f t="shared" si="2075"/>
        <v>15355</v>
      </c>
      <c r="BE2413" s="595">
        <f t="shared" si="2076"/>
        <v>35042.400000000001</v>
      </c>
      <c r="BF2413" s="289">
        <f t="shared" si="2077"/>
        <v>31620</v>
      </c>
      <c r="BG2413" s="596">
        <f t="shared" si="2078"/>
        <v>55428</v>
      </c>
      <c r="BH2413" s="595">
        <f t="shared" si="2079"/>
        <v>37080</v>
      </c>
      <c r="BI2413" s="289">
        <f t="shared" si="2080"/>
        <v>18000</v>
      </c>
      <c r="BJ2413" s="596">
        <f t="shared" si="2081"/>
        <v>98700</v>
      </c>
      <c r="BK2413" s="595">
        <f t="shared" si="2082"/>
        <v>4471.8</v>
      </c>
      <c r="BL2413" s="289">
        <f t="shared" si="2083"/>
        <v>3741</v>
      </c>
      <c r="BM2413" s="596">
        <f t="shared" si="2084"/>
        <v>7569</v>
      </c>
      <c r="BN2413" s="563">
        <f t="shared" si="2087"/>
        <v>11</v>
      </c>
      <c r="BO2413" s="87">
        <f t="shared" si="2089"/>
        <v>2023</v>
      </c>
      <c r="BP2413" s="87">
        <f t="shared" si="2090"/>
        <v>1.9999999999999996</v>
      </c>
      <c r="BQ2413" s="202"/>
    </row>
    <row r="2414" spans="1:69" ht="10.5" customHeight="1" x14ac:dyDescent="0.2">
      <c r="A2414" s="87" t="str">
        <f t="shared" si="2073"/>
        <v>2023-24RX611</v>
      </c>
      <c r="B2414" s="87" t="str">
        <f t="shared" si="2085"/>
        <v>Y63</v>
      </c>
      <c r="C2414" s="240" t="s">
        <v>279</v>
      </c>
      <c r="D2414" s="240" t="s">
        <v>174</v>
      </c>
      <c r="E2414" s="42"/>
      <c r="F2414" s="320" t="str">
        <f>VLOOKUP($G2414,'Selection Sheet'!$C$15:$F$39,3,0)</f>
        <v>Y63</v>
      </c>
      <c r="G2414" s="320" t="str">
        <f t="shared" si="2086"/>
        <v>RX6</v>
      </c>
      <c r="H2414" s="240" t="s">
        <v>532</v>
      </c>
      <c r="I2414" s="534">
        <v>187</v>
      </c>
      <c r="J2414" s="534">
        <v>46</v>
      </c>
      <c r="K2414" s="534">
        <v>25</v>
      </c>
      <c r="L2414" s="534">
        <v>14</v>
      </c>
      <c r="M2414" s="534">
        <v>185</v>
      </c>
      <c r="N2414" s="534">
        <v>15</v>
      </c>
      <c r="O2414" s="534">
        <v>24</v>
      </c>
      <c r="P2414" s="534">
        <v>9</v>
      </c>
      <c r="Q2414" s="534" t="s">
        <v>80</v>
      </c>
      <c r="R2414" s="534" t="s">
        <v>80</v>
      </c>
      <c r="S2414" s="534">
        <v>516</v>
      </c>
      <c r="T2414" s="549">
        <v>291</v>
      </c>
      <c r="U2414" s="554">
        <v>89.2</v>
      </c>
      <c r="V2414" s="554">
        <v>79</v>
      </c>
      <c r="W2414" s="554">
        <v>138</v>
      </c>
      <c r="X2414" s="498">
        <v>284</v>
      </c>
      <c r="Y2414" s="555">
        <v>72.400000000000006</v>
      </c>
      <c r="Z2414" s="554">
        <v>32</v>
      </c>
      <c r="AA2414" s="554">
        <v>181</v>
      </c>
      <c r="AB2414" s="549">
        <v>54</v>
      </c>
      <c r="AC2414" s="554">
        <v>51.3</v>
      </c>
      <c r="AD2414" s="554">
        <v>45</v>
      </c>
      <c r="AE2414" s="554">
        <v>85</v>
      </c>
      <c r="AF2414" s="502">
        <v>67</v>
      </c>
      <c r="AG2414" s="503">
        <v>146.19642857142901</v>
      </c>
      <c r="AH2414" s="503">
        <v>203.5</v>
      </c>
      <c r="AI2414" s="502">
        <v>56</v>
      </c>
      <c r="AJ2414" s="538" t="s">
        <v>80</v>
      </c>
      <c r="AK2414" s="538" t="s">
        <v>80</v>
      </c>
      <c r="AL2414" s="539"/>
      <c r="AM2414" s="539"/>
      <c r="AN2414" s="538">
        <v>439</v>
      </c>
      <c r="AO2414" s="538">
        <v>443</v>
      </c>
      <c r="AP2414" s="569"/>
      <c r="AQ2414" s="569"/>
      <c r="AR2414" s="539"/>
      <c r="AS2414" s="539"/>
      <c r="AT2414" s="539"/>
      <c r="AU2414" s="539"/>
      <c r="AV2414" s="539"/>
      <c r="AW2414" s="539"/>
      <c r="AX2414" s="539"/>
      <c r="AY2414" s="539"/>
      <c r="AZ2414" s="539"/>
      <c r="BA2414" s="539"/>
      <c r="BB2414" s="357"/>
      <c r="BC2414" s="592">
        <f t="shared" si="2074"/>
        <v>8187.0000000000246</v>
      </c>
      <c r="BD2414" s="593">
        <f t="shared" si="2075"/>
        <v>11396</v>
      </c>
      <c r="BE2414" s="595">
        <f t="shared" si="2076"/>
        <v>25957.200000000001</v>
      </c>
      <c r="BF2414" s="289">
        <f t="shared" si="2077"/>
        <v>22989</v>
      </c>
      <c r="BG2414" s="596">
        <f t="shared" si="2078"/>
        <v>40158</v>
      </c>
      <c r="BH2414" s="595">
        <f t="shared" si="2079"/>
        <v>20561.600000000002</v>
      </c>
      <c r="BI2414" s="289">
        <f t="shared" si="2080"/>
        <v>9088</v>
      </c>
      <c r="BJ2414" s="596">
        <f t="shared" si="2081"/>
        <v>51404</v>
      </c>
      <c r="BK2414" s="595">
        <f t="shared" si="2082"/>
        <v>2770.2</v>
      </c>
      <c r="BL2414" s="289">
        <f t="shared" si="2083"/>
        <v>2430</v>
      </c>
      <c r="BM2414" s="596">
        <f t="shared" si="2084"/>
        <v>4590</v>
      </c>
      <c r="BN2414" s="563">
        <f t="shared" si="2087"/>
        <v>11</v>
      </c>
      <c r="BO2414" s="87">
        <f t="shared" si="2089"/>
        <v>2023</v>
      </c>
      <c r="BP2414" s="87">
        <f t="shared" si="2090"/>
        <v>1.9999999999999996</v>
      </c>
      <c r="BQ2414" s="202"/>
    </row>
    <row r="2415" spans="1:69" ht="10.5" customHeight="1" x14ac:dyDescent="0.2">
      <c r="A2415" s="314" t="str">
        <f t="shared" si="2073"/>
        <v>2023-24RX711</v>
      </c>
      <c r="B2415" s="314" t="str">
        <f t="shared" si="2085"/>
        <v>Y62</v>
      </c>
      <c r="C2415" s="243" t="s">
        <v>279</v>
      </c>
      <c r="D2415" s="243" t="s">
        <v>174</v>
      </c>
      <c r="E2415" s="206"/>
      <c r="F2415" s="321" t="str">
        <f>VLOOKUP($G2415,'Selection Sheet'!$C$15:$F$39,3,0)</f>
        <v>Y62</v>
      </c>
      <c r="G2415" s="320" t="str">
        <f t="shared" si="2086"/>
        <v>RX7</v>
      </c>
      <c r="H2415" s="243" t="s">
        <v>533</v>
      </c>
      <c r="I2415" s="540">
        <v>371</v>
      </c>
      <c r="J2415" s="540">
        <v>134</v>
      </c>
      <c r="K2415" s="540">
        <v>59</v>
      </c>
      <c r="L2415" s="540">
        <v>29</v>
      </c>
      <c r="M2415" s="540">
        <v>369</v>
      </c>
      <c r="N2415" s="540">
        <v>39</v>
      </c>
      <c r="O2415" s="540">
        <v>59</v>
      </c>
      <c r="P2415" s="540">
        <v>14</v>
      </c>
      <c r="Q2415" s="540" t="s">
        <v>80</v>
      </c>
      <c r="R2415" s="540" t="s">
        <v>80</v>
      </c>
      <c r="S2415" s="540">
        <v>1113</v>
      </c>
      <c r="T2415" s="514">
        <v>593</v>
      </c>
      <c r="U2415" s="551">
        <v>92.4</v>
      </c>
      <c r="V2415" s="551">
        <v>82</v>
      </c>
      <c r="W2415" s="551">
        <v>138</v>
      </c>
      <c r="X2415" s="511">
        <v>720</v>
      </c>
      <c r="Y2415" s="556">
        <v>65.8</v>
      </c>
      <c r="Z2415" s="551">
        <v>28</v>
      </c>
      <c r="AA2415" s="551">
        <v>164</v>
      </c>
      <c r="AB2415" s="514">
        <v>100</v>
      </c>
      <c r="AC2415" s="551">
        <v>64</v>
      </c>
      <c r="AD2415" s="551">
        <v>51.5</v>
      </c>
      <c r="AE2415" s="551">
        <v>115.5</v>
      </c>
      <c r="AF2415" s="515">
        <v>89</v>
      </c>
      <c r="AG2415" s="516">
        <v>152.18918918918899</v>
      </c>
      <c r="AH2415" s="516">
        <v>203.7</v>
      </c>
      <c r="AI2415" s="515">
        <v>74</v>
      </c>
      <c r="AJ2415" s="519" t="s">
        <v>80</v>
      </c>
      <c r="AK2415" s="519" t="s">
        <v>80</v>
      </c>
      <c r="AL2415" s="570"/>
      <c r="AM2415" s="570"/>
      <c r="AN2415" s="519">
        <v>1091</v>
      </c>
      <c r="AO2415" s="519">
        <v>1111</v>
      </c>
      <c r="AP2415" s="570"/>
      <c r="AQ2415" s="570"/>
      <c r="AR2415" s="542"/>
      <c r="AS2415" s="542"/>
      <c r="AT2415" s="542"/>
      <c r="AU2415" s="542"/>
      <c r="AV2415" s="542"/>
      <c r="AW2415" s="542"/>
      <c r="AX2415" s="542"/>
      <c r="AY2415" s="542"/>
      <c r="AZ2415" s="542"/>
      <c r="BA2415" s="542"/>
      <c r="BB2415" s="358"/>
      <c r="BC2415" s="597">
        <f t="shared" si="2074"/>
        <v>11261.999999999985</v>
      </c>
      <c r="BD2415" s="598">
        <f t="shared" si="2075"/>
        <v>15073.8</v>
      </c>
      <c r="BE2415" s="602">
        <f t="shared" si="2076"/>
        <v>54793.200000000004</v>
      </c>
      <c r="BF2415" s="603">
        <f t="shared" si="2077"/>
        <v>48626</v>
      </c>
      <c r="BG2415" s="604">
        <f t="shared" si="2078"/>
        <v>81834</v>
      </c>
      <c r="BH2415" s="602">
        <f t="shared" si="2079"/>
        <v>47376</v>
      </c>
      <c r="BI2415" s="603">
        <f t="shared" si="2080"/>
        <v>20160</v>
      </c>
      <c r="BJ2415" s="604">
        <f t="shared" si="2081"/>
        <v>118080</v>
      </c>
      <c r="BK2415" s="602">
        <f t="shared" si="2082"/>
        <v>6400</v>
      </c>
      <c r="BL2415" s="603">
        <f t="shared" si="2083"/>
        <v>5150</v>
      </c>
      <c r="BM2415" s="604">
        <f t="shared" si="2084"/>
        <v>11550</v>
      </c>
      <c r="BN2415" s="564">
        <f t="shared" si="2087"/>
        <v>11</v>
      </c>
      <c r="BO2415" s="314">
        <f t="shared" si="2089"/>
        <v>2023</v>
      </c>
      <c r="BP2415" s="314">
        <f t="shared" si="2090"/>
        <v>1.9999999999999996</v>
      </c>
      <c r="BQ2415" s="202"/>
    </row>
    <row r="2416" spans="1:69" ht="10.5" customHeight="1" x14ac:dyDescent="0.2">
      <c r="A2416" s="87" t="str">
        <f t="shared" si="2073"/>
        <v>2023-24RX811</v>
      </c>
      <c r="B2416" s="87" t="str">
        <f t="shared" si="2085"/>
        <v>Y63</v>
      </c>
      <c r="C2416" s="240" t="s">
        <v>279</v>
      </c>
      <c r="D2416" s="240" t="s">
        <v>174</v>
      </c>
      <c r="E2416" s="42"/>
      <c r="F2416" s="320" t="str">
        <f>VLOOKUP($G2416,'Selection Sheet'!$C$15:$F$39,3,0)</f>
        <v>Y63</v>
      </c>
      <c r="G2416" s="320" t="str">
        <f t="shared" si="2086"/>
        <v>RX8</v>
      </c>
      <c r="H2416" s="240" t="s">
        <v>534</v>
      </c>
      <c r="I2416" s="534">
        <v>293</v>
      </c>
      <c r="J2416" s="534">
        <v>61</v>
      </c>
      <c r="K2416" s="534">
        <v>43</v>
      </c>
      <c r="L2416" s="534">
        <v>14</v>
      </c>
      <c r="M2416" s="534">
        <v>283</v>
      </c>
      <c r="N2416" s="534">
        <v>19</v>
      </c>
      <c r="O2416" s="534">
        <v>38</v>
      </c>
      <c r="P2416" s="534">
        <v>4</v>
      </c>
      <c r="Q2416" s="534" t="s">
        <v>80</v>
      </c>
      <c r="R2416" s="534" t="s">
        <v>80</v>
      </c>
      <c r="S2416" s="534">
        <v>914</v>
      </c>
      <c r="T2416" s="549">
        <v>456</v>
      </c>
      <c r="U2416" s="554">
        <v>95.8</v>
      </c>
      <c r="V2416" s="554">
        <v>83</v>
      </c>
      <c r="W2416" s="554">
        <v>161</v>
      </c>
      <c r="X2416" s="498">
        <v>535</v>
      </c>
      <c r="Y2416" s="555">
        <v>96.5</v>
      </c>
      <c r="Z2416" s="554">
        <v>34</v>
      </c>
      <c r="AA2416" s="554">
        <v>275</v>
      </c>
      <c r="AB2416" s="549">
        <v>85</v>
      </c>
      <c r="AC2416" s="554">
        <v>58.3</v>
      </c>
      <c r="AD2416" s="554">
        <v>51</v>
      </c>
      <c r="AE2416" s="554">
        <v>92</v>
      </c>
      <c r="AF2416" s="502">
        <v>96</v>
      </c>
      <c r="AG2416" s="503">
        <v>139.01265822784799</v>
      </c>
      <c r="AH2416" s="503">
        <v>205</v>
      </c>
      <c r="AI2416" s="502">
        <v>79</v>
      </c>
      <c r="AJ2416" s="506" t="s">
        <v>80</v>
      </c>
      <c r="AK2416" s="506" t="s">
        <v>80</v>
      </c>
      <c r="AL2416" s="569"/>
      <c r="AM2416" s="569"/>
      <c r="AN2416" s="506">
        <v>1097</v>
      </c>
      <c r="AO2416" s="506">
        <v>1195</v>
      </c>
      <c r="AP2416" s="569"/>
      <c r="AQ2416" s="569"/>
      <c r="AR2416" s="539"/>
      <c r="AS2416" s="539"/>
      <c r="AT2416" s="539"/>
      <c r="AU2416" s="539"/>
      <c r="AV2416" s="539"/>
      <c r="AW2416" s="539"/>
      <c r="AX2416" s="539"/>
      <c r="AY2416" s="539"/>
      <c r="AZ2416" s="539"/>
      <c r="BA2416" s="539"/>
      <c r="BB2416" s="357"/>
      <c r="BC2416" s="592">
        <f t="shared" si="2074"/>
        <v>10981.999999999991</v>
      </c>
      <c r="BD2416" s="593">
        <f t="shared" si="2075"/>
        <v>16195</v>
      </c>
      <c r="BE2416" s="595">
        <f t="shared" si="2076"/>
        <v>43684.799999999996</v>
      </c>
      <c r="BF2416" s="289">
        <f t="shared" si="2077"/>
        <v>37848</v>
      </c>
      <c r="BG2416" s="596">
        <f t="shared" si="2078"/>
        <v>73416</v>
      </c>
      <c r="BH2416" s="595">
        <f t="shared" si="2079"/>
        <v>51627.5</v>
      </c>
      <c r="BI2416" s="289">
        <f t="shared" si="2080"/>
        <v>18190</v>
      </c>
      <c r="BJ2416" s="596">
        <f t="shared" si="2081"/>
        <v>147125</v>
      </c>
      <c r="BK2416" s="595">
        <f t="shared" si="2082"/>
        <v>4955.5</v>
      </c>
      <c r="BL2416" s="289">
        <f t="shared" si="2083"/>
        <v>4335</v>
      </c>
      <c r="BM2416" s="596">
        <f t="shared" si="2084"/>
        <v>7820</v>
      </c>
      <c r="BN2416" s="563">
        <f t="shared" si="2087"/>
        <v>11</v>
      </c>
      <c r="BO2416" s="87">
        <f t="shared" si="2089"/>
        <v>2023</v>
      </c>
      <c r="BP2416" s="87">
        <f t="shared" si="2090"/>
        <v>1.9999999999999996</v>
      </c>
      <c r="BQ2416" s="202"/>
    </row>
    <row r="2417" spans="1:69" ht="10.5" customHeight="1" x14ac:dyDescent="0.2">
      <c r="A2417" s="87" t="str">
        <f t="shared" si="2073"/>
        <v>2023-24RX911</v>
      </c>
      <c r="B2417" s="87" t="str">
        <f t="shared" si="2085"/>
        <v>Y60</v>
      </c>
      <c r="C2417" s="240" t="s">
        <v>279</v>
      </c>
      <c r="D2417" s="240" t="s">
        <v>174</v>
      </c>
      <c r="E2417" s="42"/>
      <c r="F2417" s="320" t="str">
        <f>VLOOKUP($G2417,'Selection Sheet'!$C$15:$F$39,3,0)</f>
        <v>Y60</v>
      </c>
      <c r="G2417" s="320" t="str">
        <f t="shared" si="2086"/>
        <v>RX9</v>
      </c>
      <c r="H2417" s="240" t="s">
        <v>535</v>
      </c>
      <c r="I2417" s="534">
        <v>248</v>
      </c>
      <c r="J2417" s="534">
        <v>57</v>
      </c>
      <c r="K2417" s="534">
        <v>26</v>
      </c>
      <c r="L2417" s="534">
        <v>10</v>
      </c>
      <c r="M2417" s="534">
        <v>245</v>
      </c>
      <c r="N2417" s="534">
        <v>12</v>
      </c>
      <c r="O2417" s="534">
        <v>26</v>
      </c>
      <c r="P2417" s="534">
        <v>5</v>
      </c>
      <c r="Q2417" s="534" t="s">
        <v>80</v>
      </c>
      <c r="R2417" s="534" t="s">
        <v>80</v>
      </c>
      <c r="S2417" s="534">
        <v>699</v>
      </c>
      <c r="T2417" s="549">
        <v>404</v>
      </c>
      <c r="U2417" s="554">
        <v>105.2</v>
      </c>
      <c r="V2417" s="554">
        <v>91.5</v>
      </c>
      <c r="W2417" s="554">
        <v>164</v>
      </c>
      <c r="X2417" s="498">
        <v>413</v>
      </c>
      <c r="Y2417" s="555">
        <v>98.3</v>
      </c>
      <c r="Z2417" s="554">
        <v>44</v>
      </c>
      <c r="AA2417" s="554">
        <v>235</v>
      </c>
      <c r="AB2417" s="549">
        <v>46</v>
      </c>
      <c r="AC2417" s="554">
        <v>66.400000000000006</v>
      </c>
      <c r="AD2417" s="554">
        <v>56.5</v>
      </c>
      <c r="AE2417" s="554">
        <v>113</v>
      </c>
      <c r="AF2417" s="502">
        <v>145</v>
      </c>
      <c r="AG2417" s="503">
        <v>151.52500000000001</v>
      </c>
      <c r="AH2417" s="503">
        <v>210</v>
      </c>
      <c r="AI2417" s="502">
        <v>80</v>
      </c>
      <c r="AJ2417" s="506" t="s">
        <v>80</v>
      </c>
      <c r="AK2417" s="506" t="s">
        <v>80</v>
      </c>
      <c r="AL2417" s="569"/>
      <c r="AM2417" s="569"/>
      <c r="AN2417" s="506">
        <v>798</v>
      </c>
      <c r="AO2417" s="506">
        <v>809</v>
      </c>
      <c r="AP2417" s="569"/>
      <c r="AQ2417" s="569"/>
      <c r="AR2417" s="539"/>
      <c r="AS2417" s="539"/>
      <c r="AT2417" s="539"/>
      <c r="AU2417" s="539"/>
      <c r="AV2417" s="539"/>
      <c r="AW2417" s="539"/>
      <c r="AX2417" s="539"/>
      <c r="AY2417" s="539"/>
      <c r="AZ2417" s="539"/>
      <c r="BA2417" s="539"/>
      <c r="BB2417" s="357"/>
      <c r="BC2417" s="592">
        <f t="shared" si="2074"/>
        <v>12122</v>
      </c>
      <c r="BD2417" s="593">
        <f t="shared" si="2075"/>
        <v>16800</v>
      </c>
      <c r="BE2417" s="595">
        <f t="shared" si="2076"/>
        <v>42500.800000000003</v>
      </c>
      <c r="BF2417" s="289">
        <f t="shared" si="2077"/>
        <v>36966</v>
      </c>
      <c r="BG2417" s="596">
        <f t="shared" si="2078"/>
        <v>66256</v>
      </c>
      <c r="BH2417" s="595">
        <f t="shared" si="2079"/>
        <v>40597.9</v>
      </c>
      <c r="BI2417" s="289">
        <f t="shared" si="2080"/>
        <v>18172</v>
      </c>
      <c r="BJ2417" s="596">
        <f t="shared" si="2081"/>
        <v>97055</v>
      </c>
      <c r="BK2417" s="595">
        <f t="shared" si="2082"/>
        <v>3054.4</v>
      </c>
      <c r="BL2417" s="289">
        <f t="shared" si="2083"/>
        <v>2599</v>
      </c>
      <c r="BM2417" s="596">
        <f t="shared" si="2084"/>
        <v>5198</v>
      </c>
      <c r="BN2417" s="563">
        <f t="shared" si="2087"/>
        <v>11</v>
      </c>
      <c r="BO2417" s="87">
        <f t="shared" si="2089"/>
        <v>2023</v>
      </c>
      <c r="BP2417" s="87">
        <f t="shared" si="2090"/>
        <v>1.9999999999999996</v>
      </c>
      <c r="BQ2417" s="202"/>
    </row>
    <row r="2418" spans="1:69" ht="10.5" customHeight="1" x14ac:dyDescent="0.2">
      <c r="A2418" s="314" t="str">
        <f t="shared" si="2073"/>
        <v>2023-24RYA11</v>
      </c>
      <c r="B2418" s="314" t="str">
        <f t="shared" si="2085"/>
        <v>Y60</v>
      </c>
      <c r="C2418" s="243" t="s">
        <v>279</v>
      </c>
      <c r="D2418" s="243" t="s">
        <v>174</v>
      </c>
      <c r="E2418" s="206"/>
      <c r="F2418" s="321" t="str">
        <f>VLOOKUP($G2418,'Selection Sheet'!$C$15:$F$39,3,0)</f>
        <v>Y60</v>
      </c>
      <c r="G2418" s="321" t="str">
        <f t="shared" si="2086"/>
        <v>RYA</v>
      </c>
      <c r="H2418" s="243" t="s">
        <v>536</v>
      </c>
      <c r="I2418" s="540">
        <v>371</v>
      </c>
      <c r="J2418" s="540">
        <v>86</v>
      </c>
      <c r="K2418" s="540">
        <v>51</v>
      </c>
      <c r="L2418" s="540">
        <v>23</v>
      </c>
      <c r="M2418" s="540">
        <v>372</v>
      </c>
      <c r="N2418" s="540">
        <v>28</v>
      </c>
      <c r="O2418" s="540">
        <v>51</v>
      </c>
      <c r="P2418" s="540">
        <v>14</v>
      </c>
      <c r="Q2418" s="540" t="s">
        <v>80</v>
      </c>
      <c r="R2418" s="540" t="s">
        <v>80</v>
      </c>
      <c r="S2418" s="540">
        <v>996</v>
      </c>
      <c r="T2418" s="514">
        <v>452</v>
      </c>
      <c r="U2418" s="551">
        <v>104.5</v>
      </c>
      <c r="V2418" s="551">
        <v>89</v>
      </c>
      <c r="W2418" s="551">
        <v>168</v>
      </c>
      <c r="X2418" s="511">
        <v>471</v>
      </c>
      <c r="Y2418" s="556">
        <v>93</v>
      </c>
      <c r="Z2418" s="551">
        <v>38</v>
      </c>
      <c r="AA2418" s="551">
        <v>272</v>
      </c>
      <c r="AB2418" s="514">
        <v>64</v>
      </c>
      <c r="AC2418" s="551">
        <v>68</v>
      </c>
      <c r="AD2418" s="551">
        <v>59.5</v>
      </c>
      <c r="AE2418" s="551">
        <v>118</v>
      </c>
      <c r="AF2418" s="515">
        <v>133</v>
      </c>
      <c r="AG2418" s="516">
        <v>158.27358490565999</v>
      </c>
      <c r="AH2418" s="516">
        <v>230.5</v>
      </c>
      <c r="AI2418" s="515">
        <v>106</v>
      </c>
      <c r="AJ2418" s="519" t="s">
        <v>80</v>
      </c>
      <c r="AK2418" s="519" t="s">
        <v>80</v>
      </c>
      <c r="AL2418" s="570"/>
      <c r="AM2418" s="570"/>
      <c r="AN2418" s="519">
        <v>1662</v>
      </c>
      <c r="AO2418" s="519">
        <v>1667</v>
      </c>
      <c r="AP2418" s="570"/>
      <c r="AQ2418" s="570"/>
      <c r="AR2418" s="542"/>
      <c r="AS2418" s="542"/>
      <c r="AT2418" s="542"/>
      <c r="AU2418" s="542"/>
      <c r="AV2418" s="542"/>
      <c r="AW2418" s="542"/>
      <c r="AX2418" s="542"/>
      <c r="AY2418" s="542"/>
      <c r="AZ2418" s="542"/>
      <c r="BA2418" s="542"/>
      <c r="BB2418" s="358"/>
      <c r="BC2418" s="597">
        <f t="shared" si="2074"/>
        <v>16776.99999999996</v>
      </c>
      <c r="BD2418" s="598">
        <f t="shared" si="2075"/>
        <v>24433</v>
      </c>
      <c r="BE2418" s="602">
        <f t="shared" si="2076"/>
        <v>47234</v>
      </c>
      <c r="BF2418" s="603">
        <f t="shared" si="2077"/>
        <v>40228</v>
      </c>
      <c r="BG2418" s="604">
        <f t="shared" si="2078"/>
        <v>75936</v>
      </c>
      <c r="BH2418" s="602">
        <f t="shared" si="2079"/>
        <v>43803</v>
      </c>
      <c r="BI2418" s="603">
        <f t="shared" si="2080"/>
        <v>17898</v>
      </c>
      <c r="BJ2418" s="604">
        <f t="shared" si="2081"/>
        <v>128112</v>
      </c>
      <c r="BK2418" s="602">
        <f t="shared" si="2082"/>
        <v>4352</v>
      </c>
      <c r="BL2418" s="603">
        <f t="shared" si="2083"/>
        <v>3808</v>
      </c>
      <c r="BM2418" s="604">
        <f t="shared" si="2084"/>
        <v>7552</v>
      </c>
      <c r="BN2418" s="564">
        <f t="shared" si="2087"/>
        <v>11</v>
      </c>
      <c r="BO2418" s="314">
        <f t="shared" si="2089"/>
        <v>2023</v>
      </c>
      <c r="BP2418" s="314">
        <f t="shared" si="2090"/>
        <v>1.9999999999999996</v>
      </c>
      <c r="BQ2418" s="202"/>
    </row>
    <row r="2419" spans="1:69" ht="10.5" customHeight="1" x14ac:dyDescent="0.2">
      <c r="A2419" s="87" t="str">
        <f t="shared" si="2073"/>
        <v>2023-24RYC11</v>
      </c>
      <c r="B2419" s="87" t="str">
        <f t="shared" si="2085"/>
        <v>Y61</v>
      </c>
      <c r="C2419" s="240" t="s">
        <v>279</v>
      </c>
      <c r="D2419" s="240" t="s">
        <v>174</v>
      </c>
      <c r="E2419" s="42"/>
      <c r="F2419" s="320" t="str">
        <f>VLOOKUP($G2419,'Selection Sheet'!$C$15:$F$39,3,0)</f>
        <v>Y61</v>
      </c>
      <c r="G2419" s="320" t="str">
        <f t="shared" si="2086"/>
        <v>RYC</v>
      </c>
      <c r="H2419" s="240" t="s">
        <v>537</v>
      </c>
      <c r="I2419" s="534">
        <v>270</v>
      </c>
      <c r="J2419" s="534">
        <v>69</v>
      </c>
      <c r="K2419" s="534">
        <v>28</v>
      </c>
      <c r="L2419" s="534">
        <v>19</v>
      </c>
      <c r="M2419" s="534">
        <v>269</v>
      </c>
      <c r="N2419" s="534">
        <v>21</v>
      </c>
      <c r="O2419" s="534">
        <v>28</v>
      </c>
      <c r="P2419" s="534">
        <v>13</v>
      </c>
      <c r="Q2419" s="534" t="s">
        <v>80</v>
      </c>
      <c r="R2419" s="534" t="s">
        <v>80</v>
      </c>
      <c r="S2419" s="534">
        <v>910</v>
      </c>
      <c r="T2419" s="549">
        <v>542</v>
      </c>
      <c r="U2419" s="554">
        <v>100.8</v>
      </c>
      <c r="V2419" s="554">
        <v>88</v>
      </c>
      <c r="W2419" s="554">
        <v>145</v>
      </c>
      <c r="X2419" s="498">
        <v>560</v>
      </c>
      <c r="Y2419" s="555">
        <v>81</v>
      </c>
      <c r="Z2419" s="554">
        <v>32</v>
      </c>
      <c r="AA2419" s="554">
        <v>213.5</v>
      </c>
      <c r="AB2419" s="549">
        <v>85</v>
      </c>
      <c r="AC2419" s="554">
        <v>65.400000000000006</v>
      </c>
      <c r="AD2419" s="554">
        <v>54</v>
      </c>
      <c r="AE2419" s="554">
        <v>103</v>
      </c>
      <c r="AF2419" s="502">
        <v>131</v>
      </c>
      <c r="AG2419" s="503">
        <v>152.15384615384599</v>
      </c>
      <c r="AH2419" s="503">
        <v>204.9</v>
      </c>
      <c r="AI2419" s="502">
        <v>104</v>
      </c>
      <c r="AJ2419" s="538" t="s">
        <v>80</v>
      </c>
      <c r="AK2419" s="538" t="s">
        <v>80</v>
      </c>
      <c r="AL2419" s="539"/>
      <c r="AM2419" s="539"/>
      <c r="AN2419" s="538">
        <v>519</v>
      </c>
      <c r="AO2419" s="538">
        <v>526</v>
      </c>
      <c r="AP2419" s="569"/>
      <c r="AQ2419" s="569"/>
      <c r="AR2419" s="539"/>
      <c r="AS2419" s="539"/>
      <c r="AT2419" s="539"/>
      <c r="AU2419" s="539"/>
      <c r="AV2419" s="539"/>
      <c r="AW2419" s="539"/>
      <c r="AX2419" s="539"/>
      <c r="AY2419" s="539"/>
      <c r="AZ2419" s="539"/>
      <c r="BA2419" s="539"/>
      <c r="BB2419" s="357"/>
      <c r="BC2419" s="592">
        <f t="shared" si="2074"/>
        <v>15823.999999999984</v>
      </c>
      <c r="BD2419" s="593">
        <f t="shared" si="2075"/>
        <v>21309.600000000002</v>
      </c>
      <c r="BE2419" s="595">
        <f t="shared" si="2076"/>
        <v>54633.599999999999</v>
      </c>
      <c r="BF2419" s="289">
        <f t="shared" si="2077"/>
        <v>47696</v>
      </c>
      <c r="BG2419" s="596">
        <f t="shared" si="2078"/>
        <v>78590</v>
      </c>
      <c r="BH2419" s="595">
        <f t="shared" si="2079"/>
        <v>45360</v>
      </c>
      <c r="BI2419" s="289">
        <f t="shared" si="2080"/>
        <v>17920</v>
      </c>
      <c r="BJ2419" s="596">
        <f t="shared" si="2081"/>
        <v>119560</v>
      </c>
      <c r="BK2419" s="595">
        <f t="shared" si="2082"/>
        <v>5559.0000000000009</v>
      </c>
      <c r="BL2419" s="289">
        <f t="shared" si="2083"/>
        <v>4590</v>
      </c>
      <c r="BM2419" s="596">
        <f t="shared" si="2084"/>
        <v>8755</v>
      </c>
      <c r="BN2419" s="563">
        <f t="shared" si="2087"/>
        <v>11</v>
      </c>
      <c r="BO2419" s="87">
        <f t="shared" si="2089"/>
        <v>2023</v>
      </c>
      <c r="BP2419" s="87">
        <f t="shared" si="2090"/>
        <v>1.9999999999999996</v>
      </c>
      <c r="BQ2419" s="202"/>
    </row>
    <row r="2420" spans="1:69" ht="10.5" customHeight="1" x14ac:dyDescent="0.2">
      <c r="A2420" s="87" t="str">
        <f t="shared" si="2073"/>
        <v>2023-24RYD11</v>
      </c>
      <c r="B2420" s="87" t="str">
        <f t="shared" si="2085"/>
        <v>Y59</v>
      </c>
      <c r="C2420" s="240" t="s">
        <v>279</v>
      </c>
      <c r="D2420" s="240" t="s">
        <v>174</v>
      </c>
      <c r="E2420" s="42"/>
      <c r="F2420" s="320" t="str">
        <f>VLOOKUP($G2420,'Selection Sheet'!$C$15:$F$39,3,0)</f>
        <v>Y59</v>
      </c>
      <c r="G2420" s="320" t="str">
        <f t="shared" si="2086"/>
        <v>RYD</v>
      </c>
      <c r="H2420" s="240" t="s">
        <v>538</v>
      </c>
      <c r="I2420" s="534">
        <v>214</v>
      </c>
      <c r="J2420" s="534">
        <v>65</v>
      </c>
      <c r="K2420" s="534">
        <v>38</v>
      </c>
      <c r="L2420" s="534">
        <v>23</v>
      </c>
      <c r="M2420" s="534">
        <v>210</v>
      </c>
      <c r="N2420" s="534">
        <v>24</v>
      </c>
      <c r="O2420" s="534">
        <v>35</v>
      </c>
      <c r="P2420" s="534">
        <v>15</v>
      </c>
      <c r="Q2420" s="534" t="s">
        <v>80</v>
      </c>
      <c r="R2420" s="534" t="s">
        <v>80</v>
      </c>
      <c r="S2420" s="534">
        <v>798</v>
      </c>
      <c r="T2420" s="549">
        <v>395</v>
      </c>
      <c r="U2420" s="554">
        <v>94.1</v>
      </c>
      <c r="V2420" s="554">
        <v>81</v>
      </c>
      <c r="W2420" s="554">
        <v>156</v>
      </c>
      <c r="X2420" s="498">
        <v>475</v>
      </c>
      <c r="Y2420" s="555">
        <v>54.4</v>
      </c>
      <c r="Z2420" s="554">
        <v>29</v>
      </c>
      <c r="AA2420" s="554">
        <v>115</v>
      </c>
      <c r="AB2420" s="549">
        <v>58</v>
      </c>
      <c r="AC2420" s="554">
        <v>71.400000000000006</v>
      </c>
      <c r="AD2420" s="554">
        <v>55.5</v>
      </c>
      <c r="AE2420" s="554">
        <v>123</v>
      </c>
      <c r="AF2420" s="502">
        <v>111</v>
      </c>
      <c r="AG2420" s="503">
        <v>155.13333333333301</v>
      </c>
      <c r="AH2420" s="503">
        <v>204.2</v>
      </c>
      <c r="AI2420" s="502">
        <v>90</v>
      </c>
      <c r="AJ2420" s="538" t="s">
        <v>80</v>
      </c>
      <c r="AK2420" s="538" t="s">
        <v>80</v>
      </c>
      <c r="AL2420" s="539"/>
      <c r="AM2420" s="539"/>
      <c r="AN2420" s="538">
        <v>1183</v>
      </c>
      <c r="AO2420" s="538">
        <v>1209</v>
      </c>
      <c r="AP2420" s="569"/>
      <c r="AQ2420" s="569"/>
      <c r="AR2420" s="539"/>
      <c r="AS2420" s="539"/>
      <c r="AT2420" s="539"/>
      <c r="AU2420" s="539"/>
      <c r="AV2420" s="539"/>
      <c r="AW2420" s="539"/>
      <c r="AX2420" s="539"/>
      <c r="AY2420" s="539"/>
      <c r="AZ2420" s="539"/>
      <c r="BA2420" s="539"/>
      <c r="BB2420" s="357"/>
      <c r="BC2420" s="592">
        <f t="shared" si="2074"/>
        <v>13961.999999999971</v>
      </c>
      <c r="BD2420" s="593">
        <f t="shared" si="2075"/>
        <v>18378</v>
      </c>
      <c r="BE2420" s="595">
        <f t="shared" si="2076"/>
        <v>37169.5</v>
      </c>
      <c r="BF2420" s="289">
        <f t="shared" si="2077"/>
        <v>31995</v>
      </c>
      <c r="BG2420" s="596">
        <f t="shared" si="2078"/>
        <v>61620</v>
      </c>
      <c r="BH2420" s="595">
        <f t="shared" si="2079"/>
        <v>25840</v>
      </c>
      <c r="BI2420" s="289">
        <f t="shared" si="2080"/>
        <v>13775</v>
      </c>
      <c r="BJ2420" s="596">
        <f t="shared" si="2081"/>
        <v>54625</v>
      </c>
      <c r="BK2420" s="595">
        <f t="shared" si="2082"/>
        <v>4141.2000000000007</v>
      </c>
      <c r="BL2420" s="289">
        <f t="shared" si="2083"/>
        <v>3219</v>
      </c>
      <c r="BM2420" s="596">
        <f t="shared" si="2084"/>
        <v>7134</v>
      </c>
      <c r="BN2420" s="563">
        <f t="shared" si="2087"/>
        <v>11</v>
      </c>
      <c r="BO2420" s="87">
        <f t="shared" si="2089"/>
        <v>2023</v>
      </c>
      <c r="BP2420" s="87">
        <f t="shared" si="2090"/>
        <v>1.9999999999999996</v>
      </c>
      <c r="BQ2420" s="202"/>
    </row>
    <row r="2421" spans="1:69" ht="10.5" customHeight="1" x14ac:dyDescent="0.2">
      <c r="A2421" s="87" t="str">
        <f t="shared" si="2073"/>
        <v>2023-24RYE11</v>
      </c>
      <c r="B2421" s="87" t="str">
        <f t="shared" si="2085"/>
        <v>Y59</v>
      </c>
      <c r="C2421" s="240" t="s">
        <v>279</v>
      </c>
      <c r="D2421" s="240" t="s">
        <v>174</v>
      </c>
      <c r="E2421" s="42"/>
      <c r="F2421" s="320" t="str">
        <f>VLOOKUP($G2421,'Selection Sheet'!$C$15:$F$39,3,0)</f>
        <v>Y59</v>
      </c>
      <c r="G2421" s="320" t="str">
        <f t="shared" si="2086"/>
        <v>RYE</v>
      </c>
      <c r="H2421" s="240" t="s">
        <v>539</v>
      </c>
      <c r="I2421" s="534">
        <v>218</v>
      </c>
      <c r="J2421" s="534">
        <v>57</v>
      </c>
      <c r="K2421" s="534">
        <v>23</v>
      </c>
      <c r="L2421" s="534">
        <v>14</v>
      </c>
      <c r="M2421" s="534">
        <v>215</v>
      </c>
      <c r="N2421" s="534">
        <v>16</v>
      </c>
      <c r="O2421" s="534">
        <v>22</v>
      </c>
      <c r="P2421" s="534">
        <v>8</v>
      </c>
      <c r="Q2421" s="534" t="s">
        <v>80</v>
      </c>
      <c r="R2421" s="534" t="s">
        <v>80</v>
      </c>
      <c r="S2421" s="534">
        <v>439</v>
      </c>
      <c r="T2421" s="549">
        <v>362</v>
      </c>
      <c r="U2421" s="554">
        <v>97.5</v>
      </c>
      <c r="V2421" s="554">
        <v>82.5</v>
      </c>
      <c r="W2421" s="554">
        <v>150</v>
      </c>
      <c r="X2421" s="498">
        <v>370</v>
      </c>
      <c r="Y2421" s="555">
        <v>79.7</v>
      </c>
      <c r="Z2421" s="554">
        <v>32</v>
      </c>
      <c r="AA2421" s="554">
        <v>222</v>
      </c>
      <c r="AB2421" s="549">
        <v>74</v>
      </c>
      <c r="AC2421" s="554">
        <v>49.7</v>
      </c>
      <c r="AD2421" s="554">
        <v>46</v>
      </c>
      <c r="AE2421" s="554">
        <v>83</v>
      </c>
      <c r="AF2421" s="502">
        <v>89</v>
      </c>
      <c r="AG2421" s="503">
        <v>134.597222222222</v>
      </c>
      <c r="AH2421" s="503">
        <v>178.9</v>
      </c>
      <c r="AI2421" s="502">
        <v>72</v>
      </c>
      <c r="AJ2421" s="538" t="s">
        <v>80</v>
      </c>
      <c r="AK2421" s="538" t="s">
        <v>80</v>
      </c>
      <c r="AL2421" s="539"/>
      <c r="AM2421" s="539"/>
      <c r="AN2421" s="538">
        <v>635</v>
      </c>
      <c r="AO2421" s="538">
        <v>645</v>
      </c>
      <c r="AP2421" s="569"/>
      <c r="AQ2421" s="569"/>
      <c r="AR2421" s="539"/>
      <c r="AS2421" s="539"/>
      <c r="AT2421" s="539"/>
      <c r="AU2421" s="539"/>
      <c r="AV2421" s="539"/>
      <c r="AW2421" s="539"/>
      <c r="AX2421" s="539"/>
      <c r="AY2421" s="539"/>
      <c r="AZ2421" s="539"/>
      <c r="BA2421" s="539"/>
      <c r="BB2421" s="357"/>
      <c r="BC2421" s="592">
        <f t="shared" si="2074"/>
        <v>9690.9999999999836</v>
      </c>
      <c r="BD2421" s="593">
        <f t="shared" si="2075"/>
        <v>12880.800000000001</v>
      </c>
      <c r="BE2421" s="595">
        <f t="shared" si="2076"/>
        <v>35295</v>
      </c>
      <c r="BF2421" s="289">
        <f t="shared" si="2077"/>
        <v>29865</v>
      </c>
      <c r="BG2421" s="596">
        <f t="shared" si="2078"/>
        <v>54300</v>
      </c>
      <c r="BH2421" s="595">
        <f t="shared" si="2079"/>
        <v>29489</v>
      </c>
      <c r="BI2421" s="289">
        <f t="shared" si="2080"/>
        <v>11840</v>
      </c>
      <c r="BJ2421" s="596">
        <f t="shared" si="2081"/>
        <v>82140</v>
      </c>
      <c r="BK2421" s="595">
        <f t="shared" si="2082"/>
        <v>3677.8</v>
      </c>
      <c r="BL2421" s="289">
        <f t="shared" si="2083"/>
        <v>3404</v>
      </c>
      <c r="BM2421" s="596">
        <f t="shared" si="2084"/>
        <v>6142</v>
      </c>
      <c r="BN2421" s="563">
        <f t="shared" si="2087"/>
        <v>11</v>
      </c>
      <c r="BO2421" s="87">
        <f t="shared" si="2089"/>
        <v>2023</v>
      </c>
      <c r="BP2421" s="87">
        <f t="shared" si="2090"/>
        <v>1.9999999999999996</v>
      </c>
      <c r="BQ2421" s="202"/>
    </row>
    <row r="2422" spans="1:69" ht="10.5" customHeight="1" x14ac:dyDescent="0.2">
      <c r="A2422" s="312" t="str">
        <f t="shared" si="2073"/>
        <v>2023-24RYF11</v>
      </c>
      <c r="B2422" s="312" t="str">
        <f t="shared" si="2085"/>
        <v>Y58</v>
      </c>
      <c r="C2422" s="245" t="s">
        <v>279</v>
      </c>
      <c r="D2422" s="245" t="s">
        <v>174</v>
      </c>
      <c r="E2422" s="53"/>
      <c r="F2422" s="322" t="str">
        <f>VLOOKUP($G2422,'Selection Sheet'!$C$15:$F$39,3,0)</f>
        <v>Y58</v>
      </c>
      <c r="G2422" s="322" t="str">
        <f t="shared" si="2086"/>
        <v>RYF</v>
      </c>
      <c r="H2422" s="245" t="s">
        <v>540</v>
      </c>
      <c r="I2422" s="543">
        <v>255</v>
      </c>
      <c r="J2422" s="543">
        <v>71</v>
      </c>
      <c r="K2422" s="543">
        <v>47</v>
      </c>
      <c r="L2422" s="543">
        <v>22</v>
      </c>
      <c r="M2422" s="543">
        <v>253</v>
      </c>
      <c r="N2422" s="543">
        <v>23</v>
      </c>
      <c r="O2422" s="543">
        <v>47</v>
      </c>
      <c r="P2422" s="543">
        <v>13</v>
      </c>
      <c r="Q2422" s="543" t="s">
        <v>80</v>
      </c>
      <c r="R2422" s="543" t="s">
        <v>80</v>
      </c>
      <c r="S2422" s="543">
        <v>736</v>
      </c>
      <c r="T2422" s="524">
        <v>613</v>
      </c>
      <c r="U2422" s="552">
        <v>119.3</v>
      </c>
      <c r="V2422" s="552">
        <v>98</v>
      </c>
      <c r="W2422" s="552">
        <v>195</v>
      </c>
      <c r="X2422" s="524">
        <v>594</v>
      </c>
      <c r="Y2422" s="557">
        <v>74.3</v>
      </c>
      <c r="Z2422" s="552">
        <v>26</v>
      </c>
      <c r="AA2422" s="552">
        <v>232</v>
      </c>
      <c r="AB2422" s="527">
        <v>66</v>
      </c>
      <c r="AC2422" s="552">
        <v>65.900000000000006</v>
      </c>
      <c r="AD2422" s="552">
        <v>60</v>
      </c>
      <c r="AE2422" s="552">
        <v>105</v>
      </c>
      <c r="AF2422" s="528">
        <v>113</v>
      </c>
      <c r="AG2422" s="529">
        <v>181.92857142857099</v>
      </c>
      <c r="AH2422" s="529">
        <v>318.7</v>
      </c>
      <c r="AI2422" s="528">
        <v>84</v>
      </c>
      <c r="AJ2422" s="544" t="s">
        <v>80</v>
      </c>
      <c r="AK2422" s="544" t="s">
        <v>80</v>
      </c>
      <c r="AL2422" s="545"/>
      <c r="AM2422" s="545"/>
      <c r="AN2422" s="544">
        <v>839</v>
      </c>
      <c r="AO2422" s="544">
        <v>845</v>
      </c>
      <c r="AP2422" s="571"/>
      <c r="AQ2422" s="571"/>
      <c r="AR2422" s="545"/>
      <c r="AS2422" s="545"/>
      <c r="AT2422" s="545"/>
      <c r="AU2422" s="545"/>
      <c r="AV2422" s="545"/>
      <c r="AW2422" s="545"/>
      <c r="AX2422" s="545"/>
      <c r="AY2422" s="545"/>
      <c r="AZ2422" s="545"/>
      <c r="BA2422" s="545"/>
      <c r="BB2422" s="359"/>
      <c r="BC2422" s="605">
        <f t="shared" si="2074"/>
        <v>15281.999999999964</v>
      </c>
      <c r="BD2422" s="606">
        <f t="shared" si="2075"/>
        <v>26770.799999999999</v>
      </c>
      <c r="BE2422" s="609">
        <f t="shared" si="2076"/>
        <v>73130.899999999994</v>
      </c>
      <c r="BF2422" s="311">
        <f t="shared" si="2077"/>
        <v>60074</v>
      </c>
      <c r="BG2422" s="610">
        <f t="shared" si="2078"/>
        <v>119535</v>
      </c>
      <c r="BH2422" s="609">
        <f t="shared" si="2079"/>
        <v>44134.2</v>
      </c>
      <c r="BI2422" s="311">
        <f t="shared" si="2080"/>
        <v>15444</v>
      </c>
      <c r="BJ2422" s="610">
        <f t="shared" si="2081"/>
        <v>137808</v>
      </c>
      <c r="BK2422" s="609">
        <f t="shared" si="2082"/>
        <v>4349.4000000000005</v>
      </c>
      <c r="BL2422" s="311">
        <f t="shared" si="2083"/>
        <v>3960</v>
      </c>
      <c r="BM2422" s="610">
        <f t="shared" si="2084"/>
        <v>6930</v>
      </c>
      <c r="BN2422" s="565">
        <f t="shared" si="2087"/>
        <v>11</v>
      </c>
      <c r="BO2422" s="312">
        <f t="shared" si="2089"/>
        <v>2023</v>
      </c>
      <c r="BP2422" s="312">
        <f t="shared" si="2090"/>
        <v>1.9999999999999996</v>
      </c>
      <c r="BQ2422" s="363"/>
    </row>
    <row r="2423" spans="1:69" ht="10.5" customHeight="1" x14ac:dyDescent="0.2">
      <c r="A2423" s="313" t="str">
        <f t="shared" si="2073"/>
        <v>2023-24R1F12</v>
      </c>
      <c r="B2423" s="313" t="str">
        <f t="shared" ref="B2423:B2433" si="2091">F2423</f>
        <v>Y59</v>
      </c>
      <c r="C2423" s="241" t="s">
        <v>279</v>
      </c>
      <c r="D2423" s="241" t="s">
        <v>175</v>
      </c>
      <c r="E2423" s="223"/>
      <c r="F2423" s="364" t="str">
        <f>VLOOKUP($G2423,'Selection Sheet'!$C$15:$F$39,3,0)</f>
        <v>Y59</v>
      </c>
      <c r="G2423" s="364" t="str">
        <f t="shared" si="2086"/>
        <v>R1F</v>
      </c>
      <c r="H2423" s="241" t="s">
        <v>529</v>
      </c>
      <c r="I2423" s="534">
        <v>14</v>
      </c>
      <c r="J2423" s="534">
        <v>4</v>
      </c>
      <c r="K2423" s="534">
        <v>2</v>
      </c>
      <c r="L2423" s="534">
        <v>0</v>
      </c>
      <c r="M2423" s="546">
        <v>14</v>
      </c>
      <c r="N2423" s="546">
        <v>1</v>
      </c>
      <c r="O2423" s="546">
        <v>2</v>
      </c>
      <c r="P2423" s="546">
        <v>0</v>
      </c>
      <c r="Q2423" s="546" t="s">
        <v>80</v>
      </c>
      <c r="R2423" s="546" t="s">
        <v>80</v>
      </c>
      <c r="S2423" s="546">
        <v>31</v>
      </c>
      <c r="T2423" s="486">
        <v>24</v>
      </c>
      <c r="U2423" s="553">
        <v>114.5</v>
      </c>
      <c r="V2423" s="553">
        <v>71.5</v>
      </c>
      <c r="W2423" s="553">
        <v>173</v>
      </c>
      <c r="X2423" s="486">
        <v>24</v>
      </c>
      <c r="Y2423" s="558">
        <v>43.7</v>
      </c>
      <c r="Z2423" s="553">
        <v>26</v>
      </c>
      <c r="AA2423" s="553">
        <v>98</v>
      </c>
      <c r="AB2423" s="489">
        <v>5</v>
      </c>
      <c r="AC2423" s="553">
        <v>115</v>
      </c>
      <c r="AD2423" s="553">
        <v>87</v>
      </c>
      <c r="AE2423" s="553">
        <v>285</v>
      </c>
      <c r="AF2423" s="490">
        <v>1</v>
      </c>
      <c r="AG2423" s="491">
        <v>213</v>
      </c>
      <c r="AH2423" s="491">
        <v>213</v>
      </c>
      <c r="AI2423" s="490">
        <v>1</v>
      </c>
      <c r="AJ2423" s="538" t="s">
        <v>80</v>
      </c>
      <c r="AK2423" s="538" t="s">
        <v>80</v>
      </c>
      <c r="AL2423" s="539"/>
      <c r="AM2423" s="539"/>
      <c r="AN2423" s="538" t="s">
        <v>80</v>
      </c>
      <c r="AO2423" s="538" t="s">
        <v>80</v>
      </c>
      <c r="AP2423" s="572"/>
      <c r="AQ2423" s="572"/>
      <c r="AR2423" s="548"/>
      <c r="AS2423" s="548"/>
      <c r="AT2423" s="548"/>
      <c r="AU2423" s="548"/>
      <c r="AV2423" s="548"/>
      <c r="AW2423" s="548"/>
      <c r="AX2423" s="548"/>
      <c r="AY2423" s="548"/>
      <c r="AZ2423" s="548"/>
      <c r="BA2423" s="548"/>
      <c r="BB2423" s="361"/>
      <c r="BC2423" s="586">
        <f t="shared" si="2074"/>
        <v>213</v>
      </c>
      <c r="BD2423" s="587">
        <f t="shared" si="2075"/>
        <v>213</v>
      </c>
      <c r="BE2423" s="590">
        <f t="shared" si="2076"/>
        <v>2748</v>
      </c>
      <c r="BF2423" s="308">
        <f t="shared" si="2077"/>
        <v>1716</v>
      </c>
      <c r="BG2423" s="591">
        <f t="shared" si="2078"/>
        <v>4152</v>
      </c>
      <c r="BH2423" s="590">
        <f t="shared" si="2079"/>
        <v>1048.8000000000002</v>
      </c>
      <c r="BI2423" s="308">
        <f t="shared" si="2080"/>
        <v>624</v>
      </c>
      <c r="BJ2423" s="591">
        <f t="shared" si="2081"/>
        <v>2352</v>
      </c>
      <c r="BK2423" s="590">
        <f t="shared" si="2082"/>
        <v>575</v>
      </c>
      <c r="BL2423" s="308">
        <f t="shared" si="2083"/>
        <v>435</v>
      </c>
      <c r="BM2423" s="591">
        <f t="shared" si="2084"/>
        <v>1425</v>
      </c>
      <c r="BN2423" s="562">
        <f t="shared" si="2087"/>
        <v>12</v>
      </c>
      <c r="BO2423" s="313">
        <f t="shared" si="2089"/>
        <v>2023</v>
      </c>
      <c r="BP2423" s="313">
        <f t="shared" ref="BP2423:BP2433" si="2092">(BN2423/3-ROUNDDOWN(BN2423/3,0))*3</f>
        <v>0</v>
      </c>
      <c r="BQ2423" s="362"/>
    </row>
    <row r="2424" spans="1:69" ht="10.5" customHeight="1" x14ac:dyDescent="0.2">
      <c r="A2424" s="87" t="str">
        <f t="shared" si="2073"/>
        <v>2023-24RRU12</v>
      </c>
      <c r="B2424" s="87" t="str">
        <f t="shared" si="2091"/>
        <v>Y56</v>
      </c>
      <c r="C2424" s="240" t="s">
        <v>279</v>
      </c>
      <c r="D2424" s="240" t="s">
        <v>175</v>
      </c>
      <c r="E2424" s="42"/>
      <c r="F2424" s="320" t="str">
        <f>VLOOKUP($G2424,'Selection Sheet'!$C$15:$F$39,3,0)</f>
        <v>Y56</v>
      </c>
      <c r="G2424" s="320" t="str">
        <f t="shared" si="2086"/>
        <v>RRU</v>
      </c>
      <c r="H2424" s="240" t="s">
        <v>530</v>
      </c>
      <c r="I2424" s="534">
        <v>453</v>
      </c>
      <c r="J2424" s="534">
        <v>122</v>
      </c>
      <c r="K2424" s="534">
        <v>56</v>
      </c>
      <c r="L2424" s="534">
        <v>28</v>
      </c>
      <c r="M2424" s="534">
        <v>438</v>
      </c>
      <c r="N2424" s="534">
        <v>32</v>
      </c>
      <c r="O2424" s="534">
        <v>54</v>
      </c>
      <c r="P2424" s="534">
        <v>14</v>
      </c>
      <c r="Q2424" s="534" t="s">
        <v>80</v>
      </c>
      <c r="R2424" s="534" t="s">
        <v>80</v>
      </c>
      <c r="S2424" s="534">
        <v>1251</v>
      </c>
      <c r="T2424" s="549">
        <v>384</v>
      </c>
      <c r="U2424" s="554">
        <v>107.4</v>
      </c>
      <c r="V2424" s="554">
        <v>90.5</v>
      </c>
      <c r="W2424" s="554">
        <v>181</v>
      </c>
      <c r="X2424" s="498">
        <v>600</v>
      </c>
      <c r="Y2424" s="555">
        <v>62.1</v>
      </c>
      <c r="Z2424" s="554">
        <v>29</v>
      </c>
      <c r="AA2424" s="554">
        <v>145.5</v>
      </c>
      <c r="AB2424" s="549">
        <v>77</v>
      </c>
      <c r="AC2424" s="554">
        <v>60.5</v>
      </c>
      <c r="AD2424" s="554">
        <v>50</v>
      </c>
      <c r="AE2424" s="554">
        <v>112</v>
      </c>
      <c r="AF2424" s="502">
        <v>109</v>
      </c>
      <c r="AG2424" s="503">
        <v>153.5</v>
      </c>
      <c r="AH2424" s="503">
        <v>225</v>
      </c>
      <c r="AI2424" s="502">
        <v>96</v>
      </c>
      <c r="AJ2424" s="538" t="s">
        <v>80</v>
      </c>
      <c r="AK2424" s="538" t="s">
        <v>80</v>
      </c>
      <c r="AL2424" s="539"/>
      <c r="AM2424" s="539"/>
      <c r="AN2424" s="538" t="s">
        <v>80</v>
      </c>
      <c r="AO2424" s="538" t="s">
        <v>80</v>
      </c>
      <c r="AP2424" s="569"/>
      <c r="AQ2424" s="569"/>
      <c r="AR2424" s="539"/>
      <c r="AS2424" s="539"/>
      <c r="AT2424" s="539"/>
      <c r="AU2424" s="539"/>
      <c r="AV2424" s="539"/>
      <c r="AW2424" s="539"/>
      <c r="AX2424" s="539"/>
      <c r="AY2424" s="539"/>
      <c r="AZ2424" s="539"/>
      <c r="BA2424" s="539"/>
      <c r="BB2424" s="357"/>
      <c r="BC2424" s="592">
        <f t="shared" si="2074"/>
        <v>14736</v>
      </c>
      <c r="BD2424" s="593">
        <f t="shared" si="2075"/>
        <v>21600</v>
      </c>
      <c r="BE2424" s="595">
        <f t="shared" si="2076"/>
        <v>41241.600000000006</v>
      </c>
      <c r="BF2424" s="289">
        <f t="shared" si="2077"/>
        <v>34752</v>
      </c>
      <c r="BG2424" s="596">
        <f t="shared" si="2078"/>
        <v>69504</v>
      </c>
      <c r="BH2424" s="595">
        <f t="shared" si="2079"/>
        <v>37260</v>
      </c>
      <c r="BI2424" s="289">
        <f t="shared" si="2080"/>
        <v>17400</v>
      </c>
      <c r="BJ2424" s="596">
        <f t="shared" si="2081"/>
        <v>87300</v>
      </c>
      <c r="BK2424" s="595">
        <f t="shared" si="2082"/>
        <v>4658.5</v>
      </c>
      <c r="BL2424" s="289">
        <f t="shared" si="2083"/>
        <v>3850</v>
      </c>
      <c r="BM2424" s="596">
        <f t="shared" si="2084"/>
        <v>8624</v>
      </c>
      <c r="BN2424" s="563">
        <f t="shared" si="2087"/>
        <v>12</v>
      </c>
      <c r="BO2424" s="87">
        <f t="shared" si="2089"/>
        <v>2023</v>
      </c>
      <c r="BP2424" s="87">
        <f t="shared" si="2092"/>
        <v>0</v>
      </c>
      <c r="BQ2424" s="202"/>
    </row>
    <row r="2425" spans="1:69" ht="10.5" customHeight="1" x14ac:dyDescent="0.2">
      <c r="A2425" s="87" t="str">
        <f t="shared" si="2073"/>
        <v>2023-24RX612</v>
      </c>
      <c r="B2425" s="87" t="str">
        <f t="shared" si="2091"/>
        <v>Y63</v>
      </c>
      <c r="C2425" s="240" t="s">
        <v>279</v>
      </c>
      <c r="D2425" s="240" t="s">
        <v>175</v>
      </c>
      <c r="E2425" s="42"/>
      <c r="F2425" s="320" t="str">
        <f>VLOOKUP($G2425,'Selection Sheet'!$C$15:$F$39,3,0)</f>
        <v>Y63</v>
      </c>
      <c r="G2425" s="320" t="str">
        <f t="shared" si="2086"/>
        <v>RX6</v>
      </c>
      <c r="H2425" s="240" t="s">
        <v>532</v>
      </c>
      <c r="I2425" s="534">
        <v>227</v>
      </c>
      <c r="J2425" s="534">
        <v>68</v>
      </c>
      <c r="K2425" s="534">
        <v>28</v>
      </c>
      <c r="L2425" s="534">
        <v>16</v>
      </c>
      <c r="M2425" s="534">
        <v>225</v>
      </c>
      <c r="N2425" s="534">
        <v>21</v>
      </c>
      <c r="O2425" s="534">
        <v>28</v>
      </c>
      <c r="P2425" s="534">
        <v>11</v>
      </c>
      <c r="Q2425" s="534" t="s">
        <v>80</v>
      </c>
      <c r="R2425" s="534" t="s">
        <v>80</v>
      </c>
      <c r="S2425" s="534">
        <v>597</v>
      </c>
      <c r="T2425" s="549">
        <v>264</v>
      </c>
      <c r="U2425" s="554">
        <v>103.2</v>
      </c>
      <c r="V2425" s="554">
        <v>91</v>
      </c>
      <c r="W2425" s="554">
        <v>157</v>
      </c>
      <c r="X2425" s="498">
        <v>259</v>
      </c>
      <c r="Y2425" s="555">
        <v>86.6</v>
      </c>
      <c r="Z2425" s="554">
        <v>34</v>
      </c>
      <c r="AA2425" s="554">
        <v>252</v>
      </c>
      <c r="AB2425" s="549">
        <v>36</v>
      </c>
      <c r="AC2425" s="554">
        <v>51.6</v>
      </c>
      <c r="AD2425" s="554">
        <v>48.5</v>
      </c>
      <c r="AE2425" s="554">
        <v>88</v>
      </c>
      <c r="AF2425" s="502">
        <v>64</v>
      </c>
      <c r="AG2425" s="503">
        <v>139.690909090909</v>
      </c>
      <c r="AH2425" s="503">
        <v>200.8</v>
      </c>
      <c r="AI2425" s="502">
        <v>55</v>
      </c>
      <c r="AJ2425" s="538" t="s">
        <v>80</v>
      </c>
      <c r="AK2425" s="538" t="s">
        <v>80</v>
      </c>
      <c r="AL2425" s="539"/>
      <c r="AM2425" s="539"/>
      <c r="AN2425" s="538" t="s">
        <v>80</v>
      </c>
      <c r="AO2425" s="538" t="s">
        <v>80</v>
      </c>
      <c r="AP2425" s="569"/>
      <c r="AQ2425" s="569"/>
      <c r="AR2425" s="539"/>
      <c r="AS2425" s="539"/>
      <c r="AT2425" s="539"/>
      <c r="AU2425" s="539"/>
      <c r="AV2425" s="539"/>
      <c r="AW2425" s="539"/>
      <c r="AX2425" s="539"/>
      <c r="AY2425" s="539"/>
      <c r="AZ2425" s="539"/>
      <c r="BA2425" s="539"/>
      <c r="BB2425" s="357"/>
      <c r="BC2425" s="592">
        <f t="shared" si="2074"/>
        <v>7682.9999999999955</v>
      </c>
      <c r="BD2425" s="593">
        <f t="shared" si="2075"/>
        <v>11044</v>
      </c>
      <c r="BE2425" s="595">
        <f t="shared" si="2076"/>
        <v>27244.799999999999</v>
      </c>
      <c r="BF2425" s="289">
        <f t="shared" si="2077"/>
        <v>24024</v>
      </c>
      <c r="BG2425" s="596">
        <f t="shared" si="2078"/>
        <v>41448</v>
      </c>
      <c r="BH2425" s="595">
        <f t="shared" si="2079"/>
        <v>22429.399999999998</v>
      </c>
      <c r="BI2425" s="289">
        <f t="shared" si="2080"/>
        <v>8806</v>
      </c>
      <c r="BJ2425" s="596">
        <f t="shared" si="2081"/>
        <v>65268</v>
      </c>
      <c r="BK2425" s="595">
        <f t="shared" si="2082"/>
        <v>1857.6000000000001</v>
      </c>
      <c r="BL2425" s="289">
        <f t="shared" si="2083"/>
        <v>1746</v>
      </c>
      <c r="BM2425" s="596">
        <f t="shared" si="2084"/>
        <v>3168</v>
      </c>
      <c r="BN2425" s="563">
        <f t="shared" si="2087"/>
        <v>12</v>
      </c>
      <c r="BO2425" s="87">
        <f t="shared" si="2089"/>
        <v>2023</v>
      </c>
      <c r="BP2425" s="87">
        <f t="shared" si="2092"/>
        <v>0</v>
      </c>
      <c r="BQ2425" s="202"/>
    </row>
    <row r="2426" spans="1:69" ht="10.5" customHeight="1" x14ac:dyDescent="0.2">
      <c r="A2426" s="314" t="str">
        <f t="shared" si="2073"/>
        <v>2023-24RX712</v>
      </c>
      <c r="B2426" s="314" t="str">
        <f t="shared" si="2091"/>
        <v>Y62</v>
      </c>
      <c r="C2426" s="243" t="s">
        <v>279</v>
      </c>
      <c r="D2426" s="243" t="s">
        <v>175</v>
      </c>
      <c r="E2426" s="206"/>
      <c r="F2426" s="321" t="str">
        <f>VLOOKUP($G2426,'Selection Sheet'!$C$15:$F$39,3,0)</f>
        <v>Y62</v>
      </c>
      <c r="G2426" s="320" t="str">
        <f t="shared" si="2086"/>
        <v>RX7</v>
      </c>
      <c r="H2426" s="243" t="s">
        <v>533</v>
      </c>
      <c r="I2426" s="540">
        <v>371</v>
      </c>
      <c r="J2426" s="540">
        <v>100</v>
      </c>
      <c r="K2426" s="540">
        <v>48</v>
      </c>
      <c r="L2426" s="540">
        <v>27</v>
      </c>
      <c r="M2426" s="540">
        <v>371</v>
      </c>
      <c r="N2426" s="540">
        <v>34</v>
      </c>
      <c r="O2426" s="540">
        <v>48</v>
      </c>
      <c r="P2426" s="540">
        <v>13</v>
      </c>
      <c r="Q2426" s="540" t="s">
        <v>80</v>
      </c>
      <c r="R2426" s="540" t="s">
        <v>80</v>
      </c>
      <c r="S2426" s="540">
        <v>1262</v>
      </c>
      <c r="T2426" s="514">
        <v>590</v>
      </c>
      <c r="U2426" s="551">
        <v>95.9</v>
      </c>
      <c r="V2426" s="551">
        <v>83</v>
      </c>
      <c r="W2426" s="551">
        <v>154</v>
      </c>
      <c r="X2426" s="511">
        <v>666</v>
      </c>
      <c r="Y2426" s="556">
        <v>66</v>
      </c>
      <c r="Z2426" s="551">
        <v>27</v>
      </c>
      <c r="AA2426" s="551">
        <v>158</v>
      </c>
      <c r="AB2426" s="514">
        <v>87</v>
      </c>
      <c r="AC2426" s="551">
        <v>62.3</v>
      </c>
      <c r="AD2426" s="551">
        <v>52</v>
      </c>
      <c r="AE2426" s="551">
        <v>97</v>
      </c>
      <c r="AF2426" s="515">
        <v>110</v>
      </c>
      <c r="AG2426" s="516">
        <v>155.16249999999999</v>
      </c>
      <c r="AH2426" s="516">
        <v>207.8</v>
      </c>
      <c r="AI2426" s="515">
        <v>80</v>
      </c>
      <c r="AJ2426" s="519" t="s">
        <v>80</v>
      </c>
      <c r="AK2426" s="519" t="s">
        <v>80</v>
      </c>
      <c r="AL2426" s="570"/>
      <c r="AM2426" s="570"/>
      <c r="AN2426" s="519" t="s">
        <v>80</v>
      </c>
      <c r="AO2426" s="519" t="s">
        <v>80</v>
      </c>
      <c r="AP2426" s="570"/>
      <c r="AQ2426" s="570"/>
      <c r="AR2426" s="542"/>
      <c r="AS2426" s="542"/>
      <c r="AT2426" s="542"/>
      <c r="AU2426" s="542"/>
      <c r="AV2426" s="542"/>
      <c r="AW2426" s="542"/>
      <c r="AX2426" s="542"/>
      <c r="AY2426" s="542"/>
      <c r="AZ2426" s="542"/>
      <c r="BA2426" s="542"/>
      <c r="BB2426" s="358"/>
      <c r="BC2426" s="597">
        <f t="shared" si="2074"/>
        <v>12413</v>
      </c>
      <c r="BD2426" s="598">
        <f t="shared" si="2075"/>
        <v>16624</v>
      </c>
      <c r="BE2426" s="602">
        <f t="shared" si="2076"/>
        <v>56581</v>
      </c>
      <c r="BF2426" s="603">
        <f t="shared" si="2077"/>
        <v>48970</v>
      </c>
      <c r="BG2426" s="604">
        <f t="shared" si="2078"/>
        <v>90860</v>
      </c>
      <c r="BH2426" s="602">
        <f t="shared" si="2079"/>
        <v>43956</v>
      </c>
      <c r="BI2426" s="603">
        <f t="shared" si="2080"/>
        <v>17982</v>
      </c>
      <c r="BJ2426" s="604">
        <f t="shared" si="2081"/>
        <v>105228</v>
      </c>
      <c r="BK2426" s="602">
        <f t="shared" si="2082"/>
        <v>5420.0999999999995</v>
      </c>
      <c r="BL2426" s="603">
        <f t="shared" si="2083"/>
        <v>4524</v>
      </c>
      <c r="BM2426" s="604">
        <f t="shared" si="2084"/>
        <v>8439</v>
      </c>
      <c r="BN2426" s="564">
        <f t="shared" si="2087"/>
        <v>12</v>
      </c>
      <c r="BO2426" s="314">
        <f t="shared" si="2089"/>
        <v>2023</v>
      </c>
      <c r="BP2426" s="314">
        <f t="shared" si="2092"/>
        <v>0</v>
      </c>
      <c r="BQ2426" s="202"/>
    </row>
    <row r="2427" spans="1:69" ht="10.5" customHeight="1" x14ac:dyDescent="0.2">
      <c r="A2427" s="87" t="str">
        <f t="shared" si="2073"/>
        <v>2023-24RX812</v>
      </c>
      <c r="B2427" s="87" t="str">
        <f t="shared" si="2091"/>
        <v>Y63</v>
      </c>
      <c r="C2427" s="240" t="s">
        <v>279</v>
      </c>
      <c r="D2427" s="240" t="s">
        <v>175</v>
      </c>
      <c r="E2427" s="42"/>
      <c r="F2427" s="320" t="str">
        <f>VLOOKUP($G2427,'Selection Sheet'!$C$15:$F$39,3,0)</f>
        <v>Y63</v>
      </c>
      <c r="G2427" s="320" t="str">
        <f t="shared" si="2086"/>
        <v>RX8</v>
      </c>
      <c r="H2427" s="240" t="s">
        <v>534</v>
      </c>
      <c r="I2427" s="534">
        <v>361</v>
      </c>
      <c r="J2427" s="534">
        <v>104</v>
      </c>
      <c r="K2427" s="534">
        <v>44</v>
      </c>
      <c r="L2427" s="534">
        <v>23</v>
      </c>
      <c r="M2427" s="534">
        <v>361</v>
      </c>
      <c r="N2427" s="534">
        <v>28</v>
      </c>
      <c r="O2427" s="534">
        <v>44</v>
      </c>
      <c r="P2427" s="534">
        <v>11</v>
      </c>
      <c r="Q2427" s="534" t="s">
        <v>80</v>
      </c>
      <c r="R2427" s="534" t="s">
        <v>80</v>
      </c>
      <c r="S2427" s="534">
        <v>1153</v>
      </c>
      <c r="T2427" s="549">
        <v>463</v>
      </c>
      <c r="U2427" s="554">
        <v>102.3</v>
      </c>
      <c r="V2427" s="554">
        <v>85</v>
      </c>
      <c r="W2427" s="554">
        <v>172</v>
      </c>
      <c r="X2427" s="498">
        <v>511</v>
      </c>
      <c r="Y2427" s="555">
        <v>98.7</v>
      </c>
      <c r="Z2427" s="554">
        <v>35</v>
      </c>
      <c r="AA2427" s="554">
        <v>270</v>
      </c>
      <c r="AB2427" s="549">
        <v>74</v>
      </c>
      <c r="AC2427" s="554">
        <v>61.3</v>
      </c>
      <c r="AD2427" s="554">
        <v>48.5</v>
      </c>
      <c r="AE2427" s="554">
        <v>115</v>
      </c>
      <c r="AF2427" s="502">
        <v>108</v>
      </c>
      <c r="AG2427" s="503">
        <v>145.26804123711301</v>
      </c>
      <c r="AH2427" s="503">
        <v>200.6</v>
      </c>
      <c r="AI2427" s="502">
        <v>97</v>
      </c>
      <c r="AJ2427" s="506" t="s">
        <v>80</v>
      </c>
      <c r="AK2427" s="506" t="s">
        <v>80</v>
      </c>
      <c r="AL2427" s="569"/>
      <c r="AM2427" s="569"/>
      <c r="AN2427" s="506" t="s">
        <v>80</v>
      </c>
      <c r="AO2427" s="506" t="s">
        <v>80</v>
      </c>
      <c r="AP2427" s="569"/>
      <c r="AQ2427" s="569"/>
      <c r="AR2427" s="539"/>
      <c r="AS2427" s="539"/>
      <c r="AT2427" s="539"/>
      <c r="AU2427" s="539"/>
      <c r="AV2427" s="539"/>
      <c r="AW2427" s="539"/>
      <c r="AX2427" s="539"/>
      <c r="AY2427" s="539"/>
      <c r="AZ2427" s="539"/>
      <c r="BA2427" s="539"/>
      <c r="BB2427" s="357"/>
      <c r="BC2427" s="592">
        <f t="shared" si="2074"/>
        <v>14090.999999999962</v>
      </c>
      <c r="BD2427" s="593">
        <f t="shared" si="2075"/>
        <v>19458.2</v>
      </c>
      <c r="BE2427" s="595">
        <f t="shared" si="2076"/>
        <v>47364.9</v>
      </c>
      <c r="BF2427" s="289">
        <f t="shared" si="2077"/>
        <v>39355</v>
      </c>
      <c r="BG2427" s="596">
        <f t="shared" si="2078"/>
        <v>79636</v>
      </c>
      <c r="BH2427" s="595">
        <f t="shared" si="2079"/>
        <v>50435.700000000004</v>
      </c>
      <c r="BI2427" s="289">
        <f t="shared" si="2080"/>
        <v>17885</v>
      </c>
      <c r="BJ2427" s="596">
        <f t="shared" si="2081"/>
        <v>137970</v>
      </c>
      <c r="BK2427" s="595">
        <f t="shared" si="2082"/>
        <v>4536.2</v>
      </c>
      <c r="BL2427" s="289">
        <f t="shared" si="2083"/>
        <v>3589</v>
      </c>
      <c r="BM2427" s="596">
        <f t="shared" si="2084"/>
        <v>8510</v>
      </c>
      <c r="BN2427" s="563">
        <f t="shared" si="2087"/>
        <v>12</v>
      </c>
      <c r="BO2427" s="87">
        <f t="shared" si="2089"/>
        <v>2023</v>
      </c>
      <c r="BP2427" s="87">
        <f t="shared" si="2092"/>
        <v>0</v>
      </c>
      <c r="BQ2427" s="202"/>
    </row>
    <row r="2428" spans="1:69" ht="10.5" customHeight="1" x14ac:dyDescent="0.2">
      <c r="A2428" s="87" t="str">
        <f t="shared" si="2073"/>
        <v>2023-24RX912</v>
      </c>
      <c r="B2428" s="87" t="str">
        <f t="shared" si="2091"/>
        <v>Y60</v>
      </c>
      <c r="C2428" s="240" t="s">
        <v>279</v>
      </c>
      <c r="D2428" s="240" t="s">
        <v>175</v>
      </c>
      <c r="E2428" s="42"/>
      <c r="F2428" s="320" t="str">
        <f>VLOOKUP($G2428,'Selection Sheet'!$C$15:$F$39,3,0)</f>
        <v>Y60</v>
      </c>
      <c r="G2428" s="320" t="str">
        <f t="shared" si="2086"/>
        <v>RX9</v>
      </c>
      <c r="H2428" s="240" t="s">
        <v>535</v>
      </c>
      <c r="I2428" s="534">
        <v>293</v>
      </c>
      <c r="J2428" s="534">
        <v>50</v>
      </c>
      <c r="K2428" s="534">
        <v>38</v>
      </c>
      <c r="L2428" s="534">
        <v>13</v>
      </c>
      <c r="M2428" s="534">
        <v>291</v>
      </c>
      <c r="N2428" s="534">
        <v>16</v>
      </c>
      <c r="O2428" s="534">
        <v>37</v>
      </c>
      <c r="P2428" s="534">
        <v>9</v>
      </c>
      <c r="Q2428" s="534" t="s">
        <v>80</v>
      </c>
      <c r="R2428" s="534" t="s">
        <v>80</v>
      </c>
      <c r="S2428" s="534">
        <v>773</v>
      </c>
      <c r="T2428" s="549">
        <v>432</v>
      </c>
      <c r="U2428" s="554">
        <v>119.9</v>
      </c>
      <c r="V2428" s="554">
        <v>98</v>
      </c>
      <c r="W2428" s="554">
        <v>185</v>
      </c>
      <c r="X2428" s="498">
        <v>429</v>
      </c>
      <c r="Y2428" s="555">
        <v>101.3</v>
      </c>
      <c r="Z2428" s="554">
        <v>44</v>
      </c>
      <c r="AA2428" s="554">
        <v>279</v>
      </c>
      <c r="AB2428" s="549">
        <v>51</v>
      </c>
      <c r="AC2428" s="554">
        <v>61.9</v>
      </c>
      <c r="AD2428" s="554">
        <v>55</v>
      </c>
      <c r="AE2428" s="554">
        <v>90</v>
      </c>
      <c r="AF2428" s="502">
        <v>145</v>
      </c>
      <c r="AG2428" s="503">
        <v>174.69892473118301</v>
      </c>
      <c r="AH2428" s="503">
        <v>247.2</v>
      </c>
      <c r="AI2428" s="502">
        <v>93</v>
      </c>
      <c r="AJ2428" s="506" t="s">
        <v>80</v>
      </c>
      <c r="AK2428" s="506" t="s">
        <v>80</v>
      </c>
      <c r="AL2428" s="569"/>
      <c r="AM2428" s="569"/>
      <c r="AN2428" s="506" t="s">
        <v>80</v>
      </c>
      <c r="AO2428" s="506" t="s">
        <v>80</v>
      </c>
      <c r="AP2428" s="569"/>
      <c r="AQ2428" s="569"/>
      <c r="AR2428" s="539"/>
      <c r="AS2428" s="539"/>
      <c r="AT2428" s="539"/>
      <c r="AU2428" s="539"/>
      <c r="AV2428" s="539"/>
      <c r="AW2428" s="539"/>
      <c r="AX2428" s="539"/>
      <c r="AY2428" s="539"/>
      <c r="AZ2428" s="539"/>
      <c r="BA2428" s="539"/>
      <c r="BB2428" s="357"/>
      <c r="BC2428" s="592">
        <f t="shared" si="2074"/>
        <v>16247.00000000002</v>
      </c>
      <c r="BD2428" s="593">
        <f t="shared" si="2075"/>
        <v>22989.599999999999</v>
      </c>
      <c r="BE2428" s="595">
        <f t="shared" si="2076"/>
        <v>51796.800000000003</v>
      </c>
      <c r="BF2428" s="289">
        <f t="shared" si="2077"/>
        <v>42336</v>
      </c>
      <c r="BG2428" s="596">
        <f t="shared" si="2078"/>
        <v>79920</v>
      </c>
      <c r="BH2428" s="595">
        <f t="shared" si="2079"/>
        <v>43457.7</v>
      </c>
      <c r="BI2428" s="289">
        <f t="shared" si="2080"/>
        <v>18876</v>
      </c>
      <c r="BJ2428" s="596">
        <f t="shared" si="2081"/>
        <v>119691</v>
      </c>
      <c r="BK2428" s="595">
        <f t="shared" si="2082"/>
        <v>3156.9</v>
      </c>
      <c r="BL2428" s="289">
        <f t="shared" si="2083"/>
        <v>2805</v>
      </c>
      <c r="BM2428" s="596">
        <f t="shared" si="2084"/>
        <v>4590</v>
      </c>
      <c r="BN2428" s="563">
        <f t="shared" si="2087"/>
        <v>12</v>
      </c>
      <c r="BO2428" s="87">
        <f t="shared" si="2089"/>
        <v>2023</v>
      </c>
      <c r="BP2428" s="87">
        <f t="shared" si="2092"/>
        <v>0</v>
      </c>
      <c r="BQ2428" s="202"/>
    </row>
    <row r="2429" spans="1:69" ht="10.5" customHeight="1" x14ac:dyDescent="0.2">
      <c r="A2429" s="314" t="str">
        <f t="shared" si="2073"/>
        <v>2023-24RYA12</v>
      </c>
      <c r="B2429" s="314" t="str">
        <f t="shared" si="2091"/>
        <v>Y60</v>
      </c>
      <c r="C2429" s="243" t="s">
        <v>279</v>
      </c>
      <c r="D2429" s="243" t="s">
        <v>175</v>
      </c>
      <c r="E2429" s="206"/>
      <c r="F2429" s="321" t="str">
        <f>VLOOKUP($G2429,'Selection Sheet'!$C$15:$F$39,3,0)</f>
        <v>Y60</v>
      </c>
      <c r="G2429" s="321" t="str">
        <f t="shared" si="2086"/>
        <v>RYA</v>
      </c>
      <c r="H2429" s="243" t="s">
        <v>536</v>
      </c>
      <c r="I2429" s="540">
        <v>400</v>
      </c>
      <c r="J2429" s="540">
        <v>122</v>
      </c>
      <c r="K2429" s="540">
        <v>57</v>
      </c>
      <c r="L2429" s="540">
        <v>38</v>
      </c>
      <c r="M2429" s="540">
        <v>397</v>
      </c>
      <c r="N2429" s="540">
        <v>32</v>
      </c>
      <c r="O2429" s="540">
        <v>57</v>
      </c>
      <c r="P2429" s="540">
        <v>20</v>
      </c>
      <c r="Q2429" s="540" t="s">
        <v>80</v>
      </c>
      <c r="R2429" s="540" t="s">
        <v>80</v>
      </c>
      <c r="S2429" s="540">
        <v>1080</v>
      </c>
      <c r="T2429" s="514">
        <v>433</v>
      </c>
      <c r="U2429" s="551">
        <v>114.7</v>
      </c>
      <c r="V2429" s="551">
        <v>88</v>
      </c>
      <c r="W2429" s="551">
        <v>194</v>
      </c>
      <c r="X2429" s="511">
        <v>426</v>
      </c>
      <c r="Y2429" s="556">
        <v>98.1</v>
      </c>
      <c r="Z2429" s="551">
        <v>44</v>
      </c>
      <c r="AA2429" s="551">
        <v>277</v>
      </c>
      <c r="AB2429" s="514">
        <v>57</v>
      </c>
      <c r="AC2429" s="551">
        <v>70.099999999999994</v>
      </c>
      <c r="AD2429" s="551">
        <v>62</v>
      </c>
      <c r="AE2429" s="551">
        <v>103</v>
      </c>
      <c r="AF2429" s="515">
        <v>135</v>
      </c>
      <c r="AG2429" s="516">
        <v>140.03508771929799</v>
      </c>
      <c r="AH2429" s="516">
        <v>212</v>
      </c>
      <c r="AI2429" s="515">
        <v>114</v>
      </c>
      <c r="AJ2429" s="519" t="s">
        <v>80</v>
      </c>
      <c r="AK2429" s="519" t="s">
        <v>80</v>
      </c>
      <c r="AL2429" s="570"/>
      <c r="AM2429" s="570"/>
      <c r="AN2429" s="519" t="s">
        <v>80</v>
      </c>
      <c r="AO2429" s="519" t="s">
        <v>80</v>
      </c>
      <c r="AP2429" s="570"/>
      <c r="AQ2429" s="570"/>
      <c r="AR2429" s="542"/>
      <c r="AS2429" s="542"/>
      <c r="AT2429" s="542"/>
      <c r="AU2429" s="542"/>
      <c r="AV2429" s="542"/>
      <c r="AW2429" s="542"/>
      <c r="AX2429" s="542"/>
      <c r="AY2429" s="542"/>
      <c r="AZ2429" s="542"/>
      <c r="BA2429" s="542"/>
      <c r="BB2429" s="358"/>
      <c r="BC2429" s="597">
        <f t="shared" si="2074"/>
        <v>15963.999999999971</v>
      </c>
      <c r="BD2429" s="598">
        <f t="shared" si="2075"/>
        <v>24168</v>
      </c>
      <c r="BE2429" s="602">
        <f t="shared" si="2076"/>
        <v>49665.1</v>
      </c>
      <c r="BF2429" s="603">
        <f t="shared" si="2077"/>
        <v>38104</v>
      </c>
      <c r="BG2429" s="604">
        <f t="shared" si="2078"/>
        <v>84002</v>
      </c>
      <c r="BH2429" s="602">
        <f t="shared" si="2079"/>
        <v>41790.6</v>
      </c>
      <c r="BI2429" s="603">
        <f t="shared" si="2080"/>
        <v>18744</v>
      </c>
      <c r="BJ2429" s="604">
        <f t="shared" si="2081"/>
        <v>118002</v>
      </c>
      <c r="BK2429" s="602">
        <f t="shared" si="2082"/>
        <v>3995.7</v>
      </c>
      <c r="BL2429" s="603">
        <f t="shared" si="2083"/>
        <v>3534</v>
      </c>
      <c r="BM2429" s="604">
        <f t="shared" si="2084"/>
        <v>5871</v>
      </c>
      <c r="BN2429" s="564">
        <f t="shared" si="2087"/>
        <v>12</v>
      </c>
      <c r="BO2429" s="314">
        <f t="shared" si="2089"/>
        <v>2023</v>
      </c>
      <c r="BP2429" s="314">
        <f t="shared" si="2092"/>
        <v>0</v>
      </c>
      <c r="BQ2429" s="202"/>
    </row>
    <row r="2430" spans="1:69" ht="10.5" customHeight="1" x14ac:dyDescent="0.2">
      <c r="A2430" s="87" t="str">
        <f t="shared" si="2073"/>
        <v>2023-24RYC12</v>
      </c>
      <c r="B2430" s="87" t="str">
        <f t="shared" si="2091"/>
        <v>Y61</v>
      </c>
      <c r="C2430" s="240" t="s">
        <v>279</v>
      </c>
      <c r="D2430" s="240" t="s">
        <v>175</v>
      </c>
      <c r="E2430" s="42"/>
      <c r="F2430" s="320" t="str">
        <f>VLOOKUP($G2430,'Selection Sheet'!$C$15:$F$39,3,0)</f>
        <v>Y61</v>
      </c>
      <c r="G2430" s="320" t="str">
        <f t="shared" si="2086"/>
        <v>RYC</v>
      </c>
      <c r="H2430" s="240" t="s">
        <v>537</v>
      </c>
      <c r="I2430" s="534">
        <v>329</v>
      </c>
      <c r="J2430" s="534">
        <v>92</v>
      </c>
      <c r="K2430" s="534">
        <v>41</v>
      </c>
      <c r="L2430" s="534">
        <v>17</v>
      </c>
      <c r="M2430" s="534">
        <v>325</v>
      </c>
      <c r="N2430" s="534">
        <v>21</v>
      </c>
      <c r="O2430" s="534">
        <v>41</v>
      </c>
      <c r="P2430" s="534">
        <v>9</v>
      </c>
      <c r="Q2430" s="534" t="s">
        <v>80</v>
      </c>
      <c r="R2430" s="534" t="s">
        <v>80</v>
      </c>
      <c r="S2430" s="534">
        <v>1048</v>
      </c>
      <c r="T2430" s="549">
        <v>542</v>
      </c>
      <c r="U2430" s="554">
        <v>106.9</v>
      </c>
      <c r="V2430" s="554">
        <v>92.5</v>
      </c>
      <c r="W2430" s="554">
        <v>169</v>
      </c>
      <c r="X2430" s="498">
        <v>544</v>
      </c>
      <c r="Y2430" s="555">
        <v>69.7</v>
      </c>
      <c r="Z2430" s="554">
        <v>33</v>
      </c>
      <c r="AA2430" s="554">
        <v>175</v>
      </c>
      <c r="AB2430" s="549">
        <v>97</v>
      </c>
      <c r="AC2430" s="554">
        <v>62.1</v>
      </c>
      <c r="AD2430" s="554">
        <v>53</v>
      </c>
      <c r="AE2430" s="554">
        <v>103</v>
      </c>
      <c r="AF2430" s="502">
        <v>134</v>
      </c>
      <c r="AG2430" s="503">
        <v>163.47272727272701</v>
      </c>
      <c r="AH2430" s="503">
        <v>234</v>
      </c>
      <c r="AI2430" s="502">
        <v>110</v>
      </c>
      <c r="AJ2430" s="538" t="s">
        <v>80</v>
      </c>
      <c r="AK2430" s="538" t="s">
        <v>80</v>
      </c>
      <c r="AL2430" s="539"/>
      <c r="AM2430" s="539"/>
      <c r="AN2430" s="538" t="s">
        <v>80</v>
      </c>
      <c r="AO2430" s="538" t="s">
        <v>80</v>
      </c>
      <c r="AP2430" s="569"/>
      <c r="AQ2430" s="569"/>
      <c r="AR2430" s="539"/>
      <c r="AS2430" s="539"/>
      <c r="AT2430" s="539"/>
      <c r="AU2430" s="539"/>
      <c r="AV2430" s="539"/>
      <c r="AW2430" s="539"/>
      <c r="AX2430" s="539"/>
      <c r="AY2430" s="539"/>
      <c r="AZ2430" s="539"/>
      <c r="BA2430" s="539"/>
      <c r="BB2430" s="357"/>
      <c r="BC2430" s="592">
        <f t="shared" si="2074"/>
        <v>17981.999999999971</v>
      </c>
      <c r="BD2430" s="593">
        <f t="shared" si="2075"/>
        <v>25740</v>
      </c>
      <c r="BE2430" s="595">
        <f t="shared" si="2076"/>
        <v>57939.8</v>
      </c>
      <c r="BF2430" s="289">
        <f t="shared" si="2077"/>
        <v>50135</v>
      </c>
      <c r="BG2430" s="596">
        <f t="shared" si="2078"/>
        <v>91598</v>
      </c>
      <c r="BH2430" s="595">
        <f t="shared" si="2079"/>
        <v>37916.800000000003</v>
      </c>
      <c r="BI2430" s="289">
        <f t="shared" si="2080"/>
        <v>17952</v>
      </c>
      <c r="BJ2430" s="596">
        <f t="shared" si="2081"/>
        <v>95200</v>
      </c>
      <c r="BK2430" s="595">
        <f t="shared" si="2082"/>
        <v>6023.7</v>
      </c>
      <c r="BL2430" s="289">
        <f t="shared" si="2083"/>
        <v>5141</v>
      </c>
      <c r="BM2430" s="596">
        <f t="shared" si="2084"/>
        <v>9991</v>
      </c>
      <c r="BN2430" s="563">
        <f t="shared" si="2087"/>
        <v>12</v>
      </c>
      <c r="BO2430" s="87">
        <f t="shared" si="2089"/>
        <v>2023</v>
      </c>
      <c r="BP2430" s="87">
        <f t="shared" si="2092"/>
        <v>0</v>
      </c>
      <c r="BQ2430" s="202"/>
    </row>
    <row r="2431" spans="1:69" ht="10.5" customHeight="1" x14ac:dyDescent="0.2">
      <c r="A2431" s="87" t="str">
        <f t="shared" si="2073"/>
        <v>2023-24RYD12</v>
      </c>
      <c r="B2431" s="87" t="str">
        <f t="shared" si="2091"/>
        <v>Y59</v>
      </c>
      <c r="C2431" s="240" t="s">
        <v>279</v>
      </c>
      <c r="D2431" s="240" t="s">
        <v>175</v>
      </c>
      <c r="E2431" s="42"/>
      <c r="F2431" s="320" t="str">
        <f>VLOOKUP($G2431,'Selection Sheet'!$C$15:$F$39,3,0)</f>
        <v>Y59</v>
      </c>
      <c r="G2431" s="320" t="str">
        <f t="shared" si="2086"/>
        <v>RYD</v>
      </c>
      <c r="H2431" s="240" t="s">
        <v>538</v>
      </c>
      <c r="I2431" s="534">
        <v>261</v>
      </c>
      <c r="J2431" s="534">
        <v>64</v>
      </c>
      <c r="K2431" s="534">
        <v>46</v>
      </c>
      <c r="L2431" s="534">
        <v>24</v>
      </c>
      <c r="M2431" s="534">
        <v>262</v>
      </c>
      <c r="N2431" s="534">
        <v>28</v>
      </c>
      <c r="O2431" s="534">
        <v>47</v>
      </c>
      <c r="P2431" s="534">
        <v>12</v>
      </c>
      <c r="Q2431" s="534" t="s">
        <v>80</v>
      </c>
      <c r="R2431" s="534" t="s">
        <v>80</v>
      </c>
      <c r="S2431" s="534">
        <v>894</v>
      </c>
      <c r="T2431" s="549">
        <v>407</v>
      </c>
      <c r="U2431" s="554">
        <v>88.3</v>
      </c>
      <c r="V2431" s="554">
        <v>77</v>
      </c>
      <c r="W2431" s="554">
        <v>128</v>
      </c>
      <c r="X2431" s="498">
        <v>431</v>
      </c>
      <c r="Y2431" s="555">
        <v>61.8</v>
      </c>
      <c r="Z2431" s="554">
        <v>28</v>
      </c>
      <c r="AA2431" s="554">
        <v>162</v>
      </c>
      <c r="AB2431" s="549">
        <v>73</v>
      </c>
      <c r="AC2431" s="554">
        <v>57.5</v>
      </c>
      <c r="AD2431" s="554">
        <v>53</v>
      </c>
      <c r="AE2431" s="554">
        <v>90</v>
      </c>
      <c r="AF2431" s="502">
        <v>126</v>
      </c>
      <c r="AG2431" s="503">
        <v>161.805555555556</v>
      </c>
      <c r="AH2431" s="503">
        <v>247</v>
      </c>
      <c r="AI2431" s="502">
        <v>108</v>
      </c>
      <c r="AJ2431" s="538" t="s">
        <v>80</v>
      </c>
      <c r="AK2431" s="538" t="s">
        <v>80</v>
      </c>
      <c r="AL2431" s="539"/>
      <c r="AM2431" s="539"/>
      <c r="AN2431" s="538" t="s">
        <v>80</v>
      </c>
      <c r="AO2431" s="538" t="s">
        <v>80</v>
      </c>
      <c r="AP2431" s="569"/>
      <c r="AQ2431" s="569"/>
      <c r="AR2431" s="539"/>
      <c r="AS2431" s="539"/>
      <c r="AT2431" s="539"/>
      <c r="AU2431" s="539"/>
      <c r="AV2431" s="539"/>
      <c r="AW2431" s="539"/>
      <c r="AX2431" s="539"/>
      <c r="AY2431" s="539"/>
      <c r="AZ2431" s="539"/>
      <c r="BA2431" s="539"/>
      <c r="BB2431" s="357"/>
      <c r="BC2431" s="592">
        <f t="shared" si="2074"/>
        <v>17475.000000000047</v>
      </c>
      <c r="BD2431" s="593">
        <f t="shared" si="2075"/>
        <v>26676</v>
      </c>
      <c r="BE2431" s="595">
        <f t="shared" si="2076"/>
        <v>35938.1</v>
      </c>
      <c r="BF2431" s="289">
        <f t="shared" si="2077"/>
        <v>31339</v>
      </c>
      <c r="BG2431" s="596">
        <f t="shared" si="2078"/>
        <v>52096</v>
      </c>
      <c r="BH2431" s="595">
        <f t="shared" si="2079"/>
        <v>26635.8</v>
      </c>
      <c r="BI2431" s="289">
        <f t="shared" si="2080"/>
        <v>12068</v>
      </c>
      <c r="BJ2431" s="596">
        <f t="shared" si="2081"/>
        <v>69822</v>
      </c>
      <c r="BK2431" s="595">
        <f t="shared" si="2082"/>
        <v>4197.5</v>
      </c>
      <c r="BL2431" s="289">
        <f t="shared" si="2083"/>
        <v>3869</v>
      </c>
      <c r="BM2431" s="596">
        <f t="shared" si="2084"/>
        <v>6570</v>
      </c>
      <c r="BN2431" s="563">
        <f t="shared" si="2087"/>
        <v>12</v>
      </c>
      <c r="BO2431" s="87">
        <f t="shared" si="2089"/>
        <v>2023</v>
      </c>
      <c r="BP2431" s="87">
        <f t="shared" si="2092"/>
        <v>0</v>
      </c>
      <c r="BQ2431" s="202"/>
    </row>
    <row r="2432" spans="1:69" ht="10.5" customHeight="1" x14ac:dyDescent="0.2">
      <c r="A2432" s="87" t="str">
        <f t="shared" si="2073"/>
        <v>2023-24RYE12</v>
      </c>
      <c r="B2432" s="87" t="str">
        <f t="shared" si="2091"/>
        <v>Y59</v>
      </c>
      <c r="C2432" s="240" t="s">
        <v>279</v>
      </c>
      <c r="D2432" s="240" t="s">
        <v>175</v>
      </c>
      <c r="E2432" s="42"/>
      <c r="F2432" s="320" t="str">
        <f>VLOOKUP($G2432,'Selection Sheet'!$C$15:$F$39,3,0)</f>
        <v>Y59</v>
      </c>
      <c r="G2432" s="320" t="str">
        <f t="shared" si="2086"/>
        <v>RYE</v>
      </c>
      <c r="H2432" s="240" t="s">
        <v>539</v>
      </c>
      <c r="I2432" s="534">
        <v>273</v>
      </c>
      <c r="J2432" s="534">
        <v>67</v>
      </c>
      <c r="K2432" s="534">
        <v>31</v>
      </c>
      <c r="L2432" s="534">
        <v>19</v>
      </c>
      <c r="M2432" s="534">
        <v>273</v>
      </c>
      <c r="N2432" s="534">
        <v>30</v>
      </c>
      <c r="O2432" s="534">
        <v>31</v>
      </c>
      <c r="P2432" s="534">
        <v>13</v>
      </c>
      <c r="Q2432" s="534" t="s">
        <v>80</v>
      </c>
      <c r="R2432" s="534" t="s">
        <v>80</v>
      </c>
      <c r="S2432" s="534">
        <v>518</v>
      </c>
      <c r="T2432" s="549">
        <v>321</v>
      </c>
      <c r="U2432" s="554">
        <v>101.5</v>
      </c>
      <c r="V2432" s="554">
        <v>85</v>
      </c>
      <c r="W2432" s="554">
        <v>164</v>
      </c>
      <c r="X2432" s="498">
        <v>329</v>
      </c>
      <c r="Y2432" s="555">
        <v>77</v>
      </c>
      <c r="Z2432" s="554">
        <v>30</v>
      </c>
      <c r="AA2432" s="554">
        <v>218</v>
      </c>
      <c r="AB2432" s="549">
        <v>59</v>
      </c>
      <c r="AC2432" s="554">
        <v>57.6</v>
      </c>
      <c r="AD2432" s="554">
        <v>51</v>
      </c>
      <c r="AE2432" s="554">
        <v>108</v>
      </c>
      <c r="AF2432" s="502">
        <v>101</v>
      </c>
      <c r="AG2432" s="503">
        <v>149.21686746987999</v>
      </c>
      <c r="AH2432" s="503">
        <v>243.2</v>
      </c>
      <c r="AI2432" s="502">
        <v>83</v>
      </c>
      <c r="AJ2432" s="538" t="s">
        <v>80</v>
      </c>
      <c r="AK2432" s="538" t="s">
        <v>80</v>
      </c>
      <c r="AL2432" s="539"/>
      <c r="AM2432" s="539"/>
      <c r="AN2432" s="538" t="s">
        <v>80</v>
      </c>
      <c r="AO2432" s="538" t="s">
        <v>80</v>
      </c>
      <c r="AP2432" s="569"/>
      <c r="AQ2432" s="569"/>
      <c r="AR2432" s="539"/>
      <c r="AS2432" s="539"/>
      <c r="AT2432" s="539"/>
      <c r="AU2432" s="539"/>
      <c r="AV2432" s="539"/>
      <c r="AW2432" s="539"/>
      <c r="AX2432" s="539"/>
      <c r="AY2432" s="539"/>
      <c r="AZ2432" s="539"/>
      <c r="BA2432" s="539"/>
      <c r="BB2432" s="357"/>
      <c r="BC2432" s="592">
        <f t="shared" si="2074"/>
        <v>12385.000000000038</v>
      </c>
      <c r="BD2432" s="593">
        <f t="shared" si="2075"/>
        <v>20185.599999999999</v>
      </c>
      <c r="BE2432" s="595">
        <f t="shared" si="2076"/>
        <v>32581.5</v>
      </c>
      <c r="BF2432" s="289">
        <f t="shared" si="2077"/>
        <v>27285</v>
      </c>
      <c r="BG2432" s="596">
        <f t="shared" si="2078"/>
        <v>52644</v>
      </c>
      <c r="BH2432" s="595">
        <f t="shared" si="2079"/>
        <v>25333</v>
      </c>
      <c r="BI2432" s="289">
        <f t="shared" si="2080"/>
        <v>9870</v>
      </c>
      <c r="BJ2432" s="596">
        <f t="shared" si="2081"/>
        <v>71722</v>
      </c>
      <c r="BK2432" s="595">
        <f t="shared" si="2082"/>
        <v>3398.4</v>
      </c>
      <c r="BL2432" s="289">
        <f t="shared" si="2083"/>
        <v>3009</v>
      </c>
      <c r="BM2432" s="596">
        <f t="shared" si="2084"/>
        <v>6372</v>
      </c>
      <c r="BN2432" s="563">
        <f t="shared" si="2087"/>
        <v>12</v>
      </c>
      <c r="BO2432" s="87">
        <f t="shared" si="2089"/>
        <v>2023</v>
      </c>
      <c r="BP2432" s="87">
        <f t="shared" si="2092"/>
        <v>0</v>
      </c>
      <c r="BQ2432" s="202"/>
    </row>
    <row r="2433" spans="1:69" ht="10.5" customHeight="1" x14ac:dyDescent="0.2">
      <c r="A2433" s="312" t="str">
        <f t="shared" si="2073"/>
        <v>2023-24RYF12</v>
      </c>
      <c r="B2433" s="312" t="str">
        <f t="shared" si="2091"/>
        <v>Y58</v>
      </c>
      <c r="C2433" s="245" t="s">
        <v>279</v>
      </c>
      <c r="D2433" s="245" t="s">
        <v>175</v>
      </c>
      <c r="E2433" s="53"/>
      <c r="F2433" s="322" t="str">
        <f>VLOOKUP($G2433,'Selection Sheet'!$C$15:$F$39,3,0)</f>
        <v>Y58</v>
      </c>
      <c r="G2433" s="322" t="str">
        <f t="shared" si="2086"/>
        <v>RYF</v>
      </c>
      <c r="H2433" s="245" t="s">
        <v>540</v>
      </c>
      <c r="I2433" s="543">
        <v>299</v>
      </c>
      <c r="J2433" s="543">
        <v>80</v>
      </c>
      <c r="K2433" s="543">
        <v>32</v>
      </c>
      <c r="L2433" s="543">
        <v>15</v>
      </c>
      <c r="M2433" s="543">
        <v>298</v>
      </c>
      <c r="N2433" s="543">
        <v>16</v>
      </c>
      <c r="O2433" s="543">
        <v>31</v>
      </c>
      <c r="P2433" s="543">
        <v>4</v>
      </c>
      <c r="Q2433" s="543" t="s">
        <v>80</v>
      </c>
      <c r="R2433" s="543" t="s">
        <v>80</v>
      </c>
      <c r="S2433" s="543">
        <v>947</v>
      </c>
      <c r="T2433" s="524">
        <v>574</v>
      </c>
      <c r="U2433" s="552">
        <v>119.5</v>
      </c>
      <c r="V2433" s="552">
        <v>100</v>
      </c>
      <c r="W2433" s="552">
        <v>185</v>
      </c>
      <c r="X2433" s="524">
        <v>552</v>
      </c>
      <c r="Y2433" s="557">
        <v>75.900000000000006</v>
      </c>
      <c r="Z2433" s="552">
        <v>23</v>
      </c>
      <c r="AA2433" s="552">
        <v>198</v>
      </c>
      <c r="AB2433" s="527">
        <v>72</v>
      </c>
      <c r="AC2433" s="552">
        <v>65</v>
      </c>
      <c r="AD2433" s="552">
        <v>58</v>
      </c>
      <c r="AE2433" s="552">
        <v>106</v>
      </c>
      <c r="AF2433" s="528">
        <v>146</v>
      </c>
      <c r="AG2433" s="529">
        <v>169.76576576576599</v>
      </c>
      <c r="AH2433" s="529">
        <v>228</v>
      </c>
      <c r="AI2433" s="528">
        <v>111</v>
      </c>
      <c r="AJ2433" s="544" t="s">
        <v>80</v>
      </c>
      <c r="AK2433" s="544" t="s">
        <v>80</v>
      </c>
      <c r="AL2433" s="545"/>
      <c r="AM2433" s="545"/>
      <c r="AN2433" s="544" t="s">
        <v>80</v>
      </c>
      <c r="AO2433" s="544" t="s">
        <v>80</v>
      </c>
      <c r="AP2433" s="571"/>
      <c r="AQ2433" s="571"/>
      <c r="AR2433" s="545"/>
      <c r="AS2433" s="545"/>
      <c r="AT2433" s="545"/>
      <c r="AU2433" s="545"/>
      <c r="AV2433" s="545"/>
      <c r="AW2433" s="545"/>
      <c r="AX2433" s="545"/>
      <c r="AY2433" s="545"/>
      <c r="AZ2433" s="545"/>
      <c r="BA2433" s="545"/>
      <c r="BB2433" s="359"/>
      <c r="BC2433" s="605">
        <f t="shared" si="2074"/>
        <v>18844.000000000025</v>
      </c>
      <c r="BD2433" s="606">
        <f t="shared" si="2075"/>
        <v>25308</v>
      </c>
      <c r="BE2433" s="609">
        <f t="shared" si="2076"/>
        <v>68593</v>
      </c>
      <c r="BF2433" s="311">
        <f t="shared" si="2077"/>
        <v>57400</v>
      </c>
      <c r="BG2433" s="610">
        <f t="shared" si="2078"/>
        <v>106190</v>
      </c>
      <c r="BH2433" s="609">
        <f t="shared" si="2079"/>
        <v>41896.800000000003</v>
      </c>
      <c r="BI2433" s="311">
        <f t="shared" si="2080"/>
        <v>12696</v>
      </c>
      <c r="BJ2433" s="610">
        <f t="shared" si="2081"/>
        <v>109296</v>
      </c>
      <c r="BK2433" s="609">
        <f t="shared" si="2082"/>
        <v>4680</v>
      </c>
      <c r="BL2433" s="311">
        <f t="shared" si="2083"/>
        <v>4176</v>
      </c>
      <c r="BM2433" s="610">
        <f t="shared" si="2084"/>
        <v>7632</v>
      </c>
      <c r="BN2433" s="565">
        <f t="shared" si="2087"/>
        <v>12</v>
      </c>
      <c r="BO2433" s="312">
        <f t="shared" si="2089"/>
        <v>2023</v>
      </c>
      <c r="BP2433" s="312">
        <f t="shared" si="2092"/>
        <v>0</v>
      </c>
      <c r="BQ2433" s="363"/>
    </row>
    <row r="2434" spans="1:69" ht="10.5" customHeight="1" x14ac:dyDescent="0.2">
      <c r="A2434" s="313" t="str">
        <f t="shared" si="2073"/>
        <v>2023-24R1F1</v>
      </c>
      <c r="B2434" s="313" t="str">
        <f t="shared" ref="B2434:B2444" si="2093">F2434</f>
        <v>Y59</v>
      </c>
      <c r="C2434" s="241" t="s">
        <v>279</v>
      </c>
      <c r="D2434" s="241" t="s">
        <v>176</v>
      </c>
      <c r="E2434" s="223"/>
      <c r="F2434" s="364" t="str">
        <f>VLOOKUP($G2434,'Selection Sheet'!$C$15:$F$39,3,0)</f>
        <v>Y59</v>
      </c>
      <c r="G2434" s="364" t="str">
        <f>G2423</f>
        <v>R1F</v>
      </c>
      <c r="H2434" s="241" t="s">
        <v>529</v>
      </c>
      <c r="I2434" s="546">
        <v>7</v>
      </c>
      <c r="J2434" s="546">
        <v>1</v>
      </c>
      <c r="K2434" s="546">
        <v>0</v>
      </c>
      <c r="L2434" s="546">
        <v>0</v>
      </c>
      <c r="M2434" s="546">
        <v>7</v>
      </c>
      <c r="N2434" s="546">
        <v>0</v>
      </c>
      <c r="O2434" s="546">
        <v>0</v>
      </c>
      <c r="P2434" s="546">
        <v>0</v>
      </c>
      <c r="Q2434" s="546">
        <v>2</v>
      </c>
      <c r="R2434" s="546">
        <v>2</v>
      </c>
      <c r="S2434" s="546">
        <v>29</v>
      </c>
      <c r="T2434" s="486">
        <v>25</v>
      </c>
      <c r="U2434" s="553">
        <v>86.1</v>
      </c>
      <c r="V2434" s="553">
        <v>78</v>
      </c>
      <c r="W2434" s="553">
        <v>140</v>
      </c>
      <c r="X2434" s="486">
        <v>25</v>
      </c>
      <c r="Y2434" s="558">
        <v>60.9</v>
      </c>
      <c r="Z2434" s="553">
        <v>21</v>
      </c>
      <c r="AA2434" s="553">
        <v>209</v>
      </c>
      <c r="AB2434" s="489" t="s">
        <v>80</v>
      </c>
      <c r="AC2434" s="553" t="s">
        <v>80</v>
      </c>
      <c r="AD2434" s="553" t="s">
        <v>80</v>
      </c>
      <c r="AE2434" s="553" t="s">
        <v>80</v>
      </c>
      <c r="AF2434" s="490">
        <v>3</v>
      </c>
      <c r="AG2434" s="491">
        <v>160.666666666667</v>
      </c>
      <c r="AH2434" s="491">
        <v>171</v>
      </c>
      <c r="AI2434" s="490">
        <v>3</v>
      </c>
      <c r="AJ2434" s="538">
        <v>3</v>
      </c>
      <c r="AK2434" s="538">
        <v>7</v>
      </c>
      <c r="AL2434" s="539"/>
      <c r="AM2434" s="539"/>
      <c r="AN2434" s="538" t="s">
        <v>80</v>
      </c>
      <c r="AO2434" s="538" t="s">
        <v>80</v>
      </c>
      <c r="AP2434" s="572"/>
      <c r="AQ2434" s="572"/>
      <c r="AR2434" s="548"/>
      <c r="AS2434" s="548"/>
      <c r="AT2434" s="548"/>
      <c r="AU2434" s="548"/>
      <c r="AV2434" s="548"/>
      <c r="AW2434" s="548"/>
      <c r="AX2434" s="548"/>
      <c r="AY2434" s="548"/>
      <c r="AZ2434" s="548"/>
      <c r="BA2434" s="548"/>
      <c r="BB2434" s="361"/>
      <c r="BC2434" s="586">
        <f t="shared" si="2074"/>
        <v>482.00000000000102</v>
      </c>
      <c r="BD2434" s="587">
        <f t="shared" si="2075"/>
        <v>513</v>
      </c>
      <c r="BE2434" s="590">
        <f t="shared" si="2076"/>
        <v>2152.5</v>
      </c>
      <c r="BF2434" s="308">
        <f t="shared" si="2077"/>
        <v>1950</v>
      </c>
      <c r="BG2434" s="591">
        <f t="shared" si="2078"/>
        <v>3500</v>
      </c>
      <c r="BH2434" s="590">
        <f t="shared" si="2079"/>
        <v>1522.5</v>
      </c>
      <c r="BI2434" s="308">
        <f t="shared" si="2080"/>
        <v>525</v>
      </c>
      <c r="BJ2434" s="591">
        <f t="shared" si="2081"/>
        <v>5225</v>
      </c>
      <c r="BK2434" s="590" t="str">
        <f t="shared" si="2082"/>
        <v>-</v>
      </c>
      <c r="BL2434" s="308" t="str">
        <f t="shared" si="2083"/>
        <v>-</v>
      </c>
      <c r="BM2434" s="591" t="str">
        <f t="shared" si="2084"/>
        <v>-</v>
      </c>
      <c r="BN2434" s="562">
        <f t="shared" si="2087"/>
        <v>1</v>
      </c>
      <c r="BO2434" s="313">
        <f t="shared" si="2089"/>
        <v>2024</v>
      </c>
      <c r="BP2434" s="313">
        <f t="shared" ref="BP2434:BP2444" si="2094">(BN2434/3-ROUNDDOWN(BN2434/3,0))*3</f>
        <v>1</v>
      </c>
      <c r="BQ2434" s="362"/>
    </row>
    <row r="2435" spans="1:69" ht="10.5" customHeight="1" x14ac:dyDescent="0.2">
      <c r="A2435" s="87" t="str">
        <f t="shared" si="2073"/>
        <v>2023-24RRU1</v>
      </c>
      <c r="B2435" s="87" t="str">
        <f t="shared" si="2093"/>
        <v>Y56</v>
      </c>
      <c r="C2435" s="240" t="s">
        <v>279</v>
      </c>
      <c r="D2435" s="240" t="s">
        <v>176</v>
      </c>
      <c r="E2435" s="42"/>
      <c r="F2435" s="320" t="str">
        <f>VLOOKUP($G2435,'Selection Sheet'!$C$15:$F$39,3,0)</f>
        <v>Y56</v>
      </c>
      <c r="G2435" s="320" t="str">
        <f t="shared" ref="G2435:G2500" si="2095">G2424</f>
        <v>RRU</v>
      </c>
      <c r="H2435" s="240" t="s">
        <v>530</v>
      </c>
      <c r="I2435" s="534">
        <v>423</v>
      </c>
      <c r="J2435" s="534">
        <v>127</v>
      </c>
      <c r="K2435" s="534">
        <v>52</v>
      </c>
      <c r="L2435" s="534">
        <v>27</v>
      </c>
      <c r="M2435" s="534">
        <v>415</v>
      </c>
      <c r="N2435" s="534">
        <v>44</v>
      </c>
      <c r="O2435" s="534">
        <v>50</v>
      </c>
      <c r="P2435" s="534">
        <v>17</v>
      </c>
      <c r="Q2435" s="534">
        <v>176</v>
      </c>
      <c r="R2435" s="534">
        <v>156</v>
      </c>
      <c r="S2435" s="534">
        <v>1189</v>
      </c>
      <c r="T2435" s="549">
        <v>377</v>
      </c>
      <c r="U2435" s="554">
        <v>92.8</v>
      </c>
      <c r="V2435" s="554">
        <v>79</v>
      </c>
      <c r="W2435" s="554">
        <v>148</v>
      </c>
      <c r="X2435" s="498">
        <v>599</v>
      </c>
      <c r="Y2435" s="555">
        <v>80</v>
      </c>
      <c r="Z2435" s="554">
        <v>31</v>
      </c>
      <c r="AA2435" s="554">
        <v>212</v>
      </c>
      <c r="AB2435" s="549">
        <v>82</v>
      </c>
      <c r="AC2435" s="554">
        <v>54.5</v>
      </c>
      <c r="AD2435" s="554">
        <v>47.5</v>
      </c>
      <c r="AE2435" s="554">
        <v>100</v>
      </c>
      <c r="AF2435" s="502">
        <v>96</v>
      </c>
      <c r="AG2435" s="503">
        <v>152.71264367816099</v>
      </c>
      <c r="AH2435" s="503">
        <v>194.2</v>
      </c>
      <c r="AI2435" s="502">
        <v>87</v>
      </c>
      <c r="AJ2435" s="538">
        <v>216</v>
      </c>
      <c r="AK2435" s="538">
        <v>254</v>
      </c>
      <c r="AL2435" s="539"/>
      <c r="AM2435" s="539"/>
      <c r="AN2435" s="538" t="s">
        <v>80</v>
      </c>
      <c r="AO2435" s="538" t="s">
        <v>80</v>
      </c>
      <c r="AP2435" s="569"/>
      <c r="AQ2435" s="569"/>
      <c r="AR2435" s="539"/>
      <c r="AS2435" s="539"/>
      <c r="AT2435" s="539"/>
      <c r="AU2435" s="539"/>
      <c r="AV2435" s="539"/>
      <c r="AW2435" s="539"/>
      <c r="AX2435" s="539"/>
      <c r="AY2435" s="539"/>
      <c r="AZ2435" s="539"/>
      <c r="BA2435" s="539"/>
      <c r="BB2435" s="357"/>
      <c r="BC2435" s="592">
        <f t="shared" si="2074"/>
        <v>13286.000000000005</v>
      </c>
      <c r="BD2435" s="593">
        <f t="shared" si="2075"/>
        <v>16895.399999999998</v>
      </c>
      <c r="BE2435" s="595">
        <f t="shared" si="2076"/>
        <v>34985.599999999999</v>
      </c>
      <c r="BF2435" s="289">
        <f t="shared" si="2077"/>
        <v>29783</v>
      </c>
      <c r="BG2435" s="596">
        <f t="shared" si="2078"/>
        <v>55796</v>
      </c>
      <c r="BH2435" s="595">
        <f t="shared" si="2079"/>
        <v>47920</v>
      </c>
      <c r="BI2435" s="289">
        <f t="shared" si="2080"/>
        <v>18569</v>
      </c>
      <c r="BJ2435" s="596">
        <f t="shared" si="2081"/>
        <v>126988</v>
      </c>
      <c r="BK2435" s="595">
        <f t="shared" si="2082"/>
        <v>4469</v>
      </c>
      <c r="BL2435" s="289">
        <f t="shared" si="2083"/>
        <v>3895</v>
      </c>
      <c r="BM2435" s="596">
        <f t="shared" si="2084"/>
        <v>8200</v>
      </c>
      <c r="BN2435" s="563">
        <f t="shared" si="2087"/>
        <v>1</v>
      </c>
      <c r="BO2435" s="87">
        <f t="shared" si="2089"/>
        <v>2024</v>
      </c>
      <c r="BP2435" s="87">
        <f t="shared" si="2094"/>
        <v>1</v>
      </c>
      <c r="BQ2435" s="202"/>
    </row>
    <row r="2436" spans="1:69" ht="10.5" customHeight="1" x14ac:dyDescent="0.2">
      <c r="A2436" s="87" t="str">
        <f t="shared" si="2073"/>
        <v>2023-24RX61</v>
      </c>
      <c r="B2436" s="87" t="str">
        <f t="shared" si="2093"/>
        <v>Y63</v>
      </c>
      <c r="C2436" s="240" t="s">
        <v>279</v>
      </c>
      <c r="D2436" s="240" t="s">
        <v>176</v>
      </c>
      <c r="E2436" s="42"/>
      <c r="F2436" s="320" t="str">
        <f>VLOOKUP($G2436,'Selection Sheet'!$C$15:$F$39,3,0)</f>
        <v>Y63</v>
      </c>
      <c r="G2436" s="320" t="str">
        <f t="shared" si="2095"/>
        <v>RX6</v>
      </c>
      <c r="H2436" s="240" t="s">
        <v>532</v>
      </c>
      <c r="I2436" s="534">
        <v>196</v>
      </c>
      <c r="J2436" s="534">
        <v>44</v>
      </c>
      <c r="K2436" s="534">
        <v>30</v>
      </c>
      <c r="L2436" s="534">
        <v>18</v>
      </c>
      <c r="M2436" s="534">
        <v>192</v>
      </c>
      <c r="N2436" s="534">
        <v>14</v>
      </c>
      <c r="O2436" s="534">
        <v>29</v>
      </c>
      <c r="P2436" s="534">
        <v>7</v>
      </c>
      <c r="Q2436" s="534">
        <v>68</v>
      </c>
      <c r="R2436" s="534">
        <v>56</v>
      </c>
      <c r="S2436" s="534">
        <v>535</v>
      </c>
      <c r="T2436" s="549">
        <v>287</v>
      </c>
      <c r="U2436" s="554">
        <v>89.7</v>
      </c>
      <c r="V2436" s="554">
        <v>81</v>
      </c>
      <c r="W2436" s="554">
        <v>135</v>
      </c>
      <c r="X2436" s="498">
        <v>280</v>
      </c>
      <c r="Y2436" s="555">
        <v>97.5</v>
      </c>
      <c r="Z2436" s="554">
        <v>40.5</v>
      </c>
      <c r="AA2436" s="554">
        <v>265</v>
      </c>
      <c r="AB2436" s="549">
        <v>47</v>
      </c>
      <c r="AC2436" s="554">
        <v>56.7</v>
      </c>
      <c r="AD2436" s="554">
        <v>45</v>
      </c>
      <c r="AE2436" s="554">
        <v>103</v>
      </c>
      <c r="AF2436" s="502">
        <v>71</v>
      </c>
      <c r="AG2436" s="503">
        <v>139.04918032786901</v>
      </c>
      <c r="AH2436" s="503">
        <v>184</v>
      </c>
      <c r="AI2436" s="502">
        <v>61</v>
      </c>
      <c r="AJ2436" s="538">
        <v>62</v>
      </c>
      <c r="AK2436" s="538">
        <v>78</v>
      </c>
      <c r="AL2436" s="539"/>
      <c r="AM2436" s="539"/>
      <c r="AN2436" s="538" t="s">
        <v>80</v>
      </c>
      <c r="AO2436" s="538" t="s">
        <v>80</v>
      </c>
      <c r="AP2436" s="569"/>
      <c r="AQ2436" s="569"/>
      <c r="AR2436" s="539"/>
      <c r="AS2436" s="539"/>
      <c r="AT2436" s="539"/>
      <c r="AU2436" s="539"/>
      <c r="AV2436" s="539"/>
      <c r="AW2436" s="539"/>
      <c r="AX2436" s="539"/>
      <c r="AY2436" s="539"/>
      <c r="AZ2436" s="539"/>
      <c r="BA2436" s="539"/>
      <c r="BB2436" s="357"/>
      <c r="BC2436" s="592">
        <f t="shared" si="2074"/>
        <v>8482.0000000000091</v>
      </c>
      <c r="BD2436" s="593">
        <f t="shared" si="2075"/>
        <v>11224</v>
      </c>
      <c r="BE2436" s="595">
        <f t="shared" si="2076"/>
        <v>25743.9</v>
      </c>
      <c r="BF2436" s="289">
        <f t="shared" si="2077"/>
        <v>23247</v>
      </c>
      <c r="BG2436" s="596">
        <f t="shared" si="2078"/>
        <v>38745</v>
      </c>
      <c r="BH2436" s="595">
        <f t="shared" si="2079"/>
        <v>27300</v>
      </c>
      <c r="BI2436" s="289">
        <f t="shared" si="2080"/>
        <v>11340</v>
      </c>
      <c r="BJ2436" s="596">
        <f t="shared" si="2081"/>
        <v>74200</v>
      </c>
      <c r="BK2436" s="595">
        <f t="shared" si="2082"/>
        <v>2664.9</v>
      </c>
      <c r="BL2436" s="289">
        <f t="shared" si="2083"/>
        <v>2115</v>
      </c>
      <c r="BM2436" s="596">
        <f t="shared" si="2084"/>
        <v>4841</v>
      </c>
      <c r="BN2436" s="563">
        <f t="shared" si="2087"/>
        <v>1</v>
      </c>
      <c r="BO2436" s="87">
        <f t="shared" si="2089"/>
        <v>2024</v>
      </c>
      <c r="BP2436" s="87">
        <f t="shared" si="2094"/>
        <v>1</v>
      </c>
      <c r="BQ2436" s="202"/>
    </row>
    <row r="2437" spans="1:69" ht="10.5" customHeight="1" x14ac:dyDescent="0.2">
      <c r="A2437" s="314" t="str">
        <f t="shared" si="2073"/>
        <v>2023-24RX71</v>
      </c>
      <c r="B2437" s="314" t="str">
        <f t="shared" si="2093"/>
        <v>Y62</v>
      </c>
      <c r="C2437" s="243" t="s">
        <v>279</v>
      </c>
      <c r="D2437" s="243" t="s">
        <v>176</v>
      </c>
      <c r="E2437" s="206"/>
      <c r="F2437" s="321" t="str">
        <f>VLOOKUP($G2437,'Selection Sheet'!$C$15:$F$39,3,0)</f>
        <v>Y62</v>
      </c>
      <c r="G2437" s="320" t="str">
        <f t="shared" si="2095"/>
        <v>RX7</v>
      </c>
      <c r="H2437" s="243" t="s">
        <v>533</v>
      </c>
      <c r="I2437" s="540">
        <v>354</v>
      </c>
      <c r="J2437" s="540">
        <v>102</v>
      </c>
      <c r="K2437" s="540">
        <v>45</v>
      </c>
      <c r="L2437" s="540">
        <v>22</v>
      </c>
      <c r="M2437" s="540">
        <v>352</v>
      </c>
      <c r="N2437" s="540">
        <v>34</v>
      </c>
      <c r="O2437" s="540">
        <v>45</v>
      </c>
      <c r="P2437" s="540">
        <v>9</v>
      </c>
      <c r="Q2437" s="540">
        <v>135</v>
      </c>
      <c r="R2437" s="540">
        <v>99</v>
      </c>
      <c r="S2437" s="540">
        <v>1205</v>
      </c>
      <c r="T2437" s="514">
        <v>592</v>
      </c>
      <c r="U2437" s="551">
        <v>91.7</v>
      </c>
      <c r="V2437" s="551">
        <v>79.5</v>
      </c>
      <c r="W2437" s="551">
        <v>142</v>
      </c>
      <c r="X2437" s="511">
        <v>689</v>
      </c>
      <c r="Y2437" s="556">
        <v>62.9</v>
      </c>
      <c r="Z2437" s="551">
        <v>27</v>
      </c>
      <c r="AA2437" s="551">
        <v>160</v>
      </c>
      <c r="AB2437" s="514">
        <v>85</v>
      </c>
      <c r="AC2437" s="551">
        <v>55.9</v>
      </c>
      <c r="AD2437" s="551">
        <v>50</v>
      </c>
      <c r="AE2437" s="551">
        <v>88</v>
      </c>
      <c r="AF2437" s="515">
        <v>106</v>
      </c>
      <c r="AG2437" s="516">
        <v>157.055555555556</v>
      </c>
      <c r="AH2437" s="516">
        <v>209.8</v>
      </c>
      <c r="AI2437" s="515">
        <v>90</v>
      </c>
      <c r="AJ2437" s="519">
        <v>172</v>
      </c>
      <c r="AK2437" s="519">
        <v>192</v>
      </c>
      <c r="AL2437" s="570"/>
      <c r="AM2437" s="570"/>
      <c r="AN2437" s="519" t="s">
        <v>80</v>
      </c>
      <c r="AO2437" s="519" t="s">
        <v>80</v>
      </c>
      <c r="AP2437" s="570"/>
      <c r="AQ2437" s="570"/>
      <c r="AR2437" s="542"/>
      <c r="AS2437" s="542"/>
      <c r="AT2437" s="542"/>
      <c r="AU2437" s="542"/>
      <c r="AV2437" s="542"/>
      <c r="AW2437" s="542"/>
      <c r="AX2437" s="542"/>
      <c r="AY2437" s="542"/>
      <c r="AZ2437" s="542"/>
      <c r="BA2437" s="542"/>
      <c r="BB2437" s="358"/>
      <c r="BC2437" s="597">
        <f t="shared" si="2074"/>
        <v>14135.00000000004</v>
      </c>
      <c r="BD2437" s="598">
        <f t="shared" si="2075"/>
        <v>18882</v>
      </c>
      <c r="BE2437" s="602">
        <f t="shared" si="2076"/>
        <v>54286.400000000001</v>
      </c>
      <c r="BF2437" s="603">
        <f t="shared" si="2077"/>
        <v>47064</v>
      </c>
      <c r="BG2437" s="604">
        <f t="shared" si="2078"/>
        <v>84064</v>
      </c>
      <c r="BH2437" s="602">
        <f t="shared" si="2079"/>
        <v>43338.1</v>
      </c>
      <c r="BI2437" s="603">
        <f t="shared" si="2080"/>
        <v>18603</v>
      </c>
      <c r="BJ2437" s="604">
        <f t="shared" si="2081"/>
        <v>110240</v>
      </c>
      <c r="BK2437" s="602">
        <f t="shared" si="2082"/>
        <v>4751.5</v>
      </c>
      <c r="BL2437" s="603">
        <f t="shared" si="2083"/>
        <v>4250</v>
      </c>
      <c r="BM2437" s="604">
        <f t="shared" si="2084"/>
        <v>7480</v>
      </c>
      <c r="BN2437" s="564">
        <f t="shared" si="2087"/>
        <v>1</v>
      </c>
      <c r="BO2437" s="314">
        <f t="shared" si="2089"/>
        <v>2024</v>
      </c>
      <c r="BP2437" s="314">
        <f t="shared" si="2094"/>
        <v>1</v>
      </c>
      <c r="BQ2437" s="202"/>
    </row>
    <row r="2438" spans="1:69" ht="10.5" customHeight="1" x14ac:dyDescent="0.2">
      <c r="A2438" s="87" t="str">
        <f t="shared" si="2073"/>
        <v>2023-24RX81</v>
      </c>
      <c r="B2438" s="87" t="str">
        <f t="shared" si="2093"/>
        <v>Y63</v>
      </c>
      <c r="C2438" s="240" t="s">
        <v>279</v>
      </c>
      <c r="D2438" s="240" t="s">
        <v>176</v>
      </c>
      <c r="E2438" s="42"/>
      <c r="F2438" s="320" t="str">
        <f>VLOOKUP($G2438,'Selection Sheet'!$C$15:$F$39,3,0)</f>
        <v>Y63</v>
      </c>
      <c r="G2438" s="320" t="str">
        <f t="shared" si="2095"/>
        <v>RX8</v>
      </c>
      <c r="H2438" s="240" t="s">
        <v>534</v>
      </c>
      <c r="I2438" s="534">
        <v>322</v>
      </c>
      <c r="J2438" s="534">
        <v>75</v>
      </c>
      <c r="K2438" s="534">
        <v>45</v>
      </c>
      <c r="L2438" s="534">
        <v>19</v>
      </c>
      <c r="M2438" s="534">
        <v>317</v>
      </c>
      <c r="N2438" s="534">
        <v>30</v>
      </c>
      <c r="O2438" s="534">
        <v>43</v>
      </c>
      <c r="P2438" s="534">
        <v>9</v>
      </c>
      <c r="Q2438" s="534">
        <v>109</v>
      </c>
      <c r="R2438" s="534">
        <v>70</v>
      </c>
      <c r="S2438" s="534">
        <v>1068</v>
      </c>
      <c r="T2438" s="549">
        <v>496</v>
      </c>
      <c r="U2438" s="554">
        <v>93.8</v>
      </c>
      <c r="V2438" s="554">
        <v>81</v>
      </c>
      <c r="W2438" s="554">
        <v>151</v>
      </c>
      <c r="X2438" s="498">
        <v>563</v>
      </c>
      <c r="Y2438" s="555">
        <v>96.6</v>
      </c>
      <c r="Z2438" s="554">
        <v>34</v>
      </c>
      <c r="AA2438" s="554">
        <v>270</v>
      </c>
      <c r="AB2438" s="549">
        <v>75</v>
      </c>
      <c r="AC2438" s="554">
        <v>62</v>
      </c>
      <c r="AD2438" s="554">
        <v>56</v>
      </c>
      <c r="AE2438" s="554">
        <v>100</v>
      </c>
      <c r="AF2438" s="502">
        <v>90</v>
      </c>
      <c r="AG2438" s="503">
        <v>144.02439024390199</v>
      </c>
      <c r="AH2438" s="503">
        <v>213.8</v>
      </c>
      <c r="AI2438" s="502">
        <v>82</v>
      </c>
      <c r="AJ2438" s="506">
        <v>133</v>
      </c>
      <c r="AK2438" s="506">
        <v>191</v>
      </c>
      <c r="AL2438" s="569"/>
      <c r="AM2438" s="569"/>
      <c r="AN2438" s="506" t="s">
        <v>80</v>
      </c>
      <c r="AO2438" s="506" t="s">
        <v>80</v>
      </c>
      <c r="AP2438" s="569"/>
      <c r="AQ2438" s="569"/>
      <c r="AR2438" s="539"/>
      <c r="AS2438" s="539"/>
      <c r="AT2438" s="539"/>
      <c r="AU2438" s="539"/>
      <c r="AV2438" s="539"/>
      <c r="AW2438" s="539"/>
      <c r="AX2438" s="539"/>
      <c r="AY2438" s="539"/>
      <c r="AZ2438" s="539"/>
      <c r="BA2438" s="539"/>
      <c r="BB2438" s="357"/>
      <c r="BC2438" s="592">
        <f t="shared" si="2074"/>
        <v>11809.999999999964</v>
      </c>
      <c r="BD2438" s="593">
        <f t="shared" si="2075"/>
        <v>17531.600000000002</v>
      </c>
      <c r="BE2438" s="595">
        <f t="shared" si="2076"/>
        <v>46524.799999999996</v>
      </c>
      <c r="BF2438" s="289">
        <f t="shared" si="2077"/>
        <v>40176</v>
      </c>
      <c r="BG2438" s="596">
        <f t="shared" si="2078"/>
        <v>74896</v>
      </c>
      <c r="BH2438" s="595">
        <f t="shared" si="2079"/>
        <v>54385.799999999996</v>
      </c>
      <c r="BI2438" s="289">
        <f t="shared" si="2080"/>
        <v>19142</v>
      </c>
      <c r="BJ2438" s="596">
        <f t="shared" si="2081"/>
        <v>152010</v>
      </c>
      <c r="BK2438" s="595">
        <f t="shared" si="2082"/>
        <v>4650</v>
      </c>
      <c r="BL2438" s="289">
        <f t="shared" si="2083"/>
        <v>4200</v>
      </c>
      <c r="BM2438" s="596">
        <f t="shared" si="2084"/>
        <v>7500</v>
      </c>
      <c r="BN2438" s="563">
        <f t="shared" si="2087"/>
        <v>1</v>
      </c>
      <c r="BO2438" s="87">
        <f t="shared" si="2089"/>
        <v>2024</v>
      </c>
      <c r="BP2438" s="87">
        <f t="shared" si="2094"/>
        <v>1</v>
      </c>
      <c r="BQ2438" s="202"/>
    </row>
    <row r="2439" spans="1:69" ht="10.5" customHeight="1" x14ac:dyDescent="0.2">
      <c r="A2439" s="87" t="str">
        <f t="shared" si="2073"/>
        <v>2023-24RX91</v>
      </c>
      <c r="B2439" s="87" t="str">
        <f t="shared" si="2093"/>
        <v>Y60</v>
      </c>
      <c r="C2439" s="240" t="s">
        <v>279</v>
      </c>
      <c r="D2439" s="240" t="s">
        <v>176</v>
      </c>
      <c r="E2439" s="42"/>
      <c r="F2439" s="320" t="str">
        <f>VLOOKUP($G2439,'Selection Sheet'!$C$15:$F$39,3,0)</f>
        <v>Y60</v>
      </c>
      <c r="G2439" s="320" t="str">
        <f t="shared" si="2095"/>
        <v>RX9</v>
      </c>
      <c r="H2439" s="240" t="s">
        <v>535</v>
      </c>
      <c r="I2439" s="534">
        <v>291</v>
      </c>
      <c r="J2439" s="534">
        <v>73</v>
      </c>
      <c r="K2439" s="534">
        <v>43</v>
      </c>
      <c r="L2439" s="534">
        <v>26</v>
      </c>
      <c r="M2439" s="534">
        <v>291</v>
      </c>
      <c r="N2439" s="534">
        <v>18</v>
      </c>
      <c r="O2439" s="534">
        <v>43</v>
      </c>
      <c r="P2439" s="534">
        <v>8</v>
      </c>
      <c r="Q2439" s="534">
        <v>98</v>
      </c>
      <c r="R2439" s="534">
        <v>89</v>
      </c>
      <c r="S2439" s="534">
        <v>784</v>
      </c>
      <c r="T2439" s="549">
        <v>417</v>
      </c>
      <c r="U2439" s="554">
        <v>112.9</v>
      </c>
      <c r="V2439" s="554">
        <v>94</v>
      </c>
      <c r="W2439" s="554">
        <v>188</v>
      </c>
      <c r="X2439" s="498">
        <v>443</v>
      </c>
      <c r="Y2439" s="555">
        <v>105.5</v>
      </c>
      <c r="Z2439" s="554">
        <v>47</v>
      </c>
      <c r="AA2439" s="554">
        <v>279</v>
      </c>
      <c r="AB2439" s="549">
        <v>58</v>
      </c>
      <c r="AC2439" s="554">
        <v>64.099999999999994</v>
      </c>
      <c r="AD2439" s="554">
        <v>55</v>
      </c>
      <c r="AE2439" s="554">
        <v>109</v>
      </c>
      <c r="AF2439" s="502">
        <v>126</v>
      </c>
      <c r="AG2439" s="503">
        <v>148.956043956044</v>
      </c>
      <c r="AH2439" s="503">
        <v>225</v>
      </c>
      <c r="AI2439" s="502">
        <v>91</v>
      </c>
      <c r="AJ2439" s="506">
        <v>84</v>
      </c>
      <c r="AK2439" s="506">
        <v>104</v>
      </c>
      <c r="AL2439" s="569"/>
      <c r="AM2439" s="569"/>
      <c r="AN2439" s="506" t="s">
        <v>80</v>
      </c>
      <c r="AO2439" s="506" t="s">
        <v>80</v>
      </c>
      <c r="AP2439" s="569"/>
      <c r="AQ2439" s="569"/>
      <c r="AR2439" s="539"/>
      <c r="AS2439" s="539"/>
      <c r="AT2439" s="539"/>
      <c r="AU2439" s="539"/>
      <c r="AV2439" s="539"/>
      <c r="AW2439" s="539"/>
      <c r="AX2439" s="539"/>
      <c r="AY2439" s="539"/>
      <c r="AZ2439" s="539"/>
      <c r="BA2439" s="539"/>
      <c r="BB2439" s="357"/>
      <c r="BC2439" s="592">
        <f t="shared" si="2074"/>
        <v>13555.000000000004</v>
      </c>
      <c r="BD2439" s="593">
        <f t="shared" si="2075"/>
        <v>20475</v>
      </c>
      <c r="BE2439" s="595">
        <f t="shared" si="2076"/>
        <v>47079.3</v>
      </c>
      <c r="BF2439" s="289">
        <f t="shared" si="2077"/>
        <v>39198</v>
      </c>
      <c r="BG2439" s="596">
        <f t="shared" si="2078"/>
        <v>78396</v>
      </c>
      <c r="BH2439" s="595">
        <f t="shared" si="2079"/>
        <v>46736.5</v>
      </c>
      <c r="BI2439" s="289">
        <f t="shared" si="2080"/>
        <v>20821</v>
      </c>
      <c r="BJ2439" s="596">
        <f t="shared" si="2081"/>
        <v>123597</v>
      </c>
      <c r="BK2439" s="595">
        <f t="shared" si="2082"/>
        <v>3717.7999999999997</v>
      </c>
      <c r="BL2439" s="289">
        <f t="shared" si="2083"/>
        <v>3190</v>
      </c>
      <c r="BM2439" s="596">
        <f t="shared" si="2084"/>
        <v>6322</v>
      </c>
      <c r="BN2439" s="563">
        <f t="shared" si="2087"/>
        <v>1</v>
      </c>
      <c r="BO2439" s="87">
        <f t="shared" si="2089"/>
        <v>2024</v>
      </c>
      <c r="BP2439" s="87">
        <f t="shared" si="2094"/>
        <v>1</v>
      </c>
      <c r="BQ2439" s="202"/>
    </row>
    <row r="2440" spans="1:69" ht="10.5" customHeight="1" x14ac:dyDescent="0.2">
      <c r="A2440" s="314" t="str">
        <f t="shared" si="2073"/>
        <v>2023-24RYA1</v>
      </c>
      <c r="B2440" s="314" t="str">
        <f t="shared" si="2093"/>
        <v>Y60</v>
      </c>
      <c r="C2440" s="243" t="s">
        <v>279</v>
      </c>
      <c r="D2440" s="243" t="s">
        <v>176</v>
      </c>
      <c r="E2440" s="206"/>
      <c r="F2440" s="321" t="str">
        <f>VLOOKUP($G2440,'Selection Sheet'!$C$15:$F$39,3,0)</f>
        <v>Y60</v>
      </c>
      <c r="G2440" s="321" t="str">
        <f t="shared" si="2095"/>
        <v>RYA</v>
      </c>
      <c r="H2440" s="243" t="s">
        <v>536</v>
      </c>
      <c r="I2440" s="540">
        <v>414</v>
      </c>
      <c r="J2440" s="540">
        <v>78</v>
      </c>
      <c r="K2440" s="540">
        <v>52</v>
      </c>
      <c r="L2440" s="540">
        <v>18</v>
      </c>
      <c r="M2440" s="540">
        <v>416</v>
      </c>
      <c r="N2440" s="540">
        <v>17</v>
      </c>
      <c r="O2440" s="540">
        <v>52</v>
      </c>
      <c r="P2440" s="540">
        <v>6</v>
      </c>
      <c r="Q2440" s="540">
        <v>136</v>
      </c>
      <c r="R2440" s="540">
        <v>94</v>
      </c>
      <c r="S2440" s="540">
        <v>1136</v>
      </c>
      <c r="T2440" s="514">
        <v>402</v>
      </c>
      <c r="U2440" s="551">
        <v>102.3</v>
      </c>
      <c r="V2440" s="551">
        <v>84</v>
      </c>
      <c r="W2440" s="551">
        <v>163</v>
      </c>
      <c r="X2440" s="511">
        <v>475</v>
      </c>
      <c r="Y2440" s="556">
        <v>114.9</v>
      </c>
      <c r="Z2440" s="551">
        <v>46</v>
      </c>
      <c r="AA2440" s="551">
        <v>329</v>
      </c>
      <c r="AB2440" s="514">
        <v>42</v>
      </c>
      <c r="AC2440" s="551">
        <v>65.400000000000006</v>
      </c>
      <c r="AD2440" s="551">
        <v>58</v>
      </c>
      <c r="AE2440" s="551">
        <v>111</v>
      </c>
      <c r="AF2440" s="515">
        <v>127</v>
      </c>
      <c r="AG2440" s="516">
        <v>151.54545454545499</v>
      </c>
      <c r="AH2440" s="516">
        <v>219.5</v>
      </c>
      <c r="AI2440" s="515">
        <v>110</v>
      </c>
      <c r="AJ2440" s="519">
        <v>204</v>
      </c>
      <c r="AK2440" s="519">
        <v>217</v>
      </c>
      <c r="AL2440" s="570"/>
      <c r="AM2440" s="570"/>
      <c r="AN2440" s="519" t="s">
        <v>80</v>
      </c>
      <c r="AO2440" s="519" t="s">
        <v>80</v>
      </c>
      <c r="AP2440" s="570"/>
      <c r="AQ2440" s="570"/>
      <c r="AR2440" s="542"/>
      <c r="AS2440" s="542"/>
      <c r="AT2440" s="542"/>
      <c r="AU2440" s="542"/>
      <c r="AV2440" s="542"/>
      <c r="AW2440" s="542"/>
      <c r="AX2440" s="542"/>
      <c r="AY2440" s="542"/>
      <c r="AZ2440" s="542"/>
      <c r="BA2440" s="542"/>
      <c r="BB2440" s="358"/>
      <c r="BC2440" s="597">
        <f t="shared" si="2074"/>
        <v>16670.000000000047</v>
      </c>
      <c r="BD2440" s="598">
        <f t="shared" si="2075"/>
        <v>24145</v>
      </c>
      <c r="BE2440" s="602">
        <f t="shared" si="2076"/>
        <v>41124.6</v>
      </c>
      <c r="BF2440" s="603">
        <f t="shared" si="2077"/>
        <v>33768</v>
      </c>
      <c r="BG2440" s="604">
        <f t="shared" si="2078"/>
        <v>65526</v>
      </c>
      <c r="BH2440" s="602">
        <f t="shared" si="2079"/>
        <v>54577.5</v>
      </c>
      <c r="BI2440" s="603">
        <f t="shared" si="2080"/>
        <v>21850</v>
      </c>
      <c r="BJ2440" s="604">
        <f t="shared" si="2081"/>
        <v>156275</v>
      </c>
      <c r="BK2440" s="602">
        <f t="shared" si="2082"/>
        <v>2746.8</v>
      </c>
      <c r="BL2440" s="603">
        <f t="shared" si="2083"/>
        <v>2436</v>
      </c>
      <c r="BM2440" s="604">
        <f t="shared" si="2084"/>
        <v>4662</v>
      </c>
      <c r="BN2440" s="564">
        <f t="shared" si="2087"/>
        <v>1</v>
      </c>
      <c r="BO2440" s="314">
        <f t="shared" si="2089"/>
        <v>2024</v>
      </c>
      <c r="BP2440" s="314">
        <f t="shared" si="2094"/>
        <v>1</v>
      </c>
      <c r="BQ2440" s="202"/>
    </row>
    <row r="2441" spans="1:69" ht="10.5" customHeight="1" x14ac:dyDescent="0.2">
      <c r="A2441" s="87" t="str">
        <f t="shared" si="2073"/>
        <v>2023-24RYC1</v>
      </c>
      <c r="B2441" s="87" t="str">
        <f t="shared" si="2093"/>
        <v>Y61</v>
      </c>
      <c r="C2441" s="240" t="s">
        <v>279</v>
      </c>
      <c r="D2441" s="240" t="s">
        <v>176</v>
      </c>
      <c r="E2441" s="42"/>
      <c r="F2441" s="320" t="str">
        <f>VLOOKUP($G2441,'Selection Sheet'!$C$15:$F$39,3,0)</f>
        <v>Y61</v>
      </c>
      <c r="G2441" s="320" t="str">
        <f t="shared" si="2095"/>
        <v>RYC</v>
      </c>
      <c r="H2441" s="240" t="s">
        <v>537</v>
      </c>
      <c r="I2441" s="534">
        <v>362</v>
      </c>
      <c r="J2441" s="534">
        <v>100</v>
      </c>
      <c r="K2441" s="534">
        <v>51</v>
      </c>
      <c r="L2441" s="534">
        <v>25</v>
      </c>
      <c r="M2441" s="534">
        <v>357</v>
      </c>
      <c r="N2441" s="534">
        <v>28</v>
      </c>
      <c r="O2441" s="534">
        <v>49</v>
      </c>
      <c r="P2441" s="534">
        <v>13</v>
      </c>
      <c r="Q2441" s="534">
        <v>88</v>
      </c>
      <c r="R2441" s="534">
        <v>84</v>
      </c>
      <c r="S2441" s="534">
        <v>1052</v>
      </c>
      <c r="T2441" s="549">
        <v>578</v>
      </c>
      <c r="U2441" s="554">
        <v>104.4</v>
      </c>
      <c r="V2441" s="554">
        <v>90</v>
      </c>
      <c r="W2441" s="554">
        <v>165</v>
      </c>
      <c r="X2441" s="498">
        <v>584</v>
      </c>
      <c r="Y2441" s="555">
        <v>80.3</v>
      </c>
      <c r="Z2441" s="554">
        <v>34.5</v>
      </c>
      <c r="AA2441" s="554">
        <v>217</v>
      </c>
      <c r="AB2441" s="549">
        <v>86</v>
      </c>
      <c r="AC2441" s="554">
        <v>61</v>
      </c>
      <c r="AD2441" s="554">
        <v>54</v>
      </c>
      <c r="AE2441" s="554">
        <v>93</v>
      </c>
      <c r="AF2441" s="502">
        <v>134</v>
      </c>
      <c r="AG2441" s="503">
        <v>168.16528925619801</v>
      </c>
      <c r="AH2441" s="503">
        <v>233</v>
      </c>
      <c r="AI2441" s="502">
        <v>121</v>
      </c>
      <c r="AJ2441" s="538">
        <v>126</v>
      </c>
      <c r="AK2441" s="538">
        <v>133</v>
      </c>
      <c r="AL2441" s="539"/>
      <c r="AM2441" s="539"/>
      <c r="AN2441" s="538" t="s">
        <v>80</v>
      </c>
      <c r="AO2441" s="538" t="s">
        <v>80</v>
      </c>
      <c r="AP2441" s="569"/>
      <c r="AQ2441" s="569"/>
      <c r="AR2441" s="539"/>
      <c r="AS2441" s="539"/>
      <c r="AT2441" s="539"/>
      <c r="AU2441" s="539"/>
      <c r="AV2441" s="539"/>
      <c r="AW2441" s="539"/>
      <c r="AX2441" s="539"/>
      <c r="AY2441" s="539"/>
      <c r="AZ2441" s="539"/>
      <c r="BA2441" s="539"/>
      <c r="BB2441" s="357"/>
      <c r="BC2441" s="592">
        <f t="shared" si="2074"/>
        <v>20347.99999999996</v>
      </c>
      <c r="BD2441" s="593">
        <f t="shared" si="2075"/>
        <v>28193</v>
      </c>
      <c r="BE2441" s="595">
        <f t="shared" si="2076"/>
        <v>60343.200000000004</v>
      </c>
      <c r="BF2441" s="289">
        <f t="shared" si="2077"/>
        <v>52020</v>
      </c>
      <c r="BG2441" s="596">
        <f t="shared" si="2078"/>
        <v>95370</v>
      </c>
      <c r="BH2441" s="595">
        <f t="shared" si="2079"/>
        <v>46895.199999999997</v>
      </c>
      <c r="BI2441" s="289">
        <f t="shared" si="2080"/>
        <v>20148</v>
      </c>
      <c r="BJ2441" s="596">
        <f t="shared" si="2081"/>
        <v>126728</v>
      </c>
      <c r="BK2441" s="595">
        <f t="shared" si="2082"/>
        <v>5246</v>
      </c>
      <c r="BL2441" s="289">
        <f t="shared" si="2083"/>
        <v>4644</v>
      </c>
      <c r="BM2441" s="596">
        <f t="shared" si="2084"/>
        <v>7998</v>
      </c>
      <c r="BN2441" s="563">
        <f t="shared" si="2087"/>
        <v>1</v>
      </c>
      <c r="BO2441" s="87">
        <f t="shared" ref="BO2441:BO2477" si="2096">VALUE(LEFT(C2441,4)+IF($BN2441&lt;4,1,0))</f>
        <v>2024</v>
      </c>
      <c r="BP2441" s="87">
        <f t="shared" si="2094"/>
        <v>1</v>
      </c>
      <c r="BQ2441" s="202"/>
    </row>
    <row r="2442" spans="1:69" ht="10.5" customHeight="1" x14ac:dyDescent="0.2">
      <c r="A2442" s="87" t="str">
        <f t="shared" si="2073"/>
        <v>2023-24RYD1</v>
      </c>
      <c r="B2442" s="87" t="str">
        <f t="shared" si="2093"/>
        <v>Y59</v>
      </c>
      <c r="C2442" s="240" t="s">
        <v>279</v>
      </c>
      <c r="D2442" s="240" t="s">
        <v>176</v>
      </c>
      <c r="E2442" s="42"/>
      <c r="F2442" s="320" t="str">
        <f>VLOOKUP($G2442,'Selection Sheet'!$C$15:$F$39,3,0)</f>
        <v>Y59</v>
      </c>
      <c r="G2442" s="320" t="str">
        <f t="shared" si="2095"/>
        <v>RYD</v>
      </c>
      <c r="H2442" s="240" t="s">
        <v>538</v>
      </c>
      <c r="I2442" s="534">
        <v>314</v>
      </c>
      <c r="J2442" s="534">
        <v>83</v>
      </c>
      <c r="K2442" s="534">
        <v>48</v>
      </c>
      <c r="L2442" s="534">
        <v>27</v>
      </c>
      <c r="M2442" s="534">
        <v>311</v>
      </c>
      <c r="N2442" s="534">
        <v>25</v>
      </c>
      <c r="O2442" s="534">
        <v>47</v>
      </c>
      <c r="P2442" s="534">
        <v>13</v>
      </c>
      <c r="Q2442" s="534">
        <v>130</v>
      </c>
      <c r="R2442" s="534">
        <v>104</v>
      </c>
      <c r="S2442" s="534">
        <v>964</v>
      </c>
      <c r="T2442" s="549">
        <v>491</v>
      </c>
      <c r="U2442" s="554">
        <v>82.5</v>
      </c>
      <c r="V2442" s="554">
        <v>72</v>
      </c>
      <c r="W2442" s="554">
        <v>128</v>
      </c>
      <c r="X2442" s="498">
        <v>516</v>
      </c>
      <c r="Y2442" s="555">
        <v>61.1</v>
      </c>
      <c r="Z2442" s="554">
        <v>30</v>
      </c>
      <c r="AA2442" s="554">
        <v>146</v>
      </c>
      <c r="AB2442" s="549">
        <v>72</v>
      </c>
      <c r="AC2442" s="554">
        <v>67.400000000000006</v>
      </c>
      <c r="AD2442" s="554">
        <v>54</v>
      </c>
      <c r="AE2442" s="554">
        <v>136</v>
      </c>
      <c r="AF2442" s="502">
        <v>115</v>
      </c>
      <c r="AG2442" s="503">
        <v>147.55339805825199</v>
      </c>
      <c r="AH2442" s="503">
        <v>231</v>
      </c>
      <c r="AI2442" s="502">
        <v>103</v>
      </c>
      <c r="AJ2442" s="538">
        <v>97</v>
      </c>
      <c r="AK2442" s="538">
        <v>139</v>
      </c>
      <c r="AL2442" s="539"/>
      <c r="AM2442" s="539"/>
      <c r="AN2442" s="538" t="s">
        <v>80</v>
      </c>
      <c r="AO2442" s="538" t="s">
        <v>80</v>
      </c>
      <c r="AP2442" s="569"/>
      <c r="AQ2442" s="569"/>
      <c r="AR2442" s="539"/>
      <c r="AS2442" s="539"/>
      <c r="AT2442" s="539"/>
      <c r="AU2442" s="539"/>
      <c r="AV2442" s="539"/>
      <c r="AW2442" s="539"/>
      <c r="AX2442" s="539"/>
      <c r="AY2442" s="539"/>
      <c r="AZ2442" s="539"/>
      <c r="BA2442" s="539"/>
      <c r="BB2442" s="357"/>
      <c r="BC2442" s="592">
        <f t="shared" si="2074"/>
        <v>15197.999999999955</v>
      </c>
      <c r="BD2442" s="593">
        <f t="shared" si="2075"/>
        <v>23793</v>
      </c>
      <c r="BE2442" s="595">
        <f t="shared" si="2076"/>
        <v>40507.5</v>
      </c>
      <c r="BF2442" s="289">
        <f t="shared" si="2077"/>
        <v>35352</v>
      </c>
      <c r="BG2442" s="596">
        <f t="shared" si="2078"/>
        <v>62848</v>
      </c>
      <c r="BH2442" s="595">
        <f t="shared" si="2079"/>
        <v>31527.600000000002</v>
      </c>
      <c r="BI2442" s="289">
        <f t="shared" si="2080"/>
        <v>15480</v>
      </c>
      <c r="BJ2442" s="596">
        <f t="shared" si="2081"/>
        <v>75336</v>
      </c>
      <c r="BK2442" s="595">
        <f t="shared" si="2082"/>
        <v>4852.8</v>
      </c>
      <c r="BL2442" s="289">
        <f t="shared" si="2083"/>
        <v>3888</v>
      </c>
      <c r="BM2442" s="596">
        <f t="shared" si="2084"/>
        <v>9792</v>
      </c>
      <c r="BN2442" s="563">
        <f t="shared" si="2087"/>
        <v>1</v>
      </c>
      <c r="BO2442" s="87">
        <f t="shared" si="2096"/>
        <v>2024</v>
      </c>
      <c r="BP2442" s="87">
        <f t="shared" si="2094"/>
        <v>1</v>
      </c>
      <c r="BQ2442" s="202"/>
    </row>
    <row r="2443" spans="1:69" ht="10.5" customHeight="1" x14ac:dyDescent="0.2">
      <c r="A2443" s="87" t="str">
        <f t="shared" si="2073"/>
        <v>2023-24RYE1</v>
      </c>
      <c r="B2443" s="87" t="str">
        <f t="shared" si="2093"/>
        <v>Y59</v>
      </c>
      <c r="C2443" s="240" t="s">
        <v>279</v>
      </c>
      <c r="D2443" s="240" t="s">
        <v>176</v>
      </c>
      <c r="E2443" s="42"/>
      <c r="F2443" s="320" t="str">
        <f>VLOOKUP($G2443,'Selection Sheet'!$C$15:$F$39,3,0)</f>
        <v>Y59</v>
      </c>
      <c r="G2443" s="320" t="str">
        <f t="shared" si="2095"/>
        <v>RYE</v>
      </c>
      <c r="H2443" s="240" t="s">
        <v>539</v>
      </c>
      <c r="I2443" s="534">
        <v>252</v>
      </c>
      <c r="J2443" s="534">
        <v>58</v>
      </c>
      <c r="K2443" s="534">
        <v>24</v>
      </c>
      <c r="L2443" s="534">
        <v>12</v>
      </c>
      <c r="M2443" s="534">
        <v>250</v>
      </c>
      <c r="N2443" s="534">
        <v>22</v>
      </c>
      <c r="O2443" s="534">
        <v>24</v>
      </c>
      <c r="P2443" s="534">
        <v>6</v>
      </c>
      <c r="Q2443" s="534">
        <v>89</v>
      </c>
      <c r="R2443" s="534">
        <v>50</v>
      </c>
      <c r="S2443" s="534">
        <v>506</v>
      </c>
      <c r="T2443" s="549">
        <v>337</v>
      </c>
      <c r="U2443" s="554">
        <v>96.3</v>
      </c>
      <c r="V2443" s="554">
        <v>82</v>
      </c>
      <c r="W2443" s="554">
        <v>142</v>
      </c>
      <c r="X2443" s="498">
        <v>353</v>
      </c>
      <c r="Y2443" s="555">
        <v>87.8</v>
      </c>
      <c r="Z2443" s="554">
        <v>31</v>
      </c>
      <c r="AA2443" s="554">
        <v>274</v>
      </c>
      <c r="AB2443" s="549">
        <v>72</v>
      </c>
      <c r="AC2443" s="554">
        <v>50.6</v>
      </c>
      <c r="AD2443" s="554">
        <v>42.5</v>
      </c>
      <c r="AE2443" s="554">
        <v>76</v>
      </c>
      <c r="AF2443" s="502">
        <v>97</v>
      </c>
      <c r="AG2443" s="503">
        <v>149.061728395062</v>
      </c>
      <c r="AH2443" s="503">
        <v>225</v>
      </c>
      <c r="AI2443" s="502">
        <v>81</v>
      </c>
      <c r="AJ2443" s="538">
        <v>78</v>
      </c>
      <c r="AK2443" s="538">
        <v>134</v>
      </c>
      <c r="AL2443" s="539"/>
      <c r="AM2443" s="539"/>
      <c r="AN2443" s="538" t="s">
        <v>80</v>
      </c>
      <c r="AO2443" s="538" t="s">
        <v>80</v>
      </c>
      <c r="AP2443" s="569"/>
      <c r="AQ2443" s="569"/>
      <c r="AR2443" s="539"/>
      <c r="AS2443" s="539"/>
      <c r="AT2443" s="539"/>
      <c r="AU2443" s="539"/>
      <c r="AV2443" s="539"/>
      <c r="AW2443" s="539"/>
      <c r="AX2443" s="539"/>
      <c r="AY2443" s="539"/>
      <c r="AZ2443" s="539"/>
      <c r="BA2443" s="539"/>
      <c r="BB2443" s="357"/>
      <c r="BC2443" s="592">
        <f t="shared" si="2074"/>
        <v>12074.000000000022</v>
      </c>
      <c r="BD2443" s="593">
        <f t="shared" si="2075"/>
        <v>18225</v>
      </c>
      <c r="BE2443" s="595">
        <f t="shared" si="2076"/>
        <v>32453.1</v>
      </c>
      <c r="BF2443" s="289">
        <f t="shared" si="2077"/>
        <v>27634</v>
      </c>
      <c r="BG2443" s="596">
        <f t="shared" si="2078"/>
        <v>47854</v>
      </c>
      <c r="BH2443" s="595">
        <f t="shared" si="2079"/>
        <v>30993.399999999998</v>
      </c>
      <c r="BI2443" s="289">
        <f t="shared" si="2080"/>
        <v>10943</v>
      </c>
      <c r="BJ2443" s="596">
        <f t="shared" si="2081"/>
        <v>96722</v>
      </c>
      <c r="BK2443" s="595">
        <f t="shared" si="2082"/>
        <v>3643.2000000000003</v>
      </c>
      <c r="BL2443" s="289">
        <f t="shared" si="2083"/>
        <v>3060</v>
      </c>
      <c r="BM2443" s="596">
        <f t="shared" si="2084"/>
        <v>5472</v>
      </c>
      <c r="BN2443" s="563">
        <f t="shared" si="2087"/>
        <v>1</v>
      </c>
      <c r="BO2443" s="87">
        <f t="shared" si="2096"/>
        <v>2024</v>
      </c>
      <c r="BP2443" s="87">
        <f t="shared" si="2094"/>
        <v>1</v>
      </c>
      <c r="BQ2443" s="202"/>
    </row>
    <row r="2444" spans="1:69" ht="10.5" customHeight="1" x14ac:dyDescent="0.2">
      <c r="A2444" s="312" t="str">
        <f t="shared" si="2073"/>
        <v>2023-24RYF1</v>
      </c>
      <c r="B2444" s="312" t="str">
        <f t="shared" si="2093"/>
        <v>Y58</v>
      </c>
      <c r="C2444" s="245" t="s">
        <v>279</v>
      </c>
      <c r="D2444" s="245" t="s">
        <v>176</v>
      </c>
      <c r="E2444" s="53"/>
      <c r="F2444" s="322" t="str">
        <f>VLOOKUP($G2444,'Selection Sheet'!$C$15:$F$39,3,0)</f>
        <v>Y58</v>
      </c>
      <c r="G2444" s="322" t="str">
        <f t="shared" si="2095"/>
        <v>RYF</v>
      </c>
      <c r="H2444" s="245" t="s">
        <v>540</v>
      </c>
      <c r="I2444" s="543">
        <v>340</v>
      </c>
      <c r="J2444" s="543">
        <v>98</v>
      </c>
      <c r="K2444" s="543">
        <v>65</v>
      </c>
      <c r="L2444" s="543">
        <v>32</v>
      </c>
      <c r="M2444" s="543">
        <v>335</v>
      </c>
      <c r="N2444" s="543">
        <v>30</v>
      </c>
      <c r="O2444" s="543">
        <v>63</v>
      </c>
      <c r="P2444" s="543">
        <v>14</v>
      </c>
      <c r="Q2444" s="543">
        <v>125</v>
      </c>
      <c r="R2444" s="543">
        <v>81</v>
      </c>
      <c r="S2444" s="543">
        <v>1001</v>
      </c>
      <c r="T2444" s="524">
        <v>664</v>
      </c>
      <c r="U2444" s="552">
        <v>114.9</v>
      </c>
      <c r="V2444" s="552">
        <v>97</v>
      </c>
      <c r="W2444" s="552">
        <v>178</v>
      </c>
      <c r="X2444" s="524">
        <v>654</v>
      </c>
      <c r="Y2444" s="557">
        <v>69.7</v>
      </c>
      <c r="Z2444" s="552">
        <v>23</v>
      </c>
      <c r="AA2444" s="552">
        <v>204</v>
      </c>
      <c r="AB2444" s="527">
        <v>56</v>
      </c>
      <c r="AC2444" s="552">
        <v>52.9</v>
      </c>
      <c r="AD2444" s="552">
        <v>46.5</v>
      </c>
      <c r="AE2444" s="552">
        <v>88</v>
      </c>
      <c r="AF2444" s="528">
        <v>162</v>
      </c>
      <c r="AG2444" s="529">
        <v>161.335877862595</v>
      </c>
      <c r="AH2444" s="529">
        <v>242</v>
      </c>
      <c r="AI2444" s="528">
        <v>131</v>
      </c>
      <c r="AJ2444" s="544">
        <v>212</v>
      </c>
      <c r="AK2444" s="544">
        <v>262</v>
      </c>
      <c r="AL2444" s="545"/>
      <c r="AM2444" s="545"/>
      <c r="AN2444" s="544" t="s">
        <v>80</v>
      </c>
      <c r="AO2444" s="544" t="s">
        <v>80</v>
      </c>
      <c r="AP2444" s="571"/>
      <c r="AQ2444" s="571"/>
      <c r="AR2444" s="545"/>
      <c r="AS2444" s="545"/>
      <c r="AT2444" s="545"/>
      <c r="AU2444" s="545"/>
      <c r="AV2444" s="545"/>
      <c r="AW2444" s="545"/>
      <c r="AX2444" s="545"/>
      <c r="AY2444" s="545"/>
      <c r="AZ2444" s="545"/>
      <c r="BA2444" s="545"/>
      <c r="BB2444" s="359"/>
      <c r="BC2444" s="605">
        <f t="shared" si="2074"/>
        <v>21134.999999999945</v>
      </c>
      <c r="BD2444" s="606">
        <f t="shared" si="2075"/>
        <v>31702</v>
      </c>
      <c r="BE2444" s="609">
        <f t="shared" si="2076"/>
        <v>76293.600000000006</v>
      </c>
      <c r="BF2444" s="311">
        <f t="shared" si="2077"/>
        <v>64408</v>
      </c>
      <c r="BG2444" s="610">
        <f t="shared" si="2078"/>
        <v>118192</v>
      </c>
      <c r="BH2444" s="609">
        <f t="shared" si="2079"/>
        <v>45583.8</v>
      </c>
      <c r="BI2444" s="311">
        <f t="shared" si="2080"/>
        <v>15042</v>
      </c>
      <c r="BJ2444" s="610">
        <f t="shared" si="2081"/>
        <v>133416</v>
      </c>
      <c r="BK2444" s="609">
        <f t="shared" si="2082"/>
        <v>2962.4</v>
      </c>
      <c r="BL2444" s="311">
        <f t="shared" si="2083"/>
        <v>2604</v>
      </c>
      <c r="BM2444" s="610">
        <f t="shared" si="2084"/>
        <v>4928</v>
      </c>
      <c r="BN2444" s="565">
        <f t="shared" si="2087"/>
        <v>1</v>
      </c>
      <c r="BO2444" s="312">
        <f t="shared" si="2096"/>
        <v>2024</v>
      </c>
      <c r="BP2444" s="312">
        <f t="shared" si="2094"/>
        <v>1</v>
      </c>
      <c r="BQ2444" s="363"/>
    </row>
    <row r="2445" spans="1:69" ht="10.5" customHeight="1" x14ac:dyDescent="0.2">
      <c r="A2445" s="313" t="str">
        <f t="shared" si="2073"/>
        <v>2023-24R1F2</v>
      </c>
      <c r="B2445" s="313" t="str">
        <f t="shared" ref="B2445:B2455" si="2097">F2445</f>
        <v>Y59</v>
      </c>
      <c r="C2445" s="241" t="s">
        <v>279</v>
      </c>
      <c r="D2445" s="241" t="s">
        <v>177</v>
      </c>
      <c r="E2445" s="223"/>
      <c r="F2445" s="364" t="str">
        <f>VLOOKUP($G2445,'Selection Sheet'!$C$15:$F$39,3,0)</f>
        <v>Y59</v>
      </c>
      <c r="G2445" s="364" t="str">
        <f>G2434</f>
        <v>R1F</v>
      </c>
      <c r="H2445" s="241" t="s">
        <v>529</v>
      </c>
      <c r="I2445" s="534">
        <v>7</v>
      </c>
      <c r="J2445" s="534">
        <v>1</v>
      </c>
      <c r="K2445" s="534">
        <v>0</v>
      </c>
      <c r="L2445" s="534">
        <v>0</v>
      </c>
      <c r="M2445" s="546">
        <v>7</v>
      </c>
      <c r="N2445" s="546">
        <v>1</v>
      </c>
      <c r="O2445" s="546">
        <v>0</v>
      </c>
      <c r="P2445" s="546">
        <v>0</v>
      </c>
      <c r="Q2445" s="546" t="s">
        <v>80</v>
      </c>
      <c r="R2445" s="546" t="s">
        <v>80</v>
      </c>
      <c r="S2445" s="546">
        <v>19</v>
      </c>
      <c r="T2445" s="486">
        <v>17</v>
      </c>
      <c r="U2445" s="553">
        <v>64.400000000000006</v>
      </c>
      <c r="V2445" s="553">
        <v>64</v>
      </c>
      <c r="W2445" s="553">
        <v>125</v>
      </c>
      <c r="X2445" s="486">
        <v>17</v>
      </c>
      <c r="Y2445" s="558">
        <v>44.7</v>
      </c>
      <c r="Z2445" s="553">
        <v>33</v>
      </c>
      <c r="AA2445" s="553">
        <v>116</v>
      </c>
      <c r="AB2445" s="489" t="s">
        <v>80</v>
      </c>
      <c r="AC2445" s="553" t="s">
        <v>80</v>
      </c>
      <c r="AD2445" s="553" t="s">
        <v>80</v>
      </c>
      <c r="AE2445" s="553" t="s">
        <v>80</v>
      </c>
      <c r="AF2445" s="490">
        <v>0</v>
      </c>
      <c r="AG2445" s="491" t="s">
        <v>80</v>
      </c>
      <c r="AH2445" s="491" t="s">
        <v>80</v>
      </c>
      <c r="AI2445" s="490">
        <v>0</v>
      </c>
      <c r="AJ2445" s="538" t="s">
        <v>80</v>
      </c>
      <c r="AK2445" s="538" t="s">
        <v>80</v>
      </c>
      <c r="AL2445" s="539"/>
      <c r="AM2445" s="539"/>
      <c r="AN2445" s="538">
        <v>55</v>
      </c>
      <c r="AO2445" s="538">
        <v>56</v>
      </c>
      <c r="AP2445" s="572"/>
      <c r="AQ2445" s="572"/>
      <c r="AR2445" s="548"/>
      <c r="AS2445" s="548"/>
      <c r="AT2445" s="548"/>
      <c r="AU2445" s="548"/>
      <c r="AV2445" s="548"/>
      <c r="AW2445" s="548"/>
      <c r="AX2445" s="548"/>
      <c r="AY2445" s="548"/>
      <c r="AZ2445" s="548"/>
      <c r="BA2445" s="548"/>
      <c r="BB2445" s="361"/>
      <c r="BC2445" s="586" t="str">
        <f t="shared" si="2074"/>
        <v>-</v>
      </c>
      <c r="BD2445" s="587" t="str">
        <f t="shared" si="2075"/>
        <v>-</v>
      </c>
      <c r="BE2445" s="590">
        <f t="shared" si="2076"/>
        <v>1094.8000000000002</v>
      </c>
      <c r="BF2445" s="308">
        <f t="shared" si="2077"/>
        <v>1088</v>
      </c>
      <c r="BG2445" s="591">
        <f t="shared" si="2078"/>
        <v>2125</v>
      </c>
      <c r="BH2445" s="590">
        <f t="shared" si="2079"/>
        <v>759.90000000000009</v>
      </c>
      <c r="BI2445" s="308">
        <f t="shared" si="2080"/>
        <v>561</v>
      </c>
      <c r="BJ2445" s="591">
        <f t="shared" si="2081"/>
        <v>1972</v>
      </c>
      <c r="BK2445" s="590" t="str">
        <f t="shared" si="2082"/>
        <v>-</v>
      </c>
      <c r="BL2445" s="308" t="str">
        <f t="shared" si="2083"/>
        <v>-</v>
      </c>
      <c r="BM2445" s="591" t="str">
        <f t="shared" si="2084"/>
        <v>-</v>
      </c>
      <c r="BN2445" s="562">
        <f t="shared" si="2087"/>
        <v>2</v>
      </c>
      <c r="BO2445" s="313">
        <f t="shared" si="2096"/>
        <v>2024</v>
      </c>
      <c r="BP2445" s="313">
        <f t="shared" ref="BP2445:BP2455" si="2098">(BN2445/3-ROUNDDOWN(BN2445/3,0))*3</f>
        <v>2</v>
      </c>
      <c r="BQ2445" s="362"/>
    </row>
    <row r="2446" spans="1:69" ht="10.5" customHeight="1" x14ac:dyDescent="0.2">
      <c r="A2446" s="87" t="str">
        <f t="shared" si="2073"/>
        <v>2023-24RRU2</v>
      </c>
      <c r="B2446" s="87" t="str">
        <f t="shared" si="2097"/>
        <v>Y56</v>
      </c>
      <c r="C2446" s="240" t="s">
        <v>279</v>
      </c>
      <c r="D2446" s="240" t="s">
        <v>177</v>
      </c>
      <c r="E2446" s="42"/>
      <c r="F2446" s="320" t="str">
        <f>VLOOKUP($G2446,'Selection Sheet'!$C$15:$F$39,3,0)</f>
        <v>Y56</v>
      </c>
      <c r="G2446" s="320" t="str">
        <f t="shared" si="2095"/>
        <v>RRU</v>
      </c>
      <c r="H2446" s="240" t="s">
        <v>530</v>
      </c>
      <c r="I2446" s="534">
        <v>364</v>
      </c>
      <c r="J2446" s="534">
        <v>121</v>
      </c>
      <c r="K2446" s="534">
        <v>41</v>
      </c>
      <c r="L2446" s="534">
        <v>24</v>
      </c>
      <c r="M2446" s="534">
        <v>352</v>
      </c>
      <c r="N2446" s="534">
        <v>37</v>
      </c>
      <c r="O2446" s="534">
        <v>38</v>
      </c>
      <c r="P2446" s="534">
        <v>10</v>
      </c>
      <c r="Q2446" s="534" t="s">
        <v>80</v>
      </c>
      <c r="R2446" s="534" t="s">
        <v>80</v>
      </c>
      <c r="S2446" s="534">
        <v>1030</v>
      </c>
      <c r="T2446" s="549">
        <v>401</v>
      </c>
      <c r="U2446" s="554">
        <v>90.3</v>
      </c>
      <c r="V2446" s="554">
        <v>81</v>
      </c>
      <c r="W2446" s="554">
        <v>140</v>
      </c>
      <c r="X2446" s="498">
        <v>597</v>
      </c>
      <c r="Y2446" s="555">
        <v>67</v>
      </c>
      <c r="Z2446" s="554">
        <v>29</v>
      </c>
      <c r="AA2446" s="554">
        <v>180</v>
      </c>
      <c r="AB2446" s="549">
        <v>92</v>
      </c>
      <c r="AC2446" s="554">
        <v>57.2</v>
      </c>
      <c r="AD2446" s="554">
        <v>46</v>
      </c>
      <c r="AE2446" s="554">
        <v>101</v>
      </c>
      <c r="AF2446" s="502">
        <v>109</v>
      </c>
      <c r="AG2446" s="503">
        <v>147.777777777778</v>
      </c>
      <c r="AH2446" s="503">
        <v>201.2</v>
      </c>
      <c r="AI2446" s="502">
        <v>90</v>
      </c>
      <c r="AJ2446" s="538" t="s">
        <v>80</v>
      </c>
      <c r="AK2446" s="538" t="s">
        <v>80</v>
      </c>
      <c r="AL2446" s="539"/>
      <c r="AM2446" s="539"/>
      <c r="AN2446" s="538">
        <v>1268</v>
      </c>
      <c r="AO2446" s="538">
        <v>1316</v>
      </c>
      <c r="AP2446" s="569"/>
      <c r="AQ2446" s="569"/>
      <c r="AR2446" s="539"/>
      <c r="AS2446" s="539"/>
      <c r="AT2446" s="539"/>
      <c r="AU2446" s="539"/>
      <c r="AV2446" s="539"/>
      <c r="AW2446" s="539"/>
      <c r="AX2446" s="539"/>
      <c r="AY2446" s="539"/>
      <c r="AZ2446" s="539"/>
      <c r="BA2446" s="539"/>
      <c r="BB2446" s="357"/>
      <c r="BC2446" s="592">
        <f t="shared" si="2074"/>
        <v>13300.00000000002</v>
      </c>
      <c r="BD2446" s="593">
        <f t="shared" si="2075"/>
        <v>18108</v>
      </c>
      <c r="BE2446" s="595">
        <f t="shared" si="2076"/>
        <v>36210.299999999996</v>
      </c>
      <c r="BF2446" s="289">
        <f t="shared" si="2077"/>
        <v>32481</v>
      </c>
      <c r="BG2446" s="596">
        <f t="shared" si="2078"/>
        <v>56140</v>
      </c>
      <c r="BH2446" s="595">
        <f t="shared" si="2079"/>
        <v>39999</v>
      </c>
      <c r="BI2446" s="289">
        <f t="shared" si="2080"/>
        <v>17313</v>
      </c>
      <c r="BJ2446" s="596">
        <f t="shared" si="2081"/>
        <v>107460</v>
      </c>
      <c r="BK2446" s="595">
        <f t="shared" si="2082"/>
        <v>5262.4000000000005</v>
      </c>
      <c r="BL2446" s="289">
        <f t="shared" si="2083"/>
        <v>4232</v>
      </c>
      <c r="BM2446" s="596">
        <f t="shared" si="2084"/>
        <v>9292</v>
      </c>
      <c r="BN2446" s="563">
        <f t="shared" si="2087"/>
        <v>2</v>
      </c>
      <c r="BO2446" s="87">
        <f t="shared" si="2096"/>
        <v>2024</v>
      </c>
      <c r="BP2446" s="87">
        <f t="shared" si="2098"/>
        <v>2</v>
      </c>
      <c r="BQ2446" s="202"/>
    </row>
    <row r="2447" spans="1:69" ht="10.5" customHeight="1" x14ac:dyDescent="0.2">
      <c r="A2447" s="87" t="str">
        <f t="shared" si="2073"/>
        <v>2023-24RX62</v>
      </c>
      <c r="B2447" s="87" t="str">
        <f t="shared" si="2097"/>
        <v>Y63</v>
      </c>
      <c r="C2447" s="240" t="s">
        <v>279</v>
      </c>
      <c r="D2447" s="240" t="s">
        <v>177</v>
      </c>
      <c r="E2447" s="42"/>
      <c r="F2447" s="320" t="str">
        <f>VLOOKUP($G2447,'Selection Sheet'!$C$15:$F$39,3,0)</f>
        <v>Y63</v>
      </c>
      <c r="G2447" s="320" t="str">
        <f t="shared" si="2095"/>
        <v>RX6</v>
      </c>
      <c r="H2447" s="240" t="s">
        <v>532</v>
      </c>
      <c r="I2447" s="534">
        <v>179</v>
      </c>
      <c r="J2447" s="534">
        <v>75</v>
      </c>
      <c r="K2447" s="534">
        <v>24</v>
      </c>
      <c r="L2447" s="534">
        <v>18</v>
      </c>
      <c r="M2447" s="534">
        <v>173</v>
      </c>
      <c r="N2447" s="534">
        <v>22</v>
      </c>
      <c r="O2447" s="534">
        <v>24</v>
      </c>
      <c r="P2447" s="534">
        <v>9</v>
      </c>
      <c r="Q2447" s="534" t="s">
        <v>80</v>
      </c>
      <c r="R2447" s="534" t="s">
        <v>80</v>
      </c>
      <c r="S2447" s="534">
        <v>481</v>
      </c>
      <c r="T2447" s="549">
        <v>238</v>
      </c>
      <c r="U2447" s="554">
        <v>91.4</v>
      </c>
      <c r="V2447" s="554">
        <v>79.5</v>
      </c>
      <c r="W2447" s="554">
        <v>137</v>
      </c>
      <c r="X2447" s="498">
        <v>230</v>
      </c>
      <c r="Y2447" s="555">
        <v>95.1</v>
      </c>
      <c r="Z2447" s="554">
        <v>37</v>
      </c>
      <c r="AA2447" s="554">
        <v>289.5</v>
      </c>
      <c r="AB2447" s="549">
        <v>36</v>
      </c>
      <c r="AC2447" s="554">
        <v>53.3</v>
      </c>
      <c r="AD2447" s="554">
        <v>47.5</v>
      </c>
      <c r="AE2447" s="554">
        <v>92</v>
      </c>
      <c r="AF2447" s="502">
        <v>41</v>
      </c>
      <c r="AG2447" s="503">
        <v>146.70588235294099</v>
      </c>
      <c r="AH2447" s="503">
        <v>177.9</v>
      </c>
      <c r="AI2447" s="502">
        <v>34</v>
      </c>
      <c r="AJ2447" s="538" t="s">
        <v>80</v>
      </c>
      <c r="AK2447" s="538" t="s">
        <v>80</v>
      </c>
      <c r="AL2447" s="539"/>
      <c r="AM2447" s="539"/>
      <c r="AN2447" s="538">
        <v>415</v>
      </c>
      <c r="AO2447" s="538">
        <v>421</v>
      </c>
      <c r="AP2447" s="569"/>
      <c r="AQ2447" s="569"/>
      <c r="AR2447" s="539"/>
      <c r="AS2447" s="539"/>
      <c r="AT2447" s="539"/>
      <c r="AU2447" s="539"/>
      <c r="AV2447" s="539"/>
      <c r="AW2447" s="539"/>
      <c r="AX2447" s="539"/>
      <c r="AY2447" s="539"/>
      <c r="AZ2447" s="539"/>
      <c r="BA2447" s="539"/>
      <c r="BB2447" s="357"/>
      <c r="BC2447" s="592">
        <f t="shared" si="2074"/>
        <v>4987.9999999999936</v>
      </c>
      <c r="BD2447" s="593">
        <f t="shared" si="2075"/>
        <v>6048.6</v>
      </c>
      <c r="BE2447" s="595">
        <f t="shared" si="2076"/>
        <v>21753.200000000001</v>
      </c>
      <c r="BF2447" s="289">
        <f t="shared" si="2077"/>
        <v>18921</v>
      </c>
      <c r="BG2447" s="596">
        <f t="shared" si="2078"/>
        <v>32606</v>
      </c>
      <c r="BH2447" s="595">
        <f t="shared" si="2079"/>
        <v>21873</v>
      </c>
      <c r="BI2447" s="289">
        <f t="shared" si="2080"/>
        <v>8510</v>
      </c>
      <c r="BJ2447" s="596">
        <f t="shared" si="2081"/>
        <v>66585</v>
      </c>
      <c r="BK2447" s="595">
        <f t="shared" si="2082"/>
        <v>1918.8</v>
      </c>
      <c r="BL2447" s="289">
        <f t="shared" si="2083"/>
        <v>1710</v>
      </c>
      <c r="BM2447" s="596">
        <f t="shared" si="2084"/>
        <v>3312</v>
      </c>
      <c r="BN2447" s="563">
        <f t="shared" si="2087"/>
        <v>2</v>
      </c>
      <c r="BO2447" s="87">
        <f t="shared" si="2096"/>
        <v>2024</v>
      </c>
      <c r="BP2447" s="87">
        <f t="shared" si="2098"/>
        <v>2</v>
      </c>
      <c r="BQ2447" s="202"/>
    </row>
    <row r="2448" spans="1:69" ht="10.5" customHeight="1" x14ac:dyDescent="0.2">
      <c r="A2448" s="314" t="str">
        <f t="shared" si="2073"/>
        <v>2023-24RX72</v>
      </c>
      <c r="B2448" s="314" t="str">
        <f t="shared" si="2097"/>
        <v>Y62</v>
      </c>
      <c r="C2448" s="243" t="s">
        <v>279</v>
      </c>
      <c r="D2448" s="243" t="s">
        <v>177</v>
      </c>
      <c r="E2448" s="206"/>
      <c r="F2448" s="321" t="str">
        <f>VLOOKUP($G2448,'Selection Sheet'!$C$15:$F$39,3,0)</f>
        <v>Y62</v>
      </c>
      <c r="G2448" s="320" t="str">
        <f t="shared" si="2095"/>
        <v>RX7</v>
      </c>
      <c r="H2448" s="243" t="s">
        <v>533</v>
      </c>
      <c r="I2448" s="540">
        <v>345</v>
      </c>
      <c r="J2448" s="540">
        <v>102</v>
      </c>
      <c r="K2448" s="540">
        <v>48</v>
      </c>
      <c r="L2448" s="540">
        <v>23</v>
      </c>
      <c r="M2448" s="540">
        <v>341</v>
      </c>
      <c r="N2448" s="540">
        <v>27</v>
      </c>
      <c r="O2448" s="540">
        <v>48</v>
      </c>
      <c r="P2448" s="540">
        <v>11</v>
      </c>
      <c r="Q2448" s="540" t="s">
        <v>80</v>
      </c>
      <c r="R2448" s="540" t="s">
        <v>80</v>
      </c>
      <c r="S2448" s="540">
        <v>1116</v>
      </c>
      <c r="T2448" s="514">
        <v>579</v>
      </c>
      <c r="U2448" s="551">
        <v>82.3</v>
      </c>
      <c r="V2448" s="551">
        <v>75</v>
      </c>
      <c r="W2448" s="551">
        <v>124</v>
      </c>
      <c r="X2448" s="511">
        <v>687</v>
      </c>
      <c r="Y2448" s="556">
        <v>67</v>
      </c>
      <c r="Z2448" s="551">
        <v>28</v>
      </c>
      <c r="AA2448" s="551">
        <v>150</v>
      </c>
      <c r="AB2448" s="514">
        <v>93</v>
      </c>
      <c r="AC2448" s="551">
        <v>57.3</v>
      </c>
      <c r="AD2448" s="551">
        <v>50</v>
      </c>
      <c r="AE2448" s="551">
        <v>96</v>
      </c>
      <c r="AF2448" s="515">
        <v>127</v>
      </c>
      <c r="AG2448" s="516">
        <v>159.07547169811301</v>
      </c>
      <c r="AH2448" s="516">
        <v>214.5</v>
      </c>
      <c r="AI2448" s="515">
        <v>106</v>
      </c>
      <c r="AJ2448" s="519" t="s">
        <v>80</v>
      </c>
      <c r="AK2448" s="519" t="s">
        <v>80</v>
      </c>
      <c r="AL2448" s="570"/>
      <c r="AM2448" s="570"/>
      <c r="AN2448" s="519">
        <v>1178</v>
      </c>
      <c r="AO2448" s="519">
        <v>1203</v>
      </c>
      <c r="AP2448" s="570"/>
      <c r="AQ2448" s="570"/>
      <c r="AR2448" s="542"/>
      <c r="AS2448" s="542"/>
      <c r="AT2448" s="542"/>
      <c r="AU2448" s="542"/>
      <c r="AV2448" s="542"/>
      <c r="AW2448" s="542"/>
      <c r="AX2448" s="542"/>
      <c r="AY2448" s="542"/>
      <c r="AZ2448" s="542"/>
      <c r="BA2448" s="542"/>
      <c r="BB2448" s="358"/>
      <c r="BC2448" s="597">
        <f t="shared" si="2074"/>
        <v>16861.999999999978</v>
      </c>
      <c r="BD2448" s="598">
        <f t="shared" si="2075"/>
        <v>22737</v>
      </c>
      <c r="BE2448" s="602">
        <f t="shared" si="2076"/>
        <v>47651.7</v>
      </c>
      <c r="BF2448" s="603">
        <f t="shared" si="2077"/>
        <v>43425</v>
      </c>
      <c r="BG2448" s="604">
        <f t="shared" si="2078"/>
        <v>71796</v>
      </c>
      <c r="BH2448" s="602">
        <f t="shared" si="2079"/>
        <v>46029</v>
      </c>
      <c r="BI2448" s="603">
        <f t="shared" si="2080"/>
        <v>19236</v>
      </c>
      <c r="BJ2448" s="604">
        <f t="shared" si="2081"/>
        <v>103050</v>
      </c>
      <c r="BK2448" s="602">
        <f t="shared" si="2082"/>
        <v>5328.9</v>
      </c>
      <c r="BL2448" s="603">
        <f t="shared" si="2083"/>
        <v>4650</v>
      </c>
      <c r="BM2448" s="604">
        <f t="shared" si="2084"/>
        <v>8928</v>
      </c>
      <c r="BN2448" s="564">
        <f t="shared" si="2087"/>
        <v>2</v>
      </c>
      <c r="BO2448" s="314">
        <f t="shared" si="2096"/>
        <v>2024</v>
      </c>
      <c r="BP2448" s="314">
        <f t="shared" si="2098"/>
        <v>2</v>
      </c>
      <c r="BQ2448" s="202"/>
    </row>
    <row r="2449" spans="1:69" ht="10.5" customHeight="1" x14ac:dyDescent="0.2">
      <c r="A2449" s="87" t="str">
        <f t="shared" si="2073"/>
        <v>2023-24RX82</v>
      </c>
      <c r="B2449" s="87" t="str">
        <f t="shared" si="2097"/>
        <v>Y63</v>
      </c>
      <c r="C2449" s="240" t="s">
        <v>279</v>
      </c>
      <c r="D2449" s="240" t="s">
        <v>177</v>
      </c>
      <c r="E2449" s="42"/>
      <c r="F2449" s="320" t="str">
        <f>VLOOKUP($G2449,'Selection Sheet'!$C$15:$F$39,3,0)</f>
        <v>Y63</v>
      </c>
      <c r="G2449" s="320" t="str">
        <f t="shared" si="2095"/>
        <v>RX8</v>
      </c>
      <c r="H2449" s="240" t="s">
        <v>534</v>
      </c>
      <c r="I2449" s="534">
        <v>269</v>
      </c>
      <c r="J2449" s="534">
        <v>58</v>
      </c>
      <c r="K2449" s="534">
        <v>37</v>
      </c>
      <c r="L2449" s="534">
        <v>19</v>
      </c>
      <c r="M2449" s="534">
        <v>269</v>
      </c>
      <c r="N2449" s="534">
        <v>24</v>
      </c>
      <c r="O2449" s="534">
        <v>37</v>
      </c>
      <c r="P2449" s="534">
        <v>14</v>
      </c>
      <c r="Q2449" s="534" t="s">
        <v>80</v>
      </c>
      <c r="R2449" s="534" t="s">
        <v>80</v>
      </c>
      <c r="S2449" s="534">
        <v>902</v>
      </c>
      <c r="T2449" s="549">
        <v>434</v>
      </c>
      <c r="U2449" s="554">
        <v>84.7</v>
      </c>
      <c r="V2449" s="554">
        <v>75</v>
      </c>
      <c r="W2449" s="554">
        <v>134</v>
      </c>
      <c r="X2449" s="498">
        <v>462</v>
      </c>
      <c r="Y2449" s="555">
        <v>89.8</v>
      </c>
      <c r="Z2449" s="554">
        <v>33</v>
      </c>
      <c r="AA2449" s="554">
        <v>252</v>
      </c>
      <c r="AB2449" s="549">
        <v>75</v>
      </c>
      <c r="AC2449" s="554">
        <v>68.400000000000006</v>
      </c>
      <c r="AD2449" s="554">
        <v>56</v>
      </c>
      <c r="AE2449" s="554">
        <v>122</v>
      </c>
      <c r="AF2449" s="502">
        <v>91</v>
      </c>
      <c r="AG2449" s="503">
        <v>140.44</v>
      </c>
      <c r="AH2449" s="503">
        <v>187.8</v>
      </c>
      <c r="AI2449" s="502">
        <v>75</v>
      </c>
      <c r="AJ2449" s="506" t="s">
        <v>80</v>
      </c>
      <c r="AK2449" s="506" t="s">
        <v>80</v>
      </c>
      <c r="AL2449" s="569"/>
      <c r="AM2449" s="569"/>
      <c r="AN2449" s="506">
        <v>1009</v>
      </c>
      <c r="AO2449" s="506">
        <v>1087</v>
      </c>
      <c r="AP2449" s="569"/>
      <c r="AQ2449" s="569"/>
      <c r="AR2449" s="539"/>
      <c r="AS2449" s="539"/>
      <c r="AT2449" s="539"/>
      <c r="AU2449" s="539"/>
      <c r="AV2449" s="539"/>
      <c r="AW2449" s="539"/>
      <c r="AX2449" s="539"/>
      <c r="AY2449" s="539"/>
      <c r="AZ2449" s="539"/>
      <c r="BA2449" s="539"/>
      <c r="BB2449" s="357"/>
      <c r="BC2449" s="592">
        <f t="shared" si="2074"/>
        <v>10533</v>
      </c>
      <c r="BD2449" s="593">
        <f t="shared" si="2075"/>
        <v>14085</v>
      </c>
      <c r="BE2449" s="595">
        <f t="shared" si="2076"/>
        <v>36759.800000000003</v>
      </c>
      <c r="BF2449" s="289">
        <f t="shared" si="2077"/>
        <v>32550</v>
      </c>
      <c r="BG2449" s="596">
        <f t="shared" si="2078"/>
        <v>58156</v>
      </c>
      <c r="BH2449" s="595">
        <f t="shared" si="2079"/>
        <v>41487.599999999999</v>
      </c>
      <c r="BI2449" s="289">
        <f t="shared" si="2080"/>
        <v>15246</v>
      </c>
      <c r="BJ2449" s="596">
        <f t="shared" si="2081"/>
        <v>116424</v>
      </c>
      <c r="BK2449" s="595">
        <f t="shared" si="2082"/>
        <v>5130</v>
      </c>
      <c r="BL2449" s="289">
        <f t="shared" si="2083"/>
        <v>4200</v>
      </c>
      <c r="BM2449" s="596">
        <f t="shared" si="2084"/>
        <v>9150</v>
      </c>
      <c r="BN2449" s="563">
        <f t="shared" si="2087"/>
        <v>2</v>
      </c>
      <c r="BO2449" s="87">
        <f t="shared" si="2096"/>
        <v>2024</v>
      </c>
      <c r="BP2449" s="87">
        <f t="shared" si="2098"/>
        <v>2</v>
      </c>
      <c r="BQ2449" s="202"/>
    </row>
    <row r="2450" spans="1:69" ht="10.5" customHeight="1" x14ac:dyDescent="0.2">
      <c r="A2450" s="87" t="str">
        <f t="shared" si="2073"/>
        <v>2023-24RX92</v>
      </c>
      <c r="B2450" s="87" t="str">
        <f t="shared" si="2097"/>
        <v>Y60</v>
      </c>
      <c r="C2450" s="240" t="s">
        <v>279</v>
      </c>
      <c r="D2450" s="240" t="s">
        <v>177</v>
      </c>
      <c r="E2450" s="42"/>
      <c r="F2450" s="320" t="str">
        <f>VLOOKUP($G2450,'Selection Sheet'!$C$15:$F$39,3,0)</f>
        <v>Y60</v>
      </c>
      <c r="G2450" s="320" t="str">
        <f t="shared" si="2095"/>
        <v>RX9</v>
      </c>
      <c r="H2450" s="240" t="s">
        <v>535</v>
      </c>
      <c r="I2450" s="534">
        <v>241</v>
      </c>
      <c r="J2450" s="534">
        <v>70</v>
      </c>
      <c r="K2450" s="534">
        <v>46</v>
      </c>
      <c r="L2450" s="534">
        <v>23</v>
      </c>
      <c r="M2450" s="534">
        <v>240</v>
      </c>
      <c r="N2450" s="534">
        <v>22</v>
      </c>
      <c r="O2450" s="534">
        <v>46</v>
      </c>
      <c r="P2450" s="534">
        <v>12</v>
      </c>
      <c r="Q2450" s="534" t="s">
        <v>80</v>
      </c>
      <c r="R2450" s="534" t="s">
        <v>80</v>
      </c>
      <c r="S2450" s="534">
        <v>683</v>
      </c>
      <c r="T2450" s="549">
        <v>404</v>
      </c>
      <c r="U2450" s="554">
        <v>110.3</v>
      </c>
      <c r="V2450" s="554">
        <v>95</v>
      </c>
      <c r="W2450" s="554">
        <v>174</v>
      </c>
      <c r="X2450" s="498">
        <v>419</v>
      </c>
      <c r="Y2450" s="555">
        <v>103.6</v>
      </c>
      <c r="Z2450" s="554">
        <v>41</v>
      </c>
      <c r="AA2450" s="554">
        <v>276</v>
      </c>
      <c r="AB2450" s="549">
        <v>57</v>
      </c>
      <c r="AC2450" s="554">
        <v>70.900000000000006</v>
      </c>
      <c r="AD2450" s="554">
        <v>60</v>
      </c>
      <c r="AE2450" s="554">
        <v>130</v>
      </c>
      <c r="AF2450" s="502">
        <v>119</v>
      </c>
      <c r="AG2450" s="503">
        <v>157</v>
      </c>
      <c r="AH2450" s="503">
        <v>239.5</v>
      </c>
      <c r="AI2450" s="502">
        <v>76</v>
      </c>
      <c r="AJ2450" s="506" t="s">
        <v>80</v>
      </c>
      <c r="AK2450" s="506" t="s">
        <v>80</v>
      </c>
      <c r="AL2450" s="569"/>
      <c r="AM2450" s="569"/>
      <c r="AN2450" s="506">
        <v>789</v>
      </c>
      <c r="AO2450" s="506">
        <v>810</v>
      </c>
      <c r="AP2450" s="569"/>
      <c r="AQ2450" s="569"/>
      <c r="AR2450" s="539"/>
      <c r="AS2450" s="539"/>
      <c r="AT2450" s="539"/>
      <c r="AU2450" s="539"/>
      <c r="AV2450" s="539"/>
      <c r="AW2450" s="539"/>
      <c r="AX2450" s="539"/>
      <c r="AY2450" s="539"/>
      <c r="AZ2450" s="539"/>
      <c r="BA2450" s="539"/>
      <c r="BB2450" s="357"/>
      <c r="BC2450" s="592">
        <f t="shared" si="2074"/>
        <v>11932</v>
      </c>
      <c r="BD2450" s="593">
        <f t="shared" si="2075"/>
        <v>18202</v>
      </c>
      <c r="BE2450" s="595">
        <f t="shared" si="2076"/>
        <v>44561.2</v>
      </c>
      <c r="BF2450" s="289">
        <f t="shared" si="2077"/>
        <v>38380</v>
      </c>
      <c r="BG2450" s="596">
        <f t="shared" si="2078"/>
        <v>70296</v>
      </c>
      <c r="BH2450" s="595">
        <f t="shared" si="2079"/>
        <v>43408.399999999994</v>
      </c>
      <c r="BI2450" s="289">
        <f t="shared" si="2080"/>
        <v>17179</v>
      </c>
      <c r="BJ2450" s="596">
        <f t="shared" si="2081"/>
        <v>115644</v>
      </c>
      <c r="BK2450" s="595">
        <f t="shared" si="2082"/>
        <v>4041.3</v>
      </c>
      <c r="BL2450" s="289">
        <f t="shared" si="2083"/>
        <v>3420</v>
      </c>
      <c r="BM2450" s="596">
        <f t="shared" si="2084"/>
        <v>7410</v>
      </c>
      <c r="BN2450" s="563">
        <f t="shared" si="2087"/>
        <v>2</v>
      </c>
      <c r="BO2450" s="87">
        <f t="shared" si="2096"/>
        <v>2024</v>
      </c>
      <c r="BP2450" s="87">
        <f t="shared" si="2098"/>
        <v>2</v>
      </c>
      <c r="BQ2450" s="202"/>
    </row>
    <row r="2451" spans="1:69" ht="10.5" customHeight="1" x14ac:dyDescent="0.2">
      <c r="A2451" s="314" t="str">
        <f t="shared" si="2073"/>
        <v>2023-24RYA2</v>
      </c>
      <c r="B2451" s="314" t="str">
        <f t="shared" si="2097"/>
        <v>Y60</v>
      </c>
      <c r="C2451" s="243" t="s">
        <v>279</v>
      </c>
      <c r="D2451" s="243" t="s">
        <v>177</v>
      </c>
      <c r="E2451" s="206"/>
      <c r="F2451" s="321" t="str">
        <f>VLOOKUP($G2451,'Selection Sheet'!$C$15:$F$39,3,0)</f>
        <v>Y60</v>
      </c>
      <c r="G2451" s="321" t="str">
        <f t="shared" si="2095"/>
        <v>RYA</v>
      </c>
      <c r="H2451" s="243" t="s">
        <v>536</v>
      </c>
      <c r="I2451" s="540">
        <v>328</v>
      </c>
      <c r="J2451" s="540">
        <v>80</v>
      </c>
      <c r="K2451" s="540">
        <v>39</v>
      </c>
      <c r="L2451" s="540">
        <v>16</v>
      </c>
      <c r="M2451" s="540">
        <v>327</v>
      </c>
      <c r="N2451" s="540">
        <v>25</v>
      </c>
      <c r="O2451" s="540">
        <v>39</v>
      </c>
      <c r="P2451" s="540">
        <v>13</v>
      </c>
      <c r="Q2451" s="540" t="s">
        <v>80</v>
      </c>
      <c r="R2451" s="540" t="s">
        <v>80</v>
      </c>
      <c r="S2451" s="540">
        <v>956</v>
      </c>
      <c r="T2451" s="514">
        <v>375</v>
      </c>
      <c r="U2451" s="551">
        <v>97.5</v>
      </c>
      <c r="V2451" s="551">
        <v>83</v>
      </c>
      <c r="W2451" s="551">
        <v>155</v>
      </c>
      <c r="X2451" s="511">
        <v>453</v>
      </c>
      <c r="Y2451" s="556">
        <v>102.8</v>
      </c>
      <c r="Z2451" s="551">
        <v>42</v>
      </c>
      <c r="AA2451" s="551">
        <v>292</v>
      </c>
      <c r="AB2451" s="514">
        <v>57</v>
      </c>
      <c r="AC2451" s="551">
        <v>64.099999999999994</v>
      </c>
      <c r="AD2451" s="551">
        <v>50</v>
      </c>
      <c r="AE2451" s="551">
        <v>101</v>
      </c>
      <c r="AF2451" s="515">
        <v>119</v>
      </c>
      <c r="AG2451" s="516">
        <v>138.777777777778</v>
      </c>
      <c r="AH2451" s="516">
        <v>189.4</v>
      </c>
      <c r="AI2451" s="515">
        <v>99</v>
      </c>
      <c r="AJ2451" s="519" t="s">
        <v>80</v>
      </c>
      <c r="AK2451" s="519" t="s">
        <v>80</v>
      </c>
      <c r="AL2451" s="570"/>
      <c r="AM2451" s="570"/>
      <c r="AN2451" s="519">
        <v>1565</v>
      </c>
      <c r="AO2451" s="519">
        <v>1573</v>
      </c>
      <c r="AP2451" s="570"/>
      <c r="AQ2451" s="570"/>
      <c r="AR2451" s="542"/>
      <c r="AS2451" s="542"/>
      <c r="AT2451" s="542"/>
      <c r="AU2451" s="542"/>
      <c r="AV2451" s="542"/>
      <c r="AW2451" s="542"/>
      <c r="AX2451" s="542"/>
      <c r="AY2451" s="542"/>
      <c r="AZ2451" s="542"/>
      <c r="BA2451" s="542"/>
      <c r="BB2451" s="358"/>
      <c r="BC2451" s="597">
        <f t="shared" si="2074"/>
        <v>13739.000000000022</v>
      </c>
      <c r="BD2451" s="598">
        <f t="shared" si="2075"/>
        <v>18750.600000000002</v>
      </c>
      <c r="BE2451" s="602">
        <f t="shared" si="2076"/>
        <v>36562.5</v>
      </c>
      <c r="BF2451" s="603">
        <f t="shared" si="2077"/>
        <v>31125</v>
      </c>
      <c r="BG2451" s="604">
        <f t="shared" si="2078"/>
        <v>58125</v>
      </c>
      <c r="BH2451" s="602">
        <f t="shared" si="2079"/>
        <v>46568.4</v>
      </c>
      <c r="BI2451" s="603">
        <f t="shared" si="2080"/>
        <v>19026</v>
      </c>
      <c r="BJ2451" s="604">
        <f t="shared" si="2081"/>
        <v>132276</v>
      </c>
      <c r="BK2451" s="602">
        <f t="shared" si="2082"/>
        <v>3653.7</v>
      </c>
      <c r="BL2451" s="603">
        <f t="shared" si="2083"/>
        <v>2850</v>
      </c>
      <c r="BM2451" s="604">
        <f t="shared" si="2084"/>
        <v>5757</v>
      </c>
      <c r="BN2451" s="564">
        <f t="shared" si="2087"/>
        <v>2</v>
      </c>
      <c r="BO2451" s="314">
        <f t="shared" si="2096"/>
        <v>2024</v>
      </c>
      <c r="BP2451" s="314">
        <f t="shared" si="2098"/>
        <v>2</v>
      </c>
      <c r="BQ2451" s="202"/>
    </row>
    <row r="2452" spans="1:69" ht="10.5" customHeight="1" x14ac:dyDescent="0.2">
      <c r="A2452" s="87" t="str">
        <f t="shared" si="2073"/>
        <v>2023-24RYC2</v>
      </c>
      <c r="B2452" s="87" t="str">
        <f t="shared" si="2097"/>
        <v>Y61</v>
      </c>
      <c r="C2452" s="240" t="s">
        <v>279</v>
      </c>
      <c r="D2452" s="240" t="s">
        <v>177</v>
      </c>
      <c r="E2452" s="42"/>
      <c r="F2452" s="320" t="str">
        <f>VLOOKUP($G2452,'Selection Sheet'!$C$15:$F$39,3,0)</f>
        <v>Y61</v>
      </c>
      <c r="G2452" s="320" t="str">
        <f t="shared" si="2095"/>
        <v>RYC</v>
      </c>
      <c r="H2452" s="240" t="s">
        <v>537</v>
      </c>
      <c r="I2452" s="534">
        <v>287</v>
      </c>
      <c r="J2452" s="534">
        <v>71</v>
      </c>
      <c r="K2452" s="534">
        <v>39</v>
      </c>
      <c r="L2452" s="534">
        <v>18</v>
      </c>
      <c r="M2452" s="534">
        <v>285</v>
      </c>
      <c r="N2452" s="534">
        <v>19</v>
      </c>
      <c r="O2452" s="534">
        <v>39</v>
      </c>
      <c r="P2452" s="534">
        <v>12</v>
      </c>
      <c r="Q2452" s="534" t="s">
        <v>80</v>
      </c>
      <c r="R2452" s="534" t="s">
        <v>80</v>
      </c>
      <c r="S2452" s="534">
        <v>884</v>
      </c>
      <c r="T2452" s="549">
        <v>583</v>
      </c>
      <c r="U2452" s="554">
        <v>99.7</v>
      </c>
      <c r="V2452" s="554">
        <v>86</v>
      </c>
      <c r="W2452" s="554">
        <v>155</v>
      </c>
      <c r="X2452" s="498">
        <v>584</v>
      </c>
      <c r="Y2452" s="555">
        <v>78.099999999999994</v>
      </c>
      <c r="Z2452" s="554">
        <v>34.5</v>
      </c>
      <c r="AA2452" s="554">
        <v>192</v>
      </c>
      <c r="AB2452" s="549">
        <v>92</v>
      </c>
      <c r="AC2452" s="554">
        <v>60.5</v>
      </c>
      <c r="AD2452" s="554">
        <v>54.5</v>
      </c>
      <c r="AE2452" s="554">
        <v>102</v>
      </c>
      <c r="AF2452" s="502">
        <v>111</v>
      </c>
      <c r="AG2452" s="503">
        <v>156.38297872340399</v>
      </c>
      <c r="AH2452" s="503">
        <v>228</v>
      </c>
      <c r="AI2452" s="502">
        <v>94</v>
      </c>
      <c r="AJ2452" s="538" t="s">
        <v>80</v>
      </c>
      <c r="AK2452" s="538" t="s">
        <v>80</v>
      </c>
      <c r="AL2452" s="539"/>
      <c r="AM2452" s="539"/>
      <c r="AN2452" s="538">
        <v>508</v>
      </c>
      <c r="AO2452" s="538">
        <v>510</v>
      </c>
      <c r="AP2452" s="569"/>
      <c r="AQ2452" s="569"/>
      <c r="AR2452" s="539"/>
      <c r="AS2452" s="539"/>
      <c r="AT2452" s="539"/>
      <c r="AU2452" s="539"/>
      <c r="AV2452" s="539"/>
      <c r="AW2452" s="539"/>
      <c r="AX2452" s="539"/>
      <c r="AY2452" s="539"/>
      <c r="AZ2452" s="539"/>
      <c r="BA2452" s="539"/>
      <c r="BB2452" s="357"/>
      <c r="BC2452" s="592">
        <f t="shared" si="2074"/>
        <v>14699.999999999975</v>
      </c>
      <c r="BD2452" s="593">
        <f t="shared" si="2075"/>
        <v>21432</v>
      </c>
      <c r="BE2452" s="595">
        <f t="shared" si="2076"/>
        <v>58125.1</v>
      </c>
      <c r="BF2452" s="289">
        <f t="shared" si="2077"/>
        <v>50138</v>
      </c>
      <c r="BG2452" s="596">
        <f t="shared" si="2078"/>
        <v>90365</v>
      </c>
      <c r="BH2452" s="595">
        <f t="shared" si="2079"/>
        <v>45610.399999999994</v>
      </c>
      <c r="BI2452" s="289">
        <f t="shared" si="2080"/>
        <v>20148</v>
      </c>
      <c r="BJ2452" s="596">
        <f t="shared" si="2081"/>
        <v>112128</v>
      </c>
      <c r="BK2452" s="595">
        <f t="shared" si="2082"/>
        <v>5566</v>
      </c>
      <c r="BL2452" s="289">
        <f t="shared" si="2083"/>
        <v>5014</v>
      </c>
      <c r="BM2452" s="596">
        <f t="shared" si="2084"/>
        <v>9384</v>
      </c>
      <c r="BN2452" s="563">
        <f t="shared" si="2087"/>
        <v>2</v>
      </c>
      <c r="BO2452" s="87">
        <f t="shared" si="2096"/>
        <v>2024</v>
      </c>
      <c r="BP2452" s="87">
        <f t="shared" si="2098"/>
        <v>2</v>
      </c>
      <c r="BQ2452" s="202"/>
    </row>
    <row r="2453" spans="1:69" ht="10.5" customHeight="1" x14ac:dyDescent="0.2">
      <c r="A2453" s="87" t="str">
        <f t="shared" si="2073"/>
        <v>2023-24RYD2</v>
      </c>
      <c r="B2453" s="87" t="str">
        <f t="shared" si="2097"/>
        <v>Y59</v>
      </c>
      <c r="C2453" s="240" t="s">
        <v>279</v>
      </c>
      <c r="D2453" s="240" t="s">
        <v>177</v>
      </c>
      <c r="E2453" s="42"/>
      <c r="F2453" s="320" t="str">
        <f>VLOOKUP($G2453,'Selection Sheet'!$C$15:$F$39,3,0)</f>
        <v>Y59</v>
      </c>
      <c r="G2453" s="320" t="str">
        <f t="shared" si="2095"/>
        <v>RYD</v>
      </c>
      <c r="H2453" s="240" t="s">
        <v>538</v>
      </c>
      <c r="I2453" s="534">
        <v>243</v>
      </c>
      <c r="J2453" s="534">
        <v>91</v>
      </c>
      <c r="K2453" s="534">
        <v>40</v>
      </c>
      <c r="L2453" s="534">
        <v>22</v>
      </c>
      <c r="M2453" s="534">
        <v>237</v>
      </c>
      <c r="N2453" s="534">
        <v>34</v>
      </c>
      <c r="O2453" s="534">
        <v>38</v>
      </c>
      <c r="P2453" s="534">
        <v>10</v>
      </c>
      <c r="Q2453" s="534" t="s">
        <v>80</v>
      </c>
      <c r="R2453" s="534" t="s">
        <v>80</v>
      </c>
      <c r="S2453" s="534">
        <v>764</v>
      </c>
      <c r="T2453" s="549">
        <v>425</v>
      </c>
      <c r="U2453" s="554">
        <v>90.1</v>
      </c>
      <c r="V2453" s="554">
        <v>78</v>
      </c>
      <c r="W2453" s="554">
        <v>139</v>
      </c>
      <c r="X2453" s="498">
        <v>446</v>
      </c>
      <c r="Y2453" s="555">
        <v>57.2</v>
      </c>
      <c r="Z2453" s="554">
        <v>29</v>
      </c>
      <c r="AA2453" s="554">
        <v>140</v>
      </c>
      <c r="AB2453" s="549">
        <v>80</v>
      </c>
      <c r="AC2453" s="554">
        <v>57.6</v>
      </c>
      <c r="AD2453" s="554">
        <v>50</v>
      </c>
      <c r="AE2453" s="554">
        <v>93</v>
      </c>
      <c r="AF2453" s="502">
        <v>137</v>
      </c>
      <c r="AG2453" s="503">
        <v>142.55000000000001</v>
      </c>
      <c r="AH2453" s="503">
        <v>186.7</v>
      </c>
      <c r="AI2453" s="502">
        <v>120</v>
      </c>
      <c r="AJ2453" s="538" t="s">
        <v>80</v>
      </c>
      <c r="AK2453" s="538" t="s">
        <v>80</v>
      </c>
      <c r="AL2453" s="539"/>
      <c r="AM2453" s="539"/>
      <c r="AN2453" s="538">
        <v>1087</v>
      </c>
      <c r="AO2453" s="538">
        <v>1102</v>
      </c>
      <c r="AP2453" s="569"/>
      <c r="AQ2453" s="569"/>
      <c r="AR2453" s="539"/>
      <c r="AS2453" s="539"/>
      <c r="AT2453" s="539"/>
      <c r="AU2453" s="539"/>
      <c r="AV2453" s="539"/>
      <c r="AW2453" s="539"/>
      <c r="AX2453" s="539"/>
      <c r="AY2453" s="539"/>
      <c r="AZ2453" s="539"/>
      <c r="BA2453" s="539"/>
      <c r="BB2453" s="357"/>
      <c r="BC2453" s="592">
        <f t="shared" si="2074"/>
        <v>17106</v>
      </c>
      <c r="BD2453" s="593">
        <f t="shared" si="2075"/>
        <v>22404</v>
      </c>
      <c r="BE2453" s="595">
        <f t="shared" si="2076"/>
        <v>38292.5</v>
      </c>
      <c r="BF2453" s="289">
        <f t="shared" si="2077"/>
        <v>33150</v>
      </c>
      <c r="BG2453" s="596">
        <f t="shared" si="2078"/>
        <v>59075</v>
      </c>
      <c r="BH2453" s="595">
        <f t="shared" si="2079"/>
        <v>25511.200000000001</v>
      </c>
      <c r="BI2453" s="289">
        <f t="shared" si="2080"/>
        <v>12934</v>
      </c>
      <c r="BJ2453" s="596">
        <f t="shared" si="2081"/>
        <v>62440</v>
      </c>
      <c r="BK2453" s="595">
        <f t="shared" si="2082"/>
        <v>4608</v>
      </c>
      <c r="BL2453" s="289">
        <f t="shared" si="2083"/>
        <v>4000</v>
      </c>
      <c r="BM2453" s="596">
        <f t="shared" si="2084"/>
        <v>7440</v>
      </c>
      <c r="BN2453" s="563">
        <f t="shared" si="2087"/>
        <v>2</v>
      </c>
      <c r="BO2453" s="87">
        <f t="shared" si="2096"/>
        <v>2024</v>
      </c>
      <c r="BP2453" s="87">
        <f t="shared" si="2098"/>
        <v>2</v>
      </c>
      <c r="BQ2453" s="202"/>
    </row>
    <row r="2454" spans="1:69" ht="10.5" customHeight="1" x14ac:dyDescent="0.2">
      <c r="A2454" s="87" t="str">
        <f t="shared" si="2073"/>
        <v>2023-24RYE2</v>
      </c>
      <c r="B2454" s="87" t="str">
        <f t="shared" si="2097"/>
        <v>Y59</v>
      </c>
      <c r="C2454" s="240" t="s">
        <v>279</v>
      </c>
      <c r="D2454" s="240" t="s">
        <v>177</v>
      </c>
      <c r="E2454" s="42"/>
      <c r="F2454" s="320" t="str">
        <f>VLOOKUP($G2454,'Selection Sheet'!$C$15:$F$39,3,0)</f>
        <v>Y59</v>
      </c>
      <c r="G2454" s="320" t="str">
        <f t="shared" si="2095"/>
        <v>RYE</v>
      </c>
      <c r="H2454" s="240" t="s">
        <v>539</v>
      </c>
      <c r="I2454" s="534">
        <v>180</v>
      </c>
      <c r="J2454" s="534">
        <v>51</v>
      </c>
      <c r="K2454" s="534">
        <v>21</v>
      </c>
      <c r="L2454" s="534">
        <v>11</v>
      </c>
      <c r="M2454" s="534">
        <v>176</v>
      </c>
      <c r="N2454" s="534">
        <v>19</v>
      </c>
      <c r="O2454" s="534">
        <v>20</v>
      </c>
      <c r="P2454" s="534">
        <v>7</v>
      </c>
      <c r="Q2454" s="534" t="s">
        <v>80</v>
      </c>
      <c r="R2454" s="534" t="s">
        <v>80</v>
      </c>
      <c r="S2454" s="534">
        <v>390</v>
      </c>
      <c r="T2454" s="549">
        <v>322</v>
      </c>
      <c r="U2454" s="554">
        <v>94.9</v>
      </c>
      <c r="V2454" s="554">
        <v>83</v>
      </c>
      <c r="W2454" s="554">
        <v>135</v>
      </c>
      <c r="X2454" s="498">
        <v>352</v>
      </c>
      <c r="Y2454" s="555">
        <v>69.099999999999994</v>
      </c>
      <c r="Z2454" s="554">
        <v>26</v>
      </c>
      <c r="AA2454" s="554">
        <v>216</v>
      </c>
      <c r="AB2454" s="549">
        <v>66</v>
      </c>
      <c r="AC2454" s="554">
        <v>49.4</v>
      </c>
      <c r="AD2454" s="554">
        <v>44</v>
      </c>
      <c r="AE2454" s="554">
        <v>75</v>
      </c>
      <c r="AF2454" s="502">
        <v>87</v>
      </c>
      <c r="AG2454" s="503">
        <v>140.63749999999999</v>
      </c>
      <c r="AH2454" s="503">
        <v>208.3</v>
      </c>
      <c r="AI2454" s="502">
        <v>80</v>
      </c>
      <c r="AJ2454" s="538" t="s">
        <v>80</v>
      </c>
      <c r="AK2454" s="538" t="s">
        <v>80</v>
      </c>
      <c r="AL2454" s="539"/>
      <c r="AM2454" s="539"/>
      <c r="AN2454" s="538">
        <v>627</v>
      </c>
      <c r="AO2454" s="538">
        <v>640</v>
      </c>
      <c r="AP2454" s="569"/>
      <c r="AQ2454" s="569"/>
      <c r="AR2454" s="539"/>
      <c r="AS2454" s="539"/>
      <c r="AT2454" s="539"/>
      <c r="AU2454" s="539"/>
      <c r="AV2454" s="539"/>
      <c r="AW2454" s="539"/>
      <c r="AX2454" s="539"/>
      <c r="AY2454" s="539"/>
      <c r="AZ2454" s="539"/>
      <c r="BA2454" s="539"/>
      <c r="BB2454" s="357"/>
      <c r="BC2454" s="592">
        <f t="shared" si="2074"/>
        <v>11251</v>
      </c>
      <c r="BD2454" s="593">
        <f t="shared" si="2075"/>
        <v>16664</v>
      </c>
      <c r="BE2454" s="595">
        <f t="shared" si="2076"/>
        <v>30557.800000000003</v>
      </c>
      <c r="BF2454" s="289">
        <f t="shared" si="2077"/>
        <v>26726</v>
      </c>
      <c r="BG2454" s="596">
        <f t="shared" si="2078"/>
        <v>43470</v>
      </c>
      <c r="BH2454" s="595">
        <f t="shared" si="2079"/>
        <v>24323.199999999997</v>
      </c>
      <c r="BI2454" s="289">
        <f t="shared" si="2080"/>
        <v>9152</v>
      </c>
      <c r="BJ2454" s="596">
        <f t="shared" si="2081"/>
        <v>76032</v>
      </c>
      <c r="BK2454" s="595">
        <f t="shared" si="2082"/>
        <v>3260.4</v>
      </c>
      <c r="BL2454" s="289">
        <f t="shared" si="2083"/>
        <v>2904</v>
      </c>
      <c r="BM2454" s="596">
        <f t="shared" si="2084"/>
        <v>4950</v>
      </c>
      <c r="BN2454" s="563">
        <f t="shared" si="2087"/>
        <v>2</v>
      </c>
      <c r="BO2454" s="87">
        <f t="shared" si="2096"/>
        <v>2024</v>
      </c>
      <c r="BP2454" s="87">
        <f t="shared" si="2098"/>
        <v>2</v>
      </c>
      <c r="BQ2454" s="202"/>
    </row>
    <row r="2455" spans="1:69" ht="10.5" customHeight="1" x14ac:dyDescent="0.2">
      <c r="A2455" s="312" t="str">
        <f t="shared" si="2073"/>
        <v>2023-24RYF2</v>
      </c>
      <c r="B2455" s="312" t="str">
        <f t="shared" si="2097"/>
        <v>Y58</v>
      </c>
      <c r="C2455" s="245" t="s">
        <v>279</v>
      </c>
      <c r="D2455" s="245" t="s">
        <v>177</v>
      </c>
      <c r="E2455" s="53"/>
      <c r="F2455" s="322" t="str">
        <f>VLOOKUP($G2455,'Selection Sheet'!$C$15:$F$39,3,0)</f>
        <v>Y58</v>
      </c>
      <c r="G2455" s="322" t="str">
        <f t="shared" si="2095"/>
        <v>RYF</v>
      </c>
      <c r="H2455" s="245" t="s">
        <v>540</v>
      </c>
      <c r="I2455" s="543">
        <v>264</v>
      </c>
      <c r="J2455" s="543">
        <v>71</v>
      </c>
      <c r="K2455" s="543">
        <v>34</v>
      </c>
      <c r="L2455" s="543">
        <v>16</v>
      </c>
      <c r="M2455" s="543">
        <v>262</v>
      </c>
      <c r="N2455" s="543">
        <v>24</v>
      </c>
      <c r="O2455" s="543">
        <v>33</v>
      </c>
      <c r="P2455" s="543">
        <v>10</v>
      </c>
      <c r="Q2455" s="543" t="s">
        <v>80</v>
      </c>
      <c r="R2455" s="543" t="s">
        <v>80</v>
      </c>
      <c r="S2455" s="543">
        <v>820</v>
      </c>
      <c r="T2455" s="524">
        <v>580</v>
      </c>
      <c r="U2455" s="552">
        <v>112.6</v>
      </c>
      <c r="V2455" s="552">
        <v>95</v>
      </c>
      <c r="W2455" s="552">
        <v>179</v>
      </c>
      <c r="X2455" s="524">
        <v>572</v>
      </c>
      <c r="Y2455" s="557">
        <v>69.099999999999994</v>
      </c>
      <c r="Z2455" s="552">
        <v>25</v>
      </c>
      <c r="AA2455" s="552">
        <v>184</v>
      </c>
      <c r="AB2455" s="527">
        <v>50</v>
      </c>
      <c r="AC2455" s="552">
        <v>63.4</v>
      </c>
      <c r="AD2455" s="552">
        <v>62</v>
      </c>
      <c r="AE2455" s="552">
        <v>100.5</v>
      </c>
      <c r="AF2455" s="528">
        <v>139</v>
      </c>
      <c r="AG2455" s="529">
        <v>160.54310344827601</v>
      </c>
      <c r="AH2455" s="529">
        <v>221.5</v>
      </c>
      <c r="AI2455" s="528">
        <v>116</v>
      </c>
      <c r="AJ2455" s="544" t="s">
        <v>80</v>
      </c>
      <c r="AK2455" s="544" t="s">
        <v>80</v>
      </c>
      <c r="AL2455" s="545"/>
      <c r="AM2455" s="545"/>
      <c r="AN2455" s="544">
        <v>513</v>
      </c>
      <c r="AO2455" s="544">
        <v>527</v>
      </c>
      <c r="AP2455" s="571"/>
      <c r="AQ2455" s="571"/>
      <c r="AR2455" s="545"/>
      <c r="AS2455" s="545"/>
      <c r="AT2455" s="545"/>
      <c r="AU2455" s="545"/>
      <c r="AV2455" s="545"/>
      <c r="AW2455" s="545"/>
      <c r="AX2455" s="545"/>
      <c r="AY2455" s="545"/>
      <c r="AZ2455" s="545"/>
      <c r="BA2455" s="545"/>
      <c r="BB2455" s="359"/>
      <c r="BC2455" s="605">
        <f t="shared" si="2074"/>
        <v>18623.000000000018</v>
      </c>
      <c r="BD2455" s="606">
        <f t="shared" si="2075"/>
        <v>25694</v>
      </c>
      <c r="BE2455" s="609">
        <f t="shared" si="2076"/>
        <v>65308</v>
      </c>
      <c r="BF2455" s="311">
        <f t="shared" si="2077"/>
        <v>55100</v>
      </c>
      <c r="BG2455" s="610">
        <f t="shared" si="2078"/>
        <v>103820</v>
      </c>
      <c r="BH2455" s="609">
        <f t="shared" si="2079"/>
        <v>39525.199999999997</v>
      </c>
      <c r="BI2455" s="311">
        <f t="shared" si="2080"/>
        <v>14300</v>
      </c>
      <c r="BJ2455" s="610">
        <f t="shared" si="2081"/>
        <v>105248</v>
      </c>
      <c r="BK2455" s="609">
        <f t="shared" si="2082"/>
        <v>3170</v>
      </c>
      <c r="BL2455" s="311">
        <f t="shared" si="2083"/>
        <v>3100</v>
      </c>
      <c r="BM2455" s="610">
        <f t="shared" si="2084"/>
        <v>5025</v>
      </c>
      <c r="BN2455" s="565">
        <f t="shared" si="2087"/>
        <v>2</v>
      </c>
      <c r="BO2455" s="312">
        <f t="shared" si="2096"/>
        <v>2024</v>
      </c>
      <c r="BP2455" s="312">
        <f t="shared" si="2098"/>
        <v>2</v>
      </c>
      <c r="BQ2455" s="363"/>
    </row>
    <row r="2456" spans="1:69" ht="10.5" customHeight="1" x14ac:dyDescent="0.2">
      <c r="A2456" s="313" t="str">
        <f t="shared" si="2073"/>
        <v>2023-24R1F3</v>
      </c>
      <c r="B2456" s="313" t="str">
        <f t="shared" ref="B2456:B2466" si="2099">F2456</f>
        <v>Y59</v>
      </c>
      <c r="C2456" s="241" t="s">
        <v>279</v>
      </c>
      <c r="D2456" s="241" t="s">
        <v>178</v>
      </c>
      <c r="E2456" s="223"/>
      <c r="F2456" s="364" t="str">
        <f>VLOOKUP($G2456,'Selection Sheet'!$C$15:$F$39,3,0)</f>
        <v>Y59</v>
      </c>
      <c r="G2456" s="364" t="str">
        <f>G2445</f>
        <v>R1F</v>
      </c>
      <c r="H2456" s="241" t="s">
        <v>529</v>
      </c>
      <c r="I2456" s="534">
        <v>7</v>
      </c>
      <c r="J2456" s="534">
        <v>1</v>
      </c>
      <c r="K2456" s="534">
        <v>0</v>
      </c>
      <c r="L2456" s="534">
        <v>0</v>
      </c>
      <c r="M2456" s="546">
        <v>8</v>
      </c>
      <c r="N2456" s="546">
        <v>1</v>
      </c>
      <c r="O2456" s="546">
        <v>1</v>
      </c>
      <c r="P2456" s="546">
        <v>1</v>
      </c>
      <c r="Q2456" s="546" t="s">
        <v>80</v>
      </c>
      <c r="R2456" s="546" t="s">
        <v>80</v>
      </c>
      <c r="S2456" s="546">
        <v>26</v>
      </c>
      <c r="T2456" s="486">
        <v>21</v>
      </c>
      <c r="U2456" s="553">
        <v>88.7</v>
      </c>
      <c r="V2456" s="553">
        <v>77</v>
      </c>
      <c r="W2456" s="553">
        <v>163</v>
      </c>
      <c r="X2456" s="486">
        <v>21</v>
      </c>
      <c r="Y2456" s="558">
        <v>63.3</v>
      </c>
      <c r="Z2456" s="553">
        <v>21</v>
      </c>
      <c r="AA2456" s="553">
        <v>106</v>
      </c>
      <c r="AB2456" s="489">
        <v>8</v>
      </c>
      <c r="AC2456" s="553">
        <v>58.4</v>
      </c>
      <c r="AD2456" s="553">
        <v>41</v>
      </c>
      <c r="AE2456" s="553">
        <v>191</v>
      </c>
      <c r="AF2456" s="490">
        <v>2</v>
      </c>
      <c r="AG2456" s="491">
        <v>155</v>
      </c>
      <c r="AH2456" s="491">
        <v>155</v>
      </c>
      <c r="AI2456" s="490">
        <v>1</v>
      </c>
      <c r="AJ2456" s="538" t="s">
        <v>80</v>
      </c>
      <c r="AK2456" s="538" t="s">
        <v>80</v>
      </c>
      <c r="AL2456" s="539"/>
      <c r="AM2456" s="539"/>
      <c r="AN2456" s="538" t="s">
        <v>80</v>
      </c>
      <c r="AO2456" s="538" t="s">
        <v>80</v>
      </c>
      <c r="AP2456" s="572"/>
      <c r="AQ2456" s="572"/>
      <c r="AR2456" s="548"/>
      <c r="AS2456" s="548"/>
      <c r="AT2456" s="548"/>
      <c r="AU2456" s="548"/>
      <c r="AV2456" s="548"/>
      <c r="AW2456" s="548"/>
      <c r="AX2456" s="548"/>
      <c r="AY2456" s="548"/>
      <c r="AZ2456" s="548"/>
      <c r="BA2456" s="548"/>
      <c r="BB2456" s="361"/>
      <c r="BC2456" s="586">
        <f t="shared" si="2074"/>
        <v>155</v>
      </c>
      <c r="BD2456" s="587">
        <f t="shared" si="2075"/>
        <v>155</v>
      </c>
      <c r="BE2456" s="590">
        <f t="shared" si="2076"/>
        <v>1862.7</v>
      </c>
      <c r="BF2456" s="308">
        <f t="shared" si="2077"/>
        <v>1617</v>
      </c>
      <c r="BG2456" s="591">
        <f t="shared" si="2078"/>
        <v>3423</v>
      </c>
      <c r="BH2456" s="590">
        <f t="shared" si="2079"/>
        <v>1329.3</v>
      </c>
      <c r="BI2456" s="308">
        <f t="shared" si="2080"/>
        <v>441</v>
      </c>
      <c r="BJ2456" s="591">
        <f t="shared" si="2081"/>
        <v>2226</v>
      </c>
      <c r="BK2456" s="590">
        <f t="shared" si="2082"/>
        <v>467.2</v>
      </c>
      <c r="BL2456" s="308">
        <f t="shared" si="2083"/>
        <v>328</v>
      </c>
      <c r="BM2456" s="591">
        <f t="shared" si="2084"/>
        <v>1528</v>
      </c>
      <c r="BN2456" s="562">
        <f t="shared" si="2087"/>
        <v>3</v>
      </c>
      <c r="BO2456" s="313">
        <f t="shared" si="2096"/>
        <v>2024</v>
      </c>
      <c r="BP2456" s="313">
        <f t="shared" ref="BP2456:BP2466" si="2100">(BN2456/3-ROUNDDOWN(BN2456/3,0))*3</f>
        <v>0</v>
      </c>
      <c r="BQ2456" s="362"/>
    </row>
    <row r="2457" spans="1:69" ht="10.5" customHeight="1" x14ac:dyDescent="0.2">
      <c r="A2457" s="87" t="str">
        <f t="shared" ref="A2457:A2477" si="2101">CONCATENATE(C2457,G2457,BN2457)</f>
        <v>2023-24RRU3</v>
      </c>
      <c r="B2457" s="87" t="str">
        <f t="shared" si="2099"/>
        <v>Y56</v>
      </c>
      <c r="C2457" s="240" t="s">
        <v>279</v>
      </c>
      <c r="D2457" s="240" t="s">
        <v>178</v>
      </c>
      <c r="E2457" s="42"/>
      <c r="F2457" s="320" t="str">
        <f>VLOOKUP($G2457,'Selection Sheet'!$C$15:$F$39,3,0)</f>
        <v>Y56</v>
      </c>
      <c r="G2457" s="320" t="str">
        <f t="shared" si="2095"/>
        <v>RRU</v>
      </c>
      <c r="H2457" s="240" t="s">
        <v>530</v>
      </c>
      <c r="I2457" s="534">
        <v>419</v>
      </c>
      <c r="J2457" s="534">
        <v>134</v>
      </c>
      <c r="K2457" s="534">
        <v>50</v>
      </c>
      <c r="L2457" s="534">
        <v>26</v>
      </c>
      <c r="M2457" s="534">
        <v>408</v>
      </c>
      <c r="N2457" s="534">
        <v>50</v>
      </c>
      <c r="O2457" s="534">
        <v>49</v>
      </c>
      <c r="P2457" s="534">
        <v>17</v>
      </c>
      <c r="Q2457" s="534" t="s">
        <v>80</v>
      </c>
      <c r="R2457" s="534" t="s">
        <v>80</v>
      </c>
      <c r="S2457" s="534">
        <v>1092</v>
      </c>
      <c r="T2457" s="549">
        <v>391</v>
      </c>
      <c r="U2457" s="554">
        <v>87.8</v>
      </c>
      <c r="V2457" s="554">
        <v>80</v>
      </c>
      <c r="W2457" s="554">
        <v>135</v>
      </c>
      <c r="X2457" s="498">
        <v>552</v>
      </c>
      <c r="Y2457" s="555">
        <v>60.4</v>
      </c>
      <c r="Z2457" s="554">
        <v>28</v>
      </c>
      <c r="AA2457" s="554">
        <v>133</v>
      </c>
      <c r="AB2457" s="549">
        <v>78</v>
      </c>
      <c r="AC2457" s="554">
        <v>51.1</v>
      </c>
      <c r="AD2457" s="554">
        <v>44</v>
      </c>
      <c r="AE2457" s="554">
        <v>91</v>
      </c>
      <c r="AF2457" s="502">
        <v>115</v>
      </c>
      <c r="AG2457" s="503">
        <v>142.245098039216</v>
      </c>
      <c r="AH2457" s="503">
        <v>197.4</v>
      </c>
      <c r="AI2457" s="502">
        <v>102</v>
      </c>
      <c r="AJ2457" s="538" t="s">
        <v>80</v>
      </c>
      <c r="AK2457" s="538" t="s">
        <v>80</v>
      </c>
      <c r="AL2457" s="539"/>
      <c r="AM2457" s="539"/>
      <c r="AN2457" s="538" t="s">
        <v>80</v>
      </c>
      <c r="AO2457" s="538" t="s">
        <v>80</v>
      </c>
      <c r="AP2457" s="569"/>
      <c r="AQ2457" s="569"/>
      <c r="AR2457" s="539"/>
      <c r="AS2457" s="539"/>
      <c r="AT2457" s="539"/>
      <c r="AU2457" s="539"/>
      <c r="AV2457" s="539"/>
      <c r="AW2457" s="539"/>
      <c r="AX2457" s="539"/>
      <c r="AY2457" s="539"/>
      <c r="AZ2457" s="539"/>
      <c r="BA2457" s="539"/>
      <c r="BB2457" s="357"/>
      <c r="BC2457" s="592">
        <f t="shared" ref="BC2457:BC2499" si="2102">IFERROR(AG2457*$AI2457,"-")</f>
        <v>14509.000000000033</v>
      </c>
      <c r="BD2457" s="593">
        <f t="shared" ref="BD2457:BD2499" si="2103">IFERROR(AH2457*$AI2457,"-")</f>
        <v>20134.8</v>
      </c>
      <c r="BE2457" s="595">
        <f t="shared" ref="BE2457:BE2499" si="2104">IFERROR(U2457*$T2457, "-")</f>
        <v>34329.799999999996</v>
      </c>
      <c r="BF2457" s="289">
        <f t="shared" ref="BF2457:BF2499" si="2105">IFERROR(V2457*$T2457,"-")</f>
        <v>31280</v>
      </c>
      <c r="BG2457" s="596">
        <f t="shared" ref="BG2457:BG2499" si="2106">IFERROR(W2457*$T2457,"-")</f>
        <v>52785</v>
      </c>
      <c r="BH2457" s="595">
        <f t="shared" ref="BH2457:BH2499" si="2107">IFERROR(Y2457*$X2457, "-")</f>
        <v>33340.799999999996</v>
      </c>
      <c r="BI2457" s="289">
        <f t="shared" ref="BI2457:BI2499" si="2108">IFERROR(Z2457*$X2457,"-")</f>
        <v>15456</v>
      </c>
      <c r="BJ2457" s="596">
        <f t="shared" ref="BJ2457:BJ2499" si="2109">IFERROR(AA2457*$X2457,"-")</f>
        <v>73416</v>
      </c>
      <c r="BK2457" s="595">
        <f t="shared" ref="BK2457:BK2499" si="2110">IFERROR(AC2457*$AB2457, "-")</f>
        <v>3985.8</v>
      </c>
      <c r="BL2457" s="289">
        <f t="shared" ref="BL2457:BL2499" si="2111">IFERROR(AD2457*$AB2457,"-")</f>
        <v>3432</v>
      </c>
      <c r="BM2457" s="596">
        <f t="shared" ref="BM2457:BM2499" si="2112">IFERROR(AE2457*$AB2457,"-")</f>
        <v>7098</v>
      </c>
      <c r="BN2457" s="563">
        <f t="shared" si="2087"/>
        <v>3</v>
      </c>
      <c r="BO2457" s="87">
        <f t="shared" si="2096"/>
        <v>2024</v>
      </c>
      <c r="BP2457" s="87">
        <f t="shared" si="2100"/>
        <v>0</v>
      </c>
      <c r="BQ2457" s="202"/>
    </row>
    <row r="2458" spans="1:69" ht="10.5" customHeight="1" x14ac:dyDescent="0.2">
      <c r="A2458" s="87" t="str">
        <f t="shared" si="2101"/>
        <v>2023-24RX63</v>
      </c>
      <c r="B2458" s="87" t="str">
        <f t="shared" si="2099"/>
        <v>Y63</v>
      </c>
      <c r="C2458" s="240" t="s">
        <v>279</v>
      </c>
      <c r="D2458" s="240" t="s">
        <v>178</v>
      </c>
      <c r="E2458" s="42"/>
      <c r="F2458" s="320" t="str">
        <f>VLOOKUP($G2458,'Selection Sheet'!$C$15:$F$39,3,0)</f>
        <v>Y63</v>
      </c>
      <c r="G2458" s="320" t="str">
        <f t="shared" si="2095"/>
        <v>RX6</v>
      </c>
      <c r="H2458" s="240" t="s">
        <v>532</v>
      </c>
      <c r="I2458" s="534">
        <v>203</v>
      </c>
      <c r="J2458" s="534">
        <v>54</v>
      </c>
      <c r="K2458" s="534">
        <v>23</v>
      </c>
      <c r="L2458" s="534">
        <v>8</v>
      </c>
      <c r="M2458" s="534">
        <v>203</v>
      </c>
      <c r="N2458" s="534">
        <v>16</v>
      </c>
      <c r="O2458" s="534">
        <v>23</v>
      </c>
      <c r="P2458" s="534">
        <v>5</v>
      </c>
      <c r="Q2458" s="534" t="s">
        <v>80</v>
      </c>
      <c r="R2458" s="534" t="s">
        <v>80</v>
      </c>
      <c r="S2458" s="534">
        <v>554</v>
      </c>
      <c r="T2458" s="549">
        <v>265</v>
      </c>
      <c r="U2458" s="554">
        <v>86.3</v>
      </c>
      <c r="V2458" s="554">
        <v>79</v>
      </c>
      <c r="W2458" s="554">
        <v>130</v>
      </c>
      <c r="X2458" s="498">
        <v>256</v>
      </c>
      <c r="Y2458" s="555">
        <v>110.5</v>
      </c>
      <c r="Z2458" s="554">
        <v>43.5</v>
      </c>
      <c r="AA2458" s="554">
        <v>282</v>
      </c>
      <c r="AB2458" s="549">
        <v>44</v>
      </c>
      <c r="AC2458" s="554">
        <v>67.099999999999994</v>
      </c>
      <c r="AD2458" s="554">
        <v>61</v>
      </c>
      <c r="AE2458" s="554">
        <v>105</v>
      </c>
      <c r="AF2458" s="502">
        <v>54</v>
      </c>
      <c r="AG2458" s="503">
        <v>139.06818181818201</v>
      </c>
      <c r="AH2458" s="503">
        <v>194.7</v>
      </c>
      <c r="AI2458" s="502">
        <v>44</v>
      </c>
      <c r="AJ2458" s="538" t="s">
        <v>80</v>
      </c>
      <c r="AK2458" s="538" t="s">
        <v>80</v>
      </c>
      <c r="AL2458" s="539"/>
      <c r="AM2458" s="539"/>
      <c r="AN2458" s="538" t="s">
        <v>80</v>
      </c>
      <c r="AO2458" s="538" t="s">
        <v>80</v>
      </c>
      <c r="AP2458" s="569"/>
      <c r="AQ2458" s="569"/>
      <c r="AR2458" s="539"/>
      <c r="AS2458" s="539"/>
      <c r="AT2458" s="539"/>
      <c r="AU2458" s="539"/>
      <c r="AV2458" s="539"/>
      <c r="AW2458" s="539"/>
      <c r="AX2458" s="539"/>
      <c r="AY2458" s="539"/>
      <c r="AZ2458" s="539"/>
      <c r="BA2458" s="539"/>
      <c r="BB2458" s="357"/>
      <c r="BC2458" s="592">
        <f t="shared" si="2102"/>
        <v>6119.0000000000082</v>
      </c>
      <c r="BD2458" s="593">
        <f t="shared" si="2103"/>
        <v>8566.7999999999993</v>
      </c>
      <c r="BE2458" s="595">
        <f t="shared" si="2104"/>
        <v>22869.5</v>
      </c>
      <c r="BF2458" s="289">
        <f t="shared" si="2105"/>
        <v>20935</v>
      </c>
      <c r="BG2458" s="596">
        <f t="shared" si="2106"/>
        <v>34450</v>
      </c>
      <c r="BH2458" s="595">
        <f t="shared" si="2107"/>
        <v>28288</v>
      </c>
      <c r="BI2458" s="289">
        <f t="shared" si="2108"/>
        <v>11136</v>
      </c>
      <c r="BJ2458" s="596">
        <f t="shared" si="2109"/>
        <v>72192</v>
      </c>
      <c r="BK2458" s="595">
        <f t="shared" si="2110"/>
        <v>2952.3999999999996</v>
      </c>
      <c r="BL2458" s="289">
        <f t="shared" si="2111"/>
        <v>2684</v>
      </c>
      <c r="BM2458" s="596">
        <f t="shared" si="2112"/>
        <v>4620</v>
      </c>
      <c r="BN2458" s="563">
        <f t="shared" si="2087"/>
        <v>3</v>
      </c>
      <c r="BO2458" s="87">
        <f t="shared" si="2096"/>
        <v>2024</v>
      </c>
      <c r="BP2458" s="87">
        <f t="shared" si="2100"/>
        <v>0</v>
      </c>
      <c r="BQ2458" s="202"/>
    </row>
    <row r="2459" spans="1:69" ht="10.5" customHeight="1" x14ac:dyDescent="0.2">
      <c r="A2459" s="314" t="str">
        <f t="shared" si="2101"/>
        <v>2023-24RX73</v>
      </c>
      <c r="B2459" s="314" t="str">
        <f t="shared" si="2099"/>
        <v>Y62</v>
      </c>
      <c r="C2459" s="243" t="s">
        <v>279</v>
      </c>
      <c r="D2459" s="243" t="s">
        <v>178</v>
      </c>
      <c r="E2459" s="206"/>
      <c r="F2459" s="321" t="str">
        <f>VLOOKUP($G2459,'Selection Sheet'!$C$15:$F$39,3,0)</f>
        <v>Y62</v>
      </c>
      <c r="G2459" s="320" t="str">
        <f t="shared" si="2095"/>
        <v>RX7</v>
      </c>
      <c r="H2459" s="243" t="s">
        <v>533</v>
      </c>
      <c r="I2459" s="540">
        <v>368</v>
      </c>
      <c r="J2459" s="540">
        <v>115</v>
      </c>
      <c r="K2459" s="540">
        <v>70</v>
      </c>
      <c r="L2459" s="540">
        <v>35</v>
      </c>
      <c r="M2459" s="540">
        <v>361</v>
      </c>
      <c r="N2459" s="540">
        <v>39</v>
      </c>
      <c r="O2459" s="540">
        <v>66</v>
      </c>
      <c r="P2459" s="540">
        <v>19</v>
      </c>
      <c r="Q2459" s="540" t="s">
        <v>80</v>
      </c>
      <c r="R2459" s="540" t="s">
        <v>80</v>
      </c>
      <c r="S2459" s="540">
        <v>1163</v>
      </c>
      <c r="T2459" s="514">
        <v>559</v>
      </c>
      <c r="U2459" s="551">
        <v>80.400000000000006</v>
      </c>
      <c r="V2459" s="551">
        <v>70</v>
      </c>
      <c r="W2459" s="551">
        <v>121</v>
      </c>
      <c r="X2459" s="511">
        <v>660</v>
      </c>
      <c r="Y2459" s="556">
        <v>59</v>
      </c>
      <c r="Z2459" s="551">
        <v>25</v>
      </c>
      <c r="AA2459" s="551">
        <v>133.5</v>
      </c>
      <c r="AB2459" s="514">
        <v>112</v>
      </c>
      <c r="AC2459" s="551">
        <v>56.6</v>
      </c>
      <c r="AD2459" s="551">
        <v>50.5</v>
      </c>
      <c r="AE2459" s="551">
        <v>88</v>
      </c>
      <c r="AF2459" s="515">
        <v>149</v>
      </c>
      <c r="AG2459" s="516">
        <v>165.944444444444</v>
      </c>
      <c r="AH2459" s="516">
        <v>207.5</v>
      </c>
      <c r="AI2459" s="515">
        <v>126</v>
      </c>
      <c r="AJ2459" s="519" t="s">
        <v>80</v>
      </c>
      <c r="AK2459" s="519" t="s">
        <v>80</v>
      </c>
      <c r="AL2459" s="570"/>
      <c r="AM2459" s="570"/>
      <c r="AN2459" s="519" t="s">
        <v>80</v>
      </c>
      <c r="AO2459" s="519" t="s">
        <v>80</v>
      </c>
      <c r="AP2459" s="570"/>
      <c r="AQ2459" s="570"/>
      <c r="AR2459" s="542"/>
      <c r="AS2459" s="542"/>
      <c r="AT2459" s="542"/>
      <c r="AU2459" s="542"/>
      <c r="AV2459" s="542"/>
      <c r="AW2459" s="542"/>
      <c r="AX2459" s="542"/>
      <c r="AY2459" s="542"/>
      <c r="AZ2459" s="542"/>
      <c r="BA2459" s="542"/>
      <c r="BB2459" s="358"/>
      <c r="BC2459" s="597">
        <f t="shared" si="2102"/>
        <v>20908.999999999945</v>
      </c>
      <c r="BD2459" s="598">
        <f t="shared" si="2103"/>
        <v>26145</v>
      </c>
      <c r="BE2459" s="602">
        <f t="shared" si="2104"/>
        <v>44943.600000000006</v>
      </c>
      <c r="BF2459" s="603">
        <f t="shared" si="2105"/>
        <v>39130</v>
      </c>
      <c r="BG2459" s="604">
        <f t="shared" si="2106"/>
        <v>67639</v>
      </c>
      <c r="BH2459" s="602">
        <f t="shared" si="2107"/>
        <v>38940</v>
      </c>
      <c r="BI2459" s="603">
        <f t="shared" si="2108"/>
        <v>16500</v>
      </c>
      <c r="BJ2459" s="604">
        <f t="shared" si="2109"/>
        <v>88110</v>
      </c>
      <c r="BK2459" s="602">
        <f t="shared" si="2110"/>
        <v>6339.2</v>
      </c>
      <c r="BL2459" s="603">
        <f t="shared" si="2111"/>
        <v>5656</v>
      </c>
      <c r="BM2459" s="604">
        <f t="shared" si="2112"/>
        <v>9856</v>
      </c>
      <c r="BN2459" s="564">
        <f t="shared" si="2087"/>
        <v>3</v>
      </c>
      <c r="BO2459" s="314">
        <f t="shared" si="2096"/>
        <v>2024</v>
      </c>
      <c r="BP2459" s="314">
        <f t="shared" si="2100"/>
        <v>0</v>
      </c>
      <c r="BQ2459" s="202"/>
    </row>
    <row r="2460" spans="1:69" ht="10.5" customHeight="1" x14ac:dyDescent="0.2">
      <c r="A2460" s="87" t="str">
        <f t="shared" si="2101"/>
        <v>2023-24RX83</v>
      </c>
      <c r="B2460" s="87" t="str">
        <f t="shared" si="2099"/>
        <v>Y63</v>
      </c>
      <c r="C2460" s="240" t="s">
        <v>279</v>
      </c>
      <c r="D2460" s="240" t="s">
        <v>178</v>
      </c>
      <c r="E2460" s="42"/>
      <c r="F2460" s="320" t="str">
        <f>VLOOKUP($G2460,'Selection Sheet'!$C$15:$F$39,3,0)</f>
        <v>Y63</v>
      </c>
      <c r="G2460" s="320" t="str">
        <f t="shared" si="2095"/>
        <v>RX8</v>
      </c>
      <c r="H2460" s="240" t="s">
        <v>534</v>
      </c>
      <c r="I2460" s="534">
        <v>306</v>
      </c>
      <c r="J2460" s="534">
        <v>67</v>
      </c>
      <c r="K2460" s="534">
        <v>43</v>
      </c>
      <c r="L2460" s="534">
        <v>17</v>
      </c>
      <c r="M2460" s="534">
        <v>306</v>
      </c>
      <c r="N2460" s="534">
        <v>26</v>
      </c>
      <c r="O2460" s="534">
        <v>43</v>
      </c>
      <c r="P2460" s="534">
        <v>9</v>
      </c>
      <c r="Q2460" s="534" t="s">
        <v>80</v>
      </c>
      <c r="R2460" s="534" t="s">
        <v>80</v>
      </c>
      <c r="S2460" s="534">
        <v>989</v>
      </c>
      <c r="T2460" s="549">
        <v>438</v>
      </c>
      <c r="U2460" s="554">
        <v>85</v>
      </c>
      <c r="V2460" s="554">
        <v>73</v>
      </c>
      <c r="W2460" s="554">
        <v>129</v>
      </c>
      <c r="X2460" s="498">
        <v>475</v>
      </c>
      <c r="Y2460" s="555">
        <v>87.2</v>
      </c>
      <c r="Z2460" s="554">
        <v>29</v>
      </c>
      <c r="AA2460" s="554">
        <v>262</v>
      </c>
      <c r="AB2460" s="549">
        <v>82</v>
      </c>
      <c r="AC2460" s="554">
        <v>62.9</v>
      </c>
      <c r="AD2460" s="554">
        <v>50</v>
      </c>
      <c r="AE2460" s="554">
        <v>98</v>
      </c>
      <c r="AF2460" s="502">
        <v>87</v>
      </c>
      <c r="AG2460" s="503">
        <v>157.01249999999999</v>
      </c>
      <c r="AH2460" s="503">
        <v>200.4</v>
      </c>
      <c r="AI2460" s="502">
        <v>80</v>
      </c>
      <c r="AJ2460" s="506" t="s">
        <v>80</v>
      </c>
      <c r="AK2460" s="506" t="s">
        <v>80</v>
      </c>
      <c r="AL2460" s="569"/>
      <c r="AM2460" s="569"/>
      <c r="AN2460" s="506" t="s">
        <v>80</v>
      </c>
      <c r="AO2460" s="506" t="s">
        <v>80</v>
      </c>
      <c r="AP2460" s="569"/>
      <c r="AQ2460" s="569"/>
      <c r="AR2460" s="539"/>
      <c r="AS2460" s="539"/>
      <c r="AT2460" s="539"/>
      <c r="AU2460" s="539"/>
      <c r="AV2460" s="539"/>
      <c r="AW2460" s="539"/>
      <c r="AX2460" s="539"/>
      <c r="AY2460" s="539"/>
      <c r="AZ2460" s="539"/>
      <c r="BA2460" s="539"/>
      <c r="BB2460" s="357"/>
      <c r="BC2460" s="592">
        <f t="shared" si="2102"/>
        <v>12561</v>
      </c>
      <c r="BD2460" s="593">
        <f t="shared" si="2103"/>
        <v>16032</v>
      </c>
      <c r="BE2460" s="595">
        <f t="shared" si="2104"/>
        <v>37230</v>
      </c>
      <c r="BF2460" s="289">
        <f t="shared" si="2105"/>
        <v>31974</v>
      </c>
      <c r="BG2460" s="596">
        <f t="shared" si="2106"/>
        <v>56502</v>
      </c>
      <c r="BH2460" s="595">
        <f t="shared" si="2107"/>
        <v>41420</v>
      </c>
      <c r="BI2460" s="289">
        <f t="shared" si="2108"/>
        <v>13775</v>
      </c>
      <c r="BJ2460" s="596">
        <f t="shared" si="2109"/>
        <v>124450</v>
      </c>
      <c r="BK2460" s="595">
        <f t="shared" si="2110"/>
        <v>5157.8</v>
      </c>
      <c r="BL2460" s="289">
        <f t="shared" si="2111"/>
        <v>4100</v>
      </c>
      <c r="BM2460" s="596">
        <f t="shared" si="2112"/>
        <v>8036</v>
      </c>
      <c r="BN2460" s="563">
        <f t="shared" si="2087"/>
        <v>3</v>
      </c>
      <c r="BO2460" s="87">
        <f t="shared" si="2096"/>
        <v>2024</v>
      </c>
      <c r="BP2460" s="87">
        <f t="shared" si="2100"/>
        <v>0</v>
      </c>
      <c r="BQ2460" s="202"/>
    </row>
    <row r="2461" spans="1:69" ht="10.5" customHeight="1" x14ac:dyDescent="0.2">
      <c r="A2461" s="87" t="str">
        <f t="shared" si="2101"/>
        <v>2023-24RX93</v>
      </c>
      <c r="B2461" s="87" t="str">
        <f t="shared" si="2099"/>
        <v>Y60</v>
      </c>
      <c r="C2461" s="240" t="s">
        <v>279</v>
      </c>
      <c r="D2461" s="240" t="s">
        <v>178</v>
      </c>
      <c r="E2461" s="42"/>
      <c r="F2461" s="320" t="str">
        <f>VLOOKUP($G2461,'Selection Sheet'!$C$15:$F$39,3,0)</f>
        <v>Y60</v>
      </c>
      <c r="G2461" s="320" t="str">
        <f t="shared" si="2095"/>
        <v>RX9</v>
      </c>
      <c r="H2461" s="240" t="s">
        <v>535</v>
      </c>
      <c r="I2461" s="534">
        <v>281</v>
      </c>
      <c r="J2461" s="534">
        <v>78</v>
      </c>
      <c r="K2461" s="534">
        <v>43</v>
      </c>
      <c r="L2461" s="534">
        <v>20</v>
      </c>
      <c r="M2461" s="534">
        <v>279</v>
      </c>
      <c r="N2461" s="534">
        <v>18</v>
      </c>
      <c r="O2461" s="534">
        <v>43</v>
      </c>
      <c r="P2461" s="534">
        <v>9</v>
      </c>
      <c r="Q2461" s="534" t="s">
        <v>80</v>
      </c>
      <c r="R2461" s="534" t="s">
        <v>80</v>
      </c>
      <c r="S2461" s="534">
        <v>728</v>
      </c>
      <c r="T2461" s="549">
        <v>399</v>
      </c>
      <c r="U2461" s="554">
        <v>104</v>
      </c>
      <c r="V2461" s="554">
        <v>90</v>
      </c>
      <c r="W2461" s="554">
        <v>165</v>
      </c>
      <c r="X2461" s="498">
        <v>404</v>
      </c>
      <c r="Y2461" s="555">
        <v>90.2</v>
      </c>
      <c r="Z2461" s="554">
        <v>43</v>
      </c>
      <c r="AA2461" s="554">
        <v>244</v>
      </c>
      <c r="AB2461" s="549">
        <v>61</v>
      </c>
      <c r="AC2461" s="554">
        <v>60.3</v>
      </c>
      <c r="AD2461" s="554">
        <v>54</v>
      </c>
      <c r="AE2461" s="554">
        <v>102</v>
      </c>
      <c r="AF2461" s="502">
        <v>131</v>
      </c>
      <c r="AG2461" s="503">
        <v>150.272727272727</v>
      </c>
      <c r="AH2461" s="503">
        <v>220.8</v>
      </c>
      <c r="AI2461" s="502">
        <v>77</v>
      </c>
      <c r="AJ2461" s="506" t="s">
        <v>80</v>
      </c>
      <c r="AK2461" s="506" t="s">
        <v>80</v>
      </c>
      <c r="AL2461" s="569"/>
      <c r="AM2461" s="569"/>
      <c r="AN2461" s="506" t="s">
        <v>80</v>
      </c>
      <c r="AO2461" s="506" t="s">
        <v>80</v>
      </c>
      <c r="AP2461" s="569"/>
      <c r="AQ2461" s="569"/>
      <c r="AR2461" s="539"/>
      <c r="AS2461" s="539"/>
      <c r="AT2461" s="539"/>
      <c r="AU2461" s="539"/>
      <c r="AV2461" s="539"/>
      <c r="AW2461" s="539"/>
      <c r="AX2461" s="539"/>
      <c r="AY2461" s="539"/>
      <c r="AZ2461" s="539"/>
      <c r="BA2461" s="539"/>
      <c r="BB2461" s="357"/>
      <c r="BC2461" s="592">
        <f t="shared" si="2102"/>
        <v>11570.999999999978</v>
      </c>
      <c r="BD2461" s="593">
        <f t="shared" si="2103"/>
        <v>17001.600000000002</v>
      </c>
      <c r="BE2461" s="595">
        <f t="shared" si="2104"/>
        <v>41496</v>
      </c>
      <c r="BF2461" s="289">
        <f t="shared" si="2105"/>
        <v>35910</v>
      </c>
      <c r="BG2461" s="596">
        <f t="shared" si="2106"/>
        <v>65835</v>
      </c>
      <c r="BH2461" s="595">
        <f t="shared" si="2107"/>
        <v>36440.800000000003</v>
      </c>
      <c r="BI2461" s="289">
        <f t="shared" si="2108"/>
        <v>17372</v>
      </c>
      <c r="BJ2461" s="596">
        <f t="shared" si="2109"/>
        <v>98576</v>
      </c>
      <c r="BK2461" s="595">
        <f t="shared" si="2110"/>
        <v>3678.2999999999997</v>
      </c>
      <c r="BL2461" s="289">
        <f t="shared" si="2111"/>
        <v>3294</v>
      </c>
      <c r="BM2461" s="596">
        <f t="shared" si="2112"/>
        <v>6222</v>
      </c>
      <c r="BN2461" s="563">
        <f t="shared" si="2087"/>
        <v>3</v>
      </c>
      <c r="BO2461" s="87">
        <f t="shared" si="2096"/>
        <v>2024</v>
      </c>
      <c r="BP2461" s="87">
        <f t="shared" si="2100"/>
        <v>0</v>
      </c>
      <c r="BQ2461" s="202"/>
    </row>
    <row r="2462" spans="1:69" ht="10.5" customHeight="1" x14ac:dyDescent="0.2">
      <c r="A2462" s="314" t="str">
        <f t="shared" si="2101"/>
        <v>2023-24RYA3</v>
      </c>
      <c r="B2462" s="314" t="str">
        <f t="shared" si="2099"/>
        <v>Y60</v>
      </c>
      <c r="C2462" s="243" t="s">
        <v>279</v>
      </c>
      <c r="D2462" s="243" t="s">
        <v>178</v>
      </c>
      <c r="E2462" s="206"/>
      <c r="F2462" s="321" t="str">
        <f>VLOOKUP($G2462,'Selection Sheet'!$C$15:$F$39,3,0)</f>
        <v>Y60</v>
      </c>
      <c r="G2462" s="321" t="str">
        <f t="shared" si="2095"/>
        <v>RYA</v>
      </c>
      <c r="H2462" s="243" t="s">
        <v>536</v>
      </c>
      <c r="I2462" s="540">
        <v>368</v>
      </c>
      <c r="J2462" s="540">
        <v>89</v>
      </c>
      <c r="K2462" s="540">
        <v>56</v>
      </c>
      <c r="L2462" s="540">
        <v>26</v>
      </c>
      <c r="M2462" s="540">
        <v>367</v>
      </c>
      <c r="N2462" s="540">
        <v>23</v>
      </c>
      <c r="O2462" s="540">
        <v>57</v>
      </c>
      <c r="P2462" s="540">
        <v>16</v>
      </c>
      <c r="Q2462" s="540" t="s">
        <v>80</v>
      </c>
      <c r="R2462" s="540" t="s">
        <v>80</v>
      </c>
      <c r="S2462" s="540">
        <v>1014</v>
      </c>
      <c r="T2462" s="514">
        <v>416</v>
      </c>
      <c r="U2462" s="551">
        <v>106.9</v>
      </c>
      <c r="V2462" s="551">
        <v>85</v>
      </c>
      <c r="W2462" s="551">
        <v>162</v>
      </c>
      <c r="X2462" s="511">
        <v>488</v>
      </c>
      <c r="Y2462" s="556">
        <v>105.2</v>
      </c>
      <c r="Z2462" s="551">
        <v>44.5</v>
      </c>
      <c r="AA2462" s="551">
        <v>289</v>
      </c>
      <c r="AB2462" s="514">
        <v>53</v>
      </c>
      <c r="AC2462" s="551">
        <v>58.1</v>
      </c>
      <c r="AD2462" s="551">
        <v>54</v>
      </c>
      <c r="AE2462" s="551">
        <v>95</v>
      </c>
      <c r="AF2462" s="515">
        <v>141</v>
      </c>
      <c r="AG2462" s="516">
        <v>141.777777777778</v>
      </c>
      <c r="AH2462" s="516">
        <v>197.8</v>
      </c>
      <c r="AI2462" s="515">
        <v>117</v>
      </c>
      <c r="AJ2462" s="519" t="s">
        <v>80</v>
      </c>
      <c r="AK2462" s="519" t="s">
        <v>80</v>
      </c>
      <c r="AL2462" s="570"/>
      <c r="AM2462" s="570"/>
      <c r="AN2462" s="519" t="s">
        <v>80</v>
      </c>
      <c r="AO2462" s="519" t="s">
        <v>80</v>
      </c>
      <c r="AP2462" s="570"/>
      <c r="AQ2462" s="570"/>
      <c r="AR2462" s="542"/>
      <c r="AS2462" s="542"/>
      <c r="AT2462" s="542"/>
      <c r="AU2462" s="542"/>
      <c r="AV2462" s="542"/>
      <c r="AW2462" s="542"/>
      <c r="AX2462" s="542"/>
      <c r="AY2462" s="542"/>
      <c r="AZ2462" s="542"/>
      <c r="BA2462" s="542"/>
      <c r="BB2462" s="358"/>
      <c r="BC2462" s="597">
        <f t="shared" si="2102"/>
        <v>16588.000000000025</v>
      </c>
      <c r="BD2462" s="598">
        <f t="shared" si="2103"/>
        <v>23142.600000000002</v>
      </c>
      <c r="BE2462" s="602">
        <f t="shared" si="2104"/>
        <v>44470.400000000001</v>
      </c>
      <c r="BF2462" s="603">
        <f t="shared" si="2105"/>
        <v>35360</v>
      </c>
      <c r="BG2462" s="604">
        <f t="shared" si="2106"/>
        <v>67392</v>
      </c>
      <c r="BH2462" s="602">
        <f t="shared" si="2107"/>
        <v>51337.599999999999</v>
      </c>
      <c r="BI2462" s="603">
        <f t="shared" si="2108"/>
        <v>21716</v>
      </c>
      <c r="BJ2462" s="604">
        <f t="shared" si="2109"/>
        <v>141032</v>
      </c>
      <c r="BK2462" s="602">
        <f t="shared" si="2110"/>
        <v>3079.3</v>
      </c>
      <c r="BL2462" s="603">
        <f t="shared" si="2111"/>
        <v>2862</v>
      </c>
      <c r="BM2462" s="604">
        <f t="shared" si="2112"/>
        <v>5035</v>
      </c>
      <c r="BN2462" s="564">
        <f t="shared" si="2087"/>
        <v>3</v>
      </c>
      <c r="BO2462" s="314">
        <f t="shared" si="2096"/>
        <v>2024</v>
      </c>
      <c r="BP2462" s="314">
        <f t="shared" si="2100"/>
        <v>0</v>
      </c>
      <c r="BQ2462" s="202"/>
    </row>
    <row r="2463" spans="1:69" ht="10.5" customHeight="1" x14ac:dyDescent="0.2">
      <c r="A2463" s="87" t="str">
        <f t="shared" si="2101"/>
        <v>2023-24RYC3</v>
      </c>
      <c r="B2463" s="87" t="str">
        <f t="shared" si="2099"/>
        <v>Y61</v>
      </c>
      <c r="C2463" s="240" t="s">
        <v>279</v>
      </c>
      <c r="D2463" s="240" t="s">
        <v>178</v>
      </c>
      <c r="E2463" s="42"/>
      <c r="F2463" s="320" t="str">
        <f>VLOOKUP($G2463,'Selection Sheet'!$C$15:$F$39,3,0)</f>
        <v>Y61</v>
      </c>
      <c r="G2463" s="320" t="str">
        <f t="shared" si="2095"/>
        <v>RYC</v>
      </c>
      <c r="H2463" s="240" t="s">
        <v>537</v>
      </c>
      <c r="I2463" s="534">
        <v>277</v>
      </c>
      <c r="J2463" s="534">
        <v>71</v>
      </c>
      <c r="K2463" s="534">
        <v>44</v>
      </c>
      <c r="L2463" s="534">
        <v>21</v>
      </c>
      <c r="M2463" s="534">
        <v>276</v>
      </c>
      <c r="N2463" s="534">
        <v>19</v>
      </c>
      <c r="O2463" s="534">
        <v>43</v>
      </c>
      <c r="P2463" s="534">
        <v>10</v>
      </c>
      <c r="Q2463" s="534" t="s">
        <v>80</v>
      </c>
      <c r="R2463" s="534" t="s">
        <v>80</v>
      </c>
      <c r="S2463" s="534">
        <v>905</v>
      </c>
      <c r="T2463" s="549">
        <v>562</v>
      </c>
      <c r="U2463" s="554">
        <v>94.2</v>
      </c>
      <c r="V2463" s="554">
        <v>83</v>
      </c>
      <c r="W2463" s="554">
        <v>143</v>
      </c>
      <c r="X2463" s="498">
        <v>585</v>
      </c>
      <c r="Y2463" s="555">
        <v>71.900000000000006</v>
      </c>
      <c r="Z2463" s="554">
        <v>33</v>
      </c>
      <c r="AA2463" s="554">
        <v>202</v>
      </c>
      <c r="AB2463" s="549">
        <v>84</v>
      </c>
      <c r="AC2463" s="554">
        <v>60.3</v>
      </c>
      <c r="AD2463" s="554">
        <v>52</v>
      </c>
      <c r="AE2463" s="554">
        <v>101</v>
      </c>
      <c r="AF2463" s="502">
        <v>114</v>
      </c>
      <c r="AG2463" s="503">
        <v>160.47115384615401</v>
      </c>
      <c r="AH2463" s="503">
        <v>242.8</v>
      </c>
      <c r="AI2463" s="502">
        <v>104</v>
      </c>
      <c r="AJ2463" s="538" t="s">
        <v>80</v>
      </c>
      <c r="AK2463" s="538" t="s">
        <v>80</v>
      </c>
      <c r="AL2463" s="539"/>
      <c r="AM2463" s="539"/>
      <c r="AN2463" s="538" t="s">
        <v>80</v>
      </c>
      <c r="AO2463" s="538" t="s">
        <v>80</v>
      </c>
      <c r="AP2463" s="569"/>
      <c r="AQ2463" s="569"/>
      <c r="AR2463" s="539"/>
      <c r="AS2463" s="539"/>
      <c r="AT2463" s="539"/>
      <c r="AU2463" s="539"/>
      <c r="AV2463" s="539"/>
      <c r="AW2463" s="539"/>
      <c r="AX2463" s="539"/>
      <c r="AY2463" s="539"/>
      <c r="AZ2463" s="539"/>
      <c r="BA2463" s="539"/>
      <c r="BB2463" s="357"/>
      <c r="BC2463" s="592">
        <f t="shared" si="2102"/>
        <v>16689.000000000018</v>
      </c>
      <c r="BD2463" s="593">
        <f t="shared" si="2103"/>
        <v>25251.200000000001</v>
      </c>
      <c r="BE2463" s="595">
        <f t="shared" si="2104"/>
        <v>52940.4</v>
      </c>
      <c r="BF2463" s="289">
        <f t="shared" si="2105"/>
        <v>46646</v>
      </c>
      <c r="BG2463" s="596">
        <f t="shared" si="2106"/>
        <v>80366</v>
      </c>
      <c r="BH2463" s="595">
        <f t="shared" si="2107"/>
        <v>42061.5</v>
      </c>
      <c r="BI2463" s="289">
        <f t="shared" si="2108"/>
        <v>19305</v>
      </c>
      <c r="BJ2463" s="596">
        <f t="shared" si="2109"/>
        <v>118170</v>
      </c>
      <c r="BK2463" s="595">
        <f t="shared" si="2110"/>
        <v>5065.2</v>
      </c>
      <c r="BL2463" s="289">
        <f t="shared" si="2111"/>
        <v>4368</v>
      </c>
      <c r="BM2463" s="596">
        <f t="shared" si="2112"/>
        <v>8484</v>
      </c>
      <c r="BN2463" s="563">
        <f t="shared" ref="BN2463:BN2526" si="2113">MONTH(1&amp;$D2463)</f>
        <v>3</v>
      </c>
      <c r="BO2463" s="87">
        <f t="shared" si="2096"/>
        <v>2024</v>
      </c>
      <c r="BP2463" s="87">
        <f t="shared" si="2100"/>
        <v>0</v>
      </c>
      <c r="BQ2463" s="202"/>
    </row>
    <row r="2464" spans="1:69" ht="10.5" customHeight="1" x14ac:dyDescent="0.2">
      <c r="A2464" s="87" t="str">
        <f t="shared" si="2101"/>
        <v>2023-24RYD3</v>
      </c>
      <c r="B2464" s="87" t="str">
        <f t="shared" si="2099"/>
        <v>Y59</v>
      </c>
      <c r="C2464" s="240" t="s">
        <v>279</v>
      </c>
      <c r="D2464" s="240" t="s">
        <v>178</v>
      </c>
      <c r="E2464" s="42"/>
      <c r="F2464" s="320" t="str">
        <f>VLOOKUP($G2464,'Selection Sheet'!$C$15:$F$39,3,0)</f>
        <v>Y59</v>
      </c>
      <c r="G2464" s="320" t="str">
        <f t="shared" si="2095"/>
        <v>RYD</v>
      </c>
      <c r="H2464" s="240" t="s">
        <v>538</v>
      </c>
      <c r="I2464" s="534">
        <v>232</v>
      </c>
      <c r="J2464" s="534">
        <v>57</v>
      </c>
      <c r="K2464" s="534">
        <v>30</v>
      </c>
      <c r="L2464" s="534">
        <v>15</v>
      </c>
      <c r="M2464" s="534">
        <v>231</v>
      </c>
      <c r="N2464" s="534">
        <v>31</v>
      </c>
      <c r="O2464" s="534">
        <v>30</v>
      </c>
      <c r="P2464" s="534">
        <v>12</v>
      </c>
      <c r="Q2464" s="534" t="s">
        <v>80</v>
      </c>
      <c r="R2464" s="534" t="s">
        <v>80</v>
      </c>
      <c r="S2464" s="534">
        <v>707</v>
      </c>
      <c r="T2464" s="549">
        <v>462</v>
      </c>
      <c r="U2464" s="554">
        <v>88.2</v>
      </c>
      <c r="V2464" s="554">
        <v>79</v>
      </c>
      <c r="W2464" s="554">
        <v>128</v>
      </c>
      <c r="X2464" s="498">
        <v>466</v>
      </c>
      <c r="Y2464" s="555">
        <v>62</v>
      </c>
      <c r="Z2464" s="554">
        <v>31</v>
      </c>
      <c r="AA2464" s="554">
        <v>159</v>
      </c>
      <c r="AB2464" s="549">
        <v>74</v>
      </c>
      <c r="AC2464" s="554">
        <v>62.2</v>
      </c>
      <c r="AD2464" s="554">
        <v>52</v>
      </c>
      <c r="AE2464" s="554">
        <v>106</v>
      </c>
      <c r="AF2464" s="502">
        <v>106</v>
      </c>
      <c r="AG2464" s="503">
        <v>142.04210526315799</v>
      </c>
      <c r="AH2464" s="503">
        <v>185.8</v>
      </c>
      <c r="AI2464" s="502">
        <v>95</v>
      </c>
      <c r="AJ2464" s="538" t="s">
        <v>80</v>
      </c>
      <c r="AK2464" s="538" t="s">
        <v>80</v>
      </c>
      <c r="AL2464" s="539"/>
      <c r="AM2464" s="539"/>
      <c r="AN2464" s="538" t="s">
        <v>80</v>
      </c>
      <c r="AO2464" s="538" t="s">
        <v>80</v>
      </c>
      <c r="AP2464" s="569"/>
      <c r="AQ2464" s="569"/>
      <c r="AR2464" s="539"/>
      <c r="AS2464" s="539"/>
      <c r="AT2464" s="539"/>
      <c r="AU2464" s="539"/>
      <c r="AV2464" s="539"/>
      <c r="AW2464" s="539"/>
      <c r="AX2464" s="539"/>
      <c r="AY2464" s="539"/>
      <c r="AZ2464" s="539"/>
      <c r="BA2464" s="539"/>
      <c r="BB2464" s="357"/>
      <c r="BC2464" s="592">
        <f t="shared" si="2102"/>
        <v>13494.000000000009</v>
      </c>
      <c r="BD2464" s="593">
        <f t="shared" si="2103"/>
        <v>17651</v>
      </c>
      <c r="BE2464" s="595">
        <f t="shared" si="2104"/>
        <v>40748.400000000001</v>
      </c>
      <c r="BF2464" s="289">
        <f t="shared" si="2105"/>
        <v>36498</v>
      </c>
      <c r="BG2464" s="596">
        <f t="shared" si="2106"/>
        <v>59136</v>
      </c>
      <c r="BH2464" s="595">
        <f t="shared" si="2107"/>
        <v>28892</v>
      </c>
      <c r="BI2464" s="289">
        <f t="shared" si="2108"/>
        <v>14446</v>
      </c>
      <c r="BJ2464" s="596">
        <f t="shared" si="2109"/>
        <v>74094</v>
      </c>
      <c r="BK2464" s="595">
        <f t="shared" si="2110"/>
        <v>4602.8</v>
      </c>
      <c r="BL2464" s="289">
        <f t="shared" si="2111"/>
        <v>3848</v>
      </c>
      <c r="BM2464" s="596">
        <f t="shared" si="2112"/>
        <v>7844</v>
      </c>
      <c r="BN2464" s="563">
        <f t="shared" si="2113"/>
        <v>3</v>
      </c>
      <c r="BO2464" s="87">
        <f t="shared" si="2096"/>
        <v>2024</v>
      </c>
      <c r="BP2464" s="87">
        <f t="shared" si="2100"/>
        <v>0</v>
      </c>
      <c r="BQ2464" s="202"/>
    </row>
    <row r="2465" spans="1:69" ht="10.5" customHeight="1" x14ac:dyDescent="0.2">
      <c r="A2465" s="87" t="str">
        <f t="shared" si="2101"/>
        <v>2023-24RYE3</v>
      </c>
      <c r="B2465" s="87" t="str">
        <f t="shared" si="2099"/>
        <v>Y59</v>
      </c>
      <c r="C2465" s="240" t="s">
        <v>279</v>
      </c>
      <c r="D2465" s="240" t="s">
        <v>178</v>
      </c>
      <c r="E2465" s="42"/>
      <c r="F2465" s="320" t="str">
        <f>VLOOKUP($G2465,'Selection Sheet'!$C$15:$F$39,3,0)</f>
        <v>Y59</v>
      </c>
      <c r="G2465" s="320" t="str">
        <f t="shared" si="2095"/>
        <v>RYE</v>
      </c>
      <c r="H2465" s="240" t="s">
        <v>539</v>
      </c>
      <c r="I2465" s="534">
        <v>206</v>
      </c>
      <c r="J2465" s="534">
        <v>58</v>
      </c>
      <c r="K2465" s="534">
        <v>28</v>
      </c>
      <c r="L2465" s="534">
        <v>15</v>
      </c>
      <c r="M2465" s="534">
        <v>206</v>
      </c>
      <c r="N2465" s="534">
        <v>17</v>
      </c>
      <c r="O2465" s="534">
        <v>28</v>
      </c>
      <c r="P2465" s="534">
        <v>9</v>
      </c>
      <c r="Q2465" s="534" t="s">
        <v>80</v>
      </c>
      <c r="R2465" s="534" t="s">
        <v>80</v>
      </c>
      <c r="S2465" s="534">
        <v>420</v>
      </c>
      <c r="T2465" s="549">
        <v>354</v>
      </c>
      <c r="U2465" s="554">
        <v>95.5</v>
      </c>
      <c r="V2465" s="554">
        <v>83</v>
      </c>
      <c r="W2465" s="554">
        <v>140</v>
      </c>
      <c r="X2465" s="498">
        <v>363</v>
      </c>
      <c r="Y2465" s="555">
        <v>76.599999999999994</v>
      </c>
      <c r="Z2465" s="554">
        <v>28</v>
      </c>
      <c r="AA2465" s="554">
        <v>211</v>
      </c>
      <c r="AB2465" s="549">
        <v>59</v>
      </c>
      <c r="AC2465" s="554">
        <v>56.7</v>
      </c>
      <c r="AD2465" s="554">
        <v>53</v>
      </c>
      <c r="AE2465" s="554">
        <v>92</v>
      </c>
      <c r="AF2465" s="502">
        <v>100</v>
      </c>
      <c r="AG2465" s="503">
        <v>146.77011494252901</v>
      </c>
      <c r="AH2465" s="503">
        <v>190</v>
      </c>
      <c r="AI2465" s="502">
        <v>87</v>
      </c>
      <c r="AJ2465" s="538" t="s">
        <v>80</v>
      </c>
      <c r="AK2465" s="538" t="s">
        <v>80</v>
      </c>
      <c r="AL2465" s="539"/>
      <c r="AM2465" s="539"/>
      <c r="AN2465" s="538" t="s">
        <v>80</v>
      </c>
      <c r="AO2465" s="538" t="s">
        <v>80</v>
      </c>
      <c r="AP2465" s="569"/>
      <c r="AQ2465" s="569"/>
      <c r="AR2465" s="539"/>
      <c r="AS2465" s="539"/>
      <c r="AT2465" s="539"/>
      <c r="AU2465" s="539"/>
      <c r="AV2465" s="539"/>
      <c r="AW2465" s="539"/>
      <c r="AX2465" s="539"/>
      <c r="AY2465" s="539"/>
      <c r="AZ2465" s="539"/>
      <c r="BA2465" s="539"/>
      <c r="BB2465" s="357"/>
      <c r="BC2465" s="592">
        <f t="shared" si="2102"/>
        <v>12769.000000000024</v>
      </c>
      <c r="BD2465" s="593">
        <f t="shared" si="2103"/>
        <v>16530</v>
      </c>
      <c r="BE2465" s="595">
        <f t="shared" si="2104"/>
        <v>33807</v>
      </c>
      <c r="BF2465" s="289">
        <f t="shared" si="2105"/>
        <v>29382</v>
      </c>
      <c r="BG2465" s="596">
        <f t="shared" si="2106"/>
        <v>49560</v>
      </c>
      <c r="BH2465" s="595">
        <f t="shared" si="2107"/>
        <v>27805.8</v>
      </c>
      <c r="BI2465" s="289">
        <f t="shared" si="2108"/>
        <v>10164</v>
      </c>
      <c r="BJ2465" s="596">
        <f t="shared" si="2109"/>
        <v>76593</v>
      </c>
      <c r="BK2465" s="595">
        <f t="shared" si="2110"/>
        <v>3345.3</v>
      </c>
      <c r="BL2465" s="289">
        <f t="shared" si="2111"/>
        <v>3127</v>
      </c>
      <c r="BM2465" s="596">
        <f t="shared" si="2112"/>
        <v>5428</v>
      </c>
      <c r="BN2465" s="563">
        <f t="shared" si="2113"/>
        <v>3</v>
      </c>
      <c r="BO2465" s="87">
        <f t="shared" si="2096"/>
        <v>2024</v>
      </c>
      <c r="BP2465" s="87">
        <f t="shared" si="2100"/>
        <v>0</v>
      </c>
      <c r="BQ2465" s="202"/>
    </row>
    <row r="2466" spans="1:69" ht="10.5" customHeight="1" x14ac:dyDescent="0.2">
      <c r="A2466" s="312" t="str">
        <f t="shared" si="2101"/>
        <v>2023-24RYF3</v>
      </c>
      <c r="B2466" s="312" t="str">
        <f t="shared" si="2099"/>
        <v>Y58</v>
      </c>
      <c r="C2466" s="245" t="s">
        <v>279</v>
      </c>
      <c r="D2466" s="245" t="s">
        <v>178</v>
      </c>
      <c r="E2466" s="53"/>
      <c r="F2466" s="322" t="str">
        <f>VLOOKUP($G2466,'Selection Sheet'!$C$15:$F$39,3,0)</f>
        <v>Y58</v>
      </c>
      <c r="G2466" s="322" t="str">
        <f t="shared" si="2095"/>
        <v>RYF</v>
      </c>
      <c r="H2466" s="245" t="s">
        <v>540</v>
      </c>
      <c r="I2466" s="543">
        <v>324</v>
      </c>
      <c r="J2466" s="543">
        <v>85</v>
      </c>
      <c r="K2466" s="543">
        <v>39</v>
      </c>
      <c r="L2466" s="543">
        <v>15</v>
      </c>
      <c r="M2466" s="543">
        <v>318</v>
      </c>
      <c r="N2466" s="543">
        <v>30</v>
      </c>
      <c r="O2466" s="543">
        <v>39</v>
      </c>
      <c r="P2466" s="543">
        <v>9</v>
      </c>
      <c r="Q2466" s="543" t="s">
        <v>80</v>
      </c>
      <c r="R2466" s="543" t="s">
        <v>80</v>
      </c>
      <c r="S2466" s="543">
        <v>881</v>
      </c>
      <c r="T2466" s="524">
        <v>607</v>
      </c>
      <c r="U2466" s="552">
        <v>113.7</v>
      </c>
      <c r="V2466" s="552">
        <v>94</v>
      </c>
      <c r="W2466" s="552">
        <v>185</v>
      </c>
      <c r="X2466" s="524">
        <v>557</v>
      </c>
      <c r="Y2466" s="557">
        <v>71.400000000000006</v>
      </c>
      <c r="Z2466" s="552">
        <v>25</v>
      </c>
      <c r="AA2466" s="552">
        <v>199</v>
      </c>
      <c r="AB2466" s="527">
        <v>72</v>
      </c>
      <c r="AC2466" s="552">
        <v>58.8</v>
      </c>
      <c r="AD2466" s="552">
        <v>50.5</v>
      </c>
      <c r="AE2466" s="552">
        <v>99</v>
      </c>
      <c r="AF2466" s="528">
        <v>146</v>
      </c>
      <c r="AG2466" s="529">
        <v>175.552631578947</v>
      </c>
      <c r="AH2466" s="529">
        <v>254.1</v>
      </c>
      <c r="AI2466" s="528">
        <v>114</v>
      </c>
      <c r="AJ2466" s="544" t="s">
        <v>80</v>
      </c>
      <c r="AK2466" s="544" t="s">
        <v>80</v>
      </c>
      <c r="AL2466" s="545"/>
      <c r="AM2466" s="545"/>
      <c r="AN2466" s="544" t="s">
        <v>80</v>
      </c>
      <c r="AO2466" s="544" t="s">
        <v>80</v>
      </c>
      <c r="AP2466" s="571"/>
      <c r="AQ2466" s="571"/>
      <c r="AR2466" s="545"/>
      <c r="AS2466" s="545"/>
      <c r="AT2466" s="545"/>
      <c r="AU2466" s="545"/>
      <c r="AV2466" s="545"/>
      <c r="AW2466" s="545"/>
      <c r="AX2466" s="545"/>
      <c r="AY2466" s="545"/>
      <c r="AZ2466" s="545"/>
      <c r="BA2466" s="545"/>
      <c r="BB2466" s="359"/>
      <c r="BC2466" s="605">
        <f t="shared" si="2102"/>
        <v>20012.999999999956</v>
      </c>
      <c r="BD2466" s="606">
        <f t="shared" si="2103"/>
        <v>28967.399999999998</v>
      </c>
      <c r="BE2466" s="609">
        <f t="shared" si="2104"/>
        <v>69015.900000000009</v>
      </c>
      <c r="BF2466" s="311">
        <f t="shared" si="2105"/>
        <v>57058</v>
      </c>
      <c r="BG2466" s="610">
        <f t="shared" si="2106"/>
        <v>112295</v>
      </c>
      <c r="BH2466" s="609">
        <f t="shared" si="2107"/>
        <v>39769.800000000003</v>
      </c>
      <c r="BI2466" s="311">
        <f t="shared" si="2108"/>
        <v>13925</v>
      </c>
      <c r="BJ2466" s="610">
        <f t="shared" si="2109"/>
        <v>110843</v>
      </c>
      <c r="BK2466" s="609">
        <f t="shared" si="2110"/>
        <v>4233.5999999999995</v>
      </c>
      <c r="BL2466" s="311">
        <f t="shared" si="2111"/>
        <v>3636</v>
      </c>
      <c r="BM2466" s="610">
        <f t="shared" si="2112"/>
        <v>7128</v>
      </c>
      <c r="BN2466" s="565">
        <f t="shared" si="2113"/>
        <v>3</v>
      </c>
      <c r="BO2466" s="312">
        <f t="shared" si="2096"/>
        <v>2024</v>
      </c>
      <c r="BP2466" s="312">
        <f t="shared" si="2100"/>
        <v>0</v>
      </c>
      <c r="BQ2466" s="363"/>
    </row>
    <row r="2467" spans="1:69" ht="10.5" customHeight="1" x14ac:dyDescent="0.2">
      <c r="A2467" s="313" t="str">
        <f t="shared" si="2101"/>
        <v>2024-25R1F4</v>
      </c>
      <c r="B2467" s="313" t="str">
        <f t="shared" ref="B2467:B2477" si="2114">F2467</f>
        <v>Y59</v>
      </c>
      <c r="C2467" s="241" t="s">
        <v>204</v>
      </c>
      <c r="D2467" s="241" t="s">
        <v>167</v>
      </c>
      <c r="E2467" s="223"/>
      <c r="F2467" s="364" t="str">
        <f>VLOOKUP($G2467,'Selection Sheet'!$C$15:$F$39,3,0)</f>
        <v>Y59</v>
      </c>
      <c r="G2467" s="364" t="str">
        <f>G2456</f>
        <v>R1F</v>
      </c>
      <c r="H2467" s="241" t="s">
        <v>529</v>
      </c>
      <c r="I2467" s="546">
        <v>12</v>
      </c>
      <c r="J2467" s="546">
        <v>3</v>
      </c>
      <c r="K2467" s="546">
        <v>1</v>
      </c>
      <c r="L2467" s="546">
        <v>0</v>
      </c>
      <c r="M2467" s="546">
        <v>12</v>
      </c>
      <c r="N2467" s="546">
        <v>0</v>
      </c>
      <c r="O2467" s="546">
        <v>1</v>
      </c>
      <c r="P2467" s="546">
        <v>0</v>
      </c>
      <c r="Q2467" s="546" t="s">
        <v>80</v>
      </c>
      <c r="R2467" s="546" t="s">
        <v>80</v>
      </c>
      <c r="S2467" s="546">
        <v>22</v>
      </c>
      <c r="T2467" s="486">
        <v>20</v>
      </c>
      <c r="U2467" s="553">
        <v>66.3</v>
      </c>
      <c r="V2467" s="553">
        <v>63.5</v>
      </c>
      <c r="W2467" s="553">
        <v>87.5</v>
      </c>
      <c r="X2467" s="486">
        <v>20</v>
      </c>
      <c r="Y2467" s="558">
        <v>38.4</v>
      </c>
      <c r="Z2467" s="553">
        <v>25.5</v>
      </c>
      <c r="AA2467" s="553">
        <v>105</v>
      </c>
      <c r="AB2467" s="489">
        <v>5</v>
      </c>
      <c r="AC2467" s="553">
        <v>49.4</v>
      </c>
      <c r="AD2467" s="553">
        <v>48</v>
      </c>
      <c r="AE2467" s="553">
        <v>62</v>
      </c>
      <c r="AF2467" s="490">
        <v>3</v>
      </c>
      <c r="AG2467" s="491">
        <v>184.5</v>
      </c>
      <c r="AH2467" s="491">
        <v>187.3</v>
      </c>
      <c r="AI2467" s="490">
        <v>2</v>
      </c>
      <c r="AJ2467" s="538">
        <v>3</v>
      </c>
      <c r="AK2467" s="538">
        <v>5</v>
      </c>
      <c r="AL2467" s="538" t="s">
        <v>80</v>
      </c>
      <c r="AM2467" s="538" t="s">
        <v>80</v>
      </c>
      <c r="AN2467" s="539"/>
      <c r="AO2467" s="539"/>
      <c r="AP2467" s="572"/>
      <c r="AQ2467" s="572"/>
      <c r="AR2467" s="548"/>
      <c r="AS2467" s="548"/>
      <c r="AT2467" s="548"/>
      <c r="AU2467" s="548"/>
      <c r="AV2467" s="548"/>
      <c r="AW2467" s="548"/>
      <c r="AX2467" s="548"/>
      <c r="AY2467" s="548"/>
      <c r="AZ2467" s="548"/>
      <c r="BA2467" s="548"/>
      <c r="BB2467" s="361"/>
      <c r="BC2467" s="586">
        <f t="shared" si="2102"/>
        <v>369</v>
      </c>
      <c r="BD2467" s="587">
        <f t="shared" si="2103"/>
        <v>374.6</v>
      </c>
      <c r="BE2467" s="590">
        <f t="shared" si="2104"/>
        <v>1326</v>
      </c>
      <c r="BF2467" s="308">
        <f t="shared" si="2105"/>
        <v>1270</v>
      </c>
      <c r="BG2467" s="591">
        <f t="shared" si="2106"/>
        <v>1750</v>
      </c>
      <c r="BH2467" s="590">
        <f t="shared" si="2107"/>
        <v>768</v>
      </c>
      <c r="BI2467" s="308">
        <f t="shared" si="2108"/>
        <v>510</v>
      </c>
      <c r="BJ2467" s="591">
        <f t="shared" si="2109"/>
        <v>2100</v>
      </c>
      <c r="BK2467" s="590">
        <f t="shared" si="2110"/>
        <v>247</v>
      </c>
      <c r="BL2467" s="308">
        <f t="shared" si="2111"/>
        <v>240</v>
      </c>
      <c r="BM2467" s="591">
        <f t="shared" si="2112"/>
        <v>310</v>
      </c>
      <c r="BN2467" s="562">
        <f t="shared" si="2113"/>
        <v>4</v>
      </c>
      <c r="BO2467" s="313">
        <f t="shared" si="2096"/>
        <v>2024</v>
      </c>
      <c r="BP2467" s="313">
        <f t="shared" ref="BP2467:BP2477" si="2115">(BN2467/3-ROUNDDOWN(BN2467/3,0))*3</f>
        <v>0.99999999999999978</v>
      </c>
      <c r="BQ2467" s="362"/>
    </row>
    <row r="2468" spans="1:69" ht="10.5" customHeight="1" x14ac:dyDescent="0.2">
      <c r="A2468" s="87" t="str">
        <f t="shared" si="2101"/>
        <v>2024-25RRU4</v>
      </c>
      <c r="B2468" s="87" t="str">
        <f t="shared" si="2114"/>
        <v>Y56</v>
      </c>
      <c r="C2468" s="240" t="s">
        <v>204</v>
      </c>
      <c r="D2468" s="240" t="s">
        <v>167</v>
      </c>
      <c r="E2468" s="42"/>
      <c r="F2468" s="320" t="str">
        <f>VLOOKUP($G2468,'Selection Sheet'!$C$15:$F$39,3,0)</f>
        <v>Y56</v>
      </c>
      <c r="G2468" s="320" t="str">
        <f t="shared" si="2095"/>
        <v>RRU</v>
      </c>
      <c r="H2468" s="240" t="s">
        <v>530</v>
      </c>
      <c r="I2468" s="534">
        <v>390</v>
      </c>
      <c r="J2468" s="534">
        <v>114</v>
      </c>
      <c r="K2468" s="534">
        <v>45</v>
      </c>
      <c r="L2468" s="534">
        <v>29</v>
      </c>
      <c r="M2468" s="534">
        <v>381</v>
      </c>
      <c r="N2468" s="534">
        <v>42</v>
      </c>
      <c r="O2468" s="534">
        <v>43</v>
      </c>
      <c r="P2468" s="534">
        <v>15</v>
      </c>
      <c r="Q2468" s="534" t="s">
        <v>80</v>
      </c>
      <c r="R2468" s="534" t="s">
        <v>80</v>
      </c>
      <c r="S2468" s="534">
        <v>1052</v>
      </c>
      <c r="T2468" s="549">
        <v>366</v>
      </c>
      <c r="U2468" s="554">
        <v>94.5</v>
      </c>
      <c r="V2468" s="554">
        <v>84.5</v>
      </c>
      <c r="W2468" s="554">
        <v>146</v>
      </c>
      <c r="X2468" s="498">
        <v>545</v>
      </c>
      <c r="Y2468" s="555">
        <v>67</v>
      </c>
      <c r="Z2468" s="554">
        <v>28</v>
      </c>
      <c r="AA2468" s="554">
        <v>187</v>
      </c>
      <c r="AB2468" s="549">
        <v>84</v>
      </c>
      <c r="AC2468" s="554">
        <v>56</v>
      </c>
      <c r="AD2468" s="554">
        <v>44</v>
      </c>
      <c r="AE2468" s="554">
        <v>106</v>
      </c>
      <c r="AF2468" s="502">
        <v>129</v>
      </c>
      <c r="AG2468" s="503">
        <v>151.396396396396</v>
      </c>
      <c r="AH2468" s="503">
        <v>209</v>
      </c>
      <c r="AI2468" s="502">
        <v>111</v>
      </c>
      <c r="AJ2468" s="538">
        <v>230</v>
      </c>
      <c r="AK2468" s="538">
        <v>306</v>
      </c>
      <c r="AL2468" s="538" t="s">
        <v>80</v>
      </c>
      <c r="AM2468" s="538" t="s">
        <v>80</v>
      </c>
      <c r="AN2468" s="539"/>
      <c r="AO2468" s="539"/>
      <c r="AP2468" s="569"/>
      <c r="AQ2468" s="569"/>
      <c r="AR2468" s="539"/>
      <c r="AS2468" s="539"/>
      <c r="AT2468" s="539"/>
      <c r="AU2468" s="539"/>
      <c r="AV2468" s="539"/>
      <c r="AW2468" s="539"/>
      <c r="AX2468" s="539"/>
      <c r="AY2468" s="539"/>
      <c r="AZ2468" s="539"/>
      <c r="BA2468" s="539"/>
      <c r="BB2468" s="357"/>
      <c r="BC2468" s="592">
        <f t="shared" si="2102"/>
        <v>16804.999999999956</v>
      </c>
      <c r="BD2468" s="593">
        <f t="shared" si="2103"/>
        <v>23199</v>
      </c>
      <c r="BE2468" s="595">
        <f t="shared" si="2104"/>
        <v>34587</v>
      </c>
      <c r="BF2468" s="289">
        <f t="shared" si="2105"/>
        <v>30927</v>
      </c>
      <c r="BG2468" s="596">
        <f t="shared" si="2106"/>
        <v>53436</v>
      </c>
      <c r="BH2468" s="595">
        <f t="shared" si="2107"/>
        <v>36515</v>
      </c>
      <c r="BI2468" s="289">
        <f t="shared" si="2108"/>
        <v>15260</v>
      </c>
      <c r="BJ2468" s="596">
        <f t="shared" si="2109"/>
        <v>101915</v>
      </c>
      <c r="BK2468" s="595">
        <f t="shared" si="2110"/>
        <v>4704</v>
      </c>
      <c r="BL2468" s="289">
        <f t="shared" si="2111"/>
        <v>3696</v>
      </c>
      <c r="BM2468" s="596">
        <f t="shared" si="2112"/>
        <v>8904</v>
      </c>
      <c r="BN2468" s="563">
        <f t="shared" si="2113"/>
        <v>4</v>
      </c>
      <c r="BO2468" s="87">
        <f t="shared" si="2096"/>
        <v>2024</v>
      </c>
      <c r="BP2468" s="87">
        <f t="shared" si="2115"/>
        <v>0.99999999999999978</v>
      </c>
      <c r="BQ2468" s="202"/>
    </row>
    <row r="2469" spans="1:69" ht="10.5" customHeight="1" x14ac:dyDescent="0.2">
      <c r="A2469" s="87" t="str">
        <f t="shared" si="2101"/>
        <v>2024-25RX64</v>
      </c>
      <c r="B2469" s="87" t="str">
        <f t="shared" si="2114"/>
        <v>Y63</v>
      </c>
      <c r="C2469" s="240" t="s">
        <v>204</v>
      </c>
      <c r="D2469" s="240" t="s">
        <v>167</v>
      </c>
      <c r="E2469" s="42"/>
      <c r="F2469" s="320" t="str">
        <f>VLOOKUP($G2469,'Selection Sheet'!$C$15:$F$39,3,0)</f>
        <v>Y63</v>
      </c>
      <c r="G2469" s="320" t="str">
        <f t="shared" si="2095"/>
        <v>RX6</v>
      </c>
      <c r="H2469" s="240" t="s">
        <v>532</v>
      </c>
      <c r="I2469" s="534">
        <v>187</v>
      </c>
      <c r="J2469" s="534">
        <v>47</v>
      </c>
      <c r="K2469" s="534">
        <v>30</v>
      </c>
      <c r="L2469" s="534">
        <v>16</v>
      </c>
      <c r="M2469" s="534">
        <v>186</v>
      </c>
      <c r="N2469" s="534">
        <v>19</v>
      </c>
      <c r="O2469" s="534">
        <v>29</v>
      </c>
      <c r="P2469" s="534">
        <v>11</v>
      </c>
      <c r="Q2469" s="534" t="s">
        <v>80</v>
      </c>
      <c r="R2469" s="534" t="s">
        <v>80</v>
      </c>
      <c r="S2469" s="534">
        <v>484</v>
      </c>
      <c r="T2469" s="549">
        <v>257</v>
      </c>
      <c r="U2469" s="554">
        <v>81.8</v>
      </c>
      <c r="V2469" s="554">
        <v>72</v>
      </c>
      <c r="W2469" s="554">
        <v>129</v>
      </c>
      <c r="X2469" s="498">
        <v>254</v>
      </c>
      <c r="Y2469" s="555">
        <v>81.900000000000006</v>
      </c>
      <c r="Z2469" s="554">
        <v>38.5</v>
      </c>
      <c r="AA2469" s="554">
        <v>219</v>
      </c>
      <c r="AB2469" s="549">
        <v>32</v>
      </c>
      <c r="AC2469" s="554">
        <v>55.7</v>
      </c>
      <c r="AD2469" s="554">
        <v>46.5</v>
      </c>
      <c r="AE2469" s="554">
        <v>86</v>
      </c>
      <c r="AF2469" s="502">
        <v>76</v>
      </c>
      <c r="AG2469" s="503">
        <v>140.07575757575799</v>
      </c>
      <c r="AH2469" s="503">
        <v>184.5</v>
      </c>
      <c r="AI2469" s="502">
        <v>66</v>
      </c>
      <c r="AJ2469" s="538">
        <v>58</v>
      </c>
      <c r="AK2469" s="538">
        <v>72</v>
      </c>
      <c r="AL2469" s="538" t="s">
        <v>80</v>
      </c>
      <c r="AM2469" s="538" t="s">
        <v>80</v>
      </c>
      <c r="AN2469" s="539"/>
      <c r="AO2469" s="539"/>
      <c r="AP2469" s="569"/>
      <c r="AQ2469" s="569"/>
      <c r="AR2469" s="539"/>
      <c r="AS2469" s="539"/>
      <c r="AT2469" s="539"/>
      <c r="AU2469" s="539"/>
      <c r="AV2469" s="539"/>
      <c r="AW2469" s="539"/>
      <c r="AX2469" s="539"/>
      <c r="AY2469" s="539"/>
      <c r="AZ2469" s="539"/>
      <c r="BA2469" s="539"/>
      <c r="BB2469" s="357"/>
      <c r="BC2469" s="592">
        <f t="shared" si="2102"/>
        <v>9245.0000000000273</v>
      </c>
      <c r="BD2469" s="593">
        <f t="shared" si="2103"/>
        <v>12177</v>
      </c>
      <c r="BE2469" s="595">
        <f t="shared" si="2104"/>
        <v>21022.6</v>
      </c>
      <c r="BF2469" s="289">
        <f t="shared" si="2105"/>
        <v>18504</v>
      </c>
      <c r="BG2469" s="596">
        <f t="shared" si="2106"/>
        <v>33153</v>
      </c>
      <c r="BH2469" s="595">
        <f t="shared" si="2107"/>
        <v>20802.600000000002</v>
      </c>
      <c r="BI2469" s="289">
        <f t="shared" si="2108"/>
        <v>9779</v>
      </c>
      <c r="BJ2469" s="596">
        <f t="shared" si="2109"/>
        <v>55626</v>
      </c>
      <c r="BK2469" s="595">
        <f t="shared" si="2110"/>
        <v>1782.4</v>
      </c>
      <c r="BL2469" s="289">
        <f t="shared" si="2111"/>
        <v>1488</v>
      </c>
      <c r="BM2469" s="596">
        <f t="shared" si="2112"/>
        <v>2752</v>
      </c>
      <c r="BN2469" s="563">
        <f t="shared" si="2113"/>
        <v>4</v>
      </c>
      <c r="BO2469" s="87">
        <f t="shared" si="2096"/>
        <v>2024</v>
      </c>
      <c r="BP2469" s="87">
        <f t="shared" si="2115"/>
        <v>0.99999999999999978</v>
      </c>
      <c r="BQ2469" s="202"/>
    </row>
    <row r="2470" spans="1:69" ht="10.5" customHeight="1" x14ac:dyDescent="0.2">
      <c r="A2470" s="314" t="str">
        <f t="shared" si="2101"/>
        <v>2024-25RX74</v>
      </c>
      <c r="B2470" s="314" t="str">
        <f t="shared" si="2114"/>
        <v>Y62</v>
      </c>
      <c r="C2470" s="243" t="s">
        <v>204</v>
      </c>
      <c r="D2470" s="243" t="s">
        <v>167</v>
      </c>
      <c r="E2470" s="206"/>
      <c r="F2470" s="321" t="str">
        <f>VLOOKUP($G2470,'Selection Sheet'!$C$15:$F$39,3,0)</f>
        <v>Y62</v>
      </c>
      <c r="G2470" s="320" t="str">
        <f t="shared" si="2095"/>
        <v>RX7</v>
      </c>
      <c r="H2470" s="243" t="s">
        <v>533</v>
      </c>
      <c r="I2470" s="540">
        <v>347</v>
      </c>
      <c r="J2470" s="540">
        <v>105</v>
      </c>
      <c r="K2470" s="540">
        <v>62</v>
      </c>
      <c r="L2470" s="540">
        <v>35</v>
      </c>
      <c r="M2470" s="540">
        <v>345</v>
      </c>
      <c r="N2470" s="540">
        <v>33</v>
      </c>
      <c r="O2470" s="540">
        <v>61</v>
      </c>
      <c r="P2470" s="540">
        <v>17</v>
      </c>
      <c r="Q2470" s="540" t="s">
        <v>80</v>
      </c>
      <c r="R2470" s="540" t="s">
        <v>80</v>
      </c>
      <c r="S2470" s="540">
        <v>1094</v>
      </c>
      <c r="T2470" s="514">
        <v>620</v>
      </c>
      <c r="U2470" s="551">
        <v>76.400000000000006</v>
      </c>
      <c r="V2470" s="551">
        <v>69</v>
      </c>
      <c r="W2470" s="551">
        <v>113</v>
      </c>
      <c r="X2470" s="511">
        <v>722</v>
      </c>
      <c r="Y2470" s="556">
        <v>69.599999999999994</v>
      </c>
      <c r="Z2470" s="551">
        <v>28</v>
      </c>
      <c r="AA2470" s="551">
        <v>175</v>
      </c>
      <c r="AB2470" s="514">
        <v>116</v>
      </c>
      <c r="AC2470" s="551">
        <v>61.9</v>
      </c>
      <c r="AD2470" s="551">
        <v>52.5</v>
      </c>
      <c r="AE2470" s="551">
        <v>103</v>
      </c>
      <c r="AF2470" s="515">
        <v>191</v>
      </c>
      <c r="AG2470" s="516">
        <v>148.59731543624201</v>
      </c>
      <c r="AH2470" s="516">
        <v>199.8</v>
      </c>
      <c r="AI2470" s="515">
        <v>149</v>
      </c>
      <c r="AJ2470" s="519">
        <v>226</v>
      </c>
      <c r="AK2470" s="519">
        <v>244</v>
      </c>
      <c r="AL2470" s="519" t="s">
        <v>80</v>
      </c>
      <c r="AM2470" s="519" t="s">
        <v>80</v>
      </c>
      <c r="AN2470" s="570"/>
      <c r="AO2470" s="570"/>
      <c r="AP2470" s="570"/>
      <c r="AQ2470" s="570"/>
      <c r="AR2470" s="542"/>
      <c r="AS2470" s="542"/>
      <c r="AT2470" s="542"/>
      <c r="AU2470" s="542"/>
      <c r="AV2470" s="542"/>
      <c r="AW2470" s="542"/>
      <c r="AX2470" s="542"/>
      <c r="AY2470" s="542"/>
      <c r="AZ2470" s="542"/>
      <c r="BA2470" s="542"/>
      <c r="BB2470" s="358"/>
      <c r="BC2470" s="597">
        <f t="shared" si="2102"/>
        <v>22141.000000000058</v>
      </c>
      <c r="BD2470" s="598">
        <f t="shared" si="2103"/>
        <v>29770.2</v>
      </c>
      <c r="BE2470" s="602">
        <f t="shared" si="2104"/>
        <v>47368</v>
      </c>
      <c r="BF2470" s="603">
        <f t="shared" si="2105"/>
        <v>42780</v>
      </c>
      <c r="BG2470" s="604">
        <f t="shared" si="2106"/>
        <v>70060</v>
      </c>
      <c r="BH2470" s="602">
        <f t="shared" si="2107"/>
        <v>50251.199999999997</v>
      </c>
      <c r="BI2470" s="603">
        <f t="shared" si="2108"/>
        <v>20216</v>
      </c>
      <c r="BJ2470" s="604">
        <f t="shared" si="2109"/>
        <v>126350</v>
      </c>
      <c r="BK2470" s="602">
        <f t="shared" si="2110"/>
        <v>7180.4</v>
      </c>
      <c r="BL2470" s="603">
        <f t="shared" si="2111"/>
        <v>6090</v>
      </c>
      <c r="BM2470" s="604">
        <f t="shared" si="2112"/>
        <v>11948</v>
      </c>
      <c r="BN2470" s="564">
        <f t="shared" si="2113"/>
        <v>4</v>
      </c>
      <c r="BO2470" s="314">
        <f t="shared" si="2096"/>
        <v>2024</v>
      </c>
      <c r="BP2470" s="314">
        <f t="shared" si="2115"/>
        <v>0.99999999999999978</v>
      </c>
      <c r="BQ2470" s="202"/>
    </row>
    <row r="2471" spans="1:69" ht="10.5" customHeight="1" x14ac:dyDescent="0.2">
      <c r="A2471" s="87" t="str">
        <f t="shared" si="2101"/>
        <v>2024-25RX84</v>
      </c>
      <c r="B2471" s="87" t="str">
        <f t="shared" si="2114"/>
        <v>Y63</v>
      </c>
      <c r="C2471" s="240" t="s">
        <v>204</v>
      </c>
      <c r="D2471" s="240" t="s">
        <v>167</v>
      </c>
      <c r="E2471" s="42"/>
      <c r="F2471" s="320" t="str">
        <f>VLOOKUP($G2471,'Selection Sheet'!$C$15:$F$39,3,0)</f>
        <v>Y63</v>
      </c>
      <c r="G2471" s="320" t="str">
        <f t="shared" si="2095"/>
        <v>RX8</v>
      </c>
      <c r="H2471" s="240" t="s">
        <v>534</v>
      </c>
      <c r="I2471" s="534">
        <v>276</v>
      </c>
      <c r="J2471" s="534">
        <v>65</v>
      </c>
      <c r="K2471" s="534">
        <v>36</v>
      </c>
      <c r="L2471" s="534">
        <v>18</v>
      </c>
      <c r="M2471" s="534">
        <v>276</v>
      </c>
      <c r="N2471" s="534">
        <v>31</v>
      </c>
      <c r="O2471" s="534">
        <v>36</v>
      </c>
      <c r="P2471" s="534">
        <v>12</v>
      </c>
      <c r="Q2471" s="534" t="s">
        <v>80</v>
      </c>
      <c r="R2471" s="534" t="s">
        <v>80</v>
      </c>
      <c r="S2471" s="534">
        <v>901</v>
      </c>
      <c r="T2471" s="549">
        <v>354</v>
      </c>
      <c r="U2471" s="554">
        <v>86.4</v>
      </c>
      <c r="V2471" s="554">
        <v>76</v>
      </c>
      <c r="W2471" s="554">
        <v>145</v>
      </c>
      <c r="X2471" s="498">
        <v>460</v>
      </c>
      <c r="Y2471" s="555">
        <v>97.1</v>
      </c>
      <c r="Z2471" s="554">
        <v>35</v>
      </c>
      <c r="AA2471" s="554">
        <v>288</v>
      </c>
      <c r="AB2471" s="549">
        <v>65</v>
      </c>
      <c r="AC2471" s="554">
        <v>68.599999999999994</v>
      </c>
      <c r="AD2471" s="554">
        <v>54</v>
      </c>
      <c r="AE2471" s="554">
        <v>124</v>
      </c>
      <c r="AF2471" s="502">
        <v>109</v>
      </c>
      <c r="AG2471" s="503">
        <v>141.663366336634</v>
      </c>
      <c r="AH2471" s="503">
        <v>185</v>
      </c>
      <c r="AI2471" s="502">
        <v>101</v>
      </c>
      <c r="AJ2471" s="506">
        <v>128</v>
      </c>
      <c r="AK2471" s="506">
        <v>188</v>
      </c>
      <c r="AL2471" s="506" t="s">
        <v>80</v>
      </c>
      <c r="AM2471" s="506" t="s">
        <v>80</v>
      </c>
      <c r="AN2471" s="569"/>
      <c r="AO2471" s="569"/>
      <c r="AP2471" s="569"/>
      <c r="AQ2471" s="569"/>
      <c r="AR2471" s="539"/>
      <c r="AS2471" s="539"/>
      <c r="AT2471" s="539"/>
      <c r="AU2471" s="539"/>
      <c r="AV2471" s="539"/>
      <c r="AW2471" s="539"/>
      <c r="AX2471" s="539"/>
      <c r="AY2471" s="539"/>
      <c r="AZ2471" s="539"/>
      <c r="BA2471" s="539"/>
      <c r="BB2471" s="357"/>
      <c r="BC2471" s="592">
        <f t="shared" si="2102"/>
        <v>14308.000000000035</v>
      </c>
      <c r="BD2471" s="593">
        <f t="shared" si="2103"/>
        <v>18685</v>
      </c>
      <c r="BE2471" s="595">
        <f t="shared" si="2104"/>
        <v>30585.600000000002</v>
      </c>
      <c r="BF2471" s="289">
        <f t="shared" si="2105"/>
        <v>26904</v>
      </c>
      <c r="BG2471" s="596">
        <f t="shared" si="2106"/>
        <v>51330</v>
      </c>
      <c r="BH2471" s="595">
        <f t="shared" si="2107"/>
        <v>44666</v>
      </c>
      <c r="BI2471" s="289">
        <f t="shared" si="2108"/>
        <v>16100</v>
      </c>
      <c r="BJ2471" s="596">
        <f t="shared" si="2109"/>
        <v>132480</v>
      </c>
      <c r="BK2471" s="595">
        <f t="shared" si="2110"/>
        <v>4459</v>
      </c>
      <c r="BL2471" s="289">
        <f t="shared" si="2111"/>
        <v>3510</v>
      </c>
      <c r="BM2471" s="596">
        <f t="shared" si="2112"/>
        <v>8060</v>
      </c>
      <c r="BN2471" s="563">
        <f t="shared" si="2113"/>
        <v>4</v>
      </c>
      <c r="BO2471" s="87">
        <f t="shared" si="2096"/>
        <v>2024</v>
      </c>
      <c r="BP2471" s="87">
        <f t="shared" si="2115"/>
        <v>0.99999999999999978</v>
      </c>
      <c r="BQ2471" s="202"/>
    </row>
    <row r="2472" spans="1:69" ht="10.5" customHeight="1" x14ac:dyDescent="0.2">
      <c r="A2472" s="87" t="str">
        <f t="shared" si="2101"/>
        <v>2024-25RX94</v>
      </c>
      <c r="B2472" s="87" t="str">
        <f t="shared" si="2114"/>
        <v>Y60</v>
      </c>
      <c r="C2472" s="240" t="s">
        <v>204</v>
      </c>
      <c r="D2472" s="240" t="s">
        <v>167</v>
      </c>
      <c r="E2472" s="42"/>
      <c r="F2472" s="320" t="str">
        <f>VLOOKUP($G2472,'Selection Sheet'!$C$15:$F$39,3,0)</f>
        <v>Y60</v>
      </c>
      <c r="G2472" s="320" t="str">
        <f t="shared" si="2095"/>
        <v>RX9</v>
      </c>
      <c r="H2472" s="240" t="s">
        <v>535</v>
      </c>
      <c r="I2472" s="534">
        <v>240</v>
      </c>
      <c r="J2472" s="534">
        <v>69</v>
      </c>
      <c r="K2472" s="534">
        <v>35</v>
      </c>
      <c r="L2472" s="534">
        <v>18</v>
      </c>
      <c r="M2472" s="534">
        <v>236</v>
      </c>
      <c r="N2472" s="534">
        <v>18</v>
      </c>
      <c r="O2472" s="534">
        <v>33</v>
      </c>
      <c r="P2472" s="534">
        <v>13</v>
      </c>
      <c r="Q2472" s="534" t="s">
        <v>80</v>
      </c>
      <c r="R2472" s="534" t="s">
        <v>80</v>
      </c>
      <c r="S2472" s="534">
        <v>584</v>
      </c>
      <c r="T2472" s="549">
        <v>391</v>
      </c>
      <c r="U2472" s="554">
        <v>101.2</v>
      </c>
      <c r="V2472" s="554">
        <v>87</v>
      </c>
      <c r="W2472" s="554">
        <v>156</v>
      </c>
      <c r="X2472" s="498">
        <v>412</v>
      </c>
      <c r="Y2472" s="555">
        <v>77.8</v>
      </c>
      <c r="Z2472" s="554">
        <v>39</v>
      </c>
      <c r="AA2472" s="554">
        <v>199</v>
      </c>
      <c r="AB2472" s="549">
        <v>54</v>
      </c>
      <c r="AC2472" s="554">
        <v>66.3</v>
      </c>
      <c r="AD2472" s="554">
        <v>57.5</v>
      </c>
      <c r="AE2472" s="554">
        <v>110</v>
      </c>
      <c r="AF2472" s="502">
        <v>142</v>
      </c>
      <c r="AG2472" s="503">
        <v>155.53488372093</v>
      </c>
      <c r="AH2472" s="503">
        <v>201</v>
      </c>
      <c r="AI2472" s="502">
        <v>86</v>
      </c>
      <c r="AJ2472" s="506">
        <v>84</v>
      </c>
      <c r="AK2472" s="506">
        <v>109</v>
      </c>
      <c r="AL2472" s="506" t="s">
        <v>80</v>
      </c>
      <c r="AM2472" s="506" t="s">
        <v>80</v>
      </c>
      <c r="AN2472" s="569"/>
      <c r="AO2472" s="569"/>
      <c r="AP2472" s="569"/>
      <c r="AQ2472" s="569"/>
      <c r="AR2472" s="539"/>
      <c r="AS2472" s="539"/>
      <c r="AT2472" s="539"/>
      <c r="AU2472" s="539"/>
      <c r="AV2472" s="539"/>
      <c r="AW2472" s="539"/>
      <c r="AX2472" s="539"/>
      <c r="AY2472" s="539"/>
      <c r="AZ2472" s="539"/>
      <c r="BA2472" s="539"/>
      <c r="BB2472" s="357"/>
      <c r="BC2472" s="592">
        <f t="shared" si="2102"/>
        <v>13375.99999999998</v>
      </c>
      <c r="BD2472" s="593">
        <f t="shared" si="2103"/>
        <v>17286</v>
      </c>
      <c r="BE2472" s="595">
        <f t="shared" si="2104"/>
        <v>39569.200000000004</v>
      </c>
      <c r="BF2472" s="289">
        <f t="shared" si="2105"/>
        <v>34017</v>
      </c>
      <c r="BG2472" s="596">
        <f t="shared" si="2106"/>
        <v>60996</v>
      </c>
      <c r="BH2472" s="595">
        <f t="shared" si="2107"/>
        <v>32053.599999999999</v>
      </c>
      <c r="BI2472" s="289">
        <f t="shared" si="2108"/>
        <v>16068</v>
      </c>
      <c r="BJ2472" s="596">
        <f t="shared" si="2109"/>
        <v>81988</v>
      </c>
      <c r="BK2472" s="595">
        <f t="shared" si="2110"/>
        <v>3580.2</v>
      </c>
      <c r="BL2472" s="289">
        <f t="shared" si="2111"/>
        <v>3105</v>
      </c>
      <c r="BM2472" s="596">
        <f t="shared" si="2112"/>
        <v>5940</v>
      </c>
      <c r="BN2472" s="563">
        <f t="shared" si="2113"/>
        <v>4</v>
      </c>
      <c r="BO2472" s="87">
        <f t="shared" si="2096"/>
        <v>2024</v>
      </c>
      <c r="BP2472" s="87">
        <f t="shared" si="2115"/>
        <v>0.99999999999999978</v>
      </c>
      <c r="BQ2472" s="202"/>
    </row>
    <row r="2473" spans="1:69" ht="10.5" customHeight="1" x14ac:dyDescent="0.2">
      <c r="A2473" s="314" t="str">
        <f t="shared" si="2101"/>
        <v>2024-25RYA4</v>
      </c>
      <c r="B2473" s="314" t="str">
        <f t="shared" si="2114"/>
        <v>Y60</v>
      </c>
      <c r="C2473" s="243" t="s">
        <v>204</v>
      </c>
      <c r="D2473" s="243" t="s">
        <v>167</v>
      </c>
      <c r="E2473" s="206"/>
      <c r="F2473" s="321" t="str">
        <f>VLOOKUP($G2473,'Selection Sheet'!$C$15:$F$39,3,0)</f>
        <v>Y60</v>
      </c>
      <c r="G2473" s="321" t="str">
        <f t="shared" si="2095"/>
        <v>RYA</v>
      </c>
      <c r="H2473" s="243" t="s">
        <v>536</v>
      </c>
      <c r="I2473" s="540">
        <v>314</v>
      </c>
      <c r="J2473" s="540">
        <v>86</v>
      </c>
      <c r="K2473" s="540">
        <v>52</v>
      </c>
      <c r="L2473" s="540">
        <v>26</v>
      </c>
      <c r="M2473" s="540">
        <v>316</v>
      </c>
      <c r="N2473" s="540">
        <v>32</v>
      </c>
      <c r="O2473" s="540">
        <v>52</v>
      </c>
      <c r="P2473" s="540">
        <v>18</v>
      </c>
      <c r="Q2473" s="540" t="s">
        <v>80</v>
      </c>
      <c r="R2473" s="540" t="s">
        <v>80</v>
      </c>
      <c r="S2473" s="540">
        <v>927</v>
      </c>
      <c r="T2473" s="514">
        <v>419</v>
      </c>
      <c r="U2473" s="551">
        <v>91.5</v>
      </c>
      <c r="V2473" s="551">
        <v>82</v>
      </c>
      <c r="W2473" s="551">
        <v>129</v>
      </c>
      <c r="X2473" s="511">
        <v>478</v>
      </c>
      <c r="Y2473" s="556">
        <v>107.5</v>
      </c>
      <c r="Z2473" s="551">
        <v>42.5</v>
      </c>
      <c r="AA2473" s="551">
        <v>281</v>
      </c>
      <c r="AB2473" s="514">
        <v>70</v>
      </c>
      <c r="AC2473" s="551">
        <v>64.099999999999994</v>
      </c>
      <c r="AD2473" s="551">
        <v>56</v>
      </c>
      <c r="AE2473" s="551">
        <v>114.5</v>
      </c>
      <c r="AF2473" s="515">
        <v>149</v>
      </c>
      <c r="AG2473" s="516">
        <v>144.22950819672101</v>
      </c>
      <c r="AH2473" s="516">
        <v>183.9</v>
      </c>
      <c r="AI2473" s="515">
        <v>122</v>
      </c>
      <c r="AJ2473" s="519">
        <v>202</v>
      </c>
      <c r="AK2473" s="519">
        <v>210</v>
      </c>
      <c r="AL2473" s="519" t="s">
        <v>80</v>
      </c>
      <c r="AM2473" s="519" t="s">
        <v>80</v>
      </c>
      <c r="AN2473" s="570"/>
      <c r="AO2473" s="570"/>
      <c r="AP2473" s="570"/>
      <c r="AQ2473" s="570"/>
      <c r="AR2473" s="542"/>
      <c r="AS2473" s="542"/>
      <c r="AT2473" s="542"/>
      <c r="AU2473" s="542"/>
      <c r="AV2473" s="542"/>
      <c r="AW2473" s="542"/>
      <c r="AX2473" s="542"/>
      <c r="AY2473" s="542"/>
      <c r="AZ2473" s="542"/>
      <c r="BA2473" s="542"/>
      <c r="BB2473" s="358"/>
      <c r="BC2473" s="597">
        <f t="shared" si="2102"/>
        <v>17595.999999999964</v>
      </c>
      <c r="BD2473" s="598">
        <f t="shared" si="2103"/>
        <v>22435.8</v>
      </c>
      <c r="BE2473" s="602">
        <f t="shared" si="2104"/>
        <v>38338.5</v>
      </c>
      <c r="BF2473" s="603">
        <f t="shared" si="2105"/>
        <v>34358</v>
      </c>
      <c r="BG2473" s="604">
        <f t="shared" si="2106"/>
        <v>54051</v>
      </c>
      <c r="BH2473" s="602">
        <f t="shared" si="2107"/>
        <v>51385</v>
      </c>
      <c r="BI2473" s="603">
        <f t="shared" si="2108"/>
        <v>20315</v>
      </c>
      <c r="BJ2473" s="604">
        <f t="shared" si="2109"/>
        <v>134318</v>
      </c>
      <c r="BK2473" s="602">
        <f t="shared" si="2110"/>
        <v>4487</v>
      </c>
      <c r="BL2473" s="603">
        <f t="shared" si="2111"/>
        <v>3920</v>
      </c>
      <c r="BM2473" s="604">
        <f t="shared" si="2112"/>
        <v>8015</v>
      </c>
      <c r="BN2473" s="564">
        <f t="shared" si="2113"/>
        <v>4</v>
      </c>
      <c r="BO2473" s="314">
        <f t="shared" si="2096"/>
        <v>2024</v>
      </c>
      <c r="BP2473" s="314">
        <f t="shared" si="2115"/>
        <v>0.99999999999999978</v>
      </c>
      <c r="BQ2473" s="202"/>
    </row>
    <row r="2474" spans="1:69" ht="10.5" customHeight="1" x14ac:dyDescent="0.2">
      <c r="A2474" s="87" t="str">
        <f t="shared" si="2101"/>
        <v>2024-25RYC4</v>
      </c>
      <c r="B2474" s="87" t="str">
        <f t="shared" si="2114"/>
        <v>Y61</v>
      </c>
      <c r="C2474" s="240" t="s">
        <v>204</v>
      </c>
      <c r="D2474" s="240" t="s">
        <v>167</v>
      </c>
      <c r="E2474" s="42"/>
      <c r="F2474" s="320" t="str">
        <f>VLOOKUP($G2474,'Selection Sheet'!$C$15:$F$39,3,0)</f>
        <v>Y61</v>
      </c>
      <c r="G2474" s="320" t="str">
        <f t="shared" si="2095"/>
        <v>RYC</v>
      </c>
      <c r="H2474" s="240" t="s">
        <v>537</v>
      </c>
      <c r="I2474" s="534">
        <v>265</v>
      </c>
      <c r="J2474" s="534">
        <v>80</v>
      </c>
      <c r="K2474" s="534">
        <v>51</v>
      </c>
      <c r="L2474" s="534">
        <v>25</v>
      </c>
      <c r="M2474" s="534">
        <v>263</v>
      </c>
      <c r="N2474" s="534">
        <v>28</v>
      </c>
      <c r="O2474" s="534">
        <v>49</v>
      </c>
      <c r="P2474" s="534">
        <v>16</v>
      </c>
      <c r="Q2474" s="534" t="s">
        <v>80</v>
      </c>
      <c r="R2474" s="534" t="s">
        <v>80</v>
      </c>
      <c r="S2474" s="534">
        <v>889</v>
      </c>
      <c r="T2474" s="549">
        <v>577</v>
      </c>
      <c r="U2474" s="554">
        <v>92.4</v>
      </c>
      <c r="V2474" s="554">
        <v>82</v>
      </c>
      <c r="W2474" s="554">
        <v>145</v>
      </c>
      <c r="X2474" s="498">
        <v>591</v>
      </c>
      <c r="Y2474" s="555">
        <v>79.8</v>
      </c>
      <c r="Z2474" s="554">
        <v>30</v>
      </c>
      <c r="AA2474" s="554">
        <v>225</v>
      </c>
      <c r="AB2474" s="549">
        <v>105</v>
      </c>
      <c r="AC2474" s="554">
        <v>61.7</v>
      </c>
      <c r="AD2474" s="554">
        <v>50</v>
      </c>
      <c r="AE2474" s="554">
        <v>101</v>
      </c>
      <c r="AF2474" s="502">
        <v>108</v>
      </c>
      <c r="AG2474" s="503">
        <v>154.02127659574501</v>
      </c>
      <c r="AH2474" s="503">
        <v>211.8</v>
      </c>
      <c r="AI2474" s="502">
        <v>94</v>
      </c>
      <c r="AJ2474" s="538">
        <v>103</v>
      </c>
      <c r="AK2474" s="538">
        <v>110</v>
      </c>
      <c r="AL2474" s="538" t="s">
        <v>80</v>
      </c>
      <c r="AM2474" s="538" t="s">
        <v>80</v>
      </c>
      <c r="AN2474" s="539"/>
      <c r="AO2474" s="539"/>
      <c r="AP2474" s="569"/>
      <c r="AQ2474" s="569"/>
      <c r="AR2474" s="539"/>
      <c r="AS2474" s="539"/>
      <c r="AT2474" s="539"/>
      <c r="AU2474" s="539"/>
      <c r="AV2474" s="539"/>
      <c r="AW2474" s="539"/>
      <c r="AX2474" s="539"/>
      <c r="AY2474" s="539"/>
      <c r="AZ2474" s="539"/>
      <c r="BA2474" s="539"/>
      <c r="BB2474" s="357"/>
      <c r="BC2474" s="592">
        <f t="shared" si="2102"/>
        <v>14478.000000000031</v>
      </c>
      <c r="BD2474" s="593">
        <f t="shared" si="2103"/>
        <v>19909.2</v>
      </c>
      <c r="BE2474" s="595">
        <f t="shared" si="2104"/>
        <v>53314.8</v>
      </c>
      <c r="BF2474" s="289">
        <f t="shared" si="2105"/>
        <v>47314</v>
      </c>
      <c r="BG2474" s="596">
        <f t="shared" si="2106"/>
        <v>83665</v>
      </c>
      <c r="BH2474" s="595">
        <f t="shared" si="2107"/>
        <v>47161.799999999996</v>
      </c>
      <c r="BI2474" s="289">
        <f t="shared" si="2108"/>
        <v>17730</v>
      </c>
      <c r="BJ2474" s="596">
        <f t="shared" si="2109"/>
        <v>132975</v>
      </c>
      <c r="BK2474" s="595">
        <f t="shared" si="2110"/>
        <v>6478.5</v>
      </c>
      <c r="BL2474" s="289">
        <f t="shared" si="2111"/>
        <v>5250</v>
      </c>
      <c r="BM2474" s="596">
        <f t="shared" si="2112"/>
        <v>10605</v>
      </c>
      <c r="BN2474" s="563">
        <f t="shared" si="2113"/>
        <v>4</v>
      </c>
      <c r="BO2474" s="87">
        <f t="shared" si="2096"/>
        <v>2024</v>
      </c>
      <c r="BP2474" s="87">
        <f t="shared" si="2115"/>
        <v>0.99999999999999978</v>
      </c>
      <c r="BQ2474" s="202"/>
    </row>
    <row r="2475" spans="1:69" ht="10.5" customHeight="1" x14ac:dyDescent="0.2">
      <c r="A2475" s="87" t="str">
        <f t="shared" si="2101"/>
        <v>2024-25RYD4</v>
      </c>
      <c r="B2475" s="87" t="str">
        <f t="shared" si="2114"/>
        <v>Y59</v>
      </c>
      <c r="C2475" s="240" t="s">
        <v>204</v>
      </c>
      <c r="D2475" s="240" t="s">
        <v>167</v>
      </c>
      <c r="E2475" s="42"/>
      <c r="F2475" s="320" t="str">
        <f>VLOOKUP($G2475,'Selection Sheet'!$C$15:$F$39,3,0)</f>
        <v>Y59</v>
      </c>
      <c r="G2475" s="320" t="str">
        <f t="shared" si="2095"/>
        <v>RYD</v>
      </c>
      <c r="H2475" s="240" t="s">
        <v>538</v>
      </c>
      <c r="I2475" s="534">
        <v>215</v>
      </c>
      <c r="J2475" s="534">
        <v>69</v>
      </c>
      <c r="K2475" s="534">
        <v>45</v>
      </c>
      <c r="L2475" s="534">
        <v>30</v>
      </c>
      <c r="M2475" s="534">
        <v>213</v>
      </c>
      <c r="N2475" s="534">
        <v>30</v>
      </c>
      <c r="O2475" s="534">
        <v>43</v>
      </c>
      <c r="P2475" s="534">
        <v>16</v>
      </c>
      <c r="Q2475" s="534" t="s">
        <v>80</v>
      </c>
      <c r="R2475" s="534" t="s">
        <v>80</v>
      </c>
      <c r="S2475" s="534">
        <v>577</v>
      </c>
      <c r="T2475" s="549">
        <v>430</v>
      </c>
      <c r="U2475" s="554">
        <v>82.8</v>
      </c>
      <c r="V2475" s="554">
        <v>72</v>
      </c>
      <c r="W2475" s="554">
        <v>129</v>
      </c>
      <c r="X2475" s="498">
        <v>423</v>
      </c>
      <c r="Y2475" s="555">
        <v>60.1</v>
      </c>
      <c r="Z2475" s="554">
        <v>30</v>
      </c>
      <c r="AA2475" s="554">
        <v>145</v>
      </c>
      <c r="AB2475" s="549">
        <v>66</v>
      </c>
      <c r="AC2475" s="554">
        <v>62.4</v>
      </c>
      <c r="AD2475" s="554">
        <v>50</v>
      </c>
      <c r="AE2475" s="554">
        <v>116</v>
      </c>
      <c r="AF2475" s="502">
        <v>120</v>
      </c>
      <c r="AG2475" s="503">
        <v>143.066666666667</v>
      </c>
      <c r="AH2475" s="503">
        <v>204.2</v>
      </c>
      <c r="AI2475" s="502">
        <v>105</v>
      </c>
      <c r="AJ2475" s="538">
        <v>114</v>
      </c>
      <c r="AK2475" s="538">
        <v>153</v>
      </c>
      <c r="AL2475" s="538" t="s">
        <v>80</v>
      </c>
      <c r="AM2475" s="538" t="s">
        <v>80</v>
      </c>
      <c r="AN2475" s="539"/>
      <c r="AO2475" s="539"/>
      <c r="AP2475" s="569"/>
      <c r="AQ2475" s="569"/>
      <c r="AR2475" s="539"/>
      <c r="AS2475" s="539"/>
      <c r="AT2475" s="539"/>
      <c r="AU2475" s="539"/>
      <c r="AV2475" s="539"/>
      <c r="AW2475" s="539"/>
      <c r="AX2475" s="539"/>
      <c r="AY2475" s="539"/>
      <c r="AZ2475" s="539"/>
      <c r="BA2475" s="539"/>
      <c r="BB2475" s="357"/>
      <c r="BC2475" s="592">
        <f t="shared" si="2102"/>
        <v>15022.000000000035</v>
      </c>
      <c r="BD2475" s="593">
        <f t="shared" si="2103"/>
        <v>21441</v>
      </c>
      <c r="BE2475" s="595">
        <f t="shared" si="2104"/>
        <v>35604</v>
      </c>
      <c r="BF2475" s="289">
        <f t="shared" si="2105"/>
        <v>30960</v>
      </c>
      <c r="BG2475" s="596">
        <f t="shared" si="2106"/>
        <v>55470</v>
      </c>
      <c r="BH2475" s="595">
        <f t="shared" si="2107"/>
        <v>25422.3</v>
      </c>
      <c r="BI2475" s="289">
        <f t="shared" si="2108"/>
        <v>12690</v>
      </c>
      <c r="BJ2475" s="596">
        <f t="shared" si="2109"/>
        <v>61335</v>
      </c>
      <c r="BK2475" s="595">
        <f t="shared" si="2110"/>
        <v>4118.3999999999996</v>
      </c>
      <c r="BL2475" s="289">
        <f t="shared" si="2111"/>
        <v>3300</v>
      </c>
      <c r="BM2475" s="596">
        <f t="shared" si="2112"/>
        <v>7656</v>
      </c>
      <c r="BN2475" s="563">
        <f t="shared" si="2113"/>
        <v>4</v>
      </c>
      <c r="BO2475" s="87">
        <f t="shared" si="2096"/>
        <v>2024</v>
      </c>
      <c r="BP2475" s="87">
        <f t="shared" si="2115"/>
        <v>0.99999999999999978</v>
      </c>
      <c r="BQ2475" s="202"/>
    </row>
    <row r="2476" spans="1:69" ht="10.5" customHeight="1" x14ac:dyDescent="0.2">
      <c r="A2476" s="87" t="str">
        <f t="shared" si="2101"/>
        <v>2024-25RYE4</v>
      </c>
      <c r="B2476" s="87" t="str">
        <f t="shared" si="2114"/>
        <v>Y59</v>
      </c>
      <c r="C2476" s="240" t="s">
        <v>204</v>
      </c>
      <c r="D2476" s="240" t="s">
        <v>167</v>
      </c>
      <c r="E2476" s="42"/>
      <c r="F2476" s="320" t="str">
        <f>VLOOKUP($G2476,'Selection Sheet'!$C$15:$F$39,3,0)</f>
        <v>Y59</v>
      </c>
      <c r="G2476" s="320" t="str">
        <f t="shared" si="2095"/>
        <v>RYE</v>
      </c>
      <c r="H2476" s="240" t="s">
        <v>539</v>
      </c>
      <c r="I2476" s="534">
        <v>210</v>
      </c>
      <c r="J2476" s="534">
        <v>49</v>
      </c>
      <c r="K2476" s="534">
        <v>40</v>
      </c>
      <c r="L2476" s="534">
        <v>18</v>
      </c>
      <c r="M2476" s="534">
        <v>210</v>
      </c>
      <c r="N2476" s="534">
        <v>19</v>
      </c>
      <c r="O2476" s="534">
        <v>40</v>
      </c>
      <c r="P2476" s="534">
        <v>12</v>
      </c>
      <c r="Q2476" s="534" t="s">
        <v>80</v>
      </c>
      <c r="R2476" s="534" t="s">
        <v>80</v>
      </c>
      <c r="S2476" s="534">
        <v>400</v>
      </c>
      <c r="T2476" s="549">
        <v>312</v>
      </c>
      <c r="U2476" s="554">
        <v>89</v>
      </c>
      <c r="V2476" s="554">
        <v>79.5</v>
      </c>
      <c r="W2476" s="554">
        <v>144</v>
      </c>
      <c r="X2476" s="498">
        <v>346</v>
      </c>
      <c r="Y2476" s="555">
        <v>75.099999999999994</v>
      </c>
      <c r="Z2476" s="554">
        <v>28</v>
      </c>
      <c r="AA2476" s="554">
        <v>209</v>
      </c>
      <c r="AB2476" s="549">
        <v>63</v>
      </c>
      <c r="AC2476" s="554">
        <v>50.7</v>
      </c>
      <c r="AD2476" s="554">
        <v>42</v>
      </c>
      <c r="AE2476" s="554">
        <v>102</v>
      </c>
      <c r="AF2476" s="502">
        <v>99</v>
      </c>
      <c r="AG2476" s="503">
        <v>130.68965517241401</v>
      </c>
      <c r="AH2476" s="503">
        <v>180.8</v>
      </c>
      <c r="AI2476" s="502">
        <v>87</v>
      </c>
      <c r="AJ2476" s="538">
        <v>83</v>
      </c>
      <c r="AK2476" s="538">
        <v>146</v>
      </c>
      <c r="AL2476" s="538" t="s">
        <v>80</v>
      </c>
      <c r="AM2476" s="538" t="s">
        <v>80</v>
      </c>
      <c r="AN2476" s="539"/>
      <c r="AO2476" s="539"/>
      <c r="AP2476" s="569"/>
      <c r="AQ2476" s="569"/>
      <c r="AR2476" s="539"/>
      <c r="AS2476" s="539"/>
      <c r="AT2476" s="539"/>
      <c r="AU2476" s="539"/>
      <c r="AV2476" s="539"/>
      <c r="AW2476" s="539"/>
      <c r="AX2476" s="539"/>
      <c r="AY2476" s="539"/>
      <c r="AZ2476" s="539"/>
      <c r="BA2476" s="539"/>
      <c r="BB2476" s="357"/>
      <c r="BC2476" s="592">
        <f t="shared" si="2102"/>
        <v>11370.000000000018</v>
      </c>
      <c r="BD2476" s="593">
        <f t="shared" si="2103"/>
        <v>15729.6</v>
      </c>
      <c r="BE2476" s="595">
        <f t="shared" si="2104"/>
        <v>27768</v>
      </c>
      <c r="BF2476" s="289">
        <f t="shared" si="2105"/>
        <v>24804</v>
      </c>
      <c r="BG2476" s="596">
        <f t="shared" si="2106"/>
        <v>44928</v>
      </c>
      <c r="BH2476" s="595">
        <f t="shared" si="2107"/>
        <v>25984.6</v>
      </c>
      <c r="BI2476" s="289">
        <f t="shared" si="2108"/>
        <v>9688</v>
      </c>
      <c r="BJ2476" s="596">
        <f t="shared" si="2109"/>
        <v>72314</v>
      </c>
      <c r="BK2476" s="595">
        <f t="shared" si="2110"/>
        <v>3194.1000000000004</v>
      </c>
      <c r="BL2476" s="289">
        <f t="shared" si="2111"/>
        <v>2646</v>
      </c>
      <c r="BM2476" s="596">
        <f t="shared" si="2112"/>
        <v>6426</v>
      </c>
      <c r="BN2476" s="563">
        <f t="shared" si="2113"/>
        <v>4</v>
      </c>
      <c r="BO2476" s="87">
        <f t="shared" si="2096"/>
        <v>2024</v>
      </c>
      <c r="BP2476" s="87">
        <f t="shared" si="2115"/>
        <v>0.99999999999999978</v>
      </c>
      <c r="BQ2476" s="202"/>
    </row>
    <row r="2477" spans="1:69" ht="10.5" customHeight="1" x14ac:dyDescent="0.2">
      <c r="A2477" s="312" t="str">
        <f t="shared" si="2101"/>
        <v>2024-25RYF4</v>
      </c>
      <c r="B2477" s="312" t="str">
        <f t="shared" si="2114"/>
        <v>Y58</v>
      </c>
      <c r="C2477" s="245" t="s">
        <v>204</v>
      </c>
      <c r="D2477" s="245" t="s">
        <v>167</v>
      </c>
      <c r="E2477" s="53"/>
      <c r="F2477" s="322" t="str">
        <f>VLOOKUP($G2477,'Selection Sheet'!$C$15:$F$39,3,0)</f>
        <v>Y58</v>
      </c>
      <c r="G2477" s="322" t="str">
        <f t="shared" si="2095"/>
        <v>RYF</v>
      </c>
      <c r="H2477" s="245" t="s">
        <v>540</v>
      </c>
      <c r="I2477" s="543">
        <v>263</v>
      </c>
      <c r="J2477" s="543">
        <v>63</v>
      </c>
      <c r="K2477" s="543">
        <v>35</v>
      </c>
      <c r="L2477" s="543">
        <v>14</v>
      </c>
      <c r="M2477" s="543">
        <v>263</v>
      </c>
      <c r="N2477" s="543">
        <v>22</v>
      </c>
      <c r="O2477" s="543">
        <v>34</v>
      </c>
      <c r="P2477" s="543">
        <v>6</v>
      </c>
      <c r="Q2477" s="543" t="s">
        <v>80</v>
      </c>
      <c r="R2477" s="543" t="s">
        <v>80</v>
      </c>
      <c r="S2477" s="543">
        <v>762</v>
      </c>
      <c r="T2477" s="524">
        <v>584</v>
      </c>
      <c r="U2477" s="552">
        <v>103.4</v>
      </c>
      <c r="V2477" s="552">
        <v>92</v>
      </c>
      <c r="W2477" s="552">
        <v>159</v>
      </c>
      <c r="X2477" s="524">
        <v>579</v>
      </c>
      <c r="Y2477" s="557">
        <v>72.7</v>
      </c>
      <c r="Z2477" s="552">
        <v>24</v>
      </c>
      <c r="AA2477" s="552">
        <v>216</v>
      </c>
      <c r="AB2477" s="527">
        <v>51</v>
      </c>
      <c r="AC2477" s="552">
        <v>56.2</v>
      </c>
      <c r="AD2477" s="552">
        <v>51</v>
      </c>
      <c r="AE2477" s="552">
        <v>91</v>
      </c>
      <c r="AF2477" s="528">
        <v>151</v>
      </c>
      <c r="AG2477" s="529">
        <v>177.45967741935499</v>
      </c>
      <c r="AH2477" s="529">
        <v>257.10000000000002</v>
      </c>
      <c r="AI2477" s="528">
        <v>124</v>
      </c>
      <c r="AJ2477" s="544">
        <v>170</v>
      </c>
      <c r="AK2477" s="544">
        <v>220</v>
      </c>
      <c r="AL2477" s="544" t="s">
        <v>80</v>
      </c>
      <c r="AM2477" s="544" t="s">
        <v>80</v>
      </c>
      <c r="AN2477" s="545"/>
      <c r="AO2477" s="545"/>
      <c r="AP2477" s="571"/>
      <c r="AQ2477" s="571"/>
      <c r="AR2477" s="545"/>
      <c r="AS2477" s="545"/>
      <c r="AT2477" s="545"/>
      <c r="AU2477" s="545"/>
      <c r="AV2477" s="545"/>
      <c r="AW2477" s="545"/>
      <c r="AX2477" s="545"/>
      <c r="AY2477" s="545"/>
      <c r="AZ2477" s="545"/>
      <c r="BA2477" s="545"/>
      <c r="BB2477" s="359"/>
      <c r="BC2477" s="605">
        <f t="shared" si="2102"/>
        <v>22005.000000000018</v>
      </c>
      <c r="BD2477" s="606">
        <f t="shared" si="2103"/>
        <v>31880.400000000001</v>
      </c>
      <c r="BE2477" s="609">
        <f t="shared" si="2104"/>
        <v>60385.600000000006</v>
      </c>
      <c r="BF2477" s="311">
        <f t="shared" si="2105"/>
        <v>53728</v>
      </c>
      <c r="BG2477" s="610">
        <f t="shared" si="2106"/>
        <v>92856</v>
      </c>
      <c r="BH2477" s="609">
        <f t="shared" si="2107"/>
        <v>42093.3</v>
      </c>
      <c r="BI2477" s="311">
        <f t="shared" si="2108"/>
        <v>13896</v>
      </c>
      <c r="BJ2477" s="610">
        <f t="shared" si="2109"/>
        <v>125064</v>
      </c>
      <c r="BK2477" s="609">
        <f t="shared" si="2110"/>
        <v>2866.2000000000003</v>
      </c>
      <c r="BL2477" s="311">
        <f t="shared" si="2111"/>
        <v>2601</v>
      </c>
      <c r="BM2477" s="610">
        <f t="shared" si="2112"/>
        <v>4641</v>
      </c>
      <c r="BN2477" s="565">
        <f t="shared" si="2113"/>
        <v>4</v>
      </c>
      <c r="BO2477" s="312">
        <f t="shared" si="2096"/>
        <v>2024</v>
      </c>
      <c r="BP2477" s="312">
        <f t="shared" si="2115"/>
        <v>0.99999999999999978</v>
      </c>
      <c r="BQ2477" s="363"/>
    </row>
    <row r="2478" spans="1:69" ht="10.5" customHeight="1" x14ac:dyDescent="0.2">
      <c r="A2478" s="313" t="str">
        <f t="shared" ref="A2478:A2488" si="2116">CONCATENATE(C2478,G2478,BN2478)</f>
        <v>2024-25R1F5</v>
      </c>
      <c r="B2478" s="313" t="str">
        <f t="shared" ref="B2478:B2488" si="2117">F2478</f>
        <v>Y59</v>
      </c>
      <c r="C2478" s="241" t="s">
        <v>204</v>
      </c>
      <c r="D2478" s="241" t="s">
        <v>168</v>
      </c>
      <c r="E2478" s="223"/>
      <c r="F2478" s="364" t="str">
        <f>VLOOKUP($G2478,'Selection Sheet'!$C$15:$F$39,3,0)</f>
        <v>Y59</v>
      </c>
      <c r="G2478" s="364" t="str">
        <f>G2467</f>
        <v>R1F</v>
      </c>
      <c r="H2478" s="241" t="s">
        <v>529</v>
      </c>
      <c r="I2478" s="546">
        <v>8</v>
      </c>
      <c r="J2478" s="546">
        <v>1</v>
      </c>
      <c r="K2478" s="546">
        <v>2</v>
      </c>
      <c r="L2478" s="546">
        <v>0</v>
      </c>
      <c r="M2478" s="546">
        <v>9</v>
      </c>
      <c r="N2478" s="546">
        <v>1</v>
      </c>
      <c r="O2478" s="546">
        <v>2</v>
      </c>
      <c r="P2478" s="546">
        <v>0</v>
      </c>
      <c r="Q2478" s="546">
        <v>3</v>
      </c>
      <c r="R2478" s="546">
        <v>2</v>
      </c>
      <c r="S2478" s="546">
        <v>24</v>
      </c>
      <c r="T2478" s="486">
        <v>24</v>
      </c>
      <c r="U2478" s="553">
        <v>89.8</v>
      </c>
      <c r="V2478" s="553">
        <v>77.5</v>
      </c>
      <c r="W2478" s="553">
        <v>153</v>
      </c>
      <c r="X2478" s="486">
        <v>27</v>
      </c>
      <c r="Y2478" s="558">
        <v>67.099999999999994</v>
      </c>
      <c r="Z2478" s="553">
        <v>23</v>
      </c>
      <c r="AA2478" s="553">
        <v>234</v>
      </c>
      <c r="AB2478" s="489">
        <v>8</v>
      </c>
      <c r="AC2478" s="553">
        <v>85.9</v>
      </c>
      <c r="AD2478" s="553">
        <v>53</v>
      </c>
      <c r="AE2478" s="553">
        <v>204</v>
      </c>
      <c r="AF2478" s="490">
        <v>2</v>
      </c>
      <c r="AG2478" s="491">
        <v>180</v>
      </c>
      <c r="AH2478" s="491">
        <v>180</v>
      </c>
      <c r="AI2478" s="490">
        <v>1</v>
      </c>
      <c r="AJ2478" s="538" t="s">
        <v>80</v>
      </c>
      <c r="AK2478" s="538" t="s">
        <v>80</v>
      </c>
      <c r="AL2478" s="538" t="s">
        <v>80</v>
      </c>
      <c r="AM2478" s="538" t="s">
        <v>80</v>
      </c>
      <c r="AN2478" s="539"/>
      <c r="AO2478" s="539"/>
      <c r="AP2478" s="572"/>
      <c r="AQ2478" s="572"/>
      <c r="AR2478" s="548"/>
      <c r="AS2478" s="548"/>
      <c r="AT2478" s="548"/>
      <c r="AU2478" s="548"/>
      <c r="AV2478" s="548"/>
      <c r="AW2478" s="548"/>
      <c r="AX2478" s="548"/>
      <c r="AY2478" s="548"/>
      <c r="AZ2478" s="548"/>
      <c r="BA2478" s="548"/>
      <c r="BB2478" s="361"/>
      <c r="BC2478" s="586">
        <f t="shared" si="2102"/>
        <v>180</v>
      </c>
      <c r="BD2478" s="587">
        <f t="shared" si="2103"/>
        <v>180</v>
      </c>
      <c r="BE2478" s="590">
        <f t="shared" si="2104"/>
        <v>2155.1999999999998</v>
      </c>
      <c r="BF2478" s="308">
        <f t="shared" si="2105"/>
        <v>1860</v>
      </c>
      <c r="BG2478" s="591">
        <f t="shared" si="2106"/>
        <v>3672</v>
      </c>
      <c r="BH2478" s="590">
        <f t="shared" si="2107"/>
        <v>1811.6999999999998</v>
      </c>
      <c r="BI2478" s="308">
        <f t="shared" si="2108"/>
        <v>621</v>
      </c>
      <c r="BJ2478" s="591">
        <f t="shared" si="2109"/>
        <v>6318</v>
      </c>
      <c r="BK2478" s="590">
        <f t="shared" si="2110"/>
        <v>687.2</v>
      </c>
      <c r="BL2478" s="308">
        <f t="shared" si="2111"/>
        <v>424</v>
      </c>
      <c r="BM2478" s="591">
        <f t="shared" si="2112"/>
        <v>1632</v>
      </c>
      <c r="BN2478" s="562">
        <f t="shared" si="2113"/>
        <v>5</v>
      </c>
      <c r="BO2478" s="313">
        <f t="shared" ref="BO2478:BO2488" si="2118">VALUE(LEFT(C2478,4)+IF($BN2478&lt;4,1,0))</f>
        <v>2024</v>
      </c>
      <c r="BP2478" s="313">
        <f t="shared" ref="BP2478:BP2488" si="2119">(BN2478/3-ROUNDDOWN(BN2478/3,0))*3</f>
        <v>2</v>
      </c>
      <c r="BQ2478" s="362"/>
    </row>
    <row r="2479" spans="1:69" ht="10.5" customHeight="1" x14ac:dyDescent="0.2">
      <c r="A2479" s="87" t="str">
        <f t="shared" si="2116"/>
        <v>2024-25RRU5</v>
      </c>
      <c r="B2479" s="87" t="str">
        <f t="shared" si="2117"/>
        <v>Y56</v>
      </c>
      <c r="C2479" s="240" t="s">
        <v>204</v>
      </c>
      <c r="D2479" s="240" t="s">
        <v>168</v>
      </c>
      <c r="E2479" s="42"/>
      <c r="F2479" s="320" t="str">
        <f>VLOOKUP($G2479,'Selection Sheet'!$C$15:$F$39,3,0)</f>
        <v>Y56</v>
      </c>
      <c r="G2479" s="320" t="str">
        <f t="shared" si="2095"/>
        <v>RRU</v>
      </c>
      <c r="H2479" s="240" t="s">
        <v>530</v>
      </c>
      <c r="I2479" s="534">
        <v>352</v>
      </c>
      <c r="J2479" s="534">
        <v>115</v>
      </c>
      <c r="K2479" s="534">
        <v>45</v>
      </c>
      <c r="L2479" s="534">
        <v>25</v>
      </c>
      <c r="M2479" s="534">
        <v>346</v>
      </c>
      <c r="N2479" s="534">
        <v>43</v>
      </c>
      <c r="O2479" s="534">
        <v>44</v>
      </c>
      <c r="P2479" s="534">
        <v>16</v>
      </c>
      <c r="Q2479" s="534">
        <v>140</v>
      </c>
      <c r="R2479" s="534">
        <v>124</v>
      </c>
      <c r="S2479" s="534">
        <v>983</v>
      </c>
      <c r="T2479" s="549">
        <v>402</v>
      </c>
      <c r="U2479" s="554">
        <v>92.6</v>
      </c>
      <c r="V2479" s="554">
        <v>82</v>
      </c>
      <c r="W2479" s="554">
        <v>144</v>
      </c>
      <c r="X2479" s="498">
        <v>590</v>
      </c>
      <c r="Y2479" s="555">
        <v>70</v>
      </c>
      <c r="Z2479" s="554">
        <v>28</v>
      </c>
      <c r="AA2479" s="554">
        <v>188</v>
      </c>
      <c r="AB2479" s="549">
        <v>82</v>
      </c>
      <c r="AC2479" s="554">
        <v>60.9</v>
      </c>
      <c r="AD2479" s="554">
        <v>47.5</v>
      </c>
      <c r="AE2479" s="554">
        <v>87</v>
      </c>
      <c r="AF2479" s="502">
        <v>141</v>
      </c>
      <c r="AG2479" s="503">
        <v>157.32786885245901</v>
      </c>
      <c r="AH2479" s="503">
        <v>213.7</v>
      </c>
      <c r="AI2479" s="502">
        <v>122</v>
      </c>
      <c r="AJ2479" s="538" t="s">
        <v>80</v>
      </c>
      <c r="AK2479" s="538" t="s">
        <v>80</v>
      </c>
      <c r="AL2479" s="538" t="s">
        <v>80</v>
      </c>
      <c r="AM2479" s="538" t="s">
        <v>80</v>
      </c>
      <c r="AN2479" s="539"/>
      <c r="AO2479" s="539"/>
      <c r="AP2479" s="569"/>
      <c r="AQ2479" s="569"/>
      <c r="AR2479" s="539"/>
      <c r="AS2479" s="539"/>
      <c r="AT2479" s="539"/>
      <c r="AU2479" s="539"/>
      <c r="AV2479" s="539"/>
      <c r="AW2479" s="539"/>
      <c r="AX2479" s="539"/>
      <c r="AY2479" s="539"/>
      <c r="AZ2479" s="539"/>
      <c r="BA2479" s="539"/>
      <c r="BB2479" s="357"/>
      <c r="BC2479" s="592">
        <f t="shared" si="2102"/>
        <v>19194</v>
      </c>
      <c r="BD2479" s="593">
        <f t="shared" si="2103"/>
        <v>26071.399999999998</v>
      </c>
      <c r="BE2479" s="595">
        <f t="shared" si="2104"/>
        <v>37225.199999999997</v>
      </c>
      <c r="BF2479" s="289">
        <f t="shared" si="2105"/>
        <v>32964</v>
      </c>
      <c r="BG2479" s="596">
        <f t="shared" si="2106"/>
        <v>57888</v>
      </c>
      <c r="BH2479" s="595">
        <f t="shared" si="2107"/>
        <v>41300</v>
      </c>
      <c r="BI2479" s="289">
        <f t="shared" si="2108"/>
        <v>16520</v>
      </c>
      <c r="BJ2479" s="596">
        <f t="shared" si="2109"/>
        <v>110920</v>
      </c>
      <c r="BK2479" s="595">
        <f t="shared" si="2110"/>
        <v>4993.8</v>
      </c>
      <c r="BL2479" s="289">
        <f t="shared" si="2111"/>
        <v>3895</v>
      </c>
      <c r="BM2479" s="596">
        <f t="shared" si="2112"/>
        <v>7134</v>
      </c>
      <c r="BN2479" s="563">
        <f t="shared" si="2113"/>
        <v>5</v>
      </c>
      <c r="BO2479" s="87">
        <f t="shared" si="2118"/>
        <v>2024</v>
      </c>
      <c r="BP2479" s="87">
        <f t="shared" si="2119"/>
        <v>2</v>
      </c>
      <c r="BQ2479" s="202"/>
    </row>
    <row r="2480" spans="1:69" ht="10.5" customHeight="1" x14ac:dyDescent="0.2">
      <c r="A2480" s="87" t="str">
        <f t="shared" si="2116"/>
        <v>2024-25RX65</v>
      </c>
      <c r="B2480" s="87" t="str">
        <f t="shared" si="2117"/>
        <v>Y63</v>
      </c>
      <c r="C2480" s="240" t="s">
        <v>204</v>
      </c>
      <c r="D2480" s="240" t="s">
        <v>168</v>
      </c>
      <c r="E2480" s="42"/>
      <c r="F2480" s="320" t="str">
        <f>VLOOKUP($G2480,'Selection Sheet'!$C$15:$F$39,3,0)</f>
        <v>Y63</v>
      </c>
      <c r="G2480" s="320" t="str">
        <f t="shared" si="2095"/>
        <v>RX6</v>
      </c>
      <c r="H2480" s="240" t="s">
        <v>532</v>
      </c>
      <c r="I2480" s="534">
        <v>156</v>
      </c>
      <c r="J2480" s="534">
        <v>45</v>
      </c>
      <c r="K2480" s="534">
        <v>32</v>
      </c>
      <c r="L2480" s="534">
        <v>20</v>
      </c>
      <c r="M2480" s="534">
        <v>155</v>
      </c>
      <c r="N2480" s="534">
        <v>20</v>
      </c>
      <c r="O2480" s="534">
        <v>31</v>
      </c>
      <c r="P2480" s="534">
        <v>10</v>
      </c>
      <c r="Q2480" s="534">
        <v>62</v>
      </c>
      <c r="R2480" s="534">
        <v>43</v>
      </c>
      <c r="S2480" s="534">
        <v>421</v>
      </c>
      <c r="T2480" s="549">
        <v>282</v>
      </c>
      <c r="U2480" s="554">
        <v>84.6</v>
      </c>
      <c r="V2480" s="554">
        <v>78.5</v>
      </c>
      <c r="W2480" s="554">
        <v>133</v>
      </c>
      <c r="X2480" s="498">
        <v>276</v>
      </c>
      <c r="Y2480" s="555">
        <v>84.4</v>
      </c>
      <c r="Z2480" s="554">
        <v>37.5</v>
      </c>
      <c r="AA2480" s="554">
        <v>233</v>
      </c>
      <c r="AB2480" s="549">
        <v>47</v>
      </c>
      <c r="AC2480" s="554">
        <v>64.2</v>
      </c>
      <c r="AD2480" s="554">
        <v>43</v>
      </c>
      <c r="AE2480" s="554">
        <v>117</v>
      </c>
      <c r="AF2480" s="502">
        <v>59</v>
      </c>
      <c r="AG2480" s="503">
        <v>140.166666666667</v>
      </c>
      <c r="AH2480" s="503">
        <v>190.9</v>
      </c>
      <c r="AI2480" s="502">
        <v>54</v>
      </c>
      <c r="AJ2480" s="538" t="s">
        <v>80</v>
      </c>
      <c r="AK2480" s="538" t="s">
        <v>80</v>
      </c>
      <c r="AL2480" s="538" t="s">
        <v>80</v>
      </c>
      <c r="AM2480" s="538" t="s">
        <v>80</v>
      </c>
      <c r="AN2480" s="539"/>
      <c r="AO2480" s="539"/>
      <c r="AP2480" s="569"/>
      <c r="AQ2480" s="569"/>
      <c r="AR2480" s="539"/>
      <c r="AS2480" s="539"/>
      <c r="AT2480" s="539"/>
      <c r="AU2480" s="539"/>
      <c r="AV2480" s="539"/>
      <c r="AW2480" s="539"/>
      <c r="AX2480" s="539"/>
      <c r="AY2480" s="539"/>
      <c r="AZ2480" s="539"/>
      <c r="BA2480" s="539"/>
      <c r="BB2480" s="357"/>
      <c r="BC2480" s="592">
        <f t="shared" si="2102"/>
        <v>7569.0000000000182</v>
      </c>
      <c r="BD2480" s="593">
        <f t="shared" si="2103"/>
        <v>10308.6</v>
      </c>
      <c r="BE2480" s="595">
        <f t="shared" si="2104"/>
        <v>23857.199999999997</v>
      </c>
      <c r="BF2480" s="289">
        <f t="shared" si="2105"/>
        <v>22137</v>
      </c>
      <c r="BG2480" s="596">
        <f t="shared" si="2106"/>
        <v>37506</v>
      </c>
      <c r="BH2480" s="595">
        <f t="shared" si="2107"/>
        <v>23294.400000000001</v>
      </c>
      <c r="BI2480" s="289">
        <f t="shared" si="2108"/>
        <v>10350</v>
      </c>
      <c r="BJ2480" s="596">
        <f t="shared" si="2109"/>
        <v>64308</v>
      </c>
      <c r="BK2480" s="595">
        <f t="shared" si="2110"/>
        <v>3017.4</v>
      </c>
      <c r="BL2480" s="289">
        <f t="shared" si="2111"/>
        <v>2021</v>
      </c>
      <c r="BM2480" s="596">
        <f t="shared" si="2112"/>
        <v>5499</v>
      </c>
      <c r="BN2480" s="563">
        <f t="shared" si="2113"/>
        <v>5</v>
      </c>
      <c r="BO2480" s="87">
        <f t="shared" si="2118"/>
        <v>2024</v>
      </c>
      <c r="BP2480" s="87">
        <f t="shared" si="2119"/>
        <v>2</v>
      </c>
      <c r="BQ2480" s="202"/>
    </row>
    <row r="2481" spans="1:69" ht="10.5" customHeight="1" x14ac:dyDescent="0.2">
      <c r="A2481" s="314" t="str">
        <f t="shared" si="2116"/>
        <v>2024-25RX75</v>
      </c>
      <c r="B2481" s="314" t="str">
        <f t="shared" si="2117"/>
        <v>Y62</v>
      </c>
      <c r="C2481" s="243" t="s">
        <v>204</v>
      </c>
      <c r="D2481" s="243" t="s">
        <v>168</v>
      </c>
      <c r="E2481" s="206"/>
      <c r="F2481" s="321" t="str">
        <f>VLOOKUP($G2481,'Selection Sheet'!$C$15:$F$39,3,0)</f>
        <v>Y62</v>
      </c>
      <c r="G2481" s="320" t="str">
        <f t="shared" si="2095"/>
        <v>RX7</v>
      </c>
      <c r="H2481" s="243" t="s">
        <v>533</v>
      </c>
      <c r="I2481" s="540">
        <v>336</v>
      </c>
      <c r="J2481" s="540">
        <v>105</v>
      </c>
      <c r="K2481" s="540">
        <v>65</v>
      </c>
      <c r="L2481" s="540">
        <v>32</v>
      </c>
      <c r="M2481" s="540">
        <v>334</v>
      </c>
      <c r="N2481" s="540">
        <v>37</v>
      </c>
      <c r="O2481" s="540">
        <v>63</v>
      </c>
      <c r="P2481" s="540">
        <v>18</v>
      </c>
      <c r="Q2481" s="540">
        <v>123</v>
      </c>
      <c r="R2481" s="540">
        <v>112</v>
      </c>
      <c r="S2481" s="540">
        <v>1050</v>
      </c>
      <c r="T2481" s="514">
        <v>633</v>
      </c>
      <c r="U2481" s="551">
        <v>81.099999999999994</v>
      </c>
      <c r="V2481" s="551">
        <v>71</v>
      </c>
      <c r="W2481" s="551">
        <v>128</v>
      </c>
      <c r="X2481" s="511">
        <v>682</v>
      </c>
      <c r="Y2481" s="556">
        <v>65.8</v>
      </c>
      <c r="Z2481" s="551">
        <v>27</v>
      </c>
      <c r="AA2481" s="551">
        <v>161</v>
      </c>
      <c r="AB2481" s="514">
        <v>96</v>
      </c>
      <c r="AC2481" s="551">
        <v>58.6</v>
      </c>
      <c r="AD2481" s="551">
        <v>51.5</v>
      </c>
      <c r="AE2481" s="551">
        <v>94</v>
      </c>
      <c r="AF2481" s="515">
        <v>138</v>
      </c>
      <c r="AG2481" s="516">
        <v>146.50406504065</v>
      </c>
      <c r="AH2481" s="516">
        <v>206.6</v>
      </c>
      <c r="AI2481" s="515">
        <v>123</v>
      </c>
      <c r="AJ2481" s="519" t="s">
        <v>80</v>
      </c>
      <c r="AK2481" s="519" t="s">
        <v>80</v>
      </c>
      <c r="AL2481" s="519" t="s">
        <v>80</v>
      </c>
      <c r="AM2481" s="519" t="s">
        <v>80</v>
      </c>
      <c r="AN2481" s="570"/>
      <c r="AO2481" s="570"/>
      <c r="AP2481" s="570"/>
      <c r="AQ2481" s="570"/>
      <c r="AR2481" s="542"/>
      <c r="AS2481" s="542"/>
      <c r="AT2481" s="542"/>
      <c r="AU2481" s="542"/>
      <c r="AV2481" s="542"/>
      <c r="AW2481" s="542"/>
      <c r="AX2481" s="542"/>
      <c r="AY2481" s="542"/>
      <c r="AZ2481" s="542"/>
      <c r="BA2481" s="542"/>
      <c r="BB2481" s="358"/>
      <c r="BC2481" s="597">
        <f t="shared" si="2102"/>
        <v>18019.999999999949</v>
      </c>
      <c r="BD2481" s="598">
        <f t="shared" si="2103"/>
        <v>25411.8</v>
      </c>
      <c r="BE2481" s="602">
        <f t="shared" si="2104"/>
        <v>51336.299999999996</v>
      </c>
      <c r="BF2481" s="603">
        <f t="shared" si="2105"/>
        <v>44943</v>
      </c>
      <c r="BG2481" s="604">
        <f t="shared" si="2106"/>
        <v>81024</v>
      </c>
      <c r="BH2481" s="602">
        <f t="shared" si="2107"/>
        <v>44875.6</v>
      </c>
      <c r="BI2481" s="603">
        <f t="shared" si="2108"/>
        <v>18414</v>
      </c>
      <c r="BJ2481" s="604">
        <f t="shared" si="2109"/>
        <v>109802</v>
      </c>
      <c r="BK2481" s="602">
        <f t="shared" si="2110"/>
        <v>5625.6</v>
      </c>
      <c r="BL2481" s="603">
        <f t="shared" si="2111"/>
        <v>4944</v>
      </c>
      <c r="BM2481" s="604">
        <f t="shared" si="2112"/>
        <v>9024</v>
      </c>
      <c r="BN2481" s="564">
        <f t="shared" si="2113"/>
        <v>5</v>
      </c>
      <c r="BO2481" s="314">
        <f t="shared" si="2118"/>
        <v>2024</v>
      </c>
      <c r="BP2481" s="314">
        <f t="shared" si="2119"/>
        <v>2</v>
      </c>
      <c r="BQ2481" s="202"/>
    </row>
    <row r="2482" spans="1:69" ht="10.5" customHeight="1" x14ac:dyDescent="0.2">
      <c r="A2482" s="87" t="str">
        <f t="shared" si="2116"/>
        <v>2024-25RX85</v>
      </c>
      <c r="B2482" s="87" t="str">
        <f t="shared" si="2117"/>
        <v>Y63</v>
      </c>
      <c r="C2482" s="240" t="s">
        <v>204</v>
      </c>
      <c r="D2482" s="240" t="s">
        <v>168</v>
      </c>
      <c r="E2482" s="42"/>
      <c r="F2482" s="320" t="str">
        <f>VLOOKUP($G2482,'Selection Sheet'!$C$15:$F$39,3,0)</f>
        <v>Y63</v>
      </c>
      <c r="G2482" s="320" t="str">
        <f t="shared" si="2095"/>
        <v>RX8</v>
      </c>
      <c r="H2482" s="240" t="s">
        <v>534</v>
      </c>
      <c r="I2482" s="534">
        <v>267</v>
      </c>
      <c r="J2482" s="534">
        <v>68</v>
      </c>
      <c r="K2482" s="534">
        <v>32</v>
      </c>
      <c r="L2482" s="534">
        <v>13</v>
      </c>
      <c r="M2482" s="534">
        <v>267</v>
      </c>
      <c r="N2482" s="534">
        <v>30</v>
      </c>
      <c r="O2482" s="534">
        <v>32</v>
      </c>
      <c r="P2482" s="534">
        <v>7</v>
      </c>
      <c r="Q2482" s="534">
        <v>109</v>
      </c>
      <c r="R2482" s="534">
        <v>78</v>
      </c>
      <c r="S2482" s="534">
        <v>918</v>
      </c>
      <c r="T2482" s="549">
        <v>431</v>
      </c>
      <c r="U2482" s="554">
        <v>92.4</v>
      </c>
      <c r="V2482" s="554">
        <v>80</v>
      </c>
      <c r="W2482" s="554">
        <v>148</v>
      </c>
      <c r="X2482" s="498">
        <v>523</v>
      </c>
      <c r="Y2482" s="555">
        <v>90.1</v>
      </c>
      <c r="Z2482" s="554">
        <v>28</v>
      </c>
      <c r="AA2482" s="554">
        <v>229</v>
      </c>
      <c r="AB2482" s="549">
        <v>77</v>
      </c>
      <c r="AC2482" s="554">
        <v>59.3</v>
      </c>
      <c r="AD2482" s="554">
        <v>51</v>
      </c>
      <c r="AE2482" s="554">
        <v>94</v>
      </c>
      <c r="AF2482" s="502">
        <v>83</v>
      </c>
      <c r="AG2482" s="503">
        <v>147.1</v>
      </c>
      <c r="AH2482" s="503">
        <v>212.2</v>
      </c>
      <c r="AI2482" s="502">
        <v>70</v>
      </c>
      <c r="AJ2482" s="506" t="s">
        <v>80</v>
      </c>
      <c r="AK2482" s="506" t="s">
        <v>80</v>
      </c>
      <c r="AL2482" s="506" t="s">
        <v>80</v>
      </c>
      <c r="AM2482" s="506" t="s">
        <v>80</v>
      </c>
      <c r="AN2482" s="569"/>
      <c r="AO2482" s="569"/>
      <c r="AP2482" s="569"/>
      <c r="AQ2482" s="569"/>
      <c r="AR2482" s="539"/>
      <c r="AS2482" s="539"/>
      <c r="AT2482" s="539"/>
      <c r="AU2482" s="539"/>
      <c r="AV2482" s="539"/>
      <c r="AW2482" s="539"/>
      <c r="AX2482" s="539"/>
      <c r="AY2482" s="539"/>
      <c r="AZ2482" s="539"/>
      <c r="BA2482" s="539"/>
      <c r="BB2482" s="357"/>
      <c r="BC2482" s="592">
        <f t="shared" si="2102"/>
        <v>10297</v>
      </c>
      <c r="BD2482" s="593">
        <f t="shared" si="2103"/>
        <v>14854</v>
      </c>
      <c r="BE2482" s="595">
        <f t="shared" si="2104"/>
        <v>39824.400000000001</v>
      </c>
      <c r="BF2482" s="289">
        <f t="shared" si="2105"/>
        <v>34480</v>
      </c>
      <c r="BG2482" s="596">
        <f t="shared" si="2106"/>
        <v>63788</v>
      </c>
      <c r="BH2482" s="595">
        <f t="shared" si="2107"/>
        <v>47122.299999999996</v>
      </c>
      <c r="BI2482" s="289">
        <f t="shared" si="2108"/>
        <v>14644</v>
      </c>
      <c r="BJ2482" s="596">
        <f t="shared" si="2109"/>
        <v>119767</v>
      </c>
      <c r="BK2482" s="595">
        <f t="shared" si="2110"/>
        <v>4566.0999999999995</v>
      </c>
      <c r="BL2482" s="289">
        <f t="shared" si="2111"/>
        <v>3927</v>
      </c>
      <c r="BM2482" s="596">
        <f t="shared" si="2112"/>
        <v>7238</v>
      </c>
      <c r="BN2482" s="563">
        <f t="shared" si="2113"/>
        <v>5</v>
      </c>
      <c r="BO2482" s="87">
        <f t="shared" si="2118"/>
        <v>2024</v>
      </c>
      <c r="BP2482" s="87">
        <f t="shared" si="2119"/>
        <v>2</v>
      </c>
      <c r="BQ2482" s="202"/>
    </row>
    <row r="2483" spans="1:69" ht="10.5" customHeight="1" x14ac:dyDescent="0.2">
      <c r="A2483" s="87" t="str">
        <f t="shared" si="2116"/>
        <v>2024-25RX95</v>
      </c>
      <c r="B2483" s="87" t="str">
        <f t="shared" si="2117"/>
        <v>Y60</v>
      </c>
      <c r="C2483" s="240" t="s">
        <v>204</v>
      </c>
      <c r="D2483" s="240" t="s">
        <v>168</v>
      </c>
      <c r="E2483" s="42"/>
      <c r="F2483" s="320" t="str">
        <f>VLOOKUP($G2483,'Selection Sheet'!$C$15:$F$39,3,0)</f>
        <v>Y60</v>
      </c>
      <c r="G2483" s="320" t="str">
        <f t="shared" si="2095"/>
        <v>RX9</v>
      </c>
      <c r="H2483" s="240" t="s">
        <v>535</v>
      </c>
      <c r="I2483" s="534">
        <v>209</v>
      </c>
      <c r="J2483" s="534">
        <v>49</v>
      </c>
      <c r="K2483" s="534">
        <v>24</v>
      </c>
      <c r="L2483" s="534">
        <v>12</v>
      </c>
      <c r="M2483" s="534">
        <v>207</v>
      </c>
      <c r="N2483" s="534">
        <v>15</v>
      </c>
      <c r="O2483" s="534">
        <v>24</v>
      </c>
      <c r="P2483" s="534">
        <v>6</v>
      </c>
      <c r="Q2483" s="534">
        <v>70</v>
      </c>
      <c r="R2483" s="534">
        <v>68</v>
      </c>
      <c r="S2483" s="534">
        <v>558</v>
      </c>
      <c r="T2483" s="549">
        <v>414</v>
      </c>
      <c r="U2483" s="554">
        <v>94.9</v>
      </c>
      <c r="V2483" s="554">
        <v>87</v>
      </c>
      <c r="W2483" s="554">
        <v>141</v>
      </c>
      <c r="X2483" s="498">
        <v>422</v>
      </c>
      <c r="Y2483" s="555">
        <v>96.2</v>
      </c>
      <c r="Z2483" s="554">
        <v>41.5</v>
      </c>
      <c r="AA2483" s="554">
        <v>282</v>
      </c>
      <c r="AB2483" s="549">
        <v>68</v>
      </c>
      <c r="AC2483" s="554">
        <v>59.5</v>
      </c>
      <c r="AD2483" s="554">
        <v>53.5</v>
      </c>
      <c r="AE2483" s="554">
        <v>97</v>
      </c>
      <c r="AF2483" s="502">
        <v>137</v>
      </c>
      <c r="AG2483" s="503">
        <v>137.73333333333301</v>
      </c>
      <c r="AH2483" s="503">
        <v>197</v>
      </c>
      <c r="AI2483" s="502">
        <v>90</v>
      </c>
      <c r="AJ2483" s="506" t="s">
        <v>80</v>
      </c>
      <c r="AK2483" s="506" t="s">
        <v>80</v>
      </c>
      <c r="AL2483" s="506" t="s">
        <v>80</v>
      </c>
      <c r="AM2483" s="506" t="s">
        <v>80</v>
      </c>
      <c r="AN2483" s="569"/>
      <c r="AO2483" s="569"/>
      <c r="AP2483" s="569"/>
      <c r="AQ2483" s="569"/>
      <c r="AR2483" s="539"/>
      <c r="AS2483" s="539"/>
      <c r="AT2483" s="539"/>
      <c r="AU2483" s="539"/>
      <c r="AV2483" s="539"/>
      <c r="AW2483" s="539"/>
      <c r="AX2483" s="539"/>
      <c r="AY2483" s="539"/>
      <c r="AZ2483" s="539"/>
      <c r="BA2483" s="539"/>
      <c r="BB2483" s="357"/>
      <c r="BC2483" s="592">
        <f t="shared" si="2102"/>
        <v>12395.999999999971</v>
      </c>
      <c r="BD2483" s="593">
        <f t="shared" si="2103"/>
        <v>17730</v>
      </c>
      <c r="BE2483" s="595">
        <f t="shared" si="2104"/>
        <v>39288.600000000006</v>
      </c>
      <c r="BF2483" s="289">
        <f t="shared" si="2105"/>
        <v>36018</v>
      </c>
      <c r="BG2483" s="596">
        <f t="shared" si="2106"/>
        <v>58374</v>
      </c>
      <c r="BH2483" s="595">
        <f t="shared" si="2107"/>
        <v>40596.400000000001</v>
      </c>
      <c r="BI2483" s="289">
        <f t="shared" si="2108"/>
        <v>17513</v>
      </c>
      <c r="BJ2483" s="596">
        <f t="shared" si="2109"/>
        <v>119004</v>
      </c>
      <c r="BK2483" s="595">
        <f t="shared" si="2110"/>
        <v>4046</v>
      </c>
      <c r="BL2483" s="289">
        <f t="shared" si="2111"/>
        <v>3638</v>
      </c>
      <c r="BM2483" s="596">
        <f t="shared" si="2112"/>
        <v>6596</v>
      </c>
      <c r="BN2483" s="563">
        <f t="shared" si="2113"/>
        <v>5</v>
      </c>
      <c r="BO2483" s="87">
        <f t="shared" si="2118"/>
        <v>2024</v>
      </c>
      <c r="BP2483" s="87">
        <f t="shared" si="2119"/>
        <v>2</v>
      </c>
      <c r="BQ2483" s="202"/>
    </row>
    <row r="2484" spans="1:69" ht="10.5" customHeight="1" x14ac:dyDescent="0.2">
      <c r="A2484" s="314" t="str">
        <f t="shared" si="2116"/>
        <v>2024-25RYA5</v>
      </c>
      <c r="B2484" s="314" t="str">
        <f t="shared" si="2117"/>
        <v>Y60</v>
      </c>
      <c r="C2484" s="243" t="s">
        <v>204</v>
      </c>
      <c r="D2484" s="243" t="s">
        <v>168</v>
      </c>
      <c r="E2484" s="206"/>
      <c r="F2484" s="321" t="str">
        <f>VLOOKUP($G2484,'Selection Sheet'!$C$15:$F$39,3,0)</f>
        <v>Y60</v>
      </c>
      <c r="G2484" s="321" t="str">
        <f t="shared" si="2095"/>
        <v>RYA</v>
      </c>
      <c r="H2484" s="243" t="s">
        <v>536</v>
      </c>
      <c r="I2484" s="540">
        <v>345</v>
      </c>
      <c r="J2484" s="540">
        <v>88</v>
      </c>
      <c r="K2484" s="540">
        <v>38</v>
      </c>
      <c r="L2484" s="540">
        <v>15</v>
      </c>
      <c r="M2484" s="540">
        <v>348</v>
      </c>
      <c r="N2484" s="540">
        <v>24</v>
      </c>
      <c r="O2484" s="540">
        <v>39</v>
      </c>
      <c r="P2484" s="540">
        <v>9</v>
      </c>
      <c r="Q2484" s="540">
        <v>116</v>
      </c>
      <c r="R2484" s="540">
        <v>92</v>
      </c>
      <c r="S2484" s="540">
        <v>931</v>
      </c>
      <c r="T2484" s="514">
        <v>451</v>
      </c>
      <c r="U2484" s="551">
        <v>94.4</v>
      </c>
      <c r="V2484" s="551">
        <v>81</v>
      </c>
      <c r="W2484" s="551">
        <v>135</v>
      </c>
      <c r="X2484" s="511">
        <v>478</v>
      </c>
      <c r="Y2484" s="556">
        <v>108.4</v>
      </c>
      <c r="Z2484" s="551">
        <v>44</v>
      </c>
      <c r="AA2484" s="551">
        <v>299</v>
      </c>
      <c r="AB2484" s="514">
        <v>59</v>
      </c>
      <c r="AC2484" s="551">
        <v>61.5</v>
      </c>
      <c r="AD2484" s="551">
        <v>56</v>
      </c>
      <c r="AE2484" s="551">
        <v>97</v>
      </c>
      <c r="AF2484" s="515">
        <v>149</v>
      </c>
      <c r="AG2484" s="516">
        <v>139.1</v>
      </c>
      <c r="AH2484" s="516">
        <v>211.3</v>
      </c>
      <c r="AI2484" s="515">
        <v>130</v>
      </c>
      <c r="AJ2484" s="519" t="s">
        <v>80</v>
      </c>
      <c r="AK2484" s="519" t="s">
        <v>80</v>
      </c>
      <c r="AL2484" s="519" t="s">
        <v>80</v>
      </c>
      <c r="AM2484" s="519" t="s">
        <v>80</v>
      </c>
      <c r="AN2484" s="570"/>
      <c r="AO2484" s="570"/>
      <c r="AP2484" s="570"/>
      <c r="AQ2484" s="570"/>
      <c r="AR2484" s="542"/>
      <c r="AS2484" s="542"/>
      <c r="AT2484" s="542"/>
      <c r="AU2484" s="542"/>
      <c r="AV2484" s="542"/>
      <c r="AW2484" s="542"/>
      <c r="AX2484" s="542"/>
      <c r="AY2484" s="542"/>
      <c r="AZ2484" s="542"/>
      <c r="BA2484" s="542"/>
      <c r="BB2484" s="358"/>
      <c r="BC2484" s="597">
        <f t="shared" si="2102"/>
        <v>18083</v>
      </c>
      <c r="BD2484" s="598">
        <f t="shared" si="2103"/>
        <v>27469</v>
      </c>
      <c r="BE2484" s="602">
        <f t="shared" si="2104"/>
        <v>42574.400000000001</v>
      </c>
      <c r="BF2484" s="603">
        <f t="shared" si="2105"/>
        <v>36531</v>
      </c>
      <c r="BG2484" s="604">
        <f t="shared" si="2106"/>
        <v>60885</v>
      </c>
      <c r="BH2484" s="602">
        <f t="shared" si="2107"/>
        <v>51815.200000000004</v>
      </c>
      <c r="BI2484" s="603">
        <f t="shared" si="2108"/>
        <v>21032</v>
      </c>
      <c r="BJ2484" s="604">
        <f t="shared" si="2109"/>
        <v>142922</v>
      </c>
      <c r="BK2484" s="602">
        <f t="shared" si="2110"/>
        <v>3628.5</v>
      </c>
      <c r="BL2484" s="603">
        <f t="shared" si="2111"/>
        <v>3304</v>
      </c>
      <c r="BM2484" s="604">
        <f t="shared" si="2112"/>
        <v>5723</v>
      </c>
      <c r="BN2484" s="564">
        <f t="shared" si="2113"/>
        <v>5</v>
      </c>
      <c r="BO2484" s="314">
        <f t="shared" si="2118"/>
        <v>2024</v>
      </c>
      <c r="BP2484" s="314">
        <f t="shared" si="2119"/>
        <v>2</v>
      </c>
      <c r="BQ2484" s="202"/>
    </row>
    <row r="2485" spans="1:69" ht="10.5" customHeight="1" x14ac:dyDescent="0.2">
      <c r="A2485" s="87" t="str">
        <f t="shared" si="2116"/>
        <v>2024-25RYC5</v>
      </c>
      <c r="B2485" s="87" t="str">
        <f t="shared" si="2117"/>
        <v>Y61</v>
      </c>
      <c r="C2485" s="240" t="s">
        <v>204</v>
      </c>
      <c r="D2485" s="240" t="s">
        <v>168</v>
      </c>
      <c r="E2485" s="42"/>
      <c r="F2485" s="320" t="str">
        <f>VLOOKUP($G2485,'Selection Sheet'!$C$15:$F$39,3,0)</f>
        <v>Y61</v>
      </c>
      <c r="G2485" s="320" t="str">
        <f t="shared" si="2095"/>
        <v>RYC</v>
      </c>
      <c r="H2485" s="240" t="s">
        <v>537</v>
      </c>
      <c r="I2485" s="534">
        <v>244</v>
      </c>
      <c r="J2485" s="534">
        <v>75</v>
      </c>
      <c r="K2485" s="534">
        <v>39</v>
      </c>
      <c r="L2485" s="534">
        <v>20</v>
      </c>
      <c r="M2485" s="534">
        <v>243</v>
      </c>
      <c r="N2485" s="534">
        <v>25</v>
      </c>
      <c r="O2485" s="534">
        <v>39</v>
      </c>
      <c r="P2485" s="534">
        <v>13</v>
      </c>
      <c r="Q2485" s="534">
        <v>67</v>
      </c>
      <c r="R2485" s="534">
        <v>66</v>
      </c>
      <c r="S2485" s="534">
        <v>902</v>
      </c>
      <c r="T2485" s="549">
        <v>555</v>
      </c>
      <c r="U2485" s="554">
        <v>102.6</v>
      </c>
      <c r="V2485" s="554">
        <v>87</v>
      </c>
      <c r="W2485" s="554">
        <v>159</v>
      </c>
      <c r="X2485" s="498">
        <v>567</v>
      </c>
      <c r="Y2485" s="555">
        <v>75.7</v>
      </c>
      <c r="Z2485" s="554">
        <v>31</v>
      </c>
      <c r="AA2485" s="554">
        <v>208</v>
      </c>
      <c r="AB2485" s="549">
        <v>101</v>
      </c>
      <c r="AC2485" s="554">
        <v>62</v>
      </c>
      <c r="AD2485" s="554">
        <v>56</v>
      </c>
      <c r="AE2485" s="554">
        <v>104</v>
      </c>
      <c r="AF2485" s="502">
        <v>114</v>
      </c>
      <c r="AG2485" s="503">
        <v>157.063829787234</v>
      </c>
      <c r="AH2485" s="503">
        <v>226.5</v>
      </c>
      <c r="AI2485" s="502">
        <v>94</v>
      </c>
      <c r="AJ2485" s="538" t="s">
        <v>80</v>
      </c>
      <c r="AK2485" s="538" t="s">
        <v>80</v>
      </c>
      <c r="AL2485" s="538" t="s">
        <v>80</v>
      </c>
      <c r="AM2485" s="538" t="s">
        <v>80</v>
      </c>
      <c r="AN2485" s="539"/>
      <c r="AO2485" s="539"/>
      <c r="AP2485" s="569"/>
      <c r="AQ2485" s="569"/>
      <c r="AR2485" s="539"/>
      <c r="AS2485" s="539"/>
      <c r="AT2485" s="539"/>
      <c r="AU2485" s="539"/>
      <c r="AV2485" s="539"/>
      <c r="AW2485" s="539"/>
      <c r="AX2485" s="539"/>
      <c r="AY2485" s="539"/>
      <c r="AZ2485" s="539"/>
      <c r="BA2485" s="539"/>
      <c r="BB2485" s="357"/>
      <c r="BC2485" s="592">
        <f t="shared" si="2102"/>
        <v>14763.999999999996</v>
      </c>
      <c r="BD2485" s="593">
        <f t="shared" si="2103"/>
        <v>21291</v>
      </c>
      <c r="BE2485" s="595">
        <f t="shared" si="2104"/>
        <v>56943</v>
      </c>
      <c r="BF2485" s="289">
        <f t="shared" si="2105"/>
        <v>48285</v>
      </c>
      <c r="BG2485" s="596">
        <f t="shared" si="2106"/>
        <v>88245</v>
      </c>
      <c r="BH2485" s="595">
        <f t="shared" si="2107"/>
        <v>42921.9</v>
      </c>
      <c r="BI2485" s="289">
        <f t="shared" si="2108"/>
        <v>17577</v>
      </c>
      <c r="BJ2485" s="596">
        <f t="shared" si="2109"/>
        <v>117936</v>
      </c>
      <c r="BK2485" s="595">
        <f t="shared" si="2110"/>
        <v>6262</v>
      </c>
      <c r="BL2485" s="289">
        <f t="shared" si="2111"/>
        <v>5656</v>
      </c>
      <c r="BM2485" s="596">
        <f t="shared" si="2112"/>
        <v>10504</v>
      </c>
      <c r="BN2485" s="563">
        <f t="shared" si="2113"/>
        <v>5</v>
      </c>
      <c r="BO2485" s="87">
        <f t="shared" si="2118"/>
        <v>2024</v>
      </c>
      <c r="BP2485" s="87">
        <f t="shared" si="2119"/>
        <v>2</v>
      </c>
      <c r="BQ2485" s="202"/>
    </row>
    <row r="2486" spans="1:69" ht="10.5" customHeight="1" x14ac:dyDescent="0.2">
      <c r="A2486" s="87" t="str">
        <f t="shared" si="2116"/>
        <v>2024-25RYD5</v>
      </c>
      <c r="B2486" s="87" t="str">
        <f t="shared" si="2117"/>
        <v>Y59</v>
      </c>
      <c r="C2486" s="240" t="s">
        <v>204</v>
      </c>
      <c r="D2486" s="240" t="s">
        <v>168</v>
      </c>
      <c r="E2486" s="42"/>
      <c r="F2486" s="320" t="str">
        <f>VLOOKUP($G2486,'Selection Sheet'!$C$15:$F$39,3,0)</f>
        <v>Y59</v>
      </c>
      <c r="G2486" s="320" t="str">
        <f t="shared" si="2095"/>
        <v>RYD</v>
      </c>
      <c r="H2486" s="240" t="s">
        <v>538</v>
      </c>
      <c r="I2486" s="534">
        <v>209</v>
      </c>
      <c r="J2486" s="534">
        <v>62</v>
      </c>
      <c r="K2486" s="534">
        <v>37</v>
      </c>
      <c r="L2486" s="534">
        <v>20</v>
      </c>
      <c r="M2486" s="534">
        <v>206</v>
      </c>
      <c r="N2486" s="534">
        <v>24</v>
      </c>
      <c r="O2486" s="534">
        <v>36</v>
      </c>
      <c r="P2486" s="534">
        <v>12</v>
      </c>
      <c r="Q2486" s="534">
        <v>81</v>
      </c>
      <c r="R2486" s="534">
        <v>69</v>
      </c>
      <c r="S2486" s="534">
        <v>612</v>
      </c>
      <c r="T2486" s="549">
        <v>454</v>
      </c>
      <c r="U2486" s="554">
        <v>90.1</v>
      </c>
      <c r="V2486" s="554">
        <v>76</v>
      </c>
      <c r="W2486" s="554">
        <v>143</v>
      </c>
      <c r="X2486" s="498">
        <v>456</v>
      </c>
      <c r="Y2486" s="555">
        <v>59.8</v>
      </c>
      <c r="Z2486" s="554">
        <v>29.5</v>
      </c>
      <c r="AA2486" s="554">
        <v>156</v>
      </c>
      <c r="AB2486" s="549">
        <v>61</v>
      </c>
      <c r="AC2486" s="554">
        <v>54.6</v>
      </c>
      <c r="AD2486" s="554">
        <v>47</v>
      </c>
      <c r="AE2486" s="554">
        <v>88</v>
      </c>
      <c r="AF2486" s="502">
        <v>128</v>
      </c>
      <c r="AG2486" s="503">
        <v>143.21904761904801</v>
      </c>
      <c r="AH2486" s="503">
        <v>186.2</v>
      </c>
      <c r="AI2486" s="502">
        <v>105</v>
      </c>
      <c r="AJ2486" s="538" t="s">
        <v>80</v>
      </c>
      <c r="AK2486" s="538" t="s">
        <v>80</v>
      </c>
      <c r="AL2486" s="538" t="s">
        <v>80</v>
      </c>
      <c r="AM2486" s="538" t="s">
        <v>80</v>
      </c>
      <c r="AN2486" s="539"/>
      <c r="AO2486" s="539"/>
      <c r="AP2486" s="569"/>
      <c r="AQ2486" s="569"/>
      <c r="AR2486" s="539"/>
      <c r="AS2486" s="539"/>
      <c r="AT2486" s="539"/>
      <c r="AU2486" s="539"/>
      <c r="AV2486" s="539"/>
      <c r="AW2486" s="539"/>
      <c r="AX2486" s="539"/>
      <c r="AY2486" s="539"/>
      <c r="AZ2486" s="539"/>
      <c r="BA2486" s="539"/>
      <c r="BB2486" s="357"/>
      <c r="BC2486" s="592">
        <f t="shared" si="2102"/>
        <v>15038.000000000042</v>
      </c>
      <c r="BD2486" s="593">
        <f t="shared" si="2103"/>
        <v>19551</v>
      </c>
      <c r="BE2486" s="595">
        <f t="shared" si="2104"/>
        <v>40905.399999999994</v>
      </c>
      <c r="BF2486" s="289">
        <f t="shared" si="2105"/>
        <v>34504</v>
      </c>
      <c r="BG2486" s="596">
        <f t="shared" si="2106"/>
        <v>64922</v>
      </c>
      <c r="BH2486" s="595">
        <f t="shared" si="2107"/>
        <v>27268.799999999999</v>
      </c>
      <c r="BI2486" s="289">
        <f t="shared" si="2108"/>
        <v>13452</v>
      </c>
      <c r="BJ2486" s="596">
        <f t="shared" si="2109"/>
        <v>71136</v>
      </c>
      <c r="BK2486" s="595">
        <f t="shared" si="2110"/>
        <v>3330.6</v>
      </c>
      <c r="BL2486" s="289">
        <f t="shared" si="2111"/>
        <v>2867</v>
      </c>
      <c r="BM2486" s="596">
        <f t="shared" si="2112"/>
        <v>5368</v>
      </c>
      <c r="BN2486" s="563">
        <f t="shared" si="2113"/>
        <v>5</v>
      </c>
      <c r="BO2486" s="87">
        <f t="shared" si="2118"/>
        <v>2024</v>
      </c>
      <c r="BP2486" s="87">
        <f t="shared" si="2119"/>
        <v>2</v>
      </c>
      <c r="BQ2486" s="202"/>
    </row>
    <row r="2487" spans="1:69" ht="10.5" customHeight="1" x14ac:dyDescent="0.2">
      <c r="A2487" s="87" t="str">
        <f t="shared" si="2116"/>
        <v>2024-25RYE5</v>
      </c>
      <c r="B2487" s="87" t="str">
        <f t="shared" si="2117"/>
        <v>Y59</v>
      </c>
      <c r="C2487" s="240" t="s">
        <v>204</v>
      </c>
      <c r="D2487" s="240" t="s">
        <v>168</v>
      </c>
      <c r="E2487" s="42"/>
      <c r="F2487" s="320" t="str">
        <f>VLOOKUP($G2487,'Selection Sheet'!$C$15:$F$39,3,0)</f>
        <v>Y59</v>
      </c>
      <c r="G2487" s="320" t="str">
        <f t="shared" si="2095"/>
        <v>RYE</v>
      </c>
      <c r="H2487" s="240" t="s">
        <v>539</v>
      </c>
      <c r="I2487" s="534">
        <v>181</v>
      </c>
      <c r="J2487" s="534">
        <v>56</v>
      </c>
      <c r="K2487" s="534">
        <v>20</v>
      </c>
      <c r="L2487" s="534">
        <v>9</v>
      </c>
      <c r="M2487" s="534">
        <v>181</v>
      </c>
      <c r="N2487" s="534">
        <v>21</v>
      </c>
      <c r="O2487" s="534">
        <v>20</v>
      </c>
      <c r="P2487" s="534">
        <v>6</v>
      </c>
      <c r="Q2487" s="534">
        <v>65</v>
      </c>
      <c r="R2487" s="534">
        <v>49</v>
      </c>
      <c r="S2487" s="534">
        <v>410</v>
      </c>
      <c r="T2487" s="549">
        <v>350</v>
      </c>
      <c r="U2487" s="554">
        <v>99.4</v>
      </c>
      <c r="V2487" s="554">
        <v>83</v>
      </c>
      <c r="W2487" s="554">
        <v>151</v>
      </c>
      <c r="X2487" s="498">
        <v>376</v>
      </c>
      <c r="Y2487" s="555">
        <v>81.099999999999994</v>
      </c>
      <c r="Z2487" s="554">
        <v>29</v>
      </c>
      <c r="AA2487" s="554">
        <v>236</v>
      </c>
      <c r="AB2487" s="549">
        <v>78</v>
      </c>
      <c r="AC2487" s="554">
        <v>59.2</v>
      </c>
      <c r="AD2487" s="554">
        <v>51.5</v>
      </c>
      <c r="AE2487" s="554">
        <v>99</v>
      </c>
      <c r="AF2487" s="502">
        <v>69</v>
      </c>
      <c r="AG2487" s="503">
        <v>146.258620689655</v>
      </c>
      <c r="AH2487" s="503">
        <v>242.5</v>
      </c>
      <c r="AI2487" s="502">
        <v>58</v>
      </c>
      <c r="AJ2487" s="538" t="s">
        <v>80</v>
      </c>
      <c r="AK2487" s="538" t="s">
        <v>80</v>
      </c>
      <c r="AL2487" s="538" t="s">
        <v>80</v>
      </c>
      <c r="AM2487" s="538" t="s">
        <v>80</v>
      </c>
      <c r="AN2487" s="539"/>
      <c r="AO2487" s="539"/>
      <c r="AP2487" s="569"/>
      <c r="AQ2487" s="569"/>
      <c r="AR2487" s="539"/>
      <c r="AS2487" s="539"/>
      <c r="AT2487" s="539"/>
      <c r="AU2487" s="539"/>
      <c r="AV2487" s="539"/>
      <c r="AW2487" s="539"/>
      <c r="AX2487" s="539"/>
      <c r="AY2487" s="539"/>
      <c r="AZ2487" s="539"/>
      <c r="BA2487" s="539"/>
      <c r="BB2487" s="357"/>
      <c r="BC2487" s="592">
        <f t="shared" si="2102"/>
        <v>8482.9999999999909</v>
      </c>
      <c r="BD2487" s="593">
        <f t="shared" si="2103"/>
        <v>14065</v>
      </c>
      <c r="BE2487" s="595">
        <f t="shared" si="2104"/>
        <v>34790</v>
      </c>
      <c r="BF2487" s="289">
        <f t="shared" si="2105"/>
        <v>29050</v>
      </c>
      <c r="BG2487" s="596">
        <f t="shared" si="2106"/>
        <v>52850</v>
      </c>
      <c r="BH2487" s="595">
        <f t="shared" si="2107"/>
        <v>30493.599999999999</v>
      </c>
      <c r="BI2487" s="289">
        <f t="shared" si="2108"/>
        <v>10904</v>
      </c>
      <c r="BJ2487" s="596">
        <f t="shared" si="2109"/>
        <v>88736</v>
      </c>
      <c r="BK2487" s="595">
        <f t="shared" si="2110"/>
        <v>4617.6000000000004</v>
      </c>
      <c r="BL2487" s="289">
        <f t="shared" si="2111"/>
        <v>4017</v>
      </c>
      <c r="BM2487" s="596">
        <f t="shared" si="2112"/>
        <v>7722</v>
      </c>
      <c r="BN2487" s="563">
        <f t="shared" si="2113"/>
        <v>5</v>
      </c>
      <c r="BO2487" s="87">
        <f t="shared" si="2118"/>
        <v>2024</v>
      </c>
      <c r="BP2487" s="87">
        <f t="shared" si="2119"/>
        <v>2</v>
      </c>
      <c r="BQ2487" s="202"/>
    </row>
    <row r="2488" spans="1:69" ht="10.5" customHeight="1" x14ac:dyDescent="0.2">
      <c r="A2488" s="312" t="str">
        <f t="shared" si="2116"/>
        <v>2024-25RYF5</v>
      </c>
      <c r="B2488" s="312" t="str">
        <f t="shared" si="2117"/>
        <v>Y58</v>
      </c>
      <c r="C2488" s="245" t="s">
        <v>204</v>
      </c>
      <c r="D2488" s="245" t="s">
        <v>168</v>
      </c>
      <c r="E2488" s="53"/>
      <c r="F2488" s="322" t="str">
        <f>VLOOKUP($G2488,'Selection Sheet'!$C$15:$F$39,3,0)</f>
        <v>Y58</v>
      </c>
      <c r="G2488" s="322" t="str">
        <f t="shared" si="2095"/>
        <v>RYF</v>
      </c>
      <c r="H2488" s="245" t="s">
        <v>540</v>
      </c>
      <c r="I2488" s="543">
        <v>269</v>
      </c>
      <c r="J2488" s="543">
        <v>68</v>
      </c>
      <c r="K2488" s="543">
        <v>45</v>
      </c>
      <c r="L2488" s="543">
        <v>18</v>
      </c>
      <c r="M2488" s="543">
        <v>269</v>
      </c>
      <c r="N2488" s="543">
        <v>28</v>
      </c>
      <c r="O2488" s="543">
        <v>45</v>
      </c>
      <c r="P2488" s="543">
        <v>11</v>
      </c>
      <c r="Q2488" s="543">
        <v>92</v>
      </c>
      <c r="R2488" s="543">
        <v>72</v>
      </c>
      <c r="S2488" s="543">
        <v>737</v>
      </c>
      <c r="T2488" s="524">
        <v>621</v>
      </c>
      <c r="U2488" s="552">
        <v>104.3</v>
      </c>
      <c r="V2488" s="552">
        <v>95</v>
      </c>
      <c r="W2488" s="552">
        <v>159</v>
      </c>
      <c r="X2488" s="524">
        <v>610</v>
      </c>
      <c r="Y2488" s="557">
        <v>68.7</v>
      </c>
      <c r="Z2488" s="552">
        <v>26</v>
      </c>
      <c r="AA2488" s="552">
        <v>182</v>
      </c>
      <c r="AB2488" s="527">
        <v>71</v>
      </c>
      <c r="AC2488" s="552">
        <v>63.5</v>
      </c>
      <c r="AD2488" s="552">
        <v>56</v>
      </c>
      <c r="AE2488" s="552">
        <v>101</v>
      </c>
      <c r="AF2488" s="528">
        <v>143</v>
      </c>
      <c r="AG2488" s="529">
        <v>167.056451612903</v>
      </c>
      <c r="AH2488" s="529">
        <v>237.7</v>
      </c>
      <c r="AI2488" s="528">
        <v>124</v>
      </c>
      <c r="AJ2488" s="544" t="s">
        <v>80</v>
      </c>
      <c r="AK2488" s="544" t="s">
        <v>80</v>
      </c>
      <c r="AL2488" s="544" t="s">
        <v>80</v>
      </c>
      <c r="AM2488" s="544" t="s">
        <v>80</v>
      </c>
      <c r="AN2488" s="545"/>
      <c r="AO2488" s="545"/>
      <c r="AP2488" s="571"/>
      <c r="AQ2488" s="571"/>
      <c r="AR2488" s="545"/>
      <c r="AS2488" s="545"/>
      <c r="AT2488" s="545"/>
      <c r="AU2488" s="545"/>
      <c r="AV2488" s="545"/>
      <c r="AW2488" s="545"/>
      <c r="AX2488" s="545"/>
      <c r="AY2488" s="545"/>
      <c r="AZ2488" s="545"/>
      <c r="BA2488" s="545"/>
      <c r="BB2488" s="359"/>
      <c r="BC2488" s="605">
        <f t="shared" si="2102"/>
        <v>20714.999999999971</v>
      </c>
      <c r="BD2488" s="606">
        <f t="shared" si="2103"/>
        <v>29474.799999999999</v>
      </c>
      <c r="BE2488" s="609">
        <f t="shared" si="2104"/>
        <v>64770.299999999996</v>
      </c>
      <c r="BF2488" s="311">
        <f t="shared" si="2105"/>
        <v>58995</v>
      </c>
      <c r="BG2488" s="610">
        <f t="shared" si="2106"/>
        <v>98739</v>
      </c>
      <c r="BH2488" s="609">
        <f t="shared" si="2107"/>
        <v>41907</v>
      </c>
      <c r="BI2488" s="311">
        <f t="shared" si="2108"/>
        <v>15860</v>
      </c>
      <c r="BJ2488" s="610">
        <f t="shared" si="2109"/>
        <v>111020</v>
      </c>
      <c r="BK2488" s="609">
        <f t="shared" si="2110"/>
        <v>4508.5</v>
      </c>
      <c r="BL2488" s="311">
        <f t="shared" si="2111"/>
        <v>3976</v>
      </c>
      <c r="BM2488" s="610">
        <f t="shared" si="2112"/>
        <v>7171</v>
      </c>
      <c r="BN2488" s="565">
        <f t="shared" si="2113"/>
        <v>5</v>
      </c>
      <c r="BO2488" s="312">
        <f t="shared" si="2118"/>
        <v>2024</v>
      </c>
      <c r="BP2488" s="312">
        <f t="shared" si="2119"/>
        <v>2</v>
      </c>
      <c r="BQ2488" s="363"/>
    </row>
    <row r="2489" spans="1:69" ht="10.5" customHeight="1" x14ac:dyDescent="0.2">
      <c r="A2489" s="313" t="str">
        <f t="shared" ref="A2489:A2499" si="2120">CONCATENATE(C2489,G2489,BN2489)</f>
        <v>2024-25R1F6</v>
      </c>
      <c r="B2489" s="313" t="str">
        <f t="shared" ref="B2489:B2499" si="2121">F2489</f>
        <v>Y59</v>
      </c>
      <c r="C2489" s="241" t="s">
        <v>204</v>
      </c>
      <c r="D2489" s="241" t="s">
        <v>169</v>
      </c>
      <c r="E2489" s="223"/>
      <c r="F2489" s="364" t="str">
        <f>VLOOKUP($G2489,'Selection Sheet'!$C$15:$F$39,3,0)</f>
        <v>Y59</v>
      </c>
      <c r="G2489" s="364" t="str">
        <f t="shared" si="2095"/>
        <v>R1F</v>
      </c>
      <c r="H2489" s="241" t="s">
        <v>529</v>
      </c>
      <c r="I2489" s="546">
        <v>8</v>
      </c>
      <c r="J2489" s="546">
        <v>1</v>
      </c>
      <c r="K2489" s="546">
        <v>0</v>
      </c>
      <c r="L2489" s="546">
        <v>0</v>
      </c>
      <c r="M2489" s="546">
        <v>10</v>
      </c>
      <c r="N2489" s="546">
        <v>2</v>
      </c>
      <c r="O2489" s="546">
        <v>2</v>
      </c>
      <c r="P2489" s="546">
        <v>2</v>
      </c>
      <c r="Q2489" s="546" t="s">
        <v>80</v>
      </c>
      <c r="R2489" s="546" t="s">
        <v>80</v>
      </c>
      <c r="S2489" s="546">
        <v>28</v>
      </c>
      <c r="T2489" s="486">
        <v>26</v>
      </c>
      <c r="U2489" s="553">
        <v>87</v>
      </c>
      <c r="V2489" s="553">
        <v>70.5</v>
      </c>
      <c r="W2489" s="553">
        <v>177</v>
      </c>
      <c r="X2489" s="486">
        <v>27</v>
      </c>
      <c r="Y2489" s="558">
        <v>25.9</v>
      </c>
      <c r="Z2489" s="553">
        <v>22</v>
      </c>
      <c r="AA2489" s="553">
        <v>45</v>
      </c>
      <c r="AB2489" s="489" t="s">
        <v>80</v>
      </c>
      <c r="AC2489" s="553" t="s">
        <v>80</v>
      </c>
      <c r="AD2489" s="553" t="s">
        <v>80</v>
      </c>
      <c r="AE2489" s="553" t="s">
        <v>80</v>
      </c>
      <c r="AF2489" s="490">
        <v>4</v>
      </c>
      <c r="AG2489" s="491">
        <v>162.5</v>
      </c>
      <c r="AH2489" s="491">
        <v>193.7</v>
      </c>
      <c r="AI2489" s="490">
        <v>4</v>
      </c>
      <c r="AJ2489" s="538" t="s">
        <v>80</v>
      </c>
      <c r="AK2489" s="538" t="s">
        <v>80</v>
      </c>
      <c r="AL2489" s="538">
        <v>27</v>
      </c>
      <c r="AM2489" s="538">
        <v>58</v>
      </c>
      <c r="AN2489" s="539"/>
      <c r="AO2489" s="539"/>
      <c r="AP2489" s="572"/>
      <c r="AQ2489" s="572"/>
      <c r="AR2489" s="548"/>
      <c r="AS2489" s="548"/>
      <c r="AT2489" s="548"/>
      <c r="AU2489" s="548"/>
      <c r="AV2489" s="548"/>
      <c r="AW2489" s="548"/>
      <c r="AX2489" s="548"/>
      <c r="AY2489" s="548"/>
      <c r="AZ2489" s="548"/>
      <c r="BA2489" s="548"/>
      <c r="BB2489" s="361"/>
      <c r="BC2489" s="586">
        <f t="shared" si="2102"/>
        <v>650</v>
      </c>
      <c r="BD2489" s="587">
        <f t="shared" si="2103"/>
        <v>774.8</v>
      </c>
      <c r="BE2489" s="590">
        <f t="shared" si="2104"/>
        <v>2262</v>
      </c>
      <c r="BF2489" s="308">
        <f t="shared" si="2105"/>
        <v>1833</v>
      </c>
      <c r="BG2489" s="591">
        <f t="shared" si="2106"/>
        <v>4602</v>
      </c>
      <c r="BH2489" s="590">
        <f t="shared" si="2107"/>
        <v>699.3</v>
      </c>
      <c r="BI2489" s="308">
        <f t="shared" si="2108"/>
        <v>594</v>
      </c>
      <c r="BJ2489" s="591">
        <f t="shared" si="2109"/>
        <v>1215</v>
      </c>
      <c r="BK2489" s="590" t="str">
        <f t="shared" si="2110"/>
        <v>-</v>
      </c>
      <c r="BL2489" s="308" t="str">
        <f t="shared" si="2111"/>
        <v>-</v>
      </c>
      <c r="BM2489" s="591" t="str">
        <f t="shared" si="2112"/>
        <v>-</v>
      </c>
      <c r="BN2489" s="562">
        <f t="shared" si="2113"/>
        <v>6</v>
      </c>
      <c r="BO2489" s="313">
        <f t="shared" ref="BO2489:BO2499" si="2122">VALUE(LEFT(C2489,4)+IF($BN2489&lt;4,1,0))</f>
        <v>2024</v>
      </c>
      <c r="BP2489" s="313">
        <f t="shared" ref="BP2489:BP2499" si="2123">(BN2489/3-ROUNDDOWN(BN2489/3,0))*3</f>
        <v>0</v>
      </c>
      <c r="BQ2489" s="362"/>
    </row>
    <row r="2490" spans="1:69" ht="10.5" customHeight="1" x14ac:dyDescent="0.2">
      <c r="A2490" s="87" t="str">
        <f t="shared" si="2120"/>
        <v>2024-25RRU6</v>
      </c>
      <c r="B2490" s="87" t="str">
        <f t="shared" si="2121"/>
        <v>Y56</v>
      </c>
      <c r="C2490" s="240" t="s">
        <v>204</v>
      </c>
      <c r="D2490" s="240" t="s">
        <v>169</v>
      </c>
      <c r="E2490" s="42"/>
      <c r="F2490" s="320" t="str">
        <f>VLOOKUP($G2490,'Selection Sheet'!$C$15:$F$39,3,0)</f>
        <v>Y56</v>
      </c>
      <c r="G2490" s="320" t="str">
        <f t="shared" si="2095"/>
        <v>RRU</v>
      </c>
      <c r="H2490" s="240" t="s">
        <v>530</v>
      </c>
      <c r="I2490" s="534">
        <v>344</v>
      </c>
      <c r="J2490" s="534">
        <v>102</v>
      </c>
      <c r="K2490" s="534">
        <v>34</v>
      </c>
      <c r="L2490" s="534">
        <v>24</v>
      </c>
      <c r="M2490" s="534">
        <v>342</v>
      </c>
      <c r="N2490" s="534">
        <v>45</v>
      </c>
      <c r="O2490" s="534">
        <v>33</v>
      </c>
      <c r="P2490" s="534">
        <v>17</v>
      </c>
      <c r="Q2490" s="534" t="s">
        <v>80</v>
      </c>
      <c r="R2490" s="534" t="s">
        <v>80</v>
      </c>
      <c r="S2490" s="534">
        <v>999</v>
      </c>
      <c r="T2490" s="549">
        <v>375</v>
      </c>
      <c r="U2490" s="554">
        <v>97.4</v>
      </c>
      <c r="V2490" s="554">
        <v>84</v>
      </c>
      <c r="W2490" s="554">
        <v>160</v>
      </c>
      <c r="X2490" s="498">
        <v>516</v>
      </c>
      <c r="Y2490" s="555">
        <v>66</v>
      </c>
      <c r="Z2490" s="554">
        <v>27.5</v>
      </c>
      <c r="AA2490" s="554">
        <v>188</v>
      </c>
      <c r="AB2490" s="549">
        <v>71</v>
      </c>
      <c r="AC2490" s="554">
        <v>55.7</v>
      </c>
      <c r="AD2490" s="554">
        <v>49</v>
      </c>
      <c r="AE2490" s="554">
        <v>88</v>
      </c>
      <c r="AF2490" s="502">
        <v>119</v>
      </c>
      <c r="AG2490" s="503">
        <v>137.663366336634</v>
      </c>
      <c r="AH2490" s="503">
        <v>180</v>
      </c>
      <c r="AI2490" s="502">
        <v>101</v>
      </c>
      <c r="AJ2490" s="538" t="s">
        <v>80</v>
      </c>
      <c r="AK2490" s="538" t="s">
        <v>80</v>
      </c>
      <c r="AL2490" s="538">
        <v>111</v>
      </c>
      <c r="AM2490" s="538">
        <v>300</v>
      </c>
      <c r="AN2490" s="539"/>
      <c r="AO2490" s="539"/>
      <c r="AP2490" s="569"/>
      <c r="AQ2490" s="569"/>
      <c r="AR2490" s="539"/>
      <c r="AS2490" s="539"/>
      <c r="AT2490" s="539"/>
      <c r="AU2490" s="539"/>
      <c r="AV2490" s="539"/>
      <c r="AW2490" s="539"/>
      <c r="AX2490" s="539"/>
      <c r="AY2490" s="539"/>
      <c r="AZ2490" s="539"/>
      <c r="BA2490" s="539"/>
      <c r="BB2490" s="357"/>
      <c r="BC2490" s="592">
        <f t="shared" si="2102"/>
        <v>13904.000000000035</v>
      </c>
      <c r="BD2490" s="593">
        <f t="shared" si="2103"/>
        <v>18180</v>
      </c>
      <c r="BE2490" s="595">
        <f t="shared" si="2104"/>
        <v>36525</v>
      </c>
      <c r="BF2490" s="289">
        <f t="shared" si="2105"/>
        <v>31500</v>
      </c>
      <c r="BG2490" s="596">
        <f t="shared" si="2106"/>
        <v>60000</v>
      </c>
      <c r="BH2490" s="595">
        <f t="shared" si="2107"/>
        <v>34056</v>
      </c>
      <c r="BI2490" s="289">
        <f t="shared" si="2108"/>
        <v>14190</v>
      </c>
      <c r="BJ2490" s="596">
        <f t="shared" si="2109"/>
        <v>97008</v>
      </c>
      <c r="BK2490" s="595">
        <f t="shared" si="2110"/>
        <v>3954.7000000000003</v>
      </c>
      <c r="BL2490" s="289">
        <f t="shared" si="2111"/>
        <v>3479</v>
      </c>
      <c r="BM2490" s="596">
        <f t="shared" si="2112"/>
        <v>6248</v>
      </c>
      <c r="BN2490" s="563">
        <f t="shared" si="2113"/>
        <v>6</v>
      </c>
      <c r="BO2490" s="87">
        <f t="shared" si="2122"/>
        <v>2024</v>
      </c>
      <c r="BP2490" s="87">
        <f t="shared" si="2123"/>
        <v>0</v>
      </c>
      <c r="BQ2490" s="202"/>
    </row>
    <row r="2491" spans="1:69" ht="10.5" customHeight="1" x14ac:dyDescent="0.2">
      <c r="A2491" s="87" t="str">
        <f t="shared" si="2120"/>
        <v>2024-25RX66</v>
      </c>
      <c r="B2491" s="87" t="str">
        <f t="shared" si="2121"/>
        <v>Y63</v>
      </c>
      <c r="C2491" s="240" t="s">
        <v>204</v>
      </c>
      <c r="D2491" s="240" t="s">
        <v>169</v>
      </c>
      <c r="E2491" s="42"/>
      <c r="F2491" s="320" t="str">
        <f>VLOOKUP($G2491,'Selection Sheet'!$C$15:$F$39,3,0)</f>
        <v>Y63</v>
      </c>
      <c r="G2491" s="320" t="str">
        <f t="shared" si="2095"/>
        <v>RX6</v>
      </c>
      <c r="H2491" s="240" t="s">
        <v>532</v>
      </c>
      <c r="I2491" s="534">
        <v>181</v>
      </c>
      <c r="J2491" s="534">
        <v>65</v>
      </c>
      <c r="K2491" s="534">
        <v>32</v>
      </c>
      <c r="L2491" s="534">
        <v>20</v>
      </c>
      <c r="M2491" s="534">
        <v>176</v>
      </c>
      <c r="N2491" s="534">
        <v>24</v>
      </c>
      <c r="O2491" s="534">
        <v>29</v>
      </c>
      <c r="P2491" s="534">
        <v>12</v>
      </c>
      <c r="Q2491" s="534" t="s">
        <v>80</v>
      </c>
      <c r="R2491" s="534" t="s">
        <v>80</v>
      </c>
      <c r="S2491" s="534">
        <v>444</v>
      </c>
      <c r="T2491" s="549">
        <v>317</v>
      </c>
      <c r="U2491" s="554">
        <v>85.3</v>
      </c>
      <c r="V2491" s="554">
        <v>76</v>
      </c>
      <c r="W2491" s="554">
        <v>130</v>
      </c>
      <c r="X2491" s="498">
        <v>299</v>
      </c>
      <c r="Y2491" s="555">
        <v>79.599999999999994</v>
      </c>
      <c r="Z2491" s="554">
        <v>36</v>
      </c>
      <c r="AA2491" s="554">
        <v>230</v>
      </c>
      <c r="AB2491" s="549">
        <v>52</v>
      </c>
      <c r="AC2491" s="554">
        <v>51.4</v>
      </c>
      <c r="AD2491" s="554">
        <v>43</v>
      </c>
      <c r="AE2491" s="554">
        <v>87</v>
      </c>
      <c r="AF2491" s="502">
        <v>50</v>
      </c>
      <c r="AG2491" s="503">
        <v>162.279069767442</v>
      </c>
      <c r="AH2491" s="503">
        <v>222.4</v>
      </c>
      <c r="AI2491" s="502">
        <v>43</v>
      </c>
      <c r="AJ2491" s="538" t="s">
        <v>80</v>
      </c>
      <c r="AK2491" s="538" t="s">
        <v>80</v>
      </c>
      <c r="AL2491" s="538">
        <v>187</v>
      </c>
      <c r="AM2491" s="538">
        <v>300</v>
      </c>
      <c r="AN2491" s="539"/>
      <c r="AO2491" s="539"/>
      <c r="AP2491" s="569"/>
      <c r="AQ2491" s="569"/>
      <c r="AR2491" s="539"/>
      <c r="AS2491" s="539"/>
      <c r="AT2491" s="539"/>
      <c r="AU2491" s="539"/>
      <c r="AV2491" s="539"/>
      <c r="AW2491" s="539"/>
      <c r="AX2491" s="539"/>
      <c r="AY2491" s="539"/>
      <c r="AZ2491" s="539"/>
      <c r="BA2491" s="539"/>
      <c r="BB2491" s="357"/>
      <c r="BC2491" s="592">
        <f t="shared" si="2102"/>
        <v>6978.0000000000055</v>
      </c>
      <c r="BD2491" s="593">
        <f t="shared" si="2103"/>
        <v>9563.2000000000007</v>
      </c>
      <c r="BE2491" s="595">
        <f t="shared" si="2104"/>
        <v>27040.1</v>
      </c>
      <c r="BF2491" s="289">
        <f t="shared" si="2105"/>
        <v>24092</v>
      </c>
      <c r="BG2491" s="596">
        <f t="shared" si="2106"/>
        <v>41210</v>
      </c>
      <c r="BH2491" s="595">
        <f t="shared" si="2107"/>
        <v>23800.399999999998</v>
      </c>
      <c r="BI2491" s="289">
        <f t="shared" si="2108"/>
        <v>10764</v>
      </c>
      <c r="BJ2491" s="596">
        <f t="shared" si="2109"/>
        <v>68770</v>
      </c>
      <c r="BK2491" s="595">
        <f t="shared" si="2110"/>
        <v>2672.7999999999997</v>
      </c>
      <c r="BL2491" s="289">
        <f t="shared" si="2111"/>
        <v>2236</v>
      </c>
      <c r="BM2491" s="596">
        <f t="shared" si="2112"/>
        <v>4524</v>
      </c>
      <c r="BN2491" s="563">
        <f t="shared" si="2113"/>
        <v>6</v>
      </c>
      <c r="BO2491" s="87">
        <f t="shared" si="2122"/>
        <v>2024</v>
      </c>
      <c r="BP2491" s="87">
        <f t="shared" si="2123"/>
        <v>0</v>
      </c>
      <c r="BQ2491" s="202"/>
    </row>
    <row r="2492" spans="1:69" ht="10.5" customHeight="1" x14ac:dyDescent="0.2">
      <c r="A2492" s="314" t="str">
        <f t="shared" si="2120"/>
        <v>2024-25RX76</v>
      </c>
      <c r="B2492" s="314" t="str">
        <f t="shared" si="2121"/>
        <v>Y62</v>
      </c>
      <c r="C2492" s="243" t="s">
        <v>204</v>
      </c>
      <c r="D2492" s="243" t="s">
        <v>169</v>
      </c>
      <c r="E2492" s="206"/>
      <c r="F2492" s="321" t="str">
        <f>VLOOKUP($G2492,'Selection Sheet'!$C$15:$F$39,3,0)</f>
        <v>Y62</v>
      </c>
      <c r="G2492" s="320" t="str">
        <f t="shared" si="2095"/>
        <v>RX7</v>
      </c>
      <c r="H2492" s="243" t="s">
        <v>533</v>
      </c>
      <c r="I2492" s="540">
        <v>325</v>
      </c>
      <c r="J2492" s="540">
        <v>90</v>
      </c>
      <c r="K2492" s="540">
        <v>57</v>
      </c>
      <c r="L2492" s="540">
        <v>27</v>
      </c>
      <c r="M2492" s="540">
        <v>323</v>
      </c>
      <c r="N2492" s="540">
        <v>36</v>
      </c>
      <c r="O2492" s="540">
        <v>56</v>
      </c>
      <c r="P2492" s="540">
        <v>19</v>
      </c>
      <c r="Q2492" s="540" t="s">
        <v>80</v>
      </c>
      <c r="R2492" s="540" t="s">
        <v>80</v>
      </c>
      <c r="S2492" s="540">
        <v>1044</v>
      </c>
      <c r="T2492" s="514">
        <v>582</v>
      </c>
      <c r="U2492" s="551">
        <v>78.8</v>
      </c>
      <c r="V2492" s="551">
        <v>70</v>
      </c>
      <c r="W2492" s="551">
        <v>117</v>
      </c>
      <c r="X2492" s="511">
        <v>680</v>
      </c>
      <c r="Y2492" s="556">
        <v>59.1</v>
      </c>
      <c r="Z2492" s="551">
        <v>26.5</v>
      </c>
      <c r="AA2492" s="551">
        <v>130.5</v>
      </c>
      <c r="AB2492" s="514">
        <v>88</v>
      </c>
      <c r="AC2492" s="551">
        <v>63</v>
      </c>
      <c r="AD2492" s="551">
        <v>60.5</v>
      </c>
      <c r="AE2492" s="551">
        <v>92</v>
      </c>
      <c r="AF2492" s="515">
        <v>130</v>
      </c>
      <c r="AG2492" s="516">
        <v>162.644230769231</v>
      </c>
      <c r="AH2492" s="516">
        <v>247</v>
      </c>
      <c r="AI2492" s="515">
        <v>104</v>
      </c>
      <c r="AJ2492" s="519" t="s">
        <v>80</v>
      </c>
      <c r="AK2492" s="519" t="s">
        <v>80</v>
      </c>
      <c r="AL2492" s="519">
        <v>52</v>
      </c>
      <c r="AM2492" s="519">
        <v>300</v>
      </c>
      <c r="AN2492" s="570"/>
      <c r="AO2492" s="570"/>
      <c r="AP2492" s="570"/>
      <c r="AQ2492" s="570"/>
      <c r="AR2492" s="542"/>
      <c r="AS2492" s="542"/>
      <c r="AT2492" s="542"/>
      <c r="AU2492" s="542"/>
      <c r="AV2492" s="542"/>
      <c r="AW2492" s="542"/>
      <c r="AX2492" s="542"/>
      <c r="AY2492" s="542"/>
      <c r="AZ2492" s="542"/>
      <c r="BA2492" s="542"/>
      <c r="BB2492" s="358"/>
      <c r="BC2492" s="597">
        <f t="shared" si="2102"/>
        <v>16915.000000000025</v>
      </c>
      <c r="BD2492" s="598">
        <f t="shared" si="2103"/>
        <v>25688</v>
      </c>
      <c r="BE2492" s="602">
        <f t="shared" si="2104"/>
        <v>45861.599999999999</v>
      </c>
      <c r="BF2492" s="603">
        <f t="shared" si="2105"/>
        <v>40740</v>
      </c>
      <c r="BG2492" s="604">
        <f t="shared" si="2106"/>
        <v>68094</v>
      </c>
      <c r="BH2492" s="602">
        <f t="shared" si="2107"/>
        <v>40188</v>
      </c>
      <c r="BI2492" s="603">
        <f t="shared" si="2108"/>
        <v>18020</v>
      </c>
      <c r="BJ2492" s="604">
        <f t="shared" si="2109"/>
        <v>88740</v>
      </c>
      <c r="BK2492" s="602">
        <f t="shared" si="2110"/>
        <v>5544</v>
      </c>
      <c r="BL2492" s="603">
        <f t="shared" si="2111"/>
        <v>5324</v>
      </c>
      <c r="BM2492" s="604">
        <f t="shared" si="2112"/>
        <v>8096</v>
      </c>
      <c r="BN2492" s="564">
        <f t="shared" si="2113"/>
        <v>6</v>
      </c>
      <c r="BO2492" s="314">
        <f t="shared" si="2122"/>
        <v>2024</v>
      </c>
      <c r="BP2492" s="314">
        <f t="shared" si="2123"/>
        <v>0</v>
      </c>
      <c r="BQ2492" s="202"/>
    </row>
    <row r="2493" spans="1:69" ht="10.5" customHeight="1" x14ac:dyDescent="0.2">
      <c r="A2493" s="87" t="str">
        <f t="shared" si="2120"/>
        <v>2024-25RX86</v>
      </c>
      <c r="B2493" s="87" t="str">
        <f t="shared" si="2121"/>
        <v>Y63</v>
      </c>
      <c r="C2493" s="240" t="s">
        <v>204</v>
      </c>
      <c r="D2493" s="240" t="s">
        <v>169</v>
      </c>
      <c r="E2493" s="42"/>
      <c r="F2493" s="320" t="str">
        <f>VLOOKUP($G2493,'Selection Sheet'!$C$15:$F$39,3,0)</f>
        <v>Y63</v>
      </c>
      <c r="G2493" s="320" t="str">
        <f t="shared" si="2095"/>
        <v>RX8</v>
      </c>
      <c r="H2493" s="240" t="s">
        <v>534</v>
      </c>
      <c r="I2493" s="534">
        <v>283</v>
      </c>
      <c r="J2493" s="534">
        <v>61</v>
      </c>
      <c r="K2493" s="534">
        <v>41</v>
      </c>
      <c r="L2493" s="534">
        <v>14</v>
      </c>
      <c r="M2493" s="534">
        <v>283</v>
      </c>
      <c r="N2493" s="534">
        <v>26</v>
      </c>
      <c r="O2493" s="534">
        <v>41</v>
      </c>
      <c r="P2493" s="534">
        <v>8</v>
      </c>
      <c r="Q2493" s="534" t="s">
        <v>80</v>
      </c>
      <c r="R2493" s="534" t="s">
        <v>80</v>
      </c>
      <c r="S2493" s="534">
        <v>923</v>
      </c>
      <c r="T2493" s="549">
        <v>432</v>
      </c>
      <c r="U2493" s="554">
        <v>89.2</v>
      </c>
      <c r="V2493" s="554">
        <v>75</v>
      </c>
      <c r="W2493" s="554">
        <v>140</v>
      </c>
      <c r="X2493" s="498">
        <v>482</v>
      </c>
      <c r="Y2493" s="555">
        <v>83</v>
      </c>
      <c r="Z2493" s="554">
        <v>29</v>
      </c>
      <c r="AA2493" s="554">
        <v>236</v>
      </c>
      <c r="AB2493" s="549">
        <v>88</v>
      </c>
      <c r="AC2493" s="554">
        <v>57.3</v>
      </c>
      <c r="AD2493" s="554">
        <v>51</v>
      </c>
      <c r="AE2493" s="554">
        <v>92</v>
      </c>
      <c r="AF2493" s="502">
        <v>95</v>
      </c>
      <c r="AG2493" s="503">
        <v>151.707317073171</v>
      </c>
      <c r="AH2493" s="503">
        <v>225.9</v>
      </c>
      <c r="AI2493" s="502">
        <v>82</v>
      </c>
      <c r="AJ2493" s="506" t="s">
        <v>80</v>
      </c>
      <c r="AK2493" s="506" t="s">
        <v>80</v>
      </c>
      <c r="AL2493" s="506">
        <v>94</v>
      </c>
      <c r="AM2493" s="506">
        <v>300</v>
      </c>
      <c r="AN2493" s="569"/>
      <c r="AO2493" s="569"/>
      <c r="AP2493" s="569"/>
      <c r="AQ2493" s="569"/>
      <c r="AR2493" s="539"/>
      <c r="AS2493" s="539"/>
      <c r="AT2493" s="539"/>
      <c r="AU2493" s="539"/>
      <c r="AV2493" s="539"/>
      <c r="AW2493" s="539"/>
      <c r="AX2493" s="539"/>
      <c r="AY2493" s="539"/>
      <c r="AZ2493" s="539"/>
      <c r="BA2493" s="539"/>
      <c r="BB2493" s="357"/>
      <c r="BC2493" s="592">
        <f t="shared" si="2102"/>
        <v>12440.000000000022</v>
      </c>
      <c r="BD2493" s="593">
        <f t="shared" si="2103"/>
        <v>18523.8</v>
      </c>
      <c r="BE2493" s="595">
        <f t="shared" si="2104"/>
        <v>38534.400000000001</v>
      </c>
      <c r="BF2493" s="289">
        <f t="shared" si="2105"/>
        <v>32400</v>
      </c>
      <c r="BG2493" s="596">
        <f t="shared" si="2106"/>
        <v>60480</v>
      </c>
      <c r="BH2493" s="595">
        <f t="shared" si="2107"/>
        <v>40006</v>
      </c>
      <c r="BI2493" s="289">
        <f t="shared" si="2108"/>
        <v>13978</v>
      </c>
      <c r="BJ2493" s="596">
        <f t="shared" si="2109"/>
        <v>113752</v>
      </c>
      <c r="BK2493" s="595">
        <f t="shared" si="2110"/>
        <v>5042.3999999999996</v>
      </c>
      <c r="BL2493" s="289">
        <f t="shared" si="2111"/>
        <v>4488</v>
      </c>
      <c r="BM2493" s="596">
        <f t="shared" si="2112"/>
        <v>8096</v>
      </c>
      <c r="BN2493" s="563">
        <f t="shared" si="2113"/>
        <v>6</v>
      </c>
      <c r="BO2493" s="87">
        <f t="shared" si="2122"/>
        <v>2024</v>
      </c>
      <c r="BP2493" s="87">
        <f t="shared" si="2123"/>
        <v>0</v>
      </c>
      <c r="BQ2493" s="202"/>
    </row>
    <row r="2494" spans="1:69" ht="10.5" customHeight="1" x14ac:dyDescent="0.2">
      <c r="A2494" s="87" t="str">
        <f t="shared" si="2120"/>
        <v>2024-25RX96</v>
      </c>
      <c r="B2494" s="87" t="str">
        <f t="shared" si="2121"/>
        <v>Y60</v>
      </c>
      <c r="C2494" s="240" t="s">
        <v>204</v>
      </c>
      <c r="D2494" s="240" t="s">
        <v>169</v>
      </c>
      <c r="E2494" s="42"/>
      <c r="F2494" s="320" t="str">
        <f>VLOOKUP($G2494,'Selection Sheet'!$C$15:$F$39,3,0)</f>
        <v>Y60</v>
      </c>
      <c r="G2494" s="320" t="str">
        <f t="shared" si="2095"/>
        <v>RX9</v>
      </c>
      <c r="H2494" s="240" t="s">
        <v>535</v>
      </c>
      <c r="I2494" s="534">
        <v>227</v>
      </c>
      <c r="J2494" s="534">
        <v>64</v>
      </c>
      <c r="K2494" s="534">
        <v>33</v>
      </c>
      <c r="L2494" s="534">
        <v>19</v>
      </c>
      <c r="M2494" s="534">
        <v>222</v>
      </c>
      <c r="N2494" s="534">
        <v>20</v>
      </c>
      <c r="O2494" s="534">
        <v>31</v>
      </c>
      <c r="P2494" s="534">
        <v>9</v>
      </c>
      <c r="Q2494" s="534" t="s">
        <v>80</v>
      </c>
      <c r="R2494" s="534" t="s">
        <v>80</v>
      </c>
      <c r="S2494" s="534">
        <v>529</v>
      </c>
      <c r="T2494" s="549">
        <v>447</v>
      </c>
      <c r="U2494" s="554">
        <v>99.4</v>
      </c>
      <c r="V2494" s="554">
        <v>82</v>
      </c>
      <c r="W2494" s="554">
        <v>159</v>
      </c>
      <c r="X2494" s="498">
        <v>452</v>
      </c>
      <c r="Y2494" s="555">
        <v>105.7</v>
      </c>
      <c r="Z2494" s="554">
        <v>46.5</v>
      </c>
      <c r="AA2494" s="554">
        <v>298</v>
      </c>
      <c r="AB2494" s="549">
        <v>66</v>
      </c>
      <c r="AC2494" s="554">
        <v>63</v>
      </c>
      <c r="AD2494" s="554">
        <v>53.5</v>
      </c>
      <c r="AE2494" s="554">
        <v>104</v>
      </c>
      <c r="AF2494" s="502">
        <v>120</v>
      </c>
      <c r="AG2494" s="503">
        <v>144.101265822785</v>
      </c>
      <c r="AH2494" s="503">
        <v>230.6</v>
      </c>
      <c r="AI2494" s="502">
        <v>79</v>
      </c>
      <c r="AJ2494" s="506" t="s">
        <v>80</v>
      </c>
      <c r="AK2494" s="506" t="s">
        <v>80</v>
      </c>
      <c r="AL2494" s="506">
        <v>66</v>
      </c>
      <c r="AM2494" s="506">
        <v>290</v>
      </c>
      <c r="AN2494" s="569"/>
      <c r="AO2494" s="569"/>
      <c r="AP2494" s="569"/>
      <c r="AQ2494" s="569"/>
      <c r="AR2494" s="539"/>
      <c r="AS2494" s="539"/>
      <c r="AT2494" s="539"/>
      <c r="AU2494" s="539"/>
      <c r="AV2494" s="539"/>
      <c r="AW2494" s="539"/>
      <c r="AX2494" s="539"/>
      <c r="AY2494" s="539"/>
      <c r="AZ2494" s="539"/>
      <c r="BA2494" s="539"/>
      <c r="BB2494" s="357"/>
      <c r="BC2494" s="592">
        <f t="shared" si="2102"/>
        <v>11384.000000000015</v>
      </c>
      <c r="BD2494" s="593">
        <f t="shared" si="2103"/>
        <v>18217.399999999998</v>
      </c>
      <c r="BE2494" s="595">
        <f t="shared" si="2104"/>
        <v>44431.8</v>
      </c>
      <c r="BF2494" s="289">
        <f t="shared" si="2105"/>
        <v>36654</v>
      </c>
      <c r="BG2494" s="596">
        <f t="shared" si="2106"/>
        <v>71073</v>
      </c>
      <c r="BH2494" s="595">
        <f t="shared" si="2107"/>
        <v>47776.4</v>
      </c>
      <c r="BI2494" s="289">
        <f t="shared" si="2108"/>
        <v>21018</v>
      </c>
      <c r="BJ2494" s="596">
        <f t="shared" si="2109"/>
        <v>134696</v>
      </c>
      <c r="BK2494" s="595">
        <f t="shared" si="2110"/>
        <v>4158</v>
      </c>
      <c r="BL2494" s="289">
        <f t="shared" si="2111"/>
        <v>3531</v>
      </c>
      <c r="BM2494" s="596">
        <f t="shared" si="2112"/>
        <v>6864</v>
      </c>
      <c r="BN2494" s="563">
        <f t="shared" si="2113"/>
        <v>6</v>
      </c>
      <c r="BO2494" s="87">
        <f t="shared" si="2122"/>
        <v>2024</v>
      </c>
      <c r="BP2494" s="87">
        <f t="shared" si="2123"/>
        <v>0</v>
      </c>
      <c r="BQ2494" s="202"/>
    </row>
    <row r="2495" spans="1:69" ht="10.5" customHeight="1" x14ac:dyDescent="0.2">
      <c r="A2495" s="314" t="str">
        <f t="shared" si="2120"/>
        <v>2024-25RYA6</v>
      </c>
      <c r="B2495" s="314" t="str">
        <f t="shared" si="2121"/>
        <v>Y60</v>
      </c>
      <c r="C2495" s="243" t="s">
        <v>204</v>
      </c>
      <c r="D2495" s="243" t="s">
        <v>169</v>
      </c>
      <c r="E2495" s="206"/>
      <c r="F2495" s="321" t="str">
        <f>VLOOKUP($G2495,'Selection Sheet'!$C$15:$F$39,3,0)</f>
        <v>Y60</v>
      </c>
      <c r="G2495" s="321" t="str">
        <f t="shared" si="2095"/>
        <v>RYA</v>
      </c>
      <c r="H2495" s="243" t="s">
        <v>536</v>
      </c>
      <c r="I2495" s="540">
        <v>323</v>
      </c>
      <c r="J2495" s="540">
        <v>84</v>
      </c>
      <c r="K2495" s="540">
        <v>46</v>
      </c>
      <c r="L2495" s="540">
        <v>25</v>
      </c>
      <c r="M2495" s="540">
        <v>323</v>
      </c>
      <c r="N2495" s="540">
        <v>22</v>
      </c>
      <c r="O2495" s="540">
        <v>48</v>
      </c>
      <c r="P2495" s="540">
        <v>10</v>
      </c>
      <c r="Q2495" s="540" t="s">
        <v>80</v>
      </c>
      <c r="R2495" s="540" t="s">
        <v>80</v>
      </c>
      <c r="S2495" s="540">
        <v>899</v>
      </c>
      <c r="T2495" s="514">
        <v>415</v>
      </c>
      <c r="U2495" s="551">
        <v>94.6</v>
      </c>
      <c r="V2495" s="551">
        <v>78</v>
      </c>
      <c r="W2495" s="551">
        <v>143</v>
      </c>
      <c r="X2495" s="511">
        <v>441</v>
      </c>
      <c r="Y2495" s="556">
        <v>102.3</v>
      </c>
      <c r="Z2495" s="551">
        <v>47</v>
      </c>
      <c r="AA2495" s="551">
        <v>278</v>
      </c>
      <c r="AB2495" s="514">
        <v>55</v>
      </c>
      <c r="AC2495" s="551">
        <v>72.3</v>
      </c>
      <c r="AD2495" s="551">
        <v>63</v>
      </c>
      <c r="AE2495" s="551">
        <v>128</v>
      </c>
      <c r="AF2495" s="515">
        <v>123</v>
      </c>
      <c r="AG2495" s="516">
        <v>136.11428571428601</v>
      </c>
      <c r="AH2495" s="516">
        <v>184</v>
      </c>
      <c r="AI2495" s="515">
        <v>105</v>
      </c>
      <c r="AJ2495" s="519" t="s">
        <v>80</v>
      </c>
      <c r="AK2495" s="519" t="s">
        <v>80</v>
      </c>
      <c r="AL2495" s="519">
        <v>180</v>
      </c>
      <c r="AM2495" s="519">
        <v>300</v>
      </c>
      <c r="AN2495" s="570"/>
      <c r="AO2495" s="570"/>
      <c r="AP2495" s="570"/>
      <c r="AQ2495" s="570"/>
      <c r="AR2495" s="542"/>
      <c r="AS2495" s="542"/>
      <c r="AT2495" s="542"/>
      <c r="AU2495" s="542"/>
      <c r="AV2495" s="542"/>
      <c r="AW2495" s="542"/>
      <c r="AX2495" s="542"/>
      <c r="AY2495" s="542"/>
      <c r="AZ2495" s="542"/>
      <c r="BA2495" s="542"/>
      <c r="BB2495" s="358"/>
      <c r="BC2495" s="597">
        <f t="shared" si="2102"/>
        <v>14292.000000000031</v>
      </c>
      <c r="BD2495" s="598">
        <f t="shared" si="2103"/>
        <v>19320</v>
      </c>
      <c r="BE2495" s="602">
        <f t="shared" si="2104"/>
        <v>39259</v>
      </c>
      <c r="BF2495" s="603">
        <f t="shared" si="2105"/>
        <v>32370</v>
      </c>
      <c r="BG2495" s="604">
        <f t="shared" si="2106"/>
        <v>59345</v>
      </c>
      <c r="BH2495" s="602">
        <f t="shared" si="2107"/>
        <v>45114.299999999996</v>
      </c>
      <c r="BI2495" s="603">
        <f t="shared" si="2108"/>
        <v>20727</v>
      </c>
      <c r="BJ2495" s="604">
        <f t="shared" si="2109"/>
        <v>122598</v>
      </c>
      <c r="BK2495" s="602">
        <f t="shared" si="2110"/>
        <v>3976.5</v>
      </c>
      <c r="BL2495" s="603">
        <f t="shared" si="2111"/>
        <v>3465</v>
      </c>
      <c r="BM2495" s="604">
        <f t="shared" si="2112"/>
        <v>7040</v>
      </c>
      <c r="BN2495" s="564">
        <f t="shared" si="2113"/>
        <v>6</v>
      </c>
      <c r="BO2495" s="314">
        <f t="shared" si="2122"/>
        <v>2024</v>
      </c>
      <c r="BP2495" s="314">
        <f t="shared" si="2123"/>
        <v>0</v>
      </c>
      <c r="BQ2495" s="202"/>
    </row>
    <row r="2496" spans="1:69" ht="10.5" customHeight="1" x14ac:dyDescent="0.2">
      <c r="A2496" s="87" t="str">
        <f t="shared" si="2120"/>
        <v>2024-25RYC6</v>
      </c>
      <c r="B2496" s="87" t="str">
        <f t="shared" si="2121"/>
        <v>Y61</v>
      </c>
      <c r="C2496" s="240" t="s">
        <v>204</v>
      </c>
      <c r="D2496" s="240" t="s">
        <v>169</v>
      </c>
      <c r="E2496" s="42"/>
      <c r="F2496" s="320" t="str">
        <f>VLOOKUP($G2496,'Selection Sheet'!$C$15:$F$39,3,0)</f>
        <v>Y61</v>
      </c>
      <c r="G2496" s="320" t="str">
        <f t="shared" si="2095"/>
        <v>RYC</v>
      </c>
      <c r="H2496" s="240" t="s">
        <v>537</v>
      </c>
      <c r="I2496" s="534">
        <v>252</v>
      </c>
      <c r="J2496" s="534">
        <v>75</v>
      </c>
      <c r="K2496" s="534">
        <v>56</v>
      </c>
      <c r="L2496" s="534">
        <v>31</v>
      </c>
      <c r="M2496" s="534">
        <v>252</v>
      </c>
      <c r="N2496" s="534">
        <v>21</v>
      </c>
      <c r="O2496" s="534">
        <v>56</v>
      </c>
      <c r="P2496" s="534">
        <v>15</v>
      </c>
      <c r="Q2496" s="534" t="s">
        <v>80</v>
      </c>
      <c r="R2496" s="534" t="s">
        <v>80</v>
      </c>
      <c r="S2496" s="534">
        <v>798</v>
      </c>
      <c r="T2496" s="549">
        <v>532</v>
      </c>
      <c r="U2496" s="554">
        <v>104.6</v>
      </c>
      <c r="V2496" s="554">
        <v>85</v>
      </c>
      <c r="W2496" s="554">
        <v>162</v>
      </c>
      <c r="X2496" s="498">
        <v>533</v>
      </c>
      <c r="Y2496" s="555">
        <v>74.3</v>
      </c>
      <c r="Z2496" s="554">
        <v>31</v>
      </c>
      <c r="AA2496" s="554">
        <v>188</v>
      </c>
      <c r="AB2496" s="549">
        <v>97</v>
      </c>
      <c r="AC2496" s="554">
        <v>59.4</v>
      </c>
      <c r="AD2496" s="554">
        <v>51</v>
      </c>
      <c r="AE2496" s="554">
        <v>104</v>
      </c>
      <c r="AF2496" s="502">
        <v>92</v>
      </c>
      <c r="AG2496" s="503">
        <v>142.41772151898701</v>
      </c>
      <c r="AH2496" s="503">
        <v>197</v>
      </c>
      <c r="AI2496" s="502">
        <v>79</v>
      </c>
      <c r="AJ2496" s="538" t="s">
        <v>80</v>
      </c>
      <c r="AK2496" s="538" t="s">
        <v>80</v>
      </c>
      <c r="AL2496" s="538">
        <v>264</v>
      </c>
      <c r="AM2496" s="538">
        <v>300</v>
      </c>
      <c r="AN2496" s="539"/>
      <c r="AO2496" s="539"/>
      <c r="AP2496" s="569"/>
      <c r="AQ2496" s="569"/>
      <c r="AR2496" s="539"/>
      <c r="AS2496" s="539"/>
      <c r="AT2496" s="539"/>
      <c r="AU2496" s="539"/>
      <c r="AV2496" s="539"/>
      <c r="AW2496" s="539"/>
      <c r="AX2496" s="539"/>
      <c r="AY2496" s="539"/>
      <c r="AZ2496" s="539"/>
      <c r="BA2496" s="539"/>
      <c r="BB2496" s="357"/>
      <c r="BC2496" s="592">
        <f t="shared" si="2102"/>
        <v>11250.999999999975</v>
      </c>
      <c r="BD2496" s="593">
        <f t="shared" si="2103"/>
        <v>15563</v>
      </c>
      <c r="BE2496" s="595">
        <f t="shared" si="2104"/>
        <v>55647.199999999997</v>
      </c>
      <c r="BF2496" s="289">
        <f t="shared" si="2105"/>
        <v>45220</v>
      </c>
      <c r="BG2496" s="596">
        <f t="shared" si="2106"/>
        <v>86184</v>
      </c>
      <c r="BH2496" s="595">
        <f t="shared" si="2107"/>
        <v>39601.9</v>
      </c>
      <c r="BI2496" s="289">
        <f t="shared" si="2108"/>
        <v>16523</v>
      </c>
      <c r="BJ2496" s="596">
        <f t="shared" si="2109"/>
        <v>100204</v>
      </c>
      <c r="BK2496" s="595">
        <f t="shared" si="2110"/>
        <v>5761.8</v>
      </c>
      <c r="BL2496" s="289">
        <f t="shared" si="2111"/>
        <v>4947</v>
      </c>
      <c r="BM2496" s="596">
        <f t="shared" si="2112"/>
        <v>10088</v>
      </c>
      <c r="BN2496" s="563">
        <f t="shared" si="2113"/>
        <v>6</v>
      </c>
      <c r="BO2496" s="87">
        <f t="shared" si="2122"/>
        <v>2024</v>
      </c>
      <c r="BP2496" s="87">
        <f t="shared" si="2123"/>
        <v>0</v>
      </c>
      <c r="BQ2496" s="202"/>
    </row>
    <row r="2497" spans="1:69" ht="10.5" customHeight="1" x14ac:dyDescent="0.2">
      <c r="A2497" s="87" t="str">
        <f t="shared" si="2120"/>
        <v>2024-25RYD6</v>
      </c>
      <c r="B2497" s="87" t="str">
        <f t="shared" si="2121"/>
        <v>Y59</v>
      </c>
      <c r="C2497" s="240" t="s">
        <v>204</v>
      </c>
      <c r="D2497" s="240" t="s">
        <v>169</v>
      </c>
      <c r="E2497" s="42"/>
      <c r="F2497" s="320" t="str">
        <f>VLOOKUP($G2497,'Selection Sheet'!$C$15:$F$39,3,0)</f>
        <v>Y59</v>
      </c>
      <c r="G2497" s="320" t="str">
        <f t="shared" si="2095"/>
        <v>RYD</v>
      </c>
      <c r="H2497" s="240" t="s">
        <v>538</v>
      </c>
      <c r="I2497" s="534">
        <v>216</v>
      </c>
      <c r="J2497" s="534">
        <v>66</v>
      </c>
      <c r="K2497" s="534">
        <v>44</v>
      </c>
      <c r="L2497" s="534">
        <v>22</v>
      </c>
      <c r="M2497" s="534">
        <v>212</v>
      </c>
      <c r="N2497" s="534">
        <v>31</v>
      </c>
      <c r="O2497" s="534">
        <v>44</v>
      </c>
      <c r="P2497" s="534">
        <v>18</v>
      </c>
      <c r="Q2497" s="534" t="s">
        <v>80</v>
      </c>
      <c r="R2497" s="534" t="s">
        <v>80</v>
      </c>
      <c r="S2497" s="534">
        <v>531</v>
      </c>
      <c r="T2497" s="549">
        <v>436</v>
      </c>
      <c r="U2497" s="554">
        <v>95.1</v>
      </c>
      <c r="V2497" s="554">
        <v>77</v>
      </c>
      <c r="W2497" s="554">
        <v>143</v>
      </c>
      <c r="X2497" s="498">
        <v>426</v>
      </c>
      <c r="Y2497" s="555">
        <v>52.8</v>
      </c>
      <c r="Z2497" s="554">
        <v>29</v>
      </c>
      <c r="AA2497" s="554">
        <v>120</v>
      </c>
      <c r="AB2497" s="549">
        <v>76</v>
      </c>
      <c r="AC2497" s="554">
        <v>55</v>
      </c>
      <c r="AD2497" s="554">
        <v>49</v>
      </c>
      <c r="AE2497" s="554">
        <v>90</v>
      </c>
      <c r="AF2497" s="502">
        <v>110</v>
      </c>
      <c r="AG2497" s="503">
        <v>150.5625</v>
      </c>
      <c r="AH2497" s="503">
        <v>238.5</v>
      </c>
      <c r="AI2497" s="502">
        <v>96</v>
      </c>
      <c r="AJ2497" s="538" t="s">
        <v>80</v>
      </c>
      <c r="AK2497" s="538" t="s">
        <v>80</v>
      </c>
      <c r="AL2497" s="538">
        <v>99</v>
      </c>
      <c r="AM2497" s="538">
        <v>300</v>
      </c>
      <c r="AN2497" s="539"/>
      <c r="AO2497" s="539"/>
      <c r="AP2497" s="569"/>
      <c r="AQ2497" s="569"/>
      <c r="AR2497" s="539"/>
      <c r="AS2497" s="539"/>
      <c r="AT2497" s="539"/>
      <c r="AU2497" s="539"/>
      <c r="AV2497" s="539"/>
      <c r="AW2497" s="539"/>
      <c r="AX2497" s="539"/>
      <c r="AY2497" s="539"/>
      <c r="AZ2497" s="539"/>
      <c r="BA2497" s="539"/>
      <c r="BB2497" s="357"/>
      <c r="BC2497" s="592">
        <f t="shared" si="2102"/>
        <v>14454</v>
      </c>
      <c r="BD2497" s="593">
        <f t="shared" si="2103"/>
        <v>22896</v>
      </c>
      <c r="BE2497" s="595">
        <f t="shared" si="2104"/>
        <v>41463.599999999999</v>
      </c>
      <c r="BF2497" s="289">
        <f t="shared" si="2105"/>
        <v>33572</v>
      </c>
      <c r="BG2497" s="596">
        <f t="shared" si="2106"/>
        <v>62348</v>
      </c>
      <c r="BH2497" s="595">
        <f t="shared" si="2107"/>
        <v>22492.799999999999</v>
      </c>
      <c r="BI2497" s="289">
        <f t="shared" si="2108"/>
        <v>12354</v>
      </c>
      <c r="BJ2497" s="596">
        <f t="shared" si="2109"/>
        <v>51120</v>
      </c>
      <c r="BK2497" s="595">
        <f t="shared" si="2110"/>
        <v>4180</v>
      </c>
      <c r="BL2497" s="289">
        <f t="shared" si="2111"/>
        <v>3724</v>
      </c>
      <c r="BM2497" s="596">
        <f t="shared" si="2112"/>
        <v>6840</v>
      </c>
      <c r="BN2497" s="563">
        <f t="shared" si="2113"/>
        <v>6</v>
      </c>
      <c r="BO2497" s="87">
        <f t="shared" si="2122"/>
        <v>2024</v>
      </c>
      <c r="BP2497" s="87">
        <f t="shared" si="2123"/>
        <v>0</v>
      </c>
      <c r="BQ2497" s="202"/>
    </row>
    <row r="2498" spans="1:69" ht="10.5" customHeight="1" x14ac:dyDescent="0.2">
      <c r="A2498" s="87" t="str">
        <f t="shared" si="2120"/>
        <v>2024-25RYE6</v>
      </c>
      <c r="B2498" s="87" t="str">
        <f t="shared" si="2121"/>
        <v>Y59</v>
      </c>
      <c r="C2498" s="240" t="s">
        <v>204</v>
      </c>
      <c r="D2498" s="240" t="s">
        <v>169</v>
      </c>
      <c r="E2498" s="42"/>
      <c r="F2498" s="320" t="str">
        <f>VLOOKUP($G2498,'Selection Sheet'!$C$15:$F$39,3,0)</f>
        <v>Y59</v>
      </c>
      <c r="G2498" s="320" t="str">
        <f t="shared" si="2095"/>
        <v>RYE</v>
      </c>
      <c r="H2498" s="240" t="s">
        <v>539</v>
      </c>
      <c r="I2498" s="534">
        <v>203</v>
      </c>
      <c r="J2498" s="534">
        <v>43</v>
      </c>
      <c r="K2498" s="534">
        <v>20</v>
      </c>
      <c r="L2498" s="534">
        <v>8</v>
      </c>
      <c r="M2498" s="534">
        <v>202</v>
      </c>
      <c r="N2498" s="534">
        <v>13</v>
      </c>
      <c r="O2498" s="534">
        <v>19</v>
      </c>
      <c r="P2498" s="534">
        <v>6</v>
      </c>
      <c r="Q2498" s="534" t="s">
        <v>80</v>
      </c>
      <c r="R2498" s="534" t="s">
        <v>80</v>
      </c>
      <c r="S2498" s="534">
        <v>423</v>
      </c>
      <c r="T2498" s="549">
        <v>321</v>
      </c>
      <c r="U2498" s="554">
        <v>91.2</v>
      </c>
      <c r="V2498" s="554">
        <v>78</v>
      </c>
      <c r="W2498" s="554">
        <v>127</v>
      </c>
      <c r="X2498" s="498">
        <v>339</v>
      </c>
      <c r="Y2498" s="555">
        <v>68.900000000000006</v>
      </c>
      <c r="Z2498" s="554">
        <v>26</v>
      </c>
      <c r="AA2498" s="554">
        <v>192</v>
      </c>
      <c r="AB2498" s="549">
        <v>62</v>
      </c>
      <c r="AC2498" s="554">
        <v>51.8</v>
      </c>
      <c r="AD2498" s="554">
        <v>44.5</v>
      </c>
      <c r="AE2498" s="554">
        <v>89</v>
      </c>
      <c r="AF2498" s="502">
        <v>87</v>
      </c>
      <c r="AG2498" s="503">
        <v>135.743243243243</v>
      </c>
      <c r="AH2498" s="503">
        <v>200.7</v>
      </c>
      <c r="AI2498" s="502">
        <v>74</v>
      </c>
      <c r="AJ2498" s="538" t="s">
        <v>80</v>
      </c>
      <c r="AK2498" s="538" t="s">
        <v>80</v>
      </c>
      <c r="AL2498" s="538">
        <v>160</v>
      </c>
      <c r="AM2498" s="538">
        <v>299</v>
      </c>
      <c r="AN2498" s="539"/>
      <c r="AO2498" s="539"/>
      <c r="AP2498" s="569"/>
      <c r="AQ2498" s="569"/>
      <c r="AR2498" s="539"/>
      <c r="AS2498" s="539"/>
      <c r="AT2498" s="539"/>
      <c r="AU2498" s="539"/>
      <c r="AV2498" s="539"/>
      <c r="AW2498" s="539"/>
      <c r="AX2498" s="539"/>
      <c r="AY2498" s="539"/>
      <c r="AZ2498" s="539"/>
      <c r="BA2498" s="539"/>
      <c r="BB2498" s="357"/>
      <c r="BC2498" s="592">
        <f t="shared" si="2102"/>
        <v>10044.999999999982</v>
      </c>
      <c r="BD2498" s="593">
        <f t="shared" si="2103"/>
        <v>14851.8</v>
      </c>
      <c r="BE2498" s="595">
        <f t="shared" si="2104"/>
        <v>29275.200000000001</v>
      </c>
      <c r="BF2498" s="289">
        <f t="shared" si="2105"/>
        <v>25038</v>
      </c>
      <c r="BG2498" s="596">
        <f t="shared" si="2106"/>
        <v>40767</v>
      </c>
      <c r="BH2498" s="595">
        <f t="shared" si="2107"/>
        <v>23357.100000000002</v>
      </c>
      <c r="BI2498" s="289">
        <f t="shared" si="2108"/>
        <v>8814</v>
      </c>
      <c r="BJ2498" s="596">
        <f t="shared" si="2109"/>
        <v>65088</v>
      </c>
      <c r="BK2498" s="595">
        <f t="shared" si="2110"/>
        <v>3211.6</v>
      </c>
      <c r="BL2498" s="289">
        <f t="shared" si="2111"/>
        <v>2759</v>
      </c>
      <c r="BM2498" s="596">
        <f t="shared" si="2112"/>
        <v>5518</v>
      </c>
      <c r="BN2498" s="563">
        <f t="shared" si="2113"/>
        <v>6</v>
      </c>
      <c r="BO2498" s="87">
        <f t="shared" si="2122"/>
        <v>2024</v>
      </c>
      <c r="BP2498" s="87">
        <f t="shared" si="2123"/>
        <v>0</v>
      </c>
      <c r="BQ2498" s="202"/>
    </row>
    <row r="2499" spans="1:69" ht="10.5" customHeight="1" x14ac:dyDescent="0.2">
      <c r="A2499" s="312" t="str">
        <f t="shared" si="2120"/>
        <v>2024-25RYF6</v>
      </c>
      <c r="B2499" s="312" t="str">
        <f t="shared" si="2121"/>
        <v>Y58</v>
      </c>
      <c r="C2499" s="245" t="s">
        <v>204</v>
      </c>
      <c r="D2499" s="245" t="s">
        <v>169</v>
      </c>
      <c r="E2499" s="53"/>
      <c r="F2499" s="322" t="str">
        <f>VLOOKUP($G2499,'Selection Sheet'!$C$15:$F$39,3,0)</f>
        <v>Y58</v>
      </c>
      <c r="G2499" s="322" t="str">
        <f t="shared" ref="G2499" si="2124">G2488</f>
        <v>RYF</v>
      </c>
      <c r="H2499" s="245" t="s">
        <v>540</v>
      </c>
      <c r="I2499" s="543">
        <v>241</v>
      </c>
      <c r="J2499" s="543">
        <v>74</v>
      </c>
      <c r="K2499" s="543">
        <v>40</v>
      </c>
      <c r="L2499" s="543">
        <v>18</v>
      </c>
      <c r="M2499" s="543">
        <v>239</v>
      </c>
      <c r="N2499" s="543">
        <v>25</v>
      </c>
      <c r="O2499" s="543">
        <v>40</v>
      </c>
      <c r="P2499" s="543">
        <v>7</v>
      </c>
      <c r="Q2499" s="543" t="s">
        <v>80</v>
      </c>
      <c r="R2499" s="543" t="s">
        <v>80</v>
      </c>
      <c r="S2499" s="543">
        <v>727</v>
      </c>
      <c r="T2499" s="524">
        <v>598</v>
      </c>
      <c r="U2499" s="552">
        <v>110.9</v>
      </c>
      <c r="V2499" s="552">
        <v>96.5</v>
      </c>
      <c r="W2499" s="552">
        <v>177</v>
      </c>
      <c r="X2499" s="524">
        <v>567</v>
      </c>
      <c r="Y2499" s="557">
        <v>82</v>
      </c>
      <c r="Z2499" s="552">
        <v>29</v>
      </c>
      <c r="AA2499" s="552">
        <v>232</v>
      </c>
      <c r="AB2499" s="527">
        <v>57</v>
      </c>
      <c r="AC2499" s="552">
        <v>62.8</v>
      </c>
      <c r="AD2499" s="552">
        <v>58</v>
      </c>
      <c r="AE2499" s="552">
        <v>106</v>
      </c>
      <c r="AF2499" s="528">
        <v>158</v>
      </c>
      <c r="AG2499" s="529">
        <v>156.50359712230201</v>
      </c>
      <c r="AH2499" s="529">
        <v>223.2</v>
      </c>
      <c r="AI2499" s="528">
        <v>139</v>
      </c>
      <c r="AJ2499" s="544" t="s">
        <v>80</v>
      </c>
      <c r="AK2499" s="544" t="s">
        <v>80</v>
      </c>
      <c r="AL2499" s="544">
        <v>80</v>
      </c>
      <c r="AM2499" s="544">
        <v>300</v>
      </c>
      <c r="AN2499" s="545"/>
      <c r="AO2499" s="545"/>
      <c r="AP2499" s="571"/>
      <c r="AQ2499" s="571"/>
      <c r="AR2499" s="545"/>
      <c r="AS2499" s="545"/>
      <c r="AT2499" s="545"/>
      <c r="AU2499" s="545"/>
      <c r="AV2499" s="545"/>
      <c r="AW2499" s="545"/>
      <c r="AX2499" s="545"/>
      <c r="AY2499" s="545"/>
      <c r="AZ2499" s="545"/>
      <c r="BA2499" s="545"/>
      <c r="BB2499" s="359"/>
      <c r="BC2499" s="605">
        <f t="shared" si="2102"/>
        <v>21753.999999999978</v>
      </c>
      <c r="BD2499" s="606">
        <f t="shared" si="2103"/>
        <v>31024.799999999999</v>
      </c>
      <c r="BE2499" s="609">
        <f t="shared" si="2104"/>
        <v>66318.2</v>
      </c>
      <c r="BF2499" s="311">
        <f t="shared" si="2105"/>
        <v>57707</v>
      </c>
      <c r="BG2499" s="610">
        <f t="shared" si="2106"/>
        <v>105846</v>
      </c>
      <c r="BH2499" s="609">
        <f t="shared" si="2107"/>
        <v>46494</v>
      </c>
      <c r="BI2499" s="311">
        <f t="shared" si="2108"/>
        <v>16443</v>
      </c>
      <c r="BJ2499" s="610">
        <f t="shared" si="2109"/>
        <v>131544</v>
      </c>
      <c r="BK2499" s="609">
        <f t="shared" si="2110"/>
        <v>3579.6</v>
      </c>
      <c r="BL2499" s="311">
        <f t="shared" si="2111"/>
        <v>3306</v>
      </c>
      <c r="BM2499" s="610">
        <f t="shared" si="2112"/>
        <v>6042</v>
      </c>
      <c r="BN2499" s="565">
        <f t="shared" si="2113"/>
        <v>6</v>
      </c>
      <c r="BO2499" s="312">
        <f t="shared" si="2122"/>
        <v>2024</v>
      </c>
      <c r="BP2499" s="312">
        <f t="shared" si="2123"/>
        <v>0</v>
      </c>
      <c r="BQ2499" s="363"/>
    </row>
    <row r="2500" spans="1:69" ht="10.5" customHeight="1" x14ac:dyDescent="0.2">
      <c r="A2500" s="313" t="str">
        <f t="shared" ref="A2500:A2510" si="2125">CONCATENATE(C2500,G2500,BN2500)</f>
        <v>2024-25R1F7</v>
      </c>
      <c r="B2500" s="313" t="str">
        <f t="shared" ref="B2500:B2510" si="2126">F2500</f>
        <v>Y59</v>
      </c>
      <c r="C2500" s="241" t="s">
        <v>204</v>
      </c>
      <c r="D2500" s="241" t="s">
        <v>170</v>
      </c>
      <c r="E2500" s="223"/>
      <c r="F2500" s="364" t="str">
        <f>VLOOKUP($G2500,'Selection Sheet'!$C$15:$F$39,3,0)</f>
        <v>Y59</v>
      </c>
      <c r="G2500" s="364" t="str">
        <f t="shared" si="2095"/>
        <v>R1F</v>
      </c>
      <c r="H2500" s="241" t="s">
        <v>529</v>
      </c>
      <c r="I2500" s="546">
        <v>11</v>
      </c>
      <c r="J2500" s="546">
        <v>2</v>
      </c>
      <c r="K2500" s="546">
        <v>0</v>
      </c>
      <c r="L2500" s="546">
        <v>0</v>
      </c>
      <c r="M2500" s="546">
        <v>14</v>
      </c>
      <c r="N2500" s="546">
        <v>2</v>
      </c>
      <c r="O2500" s="546">
        <v>1</v>
      </c>
      <c r="P2500" s="546">
        <v>1</v>
      </c>
      <c r="Q2500" s="546" t="s">
        <v>80</v>
      </c>
      <c r="R2500" s="546" t="s">
        <v>80</v>
      </c>
      <c r="S2500" s="546">
        <v>27</v>
      </c>
      <c r="T2500" s="486">
        <v>24</v>
      </c>
      <c r="U2500" s="553">
        <v>96</v>
      </c>
      <c r="V2500" s="553">
        <v>81</v>
      </c>
      <c r="W2500" s="553">
        <v>154</v>
      </c>
      <c r="X2500" s="486">
        <v>24</v>
      </c>
      <c r="Y2500" s="558">
        <v>32.700000000000003</v>
      </c>
      <c r="Z2500" s="553">
        <v>21.5</v>
      </c>
      <c r="AA2500" s="553">
        <v>70</v>
      </c>
      <c r="AB2500" s="489" t="s">
        <v>80</v>
      </c>
      <c r="AC2500" s="553" t="s">
        <v>80</v>
      </c>
      <c r="AD2500" s="553" t="s">
        <v>80</v>
      </c>
      <c r="AE2500" s="553" t="s">
        <v>80</v>
      </c>
      <c r="AF2500" s="490">
        <v>2</v>
      </c>
      <c r="AG2500" s="491">
        <v>281</v>
      </c>
      <c r="AH2500" s="491">
        <v>313.8</v>
      </c>
      <c r="AI2500" s="490">
        <v>2</v>
      </c>
      <c r="AJ2500" s="538">
        <v>2</v>
      </c>
      <c r="AK2500" s="538">
        <v>4</v>
      </c>
      <c r="AL2500" s="538" t="s">
        <v>80</v>
      </c>
      <c r="AM2500" s="538" t="s">
        <v>80</v>
      </c>
      <c r="AN2500" s="539"/>
      <c r="AO2500" s="539"/>
      <c r="AP2500" s="572"/>
      <c r="AQ2500" s="572"/>
      <c r="AR2500" s="548"/>
      <c r="AS2500" s="548"/>
      <c r="AT2500" s="548"/>
      <c r="AU2500" s="548"/>
      <c r="AV2500" s="548"/>
      <c r="AW2500" s="548"/>
      <c r="AX2500" s="548"/>
      <c r="AY2500" s="548"/>
      <c r="AZ2500" s="548"/>
      <c r="BA2500" s="548"/>
      <c r="BB2500" s="361"/>
      <c r="BC2500" s="586">
        <f t="shared" ref="BC2500:BC2510" si="2127">IFERROR(AG2500*$AI2500,"-")</f>
        <v>562</v>
      </c>
      <c r="BD2500" s="587">
        <f t="shared" ref="BD2500:BD2510" si="2128">IFERROR(AH2500*$AI2500,"-")</f>
        <v>627.6</v>
      </c>
      <c r="BE2500" s="590">
        <f t="shared" ref="BE2500:BE2510" si="2129">IFERROR(U2500*$T2500, "-")</f>
        <v>2304</v>
      </c>
      <c r="BF2500" s="308">
        <f t="shared" ref="BF2500:BF2510" si="2130">IFERROR(V2500*$T2500,"-")</f>
        <v>1944</v>
      </c>
      <c r="BG2500" s="591">
        <f t="shared" ref="BG2500:BG2510" si="2131">IFERROR(W2500*$T2500,"-")</f>
        <v>3696</v>
      </c>
      <c r="BH2500" s="590">
        <f t="shared" ref="BH2500:BH2510" si="2132">IFERROR(Y2500*$X2500, "-")</f>
        <v>784.80000000000007</v>
      </c>
      <c r="BI2500" s="308">
        <f t="shared" ref="BI2500:BI2510" si="2133">IFERROR(Z2500*$X2500,"-")</f>
        <v>516</v>
      </c>
      <c r="BJ2500" s="591">
        <f t="shared" ref="BJ2500:BJ2510" si="2134">IFERROR(AA2500*$X2500,"-")</f>
        <v>1680</v>
      </c>
      <c r="BK2500" s="590" t="str">
        <f t="shared" ref="BK2500:BK2510" si="2135">IFERROR(AC2500*$AB2500, "-")</f>
        <v>-</v>
      </c>
      <c r="BL2500" s="308" t="str">
        <f t="shared" ref="BL2500:BL2510" si="2136">IFERROR(AD2500*$AB2500,"-")</f>
        <v>-</v>
      </c>
      <c r="BM2500" s="591" t="str">
        <f t="shared" ref="BM2500:BM2510" si="2137">IFERROR(AE2500*$AB2500,"-")</f>
        <v>-</v>
      </c>
      <c r="BN2500" s="562">
        <f t="shared" si="2113"/>
        <v>7</v>
      </c>
      <c r="BO2500" s="313">
        <f t="shared" ref="BO2500:BO2510" si="2138">VALUE(LEFT(C2500,4)+IF($BN2500&lt;4,1,0))</f>
        <v>2024</v>
      </c>
      <c r="BP2500" s="313">
        <f t="shared" ref="BP2500:BP2510" si="2139">(BN2500/3-ROUNDDOWN(BN2500/3,0))*3</f>
        <v>1.0000000000000004</v>
      </c>
      <c r="BQ2500" s="362"/>
    </row>
    <row r="2501" spans="1:69" ht="10.5" customHeight="1" x14ac:dyDescent="0.2">
      <c r="A2501" s="87" t="str">
        <f t="shared" si="2125"/>
        <v>2024-25RRU7</v>
      </c>
      <c r="B2501" s="87" t="str">
        <f t="shared" si="2126"/>
        <v>Y56</v>
      </c>
      <c r="C2501" s="240" t="s">
        <v>204</v>
      </c>
      <c r="D2501" s="240" t="s">
        <v>170</v>
      </c>
      <c r="E2501" s="42"/>
      <c r="F2501" s="320" t="str">
        <f>VLOOKUP($G2501,'Selection Sheet'!$C$15:$F$39,3,0)</f>
        <v>Y56</v>
      </c>
      <c r="G2501" s="320" t="str">
        <f t="shared" ref="G2501:G2543" si="2140">G2490</f>
        <v>RRU</v>
      </c>
      <c r="H2501" s="240" t="s">
        <v>530</v>
      </c>
      <c r="I2501" s="534">
        <v>375</v>
      </c>
      <c r="J2501" s="534">
        <v>114</v>
      </c>
      <c r="K2501" s="534">
        <v>32</v>
      </c>
      <c r="L2501" s="534">
        <v>17</v>
      </c>
      <c r="M2501" s="534">
        <v>366</v>
      </c>
      <c r="N2501" s="534">
        <v>45</v>
      </c>
      <c r="O2501" s="534">
        <v>30</v>
      </c>
      <c r="P2501" s="534">
        <v>7</v>
      </c>
      <c r="Q2501" s="534" t="s">
        <v>80</v>
      </c>
      <c r="R2501" s="534" t="s">
        <v>80</v>
      </c>
      <c r="S2501" s="534">
        <v>1020</v>
      </c>
      <c r="T2501" s="549">
        <v>386</v>
      </c>
      <c r="U2501" s="554">
        <v>95.5</v>
      </c>
      <c r="V2501" s="554">
        <v>84</v>
      </c>
      <c r="W2501" s="554">
        <v>152</v>
      </c>
      <c r="X2501" s="498">
        <v>575</v>
      </c>
      <c r="Y2501" s="555">
        <v>59.4</v>
      </c>
      <c r="Z2501" s="554">
        <v>28</v>
      </c>
      <c r="AA2501" s="554">
        <v>164</v>
      </c>
      <c r="AB2501" s="549">
        <v>88</v>
      </c>
      <c r="AC2501" s="554">
        <v>53.1</v>
      </c>
      <c r="AD2501" s="554">
        <v>44.5</v>
      </c>
      <c r="AE2501" s="554">
        <v>88</v>
      </c>
      <c r="AF2501" s="502">
        <v>109</v>
      </c>
      <c r="AG2501" s="503">
        <v>157.35789473684201</v>
      </c>
      <c r="AH2501" s="503">
        <v>215.4</v>
      </c>
      <c r="AI2501" s="502">
        <v>95</v>
      </c>
      <c r="AJ2501" s="538">
        <v>220</v>
      </c>
      <c r="AK2501" s="538">
        <v>303</v>
      </c>
      <c r="AL2501" s="538" t="s">
        <v>80</v>
      </c>
      <c r="AM2501" s="538" t="s">
        <v>80</v>
      </c>
      <c r="AN2501" s="539"/>
      <c r="AO2501" s="539"/>
      <c r="AP2501" s="569"/>
      <c r="AQ2501" s="569"/>
      <c r="AR2501" s="539"/>
      <c r="AS2501" s="539"/>
      <c r="AT2501" s="539"/>
      <c r="AU2501" s="539"/>
      <c r="AV2501" s="539"/>
      <c r="AW2501" s="539"/>
      <c r="AX2501" s="539"/>
      <c r="AY2501" s="539"/>
      <c r="AZ2501" s="539"/>
      <c r="BA2501" s="539"/>
      <c r="BB2501" s="357"/>
      <c r="BC2501" s="592">
        <f t="shared" si="2127"/>
        <v>14948.999999999991</v>
      </c>
      <c r="BD2501" s="593">
        <f t="shared" si="2128"/>
        <v>20463</v>
      </c>
      <c r="BE2501" s="595">
        <f t="shared" si="2129"/>
        <v>36863</v>
      </c>
      <c r="BF2501" s="289">
        <f t="shared" si="2130"/>
        <v>32424</v>
      </c>
      <c r="BG2501" s="596">
        <f t="shared" si="2131"/>
        <v>58672</v>
      </c>
      <c r="BH2501" s="595">
        <f t="shared" si="2132"/>
        <v>34155</v>
      </c>
      <c r="BI2501" s="289">
        <f t="shared" si="2133"/>
        <v>16100</v>
      </c>
      <c r="BJ2501" s="596">
        <f t="shared" si="2134"/>
        <v>94300</v>
      </c>
      <c r="BK2501" s="595">
        <f t="shared" si="2135"/>
        <v>4672.8</v>
      </c>
      <c r="BL2501" s="289">
        <f t="shared" si="2136"/>
        <v>3916</v>
      </c>
      <c r="BM2501" s="596">
        <f t="shared" si="2137"/>
        <v>7744</v>
      </c>
      <c r="BN2501" s="563">
        <f t="shared" si="2113"/>
        <v>7</v>
      </c>
      <c r="BO2501" s="87">
        <f t="shared" si="2138"/>
        <v>2024</v>
      </c>
      <c r="BP2501" s="87">
        <f t="shared" si="2139"/>
        <v>1.0000000000000004</v>
      </c>
      <c r="BQ2501" s="202"/>
    </row>
    <row r="2502" spans="1:69" ht="10.5" customHeight="1" x14ac:dyDescent="0.2">
      <c r="A2502" s="87" t="str">
        <f t="shared" si="2125"/>
        <v>2024-25RX67</v>
      </c>
      <c r="B2502" s="87" t="str">
        <f t="shared" si="2126"/>
        <v>Y63</v>
      </c>
      <c r="C2502" s="240" t="s">
        <v>204</v>
      </c>
      <c r="D2502" s="240" t="s">
        <v>170</v>
      </c>
      <c r="E2502" s="42"/>
      <c r="F2502" s="320" t="str">
        <f>VLOOKUP($G2502,'Selection Sheet'!$C$15:$F$39,3,0)</f>
        <v>Y63</v>
      </c>
      <c r="G2502" s="320" t="str">
        <f t="shared" si="2140"/>
        <v>RX6</v>
      </c>
      <c r="H2502" s="240" t="s">
        <v>532</v>
      </c>
      <c r="I2502" s="534">
        <v>175</v>
      </c>
      <c r="J2502" s="534">
        <v>51</v>
      </c>
      <c r="K2502" s="534">
        <v>28</v>
      </c>
      <c r="L2502" s="534">
        <v>18</v>
      </c>
      <c r="M2502" s="534">
        <v>174</v>
      </c>
      <c r="N2502" s="534">
        <v>24</v>
      </c>
      <c r="O2502" s="534">
        <v>28</v>
      </c>
      <c r="P2502" s="534">
        <v>12</v>
      </c>
      <c r="Q2502" s="534" t="s">
        <v>80</v>
      </c>
      <c r="R2502" s="534" t="s">
        <v>80</v>
      </c>
      <c r="S2502" s="534">
        <v>442</v>
      </c>
      <c r="T2502" s="549">
        <v>294</v>
      </c>
      <c r="U2502" s="554">
        <v>84.8</v>
      </c>
      <c r="V2502" s="554">
        <v>78</v>
      </c>
      <c r="W2502" s="554">
        <v>127</v>
      </c>
      <c r="X2502" s="498">
        <v>287</v>
      </c>
      <c r="Y2502" s="555">
        <v>85.5</v>
      </c>
      <c r="Z2502" s="554">
        <v>33</v>
      </c>
      <c r="AA2502" s="554">
        <v>256</v>
      </c>
      <c r="AB2502" s="549">
        <v>42</v>
      </c>
      <c r="AC2502" s="554">
        <v>54.5</v>
      </c>
      <c r="AD2502" s="554">
        <v>43.5</v>
      </c>
      <c r="AE2502" s="554">
        <v>92</v>
      </c>
      <c r="AF2502" s="502">
        <v>68</v>
      </c>
      <c r="AG2502" s="503">
        <v>148.4</v>
      </c>
      <c r="AH2502" s="503">
        <v>212.2</v>
      </c>
      <c r="AI2502" s="502">
        <v>60</v>
      </c>
      <c r="AJ2502" s="538">
        <v>51</v>
      </c>
      <c r="AK2502" s="538">
        <v>63</v>
      </c>
      <c r="AL2502" s="538" t="s">
        <v>80</v>
      </c>
      <c r="AM2502" s="538" t="s">
        <v>80</v>
      </c>
      <c r="AN2502" s="539"/>
      <c r="AO2502" s="539"/>
      <c r="AP2502" s="569"/>
      <c r="AQ2502" s="569"/>
      <c r="AR2502" s="539"/>
      <c r="AS2502" s="539"/>
      <c r="AT2502" s="539"/>
      <c r="AU2502" s="539"/>
      <c r="AV2502" s="539"/>
      <c r="AW2502" s="539"/>
      <c r="AX2502" s="539"/>
      <c r="AY2502" s="539"/>
      <c r="AZ2502" s="539"/>
      <c r="BA2502" s="539"/>
      <c r="BB2502" s="357"/>
      <c r="BC2502" s="592">
        <f t="shared" si="2127"/>
        <v>8904</v>
      </c>
      <c r="BD2502" s="593">
        <f t="shared" si="2128"/>
        <v>12732</v>
      </c>
      <c r="BE2502" s="595">
        <f t="shared" si="2129"/>
        <v>24931.200000000001</v>
      </c>
      <c r="BF2502" s="289">
        <f t="shared" si="2130"/>
        <v>22932</v>
      </c>
      <c r="BG2502" s="596">
        <f t="shared" si="2131"/>
        <v>37338</v>
      </c>
      <c r="BH2502" s="595">
        <f t="shared" si="2132"/>
        <v>24538.5</v>
      </c>
      <c r="BI2502" s="289">
        <f t="shared" si="2133"/>
        <v>9471</v>
      </c>
      <c r="BJ2502" s="596">
        <f t="shared" si="2134"/>
        <v>73472</v>
      </c>
      <c r="BK2502" s="595">
        <f t="shared" si="2135"/>
        <v>2289</v>
      </c>
      <c r="BL2502" s="289">
        <f t="shared" si="2136"/>
        <v>1827</v>
      </c>
      <c r="BM2502" s="596">
        <f t="shared" si="2137"/>
        <v>3864</v>
      </c>
      <c r="BN2502" s="563">
        <f t="shared" si="2113"/>
        <v>7</v>
      </c>
      <c r="BO2502" s="87">
        <f t="shared" si="2138"/>
        <v>2024</v>
      </c>
      <c r="BP2502" s="87">
        <f t="shared" si="2139"/>
        <v>1.0000000000000004</v>
      </c>
      <c r="BQ2502" s="202"/>
    </row>
    <row r="2503" spans="1:69" ht="10.5" customHeight="1" x14ac:dyDescent="0.2">
      <c r="A2503" s="314" t="str">
        <f t="shared" si="2125"/>
        <v>2024-25RX77</v>
      </c>
      <c r="B2503" s="314" t="str">
        <f t="shared" si="2126"/>
        <v>Y62</v>
      </c>
      <c r="C2503" s="243" t="s">
        <v>204</v>
      </c>
      <c r="D2503" s="243" t="s">
        <v>170</v>
      </c>
      <c r="E2503" s="206"/>
      <c r="F2503" s="321" t="str">
        <f>VLOOKUP($G2503,'Selection Sheet'!$C$15:$F$39,3,0)</f>
        <v>Y62</v>
      </c>
      <c r="G2503" s="320" t="str">
        <f t="shared" si="2140"/>
        <v>RX7</v>
      </c>
      <c r="H2503" s="243" t="s">
        <v>533</v>
      </c>
      <c r="I2503" s="540">
        <v>285</v>
      </c>
      <c r="J2503" s="540">
        <v>93</v>
      </c>
      <c r="K2503" s="540">
        <v>53</v>
      </c>
      <c r="L2503" s="540">
        <v>29</v>
      </c>
      <c r="M2503" s="540">
        <v>282</v>
      </c>
      <c r="N2503" s="540">
        <v>28</v>
      </c>
      <c r="O2503" s="540">
        <v>52</v>
      </c>
      <c r="P2503" s="540">
        <v>12</v>
      </c>
      <c r="Q2503" s="540" t="s">
        <v>80</v>
      </c>
      <c r="R2503" s="540" t="s">
        <v>80</v>
      </c>
      <c r="S2503" s="540">
        <v>996</v>
      </c>
      <c r="T2503" s="514">
        <v>590</v>
      </c>
      <c r="U2503" s="551">
        <v>80.599999999999994</v>
      </c>
      <c r="V2503" s="551">
        <v>72.5</v>
      </c>
      <c r="W2503" s="551">
        <v>120</v>
      </c>
      <c r="X2503" s="511">
        <v>713</v>
      </c>
      <c r="Y2503" s="556">
        <v>55</v>
      </c>
      <c r="Z2503" s="551">
        <v>25</v>
      </c>
      <c r="AA2503" s="551">
        <v>129</v>
      </c>
      <c r="AB2503" s="514">
        <v>106</v>
      </c>
      <c r="AC2503" s="551">
        <v>59</v>
      </c>
      <c r="AD2503" s="551">
        <v>55</v>
      </c>
      <c r="AE2503" s="551">
        <v>91</v>
      </c>
      <c r="AF2503" s="515">
        <v>150</v>
      </c>
      <c r="AG2503" s="516">
        <v>160.45038167938901</v>
      </c>
      <c r="AH2503" s="516">
        <v>225</v>
      </c>
      <c r="AI2503" s="515">
        <v>131</v>
      </c>
      <c r="AJ2503" s="519">
        <v>163</v>
      </c>
      <c r="AK2503" s="519">
        <v>182</v>
      </c>
      <c r="AL2503" s="519" t="s">
        <v>80</v>
      </c>
      <c r="AM2503" s="519" t="s">
        <v>80</v>
      </c>
      <c r="AN2503" s="570"/>
      <c r="AO2503" s="570"/>
      <c r="AP2503" s="570"/>
      <c r="AQ2503" s="570"/>
      <c r="AR2503" s="542"/>
      <c r="AS2503" s="542"/>
      <c r="AT2503" s="542"/>
      <c r="AU2503" s="542"/>
      <c r="AV2503" s="542"/>
      <c r="AW2503" s="542"/>
      <c r="AX2503" s="542"/>
      <c r="AY2503" s="542"/>
      <c r="AZ2503" s="542"/>
      <c r="BA2503" s="542"/>
      <c r="BB2503" s="358"/>
      <c r="BC2503" s="597">
        <f t="shared" si="2127"/>
        <v>21018.99999999996</v>
      </c>
      <c r="BD2503" s="598">
        <f t="shared" si="2128"/>
        <v>29475</v>
      </c>
      <c r="BE2503" s="602">
        <f t="shared" si="2129"/>
        <v>47554</v>
      </c>
      <c r="BF2503" s="603">
        <f t="shared" si="2130"/>
        <v>42775</v>
      </c>
      <c r="BG2503" s="604">
        <f t="shared" si="2131"/>
        <v>70800</v>
      </c>
      <c r="BH2503" s="602">
        <f t="shared" si="2132"/>
        <v>39215</v>
      </c>
      <c r="BI2503" s="603">
        <f t="shared" si="2133"/>
        <v>17825</v>
      </c>
      <c r="BJ2503" s="604">
        <f t="shared" si="2134"/>
        <v>91977</v>
      </c>
      <c r="BK2503" s="602">
        <f t="shared" si="2135"/>
        <v>6254</v>
      </c>
      <c r="BL2503" s="603">
        <f t="shared" si="2136"/>
        <v>5830</v>
      </c>
      <c r="BM2503" s="604">
        <f t="shared" si="2137"/>
        <v>9646</v>
      </c>
      <c r="BN2503" s="564">
        <f t="shared" si="2113"/>
        <v>7</v>
      </c>
      <c r="BO2503" s="314">
        <f t="shared" si="2138"/>
        <v>2024</v>
      </c>
      <c r="BP2503" s="314">
        <f t="shared" si="2139"/>
        <v>1.0000000000000004</v>
      </c>
      <c r="BQ2503" s="202"/>
    </row>
    <row r="2504" spans="1:69" ht="10.5" customHeight="1" x14ac:dyDescent="0.2">
      <c r="A2504" s="87" t="str">
        <f t="shared" si="2125"/>
        <v>2024-25RX87</v>
      </c>
      <c r="B2504" s="87" t="str">
        <f t="shared" si="2126"/>
        <v>Y63</v>
      </c>
      <c r="C2504" s="240" t="s">
        <v>204</v>
      </c>
      <c r="D2504" s="240" t="s">
        <v>170</v>
      </c>
      <c r="E2504" s="42"/>
      <c r="F2504" s="320" t="str">
        <f>VLOOKUP($G2504,'Selection Sheet'!$C$15:$F$39,3,0)</f>
        <v>Y63</v>
      </c>
      <c r="G2504" s="320" t="str">
        <f t="shared" si="2140"/>
        <v>RX8</v>
      </c>
      <c r="H2504" s="240" t="s">
        <v>534</v>
      </c>
      <c r="I2504" s="534">
        <v>256</v>
      </c>
      <c r="J2504" s="534">
        <v>49</v>
      </c>
      <c r="K2504" s="534">
        <v>35</v>
      </c>
      <c r="L2504" s="534">
        <v>9</v>
      </c>
      <c r="M2504" s="534">
        <v>256</v>
      </c>
      <c r="N2504" s="534">
        <v>25</v>
      </c>
      <c r="O2504" s="534">
        <v>35</v>
      </c>
      <c r="P2504" s="534">
        <v>8</v>
      </c>
      <c r="Q2504" s="534" t="s">
        <v>80</v>
      </c>
      <c r="R2504" s="534" t="s">
        <v>80</v>
      </c>
      <c r="S2504" s="534">
        <v>860</v>
      </c>
      <c r="T2504" s="549">
        <v>452</v>
      </c>
      <c r="U2504" s="554">
        <v>84.7</v>
      </c>
      <c r="V2504" s="554">
        <v>73</v>
      </c>
      <c r="W2504" s="554">
        <v>130</v>
      </c>
      <c r="X2504" s="498">
        <v>486</v>
      </c>
      <c r="Y2504" s="555">
        <v>77.7</v>
      </c>
      <c r="Z2504" s="554">
        <v>27</v>
      </c>
      <c r="AA2504" s="554">
        <v>202</v>
      </c>
      <c r="AB2504" s="549">
        <v>89</v>
      </c>
      <c r="AC2504" s="554">
        <v>60.3</v>
      </c>
      <c r="AD2504" s="554">
        <v>53</v>
      </c>
      <c r="AE2504" s="554">
        <v>107</v>
      </c>
      <c r="AF2504" s="502">
        <v>87</v>
      </c>
      <c r="AG2504" s="503">
        <v>130.52631578947401</v>
      </c>
      <c r="AH2504" s="503">
        <v>175.5</v>
      </c>
      <c r="AI2504" s="502">
        <v>76</v>
      </c>
      <c r="AJ2504" s="506">
        <v>105</v>
      </c>
      <c r="AK2504" s="506">
        <v>179</v>
      </c>
      <c r="AL2504" s="506" t="s">
        <v>80</v>
      </c>
      <c r="AM2504" s="506" t="s">
        <v>80</v>
      </c>
      <c r="AN2504" s="569"/>
      <c r="AO2504" s="569"/>
      <c r="AP2504" s="569"/>
      <c r="AQ2504" s="569"/>
      <c r="AR2504" s="539"/>
      <c r="AS2504" s="539"/>
      <c r="AT2504" s="539"/>
      <c r="AU2504" s="539"/>
      <c r="AV2504" s="539"/>
      <c r="AW2504" s="539"/>
      <c r="AX2504" s="539"/>
      <c r="AY2504" s="539"/>
      <c r="AZ2504" s="539"/>
      <c r="BA2504" s="539"/>
      <c r="BB2504" s="357"/>
      <c r="BC2504" s="592">
        <f t="shared" si="2127"/>
        <v>9920.0000000000255</v>
      </c>
      <c r="BD2504" s="593">
        <f t="shared" si="2128"/>
        <v>13338</v>
      </c>
      <c r="BE2504" s="595">
        <f t="shared" si="2129"/>
        <v>38284.400000000001</v>
      </c>
      <c r="BF2504" s="289">
        <f t="shared" si="2130"/>
        <v>32996</v>
      </c>
      <c r="BG2504" s="596">
        <f t="shared" si="2131"/>
        <v>58760</v>
      </c>
      <c r="BH2504" s="595">
        <f t="shared" si="2132"/>
        <v>37762.200000000004</v>
      </c>
      <c r="BI2504" s="289">
        <f t="shared" si="2133"/>
        <v>13122</v>
      </c>
      <c r="BJ2504" s="596">
        <f t="shared" si="2134"/>
        <v>98172</v>
      </c>
      <c r="BK2504" s="595">
        <f t="shared" si="2135"/>
        <v>5366.7</v>
      </c>
      <c r="BL2504" s="289">
        <f t="shared" si="2136"/>
        <v>4717</v>
      </c>
      <c r="BM2504" s="596">
        <f t="shared" si="2137"/>
        <v>9523</v>
      </c>
      <c r="BN2504" s="563">
        <f t="shared" si="2113"/>
        <v>7</v>
      </c>
      <c r="BO2504" s="87">
        <f t="shared" si="2138"/>
        <v>2024</v>
      </c>
      <c r="BP2504" s="87">
        <f t="shared" si="2139"/>
        <v>1.0000000000000004</v>
      </c>
      <c r="BQ2504" s="202"/>
    </row>
    <row r="2505" spans="1:69" ht="10.5" customHeight="1" x14ac:dyDescent="0.2">
      <c r="A2505" s="87" t="str">
        <f t="shared" si="2125"/>
        <v>2024-25RX97</v>
      </c>
      <c r="B2505" s="87" t="str">
        <f t="shared" si="2126"/>
        <v>Y60</v>
      </c>
      <c r="C2505" s="240" t="s">
        <v>204</v>
      </c>
      <c r="D2505" s="240" t="s">
        <v>170</v>
      </c>
      <c r="E2505" s="42"/>
      <c r="F2505" s="320" t="str">
        <f>VLOOKUP($G2505,'Selection Sheet'!$C$15:$F$39,3,0)</f>
        <v>Y60</v>
      </c>
      <c r="G2505" s="320" t="str">
        <f t="shared" si="2140"/>
        <v>RX9</v>
      </c>
      <c r="H2505" s="240" t="s">
        <v>535</v>
      </c>
      <c r="I2505" s="534">
        <v>213</v>
      </c>
      <c r="J2505" s="534">
        <v>50</v>
      </c>
      <c r="K2505" s="534">
        <v>44</v>
      </c>
      <c r="L2505" s="534">
        <v>19</v>
      </c>
      <c r="M2505" s="534">
        <v>212</v>
      </c>
      <c r="N2505" s="534">
        <v>19</v>
      </c>
      <c r="O2505" s="534">
        <v>44</v>
      </c>
      <c r="P2505" s="534">
        <v>10</v>
      </c>
      <c r="Q2505" s="534" t="s">
        <v>80</v>
      </c>
      <c r="R2505" s="534" t="s">
        <v>80</v>
      </c>
      <c r="S2505" s="534">
        <v>509</v>
      </c>
      <c r="T2505" s="549">
        <v>405</v>
      </c>
      <c r="U2505" s="554">
        <v>101.8</v>
      </c>
      <c r="V2505" s="554">
        <v>88</v>
      </c>
      <c r="W2505" s="554">
        <v>159</v>
      </c>
      <c r="X2505" s="498">
        <v>425</v>
      </c>
      <c r="Y2505" s="555">
        <v>92.5</v>
      </c>
      <c r="Z2505" s="554">
        <v>43</v>
      </c>
      <c r="AA2505" s="554">
        <v>263</v>
      </c>
      <c r="AB2505" s="549">
        <v>60</v>
      </c>
      <c r="AC2505" s="554">
        <v>65.7</v>
      </c>
      <c r="AD2505" s="554">
        <v>55.5</v>
      </c>
      <c r="AE2505" s="554">
        <v>100</v>
      </c>
      <c r="AF2505" s="502">
        <v>142</v>
      </c>
      <c r="AG2505" s="503">
        <v>152.14432989690701</v>
      </c>
      <c r="AH2505" s="503">
        <v>207.2</v>
      </c>
      <c r="AI2505" s="502">
        <v>97</v>
      </c>
      <c r="AJ2505" s="506">
        <v>104</v>
      </c>
      <c r="AK2505" s="506">
        <v>122</v>
      </c>
      <c r="AL2505" s="506" t="s">
        <v>80</v>
      </c>
      <c r="AM2505" s="506" t="s">
        <v>80</v>
      </c>
      <c r="AN2505" s="569"/>
      <c r="AO2505" s="569"/>
      <c r="AP2505" s="569"/>
      <c r="AQ2505" s="569"/>
      <c r="AR2505" s="539"/>
      <c r="AS2505" s="539"/>
      <c r="AT2505" s="539"/>
      <c r="AU2505" s="539"/>
      <c r="AV2505" s="539"/>
      <c r="AW2505" s="539"/>
      <c r="AX2505" s="539"/>
      <c r="AY2505" s="539"/>
      <c r="AZ2505" s="539"/>
      <c r="BA2505" s="539"/>
      <c r="BB2505" s="357"/>
      <c r="BC2505" s="592">
        <f t="shared" si="2127"/>
        <v>14757.99999999998</v>
      </c>
      <c r="BD2505" s="593">
        <f t="shared" si="2128"/>
        <v>20098.399999999998</v>
      </c>
      <c r="BE2505" s="595">
        <f t="shared" si="2129"/>
        <v>41229</v>
      </c>
      <c r="BF2505" s="289">
        <f t="shared" si="2130"/>
        <v>35640</v>
      </c>
      <c r="BG2505" s="596">
        <f t="shared" si="2131"/>
        <v>64395</v>
      </c>
      <c r="BH2505" s="595">
        <f t="shared" si="2132"/>
        <v>39312.5</v>
      </c>
      <c r="BI2505" s="289">
        <f t="shared" si="2133"/>
        <v>18275</v>
      </c>
      <c r="BJ2505" s="596">
        <f t="shared" si="2134"/>
        <v>111775</v>
      </c>
      <c r="BK2505" s="595">
        <f t="shared" si="2135"/>
        <v>3942</v>
      </c>
      <c r="BL2505" s="289">
        <f t="shared" si="2136"/>
        <v>3330</v>
      </c>
      <c r="BM2505" s="596">
        <f t="shared" si="2137"/>
        <v>6000</v>
      </c>
      <c r="BN2505" s="563">
        <f t="shared" si="2113"/>
        <v>7</v>
      </c>
      <c r="BO2505" s="87">
        <f t="shared" si="2138"/>
        <v>2024</v>
      </c>
      <c r="BP2505" s="87">
        <f t="shared" si="2139"/>
        <v>1.0000000000000004</v>
      </c>
      <c r="BQ2505" s="202"/>
    </row>
    <row r="2506" spans="1:69" ht="10.5" customHeight="1" x14ac:dyDescent="0.2">
      <c r="A2506" s="314" t="str">
        <f t="shared" si="2125"/>
        <v>2024-25RYA7</v>
      </c>
      <c r="B2506" s="314" t="str">
        <f t="shared" si="2126"/>
        <v>Y60</v>
      </c>
      <c r="C2506" s="243" t="s">
        <v>204</v>
      </c>
      <c r="D2506" s="243" t="s">
        <v>170</v>
      </c>
      <c r="E2506" s="206"/>
      <c r="F2506" s="321" t="str">
        <f>VLOOKUP($G2506,'Selection Sheet'!$C$15:$F$39,3,0)</f>
        <v>Y60</v>
      </c>
      <c r="G2506" s="321" t="str">
        <f t="shared" si="2140"/>
        <v>RYA</v>
      </c>
      <c r="H2506" s="243" t="s">
        <v>536</v>
      </c>
      <c r="I2506" s="540">
        <v>295</v>
      </c>
      <c r="J2506" s="540">
        <v>75</v>
      </c>
      <c r="K2506" s="540">
        <v>38</v>
      </c>
      <c r="L2506" s="540">
        <v>24</v>
      </c>
      <c r="M2506" s="540">
        <v>294</v>
      </c>
      <c r="N2506" s="540">
        <v>25</v>
      </c>
      <c r="O2506" s="540">
        <v>39</v>
      </c>
      <c r="P2506" s="540">
        <v>16</v>
      </c>
      <c r="Q2506" s="540" t="s">
        <v>80</v>
      </c>
      <c r="R2506" s="540" t="s">
        <v>80</v>
      </c>
      <c r="S2506" s="540">
        <v>894</v>
      </c>
      <c r="T2506" s="514">
        <v>458</v>
      </c>
      <c r="U2506" s="551">
        <v>86.6</v>
      </c>
      <c r="V2506" s="551">
        <v>76</v>
      </c>
      <c r="W2506" s="551">
        <v>125</v>
      </c>
      <c r="X2506" s="511">
        <v>480</v>
      </c>
      <c r="Y2506" s="556">
        <v>90.1</v>
      </c>
      <c r="Z2506" s="551">
        <v>41.5</v>
      </c>
      <c r="AA2506" s="551">
        <v>250</v>
      </c>
      <c r="AB2506" s="514">
        <v>76</v>
      </c>
      <c r="AC2506" s="551">
        <v>74.900000000000006</v>
      </c>
      <c r="AD2506" s="551">
        <v>59.5</v>
      </c>
      <c r="AE2506" s="551">
        <v>126</v>
      </c>
      <c r="AF2506" s="515">
        <v>125</v>
      </c>
      <c r="AG2506" s="516">
        <v>135.46666666666701</v>
      </c>
      <c r="AH2506" s="516">
        <v>190.6</v>
      </c>
      <c r="AI2506" s="515">
        <v>105</v>
      </c>
      <c r="AJ2506" s="519">
        <v>226</v>
      </c>
      <c r="AK2506" s="519">
        <v>235</v>
      </c>
      <c r="AL2506" s="519" t="s">
        <v>80</v>
      </c>
      <c r="AM2506" s="519" t="s">
        <v>80</v>
      </c>
      <c r="AN2506" s="570"/>
      <c r="AO2506" s="570"/>
      <c r="AP2506" s="570"/>
      <c r="AQ2506" s="570"/>
      <c r="AR2506" s="542"/>
      <c r="AS2506" s="542"/>
      <c r="AT2506" s="542"/>
      <c r="AU2506" s="542"/>
      <c r="AV2506" s="542"/>
      <c r="AW2506" s="542"/>
      <c r="AX2506" s="542"/>
      <c r="AY2506" s="542"/>
      <c r="AZ2506" s="542"/>
      <c r="BA2506" s="542"/>
      <c r="BB2506" s="358"/>
      <c r="BC2506" s="597">
        <f t="shared" si="2127"/>
        <v>14224.000000000036</v>
      </c>
      <c r="BD2506" s="598">
        <f t="shared" si="2128"/>
        <v>20013</v>
      </c>
      <c r="BE2506" s="602">
        <f t="shared" si="2129"/>
        <v>39662.799999999996</v>
      </c>
      <c r="BF2506" s="603">
        <f t="shared" si="2130"/>
        <v>34808</v>
      </c>
      <c r="BG2506" s="604">
        <f t="shared" si="2131"/>
        <v>57250</v>
      </c>
      <c r="BH2506" s="602">
        <f t="shared" si="2132"/>
        <v>43248</v>
      </c>
      <c r="BI2506" s="603">
        <f t="shared" si="2133"/>
        <v>19920</v>
      </c>
      <c r="BJ2506" s="604">
        <f t="shared" si="2134"/>
        <v>120000</v>
      </c>
      <c r="BK2506" s="602">
        <f t="shared" si="2135"/>
        <v>5692.4000000000005</v>
      </c>
      <c r="BL2506" s="603">
        <f t="shared" si="2136"/>
        <v>4522</v>
      </c>
      <c r="BM2506" s="604">
        <f t="shared" si="2137"/>
        <v>9576</v>
      </c>
      <c r="BN2506" s="564">
        <f t="shared" si="2113"/>
        <v>7</v>
      </c>
      <c r="BO2506" s="314">
        <f t="shared" si="2138"/>
        <v>2024</v>
      </c>
      <c r="BP2506" s="314">
        <f t="shared" si="2139"/>
        <v>1.0000000000000004</v>
      </c>
      <c r="BQ2506" s="202"/>
    </row>
    <row r="2507" spans="1:69" ht="10.5" customHeight="1" x14ac:dyDescent="0.2">
      <c r="A2507" s="87" t="str">
        <f t="shared" si="2125"/>
        <v>2024-25RYC7</v>
      </c>
      <c r="B2507" s="87" t="str">
        <f t="shared" si="2126"/>
        <v>Y61</v>
      </c>
      <c r="C2507" s="240" t="s">
        <v>204</v>
      </c>
      <c r="D2507" s="240" t="s">
        <v>170</v>
      </c>
      <c r="E2507" s="42"/>
      <c r="F2507" s="320" t="str">
        <f>VLOOKUP($G2507,'Selection Sheet'!$C$15:$F$39,3,0)</f>
        <v>Y61</v>
      </c>
      <c r="G2507" s="320" t="str">
        <f t="shared" si="2140"/>
        <v>RYC</v>
      </c>
      <c r="H2507" s="240" t="s">
        <v>537</v>
      </c>
      <c r="I2507" s="534">
        <v>239</v>
      </c>
      <c r="J2507" s="534">
        <v>71</v>
      </c>
      <c r="K2507" s="534">
        <v>38</v>
      </c>
      <c r="L2507" s="534">
        <v>20</v>
      </c>
      <c r="M2507" s="534">
        <v>239</v>
      </c>
      <c r="N2507" s="534">
        <v>26</v>
      </c>
      <c r="O2507" s="534">
        <v>38</v>
      </c>
      <c r="P2507" s="534">
        <v>14</v>
      </c>
      <c r="Q2507" s="534" t="s">
        <v>80</v>
      </c>
      <c r="R2507" s="534" t="s">
        <v>80</v>
      </c>
      <c r="S2507" s="534">
        <v>798</v>
      </c>
      <c r="T2507" s="549">
        <v>535</v>
      </c>
      <c r="U2507" s="554">
        <v>89.6</v>
      </c>
      <c r="V2507" s="554">
        <v>82</v>
      </c>
      <c r="W2507" s="554">
        <v>136</v>
      </c>
      <c r="X2507" s="498">
        <v>549</v>
      </c>
      <c r="Y2507" s="555">
        <v>71.900000000000006</v>
      </c>
      <c r="Z2507" s="554">
        <v>29</v>
      </c>
      <c r="AA2507" s="554">
        <v>196</v>
      </c>
      <c r="AB2507" s="549">
        <v>82</v>
      </c>
      <c r="AC2507" s="554">
        <v>63.1</v>
      </c>
      <c r="AD2507" s="554">
        <v>51</v>
      </c>
      <c r="AE2507" s="554">
        <v>97</v>
      </c>
      <c r="AF2507" s="502">
        <v>110</v>
      </c>
      <c r="AG2507" s="503">
        <v>148.97849462365599</v>
      </c>
      <c r="AH2507" s="503">
        <v>197</v>
      </c>
      <c r="AI2507" s="502">
        <v>93</v>
      </c>
      <c r="AJ2507" s="538">
        <v>109</v>
      </c>
      <c r="AK2507" s="538">
        <v>113</v>
      </c>
      <c r="AL2507" s="538" t="s">
        <v>80</v>
      </c>
      <c r="AM2507" s="538" t="s">
        <v>80</v>
      </c>
      <c r="AN2507" s="539"/>
      <c r="AO2507" s="539"/>
      <c r="AP2507" s="569"/>
      <c r="AQ2507" s="569"/>
      <c r="AR2507" s="539"/>
      <c r="AS2507" s="539"/>
      <c r="AT2507" s="539"/>
      <c r="AU2507" s="539"/>
      <c r="AV2507" s="539"/>
      <c r="AW2507" s="539"/>
      <c r="AX2507" s="539"/>
      <c r="AY2507" s="539"/>
      <c r="AZ2507" s="539"/>
      <c r="BA2507" s="539"/>
      <c r="BB2507" s="357"/>
      <c r="BC2507" s="592">
        <f t="shared" si="2127"/>
        <v>13855.000000000007</v>
      </c>
      <c r="BD2507" s="593">
        <f t="shared" si="2128"/>
        <v>18321</v>
      </c>
      <c r="BE2507" s="595">
        <f t="shared" si="2129"/>
        <v>47936</v>
      </c>
      <c r="BF2507" s="289">
        <f t="shared" si="2130"/>
        <v>43870</v>
      </c>
      <c r="BG2507" s="596">
        <f t="shared" si="2131"/>
        <v>72760</v>
      </c>
      <c r="BH2507" s="595">
        <f t="shared" si="2132"/>
        <v>39473.100000000006</v>
      </c>
      <c r="BI2507" s="289">
        <f t="shared" si="2133"/>
        <v>15921</v>
      </c>
      <c r="BJ2507" s="596">
        <f t="shared" si="2134"/>
        <v>107604</v>
      </c>
      <c r="BK2507" s="595">
        <f t="shared" si="2135"/>
        <v>5174.2</v>
      </c>
      <c r="BL2507" s="289">
        <f t="shared" si="2136"/>
        <v>4182</v>
      </c>
      <c r="BM2507" s="596">
        <f t="shared" si="2137"/>
        <v>7954</v>
      </c>
      <c r="BN2507" s="563">
        <f t="shared" si="2113"/>
        <v>7</v>
      </c>
      <c r="BO2507" s="87">
        <f t="shared" si="2138"/>
        <v>2024</v>
      </c>
      <c r="BP2507" s="87">
        <f t="shared" si="2139"/>
        <v>1.0000000000000004</v>
      </c>
      <c r="BQ2507" s="202"/>
    </row>
    <row r="2508" spans="1:69" ht="10.5" customHeight="1" x14ac:dyDescent="0.2">
      <c r="A2508" s="87" t="str">
        <f t="shared" si="2125"/>
        <v>2024-25RYD7</v>
      </c>
      <c r="B2508" s="87" t="str">
        <f t="shared" si="2126"/>
        <v>Y59</v>
      </c>
      <c r="C2508" s="240" t="s">
        <v>204</v>
      </c>
      <c r="D2508" s="240" t="s">
        <v>170</v>
      </c>
      <c r="E2508" s="42"/>
      <c r="F2508" s="320" t="str">
        <f>VLOOKUP($G2508,'Selection Sheet'!$C$15:$F$39,3,0)</f>
        <v>Y59</v>
      </c>
      <c r="G2508" s="320" t="str">
        <f t="shared" si="2140"/>
        <v>RYD</v>
      </c>
      <c r="H2508" s="240" t="s">
        <v>538</v>
      </c>
      <c r="I2508" s="534">
        <v>211</v>
      </c>
      <c r="J2508" s="534">
        <v>64</v>
      </c>
      <c r="K2508" s="534">
        <v>28</v>
      </c>
      <c r="L2508" s="534">
        <v>15</v>
      </c>
      <c r="M2508" s="534">
        <v>209</v>
      </c>
      <c r="N2508" s="534">
        <v>28</v>
      </c>
      <c r="O2508" s="534">
        <v>28</v>
      </c>
      <c r="P2508" s="534">
        <v>13</v>
      </c>
      <c r="Q2508" s="534" t="s">
        <v>80</v>
      </c>
      <c r="R2508" s="534" t="s">
        <v>80</v>
      </c>
      <c r="S2508" s="534">
        <v>544</v>
      </c>
      <c r="T2508" s="549">
        <v>446</v>
      </c>
      <c r="U2508" s="554">
        <v>104.3</v>
      </c>
      <c r="V2508" s="554">
        <v>84</v>
      </c>
      <c r="W2508" s="554">
        <v>164</v>
      </c>
      <c r="X2508" s="498">
        <v>447</v>
      </c>
      <c r="Y2508" s="555">
        <v>56.3</v>
      </c>
      <c r="Z2508" s="554">
        <v>30</v>
      </c>
      <c r="AA2508" s="554">
        <v>125</v>
      </c>
      <c r="AB2508" s="549">
        <v>62</v>
      </c>
      <c r="AC2508" s="554">
        <v>56.9</v>
      </c>
      <c r="AD2508" s="554">
        <v>50</v>
      </c>
      <c r="AE2508" s="554">
        <v>91</v>
      </c>
      <c r="AF2508" s="502">
        <v>114</v>
      </c>
      <c r="AG2508" s="503">
        <v>149.052083333333</v>
      </c>
      <c r="AH2508" s="503">
        <v>204.5</v>
      </c>
      <c r="AI2508" s="502">
        <v>96</v>
      </c>
      <c r="AJ2508" s="538">
        <v>74</v>
      </c>
      <c r="AK2508" s="538">
        <v>108</v>
      </c>
      <c r="AL2508" s="538" t="s">
        <v>80</v>
      </c>
      <c r="AM2508" s="538" t="s">
        <v>80</v>
      </c>
      <c r="AN2508" s="539"/>
      <c r="AO2508" s="539"/>
      <c r="AP2508" s="569"/>
      <c r="AQ2508" s="569"/>
      <c r="AR2508" s="539"/>
      <c r="AS2508" s="539"/>
      <c r="AT2508" s="539"/>
      <c r="AU2508" s="539"/>
      <c r="AV2508" s="539"/>
      <c r="AW2508" s="539"/>
      <c r="AX2508" s="539"/>
      <c r="AY2508" s="539"/>
      <c r="AZ2508" s="539"/>
      <c r="BA2508" s="539"/>
      <c r="BB2508" s="357"/>
      <c r="BC2508" s="592">
        <f t="shared" si="2127"/>
        <v>14308.999999999967</v>
      </c>
      <c r="BD2508" s="593">
        <f t="shared" si="2128"/>
        <v>19632</v>
      </c>
      <c r="BE2508" s="595">
        <f t="shared" si="2129"/>
        <v>46517.799999999996</v>
      </c>
      <c r="BF2508" s="289">
        <f t="shared" si="2130"/>
        <v>37464</v>
      </c>
      <c r="BG2508" s="596">
        <f t="shared" si="2131"/>
        <v>73144</v>
      </c>
      <c r="BH2508" s="595">
        <f t="shared" si="2132"/>
        <v>25166.1</v>
      </c>
      <c r="BI2508" s="289">
        <f t="shared" si="2133"/>
        <v>13410</v>
      </c>
      <c r="BJ2508" s="596">
        <f t="shared" si="2134"/>
        <v>55875</v>
      </c>
      <c r="BK2508" s="595">
        <f t="shared" si="2135"/>
        <v>3527.7999999999997</v>
      </c>
      <c r="BL2508" s="289">
        <f t="shared" si="2136"/>
        <v>3100</v>
      </c>
      <c r="BM2508" s="596">
        <f t="shared" si="2137"/>
        <v>5642</v>
      </c>
      <c r="BN2508" s="563">
        <f t="shared" si="2113"/>
        <v>7</v>
      </c>
      <c r="BO2508" s="87">
        <f t="shared" si="2138"/>
        <v>2024</v>
      </c>
      <c r="BP2508" s="87">
        <f t="shared" si="2139"/>
        <v>1.0000000000000004</v>
      </c>
      <c r="BQ2508" s="202"/>
    </row>
    <row r="2509" spans="1:69" ht="10.5" customHeight="1" x14ac:dyDescent="0.2">
      <c r="A2509" s="87" t="str">
        <f t="shared" si="2125"/>
        <v>2024-25RYE7</v>
      </c>
      <c r="B2509" s="87" t="str">
        <f t="shared" si="2126"/>
        <v>Y59</v>
      </c>
      <c r="C2509" s="240" t="s">
        <v>204</v>
      </c>
      <c r="D2509" s="240" t="s">
        <v>170</v>
      </c>
      <c r="E2509" s="42"/>
      <c r="F2509" s="320" t="str">
        <f>VLOOKUP($G2509,'Selection Sheet'!$C$15:$F$39,3,0)</f>
        <v>Y59</v>
      </c>
      <c r="G2509" s="320" t="str">
        <f t="shared" si="2140"/>
        <v>RYE</v>
      </c>
      <c r="H2509" s="240" t="s">
        <v>539</v>
      </c>
      <c r="I2509" s="534">
        <v>187</v>
      </c>
      <c r="J2509" s="534">
        <v>56</v>
      </c>
      <c r="K2509" s="534">
        <v>27</v>
      </c>
      <c r="L2509" s="534">
        <v>12</v>
      </c>
      <c r="M2509" s="534">
        <v>187</v>
      </c>
      <c r="N2509" s="534">
        <v>23</v>
      </c>
      <c r="O2509" s="534">
        <v>27</v>
      </c>
      <c r="P2509" s="534">
        <v>9</v>
      </c>
      <c r="Q2509" s="534" t="s">
        <v>80</v>
      </c>
      <c r="R2509" s="534" t="s">
        <v>80</v>
      </c>
      <c r="S2509" s="534">
        <v>436</v>
      </c>
      <c r="T2509" s="549">
        <v>315</v>
      </c>
      <c r="U2509" s="554">
        <v>106</v>
      </c>
      <c r="V2509" s="554">
        <v>89</v>
      </c>
      <c r="W2509" s="554">
        <v>166</v>
      </c>
      <c r="X2509" s="498">
        <v>343</v>
      </c>
      <c r="Y2509" s="555">
        <v>84.3</v>
      </c>
      <c r="Z2509" s="554">
        <v>31</v>
      </c>
      <c r="AA2509" s="554">
        <v>228</v>
      </c>
      <c r="AB2509" s="549">
        <v>55</v>
      </c>
      <c r="AC2509" s="554">
        <v>56.6</v>
      </c>
      <c r="AD2509" s="554">
        <v>47</v>
      </c>
      <c r="AE2509" s="554">
        <v>90</v>
      </c>
      <c r="AF2509" s="502">
        <v>81</v>
      </c>
      <c r="AG2509" s="503">
        <v>152.29411764705901</v>
      </c>
      <c r="AH2509" s="503">
        <v>246.6</v>
      </c>
      <c r="AI2509" s="502">
        <v>68</v>
      </c>
      <c r="AJ2509" s="538">
        <v>71</v>
      </c>
      <c r="AK2509" s="538">
        <v>146</v>
      </c>
      <c r="AL2509" s="538" t="s">
        <v>80</v>
      </c>
      <c r="AM2509" s="538" t="s">
        <v>80</v>
      </c>
      <c r="AN2509" s="539"/>
      <c r="AO2509" s="539"/>
      <c r="AP2509" s="569"/>
      <c r="AQ2509" s="569"/>
      <c r="AR2509" s="539"/>
      <c r="AS2509" s="539"/>
      <c r="AT2509" s="539"/>
      <c r="AU2509" s="539"/>
      <c r="AV2509" s="539"/>
      <c r="AW2509" s="539"/>
      <c r="AX2509" s="539"/>
      <c r="AY2509" s="539"/>
      <c r="AZ2509" s="539"/>
      <c r="BA2509" s="539"/>
      <c r="BB2509" s="357"/>
      <c r="BC2509" s="592">
        <f t="shared" si="2127"/>
        <v>10356.000000000013</v>
      </c>
      <c r="BD2509" s="593">
        <f t="shared" si="2128"/>
        <v>16768.8</v>
      </c>
      <c r="BE2509" s="595">
        <f t="shared" si="2129"/>
        <v>33390</v>
      </c>
      <c r="BF2509" s="289">
        <f t="shared" si="2130"/>
        <v>28035</v>
      </c>
      <c r="BG2509" s="596">
        <f t="shared" si="2131"/>
        <v>52290</v>
      </c>
      <c r="BH2509" s="595">
        <f t="shared" si="2132"/>
        <v>28914.899999999998</v>
      </c>
      <c r="BI2509" s="289">
        <f t="shared" si="2133"/>
        <v>10633</v>
      </c>
      <c r="BJ2509" s="596">
        <f t="shared" si="2134"/>
        <v>78204</v>
      </c>
      <c r="BK2509" s="595">
        <f t="shared" si="2135"/>
        <v>3113</v>
      </c>
      <c r="BL2509" s="289">
        <f t="shared" si="2136"/>
        <v>2585</v>
      </c>
      <c r="BM2509" s="596">
        <f t="shared" si="2137"/>
        <v>4950</v>
      </c>
      <c r="BN2509" s="563">
        <f t="shared" si="2113"/>
        <v>7</v>
      </c>
      <c r="BO2509" s="87">
        <f t="shared" si="2138"/>
        <v>2024</v>
      </c>
      <c r="BP2509" s="87">
        <f t="shared" si="2139"/>
        <v>1.0000000000000004</v>
      </c>
      <c r="BQ2509" s="202"/>
    </row>
    <row r="2510" spans="1:69" ht="10.5" customHeight="1" x14ac:dyDescent="0.2">
      <c r="A2510" s="312" t="str">
        <f t="shared" si="2125"/>
        <v>2024-25RYF7</v>
      </c>
      <c r="B2510" s="312" t="str">
        <f t="shared" si="2126"/>
        <v>Y58</v>
      </c>
      <c r="C2510" s="245" t="s">
        <v>204</v>
      </c>
      <c r="D2510" s="245" t="s">
        <v>170</v>
      </c>
      <c r="E2510" s="53"/>
      <c r="F2510" s="322" t="str">
        <f>VLOOKUP($G2510,'Selection Sheet'!$C$15:$F$39,3,0)</f>
        <v>Y58</v>
      </c>
      <c r="G2510" s="322" t="str">
        <f t="shared" si="2140"/>
        <v>RYF</v>
      </c>
      <c r="H2510" s="245" t="s">
        <v>540</v>
      </c>
      <c r="I2510" s="543">
        <v>286</v>
      </c>
      <c r="J2510" s="543">
        <v>76</v>
      </c>
      <c r="K2510" s="543">
        <v>51</v>
      </c>
      <c r="L2510" s="543">
        <v>26</v>
      </c>
      <c r="M2510" s="543">
        <v>286</v>
      </c>
      <c r="N2510" s="543">
        <v>39</v>
      </c>
      <c r="O2510" s="543">
        <v>51</v>
      </c>
      <c r="P2510" s="543">
        <v>16</v>
      </c>
      <c r="Q2510" s="543" t="s">
        <v>80</v>
      </c>
      <c r="R2510" s="543" t="s">
        <v>80</v>
      </c>
      <c r="S2510" s="543">
        <v>780</v>
      </c>
      <c r="T2510" s="524">
        <v>585</v>
      </c>
      <c r="U2510" s="552">
        <v>104.2</v>
      </c>
      <c r="V2510" s="552">
        <v>89</v>
      </c>
      <c r="W2510" s="552">
        <v>158</v>
      </c>
      <c r="X2510" s="524">
        <v>573</v>
      </c>
      <c r="Y2510" s="557">
        <v>70.5</v>
      </c>
      <c r="Z2510" s="552">
        <v>26</v>
      </c>
      <c r="AA2510" s="552">
        <v>190</v>
      </c>
      <c r="AB2510" s="527">
        <v>81</v>
      </c>
      <c r="AC2510" s="552">
        <v>66.2</v>
      </c>
      <c r="AD2510" s="552">
        <v>64</v>
      </c>
      <c r="AE2510" s="552">
        <v>108</v>
      </c>
      <c r="AF2510" s="528">
        <v>144</v>
      </c>
      <c r="AG2510" s="529">
        <v>154.20967741935499</v>
      </c>
      <c r="AH2510" s="529">
        <v>214.7</v>
      </c>
      <c r="AI2510" s="528">
        <v>124</v>
      </c>
      <c r="AJ2510" s="544">
        <v>138</v>
      </c>
      <c r="AK2510" s="544">
        <v>189</v>
      </c>
      <c r="AL2510" s="544" t="s">
        <v>80</v>
      </c>
      <c r="AM2510" s="544" t="s">
        <v>80</v>
      </c>
      <c r="AN2510" s="545"/>
      <c r="AO2510" s="545"/>
      <c r="AP2510" s="571"/>
      <c r="AQ2510" s="571"/>
      <c r="AR2510" s="545"/>
      <c r="AS2510" s="545"/>
      <c r="AT2510" s="545"/>
      <c r="AU2510" s="545"/>
      <c r="AV2510" s="545"/>
      <c r="AW2510" s="545"/>
      <c r="AX2510" s="545"/>
      <c r="AY2510" s="545"/>
      <c r="AZ2510" s="545"/>
      <c r="BA2510" s="545"/>
      <c r="BB2510" s="359"/>
      <c r="BC2510" s="605">
        <f t="shared" si="2127"/>
        <v>19122.000000000018</v>
      </c>
      <c r="BD2510" s="606">
        <f t="shared" si="2128"/>
        <v>26622.799999999999</v>
      </c>
      <c r="BE2510" s="609">
        <f t="shared" si="2129"/>
        <v>60957</v>
      </c>
      <c r="BF2510" s="311">
        <f t="shared" si="2130"/>
        <v>52065</v>
      </c>
      <c r="BG2510" s="610">
        <f t="shared" si="2131"/>
        <v>92430</v>
      </c>
      <c r="BH2510" s="609">
        <f t="shared" si="2132"/>
        <v>40396.5</v>
      </c>
      <c r="BI2510" s="311">
        <f t="shared" si="2133"/>
        <v>14898</v>
      </c>
      <c r="BJ2510" s="610">
        <f t="shared" si="2134"/>
        <v>108870</v>
      </c>
      <c r="BK2510" s="609">
        <f t="shared" si="2135"/>
        <v>5362.2</v>
      </c>
      <c r="BL2510" s="311">
        <f t="shared" si="2136"/>
        <v>5184</v>
      </c>
      <c r="BM2510" s="610">
        <f t="shared" si="2137"/>
        <v>8748</v>
      </c>
      <c r="BN2510" s="565">
        <f t="shared" si="2113"/>
        <v>7</v>
      </c>
      <c r="BO2510" s="312">
        <f t="shared" si="2138"/>
        <v>2024</v>
      </c>
      <c r="BP2510" s="312">
        <f t="shared" si="2139"/>
        <v>1.0000000000000004</v>
      </c>
      <c r="BQ2510" s="363"/>
    </row>
    <row r="2511" spans="1:69" ht="10.5" customHeight="1" x14ac:dyDescent="0.2">
      <c r="A2511" s="313" t="str">
        <f t="shared" ref="A2511:A2521" si="2141">CONCATENATE(C2511,G2511,BN2511)</f>
        <v>2024-25R1F8</v>
      </c>
      <c r="B2511" s="313" t="str">
        <f t="shared" ref="B2511:B2521" si="2142">F2511</f>
        <v>Y59</v>
      </c>
      <c r="C2511" s="241" t="s">
        <v>204</v>
      </c>
      <c r="D2511" s="241" t="s">
        <v>171</v>
      </c>
      <c r="E2511" s="223"/>
      <c r="F2511" s="364" t="str">
        <f>VLOOKUP($G2511,'Selection Sheet'!$C$15:$F$39,3,0)</f>
        <v>Y59</v>
      </c>
      <c r="G2511" s="364" t="str">
        <f t="shared" si="2140"/>
        <v>R1F</v>
      </c>
      <c r="H2511" s="241" t="s">
        <v>529</v>
      </c>
      <c r="I2511" s="546">
        <v>4</v>
      </c>
      <c r="J2511" s="546">
        <v>0</v>
      </c>
      <c r="K2511" s="546">
        <v>0</v>
      </c>
      <c r="L2511" s="546">
        <v>0</v>
      </c>
      <c r="M2511" s="546">
        <v>5</v>
      </c>
      <c r="N2511" s="546">
        <v>1</v>
      </c>
      <c r="O2511" s="546">
        <v>0</v>
      </c>
      <c r="P2511" s="546">
        <v>0</v>
      </c>
      <c r="Q2511" s="546">
        <v>1</v>
      </c>
      <c r="R2511" s="546">
        <v>1</v>
      </c>
      <c r="S2511" s="546">
        <v>17</v>
      </c>
      <c r="T2511" s="486">
        <v>18</v>
      </c>
      <c r="U2511" s="553">
        <v>69.7</v>
      </c>
      <c r="V2511" s="553">
        <v>61.5</v>
      </c>
      <c r="W2511" s="553">
        <v>157</v>
      </c>
      <c r="X2511" s="486">
        <v>17</v>
      </c>
      <c r="Y2511" s="558">
        <v>26</v>
      </c>
      <c r="Z2511" s="553">
        <v>17</v>
      </c>
      <c r="AA2511" s="553">
        <v>55</v>
      </c>
      <c r="AB2511" s="489" t="s">
        <v>80</v>
      </c>
      <c r="AC2511" s="553" t="s">
        <v>80</v>
      </c>
      <c r="AD2511" s="553" t="s">
        <v>80</v>
      </c>
      <c r="AE2511" s="553" t="s">
        <v>80</v>
      </c>
      <c r="AF2511" s="490">
        <v>5</v>
      </c>
      <c r="AG2511" s="491">
        <v>167</v>
      </c>
      <c r="AH2511" s="491">
        <v>206.1</v>
      </c>
      <c r="AI2511" s="490">
        <v>4</v>
      </c>
      <c r="AJ2511" s="538" t="s">
        <v>80</v>
      </c>
      <c r="AK2511" s="538" t="s">
        <v>80</v>
      </c>
      <c r="AL2511" s="538" t="s">
        <v>80</v>
      </c>
      <c r="AM2511" s="538" t="s">
        <v>80</v>
      </c>
      <c r="AN2511" s="539"/>
      <c r="AO2511" s="539"/>
      <c r="AP2511" s="572"/>
      <c r="AQ2511" s="572"/>
      <c r="AR2511" s="548"/>
      <c r="AS2511" s="548"/>
      <c r="AT2511" s="548"/>
      <c r="AU2511" s="548"/>
      <c r="AV2511" s="548"/>
      <c r="AW2511" s="548"/>
      <c r="AX2511" s="548"/>
      <c r="AY2511" s="548"/>
      <c r="AZ2511" s="548"/>
      <c r="BA2511" s="548"/>
      <c r="BB2511" s="361"/>
      <c r="BC2511" s="586">
        <f t="shared" ref="BC2511:BC2521" si="2143">IFERROR(AG2511*$AI2511,"-")</f>
        <v>668</v>
      </c>
      <c r="BD2511" s="587">
        <f t="shared" ref="BD2511:BD2521" si="2144">IFERROR(AH2511*$AI2511,"-")</f>
        <v>824.4</v>
      </c>
      <c r="BE2511" s="590">
        <f t="shared" ref="BE2511:BE2521" si="2145">IFERROR(U2511*$T2511, "-")</f>
        <v>1254.6000000000001</v>
      </c>
      <c r="BF2511" s="308">
        <f t="shared" ref="BF2511:BF2521" si="2146">IFERROR(V2511*$T2511,"-")</f>
        <v>1107</v>
      </c>
      <c r="BG2511" s="591">
        <f t="shared" ref="BG2511:BG2521" si="2147">IFERROR(W2511*$T2511,"-")</f>
        <v>2826</v>
      </c>
      <c r="BH2511" s="590">
        <f t="shared" ref="BH2511:BH2521" si="2148">IFERROR(Y2511*$X2511, "-")</f>
        <v>442</v>
      </c>
      <c r="BI2511" s="308">
        <f t="shared" ref="BI2511:BI2521" si="2149">IFERROR(Z2511*$X2511,"-")</f>
        <v>289</v>
      </c>
      <c r="BJ2511" s="591">
        <f t="shared" ref="BJ2511:BJ2521" si="2150">IFERROR(AA2511*$X2511,"-")</f>
        <v>935</v>
      </c>
      <c r="BK2511" s="590" t="str">
        <f t="shared" ref="BK2511:BK2521" si="2151">IFERROR(AC2511*$AB2511, "-")</f>
        <v>-</v>
      </c>
      <c r="BL2511" s="308" t="str">
        <f t="shared" ref="BL2511:BL2521" si="2152">IFERROR(AD2511*$AB2511,"-")</f>
        <v>-</v>
      </c>
      <c r="BM2511" s="591" t="str">
        <f t="shared" ref="BM2511:BM2521" si="2153">IFERROR(AE2511*$AB2511,"-")</f>
        <v>-</v>
      </c>
      <c r="BN2511" s="562">
        <f t="shared" si="2113"/>
        <v>8</v>
      </c>
      <c r="BO2511" s="313">
        <f t="shared" ref="BO2511:BO2521" si="2154">VALUE(LEFT(C2511,4)+IF($BN2511&lt;4,1,0))</f>
        <v>2024</v>
      </c>
      <c r="BP2511" s="313">
        <f t="shared" ref="BP2511:BP2521" si="2155">(BN2511/3-ROUNDDOWN(BN2511/3,0))*3</f>
        <v>1.9999999999999996</v>
      </c>
      <c r="BQ2511" s="362"/>
    </row>
    <row r="2512" spans="1:69" ht="10.5" customHeight="1" x14ac:dyDescent="0.2">
      <c r="A2512" s="87" t="str">
        <f t="shared" si="2141"/>
        <v>2024-25RRU8</v>
      </c>
      <c r="B2512" s="87" t="str">
        <f t="shared" si="2142"/>
        <v>Y56</v>
      </c>
      <c r="C2512" s="240" t="s">
        <v>204</v>
      </c>
      <c r="D2512" s="240" t="s">
        <v>171</v>
      </c>
      <c r="E2512" s="42"/>
      <c r="F2512" s="320" t="str">
        <f>VLOOKUP($G2512,'Selection Sheet'!$C$15:$F$39,3,0)</f>
        <v>Y56</v>
      </c>
      <c r="G2512" s="320" t="str">
        <f t="shared" si="2140"/>
        <v>RRU</v>
      </c>
      <c r="H2512" s="240" t="s">
        <v>530</v>
      </c>
      <c r="I2512" s="534">
        <v>331</v>
      </c>
      <c r="J2512" s="534">
        <v>109</v>
      </c>
      <c r="K2512" s="534">
        <v>44</v>
      </c>
      <c r="L2512" s="534">
        <v>19</v>
      </c>
      <c r="M2512" s="534">
        <v>323</v>
      </c>
      <c r="N2512" s="534">
        <v>37</v>
      </c>
      <c r="O2512" s="534">
        <v>41</v>
      </c>
      <c r="P2512" s="534">
        <v>12</v>
      </c>
      <c r="Q2512" s="534">
        <v>148</v>
      </c>
      <c r="R2512" s="534">
        <v>117</v>
      </c>
      <c r="S2512" s="534">
        <v>939</v>
      </c>
      <c r="T2512" s="549">
        <v>361</v>
      </c>
      <c r="U2512" s="554">
        <v>86.7</v>
      </c>
      <c r="V2512" s="554">
        <v>81</v>
      </c>
      <c r="W2512" s="554">
        <v>132</v>
      </c>
      <c r="X2512" s="498">
        <v>530</v>
      </c>
      <c r="Y2512" s="555">
        <v>60.4</v>
      </c>
      <c r="Z2512" s="554">
        <v>28</v>
      </c>
      <c r="AA2512" s="554">
        <v>154.5</v>
      </c>
      <c r="AB2512" s="549">
        <v>74</v>
      </c>
      <c r="AC2512" s="554">
        <v>55.8</v>
      </c>
      <c r="AD2512" s="554">
        <v>51</v>
      </c>
      <c r="AE2512" s="554">
        <v>96</v>
      </c>
      <c r="AF2512" s="502">
        <v>104</v>
      </c>
      <c r="AG2512" s="503">
        <v>142.727272727273</v>
      </c>
      <c r="AH2512" s="503">
        <v>198</v>
      </c>
      <c r="AI2512" s="502">
        <v>88</v>
      </c>
      <c r="AJ2512" s="538" t="s">
        <v>80</v>
      </c>
      <c r="AK2512" s="538" t="s">
        <v>80</v>
      </c>
      <c r="AL2512" s="538" t="s">
        <v>80</v>
      </c>
      <c r="AM2512" s="538" t="s">
        <v>80</v>
      </c>
      <c r="AN2512" s="539"/>
      <c r="AO2512" s="539"/>
      <c r="AP2512" s="569"/>
      <c r="AQ2512" s="569"/>
      <c r="AR2512" s="539"/>
      <c r="AS2512" s="539"/>
      <c r="AT2512" s="539"/>
      <c r="AU2512" s="539"/>
      <c r="AV2512" s="539"/>
      <c r="AW2512" s="539"/>
      <c r="AX2512" s="539"/>
      <c r="AY2512" s="539"/>
      <c r="AZ2512" s="539"/>
      <c r="BA2512" s="539"/>
      <c r="BB2512" s="357"/>
      <c r="BC2512" s="592">
        <f t="shared" si="2143"/>
        <v>12560.000000000024</v>
      </c>
      <c r="BD2512" s="593">
        <f t="shared" si="2144"/>
        <v>17424</v>
      </c>
      <c r="BE2512" s="595">
        <f t="shared" si="2145"/>
        <v>31298.7</v>
      </c>
      <c r="BF2512" s="289">
        <f t="shared" si="2146"/>
        <v>29241</v>
      </c>
      <c r="BG2512" s="596">
        <f t="shared" si="2147"/>
        <v>47652</v>
      </c>
      <c r="BH2512" s="595">
        <f t="shared" si="2148"/>
        <v>32012</v>
      </c>
      <c r="BI2512" s="289">
        <f t="shared" si="2149"/>
        <v>14840</v>
      </c>
      <c r="BJ2512" s="596">
        <f t="shared" si="2150"/>
        <v>81885</v>
      </c>
      <c r="BK2512" s="595">
        <f t="shared" si="2151"/>
        <v>4129.2</v>
      </c>
      <c r="BL2512" s="289">
        <f t="shared" si="2152"/>
        <v>3774</v>
      </c>
      <c r="BM2512" s="596">
        <f t="shared" si="2153"/>
        <v>7104</v>
      </c>
      <c r="BN2512" s="563">
        <f t="shared" si="2113"/>
        <v>8</v>
      </c>
      <c r="BO2512" s="87">
        <f t="shared" si="2154"/>
        <v>2024</v>
      </c>
      <c r="BP2512" s="87">
        <f t="shared" si="2155"/>
        <v>1.9999999999999996</v>
      </c>
      <c r="BQ2512" s="202"/>
    </row>
    <row r="2513" spans="1:69" ht="10.5" customHeight="1" x14ac:dyDescent="0.2">
      <c r="A2513" s="87" t="str">
        <f t="shared" si="2141"/>
        <v>2024-25RX68</v>
      </c>
      <c r="B2513" s="87" t="str">
        <f t="shared" si="2142"/>
        <v>Y63</v>
      </c>
      <c r="C2513" s="240" t="s">
        <v>204</v>
      </c>
      <c r="D2513" s="240" t="s">
        <v>171</v>
      </c>
      <c r="E2513" s="42"/>
      <c r="F2513" s="320" t="str">
        <f>VLOOKUP($G2513,'Selection Sheet'!$C$15:$F$39,3,0)</f>
        <v>Y63</v>
      </c>
      <c r="G2513" s="320" t="str">
        <f t="shared" si="2140"/>
        <v>RX6</v>
      </c>
      <c r="H2513" s="240" t="s">
        <v>532</v>
      </c>
      <c r="I2513" s="534">
        <v>155</v>
      </c>
      <c r="J2513" s="534">
        <v>54</v>
      </c>
      <c r="K2513" s="534">
        <v>26</v>
      </c>
      <c r="L2513" s="534">
        <v>20</v>
      </c>
      <c r="M2513" s="534">
        <v>151</v>
      </c>
      <c r="N2513" s="534">
        <v>27</v>
      </c>
      <c r="O2513" s="534">
        <v>25</v>
      </c>
      <c r="P2513" s="534">
        <v>13</v>
      </c>
      <c r="Q2513" s="534">
        <v>71</v>
      </c>
      <c r="R2513" s="534">
        <v>60</v>
      </c>
      <c r="S2513" s="534">
        <v>438</v>
      </c>
      <c r="T2513" s="549">
        <v>293</v>
      </c>
      <c r="U2513" s="554">
        <v>77.8</v>
      </c>
      <c r="V2513" s="554">
        <v>71</v>
      </c>
      <c r="W2513" s="554">
        <v>116</v>
      </c>
      <c r="X2513" s="498">
        <v>286</v>
      </c>
      <c r="Y2513" s="555">
        <v>79.5</v>
      </c>
      <c r="Z2513" s="554">
        <v>33</v>
      </c>
      <c r="AA2513" s="554">
        <v>191</v>
      </c>
      <c r="AB2513" s="549">
        <v>53</v>
      </c>
      <c r="AC2513" s="554">
        <v>56.9</v>
      </c>
      <c r="AD2513" s="554">
        <v>48</v>
      </c>
      <c r="AE2513" s="554">
        <v>107</v>
      </c>
      <c r="AF2513" s="502">
        <v>59</v>
      </c>
      <c r="AG2513" s="503">
        <v>128.15686274509801</v>
      </c>
      <c r="AH2513" s="503">
        <v>166</v>
      </c>
      <c r="AI2513" s="502">
        <v>51</v>
      </c>
      <c r="AJ2513" s="538" t="s">
        <v>80</v>
      </c>
      <c r="AK2513" s="538" t="s">
        <v>80</v>
      </c>
      <c r="AL2513" s="538" t="s">
        <v>80</v>
      </c>
      <c r="AM2513" s="538" t="s">
        <v>80</v>
      </c>
      <c r="AN2513" s="539"/>
      <c r="AO2513" s="539"/>
      <c r="AP2513" s="569"/>
      <c r="AQ2513" s="569"/>
      <c r="AR2513" s="539"/>
      <c r="AS2513" s="539"/>
      <c r="AT2513" s="539"/>
      <c r="AU2513" s="539"/>
      <c r="AV2513" s="539"/>
      <c r="AW2513" s="539"/>
      <c r="AX2513" s="539"/>
      <c r="AY2513" s="539"/>
      <c r="AZ2513" s="539"/>
      <c r="BA2513" s="539"/>
      <c r="BB2513" s="357"/>
      <c r="BC2513" s="592">
        <f t="shared" si="2143"/>
        <v>6535.9999999999982</v>
      </c>
      <c r="BD2513" s="593">
        <f t="shared" si="2144"/>
        <v>8466</v>
      </c>
      <c r="BE2513" s="595">
        <f t="shared" si="2145"/>
        <v>22795.399999999998</v>
      </c>
      <c r="BF2513" s="289">
        <f t="shared" si="2146"/>
        <v>20803</v>
      </c>
      <c r="BG2513" s="596">
        <f t="shared" si="2147"/>
        <v>33988</v>
      </c>
      <c r="BH2513" s="595">
        <f t="shared" si="2148"/>
        <v>22737</v>
      </c>
      <c r="BI2513" s="289">
        <f t="shared" si="2149"/>
        <v>9438</v>
      </c>
      <c r="BJ2513" s="596">
        <f t="shared" si="2150"/>
        <v>54626</v>
      </c>
      <c r="BK2513" s="595">
        <f t="shared" si="2151"/>
        <v>3015.7</v>
      </c>
      <c r="BL2513" s="289">
        <f t="shared" si="2152"/>
        <v>2544</v>
      </c>
      <c r="BM2513" s="596">
        <f t="shared" si="2153"/>
        <v>5671</v>
      </c>
      <c r="BN2513" s="563">
        <f t="shared" si="2113"/>
        <v>8</v>
      </c>
      <c r="BO2513" s="87">
        <f t="shared" si="2154"/>
        <v>2024</v>
      </c>
      <c r="BP2513" s="87">
        <f t="shared" si="2155"/>
        <v>1.9999999999999996</v>
      </c>
      <c r="BQ2513" s="202"/>
    </row>
    <row r="2514" spans="1:69" ht="10.5" customHeight="1" x14ac:dyDescent="0.2">
      <c r="A2514" s="314" t="str">
        <f t="shared" si="2141"/>
        <v>2024-25RX78</v>
      </c>
      <c r="B2514" s="314" t="str">
        <f t="shared" si="2142"/>
        <v>Y62</v>
      </c>
      <c r="C2514" s="243" t="s">
        <v>204</v>
      </c>
      <c r="D2514" s="243" t="s">
        <v>171</v>
      </c>
      <c r="E2514" s="206"/>
      <c r="F2514" s="321" t="str">
        <f>VLOOKUP($G2514,'Selection Sheet'!$C$15:$F$39,3,0)</f>
        <v>Y62</v>
      </c>
      <c r="G2514" s="320" t="str">
        <f t="shared" si="2140"/>
        <v>RX7</v>
      </c>
      <c r="H2514" s="243" t="s">
        <v>533</v>
      </c>
      <c r="I2514" s="540">
        <v>309</v>
      </c>
      <c r="J2514" s="540">
        <v>108</v>
      </c>
      <c r="K2514" s="540">
        <v>67</v>
      </c>
      <c r="L2514" s="540">
        <v>35</v>
      </c>
      <c r="M2514" s="540">
        <v>306</v>
      </c>
      <c r="N2514" s="540">
        <v>39</v>
      </c>
      <c r="O2514" s="540">
        <v>66</v>
      </c>
      <c r="P2514" s="540">
        <v>19</v>
      </c>
      <c r="Q2514" s="540">
        <v>122</v>
      </c>
      <c r="R2514" s="540">
        <v>110</v>
      </c>
      <c r="S2514" s="540">
        <v>975</v>
      </c>
      <c r="T2514" s="514">
        <v>576</v>
      </c>
      <c r="U2514" s="551">
        <v>74</v>
      </c>
      <c r="V2514" s="551">
        <v>67</v>
      </c>
      <c r="W2514" s="551">
        <v>112</v>
      </c>
      <c r="X2514" s="511">
        <v>705</v>
      </c>
      <c r="Y2514" s="556">
        <v>55.2</v>
      </c>
      <c r="Z2514" s="551">
        <v>25</v>
      </c>
      <c r="AA2514" s="551">
        <v>132</v>
      </c>
      <c r="AB2514" s="514">
        <v>118</v>
      </c>
      <c r="AC2514" s="551">
        <v>61.5</v>
      </c>
      <c r="AD2514" s="551">
        <v>55</v>
      </c>
      <c r="AE2514" s="551">
        <v>91</v>
      </c>
      <c r="AF2514" s="515">
        <v>160</v>
      </c>
      <c r="AG2514" s="516">
        <v>150.54347826086999</v>
      </c>
      <c r="AH2514" s="516">
        <v>203.5</v>
      </c>
      <c r="AI2514" s="515">
        <v>138</v>
      </c>
      <c r="AJ2514" s="519" t="s">
        <v>80</v>
      </c>
      <c r="AK2514" s="519" t="s">
        <v>80</v>
      </c>
      <c r="AL2514" s="519" t="s">
        <v>80</v>
      </c>
      <c r="AM2514" s="519" t="s">
        <v>80</v>
      </c>
      <c r="AN2514" s="570"/>
      <c r="AO2514" s="570"/>
      <c r="AP2514" s="570"/>
      <c r="AQ2514" s="570"/>
      <c r="AR2514" s="542"/>
      <c r="AS2514" s="542"/>
      <c r="AT2514" s="542"/>
      <c r="AU2514" s="542"/>
      <c r="AV2514" s="542"/>
      <c r="AW2514" s="542"/>
      <c r="AX2514" s="542"/>
      <c r="AY2514" s="542"/>
      <c r="AZ2514" s="542"/>
      <c r="BA2514" s="542"/>
      <c r="BB2514" s="358"/>
      <c r="BC2514" s="597">
        <f t="shared" si="2143"/>
        <v>20775.000000000058</v>
      </c>
      <c r="BD2514" s="598">
        <f t="shared" si="2144"/>
        <v>28083</v>
      </c>
      <c r="BE2514" s="602">
        <f t="shared" si="2145"/>
        <v>42624</v>
      </c>
      <c r="BF2514" s="603">
        <f t="shared" si="2146"/>
        <v>38592</v>
      </c>
      <c r="BG2514" s="604">
        <f t="shared" si="2147"/>
        <v>64512</v>
      </c>
      <c r="BH2514" s="602">
        <f t="shared" si="2148"/>
        <v>38916</v>
      </c>
      <c r="BI2514" s="603">
        <f t="shared" si="2149"/>
        <v>17625</v>
      </c>
      <c r="BJ2514" s="604">
        <f t="shared" si="2150"/>
        <v>93060</v>
      </c>
      <c r="BK2514" s="602">
        <f t="shared" si="2151"/>
        <v>7257</v>
      </c>
      <c r="BL2514" s="603">
        <f t="shared" si="2152"/>
        <v>6490</v>
      </c>
      <c r="BM2514" s="604">
        <f t="shared" si="2153"/>
        <v>10738</v>
      </c>
      <c r="BN2514" s="564">
        <f t="shared" si="2113"/>
        <v>8</v>
      </c>
      <c r="BO2514" s="314">
        <f t="shared" si="2154"/>
        <v>2024</v>
      </c>
      <c r="BP2514" s="314">
        <f t="shared" si="2155"/>
        <v>1.9999999999999996</v>
      </c>
      <c r="BQ2514" s="202"/>
    </row>
    <row r="2515" spans="1:69" ht="10.5" customHeight="1" x14ac:dyDescent="0.2">
      <c r="A2515" s="87" t="str">
        <f t="shared" si="2141"/>
        <v>2024-25RX88</v>
      </c>
      <c r="B2515" s="87" t="str">
        <f t="shared" si="2142"/>
        <v>Y63</v>
      </c>
      <c r="C2515" s="240" t="s">
        <v>204</v>
      </c>
      <c r="D2515" s="240" t="s">
        <v>171</v>
      </c>
      <c r="E2515" s="42"/>
      <c r="F2515" s="320" t="str">
        <f>VLOOKUP($G2515,'Selection Sheet'!$C$15:$F$39,3,0)</f>
        <v>Y63</v>
      </c>
      <c r="G2515" s="320" t="str">
        <f t="shared" si="2140"/>
        <v>RX8</v>
      </c>
      <c r="H2515" s="240" t="s">
        <v>534</v>
      </c>
      <c r="I2515" s="534">
        <v>232</v>
      </c>
      <c r="J2515" s="534">
        <v>34</v>
      </c>
      <c r="K2515" s="534">
        <v>42</v>
      </c>
      <c r="L2515" s="534">
        <v>14</v>
      </c>
      <c r="M2515" s="534">
        <v>223</v>
      </c>
      <c r="N2515" s="534">
        <v>24</v>
      </c>
      <c r="O2515" s="534">
        <v>37</v>
      </c>
      <c r="P2515" s="534">
        <v>12</v>
      </c>
      <c r="Q2515" s="534">
        <v>93</v>
      </c>
      <c r="R2515" s="534">
        <v>63</v>
      </c>
      <c r="S2515" s="534">
        <v>740</v>
      </c>
      <c r="T2515" s="549">
        <v>453</v>
      </c>
      <c r="U2515" s="554">
        <v>85.6</v>
      </c>
      <c r="V2515" s="554">
        <v>76</v>
      </c>
      <c r="W2515" s="554">
        <v>137</v>
      </c>
      <c r="X2515" s="498">
        <v>527</v>
      </c>
      <c r="Y2515" s="555">
        <v>81.400000000000006</v>
      </c>
      <c r="Z2515" s="554">
        <v>29</v>
      </c>
      <c r="AA2515" s="554">
        <v>211</v>
      </c>
      <c r="AB2515" s="549">
        <v>90</v>
      </c>
      <c r="AC2515" s="554">
        <v>63.7</v>
      </c>
      <c r="AD2515" s="554">
        <v>55.5</v>
      </c>
      <c r="AE2515" s="554">
        <v>98</v>
      </c>
      <c r="AF2515" s="502">
        <v>86</v>
      </c>
      <c r="AG2515" s="503">
        <v>143.592105263158</v>
      </c>
      <c r="AH2515" s="503">
        <v>202</v>
      </c>
      <c r="AI2515" s="502">
        <v>76</v>
      </c>
      <c r="AJ2515" s="506" t="s">
        <v>80</v>
      </c>
      <c r="AK2515" s="506" t="s">
        <v>80</v>
      </c>
      <c r="AL2515" s="506" t="s">
        <v>80</v>
      </c>
      <c r="AM2515" s="506" t="s">
        <v>80</v>
      </c>
      <c r="AN2515" s="569"/>
      <c r="AO2515" s="569"/>
      <c r="AP2515" s="569"/>
      <c r="AQ2515" s="569"/>
      <c r="AR2515" s="539"/>
      <c r="AS2515" s="539"/>
      <c r="AT2515" s="539"/>
      <c r="AU2515" s="539"/>
      <c r="AV2515" s="539"/>
      <c r="AW2515" s="539"/>
      <c r="AX2515" s="539"/>
      <c r="AY2515" s="539"/>
      <c r="AZ2515" s="539"/>
      <c r="BA2515" s="539"/>
      <c r="BB2515" s="357"/>
      <c r="BC2515" s="592">
        <f t="shared" si="2143"/>
        <v>10913.000000000009</v>
      </c>
      <c r="BD2515" s="593">
        <f t="shared" si="2144"/>
        <v>15352</v>
      </c>
      <c r="BE2515" s="595">
        <f t="shared" si="2145"/>
        <v>38776.799999999996</v>
      </c>
      <c r="BF2515" s="289">
        <f t="shared" si="2146"/>
        <v>34428</v>
      </c>
      <c r="BG2515" s="596">
        <f t="shared" si="2147"/>
        <v>62061</v>
      </c>
      <c r="BH2515" s="595">
        <f t="shared" si="2148"/>
        <v>42897.8</v>
      </c>
      <c r="BI2515" s="289">
        <f t="shared" si="2149"/>
        <v>15283</v>
      </c>
      <c r="BJ2515" s="596">
        <f t="shared" si="2150"/>
        <v>111197</v>
      </c>
      <c r="BK2515" s="595">
        <f t="shared" si="2151"/>
        <v>5733</v>
      </c>
      <c r="BL2515" s="289">
        <f t="shared" si="2152"/>
        <v>4995</v>
      </c>
      <c r="BM2515" s="596">
        <f t="shared" si="2153"/>
        <v>8820</v>
      </c>
      <c r="BN2515" s="563">
        <f t="shared" si="2113"/>
        <v>8</v>
      </c>
      <c r="BO2515" s="87">
        <f t="shared" si="2154"/>
        <v>2024</v>
      </c>
      <c r="BP2515" s="87">
        <f t="shared" si="2155"/>
        <v>1.9999999999999996</v>
      </c>
      <c r="BQ2515" s="202"/>
    </row>
    <row r="2516" spans="1:69" ht="10.5" customHeight="1" x14ac:dyDescent="0.2">
      <c r="A2516" s="87" t="str">
        <f t="shared" si="2141"/>
        <v>2024-25RX98</v>
      </c>
      <c r="B2516" s="87" t="str">
        <f t="shared" si="2142"/>
        <v>Y60</v>
      </c>
      <c r="C2516" s="240" t="s">
        <v>204</v>
      </c>
      <c r="D2516" s="240" t="s">
        <v>171</v>
      </c>
      <c r="E2516" s="42"/>
      <c r="F2516" s="320" t="str">
        <f>VLOOKUP($G2516,'Selection Sheet'!$C$15:$F$39,3,0)</f>
        <v>Y60</v>
      </c>
      <c r="G2516" s="320" t="str">
        <f t="shared" si="2140"/>
        <v>RX9</v>
      </c>
      <c r="H2516" s="240" t="s">
        <v>535</v>
      </c>
      <c r="I2516" s="534">
        <v>230</v>
      </c>
      <c r="J2516" s="534">
        <v>68</v>
      </c>
      <c r="K2516" s="534">
        <v>44</v>
      </c>
      <c r="L2516" s="534">
        <v>24</v>
      </c>
      <c r="M2516" s="534">
        <v>227</v>
      </c>
      <c r="N2516" s="534">
        <v>19</v>
      </c>
      <c r="O2516" s="534">
        <v>44</v>
      </c>
      <c r="P2516" s="534">
        <v>13</v>
      </c>
      <c r="Q2516" s="534">
        <v>103</v>
      </c>
      <c r="R2516" s="534">
        <v>99</v>
      </c>
      <c r="S2516" s="534">
        <v>557</v>
      </c>
      <c r="T2516" s="549">
        <v>438</v>
      </c>
      <c r="U2516" s="554">
        <v>89</v>
      </c>
      <c r="V2516" s="554">
        <v>80</v>
      </c>
      <c r="W2516" s="554">
        <v>141</v>
      </c>
      <c r="X2516" s="498">
        <v>456</v>
      </c>
      <c r="Y2516" s="555">
        <v>80.599999999999994</v>
      </c>
      <c r="Z2516" s="554">
        <v>37</v>
      </c>
      <c r="AA2516" s="554">
        <v>207</v>
      </c>
      <c r="AB2516" s="549">
        <v>56</v>
      </c>
      <c r="AC2516" s="554">
        <v>59.9</v>
      </c>
      <c r="AD2516" s="554">
        <v>51</v>
      </c>
      <c r="AE2516" s="554">
        <v>99</v>
      </c>
      <c r="AF2516" s="502">
        <v>133</v>
      </c>
      <c r="AG2516" s="503">
        <v>141.06976744185999</v>
      </c>
      <c r="AH2516" s="503">
        <v>196</v>
      </c>
      <c r="AI2516" s="502">
        <v>86</v>
      </c>
      <c r="AJ2516" s="506" t="s">
        <v>80</v>
      </c>
      <c r="AK2516" s="506" t="s">
        <v>80</v>
      </c>
      <c r="AL2516" s="506" t="s">
        <v>80</v>
      </c>
      <c r="AM2516" s="506" t="s">
        <v>80</v>
      </c>
      <c r="AN2516" s="569"/>
      <c r="AO2516" s="569"/>
      <c r="AP2516" s="569"/>
      <c r="AQ2516" s="569"/>
      <c r="AR2516" s="539"/>
      <c r="AS2516" s="539"/>
      <c r="AT2516" s="539"/>
      <c r="AU2516" s="539"/>
      <c r="AV2516" s="539"/>
      <c r="AW2516" s="539"/>
      <c r="AX2516" s="539"/>
      <c r="AY2516" s="539"/>
      <c r="AZ2516" s="539"/>
      <c r="BA2516" s="539"/>
      <c r="BB2516" s="357"/>
      <c r="BC2516" s="592">
        <f t="shared" si="2143"/>
        <v>12131.99999999996</v>
      </c>
      <c r="BD2516" s="593">
        <f t="shared" si="2144"/>
        <v>16856</v>
      </c>
      <c r="BE2516" s="595">
        <f t="shared" si="2145"/>
        <v>38982</v>
      </c>
      <c r="BF2516" s="289">
        <f t="shared" si="2146"/>
        <v>35040</v>
      </c>
      <c r="BG2516" s="596">
        <f t="shared" si="2147"/>
        <v>61758</v>
      </c>
      <c r="BH2516" s="595">
        <f t="shared" si="2148"/>
        <v>36753.599999999999</v>
      </c>
      <c r="BI2516" s="289">
        <f t="shared" si="2149"/>
        <v>16872</v>
      </c>
      <c r="BJ2516" s="596">
        <f t="shared" si="2150"/>
        <v>94392</v>
      </c>
      <c r="BK2516" s="595">
        <f t="shared" si="2151"/>
        <v>3354.4</v>
      </c>
      <c r="BL2516" s="289">
        <f t="shared" si="2152"/>
        <v>2856</v>
      </c>
      <c r="BM2516" s="596">
        <f t="shared" si="2153"/>
        <v>5544</v>
      </c>
      <c r="BN2516" s="563">
        <f t="shared" si="2113"/>
        <v>8</v>
      </c>
      <c r="BO2516" s="87">
        <f t="shared" si="2154"/>
        <v>2024</v>
      </c>
      <c r="BP2516" s="87">
        <f t="shared" si="2155"/>
        <v>1.9999999999999996</v>
      </c>
      <c r="BQ2516" s="202"/>
    </row>
    <row r="2517" spans="1:69" ht="10.5" customHeight="1" x14ac:dyDescent="0.2">
      <c r="A2517" s="314" t="str">
        <f t="shared" si="2141"/>
        <v>2024-25RYA8</v>
      </c>
      <c r="B2517" s="314" t="str">
        <f t="shared" si="2142"/>
        <v>Y60</v>
      </c>
      <c r="C2517" s="243" t="s">
        <v>204</v>
      </c>
      <c r="D2517" s="243" t="s">
        <v>171</v>
      </c>
      <c r="E2517" s="206"/>
      <c r="F2517" s="321" t="str">
        <f>VLOOKUP($G2517,'Selection Sheet'!$C$15:$F$39,3,0)</f>
        <v>Y60</v>
      </c>
      <c r="G2517" s="321" t="str">
        <f t="shared" si="2140"/>
        <v>RYA</v>
      </c>
      <c r="H2517" s="243" t="s">
        <v>536</v>
      </c>
      <c r="I2517" s="540">
        <v>301</v>
      </c>
      <c r="J2517" s="540">
        <v>73</v>
      </c>
      <c r="K2517" s="540">
        <v>40</v>
      </c>
      <c r="L2517" s="540">
        <v>21</v>
      </c>
      <c r="M2517" s="540">
        <v>299</v>
      </c>
      <c r="N2517" s="540">
        <v>21</v>
      </c>
      <c r="O2517" s="540">
        <v>38</v>
      </c>
      <c r="P2517" s="540">
        <v>12</v>
      </c>
      <c r="Q2517" s="540">
        <v>106</v>
      </c>
      <c r="R2517" s="540">
        <v>90</v>
      </c>
      <c r="S2517" s="540">
        <v>809</v>
      </c>
      <c r="T2517" s="514">
        <v>421</v>
      </c>
      <c r="U2517" s="551">
        <v>83.3</v>
      </c>
      <c r="V2517" s="551">
        <v>73</v>
      </c>
      <c r="W2517" s="551">
        <v>123</v>
      </c>
      <c r="X2517" s="511">
        <v>536</v>
      </c>
      <c r="Y2517" s="556">
        <v>93.2</v>
      </c>
      <c r="Z2517" s="551">
        <v>38</v>
      </c>
      <c r="AA2517" s="551">
        <v>265</v>
      </c>
      <c r="AB2517" s="514">
        <v>65</v>
      </c>
      <c r="AC2517" s="551">
        <v>68.099999999999994</v>
      </c>
      <c r="AD2517" s="551">
        <v>60</v>
      </c>
      <c r="AE2517" s="551">
        <v>98</v>
      </c>
      <c r="AF2517" s="515">
        <v>144</v>
      </c>
      <c r="AG2517" s="516">
        <v>141.280701754386</v>
      </c>
      <c r="AH2517" s="516">
        <v>197.1</v>
      </c>
      <c r="AI2517" s="515">
        <v>114</v>
      </c>
      <c r="AJ2517" s="519" t="s">
        <v>80</v>
      </c>
      <c r="AK2517" s="519" t="s">
        <v>80</v>
      </c>
      <c r="AL2517" s="519" t="s">
        <v>80</v>
      </c>
      <c r="AM2517" s="519" t="s">
        <v>80</v>
      </c>
      <c r="AN2517" s="570"/>
      <c r="AO2517" s="570"/>
      <c r="AP2517" s="570"/>
      <c r="AQ2517" s="570"/>
      <c r="AR2517" s="542"/>
      <c r="AS2517" s="542"/>
      <c r="AT2517" s="542"/>
      <c r="AU2517" s="542"/>
      <c r="AV2517" s="542"/>
      <c r="AW2517" s="542"/>
      <c r="AX2517" s="542"/>
      <c r="AY2517" s="542"/>
      <c r="AZ2517" s="542"/>
      <c r="BA2517" s="542"/>
      <c r="BB2517" s="358"/>
      <c r="BC2517" s="597">
        <f t="shared" si="2143"/>
        <v>16106.000000000004</v>
      </c>
      <c r="BD2517" s="598">
        <f t="shared" si="2144"/>
        <v>22469.399999999998</v>
      </c>
      <c r="BE2517" s="602">
        <f t="shared" si="2145"/>
        <v>35069.299999999996</v>
      </c>
      <c r="BF2517" s="603">
        <f t="shared" si="2146"/>
        <v>30733</v>
      </c>
      <c r="BG2517" s="604">
        <f t="shared" si="2147"/>
        <v>51783</v>
      </c>
      <c r="BH2517" s="602">
        <f t="shared" si="2148"/>
        <v>49955.200000000004</v>
      </c>
      <c r="BI2517" s="603">
        <f t="shared" si="2149"/>
        <v>20368</v>
      </c>
      <c r="BJ2517" s="604">
        <f t="shared" si="2150"/>
        <v>142040</v>
      </c>
      <c r="BK2517" s="602">
        <f t="shared" si="2151"/>
        <v>4426.5</v>
      </c>
      <c r="BL2517" s="603">
        <f t="shared" si="2152"/>
        <v>3900</v>
      </c>
      <c r="BM2517" s="604">
        <f t="shared" si="2153"/>
        <v>6370</v>
      </c>
      <c r="BN2517" s="564">
        <f t="shared" si="2113"/>
        <v>8</v>
      </c>
      <c r="BO2517" s="314">
        <f t="shared" si="2154"/>
        <v>2024</v>
      </c>
      <c r="BP2517" s="314">
        <f t="shared" si="2155"/>
        <v>1.9999999999999996</v>
      </c>
      <c r="BQ2517" s="202"/>
    </row>
    <row r="2518" spans="1:69" ht="10.5" customHeight="1" x14ac:dyDescent="0.2">
      <c r="A2518" s="87" t="str">
        <f t="shared" si="2141"/>
        <v>2024-25RYC8</v>
      </c>
      <c r="B2518" s="87" t="str">
        <f t="shared" si="2142"/>
        <v>Y61</v>
      </c>
      <c r="C2518" s="240" t="s">
        <v>204</v>
      </c>
      <c r="D2518" s="240" t="s">
        <v>171</v>
      </c>
      <c r="E2518" s="42"/>
      <c r="F2518" s="320" t="str">
        <f>VLOOKUP($G2518,'Selection Sheet'!$C$15:$F$39,3,0)</f>
        <v>Y61</v>
      </c>
      <c r="G2518" s="320" t="str">
        <f t="shared" si="2140"/>
        <v>RYC</v>
      </c>
      <c r="H2518" s="240" t="s">
        <v>537</v>
      </c>
      <c r="I2518" s="534">
        <v>235</v>
      </c>
      <c r="J2518" s="534">
        <v>82</v>
      </c>
      <c r="K2518" s="534">
        <v>28</v>
      </c>
      <c r="L2518" s="534">
        <v>18</v>
      </c>
      <c r="M2518" s="534">
        <v>233</v>
      </c>
      <c r="N2518" s="534">
        <v>25</v>
      </c>
      <c r="O2518" s="534">
        <v>27</v>
      </c>
      <c r="P2518" s="534">
        <v>11</v>
      </c>
      <c r="Q2518" s="534">
        <v>74</v>
      </c>
      <c r="R2518" s="534">
        <v>73</v>
      </c>
      <c r="S2518" s="534">
        <v>827</v>
      </c>
      <c r="T2518" s="549">
        <v>556</v>
      </c>
      <c r="U2518" s="554">
        <v>89.9</v>
      </c>
      <c r="V2518" s="554">
        <v>76</v>
      </c>
      <c r="W2518" s="554">
        <v>144</v>
      </c>
      <c r="X2518" s="498">
        <v>587</v>
      </c>
      <c r="Y2518" s="555">
        <v>77.599999999999994</v>
      </c>
      <c r="Z2518" s="554">
        <v>35</v>
      </c>
      <c r="AA2518" s="554">
        <v>199</v>
      </c>
      <c r="AB2518" s="549">
        <v>99</v>
      </c>
      <c r="AC2518" s="554">
        <v>62.4</v>
      </c>
      <c r="AD2518" s="554">
        <v>52</v>
      </c>
      <c r="AE2518" s="554">
        <v>120</v>
      </c>
      <c r="AF2518" s="502">
        <v>96</v>
      </c>
      <c r="AG2518" s="503">
        <v>157.31645569620301</v>
      </c>
      <c r="AH2518" s="503">
        <v>206.2</v>
      </c>
      <c r="AI2518" s="502">
        <v>79</v>
      </c>
      <c r="AJ2518" s="538" t="s">
        <v>80</v>
      </c>
      <c r="AK2518" s="538" t="s">
        <v>80</v>
      </c>
      <c r="AL2518" s="538" t="s">
        <v>80</v>
      </c>
      <c r="AM2518" s="538" t="s">
        <v>80</v>
      </c>
      <c r="AN2518" s="539"/>
      <c r="AO2518" s="539"/>
      <c r="AP2518" s="569"/>
      <c r="AQ2518" s="569"/>
      <c r="AR2518" s="539"/>
      <c r="AS2518" s="539"/>
      <c r="AT2518" s="539"/>
      <c r="AU2518" s="539"/>
      <c r="AV2518" s="539"/>
      <c r="AW2518" s="539"/>
      <c r="AX2518" s="539"/>
      <c r="AY2518" s="539"/>
      <c r="AZ2518" s="539"/>
      <c r="BA2518" s="539"/>
      <c r="BB2518" s="357"/>
      <c r="BC2518" s="592">
        <f t="shared" si="2143"/>
        <v>12428.000000000038</v>
      </c>
      <c r="BD2518" s="593">
        <f t="shared" si="2144"/>
        <v>16289.8</v>
      </c>
      <c r="BE2518" s="595">
        <f t="shared" si="2145"/>
        <v>49984.4</v>
      </c>
      <c r="BF2518" s="289">
        <f t="shared" si="2146"/>
        <v>42256</v>
      </c>
      <c r="BG2518" s="596">
        <f t="shared" si="2147"/>
        <v>80064</v>
      </c>
      <c r="BH2518" s="595">
        <f t="shared" si="2148"/>
        <v>45551.199999999997</v>
      </c>
      <c r="BI2518" s="289">
        <f t="shared" si="2149"/>
        <v>20545</v>
      </c>
      <c r="BJ2518" s="596">
        <f t="shared" si="2150"/>
        <v>116813</v>
      </c>
      <c r="BK2518" s="595">
        <f t="shared" si="2151"/>
        <v>6177.5999999999995</v>
      </c>
      <c r="BL2518" s="289">
        <f t="shared" si="2152"/>
        <v>5148</v>
      </c>
      <c r="BM2518" s="596">
        <f t="shared" si="2153"/>
        <v>11880</v>
      </c>
      <c r="BN2518" s="563">
        <f t="shared" si="2113"/>
        <v>8</v>
      </c>
      <c r="BO2518" s="87">
        <f t="shared" si="2154"/>
        <v>2024</v>
      </c>
      <c r="BP2518" s="87">
        <f t="shared" si="2155"/>
        <v>1.9999999999999996</v>
      </c>
      <c r="BQ2518" s="202"/>
    </row>
    <row r="2519" spans="1:69" ht="10.5" customHeight="1" x14ac:dyDescent="0.2">
      <c r="A2519" s="87" t="str">
        <f t="shared" si="2141"/>
        <v>2024-25RYD8</v>
      </c>
      <c r="B2519" s="87" t="str">
        <f t="shared" si="2142"/>
        <v>Y59</v>
      </c>
      <c r="C2519" s="240" t="s">
        <v>204</v>
      </c>
      <c r="D2519" s="240" t="s">
        <v>171</v>
      </c>
      <c r="E2519" s="42"/>
      <c r="F2519" s="320" t="str">
        <f>VLOOKUP($G2519,'Selection Sheet'!$C$15:$F$39,3,0)</f>
        <v>Y59</v>
      </c>
      <c r="G2519" s="320" t="str">
        <f t="shared" si="2140"/>
        <v>RYD</v>
      </c>
      <c r="H2519" s="240" t="s">
        <v>538</v>
      </c>
      <c r="I2519" s="534">
        <v>233</v>
      </c>
      <c r="J2519" s="534">
        <v>68</v>
      </c>
      <c r="K2519" s="534">
        <v>44</v>
      </c>
      <c r="L2519" s="534">
        <v>23</v>
      </c>
      <c r="M2519" s="534">
        <v>234</v>
      </c>
      <c r="N2519" s="534">
        <v>21</v>
      </c>
      <c r="O2519" s="534">
        <v>43</v>
      </c>
      <c r="P2519" s="534">
        <v>15</v>
      </c>
      <c r="Q2519" s="534">
        <v>96</v>
      </c>
      <c r="R2519" s="534">
        <v>72</v>
      </c>
      <c r="S2519" s="534">
        <v>579</v>
      </c>
      <c r="T2519" s="549">
        <v>429</v>
      </c>
      <c r="U2519" s="554">
        <v>89</v>
      </c>
      <c r="V2519" s="554">
        <v>78</v>
      </c>
      <c r="W2519" s="554">
        <v>134</v>
      </c>
      <c r="X2519" s="498">
        <v>428</v>
      </c>
      <c r="Y2519" s="555">
        <v>51</v>
      </c>
      <c r="Z2519" s="554">
        <v>27</v>
      </c>
      <c r="AA2519" s="554">
        <v>125</v>
      </c>
      <c r="AB2519" s="549">
        <v>80</v>
      </c>
      <c r="AC2519" s="554">
        <v>55.1</v>
      </c>
      <c r="AD2519" s="554">
        <v>46.5</v>
      </c>
      <c r="AE2519" s="554">
        <v>88.5</v>
      </c>
      <c r="AF2519" s="502">
        <v>115</v>
      </c>
      <c r="AG2519" s="503">
        <v>146.94505494505501</v>
      </c>
      <c r="AH2519" s="503">
        <v>217</v>
      </c>
      <c r="AI2519" s="502">
        <v>91</v>
      </c>
      <c r="AJ2519" s="538" t="s">
        <v>80</v>
      </c>
      <c r="AK2519" s="538" t="s">
        <v>80</v>
      </c>
      <c r="AL2519" s="538" t="s">
        <v>80</v>
      </c>
      <c r="AM2519" s="538" t="s">
        <v>80</v>
      </c>
      <c r="AN2519" s="539"/>
      <c r="AO2519" s="539"/>
      <c r="AP2519" s="569"/>
      <c r="AQ2519" s="569"/>
      <c r="AR2519" s="539"/>
      <c r="AS2519" s="539"/>
      <c r="AT2519" s="539"/>
      <c r="AU2519" s="539"/>
      <c r="AV2519" s="539"/>
      <c r="AW2519" s="539"/>
      <c r="AX2519" s="539"/>
      <c r="AY2519" s="539"/>
      <c r="AZ2519" s="539"/>
      <c r="BA2519" s="539"/>
      <c r="BB2519" s="357"/>
      <c r="BC2519" s="592">
        <f t="shared" si="2143"/>
        <v>13372.000000000005</v>
      </c>
      <c r="BD2519" s="593">
        <f t="shared" si="2144"/>
        <v>19747</v>
      </c>
      <c r="BE2519" s="595">
        <f t="shared" si="2145"/>
        <v>38181</v>
      </c>
      <c r="BF2519" s="289">
        <f t="shared" si="2146"/>
        <v>33462</v>
      </c>
      <c r="BG2519" s="596">
        <f t="shared" si="2147"/>
        <v>57486</v>
      </c>
      <c r="BH2519" s="595">
        <f t="shared" si="2148"/>
        <v>21828</v>
      </c>
      <c r="BI2519" s="289">
        <f t="shared" si="2149"/>
        <v>11556</v>
      </c>
      <c r="BJ2519" s="596">
        <f t="shared" si="2150"/>
        <v>53500</v>
      </c>
      <c r="BK2519" s="595">
        <f t="shared" si="2151"/>
        <v>4408</v>
      </c>
      <c r="BL2519" s="289">
        <f t="shared" si="2152"/>
        <v>3720</v>
      </c>
      <c r="BM2519" s="596">
        <f t="shared" si="2153"/>
        <v>7080</v>
      </c>
      <c r="BN2519" s="563">
        <f t="shared" si="2113"/>
        <v>8</v>
      </c>
      <c r="BO2519" s="87">
        <f t="shared" si="2154"/>
        <v>2024</v>
      </c>
      <c r="BP2519" s="87">
        <f t="shared" si="2155"/>
        <v>1.9999999999999996</v>
      </c>
      <c r="BQ2519" s="202"/>
    </row>
    <row r="2520" spans="1:69" ht="10.5" customHeight="1" x14ac:dyDescent="0.2">
      <c r="A2520" s="87" t="str">
        <f t="shared" si="2141"/>
        <v>2024-25RYE8</v>
      </c>
      <c r="B2520" s="87" t="str">
        <f t="shared" si="2142"/>
        <v>Y59</v>
      </c>
      <c r="C2520" s="240" t="s">
        <v>204</v>
      </c>
      <c r="D2520" s="240" t="s">
        <v>171</v>
      </c>
      <c r="E2520" s="42"/>
      <c r="F2520" s="320" t="str">
        <f>VLOOKUP($G2520,'Selection Sheet'!$C$15:$F$39,3,0)</f>
        <v>Y59</v>
      </c>
      <c r="G2520" s="320" t="str">
        <f t="shared" si="2140"/>
        <v>RYE</v>
      </c>
      <c r="H2520" s="240" t="s">
        <v>539</v>
      </c>
      <c r="I2520" s="534">
        <v>189</v>
      </c>
      <c r="J2520" s="534">
        <v>53</v>
      </c>
      <c r="K2520" s="534">
        <v>24</v>
      </c>
      <c r="L2520" s="534">
        <v>18</v>
      </c>
      <c r="M2520" s="534">
        <v>185</v>
      </c>
      <c r="N2520" s="534">
        <v>17</v>
      </c>
      <c r="O2520" s="534">
        <v>23</v>
      </c>
      <c r="P2520" s="534">
        <v>8</v>
      </c>
      <c r="Q2520" s="534">
        <v>69</v>
      </c>
      <c r="R2520" s="534">
        <v>55</v>
      </c>
      <c r="S2520" s="534">
        <v>390</v>
      </c>
      <c r="T2520" s="549">
        <v>320</v>
      </c>
      <c r="U2520" s="554">
        <v>98.1</v>
      </c>
      <c r="V2520" s="554">
        <v>82</v>
      </c>
      <c r="W2520" s="554">
        <v>136</v>
      </c>
      <c r="X2520" s="498">
        <v>353</v>
      </c>
      <c r="Y2520" s="555">
        <v>72.400000000000006</v>
      </c>
      <c r="Z2520" s="554">
        <v>29</v>
      </c>
      <c r="AA2520" s="554">
        <v>183</v>
      </c>
      <c r="AB2520" s="549">
        <v>52</v>
      </c>
      <c r="AC2520" s="554">
        <v>56.3</v>
      </c>
      <c r="AD2520" s="554">
        <v>46</v>
      </c>
      <c r="AE2520" s="554">
        <v>103</v>
      </c>
      <c r="AF2520" s="502">
        <v>85</v>
      </c>
      <c r="AG2520" s="503">
        <v>137.81578947368399</v>
      </c>
      <c r="AH2520" s="503">
        <v>202.5</v>
      </c>
      <c r="AI2520" s="502">
        <v>76</v>
      </c>
      <c r="AJ2520" s="538" t="s">
        <v>80</v>
      </c>
      <c r="AK2520" s="538" t="s">
        <v>80</v>
      </c>
      <c r="AL2520" s="538" t="s">
        <v>80</v>
      </c>
      <c r="AM2520" s="538" t="s">
        <v>80</v>
      </c>
      <c r="AN2520" s="539"/>
      <c r="AO2520" s="539"/>
      <c r="AP2520" s="569"/>
      <c r="AQ2520" s="569"/>
      <c r="AR2520" s="539"/>
      <c r="AS2520" s="539"/>
      <c r="AT2520" s="539"/>
      <c r="AU2520" s="539"/>
      <c r="AV2520" s="539"/>
      <c r="AW2520" s="539"/>
      <c r="AX2520" s="539"/>
      <c r="AY2520" s="539"/>
      <c r="AZ2520" s="539"/>
      <c r="BA2520" s="539"/>
      <c r="BB2520" s="357"/>
      <c r="BC2520" s="592">
        <f t="shared" si="2143"/>
        <v>10473.999999999984</v>
      </c>
      <c r="BD2520" s="593">
        <f t="shared" si="2144"/>
        <v>15390</v>
      </c>
      <c r="BE2520" s="595">
        <f t="shared" si="2145"/>
        <v>31392</v>
      </c>
      <c r="BF2520" s="289">
        <f t="shared" si="2146"/>
        <v>26240</v>
      </c>
      <c r="BG2520" s="596">
        <f t="shared" si="2147"/>
        <v>43520</v>
      </c>
      <c r="BH2520" s="595">
        <f t="shared" si="2148"/>
        <v>25557.200000000001</v>
      </c>
      <c r="BI2520" s="289">
        <f t="shared" si="2149"/>
        <v>10237</v>
      </c>
      <c r="BJ2520" s="596">
        <f t="shared" si="2150"/>
        <v>64599</v>
      </c>
      <c r="BK2520" s="595">
        <f t="shared" si="2151"/>
        <v>2927.6</v>
      </c>
      <c r="BL2520" s="289">
        <f t="shared" si="2152"/>
        <v>2392</v>
      </c>
      <c r="BM2520" s="596">
        <f t="shared" si="2153"/>
        <v>5356</v>
      </c>
      <c r="BN2520" s="563">
        <f t="shared" si="2113"/>
        <v>8</v>
      </c>
      <c r="BO2520" s="87">
        <f t="shared" si="2154"/>
        <v>2024</v>
      </c>
      <c r="BP2520" s="87">
        <f t="shared" si="2155"/>
        <v>1.9999999999999996</v>
      </c>
      <c r="BQ2520" s="202"/>
    </row>
    <row r="2521" spans="1:69" ht="10.5" customHeight="1" x14ac:dyDescent="0.2">
      <c r="A2521" s="312" t="str">
        <f t="shared" si="2141"/>
        <v>2024-25RYF8</v>
      </c>
      <c r="B2521" s="312" t="str">
        <f t="shared" si="2142"/>
        <v>Y58</v>
      </c>
      <c r="C2521" s="245" t="s">
        <v>204</v>
      </c>
      <c r="D2521" s="245" t="s">
        <v>171</v>
      </c>
      <c r="E2521" s="53"/>
      <c r="F2521" s="322" t="str">
        <f>VLOOKUP($G2521,'Selection Sheet'!$C$15:$F$39,3,0)</f>
        <v>Y58</v>
      </c>
      <c r="G2521" s="322" t="str">
        <f t="shared" si="2140"/>
        <v>RYF</v>
      </c>
      <c r="H2521" s="245" t="s">
        <v>540</v>
      </c>
      <c r="I2521" s="543">
        <v>264</v>
      </c>
      <c r="J2521" s="543">
        <v>67</v>
      </c>
      <c r="K2521" s="543">
        <v>29</v>
      </c>
      <c r="L2521" s="543">
        <v>11</v>
      </c>
      <c r="M2521" s="543">
        <v>260</v>
      </c>
      <c r="N2521" s="543">
        <v>22</v>
      </c>
      <c r="O2521" s="543">
        <v>28</v>
      </c>
      <c r="P2521" s="543">
        <v>6</v>
      </c>
      <c r="Q2521" s="543">
        <v>82</v>
      </c>
      <c r="R2521" s="543">
        <v>69</v>
      </c>
      <c r="S2521" s="543">
        <v>745</v>
      </c>
      <c r="T2521" s="524">
        <v>591</v>
      </c>
      <c r="U2521" s="552">
        <v>99.9</v>
      </c>
      <c r="V2521" s="552">
        <v>88</v>
      </c>
      <c r="W2521" s="552">
        <v>152</v>
      </c>
      <c r="X2521" s="524">
        <v>579</v>
      </c>
      <c r="Y2521" s="557">
        <v>74.599999999999994</v>
      </c>
      <c r="Z2521" s="552">
        <v>26</v>
      </c>
      <c r="AA2521" s="552">
        <v>192</v>
      </c>
      <c r="AB2521" s="527">
        <v>85</v>
      </c>
      <c r="AC2521" s="552">
        <v>74.900000000000006</v>
      </c>
      <c r="AD2521" s="552">
        <v>64</v>
      </c>
      <c r="AE2521" s="552">
        <v>114</v>
      </c>
      <c r="AF2521" s="528">
        <v>128</v>
      </c>
      <c r="AG2521" s="529">
        <v>152.48571428571401</v>
      </c>
      <c r="AH2521" s="529">
        <v>215.6</v>
      </c>
      <c r="AI2521" s="528">
        <v>105</v>
      </c>
      <c r="AJ2521" s="544" t="s">
        <v>80</v>
      </c>
      <c r="AK2521" s="544" t="s">
        <v>80</v>
      </c>
      <c r="AL2521" s="544" t="s">
        <v>80</v>
      </c>
      <c r="AM2521" s="544" t="s">
        <v>80</v>
      </c>
      <c r="AN2521" s="545"/>
      <c r="AO2521" s="545"/>
      <c r="AP2521" s="571"/>
      <c r="AQ2521" s="571"/>
      <c r="AR2521" s="545"/>
      <c r="AS2521" s="545"/>
      <c r="AT2521" s="545"/>
      <c r="AU2521" s="545"/>
      <c r="AV2521" s="545"/>
      <c r="AW2521" s="545"/>
      <c r="AX2521" s="545"/>
      <c r="AY2521" s="545"/>
      <c r="AZ2521" s="545"/>
      <c r="BA2521" s="545"/>
      <c r="BB2521" s="359"/>
      <c r="BC2521" s="605">
        <f t="shared" si="2143"/>
        <v>16010.999999999971</v>
      </c>
      <c r="BD2521" s="606">
        <f t="shared" si="2144"/>
        <v>22638</v>
      </c>
      <c r="BE2521" s="609">
        <f t="shared" si="2145"/>
        <v>59040.9</v>
      </c>
      <c r="BF2521" s="311">
        <f t="shared" si="2146"/>
        <v>52008</v>
      </c>
      <c r="BG2521" s="610">
        <f t="shared" si="2147"/>
        <v>89832</v>
      </c>
      <c r="BH2521" s="609">
        <f t="shared" si="2148"/>
        <v>43193.399999999994</v>
      </c>
      <c r="BI2521" s="311">
        <f t="shared" si="2149"/>
        <v>15054</v>
      </c>
      <c r="BJ2521" s="610">
        <f t="shared" si="2150"/>
        <v>111168</v>
      </c>
      <c r="BK2521" s="609">
        <f t="shared" si="2151"/>
        <v>6366.5000000000009</v>
      </c>
      <c r="BL2521" s="311">
        <f t="shared" si="2152"/>
        <v>5440</v>
      </c>
      <c r="BM2521" s="610">
        <f t="shared" si="2153"/>
        <v>9690</v>
      </c>
      <c r="BN2521" s="565">
        <f t="shared" si="2113"/>
        <v>8</v>
      </c>
      <c r="BO2521" s="312">
        <f t="shared" si="2154"/>
        <v>2024</v>
      </c>
      <c r="BP2521" s="312">
        <f t="shared" si="2155"/>
        <v>1.9999999999999996</v>
      </c>
      <c r="BQ2521" s="363"/>
    </row>
    <row r="2522" spans="1:69" ht="10.5" customHeight="1" x14ac:dyDescent="0.2">
      <c r="A2522" s="313" t="str">
        <f t="shared" ref="A2522:A2532" si="2156">CONCATENATE(C2522,G2522,BN2522)</f>
        <v>2024-25R1F9</v>
      </c>
      <c r="B2522" s="313" t="str">
        <f t="shared" ref="B2522:B2532" si="2157">F2522</f>
        <v>Y59</v>
      </c>
      <c r="C2522" s="241" t="s">
        <v>204</v>
      </c>
      <c r="D2522" s="241" t="s">
        <v>172</v>
      </c>
      <c r="E2522" s="223"/>
      <c r="F2522" s="364" t="str">
        <f>VLOOKUP($G2522,'Selection Sheet'!$C$15:$F$39,3,0)</f>
        <v>Y59</v>
      </c>
      <c r="G2522" s="364" t="str">
        <f t="shared" si="2140"/>
        <v>R1F</v>
      </c>
      <c r="H2522" s="241" t="s">
        <v>529</v>
      </c>
      <c r="I2522" s="546">
        <v>6</v>
      </c>
      <c r="J2522" s="546">
        <v>3</v>
      </c>
      <c r="K2522" s="546">
        <v>0</v>
      </c>
      <c r="L2522" s="546">
        <v>0</v>
      </c>
      <c r="M2522" s="546">
        <v>6</v>
      </c>
      <c r="N2522" s="546">
        <v>0</v>
      </c>
      <c r="O2522" s="546">
        <v>0</v>
      </c>
      <c r="P2522" s="546">
        <v>0</v>
      </c>
      <c r="Q2522" s="546" t="s">
        <v>80</v>
      </c>
      <c r="R2522" s="546" t="s">
        <v>80</v>
      </c>
      <c r="S2522" s="546">
        <v>19</v>
      </c>
      <c r="T2522" s="486">
        <v>16</v>
      </c>
      <c r="U2522" s="553">
        <v>102.3</v>
      </c>
      <c r="V2522" s="553">
        <v>77</v>
      </c>
      <c r="W2522" s="553">
        <v>144</v>
      </c>
      <c r="X2522" s="486">
        <v>15</v>
      </c>
      <c r="Y2522" s="558">
        <v>71.5</v>
      </c>
      <c r="Z2522" s="553">
        <v>31</v>
      </c>
      <c r="AA2522" s="553">
        <v>276</v>
      </c>
      <c r="AB2522" s="489" t="s">
        <v>80</v>
      </c>
      <c r="AC2522" s="553" t="s">
        <v>80</v>
      </c>
      <c r="AD2522" s="553" t="s">
        <v>80</v>
      </c>
      <c r="AE2522" s="553" t="s">
        <v>80</v>
      </c>
      <c r="AF2522" s="490">
        <v>4</v>
      </c>
      <c r="AG2522" s="491">
        <v>196</v>
      </c>
      <c r="AH2522" s="491">
        <v>233.9</v>
      </c>
      <c r="AI2522" s="490">
        <v>4</v>
      </c>
      <c r="AJ2522" s="538" t="s">
        <v>80</v>
      </c>
      <c r="AK2522" s="538" t="s">
        <v>80</v>
      </c>
      <c r="AL2522" s="538">
        <v>32</v>
      </c>
      <c r="AM2522" s="538">
        <v>64</v>
      </c>
      <c r="AN2522" s="539"/>
      <c r="AO2522" s="539"/>
      <c r="AP2522" s="572"/>
      <c r="AQ2522" s="572"/>
      <c r="AR2522" s="548"/>
      <c r="AS2522" s="548"/>
      <c r="AT2522" s="548"/>
      <c r="AU2522" s="548"/>
      <c r="AV2522" s="548"/>
      <c r="AW2522" s="548"/>
      <c r="AX2522" s="548"/>
      <c r="AY2522" s="548"/>
      <c r="AZ2522" s="548"/>
      <c r="BA2522" s="548"/>
      <c r="BB2522" s="361"/>
      <c r="BC2522" s="586">
        <f t="shared" ref="BC2522:BC2532" si="2158">IFERROR(AG2522*$AI2522,"-")</f>
        <v>784</v>
      </c>
      <c r="BD2522" s="587">
        <f t="shared" ref="BD2522:BD2532" si="2159">IFERROR(AH2522*$AI2522,"-")</f>
        <v>935.6</v>
      </c>
      <c r="BE2522" s="590">
        <f t="shared" ref="BE2522:BE2532" si="2160">IFERROR(U2522*$T2522, "-")</f>
        <v>1636.8</v>
      </c>
      <c r="BF2522" s="308">
        <f t="shared" ref="BF2522:BF2532" si="2161">IFERROR(V2522*$T2522,"-")</f>
        <v>1232</v>
      </c>
      <c r="BG2522" s="591">
        <f t="shared" ref="BG2522:BG2532" si="2162">IFERROR(W2522*$T2522,"-")</f>
        <v>2304</v>
      </c>
      <c r="BH2522" s="590">
        <f t="shared" ref="BH2522:BH2532" si="2163">IFERROR(Y2522*$X2522, "-")</f>
        <v>1072.5</v>
      </c>
      <c r="BI2522" s="308">
        <f t="shared" ref="BI2522:BI2532" si="2164">IFERROR(Z2522*$X2522,"-")</f>
        <v>465</v>
      </c>
      <c r="BJ2522" s="591">
        <f t="shared" ref="BJ2522:BJ2532" si="2165">IFERROR(AA2522*$X2522,"-")</f>
        <v>4140</v>
      </c>
      <c r="BK2522" s="590" t="str">
        <f t="shared" ref="BK2522:BK2532" si="2166">IFERROR(AC2522*$AB2522, "-")</f>
        <v>-</v>
      </c>
      <c r="BL2522" s="308" t="str">
        <f t="shared" ref="BL2522:BL2532" si="2167">IFERROR(AD2522*$AB2522,"-")</f>
        <v>-</v>
      </c>
      <c r="BM2522" s="591" t="str">
        <f t="shared" ref="BM2522:BM2532" si="2168">IFERROR(AE2522*$AB2522,"-")</f>
        <v>-</v>
      </c>
      <c r="BN2522" s="562">
        <f t="shared" si="2113"/>
        <v>9</v>
      </c>
      <c r="BO2522" s="313">
        <f t="shared" ref="BO2522:BO2532" si="2169">VALUE(LEFT(C2522,4)+IF($BN2522&lt;4,1,0))</f>
        <v>2024</v>
      </c>
      <c r="BP2522" s="313">
        <f t="shared" ref="BP2522:BP2532" si="2170">(BN2522/3-ROUNDDOWN(BN2522/3,0))*3</f>
        <v>0</v>
      </c>
      <c r="BQ2522" s="362"/>
    </row>
    <row r="2523" spans="1:69" ht="10.5" customHeight="1" x14ac:dyDescent="0.2">
      <c r="A2523" s="87" t="str">
        <f t="shared" si="2156"/>
        <v>2024-25RRU9</v>
      </c>
      <c r="B2523" s="87" t="str">
        <f t="shared" si="2157"/>
        <v>Y56</v>
      </c>
      <c r="C2523" s="240" t="s">
        <v>204</v>
      </c>
      <c r="D2523" s="240" t="s">
        <v>172</v>
      </c>
      <c r="E2523" s="42"/>
      <c r="F2523" s="320" t="str">
        <f>VLOOKUP($G2523,'Selection Sheet'!$C$15:$F$39,3,0)</f>
        <v>Y56</v>
      </c>
      <c r="G2523" s="320" t="str">
        <f t="shared" si="2140"/>
        <v>RRU</v>
      </c>
      <c r="H2523" s="240" t="s">
        <v>530</v>
      </c>
      <c r="I2523" s="534">
        <v>348</v>
      </c>
      <c r="J2523" s="534">
        <v>112</v>
      </c>
      <c r="K2523" s="534">
        <v>51</v>
      </c>
      <c r="L2523" s="534">
        <v>29</v>
      </c>
      <c r="M2523" s="534">
        <v>335</v>
      </c>
      <c r="N2523" s="534">
        <v>51</v>
      </c>
      <c r="O2523" s="534">
        <v>47</v>
      </c>
      <c r="P2523" s="534">
        <v>17</v>
      </c>
      <c r="Q2523" s="534" t="s">
        <v>80</v>
      </c>
      <c r="R2523" s="534" t="s">
        <v>80</v>
      </c>
      <c r="S2523" s="534">
        <v>1032</v>
      </c>
      <c r="T2523" s="549">
        <v>384</v>
      </c>
      <c r="U2523" s="554">
        <v>101.2</v>
      </c>
      <c r="V2523" s="554">
        <v>87</v>
      </c>
      <c r="W2523" s="554">
        <v>157</v>
      </c>
      <c r="X2523" s="498">
        <v>556</v>
      </c>
      <c r="Y2523" s="555">
        <v>66.8</v>
      </c>
      <c r="Z2523" s="554">
        <v>29</v>
      </c>
      <c r="AA2523" s="554">
        <v>194</v>
      </c>
      <c r="AB2523" s="549">
        <v>63</v>
      </c>
      <c r="AC2523" s="554">
        <v>62.6</v>
      </c>
      <c r="AD2523" s="554">
        <v>45</v>
      </c>
      <c r="AE2523" s="554">
        <v>108</v>
      </c>
      <c r="AF2523" s="502">
        <v>114</v>
      </c>
      <c r="AG2523" s="503">
        <v>155.755319148936</v>
      </c>
      <c r="AH2523" s="503">
        <v>202.1</v>
      </c>
      <c r="AI2523" s="502">
        <v>94</v>
      </c>
      <c r="AJ2523" s="538" t="s">
        <v>80</v>
      </c>
      <c r="AK2523" s="538" t="s">
        <v>80</v>
      </c>
      <c r="AL2523" s="538">
        <v>134</v>
      </c>
      <c r="AM2523" s="538">
        <v>300</v>
      </c>
      <c r="AN2523" s="539"/>
      <c r="AO2523" s="539"/>
      <c r="AP2523" s="569"/>
      <c r="AQ2523" s="569"/>
      <c r="AR2523" s="539"/>
      <c r="AS2523" s="539"/>
      <c r="AT2523" s="539"/>
      <c r="AU2523" s="539"/>
      <c r="AV2523" s="539"/>
      <c r="AW2523" s="539"/>
      <c r="AX2523" s="539"/>
      <c r="AY2523" s="539"/>
      <c r="AZ2523" s="539"/>
      <c r="BA2523" s="539"/>
      <c r="BB2523" s="357"/>
      <c r="BC2523" s="592">
        <f t="shared" si="2158"/>
        <v>14640.999999999984</v>
      </c>
      <c r="BD2523" s="593">
        <f t="shared" si="2159"/>
        <v>18997.399999999998</v>
      </c>
      <c r="BE2523" s="595">
        <f t="shared" si="2160"/>
        <v>38860.800000000003</v>
      </c>
      <c r="BF2523" s="289">
        <f t="shared" si="2161"/>
        <v>33408</v>
      </c>
      <c r="BG2523" s="596">
        <f t="shared" si="2162"/>
        <v>60288</v>
      </c>
      <c r="BH2523" s="595">
        <f t="shared" si="2163"/>
        <v>37140.799999999996</v>
      </c>
      <c r="BI2523" s="289">
        <f t="shared" si="2164"/>
        <v>16124</v>
      </c>
      <c r="BJ2523" s="596">
        <f t="shared" si="2165"/>
        <v>107864</v>
      </c>
      <c r="BK2523" s="595">
        <f t="shared" si="2166"/>
        <v>3943.8</v>
      </c>
      <c r="BL2523" s="289">
        <f t="shared" si="2167"/>
        <v>2835</v>
      </c>
      <c r="BM2523" s="596">
        <f t="shared" si="2168"/>
        <v>6804</v>
      </c>
      <c r="BN2523" s="563">
        <f t="shared" si="2113"/>
        <v>9</v>
      </c>
      <c r="BO2523" s="87">
        <f t="shared" si="2169"/>
        <v>2024</v>
      </c>
      <c r="BP2523" s="87">
        <f t="shared" si="2170"/>
        <v>0</v>
      </c>
      <c r="BQ2523" s="202"/>
    </row>
    <row r="2524" spans="1:69" ht="10.5" customHeight="1" x14ac:dyDescent="0.2">
      <c r="A2524" s="87" t="str">
        <f t="shared" si="2156"/>
        <v>2024-25RX69</v>
      </c>
      <c r="B2524" s="87" t="str">
        <f t="shared" si="2157"/>
        <v>Y63</v>
      </c>
      <c r="C2524" s="240" t="s">
        <v>204</v>
      </c>
      <c r="D2524" s="240" t="s">
        <v>172</v>
      </c>
      <c r="E2524" s="42"/>
      <c r="F2524" s="320" t="str">
        <f>VLOOKUP($G2524,'Selection Sheet'!$C$15:$F$39,3,0)</f>
        <v>Y63</v>
      </c>
      <c r="G2524" s="320" t="str">
        <f t="shared" si="2140"/>
        <v>RX6</v>
      </c>
      <c r="H2524" s="240" t="s">
        <v>532</v>
      </c>
      <c r="I2524" s="534">
        <v>146</v>
      </c>
      <c r="J2524" s="534">
        <v>38</v>
      </c>
      <c r="K2524" s="534">
        <v>22</v>
      </c>
      <c r="L2524" s="534">
        <v>16</v>
      </c>
      <c r="M2524" s="534">
        <v>145</v>
      </c>
      <c r="N2524" s="534">
        <v>22</v>
      </c>
      <c r="O2524" s="534">
        <v>21</v>
      </c>
      <c r="P2524" s="534">
        <v>11</v>
      </c>
      <c r="Q2524" s="534" t="s">
        <v>80</v>
      </c>
      <c r="R2524" s="534" t="s">
        <v>80</v>
      </c>
      <c r="S2524" s="534">
        <v>394</v>
      </c>
      <c r="T2524" s="549">
        <v>308</v>
      </c>
      <c r="U2524" s="554">
        <v>86.5</v>
      </c>
      <c r="V2524" s="554">
        <v>75</v>
      </c>
      <c r="W2524" s="554">
        <v>133</v>
      </c>
      <c r="X2524" s="498">
        <v>300</v>
      </c>
      <c r="Y2524" s="555">
        <v>69.2</v>
      </c>
      <c r="Z2524" s="554">
        <v>32</v>
      </c>
      <c r="AA2524" s="554">
        <v>179</v>
      </c>
      <c r="AB2524" s="549">
        <v>56</v>
      </c>
      <c r="AC2524" s="554">
        <v>66.5</v>
      </c>
      <c r="AD2524" s="554">
        <v>55</v>
      </c>
      <c r="AE2524" s="554">
        <v>104</v>
      </c>
      <c r="AF2524" s="502">
        <v>79</v>
      </c>
      <c r="AG2524" s="503">
        <v>157.453125</v>
      </c>
      <c r="AH2524" s="503">
        <v>208</v>
      </c>
      <c r="AI2524" s="502">
        <v>64</v>
      </c>
      <c r="AJ2524" s="538" t="s">
        <v>80</v>
      </c>
      <c r="AK2524" s="538" t="s">
        <v>80</v>
      </c>
      <c r="AL2524" s="538">
        <v>170</v>
      </c>
      <c r="AM2524" s="538">
        <v>300</v>
      </c>
      <c r="AN2524" s="539"/>
      <c r="AO2524" s="539"/>
      <c r="AP2524" s="569"/>
      <c r="AQ2524" s="569"/>
      <c r="AR2524" s="539"/>
      <c r="AS2524" s="539"/>
      <c r="AT2524" s="539"/>
      <c r="AU2524" s="539"/>
      <c r="AV2524" s="539"/>
      <c r="AW2524" s="539"/>
      <c r="AX2524" s="539"/>
      <c r="AY2524" s="539"/>
      <c r="AZ2524" s="539"/>
      <c r="BA2524" s="539"/>
      <c r="BB2524" s="357"/>
      <c r="BC2524" s="592">
        <f t="shared" si="2158"/>
        <v>10077</v>
      </c>
      <c r="BD2524" s="593">
        <f t="shared" si="2159"/>
        <v>13312</v>
      </c>
      <c r="BE2524" s="595">
        <f t="shared" si="2160"/>
        <v>26642</v>
      </c>
      <c r="BF2524" s="289">
        <f t="shared" si="2161"/>
        <v>23100</v>
      </c>
      <c r="BG2524" s="596">
        <f t="shared" si="2162"/>
        <v>40964</v>
      </c>
      <c r="BH2524" s="595">
        <f t="shared" si="2163"/>
        <v>20760</v>
      </c>
      <c r="BI2524" s="289">
        <f t="shared" si="2164"/>
        <v>9600</v>
      </c>
      <c r="BJ2524" s="596">
        <f t="shared" si="2165"/>
        <v>53700</v>
      </c>
      <c r="BK2524" s="595">
        <f t="shared" si="2166"/>
        <v>3724</v>
      </c>
      <c r="BL2524" s="289">
        <f t="shared" si="2167"/>
        <v>3080</v>
      </c>
      <c r="BM2524" s="596">
        <f t="shared" si="2168"/>
        <v>5824</v>
      </c>
      <c r="BN2524" s="563">
        <f t="shared" si="2113"/>
        <v>9</v>
      </c>
      <c r="BO2524" s="87">
        <f t="shared" si="2169"/>
        <v>2024</v>
      </c>
      <c r="BP2524" s="87">
        <f t="shared" si="2170"/>
        <v>0</v>
      </c>
      <c r="BQ2524" s="202"/>
    </row>
    <row r="2525" spans="1:69" ht="10.5" customHeight="1" x14ac:dyDescent="0.2">
      <c r="A2525" s="314" t="str">
        <f t="shared" si="2156"/>
        <v>2024-25RX79</v>
      </c>
      <c r="B2525" s="314" t="str">
        <f t="shared" si="2157"/>
        <v>Y62</v>
      </c>
      <c r="C2525" s="243" t="s">
        <v>204</v>
      </c>
      <c r="D2525" s="243" t="s">
        <v>172</v>
      </c>
      <c r="E2525" s="206"/>
      <c r="F2525" s="321" t="str">
        <f>VLOOKUP($G2525,'Selection Sheet'!$C$15:$F$39,3,0)</f>
        <v>Y62</v>
      </c>
      <c r="G2525" s="320" t="str">
        <f t="shared" si="2140"/>
        <v>RX7</v>
      </c>
      <c r="H2525" s="243" t="s">
        <v>533</v>
      </c>
      <c r="I2525" s="540">
        <v>310</v>
      </c>
      <c r="J2525" s="540">
        <v>84</v>
      </c>
      <c r="K2525" s="540">
        <v>61</v>
      </c>
      <c r="L2525" s="540">
        <v>31</v>
      </c>
      <c r="M2525" s="540">
        <v>309</v>
      </c>
      <c r="N2525" s="540">
        <v>39</v>
      </c>
      <c r="O2525" s="540">
        <v>60</v>
      </c>
      <c r="P2525" s="540">
        <v>17</v>
      </c>
      <c r="Q2525" s="540" t="s">
        <v>80</v>
      </c>
      <c r="R2525" s="540" t="s">
        <v>80</v>
      </c>
      <c r="S2525" s="540">
        <v>988</v>
      </c>
      <c r="T2525" s="514">
        <v>531</v>
      </c>
      <c r="U2525" s="551">
        <v>84.1</v>
      </c>
      <c r="V2525" s="551">
        <v>72</v>
      </c>
      <c r="W2525" s="551">
        <v>127</v>
      </c>
      <c r="X2525" s="511">
        <v>659</v>
      </c>
      <c r="Y2525" s="556">
        <v>59.4</v>
      </c>
      <c r="Z2525" s="551">
        <v>24</v>
      </c>
      <c r="AA2525" s="551">
        <v>129</v>
      </c>
      <c r="AB2525" s="514">
        <v>95</v>
      </c>
      <c r="AC2525" s="551">
        <v>68.7</v>
      </c>
      <c r="AD2525" s="551">
        <v>51</v>
      </c>
      <c r="AE2525" s="551">
        <v>91</v>
      </c>
      <c r="AF2525" s="515">
        <v>146</v>
      </c>
      <c r="AG2525" s="516">
        <v>149</v>
      </c>
      <c r="AH2525" s="516">
        <v>218.2</v>
      </c>
      <c r="AI2525" s="515">
        <v>118</v>
      </c>
      <c r="AJ2525" s="519" t="s">
        <v>80</v>
      </c>
      <c r="AK2525" s="519" t="s">
        <v>80</v>
      </c>
      <c r="AL2525" s="519">
        <v>56</v>
      </c>
      <c r="AM2525" s="519">
        <v>300</v>
      </c>
      <c r="AN2525" s="570"/>
      <c r="AO2525" s="570"/>
      <c r="AP2525" s="570"/>
      <c r="AQ2525" s="570"/>
      <c r="AR2525" s="542"/>
      <c r="AS2525" s="542"/>
      <c r="AT2525" s="542"/>
      <c r="AU2525" s="542"/>
      <c r="AV2525" s="542"/>
      <c r="AW2525" s="542"/>
      <c r="AX2525" s="542"/>
      <c r="AY2525" s="542"/>
      <c r="AZ2525" s="542"/>
      <c r="BA2525" s="542"/>
      <c r="BB2525" s="358"/>
      <c r="BC2525" s="597">
        <f t="shared" si="2158"/>
        <v>17582</v>
      </c>
      <c r="BD2525" s="598">
        <f t="shared" si="2159"/>
        <v>25747.599999999999</v>
      </c>
      <c r="BE2525" s="602">
        <f t="shared" si="2160"/>
        <v>44657.1</v>
      </c>
      <c r="BF2525" s="603">
        <f t="shared" si="2161"/>
        <v>38232</v>
      </c>
      <c r="BG2525" s="604">
        <f t="shared" si="2162"/>
        <v>67437</v>
      </c>
      <c r="BH2525" s="602">
        <f t="shared" si="2163"/>
        <v>39144.6</v>
      </c>
      <c r="BI2525" s="603">
        <f t="shared" si="2164"/>
        <v>15816</v>
      </c>
      <c r="BJ2525" s="604">
        <f t="shared" si="2165"/>
        <v>85011</v>
      </c>
      <c r="BK2525" s="602">
        <f t="shared" si="2166"/>
        <v>6526.5</v>
      </c>
      <c r="BL2525" s="603">
        <f t="shared" si="2167"/>
        <v>4845</v>
      </c>
      <c r="BM2525" s="604">
        <f t="shared" si="2168"/>
        <v>8645</v>
      </c>
      <c r="BN2525" s="564">
        <f t="shared" si="2113"/>
        <v>9</v>
      </c>
      <c r="BO2525" s="314">
        <f t="shared" si="2169"/>
        <v>2024</v>
      </c>
      <c r="BP2525" s="314">
        <f t="shared" si="2170"/>
        <v>0</v>
      </c>
      <c r="BQ2525" s="202"/>
    </row>
    <row r="2526" spans="1:69" ht="10.5" customHeight="1" x14ac:dyDescent="0.2">
      <c r="A2526" s="87" t="str">
        <f t="shared" si="2156"/>
        <v>2024-25RX89</v>
      </c>
      <c r="B2526" s="87" t="str">
        <f t="shared" si="2157"/>
        <v>Y63</v>
      </c>
      <c r="C2526" s="240" t="s">
        <v>204</v>
      </c>
      <c r="D2526" s="240" t="s">
        <v>172</v>
      </c>
      <c r="E2526" s="42"/>
      <c r="F2526" s="320" t="str">
        <f>VLOOKUP($G2526,'Selection Sheet'!$C$15:$F$39,3,0)</f>
        <v>Y63</v>
      </c>
      <c r="G2526" s="320" t="str">
        <f t="shared" si="2140"/>
        <v>RX8</v>
      </c>
      <c r="H2526" s="240" t="s">
        <v>534</v>
      </c>
      <c r="I2526" s="534">
        <v>277</v>
      </c>
      <c r="J2526" s="534">
        <v>79</v>
      </c>
      <c r="K2526" s="534">
        <v>54</v>
      </c>
      <c r="L2526" s="534">
        <v>28</v>
      </c>
      <c r="M2526" s="534">
        <v>264</v>
      </c>
      <c r="N2526" s="534">
        <v>30</v>
      </c>
      <c r="O2526" s="534">
        <v>52</v>
      </c>
      <c r="P2526" s="534">
        <v>19</v>
      </c>
      <c r="Q2526" s="534" t="s">
        <v>80</v>
      </c>
      <c r="R2526" s="534" t="s">
        <v>80</v>
      </c>
      <c r="S2526" s="534">
        <v>836</v>
      </c>
      <c r="T2526" s="549">
        <v>424</v>
      </c>
      <c r="U2526" s="554">
        <v>94</v>
      </c>
      <c r="V2526" s="554">
        <v>81</v>
      </c>
      <c r="W2526" s="554">
        <v>159</v>
      </c>
      <c r="X2526" s="498">
        <v>447</v>
      </c>
      <c r="Y2526" s="555">
        <v>82.5</v>
      </c>
      <c r="Z2526" s="554">
        <v>28</v>
      </c>
      <c r="AA2526" s="554">
        <v>217</v>
      </c>
      <c r="AB2526" s="549">
        <v>79</v>
      </c>
      <c r="AC2526" s="554">
        <v>66.5</v>
      </c>
      <c r="AD2526" s="554">
        <v>55</v>
      </c>
      <c r="AE2526" s="554">
        <v>106</v>
      </c>
      <c r="AF2526" s="502">
        <v>81</v>
      </c>
      <c r="AG2526" s="503">
        <v>160.216216216216</v>
      </c>
      <c r="AH2526" s="503">
        <v>229.1</v>
      </c>
      <c r="AI2526" s="502">
        <v>74</v>
      </c>
      <c r="AJ2526" s="506" t="s">
        <v>80</v>
      </c>
      <c r="AK2526" s="506" t="s">
        <v>80</v>
      </c>
      <c r="AL2526" s="506">
        <v>63</v>
      </c>
      <c r="AM2526" s="506">
        <v>300</v>
      </c>
      <c r="AN2526" s="569"/>
      <c r="AO2526" s="569"/>
      <c r="AP2526" s="569"/>
      <c r="AQ2526" s="569"/>
      <c r="AR2526" s="539"/>
      <c r="AS2526" s="539"/>
      <c r="AT2526" s="539"/>
      <c r="AU2526" s="539"/>
      <c r="AV2526" s="539"/>
      <c r="AW2526" s="539"/>
      <c r="AX2526" s="539"/>
      <c r="AY2526" s="539"/>
      <c r="AZ2526" s="539"/>
      <c r="BA2526" s="539"/>
      <c r="BB2526" s="357"/>
      <c r="BC2526" s="592">
        <f t="shared" si="2158"/>
        <v>11855.999999999984</v>
      </c>
      <c r="BD2526" s="593">
        <f t="shared" si="2159"/>
        <v>16953.399999999998</v>
      </c>
      <c r="BE2526" s="595">
        <f t="shared" si="2160"/>
        <v>39856</v>
      </c>
      <c r="BF2526" s="289">
        <f t="shared" si="2161"/>
        <v>34344</v>
      </c>
      <c r="BG2526" s="596">
        <f t="shared" si="2162"/>
        <v>67416</v>
      </c>
      <c r="BH2526" s="595">
        <f t="shared" si="2163"/>
        <v>36877.5</v>
      </c>
      <c r="BI2526" s="289">
        <f t="shared" si="2164"/>
        <v>12516</v>
      </c>
      <c r="BJ2526" s="596">
        <f t="shared" si="2165"/>
        <v>96999</v>
      </c>
      <c r="BK2526" s="595">
        <f t="shared" si="2166"/>
        <v>5253.5</v>
      </c>
      <c r="BL2526" s="289">
        <f t="shared" si="2167"/>
        <v>4345</v>
      </c>
      <c r="BM2526" s="596">
        <f t="shared" si="2168"/>
        <v>8374</v>
      </c>
      <c r="BN2526" s="563">
        <f t="shared" si="2113"/>
        <v>9</v>
      </c>
      <c r="BO2526" s="87">
        <f t="shared" si="2169"/>
        <v>2024</v>
      </c>
      <c r="BP2526" s="87">
        <f t="shared" si="2170"/>
        <v>0</v>
      </c>
      <c r="BQ2526" s="202"/>
    </row>
    <row r="2527" spans="1:69" ht="10.5" customHeight="1" x14ac:dyDescent="0.2">
      <c r="A2527" s="87" t="str">
        <f t="shared" si="2156"/>
        <v>2024-25RX99</v>
      </c>
      <c r="B2527" s="87" t="str">
        <f t="shared" si="2157"/>
        <v>Y60</v>
      </c>
      <c r="C2527" s="240" t="s">
        <v>204</v>
      </c>
      <c r="D2527" s="240" t="s">
        <v>172</v>
      </c>
      <c r="E2527" s="42"/>
      <c r="F2527" s="320" t="str">
        <f>VLOOKUP($G2527,'Selection Sheet'!$C$15:$F$39,3,0)</f>
        <v>Y60</v>
      </c>
      <c r="G2527" s="320" t="str">
        <f t="shared" si="2140"/>
        <v>RX9</v>
      </c>
      <c r="H2527" s="240" t="s">
        <v>535</v>
      </c>
      <c r="I2527" s="534">
        <v>222</v>
      </c>
      <c r="J2527" s="534">
        <v>53</v>
      </c>
      <c r="K2527" s="534">
        <v>44</v>
      </c>
      <c r="L2527" s="534">
        <v>27</v>
      </c>
      <c r="M2527" s="534">
        <v>217</v>
      </c>
      <c r="N2527" s="534">
        <v>25</v>
      </c>
      <c r="O2527" s="534">
        <v>41</v>
      </c>
      <c r="P2527" s="534">
        <v>14</v>
      </c>
      <c r="Q2527" s="534" t="s">
        <v>80</v>
      </c>
      <c r="R2527" s="534" t="s">
        <v>80</v>
      </c>
      <c r="S2527" s="534">
        <v>544</v>
      </c>
      <c r="T2527" s="549">
        <v>404</v>
      </c>
      <c r="U2527" s="554">
        <v>98.9</v>
      </c>
      <c r="V2527" s="554">
        <v>88</v>
      </c>
      <c r="W2527" s="554">
        <v>150</v>
      </c>
      <c r="X2527" s="498">
        <v>424</v>
      </c>
      <c r="Y2527" s="555">
        <v>95.2</v>
      </c>
      <c r="Z2527" s="554">
        <v>42.5</v>
      </c>
      <c r="AA2527" s="554">
        <v>245</v>
      </c>
      <c r="AB2527" s="549">
        <v>64</v>
      </c>
      <c r="AC2527" s="554">
        <v>60.9</v>
      </c>
      <c r="AD2527" s="554">
        <v>56</v>
      </c>
      <c r="AE2527" s="554">
        <v>108</v>
      </c>
      <c r="AF2527" s="502">
        <v>155</v>
      </c>
      <c r="AG2527" s="503">
        <v>165.43925233644899</v>
      </c>
      <c r="AH2527" s="503">
        <v>270.39999999999998</v>
      </c>
      <c r="AI2527" s="502">
        <v>107</v>
      </c>
      <c r="AJ2527" s="506" t="s">
        <v>80</v>
      </c>
      <c r="AK2527" s="506" t="s">
        <v>80</v>
      </c>
      <c r="AL2527" s="506">
        <v>87</v>
      </c>
      <c r="AM2527" s="506">
        <v>286</v>
      </c>
      <c r="AN2527" s="569"/>
      <c r="AO2527" s="569"/>
      <c r="AP2527" s="569"/>
      <c r="AQ2527" s="569"/>
      <c r="AR2527" s="539"/>
      <c r="AS2527" s="539"/>
      <c r="AT2527" s="539"/>
      <c r="AU2527" s="539"/>
      <c r="AV2527" s="539"/>
      <c r="AW2527" s="539"/>
      <c r="AX2527" s="539"/>
      <c r="AY2527" s="539"/>
      <c r="AZ2527" s="539"/>
      <c r="BA2527" s="539"/>
      <c r="BB2527" s="357"/>
      <c r="BC2527" s="592">
        <f t="shared" si="2158"/>
        <v>17702.00000000004</v>
      </c>
      <c r="BD2527" s="593">
        <f t="shared" si="2159"/>
        <v>28932.799999999999</v>
      </c>
      <c r="BE2527" s="595">
        <f t="shared" si="2160"/>
        <v>39955.600000000006</v>
      </c>
      <c r="BF2527" s="289">
        <f t="shared" si="2161"/>
        <v>35552</v>
      </c>
      <c r="BG2527" s="596">
        <f t="shared" si="2162"/>
        <v>60600</v>
      </c>
      <c r="BH2527" s="595">
        <f t="shared" si="2163"/>
        <v>40364.800000000003</v>
      </c>
      <c r="BI2527" s="289">
        <f t="shared" si="2164"/>
        <v>18020</v>
      </c>
      <c r="BJ2527" s="596">
        <f t="shared" si="2165"/>
        <v>103880</v>
      </c>
      <c r="BK2527" s="595">
        <f t="shared" si="2166"/>
        <v>3897.6</v>
      </c>
      <c r="BL2527" s="289">
        <f t="shared" si="2167"/>
        <v>3584</v>
      </c>
      <c r="BM2527" s="596">
        <f t="shared" si="2168"/>
        <v>6912</v>
      </c>
      <c r="BN2527" s="563">
        <f t="shared" ref="BN2527:BN2543" si="2171">MONTH(1&amp;$D2527)</f>
        <v>9</v>
      </c>
      <c r="BO2527" s="87">
        <f t="shared" si="2169"/>
        <v>2024</v>
      </c>
      <c r="BP2527" s="87">
        <f t="shared" si="2170"/>
        <v>0</v>
      </c>
      <c r="BQ2527" s="202"/>
    </row>
    <row r="2528" spans="1:69" ht="10.5" customHeight="1" x14ac:dyDescent="0.2">
      <c r="A2528" s="314" t="str">
        <f t="shared" si="2156"/>
        <v>2024-25RYA9</v>
      </c>
      <c r="B2528" s="314" t="str">
        <f t="shared" si="2157"/>
        <v>Y60</v>
      </c>
      <c r="C2528" s="243" t="s">
        <v>204</v>
      </c>
      <c r="D2528" s="243" t="s">
        <v>172</v>
      </c>
      <c r="E2528" s="206"/>
      <c r="F2528" s="321" t="str">
        <f>VLOOKUP($G2528,'Selection Sheet'!$C$15:$F$39,3,0)</f>
        <v>Y60</v>
      </c>
      <c r="G2528" s="321" t="str">
        <f t="shared" si="2140"/>
        <v>RYA</v>
      </c>
      <c r="H2528" s="243" t="s">
        <v>536</v>
      </c>
      <c r="I2528" s="540">
        <v>301</v>
      </c>
      <c r="J2528" s="540">
        <v>89</v>
      </c>
      <c r="K2528" s="540">
        <v>47</v>
      </c>
      <c r="L2528" s="540">
        <v>21</v>
      </c>
      <c r="M2528" s="540">
        <v>298</v>
      </c>
      <c r="N2528" s="540">
        <v>31</v>
      </c>
      <c r="O2528" s="540">
        <v>46</v>
      </c>
      <c r="P2528" s="540">
        <v>14</v>
      </c>
      <c r="Q2528" s="540" t="s">
        <v>80</v>
      </c>
      <c r="R2528" s="540" t="s">
        <v>80</v>
      </c>
      <c r="S2528" s="540">
        <v>823</v>
      </c>
      <c r="T2528" s="514">
        <v>435</v>
      </c>
      <c r="U2528" s="551">
        <v>97.4</v>
      </c>
      <c r="V2528" s="551">
        <v>79</v>
      </c>
      <c r="W2528" s="551">
        <v>157</v>
      </c>
      <c r="X2528" s="511">
        <v>464</v>
      </c>
      <c r="Y2528" s="556">
        <v>107.4</v>
      </c>
      <c r="Z2528" s="551">
        <v>42.5</v>
      </c>
      <c r="AA2528" s="551">
        <v>309</v>
      </c>
      <c r="AB2528" s="514">
        <v>58</v>
      </c>
      <c r="AC2528" s="551">
        <v>58.1</v>
      </c>
      <c r="AD2528" s="551">
        <v>51.5</v>
      </c>
      <c r="AE2528" s="551">
        <v>99</v>
      </c>
      <c r="AF2528" s="515">
        <v>133</v>
      </c>
      <c r="AG2528" s="516">
        <v>136.9375</v>
      </c>
      <c r="AH2528" s="516">
        <v>203.5</v>
      </c>
      <c r="AI2528" s="515">
        <v>96</v>
      </c>
      <c r="AJ2528" s="519" t="s">
        <v>80</v>
      </c>
      <c r="AK2528" s="519" t="s">
        <v>80</v>
      </c>
      <c r="AL2528" s="519">
        <v>165</v>
      </c>
      <c r="AM2528" s="519">
        <v>300</v>
      </c>
      <c r="AN2528" s="570"/>
      <c r="AO2528" s="570"/>
      <c r="AP2528" s="570"/>
      <c r="AQ2528" s="570"/>
      <c r="AR2528" s="542"/>
      <c r="AS2528" s="542"/>
      <c r="AT2528" s="542"/>
      <c r="AU2528" s="542"/>
      <c r="AV2528" s="542"/>
      <c r="AW2528" s="542"/>
      <c r="AX2528" s="542"/>
      <c r="AY2528" s="542"/>
      <c r="AZ2528" s="542"/>
      <c r="BA2528" s="542"/>
      <c r="BB2528" s="358"/>
      <c r="BC2528" s="597">
        <f t="shared" si="2158"/>
        <v>13146</v>
      </c>
      <c r="BD2528" s="598">
        <f t="shared" si="2159"/>
        <v>19536</v>
      </c>
      <c r="BE2528" s="602">
        <f t="shared" si="2160"/>
        <v>42369</v>
      </c>
      <c r="BF2528" s="603">
        <f t="shared" si="2161"/>
        <v>34365</v>
      </c>
      <c r="BG2528" s="604">
        <f t="shared" si="2162"/>
        <v>68295</v>
      </c>
      <c r="BH2528" s="602">
        <f t="shared" si="2163"/>
        <v>49833.600000000006</v>
      </c>
      <c r="BI2528" s="603">
        <f t="shared" si="2164"/>
        <v>19720</v>
      </c>
      <c r="BJ2528" s="604">
        <f t="shared" si="2165"/>
        <v>143376</v>
      </c>
      <c r="BK2528" s="602">
        <f t="shared" si="2166"/>
        <v>3369.8</v>
      </c>
      <c r="BL2528" s="603">
        <f t="shared" si="2167"/>
        <v>2987</v>
      </c>
      <c r="BM2528" s="604">
        <f t="shared" si="2168"/>
        <v>5742</v>
      </c>
      <c r="BN2528" s="564">
        <f t="shared" si="2171"/>
        <v>9</v>
      </c>
      <c r="BO2528" s="314">
        <f t="shared" si="2169"/>
        <v>2024</v>
      </c>
      <c r="BP2528" s="314">
        <f t="shared" si="2170"/>
        <v>0</v>
      </c>
      <c r="BQ2528" s="202"/>
    </row>
    <row r="2529" spans="1:69" ht="10.5" customHeight="1" x14ac:dyDescent="0.2">
      <c r="A2529" s="87" t="str">
        <f t="shared" si="2156"/>
        <v>2024-25RYC9</v>
      </c>
      <c r="B2529" s="87" t="str">
        <f t="shared" si="2157"/>
        <v>Y61</v>
      </c>
      <c r="C2529" s="240" t="s">
        <v>204</v>
      </c>
      <c r="D2529" s="240" t="s">
        <v>172</v>
      </c>
      <c r="E2529" s="42"/>
      <c r="F2529" s="320" t="str">
        <f>VLOOKUP($G2529,'Selection Sheet'!$C$15:$F$39,3,0)</f>
        <v>Y61</v>
      </c>
      <c r="G2529" s="320" t="str">
        <f t="shared" si="2140"/>
        <v>RYC</v>
      </c>
      <c r="H2529" s="240" t="s">
        <v>537</v>
      </c>
      <c r="I2529" s="534">
        <v>255</v>
      </c>
      <c r="J2529" s="534">
        <v>66</v>
      </c>
      <c r="K2529" s="534">
        <v>25</v>
      </c>
      <c r="L2529" s="534">
        <v>12</v>
      </c>
      <c r="M2529" s="534">
        <v>250</v>
      </c>
      <c r="N2529" s="534">
        <v>18</v>
      </c>
      <c r="O2529" s="534">
        <v>24</v>
      </c>
      <c r="P2529" s="534">
        <v>9</v>
      </c>
      <c r="Q2529" s="534" t="s">
        <v>80</v>
      </c>
      <c r="R2529" s="534" t="s">
        <v>80</v>
      </c>
      <c r="S2529" s="534">
        <v>851</v>
      </c>
      <c r="T2529" s="549">
        <v>514</v>
      </c>
      <c r="U2529" s="554">
        <v>98.5</v>
      </c>
      <c r="V2529" s="554">
        <v>88</v>
      </c>
      <c r="W2529" s="554">
        <v>153</v>
      </c>
      <c r="X2529" s="498">
        <v>529</v>
      </c>
      <c r="Y2529" s="555">
        <v>69.599999999999994</v>
      </c>
      <c r="Z2529" s="554">
        <v>32</v>
      </c>
      <c r="AA2529" s="554">
        <v>188</v>
      </c>
      <c r="AB2529" s="549">
        <v>84</v>
      </c>
      <c r="AC2529" s="554">
        <v>69.8</v>
      </c>
      <c r="AD2529" s="554">
        <v>59</v>
      </c>
      <c r="AE2529" s="554">
        <v>127</v>
      </c>
      <c r="AF2529" s="502">
        <v>104</v>
      </c>
      <c r="AG2529" s="503">
        <v>143.707317073171</v>
      </c>
      <c r="AH2529" s="503">
        <v>189</v>
      </c>
      <c r="AI2529" s="502">
        <v>82</v>
      </c>
      <c r="AJ2529" s="538" t="s">
        <v>80</v>
      </c>
      <c r="AK2529" s="538" t="s">
        <v>80</v>
      </c>
      <c r="AL2529" s="538">
        <v>272</v>
      </c>
      <c r="AM2529" s="538">
        <v>300</v>
      </c>
      <c r="AN2529" s="539"/>
      <c r="AO2529" s="539"/>
      <c r="AP2529" s="569"/>
      <c r="AQ2529" s="569"/>
      <c r="AR2529" s="539"/>
      <c r="AS2529" s="539"/>
      <c r="AT2529" s="539"/>
      <c r="AU2529" s="539"/>
      <c r="AV2529" s="539"/>
      <c r="AW2529" s="539"/>
      <c r="AX2529" s="539"/>
      <c r="AY2529" s="539"/>
      <c r="AZ2529" s="539"/>
      <c r="BA2529" s="539"/>
      <c r="BB2529" s="357"/>
      <c r="BC2529" s="592">
        <f t="shared" si="2158"/>
        <v>11784.000000000022</v>
      </c>
      <c r="BD2529" s="593">
        <f t="shared" si="2159"/>
        <v>15498</v>
      </c>
      <c r="BE2529" s="595">
        <f t="shared" si="2160"/>
        <v>50629</v>
      </c>
      <c r="BF2529" s="289">
        <f t="shared" si="2161"/>
        <v>45232</v>
      </c>
      <c r="BG2529" s="596">
        <f t="shared" si="2162"/>
        <v>78642</v>
      </c>
      <c r="BH2529" s="595">
        <f t="shared" si="2163"/>
        <v>36818.399999999994</v>
      </c>
      <c r="BI2529" s="289">
        <f t="shared" si="2164"/>
        <v>16928</v>
      </c>
      <c r="BJ2529" s="596">
        <f t="shared" si="2165"/>
        <v>99452</v>
      </c>
      <c r="BK2529" s="595">
        <f t="shared" si="2166"/>
        <v>5863.2</v>
      </c>
      <c r="BL2529" s="289">
        <f t="shared" si="2167"/>
        <v>4956</v>
      </c>
      <c r="BM2529" s="596">
        <f t="shared" si="2168"/>
        <v>10668</v>
      </c>
      <c r="BN2529" s="563">
        <f t="shared" si="2171"/>
        <v>9</v>
      </c>
      <c r="BO2529" s="87">
        <f t="shared" si="2169"/>
        <v>2024</v>
      </c>
      <c r="BP2529" s="87">
        <f t="shared" si="2170"/>
        <v>0</v>
      </c>
      <c r="BQ2529" s="202"/>
    </row>
    <row r="2530" spans="1:69" ht="10.5" customHeight="1" x14ac:dyDescent="0.2">
      <c r="A2530" s="87" t="str">
        <f t="shared" si="2156"/>
        <v>2024-25RYD9</v>
      </c>
      <c r="B2530" s="87" t="str">
        <f t="shared" si="2157"/>
        <v>Y59</v>
      </c>
      <c r="C2530" s="240" t="s">
        <v>204</v>
      </c>
      <c r="D2530" s="240" t="s">
        <v>172</v>
      </c>
      <c r="E2530" s="42"/>
      <c r="F2530" s="320" t="str">
        <f>VLOOKUP($G2530,'Selection Sheet'!$C$15:$F$39,3,0)</f>
        <v>Y59</v>
      </c>
      <c r="G2530" s="320" t="str">
        <f t="shared" si="2140"/>
        <v>RYD</v>
      </c>
      <c r="H2530" s="240" t="s">
        <v>538</v>
      </c>
      <c r="I2530" s="534">
        <v>214</v>
      </c>
      <c r="J2530" s="534">
        <v>62</v>
      </c>
      <c r="K2530" s="534">
        <v>32</v>
      </c>
      <c r="L2530" s="534">
        <v>17</v>
      </c>
      <c r="M2530" s="534">
        <v>210</v>
      </c>
      <c r="N2530" s="534">
        <v>22</v>
      </c>
      <c r="O2530" s="534">
        <v>29</v>
      </c>
      <c r="P2530" s="534">
        <v>9</v>
      </c>
      <c r="Q2530" s="534" t="s">
        <v>80</v>
      </c>
      <c r="R2530" s="534" t="s">
        <v>80</v>
      </c>
      <c r="S2530" s="534">
        <v>565</v>
      </c>
      <c r="T2530" s="549">
        <v>394</v>
      </c>
      <c r="U2530" s="554">
        <v>92.6</v>
      </c>
      <c r="V2530" s="554">
        <v>75</v>
      </c>
      <c r="W2530" s="554">
        <v>154</v>
      </c>
      <c r="X2530" s="498">
        <v>396</v>
      </c>
      <c r="Y2530" s="555">
        <v>55.1</v>
      </c>
      <c r="Z2530" s="554">
        <v>26</v>
      </c>
      <c r="AA2530" s="554">
        <v>134</v>
      </c>
      <c r="AB2530" s="549">
        <v>68</v>
      </c>
      <c r="AC2530" s="554">
        <v>61.6</v>
      </c>
      <c r="AD2530" s="554">
        <v>55</v>
      </c>
      <c r="AE2530" s="554">
        <v>109</v>
      </c>
      <c r="AF2530" s="502">
        <v>103</v>
      </c>
      <c r="AG2530" s="503">
        <v>139.113636363636</v>
      </c>
      <c r="AH2530" s="503">
        <v>196.7</v>
      </c>
      <c r="AI2530" s="502">
        <v>88</v>
      </c>
      <c r="AJ2530" s="538" t="s">
        <v>80</v>
      </c>
      <c r="AK2530" s="538" t="s">
        <v>80</v>
      </c>
      <c r="AL2530" s="538">
        <v>122</v>
      </c>
      <c r="AM2530" s="538">
        <v>300</v>
      </c>
      <c r="AN2530" s="539"/>
      <c r="AO2530" s="539"/>
      <c r="AP2530" s="569"/>
      <c r="AQ2530" s="569"/>
      <c r="AR2530" s="539"/>
      <c r="AS2530" s="539"/>
      <c r="AT2530" s="539"/>
      <c r="AU2530" s="539"/>
      <c r="AV2530" s="539"/>
      <c r="AW2530" s="539"/>
      <c r="AX2530" s="539"/>
      <c r="AY2530" s="539"/>
      <c r="AZ2530" s="539"/>
      <c r="BA2530" s="539"/>
      <c r="BB2530" s="357"/>
      <c r="BC2530" s="592">
        <f t="shared" si="2158"/>
        <v>12241.999999999969</v>
      </c>
      <c r="BD2530" s="593">
        <f t="shared" si="2159"/>
        <v>17309.599999999999</v>
      </c>
      <c r="BE2530" s="595">
        <f t="shared" si="2160"/>
        <v>36484.399999999994</v>
      </c>
      <c r="BF2530" s="289">
        <f t="shared" si="2161"/>
        <v>29550</v>
      </c>
      <c r="BG2530" s="596">
        <f t="shared" si="2162"/>
        <v>60676</v>
      </c>
      <c r="BH2530" s="595">
        <f t="shared" si="2163"/>
        <v>21819.600000000002</v>
      </c>
      <c r="BI2530" s="289">
        <f t="shared" si="2164"/>
        <v>10296</v>
      </c>
      <c r="BJ2530" s="596">
        <f t="shared" si="2165"/>
        <v>53064</v>
      </c>
      <c r="BK2530" s="595">
        <f t="shared" si="2166"/>
        <v>4188.8</v>
      </c>
      <c r="BL2530" s="289">
        <f t="shared" si="2167"/>
        <v>3740</v>
      </c>
      <c r="BM2530" s="596">
        <f t="shared" si="2168"/>
        <v>7412</v>
      </c>
      <c r="BN2530" s="563">
        <f t="shared" si="2171"/>
        <v>9</v>
      </c>
      <c r="BO2530" s="87">
        <f t="shared" si="2169"/>
        <v>2024</v>
      </c>
      <c r="BP2530" s="87">
        <f t="shared" si="2170"/>
        <v>0</v>
      </c>
      <c r="BQ2530" s="202"/>
    </row>
    <row r="2531" spans="1:69" ht="10.5" customHeight="1" x14ac:dyDescent="0.2">
      <c r="A2531" s="87" t="str">
        <f t="shared" si="2156"/>
        <v>2024-25RYE9</v>
      </c>
      <c r="B2531" s="87" t="str">
        <f t="shared" si="2157"/>
        <v>Y59</v>
      </c>
      <c r="C2531" s="240" t="s">
        <v>204</v>
      </c>
      <c r="D2531" s="240" t="s">
        <v>172</v>
      </c>
      <c r="E2531" s="42"/>
      <c r="F2531" s="320" t="str">
        <f>VLOOKUP($G2531,'Selection Sheet'!$C$15:$F$39,3,0)</f>
        <v>Y59</v>
      </c>
      <c r="G2531" s="320" t="str">
        <f t="shared" si="2140"/>
        <v>RYE</v>
      </c>
      <c r="H2531" s="240" t="s">
        <v>539</v>
      </c>
      <c r="I2531" s="534">
        <v>185</v>
      </c>
      <c r="J2531" s="534">
        <v>40</v>
      </c>
      <c r="K2531" s="534">
        <v>24</v>
      </c>
      <c r="L2531" s="534">
        <v>7</v>
      </c>
      <c r="M2531" s="534">
        <v>185</v>
      </c>
      <c r="N2531" s="534">
        <v>18</v>
      </c>
      <c r="O2531" s="534">
        <v>24</v>
      </c>
      <c r="P2531" s="534">
        <v>4</v>
      </c>
      <c r="Q2531" s="534" t="s">
        <v>80</v>
      </c>
      <c r="R2531" s="534" t="s">
        <v>80</v>
      </c>
      <c r="S2531" s="534">
        <v>401</v>
      </c>
      <c r="T2531" s="549">
        <v>326</v>
      </c>
      <c r="U2531" s="554">
        <v>112.9</v>
      </c>
      <c r="V2531" s="554">
        <v>86</v>
      </c>
      <c r="W2531" s="554">
        <v>159</v>
      </c>
      <c r="X2531" s="498">
        <v>356</v>
      </c>
      <c r="Y2531" s="555">
        <v>73.900000000000006</v>
      </c>
      <c r="Z2531" s="554">
        <v>26</v>
      </c>
      <c r="AA2531" s="554">
        <v>202</v>
      </c>
      <c r="AB2531" s="549">
        <v>66</v>
      </c>
      <c r="AC2531" s="554">
        <v>51.9</v>
      </c>
      <c r="AD2531" s="554">
        <v>40.5</v>
      </c>
      <c r="AE2531" s="554">
        <v>85</v>
      </c>
      <c r="AF2531" s="502">
        <v>86</v>
      </c>
      <c r="AG2531" s="503">
        <v>136.51282051282101</v>
      </c>
      <c r="AH2531" s="503">
        <v>202.5</v>
      </c>
      <c r="AI2531" s="502">
        <v>78</v>
      </c>
      <c r="AJ2531" s="538" t="s">
        <v>80</v>
      </c>
      <c r="AK2531" s="538" t="s">
        <v>80</v>
      </c>
      <c r="AL2531" s="538">
        <v>170</v>
      </c>
      <c r="AM2531" s="538">
        <v>300</v>
      </c>
      <c r="AN2531" s="539"/>
      <c r="AO2531" s="539"/>
      <c r="AP2531" s="569"/>
      <c r="AQ2531" s="569"/>
      <c r="AR2531" s="539"/>
      <c r="AS2531" s="539"/>
      <c r="AT2531" s="539"/>
      <c r="AU2531" s="539"/>
      <c r="AV2531" s="539"/>
      <c r="AW2531" s="539"/>
      <c r="AX2531" s="539"/>
      <c r="AY2531" s="539"/>
      <c r="AZ2531" s="539"/>
      <c r="BA2531" s="539"/>
      <c r="BB2531" s="357"/>
      <c r="BC2531" s="592">
        <f t="shared" si="2158"/>
        <v>10648.000000000038</v>
      </c>
      <c r="BD2531" s="593">
        <f t="shared" si="2159"/>
        <v>15795</v>
      </c>
      <c r="BE2531" s="595">
        <f t="shared" si="2160"/>
        <v>36805.4</v>
      </c>
      <c r="BF2531" s="289">
        <f t="shared" si="2161"/>
        <v>28036</v>
      </c>
      <c r="BG2531" s="596">
        <f t="shared" si="2162"/>
        <v>51834</v>
      </c>
      <c r="BH2531" s="595">
        <f t="shared" si="2163"/>
        <v>26308.400000000001</v>
      </c>
      <c r="BI2531" s="289">
        <f t="shared" si="2164"/>
        <v>9256</v>
      </c>
      <c r="BJ2531" s="596">
        <f t="shared" si="2165"/>
        <v>71912</v>
      </c>
      <c r="BK2531" s="595">
        <f t="shared" si="2166"/>
        <v>3425.4</v>
      </c>
      <c r="BL2531" s="289">
        <f t="shared" si="2167"/>
        <v>2673</v>
      </c>
      <c r="BM2531" s="596">
        <f t="shared" si="2168"/>
        <v>5610</v>
      </c>
      <c r="BN2531" s="563">
        <f t="shared" si="2171"/>
        <v>9</v>
      </c>
      <c r="BO2531" s="87">
        <f t="shared" si="2169"/>
        <v>2024</v>
      </c>
      <c r="BP2531" s="87">
        <f t="shared" si="2170"/>
        <v>0</v>
      </c>
      <c r="BQ2531" s="202"/>
    </row>
    <row r="2532" spans="1:69" ht="10.5" customHeight="1" x14ac:dyDescent="0.2">
      <c r="A2532" s="312" t="str">
        <f t="shared" si="2156"/>
        <v>2024-25RYF9</v>
      </c>
      <c r="B2532" s="312" t="str">
        <f t="shared" si="2157"/>
        <v>Y58</v>
      </c>
      <c r="C2532" s="245" t="s">
        <v>204</v>
      </c>
      <c r="D2532" s="245" t="s">
        <v>172</v>
      </c>
      <c r="E2532" s="53"/>
      <c r="F2532" s="322" t="str">
        <f>VLOOKUP($G2532,'Selection Sheet'!$C$15:$F$39,3,0)</f>
        <v>Y58</v>
      </c>
      <c r="G2532" s="322" t="str">
        <f t="shared" si="2140"/>
        <v>RYF</v>
      </c>
      <c r="H2532" s="245" t="s">
        <v>540</v>
      </c>
      <c r="I2532" s="543">
        <v>263</v>
      </c>
      <c r="J2532" s="543">
        <v>74</v>
      </c>
      <c r="K2532" s="543">
        <v>42</v>
      </c>
      <c r="L2532" s="543">
        <v>20</v>
      </c>
      <c r="M2532" s="543">
        <v>260</v>
      </c>
      <c r="N2532" s="543">
        <v>28</v>
      </c>
      <c r="O2532" s="543">
        <v>40</v>
      </c>
      <c r="P2532" s="543">
        <v>9</v>
      </c>
      <c r="Q2532" s="543" t="s">
        <v>80</v>
      </c>
      <c r="R2532" s="543" t="s">
        <v>80</v>
      </c>
      <c r="S2532" s="543">
        <v>701</v>
      </c>
      <c r="T2532" s="524">
        <v>576</v>
      </c>
      <c r="U2532" s="552">
        <v>115.9</v>
      </c>
      <c r="V2532" s="552">
        <v>97</v>
      </c>
      <c r="W2532" s="552">
        <v>188</v>
      </c>
      <c r="X2532" s="524">
        <v>562</v>
      </c>
      <c r="Y2532" s="557">
        <v>70.400000000000006</v>
      </c>
      <c r="Z2532" s="552">
        <v>23</v>
      </c>
      <c r="AA2532" s="552">
        <v>213</v>
      </c>
      <c r="AB2532" s="527">
        <v>67</v>
      </c>
      <c r="AC2532" s="552">
        <v>71</v>
      </c>
      <c r="AD2532" s="552">
        <v>62</v>
      </c>
      <c r="AE2532" s="552">
        <v>118</v>
      </c>
      <c r="AF2532" s="528">
        <v>119</v>
      </c>
      <c r="AG2532" s="529">
        <v>161.990099009901</v>
      </c>
      <c r="AH2532" s="529">
        <v>239</v>
      </c>
      <c r="AI2532" s="528">
        <v>101</v>
      </c>
      <c r="AJ2532" s="544" t="s">
        <v>80</v>
      </c>
      <c r="AK2532" s="544" t="s">
        <v>80</v>
      </c>
      <c r="AL2532" s="544">
        <v>74</v>
      </c>
      <c r="AM2532" s="544">
        <v>300</v>
      </c>
      <c r="AN2532" s="545"/>
      <c r="AO2532" s="545"/>
      <c r="AP2532" s="571"/>
      <c r="AQ2532" s="571"/>
      <c r="AR2532" s="545"/>
      <c r="AS2532" s="545"/>
      <c r="AT2532" s="545"/>
      <c r="AU2532" s="545"/>
      <c r="AV2532" s="545"/>
      <c r="AW2532" s="545"/>
      <c r="AX2532" s="545"/>
      <c r="AY2532" s="545"/>
      <c r="AZ2532" s="545"/>
      <c r="BA2532" s="545"/>
      <c r="BB2532" s="359"/>
      <c r="BC2532" s="605">
        <f t="shared" si="2158"/>
        <v>16361.000000000002</v>
      </c>
      <c r="BD2532" s="606">
        <f t="shared" si="2159"/>
        <v>24139</v>
      </c>
      <c r="BE2532" s="609">
        <f t="shared" si="2160"/>
        <v>66758.400000000009</v>
      </c>
      <c r="BF2532" s="311">
        <f t="shared" si="2161"/>
        <v>55872</v>
      </c>
      <c r="BG2532" s="610">
        <f t="shared" si="2162"/>
        <v>108288</v>
      </c>
      <c r="BH2532" s="609">
        <f t="shared" si="2163"/>
        <v>39564.800000000003</v>
      </c>
      <c r="BI2532" s="311">
        <f t="shared" si="2164"/>
        <v>12926</v>
      </c>
      <c r="BJ2532" s="610">
        <f t="shared" si="2165"/>
        <v>119706</v>
      </c>
      <c r="BK2532" s="609">
        <f t="shared" si="2166"/>
        <v>4757</v>
      </c>
      <c r="BL2532" s="311">
        <f t="shared" si="2167"/>
        <v>4154</v>
      </c>
      <c r="BM2532" s="610">
        <f t="shared" si="2168"/>
        <v>7906</v>
      </c>
      <c r="BN2532" s="565">
        <f t="shared" si="2171"/>
        <v>9</v>
      </c>
      <c r="BO2532" s="312">
        <f t="shared" si="2169"/>
        <v>2024</v>
      </c>
      <c r="BP2532" s="312">
        <f t="shared" si="2170"/>
        <v>0</v>
      </c>
      <c r="BQ2532" s="363"/>
    </row>
    <row r="2533" spans="1:69" ht="10.5" customHeight="1" x14ac:dyDescent="0.2">
      <c r="A2533" s="313" t="str">
        <f t="shared" ref="A2533:A2543" si="2172">CONCATENATE(C2533,G2533,BN2533)</f>
        <v>2024-25R1F10</v>
      </c>
      <c r="B2533" s="313" t="str">
        <f t="shared" ref="B2533:B2543" si="2173">F2533</f>
        <v>Y59</v>
      </c>
      <c r="C2533" s="241" t="s">
        <v>204</v>
      </c>
      <c r="D2533" s="241" t="s">
        <v>173</v>
      </c>
      <c r="E2533" s="223"/>
      <c r="F2533" s="364" t="str">
        <f>VLOOKUP($G2533,'Selection Sheet'!$C$15:$F$39,3,0)</f>
        <v>Y59</v>
      </c>
      <c r="G2533" s="364" t="str">
        <f t="shared" si="2140"/>
        <v>R1F</v>
      </c>
      <c r="H2533" s="241" t="s">
        <v>529</v>
      </c>
      <c r="I2533" s="546">
        <v>5</v>
      </c>
      <c r="J2533" s="546">
        <v>2</v>
      </c>
      <c r="K2533" s="546">
        <v>2</v>
      </c>
      <c r="L2533" s="546">
        <v>1</v>
      </c>
      <c r="M2533" s="546">
        <v>6</v>
      </c>
      <c r="N2533" s="546">
        <v>0</v>
      </c>
      <c r="O2533" s="546">
        <v>2</v>
      </c>
      <c r="P2533" s="546">
        <v>0</v>
      </c>
      <c r="Q2533" s="546" t="s">
        <v>80</v>
      </c>
      <c r="R2533" s="546" t="s">
        <v>80</v>
      </c>
      <c r="S2533" s="546">
        <v>23</v>
      </c>
      <c r="T2533" s="486">
        <v>22</v>
      </c>
      <c r="U2533" s="553">
        <v>118.8</v>
      </c>
      <c r="V2533" s="553">
        <v>91</v>
      </c>
      <c r="W2533" s="553">
        <v>215</v>
      </c>
      <c r="X2533" s="486">
        <v>19</v>
      </c>
      <c r="Y2533" s="558">
        <v>56.5</v>
      </c>
      <c r="Z2533" s="553">
        <v>32.5</v>
      </c>
      <c r="AA2533" s="553">
        <v>129.6</v>
      </c>
      <c r="AB2533" s="489" t="s">
        <v>80</v>
      </c>
      <c r="AC2533" s="553" t="s">
        <v>80</v>
      </c>
      <c r="AD2533" s="553" t="s">
        <v>80</v>
      </c>
      <c r="AE2533" s="553" t="s">
        <v>80</v>
      </c>
      <c r="AF2533" s="490">
        <v>5</v>
      </c>
      <c r="AG2533" s="491">
        <v>211.8</v>
      </c>
      <c r="AH2533" s="491">
        <v>285.39999999999998</v>
      </c>
      <c r="AI2533" s="490">
        <v>5</v>
      </c>
      <c r="AJ2533" s="538">
        <v>7</v>
      </c>
      <c r="AK2533" s="538">
        <v>8</v>
      </c>
      <c r="AL2533" s="538" t="s">
        <v>80</v>
      </c>
      <c r="AM2533" s="538" t="s">
        <v>80</v>
      </c>
      <c r="AN2533" s="539"/>
      <c r="AO2533" s="539"/>
      <c r="AP2533" s="572"/>
      <c r="AQ2533" s="572"/>
      <c r="AR2533" s="548"/>
      <c r="AS2533" s="548"/>
      <c r="AT2533" s="548"/>
      <c r="AU2533" s="548"/>
      <c r="AV2533" s="548"/>
      <c r="AW2533" s="548"/>
      <c r="AX2533" s="548"/>
      <c r="AY2533" s="548"/>
      <c r="AZ2533" s="548"/>
      <c r="BA2533" s="548"/>
      <c r="BB2533" s="361"/>
      <c r="BC2533" s="586">
        <f t="shared" ref="BC2533:BC2543" si="2174">IFERROR(AG2533*$AI2533,"-")</f>
        <v>1059</v>
      </c>
      <c r="BD2533" s="587">
        <f t="shared" ref="BD2533:BD2543" si="2175">IFERROR(AH2533*$AI2533,"-")</f>
        <v>1427</v>
      </c>
      <c r="BE2533" s="590">
        <f t="shared" ref="BE2533:BE2543" si="2176">IFERROR(U2533*$T2533, "-")</f>
        <v>2613.6</v>
      </c>
      <c r="BF2533" s="308">
        <f t="shared" ref="BF2533:BF2543" si="2177">IFERROR(V2533*$T2533,"-")</f>
        <v>2002</v>
      </c>
      <c r="BG2533" s="591">
        <f t="shared" ref="BG2533:BG2543" si="2178">IFERROR(W2533*$T2533,"-")</f>
        <v>4730</v>
      </c>
      <c r="BH2533" s="590">
        <f t="shared" ref="BH2533:BH2543" si="2179">IFERROR(Y2533*$X2533, "-")</f>
        <v>1073.5</v>
      </c>
      <c r="BI2533" s="308">
        <f t="shared" ref="BI2533:BI2543" si="2180">IFERROR(Z2533*$X2533,"-")</f>
        <v>617.5</v>
      </c>
      <c r="BJ2533" s="591">
        <f t="shared" ref="BJ2533:BJ2543" si="2181">IFERROR(AA2533*$X2533,"-")</f>
        <v>2462.4</v>
      </c>
      <c r="BK2533" s="590" t="str">
        <f t="shared" ref="BK2533:BK2543" si="2182">IFERROR(AC2533*$AB2533, "-")</f>
        <v>-</v>
      </c>
      <c r="BL2533" s="308" t="str">
        <f t="shared" ref="BL2533:BL2543" si="2183">IFERROR(AD2533*$AB2533,"-")</f>
        <v>-</v>
      </c>
      <c r="BM2533" s="591" t="str">
        <f t="shared" ref="BM2533:BM2543" si="2184">IFERROR(AE2533*$AB2533,"-")</f>
        <v>-</v>
      </c>
      <c r="BN2533" s="562">
        <f t="shared" si="2171"/>
        <v>10</v>
      </c>
      <c r="BO2533" s="313">
        <f t="shared" ref="BO2533:BO2543" si="2185">VALUE(LEFT(C2533,4)+IF($BN2533&lt;4,1,0))</f>
        <v>2024</v>
      </c>
      <c r="BP2533" s="313">
        <f t="shared" ref="BP2533:BP2543" si="2186">(BN2533/3-ROUNDDOWN(BN2533/3,0))*3</f>
        <v>1.0000000000000004</v>
      </c>
      <c r="BQ2533" s="362"/>
    </row>
    <row r="2534" spans="1:69" ht="10.5" customHeight="1" x14ac:dyDescent="0.2">
      <c r="A2534" s="87" t="str">
        <f t="shared" si="2172"/>
        <v>2024-25RRU10</v>
      </c>
      <c r="B2534" s="87" t="str">
        <f t="shared" si="2173"/>
        <v>Y56</v>
      </c>
      <c r="C2534" s="240" t="s">
        <v>204</v>
      </c>
      <c r="D2534" s="240" t="s">
        <v>173</v>
      </c>
      <c r="E2534" s="42"/>
      <c r="F2534" s="320" t="str">
        <f>VLOOKUP($G2534,'Selection Sheet'!$C$15:$F$39,3,0)</f>
        <v>Y56</v>
      </c>
      <c r="G2534" s="320" t="str">
        <f t="shared" si="2140"/>
        <v>RRU</v>
      </c>
      <c r="H2534" s="240" t="s">
        <v>530</v>
      </c>
      <c r="I2534" s="534">
        <v>385</v>
      </c>
      <c r="J2534" s="534">
        <v>119</v>
      </c>
      <c r="K2534" s="534">
        <v>43</v>
      </c>
      <c r="L2534" s="534">
        <v>25</v>
      </c>
      <c r="M2534" s="534">
        <v>376</v>
      </c>
      <c r="N2534" s="534">
        <v>43</v>
      </c>
      <c r="O2534" s="534">
        <v>42</v>
      </c>
      <c r="P2534" s="534">
        <v>18</v>
      </c>
      <c r="Q2534" s="534" t="s">
        <v>80</v>
      </c>
      <c r="R2534" s="534" t="s">
        <v>80</v>
      </c>
      <c r="S2534" s="534">
        <v>1043</v>
      </c>
      <c r="T2534" s="549">
        <v>404</v>
      </c>
      <c r="U2534" s="554">
        <v>99.1</v>
      </c>
      <c r="V2534" s="554">
        <v>85</v>
      </c>
      <c r="W2534" s="554">
        <v>158.69999999999999</v>
      </c>
      <c r="X2534" s="498">
        <v>568</v>
      </c>
      <c r="Y2534" s="555">
        <v>68</v>
      </c>
      <c r="Z2534" s="554">
        <v>31</v>
      </c>
      <c r="AA2534" s="554">
        <v>183.8</v>
      </c>
      <c r="AB2534" s="549">
        <v>68</v>
      </c>
      <c r="AC2534" s="554">
        <v>59.7</v>
      </c>
      <c r="AD2534" s="554">
        <v>44</v>
      </c>
      <c r="AE2534" s="554">
        <v>103.9</v>
      </c>
      <c r="AF2534" s="502">
        <v>124</v>
      </c>
      <c r="AG2534" s="503">
        <v>151.61682242990699</v>
      </c>
      <c r="AH2534" s="503">
        <v>207.4</v>
      </c>
      <c r="AI2534" s="502">
        <v>107</v>
      </c>
      <c r="AJ2534" s="538">
        <v>277</v>
      </c>
      <c r="AK2534" s="538">
        <v>377</v>
      </c>
      <c r="AL2534" s="538" t="s">
        <v>80</v>
      </c>
      <c r="AM2534" s="538" t="s">
        <v>80</v>
      </c>
      <c r="AN2534" s="539"/>
      <c r="AO2534" s="539"/>
      <c r="AP2534" s="569"/>
      <c r="AQ2534" s="569"/>
      <c r="AR2534" s="539"/>
      <c r="AS2534" s="539"/>
      <c r="AT2534" s="539"/>
      <c r="AU2534" s="539"/>
      <c r="AV2534" s="539"/>
      <c r="AW2534" s="539"/>
      <c r="AX2534" s="539"/>
      <c r="AY2534" s="539"/>
      <c r="AZ2534" s="539"/>
      <c r="BA2534" s="539"/>
      <c r="BB2534" s="357"/>
      <c r="BC2534" s="592">
        <f t="shared" si="2174"/>
        <v>16223.000000000047</v>
      </c>
      <c r="BD2534" s="593">
        <f t="shared" si="2175"/>
        <v>22191.8</v>
      </c>
      <c r="BE2534" s="595">
        <f t="shared" si="2176"/>
        <v>40036.399999999994</v>
      </c>
      <c r="BF2534" s="289">
        <f t="shared" si="2177"/>
        <v>34340</v>
      </c>
      <c r="BG2534" s="596">
        <f t="shared" si="2178"/>
        <v>64114.799999999996</v>
      </c>
      <c r="BH2534" s="595">
        <f t="shared" si="2179"/>
        <v>38624</v>
      </c>
      <c r="BI2534" s="289">
        <f t="shared" si="2180"/>
        <v>17608</v>
      </c>
      <c r="BJ2534" s="596">
        <f t="shared" si="2181"/>
        <v>104398.40000000001</v>
      </c>
      <c r="BK2534" s="595">
        <f t="shared" si="2182"/>
        <v>4059.6000000000004</v>
      </c>
      <c r="BL2534" s="289">
        <f t="shared" si="2183"/>
        <v>2992</v>
      </c>
      <c r="BM2534" s="596">
        <f t="shared" si="2184"/>
        <v>7065.2000000000007</v>
      </c>
      <c r="BN2534" s="563">
        <f t="shared" si="2171"/>
        <v>10</v>
      </c>
      <c r="BO2534" s="87">
        <f t="shared" si="2185"/>
        <v>2024</v>
      </c>
      <c r="BP2534" s="87">
        <f t="shared" si="2186"/>
        <v>1.0000000000000004</v>
      </c>
      <c r="BQ2534" s="202"/>
    </row>
    <row r="2535" spans="1:69" ht="10.5" customHeight="1" x14ac:dyDescent="0.2">
      <c r="A2535" s="87" t="str">
        <f t="shared" si="2172"/>
        <v>2024-25RX610</v>
      </c>
      <c r="B2535" s="87" t="str">
        <f t="shared" si="2173"/>
        <v>Y63</v>
      </c>
      <c r="C2535" s="240" t="s">
        <v>204</v>
      </c>
      <c r="D2535" s="240" t="s">
        <v>173</v>
      </c>
      <c r="E2535" s="42"/>
      <c r="F2535" s="320" t="str">
        <f>VLOOKUP($G2535,'Selection Sheet'!$C$15:$F$39,3,0)</f>
        <v>Y63</v>
      </c>
      <c r="G2535" s="320" t="str">
        <f t="shared" si="2140"/>
        <v>RX6</v>
      </c>
      <c r="H2535" s="240" t="s">
        <v>532</v>
      </c>
      <c r="I2535" s="534">
        <v>195</v>
      </c>
      <c r="J2535" s="534">
        <v>51</v>
      </c>
      <c r="K2535" s="534">
        <v>30</v>
      </c>
      <c r="L2535" s="534">
        <v>16</v>
      </c>
      <c r="M2535" s="534">
        <v>193</v>
      </c>
      <c r="N2535" s="534">
        <v>18</v>
      </c>
      <c r="O2535" s="534">
        <v>29</v>
      </c>
      <c r="P2535" s="534">
        <v>8</v>
      </c>
      <c r="Q2535" s="534" t="s">
        <v>80</v>
      </c>
      <c r="R2535" s="534" t="s">
        <v>80</v>
      </c>
      <c r="S2535" s="534">
        <v>475</v>
      </c>
      <c r="T2535" s="549">
        <v>78</v>
      </c>
      <c r="U2535" s="554">
        <v>85.6</v>
      </c>
      <c r="V2535" s="554">
        <v>70</v>
      </c>
      <c r="W2535" s="554">
        <v>127.3</v>
      </c>
      <c r="X2535" s="498">
        <v>280</v>
      </c>
      <c r="Y2535" s="555">
        <v>72.5</v>
      </c>
      <c r="Z2535" s="554">
        <v>37</v>
      </c>
      <c r="AA2535" s="554">
        <v>202.2</v>
      </c>
      <c r="AB2535" s="549">
        <v>62</v>
      </c>
      <c r="AC2535" s="554">
        <v>58.4</v>
      </c>
      <c r="AD2535" s="554">
        <v>50</v>
      </c>
      <c r="AE2535" s="554">
        <v>108.3</v>
      </c>
      <c r="AF2535" s="502">
        <v>61</v>
      </c>
      <c r="AG2535" s="503">
        <v>139.094339622642</v>
      </c>
      <c r="AH2535" s="503">
        <v>186.6</v>
      </c>
      <c r="AI2535" s="502">
        <v>53</v>
      </c>
      <c r="AJ2535" s="538">
        <v>52</v>
      </c>
      <c r="AK2535" s="538">
        <v>60</v>
      </c>
      <c r="AL2535" s="538" t="s">
        <v>80</v>
      </c>
      <c r="AM2535" s="538" t="s">
        <v>80</v>
      </c>
      <c r="AN2535" s="539"/>
      <c r="AO2535" s="539"/>
      <c r="AP2535" s="569"/>
      <c r="AQ2535" s="569"/>
      <c r="AR2535" s="539"/>
      <c r="AS2535" s="539"/>
      <c r="AT2535" s="539"/>
      <c r="AU2535" s="539"/>
      <c r="AV2535" s="539"/>
      <c r="AW2535" s="539"/>
      <c r="AX2535" s="539"/>
      <c r="AY2535" s="539"/>
      <c r="AZ2535" s="539"/>
      <c r="BA2535" s="539"/>
      <c r="BB2535" s="357"/>
      <c r="BC2535" s="592">
        <f t="shared" si="2174"/>
        <v>7372.0000000000255</v>
      </c>
      <c r="BD2535" s="593">
        <f t="shared" si="2175"/>
        <v>9889.7999999999993</v>
      </c>
      <c r="BE2535" s="595">
        <f t="shared" si="2176"/>
        <v>6676.7999999999993</v>
      </c>
      <c r="BF2535" s="289">
        <f t="shared" si="2177"/>
        <v>5460</v>
      </c>
      <c r="BG2535" s="596">
        <f t="shared" si="2178"/>
        <v>9929.4</v>
      </c>
      <c r="BH2535" s="595">
        <f t="shared" si="2179"/>
        <v>20300</v>
      </c>
      <c r="BI2535" s="289">
        <f t="shared" si="2180"/>
        <v>10360</v>
      </c>
      <c r="BJ2535" s="596">
        <f t="shared" si="2181"/>
        <v>56616</v>
      </c>
      <c r="BK2535" s="595">
        <f t="shared" si="2182"/>
        <v>3620.7999999999997</v>
      </c>
      <c r="BL2535" s="289">
        <f t="shared" si="2183"/>
        <v>3100</v>
      </c>
      <c r="BM2535" s="596">
        <f t="shared" si="2184"/>
        <v>6714.5999999999995</v>
      </c>
      <c r="BN2535" s="563">
        <f t="shared" si="2171"/>
        <v>10</v>
      </c>
      <c r="BO2535" s="87">
        <f t="shared" si="2185"/>
        <v>2024</v>
      </c>
      <c r="BP2535" s="87">
        <f t="shared" si="2186"/>
        <v>1.0000000000000004</v>
      </c>
      <c r="BQ2535" s="202"/>
    </row>
    <row r="2536" spans="1:69" ht="10.5" customHeight="1" x14ac:dyDescent="0.2">
      <c r="A2536" s="314" t="str">
        <f t="shared" si="2172"/>
        <v>2024-25RX710</v>
      </c>
      <c r="B2536" s="314" t="str">
        <f t="shared" si="2173"/>
        <v>Y62</v>
      </c>
      <c r="C2536" s="243" t="s">
        <v>204</v>
      </c>
      <c r="D2536" s="240" t="s">
        <v>173</v>
      </c>
      <c r="E2536" s="206"/>
      <c r="F2536" s="321" t="str">
        <f>VLOOKUP($G2536,'Selection Sheet'!$C$15:$F$39,3,0)</f>
        <v>Y62</v>
      </c>
      <c r="G2536" s="320" t="str">
        <f t="shared" si="2140"/>
        <v>RX7</v>
      </c>
      <c r="H2536" s="243" t="s">
        <v>533</v>
      </c>
      <c r="I2536" s="540">
        <v>324</v>
      </c>
      <c r="J2536" s="540">
        <v>99</v>
      </c>
      <c r="K2536" s="540">
        <v>51</v>
      </c>
      <c r="L2536" s="540">
        <v>29</v>
      </c>
      <c r="M2536" s="540">
        <v>322</v>
      </c>
      <c r="N2536" s="540">
        <v>36</v>
      </c>
      <c r="O2536" s="540">
        <v>49</v>
      </c>
      <c r="P2536" s="540">
        <v>15</v>
      </c>
      <c r="Q2536" s="540" t="s">
        <v>80</v>
      </c>
      <c r="R2536" s="540" t="s">
        <v>80</v>
      </c>
      <c r="S2536" s="540">
        <v>1137</v>
      </c>
      <c r="T2536" s="514">
        <v>700</v>
      </c>
      <c r="U2536" s="551">
        <v>88.5</v>
      </c>
      <c r="V2536" s="551">
        <v>78</v>
      </c>
      <c r="W2536" s="551">
        <v>135.1</v>
      </c>
      <c r="X2536" s="511">
        <v>674</v>
      </c>
      <c r="Y2536" s="556">
        <v>67</v>
      </c>
      <c r="Z2536" s="551">
        <v>24</v>
      </c>
      <c r="AA2536" s="551">
        <v>173.8</v>
      </c>
      <c r="AB2536" s="514">
        <v>79</v>
      </c>
      <c r="AC2536" s="551">
        <v>62.5</v>
      </c>
      <c r="AD2536" s="551">
        <v>56</v>
      </c>
      <c r="AE2536" s="551">
        <v>102.8</v>
      </c>
      <c r="AF2536" s="515">
        <v>139</v>
      </c>
      <c r="AG2536" s="516">
        <v>163.00900900900899</v>
      </c>
      <c r="AH2536" s="516">
        <v>223</v>
      </c>
      <c r="AI2536" s="515">
        <v>111</v>
      </c>
      <c r="AJ2536" s="519">
        <v>179</v>
      </c>
      <c r="AK2536" s="519">
        <v>201</v>
      </c>
      <c r="AL2536" s="519" t="s">
        <v>80</v>
      </c>
      <c r="AM2536" s="519" t="s">
        <v>80</v>
      </c>
      <c r="AN2536" s="570"/>
      <c r="AO2536" s="570"/>
      <c r="AP2536" s="570"/>
      <c r="AQ2536" s="570"/>
      <c r="AR2536" s="542"/>
      <c r="AS2536" s="542"/>
      <c r="AT2536" s="542"/>
      <c r="AU2536" s="542"/>
      <c r="AV2536" s="542"/>
      <c r="AW2536" s="542"/>
      <c r="AX2536" s="542"/>
      <c r="AY2536" s="542"/>
      <c r="AZ2536" s="542"/>
      <c r="BA2536" s="542"/>
      <c r="BB2536" s="358"/>
      <c r="BC2536" s="597">
        <f t="shared" si="2174"/>
        <v>18093.999999999996</v>
      </c>
      <c r="BD2536" s="598">
        <f t="shared" si="2175"/>
        <v>24753</v>
      </c>
      <c r="BE2536" s="602">
        <f t="shared" si="2176"/>
        <v>61950</v>
      </c>
      <c r="BF2536" s="603">
        <f t="shared" si="2177"/>
        <v>54600</v>
      </c>
      <c r="BG2536" s="604">
        <f t="shared" si="2178"/>
        <v>94570</v>
      </c>
      <c r="BH2536" s="602">
        <f t="shared" si="2179"/>
        <v>45158</v>
      </c>
      <c r="BI2536" s="603">
        <f t="shared" si="2180"/>
        <v>16176</v>
      </c>
      <c r="BJ2536" s="604">
        <f t="shared" si="2181"/>
        <v>117141.20000000001</v>
      </c>
      <c r="BK2536" s="602">
        <f t="shared" si="2182"/>
        <v>4937.5</v>
      </c>
      <c r="BL2536" s="603">
        <f t="shared" si="2183"/>
        <v>4424</v>
      </c>
      <c r="BM2536" s="604">
        <f t="shared" si="2184"/>
        <v>8121.2</v>
      </c>
      <c r="BN2536" s="564">
        <f t="shared" si="2171"/>
        <v>10</v>
      </c>
      <c r="BO2536" s="314">
        <f t="shared" si="2185"/>
        <v>2024</v>
      </c>
      <c r="BP2536" s="314">
        <f t="shared" si="2186"/>
        <v>1.0000000000000004</v>
      </c>
      <c r="BQ2536" s="202"/>
    </row>
    <row r="2537" spans="1:69" ht="10.5" customHeight="1" x14ac:dyDescent="0.2">
      <c r="A2537" s="87" t="str">
        <f t="shared" si="2172"/>
        <v>2024-25RX810</v>
      </c>
      <c r="B2537" s="87" t="str">
        <f t="shared" si="2173"/>
        <v>Y63</v>
      </c>
      <c r="C2537" s="240" t="s">
        <v>204</v>
      </c>
      <c r="D2537" s="240" t="s">
        <v>173</v>
      </c>
      <c r="E2537" s="42"/>
      <c r="F2537" s="320" t="str">
        <f>VLOOKUP($G2537,'Selection Sheet'!$C$15:$F$39,3,0)</f>
        <v>Y63</v>
      </c>
      <c r="G2537" s="320" t="str">
        <f t="shared" si="2140"/>
        <v>RX8</v>
      </c>
      <c r="H2537" s="240" t="s">
        <v>534</v>
      </c>
      <c r="I2537" s="534">
        <v>193</v>
      </c>
      <c r="J2537" s="534">
        <v>60</v>
      </c>
      <c r="K2537" s="534">
        <v>29</v>
      </c>
      <c r="L2537" s="534">
        <v>17</v>
      </c>
      <c r="M2537" s="534">
        <v>187</v>
      </c>
      <c r="N2537" s="534">
        <v>14</v>
      </c>
      <c r="O2537" s="534">
        <v>28</v>
      </c>
      <c r="P2537" s="534">
        <v>3</v>
      </c>
      <c r="Q2537" s="534" t="s">
        <v>80</v>
      </c>
      <c r="R2537" s="534" t="s">
        <v>80</v>
      </c>
      <c r="S2537" s="534">
        <v>951</v>
      </c>
      <c r="T2537" s="549">
        <v>366</v>
      </c>
      <c r="U2537" s="554">
        <v>98.8</v>
      </c>
      <c r="V2537" s="554">
        <v>84</v>
      </c>
      <c r="W2537" s="554">
        <v>151.5</v>
      </c>
      <c r="X2537" s="498">
        <v>346</v>
      </c>
      <c r="Y2537" s="555">
        <v>87.5</v>
      </c>
      <c r="Z2537" s="554">
        <v>25</v>
      </c>
      <c r="AA2537" s="554">
        <v>249.4</v>
      </c>
      <c r="AB2537" s="549">
        <v>44</v>
      </c>
      <c r="AC2537" s="554">
        <v>59.4</v>
      </c>
      <c r="AD2537" s="554">
        <v>50</v>
      </c>
      <c r="AE2537" s="554">
        <v>109</v>
      </c>
      <c r="AF2537" s="502">
        <v>91</v>
      </c>
      <c r="AG2537" s="503">
        <v>150.831325301205</v>
      </c>
      <c r="AH2537" s="503">
        <v>225.8</v>
      </c>
      <c r="AI2537" s="502">
        <v>83</v>
      </c>
      <c r="AJ2537" s="506">
        <v>108</v>
      </c>
      <c r="AK2537" s="506">
        <v>187</v>
      </c>
      <c r="AL2537" s="506" t="s">
        <v>80</v>
      </c>
      <c r="AM2537" s="506" t="s">
        <v>80</v>
      </c>
      <c r="AN2537" s="569"/>
      <c r="AO2537" s="569"/>
      <c r="AP2537" s="569"/>
      <c r="AQ2537" s="569"/>
      <c r="AR2537" s="539"/>
      <c r="AS2537" s="539"/>
      <c r="AT2537" s="539"/>
      <c r="AU2537" s="539"/>
      <c r="AV2537" s="539"/>
      <c r="AW2537" s="539"/>
      <c r="AX2537" s="539"/>
      <c r="AY2537" s="539"/>
      <c r="AZ2537" s="539"/>
      <c r="BA2537" s="539"/>
      <c r="BB2537" s="357"/>
      <c r="BC2537" s="592">
        <f t="shared" si="2174"/>
        <v>12519.000000000015</v>
      </c>
      <c r="BD2537" s="593">
        <f t="shared" si="2175"/>
        <v>18741.400000000001</v>
      </c>
      <c r="BE2537" s="595">
        <f t="shared" si="2176"/>
        <v>36160.799999999996</v>
      </c>
      <c r="BF2537" s="289">
        <f t="shared" si="2177"/>
        <v>30744</v>
      </c>
      <c r="BG2537" s="596">
        <f t="shared" si="2178"/>
        <v>55449</v>
      </c>
      <c r="BH2537" s="595">
        <f t="shared" si="2179"/>
        <v>30275</v>
      </c>
      <c r="BI2537" s="289">
        <f t="shared" si="2180"/>
        <v>8650</v>
      </c>
      <c r="BJ2537" s="596">
        <f t="shared" si="2181"/>
        <v>86292.400000000009</v>
      </c>
      <c r="BK2537" s="595">
        <f t="shared" si="2182"/>
        <v>2613.6</v>
      </c>
      <c r="BL2537" s="289">
        <f t="shared" si="2183"/>
        <v>2200</v>
      </c>
      <c r="BM2537" s="596">
        <f t="shared" si="2184"/>
        <v>4796</v>
      </c>
      <c r="BN2537" s="563">
        <f t="shared" si="2171"/>
        <v>10</v>
      </c>
      <c r="BO2537" s="87">
        <f t="shared" si="2185"/>
        <v>2024</v>
      </c>
      <c r="BP2537" s="87">
        <f t="shared" si="2186"/>
        <v>1.0000000000000004</v>
      </c>
      <c r="BQ2537" s="202"/>
    </row>
    <row r="2538" spans="1:69" ht="10.5" customHeight="1" x14ac:dyDescent="0.2">
      <c r="A2538" s="87" t="str">
        <f t="shared" si="2172"/>
        <v>2024-25RX910</v>
      </c>
      <c r="B2538" s="87" t="str">
        <f t="shared" si="2173"/>
        <v>Y60</v>
      </c>
      <c r="C2538" s="240" t="s">
        <v>204</v>
      </c>
      <c r="D2538" s="240" t="s">
        <v>173</v>
      </c>
      <c r="E2538" s="42"/>
      <c r="F2538" s="320" t="str">
        <f>VLOOKUP($G2538,'Selection Sheet'!$C$15:$F$39,3,0)</f>
        <v>Y60</v>
      </c>
      <c r="G2538" s="320" t="str">
        <f t="shared" si="2140"/>
        <v>RX9</v>
      </c>
      <c r="H2538" s="240" t="s">
        <v>535</v>
      </c>
      <c r="I2538" s="534">
        <v>260</v>
      </c>
      <c r="J2538" s="534">
        <v>76</v>
      </c>
      <c r="K2538" s="534">
        <v>53</v>
      </c>
      <c r="L2538" s="534">
        <v>30</v>
      </c>
      <c r="M2538" s="534">
        <v>258</v>
      </c>
      <c r="N2538" s="534">
        <v>17</v>
      </c>
      <c r="O2538" s="534">
        <v>53</v>
      </c>
      <c r="P2538" s="534">
        <v>9</v>
      </c>
      <c r="Q2538" s="534" t="s">
        <v>80</v>
      </c>
      <c r="R2538" s="534" t="s">
        <v>80</v>
      </c>
      <c r="S2538" s="534">
        <v>630</v>
      </c>
      <c r="T2538" s="549">
        <v>323</v>
      </c>
      <c r="U2538" s="554">
        <v>127.3</v>
      </c>
      <c r="V2538" s="554">
        <v>99</v>
      </c>
      <c r="W2538" s="554">
        <v>216.6</v>
      </c>
      <c r="X2538" s="498">
        <v>400</v>
      </c>
      <c r="Y2538" s="555">
        <v>96.2</v>
      </c>
      <c r="Z2538" s="554">
        <v>38</v>
      </c>
      <c r="AA2538" s="554">
        <v>276</v>
      </c>
      <c r="AB2538" s="549">
        <v>42</v>
      </c>
      <c r="AC2538" s="554">
        <v>62</v>
      </c>
      <c r="AD2538" s="554">
        <v>53</v>
      </c>
      <c r="AE2538" s="554">
        <v>84.9</v>
      </c>
      <c r="AF2538" s="502">
        <v>111</v>
      </c>
      <c r="AG2538" s="503">
        <v>171.58974358974399</v>
      </c>
      <c r="AH2538" s="503">
        <v>245.1</v>
      </c>
      <c r="AI2538" s="502">
        <v>78</v>
      </c>
      <c r="AJ2538" s="506">
        <v>87</v>
      </c>
      <c r="AK2538" s="506">
        <v>114</v>
      </c>
      <c r="AL2538" s="506" t="s">
        <v>80</v>
      </c>
      <c r="AM2538" s="506" t="s">
        <v>80</v>
      </c>
      <c r="AN2538" s="569"/>
      <c r="AO2538" s="569"/>
      <c r="AP2538" s="569"/>
      <c r="AQ2538" s="569"/>
      <c r="AR2538" s="539"/>
      <c r="AS2538" s="539"/>
      <c r="AT2538" s="539"/>
      <c r="AU2538" s="539"/>
      <c r="AV2538" s="539"/>
      <c r="AW2538" s="539"/>
      <c r="AX2538" s="539"/>
      <c r="AY2538" s="539"/>
      <c r="AZ2538" s="539"/>
      <c r="BA2538" s="539"/>
      <c r="BB2538" s="357"/>
      <c r="BC2538" s="592">
        <f t="shared" si="2174"/>
        <v>13384.000000000031</v>
      </c>
      <c r="BD2538" s="593">
        <f t="shared" si="2175"/>
        <v>19117.8</v>
      </c>
      <c r="BE2538" s="595">
        <f t="shared" si="2176"/>
        <v>41117.9</v>
      </c>
      <c r="BF2538" s="289">
        <f t="shared" si="2177"/>
        <v>31977</v>
      </c>
      <c r="BG2538" s="596">
        <f t="shared" si="2178"/>
        <v>69961.8</v>
      </c>
      <c r="BH2538" s="595">
        <f t="shared" si="2179"/>
        <v>38480</v>
      </c>
      <c r="BI2538" s="289">
        <f t="shared" si="2180"/>
        <v>15200</v>
      </c>
      <c r="BJ2538" s="596">
        <f t="shared" si="2181"/>
        <v>110400</v>
      </c>
      <c r="BK2538" s="595">
        <f t="shared" si="2182"/>
        <v>2604</v>
      </c>
      <c r="BL2538" s="289">
        <f t="shared" si="2183"/>
        <v>2226</v>
      </c>
      <c r="BM2538" s="596">
        <f t="shared" si="2184"/>
        <v>3565.8</v>
      </c>
      <c r="BN2538" s="563">
        <f t="shared" si="2171"/>
        <v>10</v>
      </c>
      <c r="BO2538" s="87">
        <f t="shared" si="2185"/>
        <v>2024</v>
      </c>
      <c r="BP2538" s="87">
        <f t="shared" si="2186"/>
        <v>1.0000000000000004</v>
      </c>
      <c r="BQ2538" s="202"/>
    </row>
    <row r="2539" spans="1:69" ht="10.5" customHeight="1" x14ac:dyDescent="0.2">
      <c r="A2539" s="314" t="str">
        <f t="shared" si="2172"/>
        <v>2024-25RYA10</v>
      </c>
      <c r="B2539" s="314" t="str">
        <f t="shared" si="2173"/>
        <v>Y60</v>
      </c>
      <c r="C2539" s="243" t="s">
        <v>204</v>
      </c>
      <c r="D2539" s="240" t="s">
        <v>173</v>
      </c>
      <c r="E2539" s="206"/>
      <c r="F2539" s="321" t="str">
        <f>VLOOKUP($G2539,'Selection Sheet'!$C$15:$F$39,3,0)</f>
        <v>Y60</v>
      </c>
      <c r="G2539" s="321" t="str">
        <f t="shared" si="2140"/>
        <v>RYA</v>
      </c>
      <c r="H2539" s="243" t="s">
        <v>536</v>
      </c>
      <c r="I2539" s="540">
        <v>355</v>
      </c>
      <c r="J2539" s="540">
        <v>91</v>
      </c>
      <c r="K2539" s="540">
        <v>51</v>
      </c>
      <c r="L2539" s="540">
        <v>28</v>
      </c>
      <c r="M2539" s="540">
        <v>359</v>
      </c>
      <c r="N2539" s="540">
        <v>33</v>
      </c>
      <c r="O2539" s="540">
        <v>52</v>
      </c>
      <c r="P2539" s="540">
        <v>18</v>
      </c>
      <c r="Q2539" s="540" t="s">
        <v>80</v>
      </c>
      <c r="R2539" s="540" t="s">
        <v>80</v>
      </c>
      <c r="S2539" s="540">
        <v>1036</v>
      </c>
      <c r="T2539" s="514">
        <v>3</v>
      </c>
      <c r="U2539" s="551">
        <v>68.7</v>
      </c>
      <c r="V2539" s="551">
        <v>73</v>
      </c>
      <c r="W2539" s="551">
        <v>75.400000000000006</v>
      </c>
      <c r="X2539" s="511">
        <v>497</v>
      </c>
      <c r="Y2539" s="556">
        <v>100.4</v>
      </c>
      <c r="Z2539" s="551">
        <v>41</v>
      </c>
      <c r="AA2539" s="551">
        <v>293.89999999999998</v>
      </c>
      <c r="AB2539" s="514">
        <v>65</v>
      </c>
      <c r="AC2539" s="551">
        <v>74.599999999999994</v>
      </c>
      <c r="AD2539" s="551">
        <v>66</v>
      </c>
      <c r="AE2539" s="551">
        <v>123.6</v>
      </c>
      <c r="AF2539" s="515">
        <v>146</v>
      </c>
      <c r="AG2539" s="516">
        <v>147.15966386554601</v>
      </c>
      <c r="AH2539" s="516">
        <v>214.4</v>
      </c>
      <c r="AI2539" s="515">
        <v>119</v>
      </c>
      <c r="AJ2539" s="519">
        <v>252</v>
      </c>
      <c r="AK2539" s="519">
        <v>263</v>
      </c>
      <c r="AL2539" s="519" t="s">
        <v>80</v>
      </c>
      <c r="AM2539" s="519" t="s">
        <v>80</v>
      </c>
      <c r="AN2539" s="570"/>
      <c r="AO2539" s="570"/>
      <c r="AP2539" s="570"/>
      <c r="AQ2539" s="570"/>
      <c r="AR2539" s="542"/>
      <c r="AS2539" s="542"/>
      <c r="AT2539" s="542"/>
      <c r="AU2539" s="542"/>
      <c r="AV2539" s="542"/>
      <c r="AW2539" s="542"/>
      <c r="AX2539" s="542"/>
      <c r="AY2539" s="542"/>
      <c r="AZ2539" s="542"/>
      <c r="BA2539" s="542"/>
      <c r="BB2539" s="358"/>
      <c r="BC2539" s="597">
        <f t="shared" si="2174"/>
        <v>17511.999999999975</v>
      </c>
      <c r="BD2539" s="598">
        <f t="shared" si="2175"/>
        <v>25513.600000000002</v>
      </c>
      <c r="BE2539" s="602">
        <f t="shared" si="2176"/>
        <v>206.10000000000002</v>
      </c>
      <c r="BF2539" s="603">
        <f t="shared" si="2177"/>
        <v>219</v>
      </c>
      <c r="BG2539" s="604">
        <f t="shared" si="2178"/>
        <v>226.20000000000002</v>
      </c>
      <c r="BH2539" s="602">
        <f t="shared" si="2179"/>
        <v>49898.8</v>
      </c>
      <c r="BI2539" s="603">
        <f t="shared" si="2180"/>
        <v>20377</v>
      </c>
      <c r="BJ2539" s="604">
        <f t="shared" si="2181"/>
        <v>146068.29999999999</v>
      </c>
      <c r="BK2539" s="602">
        <f t="shared" si="2182"/>
        <v>4849</v>
      </c>
      <c r="BL2539" s="603">
        <f t="shared" si="2183"/>
        <v>4290</v>
      </c>
      <c r="BM2539" s="604">
        <f t="shared" si="2184"/>
        <v>8034</v>
      </c>
      <c r="BN2539" s="564">
        <f t="shared" si="2171"/>
        <v>10</v>
      </c>
      <c r="BO2539" s="314">
        <f t="shared" si="2185"/>
        <v>2024</v>
      </c>
      <c r="BP2539" s="314">
        <f t="shared" si="2186"/>
        <v>1.0000000000000004</v>
      </c>
      <c r="BQ2539" s="202"/>
    </row>
    <row r="2540" spans="1:69" ht="10.5" customHeight="1" x14ac:dyDescent="0.2">
      <c r="A2540" s="87" t="str">
        <f t="shared" si="2172"/>
        <v>2024-25RYC10</v>
      </c>
      <c r="B2540" s="87" t="str">
        <f t="shared" si="2173"/>
        <v>Y61</v>
      </c>
      <c r="C2540" s="240" t="s">
        <v>204</v>
      </c>
      <c r="D2540" s="240" t="s">
        <v>173</v>
      </c>
      <c r="E2540" s="42"/>
      <c r="F2540" s="320" t="str">
        <f>VLOOKUP($G2540,'Selection Sheet'!$C$15:$F$39,3,0)</f>
        <v>Y61</v>
      </c>
      <c r="G2540" s="320" t="str">
        <f t="shared" si="2140"/>
        <v>RYC</v>
      </c>
      <c r="H2540" s="240" t="s">
        <v>537</v>
      </c>
      <c r="I2540" s="534">
        <v>303</v>
      </c>
      <c r="J2540" s="534">
        <v>93</v>
      </c>
      <c r="K2540" s="534">
        <v>40</v>
      </c>
      <c r="L2540" s="534">
        <v>22</v>
      </c>
      <c r="M2540" s="534">
        <v>301</v>
      </c>
      <c r="N2540" s="534">
        <v>29</v>
      </c>
      <c r="O2540" s="534">
        <v>40</v>
      </c>
      <c r="P2540" s="534">
        <v>12</v>
      </c>
      <c r="Q2540" s="534" t="s">
        <v>80</v>
      </c>
      <c r="R2540" s="534" t="s">
        <v>80</v>
      </c>
      <c r="S2540" s="534">
        <v>935</v>
      </c>
      <c r="T2540" s="549">
        <v>583</v>
      </c>
      <c r="U2540" s="554">
        <v>116.8</v>
      </c>
      <c r="V2540" s="554">
        <v>97</v>
      </c>
      <c r="W2540" s="554">
        <v>186.8</v>
      </c>
      <c r="X2540" s="498">
        <v>542</v>
      </c>
      <c r="Y2540" s="555">
        <v>79</v>
      </c>
      <c r="Z2540" s="554">
        <v>31</v>
      </c>
      <c r="AA2540" s="554">
        <v>186.5</v>
      </c>
      <c r="AB2540" s="549">
        <v>76</v>
      </c>
      <c r="AC2540" s="554">
        <v>55.2</v>
      </c>
      <c r="AD2540" s="554">
        <v>51</v>
      </c>
      <c r="AE2540" s="554">
        <v>87</v>
      </c>
      <c r="AF2540" s="502">
        <v>111</v>
      </c>
      <c r="AG2540" s="503">
        <v>173.60824742267999</v>
      </c>
      <c r="AH2540" s="503">
        <v>246.4</v>
      </c>
      <c r="AI2540" s="502">
        <v>97</v>
      </c>
      <c r="AJ2540" s="538">
        <v>78</v>
      </c>
      <c r="AK2540" s="538">
        <v>87</v>
      </c>
      <c r="AL2540" s="538" t="s">
        <v>80</v>
      </c>
      <c r="AM2540" s="538" t="s">
        <v>80</v>
      </c>
      <c r="AN2540" s="539"/>
      <c r="AO2540" s="539"/>
      <c r="AP2540" s="569"/>
      <c r="AQ2540" s="569"/>
      <c r="AR2540" s="539"/>
      <c r="AS2540" s="539"/>
      <c r="AT2540" s="539"/>
      <c r="AU2540" s="539"/>
      <c r="AV2540" s="539"/>
      <c r="AW2540" s="539"/>
      <c r="AX2540" s="539"/>
      <c r="AY2540" s="539"/>
      <c r="AZ2540" s="539"/>
      <c r="BA2540" s="539"/>
      <c r="BB2540" s="357"/>
      <c r="BC2540" s="592">
        <f t="shared" si="2174"/>
        <v>16839.99999999996</v>
      </c>
      <c r="BD2540" s="593">
        <f t="shared" si="2175"/>
        <v>23900.799999999999</v>
      </c>
      <c r="BE2540" s="595">
        <f t="shared" si="2176"/>
        <v>68094.399999999994</v>
      </c>
      <c r="BF2540" s="289">
        <f t="shared" si="2177"/>
        <v>56551</v>
      </c>
      <c r="BG2540" s="596">
        <f t="shared" si="2178"/>
        <v>108904.40000000001</v>
      </c>
      <c r="BH2540" s="595">
        <f t="shared" si="2179"/>
        <v>42818</v>
      </c>
      <c r="BI2540" s="289">
        <f t="shared" si="2180"/>
        <v>16802</v>
      </c>
      <c r="BJ2540" s="596">
        <f t="shared" si="2181"/>
        <v>101083</v>
      </c>
      <c r="BK2540" s="595">
        <f t="shared" si="2182"/>
        <v>4195.2</v>
      </c>
      <c r="BL2540" s="289">
        <f t="shared" si="2183"/>
        <v>3876</v>
      </c>
      <c r="BM2540" s="596">
        <f t="shared" si="2184"/>
        <v>6612</v>
      </c>
      <c r="BN2540" s="563">
        <f t="shared" si="2171"/>
        <v>10</v>
      </c>
      <c r="BO2540" s="87">
        <f t="shared" si="2185"/>
        <v>2024</v>
      </c>
      <c r="BP2540" s="87">
        <f t="shared" si="2186"/>
        <v>1.0000000000000004</v>
      </c>
      <c r="BQ2540" s="202"/>
    </row>
    <row r="2541" spans="1:69" ht="10.5" customHeight="1" x14ac:dyDescent="0.2">
      <c r="A2541" s="87" t="str">
        <f t="shared" si="2172"/>
        <v>2024-25RYD10</v>
      </c>
      <c r="B2541" s="87" t="str">
        <f t="shared" si="2173"/>
        <v>Y59</v>
      </c>
      <c r="C2541" s="240" t="s">
        <v>204</v>
      </c>
      <c r="D2541" s="240" t="s">
        <v>173</v>
      </c>
      <c r="E2541" s="42"/>
      <c r="F2541" s="320" t="str">
        <f>VLOOKUP($G2541,'Selection Sheet'!$C$15:$F$39,3,0)</f>
        <v>Y59</v>
      </c>
      <c r="G2541" s="320" t="str">
        <f t="shared" si="2140"/>
        <v>RYD</v>
      </c>
      <c r="H2541" s="240" t="s">
        <v>538</v>
      </c>
      <c r="I2541" s="534">
        <v>219</v>
      </c>
      <c r="J2541" s="534">
        <v>53</v>
      </c>
      <c r="K2541" s="534">
        <v>33</v>
      </c>
      <c r="L2541" s="534">
        <v>17</v>
      </c>
      <c r="M2541" s="534">
        <v>221</v>
      </c>
      <c r="N2541" s="534">
        <v>22</v>
      </c>
      <c r="O2541" s="534">
        <v>33</v>
      </c>
      <c r="P2541" s="534">
        <v>11</v>
      </c>
      <c r="Q2541" s="534" t="s">
        <v>80</v>
      </c>
      <c r="R2541" s="534" t="s">
        <v>80</v>
      </c>
      <c r="S2541" s="534">
        <v>616</v>
      </c>
      <c r="T2541" s="549">
        <v>436</v>
      </c>
      <c r="U2541" s="554">
        <v>91.9</v>
      </c>
      <c r="V2541" s="554">
        <v>78</v>
      </c>
      <c r="W2541" s="554">
        <v>135.5</v>
      </c>
      <c r="X2541" s="498">
        <v>433</v>
      </c>
      <c r="Y2541" s="555">
        <v>51.6</v>
      </c>
      <c r="Z2541" s="554">
        <v>26</v>
      </c>
      <c r="AA2541" s="554">
        <v>128.80000000000001</v>
      </c>
      <c r="AB2541" s="549">
        <v>74</v>
      </c>
      <c r="AC2541" s="554">
        <v>65.400000000000006</v>
      </c>
      <c r="AD2541" s="554">
        <v>57.5</v>
      </c>
      <c r="AE2541" s="554">
        <v>95.5</v>
      </c>
      <c r="AF2541" s="502">
        <v>94</v>
      </c>
      <c r="AG2541" s="503">
        <v>152.38461538461499</v>
      </c>
      <c r="AH2541" s="503">
        <v>202.2</v>
      </c>
      <c r="AI2541" s="502">
        <v>78</v>
      </c>
      <c r="AJ2541" s="538">
        <v>81</v>
      </c>
      <c r="AK2541" s="538">
        <v>120</v>
      </c>
      <c r="AL2541" s="538" t="s">
        <v>80</v>
      </c>
      <c r="AM2541" s="538" t="s">
        <v>80</v>
      </c>
      <c r="AN2541" s="539"/>
      <c r="AO2541" s="539"/>
      <c r="AP2541" s="569"/>
      <c r="AQ2541" s="569"/>
      <c r="AR2541" s="539"/>
      <c r="AS2541" s="539"/>
      <c r="AT2541" s="539"/>
      <c r="AU2541" s="539"/>
      <c r="AV2541" s="539"/>
      <c r="AW2541" s="539"/>
      <c r="AX2541" s="539"/>
      <c r="AY2541" s="539"/>
      <c r="AZ2541" s="539"/>
      <c r="BA2541" s="539"/>
      <c r="BB2541" s="357"/>
      <c r="BC2541" s="592">
        <f t="shared" si="2174"/>
        <v>11885.999999999969</v>
      </c>
      <c r="BD2541" s="593">
        <f t="shared" si="2175"/>
        <v>15771.599999999999</v>
      </c>
      <c r="BE2541" s="595">
        <f t="shared" si="2176"/>
        <v>40068.400000000001</v>
      </c>
      <c r="BF2541" s="289">
        <f t="shared" si="2177"/>
        <v>34008</v>
      </c>
      <c r="BG2541" s="596">
        <f t="shared" si="2178"/>
        <v>59078</v>
      </c>
      <c r="BH2541" s="595">
        <f t="shared" si="2179"/>
        <v>22342.799999999999</v>
      </c>
      <c r="BI2541" s="289">
        <f t="shared" si="2180"/>
        <v>11258</v>
      </c>
      <c r="BJ2541" s="596">
        <f t="shared" si="2181"/>
        <v>55770.400000000001</v>
      </c>
      <c r="BK2541" s="595">
        <f t="shared" si="2182"/>
        <v>4839.6000000000004</v>
      </c>
      <c r="BL2541" s="289">
        <f t="shared" si="2183"/>
        <v>4255</v>
      </c>
      <c r="BM2541" s="596">
        <f t="shared" si="2184"/>
        <v>7067</v>
      </c>
      <c r="BN2541" s="563">
        <f t="shared" si="2171"/>
        <v>10</v>
      </c>
      <c r="BO2541" s="87">
        <f t="shared" si="2185"/>
        <v>2024</v>
      </c>
      <c r="BP2541" s="87">
        <f t="shared" si="2186"/>
        <v>1.0000000000000004</v>
      </c>
      <c r="BQ2541" s="202"/>
    </row>
    <row r="2542" spans="1:69" ht="10.5" customHeight="1" x14ac:dyDescent="0.2">
      <c r="A2542" s="87" t="str">
        <f t="shared" si="2172"/>
        <v>2024-25RYE10</v>
      </c>
      <c r="B2542" s="87" t="str">
        <f t="shared" si="2173"/>
        <v>Y59</v>
      </c>
      <c r="C2542" s="240" t="s">
        <v>204</v>
      </c>
      <c r="D2542" s="240" t="s">
        <v>173</v>
      </c>
      <c r="E2542" s="42"/>
      <c r="F2542" s="320" t="str">
        <f>VLOOKUP($G2542,'Selection Sheet'!$C$15:$F$39,3,0)</f>
        <v>Y59</v>
      </c>
      <c r="G2542" s="320" t="str">
        <f t="shared" si="2140"/>
        <v>RYE</v>
      </c>
      <c r="H2542" s="240" t="s">
        <v>539</v>
      </c>
      <c r="I2542" s="534">
        <v>192</v>
      </c>
      <c r="J2542" s="534">
        <v>48</v>
      </c>
      <c r="K2542" s="534">
        <v>37</v>
      </c>
      <c r="L2542" s="534">
        <v>20</v>
      </c>
      <c r="M2542" s="534">
        <v>192</v>
      </c>
      <c r="N2542" s="534">
        <v>15</v>
      </c>
      <c r="O2542" s="534">
        <v>37</v>
      </c>
      <c r="P2542" s="534">
        <v>10</v>
      </c>
      <c r="Q2542" s="534" t="s">
        <v>80</v>
      </c>
      <c r="R2542" s="534" t="s">
        <v>80</v>
      </c>
      <c r="S2542" s="534">
        <v>400</v>
      </c>
      <c r="T2542" s="549">
        <v>307</v>
      </c>
      <c r="U2542" s="554">
        <v>102</v>
      </c>
      <c r="V2542" s="554">
        <v>92</v>
      </c>
      <c r="W2542" s="554">
        <v>154</v>
      </c>
      <c r="X2542" s="498">
        <v>325</v>
      </c>
      <c r="Y2542" s="555">
        <v>72</v>
      </c>
      <c r="Z2542" s="554">
        <v>26</v>
      </c>
      <c r="AA2542" s="554">
        <v>196.1</v>
      </c>
      <c r="AB2542" s="549">
        <v>53</v>
      </c>
      <c r="AC2542" s="554">
        <v>59.1</v>
      </c>
      <c r="AD2542" s="554">
        <v>46</v>
      </c>
      <c r="AE2542" s="554">
        <v>90.2</v>
      </c>
      <c r="AF2542" s="502">
        <v>64</v>
      </c>
      <c r="AG2542" s="503">
        <v>137.531914893617</v>
      </c>
      <c r="AH2542" s="503">
        <v>206.8</v>
      </c>
      <c r="AI2542" s="502">
        <v>47</v>
      </c>
      <c r="AJ2542" s="538">
        <v>88</v>
      </c>
      <c r="AK2542" s="538">
        <v>127</v>
      </c>
      <c r="AL2542" s="538" t="s">
        <v>80</v>
      </c>
      <c r="AM2542" s="538" t="s">
        <v>80</v>
      </c>
      <c r="AN2542" s="539"/>
      <c r="AO2542" s="539"/>
      <c r="AP2542" s="569"/>
      <c r="AQ2542" s="569"/>
      <c r="AR2542" s="539"/>
      <c r="AS2542" s="539"/>
      <c r="AT2542" s="539"/>
      <c r="AU2542" s="539"/>
      <c r="AV2542" s="539"/>
      <c r="AW2542" s="539"/>
      <c r="AX2542" s="539"/>
      <c r="AY2542" s="539"/>
      <c r="AZ2542" s="539"/>
      <c r="BA2542" s="539"/>
      <c r="BB2542" s="357"/>
      <c r="BC2542" s="592">
        <f t="shared" si="2174"/>
        <v>6463.9999999999991</v>
      </c>
      <c r="BD2542" s="593">
        <f t="shared" si="2175"/>
        <v>9719.6</v>
      </c>
      <c r="BE2542" s="595">
        <f t="shared" si="2176"/>
        <v>31314</v>
      </c>
      <c r="BF2542" s="289">
        <f t="shared" si="2177"/>
        <v>28244</v>
      </c>
      <c r="BG2542" s="596">
        <f t="shared" si="2178"/>
        <v>47278</v>
      </c>
      <c r="BH2542" s="595">
        <f t="shared" si="2179"/>
        <v>23400</v>
      </c>
      <c r="BI2542" s="289">
        <f t="shared" si="2180"/>
        <v>8450</v>
      </c>
      <c r="BJ2542" s="596">
        <f t="shared" si="2181"/>
        <v>63732.5</v>
      </c>
      <c r="BK2542" s="595">
        <f t="shared" si="2182"/>
        <v>3132.3</v>
      </c>
      <c r="BL2542" s="289">
        <f t="shared" si="2183"/>
        <v>2438</v>
      </c>
      <c r="BM2542" s="596">
        <f t="shared" si="2184"/>
        <v>4780.6000000000004</v>
      </c>
      <c r="BN2542" s="563">
        <f t="shared" si="2171"/>
        <v>10</v>
      </c>
      <c r="BO2542" s="87">
        <f t="shared" si="2185"/>
        <v>2024</v>
      </c>
      <c r="BP2542" s="87">
        <f t="shared" si="2186"/>
        <v>1.0000000000000004</v>
      </c>
      <c r="BQ2542" s="202"/>
    </row>
    <row r="2543" spans="1:69" ht="10.5" customHeight="1" x14ac:dyDescent="0.2">
      <c r="A2543" s="312" t="str">
        <f t="shared" si="2172"/>
        <v>2024-25RYF10</v>
      </c>
      <c r="B2543" s="312" t="str">
        <f t="shared" si="2173"/>
        <v>Y58</v>
      </c>
      <c r="C2543" s="245" t="s">
        <v>204</v>
      </c>
      <c r="D2543" s="245" t="s">
        <v>173</v>
      </c>
      <c r="E2543" s="53"/>
      <c r="F2543" s="322" t="str">
        <f>VLOOKUP($G2543,'Selection Sheet'!$C$15:$F$39,3,0)</f>
        <v>Y58</v>
      </c>
      <c r="G2543" s="322" t="str">
        <f t="shared" si="2140"/>
        <v>RYF</v>
      </c>
      <c r="H2543" s="245" t="s">
        <v>540</v>
      </c>
      <c r="I2543" s="543">
        <v>268</v>
      </c>
      <c r="J2543" s="543">
        <v>66</v>
      </c>
      <c r="K2543" s="543">
        <v>51</v>
      </c>
      <c r="L2543" s="543">
        <v>19</v>
      </c>
      <c r="M2543" s="543">
        <v>266</v>
      </c>
      <c r="N2543" s="543">
        <v>30</v>
      </c>
      <c r="O2543" s="543">
        <v>51</v>
      </c>
      <c r="P2543" s="543">
        <v>12</v>
      </c>
      <c r="Q2543" s="543" t="s">
        <v>80</v>
      </c>
      <c r="R2543" s="543" t="s">
        <v>80</v>
      </c>
      <c r="S2543" s="543">
        <v>850</v>
      </c>
      <c r="T2543" s="524">
        <v>651</v>
      </c>
      <c r="U2543" s="552">
        <v>133.69999999999999</v>
      </c>
      <c r="V2543" s="552">
        <v>108</v>
      </c>
      <c r="W2543" s="552">
        <v>209</v>
      </c>
      <c r="X2543" s="524">
        <v>602</v>
      </c>
      <c r="Y2543" s="557">
        <v>67.8</v>
      </c>
      <c r="Z2543" s="552">
        <v>25</v>
      </c>
      <c r="AA2543" s="552">
        <v>193.9</v>
      </c>
      <c r="AB2543" s="527">
        <v>61</v>
      </c>
      <c r="AC2543" s="552">
        <v>61.3</v>
      </c>
      <c r="AD2543" s="552">
        <v>54</v>
      </c>
      <c r="AE2543" s="552">
        <v>105</v>
      </c>
      <c r="AF2543" s="528">
        <v>136</v>
      </c>
      <c r="AG2543" s="529">
        <v>181.62385321100899</v>
      </c>
      <c r="AH2543" s="529">
        <v>289</v>
      </c>
      <c r="AI2543" s="528">
        <v>109</v>
      </c>
      <c r="AJ2543" s="544">
        <v>176</v>
      </c>
      <c r="AK2543" s="544">
        <v>226</v>
      </c>
      <c r="AL2543" s="544" t="s">
        <v>80</v>
      </c>
      <c r="AM2543" s="544" t="s">
        <v>80</v>
      </c>
      <c r="AN2543" s="545"/>
      <c r="AO2543" s="545"/>
      <c r="AP2543" s="571"/>
      <c r="AQ2543" s="571"/>
      <c r="AR2543" s="545"/>
      <c r="AS2543" s="545"/>
      <c r="AT2543" s="545"/>
      <c r="AU2543" s="545"/>
      <c r="AV2543" s="545"/>
      <c r="AW2543" s="545"/>
      <c r="AX2543" s="545"/>
      <c r="AY2543" s="545"/>
      <c r="AZ2543" s="545"/>
      <c r="BA2543" s="545"/>
      <c r="BB2543" s="359"/>
      <c r="BC2543" s="605">
        <f t="shared" si="2174"/>
        <v>19796.999999999982</v>
      </c>
      <c r="BD2543" s="606">
        <f t="shared" si="2175"/>
        <v>31501</v>
      </c>
      <c r="BE2543" s="609">
        <f t="shared" si="2176"/>
        <v>87038.7</v>
      </c>
      <c r="BF2543" s="311">
        <f t="shared" si="2177"/>
        <v>70308</v>
      </c>
      <c r="BG2543" s="610">
        <f t="shared" si="2178"/>
        <v>136059</v>
      </c>
      <c r="BH2543" s="609">
        <f t="shared" si="2179"/>
        <v>40815.599999999999</v>
      </c>
      <c r="BI2543" s="311">
        <f t="shared" si="2180"/>
        <v>15050</v>
      </c>
      <c r="BJ2543" s="610">
        <f t="shared" si="2181"/>
        <v>116727.8</v>
      </c>
      <c r="BK2543" s="609">
        <f t="shared" si="2182"/>
        <v>3739.2999999999997</v>
      </c>
      <c r="BL2543" s="311">
        <f t="shared" si="2183"/>
        <v>3294</v>
      </c>
      <c r="BM2543" s="610">
        <f t="shared" si="2184"/>
        <v>6405</v>
      </c>
      <c r="BN2543" s="565">
        <f t="shared" si="2171"/>
        <v>10</v>
      </c>
      <c r="BO2543" s="312">
        <f t="shared" si="2185"/>
        <v>2024</v>
      </c>
      <c r="BP2543" s="312">
        <f t="shared" si="2186"/>
        <v>1.0000000000000004</v>
      </c>
      <c r="BQ2543" s="363"/>
    </row>
    <row r="2544" spans="1:69" ht="10.5" customHeight="1" x14ac:dyDescent="0.2">
      <c r="A2544" s="313" t="str">
        <f t="shared" ref="A2544:A2554" si="2187">CONCATENATE(C2544,G2544,BN2544)</f>
        <v>2024-25R1F11</v>
      </c>
      <c r="B2544" s="313" t="str">
        <f t="shared" ref="B2544:B2554" si="2188">F2544</f>
        <v>Y59</v>
      </c>
      <c r="C2544" s="241" t="s">
        <v>204</v>
      </c>
      <c r="D2544" s="241" t="s">
        <v>174</v>
      </c>
      <c r="E2544" s="223"/>
      <c r="F2544" s="364" t="str">
        <f>VLOOKUP($G2544,'Selection Sheet'!$C$15:$F$39,3,0)</f>
        <v>Y59</v>
      </c>
      <c r="G2544" s="364" t="str">
        <f t="shared" ref="G2544:G2607" si="2189">G2533</f>
        <v>R1F</v>
      </c>
      <c r="H2544" s="241" t="s">
        <v>529</v>
      </c>
      <c r="I2544" s="546">
        <v>11</v>
      </c>
      <c r="J2544" s="546">
        <v>0</v>
      </c>
      <c r="K2544" s="546">
        <v>0</v>
      </c>
      <c r="L2544" s="546">
        <v>0</v>
      </c>
      <c r="M2544" s="546">
        <v>13</v>
      </c>
      <c r="N2544" s="546">
        <v>1</v>
      </c>
      <c r="O2544" s="546">
        <v>1</v>
      </c>
      <c r="P2544" s="546">
        <v>0</v>
      </c>
      <c r="Q2544" s="546">
        <v>5</v>
      </c>
      <c r="R2544" s="546">
        <v>3</v>
      </c>
      <c r="S2544" s="546">
        <v>19</v>
      </c>
      <c r="T2544" s="486">
        <v>23</v>
      </c>
      <c r="U2544" s="553">
        <v>92.6</v>
      </c>
      <c r="V2544" s="553">
        <v>92</v>
      </c>
      <c r="W2544" s="553">
        <v>109.6</v>
      </c>
      <c r="X2544" s="486">
        <v>23</v>
      </c>
      <c r="Y2544" s="558">
        <v>48.1</v>
      </c>
      <c r="Z2544" s="553">
        <v>27</v>
      </c>
      <c r="AA2544" s="553">
        <v>127.2</v>
      </c>
      <c r="AB2544" s="489" t="s">
        <v>80</v>
      </c>
      <c r="AC2544" s="553" t="s">
        <v>80</v>
      </c>
      <c r="AD2544" s="553" t="s">
        <v>80</v>
      </c>
      <c r="AE2544" s="553" t="s">
        <v>80</v>
      </c>
      <c r="AF2544" s="490">
        <v>2</v>
      </c>
      <c r="AG2544" s="491">
        <v>151</v>
      </c>
      <c r="AH2544" s="491">
        <v>158.19999999999999</v>
      </c>
      <c r="AI2544" s="490">
        <v>2</v>
      </c>
      <c r="AJ2544" s="538" t="s">
        <v>80</v>
      </c>
      <c r="AK2544" s="538" t="s">
        <v>80</v>
      </c>
      <c r="AL2544" s="538" t="s">
        <v>80</v>
      </c>
      <c r="AM2544" s="538" t="s">
        <v>80</v>
      </c>
      <c r="AN2544" s="539"/>
      <c r="AO2544" s="539"/>
      <c r="AP2544" s="572"/>
      <c r="AQ2544" s="572"/>
      <c r="AR2544" s="548"/>
      <c r="AS2544" s="548"/>
      <c r="AT2544" s="548"/>
      <c r="AU2544" s="548"/>
      <c r="AV2544" s="548"/>
      <c r="AW2544" s="548"/>
      <c r="AX2544" s="548"/>
      <c r="AY2544" s="548"/>
      <c r="AZ2544" s="548"/>
      <c r="BA2544" s="548"/>
      <c r="BB2544" s="361"/>
      <c r="BC2544" s="586">
        <f t="shared" ref="BC2544:BC2554" si="2190">IFERROR(AG2544*$AI2544,"-")</f>
        <v>302</v>
      </c>
      <c r="BD2544" s="587">
        <f t="shared" ref="BD2544:BD2554" si="2191">IFERROR(AH2544*$AI2544,"-")</f>
        <v>316.39999999999998</v>
      </c>
      <c r="BE2544" s="590">
        <f t="shared" ref="BE2544:BE2554" si="2192">IFERROR(U2544*$T2544, "-")</f>
        <v>2129.7999999999997</v>
      </c>
      <c r="BF2544" s="308">
        <f t="shared" ref="BF2544:BF2554" si="2193">IFERROR(V2544*$T2544,"-")</f>
        <v>2116</v>
      </c>
      <c r="BG2544" s="591">
        <f t="shared" ref="BG2544:BG2554" si="2194">IFERROR(W2544*$T2544,"-")</f>
        <v>2520.7999999999997</v>
      </c>
      <c r="BH2544" s="590">
        <f t="shared" ref="BH2544:BH2554" si="2195">IFERROR(Y2544*$X2544, "-")</f>
        <v>1106.3</v>
      </c>
      <c r="BI2544" s="308">
        <f t="shared" ref="BI2544:BI2554" si="2196">IFERROR(Z2544*$X2544,"-")</f>
        <v>621</v>
      </c>
      <c r="BJ2544" s="591">
        <f t="shared" ref="BJ2544:BJ2554" si="2197">IFERROR(AA2544*$X2544,"-")</f>
        <v>2925.6</v>
      </c>
      <c r="BK2544" s="590" t="str">
        <f t="shared" ref="BK2544:BK2554" si="2198">IFERROR(AC2544*$AB2544, "-")</f>
        <v>-</v>
      </c>
      <c r="BL2544" s="308" t="str">
        <f t="shared" ref="BL2544:BL2554" si="2199">IFERROR(AD2544*$AB2544,"-")</f>
        <v>-</v>
      </c>
      <c r="BM2544" s="591" t="str">
        <f t="shared" ref="BM2544:BM2554" si="2200">IFERROR(AE2544*$AB2544,"-")</f>
        <v>-</v>
      </c>
      <c r="BN2544" s="562">
        <f t="shared" ref="BN2544:BN2607" si="2201">MONTH(1&amp;$D2544)</f>
        <v>11</v>
      </c>
      <c r="BO2544" s="313">
        <f t="shared" ref="BO2544:BO2554" si="2202">VALUE(LEFT(C2544,4)+IF($BN2544&lt;4,1,0))</f>
        <v>2024</v>
      </c>
      <c r="BP2544" s="313">
        <f t="shared" ref="BP2544:BP2554" si="2203">(BN2544/3-ROUNDDOWN(BN2544/3,0))*3</f>
        <v>1.9999999999999996</v>
      </c>
      <c r="BQ2544" s="362"/>
    </row>
    <row r="2545" spans="1:69" ht="10.5" customHeight="1" x14ac:dyDescent="0.2">
      <c r="A2545" s="87" t="str">
        <f t="shared" si="2187"/>
        <v>2024-25RRU11</v>
      </c>
      <c r="B2545" s="87" t="str">
        <f t="shared" si="2188"/>
        <v>Y56</v>
      </c>
      <c r="C2545" s="240" t="s">
        <v>204</v>
      </c>
      <c r="D2545" s="240" t="s">
        <v>174</v>
      </c>
      <c r="E2545" s="42"/>
      <c r="F2545" s="320" t="str">
        <f>VLOOKUP($G2545,'Selection Sheet'!$C$15:$F$39,3,0)</f>
        <v>Y56</v>
      </c>
      <c r="G2545" s="320" t="str">
        <f t="shared" si="2189"/>
        <v>RRU</v>
      </c>
      <c r="H2545" s="240" t="s">
        <v>530</v>
      </c>
      <c r="I2545" s="534">
        <v>393</v>
      </c>
      <c r="J2545" s="534">
        <v>119</v>
      </c>
      <c r="K2545" s="534">
        <v>46</v>
      </c>
      <c r="L2545" s="534">
        <v>22</v>
      </c>
      <c r="M2545" s="534">
        <v>387</v>
      </c>
      <c r="N2545" s="534">
        <v>33</v>
      </c>
      <c r="O2545" s="534">
        <v>46</v>
      </c>
      <c r="P2545" s="534">
        <v>15</v>
      </c>
      <c r="Q2545" s="534">
        <v>156</v>
      </c>
      <c r="R2545" s="534">
        <v>129</v>
      </c>
      <c r="S2545" s="534">
        <v>1064</v>
      </c>
      <c r="T2545" s="549">
        <v>383</v>
      </c>
      <c r="U2545" s="554">
        <v>97.2</v>
      </c>
      <c r="V2545" s="554">
        <v>87</v>
      </c>
      <c r="W2545" s="554">
        <v>154.80000000000001</v>
      </c>
      <c r="X2545" s="498">
        <v>557</v>
      </c>
      <c r="Y2545" s="555">
        <v>68.900000000000006</v>
      </c>
      <c r="Z2545" s="554">
        <v>30</v>
      </c>
      <c r="AA2545" s="554">
        <v>153</v>
      </c>
      <c r="AB2545" s="549">
        <v>81</v>
      </c>
      <c r="AC2545" s="554">
        <v>56.3</v>
      </c>
      <c r="AD2545" s="554">
        <v>48</v>
      </c>
      <c r="AE2545" s="554">
        <v>84</v>
      </c>
      <c r="AF2545" s="502">
        <v>109</v>
      </c>
      <c r="AG2545" s="503">
        <v>158.52577319587601</v>
      </c>
      <c r="AH2545" s="503">
        <v>198.8</v>
      </c>
      <c r="AI2545" s="502">
        <v>97</v>
      </c>
      <c r="AJ2545" s="538" t="s">
        <v>80</v>
      </c>
      <c r="AK2545" s="538" t="s">
        <v>80</v>
      </c>
      <c r="AL2545" s="538" t="s">
        <v>80</v>
      </c>
      <c r="AM2545" s="538" t="s">
        <v>80</v>
      </c>
      <c r="AN2545" s="539"/>
      <c r="AO2545" s="539"/>
      <c r="AP2545" s="569"/>
      <c r="AQ2545" s="569"/>
      <c r="AR2545" s="539"/>
      <c r="AS2545" s="539"/>
      <c r="AT2545" s="539"/>
      <c r="AU2545" s="539"/>
      <c r="AV2545" s="539"/>
      <c r="AW2545" s="539"/>
      <c r="AX2545" s="539"/>
      <c r="AY2545" s="539"/>
      <c r="AZ2545" s="539"/>
      <c r="BA2545" s="539"/>
      <c r="BB2545" s="357"/>
      <c r="BC2545" s="592">
        <f t="shared" si="2190"/>
        <v>15376.999999999973</v>
      </c>
      <c r="BD2545" s="593">
        <f t="shared" si="2191"/>
        <v>19283.600000000002</v>
      </c>
      <c r="BE2545" s="595">
        <f t="shared" si="2192"/>
        <v>37227.599999999999</v>
      </c>
      <c r="BF2545" s="289">
        <f t="shared" si="2193"/>
        <v>33321</v>
      </c>
      <c r="BG2545" s="596">
        <f t="shared" si="2194"/>
        <v>59288.4</v>
      </c>
      <c r="BH2545" s="595">
        <f t="shared" si="2195"/>
        <v>38377.300000000003</v>
      </c>
      <c r="BI2545" s="289">
        <f t="shared" si="2196"/>
        <v>16710</v>
      </c>
      <c r="BJ2545" s="596">
        <f t="shared" si="2197"/>
        <v>85221</v>
      </c>
      <c r="BK2545" s="595">
        <f t="shared" si="2198"/>
        <v>4560.3</v>
      </c>
      <c r="BL2545" s="289">
        <f t="shared" si="2199"/>
        <v>3888</v>
      </c>
      <c r="BM2545" s="596">
        <f t="shared" si="2200"/>
        <v>6804</v>
      </c>
      <c r="BN2545" s="563">
        <f t="shared" si="2201"/>
        <v>11</v>
      </c>
      <c r="BO2545" s="87">
        <f t="shared" si="2202"/>
        <v>2024</v>
      </c>
      <c r="BP2545" s="87">
        <f t="shared" si="2203"/>
        <v>1.9999999999999996</v>
      </c>
      <c r="BQ2545" s="202"/>
    </row>
    <row r="2546" spans="1:69" ht="10.5" customHeight="1" x14ac:dyDescent="0.2">
      <c r="A2546" s="87" t="str">
        <f t="shared" si="2187"/>
        <v>2024-25RX611</v>
      </c>
      <c r="B2546" s="87" t="str">
        <f t="shared" si="2188"/>
        <v>Y63</v>
      </c>
      <c r="C2546" s="240" t="s">
        <v>204</v>
      </c>
      <c r="D2546" s="240" t="s">
        <v>174</v>
      </c>
      <c r="E2546" s="42"/>
      <c r="F2546" s="320" t="str">
        <f>VLOOKUP($G2546,'Selection Sheet'!$C$15:$F$39,3,0)</f>
        <v>Y63</v>
      </c>
      <c r="G2546" s="320" t="str">
        <f t="shared" si="2189"/>
        <v>RX6</v>
      </c>
      <c r="H2546" s="240" t="s">
        <v>532</v>
      </c>
      <c r="I2546" s="534">
        <v>183</v>
      </c>
      <c r="J2546" s="534">
        <v>60</v>
      </c>
      <c r="K2546" s="534">
        <v>28</v>
      </c>
      <c r="L2546" s="534">
        <v>13</v>
      </c>
      <c r="M2546" s="534">
        <v>179</v>
      </c>
      <c r="N2546" s="534">
        <v>21</v>
      </c>
      <c r="O2546" s="534">
        <v>26</v>
      </c>
      <c r="P2546" s="534">
        <v>8</v>
      </c>
      <c r="Q2546" s="534">
        <v>78</v>
      </c>
      <c r="R2546" s="534">
        <v>64</v>
      </c>
      <c r="S2546" s="534">
        <v>493</v>
      </c>
      <c r="T2546" s="549">
        <v>58</v>
      </c>
      <c r="U2546" s="554">
        <v>83</v>
      </c>
      <c r="V2546" s="554">
        <v>73.5</v>
      </c>
      <c r="W2546" s="554">
        <v>109</v>
      </c>
      <c r="X2546" s="498">
        <v>287</v>
      </c>
      <c r="Y2546" s="555">
        <v>83.1</v>
      </c>
      <c r="Z2546" s="554">
        <v>35</v>
      </c>
      <c r="AA2546" s="554">
        <v>266.60000000000002</v>
      </c>
      <c r="AB2546" s="549">
        <v>44</v>
      </c>
      <c r="AC2546" s="554">
        <v>62.8</v>
      </c>
      <c r="AD2546" s="554">
        <v>54.5</v>
      </c>
      <c r="AE2546" s="554">
        <v>102.2</v>
      </c>
      <c r="AF2546" s="502">
        <v>78</v>
      </c>
      <c r="AG2546" s="503">
        <v>131.38235294117601</v>
      </c>
      <c r="AH2546" s="503">
        <v>176.6</v>
      </c>
      <c r="AI2546" s="502">
        <v>68</v>
      </c>
      <c r="AJ2546" s="538" t="s">
        <v>80</v>
      </c>
      <c r="AK2546" s="538" t="s">
        <v>80</v>
      </c>
      <c r="AL2546" s="538" t="s">
        <v>80</v>
      </c>
      <c r="AM2546" s="538" t="s">
        <v>80</v>
      </c>
      <c r="AN2546" s="539"/>
      <c r="AO2546" s="539"/>
      <c r="AP2546" s="569"/>
      <c r="AQ2546" s="569"/>
      <c r="AR2546" s="539"/>
      <c r="AS2546" s="539"/>
      <c r="AT2546" s="539"/>
      <c r="AU2546" s="539"/>
      <c r="AV2546" s="539"/>
      <c r="AW2546" s="539"/>
      <c r="AX2546" s="539"/>
      <c r="AY2546" s="539"/>
      <c r="AZ2546" s="539"/>
      <c r="BA2546" s="539"/>
      <c r="BB2546" s="357"/>
      <c r="BC2546" s="592">
        <f t="shared" si="2190"/>
        <v>8933.9999999999691</v>
      </c>
      <c r="BD2546" s="593">
        <f t="shared" si="2191"/>
        <v>12008.8</v>
      </c>
      <c r="BE2546" s="595">
        <f t="shared" si="2192"/>
        <v>4814</v>
      </c>
      <c r="BF2546" s="289">
        <f t="shared" si="2193"/>
        <v>4263</v>
      </c>
      <c r="BG2546" s="596">
        <f t="shared" si="2194"/>
        <v>6322</v>
      </c>
      <c r="BH2546" s="595">
        <f t="shared" si="2195"/>
        <v>23849.699999999997</v>
      </c>
      <c r="BI2546" s="289">
        <f t="shared" si="2196"/>
        <v>10045</v>
      </c>
      <c r="BJ2546" s="596">
        <f t="shared" si="2197"/>
        <v>76514.200000000012</v>
      </c>
      <c r="BK2546" s="595">
        <f t="shared" si="2198"/>
        <v>2763.2</v>
      </c>
      <c r="BL2546" s="289">
        <f t="shared" si="2199"/>
        <v>2398</v>
      </c>
      <c r="BM2546" s="596">
        <f t="shared" si="2200"/>
        <v>4496.8</v>
      </c>
      <c r="BN2546" s="563">
        <f t="shared" si="2201"/>
        <v>11</v>
      </c>
      <c r="BO2546" s="87">
        <f t="shared" si="2202"/>
        <v>2024</v>
      </c>
      <c r="BP2546" s="87">
        <f t="shared" si="2203"/>
        <v>1.9999999999999996</v>
      </c>
      <c r="BQ2546" s="202"/>
    </row>
    <row r="2547" spans="1:69" ht="10.5" customHeight="1" x14ac:dyDescent="0.2">
      <c r="A2547" s="314" t="str">
        <f t="shared" si="2187"/>
        <v>2024-25RX711</v>
      </c>
      <c r="B2547" s="314" t="str">
        <f t="shared" si="2188"/>
        <v>Y62</v>
      </c>
      <c r="C2547" s="243" t="s">
        <v>204</v>
      </c>
      <c r="D2547" s="240" t="s">
        <v>174</v>
      </c>
      <c r="E2547" s="206"/>
      <c r="F2547" s="321" t="str">
        <f>VLOOKUP($G2547,'Selection Sheet'!$C$15:$F$39,3,0)</f>
        <v>Y62</v>
      </c>
      <c r="G2547" s="320" t="str">
        <f t="shared" si="2189"/>
        <v>RX7</v>
      </c>
      <c r="H2547" s="243" t="s">
        <v>533</v>
      </c>
      <c r="I2547" s="540">
        <v>361</v>
      </c>
      <c r="J2547" s="540">
        <v>85</v>
      </c>
      <c r="K2547" s="540">
        <v>57</v>
      </c>
      <c r="L2547" s="540">
        <v>27</v>
      </c>
      <c r="M2547" s="540">
        <v>359</v>
      </c>
      <c r="N2547" s="540">
        <v>26</v>
      </c>
      <c r="O2547" s="540">
        <v>56</v>
      </c>
      <c r="P2547" s="540">
        <v>14</v>
      </c>
      <c r="Q2547" s="540">
        <v>105</v>
      </c>
      <c r="R2547" s="540">
        <v>93</v>
      </c>
      <c r="S2547" s="540">
        <v>1196</v>
      </c>
      <c r="T2547" s="514">
        <v>693</v>
      </c>
      <c r="U2547" s="551">
        <v>88</v>
      </c>
      <c r="V2547" s="551">
        <v>78</v>
      </c>
      <c r="W2547" s="551">
        <v>132.80000000000001</v>
      </c>
      <c r="X2547" s="511">
        <v>701</v>
      </c>
      <c r="Y2547" s="556">
        <v>61.9</v>
      </c>
      <c r="Z2547" s="551">
        <v>26</v>
      </c>
      <c r="AA2547" s="551">
        <v>163.80000000000001</v>
      </c>
      <c r="AB2547" s="514">
        <v>103</v>
      </c>
      <c r="AC2547" s="551">
        <v>61.1</v>
      </c>
      <c r="AD2547" s="551">
        <v>49</v>
      </c>
      <c r="AE2547" s="551">
        <v>106.4</v>
      </c>
      <c r="AF2547" s="515">
        <v>136</v>
      </c>
      <c r="AG2547" s="516">
        <v>168.594339622642</v>
      </c>
      <c r="AH2547" s="516">
        <v>229</v>
      </c>
      <c r="AI2547" s="515">
        <v>106</v>
      </c>
      <c r="AJ2547" s="519" t="s">
        <v>80</v>
      </c>
      <c r="AK2547" s="519" t="s">
        <v>80</v>
      </c>
      <c r="AL2547" s="519" t="s">
        <v>80</v>
      </c>
      <c r="AM2547" s="519" t="s">
        <v>80</v>
      </c>
      <c r="AN2547" s="570"/>
      <c r="AO2547" s="570"/>
      <c r="AP2547" s="570"/>
      <c r="AQ2547" s="570"/>
      <c r="AR2547" s="542"/>
      <c r="AS2547" s="542"/>
      <c r="AT2547" s="542"/>
      <c r="AU2547" s="542"/>
      <c r="AV2547" s="542"/>
      <c r="AW2547" s="542"/>
      <c r="AX2547" s="542"/>
      <c r="AY2547" s="542"/>
      <c r="AZ2547" s="542"/>
      <c r="BA2547" s="542"/>
      <c r="BB2547" s="358"/>
      <c r="BC2547" s="597">
        <f t="shared" si="2190"/>
        <v>17871.000000000051</v>
      </c>
      <c r="BD2547" s="598">
        <f t="shared" si="2191"/>
        <v>24274</v>
      </c>
      <c r="BE2547" s="602">
        <f t="shared" si="2192"/>
        <v>60984</v>
      </c>
      <c r="BF2547" s="603">
        <f t="shared" si="2193"/>
        <v>54054</v>
      </c>
      <c r="BG2547" s="604">
        <f t="shared" si="2194"/>
        <v>92030.400000000009</v>
      </c>
      <c r="BH2547" s="602">
        <f t="shared" si="2195"/>
        <v>43391.9</v>
      </c>
      <c r="BI2547" s="603">
        <f t="shared" si="2196"/>
        <v>18226</v>
      </c>
      <c r="BJ2547" s="604">
        <f t="shared" si="2197"/>
        <v>114823.8</v>
      </c>
      <c r="BK2547" s="602">
        <f t="shared" si="2198"/>
        <v>6293.3</v>
      </c>
      <c r="BL2547" s="603">
        <f t="shared" si="2199"/>
        <v>5047</v>
      </c>
      <c r="BM2547" s="604">
        <f t="shared" si="2200"/>
        <v>10959.2</v>
      </c>
      <c r="BN2547" s="564">
        <f t="shared" si="2201"/>
        <v>11</v>
      </c>
      <c r="BO2547" s="314">
        <f t="shared" si="2202"/>
        <v>2024</v>
      </c>
      <c r="BP2547" s="314">
        <f t="shared" si="2203"/>
        <v>1.9999999999999996</v>
      </c>
      <c r="BQ2547" s="202"/>
    </row>
    <row r="2548" spans="1:69" ht="10.5" customHeight="1" x14ac:dyDescent="0.2">
      <c r="A2548" s="87" t="str">
        <f t="shared" si="2187"/>
        <v>2024-25RX811</v>
      </c>
      <c r="B2548" s="87" t="str">
        <f t="shared" si="2188"/>
        <v>Y63</v>
      </c>
      <c r="C2548" s="240" t="s">
        <v>204</v>
      </c>
      <c r="D2548" s="240" t="s">
        <v>174</v>
      </c>
      <c r="E2548" s="42"/>
      <c r="F2548" s="320" t="str">
        <f>VLOOKUP($G2548,'Selection Sheet'!$C$15:$F$39,3,0)</f>
        <v>Y63</v>
      </c>
      <c r="G2548" s="320" t="str">
        <f t="shared" si="2189"/>
        <v>RX8</v>
      </c>
      <c r="H2548" s="240" t="s">
        <v>534</v>
      </c>
      <c r="I2548" s="534">
        <v>217</v>
      </c>
      <c r="J2548" s="534">
        <v>64</v>
      </c>
      <c r="K2548" s="534">
        <v>27</v>
      </c>
      <c r="L2548" s="534">
        <v>16</v>
      </c>
      <c r="M2548" s="534">
        <v>211</v>
      </c>
      <c r="N2548" s="534">
        <v>18</v>
      </c>
      <c r="O2548" s="534">
        <v>25</v>
      </c>
      <c r="P2548" s="534">
        <v>5</v>
      </c>
      <c r="Q2548" s="534">
        <v>66</v>
      </c>
      <c r="R2548" s="534">
        <v>40</v>
      </c>
      <c r="S2548" s="534">
        <v>985</v>
      </c>
      <c r="T2548" s="549">
        <v>217</v>
      </c>
      <c r="U2548" s="554">
        <v>102.7</v>
      </c>
      <c r="V2548" s="554">
        <v>90</v>
      </c>
      <c r="W2548" s="554">
        <v>173.4</v>
      </c>
      <c r="X2548" s="498">
        <v>322</v>
      </c>
      <c r="Y2548" s="555">
        <v>88.7</v>
      </c>
      <c r="Z2548" s="554">
        <v>29</v>
      </c>
      <c r="AA2548" s="554">
        <v>246</v>
      </c>
      <c r="AB2548" s="549">
        <v>48</v>
      </c>
      <c r="AC2548" s="554">
        <v>80.7</v>
      </c>
      <c r="AD2548" s="554">
        <v>50.5</v>
      </c>
      <c r="AE2548" s="554">
        <v>165.5</v>
      </c>
      <c r="AF2548" s="502">
        <v>75</v>
      </c>
      <c r="AG2548" s="503">
        <v>161.12698412698401</v>
      </c>
      <c r="AH2548" s="503">
        <v>235.4</v>
      </c>
      <c r="AI2548" s="502">
        <v>63</v>
      </c>
      <c r="AJ2548" s="506" t="s">
        <v>80</v>
      </c>
      <c r="AK2548" s="506" t="s">
        <v>80</v>
      </c>
      <c r="AL2548" s="506" t="s">
        <v>80</v>
      </c>
      <c r="AM2548" s="506" t="s">
        <v>80</v>
      </c>
      <c r="AN2548" s="569"/>
      <c r="AO2548" s="569"/>
      <c r="AP2548" s="569"/>
      <c r="AQ2548" s="569"/>
      <c r="AR2548" s="539"/>
      <c r="AS2548" s="539"/>
      <c r="AT2548" s="539"/>
      <c r="AU2548" s="539"/>
      <c r="AV2548" s="539"/>
      <c r="AW2548" s="539"/>
      <c r="AX2548" s="539"/>
      <c r="AY2548" s="539"/>
      <c r="AZ2548" s="539"/>
      <c r="BA2548" s="539"/>
      <c r="BB2548" s="357"/>
      <c r="BC2548" s="592">
        <f t="shared" si="2190"/>
        <v>10150.999999999993</v>
      </c>
      <c r="BD2548" s="593">
        <f t="shared" si="2191"/>
        <v>14830.2</v>
      </c>
      <c r="BE2548" s="595">
        <f t="shared" si="2192"/>
        <v>22285.9</v>
      </c>
      <c r="BF2548" s="289">
        <f t="shared" si="2193"/>
        <v>19530</v>
      </c>
      <c r="BG2548" s="596">
        <f t="shared" si="2194"/>
        <v>37627.800000000003</v>
      </c>
      <c r="BH2548" s="595">
        <f t="shared" si="2195"/>
        <v>28561.4</v>
      </c>
      <c r="BI2548" s="289">
        <f t="shared" si="2196"/>
        <v>9338</v>
      </c>
      <c r="BJ2548" s="596">
        <f t="shared" si="2197"/>
        <v>79212</v>
      </c>
      <c r="BK2548" s="595">
        <f t="shared" si="2198"/>
        <v>3873.6000000000004</v>
      </c>
      <c r="BL2548" s="289">
        <f t="shared" si="2199"/>
        <v>2424</v>
      </c>
      <c r="BM2548" s="596">
        <f t="shared" si="2200"/>
        <v>7944</v>
      </c>
      <c r="BN2548" s="563">
        <f t="shared" si="2201"/>
        <v>11</v>
      </c>
      <c r="BO2548" s="87">
        <f t="shared" si="2202"/>
        <v>2024</v>
      </c>
      <c r="BP2548" s="87">
        <f t="shared" si="2203"/>
        <v>1.9999999999999996</v>
      </c>
      <c r="BQ2548" s="202"/>
    </row>
    <row r="2549" spans="1:69" ht="10.5" customHeight="1" x14ac:dyDescent="0.2">
      <c r="A2549" s="87" t="str">
        <f t="shared" si="2187"/>
        <v>2024-25RX911</v>
      </c>
      <c r="B2549" s="87" t="str">
        <f t="shared" si="2188"/>
        <v>Y60</v>
      </c>
      <c r="C2549" s="240" t="s">
        <v>204</v>
      </c>
      <c r="D2549" s="240" t="s">
        <v>174</v>
      </c>
      <c r="E2549" s="42"/>
      <c r="F2549" s="320" t="str">
        <f>VLOOKUP($G2549,'Selection Sheet'!$C$15:$F$39,3,0)</f>
        <v>Y60</v>
      </c>
      <c r="G2549" s="320" t="str">
        <f t="shared" si="2189"/>
        <v>RX9</v>
      </c>
      <c r="H2549" s="240" t="s">
        <v>535</v>
      </c>
      <c r="I2549" s="534">
        <v>268</v>
      </c>
      <c r="J2549" s="534">
        <v>61</v>
      </c>
      <c r="K2549" s="534">
        <v>44</v>
      </c>
      <c r="L2549" s="534">
        <v>15</v>
      </c>
      <c r="M2549" s="534">
        <v>267</v>
      </c>
      <c r="N2549" s="534">
        <v>17</v>
      </c>
      <c r="O2549" s="534">
        <v>43</v>
      </c>
      <c r="P2549" s="534">
        <v>9</v>
      </c>
      <c r="Q2549" s="534">
        <v>80</v>
      </c>
      <c r="R2549" s="534">
        <v>75</v>
      </c>
      <c r="S2549" s="534">
        <v>660</v>
      </c>
      <c r="T2549" s="549">
        <v>362</v>
      </c>
      <c r="U2549" s="554">
        <v>113.1</v>
      </c>
      <c r="V2549" s="554">
        <v>92</v>
      </c>
      <c r="W2549" s="554">
        <v>193</v>
      </c>
      <c r="X2549" s="498">
        <v>460</v>
      </c>
      <c r="Y2549" s="555">
        <v>98.2</v>
      </c>
      <c r="Z2549" s="554">
        <v>41</v>
      </c>
      <c r="AA2549" s="554">
        <v>266.60000000000002</v>
      </c>
      <c r="AB2549" s="549">
        <v>47</v>
      </c>
      <c r="AC2549" s="554">
        <v>56.9</v>
      </c>
      <c r="AD2549" s="554">
        <v>54</v>
      </c>
      <c r="AE2549" s="554">
        <v>93.2</v>
      </c>
      <c r="AF2549" s="502">
        <v>98</v>
      </c>
      <c r="AG2549" s="503">
        <v>160.08823529411799</v>
      </c>
      <c r="AH2549" s="503">
        <v>233.9</v>
      </c>
      <c r="AI2549" s="502">
        <v>68</v>
      </c>
      <c r="AJ2549" s="506" t="s">
        <v>80</v>
      </c>
      <c r="AK2549" s="506" t="s">
        <v>80</v>
      </c>
      <c r="AL2549" s="506" t="s">
        <v>80</v>
      </c>
      <c r="AM2549" s="506" t="s">
        <v>80</v>
      </c>
      <c r="AN2549" s="569"/>
      <c r="AO2549" s="569"/>
      <c r="AP2549" s="569"/>
      <c r="AQ2549" s="569"/>
      <c r="AR2549" s="539"/>
      <c r="AS2549" s="539"/>
      <c r="AT2549" s="539"/>
      <c r="AU2549" s="539"/>
      <c r="AV2549" s="539"/>
      <c r="AW2549" s="539"/>
      <c r="AX2549" s="539"/>
      <c r="AY2549" s="539"/>
      <c r="AZ2549" s="539"/>
      <c r="BA2549" s="539"/>
      <c r="BB2549" s="357"/>
      <c r="BC2549" s="592">
        <f t="shared" si="2190"/>
        <v>10886.000000000024</v>
      </c>
      <c r="BD2549" s="593">
        <f t="shared" si="2191"/>
        <v>15905.2</v>
      </c>
      <c r="BE2549" s="595">
        <f t="shared" si="2192"/>
        <v>40942.199999999997</v>
      </c>
      <c r="BF2549" s="289">
        <f t="shared" si="2193"/>
        <v>33304</v>
      </c>
      <c r="BG2549" s="596">
        <f t="shared" si="2194"/>
        <v>69866</v>
      </c>
      <c r="BH2549" s="595">
        <f t="shared" si="2195"/>
        <v>45172</v>
      </c>
      <c r="BI2549" s="289">
        <f t="shared" si="2196"/>
        <v>18860</v>
      </c>
      <c r="BJ2549" s="596">
        <f t="shared" si="2197"/>
        <v>122636.00000000001</v>
      </c>
      <c r="BK2549" s="595">
        <f t="shared" si="2198"/>
        <v>2674.2999999999997</v>
      </c>
      <c r="BL2549" s="289">
        <f t="shared" si="2199"/>
        <v>2538</v>
      </c>
      <c r="BM2549" s="596">
        <f t="shared" si="2200"/>
        <v>4380.4000000000005</v>
      </c>
      <c r="BN2549" s="563">
        <f t="shared" si="2201"/>
        <v>11</v>
      </c>
      <c r="BO2549" s="87">
        <f t="shared" si="2202"/>
        <v>2024</v>
      </c>
      <c r="BP2549" s="87">
        <f t="shared" si="2203"/>
        <v>1.9999999999999996</v>
      </c>
      <c r="BQ2549" s="202"/>
    </row>
    <row r="2550" spans="1:69" ht="10.5" customHeight="1" x14ac:dyDescent="0.2">
      <c r="A2550" s="314" t="str">
        <f t="shared" si="2187"/>
        <v>2024-25RYA11</v>
      </c>
      <c r="B2550" s="314" t="str">
        <f t="shared" si="2188"/>
        <v>Y60</v>
      </c>
      <c r="C2550" s="243" t="s">
        <v>204</v>
      </c>
      <c r="D2550" s="240" t="s">
        <v>174</v>
      </c>
      <c r="E2550" s="206"/>
      <c r="F2550" s="321" t="str">
        <f>VLOOKUP($G2550,'Selection Sheet'!$C$15:$F$39,3,0)</f>
        <v>Y60</v>
      </c>
      <c r="G2550" s="321" t="str">
        <f t="shared" si="2189"/>
        <v>RYA</v>
      </c>
      <c r="H2550" s="243" t="s">
        <v>536</v>
      </c>
      <c r="I2550" s="540">
        <v>335</v>
      </c>
      <c r="J2550" s="540">
        <v>81</v>
      </c>
      <c r="K2550" s="540">
        <v>43</v>
      </c>
      <c r="L2550" s="540">
        <v>17</v>
      </c>
      <c r="M2550" s="540">
        <v>336</v>
      </c>
      <c r="N2550" s="540">
        <v>27</v>
      </c>
      <c r="O2550" s="540">
        <v>43</v>
      </c>
      <c r="P2550" s="540">
        <v>13</v>
      </c>
      <c r="Q2550" s="540">
        <v>121</v>
      </c>
      <c r="R2550" s="540">
        <v>98</v>
      </c>
      <c r="S2550" s="540">
        <v>973</v>
      </c>
      <c r="T2550" s="514">
        <v>381</v>
      </c>
      <c r="U2550" s="551">
        <v>108.6</v>
      </c>
      <c r="V2550" s="551">
        <v>87</v>
      </c>
      <c r="W2550" s="551">
        <v>160</v>
      </c>
      <c r="X2550" s="511">
        <v>507</v>
      </c>
      <c r="Y2550" s="556">
        <v>108.4</v>
      </c>
      <c r="Z2550" s="551">
        <v>46</v>
      </c>
      <c r="AA2550" s="551">
        <v>300.2</v>
      </c>
      <c r="AB2550" s="514">
        <v>64</v>
      </c>
      <c r="AC2550" s="551">
        <v>69.2</v>
      </c>
      <c r="AD2550" s="551">
        <v>58.5</v>
      </c>
      <c r="AE2550" s="551">
        <v>105.5</v>
      </c>
      <c r="AF2550" s="515">
        <v>124</v>
      </c>
      <c r="AG2550" s="516">
        <v>141.46666666666701</v>
      </c>
      <c r="AH2550" s="516">
        <v>198</v>
      </c>
      <c r="AI2550" s="515">
        <v>105</v>
      </c>
      <c r="AJ2550" s="519" t="s">
        <v>80</v>
      </c>
      <c r="AK2550" s="519" t="s">
        <v>80</v>
      </c>
      <c r="AL2550" s="519" t="s">
        <v>80</v>
      </c>
      <c r="AM2550" s="519" t="s">
        <v>80</v>
      </c>
      <c r="AN2550" s="570"/>
      <c r="AO2550" s="570"/>
      <c r="AP2550" s="570"/>
      <c r="AQ2550" s="570"/>
      <c r="AR2550" s="542"/>
      <c r="AS2550" s="542"/>
      <c r="AT2550" s="542"/>
      <c r="AU2550" s="542"/>
      <c r="AV2550" s="542"/>
      <c r="AW2550" s="542"/>
      <c r="AX2550" s="542"/>
      <c r="AY2550" s="542"/>
      <c r="AZ2550" s="542"/>
      <c r="BA2550" s="542"/>
      <c r="BB2550" s="358"/>
      <c r="BC2550" s="597">
        <f t="shared" si="2190"/>
        <v>14854.000000000036</v>
      </c>
      <c r="BD2550" s="598">
        <f t="shared" si="2191"/>
        <v>20790</v>
      </c>
      <c r="BE2550" s="602">
        <f t="shared" si="2192"/>
        <v>41376.6</v>
      </c>
      <c r="BF2550" s="603">
        <f t="shared" si="2193"/>
        <v>33147</v>
      </c>
      <c r="BG2550" s="604">
        <f t="shared" si="2194"/>
        <v>60960</v>
      </c>
      <c r="BH2550" s="602">
        <f t="shared" si="2195"/>
        <v>54958.8</v>
      </c>
      <c r="BI2550" s="603">
        <f t="shared" si="2196"/>
        <v>23322</v>
      </c>
      <c r="BJ2550" s="604">
        <f t="shared" si="2197"/>
        <v>152201.4</v>
      </c>
      <c r="BK2550" s="602">
        <f t="shared" si="2198"/>
        <v>4428.8</v>
      </c>
      <c r="BL2550" s="603">
        <f t="shared" si="2199"/>
        <v>3744</v>
      </c>
      <c r="BM2550" s="604">
        <f t="shared" si="2200"/>
        <v>6752</v>
      </c>
      <c r="BN2550" s="564">
        <f t="shared" si="2201"/>
        <v>11</v>
      </c>
      <c r="BO2550" s="314">
        <f t="shared" si="2202"/>
        <v>2024</v>
      </c>
      <c r="BP2550" s="314">
        <f t="shared" si="2203"/>
        <v>1.9999999999999996</v>
      </c>
      <c r="BQ2550" s="202"/>
    </row>
    <row r="2551" spans="1:69" ht="10.5" customHeight="1" x14ac:dyDescent="0.2">
      <c r="A2551" s="87" t="str">
        <f t="shared" si="2187"/>
        <v>2024-25RYC11</v>
      </c>
      <c r="B2551" s="87" t="str">
        <f t="shared" si="2188"/>
        <v>Y61</v>
      </c>
      <c r="C2551" s="240" t="s">
        <v>204</v>
      </c>
      <c r="D2551" s="240" t="s">
        <v>174</v>
      </c>
      <c r="E2551" s="42"/>
      <c r="F2551" s="320" t="str">
        <f>VLOOKUP($G2551,'Selection Sheet'!$C$15:$F$39,3,0)</f>
        <v>Y61</v>
      </c>
      <c r="G2551" s="320" t="str">
        <f t="shared" si="2189"/>
        <v>RYC</v>
      </c>
      <c r="H2551" s="240" t="s">
        <v>537</v>
      </c>
      <c r="I2551" s="534">
        <v>294</v>
      </c>
      <c r="J2551" s="534">
        <v>84</v>
      </c>
      <c r="K2551" s="534">
        <v>47</v>
      </c>
      <c r="L2551" s="534">
        <v>24</v>
      </c>
      <c r="M2551" s="534">
        <v>290</v>
      </c>
      <c r="N2551" s="534">
        <v>22</v>
      </c>
      <c r="O2551" s="534">
        <v>47</v>
      </c>
      <c r="P2551" s="534">
        <v>12</v>
      </c>
      <c r="Q2551" s="534">
        <v>77</v>
      </c>
      <c r="R2551" s="534">
        <v>73</v>
      </c>
      <c r="S2551" s="534">
        <v>1001</v>
      </c>
      <c r="T2551" s="549">
        <v>626</v>
      </c>
      <c r="U2551" s="554">
        <v>104</v>
      </c>
      <c r="V2551" s="554">
        <v>92</v>
      </c>
      <c r="W2551" s="554">
        <v>164.5</v>
      </c>
      <c r="X2551" s="498">
        <v>616</v>
      </c>
      <c r="Y2551" s="555">
        <v>76.400000000000006</v>
      </c>
      <c r="Z2551" s="554">
        <v>32</v>
      </c>
      <c r="AA2551" s="554">
        <v>194</v>
      </c>
      <c r="AB2551" s="549">
        <v>82</v>
      </c>
      <c r="AC2551" s="554">
        <v>61.3</v>
      </c>
      <c r="AD2551" s="554">
        <v>48</v>
      </c>
      <c r="AE2551" s="554">
        <v>96.5</v>
      </c>
      <c r="AF2551" s="502">
        <v>83</v>
      </c>
      <c r="AG2551" s="503">
        <v>160.75</v>
      </c>
      <c r="AH2551" s="503">
        <v>221.7</v>
      </c>
      <c r="AI2551" s="502">
        <v>64</v>
      </c>
      <c r="AJ2551" s="538" t="s">
        <v>80</v>
      </c>
      <c r="AK2551" s="538" t="s">
        <v>80</v>
      </c>
      <c r="AL2551" s="538" t="s">
        <v>80</v>
      </c>
      <c r="AM2551" s="538" t="s">
        <v>80</v>
      </c>
      <c r="AN2551" s="539"/>
      <c r="AO2551" s="539"/>
      <c r="AP2551" s="569"/>
      <c r="AQ2551" s="569"/>
      <c r="AR2551" s="539"/>
      <c r="AS2551" s="539"/>
      <c r="AT2551" s="539"/>
      <c r="AU2551" s="539"/>
      <c r="AV2551" s="539"/>
      <c r="AW2551" s="539"/>
      <c r="AX2551" s="539"/>
      <c r="AY2551" s="539"/>
      <c r="AZ2551" s="539"/>
      <c r="BA2551" s="539"/>
      <c r="BB2551" s="357"/>
      <c r="BC2551" s="592">
        <f t="shared" si="2190"/>
        <v>10288</v>
      </c>
      <c r="BD2551" s="593">
        <f t="shared" si="2191"/>
        <v>14188.8</v>
      </c>
      <c r="BE2551" s="595">
        <f t="shared" si="2192"/>
        <v>65104</v>
      </c>
      <c r="BF2551" s="289">
        <f t="shared" si="2193"/>
        <v>57592</v>
      </c>
      <c r="BG2551" s="596">
        <f t="shared" si="2194"/>
        <v>102977</v>
      </c>
      <c r="BH2551" s="595">
        <f t="shared" si="2195"/>
        <v>47062.400000000001</v>
      </c>
      <c r="BI2551" s="289">
        <f t="shared" si="2196"/>
        <v>19712</v>
      </c>
      <c r="BJ2551" s="596">
        <f t="shared" si="2197"/>
        <v>119504</v>
      </c>
      <c r="BK2551" s="595">
        <f t="shared" si="2198"/>
        <v>5026.5999999999995</v>
      </c>
      <c r="BL2551" s="289">
        <f t="shared" si="2199"/>
        <v>3936</v>
      </c>
      <c r="BM2551" s="596">
        <f t="shared" si="2200"/>
        <v>7913</v>
      </c>
      <c r="BN2551" s="563">
        <f t="shared" si="2201"/>
        <v>11</v>
      </c>
      <c r="BO2551" s="87">
        <f t="shared" si="2202"/>
        <v>2024</v>
      </c>
      <c r="BP2551" s="87">
        <f t="shared" si="2203"/>
        <v>1.9999999999999996</v>
      </c>
      <c r="BQ2551" s="202"/>
    </row>
    <row r="2552" spans="1:69" ht="10.5" customHeight="1" x14ac:dyDescent="0.2">
      <c r="A2552" s="87" t="str">
        <f t="shared" si="2187"/>
        <v>2024-25RYD11</v>
      </c>
      <c r="B2552" s="87" t="str">
        <f t="shared" si="2188"/>
        <v>Y59</v>
      </c>
      <c r="C2552" s="240" t="s">
        <v>204</v>
      </c>
      <c r="D2552" s="240" t="s">
        <v>174</v>
      </c>
      <c r="E2552" s="42"/>
      <c r="F2552" s="320" t="str">
        <f>VLOOKUP($G2552,'Selection Sheet'!$C$15:$F$39,3,0)</f>
        <v>Y59</v>
      </c>
      <c r="G2552" s="320" t="str">
        <f t="shared" si="2189"/>
        <v>RYD</v>
      </c>
      <c r="H2552" s="240" t="s">
        <v>538</v>
      </c>
      <c r="I2552" s="534">
        <v>232</v>
      </c>
      <c r="J2552" s="534">
        <v>58</v>
      </c>
      <c r="K2552" s="534">
        <v>40</v>
      </c>
      <c r="L2552" s="534">
        <v>20</v>
      </c>
      <c r="M2552" s="534">
        <v>234</v>
      </c>
      <c r="N2552" s="534">
        <v>25</v>
      </c>
      <c r="O2552" s="534">
        <v>41</v>
      </c>
      <c r="P2552" s="534">
        <v>14</v>
      </c>
      <c r="Q2552" s="534">
        <v>84</v>
      </c>
      <c r="R2552" s="534">
        <v>73</v>
      </c>
      <c r="S2552" s="534">
        <v>613</v>
      </c>
      <c r="T2552" s="549">
        <v>402</v>
      </c>
      <c r="U2552" s="554">
        <v>89.7</v>
      </c>
      <c r="V2552" s="554">
        <v>76</v>
      </c>
      <c r="W2552" s="554">
        <v>133.9</v>
      </c>
      <c r="X2552" s="498">
        <v>462</v>
      </c>
      <c r="Y2552" s="555">
        <v>58.2</v>
      </c>
      <c r="Z2552" s="554">
        <v>29</v>
      </c>
      <c r="AA2552" s="554">
        <v>158</v>
      </c>
      <c r="AB2552" s="549">
        <v>80</v>
      </c>
      <c r="AC2552" s="554">
        <v>60.8</v>
      </c>
      <c r="AD2552" s="554">
        <v>53.5</v>
      </c>
      <c r="AE2552" s="554">
        <v>93.1</v>
      </c>
      <c r="AF2552" s="502">
        <v>114</v>
      </c>
      <c r="AG2552" s="503">
        <v>150.98989898989899</v>
      </c>
      <c r="AH2552" s="503">
        <v>220</v>
      </c>
      <c r="AI2552" s="502">
        <v>99</v>
      </c>
      <c r="AJ2552" s="538" t="s">
        <v>80</v>
      </c>
      <c r="AK2552" s="538" t="s">
        <v>80</v>
      </c>
      <c r="AL2552" s="538" t="s">
        <v>80</v>
      </c>
      <c r="AM2552" s="538" t="s">
        <v>80</v>
      </c>
      <c r="AN2552" s="539"/>
      <c r="AO2552" s="539"/>
      <c r="AP2552" s="569"/>
      <c r="AQ2552" s="569"/>
      <c r="AR2552" s="539"/>
      <c r="AS2552" s="539"/>
      <c r="AT2552" s="539"/>
      <c r="AU2552" s="539"/>
      <c r="AV2552" s="539"/>
      <c r="AW2552" s="539"/>
      <c r="AX2552" s="539"/>
      <c r="AY2552" s="539"/>
      <c r="AZ2552" s="539"/>
      <c r="BA2552" s="539"/>
      <c r="BB2552" s="357"/>
      <c r="BC2552" s="592">
        <f t="shared" si="2190"/>
        <v>14948</v>
      </c>
      <c r="BD2552" s="593">
        <f t="shared" si="2191"/>
        <v>21780</v>
      </c>
      <c r="BE2552" s="595">
        <f t="shared" si="2192"/>
        <v>36059.4</v>
      </c>
      <c r="BF2552" s="289">
        <f t="shared" si="2193"/>
        <v>30552</v>
      </c>
      <c r="BG2552" s="596">
        <f t="shared" si="2194"/>
        <v>53827.8</v>
      </c>
      <c r="BH2552" s="595">
        <f t="shared" si="2195"/>
        <v>26888.400000000001</v>
      </c>
      <c r="BI2552" s="289">
        <f t="shared" si="2196"/>
        <v>13398</v>
      </c>
      <c r="BJ2552" s="596">
        <f t="shared" si="2197"/>
        <v>72996</v>
      </c>
      <c r="BK2552" s="595">
        <f t="shared" si="2198"/>
        <v>4864</v>
      </c>
      <c r="BL2552" s="289">
        <f t="shared" si="2199"/>
        <v>4280</v>
      </c>
      <c r="BM2552" s="596">
        <f t="shared" si="2200"/>
        <v>7448</v>
      </c>
      <c r="BN2552" s="563">
        <f t="shared" si="2201"/>
        <v>11</v>
      </c>
      <c r="BO2552" s="87">
        <f t="shared" si="2202"/>
        <v>2024</v>
      </c>
      <c r="BP2552" s="87">
        <f t="shared" si="2203"/>
        <v>1.9999999999999996</v>
      </c>
      <c r="BQ2552" s="202"/>
    </row>
    <row r="2553" spans="1:69" ht="10.5" customHeight="1" x14ac:dyDescent="0.2">
      <c r="A2553" s="87" t="str">
        <f t="shared" si="2187"/>
        <v>2024-25RYE11</v>
      </c>
      <c r="B2553" s="87" t="str">
        <f t="shared" si="2188"/>
        <v>Y59</v>
      </c>
      <c r="C2553" s="240" t="s">
        <v>204</v>
      </c>
      <c r="D2553" s="240" t="s">
        <v>174</v>
      </c>
      <c r="E2553" s="42"/>
      <c r="F2553" s="320" t="str">
        <f>VLOOKUP($G2553,'Selection Sheet'!$C$15:$F$39,3,0)</f>
        <v>Y59</v>
      </c>
      <c r="G2553" s="320" t="str">
        <f t="shared" si="2189"/>
        <v>RYE</v>
      </c>
      <c r="H2553" s="240" t="s">
        <v>539</v>
      </c>
      <c r="I2553" s="534">
        <v>208</v>
      </c>
      <c r="J2553" s="534">
        <v>56</v>
      </c>
      <c r="K2553" s="534">
        <v>27</v>
      </c>
      <c r="L2553" s="534">
        <v>14</v>
      </c>
      <c r="M2553" s="534">
        <v>208</v>
      </c>
      <c r="N2553" s="534">
        <v>18</v>
      </c>
      <c r="O2553" s="534">
        <v>27</v>
      </c>
      <c r="P2553" s="534">
        <v>8</v>
      </c>
      <c r="Q2553" s="534">
        <v>64</v>
      </c>
      <c r="R2553" s="534">
        <v>58</v>
      </c>
      <c r="S2553" s="534">
        <v>467</v>
      </c>
      <c r="T2553" s="549">
        <v>346</v>
      </c>
      <c r="U2553" s="554">
        <v>99.5</v>
      </c>
      <c r="V2553" s="554">
        <v>86</v>
      </c>
      <c r="W2553" s="554">
        <v>144</v>
      </c>
      <c r="X2553" s="498">
        <v>360</v>
      </c>
      <c r="Y2553" s="555">
        <v>78.3</v>
      </c>
      <c r="Z2553" s="554">
        <v>33</v>
      </c>
      <c r="AA2553" s="554">
        <v>221.6</v>
      </c>
      <c r="AB2553" s="549">
        <v>61</v>
      </c>
      <c r="AC2553" s="554">
        <v>51.2</v>
      </c>
      <c r="AD2553" s="554">
        <v>44</v>
      </c>
      <c r="AE2553" s="554">
        <v>84</v>
      </c>
      <c r="AF2553" s="502">
        <v>70</v>
      </c>
      <c r="AG2553" s="503">
        <v>142.758620689655</v>
      </c>
      <c r="AH2553" s="503">
        <v>195.2</v>
      </c>
      <c r="AI2553" s="502">
        <v>58</v>
      </c>
      <c r="AJ2553" s="538" t="s">
        <v>80</v>
      </c>
      <c r="AK2553" s="538" t="s">
        <v>80</v>
      </c>
      <c r="AL2553" s="538" t="s">
        <v>80</v>
      </c>
      <c r="AM2553" s="538" t="s">
        <v>80</v>
      </c>
      <c r="AN2553" s="539"/>
      <c r="AO2553" s="539"/>
      <c r="AP2553" s="569"/>
      <c r="AQ2553" s="569"/>
      <c r="AR2553" s="539"/>
      <c r="AS2553" s="539"/>
      <c r="AT2553" s="539"/>
      <c r="AU2553" s="539"/>
      <c r="AV2553" s="539"/>
      <c r="AW2553" s="539"/>
      <c r="AX2553" s="539"/>
      <c r="AY2553" s="539"/>
      <c r="AZ2553" s="539"/>
      <c r="BA2553" s="539"/>
      <c r="BB2553" s="357"/>
      <c r="BC2553" s="592">
        <f t="shared" si="2190"/>
        <v>8279.9999999999909</v>
      </c>
      <c r="BD2553" s="593">
        <f t="shared" si="2191"/>
        <v>11321.599999999999</v>
      </c>
      <c r="BE2553" s="595">
        <f t="shared" si="2192"/>
        <v>34427</v>
      </c>
      <c r="BF2553" s="289">
        <f t="shared" si="2193"/>
        <v>29756</v>
      </c>
      <c r="BG2553" s="596">
        <f t="shared" si="2194"/>
        <v>49824</v>
      </c>
      <c r="BH2553" s="595">
        <f t="shared" si="2195"/>
        <v>28188</v>
      </c>
      <c r="BI2553" s="289">
        <f t="shared" si="2196"/>
        <v>11880</v>
      </c>
      <c r="BJ2553" s="596">
        <f t="shared" si="2197"/>
        <v>79776</v>
      </c>
      <c r="BK2553" s="595">
        <f t="shared" si="2198"/>
        <v>3123.2000000000003</v>
      </c>
      <c r="BL2553" s="289">
        <f t="shared" si="2199"/>
        <v>2684</v>
      </c>
      <c r="BM2553" s="596">
        <f t="shared" si="2200"/>
        <v>5124</v>
      </c>
      <c r="BN2553" s="563">
        <f t="shared" si="2201"/>
        <v>11</v>
      </c>
      <c r="BO2553" s="87">
        <f t="shared" si="2202"/>
        <v>2024</v>
      </c>
      <c r="BP2553" s="87">
        <f t="shared" si="2203"/>
        <v>1.9999999999999996</v>
      </c>
      <c r="BQ2553" s="202"/>
    </row>
    <row r="2554" spans="1:69" ht="10.5" customHeight="1" x14ac:dyDescent="0.2">
      <c r="A2554" s="312" t="str">
        <f t="shared" si="2187"/>
        <v>2024-25RYF11</v>
      </c>
      <c r="B2554" s="312" t="str">
        <f t="shared" si="2188"/>
        <v>Y58</v>
      </c>
      <c r="C2554" s="245" t="s">
        <v>204</v>
      </c>
      <c r="D2554" s="245" t="s">
        <v>174</v>
      </c>
      <c r="E2554" s="53"/>
      <c r="F2554" s="322" t="str">
        <f>VLOOKUP($G2554,'Selection Sheet'!$C$15:$F$39,3,0)</f>
        <v>Y58</v>
      </c>
      <c r="G2554" s="322" t="str">
        <f t="shared" si="2189"/>
        <v>RYF</v>
      </c>
      <c r="H2554" s="245" t="s">
        <v>540</v>
      </c>
      <c r="I2554" s="543">
        <v>272</v>
      </c>
      <c r="J2554" s="543">
        <v>72</v>
      </c>
      <c r="K2554" s="543">
        <v>50</v>
      </c>
      <c r="L2554" s="543">
        <v>25</v>
      </c>
      <c r="M2554" s="543">
        <v>272</v>
      </c>
      <c r="N2554" s="543">
        <v>22</v>
      </c>
      <c r="O2554" s="543">
        <v>50</v>
      </c>
      <c r="P2554" s="543">
        <v>12</v>
      </c>
      <c r="Q2554" s="543">
        <v>100</v>
      </c>
      <c r="R2554" s="543">
        <v>82</v>
      </c>
      <c r="S2554" s="543">
        <v>777</v>
      </c>
      <c r="T2554" s="524">
        <v>653</v>
      </c>
      <c r="U2554" s="552">
        <v>128.4</v>
      </c>
      <c r="V2554" s="552">
        <v>105</v>
      </c>
      <c r="W2554" s="552">
        <v>208.8</v>
      </c>
      <c r="X2554" s="524">
        <v>634</v>
      </c>
      <c r="Y2554" s="557">
        <v>73</v>
      </c>
      <c r="Z2554" s="552">
        <v>26</v>
      </c>
      <c r="AA2554" s="552">
        <v>217</v>
      </c>
      <c r="AB2554" s="527">
        <v>65</v>
      </c>
      <c r="AC2554" s="552">
        <v>70.400000000000006</v>
      </c>
      <c r="AD2554" s="552">
        <v>60</v>
      </c>
      <c r="AE2554" s="552">
        <v>125.2</v>
      </c>
      <c r="AF2554" s="528">
        <v>141</v>
      </c>
      <c r="AG2554" s="529">
        <v>171.27868852459</v>
      </c>
      <c r="AH2554" s="529">
        <v>263.7</v>
      </c>
      <c r="AI2554" s="528">
        <v>122</v>
      </c>
      <c r="AJ2554" s="544" t="s">
        <v>80</v>
      </c>
      <c r="AK2554" s="544" t="s">
        <v>80</v>
      </c>
      <c r="AL2554" s="544" t="s">
        <v>80</v>
      </c>
      <c r="AM2554" s="544" t="s">
        <v>80</v>
      </c>
      <c r="AN2554" s="545"/>
      <c r="AO2554" s="545"/>
      <c r="AP2554" s="571"/>
      <c r="AQ2554" s="571"/>
      <c r="AR2554" s="545"/>
      <c r="AS2554" s="545"/>
      <c r="AT2554" s="545"/>
      <c r="AU2554" s="545"/>
      <c r="AV2554" s="545"/>
      <c r="AW2554" s="545"/>
      <c r="AX2554" s="545"/>
      <c r="AY2554" s="545"/>
      <c r="AZ2554" s="545"/>
      <c r="BA2554" s="545"/>
      <c r="BB2554" s="359"/>
      <c r="BC2554" s="605">
        <f t="shared" si="2190"/>
        <v>20895.999999999978</v>
      </c>
      <c r="BD2554" s="606">
        <f t="shared" si="2191"/>
        <v>32171.399999999998</v>
      </c>
      <c r="BE2554" s="609">
        <f t="shared" si="2192"/>
        <v>83845.2</v>
      </c>
      <c r="BF2554" s="311">
        <f t="shared" si="2193"/>
        <v>68565</v>
      </c>
      <c r="BG2554" s="610">
        <f t="shared" si="2194"/>
        <v>136346.4</v>
      </c>
      <c r="BH2554" s="609">
        <f t="shared" si="2195"/>
        <v>46282</v>
      </c>
      <c r="BI2554" s="311">
        <f t="shared" si="2196"/>
        <v>16484</v>
      </c>
      <c r="BJ2554" s="610">
        <f t="shared" si="2197"/>
        <v>137578</v>
      </c>
      <c r="BK2554" s="609">
        <f t="shared" si="2198"/>
        <v>4576</v>
      </c>
      <c r="BL2554" s="311">
        <f t="shared" si="2199"/>
        <v>3900</v>
      </c>
      <c r="BM2554" s="610">
        <f t="shared" si="2200"/>
        <v>8138</v>
      </c>
      <c r="BN2554" s="565">
        <f t="shared" si="2201"/>
        <v>11</v>
      </c>
      <c r="BO2554" s="312">
        <f t="shared" si="2202"/>
        <v>2024</v>
      </c>
      <c r="BP2554" s="312">
        <f t="shared" si="2203"/>
        <v>1.9999999999999996</v>
      </c>
      <c r="BQ2554" s="363"/>
    </row>
    <row r="2555" spans="1:69" ht="10.5" customHeight="1" x14ac:dyDescent="0.2">
      <c r="A2555" s="313" t="str">
        <f t="shared" ref="A2555:A2565" si="2204">CONCATENATE(C2555,G2555,BN2555)</f>
        <v>2024-25R1F12</v>
      </c>
      <c r="B2555" s="313" t="str">
        <f t="shared" ref="B2555:B2565" si="2205">F2555</f>
        <v>Y59</v>
      </c>
      <c r="C2555" s="241" t="s">
        <v>204</v>
      </c>
      <c r="D2555" s="241" t="s">
        <v>175</v>
      </c>
      <c r="E2555" s="223"/>
      <c r="F2555" s="364" t="str">
        <f>VLOOKUP($G2555,'Selection Sheet'!$C$15:$F$39,3,0)</f>
        <v>Y59</v>
      </c>
      <c r="G2555" s="364" t="str">
        <f t="shared" si="2189"/>
        <v>R1F</v>
      </c>
      <c r="H2555" s="241" t="s">
        <v>529</v>
      </c>
      <c r="I2555" s="546">
        <v>10</v>
      </c>
      <c r="J2555" s="546">
        <v>0</v>
      </c>
      <c r="K2555" s="546">
        <v>2</v>
      </c>
      <c r="L2555" s="546">
        <v>0</v>
      </c>
      <c r="M2555" s="546">
        <v>10</v>
      </c>
      <c r="N2555" s="546">
        <v>0</v>
      </c>
      <c r="O2555" s="546">
        <v>2</v>
      </c>
      <c r="P2555" s="546">
        <v>0</v>
      </c>
      <c r="Q2555" s="546" t="s">
        <v>80</v>
      </c>
      <c r="R2555" s="546" t="s">
        <v>80</v>
      </c>
      <c r="S2555" s="546">
        <v>25</v>
      </c>
      <c r="T2555" s="486">
        <v>17</v>
      </c>
      <c r="U2555" s="553">
        <v>85</v>
      </c>
      <c r="V2555" s="553">
        <v>74</v>
      </c>
      <c r="W2555" s="553">
        <v>107.8</v>
      </c>
      <c r="X2555" s="486">
        <v>15</v>
      </c>
      <c r="Y2555" s="558">
        <v>39.299999999999997</v>
      </c>
      <c r="Z2555" s="553">
        <v>28</v>
      </c>
      <c r="AA2555" s="553">
        <v>86.4</v>
      </c>
      <c r="AB2555" s="489" t="s">
        <v>80</v>
      </c>
      <c r="AC2555" s="553" t="s">
        <v>80</v>
      </c>
      <c r="AD2555" s="553" t="s">
        <v>80</v>
      </c>
      <c r="AE2555" s="553" t="s">
        <v>80</v>
      </c>
      <c r="AF2555" s="490">
        <v>5</v>
      </c>
      <c r="AG2555" s="491">
        <v>199.4</v>
      </c>
      <c r="AH2555" s="491">
        <v>225.2</v>
      </c>
      <c r="AI2555" s="490">
        <v>5</v>
      </c>
      <c r="AJ2555" s="538" t="s">
        <v>80</v>
      </c>
      <c r="AK2555" s="538" t="s">
        <v>80</v>
      </c>
      <c r="AL2555" s="538">
        <v>27</v>
      </c>
      <c r="AM2555" s="538">
        <v>55</v>
      </c>
      <c r="AN2555" s="539"/>
      <c r="AO2555" s="539"/>
      <c r="AP2555" s="572"/>
      <c r="AQ2555" s="572"/>
      <c r="AR2555" s="548"/>
      <c r="AS2555" s="548"/>
      <c r="AT2555" s="548"/>
      <c r="AU2555" s="548"/>
      <c r="AV2555" s="548"/>
      <c r="AW2555" s="548"/>
      <c r="AX2555" s="548"/>
      <c r="AY2555" s="548"/>
      <c r="AZ2555" s="548"/>
      <c r="BA2555" s="548"/>
      <c r="BB2555" s="361"/>
      <c r="BC2555" s="586">
        <f t="shared" ref="BC2555:BC2565" si="2206">IFERROR(AG2555*$AI2555,"-")</f>
        <v>997</v>
      </c>
      <c r="BD2555" s="587">
        <f t="shared" ref="BD2555:BD2565" si="2207">IFERROR(AH2555*$AI2555,"-")</f>
        <v>1126</v>
      </c>
      <c r="BE2555" s="590">
        <f t="shared" ref="BE2555:BE2565" si="2208">IFERROR(U2555*$T2555, "-")</f>
        <v>1445</v>
      </c>
      <c r="BF2555" s="308">
        <f t="shared" ref="BF2555:BF2565" si="2209">IFERROR(V2555*$T2555,"-")</f>
        <v>1258</v>
      </c>
      <c r="BG2555" s="591">
        <f t="shared" ref="BG2555:BG2565" si="2210">IFERROR(W2555*$T2555,"-")</f>
        <v>1832.6</v>
      </c>
      <c r="BH2555" s="590">
        <f t="shared" ref="BH2555:BH2565" si="2211">IFERROR(Y2555*$X2555, "-")</f>
        <v>589.5</v>
      </c>
      <c r="BI2555" s="308">
        <f t="shared" ref="BI2555:BI2565" si="2212">IFERROR(Z2555*$X2555,"-")</f>
        <v>420</v>
      </c>
      <c r="BJ2555" s="591">
        <f t="shared" ref="BJ2555:BJ2565" si="2213">IFERROR(AA2555*$X2555,"-")</f>
        <v>1296</v>
      </c>
      <c r="BK2555" s="590" t="str">
        <f t="shared" ref="BK2555:BK2565" si="2214">IFERROR(AC2555*$AB2555, "-")</f>
        <v>-</v>
      </c>
      <c r="BL2555" s="308" t="str">
        <f t="shared" ref="BL2555:BL2565" si="2215">IFERROR(AD2555*$AB2555,"-")</f>
        <v>-</v>
      </c>
      <c r="BM2555" s="591" t="str">
        <f t="shared" ref="BM2555:BM2565" si="2216">IFERROR(AE2555*$AB2555,"-")</f>
        <v>-</v>
      </c>
      <c r="BN2555" s="562">
        <f t="shared" si="2201"/>
        <v>12</v>
      </c>
      <c r="BO2555" s="313">
        <f t="shared" ref="BO2555:BO2565" si="2217">VALUE(LEFT(C2555,4)+IF($BN2555&lt;4,1,0))</f>
        <v>2024</v>
      </c>
      <c r="BP2555" s="313">
        <f t="shared" ref="BP2555:BP2565" si="2218">(BN2555/3-ROUNDDOWN(BN2555/3,0))*3</f>
        <v>0</v>
      </c>
      <c r="BQ2555" s="362"/>
    </row>
    <row r="2556" spans="1:69" ht="10.5" customHeight="1" x14ac:dyDescent="0.2">
      <c r="A2556" s="87" t="str">
        <f t="shared" si="2204"/>
        <v>2024-25RRU12</v>
      </c>
      <c r="B2556" s="87" t="str">
        <f t="shared" si="2205"/>
        <v>Y56</v>
      </c>
      <c r="C2556" s="240" t="s">
        <v>204</v>
      </c>
      <c r="D2556" s="240" t="s">
        <v>175</v>
      </c>
      <c r="E2556" s="42"/>
      <c r="F2556" s="320" t="str">
        <f>VLOOKUP($G2556,'Selection Sheet'!$C$15:$F$39,3,0)</f>
        <v>Y56</v>
      </c>
      <c r="G2556" s="320" t="str">
        <f t="shared" si="2189"/>
        <v>RRU</v>
      </c>
      <c r="H2556" s="240" t="s">
        <v>530</v>
      </c>
      <c r="I2556" s="534">
        <v>453</v>
      </c>
      <c r="J2556" s="534">
        <v>120</v>
      </c>
      <c r="K2556" s="534">
        <v>52</v>
      </c>
      <c r="L2556" s="534">
        <v>25</v>
      </c>
      <c r="M2556" s="534">
        <v>446</v>
      </c>
      <c r="N2556" s="534">
        <v>34</v>
      </c>
      <c r="O2556" s="534">
        <v>51</v>
      </c>
      <c r="P2556" s="534">
        <v>13</v>
      </c>
      <c r="Q2556" s="534" t="s">
        <v>80</v>
      </c>
      <c r="R2556" s="534" t="s">
        <v>80</v>
      </c>
      <c r="S2556" s="534">
        <v>1214</v>
      </c>
      <c r="T2556" s="549">
        <v>385</v>
      </c>
      <c r="U2556" s="554">
        <v>107.8</v>
      </c>
      <c r="V2556" s="554">
        <v>96</v>
      </c>
      <c r="W2556" s="554">
        <v>174.6</v>
      </c>
      <c r="X2556" s="498">
        <v>579</v>
      </c>
      <c r="Y2556" s="555">
        <v>65.900000000000006</v>
      </c>
      <c r="Z2556" s="554">
        <v>29</v>
      </c>
      <c r="AA2556" s="554">
        <v>160.30000000000001</v>
      </c>
      <c r="AB2556" s="549">
        <v>85</v>
      </c>
      <c r="AC2556" s="554">
        <v>59.1</v>
      </c>
      <c r="AD2556" s="554">
        <v>46</v>
      </c>
      <c r="AE2556" s="554">
        <v>97</v>
      </c>
      <c r="AF2556" s="502">
        <v>106</v>
      </c>
      <c r="AG2556" s="503">
        <v>158.769230769231</v>
      </c>
      <c r="AH2556" s="503">
        <v>218</v>
      </c>
      <c r="AI2556" s="502">
        <v>91</v>
      </c>
      <c r="AJ2556" s="538" t="s">
        <v>80</v>
      </c>
      <c r="AK2556" s="538" t="s">
        <v>80</v>
      </c>
      <c r="AL2556" s="538">
        <v>163</v>
      </c>
      <c r="AM2556" s="538">
        <v>300</v>
      </c>
      <c r="AN2556" s="539"/>
      <c r="AO2556" s="539"/>
      <c r="AP2556" s="569"/>
      <c r="AQ2556" s="569"/>
      <c r="AR2556" s="539"/>
      <c r="AS2556" s="539"/>
      <c r="AT2556" s="539"/>
      <c r="AU2556" s="539"/>
      <c r="AV2556" s="539"/>
      <c r="AW2556" s="539"/>
      <c r="AX2556" s="539"/>
      <c r="AY2556" s="539"/>
      <c r="AZ2556" s="539"/>
      <c r="BA2556" s="539"/>
      <c r="BB2556" s="357"/>
      <c r="BC2556" s="592">
        <f t="shared" si="2206"/>
        <v>14448.000000000022</v>
      </c>
      <c r="BD2556" s="593">
        <f t="shared" si="2207"/>
        <v>19838</v>
      </c>
      <c r="BE2556" s="595">
        <f t="shared" si="2208"/>
        <v>41503</v>
      </c>
      <c r="BF2556" s="289">
        <f t="shared" si="2209"/>
        <v>36960</v>
      </c>
      <c r="BG2556" s="596">
        <f t="shared" si="2210"/>
        <v>67221</v>
      </c>
      <c r="BH2556" s="595">
        <f t="shared" si="2211"/>
        <v>38156.100000000006</v>
      </c>
      <c r="BI2556" s="289">
        <f t="shared" si="2212"/>
        <v>16791</v>
      </c>
      <c r="BJ2556" s="596">
        <f t="shared" si="2213"/>
        <v>92813.700000000012</v>
      </c>
      <c r="BK2556" s="595">
        <f t="shared" si="2214"/>
        <v>5023.5</v>
      </c>
      <c r="BL2556" s="289">
        <f t="shared" si="2215"/>
        <v>3910</v>
      </c>
      <c r="BM2556" s="596">
        <f t="shared" si="2216"/>
        <v>8245</v>
      </c>
      <c r="BN2556" s="563">
        <f t="shared" si="2201"/>
        <v>12</v>
      </c>
      <c r="BO2556" s="87">
        <f t="shared" si="2217"/>
        <v>2024</v>
      </c>
      <c r="BP2556" s="87">
        <f t="shared" si="2218"/>
        <v>0</v>
      </c>
      <c r="BQ2556" s="202"/>
    </row>
    <row r="2557" spans="1:69" ht="10.5" customHeight="1" x14ac:dyDescent="0.2">
      <c r="A2557" s="87" t="str">
        <f t="shared" si="2204"/>
        <v>2024-25RX612</v>
      </c>
      <c r="B2557" s="87" t="str">
        <f t="shared" si="2205"/>
        <v>Y63</v>
      </c>
      <c r="C2557" s="240" t="s">
        <v>204</v>
      </c>
      <c r="D2557" s="240" t="s">
        <v>175</v>
      </c>
      <c r="E2557" s="42"/>
      <c r="F2557" s="320" t="str">
        <f>VLOOKUP($G2557,'Selection Sheet'!$C$15:$F$39,3,0)</f>
        <v>Y63</v>
      </c>
      <c r="G2557" s="320" t="str">
        <f t="shared" si="2189"/>
        <v>RX6</v>
      </c>
      <c r="H2557" s="240" t="s">
        <v>532</v>
      </c>
      <c r="I2557" s="534">
        <v>221</v>
      </c>
      <c r="J2557" s="534">
        <v>62</v>
      </c>
      <c r="K2557" s="534">
        <v>24</v>
      </c>
      <c r="L2557" s="534">
        <v>15</v>
      </c>
      <c r="M2557" s="534">
        <v>218</v>
      </c>
      <c r="N2557" s="534">
        <v>19</v>
      </c>
      <c r="O2557" s="534">
        <v>23</v>
      </c>
      <c r="P2557" s="534">
        <v>8</v>
      </c>
      <c r="Q2557" s="534" t="s">
        <v>80</v>
      </c>
      <c r="R2557" s="534" t="s">
        <v>80</v>
      </c>
      <c r="S2557" s="534">
        <v>572</v>
      </c>
      <c r="T2557" s="549">
        <v>233</v>
      </c>
      <c r="U2557" s="554">
        <v>102.2</v>
      </c>
      <c r="V2557" s="554">
        <v>81</v>
      </c>
      <c r="W2557" s="554">
        <v>157.19999999999999</v>
      </c>
      <c r="X2557" s="498">
        <v>272</v>
      </c>
      <c r="Y2557" s="555">
        <v>88.3</v>
      </c>
      <c r="Z2557" s="554">
        <v>36.5</v>
      </c>
      <c r="AA2557" s="554">
        <v>253</v>
      </c>
      <c r="AB2557" s="549">
        <v>44</v>
      </c>
      <c r="AC2557" s="554">
        <v>77.3</v>
      </c>
      <c r="AD2557" s="554">
        <v>57</v>
      </c>
      <c r="AE2557" s="554">
        <v>134.1</v>
      </c>
      <c r="AF2557" s="502">
        <v>61</v>
      </c>
      <c r="AG2557" s="503">
        <v>154.274509803922</v>
      </c>
      <c r="AH2557" s="503">
        <v>202</v>
      </c>
      <c r="AI2557" s="502">
        <v>51</v>
      </c>
      <c r="AJ2557" s="538" t="s">
        <v>80</v>
      </c>
      <c r="AK2557" s="538" t="s">
        <v>80</v>
      </c>
      <c r="AL2557" s="538">
        <v>95</v>
      </c>
      <c r="AM2557" s="538">
        <v>300</v>
      </c>
      <c r="AN2557" s="539"/>
      <c r="AO2557" s="539"/>
      <c r="AP2557" s="569"/>
      <c r="AQ2557" s="569"/>
      <c r="AR2557" s="539"/>
      <c r="AS2557" s="539"/>
      <c r="AT2557" s="539"/>
      <c r="AU2557" s="539"/>
      <c r="AV2557" s="539"/>
      <c r="AW2557" s="539"/>
      <c r="AX2557" s="539"/>
      <c r="AY2557" s="539"/>
      <c r="AZ2557" s="539"/>
      <c r="BA2557" s="539"/>
      <c r="BB2557" s="357"/>
      <c r="BC2557" s="592">
        <f t="shared" si="2206"/>
        <v>7868.0000000000218</v>
      </c>
      <c r="BD2557" s="593">
        <f t="shared" si="2207"/>
        <v>10302</v>
      </c>
      <c r="BE2557" s="595">
        <f t="shared" si="2208"/>
        <v>23812.600000000002</v>
      </c>
      <c r="BF2557" s="289">
        <f t="shared" si="2209"/>
        <v>18873</v>
      </c>
      <c r="BG2557" s="596">
        <f t="shared" si="2210"/>
        <v>36627.599999999999</v>
      </c>
      <c r="BH2557" s="595">
        <f t="shared" si="2211"/>
        <v>24017.599999999999</v>
      </c>
      <c r="BI2557" s="289">
        <f t="shared" si="2212"/>
        <v>9928</v>
      </c>
      <c r="BJ2557" s="596">
        <f t="shared" si="2213"/>
        <v>68816</v>
      </c>
      <c r="BK2557" s="595">
        <f t="shared" si="2214"/>
        <v>3401.2</v>
      </c>
      <c r="BL2557" s="289">
        <f t="shared" si="2215"/>
        <v>2508</v>
      </c>
      <c r="BM2557" s="596">
        <f t="shared" si="2216"/>
        <v>5900.4</v>
      </c>
      <c r="BN2557" s="563">
        <f t="shared" si="2201"/>
        <v>12</v>
      </c>
      <c r="BO2557" s="87">
        <f t="shared" si="2217"/>
        <v>2024</v>
      </c>
      <c r="BP2557" s="87">
        <f t="shared" si="2218"/>
        <v>0</v>
      </c>
      <c r="BQ2557" s="202"/>
    </row>
    <row r="2558" spans="1:69" ht="10.5" customHeight="1" x14ac:dyDescent="0.2">
      <c r="A2558" s="314" t="str">
        <f t="shared" si="2204"/>
        <v>2024-25RX712</v>
      </c>
      <c r="B2558" s="314" t="str">
        <f t="shared" si="2205"/>
        <v>Y62</v>
      </c>
      <c r="C2558" s="243" t="s">
        <v>204</v>
      </c>
      <c r="D2558" s="240" t="s">
        <v>175</v>
      </c>
      <c r="E2558" s="206"/>
      <c r="F2558" s="321" t="str">
        <f>VLOOKUP($G2558,'Selection Sheet'!$C$15:$F$39,3,0)</f>
        <v>Y62</v>
      </c>
      <c r="G2558" s="320" t="str">
        <f t="shared" si="2189"/>
        <v>RX7</v>
      </c>
      <c r="H2558" s="243" t="s">
        <v>533</v>
      </c>
      <c r="I2558" s="540">
        <v>418</v>
      </c>
      <c r="J2558" s="540">
        <v>119</v>
      </c>
      <c r="K2558" s="540">
        <v>53</v>
      </c>
      <c r="L2558" s="540">
        <v>29</v>
      </c>
      <c r="M2558" s="540">
        <v>417</v>
      </c>
      <c r="N2558" s="540">
        <v>34</v>
      </c>
      <c r="O2558" s="540">
        <v>53</v>
      </c>
      <c r="P2558" s="540">
        <v>20</v>
      </c>
      <c r="Q2558" s="540" t="s">
        <v>80</v>
      </c>
      <c r="R2558" s="540" t="s">
        <v>80</v>
      </c>
      <c r="S2558" s="540">
        <v>1383</v>
      </c>
      <c r="T2558" s="514">
        <v>715</v>
      </c>
      <c r="U2558" s="551">
        <v>98.4</v>
      </c>
      <c r="V2558" s="551">
        <v>83</v>
      </c>
      <c r="W2558" s="551">
        <v>157.6</v>
      </c>
      <c r="X2558" s="511">
        <v>790</v>
      </c>
      <c r="Y2558" s="556">
        <v>73.3</v>
      </c>
      <c r="Z2558" s="551">
        <v>24</v>
      </c>
      <c r="AA2558" s="551">
        <v>205.4</v>
      </c>
      <c r="AB2558" s="514">
        <v>104</v>
      </c>
      <c r="AC2558" s="551">
        <v>59.2</v>
      </c>
      <c r="AD2558" s="551">
        <v>50</v>
      </c>
      <c r="AE2558" s="551">
        <v>100.5</v>
      </c>
      <c r="AF2558" s="515">
        <v>130</v>
      </c>
      <c r="AG2558" s="516">
        <v>154.654545454545</v>
      </c>
      <c r="AH2558" s="516">
        <v>213.3</v>
      </c>
      <c r="AI2558" s="515">
        <v>110</v>
      </c>
      <c r="AJ2558" s="519" t="s">
        <v>80</v>
      </c>
      <c r="AK2558" s="519" t="s">
        <v>80</v>
      </c>
      <c r="AL2558" s="519">
        <v>162</v>
      </c>
      <c r="AM2558" s="519">
        <v>300</v>
      </c>
      <c r="AN2558" s="570"/>
      <c r="AO2558" s="570"/>
      <c r="AP2558" s="570"/>
      <c r="AQ2558" s="570"/>
      <c r="AR2558" s="542"/>
      <c r="AS2558" s="542"/>
      <c r="AT2558" s="542"/>
      <c r="AU2558" s="542"/>
      <c r="AV2558" s="542"/>
      <c r="AW2558" s="542"/>
      <c r="AX2558" s="542"/>
      <c r="AY2558" s="542"/>
      <c r="AZ2558" s="542"/>
      <c r="BA2558" s="542"/>
      <c r="BB2558" s="358"/>
      <c r="BC2558" s="597">
        <f t="shared" si="2206"/>
        <v>17011.999999999949</v>
      </c>
      <c r="BD2558" s="598">
        <f t="shared" si="2207"/>
        <v>23463</v>
      </c>
      <c r="BE2558" s="602">
        <f t="shared" si="2208"/>
        <v>70356</v>
      </c>
      <c r="BF2558" s="603">
        <f t="shared" si="2209"/>
        <v>59345</v>
      </c>
      <c r="BG2558" s="604">
        <f t="shared" si="2210"/>
        <v>112684</v>
      </c>
      <c r="BH2558" s="602">
        <f t="shared" si="2211"/>
        <v>57907</v>
      </c>
      <c r="BI2558" s="603">
        <f t="shared" si="2212"/>
        <v>18960</v>
      </c>
      <c r="BJ2558" s="604">
        <f t="shared" si="2213"/>
        <v>162266</v>
      </c>
      <c r="BK2558" s="602">
        <f t="shared" si="2214"/>
        <v>6156.8</v>
      </c>
      <c r="BL2558" s="603">
        <f t="shared" si="2215"/>
        <v>5200</v>
      </c>
      <c r="BM2558" s="604">
        <f t="shared" si="2216"/>
        <v>10452</v>
      </c>
      <c r="BN2558" s="564">
        <f t="shared" si="2201"/>
        <v>12</v>
      </c>
      <c r="BO2558" s="314">
        <f t="shared" si="2217"/>
        <v>2024</v>
      </c>
      <c r="BP2558" s="314">
        <f t="shared" si="2218"/>
        <v>0</v>
      </c>
      <c r="BQ2558" s="202"/>
    </row>
    <row r="2559" spans="1:69" ht="10.5" customHeight="1" x14ac:dyDescent="0.2">
      <c r="A2559" s="87" t="str">
        <f t="shared" si="2204"/>
        <v>2024-25RX812</v>
      </c>
      <c r="B2559" s="87" t="str">
        <f t="shared" si="2205"/>
        <v>Y63</v>
      </c>
      <c r="C2559" s="240" t="s">
        <v>204</v>
      </c>
      <c r="D2559" s="240" t="s">
        <v>175</v>
      </c>
      <c r="E2559" s="42"/>
      <c r="F2559" s="320" t="str">
        <f>VLOOKUP($G2559,'Selection Sheet'!$C$15:$F$39,3,0)</f>
        <v>Y63</v>
      </c>
      <c r="G2559" s="320" t="str">
        <f t="shared" si="2189"/>
        <v>RX8</v>
      </c>
      <c r="H2559" s="240" t="s">
        <v>534</v>
      </c>
      <c r="I2559" s="534">
        <v>293</v>
      </c>
      <c r="J2559" s="534">
        <v>82</v>
      </c>
      <c r="K2559" s="534">
        <v>40</v>
      </c>
      <c r="L2559" s="534">
        <v>21</v>
      </c>
      <c r="M2559" s="534">
        <v>282</v>
      </c>
      <c r="N2559" s="534">
        <v>22</v>
      </c>
      <c r="O2559" s="534">
        <v>38</v>
      </c>
      <c r="P2559" s="534">
        <v>11</v>
      </c>
      <c r="Q2559" s="534" t="s">
        <v>80</v>
      </c>
      <c r="R2559" s="534" t="s">
        <v>80</v>
      </c>
      <c r="S2559" s="534">
        <v>1130</v>
      </c>
      <c r="T2559" s="549">
        <v>267</v>
      </c>
      <c r="U2559" s="554">
        <v>107.4</v>
      </c>
      <c r="V2559" s="554">
        <v>95</v>
      </c>
      <c r="W2559" s="554">
        <v>168.2</v>
      </c>
      <c r="X2559" s="498">
        <v>370</v>
      </c>
      <c r="Y2559" s="555">
        <v>86.5</v>
      </c>
      <c r="Z2559" s="554">
        <v>27</v>
      </c>
      <c r="AA2559" s="554">
        <v>238.8</v>
      </c>
      <c r="AB2559" s="549">
        <v>61</v>
      </c>
      <c r="AC2559" s="554">
        <v>58.1</v>
      </c>
      <c r="AD2559" s="554">
        <v>48</v>
      </c>
      <c r="AE2559" s="554">
        <v>90</v>
      </c>
      <c r="AF2559" s="502">
        <v>77</v>
      </c>
      <c r="AG2559" s="503">
        <v>153.68181818181799</v>
      </c>
      <c r="AH2559" s="503">
        <v>233</v>
      </c>
      <c r="AI2559" s="502">
        <v>66</v>
      </c>
      <c r="AJ2559" s="506" t="s">
        <v>80</v>
      </c>
      <c r="AK2559" s="506" t="s">
        <v>80</v>
      </c>
      <c r="AL2559" s="506">
        <v>48</v>
      </c>
      <c r="AM2559" s="506">
        <v>300</v>
      </c>
      <c r="AN2559" s="569"/>
      <c r="AO2559" s="569"/>
      <c r="AP2559" s="569"/>
      <c r="AQ2559" s="569"/>
      <c r="AR2559" s="539"/>
      <c r="AS2559" s="539"/>
      <c r="AT2559" s="539"/>
      <c r="AU2559" s="539"/>
      <c r="AV2559" s="539"/>
      <c r="AW2559" s="539"/>
      <c r="AX2559" s="539"/>
      <c r="AY2559" s="539"/>
      <c r="AZ2559" s="539"/>
      <c r="BA2559" s="539"/>
      <c r="BB2559" s="357"/>
      <c r="BC2559" s="592">
        <f t="shared" si="2206"/>
        <v>10142.999999999987</v>
      </c>
      <c r="BD2559" s="593">
        <f t="shared" si="2207"/>
        <v>15378</v>
      </c>
      <c r="BE2559" s="595">
        <f t="shared" si="2208"/>
        <v>28675.800000000003</v>
      </c>
      <c r="BF2559" s="289">
        <f t="shared" si="2209"/>
        <v>25365</v>
      </c>
      <c r="BG2559" s="596">
        <f t="shared" si="2210"/>
        <v>44909.399999999994</v>
      </c>
      <c r="BH2559" s="595">
        <f t="shared" si="2211"/>
        <v>32005</v>
      </c>
      <c r="BI2559" s="289">
        <f t="shared" si="2212"/>
        <v>9990</v>
      </c>
      <c r="BJ2559" s="596">
        <f t="shared" si="2213"/>
        <v>88356</v>
      </c>
      <c r="BK2559" s="595">
        <f t="shared" si="2214"/>
        <v>3544.1</v>
      </c>
      <c r="BL2559" s="289">
        <f t="shared" si="2215"/>
        <v>2928</v>
      </c>
      <c r="BM2559" s="596">
        <f t="shared" si="2216"/>
        <v>5490</v>
      </c>
      <c r="BN2559" s="563">
        <f t="shared" si="2201"/>
        <v>12</v>
      </c>
      <c r="BO2559" s="87">
        <f t="shared" si="2217"/>
        <v>2024</v>
      </c>
      <c r="BP2559" s="87">
        <f t="shared" si="2218"/>
        <v>0</v>
      </c>
      <c r="BQ2559" s="202"/>
    </row>
    <row r="2560" spans="1:69" ht="10.5" customHeight="1" x14ac:dyDescent="0.2">
      <c r="A2560" s="87" t="str">
        <f t="shared" si="2204"/>
        <v>2024-25RX912</v>
      </c>
      <c r="B2560" s="87" t="str">
        <f t="shared" si="2205"/>
        <v>Y60</v>
      </c>
      <c r="C2560" s="240" t="s">
        <v>204</v>
      </c>
      <c r="D2560" s="240" t="s">
        <v>175</v>
      </c>
      <c r="E2560" s="42"/>
      <c r="F2560" s="320" t="str">
        <f>VLOOKUP($G2560,'Selection Sheet'!$C$15:$F$39,3,0)</f>
        <v>Y60</v>
      </c>
      <c r="G2560" s="320" t="str">
        <f t="shared" si="2189"/>
        <v>RX9</v>
      </c>
      <c r="H2560" s="240" t="s">
        <v>535</v>
      </c>
      <c r="I2560" s="534">
        <v>322</v>
      </c>
      <c r="J2560" s="534">
        <v>79</v>
      </c>
      <c r="K2560" s="534">
        <v>31</v>
      </c>
      <c r="L2560" s="534">
        <v>23</v>
      </c>
      <c r="M2560" s="534">
        <v>320</v>
      </c>
      <c r="N2560" s="534">
        <v>24</v>
      </c>
      <c r="O2560" s="534">
        <v>31</v>
      </c>
      <c r="P2560" s="534">
        <v>13</v>
      </c>
      <c r="Q2560" s="534" t="s">
        <v>80</v>
      </c>
      <c r="R2560" s="534" t="s">
        <v>80</v>
      </c>
      <c r="S2560" s="534">
        <v>787</v>
      </c>
      <c r="T2560" s="549">
        <v>338</v>
      </c>
      <c r="U2560" s="554">
        <v>123.7</v>
      </c>
      <c r="V2560" s="554">
        <v>103</v>
      </c>
      <c r="W2560" s="554">
        <v>194.3</v>
      </c>
      <c r="X2560" s="498">
        <v>429</v>
      </c>
      <c r="Y2560" s="555">
        <v>87</v>
      </c>
      <c r="Z2560" s="554">
        <v>38</v>
      </c>
      <c r="AA2560" s="554">
        <v>244</v>
      </c>
      <c r="AB2560" s="549">
        <v>56</v>
      </c>
      <c r="AC2560" s="554">
        <v>52.5</v>
      </c>
      <c r="AD2560" s="554">
        <v>48.5</v>
      </c>
      <c r="AE2560" s="554">
        <v>85.5</v>
      </c>
      <c r="AF2560" s="502">
        <v>90</v>
      </c>
      <c r="AG2560" s="503">
        <v>166.79629629629599</v>
      </c>
      <c r="AH2560" s="503">
        <v>251.5</v>
      </c>
      <c r="AI2560" s="502">
        <v>54</v>
      </c>
      <c r="AJ2560" s="506" t="s">
        <v>80</v>
      </c>
      <c r="AK2560" s="506" t="s">
        <v>80</v>
      </c>
      <c r="AL2560" s="506">
        <v>64</v>
      </c>
      <c r="AM2560" s="506">
        <v>294</v>
      </c>
      <c r="AN2560" s="569"/>
      <c r="AO2560" s="569"/>
      <c r="AP2560" s="569"/>
      <c r="AQ2560" s="569"/>
      <c r="AR2560" s="539"/>
      <c r="AS2560" s="539"/>
      <c r="AT2560" s="539"/>
      <c r="AU2560" s="539"/>
      <c r="AV2560" s="539"/>
      <c r="AW2560" s="539"/>
      <c r="AX2560" s="539"/>
      <c r="AY2560" s="539"/>
      <c r="AZ2560" s="539"/>
      <c r="BA2560" s="539"/>
      <c r="BB2560" s="357"/>
      <c r="BC2560" s="592">
        <f t="shared" si="2206"/>
        <v>9006.9999999999836</v>
      </c>
      <c r="BD2560" s="593">
        <f t="shared" si="2207"/>
        <v>13581</v>
      </c>
      <c r="BE2560" s="595">
        <f t="shared" si="2208"/>
        <v>41810.6</v>
      </c>
      <c r="BF2560" s="289">
        <f t="shared" si="2209"/>
        <v>34814</v>
      </c>
      <c r="BG2560" s="596">
        <f t="shared" si="2210"/>
        <v>65673.400000000009</v>
      </c>
      <c r="BH2560" s="595">
        <f t="shared" si="2211"/>
        <v>37323</v>
      </c>
      <c r="BI2560" s="289">
        <f t="shared" si="2212"/>
        <v>16302</v>
      </c>
      <c r="BJ2560" s="596">
        <f t="shared" si="2213"/>
        <v>104676</v>
      </c>
      <c r="BK2560" s="595">
        <f t="shared" si="2214"/>
        <v>2940</v>
      </c>
      <c r="BL2560" s="289">
        <f t="shared" si="2215"/>
        <v>2716</v>
      </c>
      <c r="BM2560" s="596">
        <f t="shared" si="2216"/>
        <v>4788</v>
      </c>
      <c r="BN2560" s="563">
        <f t="shared" si="2201"/>
        <v>12</v>
      </c>
      <c r="BO2560" s="87">
        <f t="shared" si="2217"/>
        <v>2024</v>
      </c>
      <c r="BP2560" s="87">
        <f t="shared" si="2218"/>
        <v>0</v>
      </c>
      <c r="BQ2560" s="202"/>
    </row>
    <row r="2561" spans="1:69" ht="10.5" customHeight="1" x14ac:dyDescent="0.2">
      <c r="A2561" s="314" t="str">
        <f t="shared" si="2204"/>
        <v>2024-25RYA12</v>
      </c>
      <c r="B2561" s="314" t="str">
        <f t="shared" si="2205"/>
        <v>Y60</v>
      </c>
      <c r="C2561" s="243" t="s">
        <v>204</v>
      </c>
      <c r="D2561" s="240" t="s">
        <v>175</v>
      </c>
      <c r="E2561" s="206"/>
      <c r="F2561" s="321" t="str">
        <f>VLOOKUP($G2561,'Selection Sheet'!$C$15:$F$39,3,0)</f>
        <v>Y60</v>
      </c>
      <c r="G2561" s="321" t="str">
        <f t="shared" si="2189"/>
        <v>RYA</v>
      </c>
      <c r="H2561" s="243" t="s">
        <v>536</v>
      </c>
      <c r="I2561" s="540">
        <v>444</v>
      </c>
      <c r="J2561" s="540">
        <v>113</v>
      </c>
      <c r="K2561" s="540">
        <v>49</v>
      </c>
      <c r="L2561" s="540">
        <v>28</v>
      </c>
      <c r="M2561" s="540">
        <v>447</v>
      </c>
      <c r="N2561" s="540">
        <v>26</v>
      </c>
      <c r="O2561" s="540">
        <v>48</v>
      </c>
      <c r="P2561" s="540">
        <v>12</v>
      </c>
      <c r="Q2561" s="540" t="s">
        <v>80</v>
      </c>
      <c r="R2561" s="540" t="s">
        <v>80</v>
      </c>
      <c r="S2561" s="540">
        <v>1269</v>
      </c>
      <c r="T2561" s="514">
        <v>374</v>
      </c>
      <c r="U2561" s="551">
        <v>110.1</v>
      </c>
      <c r="V2561" s="551">
        <v>86</v>
      </c>
      <c r="W2561" s="551">
        <v>172.1</v>
      </c>
      <c r="X2561" s="511">
        <v>501</v>
      </c>
      <c r="Y2561" s="556">
        <v>95.1</v>
      </c>
      <c r="Z2561" s="551">
        <v>44</v>
      </c>
      <c r="AA2561" s="551">
        <v>252.4</v>
      </c>
      <c r="AB2561" s="514">
        <v>78</v>
      </c>
      <c r="AC2561" s="551">
        <v>73.8</v>
      </c>
      <c r="AD2561" s="551">
        <v>59</v>
      </c>
      <c r="AE2561" s="551">
        <v>145.19999999999999</v>
      </c>
      <c r="AF2561" s="515">
        <v>148</v>
      </c>
      <c r="AG2561" s="516">
        <v>155.111111111111</v>
      </c>
      <c r="AH2561" s="516">
        <v>254.6</v>
      </c>
      <c r="AI2561" s="515">
        <v>117</v>
      </c>
      <c r="AJ2561" s="519" t="s">
        <v>80</v>
      </c>
      <c r="AK2561" s="519" t="s">
        <v>80</v>
      </c>
      <c r="AL2561" s="519">
        <v>149</v>
      </c>
      <c r="AM2561" s="519">
        <v>300</v>
      </c>
      <c r="AN2561" s="570"/>
      <c r="AO2561" s="570"/>
      <c r="AP2561" s="570"/>
      <c r="AQ2561" s="570"/>
      <c r="AR2561" s="542"/>
      <c r="AS2561" s="542"/>
      <c r="AT2561" s="542"/>
      <c r="AU2561" s="542"/>
      <c r="AV2561" s="542"/>
      <c r="AW2561" s="542"/>
      <c r="AX2561" s="542"/>
      <c r="AY2561" s="542"/>
      <c r="AZ2561" s="542"/>
      <c r="BA2561" s="542"/>
      <c r="BB2561" s="358"/>
      <c r="BC2561" s="597">
        <f t="shared" si="2206"/>
        <v>18147.999999999985</v>
      </c>
      <c r="BD2561" s="598">
        <f t="shared" si="2207"/>
        <v>29788.2</v>
      </c>
      <c r="BE2561" s="602">
        <f t="shared" si="2208"/>
        <v>41177.4</v>
      </c>
      <c r="BF2561" s="603">
        <f t="shared" si="2209"/>
        <v>32164</v>
      </c>
      <c r="BG2561" s="604">
        <f t="shared" si="2210"/>
        <v>64365.4</v>
      </c>
      <c r="BH2561" s="602">
        <f t="shared" si="2211"/>
        <v>47645.1</v>
      </c>
      <c r="BI2561" s="603">
        <f t="shared" si="2212"/>
        <v>22044</v>
      </c>
      <c r="BJ2561" s="604">
        <f t="shared" si="2213"/>
        <v>126452.40000000001</v>
      </c>
      <c r="BK2561" s="602">
        <f t="shared" si="2214"/>
        <v>5756.4</v>
      </c>
      <c r="BL2561" s="603">
        <f t="shared" si="2215"/>
        <v>4602</v>
      </c>
      <c r="BM2561" s="604">
        <f t="shared" si="2216"/>
        <v>11325.599999999999</v>
      </c>
      <c r="BN2561" s="564">
        <f t="shared" si="2201"/>
        <v>12</v>
      </c>
      <c r="BO2561" s="314">
        <f t="shared" si="2217"/>
        <v>2024</v>
      </c>
      <c r="BP2561" s="314">
        <f t="shared" si="2218"/>
        <v>0</v>
      </c>
      <c r="BQ2561" s="202"/>
    </row>
    <row r="2562" spans="1:69" ht="10.5" customHeight="1" x14ac:dyDescent="0.2">
      <c r="A2562" s="87" t="str">
        <f t="shared" si="2204"/>
        <v>2024-25RYC12</v>
      </c>
      <c r="B2562" s="87" t="str">
        <f t="shared" si="2205"/>
        <v>Y61</v>
      </c>
      <c r="C2562" s="240" t="s">
        <v>204</v>
      </c>
      <c r="D2562" s="240" t="s">
        <v>175</v>
      </c>
      <c r="E2562" s="42"/>
      <c r="F2562" s="320" t="str">
        <f>VLOOKUP($G2562,'Selection Sheet'!$C$15:$F$39,3,0)</f>
        <v>Y61</v>
      </c>
      <c r="G2562" s="320" t="str">
        <f t="shared" si="2189"/>
        <v>RYC</v>
      </c>
      <c r="H2562" s="240" t="s">
        <v>537</v>
      </c>
      <c r="I2562" s="534">
        <v>338</v>
      </c>
      <c r="J2562" s="534">
        <v>79</v>
      </c>
      <c r="K2562" s="534">
        <v>45</v>
      </c>
      <c r="L2562" s="534">
        <v>22</v>
      </c>
      <c r="M2562" s="534">
        <v>337</v>
      </c>
      <c r="N2562" s="534">
        <v>20</v>
      </c>
      <c r="O2562" s="534">
        <v>45</v>
      </c>
      <c r="P2562" s="534">
        <v>12</v>
      </c>
      <c r="Q2562" s="534" t="s">
        <v>80</v>
      </c>
      <c r="R2562" s="534" t="s">
        <v>80</v>
      </c>
      <c r="S2562" s="534">
        <v>1062</v>
      </c>
      <c r="T2562" s="549">
        <v>556</v>
      </c>
      <c r="U2562" s="554">
        <v>111.8</v>
      </c>
      <c r="V2562" s="554">
        <v>95</v>
      </c>
      <c r="W2562" s="554">
        <v>179</v>
      </c>
      <c r="X2562" s="498">
        <v>601</v>
      </c>
      <c r="Y2562" s="555">
        <v>67.900000000000006</v>
      </c>
      <c r="Z2562" s="554">
        <v>32</v>
      </c>
      <c r="AA2562" s="554">
        <v>149</v>
      </c>
      <c r="AB2562" s="549">
        <v>87</v>
      </c>
      <c r="AC2562" s="554">
        <v>62</v>
      </c>
      <c r="AD2562" s="554">
        <v>55</v>
      </c>
      <c r="AE2562" s="554">
        <v>96.8</v>
      </c>
      <c r="AF2562" s="502">
        <v>82</v>
      </c>
      <c r="AG2562" s="503">
        <v>166.01369863013699</v>
      </c>
      <c r="AH2562" s="503">
        <v>235.4</v>
      </c>
      <c r="AI2562" s="502">
        <v>73</v>
      </c>
      <c r="AJ2562" s="538" t="s">
        <v>80</v>
      </c>
      <c r="AK2562" s="538" t="s">
        <v>80</v>
      </c>
      <c r="AL2562" s="538">
        <v>286</v>
      </c>
      <c r="AM2562" s="538">
        <v>300</v>
      </c>
      <c r="AN2562" s="539"/>
      <c r="AO2562" s="539"/>
      <c r="AP2562" s="569"/>
      <c r="AQ2562" s="569"/>
      <c r="AR2562" s="539"/>
      <c r="AS2562" s="539"/>
      <c r="AT2562" s="539"/>
      <c r="AU2562" s="539"/>
      <c r="AV2562" s="539"/>
      <c r="AW2562" s="539"/>
      <c r="AX2562" s="539"/>
      <c r="AY2562" s="539"/>
      <c r="AZ2562" s="539"/>
      <c r="BA2562" s="539"/>
      <c r="BB2562" s="357"/>
      <c r="BC2562" s="592">
        <f t="shared" si="2206"/>
        <v>12119</v>
      </c>
      <c r="BD2562" s="593">
        <f t="shared" si="2207"/>
        <v>17184.2</v>
      </c>
      <c r="BE2562" s="595">
        <f t="shared" si="2208"/>
        <v>62160.799999999996</v>
      </c>
      <c r="BF2562" s="289">
        <f t="shared" si="2209"/>
        <v>52820</v>
      </c>
      <c r="BG2562" s="596">
        <f t="shared" si="2210"/>
        <v>99524</v>
      </c>
      <c r="BH2562" s="595">
        <f t="shared" si="2211"/>
        <v>40807.9</v>
      </c>
      <c r="BI2562" s="289">
        <f t="shared" si="2212"/>
        <v>19232</v>
      </c>
      <c r="BJ2562" s="596">
        <f t="shared" si="2213"/>
        <v>89549</v>
      </c>
      <c r="BK2562" s="595">
        <f t="shared" si="2214"/>
        <v>5394</v>
      </c>
      <c r="BL2562" s="289">
        <f t="shared" si="2215"/>
        <v>4785</v>
      </c>
      <c r="BM2562" s="596">
        <f t="shared" si="2216"/>
        <v>8421.6</v>
      </c>
      <c r="BN2562" s="563">
        <f t="shared" si="2201"/>
        <v>12</v>
      </c>
      <c r="BO2562" s="87">
        <f t="shared" si="2217"/>
        <v>2024</v>
      </c>
      <c r="BP2562" s="87">
        <f t="shared" si="2218"/>
        <v>0</v>
      </c>
      <c r="BQ2562" s="202"/>
    </row>
    <row r="2563" spans="1:69" ht="10.5" customHeight="1" x14ac:dyDescent="0.2">
      <c r="A2563" s="87" t="str">
        <f t="shared" si="2204"/>
        <v>2024-25RYD12</v>
      </c>
      <c r="B2563" s="87" t="str">
        <f t="shared" si="2205"/>
        <v>Y59</v>
      </c>
      <c r="C2563" s="240" t="s">
        <v>204</v>
      </c>
      <c r="D2563" s="240" t="s">
        <v>175</v>
      </c>
      <c r="E2563" s="42"/>
      <c r="F2563" s="320" t="str">
        <f>VLOOKUP($G2563,'Selection Sheet'!$C$15:$F$39,3,0)</f>
        <v>Y59</v>
      </c>
      <c r="G2563" s="320" t="str">
        <f t="shared" si="2189"/>
        <v>RYD</v>
      </c>
      <c r="H2563" s="240" t="s">
        <v>538</v>
      </c>
      <c r="I2563" s="534">
        <v>277</v>
      </c>
      <c r="J2563" s="534">
        <v>75</v>
      </c>
      <c r="K2563" s="534">
        <v>57</v>
      </c>
      <c r="L2563" s="534">
        <v>26</v>
      </c>
      <c r="M2563" s="534">
        <v>278</v>
      </c>
      <c r="N2563" s="534">
        <v>28</v>
      </c>
      <c r="O2563" s="534">
        <v>56</v>
      </c>
      <c r="P2563" s="534">
        <v>14</v>
      </c>
      <c r="Q2563" s="534" t="s">
        <v>80</v>
      </c>
      <c r="R2563" s="534" t="s">
        <v>80</v>
      </c>
      <c r="S2563" s="534">
        <v>729</v>
      </c>
      <c r="T2563" s="549">
        <v>402</v>
      </c>
      <c r="U2563" s="554">
        <v>94</v>
      </c>
      <c r="V2563" s="554">
        <v>82</v>
      </c>
      <c r="W2563" s="554">
        <v>142</v>
      </c>
      <c r="X2563" s="498">
        <v>501</v>
      </c>
      <c r="Y2563" s="555">
        <v>57.5</v>
      </c>
      <c r="Z2563" s="554">
        <v>29</v>
      </c>
      <c r="AA2563" s="554">
        <v>130</v>
      </c>
      <c r="AB2563" s="549">
        <v>74</v>
      </c>
      <c r="AC2563" s="554">
        <v>62.9</v>
      </c>
      <c r="AD2563" s="554">
        <v>52</v>
      </c>
      <c r="AE2563" s="554">
        <v>99</v>
      </c>
      <c r="AF2563" s="502">
        <v>114</v>
      </c>
      <c r="AG2563" s="503">
        <v>163.291666666667</v>
      </c>
      <c r="AH2563" s="503">
        <v>216</v>
      </c>
      <c r="AI2563" s="502">
        <v>96</v>
      </c>
      <c r="AJ2563" s="538" t="s">
        <v>80</v>
      </c>
      <c r="AK2563" s="538" t="s">
        <v>80</v>
      </c>
      <c r="AL2563" s="538">
        <v>133</v>
      </c>
      <c r="AM2563" s="538">
        <v>300</v>
      </c>
      <c r="AN2563" s="539"/>
      <c r="AO2563" s="539"/>
      <c r="AP2563" s="569"/>
      <c r="AQ2563" s="569"/>
      <c r="AR2563" s="539"/>
      <c r="AS2563" s="539"/>
      <c r="AT2563" s="539"/>
      <c r="AU2563" s="539"/>
      <c r="AV2563" s="539"/>
      <c r="AW2563" s="539"/>
      <c r="AX2563" s="539"/>
      <c r="AY2563" s="539"/>
      <c r="AZ2563" s="539"/>
      <c r="BA2563" s="539"/>
      <c r="BB2563" s="357"/>
      <c r="BC2563" s="592">
        <f t="shared" si="2206"/>
        <v>15676.000000000033</v>
      </c>
      <c r="BD2563" s="593">
        <f t="shared" si="2207"/>
        <v>20736</v>
      </c>
      <c r="BE2563" s="595">
        <f t="shared" si="2208"/>
        <v>37788</v>
      </c>
      <c r="BF2563" s="289">
        <f t="shared" si="2209"/>
        <v>32964</v>
      </c>
      <c r="BG2563" s="596">
        <f t="shared" si="2210"/>
        <v>57084</v>
      </c>
      <c r="BH2563" s="595">
        <f t="shared" si="2211"/>
        <v>28807.5</v>
      </c>
      <c r="BI2563" s="289">
        <f t="shared" si="2212"/>
        <v>14529</v>
      </c>
      <c r="BJ2563" s="596">
        <f t="shared" si="2213"/>
        <v>65130</v>
      </c>
      <c r="BK2563" s="595">
        <f t="shared" si="2214"/>
        <v>4654.5999999999995</v>
      </c>
      <c r="BL2563" s="289">
        <f t="shared" si="2215"/>
        <v>3848</v>
      </c>
      <c r="BM2563" s="596">
        <f t="shared" si="2216"/>
        <v>7326</v>
      </c>
      <c r="BN2563" s="563">
        <f t="shared" si="2201"/>
        <v>12</v>
      </c>
      <c r="BO2563" s="87">
        <f t="shared" si="2217"/>
        <v>2024</v>
      </c>
      <c r="BP2563" s="87">
        <f t="shared" si="2218"/>
        <v>0</v>
      </c>
      <c r="BQ2563" s="202"/>
    </row>
    <row r="2564" spans="1:69" ht="10.5" customHeight="1" x14ac:dyDescent="0.2">
      <c r="A2564" s="87" t="str">
        <f t="shared" si="2204"/>
        <v>2024-25RYE12</v>
      </c>
      <c r="B2564" s="87" t="str">
        <f t="shared" si="2205"/>
        <v>Y59</v>
      </c>
      <c r="C2564" s="240" t="s">
        <v>204</v>
      </c>
      <c r="D2564" s="240" t="s">
        <v>175</v>
      </c>
      <c r="E2564" s="42"/>
      <c r="F2564" s="320" t="str">
        <f>VLOOKUP($G2564,'Selection Sheet'!$C$15:$F$39,3,0)</f>
        <v>Y59</v>
      </c>
      <c r="G2564" s="320" t="str">
        <f t="shared" si="2189"/>
        <v>RYE</v>
      </c>
      <c r="H2564" s="240" t="s">
        <v>539</v>
      </c>
      <c r="I2564" s="534">
        <v>256</v>
      </c>
      <c r="J2564" s="534">
        <v>56</v>
      </c>
      <c r="K2564" s="534">
        <v>41</v>
      </c>
      <c r="L2564" s="534">
        <v>20</v>
      </c>
      <c r="M2564" s="534">
        <v>256</v>
      </c>
      <c r="N2564" s="534">
        <v>13</v>
      </c>
      <c r="O2564" s="534">
        <v>41</v>
      </c>
      <c r="P2564" s="534">
        <v>6</v>
      </c>
      <c r="Q2564" s="534" t="s">
        <v>80</v>
      </c>
      <c r="R2564" s="534" t="s">
        <v>80</v>
      </c>
      <c r="S2564" s="534">
        <v>548</v>
      </c>
      <c r="T2564" s="549">
        <v>339</v>
      </c>
      <c r="U2564" s="554">
        <v>97.6</v>
      </c>
      <c r="V2564" s="554">
        <v>83</v>
      </c>
      <c r="W2564" s="554">
        <v>143</v>
      </c>
      <c r="X2564" s="498">
        <v>364</v>
      </c>
      <c r="Y2564" s="555">
        <v>77.900000000000006</v>
      </c>
      <c r="Z2564" s="554">
        <v>28</v>
      </c>
      <c r="AA2564" s="554">
        <v>221</v>
      </c>
      <c r="AB2564" s="549">
        <v>77</v>
      </c>
      <c r="AC2564" s="554">
        <v>53.6</v>
      </c>
      <c r="AD2564" s="554">
        <v>45</v>
      </c>
      <c r="AE2564" s="554">
        <v>74</v>
      </c>
      <c r="AF2564" s="502">
        <v>62</v>
      </c>
      <c r="AG2564" s="503">
        <v>151.82352941176501</v>
      </c>
      <c r="AH2564" s="503">
        <v>300</v>
      </c>
      <c r="AI2564" s="502">
        <v>51</v>
      </c>
      <c r="AJ2564" s="538" t="s">
        <v>80</v>
      </c>
      <c r="AK2564" s="538" t="s">
        <v>80</v>
      </c>
      <c r="AL2564" s="538">
        <v>198</v>
      </c>
      <c r="AM2564" s="538">
        <v>300</v>
      </c>
      <c r="AN2564" s="539"/>
      <c r="AO2564" s="539"/>
      <c r="AP2564" s="569"/>
      <c r="AQ2564" s="569"/>
      <c r="AR2564" s="539"/>
      <c r="AS2564" s="539"/>
      <c r="AT2564" s="539"/>
      <c r="AU2564" s="539"/>
      <c r="AV2564" s="539"/>
      <c r="AW2564" s="539"/>
      <c r="AX2564" s="539"/>
      <c r="AY2564" s="539"/>
      <c r="AZ2564" s="539"/>
      <c r="BA2564" s="539"/>
      <c r="BB2564" s="357"/>
      <c r="BC2564" s="592">
        <f t="shared" si="2206"/>
        <v>7743.0000000000155</v>
      </c>
      <c r="BD2564" s="593">
        <f t="shared" si="2207"/>
        <v>15300</v>
      </c>
      <c r="BE2564" s="595">
        <f t="shared" si="2208"/>
        <v>33086.400000000001</v>
      </c>
      <c r="BF2564" s="289">
        <f t="shared" si="2209"/>
        <v>28137</v>
      </c>
      <c r="BG2564" s="596">
        <f t="shared" si="2210"/>
        <v>48477</v>
      </c>
      <c r="BH2564" s="595">
        <f t="shared" si="2211"/>
        <v>28355.600000000002</v>
      </c>
      <c r="BI2564" s="289">
        <f t="shared" si="2212"/>
        <v>10192</v>
      </c>
      <c r="BJ2564" s="596">
        <f t="shared" si="2213"/>
        <v>80444</v>
      </c>
      <c r="BK2564" s="595">
        <f t="shared" si="2214"/>
        <v>4127.2</v>
      </c>
      <c r="BL2564" s="289">
        <f t="shared" si="2215"/>
        <v>3465</v>
      </c>
      <c r="BM2564" s="596">
        <f t="shared" si="2216"/>
        <v>5698</v>
      </c>
      <c r="BN2564" s="563">
        <f t="shared" si="2201"/>
        <v>12</v>
      </c>
      <c r="BO2564" s="87">
        <f t="shared" si="2217"/>
        <v>2024</v>
      </c>
      <c r="BP2564" s="87">
        <f t="shared" si="2218"/>
        <v>0</v>
      </c>
      <c r="BQ2564" s="202"/>
    </row>
    <row r="2565" spans="1:69" ht="10.5" customHeight="1" x14ac:dyDescent="0.2">
      <c r="A2565" s="312" t="str">
        <f t="shared" si="2204"/>
        <v>2024-25RYF12</v>
      </c>
      <c r="B2565" s="312" t="str">
        <f t="shared" si="2205"/>
        <v>Y58</v>
      </c>
      <c r="C2565" s="245" t="s">
        <v>204</v>
      </c>
      <c r="D2565" s="245" t="s">
        <v>175</v>
      </c>
      <c r="E2565" s="53"/>
      <c r="F2565" s="322" t="str">
        <f>VLOOKUP($G2565,'Selection Sheet'!$C$15:$F$39,3,0)</f>
        <v>Y58</v>
      </c>
      <c r="G2565" s="322" t="str">
        <f t="shared" si="2189"/>
        <v>RYF</v>
      </c>
      <c r="H2565" s="245" t="s">
        <v>540</v>
      </c>
      <c r="I2565" s="543">
        <v>320</v>
      </c>
      <c r="J2565" s="543">
        <v>68</v>
      </c>
      <c r="K2565" s="543">
        <v>44</v>
      </c>
      <c r="L2565" s="543">
        <v>18</v>
      </c>
      <c r="M2565" s="543">
        <v>316</v>
      </c>
      <c r="N2565" s="543">
        <v>25</v>
      </c>
      <c r="O2565" s="543">
        <v>44</v>
      </c>
      <c r="P2565" s="543">
        <v>11</v>
      </c>
      <c r="Q2565" s="543" t="s">
        <v>80</v>
      </c>
      <c r="R2565" s="543" t="s">
        <v>80</v>
      </c>
      <c r="S2565" s="543">
        <v>942</v>
      </c>
      <c r="T2565" s="524">
        <v>651</v>
      </c>
      <c r="U2565" s="552">
        <v>132.69999999999999</v>
      </c>
      <c r="V2565" s="552">
        <v>106</v>
      </c>
      <c r="W2565" s="552">
        <v>211</v>
      </c>
      <c r="X2565" s="524">
        <v>625</v>
      </c>
      <c r="Y2565" s="557">
        <v>75.5</v>
      </c>
      <c r="Z2565" s="552">
        <v>30</v>
      </c>
      <c r="AA2565" s="552">
        <v>196.5</v>
      </c>
      <c r="AB2565" s="527">
        <v>64</v>
      </c>
      <c r="AC2565" s="552">
        <v>67.099999999999994</v>
      </c>
      <c r="AD2565" s="552">
        <v>61</v>
      </c>
      <c r="AE2565" s="552">
        <v>102.7</v>
      </c>
      <c r="AF2565" s="528">
        <v>137</v>
      </c>
      <c r="AG2565" s="529">
        <v>176.63247863247901</v>
      </c>
      <c r="AH2565" s="529">
        <v>241.2</v>
      </c>
      <c r="AI2565" s="528">
        <v>117</v>
      </c>
      <c r="AJ2565" s="544" t="s">
        <v>80</v>
      </c>
      <c r="AK2565" s="544" t="s">
        <v>80</v>
      </c>
      <c r="AL2565" s="544">
        <v>109</v>
      </c>
      <c r="AM2565" s="544">
        <v>300</v>
      </c>
      <c r="AN2565" s="545"/>
      <c r="AO2565" s="545"/>
      <c r="AP2565" s="571"/>
      <c r="AQ2565" s="571"/>
      <c r="AR2565" s="545"/>
      <c r="AS2565" s="545"/>
      <c r="AT2565" s="545"/>
      <c r="AU2565" s="545"/>
      <c r="AV2565" s="545"/>
      <c r="AW2565" s="545"/>
      <c r="AX2565" s="545"/>
      <c r="AY2565" s="545"/>
      <c r="AZ2565" s="545"/>
      <c r="BA2565" s="545"/>
      <c r="BB2565" s="359"/>
      <c r="BC2565" s="605">
        <f t="shared" si="2206"/>
        <v>20666.000000000044</v>
      </c>
      <c r="BD2565" s="606">
        <f t="shared" si="2207"/>
        <v>28220.399999999998</v>
      </c>
      <c r="BE2565" s="609">
        <f t="shared" si="2208"/>
        <v>86387.7</v>
      </c>
      <c r="BF2565" s="311">
        <f t="shared" si="2209"/>
        <v>69006</v>
      </c>
      <c r="BG2565" s="610">
        <f t="shared" si="2210"/>
        <v>137361</v>
      </c>
      <c r="BH2565" s="609">
        <f t="shared" si="2211"/>
        <v>47187.5</v>
      </c>
      <c r="BI2565" s="311">
        <f t="shared" si="2212"/>
        <v>18750</v>
      </c>
      <c r="BJ2565" s="610">
        <f t="shared" si="2213"/>
        <v>122812.5</v>
      </c>
      <c r="BK2565" s="609">
        <f t="shared" si="2214"/>
        <v>4294.3999999999996</v>
      </c>
      <c r="BL2565" s="311">
        <f t="shared" si="2215"/>
        <v>3904</v>
      </c>
      <c r="BM2565" s="610">
        <f t="shared" si="2216"/>
        <v>6572.8</v>
      </c>
      <c r="BN2565" s="565">
        <f t="shared" si="2201"/>
        <v>12</v>
      </c>
      <c r="BO2565" s="312">
        <f t="shared" si="2217"/>
        <v>2024</v>
      </c>
      <c r="BP2565" s="312">
        <f t="shared" si="2218"/>
        <v>0</v>
      </c>
      <c r="BQ2565" s="363"/>
    </row>
    <row r="2566" spans="1:69" ht="10.5" customHeight="1" x14ac:dyDescent="0.2">
      <c r="A2566" s="313" t="str">
        <f t="shared" ref="A2566:A2576" si="2219">CONCATENATE(C2566,G2566,BN2566)</f>
        <v>2024-25R1F1</v>
      </c>
      <c r="B2566" s="313" t="str">
        <f t="shared" ref="B2566:B2576" si="2220">F2566</f>
        <v>Y59</v>
      </c>
      <c r="C2566" s="241" t="s">
        <v>204</v>
      </c>
      <c r="D2566" s="241" t="s">
        <v>176</v>
      </c>
      <c r="E2566" s="223"/>
      <c r="F2566" s="364" t="str">
        <f>VLOOKUP($G2566,'Selection Sheet'!$C$15:$F$39,3,0)</f>
        <v>Y59</v>
      </c>
      <c r="G2566" s="364" t="str">
        <f t="shared" si="2189"/>
        <v>R1F</v>
      </c>
      <c r="H2566" s="241" t="s">
        <v>529</v>
      </c>
      <c r="I2566" s="546">
        <v>8</v>
      </c>
      <c r="J2566" s="546">
        <v>4</v>
      </c>
      <c r="K2566" s="546">
        <v>1</v>
      </c>
      <c r="L2566" s="546">
        <v>0</v>
      </c>
      <c r="M2566" s="546">
        <v>8</v>
      </c>
      <c r="N2566" s="546">
        <v>2</v>
      </c>
      <c r="O2566" s="546">
        <v>1</v>
      </c>
      <c r="P2566" s="546">
        <v>0</v>
      </c>
      <c r="Q2566" s="546" t="s">
        <v>80</v>
      </c>
      <c r="R2566" s="546" t="s">
        <v>80</v>
      </c>
      <c r="S2566" s="546">
        <v>31</v>
      </c>
      <c r="T2566" s="486">
        <v>18</v>
      </c>
      <c r="U2566" s="553">
        <v>84.1</v>
      </c>
      <c r="V2566" s="553">
        <v>82</v>
      </c>
      <c r="W2566" s="553">
        <v>138</v>
      </c>
      <c r="X2566" s="486">
        <v>17</v>
      </c>
      <c r="Y2566" s="558">
        <v>74.8</v>
      </c>
      <c r="Z2566" s="553">
        <v>27</v>
      </c>
      <c r="AA2566" s="553">
        <v>212</v>
      </c>
      <c r="AB2566" s="489" t="s">
        <v>80</v>
      </c>
      <c r="AC2566" s="553" t="s">
        <v>80</v>
      </c>
      <c r="AD2566" s="553" t="s">
        <v>80</v>
      </c>
      <c r="AE2566" s="553" t="s">
        <v>80</v>
      </c>
      <c r="AF2566" s="490">
        <v>2</v>
      </c>
      <c r="AG2566" s="491">
        <v>222</v>
      </c>
      <c r="AH2566" s="491">
        <v>241.2</v>
      </c>
      <c r="AI2566" s="490">
        <v>2</v>
      </c>
      <c r="AJ2566" s="538">
        <v>6</v>
      </c>
      <c r="AK2566" s="538">
        <v>7</v>
      </c>
      <c r="AL2566" s="538" t="s">
        <v>80</v>
      </c>
      <c r="AM2566" s="538" t="s">
        <v>80</v>
      </c>
      <c r="AN2566" s="539"/>
      <c r="AO2566" s="539"/>
      <c r="AP2566" s="572"/>
      <c r="AQ2566" s="572"/>
      <c r="AR2566" s="548"/>
      <c r="AS2566" s="548"/>
      <c r="AT2566" s="548"/>
      <c r="AU2566" s="548"/>
      <c r="AV2566" s="548"/>
      <c r="AW2566" s="548"/>
      <c r="AX2566" s="548"/>
      <c r="AY2566" s="548"/>
      <c r="AZ2566" s="548"/>
      <c r="BA2566" s="548"/>
      <c r="BB2566" s="361"/>
      <c r="BC2566" s="586">
        <f t="shared" ref="BC2566:BC2576" si="2221">IFERROR(AG2566*$AI2566,"-")</f>
        <v>444</v>
      </c>
      <c r="BD2566" s="587">
        <f t="shared" ref="BD2566:BD2576" si="2222">IFERROR(AH2566*$AI2566,"-")</f>
        <v>482.4</v>
      </c>
      <c r="BE2566" s="590">
        <f t="shared" ref="BE2566:BE2576" si="2223">IFERROR(U2566*$T2566, "-")</f>
        <v>1513.8</v>
      </c>
      <c r="BF2566" s="308">
        <f t="shared" ref="BF2566:BF2576" si="2224">IFERROR(V2566*$T2566,"-")</f>
        <v>1476</v>
      </c>
      <c r="BG2566" s="591">
        <f t="shared" ref="BG2566:BG2576" si="2225">IFERROR(W2566*$T2566,"-")</f>
        <v>2484</v>
      </c>
      <c r="BH2566" s="590">
        <f t="shared" ref="BH2566:BH2576" si="2226">IFERROR(Y2566*$X2566, "-")</f>
        <v>1271.5999999999999</v>
      </c>
      <c r="BI2566" s="308">
        <f t="shared" ref="BI2566:BI2576" si="2227">IFERROR(Z2566*$X2566,"-")</f>
        <v>459</v>
      </c>
      <c r="BJ2566" s="591">
        <f t="shared" ref="BJ2566:BJ2576" si="2228">IFERROR(AA2566*$X2566,"-")</f>
        <v>3604</v>
      </c>
      <c r="BK2566" s="590" t="str">
        <f t="shared" ref="BK2566:BK2576" si="2229">IFERROR(AC2566*$AB2566, "-")</f>
        <v>-</v>
      </c>
      <c r="BL2566" s="308" t="str">
        <f t="shared" ref="BL2566:BL2576" si="2230">IFERROR(AD2566*$AB2566,"-")</f>
        <v>-</v>
      </c>
      <c r="BM2566" s="591" t="str">
        <f t="shared" ref="BM2566:BM2576" si="2231">IFERROR(AE2566*$AB2566,"-")</f>
        <v>-</v>
      </c>
      <c r="BN2566" s="562">
        <f t="shared" si="2201"/>
        <v>1</v>
      </c>
      <c r="BO2566" s="313">
        <f t="shared" ref="BO2566:BO2576" si="2232">VALUE(LEFT(C2566,4)+IF($BN2566&lt;4,1,0))</f>
        <v>2025</v>
      </c>
      <c r="BP2566" s="313">
        <f t="shared" ref="BP2566:BP2576" si="2233">(BN2566/3-ROUNDDOWN(BN2566/3,0))*3</f>
        <v>1</v>
      </c>
      <c r="BQ2566" s="362"/>
    </row>
    <row r="2567" spans="1:69" ht="10.5" customHeight="1" x14ac:dyDescent="0.2">
      <c r="A2567" s="87" t="str">
        <f t="shared" si="2219"/>
        <v>2024-25RRU1</v>
      </c>
      <c r="B2567" s="87" t="str">
        <f t="shared" si="2220"/>
        <v>Y56</v>
      </c>
      <c r="C2567" s="240" t="s">
        <v>204</v>
      </c>
      <c r="D2567" s="240" t="s">
        <v>176</v>
      </c>
      <c r="E2567" s="42"/>
      <c r="F2567" s="320" t="str">
        <f>VLOOKUP($G2567,'Selection Sheet'!$C$15:$F$39,3,0)</f>
        <v>Y56</v>
      </c>
      <c r="G2567" s="320" t="str">
        <f t="shared" si="2189"/>
        <v>RRU</v>
      </c>
      <c r="H2567" s="240" t="s">
        <v>530</v>
      </c>
      <c r="I2567" s="534">
        <v>502</v>
      </c>
      <c r="J2567" s="534">
        <v>124</v>
      </c>
      <c r="K2567" s="534">
        <v>58</v>
      </c>
      <c r="L2567" s="534">
        <v>24</v>
      </c>
      <c r="M2567" s="534">
        <v>498</v>
      </c>
      <c r="N2567" s="534">
        <v>42</v>
      </c>
      <c r="O2567" s="534">
        <v>58</v>
      </c>
      <c r="P2567" s="534">
        <v>15</v>
      </c>
      <c r="Q2567" s="534" t="s">
        <v>80</v>
      </c>
      <c r="R2567" s="534" t="s">
        <v>80</v>
      </c>
      <c r="S2567" s="534">
        <v>1334</v>
      </c>
      <c r="T2567" s="549">
        <v>335</v>
      </c>
      <c r="U2567" s="554">
        <v>90.6</v>
      </c>
      <c r="V2567" s="554">
        <v>84</v>
      </c>
      <c r="W2567" s="554">
        <v>135</v>
      </c>
      <c r="X2567" s="498">
        <v>612</v>
      </c>
      <c r="Y2567" s="555">
        <v>65.400000000000006</v>
      </c>
      <c r="Z2567" s="554">
        <v>28</v>
      </c>
      <c r="AA2567" s="554">
        <v>173.6</v>
      </c>
      <c r="AB2567" s="549">
        <v>98</v>
      </c>
      <c r="AC2567" s="554">
        <v>58.3</v>
      </c>
      <c r="AD2567" s="554">
        <v>46</v>
      </c>
      <c r="AE2567" s="554">
        <v>92.1</v>
      </c>
      <c r="AF2567" s="502">
        <v>116</v>
      </c>
      <c r="AG2567" s="503">
        <v>151.06122448979599</v>
      </c>
      <c r="AH2567" s="503">
        <v>203.1</v>
      </c>
      <c r="AI2567" s="502">
        <v>98</v>
      </c>
      <c r="AJ2567" s="538">
        <v>234</v>
      </c>
      <c r="AK2567" s="538">
        <v>298</v>
      </c>
      <c r="AL2567" s="538" t="s">
        <v>80</v>
      </c>
      <c r="AM2567" s="538" t="s">
        <v>80</v>
      </c>
      <c r="AN2567" s="539"/>
      <c r="AO2567" s="539"/>
      <c r="AP2567" s="569"/>
      <c r="AQ2567" s="569"/>
      <c r="AR2567" s="539"/>
      <c r="AS2567" s="539"/>
      <c r="AT2567" s="539"/>
      <c r="AU2567" s="539"/>
      <c r="AV2567" s="539"/>
      <c r="AW2567" s="539"/>
      <c r="AX2567" s="539"/>
      <c r="AY2567" s="539"/>
      <c r="AZ2567" s="539"/>
      <c r="BA2567" s="539"/>
      <c r="BB2567" s="357"/>
      <c r="BC2567" s="592">
        <f t="shared" si="2221"/>
        <v>14804.000000000007</v>
      </c>
      <c r="BD2567" s="593">
        <f t="shared" si="2222"/>
        <v>19903.8</v>
      </c>
      <c r="BE2567" s="595">
        <f t="shared" si="2223"/>
        <v>30350.999999999996</v>
      </c>
      <c r="BF2567" s="289">
        <f t="shared" si="2224"/>
        <v>28140</v>
      </c>
      <c r="BG2567" s="596">
        <f t="shared" si="2225"/>
        <v>45225</v>
      </c>
      <c r="BH2567" s="595">
        <f t="shared" si="2226"/>
        <v>40024.800000000003</v>
      </c>
      <c r="BI2567" s="289">
        <f t="shared" si="2227"/>
        <v>17136</v>
      </c>
      <c r="BJ2567" s="596">
        <f t="shared" si="2228"/>
        <v>106243.2</v>
      </c>
      <c r="BK2567" s="595">
        <f t="shared" si="2229"/>
        <v>5713.4</v>
      </c>
      <c r="BL2567" s="289">
        <f t="shared" si="2230"/>
        <v>4508</v>
      </c>
      <c r="BM2567" s="596">
        <f t="shared" si="2231"/>
        <v>9025.7999999999993</v>
      </c>
      <c r="BN2567" s="563">
        <f t="shared" si="2201"/>
        <v>1</v>
      </c>
      <c r="BO2567" s="87">
        <f t="shared" si="2232"/>
        <v>2025</v>
      </c>
      <c r="BP2567" s="87">
        <f t="shared" si="2233"/>
        <v>1</v>
      </c>
      <c r="BQ2567" s="202"/>
    </row>
    <row r="2568" spans="1:69" ht="10.5" customHeight="1" x14ac:dyDescent="0.2">
      <c r="A2568" s="87" t="str">
        <f t="shared" si="2219"/>
        <v>2024-25RX61</v>
      </c>
      <c r="B2568" s="87" t="str">
        <f t="shared" si="2220"/>
        <v>Y63</v>
      </c>
      <c r="C2568" s="240" t="s">
        <v>204</v>
      </c>
      <c r="D2568" s="240" t="s">
        <v>176</v>
      </c>
      <c r="E2568" s="42"/>
      <c r="F2568" s="320" t="str">
        <f>VLOOKUP($G2568,'Selection Sheet'!$C$15:$F$39,3,0)</f>
        <v>Y63</v>
      </c>
      <c r="G2568" s="320" t="str">
        <f t="shared" si="2189"/>
        <v>RX6</v>
      </c>
      <c r="H2568" s="240" t="s">
        <v>532</v>
      </c>
      <c r="I2568" s="534">
        <v>236</v>
      </c>
      <c r="J2568" s="534">
        <v>78</v>
      </c>
      <c r="K2568" s="534">
        <v>33</v>
      </c>
      <c r="L2568" s="534">
        <v>20</v>
      </c>
      <c r="M2568" s="534">
        <v>236</v>
      </c>
      <c r="N2568" s="534">
        <v>20</v>
      </c>
      <c r="O2568" s="534">
        <v>33</v>
      </c>
      <c r="P2568" s="534">
        <v>13</v>
      </c>
      <c r="Q2568" s="534" t="s">
        <v>80</v>
      </c>
      <c r="R2568" s="534" t="s">
        <v>80</v>
      </c>
      <c r="S2568" s="534">
        <v>615</v>
      </c>
      <c r="T2568" s="549">
        <v>268</v>
      </c>
      <c r="U2568" s="554">
        <v>89</v>
      </c>
      <c r="V2568" s="554">
        <v>73.5</v>
      </c>
      <c r="W2568" s="554">
        <v>130.30000000000001</v>
      </c>
      <c r="X2568" s="498">
        <v>306</v>
      </c>
      <c r="Y2568" s="555">
        <v>75.2</v>
      </c>
      <c r="Z2568" s="554">
        <v>33</v>
      </c>
      <c r="AA2568" s="554">
        <v>189</v>
      </c>
      <c r="AB2568" s="549">
        <v>55</v>
      </c>
      <c r="AC2568" s="554">
        <v>60.7</v>
      </c>
      <c r="AD2568" s="554">
        <v>53</v>
      </c>
      <c r="AE2568" s="554">
        <v>105.6</v>
      </c>
      <c r="AF2568" s="502">
        <v>62</v>
      </c>
      <c r="AG2568" s="503">
        <v>142.30612244898001</v>
      </c>
      <c r="AH2568" s="503">
        <v>182</v>
      </c>
      <c r="AI2568" s="502">
        <v>49</v>
      </c>
      <c r="AJ2568" s="538">
        <v>54</v>
      </c>
      <c r="AK2568" s="538">
        <v>65</v>
      </c>
      <c r="AL2568" s="538" t="s">
        <v>80</v>
      </c>
      <c r="AM2568" s="538" t="s">
        <v>80</v>
      </c>
      <c r="AN2568" s="539"/>
      <c r="AO2568" s="539"/>
      <c r="AP2568" s="569"/>
      <c r="AQ2568" s="569"/>
      <c r="AR2568" s="539"/>
      <c r="AS2568" s="539"/>
      <c r="AT2568" s="539"/>
      <c r="AU2568" s="539"/>
      <c r="AV2568" s="539"/>
      <c r="AW2568" s="539"/>
      <c r="AX2568" s="539"/>
      <c r="AY2568" s="539"/>
      <c r="AZ2568" s="539"/>
      <c r="BA2568" s="539"/>
      <c r="BB2568" s="357"/>
      <c r="BC2568" s="592">
        <f t="shared" si="2221"/>
        <v>6973.00000000002</v>
      </c>
      <c r="BD2568" s="593">
        <f t="shared" si="2222"/>
        <v>8918</v>
      </c>
      <c r="BE2568" s="595">
        <f t="shared" si="2223"/>
        <v>23852</v>
      </c>
      <c r="BF2568" s="289">
        <f t="shared" si="2224"/>
        <v>19698</v>
      </c>
      <c r="BG2568" s="596">
        <f t="shared" si="2225"/>
        <v>34920.400000000001</v>
      </c>
      <c r="BH2568" s="595">
        <f t="shared" si="2226"/>
        <v>23011.200000000001</v>
      </c>
      <c r="BI2568" s="289">
        <f t="shared" si="2227"/>
        <v>10098</v>
      </c>
      <c r="BJ2568" s="596">
        <f t="shared" si="2228"/>
        <v>57834</v>
      </c>
      <c r="BK2568" s="595">
        <f t="shared" si="2229"/>
        <v>3338.5</v>
      </c>
      <c r="BL2568" s="289">
        <f t="shared" si="2230"/>
        <v>2915</v>
      </c>
      <c r="BM2568" s="596">
        <f t="shared" si="2231"/>
        <v>5808</v>
      </c>
      <c r="BN2568" s="563">
        <f t="shared" si="2201"/>
        <v>1</v>
      </c>
      <c r="BO2568" s="87">
        <f t="shared" si="2232"/>
        <v>2025</v>
      </c>
      <c r="BP2568" s="87">
        <f t="shared" si="2233"/>
        <v>1</v>
      </c>
      <c r="BQ2568" s="202"/>
    </row>
    <row r="2569" spans="1:69" ht="10.5" customHeight="1" x14ac:dyDescent="0.2">
      <c r="A2569" s="314" t="str">
        <f t="shared" si="2219"/>
        <v>2024-25RX71</v>
      </c>
      <c r="B2569" s="314" t="str">
        <f t="shared" si="2220"/>
        <v>Y62</v>
      </c>
      <c r="C2569" s="243" t="s">
        <v>204</v>
      </c>
      <c r="D2569" s="240" t="s">
        <v>176</v>
      </c>
      <c r="E2569" s="206"/>
      <c r="F2569" s="321" t="str">
        <f>VLOOKUP($G2569,'Selection Sheet'!$C$15:$F$39,3,0)</f>
        <v>Y62</v>
      </c>
      <c r="G2569" s="320" t="str">
        <f t="shared" si="2189"/>
        <v>RX7</v>
      </c>
      <c r="H2569" s="243" t="s">
        <v>533</v>
      </c>
      <c r="I2569" s="540">
        <v>402</v>
      </c>
      <c r="J2569" s="540">
        <v>114</v>
      </c>
      <c r="K2569" s="540">
        <v>55</v>
      </c>
      <c r="L2569" s="540">
        <v>24</v>
      </c>
      <c r="M2569" s="540">
        <v>398</v>
      </c>
      <c r="N2569" s="540">
        <v>36</v>
      </c>
      <c r="O2569" s="540">
        <v>55</v>
      </c>
      <c r="P2569" s="540">
        <v>18</v>
      </c>
      <c r="Q2569" s="540" t="s">
        <v>80</v>
      </c>
      <c r="R2569" s="540" t="s">
        <v>80</v>
      </c>
      <c r="S2569" s="540">
        <v>1368</v>
      </c>
      <c r="T2569" s="514">
        <v>731</v>
      </c>
      <c r="U2569" s="551">
        <v>93.5</v>
      </c>
      <c r="V2569" s="551">
        <v>81</v>
      </c>
      <c r="W2569" s="551">
        <v>147</v>
      </c>
      <c r="X2569" s="511">
        <v>756</v>
      </c>
      <c r="Y2569" s="556">
        <v>71.8</v>
      </c>
      <c r="Z2569" s="551">
        <v>27</v>
      </c>
      <c r="AA2569" s="551">
        <v>190.1</v>
      </c>
      <c r="AB2569" s="514">
        <v>106</v>
      </c>
      <c r="AC2569" s="551">
        <v>64.8</v>
      </c>
      <c r="AD2569" s="551">
        <v>55</v>
      </c>
      <c r="AE2569" s="551">
        <v>103.5</v>
      </c>
      <c r="AF2569" s="515">
        <v>137</v>
      </c>
      <c r="AG2569" s="516">
        <v>168.00900900900899</v>
      </c>
      <c r="AH2569" s="516">
        <v>222</v>
      </c>
      <c r="AI2569" s="515">
        <v>111</v>
      </c>
      <c r="AJ2569" s="519">
        <v>174</v>
      </c>
      <c r="AK2569" s="519">
        <v>194</v>
      </c>
      <c r="AL2569" s="519" t="s">
        <v>80</v>
      </c>
      <c r="AM2569" s="519" t="s">
        <v>80</v>
      </c>
      <c r="AN2569" s="570"/>
      <c r="AO2569" s="570"/>
      <c r="AP2569" s="570"/>
      <c r="AQ2569" s="570"/>
      <c r="AR2569" s="542"/>
      <c r="AS2569" s="542"/>
      <c r="AT2569" s="542"/>
      <c r="AU2569" s="542"/>
      <c r="AV2569" s="542"/>
      <c r="AW2569" s="542"/>
      <c r="AX2569" s="542"/>
      <c r="AY2569" s="542"/>
      <c r="AZ2569" s="542"/>
      <c r="BA2569" s="542"/>
      <c r="BB2569" s="358"/>
      <c r="BC2569" s="597">
        <f t="shared" si="2221"/>
        <v>18648.999999999996</v>
      </c>
      <c r="BD2569" s="598">
        <f t="shared" si="2222"/>
        <v>24642</v>
      </c>
      <c r="BE2569" s="602">
        <f t="shared" si="2223"/>
        <v>68348.5</v>
      </c>
      <c r="BF2569" s="603">
        <f t="shared" si="2224"/>
        <v>59211</v>
      </c>
      <c r="BG2569" s="604">
        <f t="shared" si="2225"/>
        <v>107457</v>
      </c>
      <c r="BH2569" s="602">
        <f t="shared" si="2226"/>
        <v>54280.799999999996</v>
      </c>
      <c r="BI2569" s="603">
        <f t="shared" si="2227"/>
        <v>20412</v>
      </c>
      <c r="BJ2569" s="604">
        <f t="shared" si="2228"/>
        <v>143715.6</v>
      </c>
      <c r="BK2569" s="602">
        <f t="shared" si="2229"/>
        <v>6868.7999999999993</v>
      </c>
      <c r="BL2569" s="603">
        <f t="shared" si="2230"/>
        <v>5830</v>
      </c>
      <c r="BM2569" s="604">
        <f t="shared" si="2231"/>
        <v>10971</v>
      </c>
      <c r="BN2569" s="564">
        <f t="shared" si="2201"/>
        <v>1</v>
      </c>
      <c r="BO2569" s="314">
        <f t="shared" si="2232"/>
        <v>2025</v>
      </c>
      <c r="BP2569" s="314">
        <f t="shared" si="2233"/>
        <v>1</v>
      </c>
      <c r="BQ2569" s="202"/>
    </row>
    <row r="2570" spans="1:69" ht="10.5" customHeight="1" x14ac:dyDescent="0.2">
      <c r="A2570" s="87" t="str">
        <f t="shared" si="2219"/>
        <v>2024-25RX81</v>
      </c>
      <c r="B2570" s="87" t="str">
        <f t="shared" si="2220"/>
        <v>Y63</v>
      </c>
      <c r="C2570" s="240" t="s">
        <v>204</v>
      </c>
      <c r="D2570" s="240" t="s">
        <v>176</v>
      </c>
      <c r="E2570" s="42"/>
      <c r="F2570" s="320" t="str">
        <f>VLOOKUP($G2570,'Selection Sheet'!$C$15:$F$39,3,0)</f>
        <v>Y63</v>
      </c>
      <c r="G2570" s="320" t="str">
        <f t="shared" si="2189"/>
        <v>RX8</v>
      </c>
      <c r="H2570" s="240" t="s">
        <v>534</v>
      </c>
      <c r="I2570" s="534">
        <v>347</v>
      </c>
      <c r="J2570" s="534">
        <v>74</v>
      </c>
      <c r="K2570" s="534">
        <v>34</v>
      </c>
      <c r="L2570" s="534">
        <v>18</v>
      </c>
      <c r="M2570" s="534">
        <v>330</v>
      </c>
      <c r="N2570" s="534">
        <v>23</v>
      </c>
      <c r="O2570" s="534">
        <v>30</v>
      </c>
      <c r="P2570" s="534">
        <v>7</v>
      </c>
      <c r="Q2570" s="534" t="s">
        <v>80</v>
      </c>
      <c r="R2570" s="534" t="s">
        <v>80</v>
      </c>
      <c r="S2570" s="534">
        <v>1176</v>
      </c>
      <c r="T2570" s="549">
        <v>267</v>
      </c>
      <c r="U2570" s="554">
        <v>86.7</v>
      </c>
      <c r="V2570" s="554">
        <v>79</v>
      </c>
      <c r="W2570" s="554">
        <v>135.80000000000001</v>
      </c>
      <c r="X2570" s="498">
        <v>451</v>
      </c>
      <c r="Y2570" s="555">
        <v>93.3</v>
      </c>
      <c r="Z2570" s="554">
        <v>28.5</v>
      </c>
      <c r="AA2570" s="554">
        <v>280.60000000000002</v>
      </c>
      <c r="AB2570" s="549">
        <v>79</v>
      </c>
      <c r="AC2570" s="554">
        <v>64.099999999999994</v>
      </c>
      <c r="AD2570" s="554">
        <v>49</v>
      </c>
      <c r="AE2570" s="554">
        <v>107.6</v>
      </c>
      <c r="AF2570" s="502">
        <v>88</v>
      </c>
      <c r="AG2570" s="503">
        <v>144.5625</v>
      </c>
      <c r="AH2570" s="503">
        <v>207.3</v>
      </c>
      <c r="AI2570" s="502">
        <v>80</v>
      </c>
      <c r="AJ2570" s="506">
        <v>128</v>
      </c>
      <c r="AK2570" s="506">
        <v>203</v>
      </c>
      <c r="AL2570" s="506" t="s">
        <v>80</v>
      </c>
      <c r="AM2570" s="506" t="s">
        <v>80</v>
      </c>
      <c r="AN2570" s="569"/>
      <c r="AO2570" s="569"/>
      <c r="AP2570" s="569"/>
      <c r="AQ2570" s="569"/>
      <c r="AR2570" s="539"/>
      <c r="AS2570" s="539"/>
      <c r="AT2570" s="539"/>
      <c r="AU2570" s="539"/>
      <c r="AV2570" s="539"/>
      <c r="AW2570" s="539"/>
      <c r="AX2570" s="539"/>
      <c r="AY2570" s="539"/>
      <c r="AZ2570" s="539"/>
      <c r="BA2570" s="539"/>
      <c r="BB2570" s="357"/>
      <c r="BC2570" s="592">
        <f t="shared" si="2221"/>
        <v>11565</v>
      </c>
      <c r="BD2570" s="593">
        <f t="shared" si="2222"/>
        <v>16584</v>
      </c>
      <c r="BE2570" s="595">
        <f t="shared" si="2223"/>
        <v>23148.9</v>
      </c>
      <c r="BF2570" s="289">
        <f t="shared" si="2224"/>
        <v>21093</v>
      </c>
      <c r="BG2570" s="596">
        <f t="shared" si="2225"/>
        <v>36258.600000000006</v>
      </c>
      <c r="BH2570" s="595">
        <f t="shared" si="2226"/>
        <v>42078.299999999996</v>
      </c>
      <c r="BI2570" s="289">
        <f t="shared" si="2227"/>
        <v>12853.5</v>
      </c>
      <c r="BJ2570" s="596">
        <f t="shared" si="2228"/>
        <v>126550.6</v>
      </c>
      <c r="BK2570" s="595">
        <f t="shared" si="2229"/>
        <v>5063.8999999999996</v>
      </c>
      <c r="BL2570" s="289">
        <f t="shared" si="2230"/>
        <v>3871</v>
      </c>
      <c r="BM2570" s="596">
        <f t="shared" si="2231"/>
        <v>8500.4</v>
      </c>
      <c r="BN2570" s="563">
        <f t="shared" si="2201"/>
        <v>1</v>
      </c>
      <c r="BO2570" s="87">
        <f t="shared" si="2232"/>
        <v>2025</v>
      </c>
      <c r="BP2570" s="87">
        <f t="shared" si="2233"/>
        <v>1</v>
      </c>
      <c r="BQ2570" s="202"/>
    </row>
    <row r="2571" spans="1:69" ht="10.5" customHeight="1" x14ac:dyDescent="0.2">
      <c r="A2571" s="87" t="str">
        <f t="shared" si="2219"/>
        <v>2024-25RX91</v>
      </c>
      <c r="B2571" s="87" t="str">
        <f t="shared" si="2220"/>
        <v>Y60</v>
      </c>
      <c r="C2571" s="240" t="s">
        <v>204</v>
      </c>
      <c r="D2571" s="240" t="s">
        <v>176</v>
      </c>
      <c r="E2571" s="42"/>
      <c r="F2571" s="320" t="str">
        <f>VLOOKUP($G2571,'Selection Sheet'!$C$15:$F$39,3,0)</f>
        <v>Y60</v>
      </c>
      <c r="G2571" s="320" t="str">
        <f t="shared" si="2189"/>
        <v>RX9</v>
      </c>
      <c r="H2571" s="240" t="s">
        <v>535</v>
      </c>
      <c r="I2571" s="534">
        <v>285</v>
      </c>
      <c r="J2571" s="534">
        <v>77</v>
      </c>
      <c r="K2571" s="534">
        <v>38</v>
      </c>
      <c r="L2571" s="534">
        <v>13</v>
      </c>
      <c r="M2571" s="534">
        <v>282</v>
      </c>
      <c r="N2571" s="534">
        <v>24</v>
      </c>
      <c r="O2571" s="534">
        <v>37</v>
      </c>
      <c r="P2571" s="534">
        <v>8</v>
      </c>
      <c r="Q2571" s="534" t="s">
        <v>80</v>
      </c>
      <c r="R2571" s="534" t="s">
        <v>80</v>
      </c>
      <c r="S2571" s="534">
        <v>770</v>
      </c>
      <c r="T2571" s="549">
        <v>403</v>
      </c>
      <c r="U2571" s="554">
        <v>102.9</v>
      </c>
      <c r="V2571" s="554">
        <v>94</v>
      </c>
      <c r="W2571" s="554">
        <v>160.80000000000001</v>
      </c>
      <c r="X2571" s="498">
        <v>502</v>
      </c>
      <c r="Y2571" s="555">
        <v>84.7</v>
      </c>
      <c r="Z2571" s="554">
        <v>37</v>
      </c>
      <c r="AA2571" s="554">
        <v>224</v>
      </c>
      <c r="AB2571" s="549">
        <v>60</v>
      </c>
      <c r="AC2571" s="554">
        <v>61.1</v>
      </c>
      <c r="AD2571" s="554">
        <v>55</v>
      </c>
      <c r="AE2571" s="554">
        <v>101.4</v>
      </c>
      <c r="AF2571" s="502">
        <v>92</v>
      </c>
      <c r="AG2571" s="503">
        <v>150.77922077922099</v>
      </c>
      <c r="AH2571" s="503">
        <v>212</v>
      </c>
      <c r="AI2571" s="502">
        <v>77</v>
      </c>
      <c r="AJ2571" s="506">
        <v>105</v>
      </c>
      <c r="AK2571" s="506">
        <v>134</v>
      </c>
      <c r="AL2571" s="506" t="s">
        <v>80</v>
      </c>
      <c r="AM2571" s="506" t="s">
        <v>80</v>
      </c>
      <c r="AN2571" s="569"/>
      <c r="AO2571" s="569"/>
      <c r="AP2571" s="569"/>
      <c r="AQ2571" s="569"/>
      <c r="AR2571" s="539"/>
      <c r="AS2571" s="539"/>
      <c r="AT2571" s="539"/>
      <c r="AU2571" s="539"/>
      <c r="AV2571" s="539"/>
      <c r="AW2571" s="539"/>
      <c r="AX2571" s="539"/>
      <c r="AY2571" s="539"/>
      <c r="AZ2571" s="539"/>
      <c r="BA2571" s="539"/>
      <c r="BB2571" s="357"/>
      <c r="BC2571" s="592">
        <f t="shared" si="2221"/>
        <v>11610.000000000016</v>
      </c>
      <c r="BD2571" s="593">
        <f t="shared" si="2222"/>
        <v>16324</v>
      </c>
      <c r="BE2571" s="595">
        <f t="shared" si="2223"/>
        <v>41468.700000000004</v>
      </c>
      <c r="BF2571" s="289">
        <f t="shared" si="2224"/>
        <v>37882</v>
      </c>
      <c r="BG2571" s="596">
        <f t="shared" si="2225"/>
        <v>64802.400000000001</v>
      </c>
      <c r="BH2571" s="595">
        <f t="shared" si="2226"/>
        <v>42519.4</v>
      </c>
      <c r="BI2571" s="289">
        <f t="shared" si="2227"/>
        <v>18574</v>
      </c>
      <c r="BJ2571" s="596">
        <f t="shared" si="2228"/>
        <v>112448</v>
      </c>
      <c r="BK2571" s="595">
        <f t="shared" si="2229"/>
        <v>3666</v>
      </c>
      <c r="BL2571" s="289">
        <f t="shared" si="2230"/>
        <v>3300</v>
      </c>
      <c r="BM2571" s="596">
        <f t="shared" si="2231"/>
        <v>6084</v>
      </c>
      <c r="BN2571" s="563">
        <f t="shared" si="2201"/>
        <v>1</v>
      </c>
      <c r="BO2571" s="87">
        <f t="shared" si="2232"/>
        <v>2025</v>
      </c>
      <c r="BP2571" s="87">
        <f t="shared" si="2233"/>
        <v>1</v>
      </c>
      <c r="BQ2571" s="202"/>
    </row>
    <row r="2572" spans="1:69" ht="10.5" customHeight="1" x14ac:dyDescent="0.2">
      <c r="A2572" s="314" t="str">
        <f t="shared" si="2219"/>
        <v>2024-25RYA1</v>
      </c>
      <c r="B2572" s="314" t="str">
        <f t="shared" si="2220"/>
        <v>Y60</v>
      </c>
      <c r="C2572" s="243" t="s">
        <v>204</v>
      </c>
      <c r="D2572" s="240" t="s">
        <v>176</v>
      </c>
      <c r="E2572" s="206"/>
      <c r="F2572" s="321" t="str">
        <f>VLOOKUP($G2572,'Selection Sheet'!$C$15:$F$39,3,0)</f>
        <v>Y60</v>
      </c>
      <c r="G2572" s="321" t="str">
        <f t="shared" si="2189"/>
        <v>RYA</v>
      </c>
      <c r="H2572" s="243" t="s">
        <v>536</v>
      </c>
      <c r="I2572" s="540">
        <v>400</v>
      </c>
      <c r="J2572" s="540">
        <v>103</v>
      </c>
      <c r="K2572" s="540">
        <v>53</v>
      </c>
      <c r="L2572" s="540">
        <v>25</v>
      </c>
      <c r="M2572" s="540">
        <v>400</v>
      </c>
      <c r="N2572" s="540">
        <v>25</v>
      </c>
      <c r="O2572" s="540">
        <v>53</v>
      </c>
      <c r="P2572" s="540">
        <v>13</v>
      </c>
      <c r="Q2572" s="540" t="s">
        <v>80</v>
      </c>
      <c r="R2572" s="540" t="s">
        <v>80</v>
      </c>
      <c r="S2572" s="540">
        <v>1134</v>
      </c>
      <c r="T2572" s="514">
        <v>388</v>
      </c>
      <c r="U2572" s="551">
        <v>92.9</v>
      </c>
      <c r="V2572" s="551">
        <v>80</v>
      </c>
      <c r="W2572" s="551">
        <v>136</v>
      </c>
      <c r="X2572" s="511">
        <v>528</v>
      </c>
      <c r="Y2572" s="556">
        <v>90.7</v>
      </c>
      <c r="Z2572" s="551">
        <v>39.5</v>
      </c>
      <c r="AA2572" s="551">
        <v>258.8</v>
      </c>
      <c r="AB2572" s="514">
        <v>81</v>
      </c>
      <c r="AC2572" s="551">
        <v>68.400000000000006</v>
      </c>
      <c r="AD2572" s="551">
        <v>60</v>
      </c>
      <c r="AE2572" s="551">
        <v>108</v>
      </c>
      <c r="AF2572" s="515">
        <v>123</v>
      </c>
      <c r="AG2572" s="516">
        <v>139.385321100917</v>
      </c>
      <c r="AH2572" s="516">
        <v>187</v>
      </c>
      <c r="AI2572" s="515">
        <v>109</v>
      </c>
      <c r="AJ2572" s="519">
        <v>244</v>
      </c>
      <c r="AK2572" s="519">
        <v>251</v>
      </c>
      <c r="AL2572" s="519" t="s">
        <v>80</v>
      </c>
      <c r="AM2572" s="519" t="s">
        <v>80</v>
      </c>
      <c r="AN2572" s="570"/>
      <c r="AO2572" s="570"/>
      <c r="AP2572" s="570"/>
      <c r="AQ2572" s="570"/>
      <c r="AR2572" s="542"/>
      <c r="AS2572" s="542"/>
      <c r="AT2572" s="542"/>
      <c r="AU2572" s="542"/>
      <c r="AV2572" s="542"/>
      <c r="AW2572" s="542"/>
      <c r="AX2572" s="542"/>
      <c r="AY2572" s="542"/>
      <c r="AZ2572" s="542"/>
      <c r="BA2572" s="542"/>
      <c r="BB2572" s="358"/>
      <c r="BC2572" s="597">
        <f t="shared" si="2221"/>
        <v>15192.999999999953</v>
      </c>
      <c r="BD2572" s="598">
        <f t="shared" si="2222"/>
        <v>20383</v>
      </c>
      <c r="BE2572" s="602">
        <f t="shared" si="2223"/>
        <v>36045.200000000004</v>
      </c>
      <c r="BF2572" s="603">
        <f t="shared" si="2224"/>
        <v>31040</v>
      </c>
      <c r="BG2572" s="604">
        <f t="shared" si="2225"/>
        <v>52768</v>
      </c>
      <c r="BH2572" s="602">
        <f t="shared" si="2226"/>
        <v>47889.599999999999</v>
      </c>
      <c r="BI2572" s="603">
        <f t="shared" si="2227"/>
        <v>20856</v>
      </c>
      <c r="BJ2572" s="604">
        <f t="shared" si="2228"/>
        <v>136646.39999999999</v>
      </c>
      <c r="BK2572" s="602">
        <f t="shared" si="2229"/>
        <v>5540.4000000000005</v>
      </c>
      <c r="BL2572" s="603">
        <f t="shared" si="2230"/>
        <v>4860</v>
      </c>
      <c r="BM2572" s="604">
        <f t="shared" si="2231"/>
        <v>8748</v>
      </c>
      <c r="BN2572" s="564">
        <f t="shared" si="2201"/>
        <v>1</v>
      </c>
      <c r="BO2572" s="314">
        <f t="shared" si="2232"/>
        <v>2025</v>
      </c>
      <c r="BP2572" s="314">
        <f t="shared" si="2233"/>
        <v>1</v>
      </c>
      <c r="BQ2572" s="202"/>
    </row>
    <row r="2573" spans="1:69" ht="10.5" customHeight="1" x14ac:dyDescent="0.2">
      <c r="A2573" s="87" t="str">
        <f t="shared" si="2219"/>
        <v>2024-25RYC1</v>
      </c>
      <c r="B2573" s="87" t="str">
        <f t="shared" si="2220"/>
        <v>Y61</v>
      </c>
      <c r="C2573" s="240" t="s">
        <v>204</v>
      </c>
      <c r="D2573" s="240" t="s">
        <v>176</v>
      </c>
      <c r="E2573" s="42"/>
      <c r="F2573" s="320" t="str">
        <f>VLOOKUP($G2573,'Selection Sheet'!$C$15:$F$39,3,0)</f>
        <v>Y61</v>
      </c>
      <c r="G2573" s="320" t="str">
        <f t="shared" si="2189"/>
        <v>RYC</v>
      </c>
      <c r="H2573" s="240" t="s">
        <v>537</v>
      </c>
      <c r="I2573" s="534">
        <v>330</v>
      </c>
      <c r="J2573" s="534">
        <v>89</v>
      </c>
      <c r="K2573" s="534">
        <v>46</v>
      </c>
      <c r="L2573" s="534">
        <v>18</v>
      </c>
      <c r="M2573" s="534">
        <v>330</v>
      </c>
      <c r="N2573" s="534">
        <v>18</v>
      </c>
      <c r="O2573" s="534">
        <v>46</v>
      </c>
      <c r="P2573" s="534">
        <v>9</v>
      </c>
      <c r="Q2573" s="534" t="s">
        <v>80</v>
      </c>
      <c r="R2573" s="534" t="s">
        <v>80</v>
      </c>
      <c r="S2573" s="534">
        <v>1163</v>
      </c>
      <c r="T2573" s="549">
        <v>522</v>
      </c>
      <c r="U2573" s="554">
        <v>99.9</v>
      </c>
      <c r="V2573" s="554">
        <v>85</v>
      </c>
      <c r="W2573" s="554">
        <v>159</v>
      </c>
      <c r="X2573" s="498">
        <v>637</v>
      </c>
      <c r="Y2573" s="555">
        <v>78.900000000000006</v>
      </c>
      <c r="Z2573" s="554">
        <v>31.5</v>
      </c>
      <c r="AA2573" s="554">
        <v>226.6</v>
      </c>
      <c r="AB2573" s="549">
        <v>96</v>
      </c>
      <c r="AC2573" s="554">
        <v>60.9</v>
      </c>
      <c r="AD2573" s="554">
        <v>55</v>
      </c>
      <c r="AE2573" s="554">
        <v>106.5</v>
      </c>
      <c r="AF2573" s="502">
        <v>100</v>
      </c>
      <c r="AG2573" s="503">
        <v>150.506493506494</v>
      </c>
      <c r="AH2573" s="503">
        <v>204.4</v>
      </c>
      <c r="AI2573" s="502">
        <v>77</v>
      </c>
      <c r="AJ2573" s="538">
        <v>114</v>
      </c>
      <c r="AK2573" s="538">
        <v>118</v>
      </c>
      <c r="AL2573" s="538" t="s">
        <v>80</v>
      </c>
      <c r="AM2573" s="538" t="s">
        <v>80</v>
      </c>
      <c r="AN2573" s="539"/>
      <c r="AO2573" s="539"/>
      <c r="AP2573" s="569"/>
      <c r="AQ2573" s="569"/>
      <c r="AR2573" s="539"/>
      <c r="AS2573" s="539"/>
      <c r="AT2573" s="539"/>
      <c r="AU2573" s="539"/>
      <c r="AV2573" s="539"/>
      <c r="AW2573" s="539"/>
      <c r="AX2573" s="539"/>
      <c r="AY2573" s="539"/>
      <c r="AZ2573" s="539"/>
      <c r="BA2573" s="539"/>
      <c r="BB2573" s="357"/>
      <c r="BC2573" s="592">
        <f t="shared" si="2221"/>
        <v>11589.000000000038</v>
      </c>
      <c r="BD2573" s="593">
        <f t="shared" si="2222"/>
        <v>15738.800000000001</v>
      </c>
      <c r="BE2573" s="595">
        <f t="shared" si="2223"/>
        <v>52147.8</v>
      </c>
      <c r="BF2573" s="289">
        <f t="shared" si="2224"/>
        <v>44370</v>
      </c>
      <c r="BG2573" s="596">
        <f t="shared" si="2225"/>
        <v>82998</v>
      </c>
      <c r="BH2573" s="595">
        <f t="shared" si="2226"/>
        <v>50259.3</v>
      </c>
      <c r="BI2573" s="289">
        <f t="shared" si="2227"/>
        <v>20065.5</v>
      </c>
      <c r="BJ2573" s="596">
        <f t="shared" si="2228"/>
        <v>144344.19999999998</v>
      </c>
      <c r="BK2573" s="595">
        <f t="shared" si="2229"/>
        <v>5846.4</v>
      </c>
      <c r="BL2573" s="289">
        <f t="shared" si="2230"/>
        <v>5280</v>
      </c>
      <c r="BM2573" s="596">
        <f t="shared" si="2231"/>
        <v>10224</v>
      </c>
      <c r="BN2573" s="563">
        <f t="shared" si="2201"/>
        <v>1</v>
      </c>
      <c r="BO2573" s="87">
        <f t="shared" si="2232"/>
        <v>2025</v>
      </c>
      <c r="BP2573" s="87">
        <f t="shared" si="2233"/>
        <v>1</v>
      </c>
      <c r="BQ2573" s="202"/>
    </row>
    <row r="2574" spans="1:69" ht="10.5" customHeight="1" x14ac:dyDescent="0.2">
      <c r="A2574" s="87" t="str">
        <f t="shared" si="2219"/>
        <v>2024-25RYD1</v>
      </c>
      <c r="B2574" s="87" t="str">
        <f t="shared" si="2220"/>
        <v>Y59</v>
      </c>
      <c r="C2574" s="240" t="s">
        <v>204</v>
      </c>
      <c r="D2574" s="240" t="s">
        <v>176</v>
      </c>
      <c r="E2574" s="42"/>
      <c r="F2574" s="320" t="str">
        <f>VLOOKUP($G2574,'Selection Sheet'!$C$15:$F$39,3,0)</f>
        <v>Y59</v>
      </c>
      <c r="G2574" s="320" t="str">
        <f t="shared" si="2189"/>
        <v>RYD</v>
      </c>
      <c r="H2574" s="240" t="s">
        <v>538</v>
      </c>
      <c r="I2574" s="534">
        <v>290</v>
      </c>
      <c r="J2574" s="534">
        <v>74</v>
      </c>
      <c r="K2574" s="534">
        <v>34</v>
      </c>
      <c r="L2574" s="534">
        <v>20</v>
      </c>
      <c r="M2574" s="534">
        <v>291</v>
      </c>
      <c r="N2574" s="534">
        <v>29</v>
      </c>
      <c r="O2574" s="534">
        <v>33</v>
      </c>
      <c r="P2574" s="534">
        <v>12</v>
      </c>
      <c r="Q2574" s="534" t="s">
        <v>80</v>
      </c>
      <c r="R2574" s="534" t="s">
        <v>80</v>
      </c>
      <c r="S2574" s="534">
        <v>762</v>
      </c>
      <c r="T2574" s="549">
        <v>396</v>
      </c>
      <c r="U2574" s="554">
        <v>90.1</v>
      </c>
      <c r="V2574" s="554">
        <v>76</v>
      </c>
      <c r="W2574" s="554">
        <v>137.5</v>
      </c>
      <c r="X2574" s="498">
        <v>496</v>
      </c>
      <c r="Y2574" s="555">
        <v>47.9</v>
      </c>
      <c r="Z2574" s="554">
        <v>27</v>
      </c>
      <c r="AA2574" s="554">
        <v>106</v>
      </c>
      <c r="AB2574" s="549">
        <v>81</v>
      </c>
      <c r="AC2574" s="554">
        <v>61.3</v>
      </c>
      <c r="AD2574" s="554">
        <v>53</v>
      </c>
      <c r="AE2574" s="554">
        <v>97</v>
      </c>
      <c r="AF2574" s="502">
        <v>108</v>
      </c>
      <c r="AG2574" s="503">
        <v>153.02150537634401</v>
      </c>
      <c r="AH2574" s="503">
        <v>224.6</v>
      </c>
      <c r="AI2574" s="502">
        <v>93</v>
      </c>
      <c r="AJ2574" s="538">
        <v>108</v>
      </c>
      <c r="AK2574" s="538">
        <v>125</v>
      </c>
      <c r="AL2574" s="538" t="s">
        <v>80</v>
      </c>
      <c r="AM2574" s="538" t="s">
        <v>80</v>
      </c>
      <c r="AN2574" s="539"/>
      <c r="AO2574" s="539"/>
      <c r="AP2574" s="569"/>
      <c r="AQ2574" s="569"/>
      <c r="AR2574" s="539"/>
      <c r="AS2574" s="539"/>
      <c r="AT2574" s="539"/>
      <c r="AU2574" s="539"/>
      <c r="AV2574" s="539"/>
      <c r="AW2574" s="539"/>
      <c r="AX2574" s="539"/>
      <c r="AY2574" s="539"/>
      <c r="AZ2574" s="539"/>
      <c r="BA2574" s="539"/>
      <c r="BB2574" s="357"/>
      <c r="BC2574" s="592">
        <f t="shared" si="2221"/>
        <v>14230.999999999993</v>
      </c>
      <c r="BD2574" s="593">
        <f t="shared" si="2222"/>
        <v>20887.8</v>
      </c>
      <c r="BE2574" s="595">
        <f t="shared" si="2223"/>
        <v>35679.599999999999</v>
      </c>
      <c r="BF2574" s="289">
        <f t="shared" si="2224"/>
        <v>30096</v>
      </c>
      <c r="BG2574" s="596">
        <f t="shared" si="2225"/>
        <v>54450</v>
      </c>
      <c r="BH2574" s="595">
        <f t="shared" si="2226"/>
        <v>23758.399999999998</v>
      </c>
      <c r="BI2574" s="289">
        <f t="shared" si="2227"/>
        <v>13392</v>
      </c>
      <c r="BJ2574" s="596">
        <f t="shared" si="2228"/>
        <v>52576</v>
      </c>
      <c r="BK2574" s="595">
        <f t="shared" si="2229"/>
        <v>4965.3</v>
      </c>
      <c r="BL2574" s="289">
        <f t="shared" si="2230"/>
        <v>4293</v>
      </c>
      <c r="BM2574" s="596">
        <f t="shared" si="2231"/>
        <v>7857</v>
      </c>
      <c r="BN2574" s="563">
        <f t="shared" si="2201"/>
        <v>1</v>
      </c>
      <c r="BO2574" s="87">
        <f t="shared" si="2232"/>
        <v>2025</v>
      </c>
      <c r="BP2574" s="87">
        <f t="shared" si="2233"/>
        <v>1</v>
      </c>
      <c r="BQ2574" s="202"/>
    </row>
    <row r="2575" spans="1:69" ht="10.5" customHeight="1" x14ac:dyDescent="0.2">
      <c r="A2575" s="87" t="str">
        <f t="shared" si="2219"/>
        <v>2024-25RYE1</v>
      </c>
      <c r="B2575" s="87" t="str">
        <f t="shared" si="2220"/>
        <v>Y59</v>
      </c>
      <c r="C2575" s="240" t="s">
        <v>204</v>
      </c>
      <c r="D2575" s="240" t="s">
        <v>176</v>
      </c>
      <c r="E2575" s="42"/>
      <c r="F2575" s="320" t="str">
        <f>VLOOKUP($G2575,'Selection Sheet'!$C$15:$F$39,3,0)</f>
        <v>Y59</v>
      </c>
      <c r="G2575" s="320" t="str">
        <f t="shared" si="2189"/>
        <v>RYE</v>
      </c>
      <c r="H2575" s="240" t="s">
        <v>539</v>
      </c>
      <c r="I2575" s="534">
        <v>234</v>
      </c>
      <c r="J2575" s="534">
        <v>57</v>
      </c>
      <c r="K2575" s="534">
        <v>30</v>
      </c>
      <c r="L2575" s="534">
        <v>16</v>
      </c>
      <c r="M2575" s="534">
        <v>234</v>
      </c>
      <c r="N2575" s="534">
        <v>23</v>
      </c>
      <c r="O2575" s="534">
        <v>30</v>
      </c>
      <c r="P2575" s="534">
        <v>14</v>
      </c>
      <c r="Q2575" s="534" t="s">
        <v>80</v>
      </c>
      <c r="R2575" s="534" t="s">
        <v>80</v>
      </c>
      <c r="S2575" s="534">
        <v>546</v>
      </c>
      <c r="T2575" s="549">
        <v>342</v>
      </c>
      <c r="U2575" s="554">
        <v>85.9</v>
      </c>
      <c r="V2575" s="554">
        <v>78</v>
      </c>
      <c r="W2575" s="554">
        <v>131.9</v>
      </c>
      <c r="X2575" s="498">
        <v>366</v>
      </c>
      <c r="Y2575" s="555">
        <v>74.5</v>
      </c>
      <c r="Z2575" s="554">
        <v>30</v>
      </c>
      <c r="AA2575" s="554">
        <v>194.2</v>
      </c>
      <c r="AB2575" s="549">
        <v>61</v>
      </c>
      <c r="AC2575" s="554">
        <v>52.1</v>
      </c>
      <c r="AD2575" s="554">
        <v>44</v>
      </c>
      <c r="AE2575" s="554">
        <v>87</v>
      </c>
      <c r="AF2575" s="502">
        <v>110</v>
      </c>
      <c r="AG2575" s="503">
        <v>127.151162790698</v>
      </c>
      <c r="AH2575" s="503">
        <v>177</v>
      </c>
      <c r="AI2575" s="502">
        <v>86</v>
      </c>
      <c r="AJ2575" s="538">
        <v>111</v>
      </c>
      <c r="AK2575" s="538">
        <v>146</v>
      </c>
      <c r="AL2575" s="538" t="s">
        <v>80</v>
      </c>
      <c r="AM2575" s="538" t="s">
        <v>80</v>
      </c>
      <c r="AN2575" s="539"/>
      <c r="AO2575" s="539"/>
      <c r="AP2575" s="569"/>
      <c r="AQ2575" s="569"/>
      <c r="AR2575" s="539"/>
      <c r="AS2575" s="539"/>
      <c r="AT2575" s="539"/>
      <c r="AU2575" s="539"/>
      <c r="AV2575" s="539"/>
      <c r="AW2575" s="539"/>
      <c r="AX2575" s="539"/>
      <c r="AY2575" s="539"/>
      <c r="AZ2575" s="539"/>
      <c r="BA2575" s="539"/>
      <c r="BB2575" s="357"/>
      <c r="BC2575" s="592">
        <f t="shared" si="2221"/>
        <v>10935.000000000027</v>
      </c>
      <c r="BD2575" s="593">
        <f t="shared" si="2222"/>
        <v>15222</v>
      </c>
      <c r="BE2575" s="595">
        <f t="shared" si="2223"/>
        <v>29377.800000000003</v>
      </c>
      <c r="BF2575" s="289">
        <f t="shared" si="2224"/>
        <v>26676</v>
      </c>
      <c r="BG2575" s="596">
        <f t="shared" si="2225"/>
        <v>45109.8</v>
      </c>
      <c r="BH2575" s="595">
        <f t="shared" si="2226"/>
        <v>27267</v>
      </c>
      <c r="BI2575" s="289">
        <f t="shared" si="2227"/>
        <v>10980</v>
      </c>
      <c r="BJ2575" s="596">
        <f t="shared" si="2228"/>
        <v>71077.2</v>
      </c>
      <c r="BK2575" s="595">
        <f t="shared" si="2229"/>
        <v>3178.1</v>
      </c>
      <c r="BL2575" s="289">
        <f t="shared" si="2230"/>
        <v>2684</v>
      </c>
      <c r="BM2575" s="596">
        <f t="shared" si="2231"/>
        <v>5307</v>
      </c>
      <c r="BN2575" s="563">
        <f t="shared" si="2201"/>
        <v>1</v>
      </c>
      <c r="BO2575" s="87">
        <f t="shared" si="2232"/>
        <v>2025</v>
      </c>
      <c r="BP2575" s="87">
        <f t="shared" si="2233"/>
        <v>1</v>
      </c>
      <c r="BQ2575" s="202"/>
    </row>
    <row r="2576" spans="1:69" ht="10.5" customHeight="1" x14ac:dyDescent="0.2">
      <c r="A2576" s="312" t="str">
        <f t="shared" si="2219"/>
        <v>2024-25RYF1</v>
      </c>
      <c r="B2576" s="312" t="str">
        <f t="shared" si="2220"/>
        <v>Y58</v>
      </c>
      <c r="C2576" s="245" t="s">
        <v>204</v>
      </c>
      <c r="D2576" s="245" t="s">
        <v>176</v>
      </c>
      <c r="E2576" s="53"/>
      <c r="F2576" s="322" t="str">
        <f>VLOOKUP($G2576,'Selection Sheet'!$C$15:$F$39,3,0)</f>
        <v>Y58</v>
      </c>
      <c r="G2576" s="322" t="str">
        <f t="shared" si="2189"/>
        <v>RYF</v>
      </c>
      <c r="H2576" s="245" t="s">
        <v>540</v>
      </c>
      <c r="I2576" s="543">
        <v>314</v>
      </c>
      <c r="J2576" s="543">
        <v>79</v>
      </c>
      <c r="K2576" s="543">
        <v>42</v>
      </c>
      <c r="L2576" s="543">
        <v>19</v>
      </c>
      <c r="M2576" s="543">
        <v>314</v>
      </c>
      <c r="N2576" s="543">
        <v>20</v>
      </c>
      <c r="O2576" s="543">
        <v>42</v>
      </c>
      <c r="P2576" s="543">
        <v>9</v>
      </c>
      <c r="Q2576" s="543" t="s">
        <v>80</v>
      </c>
      <c r="R2576" s="543" t="s">
        <v>80</v>
      </c>
      <c r="S2576" s="543">
        <v>1089</v>
      </c>
      <c r="T2576" s="524">
        <v>679</v>
      </c>
      <c r="U2576" s="552">
        <v>117.4</v>
      </c>
      <c r="V2576" s="552">
        <v>102</v>
      </c>
      <c r="W2576" s="552">
        <v>185.2</v>
      </c>
      <c r="X2576" s="524">
        <v>648</v>
      </c>
      <c r="Y2576" s="557">
        <v>60.7</v>
      </c>
      <c r="Z2576" s="552">
        <v>24</v>
      </c>
      <c r="AA2576" s="552">
        <v>168.2</v>
      </c>
      <c r="AB2576" s="527">
        <v>66</v>
      </c>
      <c r="AC2576" s="552">
        <v>70.2</v>
      </c>
      <c r="AD2576" s="552">
        <v>67</v>
      </c>
      <c r="AE2576" s="552">
        <v>108</v>
      </c>
      <c r="AF2576" s="528">
        <v>158</v>
      </c>
      <c r="AG2576" s="529">
        <v>170.51538461538499</v>
      </c>
      <c r="AH2576" s="529">
        <v>239.2</v>
      </c>
      <c r="AI2576" s="528">
        <v>130</v>
      </c>
      <c r="AJ2576" s="544">
        <v>188</v>
      </c>
      <c r="AK2576" s="544">
        <v>238</v>
      </c>
      <c r="AL2576" s="544" t="s">
        <v>80</v>
      </c>
      <c r="AM2576" s="544" t="s">
        <v>80</v>
      </c>
      <c r="AN2576" s="545"/>
      <c r="AO2576" s="545"/>
      <c r="AP2576" s="571"/>
      <c r="AQ2576" s="571"/>
      <c r="AR2576" s="545"/>
      <c r="AS2576" s="545"/>
      <c r="AT2576" s="545"/>
      <c r="AU2576" s="545"/>
      <c r="AV2576" s="545"/>
      <c r="AW2576" s="545"/>
      <c r="AX2576" s="545"/>
      <c r="AY2576" s="545"/>
      <c r="AZ2576" s="545"/>
      <c r="BA2576" s="545"/>
      <c r="BB2576" s="359"/>
      <c r="BC2576" s="605">
        <f t="shared" si="2221"/>
        <v>22167.000000000047</v>
      </c>
      <c r="BD2576" s="606">
        <f t="shared" si="2222"/>
        <v>31096</v>
      </c>
      <c r="BE2576" s="609">
        <f t="shared" si="2223"/>
        <v>79714.600000000006</v>
      </c>
      <c r="BF2576" s="311">
        <f t="shared" si="2224"/>
        <v>69258</v>
      </c>
      <c r="BG2576" s="610">
        <f t="shared" si="2225"/>
        <v>125750.79999999999</v>
      </c>
      <c r="BH2576" s="609">
        <f t="shared" si="2226"/>
        <v>39333.599999999999</v>
      </c>
      <c r="BI2576" s="311">
        <f t="shared" si="2227"/>
        <v>15552</v>
      </c>
      <c r="BJ2576" s="610">
        <f t="shared" si="2228"/>
        <v>108993.59999999999</v>
      </c>
      <c r="BK2576" s="609">
        <f t="shared" si="2229"/>
        <v>4633.2</v>
      </c>
      <c r="BL2576" s="311">
        <f t="shared" si="2230"/>
        <v>4422</v>
      </c>
      <c r="BM2576" s="610">
        <f t="shared" si="2231"/>
        <v>7128</v>
      </c>
      <c r="BN2576" s="565">
        <f t="shared" si="2201"/>
        <v>1</v>
      </c>
      <c r="BO2576" s="312">
        <f t="shared" si="2232"/>
        <v>2025</v>
      </c>
      <c r="BP2576" s="312">
        <f t="shared" si="2233"/>
        <v>1</v>
      </c>
      <c r="BQ2576" s="363"/>
    </row>
    <row r="2577" spans="1:69" ht="10.5" customHeight="1" x14ac:dyDescent="0.2">
      <c r="A2577" s="313" t="str">
        <f t="shared" ref="A2577:A2587" si="2234">CONCATENATE(C2577,G2577,BN2577)</f>
        <v>2024-25R1F2</v>
      </c>
      <c r="B2577" s="313" t="str">
        <f t="shared" ref="B2577:B2587" si="2235">F2577</f>
        <v>Y59</v>
      </c>
      <c r="C2577" s="241" t="s">
        <v>204</v>
      </c>
      <c r="D2577" s="241" t="s">
        <v>177</v>
      </c>
      <c r="E2577" s="223"/>
      <c r="F2577" s="364" t="str">
        <f>VLOOKUP($G2577,'Selection Sheet'!$C$15:$F$39,3,0)</f>
        <v>Y59</v>
      </c>
      <c r="G2577" s="364" t="str">
        <f t="shared" si="2189"/>
        <v>R1F</v>
      </c>
      <c r="H2577" s="241" t="s">
        <v>529</v>
      </c>
      <c r="I2577" s="546">
        <v>7</v>
      </c>
      <c r="J2577" s="546">
        <v>2</v>
      </c>
      <c r="K2577" s="546">
        <v>0</v>
      </c>
      <c r="L2577" s="546">
        <v>0</v>
      </c>
      <c r="M2577" s="546">
        <v>8</v>
      </c>
      <c r="N2577" s="546">
        <v>1</v>
      </c>
      <c r="O2577" s="546">
        <v>0</v>
      </c>
      <c r="P2577" s="546">
        <v>0</v>
      </c>
      <c r="Q2577" s="546">
        <v>4</v>
      </c>
      <c r="R2577" s="546">
        <v>2</v>
      </c>
      <c r="S2577" s="546">
        <v>24</v>
      </c>
      <c r="T2577" s="486">
        <v>11</v>
      </c>
      <c r="U2577" s="553">
        <v>106.6</v>
      </c>
      <c r="V2577" s="553">
        <v>105</v>
      </c>
      <c r="W2577" s="553">
        <v>120</v>
      </c>
      <c r="X2577" s="486">
        <v>11</v>
      </c>
      <c r="Y2577" s="558">
        <v>72.400000000000006</v>
      </c>
      <c r="Z2577" s="553">
        <v>30</v>
      </c>
      <c r="AA2577" s="553">
        <v>55</v>
      </c>
      <c r="AB2577" s="489" t="s">
        <v>80</v>
      </c>
      <c r="AC2577" s="553" t="s">
        <v>80</v>
      </c>
      <c r="AD2577" s="553" t="s">
        <v>80</v>
      </c>
      <c r="AE2577" s="553" t="s">
        <v>80</v>
      </c>
      <c r="AF2577" s="490">
        <v>2</v>
      </c>
      <c r="AG2577" s="491">
        <v>160</v>
      </c>
      <c r="AH2577" s="491">
        <v>160</v>
      </c>
      <c r="AI2577" s="490">
        <v>1</v>
      </c>
      <c r="AJ2577" s="538" t="s">
        <v>80</v>
      </c>
      <c r="AK2577" s="538" t="s">
        <v>80</v>
      </c>
      <c r="AL2577" s="538" t="s">
        <v>80</v>
      </c>
      <c r="AM2577" s="538" t="s">
        <v>80</v>
      </c>
      <c r="AN2577" s="539"/>
      <c r="AO2577" s="539"/>
      <c r="AP2577" s="572"/>
      <c r="AQ2577" s="572"/>
      <c r="AR2577" s="548"/>
      <c r="AS2577" s="548"/>
      <c r="AT2577" s="548"/>
      <c r="AU2577" s="548"/>
      <c r="AV2577" s="548"/>
      <c r="AW2577" s="548"/>
      <c r="AX2577" s="548"/>
      <c r="AY2577" s="548"/>
      <c r="AZ2577" s="548"/>
      <c r="BA2577" s="548"/>
      <c r="BB2577" s="361"/>
      <c r="BC2577" s="586">
        <f t="shared" ref="BC2577:BC2587" si="2236">IFERROR(AG2577*$AI2577,"-")</f>
        <v>160</v>
      </c>
      <c r="BD2577" s="587">
        <f t="shared" ref="BD2577:BD2587" si="2237">IFERROR(AH2577*$AI2577,"-")</f>
        <v>160</v>
      </c>
      <c r="BE2577" s="590">
        <f t="shared" ref="BE2577:BE2587" si="2238">IFERROR(U2577*$T2577, "-")</f>
        <v>1172.5999999999999</v>
      </c>
      <c r="BF2577" s="308">
        <f t="shared" ref="BF2577:BF2587" si="2239">IFERROR(V2577*$T2577,"-")</f>
        <v>1155</v>
      </c>
      <c r="BG2577" s="591">
        <f t="shared" ref="BG2577:BG2587" si="2240">IFERROR(W2577*$T2577,"-")</f>
        <v>1320</v>
      </c>
      <c r="BH2577" s="590">
        <f t="shared" ref="BH2577:BH2587" si="2241">IFERROR(Y2577*$X2577, "-")</f>
        <v>796.40000000000009</v>
      </c>
      <c r="BI2577" s="308">
        <f t="shared" ref="BI2577:BI2587" si="2242">IFERROR(Z2577*$X2577,"-")</f>
        <v>330</v>
      </c>
      <c r="BJ2577" s="591">
        <f t="shared" ref="BJ2577:BJ2587" si="2243">IFERROR(AA2577*$X2577,"-")</f>
        <v>605</v>
      </c>
      <c r="BK2577" s="590" t="str">
        <f t="shared" ref="BK2577:BK2587" si="2244">IFERROR(AC2577*$AB2577, "-")</f>
        <v>-</v>
      </c>
      <c r="BL2577" s="308" t="str">
        <f t="shared" ref="BL2577:BL2587" si="2245">IFERROR(AD2577*$AB2577,"-")</f>
        <v>-</v>
      </c>
      <c r="BM2577" s="591" t="str">
        <f t="shared" ref="BM2577:BM2587" si="2246">IFERROR(AE2577*$AB2577,"-")</f>
        <v>-</v>
      </c>
      <c r="BN2577" s="562">
        <f t="shared" si="2201"/>
        <v>2</v>
      </c>
      <c r="BO2577" s="313">
        <f t="shared" ref="BO2577:BO2587" si="2247">VALUE(LEFT(C2577,4)+IF($BN2577&lt;4,1,0))</f>
        <v>2025</v>
      </c>
      <c r="BP2577" s="313">
        <f t="shared" ref="BP2577:BP2587" si="2248">(BN2577/3-ROUNDDOWN(BN2577/3,0))*3</f>
        <v>2</v>
      </c>
      <c r="BQ2577" s="362"/>
    </row>
    <row r="2578" spans="1:69" ht="10.5" customHeight="1" x14ac:dyDescent="0.2">
      <c r="A2578" s="87" t="str">
        <f t="shared" si="2234"/>
        <v>2024-25RRU2</v>
      </c>
      <c r="B2578" s="87" t="str">
        <f t="shared" si="2235"/>
        <v>Y56</v>
      </c>
      <c r="C2578" s="240" t="s">
        <v>204</v>
      </c>
      <c r="D2578" s="240" t="s">
        <v>177</v>
      </c>
      <c r="E2578" s="42"/>
      <c r="F2578" s="320" t="str">
        <f>VLOOKUP($G2578,'Selection Sheet'!$C$15:$F$39,3,0)</f>
        <v>Y56</v>
      </c>
      <c r="G2578" s="320" t="str">
        <f t="shared" si="2189"/>
        <v>RRU</v>
      </c>
      <c r="H2578" s="240" t="s">
        <v>530</v>
      </c>
      <c r="I2578" s="534">
        <v>386</v>
      </c>
      <c r="J2578" s="534">
        <v>110</v>
      </c>
      <c r="K2578" s="534">
        <v>45</v>
      </c>
      <c r="L2578" s="534">
        <v>29</v>
      </c>
      <c r="M2578" s="534">
        <v>383</v>
      </c>
      <c r="N2578" s="534">
        <v>44</v>
      </c>
      <c r="O2578" s="534">
        <v>44</v>
      </c>
      <c r="P2578" s="534">
        <v>17</v>
      </c>
      <c r="Q2578" s="534">
        <v>155</v>
      </c>
      <c r="R2578" s="534">
        <v>119</v>
      </c>
      <c r="S2578" s="534">
        <v>1084</v>
      </c>
      <c r="T2578" s="549">
        <v>284</v>
      </c>
      <c r="U2578" s="554">
        <v>88</v>
      </c>
      <c r="V2578" s="554">
        <v>79.5</v>
      </c>
      <c r="W2578" s="554">
        <v>134.80000000000001</v>
      </c>
      <c r="X2578" s="498">
        <v>559</v>
      </c>
      <c r="Y2578" s="555">
        <v>63.5</v>
      </c>
      <c r="Z2578" s="554">
        <v>29</v>
      </c>
      <c r="AA2578" s="554">
        <v>151.80000000000001</v>
      </c>
      <c r="AB2578" s="549">
        <v>81</v>
      </c>
      <c r="AC2578" s="554">
        <v>56.3</v>
      </c>
      <c r="AD2578" s="554">
        <v>49</v>
      </c>
      <c r="AE2578" s="554">
        <v>76</v>
      </c>
      <c r="AF2578" s="502">
        <v>110</v>
      </c>
      <c r="AG2578" s="503">
        <v>151.245098039216</v>
      </c>
      <c r="AH2578" s="503">
        <v>194.4</v>
      </c>
      <c r="AI2578" s="502">
        <v>102</v>
      </c>
      <c r="AJ2578" s="538" t="s">
        <v>80</v>
      </c>
      <c r="AK2578" s="538" t="s">
        <v>80</v>
      </c>
      <c r="AL2578" s="538" t="s">
        <v>80</v>
      </c>
      <c r="AM2578" s="538" t="s">
        <v>80</v>
      </c>
      <c r="AN2578" s="539"/>
      <c r="AO2578" s="539"/>
      <c r="AP2578" s="569"/>
      <c r="AQ2578" s="569"/>
      <c r="AR2578" s="539"/>
      <c r="AS2578" s="539"/>
      <c r="AT2578" s="539"/>
      <c r="AU2578" s="539"/>
      <c r="AV2578" s="539"/>
      <c r="AW2578" s="539"/>
      <c r="AX2578" s="539"/>
      <c r="AY2578" s="539"/>
      <c r="AZ2578" s="539"/>
      <c r="BA2578" s="539"/>
      <c r="BB2578" s="357"/>
      <c r="BC2578" s="592">
        <f t="shared" si="2236"/>
        <v>15427.000000000033</v>
      </c>
      <c r="BD2578" s="593">
        <f t="shared" si="2237"/>
        <v>19828.8</v>
      </c>
      <c r="BE2578" s="595">
        <f t="shared" si="2238"/>
        <v>24992</v>
      </c>
      <c r="BF2578" s="289">
        <f t="shared" si="2239"/>
        <v>22578</v>
      </c>
      <c r="BG2578" s="596">
        <f t="shared" si="2240"/>
        <v>38283.200000000004</v>
      </c>
      <c r="BH2578" s="595">
        <f t="shared" si="2241"/>
        <v>35496.5</v>
      </c>
      <c r="BI2578" s="289">
        <f t="shared" si="2242"/>
        <v>16211</v>
      </c>
      <c r="BJ2578" s="596">
        <f t="shared" si="2243"/>
        <v>84856.200000000012</v>
      </c>
      <c r="BK2578" s="595">
        <f t="shared" si="2244"/>
        <v>4560.3</v>
      </c>
      <c r="BL2578" s="289">
        <f t="shared" si="2245"/>
        <v>3969</v>
      </c>
      <c r="BM2578" s="596">
        <f t="shared" si="2246"/>
        <v>6156</v>
      </c>
      <c r="BN2578" s="563">
        <f t="shared" si="2201"/>
        <v>2</v>
      </c>
      <c r="BO2578" s="87">
        <f t="shared" si="2247"/>
        <v>2025</v>
      </c>
      <c r="BP2578" s="87">
        <f t="shared" si="2248"/>
        <v>2</v>
      </c>
      <c r="BQ2578" s="202"/>
    </row>
    <row r="2579" spans="1:69" ht="10.5" customHeight="1" x14ac:dyDescent="0.2">
      <c r="A2579" s="87" t="str">
        <f t="shared" si="2234"/>
        <v>2024-25RX62</v>
      </c>
      <c r="B2579" s="87" t="str">
        <f t="shared" si="2235"/>
        <v>Y63</v>
      </c>
      <c r="C2579" s="240" t="s">
        <v>204</v>
      </c>
      <c r="D2579" s="240" t="s">
        <v>177</v>
      </c>
      <c r="E2579" s="42"/>
      <c r="F2579" s="320" t="str">
        <f>VLOOKUP($G2579,'Selection Sheet'!$C$15:$F$39,3,0)</f>
        <v>Y63</v>
      </c>
      <c r="G2579" s="320" t="str">
        <f t="shared" si="2189"/>
        <v>RX6</v>
      </c>
      <c r="H2579" s="240" t="s">
        <v>532</v>
      </c>
      <c r="I2579" s="534">
        <v>177</v>
      </c>
      <c r="J2579" s="534">
        <v>61</v>
      </c>
      <c r="K2579" s="534">
        <v>29</v>
      </c>
      <c r="L2579" s="534">
        <v>17</v>
      </c>
      <c r="M2579" s="534">
        <v>172</v>
      </c>
      <c r="N2579" s="534">
        <v>18</v>
      </c>
      <c r="O2579" s="534">
        <v>28</v>
      </c>
      <c r="P2579" s="534">
        <v>8</v>
      </c>
      <c r="Q2579" s="534">
        <v>79</v>
      </c>
      <c r="R2579" s="534">
        <v>61</v>
      </c>
      <c r="S2579" s="534">
        <v>486</v>
      </c>
      <c r="T2579" s="549">
        <v>254</v>
      </c>
      <c r="U2579" s="554">
        <v>82.1</v>
      </c>
      <c r="V2579" s="554">
        <v>72</v>
      </c>
      <c r="W2579" s="554">
        <v>120</v>
      </c>
      <c r="X2579" s="498">
        <v>280</v>
      </c>
      <c r="Y2579" s="555">
        <v>76.7</v>
      </c>
      <c r="Z2579" s="554">
        <v>36</v>
      </c>
      <c r="AA2579" s="554">
        <v>200</v>
      </c>
      <c r="AB2579" s="549">
        <v>50</v>
      </c>
      <c r="AC2579" s="554">
        <v>67</v>
      </c>
      <c r="AD2579" s="554">
        <v>52</v>
      </c>
      <c r="AE2579" s="554">
        <v>113.7</v>
      </c>
      <c r="AF2579" s="502">
        <v>62</v>
      </c>
      <c r="AG2579" s="503">
        <v>142.57142857142901</v>
      </c>
      <c r="AH2579" s="503">
        <v>178</v>
      </c>
      <c r="AI2579" s="502">
        <v>56</v>
      </c>
      <c r="AJ2579" s="538" t="s">
        <v>80</v>
      </c>
      <c r="AK2579" s="538" t="s">
        <v>80</v>
      </c>
      <c r="AL2579" s="538" t="s">
        <v>80</v>
      </c>
      <c r="AM2579" s="538" t="s">
        <v>80</v>
      </c>
      <c r="AN2579" s="539"/>
      <c r="AO2579" s="539"/>
      <c r="AP2579" s="569"/>
      <c r="AQ2579" s="569"/>
      <c r="AR2579" s="539"/>
      <c r="AS2579" s="539"/>
      <c r="AT2579" s="539"/>
      <c r="AU2579" s="539"/>
      <c r="AV2579" s="539"/>
      <c r="AW2579" s="539"/>
      <c r="AX2579" s="539"/>
      <c r="AY2579" s="539"/>
      <c r="AZ2579" s="539"/>
      <c r="BA2579" s="539"/>
      <c r="BB2579" s="357"/>
      <c r="BC2579" s="592">
        <f t="shared" si="2236"/>
        <v>7984.0000000000246</v>
      </c>
      <c r="BD2579" s="593">
        <f t="shared" si="2237"/>
        <v>9968</v>
      </c>
      <c r="BE2579" s="595">
        <f t="shared" si="2238"/>
        <v>20853.399999999998</v>
      </c>
      <c r="BF2579" s="289">
        <f t="shared" si="2239"/>
        <v>18288</v>
      </c>
      <c r="BG2579" s="596">
        <f t="shared" si="2240"/>
        <v>30480</v>
      </c>
      <c r="BH2579" s="595">
        <f t="shared" si="2241"/>
        <v>21476</v>
      </c>
      <c r="BI2579" s="289">
        <f t="shared" si="2242"/>
        <v>10080</v>
      </c>
      <c r="BJ2579" s="596">
        <f t="shared" si="2243"/>
        <v>56000</v>
      </c>
      <c r="BK2579" s="595">
        <f t="shared" si="2244"/>
        <v>3350</v>
      </c>
      <c r="BL2579" s="289">
        <f t="shared" si="2245"/>
        <v>2600</v>
      </c>
      <c r="BM2579" s="596">
        <f t="shared" si="2246"/>
        <v>5685</v>
      </c>
      <c r="BN2579" s="563">
        <f t="shared" si="2201"/>
        <v>2</v>
      </c>
      <c r="BO2579" s="87">
        <f t="shared" si="2247"/>
        <v>2025</v>
      </c>
      <c r="BP2579" s="87">
        <f t="shared" si="2248"/>
        <v>2</v>
      </c>
      <c r="BQ2579" s="202"/>
    </row>
    <row r="2580" spans="1:69" ht="10.5" customHeight="1" x14ac:dyDescent="0.2">
      <c r="A2580" s="314" t="str">
        <f t="shared" si="2234"/>
        <v>2024-25RX72</v>
      </c>
      <c r="B2580" s="314" t="str">
        <f t="shared" si="2235"/>
        <v>Y62</v>
      </c>
      <c r="C2580" s="243" t="s">
        <v>204</v>
      </c>
      <c r="D2580" s="240" t="s">
        <v>177</v>
      </c>
      <c r="E2580" s="206"/>
      <c r="F2580" s="321" t="str">
        <f>VLOOKUP($G2580,'Selection Sheet'!$C$15:$F$39,3,0)</f>
        <v>Y62</v>
      </c>
      <c r="G2580" s="320" t="str">
        <f t="shared" si="2189"/>
        <v>RX7</v>
      </c>
      <c r="H2580" s="243" t="s">
        <v>533</v>
      </c>
      <c r="I2580" s="540">
        <v>370</v>
      </c>
      <c r="J2580" s="540">
        <v>113</v>
      </c>
      <c r="K2580" s="540">
        <v>51</v>
      </c>
      <c r="L2580" s="540">
        <v>29</v>
      </c>
      <c r="M2580" s="540">
        <v>368</v>
      </c>
      <c r="N2580" s="540">
        <v>42</v>
      </c>
      <c r="O2580" s="540">
        <v>50</v>
      </c>
      <c r="P2580" s="540">
        <v>17</v>
      </c>
      <c r="Q2580" s="540">
        <v>120</v>
      </c>
      <c r="R2580" s="540">
        <v>107</v>
      </c>
      <c r="S2580" s="540">
        <v>1179</v>
      </c>
      <c r="T2580" s="514">
        <v>644</v>
      </c>
      <c r="U2580" s="551">
        <v>84.5</v>
      </c>
      <c r="V2580" s="551">
        <v>74</v>
      </c>
      <c r="W2580" s="551">
        <v>131</v>
      </c>
      <c r="X2580" s="511">
        <v>673</v>
      </c>
      <c r="Y2580" s="556">
        <v>70.900000000000006</v>
      </c>
      <c r="Z2580" s="551">
        <v>25</v>
      </c>
      <c r="AA2580" s="551">
        <v>180.5</v>
      </c>
      <c r="AB2580" s="514">
        <v>111</v>
      </c>
      <c r="AC2580" s="551">
        <v>70</v>
      </c>
      <c r="AD2580" s="551">
        <v>53</v>
      </c>
      <c r="AE2580" s="551">
        <v>125</v>
      </c>
      <c r="AF2580" s="515">
        <v>107</v>
      </c>
      <c r="AG2580" s="516">
        <v>154.56976744185999</v>
      </c>
      <c r="AH2580" s="516">
        <v>228</v>
      </c>
      <c r="AI2580" s="515">
        <v>86</v>
      </c>
      <c r="AJ2580" s="519" t="s">
        <v>80</v>
      </c>
      <c r="AK2580" s="519" t="s">
        <v>80</v>
      </c>
      <c r="AL2580" s="519" t="s">
        <v>80</v>
      </c>
      <c r="AM2580" s="519" t="s">
        <v>80</v>
      </c>
      <c r="AN2580" s="570"/>
      <c r="AO2580" s="570"/>
      <c r="AP2580" s="570"/>
      <c r="AQ2580" s="570"/>
      <c r="AR2580" s="542"/>
      <c r="AS2580" s="542"/>
      <c r="AT2580" s="542"/>
      <c r="AU2580" s="542"/>
      <c r="AV2580" s="542"/>
      <c r="AW2580" s="542"/>
      <c r="AX2580" s="542"/>
      <c r="AY2580" s="542"/>
      <c r="AZ2580" s="542"/>
      <c r="BA2580" s="542"/>
      <c r="BB2580" s="358"/>
      <c r="BC2580" s="597">
        <f t="shared" si="2236"/>
        <v>13292.99999999996</v>
      </c>
      <c r="BD2580" s="598">
        <f t="shared" si="2237"/>
        <v>19608</v>
      </c>
      <c r="BE2580" s="602">
        <f t="shared" si="2238"/>
        <v>54418</v>
      </c>
      <c r="BF2580" s="603">
        <f t="shared" si="2239"/>
        <v>47656</v>
      </c>
      <c r="BG2580" s="604">
        <f t="shared" si="2240"/>
        <v>84364</v>
      </c>
      <c r="BH2580" s="602">
        <f t="shared" si="2241"/>
        <v>47715.700000000004</v>
      </c>
      <c r="BI2580" s="603">
        <f t="shared" si="2242"/>
        <v>16825</v>
      </c>
      <c r="BJ2580" s="604">
        <f t="shared" si="2243"/>
        <v>121476.5</v>
      </c>
      <c r="BK2580" s="602">
        <f t="shared" si="2244"/>
        <v>7770</v>
      </c>
      <c r="BL2580" s="603">
        <f t="shared" si="2245"/>
        <v>5883</v>
      </c>
      <c r="BM2580" s="604">
        <f t="shared" si="2246"/>
        <v>13875</v>
      </c>
      <c r="BN2580" s="564">
        <f t="shared" si="2201"/>
        <v>2</v>
      </c>
      <c r="BO2580" s="314">
        <f t="shared" si="2247"/>
        <v>2025</v>
      </c>
      <c r="BP2580" s="314">
        <f t="shared" si="2248"/>
        <v>2</v>
      </c>
      <c r="BQ2580" s="202"/>
    </row>
    <row r="2581" spans="1:69" ht="10.5" customHeight="1" x14ac:dyDescent="0.2">
      <c r="A2581" s="87" t="str">
        <f t="shared" si="2234"/>
        <v>2024-25RX82</v>
      </c>
      <c r="B2581" s="87" t="str">
        <f t="shared" si="2235"/>
        <v>Y63</v>
      </c>
      <c r="C2581" s="240" t="s">
        <v>204</v>
      </c>
      <c r="D2581" s="240" t="s">
        <v>177</v>
      </c>
      <c r="E2581" s="42"/>
      <c r="F2581" s="320" t="str">
        <f>VLOOKUP($G2581,'Selection Sheet'!$C$15:$F$39,3,0)</f>
        <v>Y63</v>
      </c>
      <c r="G2581" s="320" t="str">
        <f t="shared" si="2189"/>
        <v>RX8</v>
      </c>
      <c r="H2581" s="240" t="s">
        <v>534</v>
      </c>
      <c r="I2581" s="534">
        <v>264</v>
      </c>
      <c r="J2581" s="534">
        <v>69</v>
      </c>
      <c r="K2581" s="534">
        <v>29</v>
      </c>
      <c r="L2581" s="534">
        <v>15</v>
      </c>
      <c r="M2581" s="534">
        <v>259</v>
      </c>
      <c r="N2581" s="534">
        <v>17</v>
      </c>
      <c r="O2581" s="534">
        <v>28</v>
      </c>
      <c r="P2581" s="534">
        <v>10</v>
      </c>
      <c r="Q2581" s="534">
        <v>88</v>
      </c>
      <c r="R2581" s="534">
        <v>57</v>
      </c>
      <c r="S2581" s="534">
        <v>915</v>
      </c>
      <c r="T2581" s="549">
        <v>224</v>
      </c>
      <c r="U2581" s="554">
        <v>93.4</v>
      </c>
      <c r="V2581" s="554">
        <v>84</v>
      </c>
      <c r="W2581" s="554">
        <v>138.80000000000001</v>
      </c>
      <c r="X2581" s="498">
        <v>388</v>
      </c>
      <c r="Y2581" s="555">
        <v>102.9</v>
      </c>
      <c r="Z2581" s="554">
        <v>30</v>
      </c>
      <c r="AA2581" s="554">
        <v>287.7</v>
      </c>
      <c r="AB2581" s="549">
        <v>66</v>
      </c>
      <c r="AC2581" s="554">
        <v>67</v>
      </c>
      <c r="AD2581" s="554">
        <v>48</v>
      </c>
      <c r="AE2581" s="554">
        <v>109.5</v>
      </c>
      <c r="AF2581" s="502">
        <v>87</v>
      </c>
      <c r="AG2581" s="503">
        <v>140.06329113924099</v>
      </c>
      <c r="AH2581" s="503">
        <v>195.2</v>
      </c>
      <c r="AI2581" s="502">
        <v>79</v>
      </c>
      <c r="AJ2581" s="506" t="s">
        <v>80</v>
      </c>
      <c r="AK2581" s="506" t="s">
        <v>80</v>
      </c>
      <c r="AL2581" s="506" t="s">
        <v>80</v>
      </c>
      <c r="AM2581" s="506" t="s">
        <v>80</v>
      </c>
      <c r="AN2581" s="569"/>
      <c r="AO2581" s="569"/>
      <c r="AP2581" s="569"/>
      <c r="AQ2581" s="569"/>
      <c r="AR2581" s="539"/>
      <c r="AS2581" s="539"/>
      <c r="AT2581" s="539"/>
      <c r="AU2581" s="539"/>
      <c r="AV2581" s="539"/>
      <c r="AW2581" s="539"/>
      <c r="AX2581" s="539"/>
      <c r="AY2581" s="539"/>
      <c r="AZ2581" s="539"/>
      <c r="BA2581" s="539"/>
      <c r="BB2581" s="357"/>
      <c r="BC2581" s="592">
        <f t="shared" si="2236"/>
        <v>11065.000000000038</v>
      </c>
      <c r="BD2581" s="593">
        <f t="shared" si="2237"/>
        <v>15420.8</v>
      </c>
      <c r="BE2581" s="595">
        <f t="shared" si="2238"/>
        <v>20921.600000000002</v>
      </c>
      <c r="BF2581" s="289">
        <f t="shared" si="2239"/>
        <v>18816</v>
      </c>
      <c r="BG2581" s="596">
        <f t="shared" si="2240"/>
        <v>31091.200000000004</v>
      </c>
      <c r="BH2581" s="595">
        <f t="shared" si="2241"/>
        <v>39925.200000000004</v>
      </c>
      <c r="BI2581" s="289">
        <f t="shared" si="2242"/>
        <v>11640</v>
      </c>
      <c r="BJ2581" s="596">
        <f t="shared" si="2243"/>
        <v>111627.59999999999</v>
      </c>
      <c r="BK2581" s="595">
        <f t="shared" si="2244"/>
        <v>4422</v>
      </c>
      <c r="BL2581" s="289">
        <f t="shared" si="2245"/>
        <v>3168</v>
      </c>
      <c r="BM2581" s="596">
        <f t="shared" si="2246"/>
        <v>7227</v>
      </c>
      <c r="BN2581" s="563">
        <f t="shared" si="2201"/>
        <v>2</v>
      </c>
      <c r="BO2581" s="87">
        <f t="shared" si="2247"/>
        <v>2025</v>
      </c>
      <c r="BP2581" s="87">
        <f t="shared" si="2248"/>
        <v>2</v>
      </c>
      <c r="BQ2581" s="202"/>
    </row>
    <row r="2582" spans="1:69" ht="10.5" customHeight="1" x14ac:dyDescent="0.2">
      <c r="A2582" s="87" t="str">
        <f t="shared" si="2234"/>
        <v>2024-25RX92</v>
      </c>
      <c r="B2582" s="87" t="str">
        <f t="shared" si="2235"/>
        <v>Y60</v>
      </c>
      <c r="C2582" s="240" t="s">
        <v>204</v>
      </c>
      <c r="D2582" s="240" t="s">
        <v>177</v>
      </c>
      <c r="E2582" s="42"/>
      <c r="F2582" s="320" t="str">
        <f>VLOOKUP($G2582,'Selection Sheet'!$C$15:$F$39,3,0)</f>
        <v>Y60</v>
      </c>
      <c r="G2582" s="320" t="str">
        <f t="shared" si="2189"/>
        <v>RX9</v>
      </c>
      <c r="H2582" s="240" t="s">
        <v>535</v>
      </c>
      <c r="I2582" s="534">
        <v>248</v>
      </c>
      <c r="J2582" s="534">
        <v>54</v>
      </c>
      <c r="K2582" s="534">
        <v>36</v>
      </c>
      <c r="L2582" s="534">
        <v>20</v>
      </c>
      <c r="M2582" s="534">
        <v>247</v>
      </c>
      <c r="N2582" s="534">
        <v>18</v>
      </c>
      <c r="O2582" s="534">
        <v>36</v>
      </c>
      <c r="P2582" s="534">
        <v>11</v>
      </c>
      <c r="Q2582" s="534">
        <v>84</v>
      </c>
      <c r="R2582" s="534">
        <v>81</v>
      </c>
      <c r="S2582" s="534">
        <v>620</v>
      </c>
      <c r="T2582" s="549">
        <v>345</v>
      </c>
      <c r="U2582" s="554">
        <v>96</v>
      </c>
      <c r="V2582" s="554">
        <v>85</v>
      </c>
      <c r="W2582" s="554">
        <v>147.6</v>
      </c>
      <c r="X2582" s="498">
        <v>416</v>
      </c>
      <c r="Y2582" s="555">
        <v>89.9</v>
      </c>
      <c r="Z2582" s="554">
        <v>37</v>
      </c>
      <c r="AA2582" s="554">
        <v>263.60000000000002</v>
      </c>
      <c r="AB2582" s="549">
        <v>52</v>
      </c>
      <c r="AC2582" s="554">
        <v>58.4</v>
      </c>
      <c r="AD2582" s="554">
        <v>55</v>
      </c>
      <c r="AE2582" s="554">
        <v>98.2</v>
      </c>
      <c r="AF2582" s="502">
        <v>104</v>
      </c>
      <c r="AG2582" s="503">
        <v>145.759493670886</v>
      </c>
      <c r="AH2582" s="503">
        <v>212</v>
      </c>
      <c r="AI2582" s="502">
        <v>79</v>
      </c>
      <c r="AJ2582" s="506" t="s">
        <v>80</v>
      </c>
      <c r="AK2582" s="506" t="s">
        <v>80</v>
      </c>
      <c r="AL2582" s="506" t="s">
        <v>80</v>
      </c>
      <c r="AM2582" s="506" t="s">
        <v>80</v>
      </c>
      <c r="AN2582" s="569"/>
      <c r="AO2582" s="569"/>
      <c r="AP2582" s="569"/>
      <c r="AQ2582" s="569"/>
      <c r="AR2582" s="539"/>
      <c r="AS2582" s="539"/>
      <c r="AT2582" s="539"/>
      <c r="AU2582" s="539"/>
      <c r="AV2582" s="539"/>
      <c r="AW2582" s="539"/>
      <c r="AX2582" s="539"/>
      <c r="AY2582" s="539"/>
      <c r="AZ2582" s="539"/>
      <c r="BA2582" s="539"/>
      <c r="BB2582" s="357"/>
      <c r="BC2582" s="592">
        <f t="shared" si="2236"/>
        <v>11514.999999999995</v>
      </c>
      <c r="BD2582" s="593">
        <f t="shared" si="2237"/>
        <v>16748</v>
      </c>
      <c r="BE2582" s="595">
        <f t="shared" si="2238"/>
        <v>33120</v>
      </c>
      <c r="BF2582" s="289">
        <f t="shared" si="2239"/>
        <v>29325</v>
      </c>
      <c r="BG2582" s="596">
        <f t="shared" si="2240"/>
        <v>50922</v>
      </c>
      <c r="BH2582" s="595">
        <f t="shared" si="2241"/>
        <v>37398.400000000001</v>
      </c>
      <c r="BI2582" s="289">
        <f t="shared" si="2242"/>
        <v>15392</v>
      </c>
      <c r="BJ2582" s="596">
        <f t="shared" si="2243"/>
        <v>109657.60000000001</v>
      </c>
      <c r="BK2582" s="595">
        <f t="shared" si="2244"/>
        <v>3036.7999999999997</v>
      </c>
      <c r="BL2582" s="289">
        <f t="shared" si="2245"/>
        <v>2860</v>
      </c>
      <c r="BM2582" s="596">
        <f t="shared" si="2246"/>
        <v>5106.4000000000005</v>
      </c>
      <c r="BN2582" s="563">
        <f t="shared" si="2201"/>
        <v>2</v>
      </c>
      <c r="BO2582" s="87">
        <f t="shared" si="2247"/>
        <v>2025</v>
      </c>
      <c r="BP2582" s="87">
        <f t="shared" si="2248"/>
        <v>2</v>
      </c>
      <c r="BQ2582" s="202"/>
    </row>
    <row r="2583" spans="1:69" ht="10.5" customHeight="1" x14ac:dyDescent="0.2">
      <c r="A2583" s="314" t="str">
        <f t="shared" si="2234"/>
        <v>2024-25RYA2</v>
      </c>
      <c r="B2583" s="314" t="str">
        <f t="shared" si="2235"/>
        <v>Y60</v>
      </c>
      <c r="C2583" s="243" t="s">
        <v>204</v>
      </c>
      <c r="D2583" s="240" t="s">
        <v>177</v>
      </c>
      <c r="E2583" s="206"/>
      <c r="F2583" s="321" t="str">
        <f>VLOOKUP($G2583,'Selection Sheet'!$C$15:$F$39,3,0)</f>
        <v>Y60</v>
      </c>
      <c r="G2583" s="321" t="str">
        <f t="shared" si="2189"/>
        <v>RYA</v>
      </c>
      <c r="H2583" s="243" t="s">
        <v>536</v>
      </c>
      <c r="I2583" s="540">
        <v>319</v>
      </c>
      <c r="J2583" s="540">
        <v>78</v>
      </c>
      <c r="K2583" s="540">
        <v>57</v>
      </c>
      <c r="L2583" s="540">
        <v>27</v>
      </c>
      <c r="M2583" s="540">
        <v>321</v>
      </c>
      <c r="N2583" s="540">
        <v>23</v>
      </c>
      <c r="O2583" s="540">
        <v>58</v>
      </c>
      <c r="P2583" s="540">
        <v>14</v>
      </c>
      <c r="Q2583" s="540">
        <v>111</v>
      </c>
      <c r="R2583" s="540">
        <v>78</v>
      </c>
      <c r="S2583" s="540">
        <v>926</v>
      </c>
      <c r="T2583" s="514">
        <v>325</v>
      </c>
      <c r="U2583" s="551">
        <v>93</v>
      </c>
      <c r="V2583" s="551">
        <v>81</v>
      </c>
      <c r="W2583" s="551">
        <v>132.6</v>
      </c>
      <c r="X2583" s="511">
        <v>479</v>
      </c>
      <c r="Y2583" s="556">
        <v>103.9</v>
      </c>
      <c r="Z2583" s="551">
        <v>38</v>
      </c>
      <c r="AA2583" s="551">
        <v>287</v>
      </c>
      <c r="AB2583" s="514">
        <v>73</v>
      </c>
      <c r="AC2583" s="551">
        <v>76.900000000000006</v>
      </c>
      <c r="AD2583" s="551">
        <v>62</v>
      </c>
      <c r="AE2583" s="551">
        <v>124.6</v>
      </c>
      <c r="AF2583" s="515">
        <v>138</v>
      </c>
      <c r="AG2583" s="516">
        <v>139.87272727272699</v>
      </c>
      <c r="AH2583" s="516">
        <v>206.3</v>
      </c>
      <c r="AI2583" s="515">
        <v>110</v>
      </c>
      <c r="AJ2583" s="519" t="s">
        <v>80</v>
      </c>
      <c r="AK2583" s="519" t="s">
        <v>80</v>
      </c>
      <c r="AL2583" s="519" t="s">
        <v>80</v>
      </c>
      <c r="AM2583" s="519" t="s">
        <v>80</v>
      </c>
      <c r="AN2583" s="570"/>
      <c r="AO2583" s="570"/>
      <c r="AP2583" s="570"/>
      <c r="AQ2583" s="570"/>
      <c r="AR2583" s="542"/>
      <c r="AS2583" s="542"/>
      <c r="AT2583" s="542"/>
      <c r="AU2583" s="542"/>
      <c r="AV2583" s="542"/>
      <c r="AW2583" s="542"/>
      <c r="AX2583" s="542"/>
      <c r="AY2583" s="542"/>
      <c r="AZ2583" s="542"/>
      <c r="BA2583" s="542"/>
      <c r="BB2583" s="358"/>
      <c r="BC2583" s="597">
        <f t="shared" si="2236"/>
        <v>15385.999999999969</v>
      </c>
      <c r="BD2583" s="598">
        <f t="shared" si="2237"/>
        <v>22693</v>
      </c>
      <c r="BE2583" s="602">
        <f t="shared" si="2238"/>
        <v>30225</v>
      </c>
      <c r="BF2583" s="603">
        <f t="shared" si="2239"/>
        <v>26325</v>
      </c>
      <c r="BG2583" s="604">
        <f t="shared" si="2240"/>
        <v>43095</v>
      </c>
      <c r="BH2583" s="602">
        <f t="shared" si="2241"/>
        <v>49768.100000000006</v>
      </c>
      <c r="BI2583" s="603">
        <f t="shared" si="2242"/>
        <v>18202</v>
      </c>
      <c r="BJ2583" s="604">
        <f t="shared" si="2243"/>
        <v>137473</v>
      </c>
      <c r="BK2583" s="602">
        <f t="shared" si="2244"/>
        <v>5613.7000000000007</v>
      </c>
      <c r="BL2583" s="603">
        <f t="shared" si="2245"/>
        <v>4526</v>
      </c>
      <c r="BM2583" s="604">
        <f t="shared" si="2246"/>
        <v>9095.7999999999993</v>
      </c>
      <c r="BN2583" s="564">
        <f t="shared" si="2201"/>
        <v>2</v>
      </c>
      <c r="BO2583" s="314">
        <f t="shared" si="2247"/>
        <v>2025</v>
      </c>
      <c r="BP2583" s="314">
        <f t="shared" si="2248"/>
        <v>2</v>
      </c>
      <c r="BQ2583" s="202"/>
    </row>
    <row r="2584" spans="1:69" ht="10.5" customHeight="1" x14ac:dyDescent="0.2">
      <c r="A2584" s="87" t="str">
        <f t="shared" si="2234"/>
        <v>2024-25RYC2</v>
      </c>
      <c r="B2584" s="87" t="str">
        <f t="shared" si="2235"/>
        <v>Y61</v>
      </c>
      <c r="C2584" s="240" t="s">
        <v>204</v>
      </c>
      <c r="D2584" s="240" t="s">
        <v>177</v>
      </c>
      <c r="E2584" s="42"/>
      <c r="F2584" s="320" t="str">
        <f>VLOOKUP($G2584,'Selection Sheet'!$C$15:$F$39,3,0)</f>
        <v>Y61</v>
      </c>
      <c r="G2584" s="320" t="str">
        <f t="shared" si="2189"/>
        <v>RYC</v>
      </c>
      <c r="H2584" s="240" t="s">
        <v>537</v>
      </c>
      <c r="I2584" s="534">
        <v>266</v>
      </c>
      <c r="J2584" s="534">
        <v>67</v>
      </c>
      <c r="K2584" s="534">
        <v>40</v>
      </c>
      <c r="L2584" s="534">
        <v>17</v>
      </c>
      <c r="M2584" s="534">
        <v>265</v>
      </c>
      <c r="N2584" s="534">
        <v>17</v>
      </c>
      <c r="O2584" s="534">
        <v>40</v>
      </c>
      <c r="P2584" s="534">
        <v>9</v>
      </c>
      <c r="Q2584" s="534">
        <v>60</v>
      </c>
      <c r="R2584" s="534">
        <v>59</v>
      </c>
      <c r="S2584" s="534">
        <v>878</v>
      </c>
      <c r="T2584" s="549">
        <v>429</v>
      </c>
      <c r="U2584" s="554">
        <v>98.5</v>
      </c>
      <c r="V2584" s="554">
        <v>85</v>
      </c>
      <c r="W2584" s="554">
        <v>150.19999999999999</v>
      </c>
      <c r="X2584" s="498">
        <v>553</v>
      </c>
      <c r="Y2584" s="555">
        <v>72.400000000000006</v>
      </c>
      <c r="Z2584" s="554">
        <v>31</v>
      </c>
      <c r="AA2584" s="554">
        <v>197</v>
      </c>
      <c r="AB2584" s="549">
        <v>92</v>
      </c>
      <c r="AC2584" s="554">
        <v>64</v>
      </c>
      <c r="AD2584" s="554">
        <v>56</v>
      </c>
      <c r="AE2584" s="554">
        <v>109.2</v>
      </c>
      <c r="AF2584" s="502">
        <v>95</v>
      </c>
      <c r="AG2584" s="503">
        <v>164.883116883117</v>
      </c>
      <c r="AH2584" s="503">
        <v>205.8</v>
      </c>
      <c r="AI2584" s="502">
        <v>77</v>
      </c>
      <c r="AJ2584" s="538" t="s">
        <v>80</v>
      </c>
      <c r="AK2584" s="538" t="s">
        <v>80</v>
      </c>
      <c r="AL2584" s="538" t="s">
        <v>80</v>
      </c>
      <c r="AM2584" s="538" t="s">
        <v>80</v>
      </c>
      <c r="AN2584" s="539"/>
      <c r="AO2584" s="539"/>
      <c r="AP2584" s="569"/>
      <c r="AQ2584" s="569"/>
      <c r="AR2584" s="539"/>
      <c r="AS2584" s="539"/>
      <c r="AT2584" s="539"/>
      <c r="AU2584" s="539"/>
      <c r="AV2584" s="539"/>
      <c r="AW2584" s="539"/>
      <c r="AX2584" s="539"/>
      <c r="AY2584" s="539"/>
      <c r="AZ2584" s="539"/>
      <c r="BA2584" s="539"/>
      <c r="BB2584" s="357"/>
      <c r="BC2584" s="592">
        <f t="shared" si="2236"/>
        <v>12696.000000000009</v>
      </c>
      <c r="BD2584" s="593">
        <f t="shared" si="2237"/>
        <v>15846.6</v>
      </c>
      <c r="BE2584" s="595">
        <f t="shared" si="2238"/>
        <v>42256.5</v>
      </c>
      <c r="BF2584" s="289">
        <f t="shared" si="2239"/>
        <v>36465</v>
      </c>
      <c r="BG2584" s="596">
        <f t="shared" si="2240"/>
        <v>64435.799999999996</v>
      </c>
      <c r="BH2584" s="595">
        <f t="shared" si="2241"/>
        <v>40037.200000000004</v>
      </c>
      <c r="BI2584" s="289">
        <f t="shared" si="2242"/>
        <v>17143</v>
      </c>
      <c r="BJ2584" s="596">
        <f t="shared" si="2243"/>
        <v>108941</v>
      </c>
      <c r="BK2584" s="595">
        <f t="shared" si="2244"/>
        <v>5888</v>
      </c>
      <c r="BL2584" s="289">
        <f t="shared" si="2245"/>
        <v>5152</v>
      </c>
      <c r="BM2584" s="596">
        <f t="shared" si="2246"/>
        <v>10046.4</v>
      </c>
      <c r="BN2584" s="563">
        <f t="shared" si="2201"/>
        <v>2</v>
      </c>
      <c r="BO2584" s="87">
        <f t="shared" si="2247"/>
        <v>2025</v>
      </c>
      <c r="BP2584" s="87">
        <f t="shared" si="2248"/>
        <v>2</v>
      </c>
      <c r="BQ2584" s="202"/>
    </row>
    <row r="2585" spans="1:69" ht="10.5" customHeight="1" x14ac:dyDescent="0.2">
      <c r="A2585" s="87" t="str">
        <f t="shared" si="2234"/>
        <v>2024-25RYD2</v>
      </c>
      <c r="B2585" s="87" t="str">
        <f t="shared" si="2235"/>
        <v>Y59</v>
      </c>
      <c r="C2585" s="240" t="s">
        <v>204</v>
      </c>
      <c r="D2585" s="240" t="s">
        <v>177</v>
      </c>
      <c r="E2585" s="42"/>
      <c r="F2585" s="320" t="str">
        <f>VLOOKUP($G2585,'Selection Sheet'!$C$15:$F$39,3,0)</f>
        <v>Y59</v>
      </c>
      <c r="G2585" s="320" t="str">
        <f t="shared" si="2189"/>
        <v>RYD</v>
      </c>
      <c r="H2585" s="240" t="s">
        <v>538</v>
      </c>
      <c r="I2585" s="534">
        <v>247</v>
      </c>
      <c r="J2585" s="534">
        <v>74</v>
      </c>
      <c r="K2585" s="534">
        <v>38</v>
      </c>
      <c r="L2585" s="534">
        <v>25</v>
      </c>
      <c r="M2585" s="534">
        <v>246</v>
      </c>
      <c r="N2585" s="534">
        <v>28</v>
      </c>
      <c r="O2585" s="534">
        <v>38</v>
      </c>
      <c r="P2585" s="534">
        <v>12</v>
      </c>
      <c r="Q2585" s="534">
        <v>99</v>
      </c>
      <c r="R2585" s="534">
        <v>80</v>
      </c>
      <c r="S2585" s="534">
        <v>611</v>
      </c>
      <c r="T2585" s="549">
        <v>322</v>
      </c>
      <c r="U2585" s="554">
        <v>92.4</v>
      </c>
      <c r="V2585" s="554">
        <v>82.5</v>
      </c>
      <c r="W2585" s="554">
        <v>141</v>
      </c>
      <c r="X2585" s="498">
        <v>435</v>
      </c>
      <c r="Y2585" s="555">
        <v>54.8</v>
      </c>
      <c r="Z2585" s="554">
        <v>25</v>
      </c>
      <c r="AA2585" s="554">
        <v>125.2</v>
      </c>
      <c r="AB2585" s="549">
        <v>75</v>
      </c>
      <c r="AC2585" s="554">
        <v>60.6</v>
      </c>
      <c r="AD2585" s="554">
        <v>59</v>
      </c>
      <c r="AE2585" s="554">
        <v>95</v>
      </c>
      <c r="AF2585" s="502">
        <v>110</v>
      </c>
      <c r="AG2585" s="503">
        <v>140.979166666667</v>
      </c>
      <c r="AH2585" s="503">
        <v>183.5</v>
      </c>
      <c r="AI2585" s="502">
        <v>96</v>
      </c>
      <c r="AJ2585" s="538" t="s">
        <v>80</v>
      </c>
      <c r="AK2585" s="538" t="s">
        <v>80</v>
      </c>
      <c r="AL2585" s="538" t="s">
        <v>80</v>
      </c>
      <c r="AM2585" s="538" t="s">
        <v>80</v>
      </c>
      <c r="AN2585" s="539"/>
      <c r="AO2585" s="539"/>
      <c r="AP2585" s="569"/>
      <c r="AQ2585" s="569"/>
      <c r="AR2585" s="539"/>
      <c r="AS2585" s="539"/>
      <c r="AT2585" s="539"/>
      <c r="AU2585" s="539"/>
      <c r="AV2585" s="539"/>
      <c r="AW2585" s="539"/>
      <c r="AX2585" s="539"/>
      <c r="AY2585" s="539"/>
      <c r="AZ2585" s="539"/>
      <c r="BA2585" s="539"/>
      <c r="BB2585" s="357"/>
      <c r="BC2585" s="592">
        <f t="shared" si="2236"/>
        <v>13534.000000000033</v>
      </c>
      <c r="BD2585" s="593">
        <f t="shared" si="2237"/>
        <v>17616</v>
      </c>
      <c r="BE2585" s="595">
        <f t="shared" si="2238"/>
        <v>29752.800000000003</v>
      </c>
      <c r="BF2585" s="289">
        <f t="shared" si="2239"/>
        <v>26565</v>
      </c>
      <c r="BG2585" s="596">
        <f t="shared" si="2240"/>
        <v>45402</v>
      </c>
      <c r="BH2585" s="595">
        <f t="shared" si="2241"/>
        <v>23838</v>
      </c>
      <c r="BI2585" s="289">
        <f t="shared" si="2242"/>
        <v>10875</v>
      </c>
      <c r="BJ2585" s="596">
        <f t="shared" si="2243"/>
        <v>54462</v>
      </c>
      <c r="BK2585" s="595">
        <f t="shared" si="2244"/>
        <v>4545</v>
      </c>
      <c r="BL2585" s="289">
        <f t="shared" si="2245"/>
        <v>4425</v>
      </c>
      <c r="BM2585" s="596">
        <f t="shared" si="2246"/>
        <v>7125</v>
      </c>
      <c r="BN2585" s="563">
        <f t="shared" si="2201"/>
        <v>2</v>
      </c>
      <c r="BO2585" s="87">
        <f t="shared" si="2247"/>
        <v>2025</v>
      </c>
      <c r="BP2585" s="87">
        <f t="shared" si="2248"/>
        <v>2</v>
      </c>
      <c r="BQ2585" s="202"/>
    </row>
    <row r="2586" spans="1:69" ht="10.5" customHeight="1" x14ac:dyDescent="0.2">
      <c r="A2586" s="87" t="str">
        <f t="shared" si="2234"/>
        <v>2024-25RYE2</v>
      </c>
      <c r="B2586" s="87" t="str">
        <f t="shared" si="2235"/>
        <v>Y59</v>
      </c>
      <c r="C2586" s="240" t="s">
        <v>204</v>
      </c>
      <c r="D2586" s="240" t="s">
        <v>177</v>
      </c>
      <c r="E2586" s="42"/>
      <c r="F2586" s="320" t="str">
        <f>VLOOKUP($G2586,'Selection Sheet'!$C$15:$F$39,3,0)</f>
        <v>Y59</v>
      </c>
      <c r="G2586" s="320" t="str">
        <f t="shared" si="2189"/>
        <v>RYE</v>
      </c>
      <c r="H2586" s="240" t="s">
        <v>539</v>
      </c>
      <c r="I2586" s="534">
        <v>235</v>
      </c>
      <c r="J2586" s="534">
        <v>58</v>
      </c>
      <c r="K2586" s="534">
        <v>31</v>
      </c>
      <c r="L2586" s="534">
        <v>23</v>
      </c>
      <c r="M2586" s="534">
        <v>235</v>
      </c>
      <c r="N2586" s="534">
        <v>23</v>
      </c>
      <c r="O2586" s="534">
        <v>31</v>
      </c>
      <c r="P2586" s="534">
        <v>13</v>
      </c>
      <c r="Q2586" s="534">
        <v>81</v>
      </c>
      <c r="R2586" s="534">
        <v>74</v>
      </c>
      <c r="S2586" s="534">
        <v>482</v>
      </c>
      <c r="T2586" s="549">
        <v>339</v>
      </c>
      <c r="U2586" s="554">
        <v>85.6</v>
      </c>
      <c r="V2586" s="554">
        <v>74</v>
      </c>
      <c r="W2586" s="554">
        <v>126.2</v>
      </c>
      <c r="X2586" s="498">
        <v>352</v>
      </c>
      <c r="Y2586" s="555">
        <v>72.8</v>
      </c>
      <c r="Z2586" s="554">
        <v>26</v>
      </c>
      <c r="AA2586" s="554">
        <v>230.6</v>
      </c>
      <c r="AB2586" s="549">
        <v>64</v>
      </c>
      <c r="AC2586" s="554">
        <v>50</v>
      </c>
      <c r="AD2586" s="554">
        <v>43</v>
      </c>
      <c r="AE2586" s="554">
        <v>80.099999999999994</v>
      </c>
      <c r="AF2586" s="502">
        <v>85</v>
      </c>
      <c r="AG2586" s="503">
        <v>118.014084507042</v>
      </c>
      <c r="AH2586" s="503">
        <v>160</v>
      </c>
      <c r="AI2586" s="502">
        <v>71</v>
      </c>
      <c r="AJ2586" s="538" t="s">
        <v>80</v>
      </c>
      <c r="AK2586" s="538" t="s">
        <v>80</v>
      </c>
      <c r="AL2586" s="538" t="s">
        <v>80</v>
      </c>
      <c r="AM2586" s="538" t="s">
        <v>80</v>
      </c>
      <c r="AN2586" s="539"/>
      <c r="AO2586" s="539"/>
      <c r="AP2586" s="569"/>
      <c r="AQ2586" s="569"/>
      <c r="AR2586" s="539"/>
      <c r="AS2586" s="539"/>
      <c r="AT2586" s="539"/>
      <c r="AU2586" s="539"/>
      <c r="AV2586" s="539"/>
      <c r="AW2586" s="539"/>
      <c r="AX2586" s="539"/>
      <c r="AY2586" s="539"/>
      <c r="AZ2586" s="539"/>
      <c r="BA2586" s="539"/>
      <c r="BB2586" s="357"/>
      <c r="BC2586" s="592">
        <f t="shared" si="2236"/>
        <v>8378.9999999999818</v>
      </c>
      <c r="BD2586" s="593">
        <f t="shared" si="2237"/>
        <v>11360</v>
      </c>
      <c r="BE2586" s="595">
        <f t="shared" si="2238"/>
        <v>29018.399999999998</v>
      </c>
      <c r="BF2586" s="289">
        <f t="shared" si="2239"/>
        <v>25086</v>
      </c>
      <c r="BG2586" s="596">
        <f t="shared" si="2240"/>
        <v>42781.8</v>
      </c>
      <c r="BH2586" s="595">
        <f t="shared" si="2241"/>
        <v>25625.599999999999</v>
      </c>
      <c r="BI2586" s="289">
        <f t="shared" si="2242"/>
        <v>9152</v>
      </c>
      <c r="BJ2586" s="596">
        <f t="shared" si="2243"/>
        <v>81171.199999999997</v>
      </c>
      <c r="BK2586" s="595">
        <f t="shared" si="2244"/>
        <v>3200</v>
      </c>
      <c r="BL2586" s="289">
        <f t="shared" si="2245"/>
        <v>2752</v>
      </c>
      <c r="BM2586" s="596">
        <f t="shared" si="2246"/>
        <v>5126.3999999999996</v>
      </c>
      <c r="BN2586" s="563">
        <f t="shared" si="2201"/>
        <v>2</v>
      </c>
      <c r="BO2586" s="87">
        <f t="shared" si="2247"/>
        <v>2025</v>
      </c>
      <c r="BP2586" s="87">
        <f t="shared" si="2248"/>
        <v>2</v>
      </c>
      <c r="BQ2586" s="202"/>
    </row>
    <row r="2587" spans="1:69" ht="10.5" customHeight="1" x14ac:dyDescent="0.2">
      <c r="A2587" s="312" t="str">
        <f t="shared" si="2234"/>
        <v>2024-25RYF2</v>
      </c>
      <c r="B2587" s="312" t="str">
        <f t="shared" si="2235"/>
        <v>Y58</v>
      </c>
      <c r="C2587" s="245" t="s">
        <v>204</v>
      </c>
      <c r="D2587" s="245" t="s">
        <v>177</v>
      </c>
      <c r="E2587" s="53"/>
      <c r="F2587" s="322" t="str">
        <f>VLOOKUP($G2587,'Selection Sheet'!$C$15:$F$39,3,0)</f>
        <v>Y58</v>
      </c>
      <c r="G2587" s="322" t="str">
        <f t="shared" si="2189"/>
        <v>RYF</v>
      </c>
      <c r="H2587" s="245" t="s">
        <v>540</v>
      </c>
      <c r="I2587" s="543">
        <v>245</v>
      </c>
      <c r="J2587" s="543">
        <v>71</v>
      </c>
      <c r="K2587" s="543">
        <v>48</v>
      </c>
      <c r="L2587" s="543">
        <v>19</v>
      </c>
      <c r="M2587" s="543">
        <v>244</v>
      </c>
      <c r="N2587" s="543">
        <v>27</v>
      </c>
      <c r="O2587" s="543">
        <v>48</v>
      </c>
      <c r="P2587" s="543">
        <v>14</v>
      </c>
      <c r="Q2587" s="543">
        <v>92</v>
      </c>
      <c r="R2587" s="543">
        <v>79</v>
      </c>
      <c r="S2587" s="543">
        <v>828</v>
      </c>
      <c r="T2587" s="524">
        <v>601</v>
      </c>
      <c r="U2587" s="552">
        <v>109.9</v>
      </c>
      <c r="V2587" s="552">
        <v>96</v>
      </c>
      <c r="W2587" s="552">
        <v>165</v>
      </c>
      <c r="X2587" s="524">
        <v>575</v>
      </c>
      <c r="Y2587" s="557">
        <v>77.5</v>
      </c>
      <c r="Z2587" s="552">
        <v>29</v>
      </c>
      <c r="AA2587" s="552">
        <v>223</v>
      </c>
      <c r="AB2587" s="527">
        <v>66</v>
      </c>
      <c r="AC2587" s="552">
        <v>66.8</v>
      </c>
      <c r="AD2587" s="552">
        <v>55.5</v>
      </c>
      <c r="AE2587" s="552">
        <v>95</v>
      </c>
      <c r="AF2587" s="528">
        <v>128</v>
      </c>
      <c r="AG2587" s="529">
        <v>157.86792452830201</v>
      </c>
      <c r="AH2587" s="529">
        <v>230.5</v>
      </c>
      <c r="AI2587" s="528">
        <v>106</v>
      </c>
      <c r="AJ2587" s="544" t="s">
        <v>80</v>
      </c>
      <c r="AK2587" s="544" t="s">
        <v>80</v>
      </c>
      <c r="AL2587" s="544" t="s">
        <v>80</v>
      </c>
      <c r="AM2587" s="544" t="s">
        <v>80</v>
      </c>
      <c r="AN2587" s="545"/>
      <c r="AO2587" s="545"/>
      <c r="AP2587" s="571"/>
      <c r="AQ2587" s="571"/>
      <c r="AR2587" s="545"/>
      <c r="AS2587" s="545"/>
      <c r="AT2587" s="545"/>
      <c r="AU2587" s="545"/>
      <c r="AV2587" s="545"/>
      <c r="AW2587" s="545"/>
      <c r="AX2587" s="545"/>
      <c r="AY2587" s="545"/>
      <c r="AZ2587" s="545"/>
      <c r="BA2587" s="545"/>
      <c r="BB2587" s="359"/>
      <c r="BC2587" s="605">
        <f t="shared" si="2236"/>
        <v>16734.000000000015</v>
      </c>
      <c r="BD2587" s="606">
        <f t="shared" si="2237"/>
        <v>24433</v>
      </c>
      <c r="BE2587" s="609">
        <f t="shared" si="2238"/>
        <v>66049.900000000009</v>
      </c>
      <c r="BF2587" s="311">
        <f t="shared" si="2239"/>
        <v>57696</v>
      </c>
      <c r="BG2587" s="610">
        <f t="shared" si="2240"/>
        <v>99165</v>
      </c>
      <c r="BH2587" s="609">
        <f t="shared" si="2241"/>
        <v>44562.5</v>
      </c>
      <c r="BI2587" s="311">
        <f t="shared" si="2242"/>
        <v>16675</v>
      </c>
      <c r="BJ2587" s="610">
        <f t="shared" si="2243"/>
        <v>128225</v>
      </c>
      <c r="BK2587" s="609">
        <f t="shared" si="2244"/>
        <v>4408.8</v>
      </c>
      <c r="BL2587" s="311">
        <f t="shared" si="2245"/>
        <v>3663</v>
      </c>
      <c r="BM2587" s="610">
        <f t="shared" si="2246"/>
        <v>6270</v>
      </c>
      <c r="BN2587" s="565">
        <f t="shared" si="2201"/>
        <v>2</v>
      </c>
      <c r="BO2587" s="312">
        <f t="shared" si="2247"/>
        <v>2025</v>
      </c>
      <c r="BP2587" s="312">
        <f t="shared" si="2248"/>
        <v>2</v>
      </c>
      <c r="BQ2587" s="363"/>
    </row>
    <row r="2588" spans="1:69" ht="10.5" customHeight="1" x14ac:dyDescent="0.2">
      <c r="A2588" s="313" t="str">
        <f t="shared" ref="A2588:A2598" si="2249">CONCATENATE(C2588,G2588,BN2588)</f>
        <v>2024-25R1F3</v>
      </c>
      <c r="B2588" s="313" t="str">
        <f t="shared" ref="B2588:B2598" si="2250">F2588</f>
        <v>Y59</v>
      </c>
      <c r="C2588" s="241" t="s">
        <v>204</v>
      </c>
      <c r="D2588" s="241" t="s">
        <v>178</v>
      </c>
      <c r="E2588" s="223"/>
      <c r="F2588" s="364" t="str">
        <f>VLOOKUP($G2588,'Selection Sheet'!$C$15:$F$39,3,0)</f>
        <v>Y59</v>
      </c>
      <c r="G2588" s="364" t="str">
        <f t="shared" si="2189"/>
        <v>R1F</v>
      </c>
      <c r="H2588" s="241" t="s">
        <v>529</v>
      </c>
      <c r="I2588" s="546">
        <v>10</v>
      </c>
      <c r="J2588" s="546">
        <v>3</v>
      </c>
      <c r="K2588" s="546">
        <v>1</v>
      </c>
      <c r="L2588" s="546">
        <v>1</v>
      </c>
      <c r="M2588" s="546">
        <v>10</v>
      </c>
      <c r="N2588" s="546">
        <v>1</v>
      </c>
      <c r="O2588" s="546">
        <v>1</v>
      </c>
      <c r="P2588" s="546">
        <v>1</v>
      </c>
      <c r="Q2588" s="546" t="s">
        <v>80</v>
      </c>
      <c r="R2588" s="546" t="s">
        <v>80</v>
      </c>
      <c r="S2588" s="546">
        <v>20</v>
      </c>
      <c r="T2588" s="486">
        <v>19</v>
      </c>
      <c r="U2588" s="553">
        <v>73.599999999999994</v>
      </c>
      <c r="V2588" s="553">
        <v>69</v>
      </c>
      <c r="W2588" s="553">
        <v>113</v>
      </c>
      <c r="X2588" s="486">
        <v>18</v>
      </c>
      <c r="Y2588" s="558">
        <v>32</v>
      </c>
      <c r="Z2588" s="553">
        <v>26</v>
      </c>
      <c r="AA2588" s="553">
        <v>62.3</v>
      </c>
      <c r="AB2588" s="489">
        <v>7</v>
      </c>
      <c r="AC2588" s="553">
        <v>55.7</v>
      </c>
      <c r="AD2588" s="553">
        <v>45</v>
      </c>
      <c r="AE2588" s="553">
        <v>83</v>
      </c>
      <c r="AF2588" s="490">
        <v>2</v>
      </c>
      <c r="AG2588" s="491">
        <v>173</v>
      </c>
      <c r="AH2588" s="491">
        <v>193</v>
      </c>
      <c r="AI2588" s="490">
        <v>2</v>
      </c>
      <c r="AJ2588" s="538" t="s">
        <v>80</v>
      </c>
      <c r="AK2588" s="538" t="s">
        <v>80</v>
      </c>
      <c r="AL2588" s="538">
        <v>31</v>
      </c>
      <c r="AM2588" s="538">
        <v>61</v>
      </c>
      <c r="AN2588" s="539"/>
      <c r="AO2588" s="539"/>
      <c r="AP2588" s="572"/>
      <c r="AQ2588" s="572"/>
      <c r="AR2588" s="548"/>
      <c r="AS2588" s="548"/>
      <c r="AT2588" s="548"/>
      <c r="AU2588" s="548"/>
      <c r="AV2588" s="548"/>
      <c r="AW2588" s="548"/>
      <c r="AX2588" s="548"/>
      <c r="AY2588" s="548"/>
      <c r="AZ2588" s="548"/>
      <c r="BA2588" s="548"/>
      <c r="BB2588" s="361"/>
      <c r="BC2588" s="586">
        <f t="shared" ref="BC2588:BC2598" si="2251">IFERROR(AG2588*$AI2588,"-")</f>
        <v>346</v>
      </c>
      <c r="BD2588" s="587">
        <f t="shared" ref="BD2588:BD2598" si="2252">IFERROR(AH2588*$AI2588,"-")</f>
        <v>386</v>
      </c>
      <c r="BE2588" s="590">
        <f t="shared" ref="BE2588:BE2598" si="2253">IFERROR(U2588*$T2588, "-")</f>
        <v>1398.3999999999999</v>
      </c>
      <c r="BF2588" s="308">
        <f t="shared" ref="BF2588:BF2598" si="2254">IFERROR(V2588*$T2588,"-")</f>
        <v>1311</v>
      </c>
      <c r="BG2588" s="591">
        <f t="shared" ref="BG2588:BG2598" si="2255">IFERROR(W2588*$T2588,"-")</f>
        <v>2147</v>
      </c>
      <c r="BH2588" s="590">
        <f t="shared" ref="BH2588:BH2598" si="2256">IFERROR(Y2588*$X2588, "-")</f>
        <v>576</v>
      </c>
      <c r="BI2588" s="308">
        <f t="shared" ref="BI2588:BI2598" si="2257">IFERROR(Z2588*$X2588,"-")</f>
        <v>468</v>
      </c>
      <c r="BJ2588" s="591">
        <f t="shared" ref="BJ2588:BJ2598" si="2258">IFERROR(AA2588*$X2588,"-")</f>
        <v>1121.3999999999999</v>
      </c>
      <c r="BK2588" s="590">
        <f t="shared" ref="BK2588:BK2598" si="2259">IFERROR(AC2588*$AB2588, "-")</f>
        <v>389.90000000000003</v>
      </c>
      <c r="BL2588" s="308">
        <f t="shared" ref="BL2588:BL2598" si="2260">IFERROR(AD2588*$AB2588,"-")</f>
        <v>315</v>
      </c>
      <c r="BM2588" s="591">
        <f t="shared" ref="BM2588:BM2598" si="2261">IFERROR(AE2588*$AB2588,"-")</f>
        <v>581</v>
      </c>
      <c r="BN2588" s="562">
        <f t="shared" si="2201"/>
        <v>3</v>
      </c>
      <c r="BO2588" s="313">
        <f t="shared" ref="BO2588:BO2598" si="2262">VALUE(LEFT(C2588,4)+IF($BN2588&lt;4,1,0))</f>
        <v>2025</v>
      </c>
      <c r="BP2588" s="313">
        <f t="shared" ref="BP2588:BP2598" si="2263">(BN2588/3-ROUNDDOWN(BN2588/3,0))*3</f>
        <v>0</v>
      </c>
      <c r="BQ2588" s="362"/>
    </row>
    <row r="2589" spans="1:69" ht="10.5" customHeight="1" x14ac:dyDescent="0.2">
      <c r="A2589" s="87" t="str">
        <f t="shared" si="2249"/>
        <v>2024-25RRU3</v>
      </c>
      <c r="B2589" s="87" t="str">
        <f t="shared" si="2250"/>
        <v>Y56</v>
      </c>
      <c r="C2589" s="240" t="s">
        <v>204</v>
      </c>
      <c r="D2589" s="240" t="s">
        <v>178</v>
      </c>
      <c r="E2589" s="42"/>
      <c r="F2589" s="320" t="str">
        <f>VLOOKUP($G2589,'Selection Sheet'!$C$15:$F$39,3,0)</f>
        <v>Y56</v>
      </c>
      <c r="G2589" s="320" t="str">
        <f t="shared" si="2189"/>
        <v>RRU</v>
      </c>
      <c r="H2589" s="240" t="s">
        <v>530</v>
      </c>
      <c r="I2589" s="534">
        <v>381</v>
      </c>
      <c r="J2589" s="534">
        <v>116</v>
      </c>
      <c r="K2589" s="534">
        <v>61</v>
      </c>
      <c r="L2589" s="534">
        <v>41</v>
      </c>
      <c r="M2589" s="534">
        <v>372</v>
      </c>
      <c r="N2589" s="534">
        <v>40</v>
      </c>
      <c r="O2589" s="534">
        <v>58</v>
      </c>
      <c r="P2589" s="534">
        <v>21</v>
      </c>
      <c r="Q2589" s="534" t="s">
        <v>80</v>
      </c>
      <c r="R2589" s="534" t="s">
        <v>80</v>
      </c>
      <c r="S2589" s="534">
        <v>1035</v>
      </c>
      <c r="T2589" s="549">
        <v>338</v>
      </c>
      <c r="U2589" s="554">
        <v>87.5</v>
      </c>
      <c r="V2589" s="554">
        <v>80</v>
      </c>
      <c r="W2589" s="554">
        <v>133.30000000000001</v>
      </c>
      <c r="X2589" s="498">
        <v>594</v>
      </c>
      <c r="Y2589" s="555">
        <v>62.2</v>
      </c>
      <c r="Z2589" s="554">
        <v>28</v>
      </c>
      <c r="AA2589" s="554">
        <v>150</v>
      </c>
      <c r="AB2589" s="549">
        <v>92</v>
      </c>
      <c r="AC2589" s="554">
        <v>56.1</v>
      </c>
      <c r="AD2589" s="554">
        <v>46</v>
      </c>
      <c r="AE2589" s="554">
        <v>93.4</v>
      </c>
      <c r="AF2589" s="502">
        <v>109</v>
      </c>
      <c r="AG2589" s="503">
        <v>155.48387096774201</v>
      </c>
      <c r="AH2589" s="503">
        <v>208.8</v>
      </c>
      <c r="AI2589" s="502">
        <v>93</v>
      </c>
      <c r="AJ2589" s="538" t="s">
        <v>80</v>
      </c>
      <c r="AK2589" s="538" t="s">
        <v>80</v>
      </c>
      <c r="AL2589" s="538">
        <v>158</v>
      </c>
      <c r="AM2589" s="538">
        <v>300</v>
      </c>
      <c r="AN2589" s="539"/>
      <c r="AO2589" s="539"/>
      <c r="AP2589" s="569"/>
      <c r="AQ2589" s="569"/>
      <c r="AR2589" s="539"/>
      <c r="AS2589" s="539"/>
      <c r="AT2589" s="539"/>
      <c r="AU2589" s="539"/>
      <c r="AV2589" s="539"/>
      <c r="AW2589" s="539"/>
      <c r="AX2589" s="539"/>
      <c r="AY2589" s="539"/>
      <c r="AZ2589" s="539"/>
      <c r="BA2589" s="539"/>
      <c r="BB2589" s="357"/>
      <c r="BC2589" s="592">
        <f t="shared" si="2251"/>
        <v>14460.000000000007</v>
      </c>
      <c r="BD2589" s="593">
        <f t="shared" si="2252"/>
        <v>19418.400000000001</v>
      </c>
      <c r="BE2589" s="595">
        <f t="shared" si="2253"/>
        <v>29575</v>
      </c>
      <c r="BF2589" s="289">
        <f t="shared" si="2254"/>
        <v>27040</v>
      </c>
      <c r="BG2589" s="596">
        <f t="shared" si="2255"/>
        <v>45055.4</v>
      </c>
      <c r="BH2589" s="595">
        <f t="shared" si="2256"/>
        <v>36946.800000000003</v>
      </c>
      <c r="BI2589" s="289">
        <f t="shared" si="2257"/>
        <v>16632</v>
      </c>
      <c r="BJ2589" s="596">
        <f t="shared" si="2258"/>
        <v>89100</v>
      </c>
      <c r="BK2589" s="595">
        <f t="shared" si="2259"/>
        <v>5161.2</v>
      </c>
      <c r="BL2589" s="289">
        <f t="shared" si="2260"/>
        <v>4232</v>
      </c>
      <c r="BM2589" s="596">
        <f t="shared" si="2261"/>
        <v>8592.8000000000011</v>
      </c>
      <c r="BN2589" s="563">
        <f t="shared" si="2201"/>
        <v>3</v>
      </c>
      <c r="BO2589" s="87">
        <f t="shared" si="2262"/>
        <v>2025</v>
      </c>
      <c r="BP2589" s="87">
        <f t="shared" si="2263"/>
        <v>0</v>
      </c>
      <c r="BQ2589" s="202"/>
    </row>
    <row r="2590" spans="1:69" ht="10.5" customHeight="1" x14ac:dyDescent="0.2">
      <c r="A2590" s="87" t="str">
        <f t="shared" si="2249"/>
        <v>2024-25RX63</v>
      </c>
      <c r="B2590" s="87" t="str">
        <f t="shared" si="2250"/>
        <v>Y63</v>
      </c>
      <c r="C2590" s="240" t="s">
        <v>204</v>
      </c>
      <c r="D2590" s="240" t="s">
        <v>178</v>
      </c>
      <c r="E2590" s="42"/>
      <c r="F2590" s="320" t="str">
        <f>VLOOKUP($G2590,'Selection Sheet'!$C$15:$F$39,3,0)</f>
        <v>Y63</v>
      </c>
      <c r="G2590" s="320" t="str">
        <f t="shared" si="2189"/>
        <v>RX6</v>
      </c>
      <c r="H2590" s="240" t="s">
        <v>532</v>
      </c>
      <c r="I2590" s="534">
        <v>168</v>
      </c>
      <c r="J2590" s="534">
        <v>48</v>
      </c>
      <c r="K2590" s="534">
        <v>31</v>
      </c>
      <c r="L2590" s="534">
        <v>16</v>
      </c>
      <c r="M2590" s="534">
        <v>164</v>
      </c>
      <c r="N2590" s="534">
        <v>14</v>
      </c>
      <c r="O2590" s="534">
        <v>28</v>
      </c>
      <c r="P2590" s="534">
        <v>9</v>
      </c>
      <c r="Q2590" s="534" t="s">
        <v>80</v>
      </c>
      <c r="R2590" s="534" t="s">
        <v>80</v>
      </c>
      <c r="S2590" s="534">
        <v>447</v>
      </c>
      <c r="T2590" s="549">
        <v>228</v>
      </c>
      <c r="U2590" s="554">
        <v>86.2</v>
      </c>
      <c r="V2590" s="554">
        <v>75.5</v>
      </c>
      <c r="W2590" s="554">
        <v>132.30000000000001</v>
      </c>
      <c r="X2590" s="498">
        <v>295</v>
      </c>
      <c r="Y2590" s="555">
        <v>81.599999999999994</v>
      </c>
      <c r="Z2590" s="554">
        <v>40</v>
      </c>
      <c r="AA2590" s="554">
        <v>209</v>
      </c>
      <c r="AB2590" s="549">
        <v>56</v>
      </c>
      <c r="AC2590" s="554">
        <v>75</v>
      </c>
      <c r="AD2590" s="554">
        <v>60.5</v>
      </c>
      <c r="AE2590" s="554">
        <v>123</v>
      </c>
      <c r="AF2590" s="502">
        <v>84</v>
      </c>
      <c r="AG2590" s="503">
        <v>132.75</v>
      </c>
      <c r="AH2590" s="503">
        <v>176</v>
      </c>
      <c r="AI2590" s="502">
        <v>76</v>
      </c>
      <c r="AJ2590" s="538" t="s">
        <v>80</v>
      </c>
      <c r="AK2590" s="538" t="s">
        <v>80</v>
      </c>
      <c r="AL2590" s="538">
        <v>210</v>
      </c>
      <c r="AM2590" s="538">
        <v>300</v>
      </c>
      <c r="AN2590" s="539"/>
      <c r="AO2590" s="539"/>
      <c r="AP2590" s="569"/>
      <c r="AQ2590" s="569"/>
      <c r="AR2590" s="539"/>
      <c r="AS2590" s="539"/>
      <c r="AT2590" s="539"/>
      <c r="AU2590" s="539"/>
      <c r="AV2590" s="539"/>
      <c r="AW2590" s="539"/>
      <c r="AX2590" s="539"/>
      <c r="AY2590" s="539"/>
      <c r="AZ2590" s="539"/>
      <c r="BA2590" s="539"/>
      <c r="BB2590" s="357"/>
      <c r="BC2590" s="592">
        <f t="shared" si="2251"/>
        <v>10089</v>
      </c>
      <c r="BD2590" s="593">
        <f t="shared" si="2252"/>
        <v>13376</v>
      </c>
      <c r="BE2590" s="595">
        <f t="shared" si="2253"/>
        <v>19653.600000000002</v>
      </c>
      <c r="BF2590" s="289">
        <f t="shared" si="2254"/>
        <v>17214</v>
      </c>
      <c r="BG2590" s="596">
        <f t="shared" si="2255"/>
        <v>30164.400000000001</v>
      </c>
      <c r="BH2590" s="595">
        <f t="shared" si="2256"/>
        <v>24072</v>
      </c>
      <c r="BI2590" s="289">
        <f t="shared" si="2257"/>
        <v>11800</v>
      </c>
      <c r="BJ2590" s="596">
        <f t="shared" si="2258"/>
        <v>61655</v>
      </c>
      <c r="BK2590" s="595">
        <f t="shared" si="2259"/>
        <v>4200</v>
      </c>
      <c r="BL2590" s="289">
        <f t="shared" si="2260"/>
        <v>3388</v>
      </c>
      <c r="BM2590" s="596">
        <f t="shared" si="2261"/>
        <v>6888</v>
      </c>
      <c r="BN2590" s="563">
        <f t="shared" si="2201"/>
        <v>3</v>
      </c>
      <c r="BO2590" s="87">
        <f t="shared" si="2262"/>
        <v>2025</v>
      </c>
      <c r="BP2590" s="87">
        <f t="shared" si="2263"/>
        <v>0</v>
      </c>
      <c r="BQ2590" s="202"/>
    </row>
    <row r="2591" spans="1:69" ht="10.5" customHeight="1" x14ac:dyDescent="0.2">
      <c r="A2591" s="314" t="str">
        <f t="shared" si="2249"/>
        <v>2024-25RX73</v>
      </c>
      <c r="B2591" s="314" t="str">
        <f t="shared" si="2250"/>
        <v>Y62</v>
      </c>
      <c r="C2591" s="243" t="s">
        <v>204</v>
      </c>
      <c r="D2591" s="240" t="s">
        <v>178</v>
      </c>
      <c r="E2591" s="206"/>
      <c r="F2591" s="321" t="str">
        <f>VLOOKUP($G2591,'Selection Sheet'!$C$15:$F$39,3,0)</f>
        <v>Y62</v>
      </c>
      <c r="G2591" s="320" t="str">
        <f t="shared" si="2189"/>
        <v>RX7</v>
      </c>
      <c r="H2591" s="243" t="s">
        <v>533</v>
      </c>
      <c r="I2591" s="540">
        <v>353</v>
      </c>
      <c r="J2591" s="540">
        <v>109</v>
      </c>
      <c r="K2591" s="540">
        <v>60</v>
      </c>
      <c r="L2591" s="540">
        <v>25</v>
      </c>
      <c r="M2591" s="540">
        <v>350</v>
      </c>
      <c r="N2591" s="540">
        <v>28</v>
      </c>
      <c r="O2591" s="540">
        <v>59</v>
      </c>
      <c r="P2591" s="540">
        <v>14</v>
      </c>
      <c r="Q2591" s="540" t="s">
        <v>80</v>
      </c>
      <c r="R2591" s="540" t="s">
        <v>80</v>
      </c>
      <c r="S2591" s="540">
        <v>1206</v>
      </c>
      <c r="T2591" s="514">
        <v>656</v>
      </c>
      <c r="U2591" s="551">
        <v>81.099999999999994</v>
      </c>
      <c r="V2591" s="551">
        <v>72</v>
      </c>
      <c r="W2591" s="551">
        <v>122.5</v>
      </c>
      <c r="X2591" s="511">
        <v>686</v>
      </c>
      <c r="Y2591" s="556">
        <v>69.2</v>
      </c>
      <c r="Z2591" s="551">
        <v>23</v>
      </c>
      <c r="AA2591" s="551">
        <v>190.1</v>
      </c>
      <c r="AB2591" s="514">
        <v>100</v>
      </c>
      <c r="AC2591" s="551">
        <v>67.900000000000006</v>
      </c>
      <c r="AD2591" s="551">
        <v>58</v>
      </c>
      <c r="AE2591" s="551">
        <v>119</v>
      </c>
      <c r="AF2591" s="515">
        <v>159</v>
      </c>
      <c r="AG2591" s="516">
        <v>142.15555555555599</v>
      </c>
      <c r="AH2591" s="516">
        <v>184</v>
      </c>
      <c r="AI2591" s="515">
        <v>135</v>
      </c>
      <c r="AJ2591" s="519" t="s">
        <v>80</v>
      </c>
      <c r="AK2591" s="519" t="s">
        <v>80</v>
      </c>
      <c r="AL2591" s="519">
        <v>148</v>
      </c>
      <c r="AM2591" s="519">
        <v>300</v>
      </c>
      <c r="AN2591" s="570"/>
      <c r="AO2591" s="570"/>
      <c r="AP2591" s="570"/>
      <c r="AQ2591" s="570"/>
      <c r="AR2591" s="542"/>
      <c r="AS2591" s="542"/>
      <c r="AT2591" s="542"/>
      <c r="AU2591" s="542"/>
      <c r="AV2591" s="542"/>
      <c r="AW2591" s="542"/>
      <c r="AX2591" s="542"/>
      <c r="AY2591" s="542"/>
      <c r="AZ2591" s="542"/>
      <c r="BA2591" s="542"/>
      <c r="BB2591" s="358"/>
      <c r="BC2591" s="597">
        <f t="shared" si="2251"/>
        <v>19191.000000000058</v>
      </c>
      <c r="BD2591" s="598">
        <f t="shared" si="2252"/>
        <v>24840</v>
      </c>
      <c r="BE2591" s="602">
        <f t="shared" si="2253"/>
        <v>53201.599999999999</v>
      </c>
      <c r="BF2591" s="603">
        <f t="shared" si="2254"/>
        <v>47232</v>
      </c>
      <c r="BG2591" s="604">
        <f t="shared" si="2255"/>
        <v>80360</v>
      </c>
      <c r="BH2591" s="602">
        <f t="shared" si="2256"/>
        <v>47471.200000000004</v>
      </c>
      <c r="BI2591" s="603">
        <f t="shared" si="2257"/>
        <v>15778</v>
      </c>
      <c r="BJ2591" s="604">
        <f t="shared" si="2258"/>
        <v>130408.59999999999</v>
      </c>
      <c r="BK2591" s="602">
        <f t="shared" si="2259"/>
        <v>6790.0000000000009</v>
      </c>
      <c r="BL2591" s="603">
        <f t="shared" si="2260"/>
        <v>5800</v>
      </c>
      <c r="BM2591" s="604">
        <f t="shared" si="2261"/>
        <v>11900</v>
      </c>
      <c r="BN2591" s="564">
        <f t="shared" si="2201"/>
        <v>3</v>
      </c>
      <c r="BO2591" s="314">
        <f t="shared" si="2262"/>
        <v>2025</v>
      </c>
      <c r="BP2591" s="314">
        <f t="shared" si="2263"/>
        <v>0</v>
      </c>
      <c r="BQ2591" s="202"/>
    </row>
    <row r="2592" spans="1:69" ht="10.5" customHeight="1" x14ac:dyDescent="0.2">
      <c r="A2592" s="87" t="str">
        <f t="shared" si="2249"/>
        <v>2024-25RX83</v>
      </c>
      <c r="B2592" s="87" t="str">
        <f t="shared" si="2250"/>
        <v>Y63</v>
      </c>
      <c r="C2592" s="240" t="s">
        <v>204</v>
      </c>
      <c r="D2592" s="240" t="s">
        <v>178</v>
      </c>
      <c r="E2592" s="42"/>
      <c r="F2592" s="320" t="str">
        <f>VLOOKUP($G2592,'Selection Sheet'!$C$15:$F$39,3,0)</f>
        <v>Y63</v>
      </c>
      <c r="G2592" s="320" t="str">
        <f t="shared" si="2189"/>
        <v>RX8</v>
      </c>
      <c r="H2592" s="240" t="s">
        <v>534</v>
      </c>
      <c r="I2592" s="534">
        <v>303</v>
      </c>
      <c r="J2592" s="534">
        <v>83</v>
      </c>
      <c r="K2592" s="534">
        <v>47</v>
      </c>
      <c r="L2592" s="534">
        <v>25</v>
      </c>
      <c r="M2592" s="534">
        <v>289</v>
      </c>
      <c r="N2592" s="534">
        <v>33</v>
      </c>
      <c r="O2592" s="534">
        <v>41</v>
      </c>
      <c r="P2592" s="534">
        <v>13</v>
      </c>
      <c r="Q2592" s="534" t="s">
        <v>80</v>
      </c>
      <c r="R2592" s="534" t="s">
        <v>80</v>
      </c>
      <c r="S2592" s="534">
        <v>934</v>
      </c>
      <c r="T2592" s="549">
        <v>211</v>
      </c>
      <c r="U2592" s="554">
        <v>95.2</v>
      </c>
      <c r="V2592" s="554">
        <v>84</v>
      </c>
      <c r="W2592" s="554">
        <v>140</v>
      </c>
      <c r="X2592" s="498">
        <v>391</v>
      </c>
      <c r="Y2592" s="555">
        <v>83.8</v>
      </c>
      <c r="Z2592" s="554">
        <v>34</v>
      </c>
      <c r="AA2592" s="554">
        <v>206.6</v>
      </c>
      <c r="AB2592" s="549">
        <v>69</v>
      </c>
      <c r="AC2592" s="554">
        <v>66.599999999999994</v>
      </c>
      <c r="AD2592" s="554">
        <v>57</v>
      </c>
      <c r="AE2592" s="554">
        <v>107.8</v>
      </c>
      <c r="AF2592" s="502">
        <v>100</v>
      </c>
      <c r="AG2592" s="503">
        <v>151.434782608696</v>
      </c>
      <c r="AH2592" s="503">
        <v>186.9</v>
      </c>
      <c r="AI2592" s="502">
        <v>92</v>
      </c>
      <c r="AJ2592" s="506" t="s">
        <v>80</v>
      </c>
      <c r="AK2592" s="506" t="s">
        <v>80</v>
      </c>
      <c r="AL2592" s="506">
        <v>59</v>
      </c>
      <c r="AM2592" s="506">
        <v>300</v>
      </c>
      <c r="AN2592" s="569"/>
      <c r="AO2592" s="569"/>
      <c r="AP2592" s="569"/>
      <c r="AQ2592" s="569"/>
      <c r="AR2592" s="539"/>
      <c r="AS2592" s="539"/>
      <c r="AT2592" s="539"/>
      <c r="AU2592" s="539"/>
      <c r="AV2592" s="539"/>
      <c r="AW2592" s="539"/>
      <c r="AX2592" s="539"/>
      <c r="AY2592" s="539"/>
      <c r="AZ2592" s="539"/>
      <c r="BA2592" s="539"/>
      <c r="BB2592" s="357"/>
      <c r="BC2592" s="592">
        <f t="shared" si="2251"/>
        <v>13932.000000000031</v>
      </c>
      <c r="BD2592" s="593">
        <f t="shared" si="2252"/>
        <v>17194.8</v>
      </c>
      <c r="BE2592" s="595">
        <f t="shared" si="2253"/>
        <v>20087.2</v>
      </c>
      <c r="BF2592" s="289">
        <f t="shared" si="2254"/>
        <v>17724</v>
      </c>
      <c r="BG2592" s="596">
        <f t="shared" si="2255"/>
        <v>29540</v>
      </c>
      <c r="BH2592" s="595">
        <f t="shared" si="2256"/>
        <v>32765.8</v>
      </c>
      <c r="BI2592" s="289">
        <f t="shared" si="2257"/>
        <v>13294</v>
      </c>
      <c r="BJ2592" s="596">
        <f t="shared" si="2258"/>
        <v>80780.599999999991</v>
      </c>
      <c r="BK2592" s="595">
        <f t="shared" si="2259"/>
        <v>4595.3999999999996</v>
      </c>
      <c r="BL2592" s="289">
        <f t="shared" si="2260"/>
        <v>3933</v>
      </c>
      <c r="BM2592" s="596">
        <f t="shared" si="2261"/>
        <v>7438.2</v>
      </c>
      <c r="BN2592" s="563">
        <f t="shared" si="2201"/>
        <v>3</v>
      </c>
      <c r="BO2592" s="87">
        <f t="shared" si="2262"/>
        <v>2025</v>
      </c>
      <c r="BP2592" s="87">
        <f t="shared" si="2263"/>
        <v>0</v>
      </c>
      <c r="BQ2592" s="202"/>
    </row>
    <row r="2593" spans="1:69" ht="10.5" customHeight="1" x14ac:dyDescent="0.2">
      <c r="A2593" s="87" t="str">
        <f t="shared" si="2249"/>
        <v>2024-25RX93</v>
      </c>
      <c r="B2593" s="87" t="str">
        <f t="shared" si="2250"/>
        <v>Y60</v>
      </c>
      <c r="C2593" s="240" t="s">
        <v>204</v>
      </c>
      <c r="D2593" s="240" t="s">
        <v>178</v>
      </c>
      <c r="E2593" s="42"/>
      <c r="F2593" s="320" t="str">
        <f>VLOOKUP($G2593,'Selection Sheet'!$C$15:$F$39,3,0)</f>
        <v>Y60</v>
      </c>
      <c r="G2593" s="320" t="str">
        <f t="shared" si="2189"/>
        <v>RX9</v>
      </c>
      <c r="H2593" s="240" t="s">
        <v>535</v>
      </c>
      <c r="I2593" s="534">
        <v>242</v>
      </c>
      <c r="J2593" s="534">
        <v>65</v>
      </c>
      <c r="K2593" s="534">
        <v>47</v>
      </c>
      <c r="L2593" s="534">
        <v>18</v>
      </c>
      <c r="M2593" s="534">
        <v>242</v>
      </c>
      <c r="N2593" s="534">
        <v>19</v>
      </c>
      <c r="O2593" s="534">
        <v>47</v>
      </c>
      <c r="P2593" s="534">
        <v>9</v>
      </c>
      <c r="Q2593" s="534" t="s">
        <v>80</v>
      </c>
      <c r="R2593" s="534" t="s">
        <v>80</v>
      </c>
      <c r="S2593" s="534">
        <v>622</v>
      </c>
      <c r="T2593" s="549">
        <v>396</v>
      </c>
      <c r="U2593" s="554">
        <v>96.3</v>
      </c>
      <c r="V2593" s="554">
        <v>84</v>
      </c>
      <c r="W2593" s="554">
        <v>147.5</v>
      </c>
      <c r="X2593" s="498">
        <v>507</v>
      </c>
      <c r="Y2593" s="555">
        <v>86.1</v>
      </c>
      <c r="Z2593" s="554">
        <v>36</v>
      </c>
      <c r="AA2593" s="554">
        <v>221.6</v>
      </c>
      <c r="AB2593" s="549">
        <v>61</v>
      </c>
      <c r="AC2593" s="554">
        <v>57.1</v>
      </c>
      <c r="AD2593" s="554">
        <v>52</v>
      </c>
      <c r="AE2593" s="554">
        <v>95</v>
      </c>
      <c r="AF2593" s="502">
        <v>123</v>
      </c>
      <c r="AG2593" s="503">
        <v>159.59375</v>
      </c>
      <c r="AH2593" s="503">
        <v>220.5</v>
      </c>
      <c r="AI2593" s="502">
        <v>96</v>
      </c>
      <c r="AJ2593" s="506" t="s">
        <v>80</v>
      </c>
      <c r="AK2593" s="506" t="s">
        <v>80</v>
      </c>
      <c r="AL2593" s="506">
        <v>76</v>
      </c>
      <c r="AM2593" s="506">
        <v>296</v>
      </c>
      <c r="AN2593" s="569"/>
      <c r="AO2593" s="569"/>
      <c r="AP2593" s="569"/>
      <c r="AQ2593" s="569"/>
      <c r="AR2593" s="539"/>
      <c r="AS2593" s="539"/>
      <c r="AT2593" s="539"/>
      <c r="AU2593" s="539"/>
      <c r="AV2593" s="539"/>
      <c r="AW2593" s="539"/>
      <c r="AX2593" s="539"/>
      <c r="AY2593" s="539"/>
      <c r="AZ2593" s="539"/>
      <c r="BA2593" s="539"/>
      <c r="BB2593" s="357"/>
      <c r="BC2593" s="592">
        <f t="shared" si="2251"/>
        <v>15321</v>
      </c>
      <c r="BD2593" s="593">
        <f t="shared" si="2252"/>
        <v>21168</v>
      </c>
      <c r="BE2593" s="595">
        <f t="shared" si="2253"/>
        <v>38134.799999999996</v>
      </c>
      <c r="BF2593" s="289">
        <f t="shared" si="2254"/>
        <v>33264</v>
      </c>
      <c r="BG2593" s="596">
        <f t="shared" si="2255"/>
        <v>58410</v>
      </c>
      <c r="BH2593" s="595">
        <f t="shared" si="2256"/>
        <v>43652.7</v>
      </c>
      <c r="BI2593" s="289">
        <f t="shared" si="2257"/>
        <v>18252</v>
      </c>
      <c r="BJ2593" s="596">
        <f t="shared" si="2258"/>
        <v>112351.2</v>
      </c>
      <c r="BK2593" s="595">
        <f t="shared" si="2259"/>
        <v>3483.1</v>
      </c>
      <c r="BL2593" s="289">
        <f t="shared" si="2260"/>
        <v>3172</v>
      </c>
      <c r="BM2593" s="596">
        <f t="shared" si="2261"/>
        <v>5795</v>
      </c>
      <c r="BN2593" s="563">
        <f t="shared" si="2201"/>
        <v>3</v>
      </c>
      <c r="BO2593" s="87">
        <f t="shared" si="2262"/>
        <v>2025</v>
      </c>
      <c r="BP2593" s="87">
        <f t="shared" si="2263"/>
        <v>0</v>
      </c>
      <c r="BQ2593" s="202"/>
    </row>
    <row r="2594" spans="1:69" ht="10.5" customHeight="1" x14ac:dyDescent="0.2">
      <c r="A2594" s="314" t="str">
        <f t="shared" si="2249"/>
        <v>2024-25RYA3</v>
      </c>
      <c r="B2594" s="314" t="str">
        <f t="shared" si="2250"/>
        <v>Y60</v>
      </c>
      <c r="C2594" s="243" t="s">
        <v>204</v>
      </c>
      <c r="D2594" s="240" t="s">
        <v>178</v>
      </c>
      <c r="E2594" s="206"/>
      <c r="F2594" s="321" t="str">
        <f>VLOOKUP($G2594,'Selection Sheet'!$C$15:$F$39,3,0)</f>
        <v>Y60</v>
      </c>
      <c r="G2594" s="321" t="str">
        <f t="shared" si="2189"/>
        <v>RYA</v>
      </c>
      <c r="H2594" s="243" t="s">
        <v>536</v>
      </c>
      <c r="I2594" s="540">
        <v>326</v>
      </c>
      <c r="J2594" s="540">
        <v>81</v>
      </c>
      <c r="K2594" s="540">
        <v>43</v>
      </c>
      <c r="L2594" s="540">
        <v>24</v>
      </c>
      <c r="M2594" s="540">
        <v>325</v>
      </c>
      <c r="N2594" s="540">
        <v>27</v>
      </c>
      <c r="O2594" s="540">
        <v>43</v>
      </c>
      <c r="P2594" s="540">
        <v>16</v>
      </c>
      <c r="Q2594" s="540" t="s">
        <v>80</v>
      </c>
      <c r="R2594" s="540" t="s">
        <v>80</v>
      </c>
      <c r="S2594" s="540">
        <v>965</v>
      </c>
      <c r="T2594" s="514">
        <v>353</v>
      </c>
      <c r="U2594" s="551">
        <v>94.8</v>
      </c>
      <c r="V2594" s="551">
        <v>85</v>
      </c>
      <c r="W2594" s="551">
        <v>145.80000000000001</v>
      </c>
      <c r="X2594" s="511">
        <v>535</v>
      </c>
      <c r="Y2594" s="556">
        <v>95.3</v>
      </c>
      <c r="Z2594" s="551">
        <v>40</v>
      </c>
      <c r="AA2594" s="551">
        <v>262</v>
      </c>
      <c r="AB2594" s="514">
        <v>84</v>
      </c>
      <c r="AC2594" s="551">
        <v>67.3</v>
      </c>
      <c r="AD2594" s="551">
        <v>56.5</v>
      </c>
      <c r="AE2594" s="551">
        <v>114.1</v>
      </c>
      <c r="AF2594" s="515">
        <v>139</v>
      </c>
      <c r="AG2594" s="516">
        <v>144.865079365079</v>
      </c>
      <c r="AH2594" s="516">
        <v>214</v>
      </c>
      <c r="AI2594" s="515">
        <v>126</v>
      </c>
      <c r="AJ2594" s="519" t="s">
        <v>80</v>
      </c>
      <c r="AK2594" s="519" t="s">
        <v>80</v>
      </c>
      <c r="AL2594" s="519">
        <v>205</v>
      </c>
      <c r="AM2594" s="519">
        <v>300</v>
      </c>
      <c r="AN2594" s="570"/>
      <c r="AO2594" s="570"/>
      <c r="AP2594" s="570"/>
      <c r="AQ2594" s="570"/>
      <c r="AR2594" s="542"/>
      <c r="AS2594" s="542"/>
      <c r="AT2594" s="542"/>
      <c r="AU2594" s="542"/>
      <c r="AV2594" s="542"/>
      <c r="AW2594" s="542"/>
      <c r="AX2594" s="542"/>
      <c r="AY2594" s="542"/>
      <c r="AZ2594" s="542"/>
      <c r="BA2594" s="542"/>
      <c r="BB2594" s="358"/>
      <c r="BC2594" s="597">
        <f t="shared" si="2251"/>
        <v>18252.999999999953</v>
      </c>
      <c r="BD2594" s="598">
        <f t="shared" si="2252"/>
        <v>26964</v>
      </c>
      <c r="BE2594" s="602">
        <f t="shared" si="2253"/>
        <v>33464.400000000001</v>
      </c>
      <c r="BF2594" s="603">
        <f t="shared" si="2254"/>
        <v>30005</v>
      </c>
      <c r="BG2594" s="604">
        <f t="shared" si="2255"/>
        <v>51467.4</v>
      </c>
      <c r="BH2594" s="602">
        <f t="shared" si="2256"/>
        <v>50985.5</v>
      </c>
      <c r="BI2594" s="603">
        <f t="shared" si="2257"/>
        <v>21400</v>
      </c>
      <c r="BJ2594" s="604">
        <f t="shared" si="2258"/>
        <v>140170</v>
      </c>
      <c r="BK2594" s="602">
        <f t="shared" si="2259"/>
        <v>5653.2</v>
      </c>
      <c r="BL2594" s="603">
        <f t="shared" si="2260"/>
        <v>4746</v>
      </c>
      <c r="BM2594" s="604">
        <f t="shared" si="2261"/>
        <v>9584.4</v>
      </c>
      <c r="BN2594" s="564">
        <f t="shared" si="2201"/>
        <v>3</v>
      </c>
      <c r="BO2594" s="314">
        <f t="shared" si="2262"/>
        <v>2025</v>
      </c>
      <c r="BP2594" s="314">
        <f t="shared" si="2263"/>
        <v>0</v>
      </c>
      <c r="BQ2594" s="202"/>
    </row>
    <row r="2595" spans="1:69" ht="10.5" customHeight="1" x14ac:dyDescent="0.2">
      <c r="A2595" s="87" t="str">
        <f t="shared" si="2249"/>
        <v>2024-25RYC3</v>
      </c>
      <c r="B2595" s="87" t="str">
        <f t="shared" si="2250"/>
        <v>Y61</v>
      </c>
      <c r="C2595" s="240" t="s">
        <v>204</v>
      </c>
      <c r="D2595" s="240" t="s">
        <v>178</v>
      </c>
      <c r="E2595" s="42"/>
      <c r="F2595" s="320" t="str">
        <f>VLOOKUP($G2595,'Selection Sheet'!$C$15:$F$39,3,0)</f>
        <v>Y61</v>
      </c>
      <c r="G2595" s="320" t="str">
        <f t="shared" si="2189"/>
        <v>RYC</v>
      </c>
      <c r="H2595" s="240" t="s">
        <v>537</v>
      </c>
      <c r="I2595" s="534">
        <v>297</v>
      </c>
      <c r="J2595" s="534">
        <v>91</v>
      </c>
      <c r="K2595" s="534">
        <v>49</v>
      </c>
      <c r="L2595" s="534">
        <v>27</v>
      </c>
      <c r="M2595" s="534">
        <v>296</v>
      </c>
      <c r="N2595" s="534">
        <v>30</v>
      </c>
      <c r="O2595" s="534">
        <v>49</v>
      </c>
      <c r="P2595" s="534">
        <v>16</v>
      </c>
      <c r="Q2595" s="534" t="s">
        <v>80</v>
      </c>
      <c r="R2595" s="534" t="s">
        <v>80</v>
      </c>
      <c r="S2595" s="534">
        <v>993</v>
      </c>
      <c r="T2595" s="549">
        <v>488</v>
      </c>
      <c r="U2595" s="554">
        <v>96.7</v>
      </c>
      <c r="V2595" s="554">
        <v>85</v>
      </c>
      <c r="W2595" s="554">
        <v>145</v>
      </c>
      <c r="X2595" s="498">
        <v>607</v>
      </c>
      <c r="Y2595" s="555">
        <v>69.5</v>
      </c>
      <c r="Z2595" s="554">
        <v>30</v>
      </c>
      <c r="AA2595" s="554">
        <v>191</v>
      </c>
      <c r="AB2595" s="549">
        <v>89</v>
      </c>
      <c r="AC2595" s="554">
        <v>63.3</v>
      </c>
      <c r="AD2595" s="554">
        <v>55</v>
      </c>
      <c r="AE2595" s="554">
        <v>102.4</v>
      </c>
      <c r="AF2595" s="502">
        <v>103</v>
      </c>
      <c r="AG2595" s="503">
        <v>152.67441860465101</v>
      </c>
      <c r="AH2595" s="503">
        <v>221.5</v>
      </c>
      <c r="AI2595" s="502">
        <v>86</v>
      </c>
      <c r="AJ2595" s="538" t="s">
        <v>80</v>
      </c>
      <c r="AK2595" s="538" t="s">
        <v>80</v>
      </c>
      <c r="AL2595" s="538">
        <v>273</v>
      </c>
      <c r="AM2595" s="538">
        <v>300</v>
      </c>
      <c r="AN2595" s="539"/>
      <c r="AO2595" s="539"/>
      <c r="AP2595" s="569"/>
      <c r="AQ2595" s="569"/>
      <c r="AR2595" s="539"/>
      <c r="AS2595" s="539"/>
      <c r="AT2595" s="539"/>
      <c r="AU2595" s="539"/>
      <c r="AV2595" s="539"/>
      <c r="AW2595" s="539"/>
      <c r="AX2595" s="539"/>
      <c r="AY2595" s="539"/>
      <c r="AZ2595" s="539"/>
      <c r="BA2595" s="539"/>
      <c r="BB2595" s="357"/>
      <c r="BC2595" s="592">
        <f t="shared" si="2251"/>
        <v>13129.999999999987</v>
      </c>
      <c r="BD2595" s="593">
        <f t="shared" si="2252"/>
        <v>19049</v>
      </c>
      <c r="BE2595" s="595">
        <f t="shared" si="2253"/>
        <v>47189.599999999999</v>
      </c>
      <c r="BF2595" s="289">
        <f t="shared" si="2254"/>
        <v>41480</v>
      </c>
      <c r="BG2595" s="596">
        <f t="shared" si="2255"/>
        <v>70760</v>
      </c>
      <c r="BH2595" s="595">
        <f t="shared" si="2256"/>
        <v>42186.5</v>
      </c>
      <c r="BI2595" s="289">
        <f t="shared" si="2257"/>
        <v>18210</v>
      </c>
      <c r="BJ2595" s="596">
        <f t="shared" si="2258"/>
        <v>115937</v>
      </c>
      <c r="BK2595" s="595">
        <f t="shared" si="2259"/>
        <v>5633.7</v>
      </c>
      <c r="BL2595" s="289">
        <f t="shared" si="2260"/>
        <v>4895</v>
      </c>
      <c r="BM2595" s="596">
        <f t="shared" si="2261"/>
        <v>9113.6</v>
      </c>
      <c r="BN2595" s="563">
        <f t="shared" si="2201"/>
        <v>3</v>
      </c>
      <c r="BO2595" s="87">
        <f t="shared" si="2262"/>
        <v>2025</v>
      </c>
      <c r="BP2595" s="87">
        <f t="shared" si="2263"/>
        <v>0</v>
      </c>
      <c r="BQ2595" s="202"/>
    </row>
    <row r="2596" spans="1:69" ht="10.5" customHeight="1" x14ac:dyDescent="0.2">
      <c r="A2596" s="87" t="str">
        <f t="shared" si="2249"/>
        <v>2024-25RYD3</v>
      </c>
      <c r="B2596" s="87" t="str">
        <f t="shared" si="2250"/>
        <v>Y59</v>
      </c>
      <c r="C2596" s="240" t="s">
        <v>204</v>
      </c>
      <c r="D2596" s="240" t="s">
        <v>178</v>
      </c>
      <c r="E2596" s="42"/>
      <c r="F2596" s="320" t="str">
        <f>VLOOKUP($G2596,'Selection Sheet'!$C$15:$F$39,3,0)</f>
        <v>Y59</v>
      </c>
      <c r="G2596" s="320" t="str">
        <f t="shared" si="2189"/>
        <v>RYD</v>
      </c>
      <c r="H2596" s="240" t="s">
        <v>538</v>
      </c>
      <c r="I2596" s="534">
        <v>251</v>
      </c>
      <c r="J2596" s="534">
        <v>75</v>
      </c>
      <c r="K2596" s="534">
        <v>39</v>
      </c>
      <c r="L2596" s="534">
        <v>19</v>
      </c>
      <c r="M2596" s="534">
        <v>250</v>
      </c>
      <c r="N2596" s="534">
        <v>33</v>
      </c>
      <c r="O2596" s="534">
        <v>40</v>
      </c>
      <c r="P2596" s="534">
        <v>12</v>
      </c>
      <c r="Q2596" s="534" t="s">
        <v>80</v>
      </c>
      <c r="R2596" s="534" t="s">
        <v>80</v>
      </c>
      <c r="S2596" s="534">
        <v>616</v>
      </c>
      <c r="T2596" s="549">
        <v>335</v>
      </c>
      <c r="U2596" s="554">
        <v>91.5</v>
      </c>
      <c r="V2596" s="554">
        <v>78</v>
      </c>
      <c r="W2596" s="554">
        <v>140.6</v>
      </c>
      <c r="X2596" s="498">
        <v>433</v>
      </c>
      <c r="Y2596" s="555">
        <v>52.8</v>
      </c>
      <c r="Z2596" s="554">
        <v>25</v>
      </c>
      <c r="AA2596" s="554">
        <v>120.2</v>
      </c>
      <c r="AB2596" s="549">
        <v>62</v>
      </c>
      <c r="AC2596" s="554">
        <v>62.6</v>
      </c>
      <c r="AD2596" s="554">
        <v>50.5</v>
      </c>
      <c r="AE2596" s="554">
        <v>103.6</v>
      </c>
      <c r="AF2596" s="502">
        <v>120</v>
      </c>
      <c r="AG2596" s="503">
        <v>148.851485148515</v>
      </c>
      <c r="AH2596" s="503">
        <v>189</v>
      </c>
      <c r="AI2596" s="502">
        <v>101</v>
      </c>
      <c r="AJ2596" s="538" t="s">
        <v>80</v>
      </c>
      <c r="AK2596" s="538" t="s">
        <v>80</v>
      </c>
      <c r="AL2596" s="538">
        <v>125</v>
      </c>
      <c r="AM2596" s="538">
        <v>300</v>
      </c>
      <c r="AN2596" s="539"/>
      <c r="AO2596" s="539"/>
      <c r="AP2596" s="569"/>
      <c r="AQ2596" s="569"/>
      <c r="AR2596" s="539"/>
      <c r="AS2596" s="539"/>
      <c r="AT2596" s="539"/>
      <c r="AU2596" s="539"/>
      <c r="AV2596" s="539"/>
      <c r="AW2596" s="539"/>
      <c r="AX2596" s="539"/>
      <c r="AY2596" s="539"/>
      <c r="AZ2596" s="539"/>
      <c r="BA2596" s="539"/>
      <c r="BB2596" s="357"/>
      <c r="BC2596" s="592">
        <f t="shared" si="2251"/>
        <v>15034.000000000015</v>
      </c>
      <c r="BD2596" s="593">
        <f t="shared" si="2252"/>
        <v>19089</v>
      </c>
      <c r="BE2596" s="595">
        <f t="shared" si="2253"/>
        <v>30652.5</v>
      </c>
      <c r="BF2596" s="289">
        <f t="shared" si="2254"/>
        <v>26130</v>
      </c>
      <c r="BG2596" s="596">
        <f t="shared" si="2255"/>
        <v>47101</v>
      </c>
      <c r="BH2596" s="595">
        <f t="shared" si="2256"/>
        <v>22862.399999999998</v>
      </c>
      <c r="BI2596" s="289">
        <f t="shared" si="2257"/>
        <v>10825</v>
      </c>
      <c r="BJ2596" s="596">
        <f t="shared" si="2258"/>
        <v>52046.6</v>
      </c>
      <c r="BK2596" s="595">
        <f t="shared" si="2259"/>
        <v>3881.2000000000003</v>
      </c>
      <c r="BL2596" s="289">
        <f t="shared" si="2260"/>
        <v>3131</v>
      </c>
      <c r="BM2596" s="596">
        <f t="shared" si="2261"/>
        <v>6423.2</v>
      </c>
      <c r="BN2596" s="563">
        <f t="shared" si="2201"/>
        <v>3</v>
      </c>
      <c r="BO2596" s="87">
        <f t="shared" si="2262"/>
        <v>2025</v>
      </c>
      <c r="BP2596" s="87">
        <f t="shared" si="2263"/>
        <v>0</v>
      </c>
      <c r="BQ2596" s="202"/>
    </row>
    <row r="2597" spans="1:69" ht="10.5" customHeight="1" x14ac:dyDescent="0.2">
      <c r="A2597" s="87" t="str">
        <f t="shared" si="2249"/>
        <v>2024-25RYE3</v>
      </c>
      <c r="B2597" s="87" t="str">
        <f t="shared" si="2250"/>
        <v>Y59</v>
      </c>
      <c r="C2597" s="240" t="s">
        <v>204</v>
      </c>
      <c r="D2597" s="240" t="s">
        <v>178</v>
      </c>
      <c r="E2597" s="42"/>
      <c r="F2597" s="320" t="str">
        <f>VLOOKUP($G2597,'Selection Sheet'!$C$15:$F$39,3,0)</f>
        <v>Y59</v>
      </c>
      <c r="G2597" s="320" t="str">
        <f t="shared" si="2189"/>
        <v>RYE</v>
      </c>
      <c r="H2597" s="240" t="s">
        <v>539</v>
      </c>
      <c r="I2597" s="534">
        <v>197</v>
      </c>
      <c r="J2597" s="534">
        <v>47</v>
      </c>
      <c r="K2597" s="534">
        <v>26</v>
      </c>
      <c r="L2597" s="534">
        <v>14</v>
      </c>
      <c r="M2597" s="534">
        <v>197</v>
      </c>
      <c r="N2597" s="534">
        <v>17</v>
      </c>
      <c r="O2597" s="534">
        <v>26</v>
      </c>
      <c r="P2597" s="534">
        <v>8</v>
      </c>
      <c r="Q2597" s="534" t="s">
        <v>80</v>
      </c>
      <c r="R2597" s="534" t="s">
        <v>80</v>
      </c>
      <c r="S2597" s="534">
        <v>455</v>
      </c>
      <c r="T2597" s="549">
        <v>344</v>
      </c>
      <c r="U2597" s="554">
        <v>83.7</v>
      </c>
      <c r="V2597" s="554">
        <v>74</v>
      </c>
      <c r="W2597" s="554">
        <v>127.1</v>
      </c>
      <c r="X2597" s="498">
        <v>364</v>
      </c>
      <c r="Y2597" s="555">
        <v>66.900000000000006</v>
      </c>
      <c r="Z2597" s="554">
        <v>26</v>
      </c>
      <c r="AA2597" s="554">
        <v>163.6</v>
      </c>
      <c r="AB2597" s="549">
        <v>64</v>
      </c>
      <c r="AC2597" s="554">
        <v>55.3</v>
      </c>
      <c r="AD2597" s="554">
        <v>47</v>
      </c>
      <c r="AE2597" s="554">
        <v>80</v>
      </c>
      <c r="AF2597" s="502">
        <v>71</v>
      </c>
      <c r="AG2597" s="503">
        <v>119.819672131148</v>
      </c>
      <c r="AH2597" s="503">
        <v>151</v>
      </c>
      <c r="AI2597" s="502">
        <v>61</v>
      </c>
      <c r="AJ2597" s="538" t="s">
        <v>80</v>
      </c>
      <c r="AK2597" s="538" t="s">
        <v>80</v>
      </c>
      <c r="AL2597" s="538">
        <v>176</v>
      </c>
      <c r="AM2597" s="538">
        <v>299</v>
      </c>
      <c r="AN2597" s="539"/>
      <c r="AO2597" s="539"/>
      <c r="AP2597" s="569"/>
      <c r="AQ2597" s="569"/>
      <c r="AR2597" s="539"/>
      <c r="AS2597" s="539"/>
      <c r="AT2597" s="539"/>
      <c r="AU2597" s="539"/>
      <c r="AV2597" s="539"/>
      <c r="AW2597" s="539"/>
      <c r="AX2597" s="539"/>
      <c r="AY2597" s="539"/>
      <c r="AZ2597" s="539"/>
      <c r="BA2597" s="539"/>
      <c r="BB2597" s="357"/>
      <c r="BC2597" s="592">
        <f t="shared" si="2251"/>
        <v>7309.0000000000282</v>
      </c>
      <c r="BD2597" s="593">
        <f t="shared" si="2252"/>
        <v>9211</v>
      </c>
      <c r="BE2597" s="595">
        <f t="shared" si="2253"/>
        <v>28792.799999999999</v>
      </c>
      <c r="BF2597" s="289">
        <f t="shared" si="2254"/>
        <v>25456</v>
      </c>
      <c r="BG2597" s="596">
        <f t="shared" si="2255"/>
        <v>43722.400000000001</v>
      </c>
      <c r="BH2597" s="595">
        <f t="shared" si="2256"/>
        <v>24351.600000000002</v>
      </c>
      <c r="BI2597" s="289">
        <f t="shared" si="2257"/>
        <v>9464</v>
      </c>
      <c r="BJ2597" s="596">
        <f t="shared" si="2258"/>
        <v>59550.400000000001</v>
      </c>
      <c r="BK2597" s="595">
        <f t="shared" si="2259"/>
        <v>3539.2</v>
      </c>
      <c r="BL2597" s="289">
        <f t="shared" si="2260"/>
        <v>3008</v>
      </c>
      <c r="BM2597" s="596">
        <f t="shared" si="2261"/>
        <v>5120</v>
      </c>
      <c r="BN2597" s="563">
        <f t="shared" si="2201"/>
        <v>3</v>
      </c>
      <c r="BO2597" s="87">
        <f t="shared" si="2262"/>
        <v>2025</v>
      </c>
      <c r="BP2597" s="87">
        <f t="shared" si="2263"/>
        <v>0</v>
      </c>
      <c r="BQ2597" s="202"/>
    </row>
    <row r="2598" spans="1:69" ht="10.5" customHeight="1" x14ac:dyDescent="0.2">
      <c r="A2598" s="312" t="str">
        <f t="shared" si="2249"/>
        <v>2024-25RYF3</v>
      </c>
      <c r="B2598" s="312" t="str">
        <f t="shared" si="2250"/>
        <v>Y58</v>
      </c>
      <c r="C2598" s="245" t="s">
        <v>204</v>
      </c>
      <c r="D2598" s="245" t="s">
        <v>178</v>
      </c>
      <c r="E2598" s="53"/>
      <c r="F2598" s="322" t="str">
        <f>VLOOKUP($G2598,'Selection Sheet'!$C$15:$F$39,3,0)</f>
        <v>Y58</v>
      </c>
      <c r="G2598" s="322" t="str">
        <f t="shared" si="2189"/>
        <v>RYF</v>
      </c>
      <c r="H2598" s="245" t="s">
        <v>540</v>
      </c>
      <c r="I2598" s="543">
        <v>297</v>
      </c>
      <c r="J2598" s="543">
        <v>64</v>
      </c>
      <c r="K2598" s="543">
        <v>39</v>
      </c>
      <c r="L2598" s="543">
        <v>13</v>
      </c>
      <c r="M2598" s="543">
        <v>296</v>
      </c>
      <c r="N2598" s="543">
        <v>25</v>
      </c>
      <c r="O2598" s="543">
        <v>39</v>
      </c>
      <c r="P2598" s="543">
        <v>7</v>
      </c>
      <c r="Q2598" s="543" t="s">
        <v>80</v>
      </c>
      <c r="R2598" s="543" t="s">
        <v>80</v>
      </c>
      <c r="S2598" s="543">
        <v>865</v>
      </c>
      <c r="T2598" s="524">
        <v>688</v>
      </c>
      <c r="U2598" s="552">
        <v>108.6</v>
      </c>
      <c r="V2598" s="552">
        <v>95</v>
      </c>
      <c r="W2598" s="552">
        <v>174</v>
      </c>
      <c r="X2598" s="524">
        <v>682</v>
      </c>
      <c r="Y2598" s="557">
        <v>79.599999999999994</v>
      </c>
      <c r="Z2598" s="552">
        <v>27</v>
      </c>
      <c r="AA2598" s="552">
        <v>211.5</v>
      </c>
      <c r="AB2598" s="527">
        <v>73</v>
      </c>
      <c r="AC2598" s="552">
        <v>64.400000000000006</v>
      </c>
      <c r="AD2598" s="552">
        <v>55</v>
      </c>
      <c r="AE2598" s="552">
        <v>107.2</v>
      </c>
      <c r="AF2598" s="528">
        <v>154</v>
      </c>
      <c r="AG2598" s="529">
        <v>155.84677419354799</v>
      </c>
      <c r="AH2598" s="529">
        <v>211.7</v>
      </c>
      <c r="AI2598" s="528">
        <v>124</v>
      </c>
      <c r="AJ2598" s="544" t="s">
        <v>80</v>
      </c>
      <c r="AK2598" s="544" t="s">
        <v>80</v>
      </c>
      <c r="AL2598" s="544">
        <v>122</v>
      </c>
      <c r="AM2598" s="544">
        <v>300</v>
      </c>
      <c r="AN2598" s="545"/>
      <c r="AO2598" s="545"/>
      <c r="AP2598" s="571"/>
      <c r="AQ2598" s="571"/>
      <c r="AR2598" s="545"/>
      <c r="AS2598" s="545"/>
      <c r="AT2598" s="545"/>
      <c r="AU2598" s="545"/>
      <c r="AV2598" s="545"/>
      <c r="AW2598" s="545"/>
      <c r="AX2598" s="545"/>
      <c r="AY2598" s="545"/>
      <c r="AZ2598" s="545"/>
      <c r="BA2598" s="545"/>
      <c r="BB2598" s="359"/>
      <c r="BC2598" s="605">
        <f t="shared" si="2251"/>
        <v>19324.999999999949</v>
      </c>
      <c r="BD2598" s="606">
        <f t="shared" si="2252"/>
        <v>26250.799999999999</v>
      </c>
      <c r="BE2598" s="609">
        <f t="shared" si="2253"/>
        <v>74716.800000000003</v>
      </c>
      <c r="BF2598" s="311">
        <f t="shared" si="2254"/>
        <v>65360</v>
      </c>
      <c r="BG2598" s="610">
        <f t="shared" si="2255"/>
        <v>119712</v>
      </c>
      <c r="BH2598" s="609">
        <f t="shared" si="2256"/>
        <v>54287.199999999997</v>
      </c>
      <c r="BI2598" s="311">
        <f t="shared" si="2257"/>
        <v>18414</v>
      </c>
      <c r="BJ2598" s="610">
        <f t="shared" si="2258"/>
        <v>144243</v>
      </c>
      <c r="BK2598" s="609">
        <f t="shared" si="2259"/>
        <v>4701.2000000000007</v>
      </c>
      <c r="BL2598" s="311">
        <f t="shared" si="2260"/>
        <v>4015</v>
      </c>
      <c r="BM2598" s="610">
        <f t="shared" si="2261"/>
        <v>7825.6</v>
      </c>
      <c r="BN2598" s="565">
        <f t="shared" si="2201"/>
        <v>3</v>
      </c>
      <c r="BO2598" s="312">
        <f t="shared" si="2262"/>
        <v>2025</v>
      </c>
      <c r="BP2598" s="312">
        <f t="shared" si="2263"/>
        <v>0</v>
      </c>
      <c r="BQ2598" s="363"/>
    </row>
    <row r="2599" spans="1:69" ht="10.5" customHeight="1" x14ac:dyDescent="0.2">
      <c r="A2599" s="313" t="str">
        <f t="shared" ref="A2599:A2609" si="2264">CONCATENATE(C2599,G2599,BN2599)</f>
        <v>2025-26R1F4</v>
      </c>
      <c r="B2599" s="313" t="str">
        <f t="shared" ref="B2599:B2609" si="2265">F2599</f>
        <v>Y59</v>
      </c>
      <c r="C2599" s="241" t="s">
        <v>206</v>
      </c>
      <c r="D2599" s="241" t="s">
        <v>167</v>
      </c>
      <c r="E2599" s="223"/>
      <c r="F2599" s="364" t="str">
        <f>VLOOKUP($G2599,'Selection Sheet'!$C$15:$F$39,3,0)</f>
        <v>Y59</v>
      </c>
      <c r="G2599" s="364" t="str">
        <f t="shared" si="2189"/>
        <v>R1F</v>
      </c>
      <c r="H2599" s="241" t="s">
        <v>529</v>
      </c>
      <c r="I2599" s="546">
        <v>9</v>
      </c>
      <c r="J2599" s="546">
        <v>1</v>
      </c>
      <c r="K2599" s="546">
        <v>3</v>
      </c>
      <c r="L2599" s="546">
        <v>1</v>
      </c>
      <c r="M2599" s="546">
        <v>9</v>
      </c>
      <c r="N2599" s="546">
        <v>0</v>
      </c>
      <c r="O2599" s="546">
        <v>3</v>
      </c>
      <c r="P2599" s="546">
        <v>0</v>
      </c>
      <c r="Q2599" s="546" t="s">
        <v>80</v>
      </c>
      <c r="R2599" s="546" t="s">
        <v>80</v>
      </c>
      <c r="S2599" s="546">
        <v>23</v>
      </c>
      <c r="T2599" s="486">
        <v>13</v>
      </c>
      <c r="U2599" s="553">
        <v>76.400000000000006</v>
      </c>
      <c r="V2599" s="553">
        <v>66</v>
      </c>
      <c r="W2599" s="553">
        <v>130.80000000000001</v>
      </c>
      <c r="X2599" s="486">
        <v>12</v>
      </c>
      <c r="Y2599" s="558">
        <v>26.3</v>
      </c>
      <c r="Z2599" s="553">
        <v>22.5</v>
      </c>
      <c r="AA2599" s="553">
        <v>48.5</v>
      </c>
      <c r="AB2599" s="489" t="s">
        <v>80</v>
      </c>
      <c r="AC2599" s="553" t="s">
        <v>80</v>
      </c>
      <c r="AD2599" s="553" t="s">
        <v>80</v>
      </c>
      <c r="AE2599" s="553" t="s">
        <v>80</v>
      </c>
      <c r="AF2599" s="490">
        <v>1</v>
      </c>
      <c r="AG2599" s="491">
        <v>156</v>
      </c>
      <c r="AH2599" s="491">
        <v>156</v>
      </c>
      <c r="AI2599" s="490">
        <v>1</v>
      </c>
      <c r="AJ2599" s="538">
        <v>3</v>
      </c>
      <c r="AK2599" s="538">
        <v>5</v>
      </c>
      <c r="AL2599" s="538" t="s">
        <v>80</v>
      </c>
      <c r="AM2599" s="538" t="s">
        <v>80</v>
      </c>
      <c r="AN2599" s="539"/>
      <c r="AO2599" s="539"/>
      <c r="AP2599" s="572"/>
      <c r="AQ2599" s="572"/>
      <c r="AR2599" s="548"/>
      <c r="AS2599" s="548"/>
      <c r="AT2599" s="548"/>
      <c r="AU2599" s="548"/>
      <c r="AV2599" s="548"/>
      <c r="AW2599" s="548"/>
      <c r="AX2599" s="548"/>
      <c r="AY2599" s="548"/>
      <c r="AZ2599" s="548"/>
      <c r="BA2599" s="548"/>
      <c r="BB2599" s="361"/>
      <c r="BC2599" s="586">
        <f t="shared" ref="BC2599:BC2609" si="2266">IFERROR(AG2599*$AI2599,"-")</f>
        <v>156</v>
      </c>
      <c r="BD2599" s="587">
        <f t="shared" ref="BD2599:BD2609" si="2267">IFERROR(AH2599*$AI2599,"-")</f>
        <v>156</v>
      </c>
      <c r="BE2599" s="590">
        <f t="shared" ref="BE2599:BE2609" si="2268">IFERROR(U2599*$T2599, "-")</f>
        <v>993.2</v>
      </c>
      <c r="BF2599" s="308">
        <f t="shared" ref="BF2599:BF2609" si="2269">IFERROR(V2599*$T2599,"-")</f>
        <v>858</v>
      </c>
      <c r="BG2599" s="591">
        <f t="shared" ref="BG2599:BG2609" si="2270">IFERROR(W2599*$T2599,"-")</f>
        <v>1700.4</v>
      </c>
      <c r="BH2599" s="590">
        <f t="shared" ref="BH2599:BH2609" si="2271">IFERROR(Y2599*$X2599, "-")</f>
        <v>315.60000000000002</v>
      </c>
      <c r="BI2599" s="308">
        <f t="shared" ref="BI2599:BI2609" si="2272">IFERROR(Z2599*$X2599,"-")</f>
        <v>270</v>
      </c>
      <c r="BJ2599" s="591">
        <f t="shared" ref="BJ2599:BJ2609" si="2273">IFERROR(AA2599*$X2599,"-")</f>
        <v>582</v>
      </c>
      <c r="BK2599" s="590" t="str">
        <f t="shared" ref="BK2599:BK2609" si="2274">IFERROR(AC2599*$AB2599, "-")</f>
        <v>-</v>
      </c>
      <c r="BL2599" s="308" t="str">
        <f t="shared" ref="BL2599:BL2609" si="2275">IFERROR(AD2599*$AB2599,"-")</f>
        <v>-</v>
      </c>
      <c r="BM2599" s="591" t="str">
        <f t="shared" ref="BM2599:BM2609" si="2276">IFERROR(AE2599*$AB2599,"-")</f>
        <v>-</v>
      </c>
      <c r="BN2599" s="562">
        <f t="shared" si="2201"/>
        <v>4</v>
      </c>
      <c r="BO2599" s="313">
        <f t="shared" ref="BO2599:BO2609" si="2277">VALUE(LEFT(C2599,4)+IF($BN2599&lt;4,1,0))</f>
        <v>2025</v>
      </c>
      <c r="BP2599" s="313">
        <f t="shared" ref="BP2599:BP2609" si="2278">(BN2599/3-ROUNDDOWN(BN2599/3,0))*3</f>
        <v>0.99999999999999978</v>
      </c>
      <c r="BQ2599" s="362"/>
    </row>
    <row r="2600" spans="1:69" ht="10.5" customHeight="1" x14ac:dyDescent="0.2">
      <c r="A2600" s="87" t="str">
        <f t="shared" si="2264"/>
        <v>2025-26RRU4</v>
      </c>
      <c r="B2600" s="87" t="str">
        <f t="shared" si="2265"/>
        <v>Y56</v>
      </c>
      <c r="C2600" s="240" t="s">
        <v>206</v>
      </c>
      <c r="D2600" s="240" t="s">
        <v>167</v>
      </c>
      <c r="E2600" s="42"/>
      <c r="F2600" s="320" t="str">
        <f>VLOOKUP($G2600,'Selection Sheet'!$C$15:$F$39,3,0)</f>
        <v>Y56</v>
      </c>
      <c r="G2600" s="320" t="str">
        <f t="shared" si="2189"/>
        <v>RRU</v>
      </c>
      <c r="H2600" s="240" t="s">
        <v>530</v>
      </c>
      <c r="I2600" s="534">
        <v>382</v>
      </c>
      <c r="J2600" s="534">
        <v>108</v>
      </c>
      <c r="K2600" s="534">
        <v>45</v>
      </c>
      <c r="L2600" s="534">
        <v>26</v>
      </c>
      <c r="M2600" s="534">
        <v>381</v>
      </c>
      <c r="N2600" s="534">
        <v>44</v>
      </c>
      <c r="O2600" s="534">
        <v>45</v>
      </c>
      <c r="P2600" s="534">
        <v>17</v>
      </c>
      <c r="Q2600" s="534" t="s">
        <v>80</v>
      </c>
      <c r="R2600" s="534" t="s">
        <v>80</v>
      </c>
      <c r="S2600" s="534">
        <v>1073</v>
      </c>
      <c r="T2600" s="549">
        <v>379</v>
      </c>
      <c r="U2600" s="554">
        <v>78.8</v>
      </c>
      <c r="V2600" s="554">
        <v>73</v>
      </c>
      <c r="W2600" s="554">
        <v>113</v>
      </c>
      <c r="X2600" s="498">
        <v>635</v>
      </c>
      <c r="Y2600" s="555">
        <v>61.4</v>
      </c>
      <c r="Z2600" s="554">
        <v>26.5</v>
      </c>
      <c r="AA2600" s="554">
        <v>139.4</v>
      </c>
      <c r="AB2600" s="549">
        <v>90</v>
      </c>
      <c r="AC2600" s="554">
        <v>52.8</v>
      </c>
      <c r="AD2600" s="554">
        <v>44.5</v>
      </c>
      <c r="AE2600" s="554">
        <v>79.5</v>
      </c>
      <c r="AF2600" s="502">
        <v>140</v>
      </c>
      <c r="AG2600" s="503">
        <v>145.64035087719299</v>
      </c>
      <c r="AH2600" s="503">
        <v>189.7</v>
      </c>
      <c r="AI2600" s="502">
        <v>114</v>
      </c>
      <c r="AJ2600" s="538">
        <v>219</v>
      </c>
      <c r="AK2600" s="538">
        <v>281</v>
      </c>
      <c r="AL2600" s="538" t="s">
        <v>80</v>
      </c>
      <c r="AM2600" s="538" t="s">
        <v>80</v>
      </c>
      <c r="AN2600" s="539"/>
      <c r="AO2600" s="539"/>
      <c r="AP2600" s="569"/>
      <c r="AQ2600" s="569"/>
      <c r="AR2600" s="539"/>
      <c r="AS2600" s="539"/>
      <c r="AT2600" s="539"/>
      <c r="AU2600" s="539"/>
      <c r="AV2600" s="539"/>
      <c r="AW2600" s="539"/>
      <c r="AX2600" s="539"/>
      <c r="AY2600" s="539"/>
      <c r="AZ2600" s="539"/>
      <c r="BA2600" s="539"/>
      <c r="BB2600" s="357"/>
      <c r="BC2600" s="592">
        <f t="shared" si="2266"/>
        <v>16603</v>
      </c>
      <c r="BD2600" s="593">
        <f t="shared" si="2267"/>
        <v>21625.8</v>
      </c>
      <c r="BE2600" s="595">
        <f t="shared" si="2268"/>
        <v>29865.200000000001</v>
      </c>
      <c r="BF2600" s="289">
        <f t="shared" si="2269"/>
        <v>27667</v>
      </c>
      <c r="BG2600" s="596">
        <f t="shared" si="2270"/>
        <v>42827</v>
      </c>
      <c r="BH2600" s="595">
        <f t="shared" si="2271"/>
        <v>38989</v>
      </c>
      <c r="BI2600" s="289">
        <f t="shared" si="2272"/>
        <v>16827.5</v>
      </c>
      <c r="BJ2600" s="596">
        <f t="shared" si="2273"/>
        <v>88519</v>
      </c>
      <c r="BK2600" s="595">
        <f t="shared" si="2274"/>
        <v>4752</v>
      </c>
      <c r="BL2600" s="289">
        <f t="shared" si="2275"/>
        <v>4005</v>
      </c>
      <c r="BM2600" s="596">
        <f t="shared" si="2276"/>
        <v>7155</v>
      </c>
      <c r="BN2600" s="563">
        <f t="shared" si="2201"/>
        <v>4</v>
      </c>
      <c r="BO2600" s="87">
        <f t="shared" si="2277"/>
        <v>2025</v>
      </c>
      <c r="BP2600" s="87">
        <f t="shared" si="2278"/>
        <v>0.99999999999999978</v>
      </c>
      <c r="BQ2600" s="202"/>
    </row>
    <row r="2601" spans="1:69" ht="10.5" customHeight="1" x14ac:dyDescent="0.2">
      <c r="A2601" s="87" t="str">
        <f t="shared" si="2264"/>
        <v>2025-26RX64</v>
      </c>
      <c r="B2601" s="87" t="str">
        <f t="shared" si="2265"/>
        <v>Y63</v>
      </c>
      <c r="C2601" s="240" t="s">
        <v>206</v>
      </c>
      <c r="D2601" s="240" t="s">
        <v>167</v>
      </c>
      <c r="E2601" s="42"/>
      <c r="F2601" s="320" t="str">
        <f>VLOOKUP($G2601,'Selection Sheet'!$C$15:$F$39,3,0)</f>
        <v>Y63</v>
      </c>
      <c r="G2601" s="320" t="str">
        <f t="shared" si="2189"/>
        <v>RX6</v>
      </c>
      <c r="H2601" s="240" t="s">
        <v>532</v>
      </c>
      <c r="I2601" s="534">
        <v>167</v>
      </c>
      <c r="J2601" s="534">
        <v>57</v>
      </c>
      <c r="K2601" s="534">
        <v>33</v>
      </c>
      <c r="L2601" s="534">
        <v>22</v>
      </c>
      <c r="M2601" s="534">
        <v>166</v>
      </c>
      <c r="N2601" s="534">
        <v>16</v>
      </c>
      <c r="O2601" s="534">
        <v>33</v>
      </c>
      <c r="P2601" s="534">
        <v>10</v>
      </c>
      <c r="Q2601" s="534" t="s">
        <v>80</v>
      </c>
      <c r="R2601" s="534" t="s">
        <v>80</v>
      </c>
      <c r="S2601" s="534">
        <v>459</v>
      </c>
      <c r="T2601" s="549">
        <v>286</v>
      </c>
      <c r="U2601" s="554">
        <v>76.599999999999994</v>
      </c>
      <c r="V2601" s="554">
        <v>70</v>
      </c>
      <c r="W2601" s="554">
        <v>114</v>
      </c>
      <c r="X2601" s="498">
        <v>288</v>
      </c>
      <c r="Y2601" s="555">
        <v>78</v>
      </c>
      <c r="Z2601" s="554">
        <v>34</v>
      </c>
      <c r="AA2601" s="554">
        <v>190.2</v>
      </c>
      <c r="AB2601" s="549">
        <v>52</v>
      </c>
      <c r="AC2601" s="554">
        <v>58.8</v>
      </c>
      <c r="AD2601" s="554">
        <v>51.5</v>
      </c>
      <c r="AE2601" s="554">
        <v>93.7</v>
      </c>
      <c r="AF2601" s="502">
        <v>75</v>
      </c>
      <c r="AG2601" s="503">
        <v>131.529411764706</v>
      </c>
      <c r="AH2601" s="503">
        <v>178.3</v>
      </c>
      <c r="AI2601" s="502">
        <v>68</v>
      </c>
      <c r="AJ2601" s="538">
        <v>58</v>
      </c>
      <c r="AK2601" s="538">
        <v>64</v>
      </c>
      <c r="AL2601" s="538" t="s">
        <v>80</v>
      </c>
      <c r="AM2601" s="538" t="s">
        <v>80</v>
      </c>
      <c r="AN2601" s="539"/>
      <c r="AO2601" s="539"/>
      <c r="AP2601" s="569"/>
      <c r="AQ2601" s="569"/>
      <c r="AR2601" s="539"/>
      <c r="AS2601" s="539"/>
      <c r="AT2601" s="539"/>
      <c r="AU2601" s="539"/>
      <c r="AV2601" s="539"/>
      <c r="AW2601" s="539"/>
      <c r="AX2601" s="539"/>
      <c r="AY2601" s="539"/>
      <c r="AZ2601" s="539"/>
      <c r="BA2601" s="539"/>
      <c r="BB2601" s="357"/>
      <c r="BC2601" s="592">
        <f t="shared" si="2266"/>
        <v>8944.0000000000073</v>
      </c>
      <c r="BD2601" s="593">
        <f t="shared" si="2267"/>
        <v>12124.400000000001</v>
      </c>
      <c r="BE2601" s="595">
        <f t="shared" si="2268"/>
        <v>21907.599999999999</v>
      </c>
      <c r="BF2601" s="289">
        <f t="shared" si="2269"/>
        <v>20020</v>
      </c>
      <c r="BG2601" s="596">
        <f t="shared" si="2270"/>
        <v>32604</v>
      </c>
      <c r="BH2601" s="595">
        <f t="shared" si="2271"/>
        <v>22464</v>
      </c>
      <c r="BI2601" s="289">
        <f t="shared" si="2272"/>
        <v>9792</v>
      </c>
      <c r="BJ2601" s="596">
        <f t="shared" si="2273"/>
        <v>54777.599999999999</v>
      </c>
      <c r="BK2601" s="595">
        <f t="shared" si="2274"/>
        <v>3057.6</v>
      </c>
      <c r="BL2601" s="289">
        <f t="shared" si="2275"/>
        <v>2678</v>
      </c>
      <c r="BM2601" s="596">
        <f t="shared" si="2276"/>
        <v>4872.4000000000005</v>
      </c>
      <c r="BN2601" s="563">
        <f t="shared" si="2201"/>
        <v>4</v>
      </c>
      <c r="BO2601" s="87">
        <f t="shared" si="2277"/>
        <v>2025</v>
      </c>
      <c r="BP2601" s="87">
        <f t="shared" si="2278"/>
        <v>0.99999999999999978</v>
      </c>
      <c r="BQ2601" s="202"/>
    </row>
    <row r="2602" spans="1:69" ht="10.5" customHeight="1" x14ac:dyDescent="0.2">
      <c r="A2602" s="314" t="str">
        <f t="shared" si="2264"/>
        <v>2025-26RX74</v>
      </c>
      <c r="B2602" s="314" t="str">
        <f t="shared" si="2265"/>
        <v>Y62</v>
      </c>
      <c r="C2602" s="243" t="s">
        <v>206</v>
      </c>
      <c r="D2602" s="240" t="s">
        <v>167</v>
      </c>
      <c r="E2602" s="206"/>
      <c r="F2602" s="321" t="str">
        <f>VLOOKUP($G2602,'Selection Sheet'!$C$15:$F$39,3,0)</f>
        <v>Y62</v>
      </c>
      <c r="G2602" s="320" t="str">
        <f t="shared" si="2189"/>
        <v>RX7</v>
      </c>
      <c r="H2602" s="243" t="s">
        <v>533</v>
      </c>
      <c r="I2602" s="540">
        <v>313</v>
      </c>
      <c r="J2602" s="540">
        <v>95</v>
      </c>
      <c r="K2602" s="540">
        <v>50</v>
      </c>
      <c r="L2602" s="540">
        <v>22</v>
      </c>
      <c r="M2602" s="540">
        <v>312</v>
      </c>
      <c r="N2602" s="540">
        <v>39</v>
      </c>
      <c r="O2602" s="540">
        <v>50</v>
      </c>
      <c r="P2602" s="540">
        <v>18</v>
      </c>
      <c r="Q2602" s="540" t="s">
        <v>80</v>
      </c>
      <c r="R2602" s="540" t="s">
        <v>80</v>
      </c>
      <c r="S2602" s="540">
        <v>1102</v>
      </c>
      <c r="T2602" s="514">
        <v>618</v>
      </c>
      <c r="U2602" s="551">
        <v>78.900000000000006</v>
      </c>
      <c r="V2602" s="551">
        <v>71</v>
      </c>
      <c r="W2602" s="551">
        <v>118.3</v>
      </c>
      <c r="X2602" s="511">
        <v>656</v>
      </c>
      <c r="Y2602" s="556">
        <v>63.7</v>
      </c>
      <c r="Z2602" s="551">
        <v>25</v>
      </c>
      <c r="AA2602" s="551">
        <v>168.8</v>
      </c>
      <c r="AB2602" s="514">
        <v>96</v>
      </c>
      <c r="AC2602" s="551">
        <v>67.8</v>
      </c>
      <c r="AD2602" s="551">
        <v>53</v>
      </c>
      <c r="AE2602" s="551">
        <v>118.5</v>
      </c>
      <c r="AF2602" s="515">
        <v>121</v>
      </c>
      <c r="AG2602" s="516">
        <v>156.67676767676801</v>
      </c>
      <c r="AH2602" s="516">
        <v>208.6</v>
      </c>
      <c r="AI2602" s="515">
        <v>99</v>
      </c>
      <c r="AJ2602" s="519">
        <v>155</v>
      </c>
      <c r="AK2602" s="519">
        <v>167</v>
      </c>
      <c r="AL2602" s="519" t="s">
        <v>80</v>
      </c>
      <c r="AM2602" s="519" t="s">
        <v>80</v>
      </c>
      <c r="AN2602" s="570"/>
      <c r="AO2602" s="570"/>
      <c r="AP2602" s="570"/>
      <c r="AQ2602" s="570"/>
      <c r="AR2602" s="542"/>
      <c r="AS2602" s="542"/>
      <c r="AT2602" s="542"/>
      <c r="AU2602" s="542"/>
      <c r="AV2602" s="542"/>
      <c r="AW2602" s="542"/>
      <c r="AX2602" s="542"/>
      <c r="AY2602" s="542"/>
      <c r="AZ2602" s="542"/>
      <c r="BA2602" s="542"/>
      <c r="BB2602" s="358"/>
      <c r="BC2602" s="597">
        <f t="shared" si="2266"/>
        <v>15511.000000000033</v>
      </c>
      <c r="BD2602" s="598">
        <f t="shared" si="2267"/>
        <v>20651.399999999998</v>
      </c>
      <c r="BE2602" s="602">
        <f t="shared" si="2268"/>
        <v>48760.200000000004</v>
      </c>
      <c r="BF2602" s="603">
        <f t="shared" si="2269"/>
        <v>43878</v>
      </c>
      <c r="BG2602" s="604">
        <f t="shared" si="2270"/>
        <v>73109.399999999994</v>
      </c>
      <c r="BH2602" s="602">
        <f t="shared" si="2271"/>
        <v>41787.200000000004</v>
      </c>
      <c r="BI2602" s="603">
        <f t="shared" si="2272"/>
        <v>16400</v>
      </c>
      <c r="BJ2602" s="604">
        <f t="shared" si="2273"/>
        <v>110732.8</v>
      </c>
      <c r="BK2602" s="602">
        <f t="shared" si="2274"/>
        <v>6508.7999999999993</v>
      </c>
      <c r="BL2602" s="603">
        <f t="shared" si="2275"/>
        <v>5088</v>
      </c>
      <c r="BM2602" s="604">
        <f t="shared" si="2276"/>
        <v>11376</v>
      </c>
      <c r="BN2602" s="564">
        <f t="shared" si="2201"/>
        <v>4</v>
      </c>
      <c r="BO2602" s="314">
        <f t="shared" si="2277"/>
        <v>2025</v>
      </c>
      <c r="BP2602" s="314">
        <f t="shared" si="2278"/>
        <v>0.99999999999999978</v>
      </c>
      <c r="BQ2602" s="202"/>
    </row>
    <row r="2603" spans="1:69" ht="10.5" customHeight="1" x14ac:dyDescent="0.2">
      <c r="A2603" s="87" t="str">
        <f t="shared" si="2264"/>
        <v>2025-26RX84</v>
      </c>
      <c r="B2603" s="87" t="str">
        <f t="shared" si="2265"/>
        <v>Y63</v>
      </c>
      <c r="C2603" s="240" t="s">
        <v>206</v>
      </c>
      <c r="D2603" s="240" t="s">
        <v>167</v>
      </c>
      <c r="E2603" s="42"/>
      <c r="F2603" s="320" t="str">
        <f>VLOOKUP($G2603,'Selection Sheet'!$C$15:$F$39,3,0)</f>
        <v>Y63</v>
      </c>
      <c r="G2603" s="320" t="str">
        <f t="shared" si="2189"/>
        <v>RX8</v>
      </c>
      <c r="H2603" s="240" t="s">
        <v>534</v>
      </c>
      <c r="I2603" s="534">
        <v>281</v>
      </c>
      <c r="J2603" s="534">
        <v>55</v>
      </c>
      <c r="K2603" s="534">
        <v>35</v>
      </c>
      <c r="L2603" s="534">
        <v>9</v>
      </c>
      <c r="M2603" s="534">
        <v>277</v>
      </c>
      <c r="N2603" s="534">
        <v>19</v>
      </c>
      <c r="O2603" s="534">
        <v>34</v>
      </c>
      <c r="P2603" s="534">
        <v>4</v>
      </c>
      <c r="Q2603" s="534" t="s">
        <v>80</v>
      </c>
      <c r="R2603" s="534" t="s">
        <v>80</v>
      </c>
      <c r="S2603" s="534">
        <v>842</v>
      </c>
      <c r="T2603" s="549">
        <v>256</v>
      </c>
      <c r="U2603" s="554">
        <v>86.3</v>
      </c>
      <c r="V2603" s="554">
        <v>76</v>
      </c>
      <c r="W2603" s="554">
        <v>138.5</v>
      </c>
      <c r="X2603" s="498">
        <v>378</v>
      </c>
      <c r="Y2603" s="555">
        <v>87.5</v>
      </c>
      <c r="Z2603" s="554">
        <v>28</v>
      </c>
      <c r="AA2603" s="554">
        <v>257</v>
      </c>
      <c r="AB2603" s="549">
        <v>64</v>
      </c>
      <c r="AC2603" s="554">
        <v>63.7</v>
      </c>
      <c r="AD2603" s="554">
        <v>51.5</v>
      </c>
      <c r="AE2603" s="554">
        <v>104.1</v>
      </c>
      <c r="AF2603" s="502">
        <v>101</v>
      </c>
      <c r="AG2603" s="503">
        <v>138.67058823529399</v>
      </c>
      <c r="AH2603" s="503">
        <v>197.8</v>
      </c>
      <c r="AI2603" s="502">
        <v>85</v>
      </c>
      <c r="AJ2603" s="506">
        <v>98</v>
      </c>
      <c r="AK2603" s="506">
        <v>199</v>
      </c>
      <c r="AL2603" s="506" t="s">
        <v>80</v>
      </c>
      <c r="AM2603" s="506" t="s">
        <v>80</v>
      </c>
      <c r="AN2603" s="569"/>
      <c r="AO2603" s="569"/>
      <c r="AP2603" s="569"/>
      <c r="AQ2603" s="569"/>
      <c r="AR2603" s="539"/>
      <c r="AS2603" s="539"/>
      <c r="AT2603" s="539"/>
      <c r="AU2603" s="539"/>
      <c r="AV2603" s="539"/>
      <c r="AW2603" s="539"/>
      <c r="AX2603" s="539"/>
      <c r="AY2603" s="539"/>
      <c r="AZ2603" s="539"/>
      <c r="BA2603" s="539"/>
      <c r="BB2603" s="357"/>
      <c r="BC2603" s="592">
        <f t="shared" si="2266"/>
        <v>11786.999999999989</v>
      </c>
      <c r="BD2603" s="593">
        <f t="shared" si="2267"/>
        <v>16813</v>
      </c>
      <c r="BE2603" s="595">
        <f t="shared" si="2268"/>
        <v>22092.799999999999</v>
      </c>
      <c r="BF2603" s="289">
        <f t="shared" si="2269"/>
        <v>19456</v>
      </c>
      <c r="BG2603" s="596">
        <f t="shared" si="2270"/>
        <v>35456</v>
      </c>
      <c r="BH2603" s="595">
        <f t="shared" si="2271"/>
        <v>33075</v>
      </c>
      <c r="BI2603" s="289">
        <f t="shared" si="2272"/>
        <v>10584</v>
      </c>
      <c r="BJ2603" s="596">
        <f t="shared" si="2273"/>
        <v>97146</v>
      </c>
      <c r="BK2603" s="595">
        <f t="shared" si="2274"/>
        <v>4076.8</v>
      </c>
      <c r="BL2603" s="289">
        <f t="shared" si="2275"/>
        <v>3296</v>
      </c>
      <c r="BM2603" s="596">
        <f t="shared" si="2276"/>
        <v>6662.4</v>
      </c>
      <c r="BN2603" s="563">
        <f t="shared" si="2201"/>
        <v>4</v>
      </c>
      <c r="BO2603" s="87">
        <f t="shared" si="2277"/>
        <v>2025</v>
      </c>
      <c r="BP2603" s="87">
        <f t="shared" si="2278"/>
        <v>0.99999999999999978</v>
      </c>
      <c r="BQ2603" s="202"/>
    </row>
    <row r="2604" spans="1:69" ht="10.5" customHeight="1" x14ac:dyDescent="0.2">
      <c r="A2604" s="87" t="str">
        <f t="shared" si="2264"/>
        <v>2025-26RX94</v>
      </c>
      <c r="B2604" s="87" t="str">
        <f t="shared" si="2265"/>
        <v>Y60</v>
      </c>
      <c r="C2604" s="240" t="s">
        <v>206</v>
      </c>
      <c r="D2604" s="240" t="s">
        <v>167</v>
      </c>
      <c r="E2604" s="42"/>
      <c r="F2604" s="320" t="str">
        <f>VLOOKUP($G2604,'Selection Sheet'!$C$15:$F$39,3,0)</f>
        <v>Y60</v>
      </c>
      <c r="G2604" s="320" t="str">
        <f t="shared" si="2189"/>
        <v>RX9</v>
      </c>
      <c r="H2604" s="240" t="s">
        <v>535</v>
      </c>
      <c r="I2604" s="534">
        <v>238</v>
      </c>
      <c r="J2604" s="534">
        <v>56</v>
      </c>
      <c r="K2604" s="534">
        <v>28</v>
      </c>
      <c r="L2604" s="534">
        <v>12</v>
      </c>
      <c r="M2604" s="534">
        <v>236</v>
      </c>
      <c r="N2604" s="534">
        <v>21</v>
      </c>
      <c r="O2604" s="534">
        <v>28</v>
      </c>
      <c r="P2604" s="534">
        <v>10</v>
      </c>
      <c r="Q2604" s="534" t="s">
        <v>80</v>
      </c>
      <c r="R2604" s="534" t="s">
        <v>80</v>
      </c>
      <c r="S2604" s="534">
        <v>649</v>
      </c>
      <c r="T2604" s="549">
        <v>368</v>
      </c>
      <c r="U2604" s="554">
        <v>87.7</v>
      </c>
      <c r="V2604" s="554">
        <v>78</v>
      </c>
      <c r="W2604" s="554">
        <v>125</v>
      </c>
      <c r="X2604" s="498">
        <v>458</v>
      </c>
      <c r="Y2604" s="555">
        <v>75.2</v>
      </c>
      <c r="Z2604" s="554">
        <v>38</v>
      </c>
      <c r="AA2604" s="554">
        <v>188.5</v>
      </c>
      <c r="AB2604" s="549">
        <v>71</v>
      </c>
      <c r="AC2604" s="554">
        <v>66.5</v>
      </c>
      <c r="AD2604" s="554">
        <v>58</v>
      </c>
      <c r="AE2604" s="554">
        <v>103</v>
      </c>
      <c r="AF2604" s="502">
        <v>118</v>
      </c>
      <c r="AG2604" s="503">
        <v>140.47945205479499</v>
      </c>
      <c r="AH2604" s="503">
        <v>180.8</v>
      </c>
      <c r="AI2604" s="502">
        <v>73</v>
      </c>
      <c r="AJ2604" s="506">
        <v>103</v>
      </c>
      <c r="AK2604" s="506">
        <v>133</v>
      </c>
      <c r="AL2604" s="506" t="s">
        <v>80</v>
      </c>
      <c r="AM2604" s="506" t="s">
        <v>80</v>
      </c>
      <c r="AN2604" s="569"/>
      <c r="AO2604" s="569"/>
      <c r="AP2604" s="569"/>
      <c r="AQ2604" s="569"/>
      <c r="AR2604" s="539"/>
      <c r="AS2604" s="539"/>
      <c r="AT2604" s="539"/>
      <c r="AU2604" s="539"/>
      <c r="AV2604" s="539"/>
      <c r="AW2604" s="539"/>
      <c r="AX2604" s="539"/>
      <c r="AY2604" s="539"/>
      <c r="AZ2604" s="539"/>
      <c r="BA2604" s="539"/>
      <c r="BB2604" s="357"/>
      <c r="BC2604" s="592">
        <f t="shared" si="2266"/>
        <v>10255.000000000035</v>
      </c>
      <c r="BD2604" s="593">
        <f t="shared" si="2267"/>
        <v>13198.400000000001</v>
      </c>
      <c r="BE2604" s="595">
        <f t="shared" si="2268"/>
        <v>32273.600000000002</v>
      </c>
      <c r="BF2604" s="289">
        <f t="shared" si="2269"/>
        <v>28704</v>
      </c>
      <c r="BG2604" s="596">
        <f t="shared" si="2270"/>
        <v>46000</v>
      </c>
      <c r="BH2604" s="595">
        <f t="shared" si="2271"/>
        <v>34441.599999999999</v>
      </c>
      <c r="BI2604" s="289">
        <f t="shared" si="2272"/>
        <v>17404</v>
      </c>
      <c r="BJ2604" s="596">
        <f t="shared" si="2273"/>
        <v>86333</v>
      </c>
      <c r="BK2604" s="595">
        <f t="shared" si="2274"/>
        <v>4721.5</v>
      </c>
      <c r="BL2604" s="289">
        <f t="shared" si="2275"/>
        <v>4118</v>
      </c>
      <c r="BM2604" s="596">
        <f t="shared" si="2276"/>
        <v>7313</v>
      </c>
      <c r="BN2604" s="563">
        <f t="shared" si="2201"/>
        <v>4</v>
      </c>
      <c r="BO2604" s="87">
        <f t="shared" si="2277"/>
        <v>2025</v>
      </c>
      <c r="BP2604" s="87">
        <f t="shared" si="2278"/>
        <v>0.99999999999999978</v>
      </c>
      <c r="BQ2604" s="202"/>
    </row>
    <row r="2605" spans="1:69" ht="10.5" customHeight="1" x14ac:dyDescent="0.2">
      <c r="A2605" s="314" t="str">
        <f t="shared" si="2264"/>
        <v>2025-26RYA4</v>
      </c>
      <c r="B2605" s="314" t="str">
        <f t="shared" si="2265"/>
        <v>Y60</v>
      </c>
      <c r="C2605" s="243" t="s">
        <v>206</v>
      </c>
      <c r="D2605" s="240" t="s">
        <v>167</v>
      </c>
      <c r="E2605" s="206"/>
      <c r="F2605" s="321" t="str">
        <f>VLOOKUP($G2605,'Selection Sheet'!$C$15:$F$39,3,0)</f>
        <v>Y60</v>
      </c>
      <c r="G2605" s="321" t="str">
        <f t="shared" si="2189"/>
        <v>RYA</v>
      </c>
      <c r="H2605" s="243" t="s">
        <v>536</v>
      </c>
      <c r="I2605" s="540">
        <v>339</v>
      </c>
      <c r="J2605" s="540">
        <v>79</v>
      </c>
      <c r="K2605" s="540">
        <v>47</v>
      </c>
      <c r="L2605" s="540">
        <v>16</v>
      </c>
      <c r="M2605" s="540">
        <v>342</v>
      </c>
      <c r="N2605" s="540">
        <v>33</v>
      </c>
      <c r="O2605" s="540">
        <v>48</v>
      </c>
      <c r="P2605" s="540">
        <v>14</v>
      </c>
      <c r="Q2605" s="540" t="s">
        <v>80</v>
      </c>
      <c r="R2605" s="540" t="s">
        <v>80</v>
      </c>
      <c r="S2605" s="540">
        <v>997</v>
      </c>
      <c r="T2605" s="514">
        <v>470</v>
      </c>
      <c r="U2605" s="551">
        <v>85.6</v>
      </c>
      <c r="V2605" s="551">
        <v>76</v>
      </c>
      <c r="W2605" s="551">
        <v>122</v>
      </c>
      <c r="X2605" s="511">
        <v>529</v>
      </c>
      <c r="Y2605" s="556">
        <v>106.3</v>
      </c>
      <c r="Z2605" s="551">
        <v>40</v>
      </c>
      <c r="AA2605" s="551">
        <v>298</v>
      </c>
      <c r="AB2605" s="514">
        <v>86</v>
      </c>
      <c r="AC2605" s="551">
        <v>60.5</v>
      </c>
      <c r="AD2605" s="551">
        <v>54</v>
      </c>
      <c r="AE2605" s="551">
        <v>95</v>
      </c>
      <c r="AF2605" s="515">
        <v>149</v>
      </c>
      <c r="AG2605" s="516">
        <v>135.734375</v>
      </c>
      <c r="AH2605" s="516">
        <v>186.9</v>
      </c>
      <c r="AI2605" s="515">
        <v>128</v>
      </c>
      <c r="AJ2605" s="519">
        <v>264</v>
      </c>
      <c r="AK2605" s="519">
        <v>277</v>
      </c>
      <c r="AL2605" s="519" t="s">
        <v>80</v>
      </c>
      <c r="AM2605" s="519" t="s">
        <v>80</v>
      </c>
      <c r="AN2605" s="570"/>
      <c r="AO2605" s="570"/>
      <c r="AP2605" s="570"/>
      <c r="AQ2605" s="570"/>
      <c r="AR2605" s="542"/>
      <c r="AS2605" s="542"/>
      <c r="AT2605" s="542"/>
      <c r="AU2605" s="542"/>
      <c r="AV2605" s="542"/>
      <c r="AW2605" s="542"/>
      <c r="AX2605" s="542"/>
      <c r="AY2605" s="542"/>
      <c r="AZ2605" s="542"/>
      <c r="BA2605" s="542"/>
      <c r="BB2605" s="358"/>
      <c r="BC2605" s="597">
        <f t="shared" si="2266"/>
        <v>17374</v>
      </c>
      <c r="BD2605" s="598">
        <f t="shared" si="2267"/>
        <v>23923.200000000001</v>
      </c>
      <c r="BE2605" s="602">
        <f t="shared" si="2268"/>
        <v>40232</v>
      </c>
      <c r="BF2605" s="603">
        <f t="shared" si="2269"/>
        <v>35720</v>
      </c>
      <c r="BG2605" s="604">
        <f t="shared" si="2270"/>
        <v>57340</v>
      </c>
      <c r="BH2605" s="602">
        <f t="shared" si="2271"/>
        <v>56232.7</v>
      </c>
      <c r="BI2605" s="603">
        <f t="shared" si="2272"/>
        <v>21160</v>
      </c>
      <c r="BJ2605" s="604">
        <f t="shared" si="2273"/>
        <v>157642</v>
      </c>
      <c r="BK2605" s="602">
        <f t="shared" si="2274"/>
        <v>5203</v>
      </c>
      <c r="BL2605" s="603">
        <f t="shared" si="2275"/>
        <v>4644</v>
      </c>
      <c r="BM2605" s="604">
        <f t="shared" si="2276"/>
        <v>8170</v>
      </c>
      <c r="BN2605" s="564">
        <f t="shared" si="2201"/>
        <v>4</v>
      </c>
      <c r="BO2605" s="314">
        <f t="shared" si="2277"/>
        <v>2025</v>
      </c>
      <c r="BP2605" s="314">
        <f t="shared" si="2278"/>
        <v>0.99999999999999978</v>
      </c>
      <c r="BQ2605" s="202"/>
    </row>
    <row r="2606" spans="1:69" ht="10.5" customHeight="1" x14ac:dyDescent="0.2">
      <c r="A2606" s="87" t="str">
        <f t="shared" si="2264"/>
        <v>2025-26RYC4</v>
      </c>
      <c r="B2606" s="87" t="str">
        <f t="shared" si="2265"/>
        <v>Y61</v>
      </c>
      <c r="C2606" s="240" t="s">
        <v>206</v>
      </c>
      <c r="D2606" s="240" t="s">
        <v>167</v>
      </c>
      <c r="E2606" s="42"/>
      <c r="F2606" s="320" t="str">
        <f>VLOOKUP($G2606,'Selection Sheet'!$C$15:$F$39,3,0)</f>
        <v>Y61</v>
      </c>
      <c r="G2606" s="320" t="str">
        <f t="shared" si="2189"/>
        <v>RYC</v>
      </c>
      <c r="H2606" s="240" t="s">
        <v>537</v>
      </c>
      <c r="I2606" s="534">
        <v>273</v>
      </c>
      <c r="J2606" s="534">
        <v>77</v>
      </c>
      <c r="K2606" s="534">
        <v>54</v>
      </c>
      <c r="L2606" s="534">
        <v>18</v>
      </c>
      <c r="M2606" s="534">
        <v>273</v>
      </c>
      <c r="N2606" s="534">
        <v>20</v>
      </c>
      <c r="O2606" s="534">
        <v>54</v>
      </c>
      <c r="P2606" s="534">
        <v>11</v>
      </c>
      <c r="Q2606" s="534" t="s">
        <v>80</v>
      </c>
      <c r="R2606" s="534" t="s">
        <v>80</v>
      </c>
      <c r="S2606" s="534">
        <v>863</v>
      </c>
      <c r="T2606" s="549">
        <v>599</v>
      </c>
      <c r="U2606" s="554">
        <v>94.5</v>
      </c>
      <c r="V2606" s="554">
        <v>85</v>
      </c>
      <c r="W2606" s="554">
        <v>143</v>
      </c>
      <c r="X2606" s="498">
        <v>559</v>
      </c>
      <c r="Y2606" s="555">
        <v>67.599999999999994</v>
      </c>
      <c r="Z2606" s="554">
        <v>30</v>
      </c>
      <c r="AA2606" s="554">
        <v>167</v>
      </c>
      <c r="AB2606" s="549">
        <v>94</v>
      </c>
      <c r="AC2606" s="554">
        <v>62.5</v>
      </c>
      <c r="AD2606" s="554">
        <v>52</v>
      </c>
      <c r="AE2606" s="554">
        <v>115.8</v>
      </c>
      <c r="AF2606" s="502">
        <v>83</v>
      </c>
      <c r="AG2606" s="503">
        <v>169.541666666667</v>
      </c>
      <c r="AH2606" s="503">
        <v>234.6</v>
      </c>
      <c r="AI2606" s="502">
        <v>72</v>
      </c>
      <c r="AJ2606" s="538">
        <v>98</v>
      </c>
      <c r="AK2606" s="538">
        <v>109</v>
      </c>
      <c r="AL2606" s="538" t="s">
        <v>80</v>
      </c>
      <c r="AM2606" s="538" t="s">
        <v>80</v>
      </c>
      <c r="AN2606" s="539"/>
      <c r="AO2606" s="539"/>
      <c r="AP2606" s="569"/>
      <c r="AQ2606" s="569"/>
      <c r="AR2606" s="539"/>
      <c r="AS2606" s="539"/>
      <c r="AT2606" s="539"/>
      <c r="AU2606" s="539"/>
      <c r="AV2606" s="539"/>
      <c r="AW2606" s="539"/>
      <c r="AX2606" s="539"/>
      <c r="AY2606" s="539"/>
      <c r="AZ2606" s="539"/>
      <c r="BA2606" s="539"/>
      <c r="BB2606" s="357"/>
      <c r="BC2606" s="592">
        <f t="shared" si="2266"/>
        <v>12207.000000000024</v>
      </c>
      <c r="BD2606" s="593">
        <f t="shared" si="2267"/>
        <v>16891.2</v>
      </c>
      <c r="BE2606" s="595">
        <f t="shared" si="2268"/>
        <v>56605.5</v>
      </c>
      <c r="BF2606" s="289">
        <f t="shared" si="2269"/>
        <v>50915</v>
      </c>
      <c r="BG2606" s="596">
        <f t="shared" si="2270"/>
        <v>85657</v>
      </c>
      <c r="BH2606" s="595">
        <f t="shared" si="2271"/>
        <v>37788.399999999994</v>
      </c>
      <c r="BI2606" s="289">
        <f t="shared" si="2272"/>
        <v>16770</v>
      </c>
      <c r="BJ2606" s="596">
        <f t="shared" si="2273"/>
        <v>93353</v>
      </c>
      <c r="BK2606" s="595">
        <f t="shared" si="2274"/>
        <v>5875</v>
      </c>
      <c r="BL2606" s="289">
        <f t="shared" si="2275"/>
        <v>4888</v>
      </c>
      <c r="BM2606" s="596">
        <f t="shared" si="2276"/>
        <v>10885.199999999999</v>
      </c>
      <c r="BN2606" s="563">
        <f t="shared" si="2201"/>
        <v>4</v>
      </c>
      <c r="BO2606" s="87">
        <f t="shared" si="2277"/>
        <v>2025</v>
      </c>
      <c r="BP2606" s="87">
        <f t="shared" si="2278"/>
        <v>0.99999999999999978</v>
      </c>
      <c r="BQ2606" s="202"/>
    </row>
    <row r="2607" spans="1:69" ht="10.5" customHeight="1" x14ac:dyDescent="0.2">
      <c r="A2607" s="87" t="str">
        <f t="shared" si="2264"/>
        <v>2025-26RYD4</v>
      </c>
      <c r="B2607" s="87" t="str">
        <f t="shared" si="2265"/>
        <v>Y59</v>
      </c>
      <c r="C2607" s="240" t="s">
        <v>206</v>
      </c>
      <c r="D2607" s="240" t="s">
        <v>167</v>
      </c>
      <c r="E2607" s="42"/>
      <c r="F2607" s="320" t="str">
        <f>VLOOKUP($G2607,'Selection Sheet'!$C$15:$F$39,3,0)</f>
        <v>Y59</v>
      </c>
      <c r="G2607" s="320" t="str">
        <f t="shared" si="2189"/>
        <v>RYD</v>
      </c>
      <c r="H2607" s="240" t="s">
        <v>538</v>
      </c>
      <c r="I2607" s="534">
        <v>215</v>
      </c>
      <c r="J2607" s="534">
        <v>62</v>
      </c>
      <c r="K2607" s="534">
        <v>38</v>
      </c>
      <c r="L2607" s="534">
        <v>16</v>
      </c>
      <c r="M2607" s="534">
        <v>214</v>
      </c>
      <c r="N2607" s="534">
        <v>29</v>
      </c>
      <c r="O2607" s="534">
        <v>36</v>
      </c>
      <c r="P2607" s="534">
        <v>8</v>
      </c>
      <c r="Q2607" s="534" t="s">
        <v>80</v>
      </c>
      <c r="R2607" s="534" t="s">
        <v>80</v>
      </c>
      <c r="S2607" s="534">
        <v>569</v>
      </c>
      <c r="T2607" s="549">
        <v>437</v>
      </c>
      <c r="U2607" s="554">
        <v>86.9</v>
      </c>
      <c r="V2607" s="554">
        <v>73</v>
      </c>
      <c r="W2607" s="554">
        <v>136</v>
      </c>
      <c r="X2607" s="498">
        <v>452</v>
      </c>
      <c r="Y2607" s="555">
        <v>50.2</v>
      </c>
      <c r="Z2607" s="554">
        <v>25</v>
      </c>
      <c r="AA2607" s="554">
        <v>114.4</v>
      </c>
      <c r="AB2607" s="549">
        <v>58</v>
      </c>
      <c r="AC2607" s="554">
        <v>60.6</v>
      </c>
      <c r="AD2607" s="554">
        <v>48</v>
      </c>
      <c r="AE2607" s="554">
        <v>105.9</v>
      </c>
      <c r="AF2607" s="502">
        <v>117</v>
      </c>
      <c r="AG2607" s="503">
        <v>134.35353535353499</v>
      </c>
      <c r="AH2607" s="503">
        <v>173</v>
      </c>
      <c r="AI2607" s="502">
        <v>99</v>
      </c>
      <c r="AJ2607" s="538">
        <v>124</v>
      </c>
      <c r="AK2607" s="538">
        <v>133</v>
      </c>
      <c r="AL2607" s="538" t="s">
        <v>80</v>
      </c>
      <c r="AM2607" s="538" t="s">
        <v>80</v>
      </c>
      <c r="AN2607" s="539"/>
      <c r="AO2607" s="539"/>
      <c r="AP2607" s="569"/>
      <c r="AQ2607" s="569"/>
      <c r="AR2607" s="539"/>
      <c r="AS2607" s="539"/>
      <c r="AT2607" s="539"/>
      <c r="AU2607" s="539"/>
      <c r="AV2607" s="539"/>
      <c r="AW2607" s="539"/>
      <c r="AX2607" s="539"/>
      <c r="AY2607" s="539"/>
      <c r="AZ2607" s="539"/>
      <c r="BA2607" s="539"/>
      <c r="BB2607" s="357"/>
      <c r="BC2607" s="592">
        <f t="shared" si="2266"/>
        <v>13300.999999999964</v>
      </c>
      <c r="BD2607" s="593">
        <f t="shared" si="2267"/>
        <v>17127</v>
      </c>
      <c r="BE2607" s="595">
        <f t="shared" si="2268"/>
        <v>37975.300000000003</v>
      </c>
      <c r="BF2607" s="289">
        <f t="shared" si="2269"/>
        <v>31901</v>
      </c>
      <c r="BG2607" s="596">
        <f t="shared" si="2270"/>
        <v>59432</v>
      </c>
      <c r="BH2607" s="595">
        <f t="shared" si="2271"/>
        <v>22690.400000000001</v>
      </c>
      <c r="BI2607" s="289">
        <f t="shared" si="2272"/>
        <v>11300</v>
      </c>
      <c r="BJ2607" s="596">
        <f t="shared" si="2273"/>
        <v>51708.800000000003</v>
      </c>
      <c r="BK2607" s="595">
        <f t="shared" si="2274"/>
        <v>3514.8</v>
      </c>
      <c r="BL2607" s="289">
        <f t="shared" si="2275"/>
        <v>2784</v>
      </c>
      <c r="BM2607" s="596">
        <f t="shared" si="2276"/>
        <v>6142.2000000000007</v>
      </c>
      <c r="BN2607" s="563">
        <f t="shared" si="2201"/>
        <v>4</v>
      </c>
      <c r="BO2607" s="87">
        <f t="shared" si="2277"/>
        <v>2025</v>
      </c>
      <c r="BP2607" s="87">
        <f t="shared" si="2278"/>
        <v>0.99999999999999978</v>
      </c>
      <c r="BQ2607" s="202"/>
    </row>
    <row r="2608" spans="1:69" ht="10.5" customHeight="1" x14ac:dyDescent="0.2">
      <c r="A2608" s="87" t="str">
        <f t="shared" si="2264"/>
        <v>2025-26RYE4</v>
      </c>
      <c r="B2608" s="87" t="str">
        <f t="shared" si="2265"/>
        <v>Y59</v>
      </c>
      <c r="C2608" s="240" t="s">
        <v>206</v>
      </c>
      <c r="D2608" s="240" t="s">
        <v>167</v>
      </c>
      <c r="E2608" s="42"/>
      <c r="F2608" s="320" t="str">
        <f>VLOOKUP($G2608,'Selection Sheet'!$C$15:$F$39,3,0)</f>
        <v>Y59</v>
      </c>
      <c r="G2608" s="320" t="str">
        <f t="shared" ref="G2608:G2671" si="2279">G2597</f>
        <v>RYE</v>
      </c>
      <c r="H2608" s="240" t="s">
        <v>539</v>
      </c>
      <c r="I2608" s="534">
        <v>185</v>
      </c>
      <c r="J2608" s="534">
        <v>33</v>
      </c>
      <c r="K2608" s="534">
        <v>35</v>
      </c>
      <c r="L2608" s="534">
        <v>12</v>
      </c>
      <c r="M2608" s="534">
        <v>185</v>
      </c>
      <c r="N2608" s="534">
        <v>13</v>
      </c>
      <c r="O2608" s="534">
        <v>35</v>
      </c>
      <c r="P2608" s="534">
        <v>7</v>
      </c>
      <c r="Q2608" s="534" t="s">
        <v>80</v>
      </c>
      <c r="R2608" s="534" t="s">
        <v>80</v>
      </c>
      <c r="S2608" s="534">
        <v>420</v>
      </c>
      <c r="T2608" s="549">
        <v>337</v>
      </c>
      <c r="U2608" s="554">
        <v>87.6</v>
      </c>
      <c r="V2608" s="554">
        <v>76</v>
      </c>
      <c r="W2608" s="554">
        <v>127.8</v>
      </c>
      <c r="X2608" s="498">
        <v>363</v>
      </c>
      <c r="Y2608" s="555">
        <v>61.8</v>
      </c>
      <c r="Z2608" s="554">
        <v>23</v>
      </c>
      <c r="AA2608" s="554">
        <v>149.4</v>
      </c>
      <c r="AB2608" s="549">
        <v>87</v>
      </c>
      <c r="AC2608" s="554">
        <v>55.6</v>
      </c>
      <c r="AD2608" s="554">
        <v>50</v>
      </c>
      <c r="AE2608" s="554">
        <v>87</v>
      </c>
      <c r="AF2608" s="502">
        <v>95</v>
      </c>
      <c r="AG2608" s="503">
        <v>150.769230769231</v>
      </c>
      <c r="AH2608" s="503">
        <v>217</v>
      </c>
      <c r="AI2608" s="502">
        <v>78</v>
      </c>
      <c r="AJ2608" s="538">
        <v>101</v>
      </c>
      <c r="AK2608" s="538">
        <v>142</v>
      </c>
      <c r="AL2608" s="538" t="s">
        <v>80</v>
      </c>
      <c r="AM2608" s="538" t="s">
        <v>80</v>
      </c>
      <c r="AN2608" s="539"/>
      <c r="AO2608" s="539"/>
      <c r="AP2608" s="569"/>
      <c r="AQ2608" s="569"/>
      <c r="AR2608" s="539"/>
      <c r="AS2608" s="539"/>
      <c r="AT2608" s="539"/>
      <c r="AU2608" s="539"/>
      <c r="AV2608" s="539"/>
      <c r="AW2608" s="539"/>
      <c r="AX2608" s="539"/>
      <c r="AY2608" s="539"/>
      <c r="AZ2608" s="539"/>
      <c r="BA2608" s="539"/>
      <c r="BB2608" s="357"/>
      <c r="BC2608" s="592">
        <f t="shared" si="2266"/>
        <v>11760.000000000018</v>
      </c>
      <c r="BD2608" s="593">
        <f t="shared" si="2267"/>
        <v>16926</v>
      </c>
      <c r="BE2608" s="595">
        <f t="shared" si="2268"/>
        <v>29521.199999999997</v>
      </c>
      <c r="BF2608" s="289">
        <f t="shared" si="2269"/>
        <v>25612</v>
      </c>
      <c r="BG2608" s="596">
        <f t="shared" si="2270"/>
        <v>43068.6</v>
      </c>
      <c r="BH2608" s="595">
        <f t="shared" si="2271"/>
        <v>22433.399999999998</v>
      </c>
      <c r="BI2608" s="289">
        <f t="shared" si="2272"/>
        <v>8349</v>
      </c>
      <c r="BJ2608" s="596">
        <f t="shared" si="2273"/>
        <v>54232.200000000004</v>
      </c>
      <c r="BK2608" s="595">
        <f t="shared" si="2274"/>
        <v>4837.2</v>
      </c>
      <c r="BL2608" s="289">
        <f t="shared" si="2275"/>
        <v>4350</v>
      </c>
      <c r="BM2608" s="596">
        <f t="shared" si="2276"/>
        <v>7569</v>
      </c>
      <c r="BN2608" s="563">
        <f t="shared" ref="BN2608:BN2671" si="2280">MONTH(1&amp;$D2608)</f>
        <v>4</v>
      </c>
      <c r="BO2608" s="87">
        <f t="shared" si="2277"/>
        <v>2025</v>
      </c>
      <c r="BP2608" s="87">
        <f t="shared" si="2278"/>
        <v>0.99999999999999978</v>
      </c>
      <c r="BQ2608" s="202"/>
    </row>
    <row r="2609" spans="1:69" ht="10.5" customHeight="1" x14ac:dyDescent="0.2">
      <c r="A2609" s="312" t="str">
        <f t="shared" si="2264"/>
        <v>2025-26RYF4</v>
      </c>
      <c r="B2609" s="312" t="str">
        <f t="shared" si="2265"/>
        <v>Y58</v>
      </c>
      <c r="C2609" s="245" t="s">
        <v>206</v>
      </c>
      <c r="D2609" s="245" t="s">
        <v>167</v>
      </c>
      <c r="E2609" s="53"/>
      <c r="F2609" s="322" t="str">
        <f>VLOOKUP($G2609,'Selection Sheet'!$C$15:$F$39,3,0)</f>
        <v>Y58</v>
      </c>
      <c r="G2609" s="322" t="str">
        <f t="shared" si="2279"/>
        <v>RYF</v>
      </c>
      <c r="H2609" s="245" t="s">
        <v>540</v>
      </c>
      <c r="I2609" s="543">
        <v>273</v>
      </c>
      <c r="J2609" s="543">
        <v>78</v>
      </c>
      <c r="K2609" s="543">
        <v>50</v>
      </c>
      <c r="L2609" s="543">
        <v>22</v>
      </c>
      <c r="M2609" s="543">
        <v>273</v>
      </c>
      <c r="N2609" s="543">
        <v>33</v>
      </c>
      <c r="O2609" s="543">
        <v>51</v>
      </c>
      <c r="P2609" s="543">
        <v>14</v>
      </c>
      <c r="Q2609" s="543" t="s">
        <v>80</v>
      </c>
      <c r="R2609" s="543" t="s">
        <v>80</v>
      </c>
      <c r="S2609" s="543">
        <v>818</v>
      </c>
      <c r="T2609" s="524">
        <v>645</v>
      </c>
      <c r="U2609" s="552">
        <v>103.7</v>
      </c>
      <c r="V2609" s="552">
        <v>92</v>
      </c>
      <c r="W2609" s="552">
        <v>149.6</v>
      </c>
      <c r="X2609" s="524">
        <v>623</v>
      </c>
      <c r="Y2609" s="557">
        <v>71.8</v>
      </c>
      <c r="Z2609" s="552">
        <v>25</v>
      </c>
      <c r="AA2609" s="552">
        <v>198</v>
      </c>
      <c r="AB2609" s="527">
        <v>88</v>
      </c>
      <c r="AC2609" s="552">
        <v>72.5</v>
      </c>
      <c r="AD2609" s="552">
        <v>61</v>
      </c>
      <c r="AE2609" s="552">
        <v>133.19999999999999</v>
      </c>
      <c r="AF2609" s="528">
        <v>123</v>
      </c>
      <c r="AG2609" s="529">
        <v>155.62376237623801</v>
      </c>
      <c r="AH2609" s="529">
        <v>216</v>
      </c>
      <c r="AI2609" s="528">
        <v>101</v>
      </c>
      <c r="AJ2609" s="544">
        <v>160</v>
      </c>
      <c r="AK2609" s="544">
        <v>199</v>
      </c>
      <c r="AL2609" s="544" t="s">
        <v>80</v>
      </c>
      <c r="AM2609" s="544" t="s">
        <v>80</v>
      </c>
      <c r="AN2609" s="545"/>
      <c r="AO2609" s="545"/>
      <c r="AP2609" s="571"/>
      <c r="AQ2609" s="571"/>
      <c r="AR2609" s="545"/>
      <c r="AS2609" s="545"/>
      <c r="AT2609" s="545"/>
      <c r="AU2609" s="545"/>
      <c r="AV2609" s="545"/>
      <c r="AW2609" s="545"/>
      <c r="AX2609" s="545"/>
      <c r="AY2609" s="545"/>
      <c r="AZ2609" s="545"/>
      <c r="BA2609" s="545"/>
      <c r="BB2609" s="359"/>
      <c r="BC2609" s="605">
        <f t="shared" si="2266"/>
        <v>15718.000000000038</v>
      </c>
      <c r="BD2609" s="606">
        <f t="shared" si="2267"/>
        <v>21816</v>
      </c>
      <c r="BE2609" s="609">
        <f t="shared" si="2268"/>
        <v>66886.5</v>
      </c>
      <c r="BF2609" s="311">
        <f t="shared" si="2269"/>
        <v>59340</v>
      </c>
      <c r="BG2609" s="610">
        <f t="shared" si="2270"/>
        <v>96492</v>
      </c>
      <c r="BH2609" s="609">
        <f t="shared" si="2271"/>
        <v>44731.4</v>
      </c>
      <c r="BI2609" s="311">
        <f t="shared" si="2272"/>
        <v>15575</v>
      </c>
      <c r="BJ2609" s="610">
        <f t="shared" si="2273"/>
        <v>123354</v>
      </c>
      <c r="BK2609" s="609">
        <f t="shared" si="2274"/>
        <v>6380</v>
      </c>
      <c r="BL2609" s="311">
        <f t="shared" si="2275"/>
        <v>5368</v>
      </c>
      <c r="BM2609" s="610">
        <f t="shared" si="2276"/>
        <v>11721.599999999999</v>
      </c>
      <c r="BN2609" s="565">
        <f t="shared" si="2280"/>
        <v>4</v>
      </c>
      <c r="BO2609" s="312">
        <f t="shared" si="2277"/>
        <v>2025</v>
      </c>
      <c r="BP2609" s="312">
        <f t="shared" si="2278"/>
        <v>0.99999999999999978</v>
      </c>
      <c r="BQ2609" s="363"/>
    </row>
    <row r="2610" spans="1:69" ht="10.5" customHeight="1" x14ac:dyDescent="0.2">
      <c r="A2610" s="313" t="str">
        <f t="shared" ref="A2610:A2620" si="2281">CONCATENATE(C2610,G2610,BN2610)</f>
        <v>2025-26R1F5</v>
      </c>
      <c r="B2610" s="313" t="str">
        <f t="shared" ref="B2610:B2620" si="2282">F2610</f>
        <v>Y59</v>
      </c>
      <c r="C2610" s="241" t="s">
        <v>206</v>
      </c>
      <c r="D2610" s="241" t="s">
        <v>168</v>
      </c>
      <c r="E2610" s="223"/>
      <c r="F2610" s="364" t="str">
        <f>VLOOKUP($G2610,'Selection Sheet'!$C$15:$F$39,3,0)</f>
        <v>Y59</v>
      </c>
      <c r="G2610" s="364" t="str">
        <f t="shared" si="2279"/>
        <v>R1F</v>
      </c>
      <c r="H2610" s="241" t="s">
        <v>529</v>
      </c>
      <c r="I2610" s="546">
        <v>11</v>
      </c>
      <c r="J2610" s="546">
        <v>0</v>
      </c>
      <c r="K2610" s="546">
        <v>0</v>
      </c>
      <c r="L2610" s="546">
        <v>0</v>
      </c>
      <c r="M2610" s="546">
        <v>13</v>
      </c>
      <c r="N2610" s="546">
        <v>1</v>
      </c>
      <c r="O2610" s="546">
        <v>1</v>
      </c>
      <c r="P2610" s="546">
        <v>1</v>
      </c>
      <c r="Q2610" s="546">
        <v>2</v>
      </c>
      <c r="R2610" s="546">
        <v>2</v>
      </c>
      <c r="S2610" s="546">
        <v>25</v>
      </c>
      <c r="T2610" s="486">
        <v>22</v>
      </c>
      <c r="U2610" s="553">
        <v>80.8</v>
      </c>
      <c r="V2610" s="553">
        <v>73</v>
      </c>
      <c r="W2610" s="553">
        <v>109.6</v>
      </c>
      <c r="X2610" s="486">
        <v>22</v>
      </c>
      <c r="Y2610" s="558">
        <v>32.799999999999997</v>
      </c>
      <c r="Z2610" s="553">
        <v>21.5</v>
      </c>
      <c r="AA2610" s="553">
        <v>46</v>
      </c>
      <c r="AB2610" s="489" t="s">
        <v>80</v>
      </c>
      <c r="AC2610" s="553" t="s">
        <v>80</v>
      </c>
      <c r="AD2610" s="553" t="s">
        <v>80</v>
      </c>
      <c r="AE2610" s="553" t="s">
        <v>80</v>
      </c>
      <c r="AF2610" s="490">
        <v>5</v>
      </c>
      <c r="AG2610" s="491">
        <v>173.2</v>
      </c>
      <c r="AH2610" s="491">
        <v>221.6</v>
      </c>
      <c r="AI2610" s="490">
        <v>5</v>
      </c>
      <c r="AJ2610" s="538" t="s">
        <v>80</v>
      </c>
      <c r="AK2610" s="538" t="s">
        <v>80</v>
      </c>
      <c r="AL2610" s="538" t="s">
        <v>80</v>
      </c>
      <c r="AM2610" s="538" t="s">
        <v>80</v>
      </c>
      <c r="AN2610" s="539"/>
      <c r="AO2610" s="539"/>
      <c r="AP2610" s="572"/>
      <c r="AQ2610" s="572"/>
      <c r="AR2610" s="548"/>
      <c r="AS2610" s="548"/>
      <c r="AT2610" s="548"/>
      <c r="AU2610" s="548"/>
      <c r="AV2610" s="548"/>
      <c r="AW2610" s="548"/>
      <c r="AX2610" s="548"/>
      <c r="AY2610" s="548"/>
      <c r="AZ2610" s="548"/>
      <c r="BA2610" s="548"/>
      <c r="BB2610" s="361"/>
      <c r="BC2610" s="586">
        <f t="shared" ref="BC2610:BC2620" si="2283">IFERROR(AG2610*$AI2610,"-")</f>
        <v>866</v>
      </c>
      <c r="BD2610" s="587">
        <f t="shared" ref="BD2610:BD2620" si="2284">IFERROR(AH2610*$AI2610,"-")</f>
        <v>1108</v>
      </c>
      <c r="BE2610" s="590">
        <f t="shared" ref="BE2610:BE2620" si="2285">IFERROR(U2610*$T2610, "-")</f>
        <v>1777.6</v>
      </c>
      <c r="BF2610" s="308">
        <f t="shared" ref="BF2610:BF2620" si="2286">IFERROR(V2610*$T2610,"-")</f>
        <v>1606</v>
      </c>
      <c r="BG2610" s="591">
        <f t="shared" ref="BG2610:BG2620" si="2287">IFERROR(W2610*$T2610,"-")</f>
        <v>2411.1999999999998</v>
      </c>
      <c r="BH2610" s="590">
        <f t="shared" ref="BH2610:BH2620" si="2288">IFERROR(Y2610*$X2610, "-")</f>
        <v>721.59999999999991</v>
      </c>
      <c r="BI2610" s="308">
        <f t="shared" ref="BI2610:BI2620" si="2289">IFERROR(Z2610*$X2610,"-")</f>
        <v>473</v>
      </c>
      <c r="BJ2610" s="591">
        <f t="shared" ref="BJ2610:BJ2620" si="2290">IFERROR(AA2610*$X2610,"-")</f>
        <v>1012</v>
      </c>
      <c r="BK2610" s="590" t="str">
        <f t="shared" ref="BK2610:BK2620" si="2291">IFERROR(AC2610*$AB2610, "-")</f>
        <v>-</v>
      </c>
      <c r="BL2610" s="308" t="str">
        <f t="shared" ref="BL2610:BL2620" si="2292">IFERROR(AD2610*$AB2610,"-")</f>
        <v>-</v>
      </c>
      <c r="BM2610" s="591" t="str">
        <f t="shared" ref="BM2610:BM2620" si="2293">IFERROR(AE2610*$AB2610,"-")</f>
        <v>-</v>
      </c>
      <c r="BN2610" s="562">
        <f t="shared" si="2280"/>
        <v>5</v>
      </c>
      <c r="BO2610" s="313">
        <f t="shared" ref="BO2610:BO2620" si="2294">VALUE(LEFT(C2610,4)+IF($BN2610&lt;4,1,0))</f>
        <v>2025</v>
      </c>
      <c r="BP2610" s="313">
        <f t="shared" ref="BP2610:BP2620" si="2295">(BN2610/3-ROUNDDOWN(BN2610/3,0))*3</f>
        <v>2</v>
      </c>
      <c r="BQ2610" s="362"/>
    </row>
    <row r="2611" spans="1:69" ht="10.5" customHeight="1" x14ac:dyDescent="0.2">
      <c r="A2611" s="87" t="str">
        <f t="shared" si="2281"/>
        <v>2025-26RRU5</v>
      </c>
      <c r="B2611" s="87" t="str">
        <f t="shared" si="2282"/>
        <v>Y56</v>
      </c>
      <c r="C2611" s="240" t="s">
        <v>206</v>
      </c>
      <c r="D2611" s="240" t="s">
        <v>168</v>
      </c>
      <c r="E2611" s="42"/>
      <c r="F2611" s="320" t="str">
        <f>VLOOKUP($G2611,'Selection Sheet'!$C$15:$F$39,3,0)</f>
        <v>Y56</v>
      </c>
      <c r="G2611" s="320" t="str">
        <f t="shared" si="2279"/>
        <v>RRU</v>
      </c>
      <c r="H2611" s="240" t="s">
        <v>530</v>
      </c>
      <c r="I2611" s="534">
        <v>351</v>
      </c>
      <c r="J2611" s="534">
        <v>99</v>
      </c>
      <c r="K2611" s="534">
        <v>43</v>
      </c>
      <c r="L2611" s="534">
        <v>21</v>
      </c>
      <c r="M2611" s="534">
        <v>349</v>
      </c>
      <c r="N2611" s="534">
        <v>30</v>
      </c>
      <c r="O2611" s="534">
        <v>43</v>
      </c>
      <c r="P2611" s="534">
        <v>13</v>
      </c>
      <c r="Q2611" s="534">
        <v>139</v>
      </c>
      <c r="R2611" s="534">
        <v>103</v>
      </c>
      <c r="S2611" s="534">
        <v>994</v>
      </c>
      <c r="T2611" s="549">
        <v>304</v>
      </c>
      <c r="U2611" s="554">
        <v>84</v>
      </c>
      <c r="V2611" s="554">
        <v>74</v>
      </c>
      <c r="W2611" s="554">
        <v>133.4</v>
      </c>
      <c r="X2611" s="498">
        <v>626</v>
      </c>
      <c r="Y2611" s="555">
        <v>60.8</v>
      </c>
      <c r="Z2611" s="554">
        <v>27</v>
      </c>
      <c r="AA2611" s="554">
        <v>155</v>
      </c>
      <c r="AB2611" s="549">
        <v>82</v>
      </c>
      <c r="AC2611" s="554">
        <v>55.4</v>
      </c>
      <c r="AD2611" s="554">
        <v>49</v>
      </c>
      <c r="AE2611" s="554">
        <v>90.5</v>
      </c>
      <c r="AF2611" s="502">
        <v>166</v>
      </c>
      <c r="AG2611" s="503">
        <v>151.19014084507</v>
      </c>
      <c r="AH2611" s="503">
        <v>198</v>
      </c>
      <c r="AI2611" s="502">
        <v>142</v>
      </c>
      <c r="AJ2611" s="538" t="s">
        <v>80</v>
      </c>
      <c r="AK2611" s="538" t="s">
        <v>80</v>
      </c>
      <c r="AL2611" s="538" t="s">
        <v>80</v>
      </c>
      <c r="AM2611" s="538" t="s">
        <v>80</v>
      </c>
      <c r="AN2611" s="539"/>
      <c r="AO2611" s="539"/>
      <c r="AP2611" s="569"/>
      <c r="AQ2611" s="569"/>
      <c r="AR2611" s="539"/>
      <c r="AS2611" s="539"/>
      <c r="AT2611" s="539"/>
      <c r="AU2611" s="539"/>
      <c r="AV2611" s="539"/>
      <c r="AW2611" s="539"/>
      <c r="AX2611" s="539"/>
      <c r="AY2611" s="539"/>
      <c r="AZ2611" s="539"/>
      <c r="BA2611" s="539"/>
      <c r="BB2611" s="357"/>
      <c r="BC2611" s="592">
        <f t="shared" si="2283"/>
        <v>21468.999999999942</v>
      </c>
      <c r="BD2611" s="593">
        <f t="shared" si="2284"/>
        <v>28116</v>
      </c>
      <c r="BE2611" s="595">
        <f t="shared" si="2285"/>
        <v>25536</v>
      </c>
      <c r="BF2611" s="289">
        <f t="shared" si="2286"/>
        <v>22496</v>
      </c>
      <c r="BG2611" s="596">
        <f t="shared" si="2287"/>
        <v>40553.599999999999</v>
      </c>
      <c r="BH2611" s="595">
        <f t="shared" si="2288"/>
        <v>38060.799999999996</v>
      </c>
      <c r="BI2611" s="289">
        <f t="shared" si="2289"/>
        <v>16902</v>
      </c>
      <c r="BJ2611" s="596">
        <f t="shared" si="2290"/>
        <v>97030</v>
      </c>
      <c r="BK2611" s="595">
        <f t="shared" si="2291"/>
        <v>4542.8</v>
      </c>
      <c r="BL2611" s="289">
        <f t="shared" si="2292"/>
        <v>4018</v>
      </c>
      <c r="BM2611" s="596">
        <f t="shared" si="2293"/>
        <v>7421</v>
      </c>
      <c r="BN2611" s="563">
        <f t="shared" si="2280"/>
        <v>5</v>
      </c>
      <c r="BO2611" s="87">
        <f t="shared" si="2294"/>
        <v>2025</v>
      </c>
      <c r="BP2611" s="87">
        <f t="shared" si="2295"/>
        <v>2</v>
      </c>
      <c r="BQ2611" s="202"/>
    </row>
    <row r="2612" spans="1:69" ht="10.5" customHeight="1" x14ac:dyDescent="0.2">
      <c r="A2612" s="87" t="str">
        <f t="shared" si="2281"/>
        <v>2025-26RX65</v>
      </c>
      <c r="B2612" s="87" t="str">
        <f t="shared" si="2282"/>
        <v>Y63</v>
      </c>
      <c r="C2612" s="240" t="s">
        <v>206</v>
      </c>
      <c r="D2612" s="240" t="s">
        <v>168</v>
      </c>
      <c r="E2612" s="42"/>
      <c r="F2612" s="320" t="str">
        <f>VLOOKUP($G2612,'Selection Sheet'!$C$15:$F$39,3,0)</f>
        <v>Y63</v>
      </c>
      <c r="G2612" s="320" t="str">
        <f t="shared" si="2279"/>
        <v>RX6</v>
      </c>
      <c r="H2612" s="240" t="s">
        <v>532</v>
      </c>
      <c r="I2612" s="534">
        <v>159</v>
      </c>
      <c r="J2612" s="534">
        <v>45</v>
      </c>
      <c r="K2612" s="534">
        <v>19</v>
      </c>
      <c r="L2612" s="534">
        <v>10</v>
      </c>
      <c r="M2612" s="534">
        <v>159</v>
      </c>
      <c r="N2612" s="534">
        <v>16</v>
      </c>
      <c r="O2612" s="534">
        <v>19</v>
      </c>
      <c r="P2612" s="534">
        <v>8</v>
      </c>
      <c r="Q2612" s="534">
        <v>70</v>
      </c>
      <c r="R2612" s="534">
        <v>51</v>
      </c>
      <c r="S2612" s="534">
        <v>426</v>
      </c>
      <c r="T2612" s="549">
        <v>307</v>
      </c>
      <c r="U2612" s="554">
        <v>77.2</v>
      </c>
      <c r="V2612" s="554">
        <v>70</v>
      </c>
      <c r="W2612" s="554">
        <v>114</v>
      </c>
      <c r="X2612" s="498">
        <v>275</v>
      </c>
      <c r="Y2612" s="555">
        <v>78.3</v>
      </c>
      <c r="Z2612" s="554">
        <v>38</v>
      </c>
      <c r="AA2612" s="554">
        <v>195.2</v>
      </c>
      <c r="AB2612" s="549">
        <v>52</v>
      </c>
      <c r="AC2612" s="554">
        <v>58.8</v>
      </c>
      <c r="AD2612" s="554">
        <v>44</v>
      </c>
      <c r="AE2612" s="554">
        <v>96</v>
      </c>
      <c r="AF2612" s="502">
        <v>61</v>
      </c>
      <c r="AG2612" s="503">
        <v>132.58928571428601</v>
      </c>
      <c r="AH2612" s="503">
        <v>190</v>
      </c>
      <c r="AI2612" s="502">
        <v>56</v>
      </c>
      <c r="AJ2612" s="538" t="s">
        <v>80</v>
      </c>
      <c r="AK2612" s="538" t="s">
        <v>80</v>
      </c>
      <c r="AL2612" s="538" t="s">
        <v>80</v>
      </c>
      <c r="AM2612" s="538" t="s">
        <v>80</v>
      </c>
      <c r="AN2612" s="539"/>
      <c r="AO2612" s="539"/>
      <c r="AP2612" s="569"/>
      <c r="AQ2612" s="569"/>
      <c r="AR2612" s="539"/>
      <c r="AS2612" s="539"/>
      <c r="AT2612" s="539"/>
      <c r="AU2612" s="539"/>
      <c r="AV2612" s="539"/>
      <c r="AW2612" s="539"/>
      <c r="AX2612" s="539"/>
      <c r="AY2612" s="539"/>
      <c r="AZ2612" s="539"/>
      <c r="BA2612" s="539"/>
      <c r="BB2612" s="357"/>
      <c r="BC2612" s="592">
        <f t="shared" si="2283"/>
        <v>7425.0000000000164</v>
      </c>
      <c r="BD2612" s="593">
        <f t="shared" si="2284"/>
        <v>10640</v>
      </c>
      <c r="BE2612" s="595">
        <f t="shared" si="2285"/>
        <v>23700.400000000001</v>
      </c>
      <c r="BF2612" s="289">
        <f t="shared" si="2286"/>
        <v>21490</v>
      </c>
      <c r="BG2612" s="596">
        <f t="shared" si="2287"/>
        <v>34998</v>
      </c>
      <c r="BH2612" s="595">
        <f t="shared" si="2288"/>
        <v>21532.5</v>
      </c>
      <c r="BI2612" s="289">
        <f t="shared" si="2289"/>
        <v>10450</v>
      </c>
      <c r="BJ2612" s="596">
        <f t="shared" si="2290"/>
        <v>53680</v>
      </c>
      <c r="BK2612" s="595">
        <f t="shared" si="2291"/>
        <v>3057.6</v>
      </c>
      <c r="BL2612" s="289">
        <f t="shared" si="2292"/>
        <v>2288</v>
      </c>
      <c r="BM2612" s="596">
        <f t="shared" si="2293"/>
        <v>4992</v>
      </c>
      <c r="BN2612" s="563">
        <f t="shared" si="2280"/>
        <v>5</v>
      </c>
      <c r="BO2612" s="87">
        <f t="shared" si="2294"/>
        <v>2025</v>
      </c>
      <c r="BP2612" s="87">
        <f t="shared" si="2295"/>
        <v>2</v>
      </c>
      <c r="BQ2612" s="202"/>
    </row>
    <row r="2613" spans="1:69" ht="10.5" customHeight="1" x14ac:dyDescent="0.2">
      <c r="A2613" s="314" t="str">
        <f t="shared" si="2281"/>
        <v>2025-26RX75</v>
      </c>
      <c r="B2613" s="314" t="str">
        <f t="shared" si="2282"/>
        <v>Y62</v>
      </c>
      <c r="C2613" s="243" t="s">
        <v>206</v>
      </c>
      <c r="D2613" s="240" t="s">
        <v>168</v>
      </c>
      <c r="E2613" s="206"/>
      <c r="F2613" s="321" t="str">
        <f>VLOOKUP($G2613,'Selection Sheet'!$C$15:$F$39,3,0)</f>
        <v>Y62</v>
      </c>
      <c r="G2613" s="320" t="str">
        <f t="shared" si="2279"/>
        <v>RX7</v>
      </c>
      <c r="H2613" s="243" t="s">
        <v>533</v>
      </c>
      <c r="I2613" s="540">
        <v>323</v>
      </c>
      <c r="J2613" s="540">
        <v>96</v>
      </c>
      <c r="K2613" s="540">
        <v>50</v>
      </c>
      <c r="L2613" s="540">
        <v>28</v>
      </c>
      <c r="M2613" s="540">
        <v>319</v>
      </c>
      <c r="N2613" s="540">
        <v>26</v>
      </c>
      <c r="O2613" s="540">
        <v>49</v>
      </c>
      <c r="P2613" s="540">
        <v>15</v>
      </c>
      <c r="Q2613" s="540">
        <v>110</v>
      </c>
      <c r="R2613" s="540">
        <v>99</v>
      </c>
      <c r="S2613" s="540">
        <v>1050</v>
      </c>
      <c r="T2613" s="514">
        <v>681</v>
      </c>
      <c r="U2613" s="551">
        <v>78.7</v>
      </c>
      <c r="V2613" s="551">
        <v>70</v>
      </c>
      <c r="W2613" s="551">
        <v>120</v>
      </c>
      <c r="X2613" s="511">
        <v>740</v>
      </c>
      <c r="Y2613" s="556">
        <v>53.8</v>
      </c>
      <c r="Z2613" s="551">
        <v>22</v>
      </c>
      <c r="AA2613" s="551">
        <v>126.2</v>
      </c>
      <c r="AB2613" s="514">
        <v>126</v>
      </c>
      <c r="AC2613" s="551">
        <v>64</v>
      </c>
      <c r="AD2613" s="551">
        <v>55.5</v>
      </c>
      <c r="AE2613" s="551">
        <v>104</v>
      </c>
      <c r="AF2613" s="515">
        <v>126</v>
      </c>
      <c r="AG2613" s="516">
        <v>149.066666666667</v>
      </c>
      <c r="AH2613" s="516">
        <v>217.4</v>
      </c>
      <c r="AI2613" s="515">
        <v>105</v>
      </c>
      <c r="AJ2613" s="519" t="s">
        <v>80</v>
      </c>
      <c r="AK2613" s="519" t="s">
        <v>80</v>
      </c>
      <c r="AL2613" s="519" t="s">
        <v>80</v>
      </c>
      <c r="AM2613" s="519" t="s">
        <v>80</v>
      </c>
      <c r="AN2613" s="570"/>
      <c r="AO2613" s="570"/>
      <c r="AP2613" s="570"/>
      <c r="AQ2613" s="570"/>
      <c r="AR2613" s="542"/>
      <c r="AS2613" s="542"/>
      <c r="AT2613" s="542"/>
      <c r="AU2613" s="542"/>
      <c r="AV2613" s="542"/>
      <c r="AW2613" s="542"/>
      <c r="AX2613" s="542"/>
      <c r="AY2613" s="542"/>
      <c r="AZ2613" s="542"/>
      <c r="BA2613" s="542"/>
      <c r="BB2613" s="358"/>
      <c r="BC2613" s="597">
        <f t="shared" si="2283"/>
        <v>15652.000000000035</v>
      </c>
      <c r="BD2613" s="598">
        <f t="shared" si="2284"/>
        <v>22827</v>
      </c>
      <c r="BE2613" s="602">
        <f t="shared" si="2285"/>
        <v>53594.700000000004</v>
      </c>
      <c r="BF2613" s="603">
        <f t="shared" si="2286"/>
        <v>47670</v>
      </c>
      <c r="BG2613" s="604">
        <f t="shared" si="2287"/>
        <v>81720</v>
      </c>
      <c r="BH2613" s="602">
        <f t="shared" si="2288"/>
        <v>39812</v>
      </c>
      <c r="BI2613" s="603">
        <f t="shared" si="2289"/>
        <v>16280</v>
      </c>
      <c r="BJ2613" s="604">
        <f t="shared" si="2290"/>
        <v>93388</v>
      </c>
      <c r="BK2613" s="602">
        <f t="shared" si="2291"/>
        <v>8064</v>
      </c>
      <c r="BL2613" s="603">
        <f t="shared" si="2292"/>
        <v>6993</v>
      </c>
      <c r="BM2613" s="604">
        <f t="shared" si="2293"/>
        <v>13104</v>
      </c>
      <c r="BN2613" s="564">
        <f t="shared" si="2280"/>
        <v>5</v>
      </c>
      <c r="BO2613" s="314">
        <f t="shared" si="2294"/>
        <v>2025</v>
      </c>
      <c r="BP2613" s="314">
        <f t="shared" si="2295"/>
        <v>2</v>
      </c>
      <c r="BQ2613" s="202"/>
    </row>
    <row r="2614" spans="1:69" ht="10.5" customHeight="1" x14ac:dyDescent="0.2">
      <c r="A2614" s="87" t="str">
        <f t="shared" si="2281"/>
        <v>2025-26RX85</v>
      </c>
      <c r="B2614" s="87" t="str">
        <f t="shared" si="2282"/>
        <v>Y63</v>
      </c>
      <c r="C2614" s="240" t="s">
        <v>206</v>
      </c>
      <c r="D2614" s="240" t="s">
        <v>168</v>
      </c>
      <c r="E2614" s="42"/>
      <c r="F2614" s="320" t="str">
        <f>VLOOKUP($G2614,'Selection Sheet'!$C$15:$F$39,3,0)</f>
        <v>Y63</v>
      </c>
      <c r="G2614" s="320" t="str">
        <f t="shared" si="2279"/>
        <v>RX8</v>
      </c>
      <c r="H2614" s="240" t="s">
        <v>534</v>
      </c>
      <c r="I2614" s="534">
        <v>271</v>
      </c>
      <c r="J2614" s="534">
        <v>69</v>
      </c>
      <c r="K2614" s="534">
        <v>45</v>
      </c>
      <c r="L2614" s="534">
        <v>20</v>
      </c>
      <c r="M2614" s="534">
        <v>258</v>
      </c>
      <c r="N2614" s="534">
        <v>27</v>
      </c>
      <c r="O2614" s="534">
        <v>41</v>
      </c>
      <c r="P2614" s="534">
        <v>11</v>
      </c>
      <c r="Q2614" s="534">
        <v>87</v>
      </c>
      <c r="R2614" s="534">
        <v>59</v>
      </c>
      <c r="S2614" s="534">
        <v>864</v>
      </c>
      <c r="T2614" s="549">
        <v>301</v>
      </c>
      <c r="U2614" s="554">
        <v>86.3</v>
      </c>
      <c r="V2614" s="554">
        <v>77</v>
      </c>
      <c r="W2614" s="554">
        <v>128</v>
      </c>
      <c r="X2614" s="498">
        <v>445</v>
      </c>
      <c r="Y2614" s="555">
        <v>76.3</v>
      </c>
      <c r="Z2614" s="554">
        <v>29</v>
      </c>
      <c r="AA2614" s="554">
        <v>211</v>
      </c>
      <c r="AB2614" s="549">
        <v>84</v>
      </c>
      <c r="AC2614" s="554">
        <v>72.2</v>
      </c>
      <c r="AD2614" s="554">
        <v>52</v>
      </c>
      <c r="AE2614" s="554">
        <v>120.2</v>
      </c>
      <c r="AF2614" s="502">
        <v>98</v>
      </c>
      <c r="AG2614" s="503">
        <v>145.20689655172399</v>
      </c>
      <c r="AH2614" s="503">
        <v>214.8</v>
      </c>
      <c r="AI2614" s="502">
        <v>87</v>
      </c>
      <c r="AJ2614" s="506" t="s">
        <v>80</v>
      </c>
      <c r="AK2614" s="506" t="s">
        <v>80</v>
      </c>
      <c r="AL2614" s="506" t="s">
        <v>80</v>
      </c>
      <c r="AM2614" s="506" t="s">
        <v>80</v>
      </c>
      <c r="AN2614" s="569"/>
      <c r="AO2614" s="569"/>
      <c r="AP2614" s="569"/>
      <c r="AQ2614" s="569"/>
      <c r="AR2614" s="539"/>
      <c r="AS2614" s="539"/>
      <c r="AT2614" s="539"/>
      <c r="AU2614" s="539"/>
      <c r="AV2614" s="539"/>
      <c r="AW2614" s="539"/>
      <c r="AX2614" s="539"/>
      <c r="AY2614" s="539"/>
      <c r="AZ2614" s="539"/>
      <c r="BA2614" s="539"/>
      <c r="BB2614" s="357"/>
      <c r="BC2614" s="592">
        <f t="shared" si="2283"/>
        <v>12632.999999999987</v>
      </c>
      <c r="BD2614" s="593">
        <f t="shared" si="2284"/>
        <v>18687.600000000002</v>
      </c>
      <c r="BE2614" s="595">
        <f t="shared" si="2285"/>
        <v>25976.3</v>
      </c>
      <c r="BF2614" s="289">
        <f t="shared" si="2286"/>
        <v>23177</v>
      </c>
      <c r="BG2614" s="596">
        <f t="shared" si="2287"/>
        <v>38528</v>
      </c>
      <c r="BH2614" s="595">
        <f t="shared" si="2288"/>
        <v>33953.5</v>
      </c>
      <c r="BI2614" s="289">
        <f t="shared" si="2289"/>
        <v>12905</v>
      </c>
      <c r="BJ2614" s="596">
        <f t="shared" si="2290"/>
        <v>93895</v>
      </c>
      <c r="BK2614" s="595">
        <f t="shared" si="2291"/>
        <v>6064.8</v>
      </c>
      <c r="BL2614" s="289">
        <f t="shared" si="2292"/>
        <v>4368</v>
      </c>
      <c r="BM2614" s="596">
        <f t="shared" si="2293"/>
        <v>10096.800000000001</v>
      </c>
      <c r="BN2614" s="563">
        <f t="shared" si="2280"/>
        <v>5</v>
      </c>
      <c r="BO2614" s="87">
        <f t="shared" si="2294"/>
        <v>2025</v>
      </c>
      <c r="BP2614" s="87">
        <f t="shared" si="2295"/>
        <v>2</v>
      </c>
      <c r="BQ2614" s="202"/>
    </row>
    <row r="2615" spans="1:69" ht="10.5" customHeight="1" x14ac:dyDescent="0.2">
      <c r="A2615" s="87" t="str">
        <f t="shared" si="2281"/>
        <v>2025-26RX95</v>
      </c>
      <c r="B2615" s="87" t="str">
        <f t="shared" si="2282"/>
        <v>Y60</v>
      </c>
      <c r="C2615" s="240" t="s">
        <v>206</v>
      </c>
      <c r="D2615" s="240" t="s">
        <v>168</v>
      </c>
      <c r="E2615" s="42"/>
      <c r="F2615" s="320" t="str">
        <f>VLOOKUP($G2615,'Selection Sheet'!$C$15:$F$39,3,0)</f>
        <v>Y60</v>
      </c>
      <c r="G2615" s="320" t="str">
        <f t="shared" si="2279"/>
        <v>RX9</v>
      </c>
      <c r="H2615" s="240" t="s">
        <v>535</v>
      </c>
      <c r="I2615" s="534">
        <v>222</v>
      </c>
      <c r="J2615" s="534">
        <v>61</v>
      </c>
      <c r="K2615" s="534">
        <v>29</v>
      </c>
      <c r="L2615" s="534">
        <v>20</v>
      </c>
      <c r="M2615" s="534">
        <v>219</v>
      </c>
      <c r="N2615" s="534">
        <v>20</v>
      </c>
      <c r="O2615" s="534">
        <v>29</v>
      </c>
      <c r="P2615" s="534">
        <v>13</v>
      </c>
      <c r="Q2615" s="534">
        <v>88</v>
      </c>
      <c r="R2615" s="534">
        <v>86</v>
      </c>
      <c r="S2615" s="534">
        <v>555</v>
      </c>
      <c r="T2615" s="549">
        <v>322</v>
      </c>
      <c r="U2615" s="554">
        <v>93</v>
      </c>
      <c r="V2615" s="554">
        <v>81</v>
      </c>
      <c r="W2615" s="554">
        <v>142.9</v>
      </c>
      <c r="X2615" s="498">
        <v>438</v>
      </c>
      <c r="Y2615" s="555">
        <v>86.4</v>
      </c>
      <c r="Z2615" s="554">
        <v>34</v>
      </c>
      <c r="AA2615" s="554">
        <v>239.1</v>
      </c>
      <c r="AB2615" s="549">
        <v>67</v>
      </c>
      <c r="AC2615" s="554">
        <v>58.2</v>
      </c>
      <c r="AD2615" s="554">
        <v>50</v>
      </c>
      <c r="AE2615" s="554">
        <v>92.8</v>
      </c>
      <c r="AF2615" s="502">
        <v>116</v>
      </c>
      <c r="AG2615" s="503">
        <v>146.63291139240499</v>
      </c>
      <c r="AH2615" s="503">
        <v>201</v>
      </c>
      <c r="AI2615" s="502">
        <v>79</v>
      </c>
      <c r="AJ2615" s="506" t="s">
        <v>80</v>
      </c>
      <c r="AK2615" s="506" t="s">
        <v>80</v>
      </c>
      <c r="AL2615" s="506" t="s">
        <v>80</v>
      </c>
      <c r="AM2615" s="506" t="s">
        <v>80</v>
      </c>
      <c r="AN2615" s="569"/>
      <c r="AO2615" s="569"/>
      <c r="AP2615" s="569"/>
      <c r="AQ2615" s="569"/>
      <c r="AR2615" s="539"/>
      <c r="AS2615" s="539"/>
      <c r="AT2615" s="539"/>
      <c r="AU2615" s="539"/>
      <c r="AV2615" s="539"/>
      <c r="AW2615" s="539"/>
      <c r="AX2615" s="539"/>
      <c r="AY2615" s="539"/>
      <c r="AZ2615" s="539"/>
      <c r="BA2615" s="539"/>
      <c r="BB2615" s="357"/>
      <c r="BC2615" s="592">
        <f t="shared" si="2283"/>
        <v>11583.999999999995</v>
      </c>
      <c r="BD2615" s="593">
        <f t="shared" si="2284"/>
        <v>15879</v>
      </c>
      <c r="BE2615" s="595">
        <f t="shared" si="2285"/>
        <v>29946</v>
      </c>
      <c r="BF2615" s="289">
        <f t="shared" si="2286"/>
        <v>26082</v>
      </c>
      <c r="BG2615" s="596">
        <f t="shared" si="2287"/>
        <v>46013.8</v>
      </c>
      <c r="BH2615" s="595">
        <f t="shared" si="2288"/>
        <v>37843.200000000004</v>
      </c>
      <c r="BI2615" s="289">
        <f t="shared" si="2289"/>
        <v>14892</v>
      </c>
      <c r="BJ2615" s="596">
        <f t="shared" si="2290"/>
        <v>104725.8</v>
      </c>
      <c r="BK2615" s="595">
        <f t="shared" si="2291"/>
        <v>3899.4</v>
      </c>
      <c r="BL2615" s="289">
        <f t="shared" si="2292"/>
        <v>3350</v>
      </c>
      <c r="BM2615" s="596">
        <f t="shared" si="2293"/>
        <v>6217.5999999999995</v>
      </c>
      <c r="BN2615" s="563">
        <f t="shared" si="2280"/>
        <v>5</v>
      </c>
      <c r="BO2615" s="87">
        <f t="shared" si="2294"/>
        <v>2025</v>
      </c>
      <c r="BP2615" s="87">
        <f t="shared" si="2295"/>
        <v>2</v>
      </c>
      <c r="BQ2615" s="202"/>
    </row>
    <row r="2616" spans="1:69" ht="10.5" customHeight="1" x14ac:dyDescent="0.2">
      <c r="A2616" s="314" t="str">
        <f t="shared" si="2281"/>
        <v>2025-26RYA5</v>
      </c>
      <c r="B2616" s="314" t="str">
        <f t="shared" si="2282"/>
        <v>Y60</v>
      </c>
      <c r="C2616" s="243" t="s">
        <v>206</v>
      </c>
      <c r="D2616" s="240" t="s">
        <v>168</v>
      </c>
      <c r="E2616" s="206"/>
      <c r="F2616" s="321" t="str">
        <f>VLOOKUP($G2616,'Selection Sheet'!$C$15:$F$39,3,0)</f>
        <v>Y60</v>
      </c>
      <c r="G2616" s="321" t="str">
        <f t="shared" si="2279"/>
        <v>RYA</v>
      </c>
      <c r="H2616" s="243" t="s">
        <v>536</v>
      </c>
      <c r="I2616" s="540">
        <v>338</v>
      </c>
      <c r="J2616" s="540">
        <v>91</v>
      </c>
      <c r="K2616" s="540">
        <v>46</v>
      </c>
      <c r="L2616" s="540">
        <v>25</v>
      </c>
      <c r="M2616" s="540">
        <v>336</v>
      </c>
      <c r="N2616" s="540">
        <v>29</v>
      </c>
      <c r="O2616" s="540">
        <v>46</v>
      </c>
      <c r="P2616" s="540">
        <v>15</v>
      </c>
      <c r="Q2616" s="540">
        <v>130</v>
      </c>
      <c r="R2616" s="540">
        <v>98</v>
      </c>
      <c r="S2616" s="540">
        <v>927</v>
      </c>
      <c r="T2616" s="514">
        <v>327</v>
      </c>
      <c r="U2616" s="551">
        <v>89</v>
      </c>
      <c r="V2616" s="551">
        <v>78</v>
      </c>
      <c r="W2616" s="551">
        <v>138</v>
      </c>
      <c r="X2616" s="511">
        <v>522</v>
      </c>
      <c r="Y2616" s="556">
        <v>89.4</v>
      </c>
      <c r="Z2616" s="551">
        <v>39</v>
      </c>
      <c r="AA2616" s="551">
        <v>229</v>
      </c>
      <c r="AB2616" s="514">
        <v>95</v>
      </c>
      <c r="AC2616" s="551">
        <v>77.2</v>
      </c>
      <c r="AD2616" s="551">
        <v>58</v>
      </c>
      <c r="AE2616" s="551">
        <v>119.6</v>
      </c>
      <c r="AF2616" s="515">
        <v>128</v>
      </c>
      <c r="AG2616" s="516">
        <v>147.15652173913</v>
      </c>
      <c r="AH2616" s="516">
        <v>198.4</v>
      </c>
      <c r="AI2616" s="515">
        <v>115</v>
      </c>
      <c r="AJ2616" s="519" t="s">
        <v>80</v>
      </c>
      <c r="AK2616" s="519" t="s">
        <v>80</v>
      </c>
      <c r="AL2616" s="519" t="s">
        <v>80</v>
      </c>
      <c r="AM2616" s="519" t="s">
        <v>80</v>
      </c>
      <c r="AN2616" s="570"/>
      <c r="AO2616" s="570"/>
      <c r="AP2616" s="570"/>
      <c r="AQ2616" s="570"/>
      <c r="AR2616" s="542"/>
      <c r="AS2616" s="542"/>
      <c r="AT2616" s="542"/>
      <c r="AU2616" s="542"/>
      <c r="AV2616" s="542"/>
      <c r="AW2616" s="542"/>
      <c r="AX2616" s="542"/>
      <c r="AY2616" s="542"/>
      <c r="AZ2616" s="542"/>
      <c r="BA2616" s="542"/>
      <c r="BB2616" s="358"/>
      <c r="BC2616" s="597">
        <f t="shared" si="2283"/>
        <v>16922.999999999949</v>
      </c>
      <c r="BD2616" s="598">
        <f t="shared" si="2284"/>
        <v>22816</v>
      </c>
      <c r="BE2616" s="602">
        <f t="shared" si="2285"/>
        <v>29103</v>
      </c>
      <c r="BF2616" s="603">
        <f t="shared" si="2286"/>
        <v>25506</v>
      </c>
      <c r="BG2616" s="604">
        <f t="shared" si="2287"/>
        <v>45126</v>
      </c>
      <c r="BH2616" s="602">
        <f t="shared" si="2288"/>
        <v>46666.8</v>
      </c>
      <c r="BI2616" s="603">
        <f t="shared" si="2289"/>
        <v>20358</v>
      </c>
      <c r="BJ2616" s="604">
        <f t="shared" si="2290"/>
        <v>119538</v>
      </c>
      <c r="BK2616" s="602">
        <f t="shared" si="2291"/>
        <v>7334</v>
      </c>
      <c r="BL2616" s="603">
        <f t="shared" si="2292"/>
        <v>5510</v>
      </c>
      <c r="BM2616" s="604">
        <f t="shared" si="2293"/>
        <v>11362</v>
      </c>
      <c r="BN2616" s="564">
        <f t="shared" si="2280"/>
        <v>5</v>
      </c>
      <c r="BO2616" s="314">
        <f t="shared" si="2294"/>
        <v>2025</v>
      </c>
      <c r="BP2616" s="314">
        <f t="shared" si="2295"/>
        <v>2</v>
      </c>
      <c r="BQ2616" s="202"/>
    </row>
    <row r="2617" spans="1:69" ht="10.5" customHeight="1" x14ac:dyDescent="0.2">
      <c r="A2617" s="87" t="str">
        <f t="shared" si="2281"/>
        <v>2025-26RYC5</v>
      </c>
      <c r="B2617" s="87" t="str">
        <f t="shared" si="2282"/>
        <v>Y61</v>
      </c>
      <c r="C2617" s="240" t="s">
        <v>206</v>
      </c>
      <c r="D2617" s="240" t="s">
        <v>168</v>
      </c>
      <c r="E2617" s="42"/>
      <c r="F2617" s="320" t="str">
        <f>VLOOKUP($G2617,'Selection Sheet'!$C$15:$F$39,3,0)</f>
        <v>Y61</v>
      </c>
      <c r="G2617" s="320" t="str">
        <f t="shared" si="2279"/>
        <v>RYC</v>
      </c>
      <c r="H2617" s="240" t="s">
        <v>537</v>
      </c>
      <c r="I2617" s="534">
        <v>289</v>
      </c>
      <c r="J2617" s="534">
        <v>100</v>
      </c>
      <c r="K2617" s="534">
        <v>49</v>
      </c>
      <c r="L2617" s="534">
        <v>29</v>
      </c>
      <c r="M2617" s="534">
        <v>289</v>
      </c>
      <c r="N2617" s="534">
        <v>41</v>
      </c>
      <c r="O2617" s="534">
        <v>49</v>
      </c>
      <c r="P2617" s="534">
        <v>19</v>
      </c>
      <c r="Q2617" s="534">
        <v>85</v>
      </c>
      <c r="R2617" s="534">
        <v>83</v>
      </c>
      <c r="S2617" s="534">
        <v>883</v>
      </c>
      <c r="T2617" s="549">
        <v>640</v>
      </c>
      <c r="U2617" s="554">
        <v>87.8</v>
      </c>
      <c r="V2617" s="554">
        <v>78</v>
      </c>
      <c r="W2617" s="554">
        <v>136</v>
      </c>
      <c r="X2617" s="498">
        <v>605</v>
      </c>
      <c r="Y2617" s="555">
        <v>63.2</v>
      </c>
      <c r="Z2617" s="554">
        <v>27</v>
      </c>
      <c r="AA2617" s="554">
        <v>155</v>
      </c>
      <c r="AB2617" s="549">
        <v>98</v>
      </c>
      <c r="AC2617" s="554">
        <v>61.1</v>
      </c>
      <c r="AD2617" s="554">
        <v>56.5</v>
      </c>
      <c r="AE2617" s="554">
        <v>101.3</v>
      </c>
      <c r="AF2617" s="502">
        <v>107</v>
      </c>
      <c r="AG2617" s="503">
        <v>146.56321839080499</v>
      </c>
      <c r="AH2617" s="503">
        <v>193.8</v>
      </c>
      <c r="AI2617" s="502">
        <v>87</v>
      </c>
      <c r="AJ2617" s="538" t="s">
        <v>80</v>
      </c>
      <c r="AK2617" s="538" t="s">
        <v>80</v>
      </c>
      <c r="AL2617" s="538" t="s">
        <v>80</v>
      </c>
      <c r="AM2617" s="538" t="s">
        <v>80</v>
      </c>
      <c r="AN2617" s="539"/>
      <c r="AO2617" s="539"/>
      <c r="AP2617" s="569"/>
      <c r="AQ2617" s="569"/>
      <c r="AR2617" s="539"/>
      <c r="AS2617" s="539"/>
      <c r="AT2617" s="539"/>
      <c r="AU2617" s="539"/>
      <c r="AV2617" s="539"/>
      <c r="AW2617" s="539"/>
      <c r="AX2617" s="539"/>
      <c r="AY2617" s="539"/>
      <c r="AZ2617" s="539"/>
      <c r="BA2617" s="539"/>
      <c r="BB2617" s="357"/>
      <c r="BC2617" s="592">
        <f t="shared" si="2283"/>
        <v>12751.000000000035</v>
      </c>
      <c r="BD2617" s="593">
        <f t="shared" si="2284"/>
        <v>16860.600000000002</v>
      </c>
      <c r="BE2617" s="595">
        <f t="shared" si="2285"/>
        <v>56192</v>
      </c>
      <c r="BF2617" s="289">
        <f t="shared" si="2286"/>
        <v>49920</v>
      </c>
      <c r="BG2617" s="596">
        <f t="shared" si="2287"/>
        <v>87040</v>
      </c>
      <c r="BH2617" s="595">
        <f t="shared" si="2288"/>
        <v>38236</v>
      </c>
      <c r="BI2617" s="289">
        <f t="shared" si="2289"/>
        <v>16335</v>
      </c>
      <c r="BJ2617" s="596">
        <f t="shared" si="2290"/>
        <v>93775</v>
      </c>
      <c r="BK2617" s="595">
        <f t="shared" si="2291"/>
        <v>5987.8</v>
      </c>
      <c r="BL2617" s="289">
        <f t="shared" si="2292"/>
        <v>5537</v>
      </c>
      <c r="BM2617" s="596">
        <f t="shared" si="2293"/>
        <v>9927.4</v>
      </c>
      <c r="BN2617" s="563">
        <f t="shared" si="2280"/>
        <v>5</v>
      </c>
      <c r="BO2617" s="87">
        <f t="shared" si="2294"/>
        <v>2025</v>
      </c>
      <c r="BP2617" s="87">
        <f t="shared" si="2295"/>
        <v>2</v>
      </c>
      <c r="BQ2617" s="202"/>
    </row>
    <row r="2618" spans="1:69" ht="10.5" customHeight="1" x14ac:dyDescent="0.2">
      <c r="A2618" s="87" t="str">
        <f t="shared" si="2281"/>
        <v>2025-26RYD5</v>
      </c>
      <c r="B2618" s="87" t="str">
        <f t="shared" si="2282"/>
        <v>Y59</v>
      </c>
      <c r="C2618" s="240" t="s">
        <v>206</v>
      </c>
      <c r="D2618" s="240" t="s">
        <v>168</v>
      </c>
      <c r="E2618" s="42"/>
      <c r="F2618" s="320" t="str">
        <f>VLOOKUP($G2618,'Selection Sheet'!$C$15:$F$39,3,0)</f>
        <v>Y59</v>
      </c>
      <c r="G2618" s="320" t="str">
        <f t="shared" si="2279"/>
        <v>RYD</v>
      </c>
      <c r="H2618" s="240" t="s">
        <v>538</v>
      </c>
      <c r="I2618" s="534">
        <v>232</v>
      </c>
      <c r="J2618" s="534">
        <v>79</v>
      </c>
      <c r="K2618" s="534">
        <v>37</v>
      </c>
      <c r="L2618" s="534">
        <v>22</v>
      </c>
      <c r="M2618" s="534">
        <v>233</v>
      </c>
      <c r="N2618" s="534">
        <v>31</v>
      </c>
      <c r="O2618" s="534">
        <v>38</v>
      </c>
      <c r="P2618" s="534">
        <v>11</v>
      </c>
      <c r="Q2618" s="534">
        <v>99</v>
      </c>
      <c r="R2618" s="534">
        <v>77</v>
      </c>
      <c r="S2618" s="534">
        <v>579</v>
      </c>
      <c r="T2618" s="549">
        <v>492</v>
      </c>
      <c r="U2618" s="554">
        <v>89</v>
      </c>
      <c r="V2618" s="554">
        <v>78</v>
      </c>
      <c r="W2618" s="554">
        <v>136.9</v>
      </c>
      <c r="X2618" s="498">
        <v>491</v>
      </c>
      <c r="Y2618" s="555">
        <v>49.4</v>
      </c>
      <c r="Z2618" s="554">
        <v>24</v>
      </c>
      <c r="AA2618" s="554">
        <v>126</v>
      </c>
      <c r="AB2618" s="549">
        <v>73</v>
      </c>
      <c r="AC2618" s="554">
        <v>58.5</v>
      </c>
      <c r="AD2618" s="554">
        <v>51</v>
      </c>
      <c r="AE2618" s="554">
        <v>103.4</v>
      </c>
      <c r="AF2618" s="502">
        <v>118</v>
      </c>
      <c r="AG2618" s="503">
        <v>144.27956989247301</v>
      </c>
      <c r="AH2618" s="503">
        <v>199.2</v>
      </c>
      <c r="AI2618" s="502">
        <v>93</v>
      </c>
      <c r="AJ2618" s="538" t="s">
        <v>80</v>
      </c>
      <c r="AK2618" s="538" t="s">
        <v>80</v>
      </c>
      <c r="AL2618" s="538" t="s">
        <v>80</v>
      </c>
      <c r="AM2618" s="538" t="s">
        <v>80</v>
      </c>
      <c r="AN2618" s="539"/>
      <c r="AO2618" s="539"/>
      <c r="AP2618" s="569"/>
      <c r="AQ2618" s="569"/>
      <c r="AR2618" s="539"/>
      <c r="AS2618" s="539"/>
      <c r="AT2618" s="539"/>
      <c r="AU2618" s="539"/>
      <c r="AV2618" s="539"/>
      <c r="AW2618" s="539"/>
      <c r="AX2618" s="539"/>
      <c r="AY2618" s="539"/>
      <c r="AZ2618" s="539"/>
      <c r="BA2618" s="539"/>
      <c r="BB2618" s="357"/>
      <c r="BC2618" s="592">
        <f t="shared" si="2283"/>
        <v>13417.999999999989</v>
      </c>
      <c r="BD2618" s="593">
        <f t="shared" si="2284"/>
        <v>18525.599999999999</v>
      </c>
      <c r="BE2618" s="595">
        <f t="shared" si="2285"/>
        <v>43788</v>
      </c>
      <c r="BF2618" s="289">
        <f t="shared" si="2286"/>
        <v>38376</v>
      </c>
      <c r="BG2618" s="596">
        <f t="shared" si="2287"/>
        <v>67354.8</v>
      </c>
      <c r="BH2618" s="595">
        <f t="shared" si="2288"/>
        <v>24255.399999999998</v>
      </c>
      <c r="BI2618" s="289">
        <f t="shared" si="2289"/>
        <v>11784</v>
      </c>
      <c r="BJ2618" s="596">
        <f t="shared" si="2290"/>
        <v>61866</v>
      </c>
      <c r="BK2618" s="595">
        <f t="shared" si="2291"/>
        <v>4270.5</v>
      </c>
      <c r="BL2618" s="289">
        <f t="shared" si="2292"/>
        <v>3723</v>
      </c>
      <c r="BM2618" s="596">
        <f t="shared" si="2293"/>
        <v>7548.2000000000007</v>
      </c>
      <c r="BN2618" s="563">
        <f t="shared" si="2280"/>
        <v>5</v>
      </c>
      <c r="BO2618" s="87">
        <f t="shared" si="2294"/>
        <v>2025</v>
      </c>
      <c r="BP2618" s="87">
        <f t="shared" si="2295"/>
        <v>2</v>
      </c>
      <c r="BQ2618" s="202"/>
    </row>
    <row r="2619" spans="1:69" ht="10.5" customHeight="1" x14ac:dyDescent="0.2">
      <c r="A2619" s="87" t="str">
        <f t="shared" si="2281"/>
        <v>2025-26RYE5</v>
      </c>
      <c r="B2619" s="87" t="str">
        <f t="shared" si="2282"/>
        <v>Y59</v>
      </c>
      <c r="C2619" s="240" t="s">
        <v>206</v>
      </c>
      <c r="D2619" s="240" t="s">
        <v>168</v>
      </c>
      <c r="E2619" s="42"/>
      <c r="F2619" s="320" t="str">
        <f>VLOOKUP($G2619,'Selection Sheet'!$C$15:$F$39,3,0)</f>
        <v>Y59</v>
      </c>
      <c r="G2619" s="320" t="str">
        <f t="shared" si="2279"/>
        <v>RYE</v>
      </c>
      <c r="H2619" s="240" t="s">
        <v>539</v>
      </c>
      <c r="I2619" s="534">
        <v>198</v>
      </c>
      <c r="J2619" s="534">
        <v>51</v>
      </c>
      <c r="K2619" s="534">
        <v>28</v>
      </c>
      <c r="L2619" s="534">
        <v>18</v>
      </c>
      <c r="M2619" s="534">
        <v>198</v>
      </c>
      <c r="N2619" s="534">
        <v>20</v>
      </c>
      <c r="O2619" s="534">
        <v>28</v>
      </c>
      <c r="P2619" s="534">
        <v>11</v>
      </c>
      <c r="Q2619" s="534">
        <v>60</v>
      </c>
      <c r="R2619" s="534">
        <v>50</v>
      </c>
      <c r="S2619" s="534">
        <v>408</v>
      </c>
      <c r="T2619" s="549">
        <v>337</v>
      </c>
      <c r="U2619" s="554">
        <v>91.5</v>
      </c>
      <c r="V2619" s="554">
        <v>82</v>
      </c>
      <c r="W2619" s="554">
        <v>133.4</v>
      </c>
      <c r="X2619" s="498">
        <v>364</v>
      </c>
      <c r="Y2619" s="555">
        <v>64</v>
      </c>
      <c r="Z2619" s="554">
        <v>24</v>
      </c>
      <c r="AA2619" s="554">
        <v>186.5</v>
      </c>
      <c r="AB2619" s="549">
        <v>75</v>
      </c>
      <c r="AC2619" s="554">
        <v>56.2</v>
      </c>
      <c r="AD2619" s="554">
        <v>42</v>
      </c>
      <c r="AE2619" s="554">
        <v>92.6</v>
      </c>
      <c r="AF2619" s="502">
        <v>93</v>
      </c>
      <c r="AG2619" s="503">
        <v>149.46341463414601</v>
      </c>
      <c r="AH2619" s="503">
        <v>211.8</v>
      </c>
      <c r="AI2619" s="502">
        <v>82</v>
      </c>
      <c r="AJ2619" s="538" t="s">
        <v>80</v>
      </c>
      <c r="AK2619" s="538" t="s">
        <v>80</v>
      </c>
      <c r="AL2619" s="538" t="s">
        <v>80</v>
      </c>
      <c r="AM2619" s="538" t="s">
        <v>80</v>
      </c>
      <c r="AN2619" s="539"/>
      <c r="AO2619" s="539"/>
      <c r="AP2619" s="569"/>
      <c r="AQ2619" s="569"/>
      <c r="AR2619" s="539"/>
      <c r="AS2619" s="539"/>
      <c r="AT2619" s="539"/>
      <c r="AU2619" s="539"/>
      <c r="AV2619" s="539"/>
      <c r="AW2619" s="539"/>
      <c r="AX2619" s="539"/>
      <c r="AY2619" s="539"/>
      <c r="AZ2619" s="539"/>
      <c r="BA2619" s="539"/>
      <c r="BB2619" s="357"/>
      <c r="BC2619" s="592">
        <f t="shared" si="2283"/>
        <v>12255.999999999973</v>
      </c>
      <c r="BD2619" s="593">
        <f t="shared" si="2284"/>
        <v>17367.600000000002</v>
      </c>
      <c r="BE2619" s="595">
        <f t="shared" si="2285"/>
        <v>30835.5</v>
      </c>
      <c r="BF2619" s="289">
        <f t="shared" si="2286"/>
        <v>27634</v>
      </c>
      <c r="BG2619" s="596">
        <f t="shared" si="2287"/>
        <v>44955.8</v>
      </c>
      <c r="BH2619" s="595">
        <f t="shared" si="2288"/>
        <v>23296</v>
      </c>
      <c r="BI2619" s="289">
        <f t="shared" si="2289"/>
        <v>8736</v>
      </c>
      <c r="BJ2619" s="596">
        <f t="shared" si="2290"/>
        <v>67886</v>
      </c>
      <c r="BK2619" s="595">
        <f t="shared" si="2291"/>
        <v>4215</v>
      </c>
      <c r="BL2619" s="289">
        <f t="shared" si="2292"/>
        <v>3150</v>
      </c>
      <c r="BM2619" s="596">
        <f t="shared" si="2293"/>
        <v>6945</v>
      </c>
      <c r="BN2619" s="563">
        <f t="shared" si="2280"/>
        <v>5</v>
      </c>
      <c r="BO2619" s="87">
        <f t="shared" si="2294"/>
        <v>2025</v>
      </c>
      <c r="BP2619" s="87">
        <f t="shared" si="2295"/>
        <v>2</v>
      </c>
      <c r="BQ2619" s="202"/>
    </row>
    <row r="2620" spans="1:69" ht="10.5" customHeight="1" x14ac:dyDescent="0.2">
      <c r="A2620" s="312" t="str">
        <f t="shared" si="2281"/>
        <v>2025-26RYF5</v>
      </c>
      <c r="B2620" s="312" t="str">
        <f t="shared" si="2282"/>
        <v>Y58</v>
      </c>
      <c r="C2620" s="245" t="s">
        <v>206</v>
      </c>
      <c r="D2620" s="245" t="s">
        <v>168</v>
      </c>
      <c r="E2620" s="53"/>
      <c r="F2620" s="322" t="str">
        <f>VLOOKUP($G2620,'Selection Sheet'!$C$15:$F$39,3,0)</f>
        <v>Y58</v>
      </c>
      <c r="G2620" s="322" t="str">
        <f t="shared" si="2279"/>
        <v>RYF</v>
      </c>
      <c r="H2620" s="245" t="s">
        <v>540</v>
      </c>
      <c r="I2620" s="543">
        <v>233</v>
      </c>
      <c r="J2620" s="543">
        <v>55</v>
      </c>
      <c r="K2620" s="543">
        <v>31</v>
      </c>
      <c r="L2620" s="543">
        <v>15</v>
      </c>
      <c r="M2620" s="543">
        <v>230</v>
      </c>
      <c r="N2620" s="543">
        <v>21</v>
      </c>
      <c r="O2620" s="543">
        <v>31</v>
      </c>
      <c r="P2620" s="543">
        <v>9</v>
      </c>
      <c r="Q2620" s="543">
        <v>71</v>
      </c>
      <c r="R2620" s="543">
        <v>61</v>
      </c>
      <c r="S2620" s="543">
        <v>808</v>
      </c>
      <c r="T2620" s="524">
        <v>759</v>
      </c>
      <c r="U2620" s="552">
        <v>104</v>
      </c>
      <c r="V2620" s="552">
        <v>93</v>
      </c>
      <c r="W2620" s="552">
        <v>160</v>
      </c>
      <c r="X2620" s="524">
        <v>706</v>
      </c>
      <c r="Y2620" s="557">
        <v>72.599999999999994</v>
      </c>
      <c r="Z2620" s="552">
        <v>25</v>
      </c>
      <c r="AA2620" s="552">
        <v>219.2</v>
      </c>
      <c r="AB2620" s="527">
        <v>89</v>
      </c>
      <c r="AC2620" s="552">
        <v>65.599999999999994</v>
      </c>
      <c r="AD2620" s="552">
        <v>54</v>
      </c>
      <c r="AE2620" s="552">
        <v>106.4</v>
      </c>
      <c r="AF2620" s="528">
        <v>152</v>
      </c>
      <c r="AG2620" s="529">
        <v>165.56</v>
      </c>
      <c r="AH2620" s="529">
        <v>219.6</v>
      </c>
      <c r="AI2620" s="528">
        <v>125</v>
      </c>
      <c r="AJ2620" s="544" t="s">
        <v>80</v>
      </c>
      <c r="AK2620" s="544" t="s">
        <v>80</v>
      </c>
      <c r="AL2620" s="544" t="s">
        <v>80</v>
      </c>
      <c r="AM2620" s="544" t="s">
        <v>80</v>
      </c>
      <c r="AN2620" s="545"/>
      <c r="AO2620" s="545"/>
      <c r="AP2620" s="571"/>
      <c r="AQ2620" s="571"/>
      <c r="AR2620" s="545"/>
      <c r="AS2620" s="545"/>
      <c r="AT2620" s="545"/>
      <c r="AU2620" s="545"/>
      <c r="AV2620" s="545"/>
      <c r="AW2620" s="545"/>
      <c r="AX2620" s="545"/>
      <c r="AY2620" s="545"/>
      <c r="AZ2620" s="545"/>
      <c r="BA2620" s="545"/>
      <c r="BB2620" s="359"/>
      <c r="BC2620" s="605">
        <f t="shared" si="2283"/>
        <v>20695</v>
      </c>
      <c r="BD2620" s="606">
        <f t="shared" si="2284"/>
        <v>27450</v>
      </c>
      <c r="BE2620" s="609">
        <f t="shared" si="2285"/>
        <v>78936</v>
      </c>
      <c r="BF2620" s="311">
        <f t="shared" si="2286"/>
        <v>70587</v>
      </c>
      <c r="BG2620" s="610">
        <f t="shared" si="2287"/>
        <v>121440</v>
      </c>
      <c r="BH2620" s="609">
        <f t="shared" si="2288"/>
        <v>51255.6</v>
      </c>
      <c r="BI2620" s="311">
        <f t="shared" si="2289"/>
        <v>17650</v>
      </c>
      <c r="BJ2620" s="610">
        <f t="shared" si="2290"/>
        <v>154755.19999999998</v>
      </c>
      <c r="BK2620" s="609">
        <f t="shared" si="2291"/>
        <v>5838.4</v>
      </c>
      <c r="BL2620" s="311">
        <f t="shared" si="2292"/>
        <v>4806</v>
      </c>
      <c r="BM2620" s="610">
        <f t="shared" si="2293"/>
        <v>9469.6</v>
      </c>
      <c r="BN2620" s="565">
        <f t="shared" si="2280"/>
        <v>5</v>
      </c>
      <c r="BO2620" s="312">
        <f t="shared" si="2294"/>
        <v>2025</v>
      </c>
      <c r="BP2620" s="312">
        <f t="shared" si="2295"/>
        <v>2</v>
      </c>
      <c r="BQ2620" s="363"/>
    </row>
    <row r="2621" spans="1:69" ht="10.5" customHeight="1" x14ac:dyDescent="0.2">
      <c r="A2621" s="313" t="str">
        <f t="shared" ref="A2621:A2631" si="2296">CONCATENATE(C2621,G2621,BN2621)</f>
        <v>2025-26R1F6</v>
      </c>
      <c r="B2621" s="313" t="str">
        <f t="shared" ref="B2621:B2631" si="2297">F2621</f>
        <v>Y59</v>
      </c>
      <c r="C2621" s="241" t="s">
        <v>206</v>
      </c>
      <c r="D2621" s="241" t="s">
        <v>169</v>
      </c>
      <c r="E2621" s="223"/>
      <c r="F2621" s="364" t="str">
        <f>VLOOKUP($G2621,'Selection Sheet'!$C$15:$F$39,3,0)</f>
        <v>Y59</v>
      </c>
      <c r="G2621" s="364" t="str">
        <f t="shared" si="2279"/>
        <v>R1F</v>
      </c>
      <c r="H2621" s="241" t="s">
        <v>529</v>
      </c>
      <c r="I2621" s="546">
        <v>15</v>
      </c>
      <c r="J2621" s="546">
        <v>6</v>
      </c>
      <c r="K2621" s="546">
        <v>2</v>
      </c>
      <c r="L2621" s="546">
        <v>1</v>
      </c>
      <c r="M2621" s="546">
        <v>19</v>
      </c>
      <c r="N2621" s="546">
        <v>7</v>
      </c>
      <c r="O2621" s="546">
        <v>4</v>
      </c>
      <c r="P2621" s="546">
        <v>2</v>
      </c>
      <c r="Q2621" s="546" t="s">
        <v>80</v>
      </c>
      <c r="R2621" s="546" t="s">
        <v>80</v>
      </c>
      <c r="S2621" s="546">
        <v>27</v>
      </c>
      <c r="T2621" s="486">
        <v>19</v>
      </c>
      <c r="U2621" s="553">
        <v>96.7</v>
      </c>
      <c r="V2621" s="553">
        <v>73</v>
      </c>
      <c r="W2621" s="553">
        <v>126.4</v>
      </c>
      <c r="X2621" s="486">
        <v>18</v>
      </c>
      <c r="Y2621" s="558">
        <v>38.700000000000003</v>
      </c>
      <c r="Z2621" s="553">
        <v>24.5</v>
      </c>
      <c r="AA2621" s="553">
        <v>52.4</v>
      </c>
      <c r="AB2621" s="489" t="s">
        <v>80</v>
      </c>
      <c r="AC2621" s="553" t="s">
        <v>80</v>
      </c>
      <c r="AD2621" s="553" t="s">
        <v>80</v>
      </c>
      <c r="AE2621" s="553" t="s">
        <v>80</v>
      </c>
      <c r="AF2621" s="490">
        <v>2</v>
      </c>
      <c r="AG2621" s="491">
        <v>180.5</v>
      </c>
      <c r="AH2621" s="491">
        <v>185.7</v>
      </c>
      <c r="AI2621" s="490">
        <v>2</v>
      </c>
      <c r="AJ2621" s="538" t="s">
        <v>80</v>
      </c>
      <c r="AK2621" s="538" t="s">
        <v>80</v>
      </c>
      <c r="AL2621" s="538">
        <v>29</v>
      </c>
      <c r="AM2621" s="538">
        <v>62</v>
      </c>
      <c r="AN2621" s="539"/>
      <c r="AO2621" s="539"/>
      <c r="AP2621" s="572"/>
      <c r="AQ2621" s="572"/>
      <c r="AR2621" s="548"/>
      <c r="AS2621" s="548"/>
      <c r="AT2621" s="548"/>
      <c r="AU2621" s="548"/>
      <c r="AV2621" s="548"/>
      <c r="AW2621" s="548"/>
      <c r="AX2621" s="548"/>
      <c r="AY2621" s="548"/>
      <c r="AZ2621" s="548"/>
      <c r="BA2621" s="548"/>
      <c r="BB2621" s="361"/>
      <c r="BC2621" s="586">
        <f t="shared" ref="BC2621:BC2631" si="2298">IFERROR(AG2621*$AI2621,"-")</f>
        <v>361</v>
      </c>
      <c r="BD2621" s="587">
        <f t="shared" ref="BD2621:BD2631" si="2299">IFERROR(AH2621*$AI2621,"-")</f>
        <v>371.4</v>
      </c>
      <c r="BE2621" s="590">
        <f t="shared" ref="BE2621:BE2631" si="2300">IFERROR(U2621*$T2621, "-")</f>
        <v>1837.3</v>
      </c>
      <c r="BF2621" s="308">
        <f t="shared" ref="BF2621:BF2631" si="2301">IFERROR(V2621*$T2621,"-")</f>
        <v>1387</v>
      </c>
      <c r="BG2621" s="591">
        <f t="shared" ref="BG2621:BG2631" si="2302">IFERROR(W2621*$T2621,"-")</f>
        <v>2401.6</v>
      </c>
      <c r="BH2621" s="590">
        <f t="shared" ref="BH2621:BH2631" si="2303">IFERROR(Y2621*$X2621, "-")</f>
        <v>696.6</v>
      </c>
      <c r="BI2621" s="308">
        <f t="shared" ref="BI2621:BI2631" si="2304">IFERROR(Z2621*$X2621,"-")</f>
        <v>441</v>
      </c>
      <c r="BJ2621" s="591">
        <f t="shared" ref="BJ2621:BJ2631" si="2305">IFERROR(AA2621*$X2621,"-")</f>
        <v>943.19999999999993</v>
      </c>
      <c r="BK2621" s="590" t="str">
        <f t="shared" ref="BK2621:BK2631" si="2306">IFERROR(AC2621*$AB2621, "-")</f>
        <v>-</v>
      </c>
      <c r="BL2621" s="308" t="str">
        <f t="shared" ref="BL2621:BL2631" si="2307">IFERROR(AD2621*$AB2621,"-")</f>
        <v>-</v>
      </c>
      <c r="BM2621" s="591" t="str">
        <f t="shared" ref="BM2621:BM2631" si="2308">IFERROR(AE2621*$AB2621,"-")</f>
        <v>-</v>
      </c>
      <c r="BN2621" s="562">
        <f t="shared" si="2280"/>
        <v>6</v>
      </c>
      <c r="BO2621" s="313">
        <f t="shared" ref="BO2621:BO2631" si="2309">VALUE(LEFT(C2621,4)+IF($BN2621&lt;4,1,0))</f>
        <v>2025</v>
      </c>
      <c r="BP2621" s="313">
        <f t="shared" ref="BP2621:BP2631" si="2310">(BN2621/3-ROUNDDOWN(BN2621/3,0))*3</f>
        <v>0</v>
      </c>
      <c r="BQ2621" s="362"/>
    </row>
    <row r="2622" spans="1:69" ht="10.5" customHeight="1" x14ac:dyDescent="0.2">
      <c r="A2622" s="87" t="str">
        <f t="shared" si="2296"/>
        <v>2025-26RRU6</v>
      </c>
      <c r="B2622" s="87" t="str">
        <f t="shared" si="2297"/>
        <v>Y56</v>
      </c>
      <c r="C2622" s="240" t="s">
        <v>206</v>
      </c>
      <c r="D2622" s="240" t="s">
        <v>169</v>
      </c>
      <c r="E2622" s="42"/>
      <c r="F2622" s="320" t="str">
        <f>VLOOKUP($G2622,'Selection Sheet'!$C$15:$F$39,3,0)</f>
        <v>Y56</v>
      </c>
      <c r="G2622" s="320" t="str">
        <f t="shared" si="2279"/>
        <v>RRU</v>
      </c>
      <c r="H2622" s="240" t="s">
        <v>530</v>
      </c>
      <c r="I2622" s="534">
        <v>357</v>
      </c>
      <c r="J2622" s="534">
        <v>103</v>
      </c>
      <c r="K2622" s="534">
        <v>38</v>
      </c>
      <c r="L2622" s="534">
        <v>16</v>
      </c>
      <c r="M2622" s="534">
        <v>351</v>
      </c>
      <c r="N2622" s="534">
        <v>25</v>
      </c>
      <c r="O2622" s="534">
        <v>38</v>
      </c>
      <c r="P2622" s="534">
        <v>9</v>
      </c>
      <c r="Q2622" s="534" t="s">
        <v>80</v>
      </c>
      <c r="R2622" s="534" t="s">
        <v>80</v>
      </c>
      <c r="S2622" s="534">
        <v>955</v>
      </c>
      <c r="T2622" s="549">
        <v>291</v>
      </c>
      <c r="U2622" s="554">
        <v>88.1</v>
      </c>
      <c r="V2622" s="554">
        <v>80</v>
      </c>
      <c r="W2622" s="554">
        <v>128</v>
      </c>
      <c r="X2622" s="498">
        <v>629</v>
      </c>
      <c r="Y2622" s="555">
        <v>56.4</v>
      </c>
      <c r="Z2622" s="554">
        <v>25</v>
      </c>
      <c r="AA2622" s="554">
        <v>159</v>
      </c>
      <c r="AB2622" s="549">
        <v>101</v>
      </c>
      <c r="AC2622" s="554">
        <v>59.6</v>
      </c>
      <c r="AD2622" s="554">
        <v>48</v>
      </c>
      <c r="AE2622" s="554">
        <v>112</v>
      </c>
      <c r="AF2622" s="502">
        <v>124</v>
      </c>
      <c r="AG2622" s="503">
        <v>146.858585858586</v>
      </c>
      <c r="AH2622" s="503">
        <v>194.2</v>
      </c>
      <c r="AI2622" s="502">
        <v>99</v>
      </c>
      <c r="AJ2622" s="538" t="s">
        <v>80</v>
      </c>
      <c r="AK2622" s="538" t="s">
        <v>80</v>
      </c>
      <c r="AL2622" s="538">
        <v>165</v>
      </c>
      <c r="AM2622" s="538">
        <v>300</v>
      </c>
      <c r="AN2622" s="539"/>
      <c r="AO2622" s="539"/>
      <c r="AP2622" s="569"/>
      <c r="AQ2622" s="569"/>
      <c r="AR2622" s="539"/>
      <c r="AS2622" s="539"/>
      <c r="AT2622" s="539"/>
      <c r="AU2622" s="539"/>
      <c r="AV2622" s="539"/>
      <c r="AW2622" s="539"/>
      <c r="AX2622" s="539"/>
      <c r="AY2622" s="539"/>
      <c r="AZ2622" s="539"/>
      <c r="BA2622" s="539"/>
      <c r="BB2622" s="357"/>
      <c r="BC2622" s="592">
        <f t="shared" si="2298"/>
        <v>14539.000000000015</v>
      </c>
      <c r="BD2622" s="593">
        <f t="shared" si="2299"/>
        <v>19225.8</v>
      </c>
      <c r="BE2622" s="595">
        <f t="shared" si="2300"/>
        <v>25637.1</v>
      </c>
      <c r="BF2622" s="289">
        <f t="shared" si="2301"/>
        <v>23280</v>
      </c>
      <c r="BG2622" s="596">
        <f t="shared" si="2302"/>
        <v>37248</v>
      </c>
      <c r="BH2622" s="595">
        <f t="shared" si="2303"/>
        <v>35475.599999999999</v>
      </c>
      <c r="BI2622" s="289">
        <f t="shared" si="2304"/>
        <v>15725</v>
      </c>
      <c r="BJ2622" s="596">
        <f t="shared" si="2305"/>
        <v>100011</v>
      </c>
      <c r="BK2622" s="595">
        <f t="shared" si="2306"/>
        <v>6019.6</v>
      </c>
      <c r="BL2622" s="289">
        <f t="shared" si="2307"/>
        <v>4848</v>
      </c>
      <c r="BM2622" s="596">
        <f t="shared" si="2308"/>
        <v>11312</v>
      </c>
      <c r="BN2622" s="563">
        <f t="shared" si="2280"/>
        <v>6</v>
      </c>
      <c r="BO2622" s="87">
        <f t="shared" si="2309"/>
        <v>2025</v>
      </c>
      <c r="BP2622" s="87">
        <f t="shared" si="2310"/>
        <v>0</v>
      </c>
      <c r="BQ2622" s="202"/>
    </row>
    <row r="2623" spans="1:69" ht="10.5" customHeight="1" x14ac:dyDescent="0.2">
      <c r="A2623" s="87" t="str">
        <f t="shared" si="2296"/>
        <v>2025-26RX66</v>
      </c>
      <c r="B2623" s="87" t="str">
        <f t="shared" si="2297"/>
        <v>Y63</v>
      </c>
      <c r="C2623" s="240" t="s">
        <v>206</v>
      </c>
      <c r="D2623" s="240" t="s">
        <v>169</v>
      </c>
      <c r="E2623" s="42"/>
      <c r="F2623" s="320" t="str">
        <f>VLOOKUP($G2623,'Selection Sheet'!$C$15:$F$39,3,0)</f>
        <v>Y63</v>
      </c>
      <c r="G2623" s="320" t="str">
        <f t="shared" si="2279"/>
        <v>RX6</v>
      </c>
      <c r="H2623" s="240" t="s">
        <v>532</v>
      </c>
      <c r="I2623" s="534">
        <v>145</v>
      </c>
      <c r="J2623" s="534">
        <v>49</v>
      </c>
      <c r="K2623" s="534">
        <v>23</v>
      </c>
      <c r="L2623" s="534">
        <v>12</v>
      </c>
      <c r="M2623" s="534">
        <v>145</v>
      </c>
      <c r="N2623" s="534">
        <v>15</v>
      </c>
      <c r="O2623" s="534">
        <v>23</v>
      </c>
      <c r="P2623" s="534">
        <v>6</v>
      </c>
      <c r="Q2623" s="534" t="s">
        <v>80</v>
      </c>
      <c r="R2623" s="534" t="s">
        <v>80</v>
      </c>
      <c r="S2623" s="534">
        <v>417</v>
      </c>
      <c r="T2623" s="549">
        <v>302</v>
      </c>
      <c r="U2623" s="554">
        <v>79.8</v>
      </c>
      <c r="V2623" s="554">
        <v>70</v>
      </c>
      <c r="W2623" s="554">
        <v>116.9</v>
      </c>
      <c r="X2623" s="498">
        <v>287</v>
      </c>
      <c r="Y2623" s="555">
        <v>72</v>
      </c>
      <c r="Z2623" s="554">
        <v>36</v>
      </c>
      <c r="AA2623" s="554">
        <v>185.6</v>
      </c>
      <c r="AB2623" s="549">
        <v>56</v>
      </c>
      <c r="AC2623" s="554">
        <v>59.2</v>
      </c>
      <c r="AD2623" s="554">
        <v>51.5</v>
      </c>
      <c r="AE2623" s="554">
        <v>114.5</v>
      </c>
      <c r="AF2623" s="502">
        <v>66</v>
      </c>
      <c r="AG2623" s="503">
        <v>137.392857142857</v>
      </c>
      <c r="AH2623" s="503">
        <v>174</v>
      </c>
      <c r="AI2623" s="502">
        <v>56</v>
      </c>
      <c r="AJ2623" s="538" t="s">
        <v>80</v>
      </c>
      <c r="AK2623" s="538" t="s">
        <v>80</v>
      </c>
      <c r="AL2623" s="538">
        <v>136</v>
      </c>
      <c r="AM2623" s="538">
        <v>300</v>
      </c>
      <c r="AN2623" s="539"/>
      <c r="AO2623" s="539"/>
      <c r="AP2623" s="569"/>
      <c r="AQ2623" s="569"/>
      <c r="AR2623" s="539"/>
      <c r="AS2623" s="539"/>
      <c r="AT2623" s="539"/>
      <c r="AU2623" s="539"/>
      <c r="AV2623" s="539"/>
      <c r="AW2623" s="539"/>
      <c r="AX2623" s="539"/>
      <c r="AY2623" s="539"/>
      <c r="AZ2623" s="539"/>
      <c r="BA2623" s="539"/>
      <c r="BB2623" s="357"/>
      <c r="BC2623" s="592">
        <f t="shared" si="2298"/>
        <v>7693.9999999999918</v>
      </c>
      <c r="BD2623" s="593">
        <f t="shared" si="2299"/>
        <v>9744</v>
      </c>
      <c r="BE2623" s="595">
        <f t="shared" si="2300"/>
        <v>24099.599999999999</v>
      </c>
      <c r="BF2623" s="289">
        <f t="shared" si="2301"/>
        <v>21140</v>
      </c>
      <c r="BG2623" s="596">
        <f t="shared" si="2302"/>
        <v>35303.800000000003</v>
      </c>
      <c r="BH2623" s="595">
        <f t="shared" si="2303"/>
        <v>20664</v>
      </c>
      <c r="BI2623" s="289">
        <f t="shared" si="2304"/>
        <v>10332</v>
      </c>
      <c r="BJ2623" s="596">
        <f t="shared" si="2305"/>
        <v>53267.199999999997</v>
      </c>
      <c r="BK2623" s="595">
        <f t="shared" si="2306"/>
        <v>3315.2000000000003</v>
      </c>
      <c r="BL2623" s="289">
        <f t="shared" si="2307"/>
        <v>2884</v>
      </c>
      <c r="BM2623" s="596">
        <f t="shared" si="2308"/>
        <v>6412</v>
      </c>
      <c r="BN2623" s="563">
        <f t="shared" si="2280"/>
        <v>6</v>
      </c>
      <c r="BO2623" s="87">
        <f t="shared" si="2309"/>
        <v>2025</v>
      </c>
      <c r="BP2623" s="87">
        <f t="shared" si="2310"/>
        <v>0</v>
      </c>
      <c r="BQ2623" s="202"/>
    </row>
    <row r="2624" spans="1:69" ht="10.5" customHeight="1" x14ac:dyDescent="0.2">
      <c r="A2624" s="314" t="str">
        <f t="shared" si="2296"/>
        <v>2025-26RX76</v>
      </c>
      <c r="B2624" s="314" t="str">
        <f t="shared" si="2297"/>
        <v>Y62</v>
      </c>
      <c r="C2624" s="243" t="s">
        <v>206</v>
      </c>
      <c r="D2624" s="240" t="s">
        <v>169</v>
      </c>
      <c r="E2624" s="206"/>
      <c r="F2624" s="321" t="str">
        <f>VLOOKUP($G2624,'Selection Sheet'!$C$15:$F$39,3,0)</f>
        <v>Y62</v>
      </c>
      <c r="G2624" s="320" t="str">
        <f t="shared" si="2279"/>
        <v>RX7</v>
      </c>
      <c r="H2624" s="243" t="s">
        <v>533</v>
      </c>
      <c r="I2624" s="540">
        <v>290</v>
      </c>
      <c r="J2624" s="540">
        <v>103</v>
      </c>
      <c r="K2624" s="540">
        <v>54</v>
      </c>
      <c r="L2624" s="540">
        <v>30</v>
      </c>
      <c r="M2624" s="540">
        <v>288</v>
      </c>
      <c r="N2624" s="540">
        <v>39</v>
      </c>
      <c r="O2624" s="540">
        <v>54</v>
      </c>
      <c r="P2624" s="540">
        <v>20</v>
      </c>
      <c r="Q2624" s="540" t="s">
        <v>80</v>
      </c>
      <c r="R2624" s="540" t="s">
        <v>80</v>
      </c>
      <c r="S2624" s="540">
        <v>982</v>
      </c>
      <c r="T2624" s="514">
        <v>630</v>
      </c>
      <c r="U2624" s="551">
        <v>86.1</v>
      </c>
      <c r="V2624" s="551">
        <v>76</v>
      </c>
      <c r="W2624" s="551">
        <v>126</v>
      </c>
      <c r="X2624" s="511">
        <v>648</v>
      </c>
      <c r="Y2624" s="556">
        <v>58.3</v>
      </c>
      <c r="Z2624" s="551">
        <v>23</v>
      </c>
      <c r="AA2624" s="551">
        <v>131.19999999999999</v>
      </c>
      <c r="AB2624" s="514">
        <v>112</v>
      </c>
      <c r="AC2624" s="551">
        <v>68.5</v>
      </c>
      <c r="AD2624" s="551">
        <v>52</v>
      </c>
      <c r="AE2624" s="551">
        <v>120</v>
      </c>
      <c r="AF2624" s="515">
        <v>131</v>
      </c>
      <c r="AG2624" s="516">
        <v>151.80582524271799</v>
      </c>
      <c r="AH2624" s="516">
        <v>196.6</v>
      </c>
      <c r="AI2624" s="515">
        <v>103</v>
      </c>
      <c r="AJ2624" s="519" t="s">
        <v>80</v>
      </c>
      <c r="AK2624" s="519" t="s">
        <v>80</v>
      </c>
      <c r="AL2624" s="519">
        <v>172</v>
      </c>
      <c r="AM2624" s="519">
        <v>300</v>
      </c>
      <c r="AN2624" s="570"/>
      <c r="AO2624" s="570"/>
      <c r="AP2624" s="570"/>
      <c r="AQ2624" s="570"/>
      <c r="AR2624" s="542"/>
      <c r="AS2624" s="542"/>
      <c r="AT2624" s="542"/>
      <c r="AU2624" s="542"/>
      <c r="AV2624" s="542"/>
      <c r="AW2624" s="542"/>
      <c r="AX2624" s="542"/>
      <c r="AY2624" s="542"/>
      <c r="AZ2624" s="542"/>
      <c r="BA2624" s="542"/>
      <c r="BB2624" s="358"/>
      <c r="BC2624" s="597">
        <f t="shared" si="2298"/>
        <v>15635.999999999953</v>
      </c>
      <c r="BD2624" s="598">
        <f t="shared" si="2299"/>
        <v>20249.8</v>
      </c>
      <c r="BE2624" s="602">
        <f t="shared" si="2300"/>
        <v>54243</v>
      </c>
      <c r="BF2624" s="603">
        <f t="shared" si="2301"/>
        <v>47880</v>
      </c>
      <c r="BG2624" s="604">
        <f t="shared" si="2302"/>
        <v>79380</v>
      </c>
      <c r="BH2624" s="602">
        <f t="shared" si="2303"/>
        <v>37778.400000000001</v>
      </c>
      <c r="BI2624" s="603">
        <f t="shared" si="2304"/>
        <v>14904</v>
      </c>
      <c r="BJ2624" s="604">
        <f t="shared" si="2305"/>
        <v>85017.599999999991</v>
      </c>
      <c r="BK2624" s="602">
        <f t="shared" si="2306"/>
        <v>7672</v>
      </c>
      <c r="BL2624" s="603">
        <f t="shared" si="2307"/>
        <v>5824</v>
      </c>
      <c r="BM2624" s="604">
        <f t="shared" si="2308"/>
        <v>13440</v>
      </c>
      <c r="BN2624" s="564">
        <f t="shared" si="2280"/>
        <v>6</v>
      </c>
      <c r="BO2624" s="314">
        <f t="shared" si="2309"/>
        <v>2025</v>
      </c>
      <c r="BP2624" s="314">
        <f t="shared" si="2310"/>
        <v>0</v>
      </c>
      <c r="BQ2624" s="202"/>
    </row>
    <row r="2625" spans="1:69" ht="10.5" customHeight="1" x14ac:dyDescent="0.2">
      <c r="A2625" s="87" t="str">
        <f t="shared" si="2296"/>
        <v>2025-26RX86</v>
      </c>
      <c r="B2625" s="87" t="str">
        <f t="shared" si="2297"/>
        <v>Y63</v>
      </c>
      <c r="C2625" s="240" t="s">
        <v>206</v>
      </c>
      <c r="D2625" s="240" t="s">
        <v>169</v>
      </c>
      <c r="E2625" s="42"/>
      <c r="F2625" s="320" t="str">
        <f>VLOOKUP($G2625,'Selection Sheet'!$C$15:$F$39,3,0)</f>
        <v>Y63</v>
      </c>
      <c r="G2625" s="320" t="str">
        <f t="shared" si="2279"/>
        <v>RX8</v>
      </c>
      <c r="H2625" s="240" t="s">
        <v>534</v>
      </c>
      <c r="I2625" s="534">
        <v>253</v>
      </c>
      <c r="J2625" s="534">
        <v>55</v>
      </c>
      <c r="K2625" s="534">
        <v>28</v>
      </c>
      <c r="L2625" s="534">
        <v>8</v>
      </c>
      <c r="M2625" s="534">
        <v>253</v>
      </c>
      <c r="N2625" s="534">
        <v>12</v>
      </c>
      <c r="O2625" s="534">
        <v>28</v>
      </c>
      <c r="P2625" s="534">
        <v>4</v>
      </c>
      <c r="Q2625" s="534" t="s">
        <v>80</v>
      </c>
      <c r="R2625" s="534" t="s">
        <v>80</v>
      </c>
      <c r="S2625" s="534">
        <v>844</v>
      </c>
      <c r="T2625" s="549">
        <v>324</v>
      </c>
      <c r="U2625" s="554">
        <v>83.4</v>
      </c>
      <c r="V2625" s="554">
        <v>73.5</v>
      </c>
      <c r="W2625" s="554">
        <v>132.69999999999999</v>
      </c>
      <c r="X2625" s="498">
        <v>444</v>
      </c>
      <c r="Y2625" s="555">
        <v>72.599999999999994</v>
      </c>
      <c r="Z2625" s="554">
        <v>23</v>
      </c>
      <c r="AA2625" s="554">
        <v>192.2</v>
      </c>
      <c r="AB2625" s="549">
        <v>93</v>
      </c>
      <c r="AC2625" s="554">
        <v>61.3</v>
      </c>
      <c r="AD2625" s="554">
        <v>48</v>
      </c>
      <c r="AE2625" s="554">
        <v>103.8</v>
      </c>
      <c r="AF2625" s="502">
        <v>95</v>
      </c>
      <c r="AG2625" s="503">
        <v>137.13333333333301</v>
      </c>
      <c r="AH2625" s="503">
        <v>197.2</v>
      </c>
      <c r="AI2625" s="502">
        <v>75</v>
      </c>
      <c r="AJ2625" s="506" t="s">
        <v>80</v>
      </c>
      <c r="AK2625" s="506" t="s">
        <v>80</v>
      </c>
      <c r="AL2625" s="506">
        <v>74</v>
      </c>
      <c r="AM2625" s="506">
        <v>300</v>
      </c>
      <c r="AN2625" s="569"/>
      <c r="AO2625" s="569"/>
      <c r="AP2625" s="569"/>
      <c r="AQ2625" s="569"/>
      <c r="AR2625" s="539"/>
      <c r="AS2625" s="539"/>
      <c r="AT2625" s="539"/>
      <c r="AU2625" s="539"/>
      <c r="AV2625" s="539"/>
      <c r="AW2625" s="539"/>
      <c r="AX2625" s="539"/>
      <c r="AY2625" s="539"/>
      <c r="AZ2625" s="539"/>
      <c r="BA2625" s="539"/>
      <c r="BB2625" s="357"/>
      <c r="BC2625" s="592">
        <f t="shared" si="2298"/>
        <v>10284.999999999976</v>
      </c>
      <c r="BD2625" s="593">
        <f t="shared" si="2299"/>
        <v>14790</v>
      </c>
      <c r="BE2625" s="595">
        <f t="shared" si="2300"/>
        <v>27021.600000000002</v>
      </c>
      <c r="BF2625" s="289">
        <f t="shared" si="2301"/>
        <v>23814</v>
      </c>
      <c r="BG2625" s="596">
        <f t="shared" si="2302"/>
        <v>42994.799999999996</v>
      </c>
      <c r="BH2625" s="595">
        <f t="shared" si="2303"/>
        <v>32234.399999999998</v>
      </c>
      <c r="BI2625" s="289">
        <f t="shared" si="2304"/>
        <v>10212</v>
      </c>
      <c r="BJ2625" s="596">
        <f t="shared" si="2305"/>
        <v>85336.799999999988</v>
      </c>
      <c r="BK2625" s="595">
        <f t="shared" si="2306"/>
        <v>5700.9</v>
      </c>
      <c r="BL2625" s="289">
        <f t="shared" si="2307"/>
        <v>4464</v>
      </c>
      <c r="BM2625" s="596">
        <f t="shared" si="2308"/>
        <v>9653.4</v>
      </c>
      <c r="BN2625" s="563">
        <f t="shared" si="2280"/>
        <v>6</v>
      </c>
      <c r="BO2625" s="87">
        <f t="shared" si="2309"/>
        <v>2025</v>
      </c>
      <c r="BP2625" s="87">
        <f t="shared" si="2310"/>
        <v>0</v>
      </c>
      <c r="BQ2625" s="202"/>
    </row>
    <row r="2626" spans="1:69" ht="10.5" customHeight="1" x14ac:dyDescent="0.2">
      <c r="A2626" s="87" t="str">
        <f t="shared" si="2296"/>
        <v>2025-26RX96</v>
      </c>
      <c r="B2626" s="87" t="str">
        <f t="shared" si="2297"/>
        <v>Y60</v>
      </c>
      <c r="C2626" s="240" t="s">
        <v>206</v>
      </c>
      <c r="D2626" s="240" t="s">
        <v>169</v>
      </c>
      <c r="E2626" s="42"/>
      <c r="F2626" s="320" t="str">
        <f>VLOOKUP($G2626,'Selection Sheet'!$C$15:$F$39,3,0)</f>
        <v>Y60</v>
      </c>
      <c r="G2626" s="320" t="str">
        <f t="shared" si="2279"/>
        <v>RX9</v>
      </c>
      <c r="H2626" s="240" t="s">
        <v>535</v>
      </c>
      <c r="I2626" s="534">
        <v>208</v>
      </c>
      <c r="J2626" s="534">
        <v>55</v>
      </c>
      <c r="K2626" s="534">
        <v>22</v>
      </c>
      <c r="L2626" s="534">
        <v>12</v>
      </c>
      <c r="M2626" s="534">
        <v>204</v>
      </c>
      <c r="N2626" s="534">
        <v>8</v>
      </c>
      <c r="O2626" s="534">
        <v>22</v>
      </c>
      <c r="P2626" s="534">
        <v>4</v>
      </c>
      <c r="Q2626" s="534" t="s">
        <v>80</v>
      </c>
      <c r="R2626" s="534" t="s">
        <v>80</v>
      </c>
      <c r="S2626" s="534">
        <v>539</v>
      </c>
      <c r="T2626" s="549">
        <v>349</v>
      </c>
      <c r="U2626" s="554">
        <v>100.2</v>
      </c>
      <c r="V2626" s="554">
        <v>84</v>
      </c>
      <c r="W2626" s="554">
        <v>157.19999999999999</v>
      </c>
      <c r="X2626" s="498">
        <v>453</v>
      </c>
      <c r="Y2626" s="555">
        <v>90.8</v>
      </c>
      <c r="Z2626" s="554">
        <v>38</v>
      </c>
      <c r="AA2626" s="554">
        <v>238.2</v>
      </c>
      <c r="AB2626" s="549">
        <v>74</v>
      </c>
      <c r="AC2626" s="554">
        <v>63.4</v>
      </c>
      <c r="AD2626" s="554">
        <v>52</v>
      </c>
      <c r="AE2626" s="554">
        <v>107.2</v>
      </c>
      <c r="AF2626" s="502">
        <v>122</v>
      </c>
      <c r="AG2626" s="503">
        <v>149.02985074626901</v>
      </c>
      <c r="AH2626" s="503">
        <v>196.2</v>
      </c>
      <c r="AI2626" s="502">
        <v>67</v>
      </c>
      <c r="AJ2626" s="506" t="s">
        <v>80</v>
      </c>
      <c r="AK2626" s="506" t="s">
        <v>80</v>
      </c>
      <c r="AL2626" s="506">
        <v>61</v>
      </c>
      <c r="AM2626" s="506">
        <v>300</v>
      </c>
      <c r="AN2626" s="569"/>
      <c r="AO2626" s="569"/>
      <c r="AP2626" s="569"/>
      <c r="AQ2626" s="569"/>
      <c r="AR2626" s="539"/>
      <c r="AS2626" s="539"/>
      <c r="AT2626" s="539"/>
      <c r="AU2626" s="539"/>
      <c r="AV2626" s="539"/>
      <c r="AW2626" s="539"/>
      <c r="AX2626" s="539"/>
      <c r="AY2626" s="539"/>
      <c r="AZ2626" s="539"/>
      <c r="BA2626" s="539"/>
      <c r="BB2626" s="357"/>
      <c r="BC2626" s="592">
        <f t="shared" si="2298"/>
        <v>9985.0000000000236</v>
      </c>
      <c r="BD2626" s="593">
        <f t="shared" si="2299"/>
        <v>13145.4</v>
      </c>
      <c r="BE2626" s="595">
        <f t="shared" si="2300"/>
        <v>34969.800000000003</v>
      </c>
      <c r="BF2626" s="289">
        <f t="shared" si="2301"/>
        <v>29316</v>
      </c>
      <c r="BG2626" s="596">
        <f t="shared" si="2302"/>
        <v>54862.799999999996</v>
      </c>
      <c r="BH2626" s="595">
        <f t="shared" si="2303"/>
        <v>41132.400000000001</v>
      </c>
      <c r="BI2626" s="289">
        <f t="shared" si="2304"/>
        <v>17214</v>
      </c>
      <c r="BJ2626" s="596">
        <f t="shared" si="2305"/>
        <v>107904.59999999999</v>
      </c>
      <c r="BK2626" s="595">
        <f t="shared" si="2306"/>
        <v>4691.5999999999995</v>
      </c>
      <c r="BL2626" s="289">
        <f t="shared" si="2307"/>
        <v>3848</v>
      </c>
      <c r="BM2626" s="596">
        <f t="shared" si="2308"/>
        <v>7932.8</v>
      </c>
      <c r="BN2626" s="563">
        <f t="shared" si="2280"/>
        <v>6</v>
      </c>
      <c r="BO2626" s="87">
        <f t="shared" si="2309"/>
        <v>2025</v>
      </c>
      <c r="BP2626" s="87">
        <f t="shared" si="2310"/>
        <v>0</v>
      </c>
      <c r="BQ2626" s="202"/>
    </row>
    <row r="2627" spans="1:69" ht="10.5" customHeight="1" x14ac:dyDescent="0.2">
      <c r="A2627" s="314" t="str">
        <f t="shared" si="2296"/>
        <v>2025-26RYA6</v>
      </c>
      <c r="B2627" s="314" t="str">
        <f t="shared" si="2297"/>
        <v>Y60</v>
      </c>
      <c r="C2627" s="243" t="s">
        <v>206</v>
      </c>
      <c r="D2627" s="240" t="s">
        <v>169</v>
      </c>
      <c r="E2627" s="206"/>
      <c r="F2627" s="321" t="str">
        <f>VLOOKUP($G2627,'Selection Sheet'!$C$15:$F$39,3,0)</f>
        <v>Y60</v>
      </c>
      <c r="G2627" s="321" t="str">
        <f t="shared" si="2279"/>
        <v>RYA</v>
      </c>
      <c r="H2627" s="243" t="s">
        <v>536</v>
      </c>
      <c r="I2627" s="540">
        <v>294</v>
      </c>
      <c r="J2627" s="540">
        <v>77</v>
      </c>
      <c r="K2627" s="540">
        <v>41</v>
      </c>
      <c r="L2627" s="540">
        <v>18</v>
      </c>
      <c r="M2627" s="540">
        <v>293</v>
      </c>
      <c r="N2627" s="540">
        <v>28</v>
      </c>
      <c r="O2627" s="540">
        <v>40</v>
      </c>
      <c r="P2627" s="540">
        <v>10</v>
      </c>
      <c r="Q2627" s="540" t="s">
        <v>80</v>
      </c>
      <c r="R2627" s="540" t="s">
        <v>80</v>
      </c>
      <c r="S2627" s="540">
        <v>884</v>
      </c>
      <c r="T2627" s="514">
        <v>347</v>
      </c>
      <c r="U2627" s="551">
        <v>87.6</v>
      </c>
      <c r="V2627" s="551">
        <v>75</v>
      </c>
      <c r="W2627" s="551">
        <v>124.4</v>
      </c>
      <c r="X2627" s="511">
        <v>519</v>
      </c>
      <c r="Y2627" s="556">
        <v>93.9</v>
      </c>
      <c r="Z2627" s="551">
        <v>39</v>
      </c>
      <c r="AA2627" s="551">
        <v>250</v>
      </c>
      <c r="AB2627" s="514">
        <v>91</v>
      </c>
      <c r="AC2627" s="551">
        <v>62</v>
      </c>
      <c r="AD2627" s="551">
        <v>51</v>
      </c>
      <c r="AE2627" s="551">
        <v>116</v>
      </c>
      <c r="AF2627" s="515">
        <v>134</v>
      </c>
      <c r="AG2627" s="516">
        <v>142.68141592920401</v>
      </c>
      <c r="AH2627" s="516">
        <v>192.6</v>
      </c>
      <c r="AI2627" s="515">
        <v>113</v>
      </c>
      <c r="AJ2627" s="519" t="s">
        <v>80</v>
      </c>
      <c r="AK2627" s="519" t="s">
        <v>80</v>
      </c>
      <c r="AL2627" s="519">
        <v>209</v>
      </c>
      <c r="AM2627" s="519">
        <v>300</v>
      </c>
      <c r="AN2627" s="570"/>
      <c r="AO2627" s="570"/>
      <c r="AP2627" s="570"/>
      <c r="AQ2627" s="570"/>
      <c r="AR2627" s="542"/>
      <c r="AS2627" s="542"/>
      <c r="AT2627" s="542"/>
      <c r="AU2627" s="542"/>
      <c r="AV2627" s="542"/>
      <c r="AW2627" s="542"/>
      <c r="AX2627" s="542"/>
      <c r="AY2627" s="542"/>
      <c r="AZ2627" s="542"/>
      <c r="BA2627" s="542"/>
      <c r="BB2627" s="358"/>
      <c r="BC2627" s="597">
        <f t="shared" si="2298"/>
        <v>16123.000000000053</v>
      </c>
      <c r="BD2627" s="598">
        <f t="shared" si="2299"/>
        <v>21763.8</v>
      </c>
      <c r="BE2627" s="602">
        <f t="shared" si="2300"/>
        <v>30397.199999999997</v>
      </c>
      <c r="BF2627" s="603">
        <f t="shared" si="2301"/>
        <v>26025</v>
      </c>
      <c r="BG2627" s="604">
        <f t="shared" si="2302"/>
        <v>43166.8</v>
      </c>
      <c r="BH2627" s="602">
        <f t="shared" si="2303"/>
        <v>48734.100000000006</v>
      </c>
      <c r="BI2627" s="603">
        <f t="shared" si="2304"/>
        <v>20241</v>
      </c>
      <c r="BJ2627" s="604">
        <f t="shared" si="2305"/>
        <v>129750</v>
      </c>
      <c r="BK2627" s="602">
        <f t="shared" si="2306"/>
        <v>5642</v>
      </c>
      <c r="BL2627" s="603">
        <f t="shared" si="2307"/>
        <v>4641</v>
      </c>
      <c r="BM2627" s="604">
        <f t="shared" si="2308"/>
        <v>10556</v>
      </c>
      <c r="BN2627" s="564">
        <f t="shared" si="2280"/>
        <v>6</v>
      </c>
      <c r="BO2627" s="314">
        <f t="shared" si="2309"/>
        <v>2025</v>
      </c>
      <c r="BP2627" s="314">
        <f t="shared" si="2310"/>
        <v>0</v>
      </c>
      <c r="BQ2627" s="202"/>
    </row>
    <row r="2628" spans="1:69" ht="10.5" customHeight="1" x14ac:dyDescent="0.2">
      <c r="A2628" s="87" t="str">
        <f t="shared" si="2296"/>
        <v>2025-26RYC6</v>
      </c>
      <c r="B2628" s="87" t="str">
        <f t="shared" si="2297"/>
        <v>Y61</v>
      </c>
      <c r="C2628" s="240" t="s">
        <v>206</v>
      </c>
      <c r="D2628" s="240" t="s">
        <v>169</v>
      </c>
      <c r="E2628" s="42"/>
      <c r="F2628" s="320" t="str">
        <f>VLOOKUP($G2628,'Selection Sheet'!$C$15:$F$39,3,0)</f>
        <v>Y61</v>
      </c>
      <c r="G2628" s="320" t="str">
        <f t="shared" si="2279"/>
        <v>RYC</v>
      </c>
      <c r="H2628" s="240" t="s">
        <v>537</v>
      </c>
      <c r="I2628" s="534">
        <v>245</v>
      </c>
      <c r="J2628" s="534">
        <v>82</v>
      </c>
      <c r="K2628" s="534">
        <v>49</v>
      </c>
      <c r="L2628" s="534">
        <v>31</v>
      </c>
      <c r="M2628" s="534">
        <v>243</v>
      </c>
      <c r="N2628" s="534">
        <v>40</v>
      </c>
      <c r="O2628" s="534">
        <v>48</v>
      </c>
      <c r="P2628" s="534">
        <v>23</v>
      </c>
      <c r="Q2628" s="534" t="s">
        <v>80</v>
      </c>
      <c r="R2628" s="534" t="s">
        <v>80</v>
      </c>
      <c r="S2628" s="534">
        <v>853</v>
      </c>
      <c r="T2628" s="549">
        <v>613</v>
      </c>
      <c r="U2628" s="554">
        <v>89.4</v>
      </c>
      <c r="V2628" s="554">
        <v>81</v>
      </c>
      <c r="W2628" s="554">
        <v>136</v>
      </c>
      <c r="X2628" s="498">
        <v>553</v>
      </c>
      <c r="Y2628" s="555">
        <v>68.099999999999994</v>
      </c>
      <c r="Z2628" s="554">
        <v>28</v>
      </c>
      <c r="AA2628" s="554">
        <v>186</v>
      </c>
      <c r="AB2628" s="549">
        <v>105</v>
      </c>
      <c r="AC2628" s="554">
        <v>62.6</v>
      </c>
      <c r="AD2628" s="554">
        <v>55</v>
      </c>
      <c r="AE2628" s="554">
        <v>108</v>
      </c>
      <c r="AF2628" s="502">
        <v>109</v>
      </c>
      <c r="AG2628" s="503">
        <v>149.29670329670299</v>
      </c>
      <c r="AH2628" s="503">
        <v>200</v>
      </c>
      <c r="AI2628" s="502">
        <v>91</v>
      </c>
      <c r="AJ2628" s="538" t="s">
        <v>80</v>
      </c>
      <c r="AK2628" s="538" t="s">
        <v>80</v>
      </c>
      <c r="AL2628" s="538">
        <v>276</v>
      </c>
      <c r="AM2628" s="538">
        <v>300</v>
      </c>
      <c r="AN2628" s="539"/>
      <c r="AO2628" s="539"/>
      <c r="AP2628" s="569"/>
      <c r="AQ2628" s="569"/>
      <c r="AR2628" s="539"/>
      <c r="AS2628" s="539"/>
      <c r="AT2628" s="539"/>
      <c r="AU2628" s="539"/>
      <c r="AV2628" s="539"/>
      <c r="AW2628" s="539"/>
      <c r="AX2628" s="539"/>
      <c r="AY2628" s="539"/>
      <c r="AZ2628" s="539"/>
      <c r="BA2628" s="539"/>
      <c r="BB2628" s="357"/>
      <c r="BC2628" s="592">
        <f t="shared" si="2298"/>
        <v>13585.999999999971</v>
      </c>
      <c r="BD2628" s="593">
        <f t="shared" si="2299"/>
        <v>18200</v>
      </c>
      <c r="BE2628" s="595">
        <f t="shared" si="2300"/>
        <v>54802.200000000004</v>
      </c>
      <c r="BF2628" s="289">
        <f t="shared" si="2301"/>
        <v>49653</v>
      </c>
      <c r="BG2628" s="596">
        <f t="shared" si="2302"/>
        <v>83368</v>
      </c>
      <c r="BH2628" s="595">
        <f t="shared" si="2303"/>
        <v>37659.299999999996</v>
      </c>
      <c r="BI2628" s="289">
        <f t="shared" si="2304"/>
        <v>15484</v>
      </c>
      <c r="BJ2628" s="596">
        <f t="shared" si="2305"/>
        <v>102858</v>
      </c>
      <c r="BK2628" s="595">
        <f t="shared" si="2306"/>
        <v>6573</v>
      </c>
      <c r="BL2628" s="289">
        <f t="shared" si="2307"/>
        <v>5775</v>
      </c>
      <c r="BM2628" s="596">
        <f t="shared" si="2308"/>
        <v>11340</v>
      </c>
      <c r="BN2628" s="563">
        <f t="shared" si="2280"/>
        <v>6</v>
      </c>
      <c r="BO2628" s="87">
        <f t="shared" si="2309"/>
        <v>2025</v>
      </c>
      <c r="BP2628" s="87">
        <f t="shared" si="2310"/>
        <v>0</v>
      </c>
      <c r="BQ2628" s="202"/>
    </row>
    <row r="2629" spans="1:69" ht="10.5" customHeight="1" x14ac:dyDescent="0.2">
      <c r="A2629" s="87" t="str">
        <f t="shared" si="2296"/>
        <v>2025-26RYD6</v>
      </c>
      <c r="B2629" s="87" t="str">
        <f t="shared" si="2297"/>
        <v>Y59</v>
      </c>
      <c r="C2629" s="240" t="s">
        <v>206</v>
      </c>
      <c r="D2629" s="240" t="s">
        <v>169</v>
      </c>
      <c r="E2629" s="42"/>
      <c r="F2629" s="320" t="str">
        <f>VLOOKUP($G2629,'Selection Sheet'!$C$15:$F$39,3,0)</f>
        <v>Y59</v>
      </c>
      <c r="G2629" s="320" t="str">
        <f t="shared" si="2279"/>
        <v>RYD</v>
      </c>
      <c r="H2629" s="240" t="s">
        <v>538</v>
      </c>
      <c r="I2629" s="534">
        <v>204</v>
      </c>
      <c r="J2629" s="534">
        <v>60</v>
      </c>
      <c r="K2629" s="534">
        <v>34</v>
      </c>
      <c r="L2629" s="534">
        <v>16</v>
      </c>
      <c r="M2629" s="534">
        <v>204</v>
      </c>
      <c r="N2629" s="534">
        <v>26</v>
      </c>
      <c r="O2629" s="534">
        <v>34</v>
      </c>
      <c r="P2629" s="534">
        <v>12</v>
      </c>
      <c r="Q2629" s="534" t="s">
        <v>80</v>
      </c>
      <c r="R2629" s="534" t="s">
        <v>80</v>
      </c>
      <c r="S2629" s="534">
        <v>550</v>
      </c>
      <c r="T2629" s="549">
        <v>444</v>
      </c>
      <c r="U2629" s="554">
        <v>87.6</v>
      </c>
      <c r="V2629" s="554">
        <v>77</v>
      </c>
      <c r="W2629" s="554">
        <v>135.4</v>
      </c>
      <c r="X2629" s="498">
        <v>448</v>
      </c>
      <c r="Y2629" s="555">
        <v>46.8</v>
      </c>
      <c r="Z2629" s="554">
        <v>22.5</v>
      </c>
      <c r="AA2629" s="554">
        <v>89.1</v>
      </c>
      <c r="AB2629" s="549">
        <v>85</v>
      </c>
      <c r="AC2629" s="554">
        <v>60.6</v>
      </c>
      <c r="AD2629" s="554">
        <v>47</v>
      </c>
      <c r="AE2629" s="554">
        <v>109.2</v>
      </c>
      <c r="AF2629" s="502">
        <v>105</v>
      </c>
      <c r="AG2629" s="503">
        <v>151.19999999999999</v>
      </c>
      <c r="AH2629" s="503">
        <v>216.1</v>
      </c>
      <c r="AI2629" s="502">
        <v>80</v>
      </c>
      <c r="AJ2629" s="538" t="s">
        <v>80</v>
      </c>
      <c r="AK2629" s="538" t="s">
        <v>80</v>
      </c>
      <c r="AL2629" s="538">
        <v>130</v>
      </c>
      <c r="AM2629" s="538">
        <v>300</v>
      </c>
      <c r="AN2629" s="539"/>
      <c r="AO2629" s="539"/>
      <c r="AP2629" s="569"/>
      <c r="AQ2629" s="569"/>
      <c r="AR2629" s="539"/>
      <c r="AS2629" s="539"/>
      <c r="AT2629" s="539"/>
      <c r="AU2629" s="539"/>
      <c r="AV2629" s="539"/>
      <c r="AW2629" s="539"/>
      <c r="AX2629" s="539"/>
      <c r="AY2629" s="539"/>
      <c r="AZ2629" s="539"/>
      <c r="BA2629" s="539"/>
      <c r="BB2629" s="357"/>
      <c r="BC2629" s="592">
        <f t="shared" si="2298"/>
        <v>12096</v>
      </c>
      <c r="BD2629" s="593">
        <f t="shared" si="2299"/>
        <v>17288</v>
      </c>
      <c r="BE2629" s="595">
        <f t="shared" si="2300"/>
        <v>38894.399999999994</v>
      </c>
      <c r="BF2629" s="289">
        <f t="shared" si="2301"/>
        <v>34188</v>
      </c>
      <c r="BG2629" s="596">
        <f t="shared" si="2302"/>
        <v>60117.600000000006</v>
      </c>
      <c r="BH2629" s="595">
        <f t="shared" si="2303"/>
        <v>20966.399999999998</v>
      </c>
      <c r="BI2629" s="289">
        <f t="shared" si="2304"/>
        <v>10080</v>
      </c>
      <c r="BJ2629" s="596">
        <f t="shared" si="2305"/>
        <v>39916.799999999996</v>
      </c>
      <c r="BK2629" s="595">
        <f t="shared" si="2306"/>
        <v>5151</v>
      </c>
      <c r="BL2629" s="289">
        <f t="shared" si="2307"/>
        <v>3995</v>
      </c>
      <c r="BM2629" s="596">
        <f t="shared" si="2308"/>
        <v>9282</v>
      </c>
      <c r="BN2629" s="563">
        <f t="shared" si="2280"/>
        <v>6</v>
      </c>
      <c r="BO2629" s="87">
        <f t="shared" si="2309"/>
        <v>2025</v>
      </c>
      <c r="BP2629" s="87">
        <f t="shared" si="2310"/>
        <v>0</v>
      </c>
      <c r="BQ2629" s="202"/>
    </row>
    <row r="2630" spans="1:69" ht="10.5" customHeight="1" x14ac:dyDescent="0.2">
      <c r="A2630" s="87" t="str">
        <f t="shared" si="2296"/>
        <v>2025-26RYE6</v>
      </c>
      <c r="B2630" s="87" t="str">
        <f t="shared" si="2297"/>
        <v>Y59</v>
      </c>
      <c r="C2630" s="240" t="s">
        <v>206</v>
      </c>
      <c r="D2630" s="240" t="s">
        <v>169</v>
      </c>
      <c r="E2630" s="42"/>
      <c r="F2630" s="320" t="str">
        <f>VLOOKUP($G2630,'Selection Sheet'!$C$15:$F$39,3,0)</f>
        <v>Y59</v>
      </c>
      <c r="G2630" s="320" t="str">
        <f t="shared" si="2279"/>
        <v>RYE</v>
      </c>
      <c r="H2630" s="240" t="s">
        <v>539</v>
      </c>
      <c r="I2630" s="534">
        <v>216</v>
      </c>
      <c r="J2630" s="534">
        <v>54</v>
      </c>
      <c r="K2630" s="534">
        <v>29</v>
      </c>
      <c r="L2630" s="534">
        <v>18</v>
      </c>
      <c r="M2630" s="534">
        <v>216</v>
      </c>
      <c r="N2630" s="534">
        <v>23</v>
      </c>
      <c r="O2630" s="534">
        <v>29</v>
      </c>
      <c r="P2630" s="534">
        <v>10</v>
      </c>
      <c r="Q2630" s="534" t="s">
        <v>80</v>
      </c>
      <c r="R2630" s="534" t="s">
        <v>80</v>
      </c>
      <c r="S2630" s="534">
        <v>427</v>
      </c>
      <c r="T2630" s="549">
        <v>334</v>
      </c>
      <c r="U2630" s="554">
        <v>97.7</v>
      </c>
      <c r="V2630" s="554">
        <v>83</v>
      </c>
      <c r="W2630" s="554">
        <v>146.69999999999999</v>
      </c>
      <c r="X2630" s="498">
        <v>357</v>
      </c>
      <c r="Y2630" s="555">
        <v>77.8</v>
      </c>
      <c r="Z2630" s="554">
        <v>28</v>
      </c>
      <c r="AA2630" s="554">
        <v>241.5</v>
      </c>
      <c r="AB2630" s="549">
        <v>71</v>
      </c>
      <c r="AC2630" s="554">
        <v>50.9</v>
      </c>
      <c r="AD2630" s="554">
        <v>43</v>
      </c>
      <c r="AE2630" s="554">
        <v>97</v>
      </c>
      <c r="AF2630" s="502">
        <v>81</v>
      </c>
      <c r="AG2630" s="503">
        <v>140.446153846154</v>
      </c>
      <c r="AH2630" s="503">
        <v>166.2</v>
      </c>
      <c r="AI2630" s="502">
        <v>65</v>
      </c>
      <c r="AJ2630" s="538" t="s">
        <v>80</v>
      </c>
      <c r="AK2630" s="538" t="s">
        <v>80</v>
      </c>
      <c r="AL2630" s="538">
        <v>188</v>
      </c>
      <c r="AM2630" s="538">
        <v>300</v>
      </c>
      <c r="AN2630" s="539"/>
      <c r="AO2630" s="539"/>
      <c r="AP2630" s="569"/>
      <c r="AQ2630" s="569"/>
      <c r="AR2630" s="539"/>
      <c r="AS2630" s="539"/>
      <c r="AT2630" s="539"/>
      <c r="AU2630" s="539"/>
      <c r="AV2630" s="539"/>
      <c r="AW2630" s="539"/>
      <c r="AX2630" s="539"/>
      <c r="AY2630" s="539"/>
      <c r="AZ2630" s="539"/>
      <c r="BA2630" s="539"/>
      <c r="BB2630" s="357"/>
      <c r="BC2630" s="592">
        <f t="shared" si="2298"/>
        <v>9129.0000000000109</v>
      </c>
      <c r="BD2630" s="593">
        <f t="shared" si="2299"/>
        <v>10803</v>
      </c>
      <c r="BE2630" s="595">
        <f t="shared" si="2300"/>
        <v>32631.8</v>
      </c>
      <c r="BF2630" s="289">
        <f t="shared" si="2301"/>
        <v>27722</v>
      </c>
      <c r="BG2630" s="596">
        <f t="shared" si="2302"/>
        <v>48997.799999999996</v>
      </c>
      <c r="BH2630" s="595">
        <f t="shared" si="2303"/>
        <v>27774.6</v>
      </c>
      <c r="BI2630" s="289">
        <f t="shared" si="2304"/>
        <v>9996</v>
      </c>
      <c r="BJ2630" s="596">
        <f t="shared" si="2305"/>
        <v>86215.5</v>
      </c>
      <c r="BK2630" s="595">
        <f t="shared" si="2306"/>
        <v>3613.9</v>
      </c>
      <c r="BL2630" s="289">
        <f t="shared" si="2307"/>
        <v>3053</v>
      </c>
      <c r="BM2630" s="596">
        <f t="shared" si="2308"/>
        <v>6887</v>
      </c>
      <c r="BN2630" s="563">
        <f t="shared" si="2280"/>
        <v>6</v>
      </c>
      <c r="BO2630" s="87">
        <f t="shared" si="2309"/>
        <v>2025</v>
      </c>
      <c r="BP2630" s="87">
        <f t="shared" si="2310"/>
        <v>0</v>
      </c>
      <c r="BQ2630" s="202"/>
    </row>
    <row r="2631" spans="1:69" ht="10.5" customHeight="1" x14ac:dyDescent="0.2">
      <c r="A2631" s="312" t="str">
        <f t="shared" si="2296"/>
        <v>2025-26RYF6</v>
      </c>
      <c r="B2631" s="312" t="str">
        <f t="shared" si="2297"/>
        <v>Y58</v>
      </c>
      <c r="C2631" s="245" t="s">
        <v>206</v>
      </c>
      <c r="D2631" s="245" t="s">
        <v>169</v>
      </c>
      <c r="E2631" s="53"/>
      <c r="F2631" s="322" t="str">
        <f>VLOOKUP($G2631,'Selection Sheet'!$C$15:$F$39,3,0)</f>
        <v>Y58</v>
      </c>
      <c r="G2631" s="322" t="str">
        <f t="shared" si="2279"/>
        <v>RYF</v>
      </c>
      <c r="H2631" s="245" t="s">
        <v>540</v>
      </c>
      <c r="I2631" s="543">
        <v>206</v>
      </c>
      <c r="J2631" s="543">
        <v>67</v>
      </c>
      <c r="K2631" s="543">
        <v>34</v>
      </c>
      <c r="L2631" s="543">
        <v>22</v>
      </c>
      <c r="M2631" s="543">
        <v>206</v>
      </c>
      <c r="N2631" s="543">
        <v>29</v>
      </c>
      <c r="O2631" s="543">
        <v>34</v>
      </c>
      <c r="P2631" s="543">
        <v>16</v>
      </c>
      <c r="Q2631" s="543" t="s">
        <v>80</v>
      </c>
      <c r="R2631" s="543" t="s">
        <v>80</v>
      </c>
      <c r="S2631" s="543">
        <v>670</v>
      </c>
      <c r="T2631" s="524">
        <v>682</v>
      </c>
      <c r="U2631" s="552">
        <v>106.2</v>
      </c>
      <c r="V2631" s="552">
        <v>93</v>
      </c>
      <c r="W2631" s="552">
        <v>164.9</v>
      </c>
      <c r="X2631" s="524">
        <v>644</v>
      </c>
      <c r="Y2631" s="557">
        <v>69.8</v>
      </c>
      <c r="Z2631" s="552">
        <v>22</v>
      </c>
      <c r="AA2631" s="552">
        <v>192.8</v>
      </c>
      <c r="AB2631" s="527">
        <v>104</v>
      </c>
      <c r="AC2631" s="552">
        <v>61.3</v>
      </c>
      <c r="AD2631" s="552">
        <v>57</v>
      </c>
      <c r="AE2631" s="552">
        <v>92.4</v>
      </c>
      <c r="AF2631" s="528">
        <v>110</v>
      </c>
      <c r="AG2631" s="529">
        <v>155.04210526315799</v>
      </c>
      <c r="AH2631" s="529">
        <v>223.2</v>
      </c>
      <c r="AI2631" s="528">
        <v>95</v>
      </c>
      <c r="AJ2631" s="544" t="s">
        <v>80</v>
      </c>
      <c r="AK2631" s="544" t="s">
        <v>80</v>
      </c>
      <c r="AL2631" s="544">
        <v>141</v>
      </c>
      <c r="AM2631" s="544">
        <v>300</v>
      </c>
      <c r="AN2631" s="545"/>
      <c r="AO2631" s="545"/>
      <c r="AP2631" s="571"/>
      <c r="AQ2631" s="571"/>
      <c r="AR2631" s="545"/>
      <c r="AS2631" s="545"/>
      <c r="AT2631" s="545"/>
      <c r="AU2631" s="545"/>
      <c r="AV2631" s="545"/>
      <c r="AW2631" s="545"/>
      <c r="AX2631" s="545"/>
      <c r="AY2631" s="545"/>
      <c r="AZ2631" s="545"/>
      <c r="BA2631" s="545"/>
      <c r="BB2631" s="359"/>
      <c r="BC2631" s="605">
        <f t="shared" si="2298"/>
        <v>14729.000000000009</v>
      </c>
      <c r="BD2631" s="606">
        <f t="shared" si="2299"/>
        <v>21204</v>
      </c>
      <c r="BE2631" s="609">
        <f t="shared" si="2300"/>
        <v>72428.400000000009</v>
      </c>
      <c r="BF2631" s="311">
        <f t="shared" si="2301"/>
        <v>63426</v>
      </c>
      <c r="BG2631" s="610">
        <f t="shared" si="2302"/>
        <v>112461.8</v>
      </c>
      <c r="BH2631" s="609">
        <f t="shared" si="2303"/>
        <v>44951.199999999997</v>
      </c>
      <c r="BI2631" s="311">
        <f t="shared" si="2304"/>
        <v>14168</v>
      </c>
      <c r="BJ2631" s="610">
        <f t="shared" si="2305"/>
        <v>124163.20000000001</v>
      </c>
      <c r="BK2631" s="609">
        <f t="shared" si="2306"/>
        <v>6375.2</v>
      </c>
      <c r="BL2631" s="311">
        <f t="shared" si="2307"/>
        <v>5928</v>
      </c>
      <c r="BM2631" s="610">
        <f t="shared" si="2308"/>
        <v>9609.6</v>
      </c>
      <c r="BN2631" s="565">
        <f t="shared" si="2280"/>
        <v>6</v>
      </c>
      <c r="BO2631" s="312">
        <f t="shared" si="2309"/>
        <v>2025</v>
      </c>
      <c r="BP2631" s="312">
        <f t="shared" si="2310"/>
        <v>0</v>
      </c>
      <c r="BQ2631" s="363"/>
    </row>
    <row r="2632" spans="1:69" ht="10.5" customHeight="1" x14ac:dyDescent="0.2">
      <c r="A2632" s="313" t="str">
        <f t="shared" ref="A2632:A2642" si="2311">CONCATENATE(C2632,G2632,BN2632)</f>
        <v>2025-26R1F7</v>
      </c>
      <c r="B2632" s="313" t="str">
        <f t="shared" ref="B2632:B2642" si="2312">F2632</f>
        <v>Y59</v>
      </c>
      <c r="C2632" s="241" t="s">
        <v>206</v>
      </c>
      <c r="D2632" s="241" t="s">
        <v>170</v>
      </c>
      <c r="E2632" s="223"/>
      <c r="F2632" s="364" t="str">
        <f>VLOOKUP($G2632,'Selection Sheet'!$C$15:$F$39,3,0)</f>
        <v>Y59</v>
      </c>
      <c r="G2632" s="364" t="str">
        <f t="shared" si="2279"/>
        <v>R1F</v>
      </c>
      <c r="H2632" s="241" t="s">
        <v>529</v>
      </c>
      <c r="I2632" s="546">
        <v>6</v>
      </c>
      <c r="J2632" s="546">
        <v>1</v>
      </c>
      <c r="K2632" s="546">
        <v>1</v>
      </c>
      <c r="L2632" s="546">
        <v>0</v>
      </c>
      <c r="M2632" s="546">
        <v>7</v>
      </c>
      <c r="N2632" s="546">
        <v>1</v>
      </c>
      <c r="O2632" s="546">
        <v>1</v>
      </c>
      <c r="P2632" s="546">
        <v>0</v>
      </c>
      <c r="Q2632" s="546" t="s">
        <v>80</v>
      </c>
      <c r="R2632" s="546" t="s">
        <v>80</v>
      </c>
      <c r="S2632" s="546">
        <v>20</v>
      </c>
      <c r="T2632" s="486">
        <v>19</v>
      </c>
      <c r="U2632" s="553">
        <v>102.1</v>
      </c>
      <c r="V2632" s="553">
        <v>88</v>
      </c>
      <c r="W2632" s="553">
        <v>190.8</v>
      </c>
      <c r="X2632" s="486">
        <v>18</v>
      </c>
      <c r="Y2632" s="558">
        <v>30.4</v>
      </c>
      <c r="Z2632" s="553">
        <v>25</v>
      </c>
      <c r="AA2632" s="553">
        <v>54.8</v>
      </c>
      <c r="AB2632" s="489" t="s">
        <v>80</v>
      </c>
      <c r="AC2632" s="553" t="s">
        <v>80</v>
      </c>
      <c r="AD2632" s="553" t="s">
        <v>80</v>
      </c>
      <c r="AE2632" s="553" t="s">
        <v>80</v>
      </c>
      <c r="AF2632" s="490">
        <v>2</v>
      </c>
      <c r="AG2632" s="491">
        <v>214</v>
      </c>
      <c r="AH2632" s="491">
        <v>226</v>
      </c>
      <c r="AI2632" s="490">
        <v>2</v>
      </c>
      <c r="AJ2632" s="538">
        <v>2</v>
      </c>
      <c r="AK2632" s="538">
        <v>2</v>
      </c>
      <c r="AL2632" s="538" t="s">
        <v>80</v>
      </c>
      <c r="AM2632" s="538" t="s">
        <v>80</v>
      </c>
      <c r="AN2632" s="539"/>
      <c r="AO2632" s="539"/>
      <c r="AP2632" s="572"/>
      <c r="AQ2632" s="572"/>
      <c r="AR2632" s="548"/>
      <c r="AS2632" s="548"/>
      <c r="AT2632" s="548"/>
      <c r="AU2632" s="548"/>
      <c r="AV2632" s="548"/>
      <c r="AW2632" s="548"/>
      <c r="AX2632" s="548"/>
      <c r="AY2632" s="548"/>
      <c r="AZ2632" s="548"/>
      <c r="BA2632" s="548"/>
      <c r="BB2632" s="361"/>
      <c r="BC2632" s="586">
        <f t="shared" ref="BC2632:BC2642" si="2313">IFERROR(AG2632*$AI2632,"-")</f>
        <v>428</v>
      </c>
      <c r="BD2632" s="587">
        <f t="shared" ref="BD2632:BD2642" si="2314">IFERROR(AH2632*$AI2632,"-")</f>
        <v>452</v>
      </c>
      <c r="BE2632" s="590">
        <f t="shared" ref="BE2632:BE2642" si="2315">IFERROR(U2632*$T2632, "-")</f>
        <v>1939.8999999999999</v>
      </c>
      <c r="BF2632" s="308">
        <f t="shared" ref="BF2632:BF2642" si="2316">IFERROR(V2632*$T2632,"-")</f>
        <v>1672</v>
      </c>
      <c r="BG2632" s="591">
        <f t="shared" ref="BG2632:BG2642" si="2317">IFERROR(W2632*$T2632,"-")</f>
        <v>3625.2000000000003</v>
      </c>
      <c r="BH2632" s="590">
        <f t="shared" ref="BH2632:BH2642" si="2318">IFERROR(Y2632*$X2632, "-")</f>
        <v>547.19999999999993</v>
      </c>
      <c r="BI2632" s="308">
        <f t="shared" ref="BI2632:BI2642" si="2319">IFERROR(Z2632*$X2632,"-")</f>
        <v>450</v>
      </c>
      <c r="BJ2632" s="591">
        <f t="shared" ref="BJ2632:BJ2642" si="2320">IFERROR(AA2632*$X2632,"-")</f>
        <v>986.4</v>
      </c>
      <c r="BK2632" s="590" t="str">
        <f t="shared" ref="BK2632:BK2642" si="2321">IFERROR(AC2632*$AB2632, "-")</f>
        <v>-</v>
      </c>
      <c r="BL2632" s="308" t="str">
        <f t="shared" ref="BL2632:BL2642" si="2322">IFERROR(AD2632*$AB2632,"-")</f>
        <v>-</v>
      </c>
      <c r="BM2632" s="591" t="str">
        <f t="shared" ref="BM2632:BM2642" si="2323">IFERROR(AE2632*$AB2632,"-")</f>
        <v>-</v>
      </c>
      <c r="BN2632" s="562">
        <f t="shared" si="2280"/>
        <v>7</v>
      </c>
      <c r="BO2632" s="313">
        <f t="shared" ref="BO2632:BO2642" si="2324">VALUE(LEFT(C2632,4)+IF($BN2632&lt;4,1,0))</f>
        <v>2025</v>
      </c>
      <c r="BP2632" s="313">
        <f t="shared" ref="BP2632:BP2642" si="2325">(BN2632/3-ROUNDDOWN(BN2632/3,0))*3</f>
        <v>1.0000000000000004</v>
      </c>
      <c r="BQ2632" s="362"/>
    </row>
    <row r="2633" spans="1:69" ht="10.5" customHeight="1" x14ac:dyDescent="0.2">
      <c r="A2633" s="87" t="str">
        <f t="shared" si="2311"/>
        <v>2025-26RRU7</v>
      </c>
      <c r="B2633" s="87" t="str">
        <f t="shared" si="2312"/>
        <v>Y56</v>
      </c>
      <c r="C2633" s="240" t="s">
        <v>206</v>
      </c>
      <c r="D2633" s="240" t="s">
        <v>170</v>
      </c>
      <c r="E2633" s="42"/>
      <c r="F2633" s="320" t="str">
        <f>VLOOKUP($G2633,'Selection Sheet'!$C$15:$F$39,3,0)</f>
        <v>Y56</v>
      </c>
      <c r="G2633" s="320" t="str">
        <f t="shared" si="2279"/>
        <v>RRU</v>
      </c>
      <c r="H2633" s="240" t="s">
        <v>530</v>
      </c>
      <c r="I2633" s="534">
        <v>340</v>
      </c>
      <c r="J2633" s="534">
        <v>115</v>
      </c>
      <c r="K2633" s="534">
        <v>54</v>
      </c>
      <c r="L2633" s="534">
        <v>29</v>
      </c>
      <c r="M2633" s="534">
        <v>333</v>
      </c>
      <c r="N2633" s="534">
        <v>40</v>
      </c>
      <c r="O2633" s="534">
        <v>54</v>
      </c>
      <c r="P2633" s="534">
        <v>20</v>
      </c>
      <c r="Q2633" s="534" t="s">
        <v>80</v>
      </c>
      <c r="R2633" s="534" t="s">
        <v>80</v>
      </c>
      <c r="S2633" s="534">
        <v>962</v>
      </c>
      <c r="T2633" s="549">
        <v>343</v>
      </c>
      <c r="U2633" s="554">
        <v>87.9</v>
      </c>
      <c r="V2633" s="554">
        <v>79</v>
      </c>
      <c r="W2633" s="554">
        <v>134.80000000000001</v>
      </c>
      <c r="X2633" s="498">
        <v>626</v>
      </c>
      <c r="Y2633" s="555">
        <v>60</v>
      </c>
      <c r="Z2633" s="554">
        <v>25</v>
      </c>
      <c r="AA2633" s="554">
        <v>148.80000000000001</v>
      </c>
      <c r="AB2633" s="549">
        <v>88</v>
      </c>
      <c r="AC2633" s="554">
        <v>52</v>
      </c>
      <c r="AD2633" s="554">
        <v>43.5</v>
      </c>
      <c r="AE2633" s="554">
        <v>88.8</v>
      </c>
      <c r="AF2633" s="502">
        <v>143</v>
      </c>
      <c r="AG2633" s="503">
        <v>143.564885496183</v>
      </c>
      <c r="AH2633" s="503">
        <v>197</v>
      </c>
      <c r="AI2633" s="502">
        <v>131</v>
      </c>
      <c r="AJ2633" s="538">
        <v>235</v>
      </c>
      <c r="AK2633" s="538">
        <v>290</v>
      </c>
      <c r="AL2633" s="538" t="s">
        <v>80</v>
      </c>
      <c r="AM2633" s="538" t="s">
        <v>80</v>
      </c>
      <c r="AN2633" s="539"/>
      <c r="AO2633" s="539"/>
      <c r="AP2633" s="569"/>
      <c r="AQ2633" s="569"/>
      <c r="AR2633" s="539"/>
      <c r="AS2633" s="539"/>
      <c r="AT2633" s="539"/>
      <c r="AU2633" s="539"/>
      <c r="AV2633" s="539"/>
      <c r="AW2633" s="539"/>
      <c r="AX2633" s="539"/>
      <c r="AY2633" s="539"/>
      <c r="AZ2633" s="539"/>
      <c r="BA2633" s="539"/>
      <c r="BB2633" s="357"/>
      <c r="BC2633" s="592">
        <f t="shared" si="2313"/>
        <v>18806.999999999971</v>
      </c>
      <c r="BD2633" s="593">
        <f t="shared" si="2314"/>
        <v>25807</v>
      </c>
      <c r="BE2633" s="595">
        <f t="shared" si="2315"/>
        <v>30149.7</v>
      </c>
      <c r="BF2633" s="289">
        <f t="shared" si="2316"/>
        <v>27097</v>
      </c>
      <c r="BG2633" s="596">
        <f t="shared" si="2317"/>
        <v>46236.4</v>
      </c>
      <c r="BH2633" s="595">
        <f t="shared" si="2318"/>
        <v>37560</v>
      </c>
      <c r="BI2633" s="289">
        <f t="shared" si="2319"/>
        <v>15650</v>
      </c>
      <c r="BJ2633" s="596">
        <f t="shared" si="2320"/>
        <v>93148.800000000003</v>
      </c>
      <c r="BK2633" s="595">
        <f t="shared" si="2321"/>
        <v>4576</v>
      </c>
      <c r="BL2633" s="289">
        <f t="shared" si="2322"/>
        <v>3828</v>
      </c>
      <c r="BM2633" s="596">
        <f t="shared" si="2323"/>
        <v>7814.4</v>
      </c>
      <c r="BN2633" s="563">
        <f t="shared" si="2280"/>
        <v>7</v>
      </c>
      <c r="BO2633" s="87">
        <f t="shared" si="2324"/>
        <v>2025</v>
      </c>
      <c r="BP2633" s="87">
        <f t="shared" si="2325"/>
        <v>1.0000000000000004</v>
      </c>
      <c r="BQ2633" s="202"/>
    </row>
    <row r="2634" spans="1:69" ht="10.5" customHeight="1" x14ac:dyDescent="0.2">
      <c r="A2634" s="87" t="str">
        <f t="shared" si="2311"/>
        <v>2025-26RX67</v>
      </c>
      <c r="B2634" s="87" t="str">
        <f t="shared" si="2312"/>
        <v>Y63</v>
      </c>
      <c r="C2634" s="240" t="s">
        <v>206</v>
      </c>
      <c r="D2634" s="240" t="s">
        <v>170</v>
      </c>
      <c r="E2634" s="42"/>
      <c r="F2634" s="320" t="str">
        <f>VLOOKUP($G2634,'Selection Sheet'!$C$15:$F$39,3,0)</f>
        <v>Y63</v>
      </c>
      <c r="G2634" s="320" t="str">
        <f t="shared" si="2279"/>
        <v>RX6</v>
      </c>
      <c r="H2634" s="240" t="s">
        <v>532</v>
      </c>
      <c r="I2634" s="534">
        <v>162</v>
      </c>
      <c r="J2634" s="534">
        <v>51</v>
      </c>
      <c r="K2634" s="534">
        <v>22</v>
      </c>
      <c r="L2634" s="534">
        <v>17</v>
      </c>
      <c r="M2634" s="534">
        <v>158</v>
      </c>
      <c r="N2634" s="534">
        <v>28</v>
      </c>
      <c r="O2634" s="534">
        <v>21</v>
      </c>
      <c r="P2634" s="534">
        <v>11</v>
      </c>
      <c r="Q2634" s="534" t="s">
        <v>80</v>
      </c>
      <c r="R2634" s="534" t="s">
        <v>80</v>
      </c>
      <c r="S2634" s="534">
        <v>409</v>
      </c>
      <c r="T2634" s="549">
        <v>264</v>
      </c>
      <c r="U2634" s="554">
        <v>81.900000000000006</v>
      </c>
      <c r="V2634" s="554">
        <v>70.5</v>
      </c>
      <c r="W2634" s="554">
        <v>123.1</v>
      </c>
      <c r="X2634" s="498">
        <v>266</v>
      </c>
      <c r="Y2634" s="555">
        <v>67.099999999999994</v>
      </c>
      <c r="Z2634" s="554">
        <v>28</v>
      </c>
      <c r="AA2634" s="554">
        <v>207.7</v>
      </c>
      <c r="AB2634" s="549">
        <v>62</v>
      </c>
      <c r="AC2634" s="554">
        <v>52.3</v>
      </c>
      <c r="AD2634" s="554">
        <v>41</v>
      </c>
      <c r="AE2634" s="554">
        <v>83.9</v>
      </c>
      <c r="AF2634" s="502">
        <v>74</v>
      </c>
      <c r="AG2634" s="503">
        <v>126.084745762712</v>
      </c>
      <c r="AH2634" s="503">
        <v>171</v>
      </c>
      <c r="AI2634" s="502">
        <v>59</v>
      </c>
      <c r="AJ2634" s="538">
        <v>59</v>
      </c>
      <c r="AK2634" s="538">
        <v>67</v>
      </c>
      <c r="AL2634" s="538" t="s">
        <v>80</v>
      </c>
      <c r="AM2634" s="538" t="s">
        <v>80</v>
      </c>
      <c r="AN2634" s="539"/>
      <c r="AO2634" s="539"/>
      <c r="AP2634" s="569"/>
      <c r="AQ2634" s="569"/>
      <c r="AR2634" s="539"/>
      <c r="AS2634" s="539"/>
      <c r="AT2634" s="539"/>
      <c r="AU2634" s="539"/>
      <c r="AV2634" s="539"/>
      <c r="AW2634" s="539"/>
      <c r="AX2634" s="539"/>
      <c r="AY2634" s="539"/>
      <c r="AZ2634" s="539"/>
      <c r="BA2634" s="539"/>
      <c r="BB2634" s="357"/>
      <c r="BC2634" s="592">
        <f t="shared" si="2313"/>
        <v>7439.0000000000082</v>
      </c>
      <c r="BD2634" s="593">
        <f t="shared" si="2314"/>
        <v>10089</v>
      </c>
      <c r="BE2634" s="595">
        <f t="shared" si="2315"/>
        <v>21621.600000000002</v>
      </c>
      <c r="BF2634" s="289">
        <f t="shared" si="2316"/>
        <v>18612</v>
      </c>
      <c r="BG2634" s="596">
        <f t="shared" si="2317"/>
        <v>32498.399999999998</v>
      </c>
      <c r="BH2634" s="595">
        <f t="shared" si="2318"/>
        <v>17848.599999999999</v>
      </c>
      <c r="BI2634" s="289">
        <f t="shared" si="2319"/>
        <v>7448</v>
      </c>
      <c r="BJ2634" s="596">
        <f t="shared" si="2320"/>
        <v>55248.2</v>
      </c>
      <c r="BK2634" s="595">
        <f t="shared" si="2321"/>
        <v>3242.6</v>
      </c>
      <c r="BL2634" s="289">
        <f t="shared" si="2322"/>
        <v>2542</v>
      </c>
      <c r="BM2634" s="596">
        <f t="shared" si="2323"/>
        <v>5201.8</v>
      </c>
      <c r="BN2634" s="563">
        <f t="shared" si="2280"/>
        <v>7</v>
      </c>
      <c r="BO2634" s="87">
        <f t="shared" si="2324"/>
        <v>2025</v>
      </c>
      <c r="BP2634" s="87">
        <f t="shared" si="2325"/>
        <v>1.0000000000000004</v>
      </c>
      <c r="BQ2634" s="202"/>
    </row>
    <row r="2635" spans="1:69" ht="10.5" customHeight="1" x14ac:dyDescent="0.2">
      <c r="A2635" s="314" t="str">
        <f t="shared" si="2311"/>
        <v>2025-26RX77</v>
      </c>
      <c r="B2635" s="314" t="str">
        <f t="shared" si="2312"/>
        <v>Y62</v>
      </c>
      <c r="C2635" s="243" t="s">
        <v>206</v>
      </c>
      <c r="D2635" s="240" t="s">
        <v>170</v>
      </c>
      <c r="E2635" s="206"/>
      <c r="F2635" s="321" t="str">
        <f>VLOOKUP($G2635,'Selection Sheet'!$C$15:$F$39,3,0)</f>
        <v>Y62</v>
      </c>
      <c r="G2635" s="320" t="str">
        <f t="shared" si="2279"/>
        <v>RX7</v>
      </c>
      <c r="H2635" s="243" t="s">
        <v>533</v>
      </c>
      <c r="I2635" s="540">
        <v>284</v>
      </c>
      <c r="J2635" s="540">
        <v>78</v>
      </c>
      <c r="K2635" s="540">
        <v>41</v>
      </c>
      <c r="L2635" s="540">
        <v>23</v>
      </c>
      <c r="M2635" s="540">
        <v>284</v>
      </c>
      <c r="N2635" s="540">
        <v>28</v>
      </c>
      <c r="O2635" s="540">
        <v>41</v>
      </c>
      <c r="P2635" s="540">
        <v>12</v>
      </c>
      <c r="Q2635" s="540" t="s">
        <v>80</v>
      </c>
      <c r="R2635" s="540" t="s">
        <v>80</v>
      </c>
      <c r="S2635" s="540">
        <v>1046</v>
      </c>
      <c r="T2635" s="514">
        <v>645</v>
      </c>
      <c r="U2635" s="551">
        <v>80</v>
      </c>
      <c r="V2635" s="551">
        <v>72</v>
      </c>
      <c r="W2635" s="551">
        <v>118</v>
      </c>
      <c r="X2635" s="511">
        <v>664</v>
      </c>
      <c r="Y2635" s="556">
        <v>64.400000000000006</v>
      </c>
      <c r="Z2635" s="551">
        <v>22</v>
      </c>
      <c r="AA2635" s="551">
        <v>174.6</v>
      </c>
      <c r="AB2635" s="514">
        <v>109</v>
      </c>
      <c r="AC2635" s="551">
        <v>67.400000000000006</v>
      </c>
      <c r="AD2635" s="551">
        <v>58</v>
      </c>
      <c r="AE2635" s="551">
        <v>115.2</v>
      </c>
      <c r="AF2635" s="515">
        <v>127</v>
      </c>
      <c r="AG2635" s="516">
        <v>151.01063829787199</v>
      </c>
      <c r="AH2635" s="516">
        <v>203.2</v>
      </c>
      <c r="AI2635" s="515">
        <v>94</v>
      </c>
      <c r="AJ2635" s="519">
        <v>171</v>
      </c>
      <c r="AK2635" s="519">
        <v>190</v>
      </c>
      <c r="AL2635" s="519" t="s">
        <v>80</v>
      </c>
      <c r="AM2635" s="519" t="s">
        <v>80</v>
      </c>
      <c r="AN2635" s="570"/>
      <c r="AO2635" s="570"/>
      <c r="AP2635" s="570"/>
      <c r="AQ2635" s="570"/>
      <c r="AR2635" s="542"/>
      <c r="AS2635" s="542"/>
      <c r="AT2635" s="542"/>
      <c r="AU2635" s="542"/>
      <c r="AV2635" s="542"/>
      <c r="AW2635" s="542"/>
      <c r="AX2635" s="542"/>
      <c r="AY2635" s="542"/>
      <c r="AZ2635" s="542"/>
      <c r="BA2635" s="542"/>
      <c r="BB2635" s="358"/>
      <c r="BC2635" s="597">
        <f t="shared" si="2313"/>
        <v>14194.999999999967</v>
      </c>
      <c r="BD2635" s="598">
        <f t="shared" si="2314"/>
        <v>19100.8</v>
      </c>
      <c r="BE2635" s="602">
        <f t="shared" si="2315"/>
        <v>51600</v>
      </c>
      <c r="BF2635" s="603">
        <f t="shared" si="2316"/>
        <v>46440</v>
      </c>
      <c r="BG2635" s="604">
        <f t="shared" si="2317"/>
        <v>76110</v>
      </c>
      <c r="BH2635" s="602">
        <f t="shared" si="2318"/>
        <v>42761.600000000006</v>
      </c>
      <c r="BI2635" s="603">
        <f t="shared" si="2319"/>
        <v>14608</v>
      </c>
      <c r="BJ2635" s="604">
        <f t="shared" si="2320"/>
        <v>115934.39999999999</v>
      </c>
      <c r="BK2635" s="602">
        <f t="shared" si="2321"/>
        <v>7346.6</v>
      </c>
      <c r="BL2635" s="603">
        <f t="shared" si="2322"/>
        <v>6322</v>
      </c>
      <c r="BM2635" s="604">
        <f t="shared" si="2323"/>
        <v>12556.800000000001</v>
      </c>
      <c r="BN2635" s="564">
        <f t="shared" si="2280"/>
        <v>7</v>
      </c>
      <c r="BO2635" s="314">
        <f t="shared" si="2324"/>
        <v>2025</v>
      </c>
      <c r="BP2635" s="314">
        <f t="shared" si="2325"/>
        <v>1.0000000000000004</v>
      </c>
      <c r="BQ2635" s="202"/>
    </row>
    <row r="2636" spans="1:69" ht="10.5" customHeight="1" x14ac:dyDescent="0.2">
      <c r="A2636" s="87" t="str">
        <f t="shared" si="2311"/>
        <v>2025-26RX87</v>
      </c>
      <c r="B2636" s="87" t="str">
        <f t="shared" si="2312"/>
        <v>Y63</v>
      </c>
      <c r="C2636" s="240" t="s">
        <v>206</v>
      </c>
      <c r="D2636" s="240" t="s">
        <v>170</v>
      </c>
      <c r="E2636" s="42"/>
      <c r="F2636" s="320" t="str">
        <f>VLOOKUP($G2636,'Selection Sheet'!$C$15:$F$39,3,0)</f>
        <v>Y63</v>
      </c>
      <c r="G2636" s="320" t="str">
        <f t="shared" si="2279"/>
        <v>RX8</v>
      </c>
      <c r="H2636" s="240" t="s">
        <v>534</v>
      </c>
      <c r="I2636" s="534">
        <v>231</v>
      </c>
      <c r="J2636" s="534">
        <v>67</v>
      </c>
      <c r="K2636" s="534">
        <v>33</v>
      </c>
      <c r="L2636" s="534">
        <v>18</v>
      </c>
      <c r="M2636" s="534">
        <v>223</v>
      </c>
      <c r="N2636" s="534">
        <v>24</v>
      </c>
      <c r="O2636" s="534">
        <v>32</v>
      </c>
      <c r="P2636" s="534">
        <v>10</v>
      </c>
      <c r="Q2636" s="534" t="s">
        <v>80</v>
      </c>
      <c r="R2636" s="534" t="s">
        <v>80</v>
      </c>
      <c r="S2636" s="534">
        <v>781</v>
      </c>
      <c r="T2636" s="549">
        <v>301</v>
      </c>
      <c r="U2636" s="554">
        <v>86.6</v>
      </c>
      <c r="V2636" s="554">
        <v>74</v>
      </c>
      <c r="W2636" s="554">
        <v>135</v>
      </c>
      <c r="X2636" s="498">
        <v>487</v>
      </c>
      <c r="Y2636" s="555">
        <v>83</v>
      </c>
      <c r="Z2636" s="554">
        <v>30</v>
      </c>
      <c r="AA2636" s="554">
        <v>215</v>
      </c>
      <c r="AB2636" s="549">
        <v>91</v>
      </c>
      <c r="AC2636" s="554">
        <v>59.4</v>
      </c>
      <c r="AD2636" s="554">
        <v>50</v>
      </c>
      <c r="AE2636" s="554">
        <v>91</v>
      </c>
      <c r="AF2636" s="502">
        <v>73</v>
      </c>
      <c r="AG2636" s="503">
        <v>143.555555555556</v>
      </c>
      <c r="AH2636" s="503">
        <v>198</v>
      </c>
      <c r="AI2636" s="502">
        <v>63</v>
      </c>
      <c r="AJ2636" s="506">
        <v>108</v>
      </c>
      <c r="AK2636" s="506">
        <v>178</v>
      </c>
      <c r="AL2636" s="506" t="s">
        <v>80</v>
      </c>
      <c r="AM2636" s="506" t="s">
        <v>80</v>
      </c>
      <c r="AN2636" s="569"/>
      <c r="AO2636" s="569"/>
      <c r="AP2636" s="569"/>
      <c r="AQ2636" s="569"/>
      <c r="AR2636" s="539"/>
      <c r="AS2636" s="539"/>
      <c r="AT2636" s="539"/>
      <c r="AU2636" s="539"/>
      <c r="AV2636" s="539"/>
      <c r="AW2636" s="539"/>
      <c r="AX2636" s="539"/>
      <c r="AY2636" s="539"/>
      <c r="AZ2636" s="539"/>
      <c r="BA2636" s="539"/>
      <c r="BB2636" s="357"/>
      <c r="BC2636" s="592">
        <f t="shared" si="2313"/>
        <v>9044.0000000000273</v>
      </c>
      <c r="BD2636" s="593">
        <f t="shared" si="2314"/>
        <v>12474</v>
      </c>
      <c r="BE2636" s="595">
        <f t="shared" si="2315"/>
        <v>26066.6</v>
      </c>
      <c r="BF2636" s="289">
        <f t="shared" si="2316"/>
        <v>22274</v>
      </c>
      <c r="BG2636" s="596">
        <f t="shared" si="2317"/>
        <v>40635</v>
      </c>
      <c r="BH2636" s="595">
        <f t="shared" si="2318"/>
        <v>40421</v>
      </c>
      <c r="BI2636" s="289">
        <f t="shared" si="2319"/>
        <v>14610</v>
      </c>
      <c r="BJ2636" s="596">
        <f t="shared" si="2320"/>
        <v>104705</v>
      </c>
      <c r="BK2636" s="595">
        <f t="shared" si="2321"/>
        <v>5405.4</v>
      </c>
      <c r="BL2636" s="289">
        <f t="shared" si="2322"/>
        <v>4550</v>
      </c>
      <c r="BM2636" s="596">
        <f t="shared" si="2323"/>
        <v>8281</v>
      </c>
      <c r="BN2636" s="563">
        <f t="shared" si="2280"/>
        <v>7</v>
      </c>
      <c r="BO2636" s="87">
        <f t="shared" si="2324"/>
        <v>2025</v>
      </c>
      <c r="BP2636" s="87">
        <f t="shared" si="2325"/>
        <v>1.0000000000000004</v>
      </c>
      <c r="BQ2636" s="202"/>
    </row>
    <row r="2637" spans="1:69" ht="10.5" customHeight="1" x14ac:dyDescent="0.2">
      <c r="A2637" s="87" t="str">
        <f t="shared" si="2311"/>
        <v>2025-26RX97</v>
      </c>
      <c r="B2637" s="87" t="str">
        <f t="shared" si="2312"/>
        <v>Y60</v>
      </c>
      <c r="C2637" s="240" t="s">
        <v>206</v>
      </c>
      <c r="D2637" s="240" t="s">
        <v>170</v>
      </c>
      <c r="E2637" s="42"/>
      <c r="F2637" s="320" t="str">
        <f>VLOOKUP($G2637,'Selection Sheet'!$C$15:$F$39,3,0)</f>
        <v>Y60</v>
      </c>
      <c r="G2637" s="320" t="str">
        <f t="shared" si="2279"/>
        <v>RX9</v>
      </c>
      <c r="H2637" s="240" t="s">
        <v>535</v>
      </c>
      <c r="I2637" s="534">
        <v>194</v>
      </c>
      <c r="J2637" s="534">
        <v>55</v>
      </c>
      <c r="K2637" s="534">
        <v>31</v>
      </c>
      <c r="L2637" s="534">
        <v>21</v>
      </c>
      <c r="M2637" s="534">
        <v>192</v>
      </c>
      <c r="N2637" s="534">
        <v>16</v>
      </c>
      <c r="O2637" s="534">
        <v>31</v>
      </c>
      <c r="P2637" s="534">
        <v>13</v>
      </c>
      <c r="Q2637" s="534" t="s">
        <v>80</v>
      </c>
      <c r="R2637" s="534" t="s">
        <v>80</v>
      </c>
      <c r="S2637" s="534">
        <v>549</v>
      </c>
      <c r="T2637" s="549">
        <v>357</v>
      </c>
      <c r="U2637" s="554">
        <v>97.7</v>
      </c>
      <c r="V2637" s="554">
        <v>83</v>
      </c>
      <c r="W2637" s="554">
        <v>144</v>
      </c>
      <c r="X2637" s="498">
        <v>475</v>
      </c>
      <c r="Y2637" s="555">
        <v>85.8</v>
      </c>
      <c r="Z2637" s="554">
        <v>33</v>
      </c>
      <c r="AA2637" s="554">
        <v>252.4</v>
      </c>
      <c r="AB2637" s="549">
        <v>69</v>
      </c>
      <c r="AC2637" s="554">
        <v>54.2</v>
      </c>
      <c r="AD2637" s="554">
        <v>46</v>
      </c>
      <c r="AE2637" s="554">
        <v>84.6</v>
      </c>
      <c r="AF2637" s="502">
        <v>114</v>
      </c>
      <c r="AG2637" s="503">
        <v>145.16417910447799</v>
      </c>
      <c r="AH2637" s="503">
        <v>200.4</v>
      </c>
      <c r="AI2637" s="502">
        <v>67</v>
      </c>
      <c r="AJ2637" s="506">
        <v>101</v>
      </c>
      <c r="AK2637" s="506">
        <v>124</v>
      </c>
      <c r="AL2637" s="506" t="s">
        <v>80</v>
      </c>
      <c r="AM2637" s="506" t="s">
        <v>80</v>
      </c>
      <c r="AN2637" s="569"/>
      <c r="AO2637" s="569"/>
      <c r="AP2637" s="569"/>
      <c r="AQ2637" s="569"/>
      <c r="AR2637" s="539"/>
      <c r="AS2637" s="539"/>
      <c r="AT2637" s="539"/>
      <c r="AU2637" s="539"/>
      <c r="AV2637" s="539"/>
      <c r="AW2637" s="539"/>
      <c r="AX2637" s="539"/>
      <c r="AY2637" s="539"/>
      <c r="AZ2637" s="539"/>
      <c r="BA2637" s="539"/>
      <c r="BB2637" s="357"/>
      <c r="BC2637" s="592">
        <f t="shared" si="2313"/>
        <v>9726.0000000000255</v>
      </c>
      <c r="BD2637" s="593">
        <f t="shared" si="2314"/>
        <v>13426.800000000001</v>
      </c>
      <c r="BE2637" s="595">
        <f t="shared" si="2315"/>
        <v>34878.9</v>
      </c>
      <c r="BF2637" s="289">
        <f t="shared" si="2316"/>
        <v>29631</v>
      </c>
      <c r="BG2637" s="596">
        <f t="shared" si="2317"/>
        <v>51408</v>
      </c>
      <c r="BH2637" s="595">
        <f t="shared" si="2318"/>
        <v>40755</v>
      </c>
      <c r="BI2637" s="289">
        <f t="shared" si="2319"/>
        <v>15675</v>
      </c>
      <c r="BJ2637" s="596">
        <f t="shared" si="2320"/>
        <v>119890</v>
      </c>
      <c r="BK2637" s="595">
        <f t="shared" si="2321"/>
        <v>3739.8</v>
      </c>
      <c r="BL2637" s="289">
        <f t="shared" si="2322"/>
        <v>3174</v>
      </c>
      <c r="BM2637" s="596">
        <f t="shared" si="2323"/>
        <v>5837.4</v>
      </c>
      <c r="BN2637" s="563">
        <f t="shared" si="2280"/>
        <v>7</v>
      </c>
      <c r="BO2637" s="87">
        <f t="shared" si="2324"/>
        <v>2025</v>
      </c>
      <c r="BP2637" s="87">
        <f t="shared" si="2325"/>
        <v>1.0000000000000004</v>
      </c>
      <c r="BQ2637" s="202"/>
    </row>
    <row r="2638" spans="1:69" ht="10.5" customHeight="1" x14ac:dyDescent="0.2">
      <c r="A2638" s="314" t="str">
        <f t="shared" si="2311"/>
        <v>2025-26RYA7</v>
      </c>
      <c r="B2638" s="314" t="str">
        <f t="shared" si="2312"/>
        <v>Y60</v>
      </c>
      <c r="C2638" s="243" t="s">
        <v>206</v>
      </c>
      <c r="D2638" s="240" t="s">
        <v>170</v>
      </c>
      <c r="E2638" s="206"/>
      <c r="F2638" s="321" t="str">
        <f>VLOOKUP($G2638,'Selection Sheet'!$C$15:$F$39,3,0)</f>
        <v>Y60</v>
      </c>
      <c r="G2638" s="321" t="str">
        <f t="shared" si="2279"/>
        <v>RYA</v>
      </c>
      <c r="H2638" s="243" t="s">
        <v>536</v>
      </c>
      <c r="I2638" s="540">
        <v>261</v>
      </c>
      <c r="J2638" s="540">
        <v>83</v>
      </c>
      <c r="K2638" s="540">
        <v>34</v>
      </c>
      <c r="L2638" s="540">
        <v>23</v>
      </c>
      <c r="M2638" s="540">
        <v>267</v>
      </c>
      <c r="N2638" s="540">
        <v>32</v>
      </c>
      <c r="O2638" s="540">
        <v>38</v>
      </c>
      <c r="P2638" s="540">
        <v>14</v>
      </c>
      <c r="Q2638" s="540" t="s">
        <v>80</v>
      </c>
      <c r="R2638" s="540" t="s">
        <v>80</v>
      </c>
      <c r="S2638" s="540">
        <v>837</v>
      </c>
      <c r="T2638" s="514">
        <v>303</v>
      </c>
      <c r="U2638" s="551">
        <v>90.5</v>
      </c>
      <c r="V2638" s="551">
        <v>76</v>
      </c>
      <c r="W2638" s="551">
        <v>134.19999999999999</v>
      </c>
      <c r="X2638" s="511">
        <v>534</v>
      </c>
      <c r="Y2638" s="556">
        <v>86.9</v>
      </c>
      <c r="Z2638" s="551">
        <v>33</v>
      </c>
      <c r="AA2638" s="551">
        <v>234</v>
      </c>
      <c r="AB2638" s="514">
        <v>97</v>
      </c>
      <c r="AC2638" s="551">
        <v>66.099999999999994</v>
      </c>
      <c r="AD2638" s="551">
        <v>59</v>
      </c>
      <c r="AE2638" s="551">
        <v>111.4</v>
      </c>
      <c r="AF2638" s="515">
        <v>111</v>
      </c>
      <c r="AG2638" s="516">
        <v>130.444444444444</v>
      </c>
      <c r="AH2638" s="516">
        <v>180.2</v>
      </c>
      <c r="AI2638" s="515">
        <v>90</v>
      </c>
      <c r="AJ2638" s="519">
        <v>240</v>
      </c>
      <c r="AK2638" s="519">
        <v>246</v>
      </c>
      <c r="AL2638" s="519" t="s">
        <v>80</v>
      </c>
      <c r="AM2638" s="519" t="s">
        <v>80</v>
      </c>
      <c r="AN2638" s="570"/>
      <c r="AO2638" s="570"/>
      <c r="AP2638" s="570"/>
      <c r="AQ2638" s="570"/>
      <c r="AR2638" s="542"/>
      <c r="AS2638" s="542"/>
      <c r="AT2638" s="542"/>
      <c r="AU2638" s="542"/>
      <c r="AV2638" s="542"/>
      <c r="AW2638" s="542"/>
      <c r="AX2638" s="542"/>
      <c r="AY2638" s="542"/>
      <c r="AZ2638" s="542"/>
      <c r="BA2638" s="542"/>
      <c r="BB2638" s="358"/>
      <c r="BC2638" s="597">
        <f t="shared" si="2313"/>
        <v>11739.99999999996</v>
      </c>
      <c r="BD2638" s="598">
        <f t="shared" si="2314"/>
        <v>16217.999999999998</v>
      </c>
      <c r="BE2638" s="602">
        <f t="shared" si="2315"/>
        <v>27421.5</v>
      </c>
      <c r="BF2638" s="603">
        <f t="shared" si="2316"/>
        <v>23028</v>
      </c>
      <c r="BG2638" s="604">
        <f t="shared" si="2317"/>
        <v>40662.6</v>
      </c>
      <c r="BH2638" s="602">
        <f t="shared" si="2318"/>
        <v>46404.600000000006</v>
      </c>
      <c r="BI2638" s="603">
        <f t="shared" si="2319"/>
        <v>17622</v>
      </c>
      <c r="BJ2638" s="604">
        <f t="shared" si="2320"/>
        <v>124956</v>
      </c>
      <c r="BK2638" s="602">
        <f t="shared" si="2321"/>
        <v>6411.7</v>
      </c>
      <c r="BL2638" s="603">
        <f t="shared" si="2322"/>
        <v>5723</v>
      </c>
      <c r="BM2638" s="604">
        <f t="shared" si="2323"/>
        <v>10805.800000000001</v>
      </c>
      <c r="BN2638" s="564">
        <f t="shared" si="2280"/>
        <v>7</v>
      </c>
      <c r="BO2638" s="314">
        <f t="shared" si="2324"/>
        <v>2025</v>
      </c>
      <c r="BP2638" s="314">
        <f t="shared" si="2325"/>
        <v>1.0000000000000004</v>
      </c>
      <c r="BQ2638" s="202"/>
    </row>
    <row r="2639" spans="1:69" ht="10.5" customHeight="1" x14ac:dyDescent="0.2">
      <c r="A2639" s="87" t="str">
        <f t="shared" si="2311"/>
        <v>2025-26RYC7</v>
      </c>
      <c r="B2639" s="87" t="str">
        <f t="shared" si="2312"/>
        <v>Y61</v>
      </c>
      <c r="C2639" s="240" t="s">
        <v>206</v>
      </c>
      <c r="D2639" s="240" t="s">
        <v>170</v>
      </c>
      <c r="E2639" s="42"/>
      <c r="F2639" s="320" t="str">
        <f>VLOOKUP($G2639,'Selection Sheet'!$C$15:$F$39,3,0)</f>
        <v>Y61</v>
      </c>
      <c r="G2639" s="320" t="str">
        <f t="shared" si="2279"/>
        <v>RYC</v>
      </c>
      <c r="H2639" s="240" t="s">
        <v>537</v>
      </c>
      <c r="I2639" s="534">
        <v>259</v>
      </c>
      <c r="J2639" s="534">
        <v>73</v>
      </c>
      <c r="K2639" s="534">
        <v>41</v>
      </c>
      <c r="L2639" s="534">
        <v>22</v>
      </c>
      <c r="M2639" s="534">
        <v>259</v>
      </c>
      <c r="N2639" s="534">
        <v>19</v>
      </c>
      <c r="O2639" s="534">
        <v>41</v>
      </c>
      <c r="P2639" s="534">
        <v>6</v>
      </c>
      <c r="Q2639" s="534" t="s">
        <v>80</v>
      </c>
      <c r="R2639" s="534" t="s">
        <v>80</v>
      </c>
      <c r="S2639" s="534">
        <v>881</v>
      </c>
      <c r="T2639" s="549">
        <v>582</v>
      </c>
      <c r="U2639" s="554">
        <v>87.3</v>
      </c>
      <c r="V2639" s="554">
        <v>76</v>
      </c>
      <c r="W2639" s="554">
        <v>137</v>
      </c>
      <c r="X2639" s="498">
        <v>569</v>
      </c>
      <c r="Y2639" s="555">
        <v>66.7</v>
      </c>
      <c r="Z2639" s="554">
        <v>28</v>
      </c>
      <c r="AA2639" s="554">
        <v>173.9</v>
      </c>
      <c r="AB2639" s="549">
        <v>86</v>
      </c>
      <c r="AC2639" s="554">
        <v>57.6</v>
      </c>
      <c r="AD2639" s="554">
        <v>51.5</v>
      </c>
      <c r="AE2639" s="554">
        <v>81.5</v>
      </c>
      <c r="AF2639" s="502">
        <v>75</v>
      </c>
      <c r="AG2639" s="503">
        <v>149.64406779660999</v>
      </c>
      <c r="AH2639" s="503">
        <v>199.6</v>
      </c>
      <c r="AI2639" s="502">
        <v>59</v>
      </c>
      <c r="AJ2639" s="538">
        <v>105</v>
      </c>
      <c r="AK2639" s="538">
        <v>106</v>
      </c>
      <c r="AL2639" s="538" t="s">
        <v>80</v>
      </c>
      <c r="AM2639" s="538" t="s">
        <v>80</v>
      </c>
      <c r="AN2639" s="539"/>
      <c r="AO2639" s="539"/>
      <c r="AP2639" s="569"/>
      <c r="AQ2639" s="569"/>
      <c r="AR2639" s="539"/>
      <c r="AS2639" s="539"/>
      <c r="AT2639" s="539"/>
      <c r="AU2639" s="539"/>
      <c r="AV2639" s="539"/>
      <c r="AW2639" s="539"/>
      <c r="AX2639" s="539"/>
      <c r="AY2639" s="539"/>
      <c r="AZ2639" s="539"/>
      <c r="BA2639" s="539"/>
      <c r="BB2639" s="357"/>
      <c r="BC2639" s="592">
        <f t="shared" si="2313"/>
        <v>8828.9999999999891</v>
      </c>
      <c r="BD2639" s="593">
        <f t="shared" si="2314"/>
        <v>11776.4</v>
      </c>
      <c r="BE2639" s="595">
        <f t="shared" si="2315"/>
        <v>50808.6</v>
      </c>
      <c r="BF2639" s="289">
        <f t="shared" si="2316"/>
        <v>44232</v>
      </c>
      <c r="BG2639" s="596">
        <f t="shared" si="2317"/>
        <v>79734</v>
      </c>
      <c r="BH2639" s="595">
        <f t="shared" si="2318"/>
        <v>37952.300000000003</v>
      </c>
      <c r="BI2639" s="289">
        <f t="shared" si="2319"/>
        <v>15932</v>
      </c>
      <c r="BJ2639" s="596">
        <f t="shared" si="2320"/>
        <v>98949.1</v>
      </c>
      <c r="BK2639" s="595">
        <f t="shared" si="2321"/>
        <v>4953.6000000000004</v>
      </c>
      <c r="BL2639" s="289">
        <f t="shared" si="2322"/>
        <v>4429</v>
      </c>
      <c r="BM2639" s="596">
        <f t="shared" si="2323"/>
        <v>7009</v>
      </c>
      <c r="BN2639" s="563">
        <f t="shared" si="2280"/>
        <v>7</v>
      </c>
      <c r="BO2639" s="87">
        <f t="shared" si="2324"/>
        <v>2025</v>
      </c>
      <c r="BP2639" s="87">
        <f t="shared" si="2325"/>
        <v>1.0000000000000004</v>
      </c>
      <c r="BQ2639" s="202"/>
    </row>
    <row r="2640" spans="1:69" ht="10.5" customHeight="1" x14ac:dyDescent="0.2">
      <c r="A2640" s="87" t="str">
        <f t="shared" si="2311"/>
        <v>2025-26RYD7</v>
      </c>
      <c r="B2640" s="87" t="str">
        <f t="shared" si="2312"/>
        <v>Y59</v>
      </c>
      <c r="C2640" s="240" t="s">
        <v>206</v>
      </c>
      <c r="D2640" s="240" t="s">
        <v>170</v>
      </c>
      <c r="E2640" s="42"/>
      <c r="F2640" s="320" t="str">
        <f>VLOOKUP($G2640,'Selection Sheet'!$C$15:$F$39,3,0)</f>
        <v>Y59</v>
      </c>
      <c r="G2640" s="320" t="str">
        <f t="shared" si="2279"/>
        <v>RYD</v>
      </c>
      <c r="H2640" s="240" t="s">
        <v>538</v>
      </c>
      <c r="I2640" s="534">
        <v>201</v>
      </c>
      <c r="J2640" s="534">
        <v>55</v>
      </c>
      <c r="K2640" s="534">
        <v>46</v>
      </c>
      <c r="L2640" s="534">
        <v>18</v>
      </c>
      <c r="M2640" s="534">
        <v>200</v>
      </c>
      <c r="N2640" s="534">
        <v>22</v>
      </c>
      <c r="O2640" s="534">
        <v>45</v>
      </c>
      <c r="P2640" s="534">
        <v>13</v>
      </c>
      <c r="Q2640" s="534" t="s">
        <v>80</v>
      </c>
      <c r="R2640" s="534" t="s">
        <v>80</v>
      </c>
      <c r="S2640" s="534">
        <v>539</v>
      </c>
      <c r="T2640" s="549">
        <v>450</v>
      </c>
      <c r="U2640" s="554">
        <v>90.9</v>
      </c>
      <c r="V2640" s="554">
        <v>79.5</v>
      </c>
      <c r="W2640" s="554">
        <v>135</v>
      </c>
      <c r="X2640" s="498">
        <v>458</v>
      </c>
      <c r="Y2640" s="555">
        <v>51.7</v>
      </c>
      <c r="Z2640" s="554">
        <v>24</v>
      </c>
      <c r="AA2640" s="554">
        <v>109</v>
      </c>
      <c r="AB2640" s="549">
        <v>79</v>
      </c>
      <c r="AC2640" s="554">
        <v>58.1</v>
      </c>
      <c r="AD2640" s="554">
        <v>52</v>
      </c>
      <c r="AE2640" s="554">
        <v>102</v>
      </c>
      <c r="AF2640" s="502">
        <v>98</v>
      </c>
      <c r="AG2640" s="503">
        <v>141.279069767442</v>
      </c>
      <c r="AH2640" s="503">
        <v>192</v>
      </c>
      <c r="AI2640" s="502">
        <v>86</v>
      </c>
      <c r="AJ2640" s="538">
        <v>99</v>
      </c>
      <c r="AK2640" s="538">
        <v>109</v>
      </c>
      <c r="AL2640" s="538" t="s">
        <v>80</v>
      </c>
      <c r="AM2640" s="538" t="s">
        <v>80</v>
      </c>
      <c r="AN2640" s="539"/>
      <c r="AO2640" s="539"/>
      <c r="AP2640" s="569"/>
      <c r="AQ2640" s="569"/>
      <c r="AR2640" s="539"/>
      <c r="AS2640" s="539"/>
      <c r="AT2640" s="539"/>
      <c r="AU2640" s="539"/>
      <c r="AV2640" s="539"/>
      <c r="AW2640" s="539"/>
      <c r="AX2640" s="539"/>
      <c r="AY2640" s="539"/>
      <c r="AZ2640" s="539"/>
      <c r="BA2640" s="539"/>
      <c r="BB2640" s="357"/>
      <c r="BC2640" s="592">
        <f t="shared" si="2313"/>
        <v>12150.000000000011</v>
      </c>
      <c r="BD2640" s="593">
        <f t="shared" si="2314"/>
        <v>16512</v>
      </c>
      <c r="BE2640" s="595">
        <f t="shared" si="2315"/>
        <v>40905</v>
      </c>
      <c r="BF2640" s="289">
        <f t="shared" si="2316"/>
        <v>35775</v>
      </c>
      <c r="BG2640" s="596">
        <f t="shared" si="2317"/>
        <v>60750</v>
      </c>
      <c r="BH2640" s="595">
        <f t="shared" si="2318"/>
        <v>23678.600000000002</v>
      </c>
      <c r="BI2640" s="289">
        <f t="shared" si="2319"/>
        <v>10992</v>
      </c>
      <c r="BJ2640" s="596">
        <f t="shared" si="2320"/>
        <v>49922</v>
      </c>
      <c r="BK2640" s="595">
        <f t="shared" si="2321"/>
        <v>4589.9000000000005</v>
      </c>
      <c r="BL2640" s="289">
        <f t="shared" si="2322"/>
        <v>4108</v>
      </c>
      <c r="BM2640" s="596">
        <f t="shared" si="2323"/>
        <v>8058</v>
      </c>
      <c r="BN2640" s="563">
        <f t="shared" si="2280"/>
        <v>7</v>
      </c>
      <c r="BO2640" s="87">
        <f t="shared" si="2324"/>
        <v>2025</v>
      </c>
      <c r="BP2640" s="87">
        <f t="shared" si="2325"/>
        <v>1.0000000000000004</v>
      </c>
      <c r="BQ2640" s="202"/>
    </row>
    <row r="2641" spans="1:69" ht="10.5" customHeight="1" x14ac:dyDescent="0.2">
      <c r="A2641" s="87" t="str">
        <f t="shared" si="2311"/>
        <v>2025-26RYE7</v>
      </c>
      <c r="B2641" s="87" t="str">
        <f t="shared" si="2312"/>
        <v>Y59</v>
      </c>
      <c r="C2641" s="240" t="s">
        <v>206</v>
      </c>
      <c r="D2641" s="240" t="s">
        <v>170</v>
      </c>
      <c r="E2641" s="42"/>
      <c r="F2641" s="320" t="str">
        <f>VLOOKUP($G2641,'Selection Sheet'!$C$15:$F$39,3,0)</f>
        <v>Y59</v>
      </c>
      <c r="G2641" s="320" t="str">
        <f t="shared" si="2279"/>
        <v>RYE</v>
      </c>
      <c r="H2641" s="240" t="s">
        <v>539</v>
      </c>
      <c r="I2641" s="534">
        <v>217</v>
      </c>
      <c r="J2641" s="534">
        <v>70</v>
      </c>
      <c r="K2641" s="534">
        <v>37</v>
      </c>
      <c r="L2641" s="534">
        <v>17</v>
      </c>
      <c r="M2641" s="534">
        <v>217</v>
      </c>
      <c r="N2641" s="534">
        <v>27</v>
      </c>
      <c r="O2641" s="534">
        <v>37</v>
      </c>
      <c r="P2641" s="534">
        <v>11</v>
      </c>
      <c r="Q2641" s="534" t="s">
        <v>80</v>
      </c>
      <c r="R2641" s="534" t="s">
        <v>80</v>
      </c>
      <c r="S2641" s="534">
        <v>422</v>
      </c>
      <c r="T2641" s="549">
        <v>354</v>
      </c>
      <c r="U2641" s="554">
        <v>94.4</v>
      </c>
      <c r="V2641" s="554">
        <v>87</v>
      </c>
      <c r="W2641" s="554">
        <v>134.4</v>
      </c>
      <c r="X2641" s="498">
        <v>381</v>
      </c>
      <c r="Y2641" s="555">
        <v>60.2</v>
      </c>
      <c r="Z2641" s="554">
        <v>26</v>
      </c>
      <c r="AA2641" s="554">
        <v>144.69999999999999</v>
      </c>
      <c r="AB2641" s="549">
        <v>75</v>
      </c>
      <c r="AC2641" s="554">
        <v>48.1</v>
      </c>
      <c r="AD2641" s="554">
        <v>38</v>
      </c>
      <c r="AE2641" s="554">
        <v>84.6</v>
      </c>
      <c r="AF2641" s="502">
        <v>69</v>
      </c>
      <c r="AG2641" s="503">
        <v>141.65573770491801</v>
      </c>
      <c r="AH2641" s="503">
        <v>201</v>
      </c>
      <c r="AI2641" s="502">
        <v>61</v>
      </c>
      <c r="AJ2641" s="538">
        <v>76</v>
      </c>
      <c r="AK2641" s="538">
        <v>91</v>
      </c>
      <c r="AL2641" s="538" t="s">
        <v>80</v>
      </c>
      <c r="AM2641" s="538" t="s">
        <v>80</v>
      </c>
      <c r="AN2641" s="539"/>
      <c r="AO2641" s="539"/>
      <c r="AP2641" s="569"/>
      <c r="AQ2641" s="569"/>
      <c r="AR2641" s="539"/>
      <c r="AS2641" s="539"/>
      <c r="AT2641" s="539"/>
      <c r="AU2641" s="539"/>
      <c r="AV2641" s="539"/>
      <c r="AW2641" s="539"/>
      <c r="AX2641" s="539"/>
      <c r="AY2641" s="539"/>
      <c r="AZ2641" s="539"/>
      <c r="BA2641" s="539"/>
      <c r="BB2641" s="357"/>
      <c r="BC2641" s="592">
        <f t="shared" si="2313"/>
        <v>8640.9999999999982</v>
      </c>
      <c r="BD2641" s="593">
        <f t="shared" si="2314"/>
        <v>12261</v>
      </c>
      <c r="BE2641" s="595">
        <f t="shared" si="2315"/>
        <v>33417.599999999999</v>
      </c>
      <c r="BF2641" s="289">
        <f t="shared" si="2316"/>
        <v>30798</v>
      </c>
      <c r="BG2641" s="596">
        <f t="shared" si="2317"/>
        <v>47577.599999999999</v>
      </c>
      <c r="BH2641" s="595">
        <f t="shared" si="2318"/>
        <v>22936.2</v>
      </c>
      <c r="BI2641" s="289">
        <f t="shared" si="2319"/>
        <v>9906</v>
      </c>
      <c r="BJ2641" s="596">
        <f t="shared" si="2320"/>
        <v>55130.7</v>
      </c>
      <c r="BK2641" s="595">
        <f t="shared" si="2321"/>
        <v>3607.5</v>
      </c>
      <c r="BL2641" s="289">
        <f t="shared" si="2322"/>
        <v>2850</v>
      </c>
      <c r="BM2641" s="596">
        <f t="shared" si="2323"/>
        <v>6345</v>
      </c>
      <c r="BN2641" s="563">
        <f t="shared" si="2280"/>
        <v>7</v>
      </c>
      <c r="BO2641" s="87">
        <f t="shared" si="2324"/>
        <v>2025</v>
      </c>
      <c r="BP2641" s="87">
        <f t="shared" si="2325"/>
        <v>1.0000000000000004</v>
      </c>
      <c r="BQ2641" s="202"/>
    </row>
    <row r="2642" spans="1:69" ht="10.5" customHeight="1" x14ac:dyDescent="0.2">
      <c r="A2642" s="312" t="str">
        <f t="shared" si="2311"/>
        <v>2025-26RYF7</v>
      </c>
      <c r="B2642" s="312" t="str">
        <f t="shared" si="2312"/>
        <v>Y58</v>
      </c>
      <c r="C2642" s="245" t="s">
        <v>206</v>
      </c>
      <c r="D2642" s="245" t="s">
        <v>170</v>
      </c>
      <c r="E2642" s="53"/>
      <c r="F2642" s="322" t="str">
        <f>VLOOKUP($G2642,'Selection Sheet'!$C$15:$F$39,3,0)</f>
        <v>Y58</v>
      </c>
      <c r="G2642" s="322" t="str">
        <f t="shared" si="2279"/>
        <v>RYF</v>
      </c>
      <c r="H2642" s="245" t="s">
        <v>540</v>
      </c>
      <c r="I2642" s="543">
        <v>255</v>
      </c>
      <c r="J2642" s="543">
        <v>75</v>
      </c>
      <c r="K2642" s="543">
        <v>53</v>
      </c>
      <c r="L2642" s="543">
        <v>28</v>
      </c>
      <c r="M2642" s="543">
        <v>254</v>
      </c>
      <c r="N2642" s="543">
        <v>36</v>
      </c>
      <c r="O2642" s="543">
        <v>53</v>
      </c>
      <c r="P2642" s="543">
        <v>18</v>
      </c>
      <c r="Q2642" s="543" t="s">
        <v>80</v>
      </c>
      <c r="R2642" s="543" t="s">
        <v>80</v>
      </c>
      <c r="S2642" s="543">
        <v>759</v>
      </c>
      <c r="T2642" s="524">
        <v>650</v>
      </c>
      <c r="U2642" s="552">
        <v>102.7</v>
      </c>
      <c r="V2642" s="552">
        <v>90.5</v>
      </c>
      <c r="W2642" s="552">
        <v>167</v>
      </c>
      <c r="X2642" s="524">
        <v>592</v>
      </c>
      <c r="Y2642" s="557">
        <v>73.7</v>
      </c>
      <c r="Z2642" s="552">
        <v>25</v>
      </c>
      <c r="AA2642" s="552">
        <v>201.6</v>
      </c>
      <c r="AB2642" s="527">
        <v>82</v>
      </c>
      <c r="AC2642" s="552">
        <v>59.9</v>
      </c>
      <c r="AD2642" s="552">
        <v>52</v>
      </c>
      <c r="AE2642" s="552">
        <v>94.6</v>
      </c>
      <c r="AF2642" s="528">
        <v>150</v>
      </c>
      <c r="AG2642" s="529">
        <v>147.16923076923101</v>
      </c>
      <c r="AH2642" s="529">
        <v>204.1</v>
      </c>
      <c r="AI2642" s="528">
        <v>130</v>
      </c>
      <c r="AJ2642" s="544">
        <v>186</v>
      </c>
      <c r="AK2642" s="544">
        <v>233</v>
      </c>
      <c r="AL2642" s="544" t="s">
        <v>80</v>
      </c>
      <c r="AM2642" s="544" t="s">
        <v>80</v>
      </c>
      <c r="AN2642" s="545"/>
      <c r="AO2642" s="545"/>
      <c r="AP2642" s="571"/>
      <c r="AQ2642" s="571"/>
      <c r="AR2642" s="545"/>
      <c r="AS2642" s="545"/>
      <c r="AT2642" s="545"/>
      <c r="AU2642" s="545"/>
      <c r="AV2642" s="545"/>
      <c r="AW2642" s="545"/>
      <c r="AX2642" s="545"/>
      <c r="AY2642" s="545"/>
      <c r="AZ2642" s="545"/>
      <c r="BA2642" s="545"/>
      <c r="BB2642" s="359"/>
      <c r="BC2642" s="605">
        <f t="shared" si="2313"/>
        <v>19132.000000000029</v>
      </c>
      <c r="BD2642" s="606">
        <f t="shared" si="2314"/>
        <v>26533</v>
      </c>
      <c r="BE2642" s="609">
        <f t="shared" si="2315"/>
        <v>66755</v>
      </c>
      <c r="BF2642" s="311">
        <f t="shared" si="2316"/>
        <v>58825</v>
      </c>
      <c r="BG2642" s="610">
        <f t="shared" si="2317"/>
        <v>108550</v>
      </c>
      <c r="BH2642" s="609">
        <f t="shared" si="2318"/>
        <v>43630.400000000001</v>
      </c>
      <c r="BI2642" s="311">
        <f t="shared" si="2319"/>
        <v>14800</v>
      </c>
      <c r="BJ2642" s="610">
        <f t="shared" si="2320"/>
        <v>119347.2</v>
      </c>
      <c r="BK2642" s="609">
        <f t="shared" si="2321"/>
        <v>4911.8</v>
      </c>
      <c r="BL2642" s="311">
        <f t="shared" si="2322"/>
        <v>4264</v>
      </c>
      <c r="BM2642" s="610">
        <f t="shared" si="2323"/>
        <v>7757.2</v>
      </c>
      <c r="BN2642" s="565">
        <f t="shared" si="2280"/>
        <v>7</v>
      </c>
      <c r="BO2642" s="312">
        <f t="shared" si="2324"/>
        <v>2025</v>
      </c>
      <c r="BP2642" s="312">
        <f t="shared" si="2325"/>
        <v>1.0000000000000004</v>
      </c>
      <c r="BQ2642" s="363"/>
    </row>
    <row r="2643" spans="1:69" ht="10.5" customHeight="1" x14ac:dyDescent="0.2">
      <c r="A2643" s="313" t="str">
        <f t="shared" ref="A2643:A2653" si="2326">CONCATENATE(C2643,G2643,BN2643)</f>
        <v>2025-26R1F8</v>
      </c>
      <c r="B2643" s="313" t="str">
        <f t="shared" ref="B2643:B2653" si="2327">F2643</f>
        <v>Y59</v>
      </c>
      <c r="C2643" s="241" t="s">
        <v>206</v>
      </c>
      <c r="D2643" s="241" t="s">
        <v>171</v>
      </c>
      <c r="E2643" s="223"/>
      <c r="F2643" s="364" t="str">
        <f>VLOOKUP($G2643,'Selection Sheet'!$C$15:$F$39,3,0)</f>
        <v>Y59</v>
      </c>
      <c r="G2643" s="364" t="str">
        <f t="shared" si="2279"/>
        <v>R1F</v>
      </c>
      <c r="H2643" s="241" t="s">
        <v>529</v>
      </c>
      <c r="I2643" s="546">
        <v>14</v>
      </c>
      <c r="J2643" s="546">
        <v>4</v>
      </c>
      <c r="K2643" s="546">
        <v>1</v>
      </c>
      <c r="L2643" s="546">
        <v>0</v>
      </c>
      <c r="M2643" s="546">
        <v>14</v>
      </c>
      <c r="N2643" s="546">
        <v>0</v>
      </c>
      <c r="O2643" s="546">
        <v>1</v>
      </c>
      <c r="P2643" s="546">
        <v>0</v>
      </c>
      <c r="Q2643" s="546">
        <v>5</v>
      </c>
      <c r="R2643" s="546">
        <v>4</v>
      </c>
      <c r="S2643" s="546">
        <v>31</v>
      </c>
      <c r="T2643" s="486">
        <v>18</v>
      </c>
      <c r="U2643" s="553">
        <v>70.599999999999994</v>
      </c>
      <c r="V2643" s="553">
        <v>67.5</v>
      </c>
      <c r="W2643" s="553">
        <v>99.6</v>
      </c>
      <c r="X2643" s="486">
        <v>18</v>
      </c>
      <c r="Y2643" s="558">
        <v>37.700000000000003</v>
      </c>
      <c r="Z2643" s="553">
        <v>26</v>
      </c>
      <c r="AA2643" s="553">
        <v>61</v>
      </c>
      <c r="AB2643" s="489">
        <v>5</v>
      </c>
      <c r="AC2643" s="553">
        <v>94.2</v>
      </c>
      <c r="AD2643" s="553">
        <v>73</v>
      </c>
      <c r="AE2643" s="553">
        <v>158.19999999999999</v>
      </c>
      <c r="AF2643" s="490">
        <v>3</v>
      </c>
      <c r="AG2643" s="491">
        <v>157</v>
      </c>
      <c r="AH2643" s="491">
        <v>168.8</v>
      </c>
      <c r="AI2643" s="490">
        <v>3</v>
      </c>
      <c r="AJ2643" s="538" t="s">
        <v>80</v>
      </c>
      <c r="AK2643" s="538" t="s">
        <v>80</v>
      </c>
      <c r="AL2643" s="538" t="s">
        <v>80</v>
      </c>
      <c r="AM2643" s="538" t="s">
        <v>80</v>
      </c>
      <c r="AN2643" s="539"/>
      <c r="AO2643" s="539"/>
      <c r="AP2643" s="572"/>
      <c r="AQ2643" s="572"/>
      <c r="AR2643" s="548"/>
      <c r="AS2643" s="548"/>
      <c r="AT2643" s="548"/>
      <c r="AU2643" s="548"/>
      <c r="AV2643" s="548"/>
      <c r="AW2643" s="548"/>
      <c r="AX2643" s="548"/>
      <c r="AY2643" s="548"/>
      <c r="AZ2643" s="548"/>
      <c r="BA2643" s="548"/>
      <c r="BB2643" s="361"/>
      <c r="BC2643" s="586">
        <f t="shared" ref="BC2643:BC2653" si="2328">IFERROR(AG2643*$AI2643,"-")</f>
        <v>471</v>
      </c>
      <c r="BD2643" s="587">
        <f t="shared" ref="BD2643:BD2653" si="2329">IFERROR(AH2643*$AI2643,"-")</f>
        <v>506.40000000000003</v>
      </c>
      <c r="BE2643" s="590">
        <f t="shared" ref="BE2643:BE2653" si="2330">IFERROR(U2643*$T2643, "-")</f>
        <v>1270.8</v>
      </c>
      <c r="BF2643" s="308">
        <f t="shared" ref="BF2643:BF2653" si="2331">IFERROR(V2643*$T2643,"-")</f>
        <v>1215</v>
      </c>
      <c r="BG2643" s="591">
        <f t="shared" ref="BG2643:BG2653" si="2332">IFERROR(W2643*$T2643,"-")</f>
        <v>1792.8</v>
      </c>
      <c r="BH2643" s="590">
        <f t="shared" ref="BH2643:BH2653" si="2333">IFERROR(Y2643*$X2643, "-")</f>
        <v>678.6</v>
      </c>
      <c r="BI2643" s="308">
        <f t="shared" ref="BI2643:BI2653" si="2334">IFERROR(Z2643*$X2643,"-")</f>
        <v>468</v>
      </c>
      <c r="BJ2643" s="591">
        <f t="shared" ref="BJ2643:BJ2653" si="2335">IFERROR(AA2643*$X2643,"-")</f>
        <v>1098</v>
      </c>
      <c r="BK2643" s="590">
        <f t="shared" ref="BK2643:BK2653" si="2336">IFERROR(AC2643*$AB2643, "-")</f>
        <v>471</v>
      </c>
      <c r="BL2643" s="308">
        <f t="shared" ref="BL2643:BL2653" si="2337">IFERROR(AD2643*$AB2643,"-")</f>
        <v>365</v>
      </c>
      <c r="BM2643" s="591">
        <f t="shared" ref="BM2643:BM2653" si="2338">IFERROR(AE2643*$AB2643,"-")</f>
        <v>791</v>
      </c>
      <c r="BN2643" s="562">
        <f t="shared" si="2280"/>
        <v>8</v>
      </c>
      <c r="BO2643" s="313">
        <f t="shared" ref="BO2643:BO2653" si="2339">VALUE(LEFT(C2643,4)+IF($BN2643&lt;4,1,0))</f>
        <v>2025</v>
      </c>
      <c r="BP2643" s="313">
        <f t="shared" ref="BP2643:BP2653" si="2340">(BN2643/3-ROUNDDOWN(BN2643/3,0))*3</f>
        <v>1.9999999999999996</v>
      </c>
      <c r="BQ2643" s="362"/>
    </row>
    <row r="2644" spans="1:69" ht="10.5" customHeight="1" x14ac:dyDescent="0.2">
      <c r="A2644" s="87" t="str">
        <f t="shared" si="2326"/>
        <v>2025-26RRU8</v>
      </c>
      <c r="B2644" s="87" t="str">
        <f t="shared" si="2327"/>
        <v>Y56</v>
      </c>
      <c r="C2644" s="240" t="s">
        <v>206</v>
      </c>
      <c r="D2644" s="240" t="s">
        <v>171</v>
      </c>
      <c r="E2644" s="42"/>
      <c r="F2644" s="320" t="str">
        <f>VLOOKUP($G2644,'Selection Sheet'!$C$15:$F$39,3,0)</f>
        <v>Y56</v>
      </c>
      <c r="G2644" s="320" t="str">
        <f t="shared" si="2279"/>
        <v>RRU</v>
      </c>
      <c r="H2644" s="240" t="s">
        <v>530</v>
      </c>
      <c r="I2644" s="534">
        <v>330</v>
      </c>
      <c r="J2644" s="534">
        <v>108</v>
      </c>
      <c r="K2644" s="534">
        <v>32</v>
      </c>
      <c r="L2644" s="534">
        <v>17</v>
      </c>
      <c r="M2644" s="534">
        <v>326</v>
      </c>
      <c r="N2644" s="534">
        <v>37</v>
      </c>
      <c r="O2644" s="534">
        <v>32</v>
      </c>
      <c r="P2644" s="534">
        <v>10</v>
      </c>
      <c r="Q2644" s="534">
        <v>147</v>
      </c>
      <c r="R2644" s="534">
        <v>117</v>
      </c>
      <c r="S2644" s="534">
        <v>989</v>
      </c>
      <c r="T2644" s="549">
        <v>297</v>
      </c>
      <c r="U2644" s="554">
        <v>80</v>
      </c>
      <c r="V2644" s="554">
        <v>72</v>
      </c>
      <c r="W2644" s="554">
        <v>121</v>
      </c>
      <c r="X2644" s="498">
        <v>591</v>
      </c>
      <c r="Y2644" s="555">
        <v>54</v>
      </c>
      <c r="Z2644" s="554">
        <v>25</v>
      </c>
      <c r="AA2644" s="554">
        <v>142.69999999999999</v>
      </c>
      <c r="AB2644" s="549">
        <v>93</v>
      </c>
      <c r="AC2644" s="554">
        <v>55.9</v>
      </c>
      <c r="AD2644" s="554">
        <v>45</v>
      </c>
      <c r="AE2644" s="554">
        <v>95.4</v>
      </c>
      <c r="AF2644" s="502">
        <v>122</v>
      </c>
      <c r="AG2644" s="503">
        <v>145.480769230769</v>
      </c>
      <c r="AH2644" s="503">
        <v>171.7</v>
      </c>
      <c r="AI2644" s="502">
        <v>104</v>
      </c>
      <c r="AJ2644" s="538" t="s">
        <v>80</v>
      </c>
      <c r="AK2644" s="538" t="s">
        <v>80</v>
      </c>
      <c r="AL2644" s="538" t="s">
        <v>80</v>
      </c>
      <c r="AM2644" s="538" t="s">
        <v>80</v>
      </c>
      <c r="AN2644" s="539"/>
      <c r="AO2644" s="539"/>
      <c r="AP2644" s="569"/>
      <c r="AQ2644" s="569"/>
      <c r="AR2644" s="539"/>
      <c r="AS2644" s="539"/>
      <c r="AT2644" s="539"/>
      <c r="AU2644" s="539"/>
      <c r="AV2644" s="539"/>
      <c r="AW2644" s="539"/>
      <c r="AX2644" s="539"/>
      <c r="AY2644" s="539"/>
      <c r="AZ2644" s="539"/>
      <c r="BA2644" s="539"/>
      <c r="BB2644" s="357"/>
      <c r="BC2644" s="592">
        <f t="shared" si="2328"/>
        <v>15129.999999999976</v>
      </c>
      <c r="BD2644" s="593">
        <f t="shared" si="2329"/>
        <v>17856.8</v>
      </c>
      <c r="BE2644" s="595">
        <f t="shared" si="2330"/>
        <v>23760</v>
      </c>
      <c r="BF2644" s="289">
        <f t="shared" si="2331"/>
        <v>21384</v>
      </c>
      <c r="BG2644" s="596">
        <f t="shared" si="2332"/>
        <v>35937</v>
      </c>
      <c r="BH2644" s="595">
        <f t="shared" si="2333"/>
        <v>31914</v>
      </c>
      <c r="BI2644" s="289">
        <f t="shared" si="2334"/>
        <v>14775</v>
      </c>
      <c r="BJ2644" s="596">
        <f t="shared" si="2335"/>
        <v>84335.7</v>
      </c>
      <c r="BK2644" s="595">
        <f t="shared" si="2336"/>
        <v>5198.7</v>
      </c>
      <c r="BL2644" s="289">
        <f t="shared" si="2337"/>
        <v>4185</v>
      </c>
      <c r="BM2644" s="596">
        <f t="shared" si="2338"/>
        <v>8872.2000000000007</v>
      </c>
      <c r="BN2644" s="563">
        <f t="shared" si="2280"/>
        <v>8</v>
      </c>
      <c r="BO2644" s="87">
        <f t="shared" si="2339"/>
        <v>2025</v>
      </c>
      <c r="BP2644" s="87">
        <f t="shared" si="2340"/>
        <v>1.9999999999999996</v>
      </c>
      <c r="BQ2644" s="202"/>
    </row>
    <row r="2645" spans="1:69" ht="10.5" customHeight="1" x14ac:dyDescent="0.2">
      <c r="A2645" s="87" t="str">
        <f t="shared" si="2326"/>
        <v>2025-26RX68</v>
      </c>
      <c r="B2645" s="87" t="str">
        <f t="shared" si="2327"/>
        <v>Y63</v>
      </c>
      <c r="C2645" s="240" t="s">
        <v>206</v>
      </c>
      <c r="D2645" s="240" t="s">
        <v>171</v>
      </c>
      <c r="E2645" s="42"/>
      <c r="F2645" s="320" t="str">
        <f>VLOOKUP($G2645,'Selection Sheet'!$C$15:$F$39,3,0)</f>
        <v>Y63</v>
      </c>
      <c r="G2645" s="320" t="str">
        <f t="shared" si="2279"/>
        <v>RX6</v>
      </c>
      <c r="H2645" s="240" t="s">
        <v>532</v>
      </c>
      <c r="I2645" s="534">
        <v>146</v>
      </c>
      <c r="J2645" s="534">
        <v>34</v>
      </c>
      <c r="K2645" s="534">
        <v>14</v>
      </c>
      <c r="L2645" s="534">
        <v>8</v>
      </c>
      <c r="M2645" s="534">
        <v>146</v>
      </c>
      <c r="N2645" s="534">
        <v>12</v>
      </c>
      <c r="O2645" s="534">
        <v>14</v>
      </c>
      <c r="P2645" s="534">
        <v>6</v>
      </c>
      <c r="Q2645" s="534">
        <v>55</v>
      </c>
      <c r="R2645" s="534">
        <v>44</v>
      </c>
      <c r="S2645" s="534">
        <v>433</v>
      </c>
      <c r="T2645" s="549">
        <v>316</v>
      </c>
      <c r="U2645" s="554">
        <v>77.8</v>
      </c>
      <c r="V2645" s="554">
        <v>71</v>
      </c>
      <c r="W2645" s="554">
        <v>122</v>
      </c>
      <c r="X2645" s="498">
        <v>308</v>
      </c>
      <c r="Y2645" s="555">
        <v>69.3</v>
      </c>
      <c r="Z2645" s="554">
        <v>29</v>
      </c>
      <c r="AA2645" s="554">
        <v>199.6</v>
      </c>
      <c r="AB2645" s="549">
        <v>59</v>
      </c>
      <c r="AC2645" s="554">
        <v>60.2</v>
      </c>
      <c r="AD2645" s="554">
        <v>54</v>
      </c>
      <c r="AE2645" s="554">
        <v>104.2</v>
      </c>
      <c r="AF2645" s="502">
        <v>69</v>
      </c>
      <c r="AG2645" s="503">
        <v>144.5</v>
      </c>
      <c r="AH2645" s="503">
        <v>183.7</v>
      </c>
      <c r="AI2645" s="502">
        <v>54</v>
      </c>
      <c r="AJ2645" s="538" t="s">
        <v>80</v>
      </c>
      <c r="AK2645" s="538" t="s">
        <v>80</v>
      </c>
      <c r="AL2645" s="538" t="s">
        <v>80</v>
      </c>
      <c r="AM2645" s="538" t="s">
        <v>80</v>
      </c>
      <c r="AN2645" s="539"/>
      <c r="AO2645" s="539"/>
      <c r="AP2645" s="569"/>
      <c r="AQ2645" s="569"/>
      <c r="AR2645" s="539"/>
      <c r="AS2645" s="539"/>
      <c r="AT2645" s="539"/>
      <c r="AU2645" s="539"/>
      <c r="AV2645" s="539"/>
      <c r="AW2645" s="539"/>
      <c r="AX2645" s="539"/>
      <c r="AY2645" s="539"/>
      <c r="AZ2645" s="539"/>
      <c r="BA2645" s="539"/>
      <c r="BB2645" s="357"/>
      <c r="BC2645" s="592">
        <f t="shared" si="2328"/>
        <v>7803</v>
      </c>
      <c r="BD2645" s="593">
        <f t="shared" si="2329"/>
        <v>9919.7999999999993</v>
      </c>
      <c r="BE2645" s="595">
        <f t="shared" si="2330"/>
        <v>24584.799999999999</v>
      </c>
      <c r="BF2645" s="289">
        <f t="shared" si="2331"/>
        <v>22436</v>
      </c>
      <c r="BG2645" s="596">
        <f t="shared" si="2332"/>
        <v>38552</v>
      </c>
      <c r="BH2645" s="595">
        <f t="shared" si="2333"/>
        <v>21344.399999999998</v>
      </c>
      <c r="BI2645" s="289">
        <f t="shared" si="2334"/>
        <v>8932</v>
      </c>
      <c r="BJ2645" s="596">
        <f t="shared" si="2335"/>
        <v>61476.799999999996</v>
      </c>
      <c r="BK2645" s="595">
        <f t="shared" si="2336"/>
        <v>3551.8</v>
      </c>
      <c r="BL2645" s="289">
        <f t="shared" si="2337"/>
        <v>3186</v>
      </c>
      <c r="BM2645" s="596">
        <f t="shared" si="2338"/>
        <v>6147.8</v>
      </c>
      <c r="BN2645" s="563">
        <f t="shared" si="2280"/>
        <v>8</v>
      </c>
      <c r="BO2645" s="87">
        <f t="shared" si="2339"/>
        <v>2025</v>
      </c>
      <c r="BP2645" s="87">
        <f t="shared" si="2340"/>
        <v>1.9999999999999996</v>
      </c>
      <c r="BQ2645" s="202"/>
    </row>
    <row r="2646" spans="1:69" ht="10.5" customHeight="1" x14ac:dyDescent="0.2">
      <c r="A2646" s="314" t="str">
        <f t="shared" si="2326"/>
        <v>2025-26RX78</v>
      </c>
      <c r="B2646" s="314" t="str">
        <f t="shared" si="2327"/>
        <v>Y62</v>
      </c>
      <c r="C2646" s="243" t="s">
        <v>206</v>
      </c>
      <c r="D2646" s="240" t="s">
        <v>171</v>
      </c>
      <c r="E2646" s="206"/>
      <c r="F2646" s="321" t="str">
        <f>VLOOKUP($G2646,'Selection Sheet'!$C$15:$F$39,3,0)</f>
        <v>Y62</v>
      </c>
      <c r="G2646" s="320" t="str">
        <f t="shared" si="2279"/>
        <v>RX7</v>
      </c>
      <c r="H2646" s="243" t="s">
        <v>533</v>
      </c>
      <c r="I2646" s="540">
        <v>329</v>
      </c>
      <c r="J2646" s="540">
        <v>103</v>
      </c>
      <c r="K2646" s="540">
        <v>59</v>
      </c>
      <c r="L2646" s="540">
        <v>31</v>
      </c>
      <c r="M2646" s="540">
        <v>328</v>
      </c>
      <c r="N2646" s="540">
        <v>41</v>
      </c>
      <c r="O2646" s="540">
        <v>59</v>
      </c>
      <c r="P2646" s="540">
        <v>11</v>
      </c>
      <c r="Q2646" s="540">
        <v>118</v>
      </c>
      <c r="R2646" s="540">
        <v>109</v>
      </c>
      <c r="S2646" s="540">
        <v>1007</v>
      </c>
      <c r="T2646" s="514">
        <v>686</v>
      </c>
      <c r="U2646" s="551">
        <v>79.900000000000006</v>
      </c>
      <c r="V2646" s="551">
        <v>72</v>
      </c>
      <c r="W2646" s="551">
        <v>121.5</v>
      </c>
      <c r="X2646" s="511">
        <v>696</v>
      </c>
      <c r="Y2646" s="556">
        <v>56.6</v>
      </c>
      <c r="Z2646" s="551">
        <v>22</v>
      </c>
      <c r="AA2646" s="551">
        <v>116.6</v>
      </c>
      <c r="AB2646" s="514">
        <v>109</v>
      </c>
      <c r="AC2646" s="551">
        <v>70.900000000000006</v>
      </c>
      <c r="AD2646" s="551">
        <v>57</v>
      </c>
      <c r="AE2646" s="551">
        <v>110.4</v>
      </c>
      <c r="AF2646" s="515">
        <v>134</v>
      </c>
      <c r="AG2646" s="516">
        <v>145.76767676767699</v>
      </c>
      <c r="AH2646" s="516">
        <v>201.8</v>
      </c>
      <c r="AI2646" s="515">
        <v>99</v>
      </c>
      <c r="AJ2646" s="519" t="s">
        <v>80</v>
      </c>
      <c r="AK2646" s="519" t="s">
        <v>80</v>
      </c>
      <c r="AL2646" s="519" t="s">
        <v>80</v>
      </c>
      <c r="AM2646" s="519" t="s">
        <v>80</v>
      </c>
      <c r="AN2646" s="570"/>
      <c r="AO2646" s="570"/>
      <c r="AP2646" s="570"/>
      <c r="AQ2646" s="570"/>
      <c r="AR2646" s="542"/>
      <c r="AS2646" s="542"/>
      <c r="AT2646" s="542"/>
      <c r="AU2646" s="542"/>
      <c r="AV2646" s="542"/>
      <c r="AW2646" s="542"/>
      <c r="AX2646" s="542"/>
      <c r="AY2646" s="542"/>
      <c r="AZ2646" s="542"/>
      <c r="BA2646" s="542"/>
      <c r="BB2646" s="358"/>
      <c r="BC2646" s="597">
        <f t="shared" si="2328"/>
        <v>14431.000000000022</v>
      </c>
      <c r="BD2646" s="598">
        <f t="shared" si="2329"/>
        <v>19978.2</v>
      </c>
      <c r="BE2646" s="602">
        <f t="shared" si="2330"/>
        <v>54811.4</v>
      </c>
      <c r="BF2646" s="603">
        <f t="shared" si="2331"/>
        <v>49392</v>
      </c>
      <c r="BG2646" s="604">
        <f t="shared" si="2332"/>
        <v>83349</v>
      </c>
      <c r="BH2646" s="602">
        <f t="shared" si="2333"/>
        <v>39393.599999999999</v>
      </c>
      <c r="BI2646" s="603">
        <f t="shared" si="2334"/>
        <v>15312</v>
      </c>
      <c r="BJ2646" s="604">
        <f t="shared" si="2335"/>
        <v>81153.599999999991</v>
      </c>
      <c r="BK2646" s="602">
        <f t="shared" si="2336"/>
        <v>7728.1</v>
      </c>
      <c r="BL2646" s="603">
        <f t="shared" si="2337"/>
        <v>6213</v>
      </c>
      <c r="BM2646" s="604">
        <f t="shared" si="2338"/>
        <v>12033.6</v>
      </c>
      <c r="BN2646" s="564">
        <f t="shared" si="2280"/>
        <v>8</v>
      </c>
      <c r="BO2646" s="314">
        <f t="shared" si="2339"/>
        <v>2025</v>
      </c>
      <c r="BP2646" s="314">
        <f t="shared" si="2340"/>
        <v>1.9999999999999996</v>
      </c>
      <c r="BQ2646" s="202"/>
    </row>
    <row r="2647" spans="1:69" ht="10.5" customHeight="1" x14ac:dyDescent="0.2">
      <c r="A2647" s="87" t="str">
        <f t="shared" si="2326"/>
        <v>2025-26RX88</v>
      </c>
      <c r="B2647" s="87" t="str">
        <f t="shared" si="2327"/>
        <v>Y63</v>
      </c>
      <c r="C2647" s="240" t="s">
        <v>206</v>
      </c>
      <c r="D2647" s="240" t="s">
        <v>171</v>
      </c>
      <c r="E2647" s="42"/>
      <c r="F2647" s="320" t="str">
        <f>VLOOKUP($G2647,'Selection Sheet'!$C$15:$F$39,3,0)</f>
        <v>Y63</v>
      </c>
      <c r="G2647" s="320" t="str">
        <f t="shared" si="2279"/>
        <v>RX8</v>
      </c>
      <c r="H2647" s="240" t="s">
        <v>534</v>
      </c>
      <c r="I2647" s="534">
        <v>249</v>
      </c>
      <c r="J2647" s="534">
        <v>61</v>
      </c>
      <c r="K2647" s="534">
        <v>37</v>
      </c>
      <c r="L2647" s="534">
        <v>15</v>
      </c>
      <c r="M2647" s="534">
        <v>243</v>
      </c>
      <c r="N2647" s="534">
        <v>22</v>
      </c>
      <c r="O2647" s="534">
        <v>34</v>
      </c>
      <c r="P2647" s="534">
        <v>8</v>
      </c>
      <c r="Q2647" s="534">
        <v>93</v>
      </c>
      <c r="R2647" s="534">
        <v>38</v>
      </c>
      <c r="S2647" s="534">
        <v>779</v>
      </c>
      <c r="T2647" s="549">
        <v>264</v>
      </c>
      <c r="U2647" s="554">
        <v>86.8</v>
      </c>
      <c r="V2647" s="554">
        <v>76.5</v>
      </c>
      <c r="W2647" s="554">
        <v>135</v>
      </c>
      <c r="X2647" s="498">
        <v>479</v>
      </c>
      <c r="Y2647" s="555">
        <v>86.5</v>
      </c>
      <c r="Z2647" s="554">
        <v>31</v>
      </c>
      <c r="AA2647" s="554">
        <v>230.3</v>
      </c>
      <c r="AB2647" s="549">
        <v>76</v>
      </c>
      <c r="AC2647" s="554">
        <v>63.6</v>
      </c>
      <c r="AD2647" s="554">
        <v>51</v>
      </c>
      <c r="AE2647" s="554">
        <v>101</v>
      </c>
      <c r="AF2647" s="502">
        <v>78</v>
      </c>
      <c r="AG2647" s="503">
        <v>141.183098591549</v>
      </c>
      <c r="AH2647" s="503">
        <v>177</v>
      </c>
      <c r="AI2647" s="502">
        <v>71</v>
      </c>
      <c r="AJ2647" s="506" t="s">
        <v>80</v>
      </c>
      <c r="AK2647" s="506" t="s">
        <v>80</v>
      </c>
      <c r="AL2647" s="506" t="s">
        <v>80</v>
      </c>
      <c r="AM2647" s="506" t="s">
        <v>80</v>
      </c>
      <c r="AN2647" s="569"/>
      <c r="AO2647" s="569"/>
      <c r="AP2647" s="569"/>
      <c r="AQ2647" s="569"/>
      <c r="AR2647" s="539"/>
      <c r="AS2647" s="539"/>
      <c r="AT2647" s="539"/>
      <c r="AU2647" s="539"/>
      <c r="AV2647" s="539"/>
      <c r="AW2647" s="539"/>
      <c r="AX2647" s="539"/>
      <c r="AY2647" s="539"/>
      <c r="AZ2647" s="539"/>
      <c r="BA2647" s="539"/>
      <c r="BB2647" s="357"/>
      <c r="BC2647" s="592">
        <f t="shared" si="2328"/>
        <v>10023.999999999978</v>
      </c>
      <c r="BD2647" s="593">
        <f t="shared" si="2329"/>
        <v>12567</v>
      </c>
      <c r="BE2647" s="595">
        <f t="shared" si="2330"/>
        <v>22915.200000000001</v>
      </c>
      <c r="BF2647" s="289">
        <f t="shared" si="2331"/>
        <v>20196</v>
      </c>
      <c r="BG2647" s="596">
        <f t="shared" si="2332"/>
        <v>35640</v>
      </c>
      <c r="BH2647" s="595">
        <f t="shared" si="2333"/>
        <v>41433.5</v>
      </c>
      <c r="BI2647" s="289">
        <f t="shared" si="2334"/>
        <v>14849</v>
      </c>
      <c r="BJ2647" s="596">
        <f t="shared" si="2335"/>
        <v>110313.70000000001</v>
      </c>
      <c r="BK2647" s="595">
        <f t="shared" si="2336"/>
        <v>4833.6000000000004</v>
      </c>
      <c r="BL2647" s="289">
        <f t="shared" si="2337"/>
        <v>3876</v>
      </c>
      <c r="BM2647" s="596">
        <f t="shared" si="2338"/>
        <v>7676</v>
      </c>
      <c r="BN2647" s="563">
        <f t="shared" si="2280"/>
        <v>8</v>
      </c>
      <c r="BO2647" s="87">
        <f t="shared" si="2339"/>
        <v>2025</v>
      </c>
      <c r="BP2647" s="87">
        <f t="shared" si="2340"/>
        <v>1.9999999999999996</v>
      </c>
      <c r="BQ2647" s="202"/>
    </row>
    <row r="2648" spans="1:69" ht="10.5" customHeight="1" x14ac:dyDescent="0.2">
      <c r="A2648" s="87" t="str">
        <f t="shared" si="2326"/>
        <v>2025-26RX98</v>
      </c>
      <c r="B2648" s="87" t="str">
        <f t="shared" si="2327"/>
        <v>Y60</v>
      </c>
      <c r="C2648" s="240" t="s">
        <v>206</v>
      </c>
      <c r="D2648" s="240" t="s">
        <v>171</v>
      </c>
      <c r="E2648" s="42"/>
      <c r="F2648" s="320" t="str">
        <f>VLOOKUP($G2648,'Selection Sheet'!$C$15:$F$39,3,0)</f>
        <v>Y60</v>
      </c>
      <c r="G2648" s="320" t="str">
        <f t="shared" si="2279"/>
        <v>RX9</v>
      </c>
      <c r="H2648" s="240" t="s">
        <v>535</v>
      </c>
      <c r="I2648" s="534">
        <v>206</v>
      </c>
      <c r="J2648" s="534">
        <v>52</v>
      </c>
      <c r="K2648" s="534">
        <v>34</v>
      </c>
      <c r="L2648" s="534">
        <v>18</v>
      </c>
      <c r="M2648" s="534">
        <v>204</v>
      </c>
      <c r="N2648" s="534">
        <v>13</v>
      </c>
      <c r="O2648" s="534">
        <v>33</v>
      </c>
      <c r="P2648" s="534">
        <v>9</v>
      </c>
      <c r="Q2648" s="534">
        <v>80</v>
      </c>
      <c r="R2648" s="534">
        <v>75</v>
      </c>
      <c r="S2648" s="534">
        <v>568</v>
      </c>
      <c r="T2648" s="549">
        <v>470</v>
      </c>
      <c r="U2648" s="554">
        <v>98</v>
      </c>
      <c r="V2648" s="554">
        <v>85</v>
      </c>
      <c r="W2648" s="554">
        <v>152.6</v>
      </c>
      <c r="X2648" s="498">
        <v>488</v>
      </c>
      <c r="Y2648" s="555">
        <v>90.1</v>
      </c>
      <c r="Z2648" s="554">
        <v>36</v>
      </c>
      <c r="AA2648" s="554">
        <v>247.6</v>
      </c>
      <c r="AB2648" s="549">
        <v>76</v>
      </c>
      <c r="AC2648" s="554">
        <v>62.5</v>
      </c>
      <c r="AD2648" s="554">
        <v>53</v>
      </c>
      <c r="AE2648" s="554">
        <v>87</v>
      </c>
      <c r="AF2648" s="502">
        <v>101</v>
      </c>
      <c r="AG2648" s="503">
        <v>144.88709677419399</v>
      </c>
      <c r="AH2648" s="503">
        <v>201.7</v>
      </c>
      <c r="AI2648" s="502">
        <v>62</v>
      </c>
      <c r="AJ2648" s="506" t="s">
        <v>80</v>
      </c>
      <c r="AK2648" s="506" t="s">
        <v>80</v>
      </c>
      <c r="AL2648" s="506" t="s">
        <v>80</v>
      </c>
      <c r="AM2648" s="506" t="s">
        <v>80</v>
      </c>
      <c r="AN2648" s="569"/>
      <c r="AO2648" s="569"/>
      <c r="AP2648" s="569"/>
      <c r="AQ2648" s="569"/>
      <c r="AR2648" s="539"/>
      <c r="AS2648" s="539"/>
      <c r="AT2648" s="539"/>
      <c r="AU2648" s="539"/>
      <c r="AV2648" s="539"/>
      <c r="AW2648" s="539"/>
      <c r="AX2648" s="539"/>
      <c r="AY2648" s="539"/>
      <c r="AZ2648" s="539"/>
      <c r="BA2648" s="539"/>
      <c r="BB2648" s="357"/>
      <c r="BC2648" s="592">
        <f t="shared" si="2328"/>
        <v>8983.0000000000273</v>
      </c>
      <c r="BD2648" s="593">
        <f t="shared" si="2329"/>
        <v>12505.4</v>
      </c>
      <c r="BE2648" s="595">
        <f t="shared" si="2330"/>
        <v>46060</v>
      </c>
      <c r="BF2648" s="289">
        <f t="shared" si="2331"/>
        <v>39950</v>
      </c>
      <c r="BG2648" s="596">
        <f t="shared" si="2332"/>
        <v>71722</v>
      </c>
      <c r="BH2648" s="595">
        <f t="shared" si="2333"/>
        <v>43968.799999999996</v>
      </c>
      <c r="BI2648" s="289">
        <f t="shared" si="2334"/>
        <v>17568</v>
      </c>
      <c r="BJ2648" s="596">
        <f t="shared" si="2335"/>
        <v>120828.8</v>
      </c>
      <c r="BK2648" s="595">
        <f t="shared" si="2336"/>
        <v>4750</v>
      </c>
      <c r="BL2648" s="289">
        <f t="shared" si="2337"/>
        <v>4028</v>
      </c>
      <c r="BM2648" s="596">
        <f t="shared" si="2338"/>
        <v>6612</v>
      </c>
      <c r="BN2648" s="563">
        <f t="shared" si="2280"/>
        <v>8</v>
      </c>
      <c r="BO2648" s="87">
        <f t="shared" si="2339"/>
        <v>2025</v>
      </c>
      <c r="BP2648" s="87">
        <f t="shared" si="2340"/>
        <v>1.9999999999999996</v>
      </c>
      <c r="BQ2648" s="202"/>
    </row>
    <row r="2649" spans="1:69" ht="10.5" customHeight="1" x14ac:dyDescent="0.2">
      <c r="A2649" s="314" t="str">
        <f t="shared" si="2326"/>
        <v>2025-26RYA8</v>
      </c>
      <c r="B2649" s="314" t="str">
        <f t="shared" si="2327"/>
        <v>Y60</v>
      </c>
      <c r="C2649" s="243" t="s">
        <v>206</v>
      </c>
      <c r="D2649" s="240" t="s">
        <v>171</v>
      </c>
      <c r="E2649" s="206"/>
      <c r="F2649" s="321" t="str">
        <f>VLOOKUP($G2649,'Selection Sheet'!$C$15:$F$39,3,0)</f>
        <v>Y60</v>
      </c>
      <c r="G2649" s="321" t="str">
        <f t="shared" si="2279"/>
        <v>RYA</v>
      </c>
      <c r="H2649" s="243" t="s">
        <v>536</v>
      </c>
      <c r="I2649" s="540">
        <v>281</v>
      </c>
      <c r="J2649" s="540">
        <v>77</v>
      </c>
      <c r="K2649" s="540">
        <v>36</v>
      </c>
      <c r="L2649" s="540">
        <v>18</v>
      </c>
      <c r="M2649" s="540">
        <v>282</v>
      </c>
      <c r="N2649" s="540">
        <v>17</v>
      </c>
      <c r="O2649" s="540">
        <v>35</v>
      </c>
      <c r="P2649" s="540">
        <v>5</v>
      </c>
      <c r="Q2649" s="540">
        <v>106</v>
      </c>
      <c r="R2649" s="540">
        <v>81</v>
      </c>
      <c r="S2649" s="540">
        <v>847</v>
      </c>
      <c r="T2649" s="514">
        <v>477</v>
      </c>
      <c r="U2649" s="551">
        <v>84.5</v>
      </c>
      <c r="V2649" s="551">
        <v>74</v>
      </c>
      <c r="W2649" s="551">
        <v>121</v>
      </c>
      <c r="X2649" s="511">
        <v>520</v>
      </c>
      <c r="Y2649" s="556">
        <v>84.6</v>
      </c>
      <c r="Z2649" s="551">
        <v>35</v>
      </c>
      <c r="AA2649" s="551">
        <v>234</v>
      </c>
      <c r="AB2649" s="514">
        <v>74</v>
      </c>
      <c r="AC2649" s="551">
        <v>57.7</v>
      </c>
      <c r="AD2649" s="551">
        <v>55.5</v>
      </c>
      <c r="AE2649" s="551">
        <v>95.1</v>
      </c>
      <c r="AF2649" s="515">
        <v>121</v>
      </c>
      <c r="AG2649" s="516">
        <v>130.85436893203899</v>
      </c>
      <c r="AH2649" s="516">
        <v>179</v>
      </c>
      <c r="AI2649" s="515">
        <v>103</v>
      </c>
      <c r="AJ2649" s="519" t="s">
        <v>80</v>
      </c>
      <c r="AK2649" s="519" t="s">
        <v>80</v>
      </c>
      <c r="AL2649" s="519" t="s">
        <v>80</v>
      </c>
      <c r="AM2649" s="519" t="s">
        <v>80</v>
      </c>
      <c r="AN2649" s="570"/>
      <c r="AO2649" s="570"/>
      <c r="AP2649" s="570"/>
      <c r="AQ2649" s="570"/>
      <c r="AR2649" s="542"/>
      <c r="AS2649" s="542"/>
      <c r="AT2649" s="542"/>
      <c r="AU2649" s="542"/>
      <c r="AV2649" s="542"/>
      <c r="AW2649" s="542"/>
      <c r="AX2649" s="542"/>
      <c r="AY2649" s="542"/>
      <c r="AZ2649" s="542"/>
      <c r="BA2649" s="542"/>
      <c r="BB2649" s="358"/>
      <c r="BC2649" s="597">
        <f t="shared" si="2328"/>
        <v>13478.000000000016</v>
      </c>
      <c r="BD2649" s="598">
        <f t="shared" si="2329"/>
        <v>18437</v>
      </c>
      <c r="BE2649" s="602">
        <f t="shared" si="2330"/>
        <v>40306.5</v>
      </c>
      <c r="BF2649" s="603">
        <f t="shared" si="2331"/>
        <v>35298</v>
      </c>
      <c r="BG2649" s="604">
        <f t="shared" si="2332"/>
        <v>57717</v>
      </c>
      <c r="BH2649" s="602">
        <f t="shared" si="2333"/>
        <v>43992</v>
      </c>
      <c r="BI2649" s="603">
        <f t="shared" si="2334"/>
        <v>18200</v>
      </c>
      <c r="BJ2649" s="604">
        <f t="shared" si="2335"/>
        <v>121680</v>
      </c>
      <c r="BK2649" s="602">
        <f t="shared" si="2336"/>
        <v>4269.8</v>
      </c>
      <c r="BL2649" s="603">
        <f t="shared" si="2337"/>
        <v>4107</v>
      </c>
      <c r="BM2649" s="604">
        <f t="shared" si="2338"/>
        <v>7037.4</v>
      </c>
      <c r="BN2649" s="564">
        <f t="shared" si="2280"/>
        <v>8</v>
      </c>
      <c r="BO2649" s="314">
        <f t="shared" si="2339"/>
        <v>2025</v>
      </c>
      <c r="BP2649" s="314">
        <f t="shared" si="2340"/>
        <v>1.9999999999999996</v>
      </c>
      <c r="BQ2649" s="202"/>
    </row>
    <row r="2650" spans="1:69" ht="10.5" customHeight="1" x14ac:dyDescent="0.2">
      <c r="A2650" s="87" t="str">
        <f t="shared" si="2326"/>
        <v>2025-26RYC8</v>
      </c>
      <c r="B2650" s="87" t="str">
        <f t="shared" si="2327"/>
        <v>Y61</v>
      </c>
      <c r="C2650" s="240" t="s">
        <v>206</v>
      </c>
      <c r="D2650" s="240" t="s">
        <v>171</v>
      </c>
      <c r="E2650" s="42"/>
      <c r="F2650" s="320" t="str">
        <f>VLOOKUP($G2650,'Selection Sheet'!$C$15:$F$39,3,0)</f>
        <v>Y61</v>
      </c>
      <c r="G2650" s="320" t="str">
        <f t="shared" si="2279"/>
        <v>RYC</v>
      </c>
      <c r="H2650" s="240" t="s">
        <v>537</v>
      </c>
      <c r="I2650" s="534">
        <v>256</v>
      </c>
      <c r="J2650" s="534">
        <v>84</v>
      </c>
      <c r="K2650" s="534">
        <v>26</v>
      </c>
      <c r="L2650" s="534">
        <v>16</v>
      </c>
      <c r="M2650" s="534">
        <v>255</v>
      </c>
      <c r="N2650" s="534">
        <v>35</v>
      </c>
      <c r="O2650" s="534">
        <v>26</v>
      </c>
      <c r="P2650" s="534">
        <v>13</v>
      </c>
      <c r="Q2650" s="534">
        <v>76</v>
      </c>
      <c r="R2650" s="534">
        <v>71</v>
      </c>
      <c r="S2650" s="534">
        <v>861</v>
      </c>
      <c r="T2650" s="549">
        <v>659</v>
      </c>
      <c r="U2650" s="554">
        <v>86.2</v>
      </c>
      <c r="V2650" s="554">
        <v>76</v>
      </c>
      <c r="W2650" s="554">
        <v>133</v>
      </c>
      <c r="X2650" s="498">
        <v>626</v>
      </c>
      <c r="Y2650" s="555">
        <v>63.5</v>
      </c>
      <c r="Z2650" s="554">
        <v>26</v>
      </c>
      <c r="AA2650" s="554">
        <v>184</v>
      </c>
      <c r="AB2650" s="549">
        <v>117</v>
      </c>
      <c r="AC2650" s="554">
        <v>60.4</v>
      </c>
      <c r="AD2650" s="554">
        <v>54</v>
      </c>
      <c r="AE2650" s="554">
        <v>98.2</v>
      </c>
      <c r="AF2650" s="502">
        <v>87</v>
      </c>
      <c r="AG2650" s="503">
        <v>134.24615384615399</v>
      </c>
      <c r="AH2650" s="503">
        <v>174.4</v>
      </c>
      <c r="AI2650" s="502">
        <v>65</v>
      </c>
      <c r="AJ2650" s="538" t="s">
        <v>80</v>
      </c>
      <c r="AK2650" s="538" t="s">
        <v>80</v>
      </c>
      <c r="AL2650" s="538" t="s">
        <v>80</v>
      </c>
      <c r="AM2650" s="538" t="s">
        <v>80</v>
      </c>
      <c r="AN2650" s="539"/>
      <c r="AO2650" s="539"/>
      <c r="AP2650" s="569"/>
      <c r="AQ2650" s="569"/>
      <c r="AR2650" s="539"/>
      <c r="AS2650" s="539"/>
      <c r="AT2650" s="539"/>
      <c r="AU2650" s="539"/>
      <c r="AV2650" s="539"/>
      <c r="AW2650" s="539"/>
      <c r="AX2650" s="539"/>
      <c r="AY2650" s="539"/>
      <c r="AZ2650" s="539"/>
      <c r="BA2650" s="539"/>
      <c r="BB2650" s="357"/>
      <c r="BC2650" s="592">
        <f t="shared" si="2328"/>
        <v>8726.0000000000091</v>
      </c>
      <c r="BD2650" s="593">
        <f t="shared" si="2329"/>
        <v>11336</v>
      </c>
      <c r="BE2650" s="595">
        <f t="shared" si="2330"/>
        <v>56805.8</v>
      </c>
      <c r="BF2650" s="289">
        <f t="shared" si="2331"/>
        <v>50084</v>
      </c>
      <c r="BG2650" s="596">
        <f t="shared" si="2332"/>
        <v>87647</v>
      </c>
      <c r="BH2650" s="595">
        <f t="shared" si="2333"/>
        <v>39751</v>
      </c>
      <c r="BI2650" s="289">
        <f t="shared" si="2334"/>
        <v>16276</v>
      </c>
      <c r="BJ2650" s="596">
        <f t="shared" si="2335"/>
        <v>115184</v>
      </c>
      <c r="BK2650" s="595">
        <f t="shared" si="2336"/>
        <v>7066.8</v>
      </c>
      <c r="BL2650" s="289">
        <f t="shared" si="2337"/>
        <v>6318</v>
      </c>
      <c r="BM2650" s="596">
        <f t="shared" si="2338"/>
        <v>11489.4</v>
      </c>
      <c r="BN2650" s="563">
        <f t="shared" si="2280"/>
        <v>8</v>
      </c>
      <c r="BO2650" s="87">
        <f t="shared" si="2339"/>
        <v>2025</v>
      </c>
      <c r="BP2650" s="87">
        <f t="shared" si="2340"/>
        <v>1.9999999999999996</v>
      </c>
      <c r="BQ2650" s="202"/>
    </row>
    <row r="2651" spans="1:69" ht="10.5" customHeight="1" x14ac:dyDescent="0.2">
      <c r="A2651" s="87" t="str">
        <f t="shared" si="2326"/>
        <v>2025-26RYD8</v>
      </c>
      <c r="B2651" s="87" t="str">
        <f t="shared" si="2327"/>
        <v>Y59</v>
      </c>
      <c r="C2651" s="240" t="s">
        <v>206</v>
      </c>
      <c r="D2651" s="240" t="s">
        <v>171</v>
      </c>
      <c r="E2651" s="42"/>
      <c r="F2651" s="320" t="str">
        <f>VLOOKUP($G2651,'Selection Sheet'!$C$15:$F$39,3,0)</f>
        <v>Y59</v>
      </c>
      <c r="G2651" s="320" t="str">
        <f t="shared" si="2279"/>
        <v>RYD</v>
      </c>
      <c r="H2651" s="240" t="s">
        <v>538</v>
      </c>
      <c r="I2651" s="534">
        <v>192</v>
      </c>
      <c r="J2651" s="534">
        <v>59</v>
      </c>
      <c r="K2651" s="534">
        <v>27</v>
      </c>
      <c r="L2651" s="534">
        <v>17</v>
      </c>
      <c r="M2651" s="534">
        <v>188</v>
      </c>
      <c r="N2651" s="534">
        <v>26</v>
      </c>
      <c r="O2651" s="534">
        <v>25</v>
      </c>
      <c r="P2651" s="534">
        <v>9</v>
      </c>
      <c r="Q2651" s="534">
        <v>86</v>
      </c>
      <c r="R2651" s="534">
        <v>66</v>
      </c>
      <c r="S2651" s="534">
        <v>509</v>
      </c>
      <c r="T2651" s="549">
        <v>430</v>
      </c>
      <c r="U2651" s="554">
        <v>90.1</v>
      </c>
      <c r="V2651" s="554">
        <v>78</v>
      </c>
      <c r="W2651" s="554">
        <v>133.1</v>
      </c>
      <c r="X2651" s="498">
        <v>438</v>
      </c>
      <c r="Y2651" s="555">
        <v>59.3</v>
      </c>
      <c r="Z2651" s="554">
        <v>24</v>
      </c>
      <c r="AA2651" s="554">
        <v>157.5</v>
      </c>
      <c r="AB2651" s="549">
        <v>80</v>
      </c>
      <c r="AC2651" s="554">
        <v>64.900000000000006</v>
      </c>
      <c r="AD2651" s="554">
        <v>50</v>
      </c>
      <c r="AE2651" s="554">
        <v>119.2</v>
      </c>
      <c r="AF2651" s="502">
        <v>109</v>
      </c>
      <c r="AG2651" s="503">
        <v>147.380434782609</v>
      </c>
      <c r="AH2651" s="503">
        <v>214.9</v>
      </c>
      <c r="AI2651" s="502">
        <v>92</v>
      </c>
      <c r="AJ2651" s="538" t="s">
        <v>80</v>
      </c>
      <c r="AK2651" s="538" t="s">
        <v>80</v>
      </c>
      <c r="AL2651" s="538" t="s">
        <v>80</v>
      </c>
      <c r="AM2651" s="538" t="s">
        <v>80</v>
      </c>
      <c r="AN2651" s="539"/>
      <c r="AO2651" s="539"/>
      <c r="AP2651" s="569"/>
      <c r="AQ2651" s="569"/>
      <c r="AR2651" s="539"/>
      <c r="AS2651" s="539"/>
      <c r="AT2651" s="539"/>
      <c r="AU2651" s="539"/>
      <c r="AV2651" s="539"/>
      <c r="AW2651" s="539"/>
      <c r="AX2651" s="539"/>
      <c r="AY2651" s="539"/>
      <c r="AZ2651" s="539"/>
      <c r="BA2651" s="539"/>
      <c r="BB2651" s="357"/>
      <c r="BC2651" s="592">
        <f t="shared" si="2328"/>
        <v>13559.000000000027</v>
      </c>
      <c r="BD2651" s="593">
        <f t="shared" si="2329"/>
        <v>19770.8</v>
      </c>
      <c r="BE2651" s="595">
        <f t="shared" si="2330"/>
        <v>38743</v>
      </c>
      <c r="BF2651" s="289">
        <f t="shared" si="2331"/>
        <v>33540</v>
      </c>
      <c r="BG2651" s="596">
        <f t="shared" si="2332"/>
        <v>57233</v>
      </c>
      <c r="BH2651" s="595">
        <f t="shared" si="2333"/>
        <v>25973.399999999998</v>
      </c>
      <c r="BI2651" s="289">
        <f t="shared" si="2334"/>
        <v>10512</v>
      </c>
      <c r="BJ2651" s="596">
        <f t="shared" si="2335"/>
        <v>68985</v>
      </c>
      <c r="BK2651" s="595">
        <f t="shared" si="2336"/>
        <v>5192</v>
      </c>
      <c r="BL2651" s="289">
        <f t="shared" si="2337"/>
        <v>4000</v>
      </c>
      <c r="BM2651" s="596">
        <f t="shared" si="2338"/>
        <v>9536</v>
      </c>
      <c r="BN2651" s="563">
        <f t="shared" si="2280"/>
        <v>8</v>
      </c>
      <c r="BO2651" s="87">
        <f t="shared" si="2339"/>
        <v>2025</v>
      </c>
      <c r="BP2651" s="87">
        <f t="shared" si="2340"/>
        <v>1.9999999999999996</v>
      </c>
      <c r="BQ2651" s="202"/>
    </row>
    <row r="2652" spans="1:69" ht="10.5" customHeight="1" x14ac:dyDescent="0.2">
      <c r="A2652" s="87" t="str">
        <f t="shared" si="2326"/>
        <v>2025-26RYE8</v>
      </c>
      <c r="B2652" s="87" t="str">
        <f t="shared" si="2327"/>
        <v>Y59</v>
      </c>
      <c r="C2652" s="240" t="s">
        <v>206</v>
      </c>
      <c r="D2652" s="240" t="s">
        <v>171</v>
      </c>
      <c r="E2652" s="42"/>
      <c r="F2652" s="320" t="str">
        <f>VLOOKUP($G2652,'Selection Sheet'!$C$15:$F$39,3,0)</f>
        <v>Y59</v>
      </c>
      <c r="G2652" s="320" t="str">
        <f t="shared" si="2279"/>
        <v>RYE</v>
      </c>
      <c r="H2652" s="240" t="s">
        <v>539</v>
      </c>
      <c r="I2652" s="534">
        <v>181</v>
      </c>
      <c r="J2652" s="534">
        <v>44</v>
      </c>
      <c r="K2652" s="534">
        <v>27</v>
      </c>
      <c r="L2652" s="534">
        <v>15</v>
      </c>
      <c r="M2652" s="534">
        <v>181</v>
      </c>
      <c r="N2652" s="534">
        <v>23</v>
      </c>
      <c r="O2652" s="534">
        <v>27</v>
      </c>
      <c r="P2652" s="534">
        <v>10</v>
      </c>
      <c r="Q2652" s="534">
        <v>55</v>
      </c>
      <c r="R2652" s="534">
        <v>49</v>
      </c>
      <c r="S2652" s="534">
        <v>387</v>
      </c>
      <c r="T2652" s="549">
        <v>325</v>
      </c>
      <c r="U2652" s="554">
        <v>85.2</v>
      </c>
      <c r="V2652" s="554">
        <v>74</v>
      </c>
      <c r="W2652" s="554">
        <v>131</v>
      </c>
      <c r="X2652" s="498">
        <v>359</v>
      </c>
      <c r="Y2652" s="555">
        <v>59.3</v>
      </c>
      <c r="Z2652" s="554">
        <v>24</v>
      </c>
      <c r="AA2652" s="554">
        <v>160.19999999999999</v>
      </c>
      <c r="AB2652" s="549">
        <v>67</v>
      </c>
      <c r="AC2652" s="554">
        <v>60</v>
      </c>
      <c r="AD2652" s="554">
        <v>43</v>
      </c>
      <c r="AE2652" s="554">
        <v>103</v>
      </c>
      <c r="AF2652" s="502">
        <v>64</v>
      </c>
      <c r="AG2652" s="503">
        <v>125.872727272727</v>
      </c>
      <c r="AH2652" s="503">
        <v>162.4</v>
      </c>
      <c r="AI2652" s="502">
        <v>55</v>
      </c>
      <c r="AJ2652" s="538" t="s">
        <v>80</v>
      </c>
      <c r="AK2652" s="538" t="s">
        <v>80</v>
      </c>
      <c r="AL2652" s="538" t="s">
        <v>80</v>
      </c>
      <c r="AM2652" s="538" t="s">
        <v>80</v>
      </c>
      <c r="AN2652" s="539"/>
      <c r="AO2652" s="539"/>
      <c r="AP2652" s="569"/>
      <c r="AQ2652" s="569"/>
      <c r="AR2652" s="539"/>
      <c r="AS2652" s="539"/>
      <c r="AT2652" s="539"/>
      <c r="AU2652" s="539"/>
      <c r="AV2652" s="539"/>
      <c r="AW2652" s="539"/>
      <c r="AX2652" s="539"/>
      <c r="AY2652" s="539"/>
      <c r="AZ2652" s="539"/>
      <c r="BA2652" s="539"/>
      <c r="BB2652" s="357"/>
      <c r="BC2652" s="592">
        <f t="shared" si="2328"/>
        <v>6922.9999999999854</v>
      </c>
      <c r="BD2652" s="593">
        <f t="shared" si="2329"/>
        <v>8932</v>
      </c>
      <c r="BE2652" s="595">
        <f t="shared" si="2330"/>
        <v>27690</v>
      </c>
      <c r="BF2652" s="289">
        <f t="shared" si="2331"/>
        <v>24050</v>
      </c>
      <c r="BG2652" s="596">
        <f t="shared" si="2332"/>
        <v>42575</v>
      </c>
      <c r="BH2652" s="595">
        <f t="shared" si="2333"/>
        <v>21288.7</v>
      </c>
      <c r="BI2652" s="289">
        <f t="shared" si="2334"/>
        <v>8616</v>
      </c>
      <c r="BJ2652" s="596">
        <f t="shared" si="2335"/>
        <v>57511.799999999996</v>
      </c>
      <c r="BK2652" s="595">
        <f t="shared" si="2336"/>
        <v>4020</v>
      </c>
      <c r="BL2652" s="289">
        <f t="shared" si="2337"/>
        <v>2881</v>
      </c>
      <c r="BM2652" s="596">
        <f t="shared" si="2338"/>
        <v>6901</v>
      </c>
      <c r="BN2652" s="563">
        <f t="shared" si="2280"/>
        <v>8</v>
      </c>
      <c r="BO2652" s="87">
        <f t="shared" si="2339"/>
        <v>2025</v>
      </c>
      <c r="BP2652" s="87">
        <f t="shared" si="2340"/>
        <v>1.9999999999999996</v>
      </c>
      <c r="BQ2652" s="202"/>
    </row>
    <row r="2653" spans="1:69" ht="10.5" customHeight="1" x14ac:dyDescent="0.2">
      <c r="A2653" s="312" t="str">
        <f t="shared" si="2326"/>
        <v>2025-26RYF8</v>
      </c>
      <c r="B2653" s="312" t="str">
        <f t="shared" si="2327"/>
        <v>Y58</v>
      </c>
      <c r="C2653" s="245" t="s">
        <v>206</v>
      </c>
      <c r="D2653" s="245" t="s">
        <v>171</v>
      </c>
      <c r="E2653" s="53"/>
      <c r="F2653" s="322" t="str">
        <f>VLOOKUP($G2653,'Selection Sheet'!$C$15:$F$39,3,0)</f>
        <v>Y58</v>
      </c>
      <c r="G2653" s="322" t="str">
        <f t="shared" si="2279"/>
        <v>RYF</v>
      </c>
      <c r="H2653" s="245" t="s">
        <v>540</v>
      </c>
      <c r="I2653" s="543">
        <v>239</v>
      </c>
      <c r="J2653" s="543">
        <v>57</v>
      </c>
      <c r="K2653" s="543">
        <v>29</v>
      </c>
      <c r="L2653" s="543">
        <v>14</v>
      </c>
      <c r="M2653" s="543">
        <v>239</v>
      </c>
      <c r="N2653" s="543">
        <v>23</v>
      </c>
      <c r="O2653" s="543">
        <v>29</v>
      </c>
      <c r="P2653" s="543">
        <v>10</v>
      </c>
      <c r="Q2653" s="543">
        <v>78</v>
      </c>
      <c r="R2653" s="543">
        <v>62</v>
      </c>
      <c r="S2653" s="543">
        <v>768</v>
      </c>
      <c r="T2653" s="524">
        <v>688</v>
      </c>
      <c r="U2653" s="552">
        <v>98.9</v>
      </c>
      <c r="V2653" s="552">
        <v>88</v>
      </c>
      <c r="W2653" s="552">
        <v>151.30000000000001</v>
      </c>
      <c r="X2653" s="524">
        <v>657</v>
      </c>
      <c r="Y2653" s="557">
        <v>74.2</v>
      </c>
      <c r="Z2653" s="552">
        <v>26</v>
      </c>
      <c r="AA2653" s="552">
        <v>202.8</v>
      </c>
      <c r="AB2653" s="527">
        <v>85</v>
      </c>
      <c r="AC2653" s="552">
        <v>64.599999999999994</v>
      </c>
      <c r="AD2653" s="552">
        <v>56</v>
      </c>
      <c r="AE2653" s="552">
        <v>112.8</v>
      </c>
      <c r="AF2653" s="528">
        <v>129</v>
      </c>
      <c r="AG2653" s="529">
        <v>154.305555555556</v>
      </c>
      <c r="AH2653" s="529">
        <v>211.9</v>
      </c>
      <c r="AI2653" s="528">
        <v>108</v>
      </c>
      <c r="AJ2653" s="544" t="s">
        <v>80</v>
      </c>
      <c r="AK2653" s="544" t="s">
        <v>80</v>
      </c>
      <c r="AL2653" s="544" t="s">
        <v>80</v>
      </c>
      <c r="AM2653" s="544" t="s">
        <v>80</v>
      </c>
      <c r="AN2653" s="545"/>
      <c r="AO2653" s="545"/>
      <c r="AP2653" s="571"/>
      <c r="AQ2653" s="571"/>
      <c r="AR2653" s="545"/>
      <c r="AS2653" s="545"/>
      <c r="AT2653" s="545"/>
      <c r="AU2653" s="545"/>
      <c r="AV2653" s="545"/>
      <c r="AW2653" s="545"/>
      <c r="AX2653" s="545"/>
      <c r="AY2653" s="545"/>
      <c r="AZ2653" s="545"/>
      <c r="BA2653" s="545"/>
      <c r="BB2653" s="359"/>
      <c r="BC2653" s="605">
        <f t="shared" si="2328"/>
        <v>16665.000000000047</v>
      </c>
      <c r="BD2653" s="606">
        <f t="shared" si="2329"/>
        <v>22885.200000000001</v>
      </c>
      <c r="BE2653" s="609">
        <f t="shared" si="2330"/>
        <v>68043.199999999997</v>
      </c>
      <c r="BF2653" s="311">
        <f t="shared" si="2331"/>
        <v>60544</v>
      </c>
      <c r="BG2653" s="610">
        <f t="shared" si="2332"/>
        <v>104094.40000000001</v>
      </c>
      <c r="BH2653" s="609">
        <f t="shared" si="2333"/>
        <v>48749.4</v>
      </c>
      <c r="BI2653" s="311">
        <f t="shared" si="2334"/>
        <v>17082</v>
      </c>
      <c r="BJ2653" s="610">
        <f t="shared" si="2335"/>
        <v>133239.6</v>
      </c>
      <c r="BK2653" s="609">
        <f t="shared" si="2336"/>
        <v>5490.9999999999991</v>
      </c>
      <c r="BL2653" s="311">
        <f t="shared" si="2337"/>
        <v>4760</v>
      </c>
      <c r="BM2653" s="610">
        <f t="shared" si="2338"/>
        <v>9588</v>
      </c>
      <c r="BN2653" s="565">
        <f t="shared" si="2280"/>
        <v>8</v>
      </c>
      <c r="BO2653" s="312">
        <f t="shared" si="2339"/>
        <v>2025</v>
      </c>
      <c r="BP2653" s="312">
        <f t="shared" si="2340"/>
        <v>1.9999999999999996</v>
      </c>
      <c r="BQ2653" s="363"/>
    </row>
    <row r="2654" spans="1:69" ht="10.5" customHeight="1" x14ac:dyDescent="0.2">
      <c r="A2654" s="313" t="str">
        <f t="shared" ref="A2654:A2664" si="2341">CONCATENATE(C2654,G2654,BN2654)</f>
        <v>2025-26R1F9</v>
      </c>
      <c r="B2654" s="313" t="str">
        <f t="shared" ref="B2654:B2664" si="2342">F2654</f>
        <v>Y59</v>
      </c>
      <c r="C2654" s="241" t="s">
        <v>206</v>
      </c>
      <c r="D2654" s="241" t="s">
        <v>172</v>
      </c>
      <c r="E2654" s="223"/>
      <c r="F2654" s="364" t="str">
        <f>VLOOKUP($G2654,'Selection Sheet'!$C$15:$F$39,3,0)</f>
        <v>Y59</v>
      </c>
      <c r="G2654" s="364" t="str">
        <f t="shared" si="2279"/>
        <v>R1F</v>
      </c>
      <c r="H2654" s="241" t="s">
        <v>529</v>
      </c>
      <c r="I2654" s="546">
        <v>5</v>
      </c>
      <c r="J2654" s="546">
        <v>0</v>
      </c>
      <c r="K2654" s="546">
        <v>1</v>
      </c>
      <c r="L2654" s="546">
        <v>0</v>
      </c>
      <c r="M2654" s="546">
        <v>5</v>
      </c>
      <c r="N2654" s="546">
        <v>0</v>
      </c>
      <c r="O2654" s="546">
        <v>1</v>
      </c>
      <c r="P2654" s="546">
        <v>0</v>
      </c>
      <c r="Q2654" s="546" t="s">
        <v>80</v>
      </c>
      <c r="R2654" s="546" t="s">
        <v>80</v>
      </c>
      <c r="S2654" s="546">
        <v>17</v>
      </c>
      <c r="T2654" s="486">
        <v>18</v>
      </c>
      <c r="U2654" s="553">
        <v>101.3</v>
      </c>
      <c r="V2654" s="553">
        <v>96.5</v>
      </c>
      <c r="W2654" s="553">
        <v>146.69999999999999</v>
      </c>
      <c r="X2654" s="486">
        <v>17</v>
      </c>
      <c r="Y2654" s="558">
        <v>25.6</v>
      </c>
      <c r="Z2654" s="553">
        <v>23</v>
      </c>
      <c r="AA2654" s="553">
        <v>44.8</v>
      </c>
      <c r="AB2654" s="489" t="s">
        <v>80</v>
      </c>
      <c r="AC2654" s="553" t="s">
        <v>80</v>
      </c>
      <c r="AD2654" s="553" t="s">
        <v>80</v>
      </c>
      <c r="AE2654" s="553" t="s">
        <v>80</v>
      </c>
      <c r="AF2654" s="490">
        <v>2</v>
      </c>
      <c r="AG2654" s="491">
        <v>164</v>
      </c>
      <c r="AH2654" s="491">
        <v>173.6</v>
      </c>
      <c r="AI2654" s="490">
        <v>2</v>
      </c>
      <c r="AJ2654" s="538" t="s">
        <v>80</v>
      </c>
      <c r="AK2654" s="538" t="s">
        <v>80</v>
      </c>
      <c r="AL2654" s="538">
        <v>33</v>
      </c>
      <c r="AM2654" s="538">
        <v>73</v>
      </c>
      <c r="AN2654" s="539"/>
      <c r="AO2654" s="539"/>
      <c r="AP2654" s="572"/>
      <c r="AQ2654" s="572"/>
      <c r="AR2654" s="548"/>
      <c r="AS2654" s="548"/>
      <c r="AT2654" s="548"/>
      <c r="AU2654" s="548"/>
      <c r="AV2654" s="548"/>
      <c r="AW2654" s="548"/>
      <c r="AX2654" s="548"/>
      <c r="AY2654" s="548"/>
      <c r="AZ2654" s="548"/>
      <c r="BA2654" s="548"/>
      <c r="BB2654" s="361"/>
      <c r="BC2654" s="586">
        <f t="shared" ref="BC2654:BC2664" si="2343">IFERROR(AG2654*$AI2654,"-")</f>
        <v>328</v>
      </c>
      <c r="BD2654" s="587">
        <f t="shared" ref="BD2654:BD2664" si="2344">IFERROR(AH2654*$AI2654,"-")</f>
        <v>347.2</v>
      </c>
      <c r="BE2654" s="590">
        <f t="shared" ref="BE2654:BE2664" si="2345">IFERROR(U2654*$T2654, "-")</f>
        <v>1823.3999999999999</v>
      </c>
      <c r="BF2654" s="308">
        <f t="shared" ref="BF2654:BF2664" si="2346">IFERROR(V2654*$T2654,"-")</f>
        <v>1737</v>
      </c>
      <c r="BG2654" s="591">
        <f t="shared" ref="BG2654:BG2664" si="2347">IFERROR(W2654*$T2654,"-")</f>
        <v>2640.6</v>
      </c>
      <c r="BH2654" s="590">
        <f t="shared" ref="BH2654:BH2664" si="2348">IFERROR(Y2654*$X2654, "-")</f>
        <v>435.20000000000005</v>
      </c>
      <c r="BI2654" s="308">
        <f t="shared" ref="BI2654:BI2664" si="2349">IFERROR(Z2654*$X2654,"-")</f>
        <v>391</v>
      </c>
      <c r="BJ2654" s="591">
        <f t="shared" ref="BJ2654:BJ2664" si="2350">IFERROR(AA2654*$X2654,"-")</f>
        <v>761.59999999999991</v>
      </c>
      <c r="BK2654" s="590" t="str">
        <f t="shared" ref="BK2654:BK2664" si="2351">IFERROR(AC2654*$AB2654, "-")</f>
        <v>-</v>
      </c>
      <c r="BL2654" s="308" t="str">
        <f t="shared" ref="BL2654:BL2664" si="2352">IFERROR(AD2654*$AB2654,"-")</f>
        <v>-</v>
      </c>
      <c r="BM2654" s="591" t="str">
        <f t="shared" ref="BM2654:BM2664" si="2353">IFERROR(AE2654*$AB2654,"-")</f>
        <v>-</v>
      </c>
      <c r="BN2654" s="562">
        <f t="shared" si="2280"/>
        <v>9</v>
      </c>
      <c r="BO2654" s="313">
        <f t="shared" ref="BO2654:BO2664" si="2354">VALUE(LEFT(C2654,4)+IF($BN2654&lt;4,1,0))</f>
        <v>2025</v>
      </c>
      <c r="BP2654" s="313">
        <f t="shared" ref="BP2654:BP2664" si="2355">(BN2654/3-ROUNDDOWN(BN2654/3,0))*3</f>
        <v>0</v>
      </c>
      <c r="BQ2654" s="362"/>
    </row>
    <row r="2655" spans="1:69" ht="10.5" customHeight="1" x14ac:dyDescent="0.2">
      <c r="A2655" s="87" t="str">
        <f t="shared" si="2341"/>
        <v>2025-26RRU9</v>
      </c>
      <c r="B2655" s="87" t="str">
        <f t="shared" si="2342"/>
        <v>Y56</v>
      </c>
      <c r="C2655" s="240" t="s">
        <v>206</v>
      </c>
      <c r="D2655" s="240" t="s">
        <v>172</v>
      </c>
      <c r="E2655" s="42"/>
      <c r="F2655" s="320" t="str">
        <f>VLOOKUP($G2655,'Selection Sheet'!$C$15:$F$39,3,0)</f>
        <v>Y56</v>
      </c>
      <c r="G2655" s="320" t="str">
        <f t="shared" si="2279"/>
        <v>RRU</v>
      </c>
      <c r="H2655" s="240" t="s">
        <v>530</v>
      </c>
      <c r="I2655" s="534">
        <v>336</v>
      </c>
      <c r="J2655" s="534">
        <v>103</v>
      </c>
      <c r="K2655" s="534">
        <v>28</v>
      </c>
      <c r="L2655" s="534">
        <v>15</v>
      </c>
      <c r="M2655" s="534">
        <v>330</v>
      </c>
      <c r="N2655" s="534">
        <v>28</v>
      </c>
      <c r="O2655" s="534">
        <v>28</v>
      </c>
      <c r="P2655" s="534">
        <v>11</v>
      </c>
      <c r="Q2655" s="534" t="s">
        <v>80</v>
      </c>
      <c r="R2655" s="534" t="s">
        <v>80</v>
      </c>
      <c r="S2655" s="534">
        <v>946</v>
      </c>
      <c r="T2655" s="549">
        <v>559</v>
      </c>
      <c r="U2655" s="554">
        <v>91.8</v>
      </c>
      <c r="V2655" s="554">
        <v>82</v>
      </c>
      <c r="W2655" s="554">
        <v>138.19999999999999</v>
      </c>
      <c r="X2655" s="498">
        <v>636</v>
      </c>
      <c r="Y2655" s="555">
        <v>60.3</v>
      </c>
      <c r="Z2655" s="554">
        <v>25</v>
      </c>
      <c r="AA2655" s="554">
        <v>138.80000000000001</v>
      </c>
      <c r="AB2655" s="549">
        <v>82</v>
      </c>
      <c r="AC2655" s="554">
        <v>53.6</v>
      </c>
      <c r="AD2655" s="554">
        <v>45</v>
      </c>
      <c r="AE2655" s="554">
        <v>93.3</v>
      </c>
      <c r="AF2655" s="502">
        <v>160</v>
      </c>
      <c r="AG2655" s="503">
        <v>144.618705035971</v>
      </c>
      <c r="AH2655" s="503">
        <v>192.2</v>
      </c>
      <c r="AI2655" s="502">
        <v>139</v>
      </c>
      <c r="AJ2655" s="538" t="s">
        <v>80</v>
      </c>
      <c r="AK2655" s="538" t="s">
        <v>80</v>
      </c>
      <c r="AL2655" s="538">
        <v>196</v>
      </c>
      <c r="AM2655" s="538">
        <v>300</v>
      </c>
      <c r="AN2655" s="539"/>
      <c r="AO2655" s="539"/>
      <c r="AP2655" s="569"/>
      <c r="AQ2655" s="569"/>
      <c r="AR2655" s="539"/>
      <c r="AS2655" s="539"/>
      <c r="AT2655" s="539"/>
      <c r="AU2655" s="539"/>
      <c r="AV2655" s="539"/>
      <c r="AW2655" s="539"/>
      <c r="AX2655" s="539"/>
      <c r="AY2655" s="539"/>
      <c r="AZ2655" s="539"/>
      <c r="BA2655" s="539"/>
      <c r="BB2655" s="357"/>
      <c r="BC2655" s="592">
        <f t="shared" si="2343"/>
        <v>20101.999999999971</v>
      </c>
      <c r="BD2655" s="593">
        <f t="shared" si="2344"/>
        <v>26715.8</v>
      </c>
      <c r="BE2655" s="595">
        <f t="shared" si="2345"/>
        <v>51316.2</v>
      </c>
      <c r="BF2655" s="289">
        <f t="shared" si="2346"/>
        <v>45838</v>
      </c>
      <c r="BG2655" s="596">
        <f t="shared" si="2347"/>
        <v>77253.799999999988</v>
      </c>
      <c r="BH2655" s="595">
        <f t="shared" si="2348"/>
        <v>38350.799999999996</v>
      </c>
      <c r="BI2655" s="289">
        <f t="shared" si="2349"/>
        <v>15900</v>
      </c>
      <c r="BJ2655" s="596">
        <f t="shared" si="2350"/>
        <v>88276.800000000003</v>
      </c>
      <c r="BK2655" s="595">
        <f t="shared" si="2351"/>
        <v>4395.2</v>
      </c>
      <c r="BL2655" s="289">
        <f t="shared" si="2352"/>
        <v>3690</v>
      </c>
      <c r="BM2655" s="596">
        <f t="shared" si="2353"/>
        <v>7650.5999999999995</v>
      </c>
      <c r="BN2655" s="563">
        <f t="shared" si="2280"/>
        <v>9</v>
      </c>
      <c r="BO2655" s="87">
        <f t="shared" si="2354"/>
        <v>2025</v>
      </c>
      <c r="BP2655" s="87">
        <f t="shared" si="2355"/>
        <v>0</v>
      </c>
      <c r="BQ2655" s="202"/>
    </row>
    <row r="2656" spans="1:69" ht="10.5" customHeight="1" x14ac:dyDescent="0.2">
      <c r="A2656" s="87" t="str">
        <f t="shared" si="2341"/>
        <v>2025-26RX69</v>
      </c>
      <c r="B2656" s="87" t="str">
        <f t="shared" si="2342"/>
        <v>Y63</v>
      </c>
      <c r="C2656" s="240" t="s">
        <v>206</v>
      </c>
      <c r="D2656" s="240" t="s">
        <v>172</v>
      </c>
      <c r="E2656" s="42"/>
      <c r="F2656" s="320" t="str">
        <f>VLOOKUP($G2656,'Selection Sheet'!$C$15:$F$39,3,0)</f>
        <v>Y63</v>
      </c>
      <c r="G2656" s="320" t="str">
        <f t="shared" si="2279"/>
        <v>RX6</v>
      </c>
      <c r="H2656" s="240" t="s">
        <v>532</v>
      </c>
      <c r="I2656" s="534">
        <v>148</v>
      </c>
      <c r="J2656" s="534">
        <v>39</v>
      </c>
      <c r="K2656" s="534">
        <v>24</v>
      </c>
      <c r="L2656" s="534">
        <v>15</v>
      </c>
      <c r="M2656" s="534">
        <v>147</v>
      </c>
      <c r="N2656" s="534">
        <v>17</v>
      </c>
      <c r="O2656" s="534">
        <v>23</v>
      </c>
      <c r="P2656" s="534">
        <v>11</v>
      </c>
      <c r="Q2656" s="534" t="s">
        <v>80</v>
      </c>
      <c r="R2656" s="534" t="s">
        <v>80</v>
      </c>
      <c r="S2656" s="534">
        <v>427</v>
      </c>
      <c r="T2656" s="549">
        <v>299</v>
      </c>
      <c r="U2656" s="554">
        <v>78.400000000000006</v>
      </c>
      <c r="V2656" s="554">
        <v>70</v>
      </c>
      <c r="W2656" s="554">
        <v>113.2</v>
      </c>
      <c r="X2656" s="498">
        <v>284</v>
      </c>
      <c r="Y2656" s="555">
        <v>87</v>
      </c>
      <c r="Z2656" s="554">
        <v>34</v>
      </c>
      <c r="AA2656" s="554">
        <v>237</v>
      </c>
      <c r="AB2656" s="549">
        <v>47</v>
      </c>
      <c r="AC2656" s="554">
        <v>57.7</v>
      </c>
      <c r="AD2656" s="554">
        <v>47</v>
      </c>
      <c r="AE2656" s="554">
        <v>98</v>
      </c>
      <c r="AF2656" s="502">
        <v>80</v>
      </c>
      <c r="AG2656" s="503">
        <v>139.71014492753599</v>
      </c>
      <c r="AH2656" s="503">
        <v>180</v>
      </c>
      <c r="AI2656" s="502">
        <v>69</v>
      </c>
      <c r="AJ2656" s="538" t="s">
        <v>80</v>
      </c>
      <c r="AK2656" s="538" t="s">
        <v>80</v>
      </c>
      <c r="AL2656" s="538">
        <v>164</v>
      </c>
      <c r="AM2656" s="538">
        <v>300</v>
      </c>
      <c r="AN2656" s="539"/>
      <c r="AO2656" s="539"/>
      <c r="AP2656" s="569"/>
      <c r="AQ2656" s="569"/>
      <c r="AR2656" s="539"/>
      <c r="AS2656" s="539"/>
      <c r="AT2656" s="539"/>
      <c r="AU2656" s="539"/>
      <c r="AV2656" s="539"/>
      <c r="AW2656" s="539"/>
      <c r="AX2656" s="539"/>
      <c r="AY2656" s="539"/>
      <c r="AZ2656" s="539"/>
      <c r="BA2656" s="539"/>
      <c r="BB2656" s="357"/>
      <c r="BC2656" s="592">
        <f t="shared" si="2343"/>
        <v>9639.9999999999836</v>
      </c>
      <c r="BD2656" s="593">
        <f t="shared" si="2344"/>
        <v>12420</v>
      </c>
      <c r="BE2656" s="595">
        <f t="shared" si="2345"/>
        <v>23441.600000000002</v>
      </c>
      <c r="BF2656" s="289">
        <f t="shared" si="2346"/>
        <v>20930</v>
      </c>
      <c r="BG2656" s="596">
        <f t="shared" si="2347"/>
        <v>33846.800000000003</v>
      </c>
      <c r="BH2656" s="595">
        <f t="shared" si="2348"/>
        <v>24708</v>
      </c>
      <c r="BI2656" s="289">
        <f t="shared" si="2349"/>
        <v>9656</v>
      </c>
      <c r="BJ2656" s="596">
        <f t="shared" si="2350"/>
        <v>67308</v>
      </c>
      <c r="BK2656" s="595">
        <f t="shared" si="2351"/>
        <v>2711.9</v>
      </c>
      <c r="BL2656" s="289">
        <f t="shared" si="2352"/>
        <v>2209</v>
      </c>
      <c r="BM2656" s="596">
        <f t="shared" si="2353"/>
        <v>4606</v>
      </c>
      <c r="BN2656" s="563">
        <f t="shared" si="2280"/>
        <v>9</v>
      </c>
      <c r="BO2656" s="87">
        <f t="shared" si="2354"/>
        <v>2025</v>
      </c>
      <c r="BP2656" s="87">
        <f t="shared" si="2355"/>
        <v>0</v>
      </c>
      <c r="BQ2656" s="202"/>
    </row>
    <row r="2657" spans="1:69" ht="10.5" customHeight="1" x14ac:dyDescent="0.2">
      <c r="A2657" s="314" t="str">
        <f t="shared" si="2341"/>
        <v>2025-26RX79</v>
      </c>
      <c r="B2657" s="314" t="str">
        <f t="shared" si="2342"/>
        <v>Y62</v>
      </c>
      <c r="C2657" s="243" t="s">
        <v>206</v>
      </c>
      <c r="D2657" s="240" t="s">
        <v>172</v>
      </c>
      <c r="E2657" s="206"/>
      <c r="F2657" s="321" t="str">
        <f>VLOOKUP($G2657,'Selection Sheet'!$C$15:$F$39,3,0)</f>
        <v>Y62</v>
      </c>
      <c r="G2657" s="320" t="str">
        <f t="shared" si="2279"/>
        <v>RX7</v>
      </c>
      <c r="H2657" s="243" t="s">
        <v>533</v>
      </c>
      <c r="I2657" s="540">
        <v>325</v>
      </c>
      <c r="J2657" s="540">
        <v>93</v>
      </c>
      <c r="K2657" s="540">
        <v>58</v>
      </c>
      <c r="L2657" s="540">
        <v>28</v>
      </c>
      <c r="M2657" s="540">
        <v>322</v>
      </c>
      <c r="N2657" s="540">
        <v>39</v>
      </c>
      <c r="O2657" s="540">
        <v>57</v>
      </c>
      <c r="P2657" s="540">
        <v>22</v>
      </c>
      <c r="Q2657" s="540" t="s">
        <v>80</v>
      </c>
      <c r="R2657" s="540" t="s">
        <v>80</v>
      </c>
      <c r="S2657" s="540">
        <v>1056</v>
      </c>
      <c r="T2657" s="514">
        <v>644</v>
      </c>
      <c r="U2657" s="551">
        <v>82.4</v>
      </c>
      <c r="V2657" s="551">
        <v>72</v>
      </c>
      <c r="W2657" s="551">
        <v>124</v>
      </c>
      <c r="X2657" s="511">
        <v>653</v>
      </c>
      <c r="Y2657" s="556">
        <v>64.2</v>
      </c>
      <c r="Z2657" s="551">
        <v>24</v>
      </c>
      <c r="AA2657" s="551">
        <v>162.6</v>
      </c>
      <c r="AB2657" s="514">
        <v>115</v>
      </c>
      <c r="AC2657" s="551">
        <v>64.3</v>
      </c>
      <c r="AD2657" s="551">
        <v>54</v>
      </c>
      <c r="AE2657" s="551">
        <v>93.6</v>
      </c>
      <c r="AF2657" s="515">
        <v>123</v>
      </c>
      <c r="AG2657" s="516">
        <v>144.04807692307699</v>
      </c>
      <c r="AH2657" s="516">
        <v>183.1</v>
      </c>
      <c r="AI2657" s="515">
        <v>104</v>
      </c>
      <c r="AJ2657" s="519" t="s">
        <v>80</v>
      </c>
      <c r="AK2657" s="519" t="s">
        <v>80</v>
      </c>
      <c r="AL2657" s="519">
        <v>154</v>
      </c>
      <c r="AM2657" s="519">
        <v>300</v>
      </c>
      <c r="AN2657" s="570"/>
      <c r="AO2657" s="570"/>
      <c r="AP2657" s="570"/>
      <c r="AQ2657" s="570"/>
      <c r="AR2657" s="542"/>
      <c r="AS2657" s="542"/>
      <c r="AT2657" s="542"/>
      <c r="AU2657" s="542"/>
      <c r="AV2657" s="542"/>
      <c r="AW2657" s="542"/>
      <c r="AX2657" s="542"/>
      <c r="AY2657" s="542"/>
      <c r="AZ2657" s="542"/>
      <c r="BA2657" s="542"/>
      <c r="BB2657" s="358"/>
      <c r="BC2657" s="597">
        <f t="shared" si="2343"/>
        <v>14981.000000000007</v>
      </c>
      <c r="BD2657" s="598">
        <f t="shared" si="2344"/>
        <v>19042.399999999998</v>
      </c>
      <c r="BE2657" s="602">
        <f t="shared" si="2345"/>
        <v>53065.600000000006</v>
      </c>
      <c r="BF2657" s="603">
        <f t="shared" si="2346"/>
        <v>46368</v>
      </c>
      <c r="BG2657" s="604">
        <f t="shared" si="2347"/>
        <v>79856</v>
      </c>
      <c r="BH2657" s="602">
        <f t="shared" si="2348"/>
        <v>41922.6</v>
      </c>
      <c r="BI2657" s="603">
        <f t="shared" si="2349"/>
        <v>15672</v>
      </c>
      <c r="BJ2657" s="604">
        <f t="shared" si="2350"/>
        <v>106177.8</v>
      </c>
      <c r="BK2657" s="602">
        <f t="shared" si="2351"/>
        <v>7394.5</v>
      </c>
      <c r="BL2657" s="603">
        <f t="shared" si="2352"/>
        <v>6210</v>
      </c>
      <c r="BM2657" s="604">
        <f t="shared" si="2353"/>
        <v>10764</v>
      </c>
      <c r="BN2657" s="564">
        <f t="shared" si="2280"/>
        <v>9</v>
      </c>
      <c r="BO2657" s="314">
        <f t="shared" si="2354"/>
        <v>2025</v>
      </c>
      <c r="BP2657" s="314">
        <f t="shared" si="2355"/>
        <v>0</v>
      </c>
      <c r="BQ2657" s="202"/>
    </row>
    <row r="2658" spans="1:69" ht="10.5" customHeight="1" x14ac:dyDescent="0.2">
      <c r="A2658" s="87" t="str">
        <f t="shared" si="2341"/>
        <v>2025-26RX89</v>
      </c>
      <c r="B2658" s="87" t="str">
        <f t="shared" si="2342"/>
        <v>Y63</v>
      </c>
      <c r="C2658" s="240" t="s">
        <v>206</v>
      </c>
      <c r="D2658" s="240" t="s">
        <v>172</v>
      </c>
      <c r="E2658" s="42"/>
      <c r="F2658" s="320" t="str">
        <f>VLOOKUP($G2658,'Selection Sheet'!$C$15:$F$39,3,0)</f>
        <v>Y63</v>
      </c>
      <c r="G2658" s="320" t="str">
        <f t="shared" si="2279"/>
        <v>RX8</v>
      </c>
      <c r="H2658" s="240" t="s">
        <v>534</v>
      </c>
      <c r="I2658" s="534">
        <v>260</v>
      </c>
      <c r="J2658" s="534">
        <v>67</v>
      </c>
      <c r="K2658" s="534">
        <v>33</v>
      </c>
      <c r="L2658" s="534">
        <v>19</v>
      </c>
      <c r="M2658" s="534">
        <v>254</v>
      </c>
      <c r="N2658" s="534">
        <v>20</v>
      </c>
      <c r="O2658" s="534">
        <v>33</v>
      </c>
      <c r="P2658" s="534">
        <v>9</v>
      </c>
      <c r="Q2658" s="534" t="s">
        <v>80</v>
      </c>
      <c r="R2658" s="534" t="s">
        <v>80</v>
      </c>
      <c r="S2658" s="534">
        <v>827</v>
      </c>
      <c r="T2658" s="549">
        <v>495</v>
      </c>
      <c r="U2658" s="554">
        <v>88.5</v>
      </c>
      <c r="V2658" s="554">
        <v>76</v>
      </c>
      <c r="W2658" s="554">
        <v>139.6</v>
      </c>
      <c r="X2658" s="498">
        <v>495</v>
      </c>
      <c r="Y2658" s="555">
        <v>85.5</v>
      </c>
      <c r="Z2658" s="554">
        <v>32</v>
      </c>
      <c r="AA2658" s="554">
        <v>234</v>
      </c>
      <c r="AB2658" s="549">
        <v>73</v>
      </c>
      <c r="AC2658" s="554">
        <v>52.5</v>
      </c>
      <c r="AD2658" s="554">
        <v>45</v>
      </c>
      <c r="AE2658" s="554">
        <v>90.6</v>
      </c>
      <c r="AF2658" s="502">
        <v>76</v>
      </c>
      <c r="AG2658" s="503">
        <v>144.222222222222</v>
      </c>
      <c r="AH2658" s="503">
        <v>182</v>
      </c>
      <c r="AI2658" s="502">
        <v>63</v>
      </c>
      <c r="AJ2658" s="506" t="s">
        <v>80</v>
      </c>
      <c r="AK2658" s="506" t="s">
        <v>80</v>
      </c>
      <c r="AL2658" s="506">
        <v>64</v>
      </c>
      <c r="AM2658" s="506">
        <v>300</v>
      </c>
      <c r="AN2658" s="569"/>
      <c r="AO2658" s="569"/>
      <c r="AP2658" s="569"/>
      <c r="AQ2658" s="569"/>
      <c r="AR2658" s="539"/>
      <c r="AS2658" s="539"/>
      <c r="AT2658" s="539"/>
      <c r="AU2658" s="539"/>
      <c r="AV2658" s="539"/>
      <c r="AW2658" s="539"/>
      <c r="AX2658" s="539"/>
      <c r="AY2658" s="539"/>
      <c r="AZ2658" s="539"/>
      <c r="BA2658" s="539"/>
      <c r="BB2658" s="357"/>
      <c r="BC2658" s="592">
        <f t="shared" si="2343"/>
        <v>9085.9999999999854</v>
      </c>
      <c r="BD2658" s="593">
        <f t="shared" si="2344"/>
        <v>11466</v>
      </c>
      <c r="BE2658" s="595">
        <f t="shared" si="2345"/>
        <v>43807.5</v>
      </c>
      <c r="BF2658" s="289">
        <f t="shared" si="2346"/>
        <v>37620</v>
      </c>
      <c r="BG2658" s="596">
        <f t="shared" si="2347"/>
        <v>69102</v>
      </c>
      <c r="BH2658" s="595">
        <f t="shared" si="2348"/>
        <v>42322.5</v>
      </c>
      <c r="BI2658" s="289">
        <f t="shared" si="2349"/>
        <v>15840</v>
      </c>
      <c r="BJ2658" s="596">
        <f t="shared" si="2350"/>
        <v>115830</v>
      </c>
      <c r="BK2658" s="595">
        <f t="shared" si="2351"/>
        <v>3832.5</v>
      </c>
      <c r="BL2658" s="289">
        <f t="shared" si="2352"/>
        <v>3285</v>
      </c>
      <c r="BM2658" s="596">
        <f t="shared" si="2353"/>
        <v>6613.7999999999993</v>
      </c>
      <c r="BN2658" s="563">
        <f t="shared" si="2280"/>
        <v>9</v>
      </c>
      <c r="BO2658" s="87">
        <f t="shared" si="2354"/>
        <v>2025</v>
      </c>
      <c r="BP2658" s="87">
        <f t="shared" si="2355"/>
        <v>0</v>
      </c>
      <c r="BQ2658" s="202"/>
    </row>
    <row r="2659" spans="1:69" ht="10.5" customHeight="1" x14ac:dyDescent="0.2">
      <c r="A2659" s="87" t="str">
        <f t="shared" si="2341"/>
        <v>2025-26RX99</v>
      </c>
      <c r="B2659" s="87" t="str">
        <f t="shared" si="2342"/>
        <v>Y60</v>
      </c>
      <c r="C2659" s="240" t="s">
        <v>206</v>
      </c>
      <c r="D2659" s="240" t="s">
        <v>172</v>
      </c>
      <c r="E2659" s="42"/>
      <c r="F2659" s="320" t="str">
        <f>VLOOKUP($G2659,'Selection Sheet'!$C$15:$F$39,3,0)</f>
        <v>Y60</v>
      </c>
      <c r="G2659" s="320" t="str">
        <f t="shared" si="2279"/>
        <v>RX9</v>
      </c>
      <c r="H2659" s="240" t="s">
        <v>535</v>
      </c>
      <c r="I2659" s="534">
        <v>225</v>
      </c>
      <c r="J2659" s="534">
        <v>49</v>
      </c>
      <c r="K2659" s="534">
        <v>44</v>
      </c>
      <c r="L2659" s="534">
        <v>14</v>
      </c>
      <c r="M2659" s="534">
        <v>224</v>
      </c>
      <c r="N2659" s="534">
        <v>12</v>
      </c>
      <c r="O2659" s="534">
        <v>44</v>
      </c>
      <c r="P2659" s="534">
        <v>7</v>
      </c>
      <c r="Q2659" s="534" t="s">
        <v>80</v>
      </c>
      <c r="R2659" s="534" t="s">
        <v>80</v>
      </c>
      <c r="S2659" s="534">
        <v>589</v>
      </c>
      <c r="T2659" s="549">
        <v>363</v>
      </c>
      <c r="U2659" s="554">
        <v>96.2</v>
      </c>
      <c r="V2659" s="554">
        <v>85</v>
      </c>
      <c r="W2659" s="554">
        <v>149.19999999999999</v>
      </c>
      <c r="X2659" s="498">
        <v>500</v>
      </c>
      <c r="Y2659" s="555">
        <v>90.9</v>
      </c>
      <c r="Z2659" s="554">
        <v>34</v>
      </c>
      <c r="AA2659" s="554">
        <v>260</v>
      </c>
      <c r="AB2659" s="549">
        <v>71</v>
      </c>
      <c r="AC2659" s="554">
        <v>58</v>
      </c>
      <c r="AD2659" s="554">
        <v>54</v>
      </c>
      <c r="AE2659" s="554">
        <v>86</v>
      </c>
      <c r="AF2659" s="502">
        <v>89</v>
      </c>
      <c r="AG2659" s="503">
        <v>145</v>
      </c>
      <c r="AH2659" s="503">
        <v>188</v>
      </c>
      <c r="AI2659" s="502">
        <v>62</v>
      </c>
      <c r="AJ2659" s="506" t="s">
        <v>80</v>
      </c>
      <c r="AK2659" s="506" t="s">
        <v>80</v>
      </c>
      <c r="AL2659" s="506">
        <v>75</v>
      </c>
      <c r="AM2659" s="506">
        <v>300</v>
      </c>
      <c r="AN2659" s="569"/>
      <c r="AO2659" s="569"/>
      <c r="AP2659" s="569"/>
      <c r="AQ2659" s="569"/>
      <c r="AR2659" s="539"/>
      <c r="AS2659" s="539"/>
      <c r="AT2659" s="539"/>
      <c r="AU2659" s="539"/>
      <c r="AV2659" s="539"/>
      <c r="AW2659" s="539"/>
      <c r="AX2659" s="539"/>
      <c r="AY2659" s="539"/>
      <c r="AZ2659" s="539"/>
      <c r="BA2659" s="539"/>
      <c r="BB2659" s="357"/>
      <c r="BC2659" s="592">
        <f t="shared" si="2343"/>
        <v>8990</v>
      </c>
      <c r="BD2659" s="593">
        <f t="shared" si="2344"/>
        <v>11656</v>
      </c>
      <c r="BE2659" s="595">
        <f t="shared" si="2345"/>
        <v>34920.6</v>
      </c>
      <c r="BF2659" s="289">
        <f t="shared" si="2346"/>
        <v>30855</v>
      </c>
      <c r="BG2659" s="596">
        <f t="shared" si="2347"/>
        <v>54159.6</v>
      </c>
      <c r="BH2659" s="595">
        <f t="shared" si="2348"/>
        <v>45450</v>
      </c>
      <c r="BI2659" s="289">
        <f t="shared" si="2349"/>
        <v>17000</v>
      </c>
      <c r="BJ2659" s="596">
        <f t="shared" si="2350"/>
        <v>130000</v>
      </c>
      <c r="BK2659" s="595">
        <f t="shared" si="2351"/>
        <v>4118</v>
      </c>
      <c r="BL2659" s="289">
        <f t="shared" si="2352"/>
        <v>3834</v>
      </c>
      <c r="BM2659" s="596">
        <f t="shared" si="2353"/>
        <v>6106</v>
      </c>
      <c r="BN2659" s="563">
        <f t="shared" si="2280"/>
        <v>9</v>
      </c>
      <c r="BO2659" s="87">
        <f t="shared" si="2354"/>
        <v>2025</v>
      </c>
      <c r="BP2659" s="87">
        <f t="shared" si="2355"/>
        <v>0</v>
      </c>
      <c r="BQ2659" s="202"/>
    </row>
    <row r="2660" spans="1:69" ht="10.5" customHeight="1" x14ac:dyDescent="0.2">
      <c r="A2660" s="314" t="str">
        <f t="shared" si="2341"/>
        <v>2025-26RYA9</v>
      </c>
      <c r="B2660" s="314" t="str">
        <f t="shared" si="2342"/>
        <v>Y60</v>
      </c>
      <c r="C2660" s="243" t="s">
        <v>206</v>
      </c>
      <c r="D2660" s="240" t="s">
        <v>172</v>
      </c>
      <c r="E2660" s="206"/>
      <c r="F2660" s="321" t="str">
        <f>VLOOKUP($G2660,'Selection Sheet'!$C$15:$F$39,3,0)</f>
        <v>Y60</v>
      </c>
      <c r="G2660" s="321" t="str">
        <f t="shared" si="2279"/>
        <v>RYA</v>
      </c>
      <c r="H2660" s="243" t="s">
        <v>536</v>
      </c>
      <c r="I2660" s="540">
        <v>275</v>
      </c>
      <c r="J2660" s="540">
        <v>69</v>
      </c>
      <c r="K2660" s="540">
        <v>22</v>
      </c>
      <c r="L2660" s="540">
        <v>13</v>
      </c>
      <c r="M2660" s="540">
        <v>273</v>
      </c>
      <c r="N2660" s="540">
        <v>23</v>
      </c>
      <c r="O2660" s="540">
        <v>23</v>
      </c>
      <c r="P2660" s="540">
        <v>9</v>
      </c>
      <c r="Q2660" s="540" t="s">
        <v>80</v>
      </c>
      <c r="R2660" s="540" t="s">
        <v>80</v>
      </c>
      <c r="S2660" s="540">
        <v>809</v>
      </c>
      <c r="T2660" s="514">
        <v>453</v>
      </c>
      <c r="U2660" s="551">
        <v>96.8</v>
      </c>
      <c r="V2660" s="551">
        <v>80</v>
      </c>
      <c r="W2660" s="551">
        <v>134.80000000000001</v>
      </c>
      <c r="X2660" s="511">
        <v>516</v>
      </c>
      <c r="Y2660" s="556">
        <v>100.6</v>
      </c>
      <c r="Z2660" s="551">
        <v>35</v>
      </c>
      <c r="AA2660" s="551">
        <v>305.60000000000002</v>
      </c>
      <c r="AB2660" s="514">
        <v>87</v>
      </c>
      <c r="AC2660" s="551">
        <v>64.8</v>
      </c>
      <c r="AD2660" s="551">
        <v>55</v>
      </c>
      <c r="AE2660" s="551">
        <v>114</v>
      </c>
      <c r="AF2660" s="515">
        <v>109</v>
      </c>
      <c r="AG2660" s="516">
        <v>130.09278350515501</v>
      </c>
      <c r="AH2660" s="516">
        <v>172.2</v>
      </c>
      <c r="AI2660" s="515">
        <v>97</v>
      </c>
      <c r="AJ2660" s="519" t="s">
        <v>80</v>
      </c>
      <c r="AK2660" s="519" t="s">
        <v>80</v>
      </c>
      <c r="AL2660" s="519">
        <v>210</v>
      </c>
      <c r="AM2660" s="519">
        <v>300</v>
      </c>
      <c r="AN2660" s="570"/>
      <c r="AO2660" s="570"/>
      <c r="AP2660" s="570"/>
      <c r="AQ2660" s="570"/>
      <c r="AR2660" s="542"/>
      <c r="AS2660" s="542"/>
      <c r="AT2660" s="542"/>
      <c r="AU2660" s="542"/>
      <c r="AV2660" s="542"/>
      <c r="AW2660" s="542"/>
      <c r="AX2660" s="542"/>
      <c r="AY2660" s="542"/>
      <c r="AZ2660" s="542"/>
      <c r="BA2660" s="542"/>
      <c r="BB2660" s="358"/>
      <c r="BC2660" s="597">
        <f t="shared" si="2343"/>
        <v>12619.000000000036</v>
      </c>
      <c r="BD2660" s="598">
        <f t="shared" si="2344"/>
        <v>16703.399999999998</v>
      </c>
      <c r="BE2660" s="602">
        <f t="shared" si="2345"/>
        <v>43850.400000000001</v>
      </c>
      <c r="BF2660" s="603">
        <f t="shared" si="2346"/>
        <v>36240</v>
      </c>
      <c r="BG2660" s="604">
        <f t="shared" si="2347"/>
        <v>61064.400000000009</v>
      </c>
      <c r="BH2660" s="602">
        <f t="shared" si="2348"/>
        <v>51909.599999999999</v>
      </c>
      <c r="BI2660" s="603">
        <f t="shared" si="2349"/>
        <v>18060</v>
      </c>
      <c r="BJ2660" s="604">
        <f t="shared" si="2350"/>
        <v>157689.60000000001</v>
      </c>
      <c r="BK2660" s="602">
        <f t="shared" si="2351"/>
        <v>5637.5999999999995</v>
      </c>
      <c r="BL2660" s="603">
        <f t="shared" si="2352"/>
        <v>4785</v>
      </c>
      <c r="BM2660" s="604">
        <f t="shared" si="2353"/>
        <v>9918</v>
      </c>
      <c r="BN2660" s="564">
        <f t="shared" si="2280"/>
        <v>9</v>
      </c>
      <c r="BO2660" s="314">
        <f t="shared" si="2354"/>
        <v>2025</v>
      </c>
      <c r="BP2660" s="314">
        <f t="shared" si="2355"/>
        <v>0</v>
      </c>
      <c r="BQ2660" s="202"/>
    </row>
    <row r="2661" spans="1:69" ht="10.5" customHeight="1" x14ac:dyDescent="0.2">
      <c r="A2661" s="87" t="str">
        <f t="shared" si="2341"/>
        <v>2025-26RYC9</v>
      </c>
      <c r="B2661" s="87" t="str">
        <f t="shared" si="2342"/>
        <v>Y61</v>
      </c>
      <c r="C2661" s="240" t="s">
        <v>206</v>
      </c>
      <c r="D2661" s="240" t="s">
        <v>172</v>
      </c>
      <c r="E2661" s="42"/>
      <c r="F2661" s="320" t="str">
        <f>VLOOKUP($G2661,'Selection Sheet'!$C$15:$F$39,3,0)</f>
        <v>Y61</v>
      </c>
      <c r="G2661" s="320" t="str">
        <f t="shared" si="2279"/>
        <v>RYC</v>
      </c>
      <c r="H2661" s="240" t="s">
        <v>537</v>
      </c>
      <c r="I2661" s="534">
        <v>248</v>
      </c>
      <c r="J2661" s="534">
        <v>82</v>
      </c>
      <c r="K2661" s="534">
        <v>41</v>
      </c>
      <c r="L2661" s="534">
        <v>20</v>
      </c>
      <c r="M2661" s="534">
        <v>245</v>
      </c>
      <c r="N2661" s="534">
        <v>22</v>
      </c>
      <c r="O2661" s="534">
        <v>40</v>
      </c>
      <c r="P2661" s="534">
        <v>9</v>
      </c>
      <c r="Q2661" s="534" t="s">
        <v>80</v>
      </c>
      <c r="R2661" s="534" t="s">
        <v>80</v>
      </c>
      <c r="S2661" s="534">
        <v>808</v>
      </c>
      <c r="T2661" s="549">
        <v>600</v>
      </c>
      <c r="U2661" s="554">
        <v>93.5</v>
      </c>
      <c r="V2661" s="554">
        <v>82</v>
      </c>
      <c r="W2661" s="554">
        <v>144</v>
      </c>
      <c r="X2661" s="498">
        <v>557</v>
      </c>
      <c r="Y2661" s="555">
        <v>72.599999999999994</v>
      </c>
      <c r="Z2661" s="554">
        <v>31</v>
      </c>
      <c r="AA2661" s="554">
        <v>185.3</v>
      </c>
      <c r="AB2661" s="549">
        <v>96</v>
      </c>
      <c r="AC2661" s="554">
        <v>58.2</v>
      </c>
      <c r="AD2661" s="554">
        <v>50</v>
      </c>
      <c r="AE2661" s="554">
        <v>87</v>
      </c>
      <c r="AF2661" s="502">
        <v>76</v>
      </c>
      <c r="AG2661" s="503">
        <v>161.72131147541</v>
      </c>
      <c r="AH2661" s="503">
        <v>196</v>
      </c>
      <c r="AI2661" s="502">
        <v>61</v>
      </c>
      <c r="AJ2661" s="538" t="s">
        <v>80</v>
      </c>
      <c r="AK2661" s="538" t="s">
        <v>80</v>
      </c>
      <c r="AL2661" s="538">
        <v>282</v>
      </c>
      <c r="AM2661" s="538">
        <v>300</v>
      </c>
      <c r="AN2661" s="539"/>
      <c r="AO2661" s="539"/>
      <c r="AP2661" s="569"/>
      <c r="AQ2661" s="569"/>
      <c r="AR2661" s="539"/>
      <c r="AS2661" s="539"/>
      <c r="AT2661" s="539"/>
      <c r="AU2661" s="539"/>
      <c r="AV2661" s="539"/>
      <c r="AW2661" s="539"/>
      <c r="AX2661" s="539"/>
      <c r="AY2661" s="539"/>
      <c r="AZ2661" s="539"/>
      <c r="BA2661" s="539"/>
      <c r="BB2661" s="357"/>
      <c r="BC2661" s="592">
        <f t="shared" si="2343"/>
        <v>9865.0000000000109</v>
      </c>
      <c r="BD2661" s="593">
        <f t="shared" si="2344"/>
        <v>11956</v>
      </c>
      <c r="BE2661" s="595">
        <f t="shared" si="2345"/>
        <v>56100</v>
      </c>
      <c r="BF2661" s="289">
        <f t="shared" si="2346"/>
        <v>49200</v>
      </c>
      <c r="BG2661" s="596">
        <f t="shared" si="2347"/>
        <v>86400</v>
      </c>
      <c r="BH2661" s="595">
        <f t="shared" si="2348"/>
        <v>40438.199999999997</v>
      </c>
      <c r="BI2661" s="289">
        <f t="shared" si="2349"/>
        <v>17267</v>
      </c>
      <c r="BJ2661" s="596">
        <f t="shared" si="2350"/>
        <v>103212.1</v>
      </c>
      <c r="BK2661" s="595">
        <f t="shared" si="2351"/>
        <v>5587.2000000000007</v>
      </c>
      <c r="BL2661" s="289">
        <f t="shared" si="2352"/>
        <v>4800</v>
      </c>
      <c r="BM2661" s="596">
        <f t="shared" si="2353"/>
        <v>8352</v>
      </c>
      <c r="BN2661" s="563">
        <f t="shared" si="2280"/>
        <v>9</v>
      </c>
      <c r="BO2661" s="87">
        <f t="shared" si="2354"/>
        <v>2025</v>
      </c>
      <c r="BP2661" s="87">
        <f t="shared" si="2355"/>
        <v>0</v>
      </c>
      <c r="BQ2661" s="202"/>
    </row>
    <row r="2662" spans="1:69" ht="10.5" customHeight="1" x14ac:dyDescent="0.2">
      <c r="A2662" s="87" t="str">
        <f t="shared" si="2341"/>
        <v>2025-26RYD9</v>
      </c>
      <c r="B2662" s="87" t="str">
        <f t="shared" si="2342"/>
        <v>Y59</v>
      </c>
      <c r="C2662" s="240" t="s">
        <v>206</v>
      </c>
      <c r="D2662" s="240" t="s">
        <v>172</v>
      </c>
      <c r="E2662" s="42"/>
      <c r="F2662" s="320" t="str">
        <f>VLOOKUP($G2662,'Selection Sheet'!$C$15:$F$39,3,0)</f>
        <v>Y59</v>
      </c>
      <c r="G2662" s="320" t="str">
        <f t="shared" si="2279"/>
        <v>RYD</v>
      </c>
      <c r="H2662" s="240" t="s">
        <v>538</v>
      </c>
      <c r="I2662" s="534">
        <v>213</v>
      </c>
      <c r="J2662" s="534">
        <v>68</v>
      </c>
      <c r="K2662" s="534">
        <v>50</v>
      </c>
      <c r="L2662" s="534">
        <v>24</v>
      </c>
      <c r="M2662" s="534">
        <v>212</v>
      </c>
      <c r="N2662" s="534">
        <v>17</v>
      </c>
      <c r="O2662" s="534">
        <v>50</v>
      </c>
      <c r="P2662" s="534">
        <v>16</v>
      </c>
      <c r="Q2662" s="534" t="s">
        <v>80</v>
      </c>
      <c r="R2662" s="534" t="s">
        <v>80</v>
      </c>
      <c r="S2662" s="534">
        <v>522</v>
      </c>
      <c r="T2662" s="549">
        <v>453</v>
      </c>
      <c r="U2662" s="554">
        <v>92.6</v>
      </c>
      <c r="V2662" s="554">
        <v>80</v>
      </c>
      <c r="W2662" s="554">
        <v>140</v>
      </c>
      <c r="X2662" s="498">
        <v>427</v>
      </c>
      <c r="Y2662" s="555">
        <v>58.3</v>
      </c>
      <c r="Z2662" s="554">
        <v>25</v>
      </c>
      <c r="AA2662" s="554">
        <v>139</v>
      </c>
      <c r="AB2662" s="549">
        <v>49</v>
      </c>
      <c r="AC2662" s="554">
        <v>54.2</v>
      </c>
      <c r="AD2662" s="554">
        <v>47</v>
      </c>
      <c r="AE2662" s="554">
        <v>94.4</v>
      </c>
      <c r="AF2662" s="502">
        <v>96</v>
      </c>
      <c r="AG2662" s="503">
        <v>152.18918918918899</v>
      </c>
      <c r="AH2662" s="503">
        <v>193.7</v>
      </c>
      <c r="AI2662" s="502">
        <v>74</v>
      </c>
      <c r="AJ2662" s="538" t="s">
        <v>80</v>
      </c>
      <c r="AK2662" s="538" t="s">
        <v>80</v>
      </c>
      <c r="AL2662" s="538">
        <v>139</v>
      </c>
      <c r="AM2662" s="538">
        <v>300</v>
      </c>
      <c r="AN2662" s="539"/>
      <c r="AO2662" s="539"/>
      <c r="AP2662" s="569"/>
      <c r="AQ2662" s="569"/>
      <c r="AR2662" s="539"/>
      <c r="AS2662" s="539"/>
      <c r="AT2662" s="539"/>
      <c r="AU2662" s="539"/>
      <c r="AV2662" s="539"/>
      <c r="AW2662" s="539"/>
      <c r="AX2662" s="539"/>
      <c r="AY2662" s="539"/>
      <c r="AZ2662" s="539"/>
      <c r="BA2662" s="539"/>
      <c r="BB2662" s="357"/>
      <c r="BC2662" s="592">
        <f t="shared" si="2343"/>
        <v>11261.999999999985</v>
      </c>
      <c r="BD2662" s="593">
        <f t="shared" si="2344"/>
        <v>14333.8</v>
      </c>
      <c r="BE2662" s="595">
        <f t="shared" si="2345"/>
        <v>41947.799999999996</v>
      </c>
      <c r="BF2662" s="289">
        <f t="shared" si="2346"/>
        <v>36240</v>
      </c>
      <c r="BG2662" s="596">
        <f t="shared" si="2347"/>
        <v>63420</v>
      </c>
      <c r="BH2662" s="595">
        <f t="shared" si="2348"/>
        <v>24894.1</v>
      </c>
      <c r="BI2662" s="289">
        <f t="shared" si="2349"/>
        <v>10675</v>
      </c>
      <c r="BJ2662" s="596">
        <f t="shared" si="2350"/>
        <v>59353</v>
      </c>
      <c r="BK2662" s="595">
        <f t="shared" si="2351"/>
        <v>2655.8</v>
      </c>
      <c r="BL2662" s="289">
        <f t="shared" si="2352"/>
        <v>2303</v>
      </c>
      <c r="BM2662" s="596">
        <f t="shared" si="2353"/>
        <v>4625.6000000000004</v>
      </c>
      <c r="BN2662" s="563">
        <f t="shared" si="2280"/>
        <v>9</v>
      </c>
      <c r="BO2662" s="87">
        <f t="shared" si="2354"/>
        <v>2025</v>
      </c>
      <c r="BP2662" s="87">
        <f t="shared" si="2355"/>
        <v>0</v>
      </c>
      <c r="BQ2662" s="202"/>
    </row>
    <row r="2663" spans="1:69" ht="10.5" customHeight="1" x14ac:dyDescent="0.2">
      <c r="A2663" s="87" t="str">
        <f t="shared" si="2341"/>
        <v>2025-26RYE9</v>
      </c>
      <c r="B2663" s="87" t="str">
        <f t="shared" si="2342"/>
        <v>Y59</v>
      </c>
      <c r="C2663" s="240" t="s">
        <v>206</v>
      </c>
      <c r="D2663" s="240" t="s">
        <v>172</v>
      </c>
      <c r="E2663" s="42"/>
      <c r="F2663" s="320" t="str">
        <f>VLOOKUP($G2663,'Selection Sheet'!$C$15:$F$39,3,0)</f>
        <v>Y59</v>
      </c>
      <c r="G2663" s="320" t="str">
        <f t="shared" si="2279"/>
        <v>RYE</v>
      </c>
      <c r="H2663" s="240" t="s">
        <v>539</v>
      </c>
      <c r="I2663" s="534">
        <v>221</v>
      </c>
      <c r="J2663" s="534">
        <v>56</v>
      </c>
      <c r="K2663" s="534">
        <v>31</v>
      </c>
      <c r="L2663" s="534">
        <v>17</v>
      </c>
      <c r="M2663" s="534">
        <v>222</v>
      </c>
      <c r="N2663" s="534">
        <v>19</v>
      </c>
      <c r="O2663" s="534">
        <v>31</v>
      </c>
      <c r="P2663" s="534">
        <v>10</v>
      </c>
      <c r="Q2663" s="534" t="s">
        <v>80</v>
      </c>
      <c r="R2663" s="534" t="s">
        <v>80</v>
      </c>
      <c r="S2663" s="534">
        <v>418</v>
      </c>
      <c r="T2663" s="549">
        <v>327</v>
      </c>
      <c r="U2663" s="554">
        <v>94.7</v>
      </c>
      <c r="V2663" s="554">
        <v>81</v>
      </c>
      <c r="W2663" s="554">
        <v>140.19999999999999</v>
      </c>
      <c r="X2663" s="498">
        <v>325</v>
      </c>
      <c r="Y2663" s="555">
        <v>63.8</v>
      </c>
      <c r="Z2663" s="554">
        <v>23</v>
      </c>
      <c r="AA2663" s="554">
        <v>177.3</v>
      </c>
      <c r="AB2663" s="549">
        <v>62</v>
      </c>
      <c r="AC2663" s="554">
        <v>55.3</v>
      </c>
      <c r="AD2663" s="554">
        <v>43.5</v>
      </c>
      <c r="AE2663" s="554">
        <v>89.5</v>
      </c>
      <c r="AF2663" s="502">
        <v>96</v>
      </c>
      <c r="AG2663" s="503">
        <v>142.69411764705899</v>
      </c>
      <c r="AH2663" s="503">
        <v>227</v>
      </c>
      <c r="AI2663" s="502">
        <v>85</v>
      </c>
      <c r="AJ2663" s="538" t="s">
        <v>80</v>
      </c>
      <c r="AK2663" s="538" t="s">
        <v>80</v>
      </c>
      <c r="AL2663" s="538">
        <v>184</v>
      </c>
      <c r="AM2663" s="538">
        <v>300</v>
      </c>
      <c r="AN2663" s="539"/>
      <c r="AO2663" s="539"/>
      <c r="AP2663" s="569"/>
      <c r="AQ2663" s="569"/>
      <c r="AR2663" s="539"/>
      <c r="AS2663" s="539"/>
      <c r="AT2663" s="539"/>
      <c r="AU2663" s="539"/>
      <c r="AV2663" s="539"/>
      <c r="AW2663" s="539"/>
      <c r="AX2663" s="539"/>
      <c r="AY2663" s="539"/>
      <c r="AZ2663" s="539"/>
      <c r="BA2663" s="539"/>
      <c r="BB2663" s="357"/>
      <c r="BC2663" s="592">
        <f t="shared" si="2343"/>
        <v>12129.000000000015</v>
      </c>
      <c r="BD2663" s="593">
        <f t="shared" si="2344"/>
        <v>19295</v>
      </c>
      <c r="BE2663" s="595">
        <f t="shared" si="2345"/>
        <v>30966.9</v>
      </c>
      <c r="BF2663" s="289">
        <f t="shared" si="2346"/>
        <v>26487</v>
      </c>
      <c r="BG2663" s="596">
        <f t="shared" si="2347"/>
        <v>45845.399999999994</v>
      </c>
      <c r="BH2663" s="595">
        <f t="shared" si="2348"/>
        <v>20735</v>
      </c>
      <c r="BI2663" s="289">
        <f t="shared" si="2349"/>
        <v>7475</v>
      </c>
      <c r="BJ2663" s="596">
        <f t="shared" si="2350"/>
        <v>57622.500000000007</v>
      </c>
      <c r="BK2663" s="595">
        <f t="shared" si="2351"/>
        <v>3428.6</v>
      </c>
      <c r="BL2663" s="289">
        <f t="shared" si="2352"/>
        <v>2697</v>
      </c>
      <c r="BM2663" s="596">
        <f t="shared" si="2353"/>
        <v>5549</v>
      </c>
      <c r="BN2663" s="563">
        <f t="shared" si="2280"/>
        <v>9</v>
      </c>
      <c r="BO2663" s="87">
        <f t="shared" si="2354"/>
        <v>2025</v>
      </c>
      <c r="BP2663" s="87">
        <f t="shared" si="2355"/>
        <v>0</v>
      </c>
      <c r="BQ2663" s="202"/>
    </row>
    <row r="2664" spans="1:69" ht="10.5" customHeight="1" x14ac:dyDescent="0.2">
      <c r="A2664" s="312" t="str">
        <f t="shared" si="2341"/>
        <v>2025-26RYF9</v>
      </c>
      <c r="B2664" s="312" t="str">
        <f t="shared" si="2342"/>
        <v>Y58</v>
      </c>
      <c r="C2664" s="245" t="s">
        <v>206</v>
      </c>
      <c r="D2664" s="245" t="s">
        <v>172</v>
      </c>
      <c r="E2664" s="53"/>
      <c r="F2664" s="322" t="str">
        <f>VLOOKUP($G2664,'Selection Sheet'!$C$15:$F$39,3,0)</f>
        <v>Y58</v>
      </c>
      <c r="G2664" s="322" t="str">
        <f t="shared" si="2279"/>
        <v>RYF</v>
      </c>
      <c r="H2664" s="245" t="s">
        <v>540</v>
      </c>
      <c r="I2664" s="543">
        <v>249</v>
      </c>
      <c r="J2664" s="543">
        <v>76</v>
      </c>
      <c r="K2664" s="543">
        <v>55</v>
      </c>
      <c r="L2664" s="543">
        <v>27</v>
      </c>
      <c r="M2664" s="543">
        <v>243</v>
      </c>
      <c r="N2664" s="543">
        <v>31</v>
      </c>
      <c r="O2664" s="543">
        <v>54</v>
      </c>
      <c r="P2664" s="543">
        <v>14</v>
      </c>
      <c r="Q2664" s="543" t="s">
        <v>80</v>
      </c>
      <c r="R2664" s="543" t="s">
        <v>80</v>
      </c>
      <c r="S2664" s="543">
        <v>835</v>
      </c>
      <c r="T2664" s="524">
        <v>679</v>
      </c>
      <c r="U2664" s="552">
        <v>103.3</v>
      </c>
      <c r="V2664" s="552">
        <v>91</v>
      </c>
      <c r="W2664" s="552">
        <v>155</v>
      </c>
      <c r="X2664" s="524">
        <v>652</v>
      </c>
      <c r="Y2664" s="557">
        <v>68.3</v>
      </c>
      <c r="Z2664" s="552">
        <v>27</v>
      </c>
      <c r="AA2664" s="552">
        <v>196.3</v>
      </c>
      <c r="AB2664" s="527">
        <v>75</v>
      </c>
      <c r="AC2664" s="552">
        <v>63.1</v>
      </c>
      <c r="AD2664" s="552">
        <v>60</v>
      </c>
      <c r="AE2664" s="552">
        <v>92.2</v>
      </c>
      <c r="AF2664" s="528">
        <v>125</v>
      </c>
      <c r="AG2664" s="529">
        <v>141.38999999999999</v>
      </c>
      <c r="AH2664" s="529">
        <v>191.5</v>
      </c>
      <c r="AI2664" s="528">
        <v>100</v>
      </c>
      <c r="AJ2664" s="544" t="s">
        <v>80</v>
      </c>
      <c r="AK2664" s="544" t="s">
        <v>80</v>
      </c>
      <c r="AL2664" s="544">
        <v>140</v>
      </c>
      <c r="AM2664" s="544">
        <v>300</v>
      </c>
      <c r="AN2664" s="545"/>
      <c r="AO2664" s="545"/>
      <c r="AP2664" s="571"/>
      <c r="AQ2664" s="571"/>
      <c r="AR2664" s="545"/>
      <c r="AS2664" s="545"/>
      <c r="AT2664" s="545"/>
      <c r="AU2664" s="545"/>
      <c r="AV2664" s="545"/>
      <c r="AW2664" s="545"/>
      <c r="AX2664" s="545"/>
      <c r="AY2664" s="545"/>
      <c r="AZ2664" s="545"/>
      <c r="BA2664" s="545"/>
      <c r="BB2664" s="359"/>
      <c r="BC2664" s="605">
        <f t="shared" si="2343"/>
        <v>14138.999999999998</v>
      </c>
      <c r="BD2664" s="606">
        <f t="shared" si="2344"/>
        <v>19150</v>
      </c>
      <c r="BE2664" s="609">
        <f t="shared" si="2345"/>
        <v>70140.7</v>
      </c>
      <c r="BF2664" s="311">
        <f t="shared" si="2346"/>
        <v>61789</v>
      </c>
      <c r="BG2664" s="610">
        <f t="shared" si="2347"/>
        <v>105245</v>
      </c>
      <c r="BH2664" s="609">
        <f t="shared" si="2348"/>
        <v>44531.6</v>
      </c>
      <c r="BI2664" s="311">
        <f t="shared" si="2349"/>
        <v>17604</v>
      </c>
      <c r="BJ2664" s="610">
        <f t="shared" si="2350"/>
        <v>127987.6</v>
      </c>
      <c r="BK2664" s="609">
        <f t="shared" si="2351"/>
        <v>4732.5</v>
      </c>
      <c r="BL2664" s="311">
        <f t="shared" si="2352"/>
        <v>4500</v>
      </c>
      <c r="BM2664" s="610">
        <f t="shared" si="2353"/>
        <v>6915</v>
      </c>
      <c r="BN2664" s="565">
        <f t="shared" si="2280"/>
        <v>9</v>
      </c>
      <c r="BO2664" s="312">
        <f t="shared" si="2354"/>
        <v>2025</v>
      </c>
      <c r="BP2664" s="312">
        <f t="shared" si="2355"/>
        <v>0</v>
      </c>
      <c r="BQ2664" s="363"/>
    </row>
    <row r="2665" spans="1:69" ht="10.5" customHeight="1" x14ac:dyDescent="0.2">
      <c r="A2665" s="313" t="str">
        <f t="shared" ref="A2665:A2675" si="2356">CONCATENATE(C2665,G2665,BN2665)</f>
        <v>2025-26R1F10</v>
      </c>
      <c r="B2665" s="313" t="str">
        <f t="shared" ref="B2665:B2675" si="2357">F2665</f>
        <v>Y59</v>
      </c>
      <c r="C2665" s="241" t="s">
        <v>206</v>
      </c>
      <c r="D2665" s="241" t="s">
        <v>173</v>
      </c>
      <c r="E2665" s="223"/>
      <c r="F2665" s="364" t="str">
        <f>VLOOKUP($G2665,'Selection Sheet'!$C$15:$F$39,3,0)</f>
        <v>Y59</v>
      </c>
      <c r="G2665" s="364" t="str">
        <f t="shared" si="2279"/>
        <v>R1F</v>
      </c>
      <c r="H2665" s="241" t="s">
        <v>529</v>
      </c>
      <c r="I2665" s="546">
        <v>14</v>
      </c>
      <c r="J2665" s="546">
        <v>2</v>
      </c>
      <c r="K2665" s="546">
        <v>1</v>
      </c>
      <c r="L2665" s="546">
        <v>0</v>
      </c>
      <c r="M2665" s="546">
        <v>13</v>
      </c>
      <c r="N2665" s="546">
        <v>0</v>
      </c>
      <c r="O2665" s="546">
        <v>1</v>
      </c>
      <c r="P2665" s="546">
        <v>0</v>
      </c>
      <c r="Q2665" s="546" t="s">
        <v>80</v>
      </c>
      <c r="R2665" s="546" t="s">
        <v>80</v>
      </c>
      <c r="S2665" s="546">
        <v>30</v>
      </c>
      <c r="T2665" s="486">
        <v>22</v>
      </c>
      <c r="U2665" s="553">
        <v>114.3</v>
      </c>
      <c r="V2665" s="553">
        <v>92</v>
      </c>
      <c r="W2665" s="553">
        <v>165.1</v>
      </c>
      <c r="X2665" s="486">
        <v>21</v>
      </c>
      <c r="Y2665" s="558">
        <v>41.6</v>
      </c>
      <c r="Z2665" s="553">
        <v>23</v>
      </c>
      <c r="AA2665" s="553">
        <v>119</v>
      </c>
      <c r="AB2665" s="489" t="s">
        <v>80</v>
      </c>
      <c r="AC2665" s="553" t="s">
        <v>80</v>
      </c>
      <c r="AD2665" s="553" t="s">
        <v>80</v>
      </c>
      <c r="AE2665" s="553" t="s">
        <v>80</v>
      </c>
      <c r="AF2665" s="490">
        <v>1</v>
      </c>
      <c r="AG2665" s="491">
        <v>123</v>
      </c>
      <c r="AH2665" s="491">
        <v>123</v>
      </c>
      <c r="AI2665" s="490">
        <v>1</v>
      </c>
      <c r="AJ2665" s="538">
        <v>4</v>
      </c>
      <c r="AK2665" s="538">
        <v>5</v>
      </c>
      <c r="AL2665" s="538" t="s">
        <v>80</v>
      </c>
      <c r="AM2665" s="538" t="s">
        <v>80</v>
      </c>
      <c r="AN2665" s="539"/>
      <c r="AO2665" s="539"/>
      <c r="AP2665" s="572"/>
      <c r="AQ2665" s="572"/>
      <c r="AR2665" s="548"/>
      <c r="AS2665" s="548"/>
      <c r="AT2665" s="548"/>
      <c r="AU2665" s="548"/>
      <c r="AV2665" s="548"/>
      <c r="AW2665" s="548"/>
      <c r="AX2665" s="548"/>
      <c r="AY2665" s="548"/>
      <c r="AZ2665" s="548"/>
      <c r="BA2665" s="548"/>
      <c r="BB2665" s="361"/>
      <c r="BC2665" s="586">
        <f t="shared" ref="BC2665:BC2675" si="2358">IFERROR(AG2665*$AI2665,"-")</f>
        <v>123</v>
      </c>
      <c r="BD2665" s="587">
        <f t="shared" ref="BD2665:BD2675" si="2359">IFERROR(AH2665*$AI2665,"-")</f>
        <v>123</v>
      </c>
      <c r="BE2665" s="590">
        <f t="shared" ref="BE2665:BE2675" si="2360">IFERROR(U2665*$T2665, "-")</f>
        <v>2514.6</v>
      </c>
      <c r="BF2665" s="308">
        <f t="shared" ref="BF2665:BF2675" si="2361">IFERROR(V2665*$T2665,"-")</f>
        <v>2024</v>
      </c>
      <c r="BG2665" s="591">
        <f t="shared" ref="BG2665:BG2675" si="2362">IFERROR(W2665*$T2665,"-")</f>
        <v>3632.2</v>
      </c>
      <c r="BH2665" s="590">
        <f t="shared" ref="BH2665:BH2675" si="2363">IFERROR(Y2665*$X2665, "-")</f>
        <v>873.6</v>
      </c>
      <c r="BI2665" s="308">
        <f t="shared" ref="BI2665:BI2675" si="2364">IFERROR(Z2665*$X2665,"-")</f>
        <v>483</v>
      </c>
      <c r="BJ2665" s="591">
        <f t="shared" ref="BJ2665:BJ2675" si="2365">IFERROR(AA2665*$X2665,"-")</f>
        <v>2499</v>
      </c>
      <c r="BK2665" s="590" t="str">
        <f t="shared" ref="BK2665:BK2675" si="2366">IFERROR(AC2665*$AB2665, "-")</f>
        <v>-</v>
      </c>
      <c r="BL2665" s="308" t="str">
        <f t="shared" ref="BL2665:BL2675" si="2367">IFERROR(AD2665*$AB2665,"-")</f>
        <v>-</v>
      </c>
      <c r="BM2665" s="591" t="str">
        <f t="shared" ref="BM2665:BM2675" si="2368">IFERROR(AE2665*$AB2665,"-")</f>
        <v>-</v>
      </c>
      <c r="BN2665" s="562">
        <f t="shared" si="2280"/>
        <v>10</v>
      </c>
      <c r="BO2665" s="313">
        <f t="shared" ref="BO2665:BO2675" si="2369">VALUE(LEFT(C2665,4)+IF($BN2665&lt;4,1,0))</f>
        <v>2025</v>
      </c>
      <c r="BP2665" s="313">
        <f t="shared" ref="BP2665:BP2675" si="2370">(BN2665/3-ROUNDDOWN(BN2665/3,0))*3</f>
        <v>1.0000000000000004</v>
      </c>
      <c r="BQ2665" s="362"/>
    </row>
    <row r="2666" spans="1:69" ht="10.5" customHeight="1" x14ac:dyDescent="0.2">
      <c r="A2666" s="87" t="str">
        <f t="shared" si="2356"/>
        <v>2025-26RRU10</v>
      </c>
      <c r="B2666" s="87" t="str">
        <f t="shared" si="2357"/>
        <v>Y56</v>
      </c>
      <c r="C2666" s="240" t="s">
        <v>206</v>
      </c>
      <c r="D2666" s="240" t="s">
        <v>173</v>
      </c>
      <c r="E2666" s="42"/>
      <c r="F2666" s="320" t="str">
        <f>VLOOKUP($G2666,'Selection Sheet'!$C$15:$F$39,3,0)</f>
        <v>Y56</v>
      </c>
      <c r="G2666" s="320" t="str">
        <f t="shared" si="2279"/>
        <v>RRU</v>
      </c>
      <c r="H2666" s="240" t="s">
        <v>530</v>
      </c>
      <c r="I2666" s="534">
        <v>368</v>
      </c>
      <c r="J2666" s="534">
        <v>123</v>
      </c>
      <c r="K2666" s="534">
        <v>47</v>
      </c>
      <c r="L2666" s="534">
        <v>26</v>
      </c>
      <c r="M2666" s="534">
        <v>359</v>
      </c>
      <c r="N2666" s="534">
        <v>38</v>
      </c>
      <c r="O2666" s="534">
        <v>44</v>
      </c>
      <c r="P2666" s="534">
        <v>13</v>
      </c>
      <c r="Q2666" s="534" t="s">
        <v>80</v>
      </c>
      <c r="R2666" s="534" t="s">
        <v>80</v>
      </c>
      <c r="S2666" s="534">
        <v>1025</v>
      </c>
      <c r="T2666" s="549">
        <v>537</v>
      </c>
      <c r="U2666" s="554">
        <v>90.7</v>
      </c>
      <c r="V2666" s="554">
        <v>82</v>
      </c>
      <c r="W2666" s="554">
        <v>136</v>
      </c>
      <c r="X2666" s="498">
        <v>628</v>
      </c>
      <c r="Y2666" s="555">
        <v>60.5</v>
      </c>
      <c r="Z2666" s="554">
        <v>25</v>
      </c>
      <c r="AA2666" s="554">
        <v>160.5</v>
      </c>
      <c r="AB2666" s="549">
        <v>89</v>
      </c>
      <c r="AC2666" s="554">
        <v>56.7</v>
      </c>
      <c r="AD2666" s="554">
        <v>52</v>
      </c>
      <c r="AE2666" s="554">
        <v>95.2</v>
      </c>
      <c r="AF2666" s="502">
        <v>141</v>
      </c>
      <c r="AG2666" s="503">
        <v>142.24409448818901</v>
      </c>
      <c r="AH2666" s="503">
        <v>187.8</v>
      </c>
      <c r="AI2666" s="502">
        <v>127</v>
      </c>
      <c r="AJ2666" s="538">
        <v>248</v>
      </c>
      <c r="AK2666" s="538">
        <v>300</v>
      </c>
      <c r="AL2666" s="538" t="s">
        <v>80</v>
      </c>
      <c r="AM2666" s="538" t="s">
        <v>80</v>
      </c>
      <c r="AN2666" s="539"/>
      <c r="AO2666" s="539"/>
      <c r="AP2666" s="569"/>
      <c r="AQ2666" s="569"/>
      <c r="AR2666" s="539"/>
      <c r="AS2666" s="539"/>
      <c r="AT2666" s="539"/>
      <c r="AU2666" s="539"/>
      <c r="AV2666" s="539"/>
      <c r="AW2666" s="539"/>
      <c r="AX2666" s="539"/>
      <c r="AY2666" s="539"/>
      <c r="AZ2666" s="539"/>
      <c r="BA2666" s="539"/>
      <c r="BB2666" s="357"/>
      <c r="BC2666" s="592">
        <f t="shared" si="2358"/>
        <v>18065.000000000004</v>
      </c>
      <c r="BD2666" s="593">
        <f t="shared" si="2359"/>
        <v>23850.600000000002</v>
      </c>
      <c r="BE2666" s="595">
        <f t="shared" si="2360"/>
        <v>48705.9</v>
      </c>
      <c r="BF2666" s="289">
        <f t="shared" si="2361"/>
        <v>44034</v>
      </c>
      <c r="BG2666" s="596">
        <f t="shared" si="2362"/>
        <v>73032</v>
      </c>
      <c r="BH2666" s="595">
        <f t="shared" si="2363"/>
        <v>37994</v>
      </c>
      <c r="BI2666" s="289">
        <f t="shared" si="2364"/>
        <v>15700</v>
      </c>
      <c r="BJ2666" s="596">
        <f t="shared" si="2365"/>
        <v>100794</v>
      </c>
      <c r="BK2666" s="595">
        <f t="shared" si="2366"/>
        <v>5046.3</v>
      </c>
      <c r="BL2666" s="289">
        <f t="shared" si="2367"/>
        <v>4628</v>
      </c>
      <c r="BM2666" s="596">
        <f t="shared" si="2368"/>
        <v>8472.8000000000011</v>
      </c>
      <c r="BN2666" s="563">
        <f t="shared" si="2280"/>
        <v>10</v>
      </c>
      <c r="BO2666" s="87">
        <f t="shared" si="2369"/>
        <v>2025</v>
      </c>
      <c r="BP2666" s="87">
        <f t="shared" si="2370"/>
        <v>1.0000000000000004</v>
      </c>
      <c r="BQ2666" s="202"/>
    </row>
    <row r="2667" spans="1:69" ht="10.5" customHeight="1" x14ac:dyDescent="0.2">
      <c r="A2667" s="87" t="str">
        <f t="shared" si="2356"/>
        <v>2025-26RX610</v>
      </c>
      <c r="B2667" s="87" t="str">
        <f t="shared" si="2357"/>
        <v>Y63</v>
      </c>
      <c r="C2667" s="240" t="s">
        <v>206</v>
      </c>
      <c r="D2667" s="240" t="s">
        <v>173</v>
      </c>
      <c r="E2667" s="42"/>
      <c r="F2667" s="320" t="str">
        <f>VLOOKUP($G2667,'Selection Sheet'!$C$15:$F$39,3,0)</f>
        <v>Y63</v>
      </c>
      <c r="G2667" s="320" t="str">
        <f t="shared" si="2279"/>
        <v>RX6</v>
      </c>
      <c r="H2667" s="240" t="s">
        <v>532</v>
      </c>
      <c r="I2667" s="534">
        <v>162</v>
      </c>
      <c r="J2667" s="534">
        <v>45</v>
      </c>
      <c r="K2667" s="534">
        <v>27</v>
      </c>
      <c r="L2667" s="534">
        <v>19</v>
      </c>
      <c r="M2667" s="534">
        <v>160</v>
      </c>
      <c r="N2667" s="534">
        <v>18</v>
      </c>
      <c r="O2667" s="534">
        <v>25</v>
      </c>
      <c r="P2667" s="534">
        <v>8</v>
      </c>
      <c r="Q2667" s="534" t="s">
        <v>80</v>
      </c>
      <c r="R2667" s="534" t="s">
        <v>80</v>
      </c>
      <c r="S2667" s="534">
        <v>429</v>
      </c>
      <c r="T2667" s="549">
        <v>309</v>
      </c>
      <c r="U2667" s="554">
        <v>80.3</v>
      </c>
      <c r="V2667" s="554">
        <v>71</v>
      </c>
      <c r="W2667" s="554">
        <v>125.2</v>
      </c>
      <c r="X2667" s="498">
        <v>278</v>
      </c>
      <c r="Y2667" s="555">
        <v>68.5</v>
      </c>
      <c r="Z2667" s="554">
        <v>29</v>
      </c>
      <c r="AA2667" s="554">
        <v>150.19999999999999</v>
      </c>
      <c r="AB2667" s="549">
        <v>60</v>
      </c>
      <c r="AC2667" s="554">
        <v>66.8</v>
      </c>
      <c r="AD2667" s="554">
        <v>51.5</v>
      </c>
      <c r="AE2667" s="554">
        <v>121.8</v>
      </c>
      <c r="AF2667" s="502">
        <v>76</v>
      </c>
      <c r="AG2667" s="503">
        <v>121.796875</v>
      </c>
      <c r="AH2667" s="503">
        <v>149.4</v>
      </c>
      <c r="AI2667" s="502">
        <v>64</v>
      </c>
      <c r="AJ2667" s="538">
        <v>66</v>
      </c>
      <c r="AK2667" s="538">
        <v>79</v>
      </c>
      <c r="AL2667" s="538" t="s">
        <v>80</v>
      </c>
      <c r="AM2667" s="538" t="s">
        <v>80</v>
      </c>
      <c r="AN2667" s="539"/>
      <c r="AO2667" s="539"/>
      <c r="AP2667" s="569"/>
      <c r="AQ2667" s="569"/>
      <c r="AR2667" s="539"/>
      <c r="AS2667" s="539"/>
      <c r="AT2667" s="539"/>
      <c r="AU2667" s="539"/>
      <c r="AV2667" s="539"/>
      <c r="AW2667" s="539"/>
      <c r="AX2667" s="539"/>
      <c r="AY2667" s="539"/>
      <c r="AZ2667" s="539"/>
      <c r="BA2667" s="539"/>
      <c r="BB2667" s="357"/>
      <c r="BC2667" s="592">
        <f t="shared" si="2358"/>
        <v>7795</v>
      </c>
      <c r="BD2667" s="593">
        <f t="shared" si="2359"/>
        <v>9561.6</v>
      </c>
      <c r="BE2667" s="595">
        <f t="shared" si="2360"/>
        <v>24812.7</v>
      </c>
      <c r="BF2667" s="289">
        <f t="shared" si="2361"/>
        <v>21939</v>
      </c>
      <c r="BG2667" s="596">
        <f t="shared" si="2362"/>
        <v>38686.800000000003</v>
      </c>
      <c r="BH2667" s="595">
        <f t="shared" si="2363"/>
        <v>19043</v>
      </c>
      <c r="BI2667" s="289">
        <f t="shared" si="2364"/>
        <v>8062</v>
      </c>
      <c r="BJ2667" s="596">
        <f t="shared" si="2365"/>
        <v>41755.599999999999</v>
      </c>
      <c r="BK2667" s="595">
        <f t="shared" si="2366"/>
        <v>4008</v>
      </c>
      <c r="BL2667" s="289">
        <f t="shared" si="2367"/>
        <v>3090</v>
      </c>
      <c r="BM2667" s="596">
        <f t="shared" si="2368"/>
        <v>7308</v>
      </c>
      <c r="BN2667" s="563">
        <f t="shared" si="2280"/>
        <v>10</v>
      </c>
      <c r="BO2667" s="87">
        <f t="shared" si="2369"/>
        <v>2025</v>
      </c>
      <c r="BP2667" s="87">
        <f t="shared" si="2370"/>
        <v>1.0000000000000004</v>
      </c>
      <c r="BQ2667" s="202"/>
    </row>
    <row r="2668" spans="1:69" ht="10.5" customHeight="1" x14ac:dyDescent="0.2">
      <c r="A2668" s="314" t="str">
        <f t="shared" si="2356"/>
        <v>2025-26RX710</v>
      </c>
      <c r="B2668" s="314" t="str">
        <f t="shared" si="2357"/>
        <v>Y62</v>
      </c>
      <c r="C2668" s="243" t="s">
        <v>206</v>
      </c>
      <c r="D2668" s="240" t="s">
        <v>173</v>
      </c>
      <c r="E2668" s="206"/>
      <c r="F2668" s="321" t="str">
        <f>VLOOKUP($G2668,'Selection Sheet'!$C$15:$F$39,3,0)</f>
        <v>Y62</v>
      </c>
      <c r="G2668" s="320" t="str">
        <f t="shared" si="2279"/>
        <v>RX7</v>
      </c>
      <c r="H2668" s="243" t="s">
        <v>533</v>
      </c>
      <c r="I2668" s="540">
        <v>406</v>
      </c>
      <c r="J2668" s="540">
        <v>117</v>
      </c>
      <c r="K2668" s="540">
        <v>81</v>
      </c>
      <c r="L2668" s="540">
        <v>37</v>
      </c>
      <c r="M2668" s="540">
        <v>404</v>
      </c>
      <c r="N2668" s="540">
        <v>43</v>
      </c>
      <c r="O2668" s="540">
        <v>80</v>
      </c>
      <c r="P2668" s="540">
        <v>23</v>
      </c>
      <c r="Q2668" s="540" t="s">
        <v>80</v>
      </c>
      <c r="R2668" s="540" t="s">
        <v>80</v>
      </c>
      <c r="S2668" s="540">
        <v>1268</v>
      </c>
      <c r="T2668" s="514">
        <v>672</v>
      </c>
      <c r="U2668" s="551">
        <v>82</v>
      </c>
      <c r="V2668" s="551">
        <v>75</v>
      </c>
      <c r="W2668" s="551">
        <v>123.9</v>
      </c>
      <c r="X2668" s="511">
        <v>703</v>
      </c>
      <c r="Y2668" s="556">
        <v>62.3</v>
      </c>
      <c r="Z2668" s="551">
        <v>22</v>
      </c>
      <c r="AA2668" s="551">
        <v>157.4</v>
      </c>
      <c r="AB2668" s="514">
        <v>116</v>
      </c>
      <c r="AC2668" s="551">
        <v>58.4</v>
      </c>
      <c r="AD2668" s="551">
        <v>52</v>
      </c>
      <c r="AE2668" s="551">
        <v>86</v>
      </c>
      <c r="AF2668" s="515">
        <v>124</v>
      </c>
      <c r="AG2668" s="516">
        <v>145.611650485437</v>
      </c>
      <c r="AH2668" s="516">
        <v>200</v>
      </c>
      <c r="AI2668" s="515">
        <v>103</v>
      </c>
      <c r="AJ2668" s="519">
        <v>188</v>
      </c>
      <c r="AK2668" s="519">
        <v>208</v>
      </c>
      <c r="AL2668" s="519" t="s">
        <v>80</v>
      </c>
      <c r="AM2668" s="519" t="s">
        <v>80</v>
      </c>
      <c r="AN2668" s="570"/>
      <c r="AO2668" s="570"/>
      <c r="AP2668" s="570"/>
      <c r="AQ2668" s="570"/>
      <c r="AR2668" s="542"/>
      <c r="AS2668" s="542"/>
      <c r="AT2668" s="542"/>
      <c r="AU2668" s="542"/>
      <c r="AV2668" s="542"/>
      <c r="AW2668" s="542"/>
      <c r="AX2668" s="542"/>
      <c r="AY2668" s="542"/>
      <c r="AZ2668" s="542"/>
      <c r="BA2668" s="542"/>
      <c r="BB2668" s="358"/>
      <c r="BC2668" s="597">
        <f t="shared" si="2358"/>
        <v>14998.000000000011</v>
      </c>
      <c r="BD2668" s="598">
        <f t="shared" si="2359"/>
        <v>20600</v>
      </c>
      <c r="BE2668" s="602">
        <f t="shared" si="2360"/>
        <v>55104</v>
      </c>
      <c r="BF2668" s="603">
        <f t="shared" si="2361"/>
        <v>50400</v>
      </c>
      <c r="BG2668" s="604">
        <f t="shared" si="2362"/>
        <v>83260.800000000003</v>
      </c>
      <c r="BH2668" s="602">
        <f t="shared" si="2363"/>
        <v>43796.9</v>
      </c>
      <c r="BI2668" s="603">
        <f t="shared" si="2364"/>
        <v>15466</v>
      </c>
      <c r="BJ2668" s="604">
        <f t="shared" si="2365"/>
        <v>110652.2</v>
      </c>
      <c r="BK2668" s="602">
        <f t="shared" si="2366"/>
        <v>6774.4</v>
      </c>
      <c r="BL2668" s="603">
        <f t="shared" si="2367"/>
        <v>6032</v>
      </c>
      <c r="BM2668" s="604">
        <f t="shared" si="2368"/>
        <v>9976</v>
      </c>
      <c r="BN2668" s="564">
        <f t="shared" si="2280"/>
        <v>10</v>
      </c>
      <c r="BO2668" s="314">
        <f t="shared" si="2369"/>
        <v>2025</v>
      </c>
      <c r="BP2668" s="314">
        <f t="shared" si="2370"/>
        <v>1.0000000000000004</v>
      </c>
      <c r="BQ2668" s="202"/>
    </row>
    <row r="2669" spans="1:69" ht="10.5" customHeight="1" x14ac:dyDescent="0.2">
      <c r="A2669" s="87" t="str">
        <f t="shared" si="2356"/>
        <v>2025-26RX810</v>
      </c>
      <c r="B2669" s="87" t="str">
        <f t="shared" si="2357"/>
        <v>Y63</v>
      </c>
      <c r="C2669" s="240" t="s">
        <v>206</v>
      </c>
      <c r="D2669" s="240" t="s">
        <v>173</v>
      </c>
      <c r="E2669" s="42"/>
      <c r="F2669" s="320" t="str">
        <f>VLOOKUP($G2669,'Selection Sheet'!$C$15:$F$39,3,0)</f>
        <v>Y63</v>
      </c>
      <c r="G2669" s="320" t="str">
        <f t="shared" si="2279"/>
        <v>RX8</v>
      </c>
      <c r="H2669" s="240" t="s">
        <v>534</v>
      </c>
      <c r="I2669" s="534">
        <v>311</v>
      </c>
      <c r="J2669" s="534">
        <v>85</v>
      </c>
      <c r="K2669" s="534">
        <v>38</v>
      </c>
      <c r="L2669" s="534">
        <v>21</v>
      </c>
      <c r="M2669" s="534">
        <v>303</v>
      </c>
      <c r="N2669" s="534">
        <v>30</v>
      </c>
      <c r="O2669" s="534">
        <v>37</v>
      </c>
      <c r="P2669" s="534">
        <v>9</v>
      </c>
      <c r="Q2669" s="534" t="s">
        <v>80</v>
      </c>
      <c r="R2669" s="534" t="s">
        <v>80</v>
      </c>
      <c r="S2669" s="534">
        <v>933</v>
      </c>
      <c r="T2669" s="549">
        <v>545</v>
      </c>
      <c r="U2669" s="554">
        <v>83.3</v>
      </c>
      <c r="V2669" s="554">
        <v>74</v>
      </c>
      <c r="W2669" s="554">
        <v>123.6</v>
      </c>
      <c r="X2669" s="498">
        <v>481</v>
      </c>
      <c r="Y2669" s="555">
        <v>79.400000000000006</v>
      </c>
      <c r="Z2669" s="554">
        <v>31</v>
      </c>
      <c r="AA2669" s="554">
        <v>239</v>
      </c>
      <c r="AB2669" s="549">
        <v>75</v>
      </c>
      <c r="AC2669" s="554">
        <v>54.9</v>
      </c>
      <c r="AD2669" s="554">
        <v>42</v>
      </c>
      <c r="AE2669" s="554">
        <v>94.8</v>
      </c>
      <c r="AF2669" s="502">
        <v>81</v>
      </c>
      <c r="AG2669" s="503">
        <v>139.44776119402999</v>
      </c>
      <c r="AH2669" s="503">
        <v>185.4</v>
      </c>
      <c r="AI2669" s="502">
        <v>67</v>
      </c>
      <c r="AJ2669" s="506">
        <v>127</v>
      </c>
      <c r="AK2669" s="506">
        <v>199</v>
      </c>
      <c r="AL2669" s="506" t="s">
        <v>80</v>
      </c>
      <c r="AM2669" s="506" t="s">
        <v>80</v>
      </c>
      <c r="AN2669" s="569"/>
      <c r="AO2669" s="569"/>
      <c r="AP2669" s="569"/>
      <c r="AQ2669" s="569"/>
      <c r="AR2669" s="539"/>
      <c r="AS2669" s="539"/>
      <c r="AT2669" s="539"/>
      <c r="AU2669" s="539"/>
      <c r="AV2669" s="539"/>
      <c r="AW2669" s="539"/>
      <c r="AX2669" s="539"/>
      <c r="AY2669" s="539"/>
      <c r="AZ2669" s="539"/>
      <c r="BA2669" s="539"/>
      <c r="BB2669" s="357"/>
      <c r="BC2669" s="592">
        <f t="shared" si="2358"/>
        <v>9343.0000000000091</v>
      </c>
      <c r="BD2669" s="593">
        <f t="shared" si="2359"/>
        <v>12421.800000000001</v>
      </c>
      <c r="BE2669" s="595">
        <f t="shared" si="2360"/>
        <v>45398.5</v>
      </c>
      <c r="BF2669" s="289">
        <f t="shared" si="2361"/>
        <v>40330</v>
      </c>
      <c r="BG2669" s="596">
        <f t="shared" si="2362"/>
        <v>67362</v>
      </c>
      <c r="BH2669" s="595">
        <f t="shared" si="2363"/>
        <v>38191.4</v>
      </c>
      <c r="BI2669" s="289">
        <f t="shared" si="2364"/>
        <v>14911</v>
      </c>
      <c r="BJ2669" s="596">
        <f t="shared" si="2365"/>
        <v>114959</v>
      </c>
      <c r="BK2669" s="595">
        <f t="shared" si="2366"/>
        <v>4117.5</v>
      </c>
      <c r="BL2669" s="289">
        <f t="shared" si="2367"/>
        <v>3150</v>
      </c>
      <c r="BM2669" s="596">
        <f t="shared" si="2368"/>
        <v>7110</v>
      </c>
      <c r="BN2669" s="563">
        <f t="shared" si="2280"/>
        <v>10</v>
      </c>
      <c r="BO2669" s="87">
        <f t="shared" si="2369"/>
        <v>2025</v>
      </c>
      <c r="BP2669" s="87">
        <f t="shared" si="2370"/>
        <v>1.0000000000000004</v>
      </c>
      <c r="BQ2669" s="202"/>
    </row>
    <row r="2670" spans="1:69" ht="10.5" customHeight="1" x14ac:dyDescent="0.2">
      <c r="A2670" s="87" t="str">
        <f t="shared" si="2356"/>
        <v>2025-26RX910</v>
      </c>
      <c r="B2670" s="87" t="str">
        <f t="shared" si="2357"/>
        <v>Y60</v>
      </c>
      <c r="C2670" s="240" t="s">
        <v>206</v>
      </c>
      <c r="D2670" s="240" t="s">
        <v>173</v>
      </c>
      <c r="E2670" s="42"/>
      <c r="F2670" s="320" t="str">
        <f>VLOOKUP($G2670,'Selection Sheet'!$C$15:$F$39,3,0)</f>
        <v>Y60</v>
      </c>
      <c r="G2670" s="320" t="str">
        <f t="shared" si="2279"/>
        <v>RX9</v>
      </c>
      <c r="H2670" s="240" t="s">
        <v>535</v>
      </c>
      <c r="I2670" s="534">
        <v>232</v>
      </c>
      <c r="J2670" s="534">
        <v>58</v>
      </c>
      <c r="K2670" s="534">
        <v>30</v>
      </c>
      <c r="L2670" s="534">
        <v>12</v>
      </c>
      <c r="M2670" s="534">
        <v>229</v>
      </c>
      <c r="N2670" s="534">
        <v>13</v>
      </c>
      <c r="O2670" s="534">
        <v>30</v>
      </c>
      <c r="P2670" s="534">
        <v>5</v>
      </c>
      <c r="Q2670" s="534" t="s">
        <v>80</v>
      </c>
      <c r="R2670" s="534" t="s">
        <v>80</v>
      </c>
      <c r="S2670" s="534">
        <v>618</v>
      </c>
      <c r="T2670" s="549">
        <v>486</v>
      </c>
      <c r="U2670" s="554">
        <v>110</v>
      </c>
      <c r="V2670" s="554">
        <v>95</v>
      </c>
      <c r="W2670" s="554">
        <v>164.5</v>
      </c>
      <c r="X2670" s="498">
        <v>484</v>
      </c>
      <c r="Y2670" s="555">
        <v>69.5</v>
      </c>
      <c r="Z2670" s="554">
        <v>32</v>
      </c>
      <c r="AA2670" s="554">
        <v>184.6</v>
      </c>
      <c r="AB2670" s="549">
        <v>64</v>
      </c>
      <c r="AC2670" s="554">
        <v>61.4</v>
      </c>
      <c r="AD2670" s="554">
        <v>54.5</v>
      </c>
      <c r="AE2670" s="554">
        <v>85.1</v>
      </c>
      <c r="AF2670" s="502">
        <v>86</v>
      </c>
      <c r="AG2670" s="503">
        <v>161.066666666667</v>
      </c>
      <c r="AH2670" s="503">
        <v>208.5</v>
      </c>
      <c r="AI2670" s="502">
        <v>60</v>
      </c>
      <c r="AJ2670" s="506">
        <v>88</v>
      </c>
      <c r="AK2670" s="506">
        <v>121</v>
      </c>
      <c r="AL2670" s="506" t="s">
        <v>80</v>
      </c>
      <c r="AM2670" s="506" t="s">
        <v>80</v>
      </c>
      <c r="AN2670" s="569"/>
      <c r="AO2670" s="569"/>
      <c r="AP2670" s="569"/>
      <c r="AQ2670" s="569"/>
      <c r="AR2670" s="539"/>
      <c r="AS2670" s="539"/>
      <c r="AT2670" s="539"/>
      <c r="AU2670" s="539"/>
      <c r="AV2670" s="539"/>
      <c r="AW2670" s="539"/>
      <c r="AX2670" s="539"/>
      <c r="AY2670" s="539"/>
      <c r="AZ2670" s="539"/>
      <c r="BA2670" s="539"/>
      <c r="BB2670" s="357"/>
      <c r="BC2670" s="592">
        <f t="shared" si="2358"/>
        <v>9664.00000000002</v>
      </c>
      <c r="BD2670" s="593">
        <f t="shared" si="2359"/>
        <v>12510</v>
      </c>
      <c r="BE2670" s="595">
        <f t="shared" si="2360"/>
        <v>53460</v>
      </c>
      <c r="BF2670" s="289">
        <f t="shared" si="2361"/>
        <v>46170</v>
      </c>
      <c r="BG2670" s="596">
        <f t="shared" si="2362"/>
        <v>79947</v>
      </c>
      <c r="BH2670" s="595">
        <f t="shared" si="2363"/>
        <v>33638</v>
      </c>
      <c r="BI2670" s="289">
        <f t="shared" si="2364"/>
        <v>15488</v>
      </c>
      <c r="BJ2670" s="596">
        <f t="shared" si="2365"/>
        <v>89346.4</v>
      </c>
      <c r="BK2670" s="595">
        <f t="shared" si="2366"/>
        <v>3929.6</v>
      </c>
      <c r="BL2670" s="289">
        <f t="shared" si="2367"/>
        <v>3488</v>
      </c>
      <c r="BM2670" s="596">
        <f t="shared" si="2368"/>
        <v>5446.4</v>
      </c>
      <c r="BN2670" s="563">
        <f t="shared" si="2280"/>
        <v>10</v>
      </c>
      <c r="BO2670" s="87">
        <f t="shared" si="2369"/>
        <v>2025</v>
      </c>
      <c r="BP2670" s="87">
        <f t="shared" si="2370"/>
        <v>1.0000000000000004</v>
      </c>
      <c r="BQ2670" s="202"/>
    </row>
    <row r="2671" spans="1:69" ht="10.5" customHeight="1" x14ac:dyDescent="0.2">
      <c r="A2671" s="314" t="str">
        <f t="shared" si="2356"/>
        <v>2025-26RYA10</v>
      </c>
      <c r="B2671" s="314" t="str">
        <f t="shared" si="2357"/>
        <v>Y60</v>
      </c>
      <c r="C2671" s="243" t="s">
        <v>206</v>
      </c>
      <c r="D2671" s="240" t="s">
        <v>173</v>
      </c>
      <c r="E2671" s="206"/>
      <c r="F2671" s="321" t="str">
        <f>VLOOKUP($G2671,'Selection Sheet'!$C$15:$F$39,3,0)</f>
        <v>Y60</v>
      </c>
      <c r="G2671" s="321" t="str">
        <f t="shared" si="2279"/>
        <v>RYA</v>
      </c>
      <c r="H2671" s="243" t="s">
        <v>536</v>
      </c>
      <c r="I2671" s="540">
        <v>311</v>
      </c>
      <c r="J2671" s="540">
        <v>79</v>
      </c>
      <c r="K2671" s="540">
        <v>40</v>
      </c>
      <c r="L2671" s="540">
        <v>14</v>
      </c>
      <c r="M2671" s="540">
        <v>323</v>
      </c>
      <c r="N2671" s="540">
        <v>30</v>
      </c>
      <c r="O2671" s="540">
        <v>44</v>
      </c>
      <c r="P2671" s="540">
        <v>11</v>
      </c>
      <c r="Q2671" s="540" t="s">
        <v>80</v>
      </c>
      <c r="R2671" s="540" t="s">
        <v>80</v>
      </c>
      <c r="S2671" s="540">
        <v>1003</v>
      </c>
      <c r="T2671" s="514">
        <v>490</v>
      </c>
      <c r="U2671" s="551">
        <v>99.3</v>
      </c>
      <c r="V2671" s="551">
        <v>85</v>
      </c>
      <c r="W2671" s="551">
        <v>142.19999999999999</v>
      </c>
      <c r="X2671" s="511">
        <v>540</v>
      </c>
      <c r="Y2671" s="556">
        <v>83.1</v>
      </c>
      <c r="Z2671" s="551">
        <v>30</v>
      </c>
      <c r="AA2671" s="551">
        <v>261.3</v>
      </c>
      <c r="AB2671" s="514">
        <v>91</v>
      </c>
      <c r="AC2671" s="551">
        <v>55.1</v>
      </c>
      <c r="AD2671" s="551">
        <v>51</v>
      </c>
      <c r="AE2671" s="551">
        <v>88</v>
      </c>
      <c r="AF2671" s="515">
        <v>99</v>
      </c>
      <c r="AG2671" s="516">
        <v>133.746987951807</v>
      </c>
      <c r="AH2671" s="516">
        <v>185.2</v>
      </c>
      <c r="AI2671" s="515">
        <v>83</v>
      </c>
      <c r="AJ2671" s="519">
        <v>243</v>
      </c>
      <c r="AK2671" s="519">
        <v>257</v>
      </c>
      <c r="AL2671" s="519" t="s">
        <v>80</v>
      </c>
      <c r="AM2671" s="519" t="s">
        <v>80</v>
      </c>
      <c r="AN2671" s="570"/>
      <c r="AO2671" s="570"/>
      <c r="AP2671" s="570"/>
      <c r="AQ2671" s="570"/>
      <c r="AR2671" s="542"/>
      <c r="AS2671" s="542"/>
      <c r="AT2671" s="542"/>
      <c r="AU2671" s="542"/>
      <c r="AV2671" s="542"/>
      <c r="AW2671" s="542"/>
      <c r="AX2671" s="542"/>
      <c r="AY2671" s="542"/>
      <c r="AZ2671" s="542"/>
      <c r="BA2671" s="542"/>
      <c r="BB2671" s="358"/>
      <c r="BC2671" s="597">
        <f t="shared" si="2358"/>
        <v>11100.999999999982</v>
      </c>
      <c r="BD2671" s="598">
        <f t="shared" si="2359"/>
        <v>15371.599999999999</v>
      </c>
      <c r="BE2671" s="602">
        <f t="shared" si="2360"/>
        <v>48657</v>
      </c>
      <c r="BF2671" s="603">
        <f t="shared" si="2361"/>
        <v>41650</v>
      </c>
      <c r="BG2671" s="604">
        <f t="shared" si="2362"/>
        <v>69678</v>
      </c>
      <c r="BH2671" s="602">
        <f t="shared" si="2363"/>
        <v>44874</v>
      </c>
      <c r="BI2671" s="603">
        <f t="shared" si="2364"/>
        <v>16200</v>
      </c>
      <c r="BJ2671" s="604">
        <f t="shared" si="2365"/>
        <v>141102</v>
      </c>
      <c r="BK2671" s="602">
        <f t="shared" si="2366"/>
        <v>5014.1000000000004</v>
      </c>
      <c r="BL2671" s="603">
        <f t="shared" si="2367"/>
        <v>4641</v>
      </c>
      <c r="BM2671" s="604">
        <f t="shared" si="2368"/>
        <v>8008</v>
      </c>
      <c r="BN2671" s="564">
        <f t="shared" si="2280"/>
        <v>10</v>
      </c>
      <c r="BO2671" s="314">
        <f t="shared" si="2369"/>
        <v>2025</v>
      </c>
      <c r="BP2671" s="314">
        <f t="shared" si="2370"/>
        <v>1.0000000000000004</v>
      </c>
      <c r="BQ2671" s="202"/>
    </row>
    <row r="2672" spans="1:69" ht="10.5" customHeight="1" x14ac:dyDescent="0.2">
      <c r="A2672" s="87" t="str">
        <f t="shared" si="2356"/>
        <v>2025-26RYC10</v>
      </c>
      <c r="B2672" s="87" t="str">
        <f t="shared" si="2357"/>
        <v>Y61</v>
      </c>
      <c r="C2672" s="240" t="s">
        <v>206</v>
      </c>
      <c r="D2672" s="240" t="s">
        <v>173</v>
      </c>
      <c r="E2672" s="42"/>
      <c r="F2672" s="320" t="str">
        <f>VLOOKUP($G2672,'Selection Sheet'!$C$15:$F$39,3,0)</f>
        <v>Y61</v>
      </c>
      <c r="G2672" s="320" t="str">
        <f t="shared" ref="G2672:G2730" si="2371">G2661</f>
        <v>RYC</v>
      </c>
      <c r="H2672" s="240" t="s">
        <v>537</v>
      </c>
      <c r="I2672" s="534">
        <v>259</v>
      </c>
      <c r="J2672" s="534">
        <v>80</v>
      </c>
      <c r="K2672" s="534">
        <v>43</v>
      </c>
      <c r="L2672" s="534">
        <v>24</v>
      </c>
      <c r="M2672" s="534">
        <v>258</v>
      </c>
      <c r="N2672" s="534">
        <v>28</v>
      </c>
      <c r="O2672" s="534">
        <v>43</v>
      </c>
      <c r="P2672" s="534">
        <v>15</v>
      </c>
      <c r="Q2672" s="534" t="s">
        <v>80</v>
      </c>
      <c r="R2672" s="534" t="s">
        <v>80</v>
      </c>
      <c r="S2672" s="534">
        <v>931</v>
      </c>
      <c r="T2672" s="549">
        <v>634</v>
      </c>
      <c r="U2672" s="554">
        <v>95.9</v>
      </c>
      <c r="V2672" s="554">
        <v>84.5</v>
      </c>
      <c r="W2672" s="554">
        <v>151</v>
      </c>
      <c r="X2672" s="498">
        <v>577</v>
      </c>
      <c r="Y2672" s="555">
        <v>76.2</v>
      </c>
      <c r="Z2672" s="554">
        <v>27</v>
      </c>
      <c r="AA2672" s="554">
        <v>225</v>
      </c>
      <c r="AB2672" s="549">
        <v>101</v>
      </c>
      <c r="AC2672" s="554">
        <v>61.7</v>
      </c>
      <c r="AD2672" s="554">
        <v>56</v>
      </c>
      <c r="AE2672" s="554">
        <v>106</v>
      </c>
      <c r="AF2672" s="502">
        <v>87</v>
      </c>
      <c r="AG2672" s="503">
        <v>163.12857142857101</v>
      </c>
      <c r="AH2672" s="503">
        <v>213.1</v>
      </c>
      <c r="AI2672" s="502">
        <v>70</v>
      </c>
      <c r="AJ2672" s="538">
        <v>126</v>
      </c>
      <c r="AK2672" s="538">
        <v>128</v>
      </c>
      <c r="AL2672" s="538" t="s">
        <v>80</v>
      </c>
      <c r="AM2672" s="538" t="s">
        <v>80</v>
      </c>
      <c r="AN2672" s="539"/>
      <c r="AO2672" s="539"/>
      <c r="AP2672" s="569"/>
      <c r="AQ2672" s="569"/>
      <c r="AR2672" s="539"/>
      <c r="AS2672" s="539"/>
      <c r="AT2672" s="539"/>
      <c r="AU2672" s="539"/>
      <c r="AV2672" s="539"/>
      <c r="AW2672" s="539"/>
      <c r="AX2672" s="539"/>
      <c r="AY2672" s="539"/>
      <c r="AZ2672" s="539"/>
      <c r="BA2672" s="539"/>
      <c r="BB2672" s="357"/>
      <c r="BC2672" s="592">
        <f t="shared" si="2358"/>
        <v>11418.999999999971</v>
      </c>
      <c r="BD2672" s="593">
        <f t="shared" si="2359"/>
        <v>14917</v>
      </c>
      <c r="BE2672" s="595">
        <f t="shared" si="2360"/>
        <v>60800.600000000006</v>
      </c>
      <c r="BF2672" s="289">
        <f t="shared" si="2361"/>
        <v>53573</v>
      </c>
      <c r="BG2672" s="596">
        <f t="shared" si="2362"/>
        <v>95734</v>
      </c>
      <c r="BH2672" s="595">
        <f t="shared" si="2363"/>
        <v>43967.4</v>
      </c>
      <c r="BI2672" s="289">
        <f t="shared" si="2364"/>
        <v>15579</v>
      </c>
      <c r="BJ2672" s="596">
        <f t="shared" si="2365"/>
        <v>129825</v>
      </c>
      <c r="BK2672" s="595">
        <f t="shared" si="2366"/>
        <v>6231.7000000000007</v>
      </c>
      <c r="BL2672" s="289">
        <f t="shared" si="2367"/>
        <v>5656</v>
      </c>
      <c r="BM2672" s="596">
        <f t="shared" si="2368"/>
        <v>10706</v>
      </c>
      <c r="BN2672" s="563">
        <f t="shared" ref="BN2672:BN2730" si="2372">MONTH(1&amp;$D2672)</f>
        <v>10</v>
      </c>
      <c r="BO2672" s="87">
        <f t="shared" si="2369"/>
        <v>2025</v>
      </c>
      <c r="BP2672" s="87">
        <f t="shared" si="2370"/>
        <v>1.0000000000000004</v>
      </c>
      <c r="BQ2672" s="202"/>
    </row>
    <row r="2673" spans="1:69" ht="10.5" customHeight="1" x14ac:dyDescent="0.2">
      <c r="A2673" s="87" t="str">
        <f t="shared" si="2356"/>
        <v>2025-26RYD10</v>
      </c>
      <c r="B2673" s="87" t="str">
        <f t="shared" si="2357"/>
        <v>Y59</v>
      </c>
      <c r="C2673" s="240" t="s">
        <v>206</v>
      </c>
      <c r="D2673" s="240" t="s">
        <v>173</v>
      </c>
      <c r="E2673" s="42"/>
      <c r="F2673" s="320" t="str">
        <f>VLOOKUP($G2673,'Selection Sheet'!$C$15:$F$39,3,0)</f>
        <v>Y59</v>
      </c>
      <c r="G2673" s="320" t="str">
        <f t="shared" si="2371"/>
        <v>RYD</v>
      </c>
      <c r="H2673" s="240" t="s">
        <v>538</v>
      </c>
      <c r="I2673" s="534">
        <v>224</v>
      </c>
      <c r="J2673" s="534">
        <v>63</v>
      </c>
      <c r="K2673" s="534">
        <v>36</v>
      </c>
      <c r="L2673" s="534">
        <v>20</v>
      </c>
      <c r="M2673" s="534">
        <v>224</v>
      </c>
      <c r="N2673" s="534">
        <v>27</v>
      </c>
      <c r="O2673" s="534">
        <v>36</v>
      </c>
      <c r="P2673" s="534">
        <v>11</v>
      </c>
      <c r="Q2673" s="534" t="s">
        <v>80</v>
      </c>
      <c r="R2673" s="534" t="s">
        <v>80</v>
      </c>
      <c r="S2673" s="534">
        <v>578</v>
      </c>
      <c r="T2673" s="549">
        <v>368</v>
      </c>
      <c r="U2673" s="554">
        <v>98.3</v>
      </c>
      <c r="V2673" s="554">
        <v>82</v>
      </c>
      <c r="W2673" s="554">
        <v>142</v>
      </c>
      <c r="X2673" s="498">
        <v>452</v>
      </c>
      <c r="Y2673" s="555">
        <v>52.4</v>
      </c>
      <c r="Z2673" s="554">
        <v>24</v>
      </c>
      <c r="AA2673" s="554">
        <v>128.5</v>
      </c>
      <c r="AB2673" s="549">
        <v>79</v>
      </c>
      <c r="AC2673" s="554">
        <v>62.2</v>
      </c>
      <c r="AD2673" s="554">
        <v>49</v>
      </c>
      <c r="AE2673" s="554">
        <v>95.6</v>
      </c>
      <c r="AF2673" s="502">
        <v>113</v>
      </c>
      <c r="AG2673" s="503">
        <v>161.427083333333</v>
      </c>
      <c r="AH2673" s="503">
        <v>243.5</v>
      </c>
      <c r="AI2673" s="502">
        <v>96</v>
      </c>
      <c r="AJ2673" s="538">
        <v>124</v>
      </c>
      <c r="AK2673" s="538">
        <v>142</v>
      </c>
      <c r="AL2673" s="538" t="s">
        <v>80</v>
      </c>
      <c r="AM2673" s="538" t="s">
        <v>80</v>
      </c>
      <c r="AN2673" s="539"/>
      <c r="AO2673" s="539"/>
      <c r="AP2673" s="569"/>
      <c r="AQ2673" s="569"/>
      <c r="AR2673" s="539"/>
      <c r="AS2673" s="539"/>
      <c r="AT2673" s="539"/>
      <c r="AU2673" s="539"/>
      <c r="AV2673" s="539"/>
      <c r="AW2673" s="539"/>
      <c r="AX2673" s="539"/>
      <c r="AY2673" s="539"/>
      <c r="AZ2673" s="539"/>
      <c r="BA2673" s="539"/>
      <c r="BB2673" s="357"/>
      <c r="BC2673" s="592">
        <f t="shared" si="2358"/>
        <v>15496.999999999967</v>
      </c>
      <c r="BD2673" s="593">
        <f t="shared" si="2359"/>
        <v>23376</v>
      </c>
      <c r="BE2673" s="595">
        <f t="shared" si="2360"/>
        <v>36174.400000000001</v>
      </c>
      <c r="BF2673" s="289">
        <f t="shared" si="2361"/>
        <v>30176</v>
      </c>
      <c r="BG2673" s="596">
        <f t="shared" si="2362"/>
        <v>52256</v>
      </c>
      <c r="BH2673" s="595">
        <f t="shared" si="2363"/>
        <v>23684.799999999999</v>
      </c>
      <c r="BI2673" s="289">
        <f t="shared" si="2364"/>
        <v>10848</v>
      </c>
      <c r="BJ2673" s="596">
        <f t="shared" si="2365"/>
        <v>58082</v>
      </c>
      <c r="BK2673" s="595">
        <f t="shared" si="2366"/>
        <v>4913.8</v>
      </c>
      <c r="BL2673" s="289">
        <f t="shared" si="2367"/>
        <v>3871</v>
      </c>
      <c r="BM2673" s="596">
        <f t="shared" si="2368"/>
        <v>7552.4</v>
      </c>
      <c r="BN2673" s="563">
        <f t="shared" si="2372"/>
        <v>10</v>
      </c>
      <c r="BO2673" s="87">
        <f t="shared" si="2369"/>
        <v>2025</v>
      </c>
      <c r="BP2673" s="87">
        <f t="shared" si="2370"/>
        <v>1.0000000000000004</v>
      </c>
      <c r="BQ2673" s="202"/>
    </row>
    <row r="2674" spans="1:69" ht="10.5" customHeight="1" x14ac:dyDescent="0.2">
      <c r="A2674" s="87" t="str">
        <f t="shared" si="2356"/>
        <v>2025-26RYE10</v>
      </c>
      <c r="B2674" s="87" t="str">
        <f t="shared" si="2357"/>
        <v>Y59</v>
      </c>
      <c r="C2674" s="240" t="s">
        <v>206</v>
      </c>
      <c r="D2674" s="240" t="s">
        <v>173</v>
      </c>
      <c r="E2674" s="42"/>
      <c r="F2674" s="320" t="str">
        <f>VLOOKUP($G2674,'Selection Sheet'!$C$15:$F$39,3,0)</f>
        <v>Y59</v>
      </c>
      <c r="G2674" s="320" t="str">
        <f t="shared" si="2371"/>
        <v>RYE</v>
      </c>
      <c r="H2674" s="240" t="s">
        <v>539</v>
      </c>
      <c r="I2674" s="534">
        <v>195</v>
      </c>
      <c r="J2674" s="534">
        <v>50</v>
      </c>
      <c r="K2674" s="534">
        <v>21</v>
      </c>
      <c r="L2674" s="534">
        <v>13</v>
      </c>
      <c r="M2674" s="534">
        <v>188</v>
      </c>
      <c r="N2674" s="534">
        <v>13</v>
      </c>
      <c r="O2674" s="534">
        <v>21</v>
      </c>
      <c r="P2674" s="534">
        <v>4</v>
      </c>
      <c r="Q2674" s="534" t="s">
        <v>80</v>
      </c>
      <c r="R2674" s="534" t="s">
        <v>80</v>
      </c>
      <c r="S2674" s="534">
        <v>425</v>
      </c>
      <c r="T2674" s="549">
        <v>293</v>
      </c>
      <c r="U2674" s="554">
        <v>91.9</v>
      </c>
      <c r="V2674" s="554">
        <v>80</v>
      </c>
      <c r="W2674" s="554">
        <v>137.6</v>
      </c>
      <c r="X2674" s="498">
        <v>331</v>
      </c>
      <c r="Y2674" s="555">
        <v>73.3</v>
      </c>
      <c r="Z2674" s="554">
        <v>27</v>
      </c>
      <c r="AA2674" s="554">
        <v>198.6</v>
      </c>
      <c r="AB2674" s="549">
        <v>56</v>
      </c>
      <c r="AC2674" s="554">
        <v>50.4</v>
      </c>
      <c r="AD2674" s="554">
        <v>41.5</v>
      </c>
      <c r="AE2674" s="554">
        <v>75.5</v>
      </c>
      <c r="AF2674" s="502">
        <v>88</v>
      </c>
      <c r="AG2674" s="503">
        <v>143.538461538462</v>
      </c>
      <c r="AH2674" s="503">
        <v>209.5</v>
      </c>
      <c r="AI2674" s="502">
        <v>78</v>
      </c>
      <c r="AJ2674" s="538">
        <v>84</v>
      </c>
      <c r="AK2674" s="538">
        <v>122</v>
      </c>
      <c r="AL2674" s="538" t="s">
        <v>80</v>
      </c>
      <c r="AM2674" s="538" t="s">
        <v>80</v>
      </c>
      <c r="AN2674" s="539"/>
      <c r="AO2674" s="539"/>
      <c r="AP2674" s="569"/>
      <c r="AQ2674" s="569"/>
      <c r="AR2674" s="539"/>
      <c r="AS2674" s="539"/>
      <c r="AT2674" s="539"/>
      <c r="AU2674" s="539"/>
      <c r="AV2674" s="539"/>
      <c r="AW2674" s="539"/>
      <c r="AX2674" s="539"/>
      <c r="AY2674" s="539"/>
      <c r="AZ2674" s="539"/>
      <c r="BA2674" s="539"/>
      <c r="BB2674" s="357"/>
      <c r="BC2674" s="592">
        <f t="shared" si="2358"/>
        <v>11196.000000000036</v>
      </c>
      <c r="BD2674" s="593">
        <f t="shared" si="2359"/>
        <v>16341</v>
      </c>
      <c r="BE2674" s="595">
        <f t="shared" si="2360"/>
        <v>26926.7</v>
      </c>
      <c r="BF2674" s="289">
        <f t="shared" si="2361"/>
        <v>23440</v>
      </c>
      <c r="BG2674" s="596">
        <f t="shared" si="2362"/>
        <v>40316.799999999996</v>
      </c>
      <c r="BH2674" s="595">
        <f t="shared" si="2363"/>
        <v>24262.3</v>
      </c>
      <c r="BI2674" s="289">
        <f t="shared" si="2364"/>
        <v>8937</v>
      </c>
      <c r="BJ2674" s="596">
        <f t="shared" si="2365"/>
        <v>65736.599999999991</v>
      </c>
      <c r="BK2674" s="595">
        <f t="shared" si="2366"/>
        <v>2822.4</v>
      </c>
      <c r="BL2674" s="289">
        <f t="shared" si="2367"/>
        <v>2324</v>
      </c>
      <c r="BM2674" s="596">
        <f t="shared" si="2368"/>
        <v>4228</v>
      </c>
      <c r="BN2674" s="563">
        <f t="shared" si="2372"/>
        <v>10</v>
      </c>
      <c r="BO2674" s="87">
        <f t="shared" si="2369"/>
        <v>2025</v>
      </c>
      <c r="BP2674" s="87">
        <f t="shared" si="2370"/>
        <v>1.0000000000000004</v>
      </c>
      <c r="BQ2674" s="202"/>
    </row>
    <row r="2675" spans="1:69" ht="10.5" customHeight="1" x14ac:dyDescent="0.2">
      <c r="A2675" s="312" t="str">
        <f t="shared" si="2356"/>
        <v>2025-26RYF10</v>
      </c>
      <c r="B2675" s="312" t="str">
        <f t="shared" si="2357"/>
        <v>Y58</v>
      </c>
      <c r="C2675" s="245" t="s">
        <v>206</v>
      </c>
      <c r="D2675" s="245" t="s">
        <v>173</v>
      </c>
      <c r="E2675" s="53"/>
      <c r="F2675" s="322" t="str">
        <f>VLOOKUP($G2675,'Selection Sheet'!$C$15:$F$39,3,0)</f>
        <v>Y58</v>
      </c>
      <c r="G2675" s="322" t="str">
        <f t="shared" si="2371"/>
        <v>RYF</v>
      </c>
      <c r="H2675" s="245" t="s">
        <v>540</v>
      </c>
      <c r="I2675" s="543">
        <v>244</v>
      </c>
      <c r="J2675" s="543">
        <v>86</v>
      </c>
      <c r="K2675" s="543">
        <v>47</v>
      </c>
      <c r="L2675" s="543">
        <v>25</v>
      </c>
      <c r="M2675" s="543">
        <v>245</v>
      </c>
      <c r="N2675" s="543">
        <v>33</v>
      </c>
      <c r="O2675" s="543">
        <v>47</v>
      </c>
      <c r="P2675" s="543">
        <v>15</v>
      </c>
      <c r="Q2675" s="543" t="s">
        <v>80</v>
      </c>
      <c r="R2675" s="543" t="s">
        <v>80</v>
      </c>
      <c r="S2675" s="543">
        <v>760</v>
      </c>
      <c r="T2675" s="524">
        <v>668</v>
      </c>
      <c r="U2675" s="552">
        <v>107.6</v>
      </c>
      <c r="V2675" s="552">
        <v>92.5</v>
      </c>
      <c r="W2675" s="552">
        <v>163.6</v>
      </c>
      <c r="X2675" s="524">
        <v>630</v>
      </c>
      <c r="Y2675" s="557">
        <v>78.099999999999994</v>
      </c>
      <c r="Z2675" s="552">
        <v>23</v>
      </c>
      <c r="AA2675" s="552">
        <v>246.4</v>
      </c>
      <c r="AB2675" s="527">
        <v>81</v>
      </c>
      <c r="AC2675" s="552">
        <v>62.7</v>
      </c>
      <c r="AD2675" s="552">
        <v>56</v>
      </c>
      <c r="AE2675" s="552">
        <v>90</v>
      </c>
      <c r="AF2675" s="528">
        <v>132</v>
      </c>
      <c r="AG2675" s="529">
        <v>148.97169811320799</v>
      </c>
      <c r="AH2675" s="529">
        <v>202</v>
      </c>
      <c r="AI2675" s="528">
        <v>106</v>
      </c>
      <c r="AJ2675" s="544">
        <v>185</v>
      </c>
      <c r="AK2675" s="544">
        <v>235</v>
      </c>
      <c r="AL2675" s="544" t="s">
        <v>80</v>
      </c>
      <c r="AM2675" s="544" t="s">
        <v>80</v>
      </c>
      <c r="AN2675" s="545"/>
      <c r="AO2675" s="545"/>
      <c r="AP2675" s="571"/>
      <c r="AQ2675" s="571"/>
      <c r="AR2675" s="545"/>
      <c r="AS2675" s="545"/>
      <c r="AT2675" s="545"/>
      <c r="AU2675" s="545"/>
      <c r="AV2675" s="545"/>
      <c r="AW2675" s="545"/>
      <c r="AX2675" s="545"/>
      <c r="AY2675" s="545"/>
      <c r="AZ2675" s="545"/>
      <c r="BA2675" s="545"/>
      <c r="BB2675" s="359"/>
      <c r="BC2675" s="605">
        <f t="shared" si="2358"/>
        <v>15791.000000000047</v>
      </c>
      <c r="BD2675" s="606">
        <f t="shared" si="2359"/>
        <v>21412</v>
      </c>
      <c r="BE2675" s="609">
        <f t="shared" si="2360"/>
        <v>71876.800000000003</v>
      </c>
      <c r="BF2675" s="311">
        <f t="shared" si="2361"/>
        <v>61790</v>
      </c>
      <c r="BG2675" s="610">
        <f t="shared" si="2362"/>
        <v>109284.8</v>
      </c>
      <c r="BH2675" s="609">
        <f t="shared" si="2363"/>
        <v>49203</v>
      </c>
      <c r="BI2675" s="311">
        <f t="shared" si="2364"/>
        <v>14490</v>
      </c>
      <c r="BJ2675" s="610">
        <f t="shared" si="2365"/>
        <v>155232</v>
      </c>
      <c r="BK2675" s="609">
        <f t="shared" si="2366"/>
        <v>5078.7</v>
      </c>
      <c r="BL2675" s="311">
        <f t="shared" si="2367"/>
        <v>4536</v>
      </c>
      <c r="BM2675" s="610">
        <f t="shared" si="2368"/>
        <v>7290</v>
      </c>
      <c r="BN2675" s="565">
        <f t="shared" si="2372"/>
        <v>10</v>
      </c>
      <c r="BO2675" s="312">
        <f t="shared" si="2369"/>
        <v>2025</v>
      </c>
      <c r="BP2675" s="312">
        <f t="shared" si="2370"/>
        <v>1.0000000000000004</v>
      </c>
      <c r="BQ2675" s="363"/>
    </row>
    <row r="2676" spans="1:69" ht="10.5" customHeight="1" x14ac:dyDescent="0.2">
      <c r="A2676" s="313" t="str">
        <f t="shared" ref="A2676:A2686" si="2373">CONCATENATE(C2676,G2676,BN2676)</f>
        <v>2025-26R1F11</v>
      </c>
      <c r="B2676" s="313" t="str">
        <f t="shared" ref="B2676:B2686" si="2374">F2676</f>
        <v>Y59</v>
      </c>
      <c r="C2676" s="241" t="s">
        <v>206</v>
      </c>
      <c r="D2676" s="241" t="s">
        <v>174</v>
      </c>
      <c r="E2676" s="223"/>
      <c r="F2676" s="364" t="str">
        <f>VLOOKUP($G2676,'Selection Sheet'!$C$15:$F$39,3,0)</f>
        <v>Y59</v>
      </c>
      <c r="G2676" s="364" t="str">
        <f t="shared" si="2371"/>
        <v>R1F</v>
      </c>
      <c r="H2676" s="241" t="s">
        <v>529</v>
      </c>
      <c r="I2676" s="546">
        <v>9</v>
      </c>
      <c r="J2676" s="546">
        <v>1</v>
      </c>
      <c r="K2676" s="546">
        <v>2</v>
      </c>
      <c r="L2676" s="546">
        <v>0</v>
      </c>
      <c r="M2676" s="546">
        <v>9</v>
      </c>
      <c r="N2676" s="546">
        <v>0</v>
      </c>
      <c r="O2676" s="546">
        <v>2</v>
      </c>
      <c r="P2676" s="546">
        <v>0</v>
      </c>
      <c r="Q2676" s="546">
        <v>4</v>
      </c>
      <c r="R2676" s="546">
        <v>4</v>
      </c>
      <c r="S2676" s="546">
        <v>25</v>
      </c>
      <c r="T2676" s="486">
        <v>12</v>
      </c>
      <c r="U2676" s="553">
        <v>94.7</v>
      </c>
      <c r="V2676" s="553">
        <v>86</v>
      </c>
      <c r="W2676" s="553">
        <v>144.6</v>
      </c>
      <c r="X2676" s="486">
        <v>12</v>
      </c>
      <c r="Y2676" s="558">
        <v>29.2</v>
      </c>
      <c r="Z2676" s="553">
        <v>24</v>
      </c>
      <c r="AA2676" s="553">
        <v>48.6</v>
      </c>
      <c r="AB2676" s="489" t="s">
        <v>80</v>
      </c>
      <c r="AC2676" s="553" t="s">
        <v>80</v>
      </c>
      <c r="AD2676" s="553" t="s">
        <v>80</v>
      </c>
      <c r="AE2676" s="553" t="s">
        <v>80</v>
      </c>
      <c r="AF2676" s="490">
        <v>3</v>
      </c>
      <c r="AG2676" s="491">
        <v>203.5</v>
      </c>
      <c r="AH2676" s="491">
        <v>231.1</v>
      </c>
      <c r="AI2676" s="490">
        <v>2</v>
      </c>
      <c r="AJ2676" s="538" t="s">
        <v>80</v>
      </c>
      <c r="AK2676" s="538" t="s">
        <v>80</v>
      </c>
      <c r="AL2676" s="538" t="s">
        <v>80</v>
      </c>
      <c r="AM2676" s="538" t="s">
        <v>80</v>
      </c>
      <c r="AN2676" s="539"/>
      <c r="AO2676" s="539"/>
      <c r="AP2676" s="572"/>
      <c r="AQ2676" s="572"/>
      <c r="AR2676" s="548"/>
      <c r="AS2676" s="548"/>
      <c r="AT2676" s="548"/>
      <c r="AU2676" s="548"/>
      <c r="AV2676" s="548"/>
      <c r="AW2676" s="548"/>
      <c r="AX2676" s="548"/>
      <c r="AY2676" s="548"/>
      <c r="AZ2676" s="548"/>
      <c r="BA2676" s="548"/>
      <c r="BB2676" s="361"/>
      <c r="BC2676" s="586">
        <f t="shared" ref="BC2676:BC2686" si="2375">IFERROR(AG2676*$AI2676,"-")</f>
        <v>407</v>
      </c>
      <c r="BD2676" s="587">
        <f t="shared" ref="BD2676:BD2686" si="2376">IFERROR(AH2676*$AI2676,"-")</f>
        <v>462.2</v>
      </c>
      <c r="BE2676" s="590">
        <f t="shared" ref="BE2676:BE2686" si="2377">IFERROR(U2676*$T2676, "-")</f>
        <v>1136.4000000000001</v>
      </c>
      <c r="BF2676" s="308">
        <f t="shared" ref="BF2676:BF2686" si="2378">IFERROR(V2676*$T2676,"-")</f>
        <v>1032</v>
      </c>
      <c r="BG2676" s="591">
        <f t="shared" ref="BG2676:BG2686" si="2379">IFERROR(W2676*$T2676,"-")</f>
        <v>1735.1999999999998</v>
      </c>
      <c r="BH2676" s="590">
        <f t="shared" ref="BH2676:BH2686" si="2380">IFERROR(Y2676*$X2676, "-")</f>
        <v>350.4</v>
      </c>
      <c r="BI2676" s="308">
        <f t="shared" ref="BI2676:BI2686" si="2381">IFERROR(Z2676*$X2676,"-")</f>
        <v>288</v>
      </c>
      <c r="BJ2676" s="591">
        <f t="shared" ref="BJ2676:BJ2686" si="2382">IFERROR(AA2676*$X2676,"-")</f>
        <v>583.20000000000005</v>
      </c>
      <c r="BK2676" s="590" t="str">
        <f t="shared" ref="BK2676:BK2686" si="2383">IFERROR(AC2676*$AB2676, "-")</f>
        <v>-</v>
      </c>
      <c r="BL2676" s="308" t="str">
        <f t="shared" ref="BL2676:BL2686" si="2384">IFERROR(AD2676*$AB2676,"-")</f>
        <v>-</v>
      </c>
      <c r="BM2676" s="591" t="str">
        <f t="shared" ref="BM2676:BM2686" si="2385">IFERROR(AE2676*$AB2676,"-")</f>
        <v>-</v>
      </c>
      <c r="BN2676" s="562">
        <f t="shared" si="2372"/>
        <v>11</v>
      </c>
      <c r="BO2676" s="313">
        <f t="shared" ref="BO2676:BO2686" si="2386">VALUE(LEFT(C2676,4)+IF($BN2676&lt;4,1,0))</f>
        <v>2025</v>
      </c>
      <c r="BP2676" s="313">
        <f t="shared" ref="BP2676:BP2686" si="2387">(BN2676/3-ROUNDDOWN(BN2676/3,0))*3</f>
        <v>1.9999999999999996</v>
      </c>
      <c r="BQ2676" s="362"/>
    </row>
    <row r="2677" spans="1:69" ht="10.5" customHeight="1" x14ac:dyDescent="0.2">
      <c r="A2677" s="87" t="str">
        <f t="shared" si="2373"/>
        <v>2025-26RRU11</v>
      </c>
      <c r="B2677" s="87" t="str">
        <f t="shared" si="2374"/>
        <v>Y56</v>
      </c>
      <c r="C2677" s="240" t="s">
        <v>206</v>
      </c>
      <c r="D2677" s="240" t="s">
        <v>174</v>
      </c>
      <c r="E2677" s="42"/>
      <c r="F2677" s="320" t="str">
        <f>VLOOKUP($G2677,'Selection Sheet'!$C$15:$F$39,3,0)</f>
        <v>Y56</v>
      </c>
      <c r="G2677" s="320" t="str">
        <f t="shared" si="2371"/>
        <v>RRU</v>
      </c>
      <c r="H2677" s="240" t="s">
        <v>530</v>
      </c>
      <c r="I2677" s="534">
        <v>397</v>
      </c>
      <c r="J2677" s="534">
        <v>125</v>
      </c>
      <c r="K2677" s="534">
        <v>54</v>
      </c>
      <c r="L2677" s="534">
        <v>29</v>
      </c>
      <c r="M2677" s="534">
        <v>391</v>
      </c>
      <c r="N2677" s="534">
        <v>40</v>
      </c>
      <c r="O2677" s="534">
        <v>53</v>
      </c>
      <c r="P2677" s="534">
        <v>18</v>
      </c>
      <c r="Q2677" s="534">
        <v>164</v>
      </c>
      <c r="R2677" s="534">
        <v>129</v>
      </c>
      <c r="S2677" s="534">
        <v>1117</v>
      </c>
      <c r="T2677" s="549">
        <v>512</v>
      </c>
      <c r="U2677" s="554">
        <v>93.6</v>
      </c>
      <c r="V2677" s="554">
        <v>82</v>
      </c>
      <c r="W2677" s="554">
        <v>149</v>
      </c>
      <c r="X2677" s="498">
        <v>593</v>
      </c>
      <c r="Y2677" s="555">
        <v>67.400000000000006</v>
      </c>
      <c r="Z2677" s="554">
        <v>27</v>
      </c>
      <c r="AA2677" s="554">
        <v>182</v>
      </c>
      <c r="AB2677" s="549">
        <v>99</v>
      </c>
      <c r="AC2677" s="554">
        <v>55.5</v>
      </c>
      <c r="AD2677" s="554">
        <v>47</v>
      </c>
      <c r="AE2677" s="554">
        <v>95.2</v>
      </c>
      <c r="AF2677" s="502">
        <v>111</v>
      </c>
      <c r="AG2677" s="503">
        <v>148.7065217</v>
      </c>
      <c r="AH2677" s="503">
        <v>193.9</v>
      </c>
      <c r="AI2677" s="502">
        <v>92</v>
      </c>
      <c r="AJ2677" s="538" t="s">
        <v>80</v>
      </c>
      <c r="AK2677" s="538" t="s">
        <v>80</v>
      </c>
      <c r="AL2677" s="538" t="s">
        <v>80</v>
      </c>
      <c r="AM2677" s="538" t="s">
        <v>80</v>
      </c>
      <c r="AN2677" s="539"/>
      <c r="AO2677" s="539"/>
      <c r="AP2677" s="569"/>
      <c r="AQ2677" s="569"/>
      <c r="AR2677" s="539"/>
      <c r="AS2677" s="539"/>
      <c r="AT2677" s="539"/>
      <c r="AU2677" s="539"/>
      <c r="AV2677" s="539"/>
      <c r="AW2677" s="539"/>
      <c r="AX2677" s="539"/>
      <c r="AY2677" s="539"/>
      <c r="AZ2677" s="539"/>
      <c r="BA2677" s="539"/>
      <c r="BB2677" s="357"/>
      <c r="BC2677" s="592">
        <f t="shared" si="2375"/>
        <v>13680.9999964</v>
      </c>
      <c r="BD2677" s="593">
        <f t="shared" si="2376"/>
        <v>17838.8</v>
      </c>
      <c r="BE2677" s="595">
        <f t="shared" si="2377"/>
        <v>47923.199999999997</v>
      </c>
      <c r="BF2677" s="289">
        <f t="shared" si="2378"/>
        <v>41984</v>
      </c>
      <c r="BG2677" s="596">
        <f t="shared" si="2379"/>
        <v>76288</v>
      </c>
      <c r="BH2677" s="595">
        <f t="shared" si="2380"/>
        <v>39968.200000000004</v>
      </c>
      <c r="BI2677" s="289">
        <f t="shared" si="2381"/>
        <v>16011</v>
      </c>
      <c r="BJ2677" s="596">
        <f t="shared" si="2382"/>
        <v>107926</v>
      </c>
      <c r="BK2677" s="595">
        <f t="shared" si="2383"/>
        <v>5494.5</v>
      </c>
      <c r="BL2677" s="289">
        <f t="shared" si="2384"/>
        <v>4653</v>
      </c>
      <c r="BM2677" s="596">
        <f t="shared" si="2385"/>
        <v>9424.8000000000011</v>
      </c>
      <c r="BN2677" s="563">
        <f t="shared" si="2372"/>
        <v>11</v>
      </c>
      <c r="BO2677" s="87">
        <f t="shared" si="2386"/>
        <v>2025</v>
      </c>
      <c r="BP2677" s="87">
        <f t="shared" si="2387"/>
        <v>1.9999999999999996</v>
      </c>
      <c r="BQ2677" s="202"/>
    </row>
    <row r="2678" spans="1:69" ht="10.5" customHeight="1" x14ac:dyDescent="0.2">
      <c r="A2678" s="87" t="str">
        <f t="shared" si="2373"/>
        <v>2025-26RX611</v>
      </c>
      <c r="B2678" s="87" t="str">
        <f t="shared" si="2374"/>
        <v>Y63</v>
      </c>
      <c r="C2678" s="240" t="s">
        <v>206</v>
      </c>
      <c r="D2678" s="240" t="s">
        <v>174</v>
      </c>
      <c r="E2678" s="42"/>
      <c r="F2678" s="320" t="str">
        <f>VLOOKUP($G2678,'Selection Sheet'!$C$15:$F$39,3,0)</f>
        <v>Y63</v>
      </c>
      <c r="G2678" s="320" t="str">
        <f t="shared" si="2371"/>
        <v>RX6</v>
      </c>
      <c r="H2678" s="240" t="s">
        <v>532</v>
      </c>
      <c r="I2678" s="534">
        <v>147</v>
      </c>
      <c r="J2678" s="534">
        <v>43</v>
      </c>
      <c r="K2678" s="534">
        <v>29</v>
      </c>
      <c r="L2678" s="534">
        <v>15</v>
      </c>
      <c r="M2678" s="534">
        <v>144</v>
      </c>
      <c r="N2678" s="534">
        <v>11</v>
      </c>
      <c r="O2678" s="534">
        <v>28</v>
      </c>
      <c r="P2678" s="534">
        <v>7</v>
      </c>
      <c r="Q2678" s="534">
        <v>66</v>
      </c>
      <c r="R2678" s="534">
        <v>58</v>
      </c>
      <c r="S2678" s="534">
        <v>452</v>
      </c>
      <c r="T2678" s="549">
        <v>277</v>
      </c>
      <c r="U2678" s="554">
        <v>80.7</v>
      </c>
      <c r="V2678" s="554">
        <v>72</v>
      </c>
      <c r="W2678" s="554">
        <v>112.8</v>
      </c>
      <c r="X2678" s="498">
        <v>265</v>
      </c>
      <c r="Y2678" s="555">
        <v>64.7</v>
      </c>
      <c r="Z2678" s="554">
        <v>26</v>
      </c>
      <c r="AA2678" s="554">
        <v>192.2</v>
      </c>
      <c r="AB2678" s="549">
        <v>55</v>
      </c>
      <c r="AC2678" s="554">
        <v>66.599999999999994</v>
      </c>
      <c r="AD2678" s="554">
        <v>50</v>
      </c>
      <c r="AE2678" s="554">
        <v>109.2</v>
      </c>
      <c r="AF2678" s="502">
        <v>58</v>
      </c>
      <c r="AG2678" s="503">
        <v>150.85416670000001</v>
      </c>
      <c r="AH2678" s="503">
        <v>182.6</v>
      </c>
      <c r="AI2678" s="502">
        <v>48</v>
      </c>
      <c r="AJ2678" s="538" t="s">
        <v>80</v>
      </c>
      <c r="AK2678" s="538" t="s">
        <v>80</v>
      </c>
      <c r="AL2678" s="538" t="s">
        <v>80</v>
      </c>
      <c r="AM2678" s="538" t="s">
        <v>80</v>
      </c>
      <c r="AN2678" s="539"/>
      <c r="AO2678" s="539"/>
      <c r="AP2678" s="569"/>
      <c r="AQ2678" s="569"/>
      <c r="AR2678" s="539"/>
      <c r="AS2678" s="539"/>
      <c r="AT2678" s="539"/>
      <c r="AU2678" s="539"/>
      <c r="AV2678" s="539"/>
      <c r="AW2678" s="539"/>
      <c r="AX2678" s="539"/>
      <c r="AY2678" s="539"/>
      <c r="AZ2678" s="539"/>
      <c r="BA2678" s="539"/>
      <c r="BB2678" s="357"/>
      <c r="BC2678" s="592">
        <f t="shared" si="2375"/>
        <v>7241.0000016000004</v>
      </c>
      <c r="BD2678" s="593">
        <f t="shared" si="2376"/>
        <v>8764.7999999999993</v>
      </c>
      <c r="BE2678" s="595">
        <f t="shared" si="2377"/>
        <v>22353.9</v>
      </c>
      <c r="BF2678" s="289">
        <f t="shared" si="2378"/>
        <v>19944</v>
      </c>
      <c r="BG2678" s="596">
        <f t="shared" si="2379"/>
        <v>31245.599999999999</v>
      </c>
      <c r="BH2678" s="595">
        <f t="shared" si="2380"/>
        <v>17145.5</v>
      </c>
      <c r="BI2678" s="289">
        <f t="shared" si="2381"/>
        <v>6890</v>
      </c>
      <c r="BJ2678" s="596">
        <f t="shared" si="2382"/>
        <v>50933</v>
      </c>
      <c r="BK2678" s="595">
        <f t="shared" si="2383"/>
        <v>3662.9999999999995</v>
      </c>
      <c r="BL2678" s="289">
        <f t="shared" si="2384"/>
        <v>2750</v>
      </c>
      <c r="BM2678" s="596">
        <f t="shared" si="2385"/>
        <v>6006</v>
      </c>
      <c r="BN2678" s="563">
        <f t="shared" si="2372"/>
        <v>11</v>
      </c>
      <c r="BO2678" s="87">
        <f t="shared" si="2386"/>
        <v>2025</v>
      </c>
      <c r="BP2678" s="87">
        <f t="shared" si="2387"/>
        <v>1.9999999999999996</v>
      </c>
      <c r="BQ2678" s="202"/>
    </row>
    <row r="2679" spans="1:69" ht="10.5" customHeight="1" x14ac:dyDescent="0.2">
      <c r="A2679" s="314" t="str">
        <f t="shared" si="2373"/>
        <v>2025-26RX711</v>
      </c>
      <c r="B2679" s="314" t="str">
        <f t="shared" si="2374"/>
        <v>Y62</v>
      </c>
      <c r="C2679" s="243" t="s">
        <v>206</v>
      </c>
      <c r="D2679" s="240" t="s">
        <v>174</v>
      </c>
      <c r="E2679" s="206"/>
      <c r="F2679" s="321" t="str">
        <f>VLOOKUP($G2679,'Selection Sheet'!$C$15:$F$39,3,0)</f>
        <v>Y62</v>
      </c>
      <c r="G2679" s="320" t="str">
        <f t="shared" si="2371"/>
        <v>RX7</v>
      </c>
      <c r="H2679" s="243" t="s">
        <v>533</v>
      </c>
      <c r="I2679" s="540">
        <v>352</v>
      </c>
      <c r="J2679" s="540">
        <v>112</v>
      </c>
      <c r="K2679" s="540">
        <v>54</v>
      </c>
      <c r="L2679" s="540">
        <v>27</v>
      </c>
      <c r="M2679" s="540">
        <v>349</v>
      </c>
      <c r="N2679" s="540">
        <v>38</v>
      </c>
      <c r="O2679" s="540">
        <v>52</v>
      </c>
      <c r="P2679" s="540">
        <v>16</v>
      </c>
      <c r="Q2679" s="540">
        <v>134</v>
      </c>
      <c r="R2679" s="540">
        <v>120</v>
      </c>
      <c r="S2679" s="540">
        <v>1217</v>
      </c>
      <c r="T2679" s="514">
        <v>623</v>
      </c>
      <c r="U2679" s="551">
        <v>83.5</v>
      </c>
      <c r="V2679" s="551">
        <v>74</v>
      </c>
      <c r="W2679" s="551">
        <v>132.80000000000001</v>
      </c>
      <c r="X2679" s="511">
        <v>673</v>
      </c>
      <c r="Y2679" s="556">
        <v>58.4</v>
      </c>
      <c r="Z2679" s="551">
        <v>23</v>
      </c>
      <c r="AA2679" s="551">
        <v>127</v>
      </c>
      <c r="AB2679" s="514">
        <v>87</v>
      </c>
      <c r="AC2679" s="551">
        <v>64.599999999999994</v>
      </c>
      <c r="AD2679" s="551">
        <v>52</v>
      </c>
      <c r="AE2679" s="551">
        <v>105.2</v>
      </c>
      <c r="AF2679" s="515">
        <v>131</v>
      </c>
      <c r="AG2679" s="516">
        <v>154.29</v>
      </c>
      <c r="AH2679" s="516">
        <v>209.8</v>
      </c>
      <c r="AI2679" s="515">
        <v>100</v>
      </c>
      <c r="AJ2679" s="519" t="s">
        <v>80</v>
      </c>
      <c r="AK2679" s="519" t="s">
        <v>80</v>
      </c>
      <c r="AL2679" s="519" t="s">
        <v>80</v>
      </c>
      <c r="AM2679" s="519" t="s">
        <v>80</v>
      </c>
      <c r="AN2679" s="570"/>
      <c r="AO2679" s="570"/>
      <c r="AP2679" s="570"/>
      <c r="AQ2679" s="570"/>
      <c r="AR2679" s="542"/>
      <c r="AS2679" s="542"/>
      <c r="AT2679" s="542"/>
      <c r="AU2679" s="542"/>
      <c r="AV2679" s="542"/>
      <c r="AW2679" s="542"/>
      <c r="AX2679" s="542"/>
      <c r="AY2679" s="542"/>
      <c r="AZ2679" s="542"/>
      <c r="BA2679" s="542"/>
      <c r="BB2679" s="358"/>
      <c r="BC2679" s="597">
        <f t="shared" si="2375"/>
        <v>15429</v>
      </c>
      <c r="BD2679" s="598">
        <f t="shared" si="2376"/>
        <v>20980</v>
      </c>
      <c r="BE2679" s="602">
        <f t="shared" si="2377"/>
        <v>52020.5</v>
      </c>
      <c r="BF2679" s="603">
        <f t="shared" si="2378"/>
        <v>46102</v>
      </c>
      <c r="BG2679" s="604">
        <f t="shared" si="2379"/>
        <v>82734.400000000009</v>
      </c>
      <c r="BH2679" s="602">
        <f t="shared" si="2380"/>
        <v>39303.199999999997</v>
      </c>
      <c r="BI2679" s="603">
        <f t="shared" si="2381"/>
        <v>15479</v>
      </c>
      <c r="BJ2679" s="604">
        <f t="shared" si="2382"/>
        <v>85471</v>
      </c>
      <c r="BK2679" s="602">
        <f t="shared" si="2383"/>
        <v>5620.2</v>
      </c>
      <c r="BL2679" s="603">
        <f t="shared" si="2384"/>
        <v>4524</v>
      </c>
      <c r="BM2679" s="604">
        <f t="shared" si="2385"/>
        <v>9152.4</v>
      </c>
      <c r="BN2679" s="564">
        <f t="shared" si="2372"/>
        <v>11</v>
      </c>
      <c r="BO2679" s="314">
        <f t="shared" si="2386"/>
        <v>2025</v>
      </c>
      <c r="BP2679" s="314">
        <f t="shared" si="2387"/>
        <v>1.9999999999999996</v>
      </c>
      <c r="BQ2679" s="202"/>
    </row>
    <row r="2680" spans="1:69" ht="10.5" customHeight="1" x14ac:dyDescent="0.2">
      <c r="A2680" s="87" t="str">
        <f t="shared" si="2373"/>
        <v>2025-26RX811</v>
      </c>
      <c r="B2680" s="87" t="str">
        <f t="shared" si="2374"/>
        <v>Y63</v>
      </c>
      <c r="C2680" s="240" t="s">
        <v>206</v>
      </c>
      <c r="D2680" s="240" t="s">
        <v>174</v>
      </c>
      <c r="E2680" s="42"/>
      <c r="F2680" s="320" t="str">
        <f>VLOOKUP($G2680,'Selection Sheet'!$C$15:$F$39,3,0)</f>
        <v>Y63</v>
      </c>
      <c r="G2680" s="320" t="str">
        <f t="shared" si="2371"/>
        <v>RX8</v>
      </c>
      <c r="H2680" s="240" t="s">
        <v>534</v>
      </c>
      <c r="I2680" s="534">
        <v>282</v>
      </c>
      <c r="J2680" s="534">
        <v>77</v>
      </c>
      <c r="K2680" s="534">
        <v>35</v>
      </c>
      <c r="L2680" s="534">
        <v>17</v>
      </c>
      <c r="M2680" s="534">
        <v>282</v>
      </c>
      <c r="N2680" s="534">
        <v>23</v>
      </c>
      <c r="O2680" s="534">
        <v>35</v>
      </c>
      <c r="P2680" s="534">
        <v>8</v>
      </c>
      <c r="Q2680" s="534">
        <v>76</v>
      </c>
      <c r="R2680" s="534">
        <v>46</v>
      </c>
      <c r="S2680" s="534">
        <v>922</v>
      </c>
      <c r="T2680" s="549">
        <v>492</v>
      </c>
      <c r="U2680" s="554">
        <v>90.7</v>
      </c>
      <c r="V2680" s="554">
        <v>80.5</v>
      </c>
      <c r="W2680" s="554">
        <v>136</v>
      </c>
      <c r="X2680" s="498">
        <v>480</v>
      </c>
      <c r="Y2680" s="555">
        <v>78.7</v>
      </c>
      <c r="Z2680" s="554">
        <v>29</v>
      </c>
      <c r="AA2680" s="554">
        <v>214.6</v>
      </c>
      <c r="AB2680" s="549">
        <v>80</v>
      </c>
      <c r="AC2680" s="554">
        <v>64.599999999999994</v>
      </c>
      <c r="AD2680" s="554">
        <v>53.5</v>
      </c>
      <c r="AE2680" s="554">
        <v>123.1</v>
      </c>
      <c r="AF2680" s="502">
        <v>90</v>
      </c>
      <c r="AG2680" s="503">
        <v>144.20895519999999</v>
      </c>
      <c r="AH2680" s="503">
        <v>203.6</v>
      </c>
      <c r="AI2680" s="502">
        <v>67</v>
      </c>
      <c r="AJ2680" s="506" t="s">
        <v>80</v>
      </c>
      <c r="AK2680" s="506" t="s">
        <v>80</v>
      </c>
      <c r="AL2680" s="506" t="s">
        <v>80</v>
      </c>
      <c r="AM2680" s="506" t="s">
        <v>80</v>
      </c>
      <c r="AN2680" s="569"/>
      <c r="AO2680" s="569"/>
      <c r="AP2680" s="569"/>
      <c r="AQ2680" s="569"/>
      <c r="AR2680" s="539"/>
      <c r="AS2680" s="539"/>
      <c r="AT2680" s="539"/>
      <c r="AU2680" s="539"/>
      <c r="AV2680" s="539"/>
      <c r="AW2680" s="539"/>
      <c r="AX2680" s="539"/>
      <c r="AY2680" s="539"/>
      <c r="AZ2680" s="539"/>
      <c r="BA2680" s="539"/>
      <c r="BB2680" s="357"/>
      <c r="BC2680" s="592">
        <f t="shared" si="2375"/>
        <v>9661.9999983999987</v>
      </c>
      <c r="BD2680" s="593">
        <f t="shared" si="2376"/>
        <v>13641.199999999999</v>
      </c>
      <c r="BE2680" s="595">
        <f t="shared" si="2377"/>
        <v>44624.4</v>
      </c>
      <c r="BF2680" s="289">
        <f t="shared" si="2378"/>
        <v>39606</v>
      </c>
      <c r="BG2680" s="596">
        <f t="shared" si="2379"/>
        <v>66912</v>
      </c>
      <c r="BH2680" s="595">
        <f t="shared" si="2380"/>
        <v>37776</v>
      </c>
      <c r="BI2680" s="289">
        <f t="shared" si="2381"/>
        <v>13920</v>
      </c>
      <c r="BJ2680" s="596">
        <f t="shared" si="2382"/>
        <v>103008</v>
      </c>
      <c r="BK2680" s="595">
        <f t="shared" si="2383"/>
        <v>5168</v>
      </c>
      <c r="BL2680" s="289">
        <f t="shared" si="2384"/>
        <v>4280</v>
      </c>
      <c r="BM2680" s="596">
        <f t="shared" si="2385"/>
        <v>9848</v>
      </c>
      <c r="BN2680" s="563">
        <f t="shared" si="2372"/>
        <v>11</v>
      </c>
      <c r="BO2680" s="87">
        <f t="shared" si="2386"/>
        <v>2025</v>
      </c>
      <c r="BP2680" s="87">
        <f t="shared" si="2387"/>
        <v>1.9999999999999996</v>
      </c>
      <c r="BQ2680" s="202"/>
    </row>
    <row r="2681" spans="1:69" ht="10.5" customHeight="1" x14ac:dyDescent="0.2">
      <c r="A2681" s="87" t="str">
        <f t="shared" si="2373"/>
        <v>2025-26RX911</v>
      </c>
      <c r="B2681" s="87" t="str">
        <f t="shared" si="2374"/>
        <v>Y60</v>
      </c>
      <c r="C2681" s="240" t="s">
        <v>206</v>
      </c>
      <c r="D2681" s="240" t="s">
        <v>174</v>
      </c>
      <c r="E2681" s="42"/>
      <c r="F2681" s="320" t="str">
        <f>VLOOKUP($G2681,'Selection Sheet'!$C$15:$F$39,3,0)</f>
        <v>Y60</v>
      </c>
      <c r="G2681" s="320" t="str">
        <f t="shared" si="2371"/>
        <v>RX9</v>
      </c>
      <c r="H2681" s="240" t="s">
        <v>535</v>
      </c>
      <c r="I2681" s="534">
        <v>236</v>
      </c>
      <c r="J2681" s="534">
        <v>68</v>
      </c>
      <c r="K2681" s="534">
        <v>31</v>
      </c>
      <c r="L2681" s="534">
        <v>17</v>
      </c>
      <c r="M2681" s="534">
        <v>234</v>
      </c>
      <c r="N2681" s="534">
        <v>14</v>
      </c>
      <c r="O2681" s="534">
        <v>31</v>
      </c>
      <c r="P2681" s="534">
        <v>6</v>
      </c>
      <c r="Q2681" s="534">
        <v>84</v>
      </c>
      <c r="R2681" s="534">
        <v>82</v>
      </c>
      <c r="S2681" s="534">
        <v>621</v>
      </c>
      <c r="T2681" s="549">
        <v>483</v>
      </c>
      <c r="U2681" s="554">
        <v>107.7</v>
      </c>
      <c r="V2681" s="554">
        <v>94</v>
      </c>
      <c r="W2681" s="554">
        <v>166</v>
      </c>
      <c r="X2681" s="498">
        <v>514</v>
      </c>
      <c r="Y2681" s="555">
        <v>80.599999999999994</v>
      </c>
      <c r="Z2681" s="554">
        <v>30</v>
      </c>
      <c r="AA2681" s="554">
        <v>230.8</v>
      </c>
      <c r="AB2681" s="549">
        <v>92</v>
      </c>
      <c r="AC2681" s="554">
        <v>71.400000000000006</v>
      </c>
      <c r="AD2681" s="554">
        <v>53</v>
      </c>
      <c r="AE2681" s="554">
        <v>108.3</v>
      </c>
      <c r="AF2681" s="502">
        <v>98</v>
      </c>
      <c r="AG2681" s="503">
        <v>161.30158729999999</v>
      </c>
      <c r="AH2681" s="503">
        <v>230.8</v>
      </c>
      <c r="AI2681" s="502">
        <v>63</v>
      </c>
      <c r="AJ2681" s="506" t="s">
        <v>80</v>
      </c>
      <c r="AK2681" s="506" t="s">
        <v>80</v>
      </c>
      <c r="AL2681" s="506" t="s">
        <v>80</v>
      </c>
      <c r="AM2681" s="506" t="s">
        <v>80</v>
      </c>
      <c r="AN2681" s="569"/>
      <c r="AO2681" s="569"/>
      <c r="AP2681" s="569"/>
      <c r="AQ2681" s="569"/>
      <c r="AR2681" s="539"/>
      <c r="AS2681" s="539"/>
      <c r="AT2681" s="539"/>
      <c r="AU2681" s="539"/>
      <c r="AV2681" s="539"/>
      <c r="AW2681" s="539"/>
      <c r="AX2681" s="539"/>
      <c r="AY2681" s="539"/>
      <c r="AZ2681" s="539"/>
      <c r="BA2681" s="539"/>
      <c r="BB2681" s="357"/>
      <c r="BC2681" s="592">
        <f t="shared" si="2375"/>
        <v>10161.999999899999</v>
      </c>
      <c r="BD2681" s="593">
        <f t="shared" si="2376"/>
        <v>14540.400000000001</v>
      </c>
      <c r="BE2681" s="595">
        <f t="shared" si="2377"/>
        <v>52019.1</v>
      </c>
      <c r="BF2681" s="289">
        <f t="shared" si="2378"/>
        <v>45402</v>
      </c>
      <c r="BG2681" s="596">
        <f t="shared" si="2379"/>
        <v>80178</v>
      </c>
      <c r="BH2681" s="595">
        <f t="shared" si="2380"/>
        <v>41428.399999999994</v>
      </c>
      <c r="BI2681" s="289">
        <f t="shared" si="2381"/>
        <v>15420</v>
      </c>
      <c r="BJ2681" s="596">
        <f t="shared" si="2382"/>
        <v>118631.20000000001</v>
      </c>
      <c r="BK2681" s="595">
        <f t="shared" si="2383"/>
        <v>6568.8</v>
      </c>
      <c r="BL2681" s="289">
        <f t="shared" si="2384"/>
        <v>4876</v>
      </c>
      <c r="BM2681" s="596">
        <f t="shared" si="2385"/>
        <v>9963.6</v>
      </c>
      <c r="BN2681" s="563">
        <f t="shared" si="2372"/>
        <v>11</v>
      </c>
      <c r="BO2681" s="87">
        <f t="shared" si="2386"/>
        <v>2025</v>
      </c>
      <c r="BP2681" s="87">
        <f t="shared" si="2387"/>
        <v>1.9999999999999996</v>
      </c>
      <c r="BQ2681" s="202"/>
    </row>
    <row r="2682" spans="1:69" ht="10.5" customHeight="1" x14ac:dyDescent="0.2">
      <c r="A2682" s="314" t="str">
        <f t="shared" si="2373"/>
        <v>2025-26RYA11</v>
      </c>
      <c r="B2682" s="314" t="str">
        <f t="shared" si="2374"/>
        <v>Y60</v>
      </c>
      <c r="C2682" s="243" t="s">
        <v>206</v>
      </c>
      <c r="D2682" s="240" t="s">
        <v>174</v>
      </c>
      <c r="E2682" s="206"/>
      <c r="F2682" s="321" t="str">
        <f>VLOOKUP($G2682,'Selection Sheet'!$C$15:$F$39,3,0)</f>
        <v>Y60</v>
      </c>
      <c r="G2682" s="321" t="str">
        <f t="shared" si="2371"/>
        <v>RYA</v>
      </c>
      <c r="H2682" s="243" t="s">
        <v>536</v>
      </c>
      <c r="I2682" s="540">
        <v>341</v>
      </c>
      <c r="J2682" s="540">
        <v>84</v>
      </c>
      <c r="K2682" s="540">
        <v>40</v>
      </c>
      <c r="L2682" s="540">
        <v>22</v>
      </c>
      <c r="M2682" s="540">
        <v>349</v>
      </c>
      <c r="N2682" s="540">
        <v>32</v>
      </c>
      <c r="O2682" s="540">
        <v>45</v>
      </c>
      <c r="P2682" s="540">
        <v>16</v>
      </c>
      <c r="Q2682" s="540">
        <v>125</v>
      </c>
      <c r="R2682" s="540">
        <v>89</v>
      </c>
      <c r="S2682" s="540">
        <v>1010</v>
      </c>
      <c r="T2682" s="514">
        <v>413</v>
      </c>
      <c r="U2682" s="551">
        <v>99.5</v>
      </c>
      <c r="V2682" s="551">
        <v>86</v>
      </c>
      <c r="W2682" s="551">
        <v>142</v>
      </c>
      <c r="X2682" s="511">
        <v>504</v>
      </c>
      <c r="Y2682" s="556">
        <v>97.4</v>
      </c>
      <c r="Z2682" s="551">
        <v>35</v>
      </c>
      <c r="AA2682" s="551">
        <v>281.8</v>
      </c>
      <c r="AB2682" s="514">
        <v>84</v>
      </c>
      <c r="AC2682" s="551">
        <v>63.5</v>
      </c>
      <c r="AD2682" s="551">
        <v>55</v>
      </c>
      <c r="AE2682" s="551">
        <v>97.4</v>
      </c>
      <c r="AF2682" s="515">
        <v>110</v>
      </c>
      <c r="AG2682" s="516">
        <v>142.27272730000001</v>
      </c>
      <c r="AH2682" s="516">
        <v>195.9</v>
      </c>
      <c r="AI2682" s="515">
        <v>88</v>
      </c>
      <c r="AJ2682" s="519" t="s">
        <v>80</v>
      </c>
      <c r="AK2682" s="519" t="s">
        <v>80</v>
      </c>
      <c r="AL2682" s="519" t="s">
        <v>80</v>
      </c>
      <c r="AM2682" s="519" t="s">
        <v>80</v>
      </c>
      <c r="AN2682" s="570"/>
      <c r="AO2682" s="570"/>
      <c r="AP2682" s="570"/>
      <c r="AQ2682" s="570"/>
      <c r="AR2682" s="542"/>
      <c r="AS2682" s="542"/>
      <c r="AT2682" s="542"/>
      <c r="AU2682" s="542"/>
      <c r="AV2682" s="542"/>
      <c r="AW2682" s="542"/>
      <c r="AX2682" s="542"/>
      <c r="AY2682" s="542"/>
      <c r="AZ2682" s="542"/>
      <c r="BA2682" s="542"/>
      <c r="BB2682" s="358"/>
      <c r="BC2682" s="597">
        <f t="shared" si="2375"/>
        <v>12520.000002400002</v>
      </c>
      <c r="BD2682" s="598">
        <f t="shared" si="2376"/>
        <v>17239.2</v>
      </c>
      <c r="BE2682" s="602">
        <f t="shared" si="2377"/>
        <v>41093.5</v>
      </c>
      <c r="BF2682" s="603">
        <f t="shared" si="2378"/>
        <v>35518</v>
      </c>
      <c r="BG2682" s="604">
        <f t="shared" si="2379"/>
        <v>58646</v>
      </c>
      <c r="BH2682" s="602">
        <f t="shared" si="2380"/>
        <v>49089.600000000006</v>
      </c>
      <c r="BI2682" s="603">
        <f t="shared" si="2381"/>
        <v>17640</v>
      </c>
      <c r="BJ2682" s="604">
        <f t="shared" si="2382"/>
        <v>142027.20000000001</v>
      </c>
      <c r="BK2682" s="602">
        <f t="shared" si="2383"/>
        <v>5334</v>
      </c>
      <c r="BL2682" s="603">
        <f t="shared" si="2384"/>
        <v>4620</v>
      </c>
      <c r="BM2682" s="604">
        <f t="shared" si="2385"/>
        <v>8181.6</v>
      </c>
      <c r="BN2682" s="564">
        <f t="shared" si="2372"/>
        <v>11</v>
      </c>
      <c r="BO2682" s="314">
        <f t="shared" si="2386"/>
        <v>2025</v>
      </c>
      <c r="BP2682" s="314">
        <f t="shared" si="2387"/>
        <v>1.9999999999999996</v>
      </c>
      <c r="BQ2682" s="202"/>
    </row>
    <row r="2683" spans="1:69" ht="10.5" customHeight="1" x14ac:dyDescent="0.2">
      <c r="A2683" s="87" t="str">
        <f t="shared" si="2373"/>
        <v>2025-26RYC11</v>
      </c>
      <c r="B2683" s="87" t="str">
        <f t="shared" si="2374"/>
        <v>Y61</v>
      </c>
      <c r="C2683" s="240" t="s">
        <v>206</v>
      </c>
      <c r="D2683" s="240" t="s">
        <v>174</v>
      </c>
      <c r="E2683" s="42"/>
      <c r="F2683" s="320" t="str">
        <f>VLOOKUP($G2683,'Selection Sheet'!$C$15:$F$39,3,0)</f>
        <v>Y61</v>
      </c>
      <c r="G2683" s="320" t="str">
        <f t="shared" si="2371"/>
        <v>RYC</v>
      </c>
      <c r="H2683" s="240" t="s">
        <v>537</v>
      </c>
      <c r="I2683" s="534">
        <v>277</v>
      </c>
      <c r="J2683" s="534">
        <v>76</v>
      </c>
      <c r="K2683" s="534">
        <v>39</v>
      </c>
      <c r="L2683" s="534">
        <v>16</v>
      </c>
      <c r="M2683" s="534">
        <v>275</v>
      </c>
      <c r="N2683" s="534">
        <v>23</v>
      </c>
      <c r="O2683" s="534">
        <v>39</v>
      </c>
      <c r="P2683" s="534">
        <v>10</v>
      </c>
      <c r="Q2683" s="534">
        <v>65</v>
      </c>
      <c r="R2683" s="534">
        <v>60</v>
      </c>
      <c r="S2683" s="534">
        <v>949</v>
      </c>
      <c r="T2683" s="549">
        <v>596</v>
      </c>
      <c r="U2683" s="554">
        <v>93.1</v>
      </c>
      <c r="V2683" s="554">
        <v>87</v>
      </c>
      <c r="W2683" s="554">
        <v>143</v>
      </c>
      <c r="X2683" s="498">
        <v>565</v>
      </c>
      <c r="Y2683" s="555">
        <v>74.400000000000006</v>
      </c>
      <c r="Z2683" s="554">
        <v>28</v>
      </c>
      <c r="AA2683" s="554">
        <v>204.5</v>
      </c>
      <c r="AB2683" s="549">
        <v>98</v>
      </c>
      <c r="AC2683" s="554">
        <v>68.900000000000006</v>
      </c>
      <c r="AD2683" s="554">
        <v>54</v>
      </c>
      <c r="AE2683" s="554">
        <v>112.6</v>
      </c>
      <c r="AF2683" s="502">
        <v>111</v>
      </c>
      <c r="AG2683" s="503">
        <v>156.625</v>
      </c>
      <c r="AH2683" s="503">
        <v>227.5</v>
      </c>
      <c r="AI2683" s="502">
        <v>96</v>
      </c>
      <c r="AJ2683" s="538" t="s">
        <v>80</v>
      </c>
      <c r="AK2683" s="538" t="s">
        <v>80</v>
      </c>
      <c r="AL2683" s="538" t="s">
        <v>80</v>
      </c>
      <c r="AM2683" s="538" t="s">
        <v>80</v>
      </c>
      <c r="AN2683" s="539"/>
      <c r="AO2683" s="539"/>
      <c r="AP2683" s="569"/>
      <c r="AQ2683" s="569"/>
      <c r="AR2683" s="539"/>
      <c r="AS2683" s="539"/>
      <c r="AT2683" s="539"/>
      <c r="AU2683" s="539"/>
      <c r="AV2683" s="539"/>
      <c r="AW2683" s="539"/>
      <c r="AX2683" s="539"/>
      <c r="AY2683" s="539"/>
      <c r="AZ2683" s="539"/>
      <c r="BA2683" s="539"/>
      <c r="BB2683" s="357"/>
      <c r="BC2683" s="592">
        <f t="shared" si="2375"/>
        <v>15036</v>
      </c>
      <c r="BD2683" s="593">
        <f t="shared" si="2376"/>
        <v>21840</v>
      </c>
      <c r="BE2683" s="595">
        <f t="shared" si="2377"/>
        <v>55487.6</v>
      </c>
      <c r="BF2683" s="289">
        <f t="shared" si="2378"/>
        <v>51852</v>
      </c>
      <c r="BG2683" s="596">
        <f t="shared" si="2379"/>
        <v>85228</v>
      </c>
      <c r="BH2683" s="595">
        <f t="shared" si="2380"/>
        <v>42036</v>
      </c>
      <c r="BI2683" s="289">
        <f t="shared" si="2381"/>
        <v>15820</v>
      </c>
      <c r="BJ2683" s="596">
        <f t="shared" si="2382"/>
        <v>115542.5</v>
      </c>
      <c r="BK2683" s="595">
        <f t="shared" si="2383"/>
        <v>6752.2000000000007</v>
      </c>
      <c r="BL2683" s="289">
        <f t="shared" si="2384"/>
        <v>5292</v>
      </c>
      <c r="BM2683" s="596">
        <f t="shared" si="2385"/>
        <v>11034.8</v>
      </c>
      <c r="BN2683" s="563">
        <f t="shared" si="2372"/>
        <v>11</v>
      </c>
      <c r="BO2683" s="87">
        <f t="shared" si="2386"/>
        <v>2025</v>
      </c>
      <c r="BP2683" s="87">
        <f t="shared" si="2387"/>
        <v>1.9999999999999996</v>
      </c>
      <c r="BQ2683" s="202"/>
    </row>
    <row r="2684" spans="1:69" ht="10.5" customHeight="1" x14ac:dyDescent="0.2">
      <c r="A2684" s="87" t="str">
        <f t="shared" si="2373"/>
        <v>2025-26RYD11</v>
      </c>
      <c r="B2684" s="87" t="str">
        <f t="shared" si="2374"/>
        <v>Y59</v>
      </c>
      <c r="C2684" s="240" t="s">
        <v>206</v>
      </c>
      <c r="D2684" s="240" t="s">
        <v>174</v>
      </c>
      <c r="E2684" s="42"/>
      <c r="F2684" s="320" t="str">
        <f>VLOOKUP($G2684,'Selection Sheet'!$C$15:$F$39,3,0)</f>
        <v>Y59</v>
      </c>
      <c r="G2684" s="320" t="str">
        <f t="shared" si="2371"/>
        <v>RYD</v>
      </c>
      <c r="H2684" s="240" t="s">
        <v>538</v>
      </c>
      <c r="I2684" s="534">
        <v>197</v>
      </c>
      <c r="J2684" s="534">
        <v>69</v>
      </c>
      <c r="K2684" s="534">
        <v>36</v>
      </c>
      <c r="L2684" s="534">
        <v>27</v>
      </c>
      <c r="M2684" s="534">
        <v>195</v>
      </c>
      <c r="N2684" s="534">
        <v>29</v>
      </c>
      <c r="O2684" s="534">
        <v>35</v>
      </c>
      <c r="P2684" s="534">
        <v>16</v>
      </c>
      <c r="Q2684" s="534">
        <v>86</v>
      </c>
      <c r="R2684" s="534">
        <v>70</v>
      </c>
      <c r="S2684" s="534">
        <v>541</v>
      </c>
      <c r="T2684" s="549">
        <v>504</v>
      </c>
      <c r="U2684" s="554">
        <v>95.7</v>
      </c>
      <c r="V2684" s="554">
        <v>80</v>
      </c>
      <c r="W2684" s="554">
        <v>141.69999999999999</v>
      </c>
      <c r="X2684" s="498">
        <v>477</v>
      </c>
      <c r="Y2684" s="555">
        <v>54</v>
      </c>
      <c r="Z2684" s="554">
        <v>23</v>
      </c>
      <c r="AA2684" s="554">
        <v>156.19999999999999</v>
      </c>
      <c r="AB2684" s="549">
        <v>83</v>
      </c>
      <c r="AC2684" s="554">
        <v>53.9</v>
      </c>
      <c r="AD2684" s="554">
        <v>48</v>
      </c>
      <c r="AE2684" s="554">
        <v>74</v>
      </c>
      <c r="AF2684" s="502">
        <v>101</v>
      </c>
      <c r="AG2684" s="503">
        <v>149.7088608</v>
      </c>
      <c r="AH2684" s="503">
        <v>203.2</v>
      </c>
      <c r="AI2684" s="502">
        <v>79</v>
      </c>
      <c r="AJ2684" s="538" t="s">
        <v>80</v>
      </c>
      <c r="AK2684" s="538" t="s">
        <v>80</v>
      </c>
      <c r="AL2684" s="538" t="s">
        <v>80</v>
      </c>
      <c r="AM2684" s="538" t="s">
        <v>80</v>
      </c>
      <c r="AN2684" s="539"/>
      <c r="AO2684" s="539"/>
      <c r="AP2684" s="569"/>
      <c r="AQ2684" s="569"/>
      <c r="AR2684" s="539"/>
      <c r="AS2684" s="539"/>
      <c r="AT2684" s="539"/>
      <c r="AU2684" s="539"/>
      <c r="AV2684" s="539"/>
      <c r="AW2684" s="539"/>
      <c r="AX2684" s="539"/>
      <c r="AY2684" s="539"/>
      <c r="AZ2684" s="539"/>
      <c r="BA2684" s="539"/>
      <c r="BB2684" s="357"/>
      <c r="BC2684" s="592">
        <f t="shared" si="2375"/>
        <v>11827.000003199999</v>
      </c>
      <c r="BD2684" s="593">
        <f t="shared" si="2376"/>
        <v>16052.8</v>
      </c>
      <c r="BE2684" s="595">
        <f t="shared" si="2377"/>
        <v>48232.800000000003</v>
      </c>
      <c r="BF2684" s="289">
        <f t="shared" si="2378"/>
        <v>40320</v>
      </c>
      <c r="BG2684" s="596">
        <f t="shared" si="2379"/>
        <v>71416.799999999988</v>
      </c>
      <c r="BH2684" s="595">
        <f t="shared" si="2380"/>
        <v>25758</v>
      </c>
      <c r="BI2684" s="289">
        <f t="shared" si="2381"/>
        <v>10971</v>
      </c>
      <c r="BJ2684" s="596">
        <f t="shared" si="2382"/>
        <v>74507.399999999994</v>
      </c>
      <c r="BK2684" s="595">
        <f t="shared" si="2383"/>
        <v>4473.7</v>
      </c>
      <c r="BL2684" s="289">
        <f t="shared" si="2384"/>
        <v>3984</v>
      </c>
      <c r="BM2684" s="596">
        <f t="shared" si="2385"/>
        <v>6142</v>
      </c>
      <c r="BN2684" s="563">
        <f t="shared" si="2372"/>
        <v>11</v>
      </c>
      <c r="BO2684" s="87">
        <f t="shared" si="2386"/>
        <v>2025</v>
      </c>
      <c r="BP2684" s="87">
        <f t="shared" si="2387"/>
        <v>1.9999999999999996</v>
      </c>
      <c r="BQ2684" s="202"/>
    </row>
    <row r="2685" spans="1:69" ht="10.5" customHeight="1" x14ac:dyDescent="0.2">
      <c r="A2685" s="87" t="str">
        <f t="shared" si="2373"/>
        <v>2025-26RYE11</v>
      </c>
      <c r="B2685" s="87" t="str">
        <f t="shared" si="2374"/>
        <v>Y59</v>
      </c>
      <c r="C2685" s="240" t="s">
        <v>206</v>
      </c>
      <c r="D2685" s="240" t="s">
        <v>174</v>
      </c>
      <c r="E2685" s="42"/>
      <c r="F2685" s="320" t="str">
        <f>VLOOKUP($G2685,'Selection Sheet'!$C$15:$F$39,3,0)</f>
        <v>Y59</v>
      </c>
      <c r="G2685" s="320" t="str">
        <f t="shared" si="2371"/>
        <v>RYE</v>
      </c>
      <c r="H2685" s="240" t="s">
        <v>539</v>
      </c>
      <c r="I2685" s="534">
        <v>233</v>
      </c>
      <c r="J2685" s="534">
        <v>61</v>
      </c>
      <c r="K2685" s="534">
        <v>23</v>
      </c>
      <c r="L2685" s="534">
        <v>14</v>
      </c>
      <c r="M2685" s="534">
        <v>233</v>
      </c>
      <c r="N2685" s="534">
        <v>21</v>
      </c>
      <c r="O2685" s="534">
        <v>23</v>
      </c>
      <c r="P2685" s="534">
        <v>8</v>
      </c>
      <c r="Q2685" s="534">
        <v>68</v>
      </c>
      <c r="R2685" s="534">
        <v>56</v>
      </c>
      <c r="S2685" s="534">
        <v>448</v>
      </c>
      <c r="T2685" s="549">
        <v>354</v>
      </c>
      <c r="U2685" s="554">
        <v>103.6</v>
      </c>
      <c r="V2685" s="554">
        <v>85</v>
      </c>
      <c r="W2685" s="554">
        <v>145.4</v>
      </c>
      <c r="X2685" s="498">
        <v>387</v>
      </c>
      <c r="Y2685" s="555">
        <v>74.900000000000006</v>
      </c>
      <c r="Z2685" s="554">
        <v>27</v>
      </c>
      <c r="AA2685" s="554">
        <v>219.8</v>
      </c>
      <c r="AB2685" s="549">
        <v>81</v>
      </c>
      <c r="AC2685" s="554">
        <v>49.7</v>
      </c>
      <c r="AD2685" s="554">
        <v>43</v>
      </c>
      <c r="AE2685" s="554">
        <v>80</v>
      </c>
      <c r="AF2685" s="502">
        <v>59</v>
      </c>
      <c r="AG2685" s="503">
        <v>122.4081633</v>
      </c>
      <c r="AH2685" s="503">
        <v>150</v>
      </c>
      <c r="AI2685" s="502">
        <v>49</v>
      </c>
      <c r="AJ2685" s="538" t="s">
        <v>80</v>
      </c>
      <c r="AK2685" s="538" t="s">
        <v>80</v>
      </c>
      <c r="AL2685" s="538" t="s">
        <v>80</v>
      </c>
      <c r="AM2685" s="538" t="s">
        <v>80</v>
      </c>
      <c r="AN2685" s="539"/>
      <c r="AO2685" s="539"/>
      <c r="AP2685" s="569"/>
      <c r="AQ2685" s="569"/>
      <c r="AR2685" s="539"/>
      <c r="AS2685" s="539"/>
      <c r="AT2685" s="539"/>
      <c r="AU2685" s="539"/>
      <c r="AV2685" s="539"/>
      <c r="AW2685" s="539"/>
      <c r="AX2685" s="539"/>
      <c r="AY2685" s="539"/>
      <c r="AZ2685" s="539"/>
      <c r="BA2685" s="539"/>
      <c r="BB2685" s="357"/>
      <c r="BC2685" s="592">
        <f t="shared" si="2375"/>
        <v>5998.0000017000002</v>
      </c>
      <c r="BD2685" s="593">
        <f t="shared" si="2376"/>
        <v>7350</v>
      </c>
      <c r="BE2685" s="595">
        <f t="shared" si="2377"/>
        <v>36674.400000000001</v>
      </c>
      <c r="BF2685" s="289">
        <f t="shared" si="2378"/>
        <v>30090</v>
      </c>
      <c r="BG2685" s="596">
        <f t="shared" si="2379"/>
        <v>51471.6</v>
      </c>
      <c r="BH2685" s="595">
        <f t="shared" si="2380"/>
        <v>28986.300000000003</v>
      </c>
      <c r="BI2685" s="289">
        <f t="shared" si="2381"/>
        <v>10449</v>
      </c>
      <c r="BJ2685" s="596">
        <f t="shared" si="2382"/>
        <v>85062.6</v>
      </c>
      <c r="BK2685" s="595">
        <f t="shared" si="2383"/>
        <v>4025.7000000000003</v>
      </c>
      <c r="BL2685" s="289">
        <f t="shared" si="2384"/>
        <v>3483</v>
      </c>
      <c r="BM2685" s="596">
        <f t="shared" si="2385"/>
        <v>6480</v>
      </c>
      <c r="BN2685" s="563">
        <f t="shared" si="2372"/>
        <v>11</v>
      </c>
      <c r="BO2685" s="87">
        <f t="shared" si="2386"/>
        <v>2025</v>
      </c>
      <c r="BP2685" s="87">
        <f t="shared" si="2387"/>
        <v>1.9999999999999996</v>
      </c>
      <c r="BQ2685" s="202"/>
    </row>
    <row r="2686" spans="1:69" ht="10.5" customHeight="1" x14ac:dyDescent="0.2">
      <c r="A2686" s="312" t="str">
        <f t="shared" si="2373"/>
        <v>2025-26RYF11</v>
      </c>
      <c r="B2686" s="312" t="str">
        <f t="shared" si="2374"/>
        <v>Y58</v>
      </c>
      <c r="C2686" s="245" t="s">
        <v>206</v>
      </c>
      <c r="D2686" s="245" t="s">
        <v>174</v>
      </c>
      <c r="E2686" s="53"/>
      <c r="F2686" s="322" t="str">
        <f>VLOOKUP($G2686,'Selection Sheet'!$C$15:$F$39,3,0)</f>
        <v>Y58</v>
      </c>
      <c r="G2686" s="322" t="str">
        <f t="shared" si="2371"/>
        <v>RYF</v>
      </c>
      <c r="H2686" s="245" t="s">
        <v>540</v>
      </c>
      <c r="I2686" s="543">
        <v>252</v>
      </c>
      <c r="J2686" s="543">
        <v>70</v>
      </c>
      <c r="K2686" s="543">
        <v>37</v>
      </c>
      <c r="L2686" s="543">
        <v>20</v>
      </c>
      <c r="M2686" s="543">
        <v>250</v>
      </c>
      <c r="N2686" s="543">
        <v>32</v>
      </c>
      <c r="O2686" s="543">
        <v>36</v>
      </c>
      <c r="P2686" s="543">
        <v>11</v>
      </c>
      <c r="Q2686" s="543">
        <v>90</v>
      </c>
      <c r="R2686" s="543">
        <v>77</v>
      </c>
      <c r="S2686" s="543">
        <v>856</v>
      </c>
      <c r="T2686" s="524">
        <v>644</v>
      </c>
      <c r="U2686" s="552">
        <v>101.3</v>
      </c>
      <c r="V2686" s="552">
        <v>94</v>
      </c>
      <c r="W2686" s="552">
        <v>153</v>
      </c>
      <c r="X2686" s="524">
        <v>619</v>
      </c>
      <c r="Y2686" s="557">
        <v>75</v>
      </c>
      <c r="Z2686" s="552">
        <v>26</v>
      </c>
      <c r="AA2686" s="552">
        <v>197.8</v>
      </c>
      <c r="AB2686" s="527">
        <v>77</v>
      </c>
      <c r="AC2686" s="552">
        <v>67.3</v>
      </c>
      <c r="AD2686" s="552">
        <v>57</v>
      </c>
      <c r="AE2686" s="552">
        <v>118.2</v>
      </c>
      <c r="AF2686" s="528">
        <v>141</v>
      </c>
      <c r="AG2686" s="529">
        <v>169.6896552</v>
      </c>
      <c r="AH2686" s="529">
        <v>232</v>
      </c>
      <c r="AI2686" s="528">
        <v>116</v>
      </c>
      <c r="AJ2686" s="544" t="s">
        <v>80</v>
      </c>
      <c r="AK2686" s="544" t="s">
        <v>80</v>
      </c>
      <c r="AL2686" s="544" t="s">
        <v>80</v>
      </c>
      <c r="AM2686" s="544" t="s">
        <v>80</v>
      </c>
      <c r="AN2686" s="545"/>
      <c r="AO2686" s="545"/>
      <c r="AP2686" s="571"/>
      <c r="AQ2686" s="571"/>
      <c r="AR2686" s="545"/>
      <c r="AS2686" s="545"/>
      <c r="AT2686" s="545"/>
      <c r="AU2686" s="545"/>
      <c r="AV2686" s="545"/>
      <c r="AW2686" s="545"/>
      <c r="AX2686" s="545"/>
      <c r="AY2686" s="545"/>
      <c r="AZ2686" s="545"/>
      <c r="BA2686" s="545"/>
      <c r="BB2686" s="359"/>
      <c r="BC2686" s="605">
        <f t="shared" si="2375"/>
        <v>19684.000003199999</v>
      </c>
      <c r="BD2686" s="606">
        <f t="shared" si="2376"/>
        <v>26912</v>
      </c>
      <c r="BE2686" s="609">
        <f t="shared" si="2377"/>
        <v>65237.2</v>
      </c>
      <c r="BF2686" s="311">
        <f t="shared" si="2378"/>
        <v>60536</v>
      </c>
      <c r="BG2686" s="610">
        <f t="shared" si="2379"/>
        <v>98532</v>
      </c>
      <c r="BH2686" s="609">
        <f t="shared" si="2380"/>
        <v>46425</v>
      </c>
      <c r="BI2686" s="311">
        <f t="shared" si="2381"/>
        <v>16094</v>
      </c>
      <c r="BJ2686" s="610">
        <f t="shared" si="2382"/>
        <v>122438.20000000001</v>
      </c>
      <c r="BK2686" s="609">
        <f t="shared" si="2383"/>
        <v>5182.0999999999995</v>
      </c>
      <c r="BL2686" s="311">
        <f t="shared" si="2384"/>
        <v>4389</v>
      </c>
      <c r="BM2686" s="610">
        <f t="shared" si="2385"/>
        <v>9101.4</v>
      </c>
      <c r="BN2686" s="565">
        <f t="shared" si="2372"/>
        <v>11</v>
      </c>
      <c r="BO2686" s="312">
        <f t="shared" si="2386"/>
        <v>2025</v>
      </c>
      <c r="BP2686" s="312">
        <f t="shared" si="2387"/>
        <v>1.9999999999999996</v>
      </c>
      <c r="BQ2686" s="363"/>
    </row>
    <row r="2687" spans="1:69" ht="10.5" customHeight="1" x14ac:dyDescent="0.2">
      <c r="A2687" s="313" t="str">
        <f t="shared" ref="A2687:A2697" si="2388">CONCATENATE(C2687,G2687,BN2687)</f>
        <v>2025-26R1F12</v>
      </c>
      <c r="B2687" s="313" t="str">
        <f t="shared" ref="B2687:B2697" si="2389">F2687</f>
        <v>Y59</v>
      </c>
      <c r="C2687" s="241" t="s">
        <v>206</v>
      </c>
      <c r="D2687" s="241" t="s">
        <v>175</v>
      </c>
      <c r="E2687" s="223"/>
      <c r="F2687" s="364" t="str">
        <f>VLOOKUP($G2687,'Selection Sheet'!$C$15:$F$39,3,0)</f>
        <v>Y59</v>
      </c>
      <c r="G2687" s="364" t="str">
        <f t="shared" si="2371"/>
        <v>R1F</v>
      </c>
      <c r="H2687" s="241" t="s">
        <v>529</v>
      </c>
      <c r="I2687" s="546">
        <v>7</v>
      </c>
      <c r="J2687" s="546">
        <v>3</v>
      </c>
      <c r="K2687" s="546">
        <v>0</v>
      </c>
      <c r="L2687" s="546">
        <v>0</v>
      </c>
      <c r="M2687" s="546">
        <v>9</v>
      </c>
      <c r="N2687" s="546">
        <v>1</v>
      </c>
      <c r="O2687" s="546">
        <v>1</v>
      </c>
      <c r="P2687" s="546">
        <v>1</v>
      </c>
      <c r="Q2687" s="546" t="s">
        <v>80</v>
      </c>
      <c r="R2687" s="546" t="s">
        <v>80</v>
      </c>
      <c r="S2687" s="546">
        <v>23</v>
      </c>
      <c r="T2687" s="486">
        <v>17</v>
      </c>
      <c r="U2687" s="553">
        <v>87.6</v>
      </c>
      <c r="V2687" s="553">
        <v>83</v>
      </c>
      <c r="W2687" s="553">
        <v>129</v>
      </c>
      <c r="X2687" s="486">
        <v>15</v>
      </c>
      <c r="Y2687" s="558">
        <v>28.4</v>
      </c>
      <c r="Z2687" s="553">
        <v>22</v>
      </c>
      <c r="AA2687" s="553">
        <v>56</v>
      </c>
      <c r="AB2687" s="489" t="s">
        <v>80</v>
      </c>
      <c r="AC2687" s="553" t="s">
        <v>80</v>
      </c>
      <c r="AD2687" s="553" t="s">
        <v>80</v>
      </c>
      <c r="AE2687" s="553" t="s">
        <v>80</v>
      </c>
      <c r="AF2687" s="490">
        <v>1</v>
      </c>
      <c r="AG2687" s="491">
        <v>183</v>
      </c>
      <c r="AH2687" s="491">
        <v>183</v>
      </c>
      <c r="AI2687" s="490">
        <v>1</v>
      </c>
      <c r="AJ2687" s="538" t="s">
        <v>80</v>
      </c>
      <c r="AK2687" s="538" t="s">
        <v>80</v>
      </c>
      <c r="AL2687" s="538">
        <v>40</v>
      </c>
      <c r="AM2687" s="538">
        <v>79</v>
      </c>
      <c r="AN2687" s="539"/>
      <c r="AO2687" s="539"/>
      <c r="AP2687" s="572"/>
      <c r="AQ2687" s="572"/>
      <c r="AR2687" s="548"/>
      <c r="AS2687" s="548"/>
      <c r="AT2687" s="548"/>
      <c r="AU2687" s="548"/>
      <c r="AV2687" s="548"/>
      <c r="AW2687" s="548"/>
      <c r="AX2687" s="548"/>
      <c r="AY2687" s="548"/>
      <c r="AZ2687" s="548"/>
      <c r="BA2687" s="548"/>
      <c r="BB2687" s="361"/>
      <c r="BC2687" s="586">
        <f t="shared" ref="BC2687:BC2697" si="2390">IFERROR(AG2687*$AI2687,"-")</f>
        <v>183</v>
      </c>
      <c r="BD2687" s="587">
        <f t="shared" ref="BD2687:BD2697" si="2391">IFERROR(AH2687*$AI2687,"-")</f>
        <v>183</v>
      </c>
      <c r="BE2687" s="590">
        <f t="shared" ref="BE2687:BE2697" si="2392">IFERROR(U2687*$T2687, "-")</f>
        <v>1489.1999999999998</v>
      </c>
      <c r="BF2687" s="308">
        <f t="shared" ref="BF2687:BF2697" si="2393">IFERROR(V2687*$T2687,"-")</f>
        <v>1411</v>
      </c>
      <c r="BG2687" s="591">
        <f t="shared" ref="BG2687:BG2697" si="2394">IFERROR(W2687*$T2687,"-")</f>
        <v>2193</v>
      </c>
      <c r="BH2687" s="590">
        <f t="shared" ref="BH2687:BH2697" si="2395">IFERROR(Y2687*$X2687, "-")</f>
        <v>426</v>
      </c>
      <c r="BI2687" s="308">
        <f t="shared" ref="BI2687:BI2697" si="2396">IFERROR(Z2687*$X2687,"-")</f>
        <v>330</v>
      </c>
      <c r="BJ2687" s="591">
        <f t="shared" ref="BJ2687:BJ2697" si="2397">IFERROR(AA2687*$X2687,"-")</f>
        <v>840</v>
      </c>
      <c r="BK2687" s="590" t="str">
        <f t="shared" ref="BK2687:BK2697" si="2398">IFERROR(AC2687*$AB2687, "-")</f>
        <v>-</v>
      </c>
      <c r="BL2687" s="308" t="str">
        <f t="shared" ref="BL2687:BL2697" si="2399">IFERROR(AD2687*$AB2687,"-")</f>
        <v>-</v>
      </c>
      <c r="BM2687" s="591" t="str">
        <f t="shared" ref="BM2687:BM2697" si="2400">IFERROR(AE2687*$AB2687,"-")</f>
        <v>-</v>
      </c>
      <c r="BN2687" s="562">
        <f t="shared" si="2372"/>
        <v>12</v>
      </c>
      <c r="BO2687" s="313">
        <f t="shared" ref="BO2687:BO2697" si="2401">VALUE(LEFT(C2687,4)+IF($BN2687&lt;4,1,0))</f>
        <v>2025</v>
      </c>
      <c r="BP2687" s="313">
        <f t="shared" ref="BP2687:BP2697" si="2402">(BN2687/3-ROUNDDOWN(BN2687/3,0))*3</f>
        <v>0</v>
      </c>
      <c r="BQ2687" s="362"/>
    </row>
    <row r="2688" spans="1:69" ht="10.5" customHeight="1" x14ac:dyDescent="0.2">
      <c r="A2688" s="87" t="str">
        <f t="shared" si="2388"/>
        <v>2025-26RRU12</v>
      </c>
      <c r="B2688" s="87" t="str">
        <f t="shared" si="2389"/>
        <v>Y56</v>
      </c>
      <c r="C2688" s="240" t="s">
        <v>206</v>
      </c>
      <c r="D2688" s="240" t="s">
        <v>175</v>
      </c>
      <c r="E2688" s="42"/>
      <c r="F2688" s="320" t="str">
        <f>VLOOKUP($G2688,'Selection Sheet'!$C$15:$F$39,3,0)</f>
        <v>Y56</v>
      </c>
      <c r="G2688" s="320" t="str">
        <f t="shared" si="2371"/>
        <v>RRU</v>
      </c>
      <c r="H2688" s="240" t="s">
        <v>530</v>
      </c>
      <c r="I2688" s="534">
        <v>445</v>
      </c>
      <c r="J2688" s="534">
        <v>142</v>
      </c>
      <c r="K2688" s="534">
        <v>37</v>
      </c>
      <c r="L2688" s="534">
        <v>23</v>
      </c>
      <c r="M2688" s="534">
        <v>438</v>
      </c>
      <c r="N2688" s="534">
        <v>41</v>
      </c>
      <c r="O2688" s="534">
        <v>34</v>
      </c>
      <c r="P2688" s="534">
        <v>12</v>
      </c>
      <c r="Q2688" s="534" t="s">
        <v>80</v>
      </c>
      <c r="R2688" s="534" t="s">
        <v>80</v>
      </c>
      <c r="S2688" s="534">
        <v>1200</v>
      </c>
      <c r="T2688" s="549">
        <v>538</v>
      </c>
      <c r="U2688" s="554">
        <v>92.3</v>
      </c>
      <c r="V2688" s="554">
        <v>82</v>
      </c>
      <c r="W2688" s="554">
        <v>145.30000000000001</v>
      </c>
      <c r="X2688" s="498">
        <v>585</v>
      </c>
      <c r="Y2688" s="555">
        <v>64</v>
      </c>
      <c r="Z2688" s="554">
        <v>27</v>
      </c>
      <c r="AA2688" s="554">
        <v>178.1</v>
      </c>
      <c r="AB2688" s="549">
        <v>97</v>
      </c>
      <c r="AC2688" s="554">
        <v>61.2</v>
      </c>
      <c r="AD2688" s="554">
        <v>51</v>
      </c>
      <c r="AE2688" s="554">
        <v>85.8</v>
      </c>
      <c r="AF2688" s="502">
        <v>114</v>
      </c>
      <c r="AG2688" s="503">
        <v>155.78787879999999</v>
      </c>
      <c r="AH2688" s="503">
        <v>208.2</v>
      </c>
      <c r="AI2688" s="502">
        <v>99</v>
      </c>
      <c r="AJ2688" s="538" t="s">
        <v>80</v>
      </c>
      <c r="AK2688" s="538" t="s">
        <v>80</v>
      </c>
      <c r="AL2688" s="538">
        <v>177</v>
      </c>
      <c r="AM2688" s="538">
        <v>300</v>
      </c>
      <c r="AN2688" s="539"/>
      <c r="AO2688" s="539"/>
      <c r="AP2688" s="569"/>
      <c r="AQ2688" s="569"/>
      <c r="AR2688" s="539"/>
      <c r="AS2688" s="539"/>
      <c r="AT2688" s="539"/>
      <c r="AU2688" s="539"/>
      <c r="AV2688" s="539"/>
      <c r="AW2688" s="539"/>
      <c r="AX2688" s="539"/>
      <c r="AY2688" s="539"/>
      <c r="AZ2688" s="539"/>
      <c r="BA2688" s="539"/>
      <c r="BB2688" s="357"/>
      <c r="BC2688" s="592">
        <f t="shared" si="2390"/>
        <v>15423.000001199998</v>
      </c>
      <c r="BD2688" s="593">
        <f t="shared" si="2391"/>
        <v>20611.8</v>
      </c>
      <c r="BE2688" s="595">
        <f t="shared" si="2392"/>
        <v>49657.4</v>
      </c>
      <c r="BF2688" s="289">
        <f t="shared" si="2393"/>
        <v>44116</v>
      </c>
      <c r="BG2688" s="596">
        <f t="shared" si="2394"/>
        <v>78171.400000000009</v>
      </c>
      <c r="BH2688" s="595">
        <f t="shared" si="2395"/>
        <v>37440</v>
      </c>
      <c r="BI2688" s="289">
        <f t="shared" si="2396"/>
        <v>15795</v>
      </c>
      <c r="BJ2688" s="596">
        <f t="shared" si="2397"/>
        <v>104188.5</v>
      </c>
      <c r="BK2688" s="595">
        <f t="shared" si="2398"/>
        <v>5936.4000000000005</v>
      </c>
      <c r="BL2688" s="289">
        <f t="shared" si="2399"/>
        <v>4947</v>
      </c>
      <c r="BM2688" s="596">
        <f t="shared" si="2400"/>
        <v>8322.6</v>
      </c>
      <c r="BN2688" s="563">
        <f t="shared" si="2372"/>
        <v>12</v>
      </c>
      <c r="BO2688" s="87">
        <f t="shared" si="2401"/>
        <v>2025</v>
      </c>
      <c r="BP2688" s="87">
        <f t="shared" si="2402"/>
        <v>0</v>
      </c>
      <c r="BQ2688" s="202"/>
    </row>
    <row r="2689" spans="1:69" ht="10.5" customHeight="1" x14ac:dyDescent="0.2">
      <c r="A2689" s="87" t="str">
        <f t="shared" si="2388"/>
        <v>2025-26RX612</v>
      </c>
      <c r="B2689" s="87" t="str">
        <f t="shared" si="2389"/>
        <v>Y63</v>
      </c>
      <c r="C2689" s="240" t="s">
        <v>206</v>
      </c>
      <c r="D2689" s="240" t="s">
        <v>175</v>
      </c>
      <c r="E2689" s="42"/>
      <c r="F2689" s="320" t="str">
        <f>VLOOKUP($G2689,'Selection Sheet'!$C$15:$F$39,3,0)</f>
        <v>Y63</v>
      </c>
      <c r="G2689" s="320" t="str">
        <f t="shared" si="2371"/>
        <v>RX6</v>
      </c>
      <c r="H2689" s="240" t="s">
        <v>532</v>
      </c>
      <c r="I2689" s="534">
        <v>218</v>
      </c>
      <c r="J2689" s="534">
        <v>61</v>
      </c>
      <c r="K2689" s="534">
        <v>21</v>
      </c>
      <c r="L2689" s="534">
        <v>12</v>
      </c>
      <c r="M2689" s="534">
        <v>214</v>
      </c>
      <c r="N2689" s="534">
        <v>24</v>
      </c>
      <c r="O2689" s="534">
        <v>20</v>
      </c>
      <c r="P2689" s="534">
        <v>8</v>
      </c>
      <c r="Q2689" s="534" t="s">
        <v>80</v>
      </c>
      <c r="R2689" s="534" t="s">
        <v>80</v>
      </c>
      <c r="S2689" s="534">
        <v>597</v>
      </c>
      <c r="T2689" s="549">
        <v>359</v>
      </c>
      <c r="U2689" s="554">
        <v>86.2</v>
      </c>
      <c r="V2689" s="554">
        <v>73</v>
      </c>
      <c r="W2689" s="554">
        <v>139.19999999999999</v>
      </c>
      <c r="X2689" s="498">
        <v>324</v>
      </c>
      <c r="Y2689" s="555">
        <v>77.5</v>
      </c>
      <c r="Z2689" s="554">
        <v>30.5</v>
      </c>
      <c r="AA2689" s="554">
        <v>241.4</v>
      </c>
      <c r="AB2689" s="549">
        <v>47</v>
      </c>
      <c r="AC2689" s="554">
        <v>75.099999999999994</v>
      </c>
      <c r="AD2689" s="554">
        <v>48</v>
      </c>
      <c r="AE2689" s="554">
        <v>113</v>
      </c>
      <c r="AF2689" s="502">
        <v>81</v>
      </c>
      <c r="AG2689" s="503">
        <v>149.98571430000001</v>
      </c>
      <c r="AH2689" s="503">
        <v>189.9</v>
      </c>
      <c r="AI2689" s="502">
        <v>70</v>
      </c>
      <c r="AJ2689" s="538" t="s">
        <v>80</v>
      </c>
      <c r="AK2689" s="538" t="s">
        <v>80</v>
      </c>
      <c r="AL2689" s="538">
        <v>180</v>
      </c>
      <c r="AM2689" s="538">
        <v>300</v>
      </c>
      <c r="AN2689" s="539"/>
      <c r="AO2689" s="539"/>
      <c r="AP2689" s="569"/>
      <c r="AQ2689" s="569"/>
      <c r="AR2689" s="539"/>
      <c r="AS2689" s="539"/>
      <c r="AT2689" s="539"/>
      <c r="AU2689" s="539"/>
      <c r="AV2689" s="539"/>
      <c r="AW2689" s="539"/>
      <c r="AX2689" s="539"/>
      <c r="AY2689" s="539"/>
      <c r="AZ2689" s="539"/>
      <c r="BA2689" s="539"/>
      <c r="BB2689" s="357"/>
      <c r="BC2689" s="592">
        <f t="shared" si="2390"/>
        <v>10499.000001</v>
      </c>
      <c r="BD2689" s="593">
        <f t="shared" si="2391"/>
        <v>13293</v>
      </c>
      <c r="BE2689" s="595">
        <f t="shared" si="2392"/>
        <v>30945.8</v>
      </c>
      <c r="BF2689" s="289">
        <f t="shared" si="2393"/>
        <v>26207</v>
      </c>
      <c r="BG2689" s="596">
        <f t="shared" si="2394"/>
        <v>49972.799999999996</v>
      </c>
      <c r="BH2689" s="595">
        <f t="shared" si="2395"/>
        <v>25110</v>
      </c>
      <c r="BI2689" s="289">
        <f t="shared" si="2396"/>
        <v>9882</v>
      </c>
      <c r="BJ2689" s="596">
        <f t="shared" si="2397"/>
        <v>78213.600000000006</v>
      </c>
      <c r="BK2689" s="595">
        <f t="shared" si="2398"/>
        <v>3529.7</v>
      </c>
      <c r="BL2689" s="289">
        <f t="shared" si="2399"/>
        <v>2256</v>
      </c>
      <c r="BM2689" s="596">
        <f t="shared" si="2400"/>
        <v>5311</v>
      </c>
      <c r="BN2689" s="563">
        <f t="shared" si="2372"/>
        <v>12</v>
      </c>
      <c r="BO2689" s="87">
        <f t="shared" si="2401"/>
        <v>2025</v>
      </c>
      <c r="BP2689" s="87">
        <f t="shared" si="2402"/>
        <v>0</v>
      </c>
      <c r="BQ2689" s="202"/>
    </row>
    <row r="2690" spans="1:69" ht="10.5" customHeight="1" x14ac:dyDescent="0.2">
      <c r="A2690" s="314" t="str">
        <f t="shared" si="2388"/>
        <v>2025-26RX712</v>
      </c>
      <c r="B2690" s="314" t="str">
        <f t="shared" si="2389"/>
        <v>Y62</v>
      </c>
      <c r="C2690" s="243" t="s">
        <v>206</v>
      </c>
      <c r="D2690" s="240" t="s">
        <v>175</v>
      </c>
      <c r="E2690" s="206"/>
      <c r="F2690" s="321" t="str">
        <f>VLOOKUP($G2690,'Selection Sheet'!$C$15:$F$39,3,0)</f>
        <v>Y62</v>
      </c>
      <c r="G2690" s="320" t="str">
        <f t="shared" si="2371"/>
        <v>RX7</v>
      </c>
      <c r="H2690" s="243" t="s">
        <v>533</v>
      </c>
      <c r="I2690" s="540">
        <v>419</v>
      </c>
      <c r="J2690" s="540">
        <v>123</v>
      </c>
      <c r="K2690" s="540">
        <v>76</v>
      </c>
      <c r="L2690" s="540">
        <v>43</v>
      </c>
      <c r="M2690" s="540">
        <v>416</v>
      </c>
      <c r="N2690" s="540">
        <v>37</v>
      </c>
      <c r="O2690" s="540">
        <v>74</v>
      </c>
      <c r="P2690" s="540">
        <v>25</v>
      </c>
      <c r="Q2690" s="540" t="s">
        <v>80</v>
      </c>
      <c r="R2690" s="540" t="s">
        <v>80</v>
      </c>
      <c r="S2690" s="540">
        <v>1403</v>
      </c>
      <c r="T2690" s="514">
        <v>697</v>
      </c>
      <c r="U2690" s="551">
        <v>89.1</v>
      </c>
      <c r="V2690" s="551">
        <v>76</v>
      </c>
      <c r="W2690" s="551">
        <v>140</v>
      </c>
      <c r="X2690" s="511">
        <v>723</v>
      </c>
      <c r="Y2690" s="556">
        <v>61.1</v>
      </c>
      <c r="Z2690" s="551">
        <v>22</v>
      </c>
      <c r="AA2690" s="551">
        <v>177.2</v>
      </c>
      <c r="AB2690" s="514">
        <v>117</v>
      </c>
      <c r="AC2690" s="551">
        <v>56.8</v>
      </c>
      <c r="AD2690" s="551">
        <v>50</v>
      </c>
      <c r="AE2690" s="551">
        <v>90.4</v>
      </c>
      <c r="AF2690" s="515">
        <v>113</v>
      </c>
      <c r="AG2690" s="516">
        <v>165.7142857</v>
      </c>
      <c r="AH2690" s="516">
        <v>213</v>
      </c>
      <c r="AI2690" s="515">
        <v>91</v>
      </c>
      <c r="AJ2690" s="519" t="s">
        <v>80</v>
      </c>
      <c r="AK2690" s="519" t="s">
        <v>80</v>
      </c>
      <c r="AL2690" s="519">
        <v>176</v>
      </c>
      <c r="AM2690" s="519">
        <v>300</v>
      </c>
      <c r="AN2690" s="570"/>
      <c r="AO2690" s="570"/>
      <c r="AP2690" s="570"/>
      <c r="AQ2690" s="570"/>
      <c r="AR2690" s="542"/>
      <c r="AS2690" s="542"/>
      <c r="AT2690" s="542"/>
      <c r="AU2690" s="542"/>
      <c r="AV2690" s="542"/>
      <c r="AW2690" s="542"/>
      <c r="AX2690" s="542"/>
      <c r="AY2690" s="542"/>
      <c r="AZ2690" s="542"/>
      <c r="BA2690" s="542"/>
      <c r="BB2690" s="358"/>
      <c r="BC2690" s="597">
        <f t="shared" si="2390"/>
        <v>15079.999998700001</v>
      </c>
      <c r="BD2690" s="598">
        <f t="shared" si="2391"/>
        <v>19383</v>
      </c>
      <c r="BE2690" s="602">
        <f t="shared" si="2392"/>
        <v>62102.7</v>
      </c>
      <c r="BF2690" s="603">
        <f t="shared" si="2393"/>
        <v>52972</v>
      </c>
      <c r="BG2690" s="604">
        <f t="shared" si="2394"/>
        <v>97580</v>
      </c>
      <c r="BH2690" s="602">
        <f t="shared" si="2395"/>
        <v>44175.3</v>
      </c>
      <c r="BI2690" s="603">
        <f t="shared" si="2396"/>
        <v>15906</v>
      </c>
      <c r="BJ2690" s="604">
        <f t="shared" si="2397"/>
        <v>128115.59999999999</v>
      </c>
      <c r="BK2690" s="602">
        <f t="shared" si="2398"/>
        <v>6645.5999999999995</v>
      </c>
      <c r="BL2690" s="603">
        <f t="shared" si="2399"/>
        <v>5850</v>
      </c>
      <c r="BM2690" s="604">
        <f t="shared" si="2400"/>
        <v>10576.800000000001</v>
      </c>
      <c r="BN2690" s="564">
        <f t="shared" si="2372"/>
        <v>12</v>
      </c>
      <c r="BO2690" s="314">
        <f t="shared" si="2401"/>
        <v>2025</v>
      </c>
      <c r="BP2690" s="314">
        <f t="shared" si="2402"/>
        <v>0</v>
      </c>
      <c r="BQ2690" s="202"/>
    </row>
    <row r="2691" spans="1:69" ht="10.5" customHeight="1" x14ac:dyDescent="0.2">
      <c r="A2691" s="87" t="str">
        <f t="shared" si="2388"/>
        <v>2025-26RX812</v>
      </c>
      <c r="B2691" s="87" t="str">
        <f t="shared" si="2389"/>
        <v>Y63</v>
      </c>
      <c r="C2691" s="240" t="s">
        <v>206</v>
      </c>
      <c r="D2691" s="240" t="s">
        <v>175</v>
      </c>
      <c r="E2691" s="42"/>
      <c r="F2691" s="320" t="str">
        <f>VLOOKUP($G2691,'Selection Sheet'!$C$15:$F$39,3,0)</f>
        <v>Y63</v>
      </c>
      <c r="G2691" s="320" t="str">
        <f t="shared" si="2371"/>
        <v>RX8</v>
      </c>
      <c r="H2691" s="240" t="s">
        <v>534</v>
      </c>
      <c r="I2691" s="534">
        <v>329</v>
      </c>
      <c r="J2691" s="534">
        <v>92</v>
      </c>
      <c r="K2691" s="534">
        <v>50</v>
      </c>
      <c r="L2691" s="534">
        <v>23</v>
      </c>
      <c r="M2691" s="534">
        <v>321</v>
      </c>
      <c r="N2691" s="534">
        <v>28</v>
      </c>
      <c r="O2691" s="534">
        <v>48</v>
      </c>
      <c r="P2691" s="534">
        <v>10</v>
      </c>
      <c r="Q2691" s="534" t="s">
        <v>80</v>
      </c>
      <c r="R2691" s="534" t="s">
        <v>80</v>
      </c>
      <c r="S2691" s="534">
        <v>1071</v>
      </c>
      <c r="T2691" s="549">
        <v>553</v>
      </c>
      <c r="U2691" s="554">
        <v>90.3</v>
      </c>
      <c r="V2691" s="554">
        <v>77</v>
      </c>
      <c r="W2691" s="554">
        <v>139.4</v>
      </c>
      <c r="X2691" s="498">
        <v>497</v>
      </c>
      <c r="Y2691" s="555">
        <v>86.4</v>
      </c>
      <c r="Z2691" s="554">
        <v>32</v>
      </c>
      <c r="AA2691" s="554">
        <v>235.3</v>
      </c>
      <c r="AB2691" s="549">
        <v>82</v>
      </c>
      <c r="AC2691" s="554">
        <v>65</v>
      </c>
      <c r="AD2691" s="554">
        <v>51</v>
      </c>
      <c r="AE2691" s="554">
        <v>101.1</v>
      </c>
      <c r="AF2691" s="502">
        <v>92</v>
      </c>
      <c r="AG2691" s="503">
        <v>143.93589739999999</v>
      </c>
      <c r="AH2691" s="503">
        <v>189</v>
      </c>
      <c r="AI2691" s="502">
        <v>78</v>
      </c>
      <c r="AJ2691" s="506" t="s">
        <v>80</v>
      </c>
      <c r="AK2691" s="506" t="s">
        <v>80</v>
      </c>
      <c r="AL2691" s="506">
        <v>69</v>
      </c>
      <c r="AM2691" s="506">
        <v>300</v>
      </c>
      <c r="AN2691" s="569"/>
      <c r="AO2691" s="569"/>
      <c r="AP2691" s="569"/>
      <c r="AQ2691" s="569"/>
      <c r="AR2691" s="539"/>
      <c r="AS2691" s="539"/>
      <c r="AT2691" s="539"/>
      <c r="AU2691" s="539"/>
      <c r="AV2691" s="539"/>
      <c r="AW2691" s="539"/>
      <c r="AX2691" s="539"/>
      <c r="AY2691" s="539"/>
      <c r="AZ2691" s="539"/>
      <c r="BA2691" s="539"/>
      <c r="BB2691" s="357"/>
      <c r="BC2691" s="592">
        <f t="shared" si="2390"/>
        <v>11226.999997199999</v>
      </c>
      <c r="BD2691" s="593">
        <f t="shared" si="2391"/>
        <v>14742</v>
      </c>
      <c r="BE2691" s="595">
        <f t="shared" si="2392"/>
        <v>49935.9</v>
      </c>
      <c r="BF2691" s="289">
        <f t="shared" si="2393"/>
        <v>42581</v>
      </c>
      <c r="BG2691" s="596">
        <f t="shared" si="2394"/>
        <v>77088.2</v>
      </c>
      <c r="BH2691" s="595">
        <f t="shared" si="2395"/>
        <v>42940.800000000003</v>
      </c>
      <c r="BI2691" s="289">
        <f t="shared" si="2396"/>
        <v>15904</v>
      </c>
      <c r="BJ2691" s="596">
        <f t="shared" si="2397"/>
        <v>116944.1</v>
      </c>
      <c r="BK2691" s="595">
        <f t="shared" si="2398"/>
        <v>5330</v>
      </c>
      <c r="BL2691" s="289">
        <f t="shared" si="2399"/>
        <v>4182</v>
      </c>
      <c r="BM2691" s="596">
        <f t="shared" si="2400"/>
        <v>8290.1999999999989</v>
      </c>
      <c r="BN2691" s="563">
        <f t="shared" si="2372"/>
        <v>12</v>
      </c>
      <c r="BO2691" s="87">
        <f t="shared" si="2401"/>
        <v>2025</v>
      </c>
      <c r="BP2691" s="87">
        <f t="shared" si="2402"/>
        <v>0</v>
      </c>
      <c r="BQ2691" s="202"/>
    </row>
    <row r="2692" spans="1:69" ht="10.5" customHeight="1" x14ac:dyDescent="0.2">
      <c r="A2692" s="87" t="str">
        <f t="shared" si="2388"/>
        <v>2025-26RX912</v>
      </c>
      <c r="B2692" s="87" t="str">
        <f t="shared" si="2389"/>
        <v>Y60</v>
      </c>
      <c r="C2692" s="240" t="s">
        <v>206</v>
      </c>
      <c r="D2692" s="240" t="s">
        <v>175</v>
      </c>
      <c r="E2692" s="42"/>
      <c r="F2692" s="320" t="str">
        <f>VLOOKUP($G2692,'Selection Sheet'!$C$15:$F$39,3,0)</f>
        <v>Y60</v>
      </c>
      <c r="G2692" s="320" t="str">
        <f t="shared" si="2371"/>
        <v>RX9</v>
      </c>
      <c r="H2692" s="240" t="s">
        <v>535</v>
      </c>
      <c r="I2692" s="534">
        <v>245</v>
      </c>
      <c r="J2692" s="534">
        <v>68</v>
      </c>
      <c r="K2692" s="534">
        <v>35</v>
      </c>
      <c r="L2692" s="534">
        <v>20</v>
      </c>
      <c r="M2692" s="534">
        <v>235</v>
      </c>
      <c r="N2692" s="534">
        <v>16</v>
      </c>
      <c r="O2692" s="534">
        <v>33</v>
      </c>
      <c r="P2692" s="534">
        <v>11</v>
      </c>
      <c r="Q2692" s="534" t="s">
        <v>80</v>
      </c>
      <c r="R2692" s="534" t="s">
        <v>80</v>
      </c>
      <c r="S2692" s="534">
        <v>722</v>
      </c>
      <c r="T2692" s="549">
        <v>432</v>
      </c>
      <c r="U2692" s="554">
        <v>105</v>
      </c>
      <c r="V2692" s="554">
        <v>89.5</v>
      </c>
      <c r="W2692" s="554">
        <v>170</v>
      </c>
      <c r="X2692" s="498">
        <v>444</v>
      </c>
      <c r="Y2692" s="555">
        <v>87.9</v>
      </c>
      <c r="Z2692" s="554">
        <v>32</v>
      </c>
      <c r="AA2692" s="554">
        <v>240.2</v>
      </c>
      <c r="AB2692" s="549">
        <v>67</v>
      </c>
      <c r="AC2692" s="554">
        <v>62.5</v>
      </c>
      <c r="AD2692" s="554">
        <v>54</v>
      </c>
      <c r="AE2692" s="554">
        <v>99.6</v>
      </c>
      <c r="AF2692" s="502">
        <v>99</v>
      </c>
      <c r="AG2692" s="503">
        <v>150.89610390000001</v>
      </c>
      <c r="AH2692" s="503">
        <v>214.6</v>
      </c>
      <c r="AI2692" s="502">
        <v>77</v>
      </c>
      <c r="AJ2692" s="506" t="s">
        <v>80</v>
      </c>
      <c r="AK2692" s="506" t="s">
        <v>80</v>
      </c>
      <c r="AL2692" s="506">
        <v>96</v>
      </c>
      <c r="AM2692" s="506">
        <v>300</v>
      </c>
      <c r="AN2692" s="569"/>
      <c r="AO2692" s="569"/>
      <c r="AP2692" s="569"/>
      <c r="AQ2692" s="569"/>
      <c r="AR2692" s="539"/>
      <c r="AS2692" s="539"/>
      <c r="AT2692" s="539"/>
      <c r="AU2692" s="539"/>
      <c r="AV2692" s="539"/>
      <c r="AW2692" s="539"/>
      <c r="AX2692" s="539"/>
      <c r="AY2692" s="539"/>
      <c r="AZ2692" s="539"/>
      <c r="BA2692" s="539"/>
      <c r="BB2692" s="357"/>
      <c r="BC2692" s="592">
        <f t="shared" si="2390"/>
        <v>11619.0000003</v>
      </c>
      <c r="BD2692" s="593">
        <f t="shared" si="2391"/>
        <v>16524.2</v>
      </c>
      <c r="BE2692" s="595">
        <f t="shared" si="2392"/>
        <v>45360</v>
      </c>
      <c r="BF2692" s="289">
        <f t="shared" si="2393"/>
        <v>38664</v>
      </c>
      <c r="BG2692" s="596">
        <f t="shared" si="2394"/>
        <v>73440</v>
      </c>
      <c r="BH2692" s="595">
        <f t="shared" si="2395"/>
        <v>39027.600000000006</v>
      </c>
      <c r="BI2692" s="289">
        <f t="shared" si="2396"/>
        <v>14208</v>
      </c>
      <c r="BJ2692" s="596">
        <f t="shared" si="2397"/>
        <v>106648.79999999999</v>
      </c>
      <c r="BK2692" s="595">
        <f t="shared" si="2398"/>
        <v>4187.5</v>
      </c>
      <c r="BL2692" s="289">
        <f t="shared" si="2399"/>
        <v>3618</v>
      </c>
      <c r="BM2692" s="596">
        <f t="shared" si="2400"/>
        <v>6673.2</v>
      </c>
      <c r="BN2692" s="563">
        <f t="shared" si="2372"/>
        <v>12</v>
      </c>
      <c r="BO2692" s="87">
        <f t="shared" si="2401"/>
        <v>2025</v>
      </c>
      <c r="BP2692" s="87">
        <f t="shared" si="2402"/>
        <v>0</v>
      </c>
      <c r="BQ2692" s="202"/>
    </row>
    <row r="2693" spans="1:69" ht="10.5" customHeight="1" x14ac:dyDescent="0.2">
      <c r="A2693" s="314" t="str">
        <f t="shared" si="2388"/>
        <v>2025-26RYA12</v>
      </c>
      <c r="B2693" s="314" t="str">
        <f t="shared" si="2389"/>
        <v>Y60</v>
      </c>
      <c r="C2693" s="243" t="s">
        <v>206</v>
      </c>
      <c r="D2693" s="240" t="s">
        <v>175</v>
      </c>
      <c r="E2693" s="206"/>
      <c r="F2693" s="321" t="str">
        <f>VLOOKUP($G2693,'Selection Sheet'!$C$15:$F$39,3,0)</f>
        <v>Y60</v>
      </c>
      <c r="G2693" s="321" t="str">
        <f t="shared" si="2371"/>
        <v>RYA</v>
      </c>
      <c r="H2693" s="243" t="s">
        <v>536</v>
      </c>
      <c r="I2693" s="540">
        <v>349</v>
      </c>
      <c r="J2693" s="540">
        <v>78</v>
      </c>
      <c r="K2693" s="540">
        <v>44</v>
      </c>
      <c r="L2693" s="540">
        <v>16</v>
      </c>
      <c r="M2693" s="540">
        <v>357</v>
      </c>
      <c r="N2693" s="540">
        <v>27</v>
      </c>
      <c r="O2693" s="540">
        <v>46</v>
      </c>
      <c r="P2693" s="540">
        <v>9</v>
      </c>
      <c r="Q2693" s="540" t="s">
        <v>80</v>
      </c>
      <c r="R2693" s="540" t="s">
        <v>80</v>
      </c>
      <c r="S2693" s="540">
        <v>1080</v>
      </c>
      <c r="T2693" s="514">
        <v>499</v>
      </c>
      <c r="U2693" s="551">
        <v>95.3</v>
      </c>
      <c r="V2693" s="551">
        <v>79</v>
      </c>
      <c r="W2693" s="551">
        <v>137.19999999999999</v>
      </c>
      <c r="X2693" s="511">
        <v>540</v>
      </c>
      <c r="Y2693" s="556">
        <v>97.2</v>
      </c>
      <c r="Z2693" s="551">
        <v>35</v>
      </c>
      <c r="AA2693" s="551">
        <v>280.8</v>
      </c>
      <c r="AB2693" s="514">
        <v>92</v>
      </c>
      <c r="AC2693" s="551">
        <v>62.9</v>
      </c>
      <c r="AD2693" s="551">
        <v>56.5</v>
      </c>
      <c r="AE2693" s="551">
        <v>91</v>
      </c>
      <c r="AF2693" s="515">
        <v>79</v>
      </c>
      <c r="AG2693" s="516">
        <v>144.2676056</v>
      </c>
      <c r="AH2693" s="516">
        <v>203</v>
      </c>
      <c r="AI2693" s="515">
        <v>71</v>
      </c>
      <c r="AJ2693" s="519" t="s">
        <v>80</v>
      </c>
      <c r="AK2693" s="519" t="s">
        <v>80</v>
      </c>
      <c r="AL2693" s="519">
        <v>215</v>
      </c>
      <c r="AM2693" s="519">
        <v>300</v>
      </c>
      <c r="AN2693" s="570"/>
      <c r="AO2693" s="570"/>
      <c r="AP2693" s="570"/>
      <c r="AQ2693" s="570"/>
      <c r="AR2693" s="542"/>
      <c r="AS2693" s="542"/>
      <c r="AT2693" s="542"/>
      <c r="AU2693" s="542"/>
      <c r="AV2693" s="542"/>
      <c r="AW2693" s="542"/>
      <c r="AX2693" s="542"/>
      <c r="AY2693" s="542"/>
      <c r="AZ2693" s="542"/>
      <c r="BA2693" s="542"/>
      <c r="BB2693" s="358"/>
      <c r="BC2693" s="597">
        <f t="shared" si="2390"/>
        <v>10242.9999976</v>
      </c>
      <c r="BD2693" s="598">
        <f t="shared" si="2391"/>
        <v>14413</v>
      </c>
      <c r="BE2693" s="602">
        <f t="shared" si="2392"/>
        <v>47554.7</v>
      </c>
      <c r="BF2693" s="603">
        <f t="shared" si="2393"/>
        <v>39421</v>
      </c>
      <c r="BG2693" s="604">
        <f t="shared" si="2394"/>
        <v>68462.799999999988</v>
      </c>
      <c r="BH2693" s="602">
        <f t="shared" si="2395"/>
        <v>52488</v>
      </c>
      <c r="BI2693" s="603">
        <f t="shared" si="2396"/>
        <v>18900</v>
      </c>
      <c r="BJ2693" s="604">
        <f t="shared" si="2397"/>
        <v>151632</v>
      </c>
      <c r="BK2693" s="602">
        <f t="shared" si="2398"/>
        <v>5786.8</v>
      </c>
      <c r="BL2693" s="603">
        <f t="shared" si="2399"/>
        <v>5198</v>
      </c>
      <c r="BM2693" s="604">
        <f t="shared" si="2400"/>
        <v>8372</v>
      </c>
      <c r="BN2693" s="564">
        <f t="shared" si="2372"/>
        <v>12</v>
      </c>
      <c r="BO2693" s="314">
        <f t="shared" si="2401"/>
        <v>2025</v>
      </c>
      <c r="BP2693" s="314">
        <f t="shared" si="2402"/>
        <v>0</v>
      </c>
      <c r="BQ2693" s="202"/>
    </row>
    <row r="2694" spans="1:69" ht="10.5" customHeight="1" x14ac:dyDescent="0.2">
      <c r="A2694" s="87" t="str">
        <f t="shared" si="2388"/>
        <v>2025-26RYC12</v>
      </c>
      <c r="B2694" s="87" t="str">
        <f t="shared" si="2389"/>
        <v>Y61</v>
      </c>
      <c r="C2694" s="240" t="s">
        <v>206</v>
      </c>
      <c r="D2694" s="240" t="s">
        <v>175</v>
      </c>
      <c r="E2694" s="42"/>
      <c r="F2694" s="320" t="str">
        <f>VLOOKUP($G2694,'Selection Sheet'!$C$15:$F$39,3,0)</f>
        <v>Y61</v>
      </c>
      <c r="G2694" s="320" t="str">
        <f t="shared" si="2371"/>
        <v>RYC</v>
      </c>
      <c r="H2694" s="240" t="s">
        <v>537</v>
      </c>
      <c r="I2694" s="534">
        <v>335</v>
      </c>
      <c r="J2694" s="534">
        <v>93</v>
      </c>
      <c r="K2694" s="534">
        <v>63</v>
      </c>
      <c r="L2694" s="534">
        <v>33</v>
      </c>
      <c r="M2694" s="534">
        <v>332</v>
      </c>
      <c r="N2694" s="534">
        <v>28</v>
      </c>
      <c r="O2694" s="534">
        <v>62</v>
      </c>
      <c r="P2694" s="534">
        <v>16</v>
      </c>
      <c r="Q2694" s="534" t="s">
        <v>80</v>
      </c>
      <c r="R2694" s="534" t="s">
        <v>80</v>
      </c>
      <c r="S2694" s="534">
        <v>1102</v>
      </c>
      <c r="T2694" s="549">
        <v>659</v>
      </c>
      <c r="U2694" s="554">
        <v>98.7</v>
      </c>
      <c r="V2694" s="554">
        <v>87</v>
      </c>
      <c r="W2694" s="554">
        <v>158</v>
      </c>
      <c r="X2694" s="498">
        <v>557</v>
      </c>
      <c r="Y2694" s="555">
        <v>67.900000000000006</v>
      </c>
      <c r="Z2694" s="554">
        <v>26</v>
      </c>
      <c r="AA2694" s="554">
        <v>190.8</v>
      </c>
      <c r="AB2694" s="549">
        <v>93</v>
      </c>
      <c r="AC2694" s="554">
        <v>64.7</v>
      </c>
      <c r="AD2694" s="554">
        <v>53</v>
      </c>
      <c r="AE2694" s="554">
        <v>108.8</v>
      </c>
      <c r="AF2694" s="502">
        <v>100</v>
      </c>
      <c r="AG2694" s="503">
        <v>163.2643678</v>
      </c>
      <c r="AH2694" s="503">
        <v>215.4</v>
      </c>
      <c r="AI2694" s="502">
        <v>87</v>
      </c>
      <c r="AJ2694" s="538" t="s">
        <v>80</v>
      </c>
      <c r="AK2694" s="538" t="s">
        <v>80</v>
      </c>
      <c r="AL2694" s="538">
        <v>286</v>
      </c>
      <c r="AM2694" s="538">
        <v>300</v>
      </c>
      <c r="AN2694" s="539"/>
      <c r="AO2694" s="539"/>
      <c r="AP2694" s="569"/>
      <c r="AQ2694" s="569"/>
      <c r="AR2694" s="539"/>
      <c r="AS2694" s="539"/>
      <c r="AT2694" s="539"/>
      <c r="AU2694" s="539"/>
      <c r="AV2694" s="539"/>
      <c r="AW2694" s="539"/>
      <c r="AX2694" s="539"/>
      <c r="AY2694" s="539"/>
      <c r="AZ2694" s="539"/>
      <c r="BA2694" s="539"/>
      <c r="BB2694" s="357"/>
      <c r="BC2694" s="592">
        <f t="shared" si="2390"/>
        <v>14203.9999986</v>
      </c>
      <c r="BD2694" s="593">
        <f t="shared" si="2391"/>
        <v>18739.8</v>
      </c>
      <c r="BE2694" s="595">
        <f t="shared" si="2392"/>
        <v>65043.3</v>
      </c>
      <c r="BF2694" s="289">
        <f t="shared" si="2393"/>
        <v>57333</v>
      </c>
      <c r="BG2694" s="596">
        <f t="shared" si="2394"/>
        <v>104122</v>
      </c>
      <c r="BH2694" s="595">
        <f t="shared" si="2395"/>
        <v>37820.300000000003</v>
      </c>
      <c r="BI2694" s="289">
        <f t="shared" si="2396"/>
        <v>14482</v>
      </c>
      <c r="BJ2694" s="596">
        <f t="shared" si="2397"/>
        <v>106275.6</v>
      </c>
      <c r="BK2694" s="595">
        <f t="shared" si="2398"/>
        <v>6017.1</v>
      </c>
      <c r="BL2694" s="289">
        <f t="shared" si="2399"/>
        <v>4929</v>
      </c>
      <c r="BM2694" s="596">
        <f t="shared" si="2400"/>
        <v>10118.4</v>
      </c>
      <c r="BN2694" s="563">
        <f t="shared" si="2372"/>
        <v>12</v>
      </c>
      <c r="BO2694" s="87">
        <f t="shared" si="2401"/>
        <v>2025</v>
      </c>
      <c r="BP2694" s="87">
        <f t="shared" si="2402"/>
        <v>0</v>
      </c>
      <c r="BQ2694" s="202"/>
    </row>
    <row r="2695" spans="1:69" ht="10.5" customHeight="1" x14ac:dyDescent="0.2">
      <c r="A2695" s="87" t="str">
        <f t="shared" si="2388"/>
        <v>2025-26RYD12</v>
      </c>
      <c r="B2695" s="87" t="str">
        <f t="shared" si="2389"/>
        <v>Y59</v>
      </c>
      <c r="C2695" s="240" t="s">
        <v>206</v>
      </c>
      <c r="D2695" s="240" t="s">
        <v>175</v>
      </c>
      <c r="E2695" s="42"/>
      <c r="F2695" s="320" t="str">
        <f>VLOOKUP($G2695,'Selection Sheet'!$C$15:$F$39,3,0)</f>
        <v>Y59</v>
      </c>
      <c r="G2695" s="320" t="str">
        <f t="shared" si="2371"/>
        <v>RYD</v>
      </c>
      <c r="H2695" s="240" t="s">
        <v>538</v>
      </c>
      <c r="I2695" s="534">
        <v>276</v>
      </c>
      <c r="J2695" s="534">
        <v>78</v>
      </c>
      <c r="K2695" s="534">
        <v>57</v>
      </c>
      <c r="L2695" s="534">
        <v>34</v>
      </c>
      <c r="M2695" s="534">
        <v>275</v>
      </c>
      <c r="N2695" s="534">
        <v>34</v>
      </c>
      <c r="O2695" s="534">
        <v>57</v>
      </c>
      <c r="P2695" s="534">
        <v>21</v>
      </c>
      <c r="Q2695" s="534" t="s">
        <v>80</v>
      </c>
      <c r="R2695" s="534" t="s">
        <v>80</v>
      </c>
      <c r="S2695" s="534">
        <v>712</v>
      </c>
      <c r="T2695" s="549">
        <v>497</v>
      </c>
      <c r="U2695" s="554">
        <v>101.6</v>
      </c>
      <c r="V2695" s="554">
        <v>83</v>
      </c>
      <c r="W2695" s="554">
        <v>160</v>
      </c>
      <c r="X2695" s="498">
        <v>474</v>
      </c>
      <c r="Y2695" s="555">
        <v>65.099999999999994</v>
      </c>
      <c r="Z2695" s="554">
        <v>27</v>
      </c>
      <c r="AA2695" s="554">
        <v>170</v>
      </c>
      <c r="AB2695" s="549">
        <v>79</v>
      </c>
      <c r="AC2695" s="554">
        <v>61.9</v>
      </c>
      <c r="AD2695" s="554">
        <v>55</v>
      </c>
      <c r="AE2695" s="554">
        <v>89</v>
      </c>
      <c r="AF2695" s="502">
        <v>117</v>
      </c>
      <c r="AG2695" s="503">
        <v>140.3163265</v>
      </c>
      <c r="AH2695" s="503">
        <v>179.3</v>
      </c>
      <c r="AI2695" s="502">
        <v>98</v>
      </c>
      <c r="AJ2695" s="538" t="s">
        <v>80</v>
      </c>
      <c r="AK2695" s="538" t="s">
        <v>80</v>
      </c>
      <c r="AL2695" s="538">
        <v>124</v>
      </c>
      <c r="AM2695" s="538">
        <v>300</v>
      </c>
      <c r="AN2695" s="539"/>
      <c r="AO2695" s="539"/>
      <c r="AP2695" s="569"/>
      <c r="AQ2695" s="569"/>
      <c r="AR2695" s="539"/>
      <c r="AS2695" s="539"/>
      <c r="AT2695" s="539"/>
      <c r="AU2695" s="539"/>
      <c r="AV2695" s="539"/>
      <c r="AW2695" s="539"/>
      <c r="AX2695" s="539"/>
      <c r="AY2695" s="539"/>
      <c r="AZ2695" s="539"/>
      <c r="BA2695" s="539"/>
      <c r="BB2695" s="357"/>
      <c r="BC2695" s="592">
        <f t="shared" si="2390"/>
        <v>13750.999997000001</v>
      </c>
      <c r="BD2695" s="593">
        <f t="shared" si="2391"/>
        <v>17571.400000000001</v>
      </c>
      <c r="BE2695" s="595">
        <f t="shared" si="2392"/>
        <v>50495.199999999997</v>
      </c>
      <c r="BF2695" s="289">
        <f t="shared" si="2393"/>
        <v>41251</v>
      </c>
      <c r="BG2695" s="596">
        <f t="shared" si="2394"/>
        <v>79520</v>
      </c>
      <c r="BH2695" s="595">
        <f t="shared" si="2395"/>
        <v>30857.399999999998</v>
      </c>
      <c r="BI2695" s="289">
        <f t="shared" si="2396"/>
        <v>12798</v>
      </c>
      <c r="BJ2695" s="596">
        <f t="shared" si="2397"/>
        <v>80580</v>
      </c>
      <c r="BK2695" s="595">
        <f t="shared" si="2398"/>
        <v>4890.0999999999995</v>
      </c>
      <c r="BL2695" s="289">
        <f t="shared" si="2399"/>
        <v>4345</v>
      </c>
      <c r="BM2695" s="596">
        <f t="shared" si="2400"/>
        <v>7031</v>
      </c>
      <c r="BN2695" s="563">
        <f t="shared" si="2372"/>
        <v>12</v>
      </c>
      <c r="BO2695" s="87">
        <f t="shared" si="2401"/>
        <v>2025</v>
      </c>
      <c r="BP2695" s="87">
        <f t="shared" si="2402"/>
        <v>0</v>
      </c>
      <c r="BQ2695" s="202"/>
    </row>
    <row r="2696" spans="1:69" ht="10.5" customHeight="1" x14ac:dyDescent="0.2">
      <c r="A2696" s="87" t="str">
        <f t="shared" si="2388"/>
        <v>2025-26RYE12</v>
      </c>
      <c r="B2696" s="87" t="str">
        <f t="shared" si="2389"/>
        <v>Y59</v>
      </c>
      <c r="C2696" s="240" t="s">
        <v>206</v>
      </c>
      <c r="D2696" s="240" t="s">
        <v>175</v>
      </c>
      <c r="E2696" s="42"/>
      <c r="F2696" s="320" t="str">
        <f>VLOOKUP($G2696,'Selection Sheet'!$C$15:$F$39,3,0)</f>
        <v>Y59</v>
      </c>
      <c r="G2696" s="320" t="str">
        <f t="shared" si="2371"/>
        <v>RYE</v>
      </c>
      <c r="H2696" s="240" t="s">
        <v>539</v>
      </c>
      <c r="I2696" s="534">
        <v>224</v>
      </c>
      <c r="J2696" s="534">
        <v>53</v>
      </c>
      <c r="K2696" s="534">
        <v>38</v>
      </c>
      <c r="L2696" s="534">
        <v>17</v>
      </c>
      <c r="M2696" s="534">
        <v>223</v>
      </c>
      <c r="N2696" s="534">
        <v>20</v>
      </c>
      <c r="O2696" s="534">
        <v>37</v>
      </c>
      <c r="P2696" s="534">
        <v>10</v>
      </c>
      <c r="Q2696" s="534" t="s">
        <v>80</v>
      </c>
      <c r="R2696" s="534" t="s">
        <v>80</v>
      </c>
      <c r="S2696" s="534">
        <v>476</v>
      </c>
      <c r="T2696" s="549">
        <v>348</v>
      </c>
      <c r="U2696" s="554">
        <v>100.6</v>
      </c>
      <c r="V2696" s="554">
        <v>86</v>
      </c>
      <c r="W2696" s="554">
        <v>148</v>
      </c>
      <c r="X2696" s="498">
        <v>349</v>
      </c>
      <c r="Y2696" s="555">
        <v>71.599999999999994</v>
      </c>
      <c r="Z2696" s="554">
        <v>24</v>
      </c>
      <c r="AA2696" s="554">
        <v>192.6</v>
      </c>
      <c r="AB2696" s="549">
        <v>64</v>
      </c>
      <c r="AC2696" s="554">
        <v>48.8</v>
      </c>
      <c r="AD2696" s="554">
        <v>40.5</v>
      </c>
      <c r="AE2696" s="554">
        <v>83.6</v>
      </c>
      <c r="AF2696" s="502">
        <v>88</v>
      </c>
      <c r="AG2696" s="503">
        <v>129.6753247</v>
      </c>
      <c r="AH2696" s="503">
        <v>177</v>
      </c>
      <c r="AI2696" s="502">
        <v>77</v>
      </c>
      <c r="AJ2696" s="538" t="s">
        <v>80</v>
      </c>
      <c r="AK2696" s="538" t="s">
        <v>80</v>
      </c>
      <c r="AL2696" s="538">
        <v>217</v>
      </c>
      <c r="AM2696" s="538">
        <v>300</v>
      </c>
      <c r="AN2696" s="539"/>
      <c r="AO2696" s="539"/>
      <c r="AP2696" s="569"/>
      <c r="AQ2696" s="569"/>
      <c r="AR2696" s="539"/>
      <c r="AS2696" s="539"/>
      <c r="AT2696" s="539"/>
      <c r="AU2696" s="539"/>
      <c r="AV2696" s="539"/>
      <c r="AW2696" s="539"/>
      <c r="AX2696" s="539"/>
      <c r="AY2696" s="539"/>
      <c r="AZ2696" s="539"/>
      <c r="BA2696" s="539"/>
      <c r="BB2696" s="357"/>
      <c r="BC2696" s="592">
        <f t="shared" si="2390"/>
        <v>9985.0000018999999</v>
      </c>
      <c r="BD2696" s="593">
        <f t="shared" si="2391"/>
        <v>13629</v>
      </c>
      <c r="BE2696" s="595">
        <f t="shared" si="2392"/>
        <v>35008.799999999996</v>
      </c>
      <c r="BF2696" s="289">
        <f t="shared" si="2393"/>
        <v>29928</v>
      </c>
      <c r="BG2696" s="596">
        <f t="shared" si="2394"/>
        <v>51504</v>
      </c>
      <c r="BH2696" s="595">
        <f t="shared" si="2395"/>
        <v>24988.399999999998</v>
      </c>
      <c r="BI2696" s="289">
        <f t="shared" si="2396"/>
        <v>8376</v>
      </c>
      <c r="BJ2696" s="596">
        <f t="shared" si="2397"/>
        <v>67217.399999999994</v>
      </c>
      <c r="BK2696" s="595">
        <f t="shared" si="2398"/>
        <v>3123.2</v>
      </c>
      <c r="BL2696" s="289">
        <f t="shared" si="2399"/>
        <v>2592</v>
      </c>
      <c r="BM2696" s="596">
        <f t="shared" si="2400"/>
        <v>5350.4</v>
      </c>
      <c r="BN2696" s="563">
        <f t="shared" si="2372"/>
        <v>12</v>
      </c>
      <c r="BO2696" s="87">
        <f t="shared" si="2401"/>
        <v>2025</v>
      </c>
      <c r="BP2696" s="87">
        <f t="shared" si="2402"/>
        <v>0</v>
      </c>
      <c r="BQ2696" s="202"/>
    </row>
    <row r="2697" spans="1:69" ht="10.5" customHeight="1" x14ac:dyDescent="0.2">
      <c r="A2697" s="312" t="str">
        <f t="shared" si="2388"/>
        <v>2025-26RYF12</v>
      </c>
      <c r="B2697" s="312" t="str">
        <f t="shared" si="2389"/>
        <v>Y58</v>
      </c>
      <c r="C2697" s="245" t="s">
        <v>206</v>
      </c>
      <c r="D2697" s="245" t="s">
        <v>175</v>
      </c>
      <c r="E2697" s="53"/>
      <c r="F2697" s="322" t="str">
        <f>VLOOKUP($G2697,'Selection Sheet'!$C$15:$F$39,3,0)</f>
        <v>Y58</v>
      </c>
      <c r="G2697" s="322" t="str">
        <f t="shared" si="2371"/>
        <v>RYF</v>
      </c>
      <c r="H2697" s="245" t="s">
        <v>540</v>
      </c>
      <c r="I2697" s="543">
        <v>296</v>
      </c>
      <c r="J2697" s="543">
        <v>76</v>
      </c>
      <c r="K2697" s="543">
        <v>39</v>
      </c>
      <c r="L2697" s="543">
        <v>21</v>
      </c>
      <c r="M2697" s="543">
        <v>293</v>
      </c>
      <c r="N2697" s="543">
        <v>25</v>
      </c>
      <c r="O2697" s="543">
        <v>38</v>
      </c>
      <c r="P2697" s="543">
        <v>9</v>
      </c>
      <c r="Q2697" s="543" t="s">
        <v>80</v>
      </c>
      <c r="R2697" s="543" t="s">
        <v>80</v>
      </c>
      <c r="S2697" s="543">
        <v>1011</v>
      </c>
      <c r="T2697" s="524">
        <v>678</v>
      </c>
      <c r="U2697" s="552">
        <v>102.8</v>
      </c>
      <c r="V2697" s="552">
        <v>90</v>
      </c>
      <c r="W2697" s="552">
        <v>150.30000000000001</v>
      </c>
      <c r="X2697" s="524">
        <v>635</v>
      </c>
      <c r="Y2697" s="557">
        <v>66.7</v>
      </c>
      <c r="Z2697" s="552">
        <v>24</v>
      </c>
      <c r="AA2697" s="552">
        <v>178.3</v>
      </c>
      <c r="AB2697" s="527">
        <v>79</v>
      </c>
      <c r="AC2697" s="552">
        <v>64.3</v>
      </c>
      <c r="AD2697" s="552">
        <v>52</v>
      </c>
      <c r="AE2697" s="552">
        <v>105.2</v>
      </c>
      <c r="AF2697" s="528">
        <v>135</v>
      </c>
      <c r="AG2697" s="529">
        <v>170.48739499999999</v>
      </c>
      <c r="AH2697" s="529">
        <v>273.39999999999998</v>
      </c>
      <c r="AI2697" s="528">
        <v>119</v>
      </c>
      <c r="AJ2697" s="544" t="s">
        <v>80</v>
      </c>
      <c r="AK2697" s="544" t="s">
        <v>80</v>
      </c>
      <c r="AL2697" s="544">
        <v>155</v>
      </c>
      <c r="AM2697" s="544">
        <v>300</v>
      </c>
      <c r="AN2697" s="545"/>
      <c r="AO2697" s="545"/>
      <c r="AP2697" s="571"/>
      <c r="AQ2697" s="571"/>
      <c r="AR2697" s="545"/>
      <c r="AS2697" s="545"/>
      <c r="AT2697" s="545"/>
      <c r="AU2697" s="545"/>
      <c r="AV2697" s="545"/>
      <c r="AW2697" s="545"/>
      <c r="AX2697" s="545"/>
      <c r="AY2697" s="545"/>
      <c r="AZ2697" s="545"/>
      <c r="BA2697" s="545"/>
      <c r="BB2697" s="359"/>
      <c r="BC2697" s="605">
        <f t="shared" si="2390"/>
        <v>20288.000004999998</v>
      </c>
      <c r="BD2697" s="606">
        <f t="shared" si="2391"/>
        <v>32534.6</v>
      </c>
      <c r="BE2697" s="609">
        <f t="shared" si="2392"/>
        <v>69698.399999999994</v>
      </c>
      <c r="BF2697" s="311">
        <f t="shared" si="2393"/>
        <v>61020</v>
      </c>
      <c r="BG2697" s="610">
        <f t="shared" si="2394"/>
        <v>101903.40000000001</v>
      </c>
      <c r="BH2697" s="609">
        <f t="shared" si="2395"/>
        <v>42354.5</v>
      </c>
      <c r="BI2697" s="311">
        <f t="shared" si="2396"/>
        <v>15240</v>
      </c>
      <c r="BJ2697" s="610">
        <f t="shared" si="2397"/>
        <v>113220.5</v>
      </c>
      <c r="BK2697" s="609">
        <f t="shared" si="2398"/>
        <v>5079.7</v>
      </c>
      <c r="BL2697" s="311">
        <f t="shared" si="2399"/>
        <v>4108</v>
      </c>
      <c r="BM2697" s="610">
        <f t="shared" si="2400"/>
        <v>8310.8000000000011</v>
      </c>
      <c r="BN2697" s="565">
        <f t="shared" si="2372"/>
        <v>12</v>
      </c>
      <c r="BO2697" s="312">
        <f t="shared" si="2401"/>
        <v>2025</v>
      </c>
      <c r="BP2697" s="312">
        <f t="shared" si="2402"/>
        <v>0</v>
      </c>
      <c r="BQ2697" s="363"/>
    </row>
    <row r="2698" spans="1:69" ht="10.5" customHeight="1" x14ac:dyDescent="0.2">
      <c r="A2698" s="313" t="str">
        <f t="shared" ref="A2698:A2708" si="2403">CONCATENATE(C2698,G2698,BN2698)</f>
        <v>2025-26R1F1</v>
      </c>
      <c r="B2698" s="313" t="str">
        <f t="shared" ref="B2698:B2708" si="2404">F2698</f>
        <v>Y59</v>
      </c>
      <c r="C2698" s="241" t="s">
        <v>206</v>
      </c>
      <c r="D2698" s="241" t="s">
        <v>176</v>
      </c>
      <c r="E2698" s="223"/>
      <c r="F2698" s="364" t="str">
        <f>VLOOKUP($G2698,'Selection Sheet'!$C$15:$F$39,3,0)</f>
        <v>Y59</v>
      </c>
      <c r="G2698" s="364" t="str">
        <f t="shared" si="2371"/>
        <v>R1F</v>
      </c>
      <c r="H2698" s="241" t="s">
        <v>529</v>
      </c>
      <c r="I2698" s="546">
        <v>10</v>
      </c>
      <c r="J2698" s="546">
        <v>4</v>
      </c>
      <c r="K2698" s="546">
        <v>1</v>
      </c>
      <c r="L2698" s="546">
        <v>1</v>
      </c>
      <c r="M2698" s="546">
        <v>10</v>
      </c>
      <c r="N2698" s="546">
        <v>0</v>
      </c>
      <c r="O2698" s="546">
        <v>1</v>
      </c>
      <c r="P2698" s="546">
        <v>0</v>
      </c>
      <c r="Q2698" s="546" t="s">
        <v>80</v>
      </c>
      <c r="R2698" s="546" t="s">
        <v>80</v>
      </c>
      <c r="S2698" s="546">
        <v>32</v>
      </c>
      <c r="T2698" s="486">
        <v>20</v>
      </c>
      <c r="U2698" s="553">
        <v>114.2</v>
      </c>
      <c r="V2698" s="553">
        <v>120</v>
      </c>
      <c r="W2698" s="553">
        <v>175.8</v>
      </c>
      <c r="X2698" s="486">
        <v>18</v>
      </c>
      <c r="Y2698" s="558">
        <v>31.1</v>
      </c>
      <c r="Z2698" s="553">
        <v>31.5</v>
      </c>
      <c r="AA2698" s="553">
        <v>43.5</v>
      </c>
      <c r="AB2698" s="489" t="s">
        <v>80</v>
      </c>
      <c r="AC2698" s="553" t="s">
        <v>80</v>
      </c>
      <c r="AD2698" s="553" t="s">
        <v>80</v>
      </c>
      <c r="AE2698" s="553" t="s">
        <v>80</v>
      </c>
      <c r="AF2698" s="490">
        <v>2</v>
      </c>
      <c r="AG2698" s="491">
        <v>202.5</v>
      </c>
      <c r="AH2698" s="491">
        <v>218.9</v>
      </c>
      <c r="AI2698" s="490">
        <v>2</v>
      </c>
      <c r="AJ2698" s="538">
        <v>4</v>
      </c>
      <c r="AK2698" s="538">
        <v>4</v>
      </c>
      <c r="AL2698" s="538" t="s">
        <v>80</v>
      </c>
      <c r="AM2698" s="538" t="s">
        <v>80</v>
      </c>
      <c r="AN2698" s="539"/>
      <c r="AO2698" s="539"/>
      <c r="AP2698" s="572"/>
      <c r="AQ2698" s="572"/>
      <c r="AR2698" s="548"/>
      <c r="AS2698" s="548"/>
      <c r="AT2698" s="548"/>
      <c r="AU2698" s="548"/>
      <c r="AV2698" s="548"/>
      <c r="AW2698" s="548"/>
      <c r="AX2698" s="548"/>
      <c r="AY2698" s="548"/>
      <c r="AZ2698" s="548"/>
      <c r="BA2698" s="548"/>
      <c r="BB2698" s="361"/>
      <c r="BC2698" s="586">
        <f t="shared" ref="BC2698:BC2708" si="2405">IFERROR(AG2698*$AI2698,"-")</f>
        <v>405</v>
      </c>
      <c r="BD2698" s="587">
        <f t="shared" ref="BD2698:BD2708" si="2406">IFERROR(AH2698*$AI2698,"-")</f>
        <v>437.8</v>
      </c>
      <c r="BE2698" s="590">
        <f t="shared" ref="BE2698:BE2708" si="2407">IFERROR(U2698*$T2698, "-")</f>
        <v>2284</v>
      </c>
      <c r="BF2698" s="308">
        <f t="shared" ref="BF2698:BF2708" si="2408">IFERROR(V2698*$T2698,"-")</f>
        <v>2400</v>
      </c>
      <c r="BG2698" s="591">
        <f t="shared" ref="BG2698:BG2708" si="2409">IFERROR(W2698*$T2698,"-")</f>
        <v>3516</v>
      </c>
      <c r="BH2698" s="590">
        <f t="shared" ref="BH2698:BH2708" si="2410">IFERROR(Y2698*$X2698, "-")</f>
        <v>559.80000000000007</v>
      </c>
      <c r="BI2698" s="308">
        <f t="shared" ref="BI2698:BI2708" si="2411">IFERROR(Z2698*$X2698,"-")</f>
        <v>567</v>
      </c>
      <c r="BJ2698" s="591">
        <f t="shared" ref="BJ2698:BJ2708" si="2412">IFERROR(AA2698*$X2698,"-")</f>
        <v>783</v>
      </c>
      <c r="BK2698" s="590" t="str">
        <f t="shared" ref="BK2698:BK2708" si="2413">IFERROR(AC2698*$AB2698, "-")</f>
        <v>-</v>
      </c>
      <c r="BL2698" s="308" t="str">
        <f t="shared" ref="BL2698:BL2708" si="2414">IFERROR(AD2698*$AB2698,"-")</f>
        <v>-</v>
      </c>
      <c r="BM2698" s="591" t="str">
        <f t="shared" ref="BM2698:BM2708" si="2415">IFERROR(AE2698*$AB2698,"-")</f>
        <v>-</v>
      </c>
      <c r="BN2698" s="562">
        <f t="shared" si="2372"/>
        <v>1</v>
      </c>
      <c r="BO2698" s="313">
        <f t="shared" ref="BO2698:BO2708" si="2416">VALUE(LEFT(C2698,4)+IF($BN2698&lt;4,1,0))</f>
        <v>2026</v>
      </c>
      <c r="BP2698" s="313">
        <f t="shared" ref="BP2698:BP2708" si="2417">(BN2698/3-ROUNDDOWN(BN2698/3,0))*3</f>
        <v>1</v>
      </c>
      <c r="BQ2698" s="362"/>
    </row>
    <row r="2699" spans="1:69" ht="10.5" customHeight="1" x14ac:dyDescent="0.2">
      <c r="A2699" s="87" t="str">
        <f t="shared" si="2403"/>
        <v>2025-26RRU1</v>
      </c>
      <c r="B2699" s="87" t="str">
        <f t="shared" si="2404"/>
        <v>Y56</v>
      </c>
      <c r="C2699" s="240" t="s">
        <v>206</v>
      </c>
      <c r="D2699" s="240" t="s">
        <v>176</v>
      </c>
      <c r="E2699" s="42"/>
      <c r="F2699" s="320" t="str">
        <f>VLOOKUP($G2699,'Selection Sheet'!$C$15:$F$39,3,0)</f>
        <v>Y56</v>
      </c>
      <c r="G2699" s="320" t="str">
        <f t="shared" si="2371"/>
        <v>RRU</v>
      </c>
      <c r="H2699" s="240" t="s">
        <v>530</v>
      </c>
      <c r="I2699" s="534">
        <v>418</v>
      </c>
      <c r="J2699" s="534">
        <v>136</v>
      </c>
      <c r="K2699" s="534">
        <v>44</v>
      </c>
      <c r="L2699" s="534">
        <v>24</v>
      </c>
      <c r="M2699" s="534">
        <v>403</v>
      </c>
      <c r="N2699" s="534">
        <v>40</v>
      </c>
      <c r="O2699" s="534">
        <v>43</v>
      </c>
      <c r="P2699" s="534">
        <v>15</v>
      </c>
      <c r="Q2699" s="534" t="s">
        <v>80</v>
      </c>
      <c r="R2699" s="534" t="s">
        <v>80</v>
      </c>
      <c r="S2699" s="534">
        <v>1215</v>
      </c>
      <c r="T2699" s="549">
        <v>580</v>
      </c>
      <c r="U2699" s="554">
        <v>89.8</v>
      </c>
      <c r="V2699" s="554">
        <v>82.5</v>
      </c>
      <c r="W2699" s="554">
        <v>136</v>
      </c>
      <c r="X2699" s="498">
        <v>671</v>
      </c>
      <c r="Y2699" s="555">
        <v>67.3</v>
      </c>
      <c r="Z2699" s="554">
        <v>28</v>
      </c>
      <c r="AA2699" s="554">
        <v>197</v>
      </c>
      <c r="AB2699" s="549">
        <v>95</v>
      </c>
      <c r="AC2699" s="554">
        <v>58.7</v>
      </c>
      <c r="AD2699" s="554">
        <v>51</v>
      </c>
      <c r="AE2699" s="554">
        <v>97.6</v>
      </c>
      <c r="AF2699" s="502">
        <v>121</v>
      </c>
      <c r="AG2699" s="503">
        <v>159.21568629999999</v>
      </c>
      <c r="AH2699" s="503">
        <v>190.9</v>
      </c>
      <c r="AI2699" s="502">
        <v>102</v>
      </c>
      <c r="AJ2699" s="538">
        <v>238</v>
      </c>
      <c r="AK2699" s="538">
        <v>278</v>
      </c>
      <c r="AL2699" s="538" t="s">
        <v>80</v>
      </c>
      <c r="AM2699" s="538" t="s">
        <v>80</v>
      </c>
      <c r="AN2699" s="539"/>
      <c r="AO2699" s="539"/>
      <c r="AP2699" s="569"/>
      <c r="AQ2699" s="569"/>
      <c r="AR2699" s="539"/>
      <c r="AS2699" s="539"/>
      <c r="AT2699" s="539"/>
      <c r="AU2699" s="539"/>
      <c r="AV2699" s="539"/>
      <c r="AW2699" s="539"/>
      <c r="AX2699" s="539"/>
      <c r="AY2699" s="539"/>
      <c r="AZ2699" s="539"/>
      <c r="BA2699" s="539"/>
      <c r="BB2699" s="357"/>
      <c r="BC2699" s="592">
        <f t="shared" si="2405"/>
        <v>16240.000002599998</v>
      </c>
      <c r="BD2699" s="593">
        <f t="shared" si="2406"/>
        <v>19471.8</v>
      </c>
      <c r="BE2699" s="595">
        <f t="shared" si="2407"/>
        <v>52084</v>
      </c>
      <c r="BF2699" s="289">
        <f t="shared" si="2408"/>
        <v>47850</v>
      </c>
      <c r="BG2699" s="596">
        <f t="shared" si="2409"/>
        <v>78880</v>
      </c>
      <c r="BH2699" s="595">
        <f t="shared" si="2410"/>
        <v>45158.299999999996</v>
      </c>
      <c r="BI2699" s="289">
        <f t="shared" si="2411"/>
        <v>18788</v>
      </c>
      <c r="BJ2699" s="596">
        <f t="shared" si="2412"/>
        <v>132187</v>
      </c>
      <c r="BK2699" s="595">
        <f t="shared" si="2413"/>
        <v>5576.5</v>
      </c>
      <c r="BL2699" s="289">
        <f t="shared" si="2414"/>
        <v>4845</v>
      </c>
      <c r="BM2699" s="596">
        <f t="shared" si="2415"/>
        <v>9272</v>
      </c>
      <c r="BN2699" s="563">
        <f t="shared" si="2372"/>
        <v>1</v>
      </c>
      <c r="BO2699" s="87">
        <f t="shared" si="2416"/>
        <v>2026</v>
      </c>
      <c r="BP2699" s="87">
        <f t="shared" si="2417"/>
        <v>1</v>
      </c>
      <c r="BQ2699" s="202"/>
    </row>
    <row r="2700" spans="1:69" ht="10.5" customHeight="1" x14ac:dyDescent="0.2">
      <c r="A2700" s="87" t="str">
        <f t="shared" si="2403"/>
        <v>2025-26RX61</v>
      </c>
      <c r="B2700" s="87" t="str">
        <f t="shared" si="2404"/>
        <v>Y63</v>
      </c>
      <c r="C2700" s="240" t="s">
        <v>206</v>
      </c>
      <c r="D2700" s="240" t="s">
        <v>176</v>
      </c>
      <c r="E2700" s="42"/>
      <c r="F2700" s="320" t="str">
        <f>VLOOKUP($G2700,'Selection Sheet'!$C$15:$F$39,3,0)</f>
        <v>Y63</v>
      </c>
      <c r="G2700" s="320" t="str">
        <f t="shared" si="2371"/>
        <v>RX6</v>
      </c>
      <c r="H2700" s="240" t="s">
        <v>532</v>
      </c>
      <c r="I2700" s="534">
        <v>201</v>
      </c>
      <c r="J2700" s="534">
        <v>49</v>
      </c>
      <c r="K2700" s="534">
        <v>25</v>
      </c>
      <c r="L2700" s="534">
        <v>15</v>
      </c>
      <c r="M2700" s="534">
        <v>201</v>
      </c>
      <c r="N2700" s="534">
        <v>28</v>
      </c>
      <c r="O2700" s="534">
        <v>25</v>
      </c>
      <c r="P2700" s="534">
        <v>12</v>
      </c>
      <c r="Q2700" s="534" t="s">
        <v>80</v>
      </c>
      <c r="R2700" s="534" t="s">
        <v>80</v>
      </c>
      <c r="S2700" s="534">
        <v>556</v>
      </c>
      <c r="T2700" s="549">
        <v>292</v>
      </c>
      <c r="U2700" s="554">
        <v>85.4</v>
      </c>
      <c r="V2700" s="554">
        <v>74</v>
      </c>
      <c r="W2700" s="554">
        <v>127.8</v>
      </c>
      <c r="X2700" s="498">
        <v>276</v>
      </c>
      <c r="Y2700" s="555">
        <v>76.599999999999994</v>
      </c>
      <c r="Z2700" s="554">
        <v>30.5</v>
      </c>
      <c r="AA2700" s="554">
        <v>192.9</v>
      </c>
      <c r="AB2700" s="549">
        <v>42</v>
      </c>
      <c r="AC2700" s="554">
        <v>65.900000000000006</v>
      </c>
      <c r="AD2700" s="554">
        <v>51</v>
      </c>
      <c r="AE2700" s="554">
        <v>117.2</v>
      </c>
      <c r="AF2700" s="502">
        <v>56</v>
      </c>
      <c r="AG2700" s="503">
        <v>155.3125</v>
      </c>
      <c r="AH2700" s="503">
        <v>197.7</v>
      </c>
      <c r="AI2700" s="502">
        <v>48</v>
      </c>
      <c r="AJ2700" s="538">
        <v>71</v>
      </c>
      <c r="AK2700" s="538">
        <v>78</v>
      </c>
      <c r="AL2700" s="538" t="s">
        <v>80</v>
      </c>
      <c r="AM2700" s="538" t="s">
        <v>80</v>
      </c>
      <c r="AN2700" s="539"/>
      <c r="AO2700" s="539"/>
      <c r="AP2700" s="569"/>
      <c r="AQ2700" s="569"/>
      <c r="AR2700" s="539"/>
      <c r="AS2700" s="539"/>
      <c r="AT2700" s="539"/>
      <c r="AU2700" s="539"/>
      <c r="AV2700" s="539"/>
      <c r="AW2700" s="539"/>
      <c r="AX2700" s="539"/>
      <c r="AY2700" s="539"/>
      <c r="AZ2700" s="539"/>
      <c r="BA2700" s="539"/>
      <c r="BB2700" s="357"/>
      <c r="BC2700" s="592">
        <f t="shared" si="2405"/>
        <v>7455</v>
      </c>
      <c r="BD2700" s="593">
        <f t="shared" si="2406"/>
        <v>9489.5999999999985</v>
      </c>
      <c r="BE2700" s="595">
        <f t="shared" si="2407"/>
        <v>24936.800000000003</v>
      </c>
      <c r="BF2700" s="289">
        <f t="shared" si="2408"/>
        <v>21608</v>
      </c>
      <c r="BG2700" s="596">
        <f t="shared" si="2409"/>
        <v>37317.599999999999</v>
      </c>
      <c r="BH2700" s="595">
        <f t="shared" si="2410"/>
        <v>21141.599999999999</v>
      </c>
      <c r="BI2700" s="289">
        <f t="shared" si="2411"/>
        <v>8418</v>
      </c>
      <c r="BJ2700" s="596">
        <f t="shared" si="2412"/>
        <v>53240.4</v>
      </c>
      <c r="BK2700" s="595">
        <f t="shared" si="2413"/>
        <v>2767.8</v>
      </c>
      <c r="BL2700" s="289">
        <f t="shared" si="2414"/>
        <v>2142</v>
      </c>
      <c r="BM2700" s="596">
        <f t="shared" si="2415"/>
        <v>4922.4000000000005</v>
      </c>
      <c r="BN2700" s="563">
        <f t="shared" si="2372"/>
        <v>1</v>
      </c>
      <c r="BO2700" s="87">
        <f t="shared" si="2416"/>
        <v>2026</v>
      </c>
      <c r="BP2700" s="87">
        <f t="shared" si="2417"/>
        <v>1</v>
      </c>
      <c r="BQ2700" s="202"/>
    </row>
    <row r="2701" spans="1:69" ht="10.5" customHeight="1" x14ac:dyDescent="0.2">
      <c r="A2701" s="314" t="str">
        <f t="shared" si="2403"/>
        <v>2025-26RX71</v>
      </c>
      <c r="B2701" s="314" t="str">
        <f t="shared" si="2404"/>
        <v>Y62</v>
      </c>
      <c r="C2701" s="243" t="s">
        <v>206</v>
      </c>
      <c r="D2701" s="240" t="s">
        <v>176</v>
      </c>
      <c r="E2701" s="206"/>
      <c r="F2701" s="321" t="str">
        <f>VLOOKUP($G2701,'Selection Sheet'!$C$15:$F$39,3,0)</f>
        <v>Y62</v>
      </c>
      <c r="G2701" s="320" t="str">
        <f t="shared" si="2371"/>
        <v>RX7</v>
      </c>
      <c r="H2701" s="243" t="s">
        <v>533</v>
      </c>
      <c r="I2701" s="540">
        <v>378</v>
      </c>
      <c r="J2701" s="540">
        <v>127</v>
      </c>
      <c r="K2701" s="540">
        <v>54</v>
      </c>
      <c r="L2701" s="540">
        <v>33</v>
      </c>
      <c r="M2701" s="540">
        <v>376</v>
      </c>
      <c r="N2701" s="540">
        <v>37</v>
      </c>
      <c r="O2701" s="540">
        <v>54</v>
      </c>
      <c r="P2701" s="540">
        <v>19</v>
      </c>
      <c r="Q2701" s="540" t="s">
        <v>80</v>
      </c>
      <c r="R2701" s="540" t="s">
        <v>80</v>
      </c>
      <c r="S2701" s="540">
        <v>1384</v>
      </c>
      <c r="T2701" s="514">
        <v>697</v>
      </c>
      <c r="U2701" s="551">
        <v>88.5</v>
      </c>
      <c r="V2701" s="551">
        <v>76</v>
      </c>
      <c r="W2701" s="551">
        <v>141</v>
      </c>
      <c r="X2701" s="511">
        <v>717</v>
      </c>
      <c r="Y2701" s="556">
        <v>54.5</v>
      </c>
      <c r="Z2701" s="551">
        <v>21</v>
      </c>
      <c r="AA2701" s="551">
        <v>141.1</v>
      </c>
      <c r="AB2701" s="514">
        <v>113</v>
      </c>
      <c r="AC2701" s="551">
        <v>64.5</v>
      </c>
      <c r="AD2701" s="551">
        <v>59</v>
      </c>
      <c r="AE2701" s="551">
        <v>115.6</v>
      </c>
      <c r="AF2701" s="515">
        <v>185</v>
      </c>
      <c r="AG2701" s="516">
        <v>157.70860930000001</v>
      </c>
      <c r="AH2701" s="516">
        <v>217</v>
      </c>
      <c r="AI2701" s="515">
        <v>151</v>
      </c>
      <c r="AJ2701" s="519">
        <v>182</v>
      </c>
      <c r="AK2701" s="519">
        <v>195</v>
      </c>
      <c r="AL2701" s="519" t="s">
        <v>80</v>
      </c>
      <c r="AM2701" s="519" t="s">
        <v>80</v>
      </c>
      <c r="AN2701" s="570"/>
      <c r="AO2701" s="570"/>
      <c r="AP2701" s="570"/>
      <c r="AQ2701" s="570"/>
      <c r="AR2701" s="542"/>
      <c r="AS2701" s="542"/>
      <c r="AT2701" s="542"/>
      <c r="AU2701" s="542"/>
      <c r="AV2701" s="542"/>
      <c r="AW2701" s="542"/>
      <c r="AX2701" s="542"/>
      <c r="AY2701" s="542"/>
      <c r="AZ2701" s="542"/>
      <c r="BA2701" s="542"/>
      <c r="BB2701" s="358"/>
      <c r="BC2701" s="597">
        <f t="shared" si="2405"/>
        <v>23814.0000043</v>
      </c>
      <c r="BD2701" s="598">
        <f t="shared" si="2406"/>
        <v>32767</v>
      </c>
      <c r="BE2701" s="602">
        <f t="shared" si="2407"/>
        <v>61684.5</v>
      </c>
      <c r="BF2701" s="603">
        <f t="shared" si="2408"/>
        <v>52972</v>
      </c>
      <c r="BG2701" s="604">
        <f t="shared" si="2409"/>
        <v>98277</v>
      </c>
      <c r="BH2701" s="602">
        <f t="shared" si="2410"/>
        <v>39076.5</v>
      </c>
      <c r="BI2701" s="603">
        <f t="shared" si="2411"/>
        <v>15057</v>
      </c>
      <c r="BJ2701" s="604">
        <f t="shared" si="2412"/>
        <v>101168.7</v>
      </c>
      <c r="BK2701" s="602">
        <f t="shared" si="2413"/>
        <v>7288.5</v>
      </c>
      <c r="BL2701" s="603">
        <f t="shared" si="2414"/>
        <v>6667</v>
      </c>
      <c r="BM2701" s="604">
        <f t="shared" si="2415"/>
        <v>13062.8</v>
      </c>
      <c r="BN2701" s="564">
        <f t="shared" si="2372"/>
        <v>1</v>
      </c>
      <c r="BO2701" s="314">
        <f t="shared" si="2416"/>
        <v>2026</v>
      </c>
      <c r="BP2701" s="314">
        <f t="shared" si="2417"/>
        <v>1</v>
      </c>
      <c r="BQ2701" s="202"/>
    </row>
    <row r="2702" spans="1:69" ht="10.5" customHeight="1" x14ac:dyDescent="0.2">
      <c r="A2702" s="87" t="str">
        <f t="shared" si="2403"/>
        <v>2025-26RX81</v>
      </c>
      <c r="B2702" s="87" t="str">
        <f t="shared" si="2404"/>
        <v>Y63</v>
      </c>
      <c r="C2702" s="240" t="s">
        <v>206</v>
      </c>
      <c r="D2702" s="240" t="s">
        <v>176</v>
      </c>
      <c r="E2702" s="42"/>
      <c r="F2702" s="320" t="str">
        <f>VLOOKUP($G2702,'Selection Sheet'!$C$15:$F$39,3,0)</f>
        <v>Y63</v>
      </c>
      <c r="G2702" s="320" t="str">
        <f t="shared" si="2371"/>
        <v>RX8</v>
      </c>
      <c r="H2702" s="240" t="s">
        <v>534</v>
      </c>
      <c r="I2702" s="534">
        <v>320</v>
      </c>
      <c r="J2702" s="534">
        <v>72</v>
      </c>
      <c r="K2702" s="534">
        <v>29</v>
      </c>
      <c r="L2702" s="534">
        <v>12</v>
      </c>
      <c r="M2702" s="534">
        <v>310</v>
      </c>
      <c r="N2702" s="534">
        <v>19</v>
      </c>
      <c r="O2702" s="534">
        <v>27</v>
      </c>
      <c r="P2702" s="534">
        <v>7</v>
      </c>
      <c r="Q2702" s="534" t="s">
        <v>80</v>
      </c>
      <c r="R2702" s="534" t="s">
        <v>80</v>
      </c>
      <c r="S2702" s="534">
        <v>1081</v>
      </c>
      <c r="T2702" s="549">
        <v>570</v>
      </c>
      <c r="U2702" s="554">
        <v>85.5</v>
      </c>
      <c r="V2702" s="554">
        <v>76</v>
      </c>
      <c r="W2702" s="554">
        <v>135.1</v>
      </c>
      <c r="X2702" s="498">
        <v>532</v>
      </c>
      <c r="Y2702" s="555">
        <v>90.6</v>
      </c>
      <c r="Z2702" s="554">
        <v>31</v>
      </c>
      <c r="AA2702" s="554">
        <v>254.2</v>
      </c>
      <c r="AB2702" s="549">
        <v>90</v>
      </c>
      <c r="AC2702" s="554">
        <v>60.5</v>
      </c>
      <c r="AD2702" s="554">
        <v>47.5</v>
      </c>
      <c r="AE2702" s="554">
        <v>105.6</v>
      </c>
      <c r="AF2702" s="502">
        <v>111</v>
      </c>
      <c r="AG2702" s="503">
        <v>146.09473679999999</v>
      </c>
      <c r="AH2702" s="503">
        <v>206</v>
      </c>
      <c r="AI2702" s="502">
        <v>95</v>
      </c>
      <c r="AJ2702" s="506">
        <v>167</v>
      </c>
      <c r="AK2702" s="506">
        <v>209</v>
      </c>
      <c r="AL2702" s="506" t="s">
        <v>80</v>
      </c>
      <c r="AM2702" s="506" t="s">
        <v>80</v>
      </c>
      <c r="AN2702" s="569"/>
      <c r="AO2702" s="569"/>
      <c r="AP2702" s="569"/>
      <c r="AQ2702" s="569"/>
      <c r="AR2702" s="539"/>
      <c r="AS2702" s="539"/>
      <c r="AT2702" s="539"/>
      <c r="AU2702" s="539"/>
      <c r="AV2702" s="539"/>
      <c r="AW2702" s="539"/>
      <c r="AX2702" s="539"/>
      <c r="AY2702" s="539"/>
      <c r="AZ2702" s="539"/>
      <c r="BA2702" s="539"/>
      <c r="BB2702" s="357"/>
      <c r="BC2702" s="592">
        <f t="shared" si="2405"/>
        <v>13878.999995999999</v>
      </c>
      <c r="BD2702" s="593">
        <f t="shared" si="2406"/>
        <v>19570</v>
      </c>
      <c r="BE2702" s="595">
        <f t="shared" si="2407"/>
        <v>48735</v>
      </c>
      <c r="BF2702" s="289">
        <f t="shared" si="2408"/>
        <v>43320</v>
      </c>
      <c r="BG2702" s="596">
        <f t="shared" si="2409"/>
        <v>77007</v>
      </c>
      <c r="BH2702" s="595">
        <f t="shared" si="2410"/>
        <v>48199.199999999997</v>
      </c>
      <c r="BI2702" s="289">
        <f t="shared" si="2411"/>
        <v>16492</v>
      </c>
      <c r="BJ2702" s="596">
        <f t="shared" si="2412"/>
        <v>135234.4</v>
      </c>
      <c r="BK2702" s="595">
        <f t="shared" si="2413"/>
        <v>5445</v>
      </c>
      <c r="BL2702" s="289">
        <f t="shared" si="2414"/>
        <v>4275</v>
      </c>
      <c r="BM2702" s="596">
        <f t="shared" si="2415"/>
        <v>9504</v>
      </c>
      <c r="BN2702" s="563">
        <f t="shared" si="2372"/>
        <v>1</v>
      </c>
      <c r="BO2702" s="87">
        <f t="shared" si="2416"/>
        <v>2026</v>
      </c>
      <c r="BP2702" s="87">
        <f t="shared" si="2417"/>
        <v>1</v>
      </c>
      <c r="BQ2702" s="202"/>
    </row>
    <row r="2703" spans="1:69" ht="10.5" customHeight="1" x14ac:dyDescent="0.2">
      <c r="A2703" s="87" t="str">
        <f t="shared" si="2403"/>
        <v>2025-26RX91</v>
      </c>
      <c r="B2703" s="87" t="str">
        <f t="shared" si="2404"/>
        <v>Y60</v>
      </c>
      <c r="C2703" s="240" t="s">
        <v>206</v>
      </c>
      <c r="D2703" s="240" t="s">
        <v>176</v>
      </c>
      <c r="E2703" s="42"/>
      <c r="F2703" s="320" t="str">
        <f>VLOOKUP($G2703,'Selection Sheet'!$C$15:$F$39,3,0)</f>
        <v>Y60</v>
      </c>
      <c r="G2703" s="320" t="str">
        <f t="shared" si="2371"/>
        <v>RX9</v>
      </c>
      <c r="H2703" s="240" t="s">
        <v>535</v>
      </c>
      <c r="I2703" s="534">
        <v>271</v>
      </c>
      <c r="J2703" s="534">
        <v>59</v>
      </c>
      <c r="K2703" s="534">
        <v>38</v>
      </c>
      <c r="L2703" s="534">
        <v>19</v>
      </c>
      <c r="M2703" s="534">
        <v>270</v>
      </c>
      <c r="N2703" s="534">
        <v>15</v>
      </c>
      <c r="O2703" s="534">
        <v>37</v>
      </c>
      <c r="P2703" s="534">
        <v>8</v>
      </c>
      <c r="Q2703" s="534" t="s">
        <v>80</v>
      </c>
      <c r="R2703" s="534" t="s">
        <v>80</v>
      </c>
      <c r="S2703" s="534">
        <v>760</v>
      </c>
      <c r="T2703" s="549">
        <v>485</v>
      </c>
      <c r="U2703" s="554">
        <v>117.5</v>
      </c>
      <c r="V2703" s="554">
        <v>93</v>
      </c>
      <c r="W2703" s="554">
        <v>189</v>
      </c>
      <c r="X2703" s="498">
        <v>483</v>
      </c>
      <c r="Y2703" s="555">
        <v>92.1</v>
      </c>
      <c r="Z2703" s="554">
        <v>35</v>
      </c>
      <c r="AA2703" s="554">
        <v>236</v>
      </c>
      <c r="AB2703" s="549">
        <v>78</v>
      </c>
      <c r="AC2703" s="554">
        <v>78.8</v>
      </c>
      <c r="AD2703" s="554">
        <v>58</v>
      </c>
      <c r="AE2703" s="554">
        <v>150.6</v>
      </c>
      <c r="AF2703" s="502">
        <v>115</v>
      </c>
      <c r="AG2703" s="503">
        <v>162.556962</v>
      </c>
      <c r="AH2703" s="503">
        <v>252.6</v>
      </c>
      <c r="AI2703" s="502">
        <v>79</v>
      </c>
      <c r="AJ2703" s="506">
        <v>95</v>
      </c>
      <c r="AK2703" s="506">
        <v>110</v>
      </c>
      <c r="AL2703" s="506" t="s">
        <v>80</v>
      </c>
      <c r="AM2703" s="506" t="s">
        <v>80</v>
      </c>
      <c r="AN2703" s="569"/>
      <c r="AO2703" s="569"/>
      <c r="AP2703" s="569"/>
      <c r="AQ2703" s="569"/>
      <c r="AR2703" s="539"/>
      <c r="AS2703" s="539"/>
      <c r="AT2703" s="539"/>
      <c r="AU2703" s="539"/>
      <c r="AV2703" s="539"/>
      <c r="AW2703" s="539"/>
      <c r="AX2703" s="539"/>
      <c r="AY2703" s="539"/>
      <c r="AZ2703" s="539"/>
      <c r="BA2703" s="539"/>
      <c r="BB2703" s="357"/>
      <c r="BC2703" s="592">
        <f t="shared" si="2405"/>
        <v>12841.999997999999</v>
      </c>
      <c r="BD2703" s="593">
        <f t="shared" si="2406"/>
        <v>19955.399999999998</v>
      </c>
      <c r="BE2703" s="595">
        <f t="shared" si="2407"/>
        <v>56987.5</v>
      </c>
      <c r="BF2703" s="289">
        <f t="shared" si="2408"/>
        <v>45105</v>
      </c>
      <c r="BG2703" s="596">
        <f t="shared" si="2409"/>
        <v>91665</v>
      </c>
      <c r="BH2703" s="595">
        <f t="shared" si="2410"/>
        <v>44484.299999999996</v>
      </c>
      <c r="BI2703" s="289">
        <f t="shared" si="2411"/>
        <v>16905</v>
      </c>
      <c r="BJ2703" s="596">
        <f t="shared" si="2412"/>
        <v>113988</v>
      </c>
      <c r="BK2703" s="595">
        <f t="shared" si="2413"/>
        <v>6146.4</v>
      </c>
      <c r="BL2703" s="289">
        <f t="shared" si="2414"/>
        <v>4524</v>
      </c>
      <c r="BM2703" s="596">
        <f t="shared" si="2415"/>
        <v>11746.8</v>
      </c>
      <c r="BN2703" s="563">
        <f t="shared" si="2372"/>
        <v>1</v>
      </c>
      <c r="BO2703" s="87">
        <f t="shared" si="2416"/>
        <v>2026</v>
      </c>
      <c r="BP2703" s="87">
        <f t="shared" si="2417"/>
        <v>1</v>
      </c>
      <c r="BQ2703" s="202"/>
    </row>
    <row r="2704" spans="1:69" ht="10.5" customHeight="1" x14ac:dyDescent="0.2">
      <c r="A2704" s="314" t="str">
        <f t="shared" si="2403"/>
        <v>2025-26RYA1</v>
      </c>
      <c r="B2704" s="314" t="str">
        <f t="shared" si="2404"/>
        <v>Y60</v>
      </c>
      <c r="C2704" s="243" t="s">
        <v>206</v>
      </c>
      <c r="D2704" s="240" t="s">
        <v>176</v>
      </c>
      <c r="E2704" s="206"/>
      <c r="F2704" s="321" t="str">
        <f>VLOOKUP($G2704,'Selection Sheet'!$C$15:$F$39,3,0)</f>
        <v>Y60</v>
      </c>
      <c r="G2704" s="321" t="str">
        <f t="shared" si="2371"/>
        <v>RYA</v>
      </c>
      <c r="H2704" s="243" t="s">
        <v>536</v>
      </c>
      <c r="I2704" s="540">
        <v>386</v>
      </c>
      <c r="J2704" s="540">
        <v>101</v>
      </c>
      <c r="K2704" s="540">
        <v>48</v>
      </c>
      <c r="L2704" s="540">
        <v>22</v>
      </c>
      <c r="M2704" s="540">
        <v>392</v>
      </c>
      <c r="N2704" s="540">
        <v>27</v>
      </c>
      <c r="O2704" s="540">
        <v>50</v>
      </c>
      <c r="P2704" s="540">
        <v>17</v>
      </c>
      <c r="Q2704" s="540" t="s">
        <v>80</v>
      </c>
      <c r="R2704" s="540" t="s">
        <v>80</v>
      </c>
      <c r="S2704" s="540">
        <v>1194</v>
      </c>
      <c r="T2704" s="514">
        <v>451</v>
      </c>
      <c r="U2704" s="551">
        <v>94.8</v>
      </c>
      <c r="V2704" s="551">
        <v>84</v>
      </c>
      <c r="W2704" s="551">
        <v>142</v>
      </c>
      <c r="X2704" s="511">
        <v>498</v>
      </c>
      <c r="Y2704" s="556">
        <v>95.7</v>
      </c>
      <c r="Z2704" s="551">
        <v>34</v>
      </c>
      <c r="AA2704" s="551">
        <v>302.60000000000002</v>
      </c>
      <c r="AB2704" s="514">
        <v>87</v>
      </c>
      <c r="AC2704" s="551">
        <v>63.2</v>
      </c>
      <c r="AD2704" s="551">
        <v>57</v>
      </c>
      <c r="AE2704" s="551">
        <v>114.4</v>
      </c>
      <c r="AF2704" s="515">
        <v>92</v>
      </c>
      <c r="AG2704" s="516">
        <v>128.66666670000001</v>
      </c>
      <c r="AH2704" s="516">
        <v>168.6</v>
      </c>
      <c r="AI2704" s="515">
        <v>78</v>
      </c>
      <c r="AJ2704" s="519">
        <v>236</v>
      </c>
      <c r="AK2704" s="519">
        <v>245</v>
      </c>
      <c r="AL2704" s="519" t="s">
        <v>80</v>
      </c>
      <c r="AM2704" s="519" t="s">
        <v>80</v>
      </c>
      <c r="AN2704" s="570"/>
      <c r="AO2704" s="570"/>
      <c r="AP2704" s="570"/>
      <c r="AQ2704" s="570"/>
      <c r="AR2704" s="542"/>
      <c r="AS2704" s="542"/>
      <c r="AT2704" s="542"/>
      <c r="AU2704" s="542"/>
      <c r="AV2704" s="542"/>
      <c r="AW2704" s="542"/>
      <c r="AX2704" s="542"/>
      <c r="AY2704" s="542"/>
      <c r="AZ2704" s="542"/>
      <c r="BA2704" s="542"/>
      <c r="BB2704" s="358"/>
      <c r="BC2704" s="597">
        <f t="shared" si="2405"/>
        <v>10036.0000026</v>
      </c>
      <c r="BD2704" s="598">
        <f t="shared" si="2406"/>
        <v>13150.8</v>
      </c>
      <c r="BE2704" s="602">
        <f t="shared" si="2407"/>
        <v>42754.799999999996</v>
      </c>
      <c r="BF2704" s="603">
        <f t="shared" si="2408"/>
        <v>37884</v>
      </c>
      <c r="BG2704" s="604">
        <f t="shared" si="2409"/>
        <v>64042</v>
      </c>
      <c r="BH2704" s="602">
        <f t="shared" si="2410"/>
        <v>47658.6</v>
      </c>
      <c r="BI2704" s="603">
        <f t="shared" si="2411"/>
        <v>16932</v>
      </c>
      <c r="BJ2704" s="604">
        <f t="shared" si="2412"/>
        <v>150694.80000000002</v>
      </c>
      <c r="BK2704" s="602">
        <f t="shared" si="2413"/>
        <v>5498.4000000000005</v>
      </c>
      <c r="BL2704" s="603">
        <f t="shared" si="2414"/>
        <v>4959</v>
      </c>
      <c r="BM2704" s="604">
        <f t="shared" si="2415"/>
        <v>9952.8000000000011</v>
      </c>
      <c r="BN2704" s="564">
        <f t="shared" si="2372"/>
        <v>1</v>
      </c>
      <c r="BO2704" s="314">
        <f t="shared" si="2416"/>
        <v>2026</v>
      </c>
      <c r="BP2704" s="314">
        <f t="shared" si="2417"/>
        <v>1</v>
      </c>
      <c r="BQ2704" s="202"/>
    </row>
    <row r="2705" spans="1:69" ht="10.5" customHeight="1" x14ac:dyDescent="0.2">
      <c r="A2705" s="87" t="str">
        <f t="shared" si="2403"/>
        <v>2025-26RYC1</v>
      </c>
      <c r="B2705" s="87" t="str">
        <f t="shared" si="2404"/>
        <v>Y61</v>
      </c>
      <c r="C2705" s="240" t="s">
        <v>206</v>
      </c>
      <c r="D2705" s="240" t="s">
        <v>176</v>
      </c>
      <c r="E2705" s="42"/>
      <c r="F2705" s="320" t="str">
        <f>VLOOKUP($G2705,'Selection Sheet'!$C$15:$F$39,3,0)</f>
        <v>Y61</v>
      </c>
      <c r="G2705" s="320" t="str">
        <f t="shared" si="2371"/>
        <v>RYC</v>
      </c>
      <c r="H2705" s="240" t="s">
        <v>537</v>
      </c>
      <c r="I2705" s="534">
        <v>346</v>
      </c>
      <c r="J2705" s="534">
        <v>101</v>
      </c>
      <c r="K2705" s="534">
        <v>59</v>
      </c>
      <c r="L2705" s="534">
        <v>32</v>
      </c>
      <c r="M2705" s="534">
        <v>344</v>
      </c>
      <c r="N2705" s="534">
        <v>25</v>
      </c>
      <c r="O2705" s="534">
        <v>58</v>
      </c>
      <c r="P2705" s="534">
        <v>14</v>
      </c>
      <c r="Q2705" s="534" t="s">
        <v>80</v>
      </c>
      <c r="R2705" s="534" t="s">
        <v>80</v>
      </c>
      <c r="S2705" s="534">
        <v>1141</v>
      </c>
      <c r="T2705" s="549">
        <v>671</v>
      </c>
      <c r="U2705" s="554">
        <v>106.5</v>
      </c>
      <c r="V2705" s="554">
        <v>91</v>
      </c>
      <c r="W2705" s="554">
        <v>166</v>
      </c>
      <c r="X2705" s="498">
        <v>618</v>
      </c>
      <c r="Y2705" s="555">
        <v>67.8</v>
      </c>
      <c r="Z2705" s="554">
        <v>27</v>
      </c>
      <c r="AA2705" s="554">
        <v>197</v>
      </c>
      <c r="AB2705" s="549">
        <v>102</v>
      </c>
      <c r="AC2705" s="554">
        <v>60.1</v>
      </c>
      <c r="AD2705" s="554">
        <v>58</v>
      </c>
      <c r="AE2705" s="554">
        <v>92</v>
      </c>
      <c r="AF2705" s="502">
        <v>113</v>
      </c>
      <c r="AG2705" s="503">
        <v>163.39784950000001</v>
      </c>
      <c r="AH2705" s="503">
        <v>222.2</v>
      </c>
      <c r="AI2705" s="502">
        <v>93</v>
      </c>
      <c r="AJ2705" s="538">
        <v>124</v>
      </c>
      <c r="AK2705" s="538">
        <v>130</v>
      </c>
      <c r="AL2705" s="538" t="s">
        <v>80</v>
      </c>
      <c r="AM2705" s="538" t="s">
        <v>80</v>
      </c>
      <c r="AN2705" s="539"/>
      <c r="AO2705" s="539"/>
      <c r="AP2705" s="569"/>
      <c r="AQ2705" s="569"/>
      <c r="AR2705" s="539"/>
      <c r="AS2705" s="539"/>
      <c r="AT2705" s="539"/>
      <c r="AU2705" s="539"/>
      <c r="AV2705" s="539"/>
      <c r="AW2705" s="539"/>
      <c r="AX2705" s="539"/>
      <c r="AY2705" s="539"/>
      <c r="AZ2705" s="539"/>
      <c r="BA2705" s="539"/>
      <c r="BB2705" s="357"/>
      <c r="BC2705" s="592">
        <f t="shared" si="2405"/>
        <v>15196.000003500001</v>
      </c>
      <c r="BD2705" s="593">
        <f t="shared" si="2406"/>
        <v>20664.599999999999</v>
      </c>
      <c r="BE2705" s="595">
        <f t="shared" si="2407"/>
        <v>71461.5</v>
      </c>
      <c r="BF2705" s="289">
        <f t="shared" si="2408"/>
        <v>61061</v>
      </c>
      <c r="BG2705" s="596">
        <f t="shared" si="2409"/>
        <v>111386</v>
      </c>
      <c r="BH2705" s="595">
        <f t="shared" si="2410"/>
        <v>41900.400000000001</v>
      </c>
      <c r="BI2705" s="289">
        <f t="shared" si="2411"/>
        <v>16686</v>
      </c>
      <c r="BJ2705" s="596">
        <f t="shared" si="2412"/>
        <v>121746</v>
      </c>
      <c r="BK2705" s="595">
        <f t="shared" si="2413"/>
        <v>6130.2</v>
      </c>
      <c r="BL2705" s="289">
        <f t="shared" si="2414"/>
        <v>5916</v>
      </c>
      <c r="BM2705" s="596">
        <f t="shared" si="2415"/>
        <v>9384</v>
      </c>
      <c r="BN2705" s="563">
        <f t="shared" si="2372"/>
        <v>1</v>
      </c>
      <c r="BO2705" s="87">
        <f t="shared" si="2416"/>
        <v>2026</v>
      </c>
      <c r="BP2705" s="87">
        <f t="shared" si="2417"/>
        <v>1</v>
      </c>
      <c r="BQ2705" s="202"/>
    </row>
    <row r="2706" spans="1:69" ht="10.5" customHeight="1" x14ac:dyDescent="0.2">
      <c r="A2706" s="87" t="str">
        <f t="shared" si="2403"/>
        <v>2025-26RYD1</v>
      </c>
      <c r="B2706" s="87" t="str">
        <f t="shared" si="2404"/>
        <v>Y59</v>
      </c>
      <c r="C2706" s="240" t="s">
        <v>206</v>
      </c>
      <c r="D2706" s="240" t="s">
        <v>176</v>
      </c>
      <c r="E2706" s="42"/>
      <c r="F2706" s="320" t="str">
        <f>VLOOKUP($G2706,'Selection Sheet'!$C$15:$F$39,3,0)</f>
        <v>Y59</v>
      </c>
      <c r="G2706" s="320" t="str">
        <f t="shared" si="2371"/>
        <v>RYD</v>
      </c>
      <c r="H2706" s="240" t="s">
        <v>538</v>
      </c>
      <c r="I2706" s="534">
        <v>272</v>
      </c>
      <c r="J2706" s="534">
        <v>78</v>
      </c>
      <c r="K2706" s="534">
        <v>37</v>
      </c>
      <c r="L2706" s="534">
        <v>22</v>
      </c>
      <c r="M2706" s="534">
        <v>272</v>
      </c>
      <c r="N2706" s="534">
        <v>29</v>
      </c>
      <c r="O2706" s="534">
        <v>37</v>
      </c>
      <c r="P2706" s="534">
        <v>14</v>
      </c>
      <c r="Q2706" s="534" t="s">
        <v>80</v>
      </c>
      <c r="R2706" s="534" t="s">
        <v>80</v>
      </c>
      <c r="S2706" s="534">
        <v>716</v>
      </c>
      <c r="T2706" s="549">
        <v>433</v>
      </c>
      <c r="U2706" s="554">
        <v>95.9</v>
      </c>
      <c r="V2706" s="554">
        <v>80</v>
      </c>
      <c r="W2706" s="554">
        <v>156.19999999999999</v>
      </c>
      <c r="X2706" s="498">
        <v>480</v>
      </c>
      <c r="Y2706" s="555">
        <v>66.400000000000006</v>
      </c>
      <c r="Z2706" s="554">
        <v>26</v>
      </c>
      <c r="AA2706" s="554">
        <v>162.5</v>
      </c>
      <c r="AB2706" s="549">
        <v>86</v>
      </c>
      <c r="AC2706" s="554">
        <v>68.2</v>
      </c>
      <c r="AD2706" s="554">
        <v>57</v>
      </c>
      <c r="AE2706" s="554">
        <v>109</v>
      </c>
      <c r="AF2706" s="502">
        <v>96</v>
      </c>
      <c r="AG2706" s="503">
        <v>152.84523809999999</v>
      </c>
      <c r="AH2706" s="503">
        <v>217.1</v>
      </c>
      <c r="AI2706" s="502">
        <v>84</v>
      </c>
      <c r="AJ2706" s="538">
        <v>105</v>
      </c>
      <c r="AK2706" s="538">
        <v>110</v>
      </c>
      <c r="AL2706" s="538" t="s">
        <v>80</v>
      </c>
      <c r="AM2706" s="538" t="s">
        <v>80</v>
      </c>
      <c r="AN2706" s="539"/>
      <c r="AO2706" s="539"/>
      <c r="AP2706" s="569"/>
      <c r="AQ2706" s="569"/>
      <c r="AR2706" s="539"/>
      <c r="AS2706" s="539"/>
      <c r="AT2706" s="539"/>
      <c r="AU2706" s="539"/>
      <c r="AV2706" s="539"/>
      <c r="AW2706" s="539"/>
      <c r="AX2706" s="539"/>
      <c r="AY2706" s="539"/>
      <c r="AZ2706" s="539"/>
      <c r="BA2706" s="539"/>
      <c r="BB2706" s="357"/>
      <c r="BC2706" s="592">
        <f t="shared" si="2405"/>
        <v>12839.000000399999</v>
      </c>
      <c r="BD2706" s="593">
        <f t="shared" si="2406"/>
        <v>18236.399999999998</v>
      </c>
      <c r="BE2706" s="595">
        <f t="shared" si="2407"/>
        <v>41524.700000000004</v>
      </c>
      <c r="BF2706" s="289">
        <f t="shared" si="2408"/>
        <v>34640</v>
      </c>
      <c r="BG2706" s="596">
        <f t="shared" si="2409"/>
        <v>67634.599999999991</v>
      </c>
      <c r="BH2706" s="595">
        <f t="shared" si="2410"/>
        <v>31872.000000000004</v>
      </c>
      <c r="BI2706" s="289">
        <f t="shared" si="2411"/>
        <v>12480</v>
      </c>
      <c r="BJ2706" s="596">
        <f t="shared" si="2412"/>
        <v>78000</v>
      </c>
      <c r="BK2706" s="595">
        <f t="shared" si="2413"/>
        <v>5865.2</v>
      </c>
      <c r="BL2706" s="289">
        <f t="shared" si="2414"/>
        <v>4902</v>
      </c>
      <c r="BM2706" s="596">
        <f t="shared" si="2415"/>
        <v>9374</v>
      </c>
      <c r="BN2706" s="563">
        <f t="shared" si="2372"/>
        <v>1</v>
      </c>
      <c r="BO2706" s="87">
        <f t="shared" si="2416"/>
        <v>2026</v>
      </c>
      <c r="BP2706" s="87">
        <f t="shared" si="2417"/>
        <v>1</v>
      </c>
      <c r="BQ2706" s="202"/>
    </row>
    <row r="2707" spans="1:69" ht="10.5" customHeight="1" x14ac:dyDescent="0.2">
      <c r="A2707" s="87" t="str">
        <f t="shared" si="2403"/>
        <v>2025-26RYE1</v>
      </c>
      <c r="B2707" s="87" t="str">
        <f t="shared" si="2404"/>
        <v>Y59</v>
      </c>
      <c r="C2707" s="240" t="s">
        <v>206</v>
      </c>
      <c r="D2707" s="240" t="s">
        <v>176</v>
      </c>
      <c r="E2707" s="42"/>
      <c r="F2707" s="320" t="str">
        <f>VLOOKUP($G2707,'Selection Sheet'!$C$15:$F$39,3,0)</f>
        <v>Y59</v>
      </c>
      <c r="G2707" s="320" t="str">
        <f t="shared" si="2371"/>
        <v>RYE</v>
      </c>
      <c r="H2707" s="240" t="s">
        <v>539</v>
      </c>
      <c r="I2707" s="534">
        <v>254</v>
      </c>
      <c r="J2707" s="534">
        <v>71</v>
      </c>
      <c r="K2707" s="534">
        <v>35</v>
      </c>
      <c r="L2707" s="534">
        <v>19</v>
      </c>
      <c r="M2707" s="534">
        <v>249</v>
      </c>
      <c r="N2707" s="534">
        <v>26</v>
      </c>
      <c r="O2707" s="534">
        <v>35</v>
      </c>
      <c r="P2707" s="534">
        <v>12</v>
      </c>
      <c r="Q2707" s="534" t="s">
        <v>80</v>
      </c>
      <c r="R2707" s="534" t="s">
        <v>80</v>
      </c>
      <c r="S2707" s="534">
        <v>540</v>
      </c>
      <c r="T2707" s="549">
        <v>352</v>
      </c>
      <c r="U2707" s="554">
        <v>104.6</v>
      </c>
      <c r="V2707" s="554">
        <v>89</v>
      </c>
      <c r="W2707" s="554">
        <v>145.9</v>
      </c>
      <c r="X2707" s="498">
        <v>350</v>
      </c>
      <c r="Y2707" s="555">
        <v>70.7</v>
      </c>
      <c r="Z2707" s="554">
        <v>21</v>
      </c>
      <c r="AA2707" s="554">
        <v>174.7</v>
      </c>
      <c r="AB2707" s="549">
        <v>80</v>
      </c>
      <c r="AC2707" s="554">
        <v>56.5</v>
      </c>
      <c r="AD2707" s="554">
        <v>45.5</v>
      </c>
      <c r="AE2707" s="554">
        <v>96</v>
      </c>
      <c r="AF2707" s="502">
        <v>69</v>
      </c>
      <c r="AG2707" s="503">
        <v>139.62295080000001</v>
      </c>
      <c r="AH2707" s="503">
        <v>186</v>
      </c>
      <c r="AI2707" s="502">
        <v>61</v>
      </c>
      <c r="AJ2707" s="538">
        <v>97</v>
      </c>
      <c r="AK2707" s="538">
        <v>154</v>
      </c>
      <c r="AL2707" s="538" t="s">
        <v>80</v>
      </c>
      <c r="AM2707" s="538" t="s">
        <v>80</v>
      </c>
      <c r="AN2707" s="539"/>
      <c r="AO2707" s="539"/>
      <c r="AP2707" s="569"/>
      <c r="AQ2707" s="569"/>
      <c r="AR2707" s="539"/>
      <c r="AS2707" s="539"/>
      <c r="AT2707" s="539"/>
      <c r="AU2707" s="539"/>
      <c r="AV2707" s="539"/>
      <c r="AW2707" s="539"/>
      <c r="AX2707" s="539"/>
      <c r="AY2707" s="539"/>
      <c r="AZ2707" s="539"/>
      <c r="BA2707" s="539"/>
      <c r="BB2707" s="357"/>
      <c r="BC2707" s="592">
        <f t="shared" si="2405"/>
        <v>8516.9999988</v>
      </c>
      <c r="BD2707" s="593">
        <f t="shared" si="2406"/>
        <v>11346</v>
      </c>
      <c r="BE2707" s="595">
        <f t="shared" si="2407"/>
        <v>36819.199999999997</v>
      </c>
      <c r="BF2707" s="289">
        <f t="shared" si="2408"/>
        <v>31328</v>
      </c>
      <c r="BG2707" s="596">
        <f t="shared" si="2409"/>
        <v>51356.800000000003</v>
      </c>
      <c r="BH2707" s="595">
        <f t="shared" si="2410"/>
        <v>24745</v>
      </c>
      <c r="BI2707" s="289">
        <f t="shared" si="2411"/>
        <v>7350</v>
      </c>
      <c r="BJ2707" s="596">
        <f t="shared" si="2412"/>
        <v>61144.999999999993</v>
      </c>
      <c r="BK2707" s="595">
        <f t="shared" si="2413"/>
        <v>4520</v>
      </c>
      <c r="BL2707" s="289">
        <f t="shared" si="2414"/>
        <v>3640</v>
      </c>
      <c r="BM2707" s="596">
        <f t="shared" si="2415"/>
        <v>7680</v>
      </c>
      <c r="BN2707" s="563">
        <f t="shared" si="2372"/>
        <v>1</v>
      </c>
      <c r="BO2707" s="87">
        <f t="shared" si="2416"/>
        <v>2026</v>
      </c>
      <c r="BP2707" s="87">
        <f t="shared" si="2417"/>
        <v>1</v>
      </c>
      <c r="BQ2707" s="202"/>
    </row>
    <row r="2708" spans="1:69" ht="10.5" customHeight="1" x14ac:dyDescent="0.2">
      <c r="A2708" s="312" t="str">
        <f t="shared" si="2403"/>
        <v>2025-26RYF1</v>
      </c>
      <c r="B2708" s="312" t="str">
        <f t="shared" si="2404"/>
        <v>Y58</v>
      </c>
      <c r="C2708" s="245" t="s">
        <v>206</v>
      </c>
      <c r="D2708" s="245" t="s">
        <v>176</v>
      </c>
      <c r="E2708" s="53"/>
      <c r="F2708" s="322" t="str">
        <f>VLOOKUP($G2708,'Selection Sheet'!$C$15:$F$39,3,0)</f>
        <v>Y58</v>
      </c>
      <c r="G2708" s="322" t="str">
        <f t="shared" si="2371"/>
        <v>RYF</v>
      </c>
      <c r="H2708" s="245" t="s">
        <v>540</v>
      </c>
      <c r="I2708" s="543">
        <v>324</v>
      </c>
      <c r="J2708" s="543">
        <v>68</v>
      </c>
      <c r="K2708" s="543">
        <v>44</v>
      </c>
      <c r="L2708" s="543">
        <v>15</v>
      </c>
      <c r="M2708" s="543">
        <v>323</v>
      </c>
      <c r="N2708" s="543">
        <v>16</v>
      </c>
      <c r="O2708" s="543">
        <v>44</v>
      </c>
      <c r="P2708" s="543">
        <v>6</v>
      </c>
      <c r="Q2708" s="543" t="s">
        <v>80</v>
      </c>
      <c r="R2708" s="543" t="s">
        <v>80</v>
      </c>
      <c r="S2708" s="543">
        <v>1101</v>
      </c>
      <c r="T2708" s="524">
        <v>706</v>
      </c>
      <c r="U2708" s="552">
        <v>111.3</v>
      </c>
      <c r="V2708" s="552">
        <v>98</v>
      </c>
      <c r="W2708" s="552">
        <v>175.5</v>
      </c>
      <c r="X2708" s="524">
        <v>674</v>
      </c>
      <c r="Y2708" s="557">
        <v>72.599999999999994</v>
      </c>
      <c r="Z2708" s="552">
        <v>22</v>
      </c>
      <c r="AA2708" s="552">
        <v>214</v>
      </c>
      <c r="AB2708" s="527">
        <v>84</v>
      </c>
      <c r="AC2708" s="552">
        <v>70.099999999999994</v>
      </c>
      <c r="AD2708" s="552">
        <v>62.5</v>
      </c>
      <c r="AE2708" s="552">
        <v>103.7</v>
      </c>
      <c r="AF2708" s="528">
        <v>142</v>
      </c>
      <c r="AG2708" s="529">
        <v>169.58974359999999</v>
      </c>
      <c r="AH2708" s="529">
        <v>238.8</v>
      </c>
      <c r="AI2708" s="528">
        <v>117</v>
      </c>
      <c r="AJ2708" s="544">
        <v>193</v>
      </c>
      <c r="AK2708" s="544">
        <v>259</v>
      </c>
      <c r="AL2708" s="544" t="s">
        <v>80</v>
      </c>
      <c r="AM2708" s="544" t="s">
        <v>80</v>
      </c>
      <c r="AN2708" s="545"/>
      <c r="AO2708" s="545"/>
      <c r="AP2708" s="571"/>
      <c r="AQ2708" s="571"/>
      <c r="AR2708" s="545"/>
      <c r="AS2708" s="545"/>
      <c r="AT2708" s="545"/>
      <c r="AU2708" s="545"/>
      <c r="AV2708" s="545"/>
      <c r="AW2708" s="545"/>
      <c r="AX2708" s="545"/>
      <c r="AY2708" s="545"/>
      <c r="AZ2708" s="545"/>
      <c r="BA2708" s="545"/>
      <c r="BB2708" s="359"/>
      <c r="BC2708" s="605">
        <f t="shared" si="2405"/>
        <v>19842.000001199998</v>
      </c>
      <c r="BD2708" s="606">
        <f t="shared" si="2406"/>
        <v>27939.600000000002</v>
      </c>
      <c r="BE2708" s="609">
        <f t="shared" si="2407"/>
        <v>78577.8</v>
      </c>
      <c r="BF2708" s="311">
        <f t="shared" si="2408"/>
        <v>69188</v>
      </c>
      <c r="BG2708" s="610">
        <f t="shared" si="2409"/>
        <v>123903</v>
      </c>
      <c r="BH2708" s="609">
        <f t="shared" si="2410"/>
        <v>48932.399999999994</v>
      </c>
      <c r="BI2708" s="311">
        <f t="shared" si="2411"/>
        <v>14828</v>
      </c>
      <c r="BJ2708" s="610">
        <f t="shared" si="2412"/>
        <v>144236</v>
      </c>
      <c r="BK2708" s="609">
        <f t="shared" si="2413"/>
        <v>5888.4</v>
      </c>
      <c r="BL2708" s="311">
        <f t="shared" si="2414"/>
        <v>5250</v>
      </c>
      <c r="BM2708" s="610">
        <f t="shared" si="2415"/>
        <v>8710.8000000000011</v>
      </c>
      <c r="BN2708" s="565">
        <f t="shared" si="2372"/>
        <v>1</v>
      </c>
      <c r="BO2708" s="312">
        <f t="shared" si="2416"/>
        <v>2026</v>
      </c>
      <c r="BP2708" s="312">
        <f t="shared" si="2417"/>
        <v>1</v>
      </c>
      <c r="BQ2708" s="363"/>
    </row>
    <row r="2709" spans="1:69" ht="10.5" customHeight="1" x14ac:dyDescent="0.2">
      <c r="A2709" s="313" t="str">
        <f t="shared" ref="A2709:A2719" si="2418">CONCATENATE(C2709,G2709,BN2709)</f>
        <v>2025-26R1F2</v>
      </c>
      <c r="B2709" s="313" t="str">
        <f t="shared" ref="B2709:B2719" si="2419">F2709</f>
        <v>Y59</v>
      </c>
      <c r="C2709" s="241" t="s">
        <v>206</v>
      </c>
      <c r="D2709" s="241" t="s">
        <v>177</v>
      </c>
      <c r="E2709" s="223"/>
      <c r="F2709" s="364" t="str">
        <f>VLOOKUP($G2709,'Selection Sheet'!$C$15:$F$39,3,0)</f>
        <v>Y59</v>
      </c>
      <c r="G2709" s="364" t="str">
        <f t="shared" si="2371"/>
        <v>R1F</v>
      </c>
      <c r="H2709" s="241" t="s">
        <v>529</v>
      </c>
      <c r="I2709" s="546">
        <v>7</v>
      </c>
      <c r="J2709" s="546">
        <v>0</v>
      </c>
      <c r="K2709" s="546">
        <v>1</v>
      </c>
      <c r="L2709" s="546">
        <v>0</v>
      </c>
      <c r="M2709" s="546">
        <v>7</v>
      </c>
      <c r="N2709" s="546">
        <v>0</v>
      </c>
      <c r="O2709" s="546">
        <v>1</v>
      </c>
      <c r="P2709" s="546">
        <v>0</v>
      </c>
      <c r="Q2709" s="546">
        <v>1</v>
      </c>
      <c r="R2709" s="546">
        <v>1</v>
      </c>
      <c r="S2709" s="546">
        <v>21</v>
      </c>
      <c r="T2709" s="486" t="s">
        <v>80</v>
      </c>
      <c r="U2709" s="486" t="s">
        <v>80</v>
      </c>
      <c r="V2709" s="486" t="s">
        <v>80</v>
      </c>
      <c r="W2709" s="486" t="s">
        <v>80</v>
      </c>
      <c r="X2709" s="486" t="s">
        <v>80</v>
      </c>
      <c r="Y2709" s="486" t="s">
        <v>80</v>
      </c>
      <c r="Z2709" s="486" t="s">
        <v>80</v>
      </c>
      <c r="AA2709" s="486" t="s">
        <v>80</v>
      </c>
      <c r="AB2709" s="486" t="s">
        <v>80</v>
      </c>
      <c r="AC2709" s="486" t="s">
        <v>80</v>
      </c>
      <c r="AD2709" s="486" t="s">
        <v>80</v>
      </c>
      <c r="AE2709" s="486" t="s">
        <v>80</v>
      </c>
      <c r="AF2709" s="490">
        <v>3</v>
      </c>
      <c r="AG2709" s="491">
        <v>187.33333329999999</v>
      </c>
      <c r="AH2709" s="491">
        <v>233</v>
      </c>
      <c r="AI2709" s="490">
        <v>3</v>
      </c>
      <c r="AJ2709" s="538" t="s">
        <v>80</v>
      </c>
      <c r="AK2709" s="538" t="s">
        <v>80</v>
      </c>
      <c r="AL2709" s="538" t="s">
        <v>80</v>
      </c>
      <c r="AM2709" s="538" t="s">
        <v>80</v>
      </c>
      <c r="AN2709" s="539"/>
      <c r="AO2709" s="539"/>
      <c r="AP2709" s="572"/>
      <c r="AQ2709" s="572"/>
      <c r="AR2709" s="548"/>
      <c r="AS2709" s="548"/>
      <c r="AT2709" s="548"/>
      <c r="AU2709" s="548"/>
      <c r="AV2709" s="548"/>
      <c r="AW2709" s="548"/>
      <c r="AX2709" s="548"/>
      <c r="AY2709" s="548"/>
      <c r="AZ2709" s="548"/>
      <c r="BA2709" s="548"/>
      <c r="BB2709" s="361"/>
      <c r="BC2709" s="586">
        <f t="shared" ref="BC2709:BC2719" si="2420">IFERROR(AG2709*$AI2709,"-")</f>
        <v>561.99999989999992</v>
      </c>
      <c r="BD2709" s="587">
        <f t="shared" ref="BD2709:BD2719" si="2421">IFERROR(AH2709*$AI2709,"-")</f>
        <v>699</v>
      </c>
      <c r="BE2709" s="590" t="str">
        <f t="shared" ref="BE2709:BE2719" si="2422">IFERROR(U2709*$T2709, "-")</f>
        <v>-</v>
      </c>
      <c r="BF2709" s="308" t="str">
        <f t="shared" ref="BF2709:BF2719" si="2423">IFERROR(V2709*$T2709,"-")</f>
        <v>-</v>
      </c>
      <c r="BG2709" s="591" t="str">
        <f t="shared" ref="BG2709:BG2719" si="2424">IFERROR(W2709*$T2709,"-")</f>
        <v>-</v>
      </c>
      <c r="BH2709" s="590" t="str">
        <f t="shared" ref="BH2709:BH2719" si="2425">IFERROR(Y2709*$X2709, "-")</f>
        <v>-</v>
      </c>
      <c r="BI2709" s="308" t="str">
        <f t="shared" ref="BI2709:BI2719" si="2426">IFERROR(Z2709*$X2709,"-")</f>
        <v>-</v>
      </c>
      <c r="BJ2709" s="591" t="str">
        <f t="shared" ref="BJ2709:BJ2719" si="2427">IFERROR(AA2709*$X2709,"-")</f>
        <v>-</v>
      </c>
      <c r="BK2709" s="590" t="str">
        <f t="shared" ref="BK2709:BK2719" si="2428">IFERROR(AC2709*$AB2709, "-")</f>
        <v>-</v>
      </c>
      <c r="BL2709" s="308" t="str">
        <f t="shared" ref="BL2709:BL2719" si="2429">IFERROR(AD2709*$AB2709,"-")</f>
        <v>-</v>
      </c>
      <c r="BM2709" s="591" t="str">
        <f t="shared" ref="BM2709:BM2719" si="2430">IFERROR(AE2709*$AB2709,"-")</f>
        <v>-</v>
      </c>
      <c r="BN2709" s="562">
        <f t="shared" si="2372"/>
        <v>2</v>
      </c>
      <c r="BO2709" s="313">
        <f t="shared" ref="BO2709:BO2719" si="2431">VALUE(LEFT(C2709,4)+IF($BN2709&lt;4,1,0))</f>
        <v>2026</v>
      </c>
      <c r="BP2709" s="313">
        <f t="shared" ref="BP2709:BP2719" si="2432">(BN2709/3-ROUNDDOWN(BN2709/3,0))*3</f>
        <v>2</v>
      </c>
      <c r="BQ2709" s="362"/>
    </row>
    <row r="2710" spans="1:69" ht="10.5" customHeight="1" x14ac:dyDescent="0.2">
      <c r="A2710" s="87" t="str">
        <f t="shared" si="2418"/>
        <v>2025-26RRU2</v>
      </c>
      <c r="B2710" s="87" t="str">
        <f t="shared" si="2419"/>
        <v>Y56</v>
      </c>
      <c r="C2710" s="240" t="s">
        <v>206</v>
      </c>
      <c r="D2710" s="240" t="s">
        <v>177</v>
      </c>
      <c r="E2710" s="42"/>
      <c r="F2710" s="320" t="str">
        <f>VLOOKUP($G2710,'Selection Sheet'!$C$15:$F$39,3,0)</f>
        <v>Y56</v>
      </c>
      <c r="G2710" s="320" t="str">
        <f t="shared" si="2371"/>
        <v>RRU</v>
      </c>
      <c r="H2710" s="240" t="s">
        <v>530</v>
      </c>
      <c r="I2710" s="534">
        <v>353</v>
      </c>
      <c r="J2710" s="534">
        <v>107</v>
      </c>
      <c r="K2710" s="534">
        <v>54</v>
      </c>
      <c r="L2710" s="534">
        <v>24</v>
      </c>
      <c r="M2710" s="534">
        <v>347</v>
      </c>
      <c r="N2710" s="534">
        <v>27</v>
      </c>
      <c r="O2710" s="534">
        <v>53</v>
      </c>
      <c r="P2710" s="534">
        <v>14</v>
      </c>
      <c r="Q2710" s="534">
        <v>148</v>
      </c>
      <c r="R2710" s="534">
        <v>123</v>
      </c>
      <c r="S2710" s="534">
        <v>967</v>
      </c>
      <c r="T2710" s="549" t="s">
        <v>80</v>
      </c>
      <c r="U2710" s="549" t="s">
        <v>80</v>
      </c>
      <c r="V2710" s="549" t="s">
        <v>80</v>
      </c>
      <c r="W2710" s="549" t="s">
        <v>80</v>
      </c>
      <c r="X2710" s="549" t="s">
        <v>80</v>
      </c>
      <c r="Y2710" s="549" t="s">
        <v>80</v>
      </c>
      <c r="Z2710" s="549" t="s">
        <v>80</v>
      </c>
      <c r="AA2710" s="549" t="s">
        <v>80</v>
      </c>
      <c r="AB2710" s="549" t="s">
        <v>80</v>
      </c>
      <c r="AC2710" s="549" t="s">
        <v>80</v>
      </c>
      <c r="AD2710" s="549" t="s">
        <v>80</v>
      </c>
      <c r="AE2710" s="549" t="s">
        <v>80</v>
      </c>
      <c r="AF2710" s="502">
        <v>126</v>
      </c>
      <c r="AG2710" s="503">
        <v>133.31192659999999</v>
      </c>
      <c r="AH2710" s="503">
        <v>178.4</v>
      </c>
      <c r="AI2710" s="502">
        <v>109</v>
      </c>
      <c r="AJ2710" s="538" t="s">
        <v>80</v>
      </c>
      <c r="AK2710" s="538" t="s">
        <v>80</v>
      </c>
      <c r="AL2710" s="538" t="s">
        <v>80</v>
      </c>
      <c r="AM2710" s="538" t="s">
        <v>80</v>
      </c>
      <c r="AN2710" s="539"/>
      <c r="AO2710" s="539"/>
      <c r="AP2710" s="569"/>
      <c r="AQ2710" s="569"/>
      <c r="AR2710" s="539"/>
      <c r="AS2710" s="539"/>
      <c r="AT2710" s="539"/>
      <c r="AU2710" s="539"/>
      <c r="AV2710" s="539"/>
      <c r="AW2710" s="539"/>
      <c r="AX2710" s="539"/>
      <c r="AY2710" s="539"/>
      <c r="AZ2710" s="539"/>
      <c r="BA2710" s="539"/>
      <c r="BB2710" s="357"/>
      <c r="BC2710" s="592">
        <f t="shared" si="2420"/>
        <v>14530.999999399999</v>
      </c>
      <c r="BD2710" s="593">
        <f t="shared" si="2421"/>
        <v>19445.600000000002</v>
      </c>
      <c r="BE2710" s="595" t="str">
        <f t="shared" si="2422"/>
        <v>-</v>
      </c>
      <c r="BF2710" s="289" t="str">
        <f t="shared" si="2423"/>
        <v>-</v>
      </c>
      <c r="BG2710" s="596" t="str">
        <f t="shared" si="2424"/>
        <v>-</v>
      </c>
      <c r="BH2710" s="595" t="str">
        <f t="shared" si="2425"/>
        <v>-</v>
      </c>
      <c r="BI2710" s="289" t="str">
        <f t="shared" si="2426"/>
        <v>-</v>
      </c>
      <c r="BJ2710" s="596" t="str">
        <f t="shared" si="2427"/>
        <v>-</v>
      </c>
      <c r="BK2710" s="595" t="str">
        <f t="shared" si="2428"/>
        <v>-</v>
      </c>
      <c r="BL2710" s="289" t="str">
        <f t="shared" si="2429"/>
        <v>-</v>
      </c>
      <c r="BM2710" s="596" t="str">
        <f t="shared" si="2430"/>
        <v>-</v>
      </c>
      <c r="BN2710" s="563">
        <f t="shared" si="2372"/>
        <v>2</v>
      </c>
      <c r="BO2710" s="87">
        <f t="shared" si="2431"/>
        <v>2026</v>
      </c>
      <c r="BP2710" s="87">
        <f t="shared" si="2432"/>
        <v>2</v>
      </c>
      <c r="BQ2710" s="202"/>
    </row>
    <row r="2711" spans="1:69" ht="10.5" customHeight="1" x14ac:dyDescent="0.2">
      <c r="A2711" s="87" t="str">
        <f t="shared" si="2418"/>
        <v>2025-26RX62</v>
      </c>
      <c r="B2711" s="87" t="str">
        <f t="shared" si="2419"/>
        <v>Y63</v>
      </c>
      <c r="C2711" s="240" t="s">
        <v>206</v>
      </c>
      <c r="D2711" s="240" t="s">
        <v>177</v>
      </c>
      <c r="E2711" s="42"/>
      <c r="F2711" s="320" t="str">
        <f>VLOOKUP($G2711,'Selection Sheet'!$C$15:$F$39,3,0)</f>
        <v>Y63</v>
      </c>
      <c r="G2711" s="320" t="str">
        <f t="shared" si="2371"/>
        <v>RX6</v>
      </c>
      <c r="H2711" s="240" t="s">
        <v>532</v>
      </c>
      <c r="I2711" s="534">
        <v>140</v>
      </c>
      <c r="J2711" s="534">
        <v>35</v>
      </c>
      <c r="K2711" s="534">
        <v>17</v>
      </c>
      <c r="L2711" s="534">
        <v>7</v>
      </c>
      <c r="M2711" s="534">
        <v>140</v>
      </c>
      <c r="N2711" s="534">
        <v>14</v>
      </c>
      <c r="O2711" s="534">
        <v>17</v>
      </c>
      <c r="P2711" s="534">
        <v>4</v>
      </c>
      <c r="Q2711" s="534">
        <v>47</v>
      </c>
      <c r="R2711" s="534">
        <v>41</v>
      </c>
      <c r="S2711" s="534">
        <v>438</v>
      </c>
      <c r="T2711" s="549" t="s">
        <v>80</v>
      </c>
      <c r="U2711" s="549" t="s">
        <v>80</v>
      </c>
      <c r="V2711" s="549" t="s">
        <v>80</v>
      </c>
      <c r="W2711" s="549" t="s">
        <v>80</v>
      </c>
      <c r="X2711" s="549" t="s">
        <v>80</v>
      </c>
      <c r="Y2711" s="549" t="s">
        <v>80</v>
      </c>
      <c r="Z2711" s="549" t="s">
        <v>80</v>
      </c>
      <c r="AA2711" s="549" t="s">
        <v>80</v>
      </c>
      <c r="AB2711" s="549" t="s">
        <v>80</v>
      </c>
      <c r="AC2711" s="549" t="s">
        <v>80</v>
      </c>
      <c r="AD2711" s="549" t="s">
        <v>80</v>
      </c>
      <c r="AE2711" s="549" t="s">
        <v>80</v>
      </c>
      <c r="AF2711" s="502">
        <v>59</v>
      </c>
      <c r="AG2711" s="503">
        <v>125.66666669999999</v>
      </c>
      <c r="AH2711" s="503">
        <v>162</v>
      </c>
      <c r="AI2711" s="502">
        <v>51</v>
      </c>
      <c r="AJ2711" s="538" t="s">
        <v>80</v>
      </c>
      <c r="AK2711" s="538" t="s">
        <v>80</v>
      </c>
      <c r="AL2711" s="538" t="s">
        <v>80</v>
      </c>
      <c r="AM2711" s="538" t="s">
        <v>80</v>
      </c>
      <c r="AN2711" s="539"/>
      <c r="AO2711" s="539"/>
      <c r="AP2711" s="569"/>
      <c r="AQ2711" s="569"/>
      <c r="AR2711" s="539"/>
      <c r="AS2711" s="539"/>
      <c r="AT2711" s="539"/>
      <c r="AU2711" s="539"/>
      <c r="AV2711" s="539"/>
      <c r="AW2711" s="539"/>
      <c r="AX2711" s="539"/>
      <c r="AY2711" s="539"/>
      <c r="AZ2711" s="539"/>
      <c r="BA2711" s="539"/>
      <c r="BB2711" s="357"/>
      <c r="BC2711" s="592">
        <f t="shared" si="2420"/>
        <v>6409.0000016999993</v>
      </c>
      <c r="BD2711" s="593">
        <f t="shared" si="2421"/>
        <v>8262</v>
      </c>
      <c r="BE2711" s="595" t="str">
        <f t="shared" si="2422"/>
        <v>-</v>
      </c>
      <c r="BF2711" s="289" t="str">
        <f t="shared" si="2423"/>
        <v>-</v>
      </c>
      <c r="BG2711" s="596" t="str">
        <f t="shared" si="2424"/>
        <v>-</v>
      </c>
      <c r="BH2711" s="595" t="str">
        <f t="shared" si="2425"/>
        <v>-</v>
      </c>
      <c r="BI2711" s="289" t="str">
        <f t="shared" si="2426"/>
        <v>-</v>
      </c>
      <c r="BJ2711" s="596" t="str">
        <f t="shared" si="2427"/>
        <v>-</v>
      </c>
      <c r="BK2711" s="595" t="str">
        <f t="shared" si="2428"/>
        <v>-</v>
      </c>
      <c r="BL2711" s="289" t="str">
        <f t="shared" si="2429"/>
        <v>-</v>
      </c>
      <c r="BM2711" s="596" t="str">
        <f t="shared" si="2430"/>
        <v>-</v>
      </c>
      <c r="BN2711" s="563">
        <f t="shared" si="2372"/>
        <v>2</v>
      </c>
      <c r="BO2711" s="87">
        <f t="shared" si="2431"/>
        <v>2026</v>
      </c>
      <c r="BP2711" s="87">
        <f t="shared" si="2432"/>
        <v>2</v>
      </c>
      <c r="BQ2711" s="202"/>
    </row>
    <row r="2712" spans="1:69" ht="10.5" customHeight="1" x14ac:dyDescent="0.2">
      <c r="A2712" s="314" t="str">
        <f t="shared" si="2418"/>
        <v>2025-26RX72</v>
      </c>
      <c r="B2712" s="314" t="str">
        <f t="shared" si="2419"/>
        <v>Y62</v>
      </c>
      <c r="C2712" s="243" t="s">
        <v>206</v>
      </c>
      <c r="D2712" s="240" t="s">
        <v>177</v>
      </c>
      <c r="E2712" s="206"/>
      <c r="F2712" s="321" t="str">
        <f>VLOOKUP($G2712,'Selection Sheet'!$C$15:$F$39,3,0)</f>
        <v>Y62</v>
      </c>
      <c r="G2712" s="320" t="str">
        <f t="shared" si="2371"/>
        <v>RX7</v>
      </c>
      <c r="H2712" s="243" t="s">
        <v>533</v>
      </c>
      <c r="I2712" s="540">
        <v>319</v>
      </c>
      <c r="J2712" s="540">
        <v>104</v>
      </c>
      <c r="K2712" s="540">
        <v>55</v>
      </c>
      <c r="L2712" s="540">
        <v>23</v>
      </c>
      <c r="M2712" s="540">
        <v>318</v>
      </c>
      <c r="N2712" s="540">
        <v>34</v>
      </c>
      <c r="O2712" s="540">
        <v>55</v>
      </c>
      <c r="P2712" s="540">
        <v>16</v>
      </c>
      <c r="Q2712" s="540">
        <v>123</v>
      </c>
      <c r="R2712" s="540">
        <v>96</v>
      </c>
      <c r="S2712" s="540">
        <v>1103</v>
      </c>
      <c r="T2712" s="514" t="s">
        <v>80</v>
      </c>
      <c r="U2712" s="514" t="s">
        <v>80</v>
      </c>
      <c r="V2712" s="514" t="s">
        <v>80</v>
      </c>
      <c r="W2712" s="514" t="s">
        <v>80</v>
      </c>
      <c r="X2712" s="514" t="s">
        <v>80</v>
      </c>
      <c r="Y2712" s="514" t="s">
        <v>80</v>
      </c>
      <c r="Z2712" s="514" t="s">
        <v>80</v>
      </c>
      <c r="AA2712" s="514" t="s">
        <v>80</v>
      </c>
      <c r="AB2712" s="514" t="s">
        <v>80</v>
      </c>
      <c r="AC2712" s="514" t="s">
        <v>80</v>
      </c>
      <c r="AD2712" s="514" t="s">
        <v>80</v>
      </c>
      <c r="AE2712" s="514" t="s">
        <v>80</v>
      </c>
      <c r="AF2712" s="515">
        <v>128</v>
      </c>
      <c r="AG2712" s="516">
        <v>165.5188679</v>
      </c>
      <c r="AH2712" s="516">
        <v>220.5</v>
      </c>
      <c r="AI2712" s="515">
        <v>106</v>
      </c>
      <c r="AJ2712" s="519" t="s">
        <v>80</v>
      </c>
      <c r="AK2712" s="519" t="s">
        <v>80</v>
      </c>
      <c r="AL2712" s="519" t="s">
        <v>80</v>
      </c>
      <c r="AM2712" s="519" t="s">
        <v>80</v>
      </c>
      <c r="AN2712" s="570"/>
      <c r="AO2712" s="570"/>
      <c r="AP2712" s="570"/>
      <c r="AQ2712" s="570"/>
      <c r="AR2712" s="542"/>
      <c r="AS2712" s="542"/>
      <c r="AT2712" s="542"/>
      <c r="AU2712" s="542"/>
      <c r="AV2712" s="542"/>
      <c r="AW2712" s="542"/>
      <c r="AX2712" s="542"/>
      <c r="AY2712" s="542"/>
      <c r="AZ2712" s="542"/>
      <c r="BA2712" s="542"/>
      <c r="BB2712" s="358"/>
      <c r="BC2712" s="597">
        <f t="shared" si="2420"/>
        <v>17544.999997400002</v>
      </c>
      <c r="BD2712" s="598">
        <f t="shared" si="2421"/>
        <v>23373</v>
      </c>
      <c r="BE2712" s="602" t="str">
        <f t="shared" si="2422"/>
        <v>-</v>
      </c>
      <c r="BF2712" s="603" t="str">
        <f t="shared" si="2423"/>
        <v>-</v>
      </c>
      <c r="BG2712" s="604" t="str">
        <f t="shared" si="2424"/>
        <v>-</v>
      </c>
      <c r="BH2712" s="602" t="str">
        <f t="shared" si="2425"/>
        <v>-</v>
      </c>
      <c r="BI2712" s="603" t="str">
        <f t="shared" si="2426"/>
        <v>-</v>
      </c>
      <c r="BJ2712" s="604" t="str">
        <f t="shared" si="2427"/>
        <v>-</v>
      </c>
      <c r="BK2712" s="602" t="str">
        <f t="shared" si="2428"/>
        <v>-</v>
      </c>
      <c r="BL2712" s="603" t="str">
        <f t="shared" si="2429"/>
        <v>-</v>
      </c>
      <c r="BM2712" s="604" t="str">
        <f t="shared" si="2430"/>
        <v>-</v>
      </c>
      <c r="BN2712" s="564">
        <f t="shared" si="2372"/>
        <v>2</v>
      </c>
      <c r="BO2712" s="314">
        <f t="shared" si="2431"/>
        <v>2026</v>
      </c>
      <c r="BP2712" s="314">
        <f t="shared" si="2432"/>
        <v>2</v>
      </c>
      <c r="BQ2712" s="202"/>
    </row>
    <row r="2713" spans="1:69" ht="10.5" customHeight="1" x14ac:dyDescent="0.2">
      <c r="A2713" s="87" t="str">
        <f t="shared" si="2418"/>
        <v>2025-26RX82</v>
      </c>
      <c r="B2713" s="87" t="str">
        <f t="shared" si="2419"/>
        <v>Y63</v>
      </c>
      <c r="C2713" s="240" t="s">
        <v>206</v>
      </c>
      <c r="D2713" s="240" t="s">
        <v>177</v>
      </c>
      <c r="E2713" s="42"/>
      <c r="F2713" s="320" t="str">
        <f>VLOOKUP($G2713,'Selection Sheet'!$C$15:$F$39,3,0)</f>
        <v>Y63</v>
      </c>
      <c r="G2713" s="320" t="str">
        <f t="shared" si="2371"/>
        <v>RX8</v>
      </c>
      <c r="H2713" s="240" t="s">
        <v>534</v>
      </c>
      <c r="I2713" s="534">
        <v>221</v>
      </c>
      <c r="J2713" s="534">
        <v>61</v>
      </c>
      <c r="K2713" s="534">
        <v>31</v>
      </c>
      <c r="L2713" s="534">
        <v>15</v>
      </c>
      <c r="M2713" s="534">
        <v>218</v>
      </c>
      <c r="N2713" s="534">
        <v>17</v>
      </c>
      <c r="O2713" s="534">
        <v>31</v>
      </c>
      <c r="P2713" s="534">
        <v>10</v>
      </c>
      <c r="Q2713" s="534">
        <v>83</v>
      </c>
      <c r="R2713" s="534">
        <v>42</v>
      </c>
      <c r="S2713" s="534">
        <v>858</v>
      </c>
      <c r="T2713" s="549" t="s">
        <v>80</v>
      </c>
      <c r="U2713" s="549" t="s">
        <v>80</v>
      </c>
      <c r="V2713" s="549" t="s">
        <v>80</v>
      </c>
      <c r="W2713" s="549" t="s">
        <v>80</v>
      </c>
      <c r="X2713" s="549" t="s">
        <v>80</v>
      </c>
      <c r="Y2713" s="549" t="s">
        <v>80</v>
      </c>
      <c r="Z2713" s="549" t="s">
        <v>80</v>
      </c>
      <c r="AA2713" s="549" t="s">
        <v>80</v>
      </c>
      <c r="AB2713" s="549" t="s">
        <v>80</v>
      </c>
      <c r="AC2713" s="549" t="s">
        <v>80</v>
      </c>
      <c r="AD2713" s="549" t="s">
        <v>80</v>
      </c>
      <c r="AE2713" s="549" t="s">
        <v>80</v>
      </c>
      <c r="AF2713" s="502">
        <v>99</v>
      </c>
      <c r="AG2713" s="503">
        <v>138.30681820000001</v>
      </c>
      <c r="AH2713" s="503">
        <v>183</v>
      </c>
      <c r="AI2713" s="502">
        <v>88</v>
      </c>
      <c r="AJ2713" s="506" t="s">
        <v>80</v>
      </c>
      <c r="AK2713" s="506" t="s">
        <v>80</v>
      </c>
      <c r="AL2713" s="506" t="s">
        <v>80</v>
      </c>
      <c r="AM2713" s="506" t="s">
        <v>80</v>
      </c>
      <c r="AN2713" s="569"/>
      <c r="AO2713" s="569"/>
      <c r="AP2713" s="569"/>
      <c r="AQ2713" s="569"/>
      <c r="AR2713" s="539"/>
      <c r="AS2713" s="539"/>
      <c r="AT2713" s="539"/>
      <c r="AU2713" s="539"/>
      <c r="AV2713" s="539"/>
      <c r="AW2713" s="539"/>
      <c r="AX2713" s="539"/>
      <c r="AY2713" s="539"/>
      <c r="AZ2713" s="539"/>
      <c r="BA2713" s="539"/>
      <c r="BB2713" s="357"/>
      <c r="BC2713" s="592">
        <f t="shared" si="2420"/>
        <v>12171.000001600001</v>
      </c>
      <c r="BD2713" s="593">
        <f t="shared" si="2421"/>
        <v>16104</v>
      </c>
      <c r="BE2713" s="595" t="str">
        <f t="shared" si="2422"/>
        <v>-</v>
      </c>
      <c r="BF2713" s="289" t="str">
        <f t="shared" si="2423"/>
        <v>-</v>
      </c>
      <c r="BG2713" s="596" t="str">
        <f t="shared" si="2424"/>
        <v>-</v>
      </c>
      <c r="BH2713" s="595" t="str">
        <f t="shared" si="2425"/>
        <v>-</v>
      </c>
      <c r="BI2713" s="289" t="str">
        <f t="shared" si="2426"/>
        <v>-</v>
      </c>
      <c r="BJ2713" s="596" t="str">
        <f t="shared" si="2427"/>
        <v>-</v>
      </c>
      <c r="BK2713" s="595" t="str">
        <f t="shared" si="2428"/>
        <v>-</v>
      </c>
      <c r="BL2713" s="289" t="str">
        <f t="shared" si="2429"/>
        <v>-</v>
      </c>
      <c r="BM2713" s="596" t="str">
        <f t="shared" si="2430"/>
        <v>-</v>
      </c>
      <c r="BN2713" s="563">
        <f t="shared" si="2372"/>
        <v>2</v>
      </c>
      <c r="BO2713" s="87">
        <f t="shared" si="2431"/>
        <v>2026</v>
      </c>
      <c r="BP2713" s="87">
        <f t="shared" si="2432"/>
        <v>2</v>
      </c>
      <c r="BQ2713" s="202"/>
    </row>
    <row r="2714" spans="1:69" ht="10.5" customHeight="1" x14ac:dyDescent="0.2">
      <c r="A2714" s="87" t="str">
        <f t="shared" si="2418"/>
        <v>2025-26RX92</v>
      </c>
      <c r="B2714" s="87" t="str">
        <f t="shared" si="2419"/>
        <v>Y60</v>
      </c>
      <c r="C2714" s="240" t="s">
        <v>206</v>
      </c>
      <c r="D2714" s="240" t="s">
        <v>177</v>
      </c>
      <c r="E2714" s="42"/>
      <c r="F2714" s="320" t="str">
        <f>VLOOKUP($G2714,'Selection Sheet'!$C$15:$F$39,3,0)</f>
        <v>Y60</v>
      </c>
      <c r="G2714" s="320" t="str">
        <f t="shared" si="2371"/>
        <v>RX9</v>
      </c>
      <c r="H2714" s="240" t="s">
        <v>535</v>
      </c>
      <c r="I2714" s="534">
        <v>250</v>
      </c>
      <c r="J2714" s="534">
        <v>60</v>
      </c>
      <c r="K2714" s="534">
        <v>36</v>
      </c>
      <c r="L2714" s="534">
        <v>16</v>
      </c>
      <c r="M2714" s="534">
        <v>248</v>
      </c>
      <c r="N2714" s="534">
        <v>15</v>
      </c>
      <c r="O2714" s="534">
        <v>35</v>
      </c>
      <c r="P2714" s="534">
        <v>7</v>
      </c>
      <c r="Q2714" s="534">
        <v>91</v>
      </c>
      <c r="R2714" s="534">
        <v>87</v>
      </c>
      <c r="S2714" s="534">
        <v>633</v>
      </c>
      <c r="T2714" s="549" t="s">
        <v>80</v>
      </c>
      <c r="U2714" s="549" t="s">
        <v>80</v>
      </c>
      <c r="V2714" s="549" t="s">
        <v>80</v>
      </c>
      <c r="W2714" s="549" t="s">
        <v>80</v>
      </c>
      <c r="X2714" s="549" t="s">
        <v>80</v>
      </c>
      <c r="Y2714" s="549" t="s">
        <v>80</v>
      </c>
      <c r="Z2714" s="549" t="s">
        <v>80</v>
      </c>
      <c r="AA2714" s="549" t="s">
        <v>80</v>
      </c>
      <c r="AB2714" s="549" t="s">
        <v>80</v>
      </c>
      <c r="AC2714" s="549" t="s">
        <v>80</v>
      </c>
      <c r="AD2714" s="549" t="s">
        <v>80</v>
      </c>
      <c r="AE2714" s="549" t="s">
        <v>80</v>
      </c>
      <c r="AF2714" s="502">
        <v>112</v>
      </c>
      <c r="AG2714" s="503">
        <v>153.92957749999999</v>
      </c>
      <c r="AH2714" s="503">
        <v>224</v>
      </c>
      <c r="AI2714" s="502">
        <v>71</v>
      </c>
      <c r="AJ2714" s="506" t="s">
        <v>80</v>
      </c>
      <c r="AK2714" s="506" t="s">
        <v>80</v>
      </c>
      <c r="AL2714" s="506" t="s">
        <v>80</v>
      </c>
      <c r="AM2714" s="506" t="s">
        <v>80</v>
      </c>
      <c r="AN2714" s="569"/>
      <c r="AO2714" s="569"/>
      <c r="AP2714" s="569"/>
      <c r="AQ2714" s="569"/>
      <c r="AR2714" s="539"/>
      <c r="AS2714" s="539"/>
      <c r="AT2714" s="539"/>
      <c r="AU2714" s="539"/>
      <c r="AV2714" s="539"/>
      <c r="AW2714" s="539"/>
      <c r="AX2714" s="539"/>
      <c r="AY2714" s="539"/>
      <c r="AZ2714" s="539"/>
      <c r="BA2714" s="539"/>
      <c r="BB2714" s="357"/>
      <c r="BC2714" s="592">
        <f t="shared" si="2420"/>
        <v>10929.000002499999</v>
      </c>
      <c r="BD2714" s="593">
        <f t="shared" si="2421"/>
        <v>15904</v>
      </c>
      <c r="BE2714" s="595" t="str">
        <f t="shared" si="2422"/>
        <v>-</v>
      </c>
      <c r="BF2714" s="289" t="str">
        <f t="shared" si="2423"/>
        <v>-</v>
      </c>
      <c r="BG2714" s="596" t="str">
        <f t="shared" si="2424"/>
        <v>-</v>
      </c>
      <c r="BH2714" s="595" t="str">
        <f t="shared" si="2425"/>
        <v>-</v>
      </c>
      <c r="BI2714" s="289" t="str">
        <f t="shared" si="2426"/>
        <v>-</v>
      </c>
      <c r="BJ2714" s="596" t="str">
        <f t="shared" si="2427"/>
        <v>-</v>
      </c>
      <c r="BK2714" s="595" t="str">
        <f t="shared" si="2428"/>
        <v>-</v>
      </c>
      <c r="BL2714" s="289" t="str">
        <f t="shared" si="2429"/>
        <v>-</v>
      </c>
      <c r="BM2714" s="596" t="str">
        <f t="shared" si="2430"/>
        <v>-</v>
      </c>
      <c r="BN2714" s="563">
        <f t="shared" si="2372"/>
        <v>2</v>
      </c>
      <c r="BO2714" s="87">
        <f t="shared" si="2431"/>
        <v>2026</v>
      </c>
      <c r="BP2714" s="87">
        <f t="shared" si="2432"/>
        <v>2</v>
      </c>
      <c r="BQ2714" s="202"/>
    </row>
    <row r="2715" spans="1:69" ht="10.5" customHeight="1" x14ac:dyDescent="0.2">
      <c r="A2715" s="314" t="str">
        <f t="shared" si="2418"/>
        <v>2025-26RYA2</v>
      </c>
      <c r="B2715" s="314" t="str">
        <f t="shared" si="2419"/>
        <v>Y60</v>
      </c>
      <c r="C2715" s="243" t="s">
        <v>206</v>
      </c>
      <c r="D2715" s="240" t="s">
        <v>177</v>
      </c>
      <c r="E2715" s="206"/>
      <c r="F2715" s="321" t="str">
        <f>VLOOKUP($G2715,'Selection Sheet'!$C$15:$F$39,3,0)</f>
        <v>Y60</v>
      </c>
      <c r="G2715" s="321" t="str">
        <f t="shared" si="2371"/>
        <v>RYA</v>
      </c>
      <c r="H2715" s="243" t="s">
        <v>536</v>
      </c>
      <c r="I2715" s="540">
        <v>274</v>
      </c>
      <c r="J2715" s="540">
        <v>77</v>
      </c>
      <c r="K2715" s="540">
        <v>30</v>
      </c>
      <c r="L2715" s="540">
        <v>9</v>
      </c>
      <c r="M2715" s="540">
        <v>269</v>
      </c>
      <c r="N2715" s="540">
        <v>23</v>
      </c>
      <c r="O2715" s="540">
        <v>30</v>
      </c>
      <c r="P2715" s="540">
        <v>9</v>
      </c>
      <c r="Q2715" s="540">
        <v>100</v>
      </c>
      <c r="R2715" s="540">
        <v>82</v>
      </c>
      <c r="S2715" s="540">
        <v>930</v>
      </c>
      <c r="T2715" s="514" t="s">
        <v>80</v>
      </c>
      <c r="U2715" s="514" t="s">
        <v>80</v>
      </c>
      <c r="V2715" s="514" t="s">
        <v>80</v>
      </c>
      <c r="W2715" s="514" t="s">
        <v>80</v>
      </c>
      <c r="X2715" s="514" t="s">
        <v>80</v>
      </c>
      <c r="Y2715" s="514" t="s">
        <v>80</v>
      </c>
      <c r="Z2715" s="514" t="s">
        <v>80</v>
      </c>
      <c r="AA2715" s="514" t="s">
        <v>80</v>
      </c>
      <c r="AB2715" s="514" t="s">
        <v>80</v>
      </c>
      <c r="AC2715" s="514" t="s">
        <v>80</v>
      </c>
      <c r="AD2715" s="514" t="s">
        <v>80</v>
      </c>
      <c r="AE2715" s="514" t="s">
        <v>80</v>
      </c>
      <c r="AF2715" s="515">
        <v>102</v>
      </c>
      <c r="AG2715" s="516">
        <v>139.39285709999999</v>
      </c>
      <c r="AH2715" s="516">
        <v>204.9</v>
      </c>
      <c r="AI2715" s="515">
        <v>84</v>
      </c>
      <c r="AJ2715" s="519" t="s">
        <v>80</v>
      </c>
      <c r="AK2715" s="519" t="s">
        <v>80</v>
      </c>
      <c r="AL2715" s="519" t="s">
        <v>80</v>
      </c>
      <c r="AM2715" s="519" t="s">
        <v>80</v>
      </c>
      <c r="AN2715" s="570"/>
      <c r="AO2715" s="570"/>
      <c r="AP2715" s="570"/>
      <c r="AQ2715" s="570"/>
      <c r="AR2715" s="542"/>
      <c r="AS2715" s="542"/>
      <c r="AT2715" s="542"/>
      <c r="AU2715" s="542"/>
      <c r="AV2715" s="542"/>
      <c r="AW2715" s="542"/>
      <c r="AX2715" s="542"/>
      <c r="AY2715" s="542"/>
      <c r="AZ2715" s="542"/>
      <c r="BA2715" s="542"/>
      <c r="BB2715" s="358"/>
      <c r="BC2715" s="597">
        <f t="shared" si="2420"/>
        <v>11708.999996399998</v>
      </c>
      <c r="BD2715" s="598">
        <f t="shared" si="2421"/>
        <v>17211.600000000002</v>
      </c>
      <c r="BE2715" s="602" t="str">
        <f t="shared" si="2422"/>
        <v>-</v>
      </c>
      <c r="BF2715" s="603" t="str">
        <f t="shared" si="2423"/>
        <v>-</v>
      </c>
      <c r="BG2715" s="604" t="str">
        <f t="shared" si="2424"/>
        <v>-</v>
      </c>
      <c r="BH2715" s="602" t="str">
        <f t="shared" si="2425"/>
        <v>-</v>
      </c>
      <c r="BI2715" s="603" t="str">
        <f t="shared" si="2426"/>
        <v>-</v>
      </c>
      <c r="BJ2715" s="604" t="str">
        <f t="shared" si="2427"/>
        <v>-</v>
      </c>
      <c r="BK2715" s="602" t="str">
        <f t="shared" si="2428"/>
        <v>-</v>
      </c>
      <c r="BL2715" s="603" t="str">
        <f t="shared" si="2429"/>
        <v>-</v>
      </c>
      <c r="BM2715" s="604" t="str">
        <f t="shared" si="2430"/>
        <v>-</v>
      </c>
      <c r="BN2715" s="564">
        <f t="shared" si="2372"/>
        <v>2</v>
      </c>
      <c r="BO2715" s="314">
        <f t="shared" si="2431"/>
        <v>2026</v>
      </c>
      <c r="BP2715" s="314">
        <f t="shared" si="2432"/>
        <v>2</v>
      </c>
      <c r="BQ2715" s="202"/>
    </row>
    <row r="2716" spans="1:69" ht="10.5" customHeight="1" x14ac:dyDescent="0.2">
      <c r="A2716" s="87" t="str">
        <f t="shared" si="2418"/>
        <v>2025-26RYC2</v>
      </c>
      <c r="B2716" s="87" t="str">
        <f t="shared" si="2419"/>
        <v>Y61</v>
      </c>
      <c r="C2716" s="240" t="s">
        <v>206</v>
      </c>
      <c r="D2716" s="240" t="s">
        <v>177</v>
      </c>
      <c r="E2716" s="42"/>
      <c r="F2716" s="320" t="str">
        <f>VLOOKUP($G2716,'Selection Sheet'!$C$15:$F$39,3,0)</f>
        <v>Y61</v>
      </c>
      <c r="G2716" s="320" t="str">
        <f t="shared" si="2371"/>
        <v>RYC</v>
      </c>
      <c r="H2716" s="240" t="s">
        <v>537</v>
      </c>
      <c r="I2716" s="534">
        <v>261</v>
      </c>
      <c r="J2716" s="534">
        <v>75</v>
      </c>
      <c r="K2716" s="534">
        <v>40</v>
      </c>
      <c r="L2716" s="534">
        <v>24</v>
      </c>
      <c r="M2716" s="534">
        <v>260</v>
      </c>
      <c r="N2716" s="534">
        <v>24</v>
      </c>
      <c r="O2716" s="534">
        <v>39</v>
      </c>
      <c r="P2716" s="534">
        <v>10</v>
      </c>
      <c r="Q2716" s="534">
        <v>67</v>
      </c>
      <c r="R2716" s="534">
        <v>67</v>
      </c>
      <c r="S2716" s="534">
        <v>898</v>
      </c>
      <c r="T2716" s="549" t="s">
        <v>80</v>
      </c>
      <c r="U2716" s="549" t="s">
        <v>80</v>
      </c>
      <c r="V2716" s="549" t="s">
        <v>80</v>
      </c>
      <c r="W2716" s="549" t="s">
        <v>80</v>
      </c>
      <c r="X2716" s="549" t="s">
        <v>80</v>
      </c>
      <c r="Y2716" s="549" t="s">
        <v>80</v>
      </c>
      <c r="Z2716" s="549" t="s">
        <v>80</v>
      </c>
      <c r="AA2716" s="549" t="s">
        <v>80</v>
      </c>
      <c r="AB2716" s="549" t="s">
        <v>80</v>
      </c>
      <c r="AC2716" s="549" t="s">
        <v>80</v>
      </c>
      <c r="AD2716" s="549" t="s">
        <v>80</v>
      </c>
      <c r="AE2716" s="549" t="s">
        <v>80</v>
      </c>
      <c r="AF2716" s="502">
        <v>110</v>
      </c>
      <c r="AG2716" s="503">
        <v>156.0804598</v>
      </c>
      <c r="AH2716" s="503">
        <v>218.2</v>
      </c>
      <c r="AI2716" s="502">
        <v>87</v>
      </c>
      <c r="AJ2716" s="538" t="s">
        <v>80</v>
      </c>
      <c r="AK2716" s="538" t="s">
        <v>80</v>
      </c>
      <c r="AL2716" s="538" t="s">
        <v>80</v>
      </c>
      <c r="AM2716" s="538" t="s">
        <v>80</v>
      </c>
      <c r="AN2716" s="539"/>
      <c r="AO2716" s="539"/>
      <c r="AP2716" s="569"/>
      <c r="AQ2716" s="569"/>
      <c r="AR2716" s="539"/>
      <c r="AS2716" s="539"/>
      <c r="AT2716" s="539"/>
      <c r="AU2716" s="539"/>
      <c r="AV2716" s="539"/>
      <c r="AW2716" s="539"/>
      <c r="AX2716" s="539"/>
      <c r="AY2716" s="539"/>
      <c r="AZ2716" s="539"/>
      <c r="BA2716" s="539"/>
      <c r="BB2716" s="357"/>
      <c r="BC2716" s="592">
        <f t="shared" si="2420"/>
        <v>13579.0000026</v>
      </c>
      <c r="BD2716" s="593">
        <f t="shared" si="2421"/>
        <v>18983.399999999998</v>
      </c>
      <c r="BE2716" s="595" t="str">
        <f t="shared" si="2422"/>
        <v>-</v>
      </c>
      <c r="BF2716" s="289" t="str">
        <f t="shared" si="2423"/>
        <v>-</v>
      </c>
      <c r="BG2716" s="596" t="str">
        <f t="shared" si="2424"/>
        <v>-</v>
      </c>
      <c r="BH2716" s="595" t="str">
        <f t="shared" si="2425"/>
        <v>-</v>
      </c>
      <c r="BI2716" s="289" t="str">
        <f t="shared" si="2426"/>
        <v>-</v>
      </c>
      <c r="BJ2716" s="596" t="str">
        <f t="shared" si="2427"/>
        <v>-</v>
      </c>
      <c r="BK2716" s="595" t="str">
        <f t="shared" si="2428"/>
        <v>-</v>
      </c>
      <c r="BL2716" s="289" t="str">
        <f t="shared" si="2429"/>
        <v>-</v>
      </c>
      <c r="BM2716" s="596" t="str">
        <f t="shared" si="2430"/>
        <v>-</v>
      </c>
      <c r="BN2716" s="563">
        <f t="shared" si="2372"/>
        <v>2</v>
      </c>
      <c r="BO2716" s="87">
        <f t="shared" si="2431"/>
        <v>2026</v>
      </c>
      <c r="BP2716" s="87">
        <f t="shared" si="2432"/>
        <v>2</v>
      </c>
      <c r="BQ2716" s="202"/>
    </row>
    <row r="2717" spans="1:69" ht="10.5" customHeight="1" x14ac:dyDescent="0.2">
      <c r="A2717" s="87" t="str">
        <f t="shared" si="2418"/>
        <v>2025-26RYD2</v>
      </c>
      <c r="B2717" s="87" t="str">
        <f t="shared" si="2419"/>
        <v>Y59</v>
      </c>
      <c r="C2717" s="240" t="s">
        <v>206</v>
      </c>
      <c r="D2717" s="240" t="s">
        <v>177</v>
      </c>
      <c r="E2717" s="42"/>
      <c r="F2717" s="320" t="str">
        <f>VLOOKUP($G2717,'Selection Sheet'!$C$15:$F$39,3,0)</f>
        <v>Y59</v>
      </c>
      <c r="G2717" s="320" t="str">
        <f t="shared" si="2371"/>
        <v>RYD</v>
      </c>
      <c r="H2717" s="240" t="s">
        <v>538</v>
      </c>
      <c r="I2717" s="534">
        <v>199</v>
      </c>
      <c r="J2717" s="534">
        <v>57</v>
      </c>
      <c r="K2717" s="534">
        <v>26</v>
      </c>
      <c r="L2717" s="534">
        <v>14</v>
      </c>
      <c r="M2717" s="534">
        <v>199</v>
      </c>
      <c r="N2717" s="534">
        <v>23</v>
      </c>
      <c r="O2717" s="534">
        <v>26</v>
      </c>
      <c r="P2717" s="534">
        <v>8</v>
      </c>
      <c r="Q2717" s="534">
        <v>76</v>
      </c>
      <c r="R2717" s="534">
        <v>60</v>
      </c>
      <c r="S2717" s="534">
        <v>561</v>
      </c>
      <c r="T2717" s="549" t="s">
        <v>80</v>
      </c>
      <c r="U2717" s="549" t="s">
        <v>80</v>
      </c>
      <c r="V2717" s="549" t="s">
        <v>80</v>
      </c>
      <c r="W2717" s="549" t="s">
        <v>80</v>
      </c>
      <c r="X2717" s="549" t="s">
        <v>80</v>
      </c>
      <c r="Y2717" s="549" t="s">
        <v>80</v>
      </c>
      <c r="Z2717" s="549" t="s">
        <v>80</v>
      </c>
      <c r="AA2717" s="549" t="s">
        <v>80</v>
      </c>
      <c r="AB2717" s="549" t="s">
        <v>80</v>
      </c>
      <c r="AC2717" s="549" t="s">
        <v>80</v>
      </c>
      <c r="AD2717" s="549" t="s">
        <v>80</v>
      </c>
      <c r="AE2717" s="549" t="s">
        <v>80</v>
      </c>
      <c r="AF2717" s="502">
        <v>100</v>
      </c>
      <c r="AG2717" s="503">
        <v>154.34117649999999</v>
      </c>
      <c r="AH2717" s="503">
        <v>208.6</v>
      </c>
      <c r="AI2717" s="502">
        <v>85</v>
      </c>
      <c r="AJ2717" s="538" t="s">
        <v>80</v>
      </c>
      <c r="AK2717" s="538" t="s">
        <v>80</v>
      </c>
      <c r="AL2717" s="538" t="s">
        <v>80</v>
      </c>
      <c r="AM2717" s="538" t="s">
        <v>80</v>
      </c>
      <c r="AN2717" s="539"/>
      <c r="AO2717" s="539"/>
      <c r="AP2717" s="569"/>
      <c r="AQ2717" s="569"/>
      <c r="AR2717" s="539"/>
      <c r="AS2717" s="539"/>
      <c r="AT2717" s="539"/>
      <c r="AU2717" s="539"/>
      <c r="AV2717" s="539"/>
      <c r="AW2717" s="539"/>
      <c r="AX2717" s="539"/>
      <c r="AY2717" s="539"/>
      <c r="AZ2717" s="539"/>
      <c r="BA2717" s="539"/>
      <c r="BB2717" s="357"/>
      <c r="BC2717" s="592">
        <f t="shared" si="2420"/>
        <v>13119.000002499999</v>
      </c>
      <c r="BD2717" s="593">
        <f t="shared" si="2421"/>
        <v>17731</v>
      </c>
      <c r="BE2717" s="595" t="str">
        <f t="shared" si="2422"/>
        <v>-</v>
      </c>
      <c r="BF2717" s="289" t="str">
        <f t="shared" si="2423"/>
        <v>-</v>
      </c>
      <c r="BG2717" s="596" t="str">
        <f t="shared" si="2424"/>
        <v>-</v>
      </c>
      <c r="BH2717" s="595" t="str">
        <f t="shared" si="2425"/>
        <v>-</v>
      </c>
      <c r="BI2717" s="289" t="str">
        <f t="shared" si="2426"/>
        <v>-</v>
      </c>
      <c r="BJ2717" s="596" t="str">
        <f t="shared" si="2427"/>
        <v>-</v>
      </c>
      <c r="BK2717" s="595" t="str">
        <f t="shared" si="2428"/>
        <v>-</v>
      </c>
      <c r="BL2717" s="289" t="str">
        <f t="shared" si="2429"/>
        <v>-</v>
      </c>
      <c r="BM2717" s="596" t="str">
        <f t="shared" si="2430"/>
        <v>-</v>
      </c>
      <c r="BN2717" s="563">
        <f t="shared" si="2372"/>
        <v>2</v>
      </c>
      <c r="BO2717" s="87">
        <f t="shared" si="2431"/>
        <v>2026</v>
      </c>
      <c r="BP2717" s="87">
        <f t="shared" si="2432"/>
        <v>2</v>
      </c>
      <c r="BQ2717" s="202"/>
    </row>
    <row r="2718" spans="1:69" ht="10.5" customHeight="1" x14ac:dyDescent="0.2">
      <c r="A2718" s="87" t="str">
        <f t="shared" si="2418"/>
        <v>2025-26RYE2</v>
      </c>
      <c r="B2718" s="87" t="str">
        <f t="shared" si="2419"/>
        <v>Y59</v>
      </c>
      <c r="C2718" s="240" t="s">
        <v>206</v>
      </c>
      <c r="D2718" s="240" t="s">
        <v>177</v>
      </c>
      <c r="E2718" s="42"/>
      <c r="F2718" s="320" t="str">
        <f>VLOOKUP($G2718,'Selection Sheet'!$C$15:$F$39,3,0)</f>
        <v>Y59</v>
      </c>
      <c r="G2718" s="320" t="str">
        <f t="shared" si="2371"/>
        <v>RYE</v>
      </c>
      <c r="H2718" s="240" t="s">
        <v>539</v>
      </c>
      <c r="I2718" s="534">
        <v>180</v>
      </c>
      <c r="J2718" s="534">
        <v>47</v>
      </c>
      <c r="K2718" s="534">
        <v>28</v>
      </c>
      <c r="L2718" s="534">
        <v>12</v>
      </c>
      <c r="M2718" s="534">
        <v>180</v>
      </c>
      <c r="N2718" s="534">
        <v>16</v>
      </c>
      <c r="O2718" s="534">
        <v>28</v>
      </c>
      <c r="P2718" s="534">
        <v>7</v>
      </c>
      <c r="Q2718" s="534">
        <v>67</v>
      </c>
      <c r="R2718" s="534">
        <v>58</v>
      </c>
      <c r="S2718" s="534">
        <v>432</v>
      </c>
      <c r="T2718" s="549" t="s">
        <v>80</v>
      </c>
      <c r="U2718" s="549" t="s">
        <v>80</v>
      </c>
      <c r="V2718" s="549" t="s">
        <v>80</v>
      </c>
      <c r="W2718" s="549" t="s">
        <v>80</v>
      </c>
      <c r="X2718" s="549" t="s">
        <v>80</v>
      </c>
      <c r="Y2718" s="549" t="s">
        <v>80</v>
      </c>
      <c r="Z2718" s="549" t="s">
        <v>80</v>
      </c>
      <c r="AA2718" s="549" t="s">
        <v>80</v>
      </c>
      <c r="AB2718" s="549" t="s">
        <v>80</v>
      </c>
      <c r="AC2718" s="549" t="s">
        <v>80</v>
      </c>
      <c r="AD2718" s="549" t="s">
        <v>80</v>
      </c>
      <c r="AE2718" s="549" t="s">
        <v>80</v>
      </c>
      <c r="AF2718" s="502">
        <v>73</v>
      </c>
      <c r="AG2718" s="503">
        <v>138.9375</v>
      </c>
      <c r="AH2718" s="503">
        <v>189.8</v>
      </c>
      <c r="AI2718" s="502">
        <v>64</v>
      </c>
      <c r="AJ2718" s="538" t="s">
        <v>80</v>
      </c>
      <c r="AK2718" s="538" t="s">
        <v>80</v>
      </c>
      <c r="AL2718" s="538" t="s">
        <v>80</v>
      </c>
      <c r="AM2718" s="538" t="s">
        <v>80</v>
      </c>
      <c r="AN2718" s="539"/>
      <c r="AO2718" s="539"/>
      <c r="AP2718" s="569"/>
      <c r="AQ2718" s="569"/>
      <c r="AR2718" s="539"/>
      <c r="AS2718" s="539"/>
      <c r="AT2718" s="539"/>
      <c r="AU2718" s="539"/>
      <c r="AV2718" s="539"/>
      <c r="AW2718" s="539"/>
      <c r="AX2718" s="539"/>
      <c r="AY2718" s="539"/>
      <c r="AZ2718" s="539"/>
      <c r="BA2718" s="539"/>
      <c r="BB2718" s="357"/>
      <c r="BC2718" s="592">
        <f t="shared" si="2420"/>
        <v>8892</v>
      </c>
      <c r="BD2718" s="593">
        <f t="shared" si="2421"/>
        <v>12147.2</v>
      </c>
      <c r="BE2718" s="595" t="str">
        <f t="shared" si="2422"/>
        <v>-</v>
      </c>
      <c r="BF2718" s="289" t="str">
        <f t="shared" si="2423"/>
        <v>-</v>
      </c>
      <c r="BG2718" s="596" t="str">
        <f t="shared" si="2424"/>
        <v>-</v>
      </c>
      <c r="BH2718" s="595" t="str">
        <f t="shared" si="2425"/>
        <v>-</v>
      </c>
      <c r="BI2718" s="289" t="str">
        <f t="shared" si="2426"/>
        <v>-</v>
      </c>
      <c r="BJ2718" s="596" t="str">
        <f t="shared" si="2427"/>
        <v>-</v>
      </c>
      <c r="BK2718" s="595" t="str">
        <f t="shared" si="2428"/>
        <v>-</v>
      </c>
      <c r="BL2718" s="289" t="str">
        <f t="shared" si="2429"/>
        <v>-</v>
      </c>
      <c r="BM2718" s="596" t="str">
        <f t="shared" si="2430"/>
        <v>-</v>
      </c>
      <c r="BN2718" s="563">
        <f t="shared" si="2372"/>
        <v>2</v>
      </c>
      <c r="BO2718" s="87">
        <f t="shared" si="2431"/>
        <v>2026</v>
      </c>
      <c r="BP2718" s="87">
        <f t="shared" si="2432"/>
        <v>2</v>
      </c>
      <c r="BQ2718" s="202"/>
    </row>
    <row r="2719" spans="1:69" ht="10.5" customHeight="1" x14ac:dyDescent="0.2">
      <c r="A2719" s="312" t="str">
        <f t="shared" si="2418"/>
        <v>2025-26RYF2</v>
      </c>
      <c r="B2719" s="312" t="str">
        <f t="shared" si="2419"/>
        <v>Y58</v>
      </c>
      <c r="C2719" s="245" t="s">
        <v>206</v>
      </c>
      <c r="D2719" s="245" t="s">
        <v>177</v>
      </c>
      <c r="E2719" s="53"/>
      <c r="F2719" s="322" t="str">
        <f>VLOOKUP($G2719,'Selection Sheet'!$C$15:$F$39,3,0)</f>
        <v>Y58</v>
      </c>
      <c r="G2719" s="322" t="str">
        <f t="shared" si="2371"/>
        <v>RYF</v>
      </c>
      <c r="H2719" s="245" t="s">
        <v>540</v>
      </c>
      <c r="I2719" s="543">
        <v>238</v>
      </c>
      <c r="J2719" s="543">
        <v>66</v>
      </c>
      <c r="K2719" s="543">
        <v>39</v>
      </c>
      <c r="L2719" s="543">
        <v>20</v>
      </c>
      <c r="M2719" s="543">
        <v>238</v>
      </c>
      <c r="N2719" s="543">
        <v>28</v>
      </c>
      <c r="O2719" s="543">
        <v>39</v>
      </c>
      <c r="P2719" s="543">
        <v>12</v>
      </c>
      <c r="Q2719" s="543">
        <v>80</v>
      </c>
      <c r="R2719" s="543">
        <v>66</v>
      </c>
      <c r="S2719" s="543">
        <v>844</v>
      </c>
      <c r="T2719" s="524" t="s">
        <v>80</v>
      </c>
      <c r="U2719" s="524" t="s">
        <v>80</v>
      </c>
      <c r="V2719" s="524" t="s">
        <v>80</v>
      </c>
      <c r="W2719" s="524" t="s">
        <v>80</v>
      </c>
      <c r="X2719" s="524" t="s">
        <v>80</v>
      </c>
      <c r="Y2719" s="524" t="s">
        <v>80</v>
      </c>
      <c r="Z2719" s="524" t="s">
        <v>80</v>
      </c>
      <c r="AA2719" s="524" t="s">
        <v>80</v>
      </c>
      <c r="AB2719" s="524" t="s">
        <v>80</v>
      </c>
      <c r="AC2719" s="524" t="s">
        <v>80</v>
      </c>
      <c r="AD2719" s="524" t="s">
        <v>80</v>
      </c>
      <c r="AE2719" s="524" t="s">
        <v>80</v>
      </c>
      <c r="AF2719" s="528">
        <v>116</v>
      </c>
      <c r="AG2719" s="529">
        <v>172.03225810000001</v>
      </c>
      <c r="AH2719" s="529">
        <v>215.4</v>
      </c>
      <c r="AI2719" s="528">
        <v>93</v>
      </c>
      <c r="AJ2719" s="544" t="s">
        <v>80</v>
      </c>
      <c r="AK2719" s="544" t="s">
        <v>80</v>
      </c>
      <c r="AL2719" s="544" t="s">
        <v>80</v>
      </c>
      <c r="AM2719" s="544" t="s">
        <v>80</v>
      </c>
      <c r="AN2719" s="545"/>
      <c r="AO2719" s="545"/>
      <c r="AP2719" s="571"/>
      <c r="AQ2719" s="571"/>
      <c r="AR2719" s="545"/>
      <c r="AS2719" s="545"/>
      <c r="AT2719" s="545"/>
      <c r="AU2719" s="545"/>
      <c r="AV2719" s="545"/>
      <c r="AW2719" s="545"/>
      <c r="AX2719" s="545"/>
      <c r="AY2719" s="545"/>
      <c r="AZ2719" s="545"/>
      <c r="BA2719" s="545"/>
      <c r="BB2719" s="359"/>
      <c r="BC2719" s="605">
        <f t="shared" si="2420"/>
        <v>15999.000003300001</v>
      </c>
      <c r="BD2719" s="606">
        <f t="shared" si="2421"/>
        <v>20032.2</v>
      </c>
      <c r="BE2719" s="609" t="str">
        <f t="shared" si="2422"/>
        <v>-</v>
      </c>
      <c r="BF2719" s="311" t="str">
        <f t="shared" si="2423"/>
        <v>-</v>
      </c>
      <c r="BG2719" s="610" t="str">
        <f t="shared" si="2424"/>
        <v>-</v>
      </c>
      <c r="BH2719" s="609" t="str">
        <f t="shared" si="2425"/>
        <v>-</v>
      </c>
      <c r="BI2719" s="311" t="str">
        <f t="shared" si="2426"/>
        <v>-</v>
      </c>
      <c r="BJ2719" s="610" t="str">
        <f t="shared" si="2427"/>
        <v>-</v>
      </c>
      <c r="BK2719" s="609" t="str">
        <f t="shared" si="2428"/>
        <v>-</v>
      </c>
      <c r="BL2719" s="311" t="str">
        <f t="shared" si="2429"/>
        <v>-</v>
      </c>
      <c r="BM2719" s="610" t="str">
        <f t="shared" si="2430"/>
        <v>-</v>
      </c>
      <c r="BN2719" s="565">
        <f t="shared" si="2372"/>
        <v>2</v>
      </c>
      <c r="BO2719" s="312">
        <f t="shared" si="2431"/>
        <v>2026</v>
      </c>
      <c r="BP2719" s="312">
        <f t="shared" si="2432"/>
        <v>2</v>
      </c>
      <c r="BQ2719" s="363"/>
    </row>
    <row r="2720" spans="1:69" ht="10.5" customHeight="1" x14ac:dyDescent="0.2">
      <c r="A2720" s="313" t="str">
        <f t="shared" ref="A2720:A2730" si="2433">CONCATENATE(C2720,G2720,BN2720)</f>
        <v>2025-26R1F3</v>
      </c>
      <c r="B2720" s="313" t="str">
        <f t="shared" ref="B2720:B2730" si="2434">F2720</f>
        <v>Y59</v>
      </c>
      <c r="C2720" s="241" t="s">
        <v>206</v>
      </c>
      <c r="D2720" s="241" t="s">
        <v>178</v>
      </c>
      <c r="E2720" s="223"/>
      <c r="F2720" s="364" t="str">
        <f>VLOOKUP($G2720,'Selection Sheet'!$C$15:$F$39,3,0)</f>
        <v>Y59</v>
      </c>
      <c r="G2720" s="364" t="str">
        <f t="shared" si="2371"/>
        <v>R1F</v>
      </c>
      <c r="H2720" s="241" t="s">
        <v>529</v>
      </c>
      <c r="I2720" s="546">
        <v>7</v>
      </c>
      <c r="J2720" s="546">
        <v>1</v>
      </c>
      <c r="K2720" s="546">
        <v>0</v>
      </c>
      <c r="L2720" s="546">
        <v>0</v>
      </c>
      <c r="M2720" s="546">
        <v>6</v>
      </c>
      <c r="N2720" s="546">
        <v>0</v>
      </c>
      <c r="O2720" s="546">
        <v>0</v>
      </c>
      <c r="P2720" s="546">
        <v>0</v>
      </c>
      <c r="Q2720" s="546" t="s">
        <v>80</v>
      </c>
      <c r="R2720" s="546" t="s">
        <v>80</v>
      </c>
      <c r="S2720" s="546">
        <v>16</v>
      </c>
      <c r="T2720" s="486">
        <v>17</v>
      </c>
      <c r="U2720" s="486">
        <v>111.1</v>
      </c>
      <c r="V2720" s="486">
        <v>89</v>
      </c>
      <c r="W2720" s="486">
        <v>196</v>
      </c>
      <c r="X2720" s="486">
        <v>14</v>
      </c>
      <c r="Y2720" s="486">
        <v>44.1</v>
      </c>
      <c r="Z2720" s="486">
        <v>38</v>
      </c>
      <c r="AA2720" s="486">
        <v>76.7</v>
      </c>
      <c r="AB2720" s="486" t="s">
        <v>80</v>
      </c>
      <c r="AC2720" s="486" t="s">
        <v>80</v>
      </c>
      <c r="AD2720" s="486" t="s">
        <v>80</v>
      </c>
      <c r="AE2720" s="486" t="s">
        <v>80</v>
      </c>
      <c r="AF2720" s="490">
        <v>3</v>
      </c>
      <c r="AG2720" s="491">
        <v>176</v>
      </c>
      <c r="AH2720" s="491">
        <v>245.8</v>
      </c>
      <c r="AI2720" s="490">
        <v>3</v>
      </c>
      <c r="AJ2720" s="538" t="s">
        <v>80</v>
      </c>
      <c r="AK2720" s="538" t="s">
        <v>80</v>
      </c>
      <c r="AL2720" s="538">
        <v>30</v>
      </c>
      <c r="AM2720" s="538">
        <v>54</v>
      </c>
      <c r="AN2720" s="539"/>
      <c r="AO2720" s="539"/>
      <c r="AP2720" s="572"/>
      <c r="AQ2720" s="572"/>
      <c r="AR2720" s="548"/>
      <c r="AS2720" s="548"/>
      <c r="AT2720" s="548"/>
      <c r="AU2720" s="548"/>
      <c r="AV2720" s="548"/>
      <c r="AW2720" s="548"/>
      <c r="AX2720" s="548"/>
      <c r="AY2720" s="548"/>
      <c r="AZ2720" s="548"/>
      <c r="BA2720" s="548"/>
      <c r="BB2720" s="361"/>
      <c r="BC2720" s="586">
        <f t="shared" ref="BC2720:BC2730" si="2435">IFERROR(AG2720*$AI2720,"-")</f>
        <v>528</v>
      </c>
      <c r="BD2720" s="587">
        <f t="shared" ref="BD2720:BD2730" si="2436">IFERROR(AH2720*$AI2720,"-")</f>
        <v>737.40000000000009</v>
      </c>
      <c r="BE2720" s="590">
        <f t="shared" ref="BE2720:BE2730" si="2437">IFERROR(U2720*$T2720, "-")</f>
        <v>1888.6999999999998</v>
      </c>
      <c r="BF2720" s="308">
        <f t="shared" ref="BF2720:BF2730" si="2438">IFERROR(V2720*$T2720,"-")</f>
        <v>1513</v>
      </c>
      <c r="BG2720" s="591">
        <f t="shared" ref="BG2720:BG2730" si="2439">IFERROR(W2720*$T2720,"-")</f>
        <v>3332</v>
      </c>
      <c r="BH2720" s="590">
        <f t="shared" ref="BH2720:BH2730" si="2440">IFERROR(Y2720*$X2720, "-")</f>
        <v>617.4</v>
      </c>
      <c r="BI2720" s="308">
        <f t="shared" ref="BI2720:BI2730" si="2441">IFERROR(Z2720*$X2720,"-")</f>
        <v>532</v>
      </c>
      <c r="BJ2720" s="591">
        <f t="shared" ref="BJ2720:BJ2730" si="2442">IFERROR(AA2720*$X2720,"-")</f>
        <v>1073.8</v>
      </c>
      <c r="BK2720" s="590" t="str">
        <f t="shared" ref="BK2720:BK2730" si="2443">IFERROR(AC2720*$AB2720, "-")</f>
        <v>-</v>
      </c>
      <c r="BL2720" s="308" t="str">
        <f t="shared" ref="BL2720:BL2730" si="2444">IFERROR(AD2720*$AB2720,"-")</f>
        <v>-</v>
      </c>
      <c r="BM2720" s="591" t="str">
        <f t="shared" ref="BM2720:BM2730" si="2445">IFERROR(AE2720*$AB2720,"-")</f>
        <v>-</v>
      </c>
      <c r="BN2720" s="562">
        <f t="shared" si="2372"/>
        <v>3</v>
      </c>
      <c r="BO2720" s="313">
        <f t="shared" ref="BO2720:BO2730" si="2446">VALUE(LEFT(C2720,4)+IF($BN2720&lt;4,1,0))</f>
        <v>2026</v>
      </c>
      <c r="BP2720" s="313">
        <f t="shared" ref="BP2720:BP2730" si="2447">(BN2720/3-ROUNDDOWN(BN2720/3,0))*3</f>
        <v>0</v>
      </c>
      <c r="BQ2720" s="362"/>
    </row>
    <row r="2721" spans="1:69" ht="10.5" customHeight="1" x14ac:dyDescent="0.2">
      <c r="A2721" s="87" t="str">
        <f t="shared" si="2433"/>
        <v>2025-26RRU3</v>
      </c>
      <c r="B2721" s="87" t="str">
        <f t="shared" si="2434"/>
        <v>Y56</v>
      </c>
      <c r="C2721" s="240" t="s">
        <v>206</v>
      </c>
      <c r="D2721" s="240" t="s">
        <v>178</v>
      </c>
      <c r="E2721" s="42"/>
      <c r="F2721" s="320" t="str">
        <f>VLOOKUP($G2721,'Selection Sheet'!$C$15:$F$39,3,0)</f>
        <v>Y56</v>
      </c>
      <c r="G2721" s="320" t="str">
        <f t="shared" si="2371"/>
        <v>RRU</v>
      </c>
      <c r="H2721" s="240" t="s">
        <v>530</v>
      </c>
      <c r="I2721" s="534">
        <v>353</v>
      </c>
      <c r="J2721" s="534">
        <v>108</v>
      </c>
      <c r="K2721" s="534">
        <v>45</v>
      </c>
      <c r="L2721" s="534">
        <v>29</v>
      </c>
      <c r="M2721" s="534">
        <v>346</v>
      </c>
      <c r="N2721" s="534">
        <v>30</v>
      </c>
      <c r="O2721" s="534">
        <v>43</v>
      </c>
      <c r="P2721" s="534">
        <v>15</v>
      </c>
      <c r="Q2721" s="534" t="s">
        <v>80</v>
      </c>
      <c r="R2721" s="534" t="s">
        <v>80</v>
      </c>
      <c r="S2721" s="534">
        <v>1043</v>
      </c>
      <c r="T2721" s="549">
        <v>553</v>
      </c>
      <c r="U2721" s="549">
        <v>85.9</v>
      </c>
      <c r="V2721" s="549">
        <v>81</v>
      </c>
      <c r="W2721" s="549">
        <v>121.8</v>
      </c>
      <c r="X2721" s="549">
        <v>639</v>
      </c>
      <c r="Y2721" s="549">
        <v>61.6</v>
      </c>
      <c r="Z2721" s="549">
        <v>26</v>
      </c>
      <c r="AA2721" s="549">
        <v>153</v>
      </c>
      <c r="AB2721" s="549">
        <v>107</v>
      </c>
      <c r="AC2721" s="549">
        <v>55.6</v>
      </c>
      <c r="AD2721" s="549">
        <v>46</v>
      </c>
      <c r="AE2721" s="549">
        <v>95.4</v>
      </c>
      <c r="AF2721" s="502">
        <v>118</v>
      </c>
      <c r="AG2721" s="503">
        <v>139.8666667</v>
      </c>
      <c r="AH2721" s="503">
        <v>182</v>
      </c>
      <c r="AI2721" s="502">
        <v>105</v>
      </c>
      <c r="AJ2721" s="538" t="s">
        <v>80</v>
      </c>
      <c r="AK2721" s="538" t="s">
        <v>80</v>
      </c>
      <c r="AL2721" s="538">
        <v>178</v>
      </c>
      <c r="AM2721" s="538">
        <v>300</v>
      </c>
      <c r="AN2721" s="539"/>
      <c r="AO2721" s="539"/>
      <c r="AP2721" s="569"/>
      <c r="AQ2721" s="569"/>
      <c r="AR2721" s="539"/>
      <c r="AS2721" s="539"/>
      <c r="AT2721" s="539"/>
      <c r="AU2721" s="539"/>
      <c r="AV2721" s="539"/>
      <c r="AW2721" s="539"/>
      <c r="AX2721" s="539"/>
      <c r="AY2721" s="539"/>
      <c r="AZ2721" s="539"/>
      <c r="BA2721" s="539"/>
      <c r="BB2721" s="357"/>
      <c r="BC2721" s="592">
        <f t="shared" si="2435"/>
        <v>14686.000003499999</v>
      </c>
      <c r="BD2721" s="593">
        <f t="shared" si="2436"/>
        <v>19110</v>
      </c>
      <c r="BE2721" s="595">
        <f t="shared" si="2437"/>
        <v>47502.700000000004</v>
      </c>
      <c r="BF2721" s="289">
        <f t="shared" si="2438"/>
        <v>44793</v>
      </c>
      <c r="BG2721" s="596">
        <f t="shared" si="2439"/>
        <v>67355.399999999994</v>
      </c>
      <c r="BH2721" s="595">
        <f t="shared" si="2440"/>
        <v>39362.400000000001</v>
      </c>
      <c r="BI2721" s="289">
        <f t="shared" si="2441"/>
        <v>16614</v>
      </c>
      <c r="BJ2721" s="596">
        <f t="shared" si="2442"/>
        <v>97767</v>
      </c>
      <c r="BK2721" s="595">
        <f t="shared" si="2443"/>
        <v>5949.2</v>
      </c>
      <c r="BL2721" s="289">
        <f t="shared" si="2444"/>
        <v>4922</v>
      </c>
      <c r="BM2721" s="596">
        <f t="shared" si="2445"/>
        <v>10207.800000000001</v>
      </c>
      <c r="BN2721" s="563">
        <f t="shared" si="2372"/>
        <v>3</v>
      </c>
      <c r="BO2721" s="87">
        <f t="shared" si="2446"/>
        <v>2026</v>
      </c>
      <c r="BP2721" s="87">
        <f t="shared" si="2447"/>
        <v>0</v>
      </c>
      <c r="BQ2721" s="202"/>
    </row>
    <row r="2722" spans="1:69" ht="10.5" customHeight="1" x14ac:dyDescent="0.2">
      <c r="A2722" s="87" t="str">
        <f t="shared" si="2433"/>
        <v>2025-26RX63</v>
      </c>
      <c r="B2722" s="87" t="str">
        <f t="shared" si="2434"/>
        <v>Y63</v>
      </c>
      <c r="C2722" s="240" t="s">
        <v>206</v>
      </c>
      <c r="D2722" s="240" t="s">
        <v>178</v>
      </c>
      <c r="E2722" s="42"/>
      <c r="F2722" s="320" t="str">
        <f>VLOOKUP($G2722,'Selection Sheet'!$C$15:$F$39,3,0)</f>
        <v>Y63</v>
      </c>
      <c r="G2722" s="320" t="str">
        <f t="shared" si="2371"/>
        <v>RX6</v>
      </c>
      <c r="H2722" s="240" t="s">
        <v>532</v>
      </c>
      <c r="I2722" s="534">
        <v>159</v>
      </c>
      <c r="J2722" s="534">
        <v>43</v>
      </c>
      <c r="K2722" s="534">
        <v>26</v>
      </c>
      <c r="L2722" s="534">
        <v>13</v>
      </c>
      <c r="M2722" s="534">
        <v>157</v>
      </c>
      <c r="N2722" s="534">
        <v>21</v>
      </c>
      <c r="O2722" s="534">
        <v>25</v>
      </c>
      <c r="P2722" s="534">
        <v>10</v>
      </c>
      <c r="Q2722" s="534" t="s">
        <v>80</v>
      </c>
      <c r="R2722" s="534" t="s">
        <v>80</v>
      </c>
      <c r="S2722" s="534">
        <v>468</v>
      </c>
      <c r="T2722" s="549">
        <v>303</v>
      </c>
      <c r="U2722" s="549">
        <v>76.900000000000006</v>
      </c>
      <c r="V2722" s="549">
        <v>70</v>
      </c>
      <c r="W2722" s="549">
        <v>109</v>
      </c>
      <c r="X2722" s="549">
        <v>293</v>
      </c>
      <c r="Y2722" s="549">
        <v>66.5</v>
      </c>
      <c r="Z2722" s="549">
        <v>29</v>
      </c>
      <c r="AA2722" s="549">
        <v>186.3</v>
      </c>
      <c r="AB2722" s="549">
        <v>50</v>
      </c>
      <c r="AC2722" s="549">
        <v>61.3</v>
      </c>
      <c r="AD2722" s="549">
        <v>51</v>
      </c>
      <c r="AE2722" s="549">
        <v>101</v>
      </c>
      <c r="AF2722" s="502">
        <v>77</v>
      </c>
      <c r="AG2722" s="503">
        <v>143.90476190000001</v>
      </c>
      <c r="AH2722" s="503">
        <v>198.2</v>
      </c>
      <c r="AI2722" s="502">
        <v>63</v>
      </c>
      <c r="AJ2722" s="538" t="s">
        <v>80</v>
      </c>
      <c r="AK2722" s="538" t="s">
        <v>80</v>
      </c>
      <c r="AL2722" s="538">
        <v>115</v>
      </c>
      <c r="AM2722" s="538">
        <v>150</v>
      </c>
      <c r="AN2722" s="539"/>
      <c r="AO2722" s="539"/>
      <c r="AP2722" s="569"/>
      <c r="AQ2722" s="569"/>
      <c r="AR2722" s="539"/>
      <c r="AS2722" s="539"/>
      <c r="AT2722" s="539"/>
      <c r="AU2722" s="539"/>
      <c r="AV2722" s="539"/>
      <c r="AW2722" s="539"/>
      <c r="AX2722" s="539"/>
      <c r="AY2722" s="539"/>
      <c r="AZ2722" s="539"/>
      <c r="BA2722" s="539"/>
      <c r="BB2722" s="357"/>
      <c r="BC2722" s="592">
        <f t="shared" si="2435"/>
        <v>9065.9999997000014</v>
      </c>
      <c r="BD2722" s="593">
        <f t="shared" si="2436"/>
        <v>12486.599999999999</v>
      </c>
      <c r="BE2722" s="595">
        <f t="shared" si="2437"/>
        <v>23300.7</v>
      </c>
      <c r="BF2722" s="289">
        <f t="shared" si="2438"/>
        <v>21210</v>
      </c>
      <c r="BG2722" s="596">
        <f t="shared" si="2439"/>
        <v>33027</v>
      </c>
      <c r="BH2722" s="595">
        <f t="shared" si="2440"/>
        <v>19484.5</v>
      </c>
      <c r="BI2722" s="289">
        <f t="shared" si="2441"/>
        <v>8497</v>
      </c>
      <c r="BJ2722" s="596">
        <f t="shared" si="2442"/>
        <v>54585.9</v>
      </c>
      <c r="BK2722" s="595">
        <f t="shared" si="2443"/>
        <v>3065</v>
      </c>
      <c r="BL2722" s="289">
        <f t="shared" si="2444"/>
        <v>2550</v>
      </c>
      <c r="BM2722" s="596">
        <f t="shared" si="2445"/>
        <v>5050</v>
      </c>
      <c r="BN2722" s="563">
        <f t="shared" si="2372"/>
        <v>3</v>
      </c>
      <c r="BO2722" s="87">
        <f t="shared" si="2446"/>
        <v>2026</v>
      </c>
      <c r="BP2722" s="87">
        <f t="shared" si="2447"/>
        <v>0</v>
      </c>
      <c r="BQ2722" s="202"/>
    </row>
    <row r="2723" spans="1:69" ht="10.5" customHeight="1" x14ac:dyDescent="0.2">
      <c r="A2723" s="314" t="str">
        <f t="shared" si="2433"/>
        <v>2025-26RX73</v>
      </c>
      <c r="B2723" s="314" t="str">
        <f t="shared" si="2434"/>
        <v>Y62</v>
      </c>
      <c r="C2723" s="243" t="s">
        <v>206</v>
      </c>
      <c r="D2723" s="240" t="s">
        <v>178</v>
      </c>
      <c r="E2723" s="206"/>
      <c r="F2723" s="321" t="str">
        <f>VLOOKUP($G2723,'Selection Sheet'!$C$15:$F$39,3,0)</f>
        <v>Y62</v>
      </c>
      <c r="G2723" s="320" t="str">
        <f t="shared" si="2371"/>
        <v>RX7</v>
      </c>
      <c r="H2723" s="243" t="s">
        <v>533</v>
      </c>
      <c r="I2723" s="540">
        <v>356</v>
      </c>
      <c r="J2723" s="540">
        <v>127</v>
      </c>
      <c r="K2723" s="540">
        <v>46</v>
      </c>
      <c r="L2723" s="540">
        <v>26</v>
      </c>
      <c r="M2723" s="540">
        <v>354</v>
      </c>
      <c r="N2723" s="540">
        <v>43</v>
      </c>
      <c r="O2723" s="540">
        <v>46</v>
      </c>
      <c r="P2723" s="540">
        <v>17</v>
      </c>
      <c r="Q2723" s="540" t="s">
        <v>80</v>
      </c>
      <c r="R2723" s="540" t="s">
        <v>80</v>
      </c>
      <c r="S2723" s="540">
        <v>1194</v>
      </c>
      <c r="T2723" s="514">
        <v>692</v>
      </c>
      <c r="U2723" s="514">
        <v>78.900000000000006</v>
      </c>
      <c r="V2723" s="514">
        <v>70.5</v>
      </c>
      <c r="W2723" s="514">
        <v>120.9</v>
      </c>
      <c r="X2723" s="514">
        <v>651</v>
      </c>
      <c r="Y2723" s="514">
        <v>61.9</v>
      </c>
      <c r="Z2723" s="514">
        <v>23</v>
      </c>
      <c r="AA2723" s="514">
        <v>165.5</v>
      </c>
      <c r="AB2723" s="514">
        <v>106</v>
      </c>
      <c r="AC2723" s="514">
        <v>65.5</v>
      </c>
      <c r="AD2723" s="514">
        <v>57</v>
      </c>
      <c r="AE2723" s="514">
        <v>109.5</v>
      </c>
      <c r="AF2723" s="515">
        <v>142</v>
      </c>
      <c r="AG2723" s="516">
        <v>166.02654870000001</v>
      </c>
      <c r="AH2723" s="516">
        <v>219.4</v>
      </c>
      <c r="AI2723" s="515">
        <v>113</v>
      </c>
      <c r="AJ2723" s="519" t="s">
        <v>80</v>
      </c>
      <c r="AK2723" s="519" t="s">
        <v>80</v>
      </c>
      <c r="AL2723" s="519">
        <v>191</v>
      </c>
      <c r="AM2723" s="519">
        <v>300</v>
      </c>
      <c r="AN2723" s="570"/>
      <c r="AO2723" s="570"/>
      <c r="AP2723" s="570"/>
      <c r="AQ2723" s="570"/>
      <c r="AR2723" s="542"/>
      <c r="AS2723" s="542"/>
      <c r="AT2723" s="542"/>
      <c r="AU2723" s="542"/>
      <c r="AV2723" s="542"/>
      <c r="AW2723" s="542"/>
      <c r="AX2723" s="542"/>
      <c r="AY2723" s="542"/>
      <c r="AZ2723" s="542"/>
      <c r="BA2723" s="542"/>
      <c r="BB2723" s="358"/>
      <c r="BC2723" s="597">
        <f t="shared" si="2435"/>
        <v>18761.000003100002</v>
      </c>
      <c r="BD2723" s="598">
        <f t="shared" si="2436"/>
        <v>24792.2</v>
      </c>
      <c r="BE2723" s="602">
        <f t="shared" si="2437"/>
        <v>54598.8</v>
      </c>
      <c r="BF2723" s="603">
        <f t="shared" si="2438"/>
        <v>48786</v>
      </c>
      <c r="BG2723" s="604">
        <f t="shared" si="2439"/>
        <v>83662.8</v>
      </c>
      <c r="BH2723" s="602">
        <f t="shared" si="2440"/>
        <v>40296.9</v>
      </c>
      <c r="BI2723" s="603">
        <f t="shared" si="2441"/>
        <v>14973</v>
      </c>
      <c r="BJ2723" s="604">
        <f t="shared" si="2442"/>
        <v>107740.5</v>
      </c>
      <c r="BK2723" s="602">
        <f t="shared" si="2443"/>
        <v>6943</v>
      </c>
      <c r="BL2723" s="603">
        <f t="shared" si="2444"/>
        <v>6042</v>
      </c>
      <c r="BM2723" s="604">
        <f t="shared" si="2445"/>
        <v>11607</v>
      </c>
      <c r="BN2723" s="564">
        <f t="shared" si="2372"/>
        <v>3</v>
      </c>
      <c r="BO2723" s="314">
        <f t="shared" si="2446"/>
        <v>2026</v>
      </c>
      <c r="BP2723" s="314">
        <f t="shared" si="2447"/>
        <v>0</v>
      </c>
      <c r="BQ2723" s="202"/>
    </row>
    <row r="2724" spans="1:69" ht="10.5" customHeight="1" x14ac:dyDescent="0.2">
      <c r="A2724" s="87" t="str">
        <f t="shared" si="2433"/>
        <v>2025-26RX83</v>
      </c>
      <c r="B2724" s="87" t="str">
        <f t="shared" si="2434"/>
        <v>Y63</v>
      </c>
      <c r="C2724" s="240" t="s">
        <v>206</v>
      </c>
      <c r="D2724" s="240" t="s">
        <v>178</v>
      </c>
      <c r="E2724" s="42"/>
      <c r="F2724" s="320" t="str">
        <f>VLOOKUP($G2724,'Selection Sheet'!$C$15:$F$39,3,0)</f>
        <v>Y63</v>
      </c>
      <c r="G2724" s="320" t="str">
        <f t="shared" si="2371"/>
        <v>RX8</v>
      </c>
      <c r="H2724" s="240" t="s">
        <v>534</v>
      </c>
      <c r="I2724" s="534">
        <v>291</v>
      </c>
      <c r="J2724" s="534">
        <v>81</v>
      </c>
      <c r="K2724" s="534">
        <v>47</v>
      </c>
      <c r="L2724" s="534">
        <v>25</v>
      </c>
      <c r="M2724" s="534">
        <v>280</v>
      </c>
      <c r="N2724" s="534">
        <v>33</v>
      </c>
      <c r="O2724" s="534">
        <v>46</v>
      </c>
      <c r="P2724" s="534">
        <v>14</v>
      </c>
      <c r="Q2724" s="534" t="s">
        <v>80</v>
      </c>
      <c r="R2724" s="534" t="s">
        <v>80</v>
      </c>
      <c r="S2724" s="534">
        <v>927</v>
      </c>
      <c r="T2724" s="549">
        <v>569</v>
      </c>
      <c r="U2724" s="549">
        <v>86.7</v>
      </c>
      <c r="V2724" s="549">
        <v>76</v>
      </c>
      <c r="W2724" s="549">
        <v>137</v>
      </c>
      <c r="X2724" s="549">
        <v>535</v>
      </c>
      <c r="Y2724" s="549">
        <v>82.9</v>
      </c>
      <c r="Z2724" s="549">
        <v>28</v>
      </c>
      <c r="AA2724" s="549">
        <v>259</v>
      </c>
      <c r="AB2724" s="549">
        <v>91</v>
      </c>
      <c r="AC2724" s="549">
        <v>65.3</v>
      </c>
      <c r="AD2724" s="549">
        <v>52</v>
      </c>
      <c r="AE2724" s="549">
        <v>111</v>
      </c>
      <c r="AF2724" s="502">
        <v>106</v>
      </c>
      <c r="AG2724" s="503">
        <v>138.75555560000001</v>
      </c>
      <c r="AH2724" s="503">
        <v>189.1</v>
      </c>
      <c r="AI2724" s="502">
        <v>90</v>
      </c>
      <c r="AJ2724" s="506" t="s">
        <v>80</v>
      </c>
      <c r="AK2724" s="506" t="s">
        <v>80</v>
      </c>
      <c r="AL2724" s="506">
        <v>57</v>
      </c>
      <c r="AM2724" s="506">
        <v>300</v>
      </c>
      <c r="AN2724" s="569"/>
      <c r="AO2724" s="569"/>
      <c r="AP2724" s="569"/>
      <c r="AQ2724" s="569"/>
      <c r="AR2724" s="539"/>
      <c r="AS2724" s="539"/>
      <c r="AT2724" s="539"/>
      <c r="AU2724" s="539"/>
      <c r="AV2724" s="539"/>
      <c r="AW2724" s="539"/>
      <c r="AX2724" s="539"/>
      <c r="AY2724" s="539"/>
      <c r="AZ2724" s="539"/>
      <c r="BA2724" s="539"/>
      <c r="BB2724" s="357"/>
      <c r="BC2724" s="592">
        <f t="shared" si="2435"/>
        <v>12488.000004000001</v>
      </c>
      <c r="BD2724" s="593">
        <f t="shared" si="2436"/>
        <v>17019</v>
      </c>
      <c r="BE2724" s="595">
        <f t="shared" si="2437"/>
        <v>49332.3</v>
      </c>
      <c r="BF2724" s="289">
        <f t="shared" si="2438"/>
        <v>43244</v>
      </c>
      <c r="BG2724" s="596">
        <f t="shared" si="2439"/>
        <v>77953</v>
      </c>
      <c r="BH2724" s="595">
        <f t="shared" si="2440"/>
        <v>44351.5</v>
      </c>
      <c r="BI2724" s="289">
        <f t="shared" si="2441"/>
        <v>14980</v>
      </c>
      <c r="BJ2724" s="596">
        <f t="shared" si="2442"/>
        <v>138565</v>
      </c>
      <c r="BK2724" s="595">
        <f t="shared" si="2443"/>
        <v>5942.3</v>
      </c>
      <c r="BL2724" s="289">
        <f t="shared" si="2444"/>
        <v>4732</v>
      </c>
      <c r="BM2724" s="596">
        <f t="shared" si="2445"/>
        <v>10101</v>
      </c>
      <c r="BN2724" s="563">
        <f t="shared" si="2372"/>
        <v>3</v>
      </c>
      <c r="BO2724" s="87">
        <f t="shared" si="2446"/>
        <v>2026</v>
      </c>
      <c r="BP2724" s="87">
        <f t="shared" si="2447"/>
        <v>0</v>
      </c>
      <c r="BQ2724" s="202"/>
    </row>
    <row r="2725" spans="1:69" ht="10.5" customHeight="1" x14ac:dyDescent="0.2">
      <c r="A2725" s="87" t="str">
        <f t="shared" si="2433"/>
        <v>2025-26RX93</v>
      </c>
      <c r="B2725" s="87" t="str">
        <f t="shared" si="2434"/>
        <v>Y60</v>
      </c>
      <c r="C2725" s="240" t="s">
        <v>206</v>
      </c>
      <c r="D2725" s="240" t="s">
        <v>178</v>
      </c>
      <c r="E2725" s="42"/>
      <c r="F2725" s="320" t="str">
        <f>VLOOKUP($G2725,'Selection Sheet'!$C$15:$F$39,3,0)</f>
        <v>Y60</v>
      </c>
      <c r="G2725" s="320" t="str">
        <f t="shared" si="2371"/>
        <v>RX9</v>
      </c>
      <c r="H2725" s="240" t="s">
        <v>535</v>
      </c>
      <c r="I2725" s="534">
        <v>217</v>
      </c>
      <c r="J2725" s="534">
        <v>47</v>
      </c>
      <c r="K2725" s="534">
        <v>34</v>
      </c>
      <c r="L2725" s="534">
        <v>19</v>
      </c>
      <c r="M2725" s="534">
        <v>214</v>
      </c>
      <c r="N2725" s="534">
        <v>18</v>
      </c>
      <c r="O2725" s="534">
        <v>33</v>
      </c>
      <c r="P2725" s="534">
        <v>10</v>
      </c>
      <c r="Q2725" s="534" t="s">
        <v>80</v>
      </c>
      <c r="R2725" s="534" t="s">
        <v>80</v>
      </c>
      <c r="S2725" s="534">
        <v>593</v>
      </c>
      <c r="T2725" s="549">
        <v>469</v>
      </c>
      <c r="U2725" s="549">
        <v>93.6</v>
      </c>
      <c r="V2725" s="549">
        <v>84</v>
      </c>
      <c r="W2725" s="549">
        <v>142.19999999999999</v>
      </c>
      <c r="X2725" s="549">
        <v>446</v>
      </c>
      <c r="Y2725" s="549">
        <v>82.2</v>
      </c>
      <c r="Z2725" s="549">
        <v>33</v>
      </c>
      <c r="AA2725" s="549">
        <v>211</v>
      </c>
      <c r="AB2725" s="549">
        <v>59</v>
      </c>
      <c r="AC2725" s="549">
        <v>65</v>
      </c>
      <c r="AD2725" s="549">
        <v>56</v>
      </c>
      <c r="AE2725" s="549">
        <v>101.2</v>
      </c>
      <c r="AF2725" s="502">
        <v>104</v>
      </c>
      <c r="AG2725" s="503">
        <v>173.6025641</v>
      </c>
      <c r="AH2725" s="503">
        <v>260.3</v>
      </c>
      <c r="AI2725" s="502">
        <v>78</v>
      </c>
      <c r="AJ2725" s="506" t="s">
        <v>80</v>
      </c>
      <c r="AK2725" s="506" t="s">
        <v>80</v>
      </c>
      <c r="AL2725" s="506">
        <v>98</v>
      </c>
      <c r="AM2725" s="506">
        <v>300</v>
      </c>
      <c r="AN2725" s="569"/>
      <c r="AO2725" s="569"/>
      <c r="AP2725" s="569"/>
      <c r="AQ2725" s="569"/>
      <c r="AR2725" s="539"/>
      <c r="AS2725" s="539"/>
      <c r="AT2725" s="539"/>
      <c r="AU2725" s="539"/>
      <c r="AV2725" s="539"/>
      <c r="AW2725" s="539"/>
      <c r="AX2725" s="539"/>
      <c r="AY2725" s="539"/>
      <c r="AZ2725" s="539"/>
      <c r="BA2725" s="539"/>
      <c r="BB2725" s="357"/>
      <c r="BC2725" s="592">
        <f t="shared" si="2435"/>
        <v>13540.9999998</v>
      </c>
      <c r="BD2725" s="593">
        <f t="shared" si="2436"/>
        <v>20303.400000000001</v>
      </c>
      <c r="BE2725" s="595">
        <f t="shared" si="2437"/>
        <v>43898.399999999994</v>
      </c>
      <c r="BF2725" s="289">
        <f t="shared" si="2438"/>
        <v>39396</v>
      </c>
      <c r="BG2725" s="596">
        <f t="shared" si="2439"/>
        <v>66691.799999999988</v>
      </c>
      <c r="BH2725" s="595">
        <f t="shared" si="2440"/>
        <v>36661.200000000004</v>
      </c>
      <c r="BI2725" s="289">
        <f t="shared" si="2441"/>
        <v>14718</v>
      </c>
      <c r="BJ2725" s="596">
        <f t="shared" si="2442"/>
        <v>94106</v>
      </c>
      <c r="BK2725" s="595">
        <f t="shared" si="2443"/>
        <v>3835</v>
      </c>
      <c r="BL2725" s="289">
        <f t="shared" si="2444"/>
        <v>3304</v>
      </c>
      <c r="BM2725" s="596">
        <f t="shared" si="2445"/>
        <v>5970.8</v>
      </c>
      <c r="BN2725" s="563">
        <f t="shared" si="2372"/>
        <v>3</v>
      </c>
      <c r="BO2725" s="87">
        <f t="shared" si="2446"/>
        <v>2026</v>
      </c>
      <c r="BP2725" s="87">
        <f t="shared" si="2447"/>
        <v>0</v>
      </c>
      <c r="BQ2725" s="202"/>
    </row>
    <row r="2726" spans="1:69" ht="10.5" customHeight="1" x14ac:dyDescent="0.2">
      <c r="A2726" s="314" t="str">
        <f t="shared" si="2433"/>
        <v>2025-26RYA3</v>
      </c>
      <c r="B2726" s="314" t="str">
        <f t="shared" si="2434"/>
        <v>Y60</v>
      </c>
      <c r="C2726" s="243" t="s">
        <v>206</v>
      </c>
      <c r="D2726" s="240" t="s">
        <v>178</v>
      </c>
      <c r="E2726" s="206"/>
      <c r="F2726" s="321" t="str">
        <f>VLOOKUP($G2726,'Selection Sheet'!$C$15:$F$39,3,0)</f>
        <v>Y60</v>
      </c>
      <c r="G2726" s="321" t="str">
        <f t="shared" si="2371"/>
        <v>RYA</v>
      </c>
      <c r="H2726" s="243" t="s">
        <v>536</v>
      </c>
      <c r="I2726" s="540">
        <v>320</v>
      </c>
      <c r="J2726" s="540">
        <v>78</v>
      </c>
      <c r="K2726" s="540">
        <v>38</v>
      </c>
      <c r="L2726" s="540">
        <v>15</v>
      </c>
      <c r="M2726" s="540">
        <v>324</v>
      </c>
      <c r="N2726" s="540">
        <v>27</v>
      </c>
      <c r="O2726" s="540">
        <v>41</v>
      </c>
      <c r="P2726" s="540">
        <v>15</v>
      </c>
      <c r="Q2726" s="540" t="s">
        <v>80</v>
      </c>
      <c r="R2726" s="540" t="s">
        <v>80</v>
      </c>
      <c r="S2726" s="540">
        <v>968</v>
      </c>
      <c r="T2726" s="514">
        <v>453</v>
      </c>
      <c r="U2726" s="514">
        <v>85.4</v>
      </c>
      <c r="V2726" s="514">
        <v>76</v>
      </c>
      <c r="W2726" s="514">
        <v>122.8</v>
      </c>
      <c r="X2726" s="514">
        <v>474</v>
      </c>
      <c r="Y2726" s="514">
        <v>86.9</v>
      </c>
      <c r="Z2726" s="514">
        <v>35</v>
      </c>
      <c r="AA2726" s="514">
        <v>240.6</v>
      </c>
      <c r="AB2726" s="514">
        <v>66</v>
      </c>
      <c r="AC2726" s="514">
        <v>66.900000000000006</v>
      </c>
      <c r="AD2726" s="514">
        <v>55</v>
      </c>
      <c r="AE2726" s="514">
        <v>107</v>
      </c>
      <c r="AF2726" s="515">
        <v>95</v>
      </c>
      <c r="AG2726" s="516">
        <v>132.36363639999999</v>
      </c>
      <c r="AH2726" s="516">
        <v>180.4</v>
      </c>
      <c r="AI2726" s="515">
        <v>77</v>
      </c>
      <c r="AJ2726" s="519" t="s">
        <v>80</v>
      </c>
      <c r="AK2726" s="519" t="s">
        <v>80</v>
      </c>
      <c r="AL2726" s="519">
        <v>215</v>
      </c>
      <c r="AM2726" s="519">
        <v>300</v>
      </c>
      <c r="AN2726" s="570"/>
      <c r="AO2726" s="570"/>
      <c r="AP2726" s="570"/>
      <c r="AQ2726" s="570"/>
      <c r="AR2726" s="542"/>
      <c r="AS2726" s="542"/>
      <c r="AT2726" s="542"/>
      <c r="AU2726" s="542"/>
      <c r="AV2726" s="542"/>
      <c r="AW2726" s="542"/>
      <c r="AX2726" s="542"/>
      <c r="AY2726" s="542"/>
      <c r="AZ2726" s="542"/>
      <c r="BA2726" s="542"/>
      <c r="BB2726" s="358"/>
      <c r="BC2726" s="597">
        <f t="shared" si="2435"/>
        <v>10192.000002799999</v>
      </c>
      <c r="BD2726" s="598">
        <f t="shared" si="2436"/>
        <v>13890.800000000001</v>
      </c>
      <c r="BE2726" s="602">
        <f t="shared" si="2437"/>
        <v>38686.200000000004</v>
      </c>
      <c r="BF2726" s="603">
        <f t="shared" si="2438"/>
        <v>34428</v>
      </c>
      <c r="BG2726" s="604">
        <f t="shared" si="2439"/>
        <v>55628.4</v>
      </c>
      <c r="BH2726" s="602">
        <f t="shared" si="2440"/>
        <v>41190.600000000006</v>
      </c>
      <c r="BI2726" s="603">
        <f t="shared" si="2441"/>
        <v>16590</v>
      </c>
      <c r="BJ2726" s="604">
        <f t="shared" si="2442"/>
        <v>114044.4</v>
      </c>
      <c r="BK2726" s="602">
        <f t="shared" si="2443"/>
        <v>4415.4000000000005</v>
      </c>
      <c r="BL2726" s="603">
        <f t="shared" si="2444"/>
        <v>3630</v>
      </c>
      <c r="BM2726" s="604">
        <f t="shared" si="2445"/>
        <v>7062</v>
      </c>
      <c r="BN2726" s="564">
        <f t="shared" si="2372"/>
        <v>3</v>
      </c>
      <c r="BO2726" s="314">
        <f t="shared" si="2446"/>
        <v>2026</v>
      </c>
      <c r="BP2726" s="314">
        <f t="shared" si="2447"/>
        <v>0</v>
      </c>
      <c r="BQ2726" s="202"/>
    </row>
    <row r="2727" spans="1:69" ht="10.5" customHeight="1" x14ac:dyDescent="0.2">
      <c r="A2727" s="87" t="str">
        <f t="shared" si="2433"/>
        <v>2025-26RYC3</v>
      </c>
      <c r="B2727" s="87" t="str">
        <f t="shared" si="2434"/>
        <v>Y61</v>
      </c>
      <c r="C2727" s="240" t="s">
        <v>206</v>
      </c>
      <c r="D2727" s="240" t="s">
        <v>178</v>
      </c>
      <c r="E2727" s="42"/>
      <c r="F2727" s="320" t="str">
        <f>VLOOKUP($G2727,'Selection Sheet'!$C$15:$F$39,3,0)</f>
        <v>Y61</v>
      </c>
      <c r="G2727" s="320" t="str">
        <f t="shared" si="2371"/>
        <v>RYC</v>
      </c>
      <c r="H2727" s="240" t="s">
        <v>537</v>
      </c>
      <c r="I2727" s="534">
        <v>259</v>
      </c>
      <c r="J2727" s="534">
        <v>80</v>
      </c>
      <c r="K2727" s="534">
        <v>53</v>
      </c>
      <c r="L2727" s="534">
        <v>28</v>
      </c>
      <c r="M2727" s="534">
        <v>257</v>
      </c>
      <c r="N2727" s="534">
        <v>26</v>
      </c>
      <c r="O2727" s="534">
        <v>53</v>
      </c>
      <c r="P2727" s="534">
        <v>17</v>
      </c>
      <c r="Q2727" s="534" t="s">
        <v>80</v>
      </c>
      <c r="R2727" s="534" t="s">
        <v>80</v>
      </c>
      <c r="S2727" s="534">
        <v>915</v>
      </c>
      <c r="T2727" s="549">
        <v>608</v>
      </c>
      <c r="U2727" s="549">
        <v>88</v>
      </c>
      <c r="V2727" s="549">
        <v>81</v>
      </c>
      <c r="W2727" s="549">
        <v>133.30000000000001</v>
      </c>
      <c r="X2727" s="549">
        <v>544</v>
      </c>
      <c r="Y2727" s="549">
        <v>65.3</v>
      </c>
      <c r="Z2727" s="549">
        <v>27</v>
      </c>
      <c r="AA2727" s="549">
        <v>169</v>
      </c>
      <c r="AB2727" s="549">
        <v>97</v>
      </c>
      <c r="AC2727" s="549">
        <v>57.8</v>
      </c>
      <c r="AD2727" s="549">
        <v>53</v>
      </c>
      <c r="AE2727" s="549">
        <v>82.4</v>
      </c>
      <c r="AF2727" s="502">
        <v>92</v>
      </c>
      <c r="AG2727" s="503">
        <v>142</v>
      </c>
      <c r="AH2727" s="503">
        <v>190.8</v>
      </c>
      <c r="AI2727" s="502">
        <v>79</v>
      </c>
      <c r="AJ2727" s="538" t="s">
        <v>80</v>
      </c>
      <c r="AK2727" s="538" t="s">
        <v>80</v>
      </c>
      <c r="AL2727" s="538">
        <v>284</v>
      </c>
      <c r="AM2727" s="538">
        <v>300</v>
      </c>
      <c r="AN2727" s="539"/>
      <c r="AO2727" s="539"/>
      <c r="AP2727" s="569"/>
      <c r="AQ2727" s="569"/>
      <c r="AR2727" s="539"/>
      <c r="AS2727" s="539"/>
      <c r="AT2727" s="539"/>
      <c r="AU2727" s="539"/>
      <c r="AV2727" s="539"/>
      <c r="AW2727" s="539"/>
      <c r="AX2727" s="539"/>
      <c r="AY2727" s="539"/>
      <c r="AZ2727" s="539"/>
      <c r="BA2727" s="539"/>
      <c r="BB2727" s="357"/>
      <c r="BC2727" s="592">
        <f t="shared" si="2435"/>
        <v>11218</v>
      </c>
      <c r="BD2727" s="593">
        <f t="shared" si="2436"/>
        <v>15073.2</v>
      </c>
      <c r="BE2727" s="595">
        <f t="shared" si="2437"/>
        <v>53504</v>
      </c>
      <c r="BF2727" s="289">
        <f t="shared" si="2438"/>
        <v>49248</v>
      </c>
      <c r="BG2727" s="596">
        <f t="shared" si="2439"/>
        <v>81046.400000000009</v>
      </c>
      <c r="BH2727" s="595">
        <f t="shared" si="2440"/>
        <v>35523.199999999997</v>
      </c>
      <c r="BI2727" s="289">
        <f t="shared" si="2441"/>
        <v>14688</v>
      </c>
      <c r="BJ2727" s="596">
        <f t="shared" si="2442"/>
        <v>91936</v>
      </c>
      <c r="BK2727" s="595">
        <f t="shared" si="2443"/>
        <v>5606.5999999999995</v>
      </c>
      <c r="BL2727" s="289">
        <f t="shared" si="2444"/>
        <v>5141</v>
      </c>
      <c r="BM2727" s="596">
        <f t="shared" si="2445"/>
        <v>7992.8</v>
      </c>
      <c r="BN2727" s="563">
        <f t="shared" si="2372"/>
        <v>3</v>
      </c>
      <c r="BO2727" s="87">
        <f t="shared" si="2446"/>
        <v>2026</v>
      </c>
      <c r="BP2727" s="87">
        <f t="shared" si="2447"/>
        <v>0</v>
      </c>
      <c r="BQ2727" s="202"/>
    </row>
    <row r="2728" spans="1:69" ht="10.5" customHeight="1" x14ac:dyDescent="0.2">
      <c r="A2728" s="87" t="str">
        <f t="shared" si="2433"/>
        <v>2025-26RYD3</v>
      </c>
      <c r="B2728" s="87" t="str">
        <f t="shared" si="2434"/>
        <v>Y59</v>
      </c>
      <c r="C2728" s="240" t="s">
        <v>206</v>
      </c>
      <c r="D2728" s="240" t="s">
        <v>178</v>
      </c>
      <c r="E2728" s="42"/>
      <c r="F2728" s="320" t="str">
        <f>VLOOKUP($G2728,'Selection Sheet'!$C$15:$F$39,3,0)</f>
        <v>Y59</v>
      </c>
      <c r="G2728" s="320" t="str">
        <f t="shared" si="2371"/>
        <v>RYD</v>
      </c>
      <c r="H2728" s="240" t="s">
        <v>538</v>
      </c>
      <c r="I2728" s="534">
        <v>218</v>
      </c>
      <c r="J2728" s="534">
        <v>64</v>
      </c>
      <c r="K2728" s="534">
        <v>47</v>
      </c>
      <c r="L2728" s="534">
        <v>26</v>
      </c>
      <c r="M2728" s="534">
        <v>221</v>
      </c>
      <c r="N2728" s="534">
        <v>24</v>
      </c>
      <c r="O2728" s="534">
        <v>49</v>
      </c>
      <c r="P2728" s="534">
        <v>17</v>
      </c>
      <c r="Q2728" s="534" t="s">
        <v>80</v>
      </c>
      <c r="R2728" s="534" t="s">
        <v>80</v>
      </c>
      <c r="S2728" s="534">
        <v>585</v>
      </c>
      <c r="T2728" s="549">
        <v>494</v>
      </c>
      <c r="U2728" s="549">
        <v>92.3</v>
      </c>
      <c r="V2728" s="549">
        <v>81</v>
      </c>
      <c r="W2728" s="549">
        <v>139.69999999999999</v>
      </c>
      <c r="X2728" s="549">
        <v>472</v>
      </c>
      <c r="Y2728" s="549">
        <v>57.6</v>
      </c>
      <c r="Z2728" s="549">
        <v>26</v>
      </c>
      <c r="AA2728" s="549">
        <v>143.4</v>
      </c>
      <c r="AB2728" s="549">
        <v>94</v>
      </c>
      <c r="AC2728" s="549">
        <v>55.8</v>
      </c>
      <c r="AD2728" s="549">
        <v>47</v>
      </c>
      <c r="AE2728" s="549">
        <v>88.8</v>
      </c>
      <c r="AF2728" s="502">
        <v>88</v>
      </c>
      <c r="AG2728" s="503">
        <v>148.3766234</v>
      </c>
      <c r="AH2728" s="503">
        <v>212.2</v>
      </c>
      <c r="AI2728" s="502">
        <v>77</v>
      </c>
      <c r="AJ2728" s="538" t="s">
        <v>80</v>
      </c>
      <c r="AK2728" s="538" t="s">
        <v>80</v>
      </c>
      <c r="AL2728" s="538">
        <v>143</v>
      </c>
      <c r="AM2728" s="538">
        <v>300</v>
      </c>
      <c r="AN2728" s="539"/>
      <c r="AO2728" s="539"/>
      <c r="AP2728" s="569"/>
      <c r="AQ2728" s="569"/>
      <c r="AR2728" s="539"/>
      <c r="AS2728" s="539"/>
      <c r="AT2728" s="539"/>
      <c r="AU2728" s="539"/>
      <c r="AV2728" s="539"/>
      <c r="AW2728" s="539"/>
      <c r="AX2728" s="539"/>
      <c r="AY2728" s="539"/>
      <c r="AZ2728" s="539"/>
      <c r="BA2728" s="539"/>
      <c r="BB2728" s="357"/>
      <c r="BC2728" s="592">
        <f t="shared" si="2435"/>
        <v>11425.000001799999</v>
      </c>
      <c r="BD2728" s="593">
        <f t="shared" si="2436"/>
        <v>16339.4</v>
      </c>
      <c r="BE2728" s="595">
        <f t="shared" si="2437"/>
        <v>45596.2</v>
      </c>
      <c r="BF2728" s="289">
        <f t="shared" si="2438"/>
        <v>40014</v>
      </c>
      <c r="BG2728" s="596">
        <f t="shared" si="2439"/>
        <v>69011.799999999988</v>
      </c>
      <c r="BH2728" s="595">
        <f t="shared" si="2440"/>
        <v>27187.200000000001</v>
      </c>
      <c r="BI2728" s="289">
        <f t="shared" si="2441"/>
        <v>12272</v>
      </c>
      <c r="BJ2728" s="596">
        <f t="shared" si="2442"/>
        <v>67684.800000000003</v>
      </c>
      <c r="BK2728" s="595">
        <f t="shared" si="2443"/>
        <v>5245.2</v>
      </c>
      <c r="BL2728" s="289">
        <f t="shared" si="2444"/>
        <v>4418</v>
      </c>
      <c r="BM2728" s="596">
        <f t="shared" si="2445"/>
        <v>8347.1999999999989</v>
      </c>
      <c r="BN2728" s="563">
        <f t="shared" si="2372"/>
        <v>3</v>
      </c>
      <c r="BO2728" s="87">
        <f t="shared" si="2446"/>
        <v>2026</v>
      </c>
      <c r="BP2728" s="87">
        <f t="shared" si="2447"/>
        <v>0</v>
      </c>
      <c r="BQ2728" s="202"/>
    </row>
    <row r="2729" spans="1:69" ht="10.5" customHeight="1" x14ac:dyDescent="0.2">
      <c r="A2729" s="87" t="str">
        <f t="shared" si="2433"/>
        <v>2025-26RYE3</v>
      </c>
      <c r="B2729" s="87" t="str">
        <f t="shared" si="2434"/>
        <v>Y59</v>
      </c>
      <c r="C2729" s="240" t="s">
        <v>206</v>
      </c>
      <c r="D2729" s="240" t="s">
        <v>178</v>
      </c>
      <c r="E2729" s="42"/>
      <c r="F2729" s="320" t="str">
        <f>VLOOKUP($G2729,'Selection Sheet'!$C$15:$F$39,3,0)</f>
        <v>Y59</v>
      </c>
      <c r="G2729" s="320" t="str">
        <f t="shared" si="2371"/>
        <v>RYE</v>
      </c>
      <c r="H2729" s="240" t="s">
        <v>539</v>
      </c>
      <c r="I2729" s="534">
        <v>168</v>
      </c>
      <c r="J2729" s="534">
        <v>43</v>
      </c>
      <c r="K2729" s="534">
        <v>28</v>
      </c>
      <c r="L2729" s="534">
        <v>12</v>
      </c>
      <c r="M2729" s="534">
        <v>168</v>
      </c>
      <c r="N2729" s="534">
        <v>13</v>
      </c>
      <c r="O2729" s="534">
        <v>28</v>
      </c>
      <c r="P2729" s="534">
        <v>10</v>
      </c>
      <c r="Q2729" s="534" t="s">
        <v>80</v>
      </c>
      <c r="R2729" s="534" t="s">
        <v>80</v>
      </c>
      <c r="S2729" s="534">
        <v>411</v>
      </c>
      <c r="T2729" s="549">
        <v>331</v>
      </c>
      <c r="U2729" s="549">
        <v>89.5</v>
      </c>
      <c r="V2729" s="549">
        <v>80</v>
      </c>
      <c r="W2729" s="549">
        <v>132</v>
      </c>
      <c r="X2729" s="549">
        <v>353</v>
      </c>
      <c r="Y2729" s="549">
        <v>71.5</v>
      </c>
      <c r="Z2729" s="549">
        <v>25</v>
      </c>
      <c r="AA2729" s="549">
        <v>209.2</v>
      </c>
      <c r="AB2729" s="549">
        <v>63</v>
      </c>
      <c r="AC2729" s="549">
        <v>42.5</v>
      </c>
      <c r="AD2729" s="549">
        <v>39</v>
      </c>
      <c r="AE2729" s="549">
        <v>68.400000000000006</v>
      </c>
      <c r="AF2729" s="502">
        <v>74</v>
      </c>
      <c r="AG2729" s="503">
        <v>144.6875</v>
      </c>
      <c r="AH2729" s="503">
        <v>197</v>
      </c>
      <c r="AI2729" s="502">
        <v>64</v>
      </c>
      <c r="AJ2729" s="538" t="s">
        <v>80</v>
      </c>
      <c r="AK2729" s="538" t="s">
        <v>80</v>
      </c>
      <c r="AL2729" s="538">
        <v>201</v>
      </c>
      <c r="AM2729" s="538">
        <v>300</v>
      </c>
      <c r="AN2729" s="539"/>
      <c r="AO2729" s="539"/>
      <c r="AP2729" s="569"/>
      <c r="AQ2729" s="569"/>
      <c r="AR2729" s="539"/>
      <c r="AS2729" s="539"/>
      <c r="AT2729" s="539"/>
      <c r="AU2729" s="539"/>
      <c r="AV2729" s="539"/>
      <c r="AW2729" s="539"/>
      <c r="AX2729" s="539"/>
      <c r="AY2729" s="539"/>
      <c r="AZ2729" s="539"/>
      <c r="BA2729" s="539"/>
      <c r="BB2729" s="357"/>
      <c r="BC2729" s="592">
        <f t="shared" si="2435"/>
        <v>9260</v>
      </c>
      <c r="BD2729" s="593">
        <f t="shared" si="2436"/>
        <v>12608</v>
      </c>
      <c r="BE2729" s="595">
        <f t="shared" si="2437"/>
        <v>29624.5</v>
      </c>
      <c r="BF2729" s="289">
        <f t="shared" si="2438"/>
        <v>26480</v>
      </c>
      <c r="BG2729" s="596">
        <f t="shared" si="2439"/>
        <v>43692</v>
      </c>
      <c r="BH2729" s="595">
        <f t="shared" si="2440"/>
        <v>25239.5</v>
      </c>
      <c r="BI2729" s="289">
        <f t="shared" si="2441"/>
        <v>8825</v>
      </c>
      <c r="BJ2729" s="596">
        <f t="shared" si="2442"/>
        <v>73847.599999999991</v>
      </c>
      <c r="BK2729" s="595">
        <f t="shared" si="2443"/>
        <v>2677.5</v>
      </c>
      <c r="BL2729" s="289">
        <f t="shared" si="2444"/>
        <v>2457</v>
      </c>
      <c r="BM2729" s="596">
        <f t="shared" si="2445"/>
        <v>4309.2000000000007</v>
      </c>
      <c r="BN2729" s="563">
        <f t="shared" si="2372"/>
        <v>3</v>
      </c>
      <c r="BO2729" s="87">
        <f t="shared" si="2446"/>
        <v>2026</v>
      </c>
      <c r="BP2729" s="87">
        <f t="shared" si="2447"/>
        <v>0</v>
      </c>
      <c r="BQ2729" s="202"/>
    </row>
    <row r="2730" spans="1:69" ht="10.5" customHeight="1" x14ac:dyDescent="0.2">
      <c r="A2730" s="312" t="str">
        <f t="shared" si="2433"/>
        <v>2025-26RYF3</v>
      </c>
      <c r="B2730" s="312" t="str">
        <f t="shared" si="2434"/>
        <v>Y58</v>
      </c>
      <c r="C2730" s="245" t="s">
        <v>206</v>
      </c>
      <c r="D2730" s="245" t="s">
        <v>178</v>
      </c>
      <c r="E2730" s="53"/>
      <c r="F2730" s="322" t="str">
        <f>VLOOKUP($G2730,'Selection Sheet'!$C$15:$F$39,3,0)</f>
        <v>Y58</v>
      </c>
      <c r="G2730" s="322" t="str">
        <f t="shared" si="2371"/>
        <v>RYF</v>
      </c>
      <c r="H2730" s="245" t="s">
        <v>540</v>
      </c>
      <c r="I2730" s="543">
        <v>267</v>
      </c>
      <c r="J2730" s="543">
        <v>77</v>
      </c>
      <c r="K2730" s="543">
        <v>50</v>
      </c>
      <c r="L2730" s="543">
        <v>24</v>
      </c>
      <c r="M2730" s="543">
        <v>266</v>
      </c>
      <c r="N2730" s="543">
        <v>33</v>
      </c>
      <c r="O2730" s="543">
        <v>49</v>
      </c>
      <c r="P2730" s="543">
        <v>15</v>
      </c>
      <c r="Q2730" s="543" t="s">
        <v>80</v>
      </c>
      <c r="R2730" s="543" t="s">
        <v>80</v>
      </c>
      <c r="S2730" s="543">
        <v>910</v>
      </c>
      <c r="T2730" s="524">
        <v>676</v>
      </c>
      <c r="U2730" s="524">
        <v>101.1</v>
      </c>
      <c r="V2730" s="524">
        <v>91</v>
      </c>
      <c r="W2730" s="524">
        <v>156</v>
      </c>
      <c r="X2730" s="524">
        <v>626</v>
      </c>
      <c r="Y2730" s="524">
        <v>74.5</v>
      </c>
      <c r="Z2730" s="524">
        <v>22</v>
      </c>
      <c r="AA2730" s="524">
        <v>208</v>
      </c>
      <c r="AB2730" s="524">
        <v>70</v>
      </c>
      <c r="AC2730" s="524">
        <v>68.900000000000006</v>
      </c>
      <c r="AD2730" s="524">
        <v>53.5</v>
      </c>
      <c r="AE2730" s="524">
        <v>131.19999999999999</v>
      </c>
      <c r="AF2730" s="528">
        <v>137</v>
      </c>
      <c r="AG2730" s="529">
        <v>136.75675680000001</v>
      </c>
      <c r="AH2730" s="529">
        <v>186</v>
      </c>
      <c r="AI2730" s="528">
        <v>111</v>
      </c>
      <c r="AJ2730" s="544" t="s">
        <v>80</v>
      </c>
      <c r="AK2730" s="544" t="s">
        <v>80</v>
      </c>
      <c r="AL2730" s="544">
        <v>170</v>
      </c>
      <c r="AM2730" s="544">
        <v>300</v>
      </c>
      <c r="AN2730" s="545"/>
      <c r="AO2730" s="545"/>
      <c r="AP2730" s="571"/>
      <c r="AQ2730" s="571"/>
      <c r="AR2730" s="545"/>
      <c r="AS2730" s="545"/>
      <c r="AT2730" s="545"/>
      <c r="AU2730" s="545"/>
      <c r="AV2730" s="545"/>
      <c r="AW2730" s="545"/>
      <c r="AX2730" s="545"/>
      <c r="AY2730" s="545"/>
      <c r="AZ2730" s="545"/>
      <c r="BA2730" s="545"/>
      <c r="BB2730" s="359"/>
      <c r="BC2730" s="605">
        <f t="shared" si="2435"/>
        <v>15180.0000048</v>
      </c>
      <c r="BD2730" s="606">
        <f t="shared" si="2436"/>
        <v>20646</v>
      </c>
      <c r="BE2730" s="609">
        <f t="shared" si="2437"/>
        <v>68343.599999999991</v>
      </c>
      <c r="BF2730" s="311">
        <f t="shared" si="2438"/>
        <v>61516</v>
      </c>
      <c r="BG2730" s="610">
        <f t="shared" si="2439"/>
        <v>105456</v>
      </c>
      <c r="BH2730" s="609">
        <f t="shared" si="2440"/>
        <v>46637</v>
      </c>
      <c r="BI2730" s="311">
        <f t="shared" si="2441"/>
        <v>13772</v>
      </c>
      <c r="BJ2730" s="610">
        <f t="shared" si="2442"/>
        <v>130208</v>
      </c>
      <c r="BK2730" s="609">
        <f t="shared" si="2443"/>
        <v>4823</v>
      </c>
      <c r="BL2730" s="311">
        <f t="shared" si="2444"/>
        <v>3745</v>
      </c>
      <c r="BM2730" s="610">
        <f t="shared" si="2445"/>
        <v>9184</v>
      </c>
      <c r="BN2730" s="565">
        <f t="shared" si="2372"/>
        <v>3</v>
      </c>
      <c r="BO2730" s="312">
        <f t="shared" si="2446"/>
        <v>2026</v>
      </c>
      <c r="BP2730" s="312">
        <f t="shared" si="2447"/>
        <v>0</v>
      </c>
      <c r="BQ2730" s="363"/>
    </row>
  </sheetData>
  <protectedRanges>
    <protectedRange sqref="T1667:W1667" name="Range1_1"/>
    <protectedRange sqref="I1667:L1667" name="Range1_5"/>
    <protectedRange sqref="M1711:P1711 M1722:P1722 M1733:P1733 M1744:P1744 M1755:P1755 M1766:P1766 M1777:P1777 M1788:P1788 M1799:P1799 M1810:P1810 M1821:P1821 M1832:P1832 M1843:P1843 M1854:P1854 M1865:P1865 M1876:P1876 M1887:P1887 M1898:P1898 M1909:P1909 M1920:P1920 M1931:P1931 M1942:P1942 M1953:P1953 M1964:P1964 M1975:P1975 M1986:P1986 M1997:P1997 M2008:P2008 M2019:P2019 M2030:P2030 M1678:P1678 M1689:P1689 M1700:P1700 AR1667:AU1667 M1667:S1667" name="Range1_8"/>
  </protectedRanges>
  <sortState xmlns:xlrd2="http://schemas.microsoft.com/office/spreadsheetml/2017/richdata2" ref="G1843:H1853">
    <sortCondition ref="G1515"/>
  </sortState>
  <phoneticPr fontId="43" type="noConversion"/>
  <conditionalFormatting sqref="I993:BA2730">
    <cfRule type="cellIs" dxfId="4" priority="1" stopIfTrue="1" operator="lessThan">
      <formula>10</formula>
    </cfRule>
    <cfRule type="cellIs" dxfId="3" priority="2" operator="equal">
      <formula>I982</formula>
    </cfRule>
    <cfRule type="cellIs" dxfId="2" priority="3" stopIfTrue="1" operator="equal">
      <formula>I960</formula>
    </cfRule>
    <cfRule type="cellIs" dxfId="1" priority="4" operator="lessThan">
      <formula>I960/3*2</formula>
    </cfRule>
    <cfRule type="cellIs" dxfId="0" priority="5" operator="greaterThan">
      <formula>I960*3/2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F0B2A-7657-4911-9130-39CE2DF411CF}">
  <sheetPr codeName="Sheet13"/>
  <dimension ref="A1:M118"/>
  <sheetViews>
    <sheetView workbookViewId="0">
      <pane ySplit="2" topLeftCell="A79" activePane="bottomLeft" state="frozen"/>
      <selection sqref="A1:B1"/>
      <selection pane="bottomLeft" activeCell="B114" sqref="B114"/>
    </sheetView>
  </sheetViews>
  <sheetFormatPr defaultColWidth="0" defaultRowHeight="12.75" zeroHeight="1" x14ac:dyDescent="0.2"/>
  <cols>
    <col min="1" max="1" width="1.5703125" style="212" customWidth="1"/>
    <col min="2" max="2" width="7.42578125" style="212" customWidth="1"/>
    <col min="3" max="3" width="56.5703125" style="212" bestFit="1" customWidth="1"/>
    <col min="4" max="4" width="19.5703125" style="212" bestFit="1" customWidth="1"/>
    <col min="5" max="5" width="12.5703125" style="212" bestFit="1" customWidth="1"/>
    <col min="6" max="6" width="22.42578125" style="212" bestFit="1" customWidth="1"/>
    <col min="7" max="8" width="12.5703125" style="212" bestFit="1" customWidth="1"/>
    <col min="9" max="9" width="1.5703125" style="212" customWidth="1"/>
    <col min="10" max="13" width="0" style="212" hidden="1" customWidth="1"/>
    <col min="14" max="16384" width="9.42578125" style="212" hidden="1"/>
  </cols>
  <sheetData>
    <row r="1" spans="1:8" x14ac:dyDescent="0.2">
      <c r="A1" s="211" t="s">
        <v>552</v>
      </c>
      <c r="E1" s="213"/>
      <c r="F1" s="214" t="s">
        <v>553</v>
      </c>
      <c r="G1" s="214" t="s">
        <v>554</v>
      </c>
      <c r="H1" s="214" t="s">
        <v>555</v>
      </c>
    </row>
    <row r="2" spans="1:8" ht="51" x14ac:dyDescent="0.2">
      <c r="B2" s="215" t="s">
        <v>556</v>
      </c>
      <c r="C2" s="216" t="s">
        <v>557</v>
      </c>
      <c r="D2" s="215" t="s">
        <v>558</v>
      </c>
      <c r="E2" s="217" t="s">
        <v>559</v>
      </c>
      <c r="F2" s="218" t="s">
        <v>560</v>
      </c>
      <c r="G2" s="218"/>
      <c r="H2" s="218"/>
    </row>
    <row r="3" spans="1:8" x14ac:dyDescent="0.2">
      <c r="B3" s="219" t="s">
        <v>561</v>
      </c>
      <c r="C3" s="219" t="s">
        <v>562</v>
      </c>
      <c r="D3" s="219" t="s">
        <v>563</v>
      </c>
      <c r="E3" s="219" t="s">
        <v>454</v>
      </c>
      <c r="F3" s="219" t="s">
        <v>89</v>
      </c>
      <c r="G3" s="219" t="s">
        <v>91</v>
      </c>
      <c r="H3" s="219" t="s">
        <v>90</v>
      </c>
    </row>
    <row r="4" spans="1:8" x14ac:dyDescent="0.2">
      <c r="B4" s="219" t="s">
        <v>564</v>
      </c>
      <c r="C4" s="219" t="s">
        <v>565</v>
      </c>
      <c r="D4" s="219" t="s">
        <v>566</v>
      </c>
      <c r="E4" s="219" t="s">
        <v>454</v>
      </c>
      <c r="F4" s="219" t="s">
        <v>89</v>
      </c>
      <c r="G4" s="219" t="s">
        <v>91</v>
      </c>
      <c r="H4" s="219" t="s">
        <v>90</v>
      </c>
    </row>
    <row r="5" spans="1:8" x14ac:dyDescent="0.2">
      <c r="B5" s="219" t="s">
        <v>567</v>
      </c>
      <c r="C5" s="219" t="s">
        <v>568</v>
      </c>
      <c r="D5" s="219" t="s">
        <v>569</v>
      </c>
      <c r="E5" s="219" t="s">
        <v>454</v>
      </c>
      <c r="F5" s="219" t="s">
        <v>89</v>
      </c>
      <c r="G5" s="219" t="s">
        <v>91</v>
      </c>
      <c r="H5" s="219" t="s">
        <v>90</v>
      </c>
    </row>
    <row r="6" spans="1:8" x14ac:dyDescent="0.2">
      <c r="B6" s="219" t="s">
        <v>570</v>
      </c>
      <c r="C6" s="219" t="s">
        <v>571</v>
      </c>
      <c r="D6" s="219" t="s">
        <v>572</v>
      </c>
      <c r="E6" s="219" t="s">
        <v>454</v>
      </c>
      <c r="F6" s="219" t="s">
        <v>89</v>
      </c>
      <c r="G6" s="219" t="s">
        <v>91</v>
      </c>
      <c r="H6" s="219" t="s">
        <v>90</v>
      </c>
    </row>
    <row r="7" spans="1:8" x14ac:dyDescent="0.2">
      <c r="B7" s="219" t="s">
        <v>573</v>
      </c>
      <c r="C7" s="219" t="s">
        <v>574</v>
      </c>
      <c r="D7" s="219" t="s">
        <v>575</v>
      </c>
      <c r="E7" s="219" t="s">
        <v>454</v>
      </c>
      <c r="F7" s="219" t="s">
        <v>89</v>
      </c>
      <c r="G7" s="219" t="s">
        <v>91</v>
      </c>
      <c r="H7" s="219" t="s">
        <v>90</v>
      </c>
    </row>
    <row r="8" spans="1:8" x14ac:dyDescent="0.2">
      <c r="B8" s="219" t="s">
        <v>576</v>
      </c>
      <c r="C8" s="219" t="s">
        <v>577</v>
      </c>
      <c r="D8" s="219" t="s">
        <v>578</v>
      </c>
      <c r="E8" s="219" t="s">
        <v>454</v>
      </c>
      <c r="F8" s="219" t="s">
        <v>89</v>
      </c>
      <c r="G8" s="219" t="s">
        <v>91</v>
      </c>
      <c r="H8" s="219" t="s">
        <v>90</v>
      </c>
    </row>
    <row r="9" spans="1:8" x14ac:dyDescent="0.2">
      <c r="B9" s="219" t="s">
        <v>579</v>
      </c>
      <c r="C9" s="219" t="s">
        <v>580</v>
      </c>
      <c r="D9" s="219" t="s">
        <v>581</v>
      </c>
      <c r="E9" s="219" t="s">
        <v>454</v>
      </c>
      <c r="F9" s="219" t="s">
        <v>89</v>
      </c>
      <c r="G9" s="219" t="s">
        <v>91</v>
      </c>
      <c r="H9" s="219" t="s">
        <v>90</v>
      </c>
    </row>
    <row r="10" spans="1:8" x14ac:dyDescent="0.2">
      <c r="B10" s="219" t="s">
        <v>582</v>
      </c>
      <c r="C10" s="219" t="s">
        <v>583</v>
      </c>
      <c r="D10" s="219" t="s">
        <v>584</v>
      </c>
      <c r="E10" s="219" t="s">
        <v>454</v>
      </c>
      <c r="F10" s="219" t="s">
        <v>89</v>
      </c>
      <c r="G10" s="219" t="s">
        <v>91</v>
      </c>
      <c r="H10" s="219" t="s">
        <v>90</v>
      </c>
    </row>
    <row r="11" spans="1:8" x14ac:dyDescent="0.2">
      <c r="B11" s="219" t="s">
        <v>585</v>
      </c>
      <c r="C11" s="219" t="s">
        <v>586</v>
      </c>
      <c r="D11" s="219" t="s">
        <v>587</v>
      </c>
      <c r="E11" s="219" t="s">
        <v>454</v>
      </c>
      <c r="F11" s="219" t="s">
        <v>89</v>
      </c>
      <c r="G11" s="219" t="s">
        <v>91</v>
      </c>
      <c r="H11" s="219" t="s">
        <v>90</v>
      </c>
    </row>
    <row r="12" spans="1:8" x14ac:dyDescent="0.2">
      <c r="B12" s="220" t="s">
        <v>588</v>
      </c>
      <c r="C12" s="220" t="s">
        <v>589</v>
      </c>
      <c r="D12" s="219" t="s">
        <v>590</v>
      </c>
      <c r="E12" s="219" t="s">
        <v>454</v>
      </c>
      <c r="F12" s="219" t="s">
        <v>89</v>
      </c>
      <c r="G12" s="219" t="s">
        <v>91</v>
      </c>
      <c r="H12" s="219" t="s">
        <v>90</v>
      </c>
    </row>
    <row r="13" spans="1:8" x14ac:dyDescent="0.2">
      <c r="B13" s="219" t="s">
        <v>591</v>
      </c>
      <c r="C13" s="219" t="s">
        <v>592</v>
      </c>
      <c r="D13" s="219" t="s">
        <v>593</v>
      </c>
      <c r="E13" s="219" t="s">
        <v>456</v>
      </c>
      <c r="F13" s="219" t="s">
        <v>86</v>
      </c>
      <c r="G13" s="219" t="s">
        <v>88</v>
      </c>
      <c r="H13" s="219" t="s">
        <v>594</v>
      </c>
    </row>
    <row r="14" spans="1:8" x14ac:dyDescent="0.2">
      <c r="B14" s="219" t="s">
        <v>595</v>
      </c>
      <c r="C14" s="219" t="s">
        <v>596</v>
      </c>
      <c r="D14" s="219" t="s">
        <v>597</v>
      </c>
      <c r="E14" s="219" t="s">
        <v>456</v>
      </c>
      <c r="F14" s="219" t="s">
        <v>86</v>
      </c>
      <c r="G14" s="219" t="s">
        <v>88</v>
      </c>
      <c r="H14" s="219" t="s">
        <v>594</v>
      </c>
    </row>
    <row r="15" spans="1:8" x14ac:dyDescent="0.2">
      <c r="B15" s="219" t="s">
        <v>598</v>
      </c>
      <c r="C15" s="219" t="s">
        <v>599</v>
      </c>
      <c r="D15" s="219" t="s">
        <v>600</v>
      </c>
      <c r="E15" s="219" t="s">
        <v>456</v>
      </c>
      <c r="F15" s="219" t="s">
        <v>86</v>
      </c>
      <c r="G15" s="219" t="s">
        <v>88</v>
      </c>
      <c r="H15" s="219" t="s">
        <v>594</v>
      </c>
    </row>
    <row r="16" spans="1:8" x14ac:dyDescent="0.2">
      <c r="B16" s="219" t="s">
        <v>601</v>
      </c>
      <c r="C16" s="219" t="s">
        <v>602</v>
      </c>
      <c r="D16" s="219" t="s">
        <v>603</v>
      </c>
      <c r="E16" s="219" t="s">
        <v>456</v>
      </c>
      <c r="F16" s="219" t="s">
        <v>86</v>
      </c>
      <c r="G16" s="219" t="s">
        <v>88</v>
      </c>
      <c r="H16" s="219" t="s">
        <v>594</v>
      </c>
    </row>
    <row r="17" spans="2:8" x14ac:dyDescent="0.2">
      <c r="B17" s="219" t="s">
        <v>604</v>
      </c>
      <c r="C17" s="219" t="s">
        <v>605</v>
      </c>
      <c r="D17" s="219" t="s">
        <v>606</v>
      </c>
      <c r="E17" s="219" t="s">
        <v>456</v>
      </c>
      <c r="F17" s="219" t="s">
        <v>86</v>
      </c>
      <c r="G17" s="219" t="s">
        <v>88</v>
      </c>
      <c r="H17" s="219" t="s">
        <v>594</v>
      </c>
    </row>
    <row r="18" spans="2:8" x14ac:dyDescent="0.2">
      <c r="B18" s="219" t="s">
        <v>607</v>
      </c>
      <c r="C18" s="219" t="s">
        <v>608</v>
      </c>
      <c r="D18" s="219" t="s">
        <v>609</v>
      </c>
      <c r="E18" s="219" t="s">
        <v>456</v>
      </c>
      <c r="F18" s="219" t="s">
        <v>86</v>
      </c>
      <c r="G18" s="219" t="s">
        <v>88</v>
      </c>
      <c r="H18" s="219" t="s">
        <v>594</v>
      </c>
    </row>
    <row r="19" spans="2:8" x14ac:dyDescent="0.2">
      <c r="B19" s="219" t="s">
        <v>610</v>
      </c>
      <c r="C19" s="219" t="s">
        <v>611</v>
      </c>
      <c r="D19" s="219" t="s">
        <v>612</v>
      </c>
      <c r="E19" s="219" t="s">
        <v>456</v>
      </c>
      <c r="F19" s="219" t="s">
        <v>86</v>
      </c>
      <c r="G19" s="219" t="s">
        <v>88</v>
      </c>
      <c r="H19" s="219" t="s">
        <v>594</v>
      </c>
    </row>
    <row r="20" spans="2:8" x14ac:dyDescent="0.2">
      <c r="B20" s="219" t="s">
        <v>613</v>
      </c>
      <c r="C20" s="219" t="s">
        <v>614</v>
      </c>
      <c r="D20" s="219" t="s">
        <v>615</v>
      </c>
      <c r="E20" s="219" t="s">
        <v>456</v>
      </c>
      <c r="F20" s="219" t="s">
        <v>86</v>
      </c>
      <c r="G20" s="219" t="s">
        <v>88</v>
      </c>
      <c r="H20" s="219" t="s">
        <v>594</v>
      </c>
    </row>
    <row r="21" spans="2:8" x14ac:dyDescent="0.2">
      <c r="B21" s="219" t="s">
        <v>616</v>
      </c>
      <c r="C21" s="219" t="s">
        <v>617</v>
      </c>
      <c r="D21" s="219" t="s">
        <v>618</v>
      </c>
      <c r="E21" s="219" t="s">
        <v>456</v>
      </c>
      <c r="F21" s="219" t="s">
        <v>86</v>
      </c>
      <c r="G21" s="219" t="s">
        <v>88</v>
      </c>
      <c r="H21" s="219" t="s">
        <v>594</v>
      </c>
    </row>
    <row r="22" spans="2:8" x14ac:dyDescent="0.2">
      <c r="B22" s="220" t="s">
        <v>619</v>
      </c>
      <c r="C22" s="220" t="s">
        <v>620</v>
      </c>
      <c r="D22" s="219" t="s">
        <v>621</v>
      </c>
      <c r="E22" s="219" t="s">
        <v>456</v>
      </c>
      <c r="F22" s="219" t="s">
        <v>86</v>
      </c>
      <c r="G22" s="219" t="s">
        <v>88</v>
      </c>
      <c r="H22" s="219" t="s">
        <v>594</v>
      </c>
    </row>
    <row r="23" spans="2:8" x14ac:dyDescent="0.2">
      <c r="B23" s="219" t="s">
        <v>622</v>
      </c>
      <c r="C23" s="219" t="s">
        <v>623</v>
      </c>
      <c r="D23" s="219" t="s">
        <v>624</v>
      </c>
      <c r="E23" s="219" t="s">
        <v>456</v>
      </c>
      <c r="F23" s="219" t="s">
        <v>86</v>
      </c>
      <c r="G23" s="219" t="s">
        <v>88</v>
      </c>
      <c r="H23" s="219" t="s">
        <v>594</v>
      </c>
    </row>
    <row r="24" spans="2:8" x14ac:dyDescent="0.2">
      <c r="B24" s="219" t="s">
        <v>625</v>
      </c>
      <c r="C24" s="219" t="s">
        <v>626</v>
      </c>
      <c r="D24" s="219" t="s">
        <v>627</v>
      </c>
      <c r="E24" s="219" t="s">
        <v>456</v>
      </c>
      <c r="F24" s="219" t="s">
        <v>86</v>
      </c>
      <c r="G24" s="219" t="s">
        <v>88</v>
      </c>
      <c r="H24" s="219" t="s">
        <v>594</v>
      </c>
    </row>
    <row r="25" spans="2:8" x14ac:dyDescent="0.2">
      <c r="B25" s="220" t="s">
        <v>628</v>
      </c>
      <c r="C25" s="220" t="s">
        <v>629</v>
      </c>
      <c r="D25" s="219" t="s">
        <v>630</v>
      </c>
      <c r="E25" s="219" t="s">
        <v>456</v>
      </c>
      <c r="F25" s="219" t="s">
        <v>86</v>
      </c>
      <c r="G25" s="219" t="s">
        <v>88</v>
      </c>
      <c r="H25" s="219" t="s">
        <v>594</v>
      </c>
    </row>
    <row r="26" spans="2:8" x14ac:dyDescent="0.2">
      <c r="B26" s="220" t="s">
        <v>631</v>
      </c>
      <c r="C26" s="220" t="s">
        <v>632</v>
      </c>
      <c r="D26" s="219" t="s">
        <v>633</v>
      </c>
      <c r="E26" s="219" t="s">
        <v>457</v>
      </c>
      <c r="F26" s="219" t="s">
        <v>92</v>
      </c>
      <c r="G26" s="219" t="s">
        <v>94</v>
      </c>
      <c r="H26" s="219" t="s">
        <v>634</v>
      </c>
    </row>
    <row r="27" spans="2:8" x14ac:dyDescent="0.2">
      <c r="B27" s="219" t="s">
        <v>635</v>
      </c>
      <c r="C27" s="219" t="s">
        <v>636</v>
      </c>
      <c r="D27" s="219" t="s">
        <v>637</v>
      </c>
      <c r="E27" s="219" t="s">
        <v>457</v>
      </c>
      <c r="F27" s="219" t="s">
        <v>92</v>
      </c>
      <c r="G27" s="219" t="s">
        <v>94</v>
      </c>
      <c r="H27" s="219" t="s">
        <v>634</v>
      </c>
    </row>
    <row r="28" spans="2:8" x14ac:dyDescent="0.2">
      <c r="B28" s="219" t="s">
        <v>638</v>
      </c>
      <c r="C28" s="219" t="s">
        <v>639</v>
      </c>
      <c r="D28" s="219" t="s">
        <v>640</v>
      </c>
      <c r="E28" s="219" t="s">
        <v>457</v>
      </c>
      <c r="F28" s="219" t="s">
        <v>92</v>
      </c>
      <c r="G28" s="219" t="s">
        <v>94</v>
      </c>
      <c r="H28" s="219" t="s">
        <v>634</v>
      </c>
    </row>
    <row r="29" spans="2:8" x14ac:dyDescent="0.2">
      <c r="B29" s="219" t="s">
        <v>641</v>
      </c>
      <c r="C29" s="219" t="s">
        <v>642</v>
      </c>
      <c r="D29" s="219" t="s">
        <v>643</v>
      </c>
      <c r="E29" s="219" t="s">
        <v>457</v>
      </c>
      <c r="F29" s="219" t="s">
        <v>92</v>
      </c>
      <c r="G29" s="219" t="s">
        <v>94</v>
      </c>
      <c r="H29" s="219" t="s">
        <v>634</v>
      </c>
    </row>
    <row r="30" spans="2:8" x14ac:dyDescent="0.2">
      <c r="B30" s="219" t="s">
        <v>644</v>
      </c>
      <c r="C30" s="219" t="s">
        <v>645</v>
      </c>
      <c r="D30" s="219" t="s">
        <v>646</v>
      </c>
      <c r="E30" s="219" t="s">
        <v>457</v>
      </c>
      <c r="F30" s="219" t="s">
        <v>92</v>
      </c>
      <c r="G30" s="219" t="s">
        <v>94</v>
      </c>
      <c r="H30" s="219" t="s">
        <v>634</v>
      </c>
    </row>
    <row r="31" spans="2:8" x14ac:dyDescent="0.2">
      <c r="B31" s="219" t="s">
        <v>647</v>
      </c>
      <c r="C31" s="219" t="s">
        <v>648</v>
      </c>
      <c r="D31" s="219" t="s">
        <v>649</v>
      </c>
      <c r="E31" s="219" t="s">
        <v>451</v>
      </c>
      <c r="F31" s="219" t="s">
        <v>69</v>
      </c>
      <c r="G31" s="219" t="s">
        <v>82</v>
      </c>
      <c r="H31" s="219" t="s">
        <v>81</v>
      </c>
    </row>
    <row r="32" spans="2:8" x14ac:dyDescent="0.2">
      <c r="B32" s="219" t="s">
        <v>650</v>
      </c>
      <c r="C32" s="219" t="s">
        <v>651</v>
      </c>
      <c r="D32" s="219" t="s">
        <v>652</v>
      </c>
      <c r="E32" s="219" t="s">
        <v>451</v>
      </c>
      <c r="F32" s="219" t="s">
        <v>69</v>
      </c>
      <c r="G32" s="219" t="s">
        <v>82</v>
      </c>
      <c r="H32" s="219" t="s">
        <v>81</v>
      </c>
    </row>
    <row r="33" spans="2:8" x14ac:dyDescent="0.2">
      <c r="B33" s="219" t="s">
        <v>653</v>
      </c>
      <c r="C33" s="219" t="s">
        <v>654</v>
      </c>
      <c r="D33" s="219" t="s">
        <v>655</v>
      </c>
      <c r="E33" s="219" t="s">
        <v>451</v>
      </c>
      <c r="F33" s="219" t="s">
        <v>69</v>
      </c>
      <c r="G33" s="219" t="s">
        <v>82</v>
      </c>
      <c r="H33" s="219" t="s">
        <v>81</v>
      </c>
    </row>
    <row r="34" spans="2:8" x14ac:dyDescent="0.2">
      <c r="B34" s="219" t="s">
        <v>656</v>
      </c>
      <c r="C34" s="219" t="s">
        <v>657</v>
      </c>
      <c r="D34" s="219" t="s">
        <v>658</v>
      </c>
      <c r="E34" s="219" t="s">
        <v>451</v>
      </c>
      <c r="F34" s="219" t="s">
        <v>69</v>
      </c>
      <c r="G34" s="219" t="s">
        <v>82</v>
      </c>
      <c r="H34" s="219" t="s">
        <v>81</v>
      </c>
    </row>
    <row r="35" spans="2:8" x14ac:dyDescent="0.2">
      <c r="B35" s="219" t="s">
        <v>659</v>
      </c>
      <c r="C35" s="219" t="s">
        <v>660</v>
      </c>
      <c r="D35" s="219" t="s">
        <v>661</v>
      </c>
      <c r="E35" s="219" t="s">
        <v>451</v>
      </c>
      <c r="F35" s="219" t="s">
        <v>69</v>
      </c>
      <c r="G35" s="219" t="s">
        <v>82</v>
      </c>
      <c r="H35" s="219" t="s">
        <v>81</v>
      </c>
    </row>
    <row r="36" spans="2:8" x14ac:dyDescent="0.2">
      <c r="B36" s="219" t="s">
        <v>662</v>
      </c>
      <c r="C36" s="219" t="s">
        <v>663</v>
      </c>
      <c r="D36" s="219" t="s">
        <v>664</v>
      </c>
      <c r="E36" s="219" t="s">
        <v>451</v>
      </c>
      <c r="F36" s="219" t="s">
        <v>69</v>
      </c>
      <c r="G36" s="219" t="s">
        <v>82</v>
      </c>
      <c r="H36" s="219" t="s">
        <v>81</v>
      </c>
    </row>
    <row r="37" spans="2:8" x14ac:dyDescent="0.2">
      <c r="B37" s="219" t="s">
        <v>665</v>
      </c>
      <c r="C37" s="219" t="s">
        <v>666</v>
      </c>
      <c r="D37" s="219" t="s">
        <v>667</v>
      </c>
      <c r="E37" s="219" t="s">
        <v>451</v>
      </c>
      <c r="F37" s="219" t="s">
        <v>69</v>
      </c>
      <c r="G37" s="219" t="s">
        <v>82</v>
      </c>
      <c r="H37" s="219" t="s">
        <v>81</v>
      </c>
    </row>
    <row r="38" spans="2:8" x14ac:dyDescent="0.2">
      <c r="B38" s="219" t="s">
        <v>668</v>
      </c>
      <c r="C38" s="219" t="s">
        <v>669</v>
      </c>
      <c r="D38" s="219" t="s">
        <v>670</v>
      </c>
      <c r="E38" s="219" t="s">
        <v>452</v>
      </c>
      <c r="F38" s="219" t="s">
        <v>83</v>
      </c>
      <c r="G38" s="219" t="s">
        <v>85</v>
      </c>
      <c r="H38" s="219" t="s">
        <v>671</v>
      </c>
    </row>
    <row r="39" spans="2:8" x14ac:dyDescent="0.2">
      <c r="B39" s="219" t="s">
        <v>672</v>
      </c>
      <c r="C39" s="219" t="s">
        <v>673</v>
      </c>
      <c r="D39" s="219" t="s">
        <v>674</v>
      </c>
      <c r="E39" s="219" t="s">
        <v>452</v>
      </c>
      <c r="F39" s="219" t="s">
        <v>83</v>
      </c>
      <c r="G39" s="219" t="s">
        <v>85</v>
      </c>
      <c r="H39" s="219" t="s">
        <v>671</v>
      </c>
    </row>
    <row r="40" spans="2:8" x14ac:dyDescent="0.2">
      <c r="B40" s="220" t="s">
        <v>675</v>
      </c>
      <c r="C40" s="220" t="s">
        <v>676</v>
      </c>
      <c r="D40" s="219" t="s">
        <v>677</v>
      </c>
      <c r="E40" s="219" t="s">
        <v>452</v>
      </c>
      <c r="F40" s="219" t="s">
        <v>83</v>
      </c>
      <c r="G40" s="219" t="s">
        <v>85</v>
      </c>
      <c r="H40" s="219" t="s">
        <v>671</v>
      </c>
    </row>
    <row r="41" spans="2:8" x14ac:dyDescent="0.2">
      <c r="B41" s="219" t="s">
        <v>678</v>
      </c>
      <c r="C41" s="219" t="s">
        <v>679</v>
      </c>
      <c r="D41" s="219" t="s">
        <v>680</v>
      </c>
      <c r="E41" s="219" t="s">
        <v>452</v>
      </c>
      <c r="F41" s="219" t="s">
        <v>83</v>
      </c>
      <c r="G41" s="219" t="s">
        <v>85</v>
      </c>
      <c r="H41" s="219" t="s">
        <v>671</v>
      </c>
    </row>
    <row r="42" spans="2:8" x14ac:dyDescent="0.2">
      <c r="B42" s="220" t="s">
        <v>681</v>
      </c>
      <c r="C42" s="220" t="s">
        <v>682</v>
      </c>
      <c r="D42" s="219" t="s">
        <v>683</v>
      </c>
      <c r="E42" s="219" t="s">
        <v>452</v>
      </c>
      <c r="F42" s="219" t="s">
        <v>83</v>
      </c>
      <c r="G42" s="219" t="s">
        <v>85</v>
      </c>
      <c r="H42" s="219" t="s">
        <v>671</v>
      </c>
    </row>
    <row r="43" spans="2:8" x14ac:dyDescent="0.2">
      <c r="B43" s="220" t="s">
        <v>684</v>
      </c>
      <c r="C43" s="220" t="s">
        <v>685</v>
      </c>
      <c r="D43" s="219" t="s">
        <v>686</v>
      </c>
      <c r="E43" s="219" t="s">
        <v>452</v>
      </c>
      <c r="F43" s="219" t="s">
        <v>83</v>
      </c>
      <c r="G43" s="219" t="s">
        <v>85</v>
      </c>
      <c r="H43" s="219" t="s">
        <v>671</v>
      </c>
    </row>
    <row r="44" spans="2:8" x14ac:dyDescent="0.2">
      <c r="B44" s="219" t="s">
        <v>687</v>
      </c>
      <c r="C44" s="219" t="s">
        <v>688</v>
      </c>
      <c r="D44" s="219" t="s">
        <v>689</v>
      </c>
      <c r="E44" s="219" t="s">
        <v>452</v>
      </c>
      <c r="F44" s="219" t="s">
        <v>83</v>
      </c>
      <c r="G44" s="219" t="s">
        <v>85</v>
      </c>
      <c r="H44" s="219" t="s">
        <v>671</v>
      </c>
    </row>
    <row r="45" spans="2:8" x14ac:dyDescent="0.2">
      <c r="B45" s="219" t="s">
        <v>690</v>
      </c>
      <c r="C45" s="219" t="s">
        <v>691</v>
      </c>
      <c r="D45" s="219" t="s">
        <v>692</v>
      </c>
      <c r="E45" s="219" t="s">
        <v>452</v>
      </c>
      <c r="F45" s="219" t="s">
        <v>83</v>
      </c>
      <c r="G45" s="219" t="s">
        <v>85</v>
      </c>
      <c r="H45" s="219" t="s">
        <v>671</v>
      </c>
    </row>
    <row r="46" spans="2:8" x14ac:dyDescent="0.2">
      <c r="B46" s="219" t="s">
        <v>693</v>
      </c>
      <c r="C46" s="219" t="s">
        <v>694</v>
      </c>
      <c r="D46" s="219" t="s">
        <v>695</v>
      </c>
      <c r="E46" s="219" t="s">
        <v>452</v>
      </c>
      <c r="F46" s="219" t="s">
        <v>83</v>
      </c>
      <c r="G46" s="219" t="s">
        <v>85</v>
      </c>
      <c r="H46" s="219" t="s">
        <v>671</v>
      </c>
    </row>
    <row r="47" spans="2:8" x14ac:dyDescent="0.2">
      <c r="B47" s="220" t="s">
        <v>696</v>
      </c>
      <c r="C47" s="220" t="s">
        <v>697</v>
      </c>
      <c r="D47" s="219" t="s">
        <v>698</v>
      </c>
      <c r="E47" s="219" t="s">
        <v>452</v>
      </c>
      <c r="F47" s="219" t="s">
        <v>83</v>
      </c>
      <c r="G47" s="219" t="s">
        <v>85</v>
      </c>
      <c r="H47" s="219" t="s">
        <v>671</v>
      </c>
    </row>
    <row r="48" spans="2:8" x14ac:dyDescent="0.2">
      <c r="B48" s="219" t="s">
        <v>699</v>
      </c>
      <c r="C48" s="219" t="s">
        <v>700</v>
      </c>
      <c r="D48" s="219" t="s">
        <v>701</v>
      </c>
      <c r="E48" s="219" t="s">
        <v>452</v>
      </c>
      <c r="F48" s="219" t="s">
        <v>83</v>
      </c>
      <c r="G48" s="219" t="s">
        <v>85</v>
      </c>
      <c r="H48" s="219" t="s">
        <v>671</v>
      </c>
    </row>
    <row r="49" spans="2:8" x14ac:dyDescent="0.2">
      <c r="B49" s="219" t="s">
        <v>702</v>
      </c>
      <c r="C49" s="219" t="s">
        <v>703</v>
      </c>
      <c r="D49" s="219" t="s">
        <v>704</v>
      </c>
      <c r="E49" s="219" t="s">
        <v>452</v>
      </c>
      <c r="F49" s="219" t="s">
        <v>83</v>
      </c>
      <c r="G49" s="219" t="s">
        <v>85</v>
      </c>
      <c r="H49" s="219" t="s">
        <v>671</v>
      </c>
    </row>
    <row r="50" spans="2:8" x14ac:dyDescent="0.2">
      <c r="B50" s="219" t="s">
        <v>705</v>
      </c>
      <c r="C50" s="219" t="s">
        <v>706</v>
      </c>
      <c r="D50" s="219" t="s">
        <v>707</v>
      </c>
      <c r="E50" s="219" t="s">
        <v>452</v>
      </c>
      <c r="F50" s="219" t="s">
        <v>83</v>
      </c>
      <c r="G50" s="219" t="s">
        <v>85</v>
      </c>
      <c r="H50" s="219" t="s">
        <v>671</v>
      </c>
    </row>
    <row r="51" spans="2:8" x14ac:dyDescent="0.2">
      <c r="B51" s="219" t="s">
        <v>708</v>
      </c>
      <c r="C51" s="219" t="s">
        <v>709</v>
      </c>
      <c r="D51" s="219" t="s">
        <v>710</v>
      </c>
      <c r="E51" s="219" t="s">
        <v>452</v>
      </c>
      <c r="F51" s="219" t="s">
        <v>83</v>
      </c>
      <c r="G51" s="219" t="s">
        <v>85</v>
      </c>
      <c r="H51" s="219" t="s">
        <v>671</v>
      </c>
    </row>
    <row r="52" spans="2:8" x14ac:dyDescent="0.2">
      <c r="B52" s="219" t="s">
        <v>711</v>
      </c>
      <c r="C52" s="219" t="s">
        <v>712</v>
      </c>
      <c r="D52" s="219" t="s">
        <v>713</v>
      </c>
      <c r="E52" s="219" t="s">
        <v>452</v>
      </c>
      <c r="F52" s="219" t="s">
        <v>83</v>
      </c>
      <c r="G52" s="219" t="s">
        <v>85</v>
      </c>
      <c r="H52" s="219" t="s">
        <v>671</v>
      </c>
    </row>
    <row r="53" spans="2:8" x14ac:dyDescent="0.2">
      <c r="B53" s="220" t="s">
        <v>714</v>
      </c>
      <c r="C53" s="220" t="s">
        <v>715</v>
      </c>
      <c r="D53" s="219" t="s">
        <v>716</v>
      </c>
      <c r="E53" s="219" t="s">
        <v>452</v>
      </c>
      <c r="F53" s="219" t="s">
        <v>83</v>
      </c>
      <c r="G53" s="219" t="s">
        <v>85</v>
      </c>
      <c r="H53" s="219" t="s">
        <v>671</v>
      </c>
    </row>
    <row r="54" spans="2:8" x14ac:dyDescent="0.2">
      <c r="B54" s="219" t="s">
        <v>717</v>
      </c>
      <c r="C54" s="219" t="s">
        <v>718</v>
      </c>
      <c r="D54" s="219" t="s">
        <v>719</v>
      </c>
      <c r="E54" s="219" t="s">
        <v>452</v>
      </c>
      <c r="F54" s="219" t="s">
        <v>83</v>
      </c>
      <c r="G54" s="219" t="s">
        <v>85</v>
      </c>
      <c r="H54" s="219" t="s">
        <v>671</v>
      </c>
    </row>
    <row r="55" spans="2:8" x14ac:dyDescent="0.2">
      <c r="B55" s="219" t="s">
        <v>720</v>
      </c>
      <c r="C55" s="219" t="s">
        <v>721</v>
      </c>
      <c r="D55" s="219" t="s">
        <v>722</v>
      </c>
      <c r="E55" s="219" t="s">
        <v>452</v>
      </c>
      <c r="F55" s="219" t="s">
        <v>83</v>
      </c>
      <c r="G55" s="219" t="s">
        <v>85</v>
      </c>
      <c r="H55" s="219" t="s">
        <v>671</v>
      </c>
    </row>
    <row r="56" spans="2:8" x14ac:dyDescent="0.2">
      <c r="B56" s="219" t="s">
        <v>723</v>
      </c>
      <c r="C56" s="219" t="s">
        <v>724</v>
      </c>
      <c r="D56" s="219" t="s">
        <v>725</v>
      </c>
      <c r="E56" s="219" t="s">
        <v>452</v>
      </c>
      <c r="F56" s="219" t="s">
        <v>83</v>
      </c>
      <c r="G56" s="219" t="s">
        <v>85</v>
      </c>
      <c r="H56" s="219" t="s">
        <v>671</v>
      </c>
    </row>
    <row r="57" spans="2:8" x14ac:dyDescent="0.2">
      <c r="B57" s="219" t="s">
        <v>726</v>
      </c>
      <c r="C57" s="219" t="s">
        <v>727</v>
      </c>
      <c r="D57" s="219" t="s">
        <v>728</v>
      </c>
      <c r="E57" s="219" t="s">
        <v>452</v>
      </c>
      <c r="F57" s="219" t="s">
        <v>83</v>
      </c>
      <c r="G57" s="219" t="s">
        <v>85</v>
      </c>
      <c r="H57" s="219" t="s">
        <v>671</v>
      </c>
    </row>
    <row r="58" spans="2:8" x14ac:dyDescent="0.2">
      <c r="B58" s="220" t="s">
        <v>729</v>
      </c>
      <c r="C58" s="220" t="s">
        <v>730</v>
      </c>
      <c r="D58" s="219" t="s">
        <v>731</v>
      </c>
      <c r="E58" s="219" t="s">
        <v>452</v>
      </c>
      <c r="F58" s="219" t="s">
        <v>83</v>
      </c>
      <c r="G58" s="219" t="s">
        <v>85</v>
      </c>
      <c r="H58" s="219" t="s">
        <v>671</v>
      </c>
    </row>
    <row r="59" spans="2:8" x14ac:dyDescent="0.2">
      <c r="B59" s="219" t="s">
        <v>732</v>
      </c>
      <c r="C59" s="219" t="s">
        <v>733</v>
      </c>
      <c r="D59" s="219" t="s">
        <v>734</v>
      </c>
      <c r="E59" s="219" t="s">
        <v>452</v>
      </c>
      <c r="F59" s="219" t="s">
        <v>83</v>
      </c>
      <c r="G59" s="219" t="s">
        <v>85</v>
      </c>
      <c r="H59" s="219" t="s">
        <v>671</v>
      </c>
    </row>
    <row r="60" spans="2:8" x14ac:dyDescent="0.2">
      <c r="B60" s="219" t="s">
        <v>735</v>
      </c>
      <c r="C60" s="219" t="s">
        <v>736</v>
      </c>
      <c r="D60" s="219" t="s">
        <v>737</v>
      </c>
      <c r="E60" s="219" t="s">
        <v>452</v>
      </c>
      <c r="F60" s="219" t="s">
        <v>83</v>
      </c>
      <c r="G60" s="219" t="s">
        <v>85</v>
      </c>
      <c r="H60" s="219" t="s">
        <v>671</v>
      </c>
    </row>
    <row r="61" spans="2:8" x14ac:dyDescent="0.2">
      <c r="B61" s="219" t="s">
        <v>738</v>
      </c>
      <c r="C61" s="219" t="s">
        <v>739</v>
      </c>
      <c r="D61" s="219" t="s">
        <v>740</v>
      </c>
      <c r="E61" s="219" t="s">
        <v>452</v>
      </c>
      <c r="F61" s="219" t="s">
        <v>83</v>
      </c>
      <c r="G61" s="219" t="s">
        <v>85</v>
      </c>
      <c r="H61" s="219" t="s">
        <v>671</v>
      </c>
    </row>
    <row r="62" spans="2:8" x14ac:dyDescent="0.2">
      <c r="B62" s="219" t="s">
        <v>741</v>
      </c>
      <c r="C62" s="219" t="s">
        <v>742</v>
      </c>
      <c r="D62" s="219" t="s">
        <v>743</v>
      </c>
      <c r="E62" s="219" t="s">
        <v>452</v>
      </c>
      <c r="F62" s="219" t="s">
        <v>83</v>
      </c>
      <c r="G62" s="219" t="s">
        <v>85</v>
      </c>
      <c r="H62" s="219" t="s">
        <v>671</v>
      </c>
    </row>
    <row r="63" spans="2:8" x14ac:dyDescent="0.2">
      <c r="B63" s="219" t="s">
        <v>744</v>
      </c>
      <c r="C63" s="219" t="s">
        <v>745</v>
      </c>
      <c r="D63" s="219" t="s">
        <v>746</v>
      </c>
      <c r="E63" s="219" t="s">
        <v>452</v>
      </c>
      <c r="F63" s="219" t="s">
        <v>83</v>
      </c>
      <c r="G63" s="219" t="s">
        <v>85</v>
      </c>
      <c r="H63" s="219" t="s">
        <v>671</v>
      </c>
    </row>
    <row r="64" spans="2:8" x14ac:dyDescent="0.2">
      <c r="B64" s="219" t="s">
        <v>747</v>
      </c>
      <c r="C64" s="219" t="s">
        <v>748</v>
      </c>
      <c r="D64" s="219" t="s">
        <v>749</v>
      </c>
      <c r="E64" s="219" t="s">
        <v>452</v>
      </c>
      <c r="F64" s="219" t="s">
        <v>83</v>
      </c>
      <c r="G64" s="219" t="s">
        <v>85</v>
      </c>
      <c r="H64" s="219" t="s">
        <v>671</v>
      </c>
    </row>
    <row r="65" spans="2:8" x14ac:dyDescent="0.2">
      <c r="B65" s="219" t="s">
        <v>750</v>
      </c>
      <c r="C65" s="219" t="s">
        <v>751</v>
      </c>
      <c r="D65" s="219" t="s">
        <v>752</v>
      </c>
      <c r="E65" s="219" t="s">
        <v>452</v>
      </c>
      <c r="F65" s="219" t="s">
        <v>83</v>
      </c>
      <c r="G65" s="219" t="s">
        <v>85</v>
      </c>
      <c r="H65" s="219" t="s">
        <v>671</v>
      </c>
    </row>
    <row r="66" spans="2:8" x14ac:dyDescent="0.2">
      <c r="B66" s="219" t="s">
        <v>753</v>
      </c>
      <c r="C66" s="219" t="s">
        <v>754</v>
      </c>
      <c r="D66" s="219" t="s">
        <v>755</v>
      </c>
      <c r="E66" s="219" t="s">
        <v>459</v>
      </c>
      <c r="F66" s="219" t="s">
        <v>95</v>
      </c>
      <c r="G66" s="219" t="s">
        <v>97</v>
      </c>
      <c r="H66" s="219" t="s">
        <v>96</v>
      </c>
    </row>
    <row r="67" spans="2:8" x14ac:dyDescent="0.2">
      <c r="B67" s="219" t="s">
        <v>756</v>
      </c>
      <c r="C67" s="219" t="s">
        <v>757</v>
      </c>
      <c r="D67" s="219" t="s">
        <v>758</v>
      </c>
      <c r="E67" s="219" t="s">
        <v>459</v>
      </c>
      <c r="F67" s="219" t="s">
        <v>95</v>
      </c>
      <c r="G67" s="219" t="s">
        <v>97</v>
      </c>
      <c r="H67" s="219" t="s">
        <v>96</v>
      </c>
    </row>
    <row r="68" spans="2:8" x14ac:dyDescent="0.2">
      <c r="B68" s="219" t="s">
        <v>759</v>
      </c>
      <c r="C68" s="219" t="s">
        <v>760</v>
      </c>
      <c r="D68" s="219" t="s">
        <v>761</v>
      </c>
      <c r="E68" s="219" t="s">
        <v>459</v>
      </c>
      <c r="F68" s="219" t="s">
        <v>95</v>
      </c>
      <c r="G68" s="219" t="s">
        <v>97</v>
      </c>
      <c r="H68" s="219" t="s">
        <v>96</v>
      </c>
    </row>
    <row r="69" spans="2:8" x14ac:dyDescent="0.2">
      <c r="B69" s="219" t="s">
        <v>762</v>
      </c>
      <c r="C69" s="219" t="s">
        <v>763</v>
      </c>
      <c r="D69" s="219" t="s">
        <v>764</v>
      </c>
      <c r="E69" s="219" t="s">
        <v>459</v>
      </c>
      <c r="F69" s="219" t="s">
        <v>95</v>
      </c>
      <c r="G69" s="219" t="s">
        <v>97</v>
      </c>
      <c r="H69" s="219" t="s">
        <v>96</v>
      </c>
    </row>
    <row r="70" spans="2:8" x14ac:dyDescent="0.2">
      <c r="B70" s="219" t="s">
        <v>765</v>
      </c>
      <c r="C70" s="219" t="s">
        <v>766</v>
      </c>
      <c r="D70" s="219" t="s">
        <v>767</v>
      </c>
      <c r="E70" s="219" t="s">
        <v>458</v>
      </c>
      <c r="F70" s="219" t="s">
        <v>95</v>
      </c>
      <c r="G70" s="219" t="s">
        <v>97</v>
      </c>
      <c r="H70" s="219" t="s">
        <v>96</v>
      </c>
    </row>
    <row r="71" spans="2:8" x14ac:dyDescent="0.2">
      <c r="B71" s="219" t="s">
        <v>768</v>
      </c>
      <c r="C71" s="219" t="s">
        <v>769</v>
      </c>
      <c r="D71" s="219" t="s">
        <v>770</v>
      </c>
      <c r="E71" s="219" t="s">
        <v>458</v>
      </c>
      <c r="F71" s="219" t="s">
        <v>95</v>
      </c>
      <c r="G71" s="219" t="s">
        <v>97</v>
      </c>
      <c r="H71" s="219" t="s">
        <v>96</v>
      </c>
    </row>
    <row r="72" spans="2:8" x14ac:dyDescent="0.2">
      <c r="B72" s="219" t="s">
        <v>771</v>
      </c>
      <c r="C72" s="219" t="s">
        <v>772</v>
      </c>
      <c r="D72" s="219" t="s">
        <v>773</v>
      </c>
      <c r="E72" s="219" t="s">
        <v>458</v>
      </c>
      <c r="F72" s="219" t="s">
        <v>95</v>
      </c>
      <c r="G72" s="219" t="s">
        <v>97</v>
      </c>
      <c r="H72" s="219" t="s">
        <v>96</v>
      </c>
    </row>
    <row r="73" spans="2:8" x14ac:dyDescent="0.2">
      <c r="B73" s="219" t="s">
        <v>774</v>
      </c>
      <c r="C73" s="219" t="s">
        <v>775</v>
      </c>
      <c r="D73" s="219" t="s">
        <v>776</v>
      </c>
      <c r="E73" s="219" t="s">
        <v>458</v>
      </c>
      <c r="F73" s="219" t="s">
        <v>95</v>
      </c>
      <c r="G73" s="219" t="s">
        <v>97</v>
      </c>
      <c r="H73" s="219" t="s">
        <v>96</v>
      </c>
    </row>
    <row r="74" spans="2:8" x14ac:dyDescent="0.2">
      <c r="B74" s="219" t="s">
        <v>777</v>
      </c>
      <c r="C74" s="219" t="s">
        <v>778</v>
      </c>
      <c r="D74" s="219" t="s">
        <v>779</v>
      </c>
      <c r="E74" s="219" t="s">
        <v>458</v>
      </c>
      <c r="F74" s="219" t="s">
        <v>95</v>
      </c>
      <c r="G74" s="219" t="s">
        <v>97</v>
      </c>
      <c r="H74" s="219" t="s">
        <v>96</v>
      </c>
    </row>
    <row r="75" spans="2:8" x14ac:dyDescent="0.2">
      <c r="B75" s="219" t="s">
        <v>780</v>
      </c>
      <c r="C75" s="219" t="s">
        <v>781</v>
      </c>
      <c r="D75" s="219" t="s">
        <v>782</v>
      </c>
      <c r="E75" s="219" t="s">
        <v>458</v>
      </c>
      <c r="F75" s="219" t="s">
        <v>95</v>
      </c>
      <c r="G75" s="219" t="s">
        <v>97</v>
      </c>
      <c r="H75" s="219" t="s">
        <v>96</v>
      </c>
    </row>
    <row r="76" spans="2:8" x14ac:dyDescent="0.2">
      <c r="B76" s="219" t="s">
        <v>783</v>
      </c>
      <c r="C76" s="219" t="s">
        <v>784</v>
      </c>
      <c r="D76" s="219" t="s">
        <v>785</v>
      </c>
      <c r="E76" s="219" t="s">
        <v>786</v>
      </c>
      <c r="F76" s="219" t="s">
        <v>98</v>
      </c>
      <c r="G76" s="219" t="s">
        <v>100</v>
      </c>
      <c r="H76" s="219" t="s">
        <v>787</v>
      </c>
    </row>
    <row r="77" spans="2:8" x14ac:dyDescent="0.2">
      <c r="B77" s="219" t="s">
        <v>788</v>
      </c>
      <c r="C77" s="219" t="s">
        <v>789</v>
      </c>
      <c r="D77" s="219" t="s">
        <v>790</v>
      </c>
      <c r="E77" s="219" t="s">
        <v>786</v>
      </c>
      <c r="F77" s="219" t="s">
        <v>98</v>
      </c>
      <c r="G77" s="219" t="s">
        <v>100</v>
      </c>
      <c r="H77" s="219" t="s">
        <v>787</v>
      </c>
    </row>
    <row r="78" spans="2:8" x14ac:dyDescent="0.2">
      <c r="B78" s="219" t="s">
        <v>791</v>
      </c>
      <c r="C78" s="219" t="s">
        <v>792</v>
      </c>
      <c r="D78" s="219" t="s">
        <v>793</v>
      </c>
      <c r="E78" s="219" t="s">
        <v>786</v>
      </c>
      <c r="F78" s="219" t="s">
        <v>98</v>
      </c>
      <c r="G78" s="219" t="s">
        <v>100</v>
      </c>
      <c r="H78" s="219" t="s">
        <v>787</v>
      </c>
    </row>
    <row r="79" spans="2:8" x14ac:dyDescent="0.2">
      <c r="B79" s="219" t="s">
        <v>794</v>
      </c>
      <c r="C79" s="219" t="s">
        <v>795</v>
      </c>
      <c r="D79" s="219" t="s">
        <v>796</v>
      </c>
      <c r="E79" s="219" t="s">
        <v>786</v>
      </c>
      <c r="F79" s="219" t="s">
        <v>98</v>
      </c>
      <c r="G79" s="219" t="s">
        <v>100</v>
      </c>
      <c r="H79" s="219" t="s">
        <v>787</v>
      </c>
    </row>
    <row r="80" spans="2:8" x14ac:dyDescent="0.2">
      <c r="B80" s="219" t="s">
        <v>797</v>
      </c>
      <c r="C80" s="219" t="s">
        <v>798</v>
      </c>
      <c r="D80" s="219" t="s">
        <v>799</v>
      </c>
      <c r="E80" s="219" t="s">
        <v>786</v>
      </c>
      <c r="F80" s="219" t="s">
        <v>98</v>
      </c>
      <c r="G80" s="219" t="s">
        <v>100</v>
      </c>
      <c r="H80" s="219" t="s">
        <v>787</v>
      </c>
    </row>
    <row r="81" spans="2:8" x14ac:dyDescent="0.2">
      <c r="B81" s="219" t="s">
        <v>800</v>
      </c>
      <c r="C81" s="219" t="s">
        <v>801</v>
      </c>
      <c r="D81" s="219" t="s">
        <v>802</v>
      </c>
      <c r="E81" s="219" t="s">
        <v>786</v>
      </c>
      <c r="F81" s="219" t="s">
        <v>98</v>
      </c>
      <c r="G81" s="219" t="s">
        <v>100</v>
      </c>
      <c r="H81" s="219" t="s">
        <v>787</v>
      </c>
    </row>
    <row r="82" spans="2:8" x14ac:dyDescent="0.2">
      <c r="B82" s="219" t="s">
        <v>803</v>
      </c>
      <c r="C82" s="219" t="s">
        <v>804</v>
      </c>
      <c r="D82" s="219" t="s">
        <v>805</v>
      </c>
      <c r="E82" s="219" t="s">
        <v>786</v>
      </c>
      <c r="F82" s="219" t="s">
        <v>98</v>
      </c>
      <c r="G82" s="219" t="s">
        <v>100</v>
      </c>
      <c r="H82" s="219" t="s">
        <v>787</v>
      </c>
    </row>
    <row r="83" spans="2:8" x14ac:dyDescent="0.2">
      <c r="B83" s="219" t="s">
        <v>806</v>
      </c>
      <c r="C83" s="219" t="s">
        <v>807</v>
      </c>
      <c r="D83" s="219" t="s">
        <v>808</v>
      </c>
      <c r="E83" s="219" t="s">
        <v>455</v>
      </c>
      <c r="F83" s="219" t="s">
        <v>89</v>
      </c>
      <c r="G83" s="219" t="s">
        <v>91</v>
      </c>
      <c r="H83" s="219" t="s">
        <v>90</v>
      </c>
    </row>
    <row r="84" spans="2:8" x14ac:dyDescent="0.2">
      <c r="B84" s="219" t="s">
        <v>809</v>
      </c>
      <c r="C84" s="219" t="s">
        <v>810</v>
      </c>
      <c r="D84" s="219" t="s">
        <v>811</v>
      </c>
      <c r="E84" s="219" t="s">
        <v>455</v>
      </c>
      <c r="F84" s="219" t="s">
        <v>89</v>
      </c>
      <c r="G84" s="219" t="s">
        <v>91</v>
      </c>
      <c r="H84" s="219" t="s">
        <v>90</v>
      </c>
    </row>
    <row r="85" spans="2:8" x14ac:dyDescent="0.2">
      <c r="B85" s="219" t="s">
        <v>812</v>
      </c>
      <c r="C85" s="219" t="s">
        <v>813</v>
      </c>
      <c r="D85" s="219" t="s">
        <v>814</v>
      </c>
      <c r="E85" s="219" t="s">
        <v>455</v>
      </c>
      <c r="F85" s="219" t="s">
        <v>89</v>
      </c>
      <c r="G85" s="219" t="s">
        <v>91</v>
      </c>
      <c r="H85" s="219" t="s">
        <v>90</v>
      </c>
    </row>
    <row r="86" spans="2:8" x14ac:dyDescent="0.2">
      <c r="B86" s="219" t="s">
        <v>815</v>
      </c>
      <c r="C86" s="219" t="s">
        <v>816</v>
      </c>
      <c r="D86" s="219" t="s">
        <v>817</v>
      </c>
      <c r="E86" s="219" t="s">
        <v>455</v>
      </c>
      <c r="F86" s="219" t="s">
        <v>89</v>
      </c>
      <c r="G86" s="219" t="s">
        <v>91</v>
      </c>
      <c r="H86" s="219" t="s">
        <v>90</v>
      </c>
    </row>
    <row r="87" spans="2:8" x14ac:dyDescent="0.2">
      <c r="B87" s="219" t="s">
        <v>818</v>
      </c>
      <c r="C87" s="219" t="s">
        <v>819</v>
      </c>
      <c r="D87" s="219" t="s">
        <v>820</v>
      </c>
      <c r="E87" s="219" t="s">
        <v>455</v>
      </c>
      <c r="F87" s="219" t="s">
        <v>89</v>
      </c>
      <c r="G87" s="219" t="s">
        <v>91</v>
      </c>
      <c r="H87" s="219" t="s">
        <v>90</v>
      </c>
    </row>
    <row r="88" spans="2:8" x14ac:dyDescent="0.2">
      <c r="B88" s="219" t="s">
        <v>821</v>
      </c>
      <c r="C88" s="219" t="s">
        <v>822</v>
      </c>
      <c r="D88" s="219" t="s">
        <v>823</v>
      </c>
      <c r="E88" s="219" t="s">
        <v>455</v>
      </c>
      <c r="F88" s="219" t="s">
        <v>89</v>
      </c>
      <c r="G88" s="219" t="s">
        <v>91</v>
      </c>
      <c r="H88" s="219" t="s">
        <v>90</v>
      </c>
    </row>
    <row r="89" spans="2:8" x14ac:dyDescent="0.2">
      <c r="B89" s="219" t="s">
        <v>824</v>
      </c>
      <c r="C89" s="219" t="s">
        <v>825</v>
      </c>
      <c r="D89" s="219" t="s">
        <v>826</v>
      </c>
      <c r="E89" s="219" t="s">
        <v>455</v>
      </c>
      <c r="F89" s="219" t="s">
        <v>89</v>
      </c>
      <c r="G89" s="219" t="s">
        <v>91</v>
      </c>
      <c r="H89" s="219" t="s">
        <v>90</v>
      </c>
    </row>
    <row r="90" spans="2:8" x14ac:dyDescent="0.2">
      <c r="B90" s="219" t="s">
        <v>827</v>
      </c>
      <c r="C90" s="219" t="s">
        <v>828</v>
      </c>
      <c r="D90" s="219" t="s">
        <v>829</v>
      </c>
      <c r="E90" s="219" t="s">
        <v>455</v>
      </c>
      <c r="F90" s="219" t="s">
        <v>89</v>
      </c>
      <c r="G90" s="219" t="s">
        <v>91</v>
      </c>
      <c r="H90" s="219" t="s">
        <v>90</v>
      </c>
    </row>
    <row r="91" spans="2:8" x14ac:dyDescent="0.2">
      <c r="B91" s="219" t="s">
        <v>830</v>
      </c>
      <c r="C91" s="219" t="s">
        <v>831</v>
      </c>
      <c r="D91" s="219" t="s">
        <v>832</v>
      </c>
      <c r="E91" s="219" t="s">
        <v>455</v>
      </c>
      <c r="F91" s="219" t="s">
        <v>89</v>
      </c>
      <c r="G91" s="219" t="s">
        <v>91</v>
      </c>
      <c r="H91" s="219" t="s">
        <v>90</v>
      </c>
    </row>
    <row r="92" spans="2:8" x14ac:dyDescent="0.2">
      <c r="B92" s="219" t="s">
        <v>833</v>
      </c>
      <c r="C92" s="219" t="s">
        <v>834</v>
      </c>
      <c r="D92" s="219" t="s">
        <v>835</v>
      </c>
      <c r="E92" s="219" t="s">
        <v>455</v>
      </c>
      <c r="F92" s="219" t="s">
        <v>89</v>
      </c>
      <c r="G92" s="219" t="s">
        <v>91</v>
      </c>
      <c r="H92" s="219" t="s">
        <v>90</v>
      </c>
    </row>
    <row r="93" spans="2:8" x14ac:dyDescent="0.2">
      <c r="B93" s="219" t="s">
        <v>836</v>
      </c>
      <c r="C93" s="219" t="s">
        <v>837</v>
      </c>
      <c r="D93" s="219" t="s">
        <v>838</v>
      </c>
      <c r="E93" s="219" t="s">
        <v>455</v>
      </c>
      <c r="F93" s="219" t="s">
        <v>89</v>
      </c>
      <c r="G93" s="219" t="s">
        <v>91</v>
      </c>
      <c r="H93" s="219" t="s">
        <v>90</v>
      </c>
    </row>
    <row r="94" spans="2:8" x14ac:dyDescent="0.2">
      <c r="B94" s="220" t="s">
        <v>839</v>
      </c>
      <c r="C94" s="220" t="s">
        <v>840</v>
      </c>
      <c r="D94" s="219" t="s">
        <v>841</v>
      </c>
      <c r="E94" s="219" t="s">
        <v>453</v>
      </c>
      <c r="F94" s="219" t="s">
        <v>69</v>
      </c>
      <c r="G94" s="219" t="s">
        <v>82</v>
      </c>
      <c r="H94" s="219" t="s">
        <v>81</v>
      </c>
    </row>
    <row r="95" spans="2:8" x14ac:dyDescent="0.2">
      <c r="B95" s="220" t="s">
        <v>842</v>
      </c>
      <c r="C95" s="220" t="s">
        <v>843</v>
      </c>
      <c r="D95" s="219" t="s">
        <v>844</v>
      </c>
      <c r="E95" s="219" t="s">
        <v>453</v>
      </c>
      <c r="F95" s="219" t="s">
        <v>69</v>
      </c>
      <c r="G95" s="219" t="s">
        <v>82</v>
      </c>
      <c r="H95" s="219" t="s">
        <v>81</v>
      </c>
    </row>
    <row r="96" spans="2:8" x14ac:dyDescent="0.2">
      <c r="B96" s="219" t="s">
        <v>845</v>
      </c>
      <c r="C96" s="219" t="s">
        <v>846</v>
      </c>
      <c r="D96" s="219" t="s">
        <v>847</v>
      </c>
      <c r="E96" s="219" t="s">
        <v>453</v>
      </c>
      <c r="F96" s="219" t="s">
        <v>69</v>
      </c>
      <c r="G96" s="219" t="s">
        <v>82</v>
      </c>
      <c r="H96" s="219" t="s">
        <v>81</v>
      </c>
    </row>
    <row r="97" spans="1:9" x14ac:dyDescent="0.2">
      <c r="B97" s="220" t="s">
        <v>848</v>
      </c>
      <c r="C97" s="220" t="s">
        <v>849</v>
      </c>
      <c r="D97" s="219" t="s">
        <v>850</v>
      </c>
      <c r="E97" s="219" t="s">
        <v>453</v>
      </c>
      <c r="F97" s="219" t="s">
        <v>69</v>
      </c>
      <c r="G97" s="219" t="s">
        <v>82</v>
      </c>
      <c r="H97" s="219" t="s">
        <v>81</v>
      </c>
    </row>
    <row r="98" spans="1:9" x14ac:dyDescent="0.2">
      <c r="B98" s="219" t="s">
        <v>851</v>
      </c>
      <c r="C98" s="219" t="s">
        <v>852</v>
      </c>
      <c r="D98" s="219" t="s">
        <v>853</v>
      </c>
      <c r="E98" s="219" t="s">
        <v>453</v>
      </c>
      <c r="F98" s="219" t="s">
        <v>69</v>
      </c>
      <c r="G98" s="219" t="s">
        <v>82</v>
      </c>
      <c r="H98" s="219" t="s">
        <v>81</v>
      </c>
    </row>
    <row r="99" spans="1:9" x14ac:dyDescent="0.2">
      <c r="B99" s="220" t="s">
        <v>854</v>
      </c>
      <c r="C99" s="220" t="s">
        <v>855</v>
      </c>
      <c r="D99" s="219" t="s">
        <v>856</v>
      </c>
      <c r="E99" s="219" t="s">
        <v>453</v>
      </c>
      <c r="F99" s="219" t="s">
        <v>69</v>
      </c>
      <c r="G99" s="219" t="s">
        <v>82</v>
      </c>
      <c r="H99" s="219" t="s">
        <v>81</v>
      </c>
    </row>
    <row r="100" spans="1:9" x14ac:dyDescent="0.2">
      <c r="B100" s="220" t="s">
        <v>857</v>
      </c>
      <c r="C100" s="220" t="s">
        <v>858</v>
      </c>
      <c r="D100" s="219" t="s">
        <v>859</v>
      </c>
      <c r="E100" s="219" t="s">
        <v>453</v>
      </c>
      <c r="F100" s="219" t="s">
        <v>69</v>
      </c>
      <c r="G100" s="219" t="s">
        <v>82</v>
      </c>
      <c r="H100" s="219" t="s">
        <v>81</v>
      </c>
    </row>
    <row r="101" spans="1:9" x14ac:dyDescent="0.2">
      <c r="B101" s="219" t="s">
        <v>860</v>
      </c>
      <c r="C101" s="219" t="s">
        <v>861</v>
      </c>
      <c r="D101" s="219" t="s">
        <v>862</v>
      </c>
      <c r="E101" s="219" t="s">
        <v>453</v>
      </c>
      <c r="F101" s="219" t="s">
        <v>69</v>
      </c>
      <c r="G101" s="219" t="s">
        <v>82</v>
      </c>
      <c r="H101" s="219" t="s">
        <v>81</v>
      </c>
    </row>
    <row r="102" spans="1:9" x14ac:dyDescent="0.2">
      <c r="B102" s="219" t="s">
        <v>863</v>
      </c>
      <c r="C102" s="219" t="s">
        <v>864</v>
      </c>
      <c r="D102" s="219" t="s">
        <v>865</v>
      </c>
      <c r="E102" s="219" t="s">
        <v>453</v>
      </c>
      <c r="F102" s="219" t="s">
        <v>69</v>
      </c>
      <c r="G102" s="219" t="s">
        <v>82</v>
      </c>
      <c r="H102" s="219" t="s">
        <v>81</v>
      </c>
    </row>
    <row r="103" spans="1:9" x14ac:dyDescent="0.2">
      <c r="B103" s="219" t="s">
        <v>866</v>
      </c>
      <c r="C103" s="219" t="s">
        <v>867</v>
      </c>
      <c r="D103" s="219" t="s">
        <v>868</v>
      </c>
      <c r="E103" s="219" t="s">
        <v>453</v>
      </c>
      <c r="F103" s="219" t="s">
        <v>69</v>
      </c>
      <c r="G103" s="219" t="s">
        <v>82</v>
      </c>
      <c r="H103" s="219" t="s">
        <v>81</v>
      </c>
    </row>
    <row r="104" spans="1:9" x14ac:dyDescent="0.2">
      <c r="B104" s="219" t="s">
        <v>869</v>
      </c>
      <c r="C104" s="219" t="s">
        <v>870</v>
      </c>
      <c r="D104" s="219" t="s">
        <v>871</v>
      </c>
      <c r="E104" s="219" t="s">
        <v>453</v>
      </c>
      <c r="F104" s="219" t="s">
        <v>69</v>
      </c>
      <c r="G104" s="219" t="s">
        <v>82</v>
      </c>
      <c r="H104" s="219" t="s">
        <v>81</v>
      </c>
    </row>
    <row r="105" spans="1:9" x14ac:dyDescent="0.2">
      <c r="B105" s="219" t="s">
        <v>872</v>
      </c>
      <c r="C105" s="219" t="s">
        <v>873</v>
      </c>
      <c r="D105" s="219" t="s">
        <v>874</v>
      </c>
      <c r="E105" s="219" t="s">
        <v>453</v>
      </c>
      <c r="F105" s="219" t="s">
        <v>69</v>
      </c>
      <c r="G105" s="219" t="s">
        <v>82</v>
      </c>
      <c r="H105" s="219" t="s">
        <v>81</v>
      </c>
    </row>
    <row r="106" spans="1:9" x14ac:dyDescent="0.2">
      <c r="B106" s="219" t="s">
        <v>875</v>
      </c>
      <c r="C106" s="219" t="s">
        <v>876</v>
      </c>
      <c r="D106" s="219" t="s">
        <v>877</v>
      </c>
      <c r="E106" s="219" t="s">
        <v>453</v>
      </c>
      <c r="F106" s="219" t="s">
        <v>69</v>
      </c>
      <c r="G106" s="219" t="s">
        <v>82</v>
      </c>
      <c r="H106" s="219" t="s">
        <v>81</v>
      </c>
    </row>
    <row r="107" spans="1:9" x14ac:dyDescent="0.2">
      <c r="B107" s="219"/>
      <c r="C107" s="219"/>
      <c r="D107" s="219"/>
      <c r="E107" s="219"/>
      <c r="F107" s="219"/>
      <c r="G107" s="219"/>
      <c r="H107" s="219"/>
    </row>
    <row r="108" spans="1:9" x14ac:dyDescent="0.2">
      <c r="A108" s="213" t="s">
        <v>878</v>
      </c>
      <c r="E108" s="221"/>
    </row>
    <row r="109" spans="1:9" x14ac:dyDescent="0.2">
      <c r="B109" t="s">
        <v>879</v>
      </c>
      <c r="C109" s="212" t="s">
        <v>880</v>
      </c>
      <c r="D109" s="212" t="s">
        <v>881</v>
      </c>
      <c r="E109" s="221" t="s">
        <v>882</v>
      </c>
      <c r="F109" s="222" t="s">
        <v>882</v>
      </c>
      <c r="G109" s="222" t="s">
        <v>882</v>
      </c>
      <c r="H109" s="222" t="s">
        <v>882</v>
      </c>
      <c r="I109" s="222"/>
    </row>
    <row r="110" spans="1:9" x14ac:dyDescent="0.2">
      <c r="E110" s="221"/>
    </row>
    <row r="111" spans="1:9" x14ac:dyDescent="0.2">
      <c r="A111" s="213" t="s">
        <v>883</v>
      </c>
      <c r="E111" s="221"/>
    </row>
    <row r="112" spans="1:9" x14ac:dyDescent="0.2">
      <c r="B112" t="s">
        <v>884</v>
      </c>
      <c r="C112" t="s">
        <v>885</v>
      </c>
      <c r="D112" t="s">
        <v>886</v>
      </c>
      <c r="E112" s="221" t="s">
        <v>882</v>
      </c>
      <c r="F112" s="219" t="s">
        <v>95</v>
      </c>
      <c r="G112" s="219" t="s">
        <v>97</v>
      </c>
      <c r="H112" s="219" t="s">
        <v>96</v>
      </c>
      <c r="I112" s="219"/>
    </row>
    <row r="113" spans="2:9" x14ac:dyDescent="0.2">
      <c r="B113"/>
      <c r="C113"/>
      <c r="D113"/>
      <c r="E113" s="221"/>
      <c r="F113" s="219"/>
      <c r="G113" s="219"/>
      <c r="H113" s="219"/>
      <c r="I113" s="219"/>
    </row>
    <row r="114" spans="2:9" x14ac:dyDescent="0.2">
      <c r="B114" s="106" t="s">
        <v>61</v>
      </c>
      <c r="E114" s="221"/>
    </row>
    <row r="115" spans="2:9" x14ac:dyDescent="0.2">
      <c r="B115" s="219"/>
      <c r="C115" s="219"/>
      <c r="D115" s="219"/>
      <c r="E115" s="219"/>
      <c r="F115" s="219"/>
      <c r="G115" s="219"/>
      <c r="H115" s="219"/>
    </row>
    <row r="116" spans="2:9" hidden="1" x14ac:dyDescent="0.2">
      <c r="B116" s="219"/>
      <c r="C116" s="219"/>
      <c r="D116" s="219"/>
      <c r="E116" s="219"/>
      <c r="F116" s="219"/>
      <c r="G116" s="219"/>
      <c r="H116" s="219"/>
    </row>
    <row r="117" spans="2:9" hidden="1" x14ac:dyDescent="0.2">
      <c r="B117" s="219"/>
      <c r="C117" s="219"/>
      <c r="D117" s="219"/>
      <c r="E117" s="219"/>
      <c r="F117" s="219"/>
      <c r="G117" s="219"/>
      <c r="H117" s="219"/>
    </row>
    <row r="118" spans="2:9" hidden="1" x14ac:dyDescent="0.2">
      <c r="B118" s="219"/>
      <c r="C118" s="219"/>
      <c r="D118" s="219"/>
      <c r="E118" s="219"/>
      <c r="F118" s="219"/>
      <c r="G118" s="219"/>
      <c r="H118" s="219"/>
    </row>
  </sheetData>
  <hyperlinks>
    <hyperlink ref="B114" location="'Selection Sheet'!A1" display="Selection Sheet / Contact" xr:uid="{E57642DD-6A92-477D-8845-CD4BC9360ACB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61"/>
  <sheetViews>
    <sheetView zoomScaleNormal="100" workbookViewId="0">
      <selection activeCell="B8" sqref="B8"/>
    </sheetView>
  </sheetViews>
  <sheetFormatPr defaultColWidth="0" defaultRowHeight="12.75" x14ac:dyDescent="0.2"/>
  <cols>
    <col min="1" max="1" width="2" style="10" customWidth="1"/>
    <col min="2" max="2" width="84.5703125" style="4" bestFit="1" customWidth="1"/>
    <col min="3" max="6" width="0.42578125" style="10" customWidth="1"/>
    <col min="7" max="16384" width="9.42578125" style="10" hidden="1"/>
  </cols>
  <sheetData>
    <row r="1" spans="2:5" ht="15" x14ac:dyDescent="0.2">
      <c r="B1" s="41" t="s">
        <v>65</v>
      </c>
    </row>
    <row r="2" spans="2:5" ht="18" x14ac:dyDescent="0.2">
      <c r="B2" s="5" t="s">
        <v>66</v>
      </c>
      <c r="D2" s="11"/>
      <c r="E2" s="17"/>
    </row>
    <row r="3" spans="2:5" x14ac:dyDescent="0.2">
      <c r="B3" s="6"/>
      <c r="D3" s="12"/>
      <c r="E3" s="12"/>
    </row>
    <row r="4" spans="2:5" ht="15" x14ac:dyDescent="0.2">
      <c r="B4" s="7" t="s">
        <v>67</v>
      </c>
      <c r="D4" s="12"/>
      <c r="E4" s="12"/>
    </row>
    <row r="5" spans="2:5" ht="15" x14ac:dyDescent="0.2">
      <c r="B5" s="146">
        <f>DATE(YEAR(B59),MONTH(B59)-5,1)</f>
        <v>46082</v>
      </c>
      <c r="D5" s="13"/>
      <c r="E5" s="14"/>
    </row>
    <row r="6" spans="2:5" x14ac:dyDescent="0.2">
      <c r="B6" s="6"/>
      <c r="D6" s="13"/>
      <c r="E6" s="15"/>
    </row>
    <row r="7" spans="2:5" ht="15.75" x14ac:dyDescent="0.2">
      <c r="B7" s="355" t="s">
        <v>68</v>
      </c>
      <c r="D7" s="13"/>
      <c r="E7" s="14"/>
    </row>
    <row r="8" spans="2:5" ht="15.75" x14ac:dyDescent="0.2">
      <c r="B8" s="354" t="s">
        <v>76</v>
      </c>
      <c r="D8" s="13"/>
      <c r="E8" s="15"/>
    </row>
    <row r="9" spans="2:5" ht="15" x14ac:dyDescent="0.2">
      <c r="B9" s="353" t="str">
        <f>VLOOKUP($B8,$B$17:$E$38,4,0)</f>
        <v>ENG</v>
      </c>
      <c r="D9" s="13"/>
      <c r="E9" s="15"/>
    </row>
    <row r="10" spans="2:5" ht="15" x14ac:dyDescent="0.2">
      <c r="B10" s="7" t="s">
        <v>70</v>
      </c>
      <c r="D10" s="13"/>
    </row>
    <row r="11" spans="2:5" ht="15" x14ac:dyDescent="0.2">
      <c r="B11" s="356" t="str">
        <f>VLOOKUP(B$8, $B$16:$E$38, 2, 0)</f>
        <v>ENG</v>
      </c>
      <c r="D11" s="13"/>
      <c r="E11" s="16"/>
    </row>
    <row r="12" spans="2:5" x14ac:dyDescent="0.2">
      <c r="B12" s="6"/>
      <c r="D12" s="13"/>
    </row>
    <row r="13" spans="2:5" ht="15" x14ac:dyDescent="0.2">
      <c r="B13" s="7" t="s">
        <v>71</v>
      </c>
    </row>
    <row r="14" spans="2:5" ht="15" x14ac:dyDescent="0.2">
      <c r="B14" s="356" t="str">
        <f>VLOOKUP(B$8, $B$16:$E$38, 3, 0)</f>
        <v>Not applicable</v>
      </c>
    </row>
    <row r="16" spans="2:5" hidden="1" x14ac:dyDescent="0.2">
      <c r="B16" s="6" t="s">
        <v>72</v>
      </c>
      <c r="C16" s="6" t="s">
        <v>73</v>
      </c>
      <c r="D16" s="6" t="s">
        <v>74</v>
      </c>
      <c r="E16" s="6" t="s">
        <v>75</v>
      </c>
    </row>
    <row r="17" spans="2:5" hidden="1" x14ac:dyDescent="0.2">
      <c r="B17" s="8" t="s">
        <v>76</v>
      </c>
      <c r="C17" s="6" t="s">
        <v>77</v>
      </c>
      <c r="D17" s="6" t="s">
        <v>78</v>
      </c>
      <c r="E17" s="6" t="s">
        <v>77</v>
      </c>
    </row>
    <row r="18" spans="2:5" hidden="1" x14ac:dyDescent="0.2">
      <c r="B18" s="8" t="s">
        <v>79</v>
      </c>
      <c r="C18" s="6" t="s">
        <v>80</v>
      </c>
      <c r="D18" s="6" t="s">
        <v>80</v>
      </c>
      <c r="E18" s="6" t="s">
        <v>80</v>
      </c>
    </row>
    <row r="19" spans="2:5" hidden="1" x14ac:dyDescent="0.2">
      <c r="B19" s="6" t="s">
        <v>69</v>
      </c>
      <c r="C19" s="6" t="s">
        <v>81</v>
      </c>
      <c r="D19" s="6" t="s">
        <v>69</v>
      </c>
      <c r="E19" s="6" t="s">
        <v>82</v>
      </c>
    </row>
    <row r="20" spans="2:5" hidden="1" x14ac:dyDescent="0.2">
      <c r="B20" s="6" t="s">
        <v>83</v>
      </c>
      <c r="C20" s="6" t="s">
        <v>84</v>
      </c>
      <c r="D20" s="6" t="s">
        <v>83</v>
      </c>
      <c r="E20" s="6" t="s">
        <v>85</v>
      </c>
    </row>
    <row r="21" spans="2:5" hidden="1" x14ac:dyDescent="0.2">
      <c r="B21" s="6" t="s">
        <v>86</v>
      </c>
      <c r="C21" s="6" t="s">
        <v>87</v>
      </c>
      <c r="D21" s="6" t="s">
        <v>86</v>
      </c>
      <c r="E21" s="6" t="s">
        <v>88</v>
      </c>
    </row>
    <row r="22" spans="2:5" hidden="1" x14ac:dyDescent="0.2">
      <c r="B22" s="6" t="s">
        <v>89</v>
      </c>
      <c r="C22" s="6" t="s">
        <v>90</v>
      </c>
      <c r="D22" s="6" t="s">
        <v>89</v>
      </c>
      <c r="E22" s="6" t="s">
        <v>91</v>
      </c>
    </row>
    <row r="23" spans="2:5" hidden="1" x14ac:dyDescent="0.2">
      <c r="B23" s="6" t="s">
        <v>92</v>
      </c>
      <c r="C23" s="6" t="s">
        <v>93</v>
      </c>
      <c r="D23" s="6" t="s">
        <v>92</v>
      </c>
      <c r="E23" s="6" t="s">
        <v>94</v>
      </c>
    </row>
    <row r="24" spans="2:5" hidden="1" x14ac:dyDescent="0.2">
      <c r="B24" s="6" t="s">
        <v>95</v>
      </c>
      <c r="C24" s="6" t="s">
        <v>96</v>
      </c>
      <c r="D24" s="6" t="s">
        <v>95</v>
      </c>
      <c r="E24" s="6" t="s">
        <v>97</v>
      </c>
    </row>
    <row r="25" spans="2:5" hidden="1" x14ac:dyDescent="0.2">
      <c r="B25" s="6" t="s">
        <v>98</v>
      </c>
      <c r="C25" s="6" t="s">
        <v>99</v>
      </c>
      <c r="D25" s="6" t="s">
        <v>98</v>
      </c>
      <c r="E25" s="6" t="s">
        <v>100</v>
      </c>
    </row>
    <row r="26" spans="2:5" hidden="1" x14ac:dyDescent="0.2">
      <c r="B26" s="6" t="s">
        <v>101</v>
      </c>
      <c r="C26" s="6" t="s">
        <v>80</v>
      </c>
      <c r="D26" s="6" t="s">
        <v>80</v>
      </c>
      <c r="E26" s="6" t="s">
        <v>80</v>
      </c>
    </row>
    <row r="27" spans="2:5" hidden="1" x14ac:dyDescent="0.2">
      <c r="B27" s="8" t="s">
        <v>102</v>
      </c>
      <c r="C27" s="9" t="s">
        <v>103</v>
      </c>
      <c r="D27" s="6" t="s">
        <v>89</v>
      </c>
      <c r="E27" s="6" t="s">
        <v>91</v>
      </c>
    </row>
    <row r="28" spans="2:5" hidden="1" x14ac:dyDescent="0.2">
      <c r="B28" s="8" t="s">
        <v>104</v>
      </c>
      <c r="C28" s="9" t="s">
        <v>87</v>
      </c>
      <c r="D28" s="6" t="s">
        <v>86</v>
      </c>
      <c r="E28" s="6" t="s">
        <v>88</v>
      </c>
    </row>
    <row r="29" spans="2:5" hidden="1" x14ac:dyDescent="0.2">
      <c r="B29" s="8" t="s">
        <v>105</v>
      </c>
      <c r="C29" s="9" t="s">
        <v>106</v>
      </c>
      <c r="D29" s="6" t="s">
        <v>98</v>
      </c>
      <c r="E29" s="6" t="s">
        <v>100</v>
      </c>
    </row>
    <row r="30" spans="2:5" hidden="1" x14ac:dyDescent="0.2">
      <c r="B30" s="8" t="s">
        <v>107</v>
      </c>
      <c r="C30" s="9" t="s">
        <v>108</v>
      </c>
      <c r="D30" s="6" t="s">
        <v>95</v>
      </c>
      <c r="E30" s="6" t="s">
        <v>97</v>
      </c>
    </row>
    <row r="31" spans="2:5" hidden="1" x14ac:dyDescent="0.2">
      <c r="B31" s="8" t="s">
        <v>109</v>
      </c>
      <c r="C31" s="9" t="s">
        <v>93</v>
      </c>
      <c r="D31" s="6" t="s">
        <v>92</v>
      </c>
      <c r="E31" s="6" t="s">
        <v>94</v>
      </c>
    </row>
    <row r="32" spans="2:5" hidden="1" x14ac:dyDescent="0.2">
      <c r="B32" s="8" t="s">
        <v>110</v>
      </c>
      <c r="C32" s="9" t="s">
        <v>111</v>
      </c>
      <c r="D32" s="6" t="s">
        <v>69</v>
      </c>
      <c r="E32" s="6" t="s">
        <v>82</v>
      </c>
    </row>
    <row r="33" spans="2:5" hidden="1" x14ac:dyDescent="0.2">
      <c r="B33" s="8" t="s">
        <v>112</v>
      </c>
      <c r="C33" s="9" t="s">
        <v>84</v>
      </c>
      <c r="D33" s="6" t="s">
        <v>83</v>
      </c>
      <c r="E33" s="6" t="s">
        <v>85</v>
      </c>
    </row>
    <row r="34" spans="2:5" hidden="1" x14ac:dyDescent="0.2">
      <c r="B34" s="8" t="s">
        <v>113</v>
      </c>
      <c r="C34" s="9" t="s">
        <v>114</v>
      </c>
      <c r="D34" s="6" t="s">
        <v>95</v>
      </c>
      <c r="E34" s="6" t="s">
        <v>97</v>
      </c>
    </row>
    <row r="35" spans="2:5" hidden="1" x14ac:dyDescent="0.2">
      <c r="B35" s="8" t="s">
        <v>115</v>
      </c>
      <c r="C35" s="9" t="s">
        <v>116</v>
      </c>
      <c r="D35" s="6" t="s">
        <v>95</v>
      </c>
      <c r="E35" s="6" t="s">
        <v>97</v>
      </c>
    </row>
    <row r="36" spans="2:5" hidden="1" x14ac:dyDescent="0.2">
      <c r="B36" s="8" t="s">
        <v>117</v>
      </c>
      <c r="C36" s="9" t="s">
        <v>99</v>
      </c>
      <c r="D36" s="6" t="s">
        <v>98</v>
      </c>
      <c r="E36" s="6" t="s">
        <v>100</v>
      </c>
    </row>
    <row r="37" spans="2:5" hidden="1" x14ac:dyDescent="0.2">
      <c r="B37" s="8" t="s">
        <v>919</v>
      </c>
      <c r="C37" s="9" t="s">
        <v>118</v>
      </c>
      <c r="D37" s="6" t="s">
        <v>89</v>
      </c>
      <c r="E37" s="6" t="s">
        <v>91</v>
      </c>
    </row>
    <row r="38" spans="2:5" hidden="1" x14ac:dyDescent="0.2">
      <c r="B38" s="8" t="s">
        <v>119</v>
      </c>
      <c r="C38" s="9" t="s">
        <v>120</v>
      </c>
      <c r="D38" s="6" t="s">
        <v>69</v>
      </c>
      <c r="E38" s="6" t="s">
        <v>82</v>
      </c>
    </row>
    <row r="39" spans="2:5" hidden="1" x14ac:dyDescent="0.2"/>
    <row r="40" spans="2:5" x14ac:dyDescent="0.2">
      <c r="B40" s="46" t="s">
        <v>121</v>
      </c>
    </row>
    <row r="41" spans="2:5" x14ac:dyDescent="0.2">
      <c r="B41" s="4" t="s">
        <v>122</v>
      </c>
    </row>
    <row r="42" spans="2:5" x14ac:dyDescent="0.2">
      <c r="B42" s="275" t="s">
        <v>123</v>
      </c>
    </row>
    <row r="43" spans="2:5" x14ac:dyDescent="0.2">
      <c r="B43" s="47" t="s">
        <v>124</v>
      </c>
    </row>
    <row r="44" spans="2:5" x14ac:dyDescent="0.2">
      <c r="B44" s="47" t="s">
        <v>125</v>
      </c>
    </row>
    <row r="45" spans="2:5" x14ac:dyDescent="0.2">
      <c r="B45" s="47" t="s">
        <v>126</v>
      </c>
    </row>
    <row r="46" spans="2:5" x14ac:dyDescent="0.2">
      <c r="B46" s="47" t="s">
        <v>127</v>
      </c>
    </row>
    <row r="47" spans="2:5" x14ac:dyDescent="0.2">
      <c r="B47" s="47" t="s">
        <v>128</v>
      </c>
    </row>
    <row r="48" spans="2:5" x14ac:dyDescent="0.2">
      <c r="B48" s="47" t="s">
        <v>129</v>
      </c>
    </row>
    <row r="49" spans="2:3" x14ac:dyDescent="0.2">
      <c r="B49" s="47" t="s">
        <v>130</v>
      </c>
    </row>
    <row r="50" spans="2:3" x14ac:dyDescent="0.2">
      <c r="B50" s="275" t="s">
        <v>131</v>
      </c>
    </row>
    <row r="52" spans="2:3" x14ac:dyDescent="0.2">
      <c r="B52" s="4" t="s">
        <v>132</v>
      </c>
    </row>
    <row r="53" spans="2:3" x14ac:dyDescent="0.2">
      <c r="B53" s="44" t="s">
        <v>133</v>
      </c>
      <c r="C53"/>
    </row>
    <row r="54" spans="2:3" x14ac:dyDescent="0.2">
      <c r="B54" s="10"/>
    </row>
    <row r="55" spans="2:3" x14ac:dyDescent="0.2">
      <c r="B55" s="4" t="s">
        <v>134</v>
      </c>
    </row>
    <row r="56" spans="2:3" x14ac:dyDescent="0.2">
      <c r="B56" s="4" t="s">
        <v>135</v>
      </c>
    </row>
    <row r="57" spans="2:3" x14ac:dyDescent="0.2">
      <c r="B57" s="47" t="s">
        <v>136</v>
      </c>
    </row>
    <row r="58" spans="2:3" x14ac:dyDescent="0.2">
      <c r="B58" s="4" t="s">
        <v>137</v>
      </c>
    </row>
    <row r="59" spans="2:3" x14ac:dyDescent="0.2">
      <c r="B59" s="426">
        <v>46247</v>
      </c>
    </row>
    <row r="60" spans="2:3" x14ac:dyDescent="0.2">
      <c r="B60" s="4" t="s">
        <v>138</v>
      </c>
    </row>
    <row r="61" spans="2:3" x14ac:dyDescent="0.2">
      <c r="B61" s="47" t="s">
        <v>56</v>
      </c>
    </row>
  </sheetData>
  <dataValidations count="2">
    <dataValidation type="list" allowBlank="1" showInputMessage="1" showErrorMessage="1" sqref="E7" xr:uid="{00000000-0002-0000-0100-000000000000}">
      <formula1>#REF!</formula1>
    </dataValidation>
    <dataValidation type="list" allowBlank="1" showInputMessage="1" showErrorMessage="1" sqref="B8" xr:uid="{00000000-0002-0000-0100-000001000000}">
      <formula1>$B$17:$B$38</formula1>
    </dataValidation>
  </dataValidations>
  <hyperlinks>
    <hyperlink ref="B43" location="'Cardiac a. ROSC'!A1" display="Return of Spontaneous Circulation (ROSC) from cardiac arrest " xr:uid="{00000000-0004-0000-0100-000000000000}"/>
    <hyperlink ref="B46" location="STEMI!A1" display="Outcomes from Acute ST-elevation myocardial infarction (STEMI)" xr:uid="{00000000-0004-0000-0100-000001000000}"/>
    <hyperlink ref="B47" location="Stroke!A1" display="Outcomes from stroke" xr:uid="{00000000-0004-0000-0100-000002000000}"/>
    <hyperlink ref="B61" r:id="rId1" xr:uid="{00000000-0004-0000-0100-000004000000}"/>
    <hyperlink ref="B49" location="Sepsis!A1" display="Outcomes from sepsis" xr:uid="{00000000-0004-0000-0100-000005000000}"/>
    <hyperlink ref="B42" location="Introduction!A1" display="Introduction!A1" xr:uid="{00000000-0004-0000-0100-000007000000}"/>
    <hyperlink ref="B44" location="'Cardiac a. 30 day'!A1" display="Survival at 30 days following a cardiac arrest " xr:uid="{BCE08937-34BF-4C69-93B0-5B83406AED2D}"/>
    <hyperlink ref="B45" location="'Cardiac a. STD'!A1" display="Survival to discharge from hospital following a cardiac arrest" xr:uid="{0319F820-9A80-4906-A1F2-8566A6A9B5DC}"/>
    <hyperlink ref="B50" location="'ICB lookup'!A1" display="'ICB lookup'!A1" xr:uid="{2F5F0EFF-5414-4639-8A7B-B66060B6DD4C}"/>
    <hyperlink ref="B48" location="Falls!A1" display="Falls!A1" xr:uid="{DC457359-F0AD-426B-864D-FEB16A9EAB72}"/>
    <hyperlink ref="B53" r:id="rId2" xr:uid="{15F21EA4-D92E-4F41-97C1-6064F770F0AB}"/>
    <hyperlink ref="B57" r:id="rId3" xr:uid="{062F2592-9923-416A-A361-731524F31ACB}"/>
  </hyperlinks>
  <pageMargins left="0.70866141732283472" right="0.70866141732283472" top="0.74803149606299213" bottom="0.74803149606299213" header="0.31496062992125984" footer="0.31496062992125984"/>
  <pageSetup paperSize="9" orientation="portrait" r:id="rId4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N217"/>
  <sheetViews>
    <sheetView zoomScaleNormal="100" workbookViewId="0">
      <pane xSplit="3" ySplit="10" topLeftCell="F23" activePane="bottomRight" state="frozen"/>
      <selection pane="topRight" activeCell="D1" sqref="D1:E1048576"/>
      <selection pane="bottomLeft" activeCell="D1" sqref="D1:E1048576"/>
      <selection pane="bottomRight" activeCell="F23" sqref="F23"/>
    </sheetView>
  </sheetViews>
  <sheetFormatPr defaultColWidth="9.42578125" defaultRowHeight="12.75" outlineLevelRow="1" x14ac:dyDescent="0.2"/>
  <cols>
    <col min="1" max="1" width="2" style="10" customWidth="1"/>
    <col min="2" max="2" width="8.5703125" style="10" customWidth="1"/>
    <col min="3" max="3" width="14.5703125" style="10" customWidth="1"/>
    <col min="4" max="4" width="7.5703125" style="105" hidden="1" customWidth="1"/>
    <col min="5" max="5" width="3" style="105" hidden="1" customWidth="1"/>
    <col min="6" max="6" width="25" style="10" customWidth="1"/>
    <col min="7" max="7" width="17" style="10" customWidth="1"/>
    <col min="8" max="8" width="15.42578125" style="10" customWidth="1"/>
    <col min="9" max="9" width="23.42578125" style="10" customWidth="1"/>
    <col min="10" max="10" width="17" style="10" customWidth="1"/>
    <col min="11" max="11" width="15" style="10" customWidth="1"/>
    <col min="12" max="12" width="17" style="266" customWidth="1"/>
    <col min="13" max="13" width="16.5703125" style="266" customWidth="1"/>
    <col min="14" max="14" width="11.5703125" style="10" customWidth="1"/>
    <col min="15" max="16384" width="9.42578125" style="10"/>
  </cols>
  <sheetData>
    <row r="1" spans="1:14" ht="18" x14ac:dyDescent="0.2">
      <c r="A1" s="104" t="s">
        <v>139</v>
      </c>
      <c r="C1" s="34"/>
      <c r="D1" s="34"/>
      <c r="E1" s="34"/>
      <c r="F1" s="104" t="s">
        <v>140</v>
      </c>
      <c r="G1" s="19"/>
      <c r="H1" s="20"/>
      <c r="I1" s="20"/>
    </row>
    <row r="2" spans="1:14" ht="14.25" customHeight="1" x14ac:dyDescent="0.2">
      <c r="F2" s="39" t="s">
        <v>141</v>
      </c>
      <c r="G2" s="21"/>
      <c r="H2" s="20"/>
      <c r="I2" s="20"/>
    </row>
    <row r="3" spans="1:14" ht="12.75" hidden="1" customHeight="1" x14ac:dyDescent="0.2">
      <c r="C3" s="18"/>
      <c r="D3" s="18"/>
      <c r="E3" s="18"/>
      <c r="F3" s="21"/>
      <c r="G3" s="21"/>
      <c r="H3" s="20"/>
      <c r="I3" s="20"/>
    </row>
    <row r="4" spans="1:14" ht="15.75" x14ac:dyDescent="0.2">
      <c r="C4" s="22" t="s">
        <v>142</v>
      </c>
      <c r="D4" s="22"/>
      <c r="E4" s="22"/>
      <c r="F4" s="95" t="str">
        <f>'Selection Sheet'!B8</f>
        <v>England</v>
      </c>
      <c r="G4" s="20"/>
      <c r="H4" s="20"/>
      <c r="I4" s="20"/>
    </row>
    <row r="5" spans="1:14" x14ac:dyDescent="0.2">
      <c r="C5" s="23" t="s">
        <v>143</v>
      </c>
      <c r="D5" s="23"/>
      <c r="E5" s="23"/>
      <c r="F5" s="101" t="str">
        <f>'Selection Sheet'!$B$11</f>
        <v>ENG</v>
      </c>
      <c r="I5" s="20"/>
    </row>
    <row r="6" spans="1:14" hidden="1" x14ac:dyDescent="0.2">
      <c r="G6" s="25"/>
      <c r="H6" s="24"/>
      <c r="I6" s="24"/>
      <c r="J6" s="24"/>
    </row>
    <row r="7" spans="1:14" ht="16.5" customHeight="1" x14ac:dyDescent="0.2">
      <c r="F7" s="109" t="s">
        <v>144</v>
      </c>
      <c r="G7" s="110"/>
      <c r="H7" s="111"/>
      <c r="I7" s="109" t="s">
        <v>145</v>
      </c>
      <c r="J7" s="110"/>
      <c r="K7" s="111"/>
      <c r="L7" s="267" t="s">
        <v>146</v>
      </c>
      <c r="M7" s="268"/>
      <c r="N7" s="111"/>
    </row>
    <row r="8" spans="1:14" s="96" customFormat="1" x14ac:dyDescent="0.2">
      <c r="C8" s="94" t="s">
        <v>147</v>
      </c>
      <c r="D8" s="94"/>
      <c r="E8" s="94"/>
      <c r="F8" s="91" t="s">
        <v>148</v>
      </c>
      <c r="G8" s="92" t="s">
        <v>149</v>
      </c>
      <c r="H8" s="160" t="s">
        <v>149</v>
      </c>
      <c r="I8" s="91" t="s">
        <v>150</v>
      </c>
      <c r="J8" s="92" t="s">
        <v>151</v>
      </c>
      <c r="K8" s="160" t="s">
        <v>151</v>
      </c>
      <c r="L8" s="269" t="s">
        <v>152</v>
      </c>
      <c r="M8" s="270" t="s">
        <v>153</v>
      </c>
      <c r="N8" s="160" t="s">
        <v>153</v>
      </c>
    </row>
    <row r="9" spans="1:14" s="96" customFormat="1" x14ac:dyDescent="0.2">
      <c r="B9" s="97"/>
      <c r="C9" s="90" t="s">
        <v>154</v>
      </c>
      <c r="D9" s="113"/>
      <c r="E9" s="113"/>
      <c r="F9" s="98" t="s">
        <v>155</v>
      </c>
      <c r="G9" s="99" t="s">
        <v>156</v>
      </c>
      <c r="H9" s="159" t="s">
        <v>148</v>
      </c>
      <c r="I9" s="98" t="s">
        <v>157</v>
      </c>
      <c r="J9" s="99" t="s">
        <v>158</v>
      </c>
      <c r="K9" s="159" t="s">
        <v>150</v>
      </c>
      <c r="L9" s="271"/>
      <c r="M9" s="272"/>
      <c r="N9" s="159" t="s">
        <v>152</v>
      </c>
    </row>
    <row r="10" spans="1:14" ht="45" customHeight="1" x14ac:dyDescent="0.2">
      <c r="B10" s="235"/>
      <c r="C10" s="236"/>
      <c r="D10" s="448"/>
      <c r="E10" s="448"/>
      <c r="F10" s="280" t="s">
        <v>159</v>
      </c>
      <c r="G10" s="281" t="s">
        <v>160</v>
      </c>
      <c r="H10" s="282" t="s">
        <v>161</v>
      </c>
      <c r="I10" s="280" t="s">
        <v>159</v>
      </c>
      <c r="J10" s="281" t="s">
        <v>162</v>
      </c>
      <c r="K10" s="282" t="s">
        <v>161</v>
      </c>
      <c r="L10" s="273" t="s">
        <v>163</v>
      </c>
      <c r="M10" s="274" t="s">
        <v>164</v>
      </c>
      <c r="N10" s="282" t="s">
        <v>165</v>
      </c>
    </row>
    <row r="11" spans="1:14" ht="12.75" hidden="1" customHeight="1" outlineLevel="1" x14ac:dyDescent="0.2">
      <c r="A11" s="248">
        <f>DATE(LEFT(D11,4)+IF(E11&lt;4,1,0),E11,1)</f>
        <v>40634</v>
      </c>
      <c r="B11" s="45" t="s">
        <v>166</v>
      </c>
      <c r="C11" s="132" t="s">
        <v>167</v>
      </c>
      <c r="D11" s="449" t="str">
        <f>IF(B11="",D10,LEFT(B11,7))</f>
        <v>2011-12</v>
      </c>
      <c r="E11" s="450">
        <f>MONTH(1&amp;LEFT(C11,3))</f>
        <v>4</v>
      </c>
      <c r="F11" s="54">
        <f>IFERROR(VLOOKUP( CONCATENATE($D11,$F$5,$E11), Raw!$A$5:$BC$10127,MATCH(F$9,Raw!$A$3:$BC$3,0), 0), "-")</f>
        <v>1987</v>
      </c>
      <c r="G11" s="102">
        <f>IFERROR(VLOOKUP( CONCATENATE($D11,$F$5,$E11), Raw!$A$5:$BC$10127,MATCH(G$9,Raw!$A$3:$BC$3,0), 0), "-")</f>
        <v>423</v>
      </c>
      <c r="H11" s="71">
        <f>IF( ISERROR(G11/F11), "-", G11/F11)</f>
        <v>0.21288374433819829</v>
      </c>
      <c r="I11" s="54">
        <f>IFERROR(VLOOKUP( CONCATENATE($D11,$F$5,$E11), Raw!$A$5:$BC$10127,MATCH(I$9,Raw!$A$3:$BC$3,0), 0), "-")</f>
        <v>276</v>
      </c>
      <c r="J11" s="102">
        <f>IFERROR(VLOOKUP( CONCATENATE($D11,$F$5,$E11), Raw!$A$5:$BC$10127,MATCH(J$9,Raw!$A$3:$BC$3,0), 0), "-")</f>
        <v>107</v>
      </c>
      <c r="K11" s="71">
        <f>IF( ISERROR(J11/I11), "-", J11/I11)</f>
        <v>0.38768115942028986</v>
      </c>
      <c r="L11" s="238" t="s">
        <v>80</v>
      </c>
      <c r="M11" s="156" t="s">
        <v>80</v>
      </c>
      <c r="N11" s="389" t="s">
        <v>80</v>
      </c>
    </row>
    <row r="12" spans="1:14" ht="12.75" hidden="1" customHeight="1" outlineLevel="1" x14ac:dyDescent="0.2">
      <c r="A12" s="248">
        <f t="shared" ref="A12:A22" si="0">DATE(LEFT(D12,4)+IF(E12&lt;4,1,0),E12,1)</f>
        <v>40664</v>
      </c>
      <c r="B12" s="27"/>
      <c r="C12" s="26" t="s">
        <v>168</v>
      </c>
      <c r="D12" s="451" t="str">
        <f t="shared" ref="D12:D22" si="1">IF(B12="",D11,LEFT(B12,7))</f>
        <v>2011-12</v>
      </c>
      <c r="E12" s="452">
        <f t="shared" ref="E12:E22" si="2">MONTH(1&amp;LEFT(C12,3))</f>
        <v>5</v>
      </c>
      <c r="F12" s="54">
        <f>IFERROR(VLOOKUP( CONCATENATE($D12,$F$5,$E12), Raw!$A$5:$BC$10127,MATCH(F$9,Raw!$A$3:$BC$3,0), 0), "-")</f>
        <v>1984</v>
      </c>
      <c r="G12" s="102">
        <f>IFERROR(VLOOKUP( CONCATENATE($D12,$F$5,$E12), Raw!$A$5:$BC$10127,MATCH(G$9,Raw!$A$3:$BC$3,0), 0), "-")</f>
        <v>477</v>
      </c>
      <c r="H12" s="71">
        <f t="shared" ref="H12:H24" si="3">IF( ISERROR(G12/F12), "-", G12/F12)</f>
        <v>0.24042338709677419</v>
      </c>
      <c r="I12" s="54">
        <f>IFERROR(VLOOKUP( CONCATENATE($D12,$F$5,$E12), Raw!$A$5:$BC$10127,MATCH(I$9,Raw!$A$3:$BC$3,0), 0), "-")</f>
        <v>262</v>
      </c>
      <c r="J12" s="102">
        <f>IFERROR(VLOOKUP( CONCATENATE($D12,$F$5,$E12), Raw!$A$5:$BC$10127,MATCH(J$9,Raw!$A$3:$BC$3,0), 0), "-")</f>
        <v>128</v>
      </c>
      <c r="K12" s="71">
        <f t="shared" ref="K12:K75" si="4">IF( ISERROR(J12/I12), "-", J12/I12)</f>
        <v>0.48854961832061067</v>
      </c>
      <c r="L12" s="238" t="s">
        <v>80</v>
      </c>
      <c r="M12" s="156" t="s">
        <v>80</v>
      </c>
      <c r="N12" s="389" t="s">
        <v>80</v>
      </c>
    </row>
    <row r="13" spans="1:14" ht="12.75" hidden="1" customHeight="1" outlineLevel="1" x14ac:dyDescent="0.2">
      <c r="A13" s="248">
        <f t="shared" si="0"/>
        <v>40695</v>
      </c>
      <c r="B13" s="27"/>
      <c r="C13" s="26" t="s">
        <v>169</v>
      </c>
      <c r="D13" s="451" t="str">
        <f t="shared" si="1"/>
        <v>2011-12</v>
      </c>
      <c r="E13" s="452">
        <f t="shared" si="2"/>
        <v>6</v>
      </c>
      <c r="F13" s="54">
        <f>IFERROR(VLOOKUP( CONCATENATE($D13,$F$5,$E13), Raw!$A$5:$BC$10127,MATCH(F$9,Raw!$A$3:$BC$3,0), 0), "-")</f>
        <v>2077</v>
      </c>
      <c r="G13" s="102">
        <f>IFERROR(VLOOKUP( CONCATENATE($D13,$F$5,$E13), Raw!$A$5:$BC$10127,MATCH(G$9,Raw!$A$3:$BC$3,0), 0), "-")</f>
        <v>495</v>
      </c>
      <c r="H13" s="71">
        <f t="shared" si="3"/>
        <v>0.23832450649975928</v>
      </c>
      <c r="I13" s="54">
        <f>IFERROR(VLOOKUP( CONCATENATE($D13,$F$5,$E13), Raw!$A$5:$BC$10127,MATCH(I$9,Raw!$A$3:$BC$3,0), 0), "-")</f>
        <v>297</v>
      </c>
      <c r="J13" s="102">
        <f>IFERROR(VLOOKUP( CONCATENATE($D13,$F$5,$E13), Raw!$A$5:$BC$10127,MATCH(J$9,Raw!$A$3:$BC$3,0), 0), "-")</f>
        <v>138</v>
      </c>
      <c r="K13" s="71">
        <f t="shared" si="4"/>
        <v>0.46464646464646464</v>
      </c>
      <c r="L13" s="238" t="s">
        <v>80</v>
      </c>
      <c r="M13" s="156" t="s">
        <v>80</v>
      </c>
      <c r="N13" s="389" t="s">
        <v>80</v>
      </c>
    </row>
    <row r="14" spans="1:14" ht="12.75" hidden="1" customHeight="1" outlineLevel="1" x14ac:dyDescent="0.2">
      <c r="A14" s="248">
        <f t="shared" si="0"/>
        <v>40725</v>
      </c>
      <c r="B14" s="27"/>
      <c r="C14" s="26" t="s">
        <v>170</v>
      </c>
      <c r="D14" s="451" t="str">
        <f t="shared" si="1"/>
        <v>2011-12</v>
      </c>
      <c r="E14" s="452">
        <f t="shared" si="2"/>
        <v>7</v>
      </c>
      <c r="F14" s="54">
        <f>IFERROR(VLOOKUP( CONCATENATE($D14,$F$5,$E14), Raw!$A$5:$BC$10127,MATCH(F$9,Raw!$A$3:$BC$3,0), 0), "-")</f>
        <v>2082</v>
      </c>
      <c r="G14" s="102">
        <f>IFERROR(VLOOKUP( CONCATENATE($D14,$F$5,$E14), Raw!$A$5:$BC$10127,MATCH(G$9,Raw!$A$3:$BC$3,0), 0), "-")</f>
        <v>438</v>
      </c>
      <c r="H14" s="71">
        <f t="shared" si="3"/>
        <v>0.21037463976945245</v>
      </c>
      <c r="I14" s="54">
        <f>IFERROR(VLOOKUP( CONCATENATE($D14,$F$5,$E14), Raw!$A$5:$BC$10127,MATCH(I$9,Raw!$A$3:$BC$3,0), 0), "-")</f>
        <v>276</v>
      </c>
      <c r="J14" s="102">
        <f>IFERROR(VLOOKUP( CONCATENATE($D14,$F$5,$E14), Raw!$A$5:$BC$10127,MATCH(J$9,Raw!$A$3:$BC$3,0), 0), "-")</f>
        <v>117</v>
      </c>
      <c r="K14" s="71">
        <f t="shared" si="4"/>
        <v>0.42391304347826086</v>
      </c>
      <c r="L14" s="238" t="s">
        <v>80</v>
      </c>
      <c r="M14" s="156" t="s">
        <v>80</v>
      </c>
      <c r="N14" s="389" t="s">
        <v>80</v>
      </c>
    </row>
    <row r="15" spans="1:14" ht="12.75" hidden="1" customHeight="1" outlineLevel="1" x14ac:dyDescent="0.2">
      <c r="A15" s="248">
        <f t="shared" si="0"/>
        <v>40756</v>
      </c>
      <c r="B15" s="27"/>
      <c r="C15" s="26" t="s">
        <v>171</v>
      </c>
      <c r="D15" s="451" t="str">
        <f t="shared" si="1"/>
        <v>2011-12</v>
      </c>
      <c r="E15" s="452">
        <f t="shared" si="2"/>
        <v>8</v>
      </c>
      <c r="F15" s="54">
        <f>IFERROR(VLOOKUP( CONCATENATE($D15,$F$5,$E15), Raw!$A$5:$BC$10127,MATCH(F$9,Raw!$A$3:$BC$3,0), 0), "-")</f>
        <v>1880</v>
      </c>
      <c r="G15" s="102">
        <f>IFERROR(VLOOKUP( CONCATENATE($D15,$F$5,$E15), Raw!$A$5:$BC$10127,MATCH(G$9,Raw!$A$3:$BC$3,0), 0), "-")</f>
        <v>458</v>
      </c>
      <c r="H15" s="71">
        <f t="shared" si="3"/>
        <v>0.24361702127659574</v>
      </c>
      <c r="I15" s="54">
        <f>IFERROR(VLOOKUP( CONCATENATE($D15,$F$5,$E15), Raw!$A$5:$BC$10127,MATCH(I$9,Raw!$A$3:$BC$3,0), 0), "-")</f>
        <v>240</v>
      </c>
      <c r="J15" s="102">
        <f>IFERROR(VLOOKUP( CONCATENATE($D15,$F$5,$E15), Raw!$A$5:$BC$10127,MATCH(J$9,Raw!$A$3:$BC$3,0), 0), "-")</f>
        <v>114</v>
      </c>
      <c r="K15" s="71">
        <f t="shared" si="4"/>
        <v>0.47499999999999998</v>
      </c>
      <c r="L15" s="238" t="s">
        <v>80</v>
      </c>
      <c r="M15" s="156" t="s">
        <v>80</v>
      </c>
      <c r="N15" s="389" t="s">
        <v>80</v>
      </c>
    </row>
    <row r="16" spans="1:14" ht="12.75" hidden="1" customHeight="1" outlineLevel="1" x14ac:dyDescent="0.2">
      <c r="A16" s="248">
        <f t="shared" si="0"/>
        <v>40787</v>
      </c>
      <c r="B16" s="27"/>
      <c r="C16" s="26" t="s">
        <v>172</v>
      </c>
      <c r="D16" s="451" t="str">
        <f t="shared" si="1"/>
        <v>2011-12</v>
      </c>
      <c r="E16" s="452">
        <f t="shared" si="2"/>
        <v>9</v>
      </c>
      <c r="F16" s="54">
        <f>IFERROR(VLOOKUP( CONCATENATE($D16,$F$5,$E16), Raw!$A$5:$BC$10127,MATCH(F$9,Raw!$A$3:$BC$3,0), 0), "-")</f>
        <v>1819</v>
      </c>
      <c r="G16" s="102">
        <f>IFERROR(VLOOKUP( CONCATENATE($D16,$F$5,$E16), Raw!$A$5:$BC$10127,MATCH(G$9,Raw!$A$3:$BC$3,0), 0), "-")</f>
        <v>404</v>
      </c>
      <c r="H16" s="71">
        <f t="shared" si="3"/>
        <v>0.22210005497526114</v>
      </c>
      <c r="I16" s="54">
        <f>IFERROR(VLOOKUP( CONCATENATE($D16,$F$5,$E16), Raw!$A$5:$BC$10127,MATCH(I$9,Raw!$A$3:$BC$3,0), 0), "-")</f>
        <v>239</v>
      </c>
      <c r="J16" s="102">
        <f>IFERROR(VLOOKUP( CONCATENATE($D16,$F$5,$E16), Raw!$A$5:$BC$10127,MATCH(J$9,Raw!$A$3:$BC$3,0), 0), "-")</f>
        <v>104</v>
      </c>
      <c r="K16" s="71">
        <f t="shared" si="4"/>
        <v>0.43514644351464438</v>
      </c>
      <c r="L16" s="238" t="s">
        <v>80</v>
      </c>
      <c r="M16" s="156" t="s">
        <v>80</v>
      </c>
      <c r="N16" s="389" t="s">
        <v>80</v>
      </c>
    </row>
    <row r="17" spans="1:14" ht="12.75" hidden="1" customHeight="1" outlineLevel="1" x14ac:dyDescent="0.2">
      <c r="A17" s="248">
        <f t="shared" si="0"/>
        <v>40817</v>
      </c>
      <c r="B17" s="27"/>
      <c r="C17" s="26" t="s">
        <v>173</v>
      </c>
      <c r="D17" s="451" t="str">
        <f t="shared" si="1"/>
        <v>2011-12</v>
      </c>
      <c r="E17" s="452">
        <f t="shared" si="2"/>
        <v>10</v>
      </c>
      <c r="F17" s="54">
        <f>IFERROR(VLOOKUP( CONCATENATE($D17,$F$5,$E17), Raw!$A$5:$BC$10127,MATCH(F$9,Raw!$A$3:$BC$3,0), 0), "-")</f>
        <v>2076</v>
      </c>
      <c r="G17" s="102">
        <f>IFERROR(VLOOKUP( CONCATENATE($D17,$F$5,$E17), Raw!$A$5:$BC$10127,MATCH(G$9,Raw!$A$3:$BC$3,0), 0), "-")</f>
        <v>519</v>
      </c>
      <c r="H17" s="71">
        <f t="shared" si="3"/>
        <v>0.25</v>
      </c>
      <c r="I17" s="54">
        <f>IFERROR(VLOOKUP( CONCATENATE($D17,$F$5,$E17), Raw!$A$5:$BC$10127,MATCH(I$9,Raw!$A$3:$BC$3,0), 0), "-")</f>
        <v>289</v>
      </c>
      <c r="J17" s="102">
        <f>IFERROR(VLOOKUP( CONCATENATE($D17,$F$5,$E17), Raw!$A$5:$BC$10127,MATCH(J$9,Raw!$A$3:$BC$3,0), 0), "-")</f>
        <v>129</v>
      </c>
      <c r="K17" s="71">
        <f t="shared" si="4"/>
        <v>0.44636678200692043</v>
      </c>
      <c r="L17" s="238" t="s">
        <v>80</v>
      </c>
      <c r="M17" s="156" t="s">
        <v>80</v>
      </c>
      <c r="N17" s="389" t="s">
        <v>80</v>
      </c>
    </row>
    <row r="18" spans="1:14" ht="12.75" hidden="1" customHeight="1" outlineLevel="1" x14ac:dyDescent="0.2">
      <c r="A18" s="248">
        <f t="shared" si="0"/>
        <v>40848</v>
      </c>
      <c r="B18" s="27"/>
      <c r="C18" s="26" t="s">
        <v>174</v>
      </c>
      <c r="D18" s="451" t="str">
        <f t="shared" si="1"/>
        <v>2011-12</v>
      </c>
      <c r="E18" s="452">
        <f t="shared" si="2"/>
        <v>11</v>
      </c>
      <c r="F18" s="54">
        <f>IFERROR(VLOOKUP( CONCATENATE($D18,$F$5,$E18), Raw!$A$5:$BC$10127,MATCH(F$9,Raw!$A$3:$BC$3,0), 0), "-")</f>
        <v>2103</v>
      </c>
      <c r="G18" s="102">
        <f>IFERROR(VLOOKUP( CONCATENATE($D18,$F$5,$E18), Raw!$A$5:$BC$10127,MATCH(G$9,Raw!$A$3:$BC$3,0), 0), "-")</f>
        <v>474</v>
      </c>
      <c r="H18" s="71">
        <f t="shared" si="3"/>
        <v>0.2253922967189729</v>
      </c>
      <c r="I18" s="54">
        <f>IFERROR(VLOOKUP( CONCATENATE($D18,$F$5,$E18), Raw!$A$5:$BC$10127,MATCH(I$9,Raw!$A$3:$BC$3,0), 0), "-")</f>
        <v>297</v>
      </c>
      <c r="J18" s="102">
        <f>IFERROR(VLOOKUP( CONCATENATE($D18,$F$5,$E18), Raw!$A$5:$BC$10127,MATCH(J$9,Raw!$A$3:$BC$3,0), 0), "-")</f>
        <v>125</v>
      </c>
      <c r="K18" s="71">
        <f t="shared" si="4"/>
        <v>0.4208754208754209</v>
      </c>
      <c r="L18" s="238" t="s">
        <v>80</v>
      </c>
      <c r="M18" s="156" t="s">
        <v>80</v>
      </c>
      <c r="N18" s="389" t="s">
        <v>80</v>
      </c>
    </row>
    <row r="19" spans="1:14" ht="12.75" hidden="1" customHeight="1" outlineLevel="1" x14ac:dyDescent="0.2">
      <c r="A19" s="248">
        <f t="shared" si="0"/>
        <v>40878</v>
      </c>
      <c r="B19" s="27"/>
      <c r="C19" s="26" t="s">
        <v>175</v>
      </c>
      <c r="D19" s="451" t="str">
        <f t="shared" si="1"/>
        <v>2011-12</v>
      </c>
      <c r="E19" s="452">
        <f t="shared" si="2"/>
        <v>12</v>
      </c>
      <c r="F19" s="54">
        <f>IFERROR(VLOOKUP( CONCATENATE($D19,$F$5,$E19), Raw!$A$5:$BC$10127,MATCH(F$9,Raw!$A$3:$BC$3,0), 0), "-")</f>
        <v>2426</v>
      </c>
      <c r="G19" s="102">
        <f>IFERROR(VLOOKUP( CONCATENATE($D19,$F$5,$E19), Raw!$A$5:$BC$10127,MATCH(G$9,Raw!$A$3:$BC$3,0), 0), "-")</f>
        <v>557</v>
      </c>
      <c r="H19" s="71">
        <f t="shared" si="3"/>
        <v>0.22959604286892002</v>
      </c>
      <c r="I19" s="54">
        <f>IFERROR(VLOOKUP( CONCATENATE($D19,$F$5,$E19), Raw!$A$5:$BC$10127,MATCH(I$9,Raw!$A$3:$BC$3,0), 0), "-")</f>
        <v>325</v>
      </c>
      <c r="J19" s="102">
        <f>IFERROR(VLOOKUP( CONCATENATE($D19,$F$5,$E19), Raw!$A$5:$BC$10127,MATCH(J$9,Raw!$A$3:$BC$3,0), 0), "-")</f>
        <v>138</v>
      </c>
      <c r="K19" s="71">
        <f t="shared" si="4"/>
        <v>0.42461538461538462</v>
      </c>
      <c r="L19" s="238" t="s">
        <v>80</v>
      </c>
      <c r="M19" s="156" t="s">
        <v>80</v>
      </c>
      <c r="N19" s="389" t="s">
        <v>80</v>
      </c>
    </row>
    <row r="20" spans="1:14" ht="12.75" hidden="1" customHeight="1" outlineLevel="1" x14ac:dyDescent="0.2">
      <c r="A20" s="248">
        <f t="shared" si="0"/>
        <v>40909</v>
      </c>
      <c r="B20" s="27"/>
      <c r="C20" s="26" t="s">
        <v>176</v>
      </c>
      <c r="D20" s="451" t="str">
        <f t="shared" si="1"/>
        <v>2011-12</v>
      </c>
      <c r="E20" s="452">
        <f t="shared" si="2"/>
        <v>1</v>
      </c>
      <c r="F20" s="54">
        <f>IFERROR(VLOOKUP( CONCATENATE($D20,$F$5,$E20), Raw!$A$5:$BC$10127,MATCH(F$9,Raw!$A$3:$BC$3,0), 0), "-")</f>
        <v>2483</v>
      </c>
      <c r="G20" s="102">
        <f>IFERROR(VLOOKUP( CONCATENATE($D20,$F$5,$E20), Raw!$A$5:$BC$10127,MATCH(G$9,Raw!$A$3:$BC$3,0), 0), "-")</f>
        <v>536</v>
      </c>
      <c r="H20" s="71">
        <f t="shared" si="3"/>
        <v>0.21586790173177609</v>
      </c>
      <c r="I20" s="54">
        <f>IFERROR(VLOOKUP( CONCATENATE($D20,$F$5,$E20), Raw!$A$5:$BC$10127,MATCH(I$9,Raw!$A$3:$BC$3,0), 0), "-")</f>
        <v>342</v>
      </c>
      <c r="J20" s="102">
        <f>IFERROR(VLOOKUP( CONCATENATE($D20,$F$5,$E20), Raw!$A$5:$BC$10127,MATCH(J$9,Raw!$A$3:$BC$3,0), 0), "-")</f>
        <v>140</v>
      </c>
      <c r="K20" s="71">
        <f t="shared" si="4"/>
        <v>0.40935672514619881</v>
      </c>
      <c r="L20" s="238" t="s">
        <v>80</v>
      </c>
      <c r="M20" s="156" t="s">
        <v>80</v>
      </c>
      <c r="N20" s="389" t="s">
        <v>80</v>
      </c>
    </row>
    <row r="21" spans="1:14" ht="12.75" hidden="1" customHeight="1" outlineLevel="1" x14ac:dyDescent="0.2">
      <c r="A21" s="248">
        <f t="shared" si="0"/>
        <v>40940</v>
      </c>
      <c r="B21" s="27"/>
      <c r="C21" s="26" t="s">
        <v>177</v>
      </c>
      <c r="D21" s="451" t="str">
        <f t="shared" si="1"/>
        <v>2011-12</v>
      </c>
      <c r="E21" s="452">
        <f t="shared" si="2"/>
        <v>2</v>
      </c>
      <c r="F21" s="54">
        <f>IFERROR(VLOOKUP( CONCATENATE($D21,$F$5,$E21), Raw!$A$5:$BC$10127,MATCH(F$9,Raw!$A$3:$BC$3,0), 0), "-")</f>
        <v>2505</v>
      </c>
      <c r="G21" s="102">
        <f>IFERROR(VLOOKUP( CONCATENATE($D21,$F$5,$E21), Raw!$A$5:$BC$10127,MATCH(G$9,Raw!$A$3:$BC$3,0), 0), "-")</f>
        <v>572</v>
      </c>
      <c r="H21" s="71">
        <f t="shared" si="3"/>
        <v>0.2283433133732535</v>
      </c>
      <c r="I21" s="54">
        <f>IFERROR(VLOOKUP( CONCATENATE($D21,$F$5,$E21), Raw!$A$5:$BC$10127,MATCH(I$9,Raw!$A$3:$BC$3,0), 0), "-")</f>
        <v>358</v>
      </c>
      <c r="J21" s="102">
        <f>IFERROR(VLOOKUP( CONCATENATE($D21,$F$5,$E21), Raw!$A$5:$BC$10127,MATCH(J$9,Raw!$A$3:$BC$3,0), 0), "-")</f>
        <v>157</v>
      </c>
      <c r="K21" s="71">
        <f t="shared" si="4"/>
        <v>0.43854748603351956</v>
      </c>
      <c r="L21" s="238" t="s">
        <v>80</v>
      </c>
      <c r="M21" s="156" t="s">
        <v>80</v>
      </c>
      <c r="N21" s="389" t="s">
        <v>80</v>
      </c>
    </row>
    <row r="22" spans="1:14" ht="12.75" hidden="1" customHeight="1" outlineLevel="1" x14ac:dyDescent="0.2">
      <c r="A22" s="248">
        <f t="shared" si="0"/>
        <v>40969</v>
      </c>
      <c r="B22" s="27"/>
      <c r="C22" s="26" t="s">
        <v>178</v>
      </c>
      <c r="D22" s="451" t="str">
        <f t="shared" si="1"/>
        <v>2011-12</v>
      </c>
      <c r="E22" s="452">
        <f t="shared" si="2"/>
        <v>3</v>
      </c>
      <c r="F22" s="54">
        <f>IFERROR(VLOOKUP( CONCATENATE($D22,$F$5,$E22), Raw!$A$5:$BC$10127,MATCH(F$9,Raw!$A$3:$BC$3,0), 0), "-")</f>
        <v>2347</v>
      </c>
      <c r="G22" s="102">
        <f>IFERROR(VLOOKUP( CONCATENATE($D22,$F$5,$E22), Raw!$A$5:$BC$10127,MATCH(G$9,Raw!$A$3:$BC$3,0), 0), "-")</f>
        <v>557</v>
      </c>
      <c r="H22" s="71">
        <f t="shared" si="3"/>
        <v>0.23732424371538133</v>
      </c>
      <c r="I22" s="54">
        <f>IFERROR(VLOOKUP( CONCATENATE($D22,$F$5,$E22), Raw!$A$5:$BC$10127,MATCH(I$9,Raw!$A$3:$BC$3,0), 0), "-")</f>
        <v>328</v>
      </c>
      <c r="J22" s="102">
        <f>IFERROR(VLOOKUP( CONCATENATE($D22,$F$5,$E22), Raw!$A$5:$BC$10127,MATCH(J$9,Raw!$A$3:$BC$3,0), 0), "-")</f>
        <v>129</v>
      </c>
      <c r="K22" s="71">
        <f t="shared" si="4"/>
        <v>0.39329268292682928</v>
      </c>
      <c r="L22" s="238" t="s">
        <v>80</v>
      </c>
      <c r="M22" s="156" t="s">
        <v>80</v>
      </c>
      <c r="N22" s="389" t="s">
        <v>80</v>
      </c>
    </row>
    <row r="23" spans="1:14" collapsed="1" x14ac:dyDescent="0.2">
      <c r="A23" s="248"/>
      <c r="B23" s="31"/>
      <c r="C23" s="32" t="s">
        <v>179</v>
      </c>
      <c r="D23" s="453"/>
      <c r="E23" s="454"/>
      <c r="F23" s="55">
        <f>SUM(F11:F22)</f>
        <v>25769</v>
      </c>
      <c r="G23" s="103">
        <f>SUM(G11:G22)</f>
        <v>5910</v>
      </c>
      <c r="H23" s="72">
        <f t="shared" si="3"/>
        <v>0.22934533742093213</v>
      </c>
      <c r="I23" s="55">
        <f>SUM(I11:I22)</f>
        <v>3529</v>
      </c>
      <c r="J23" s="103">
        <f>SUM(J11:J22)</f>
        <v>1526</v>
      </c>
      <c r="K23" s="72">
        <f t="shared" si="4"/>
        <v>0.43241711533012184</v>
      </c>
      <c r="L23" s="237" t="s">
        <v>80</v>
      </c>
      <c r="M23" s="157" t="s">
        <v>80</v>
      </c>
      <c r="N23" s="390" t="s">
        <v>80</v>
      </c>
    </row>
    <row r="24" spans="1:14" ht="12.75" hidden="1" customHeight="1" outlineLevel="1" x14ac:dyDescent="0.2">
      <c r="A24" s="248">
        <f t="shared" ref="A24:A87" si="5">DATE(LEFT(D24,4)+IF(E24&lt;4,1,0),E24,1)</f>
        <v>41000</v>
      </c>
      <c r="B24" s="27" t="s">
        <v>180</v>
      </c>
      <c r="C24" s="26" t="s">
        <v>167</v>
      </c>
      <c r="D24" s="449" t="str">
        <f t="shared" ref="D24:D35" si="6">IF(B24="",D23,LEFT(B24,7))</f>
        <v>2012-13</v>
      </c>
      <c r="E24" s="450">
        <f t="shared" ref="E24:E87" si="7">MONTH(1&amp;LEFT(C24,3))</f>
        <v>4</v>
      </c>
      <c r="F24" s="54">
        <f>IFERROR(VLOOKUP( CONCATENATE($D24,$F$5,$E24), Raw!$A$5:$BC$10127,MATCH(F$9,Raw!$A$3:$BC$3,0), 0), "-")</f>
        <v>2612</v>
      </c>
      <c r="G24" s="102">
        <f>IFERROR(VLOOKUP( CONCATENATE($D24,$F$5,$E24), Raw!$A$5:$BC$10127,MATCH(G$9,Raw!$A$3:$BC$3,0), 0), "-")</f>
        <v>665</v>
      </c>
      <c r="H24" s="71">
        <f t="shared" si="3"/>
        <v>0.25459418070444106</v>
      </c>
      <c r="I24" s="54">
        <f>IFERROR(VLOOKUP( CONCATENATE($D24,$F$5,$E24), Raw!$A$5:$BC$10127,MATCH(I$9,Raw!$A$3:$BC$3,0), 0), "-")</f>
        <v>369</v>
      </c>
      <c r="J24" s="102">
        <f>IFERROR(VLOOKUP( CONCATENATE($D24,$F$5,$E24), Raw!$A$5:$BC$10127,MATCH(J$9,Raw!$A$3:$BC$3,0), 0), "-")</f>
        <v>170</v>
      </c>
      <c r="K24" s="71">
        <f t="shared" si="4"/>
        <v>0.46070460704607047</v>
      </c>
      <c r="L24" s="238" t="s">
        <v>80</v>
      </c>
      <c r="M24" s="156" t="s">
        <v>80</v>
      </c>
      <c r="N24" s="389" t="s">
        <v>80</v>
      </c>
    </row>
    <row r="25" spans="1:14" ht="12.75" hidden="1" customHeight="1" outlineLevel="1" x14ac:dyDescent="0.2">
      <c r="A25" s="248">
        <f t="shared" si="5"/>
        <v>41030</v>
      </c>
      <c r="B25" s="28"/>
      <c r="C25" s="26" t="s">
        <v>168</v>
      </c>
      <c r="D25" s="451" t="str">
        <f t="shared" si="6"/>
        <v>2012-13</v>
      </c>
      <c r="E25" s="452">
        <f t="shared" si="7"/>
        <v>5</v>
      </c>
      <c r="F25" s="54">
        <f>IFERROR(VLOOKUP( CONCATENATE($D25,$F$5,$E25), Raw!$A$5:$BC$10127,MATCH(F$9,Raw!$A$3:$BC$3,0), 0), "-")</f>
        <v>2466</v>
      </c>
      <c r="G25" s="102">
        <f>IFERROR(VLOOKUP( CONCATENATE($D25,$F$5,$E25), Raw!$A$5:$BC$10127,MATCH(G$9,Raw!$A$3:$BC$3,0), 0), "-")</f>
        <v>623</v>
      </c>
      <c r="H25" s="71">
        <f t="shared" ref="H25:H88" si="8">IF( ISERROR(G25/F25), "-", G25/F25)</f>
        <v>0.25263584752635848</v>
      </c>
      <c r="I25" s="54">
        <f>IFERROR(VLOOKUP( CONCATENATE($D25,$F$5,$E25), Raw!$A$5:$BC$10127,MATCH(I$9,Raw!$A$3:$BC$3,0), 0), "-")</f>
        <v>362</v>
      </c>
      <c r="J25" s="102">
        <f>IFERROR(VLOOKUP( CONCATENATE($D25,$F$5,$E25), Raw!$A$5:$BC$10127,MATCH(J$9,Raw!$A$3:$BC$3,0), 0), "-")</f>
        <v>189</v>
      </c>
      <c r="K25" s="71">
        <f t="shared" si="4"/>
        <v>0.52209944751381221</v>
      </c>
      <c r="L25" s="238" t="s">
        <v>80</v>
      </c>
      <c r="M25" s="156" t="s">
        <v>80</v>
      </c>
      <c r="N25" s="389" t="s">
        <v>80</v>
      </c>
    </row>
    <row r="26" spans="1:14" ht="12.75" hidden="1" customHeight="1" outlineLevel="1" x14ac:dyDescent="0.2">
      <c r="A26" s="248">
        <f t="shared" si="5"/>
        <v>41061</v>
      </c>
      <c r="B26" s="28"/>
      <c r="C26" s="26" t="s">
        <v>169</v>
      </c>
      <c r="D26" s="451" t="str">
        <f t="shared" si="6"/>
        <v>2012-13</v>
      </c>
      <c r="E26" s="452">
        <f t="shared" si="7"/>
        <v>6</v>
      </c>
      <c r="F26" s="54">
        <f>IFERROR(VLOOKUP( CONCATENATE($D26,$F$5,$E26), Raw!$A$5:$BC$10127,MATCH(F$9,Raw!$A$3:$BC$3,0), 0), "-")</f>
        <v>2245</v>
      </c>
      <c r="G26" s="102">
        <f>IFERROR(VLOOKUP( CONCATENATE($D26,$F$5,$E26), Raw!$A$5:$BC$10127,MATCH(G$9,Raw!$A$3:$BC$3,0), 0), "-")</f>
        <v>558</v>
      </c>
      <c r="H26" s="71">
        <f t="shared" si="8"/>
        <v>0.24855233853006681</v>
      </c>
      <c r="I26" s="54">
        <f>IFERROR(VLOOKUP( CONCATENATE($D26,$F$5,$E26), Raw!$A$5:$BC$10127,MATCH(I$9,Raw!$A$3:$BC$3,0), 0), "-")</f>
        <v>360</v>
      </c>
      <c r="J26" s="102">
        <f>IFERROR(VLOOKUP( CONCATENATE($D26,$F$5,$E26), Raw!$A$5:$BC$10127,MATCH(J$9,Raw!$A$3:$BC$3,0), 0), "-")</f>
        <v>158</v>
      </c>
      <c r="K26" s="71">
        <f t="shared" si="4"/>
        <v>0.43888888888888888</v>
      </c>
      <c r="L26" s="238" t="s">
        <v>80</v>
      </c>
      <c r="M26" s="156" t="s">
        <v>80</v>
      </c>
      <c r="N26" s="389" t="s">
        <v>80</v>
      </c>
    </row>
    <row r="27" spans="1:14" ht="12.75" hidden="1" customHeight="1" outlineLevel="1" x14ac:dyDescent="0.2">
      <c r="A27" s="248">
        <f t="shared" si="5"/>
        <v>41091</v>
      </c>
      <c r="B27" s="28"/>
      <c r="C27" s="26" t="s">
        <v>170</v>
      </c>
      <c r="D27" s="451" t="str">
        <f t="shared" si="6"/>
        <v>2012-13</v>
      </c>
      <c r="E27" s="452">
        <f t="shared" si="7"/>
        <v>7</v>
      </c>
      <c r="F27" s="54">
        <f>IFERROR(VLOOKUP( CONCATENATE($D27,$F$5,$E27), Raw!$A$5:$BC$10127,MATCH(F$9,Raw!$A$3:$BC$3,0), 0), "-")</f>
        <v>2148</v>
      </c>
      <c r="G27" s="102">
        <f>IFERROR(VLOOKUP( CONCATENATE($D27,$F$5,$E27), Raw!$A$5:$BC$10127,MATCH(G$9,Raw!$A$3:$BC$3,0), 0), "-")</f>
        <v>531</v>
      </c>
      <c r="H27" s="71">
        <f t="shared" si="8"/>
        <v>0.24720670391061453</v>
      </c>
      <c r="I27" s="54">
        <f>IFERROR(VLOOKUP( CONCATENATE($D27,$F$5,$E27), Raw!$A$5:$BC$10127,MATCH(I$9,Raw!$A$3:$BC$3,0), 0), "-")</f>
        <v>292</v>
      </c>
      <c r="J27" s="102">
        <f>IFERROR(VLOOKUP( CONCATENATE($D27,$F$5,$E27), Raw!$A$5:$BC$10127,MATCH(J$9,Raw!$A$3:$BC$3,0), 0), "-")</f>
        <v>140</v>
      </c>
      <c r="K27" s="71">
        <f t="shared" si="4"/>
        <v>0.47945205479452052</v>
      </c>
      <c r="L27" s="238" t="s">
        <v>80</v>
      </c>
      <c r="M27" s="156" t="s">
        <v>80</v>
      </c>
      <c r="N27" s="389" t="s">
        <v>80</v>
      </c>
    </row>
    <row r="28" spans="1:14" ht="12.75" hidden="1" customHeight="1" outlineLevel="1" x14ac:dyDescent="0.2">
      <c r="A28" s="248">
        <f t="shared" si="5"/>
        <v>41122</v>
      </c>
      <c r="B28" s="28"/>
      <c r="C28" s="26" t="s">
        <v>171</v>
      </c>
      <c r="D28" s="451" t="str">
        <f t="shared" si="6"/>
        <v>2012-13</v>
      </c>
      <c r="E28" s="452">
        <f t="shared" si="7"/>
        <v>8</v>
      </c>
      <c r="F28" s="54">
        <f>IFERROR(VLOOKUP( CONCATENATE($D28,$F$5,$E28), Raw!$A$5:$BC$10127,MATCH(F$9,Raw!$A$3:$BC$3,0), 0), "-")</f>
        <v>2353</v>
      </c>
      <c r="G28" s="102">
        <f>IFERROR(VLOOKUP( CONCATENATE($D28,$F$5,$E28), Raw!$A$5:$BC$10127,MATCH(G$9,Raw!$A$3:$BC$3,0), 0), "-")</f>
        <v>664</v>
      </c>
      <c r="H28" s="71">
        <f t="shared" si="8"/>
        <v>0.28219294517637061</v>
      </c>
      <c r="I28" s="54">
        <f>IFERROR(VLOOKUP( CONCATENATE($D28,$F$5,$E28), Raw!$A$5:$BC$10127,MATCH(I$9,Raw!$A$3:$BC$3,0), 0), "-")</f>
        <v>317</v>
      </c>
      <c r="J28" s="102">
        <f>IFERROR(VLOOKUP( CONCATENATE($D28,$F$5,$E28), Raw!$A$5:$BC$10127,MATCH(J$9,Raw!$A$3:$BC$3,0), 0), "-")</f>
        <v>165</v>
      </c>
      <c r="K28" s="71">
        <f t="shared" si="4"/>
        <v>0.52050473186119872</v>
      </c>
      <c r="L28" s="238" t="s">
        <v>80</v>
      </c>
      <c r="M28" s="156" t="s">
        <v>80</v>
      </c>
      <c r="N28" s="389" t="s">
        <v>80</v>
      </c>
    </row>
    <row r="29" spans="1:14" ht="12.75" hidden="1" customHeight="1" outlineLevel="1" x14ac:dyDescent="0.2">
      <c r="A29" s="248">
        <f t="shared" si="5"/>
        <v>41153</v>
      </c>
      <c r="B29" s="28"/>
      <c r="C29" s="26" t="s">
        <v>172</v>
      </c>
      <c r="D29" s="451" t="str">
        <f t="shared" si="6"/>
        <v>2012-13</v>
      </c>
      <c r="E29" s="452">
        <f t="shared" si="7"/>
        <v>9</v>
      </c>
      <c r="F29" s="54">
        <f>IFERROR(VLOOKUP( CONCATENATE($D29,$F$5,$E29), Raw!$A$5:$BC$10127,MATCH(F$9,Raw!$A$3:$BC$3,0), 0), "-")</f>
        <v>2308</v>
      </c>
      <c r="G29" s="102">
        <f>IFERROR(VLOOKUP( CONCATENATE($D29,$F$5,$E29), Raw!$A$5:$BC$10127,MATCH(G$9,Raw!$A$3:$BC$3,0), 0), "-")</f>
        <v>616</v>
      </c>
      <c r="H29" s="71">
        <f t="shared" si="8"/>
        <v>0.26689774696707108</v>
      </c>
      <c r="I29" s="54">
        <f>IFERROR(VLOOKUP( CONCATENATE($D29,$F$5,$E29), Raw!$A$5:$BC$10127,MATCH(I$9,Raw!$A$3:$BC$3,0), 0), "-")</f>
        <v>363</v>
      </c>
      <c r="J29" s="102">
        <f>IFERROR(VLOOKUP( CONCATENATE($D29,$F$5,$E29), Raw!$A$5:$BC$10127,MATCH(J$9,Raw!$A$3:$BC$3,0), 0), "-")</f>
        <v>176</v>
      </c>
      <c r="K29" s="71">
        <f t="shared" si="4"/>
        <v>0.48484848484848486</v>
      </c>
      <c r="L29" s="238" t="s">
        <v>80</v>
      </c>
      <c r="M29" s="156" t="s">
        <v>80</v>
      </c>
      <c r="N29" s="389" t="s">
        <v>80</v>
      </c>
    </row>
    <row r="30" spans="1:14" ht="12.75" hidden="1" customHeight="1" outlineLevel="1" x14ac:dyDescent="0.2">
      <c r="A30" s="248">
        <f t="shared" si="5"/>
        <v>41183</v>
      </c>
      <c r="B30" s="28"/>
      <c r="C30" s="26" t="s">
        <v>173</v>
      </c>
      <c r="D30" s="451" t="str">
        <f t="shared" si="6"/>
        <v>2012-13</v>
      </c>
      <c r="E30" s="452">
        <f t="shared" si="7"/>
        <v>10</v>
      </c>
      <c r="F30" s="54">
        <f>IFERROR(VLOOKUP( CONCATENATE($D30,$F$5,$E30), Raw!$A$5:$BC$10127,MATCH(F$9,Raw!$A$3:$BC$3,0), 0), "-")</f>
        <v>2411</v>
      </c>
      <c r="G30" s="102">
        <f>IFERROR(VLOOKUP( CONCATENATE($D30,$F$5,$E30), Raw!$A$5:$BC$10127,MATCH(G$9,Raw!$A$3:$BC$3,0), 0), "-")</f>
        <v>611</v>
      </c>
      <c r="H30" s="71">
        <f t="shared" si="8"/>
        <v>0.25342181667357944</v>
      </c>
      <c r="I30" s="54">
        <f>IFERROR(VLOOKUP( CONCATENATE($D30,$F$5,$E30), Raw!$A$5:$BC$10127,MATCH(I$9,Raw!$A$3:$BC$3,0), 0), "-")</f>
        <v>325</v>
      </c>
      <c r="J30" s="102">
        <f>IFERROR(VLOOKUP( CONCATENATE($D30,$F$5,$E30), Raw!$A$5:$BC$10127,MATCH(J$9,Raw!$A$3:$BC$3,0), 0), "-")</f>
        <v>158</v>
      </c>
      <c r="K30" s="71">
        <f t="shared" si="4"/>
        <v>0.48615384615384616</v>
      </c>
      <c r="L30" s="238" t="s">
        <v>80</v>
      </c>
      <c r="M30" s="156" t="s">
        <v>80</v>
      </c>
      <c r="N30" s="389" t="s">
        <v>80</v>
      </c>
    </row>
    <row r="31" spans="1:14" ht="12.75" hidden="1" customHeight="1" outlineLevel="1" x14ac:dyDescent="0.2">
      <c r="A31" s="248">
        <f t="shared" si="5"/>
        <v>41214</v>
      </c>
      <c r="B31" s="28"/>
      <c r="C31" s="26" t="s">
        <v>174</v>
      </c>
      <c r="D31" s="451" t="str">
        <f t="shared" si="6"/>
        <v>2012-13</v>
      </c>
      <c r="E31" s="452">
        <f t="shared" si="7"/>
        <v>11</v>
      </c>
      <c r="F31" s="54">
        <f>IFERROR(VLOOKUP( CONCATENATE($D31,$F$5,$E31), Raw!$A$5:$BC$10127,MATCH(F$9,Raw!$A$3:$BC$3,0), 0), "-")</f>
        <v>2600</v>
      </c>
      <c r="G31" s="102">
        <f>IFERROR(VLOOKUP( CONCATENATE($D31,$F$5,$E31), Raw!$A$5:$BC$10127,MATCH(G$9,Raw!$A$3:$BC$3,0), 0), "-")</f>
        <v>655</v>
      </c>
      <c r="H31" s="71">
        <f t="shared" si="8"/>
        <v>0.25192307692307692</v>
      </c>
      <c r="I31" s="54">
        <f>IFERROR(VLOOKUP( CONCATENATE($D31,$F$5,$E31), Raw!$A$5:$BC$10127,MATCH(I$9,Raw!$A$3:$BC$3,0), 0), "-")</f>
        <v>356</v>
      </c>
      <c r="J31" s="102">
        <f>IFERROR(VLOOKUP( CONCATENATE($D31,$F$5,$E31), Raw!$A$5:$BC$10127,MATCH(J$9,Raw!$A$3:$BC$3,0), 0), "-")</f>
        <v>158</v>
      </c>
      <c r="K31" s="71">
        <f t="shared" si="4"/>
        <v>0.4438202247191011</v>
      </c>
      <c r="L31" s="238" t="s">
        <v>80</v>
      </c>
      <c r="M31" s="156" t="s">
        <v>80</v>
      </c>
      <c r="N31" s="389" t="s">
        <v>80</v>
      </c>
    </row>
    <row r="32" spans="1:14" ht="12.75" hidden="1" customHeight="1" outlineLevel="1" x14ac:dyDescent="0.2">
      <c r="A32" s="248">
        <f t="shared" si="5"/>
        <v>41244</v>
      </c>
      <c r="B32" s="28"/>
      <c r="C32" s="26" t="s">
        <v>175</v>
      </c>
      <c r="D32" s="451" t="str">
        <f t="shared" si="6"/>
        <v>2012-13</v>
      </c>
      <c r="E32" s="452">
        <f t="shared" si="7"/>
        <v>12</v>
      </c>
      <c r="F32" s="54">
        <f>IFERROR(VLOOKUP( CONCATENATE($D32,$F$5,$E32), Raw!$A$5:$BC$10127,MATCH(F$9,Raw!$A$3:$BC$3,0), 0), "-")</f>
        <v>2937</v>
      </c>
      <c r="G32" s="102">
        <f>IFERROR(VLOOKUP( CONCATENATE($D32,$F$5,$E32), Raw!$A$5:$BC$10127,MATCH(G$9,Raw!$A$3:$BC$3,0), 0), "-")</f>
        <v>705</v>
      </c>
      <c r="H32" s="71">
        <f t="shared" si="8"/>
        <v>0.24004085801838612</v>
      </c>
      <c r="I32" s="54">
        <f>IFERROR(VLOOKUP( CONCATENATE($D32,$F$5,$E32), Raw!$A$5:$BC$10127,MATCH(I$9,Raw!$A$3:$BC$3,0), 0), "-")</f>
        <v>339</v>
      </c>
      <c r="J32" s="102">
        <f>IFERROR(VLOOKUP( CONCATENATE($D32,$F$5,$E32), Raw!$A$5:$BC$10127,MATCH(J$9,Raw!$A$3:$BC$3,0), 0), "-")</f>
        <v>141</v>
      </c>
      <c r="K32" s="71">
        <f t="shared" si="4"/>
        <v>0.41592920353982299</v>
      </c>
      <c r="L32" s="238" t="s">
        <v>80</v>
      </c>
      <c r="M32" s="156" t="s">
        <v>80</v>
      </c>
      <c r="N32" s="389" t="s">
        <v>80</v>
      </c>
    </row>
    <row r="33" spans="1:14" ht="12.75" hidden="1" customHeight="1" outlineLevel="1" x14ac:dyDescent="0.2">
      <c r="A33" s="248">
        <f t="shared" si="5"/>
        <v>41275</v>
      </c>
      <c r="B33" s="28"/>
      <c r="C33" s="26" t="s">
        <v>176</v>
      </c>
      <c r="D33" s="451" t="str">
        <f t="shared" si="6"/>
        <v>2012-13</v>
      </c>
      <c r="E33" s="452">
        <f t="shared" si="7"/>
        <v>1</v>
      </c>
      <c r="F33" s="54">
        <f>IFERROR(VLOOKUP( CONCATENATE($D33,$F$5,$E33), Raw!$A$5:$BC$10127,MATCH(F$9,Raw!$A$3:$BC$3,0), 0), "-")</f>
        <v>2748</v>
      </c>
      <c r="G33" s="102">
        <f>IFERROR(VLOOKUP( CONCATENATE($D33,$F$5,$E33), Raw!$A$5:$BC$10127,MATCH(G$9,Raw!$A$3:$BC$3,0), 0), "-")</f>
        <v>703</v>
      </c>
      <c r="H33" s="71">
        <f t="shared" si="8"/>
        <v>0.25582241630276564</v>
      </c>
      <c r="I33" s="54">
        <f>IFERROR(VLOOKUP( CONCATENATE($D33,$F$5,$E33), Raw!$A$5:$BC$10127,MATCH(I$9,Raw!$A$3:$BC$3,0), 0), "-")</f>
        <v>387</v>
      </c>
      <c r="J33" s="102">
        <f>IFERROR(VLOOKUP( CONCATENATE($D33,$F$5,$E33), Raw!$A$5:$BC$10127,MATCH(J$9,Raw!$A$3:$BC$3,0), 0), "-")</f>
        <v>170</v>
      </c>
      <c r="K33" s="71">
        <f t="shared" si="4"/>
        <v>0.43927648578811368</v>
      </c>
      <c r="L33" s="238" t="s">
        <v>80</v>
      </c>
      <c r="M33" s="156" t="s">
        <v>80</v>
      </c>
      <c r="N33" s="389" t="s">
        <v>80</v>
      </c>
    </row>
    <row r="34" spans="1:14" ht="12.75" hidden="1" customHeight="1" outlineLevel="1" x14ac:dyDescent="0.2">
      <c r="A34" s="248">
        <f t="shared" si="5"/>
        <v>41306</v>
      </c>
      <c r="B34" s="28"/>
      <c r="C34" s="26" t="s">
        <v>177</v>
      </c>
      <c r="D34" s="451" t="str">
        <f t="shared" si="6"/>
        <v>2012-13</v>
      </c>
      <c r="E34" s="452">
        <f t="shared" si="7"/>
        <v>2</v>
      </c>
      <c r="F34" s="54">
        <f>IFERROR(VLOOKUP( CONCATENATE($D34,$F$5,$E34), Raw!$A$5:$BC$10127,MATCH(F$9,Raw!$A$3:$BC$3,0), 0), "-")</f>
        <v>2517</v>
      </c>
      <c r="G34" s="102">
        <f>IFERROR(VLOOKUP( CONCATENATE($D34,$F$5,$E34), Raw!$A$5:$BC$10127,MATCH(G$9,Raw!$A$3:$BC$3,0), 0), "-")</f>
        <v>669</v>
      </c>
      <c r="H34" s="71">
        <f t="shared" si="8"/>
        <v>0.26579261025029799</v>
      </c>
      <c r="I34" s="54">
        <f>IFERROR(VLOOKUP( CONCATENATE($D34,$F$5,$E34), Raw!$A$5:$BC$10127,MATCH(I$9,Raw!$A$3:$BC$3,0), 0), "-")</f>
        <v>294</v>
      </c>
      <c r="J34" s="102">
        <f>IFERROR(VLOOKUP( CONCATENATE($D34,$F$5,$E34), Raw!$A$5:$BC$10127,MATCH(J$9,Raw!$A$3:$BC$3,0), 0), "-")</f>
        <v>136</v>
      </c>
      <c r="K34" s="71">
        <f t="shared" si="4"/>
        <v>0.46258503401360546</v>
      </c>
      <c r="L34" s="238" t="s">
        <v>80</v>
      </c>
      <c r="M34" s="156" t="s">
        <v>80</v>
      </c>
      <c r="N34" s="389" t="s">
        <v>80</v>
      </c>
    </row>
    <row r="35" spans="1:14" ht="12.75" hidden="1" customHeight="1" outlineLevel="1" x14ac:dyDescent="0.2">
      <c r="A35" s="248">
        <f t="shared" si="5"/>
        <v>41334</v>
      </c>
      <c r="B35" s="28"/>
      <c r="C35" s="26" t="s">
        <v>178</v>
      </c>
      <c r="D35" s="451" t="str">
        <f t="shared" si="6"/>
        <v>2012-13</v>
      </c>
      <c r="E35" s="452">
        <f t="shared" si="7"/>
        <v>3</v>
      </c>
      <c r="F35" s="54">
        <f>IFERROR(VLOOKUP( CONCATENATE($D35,$F$5,$E35), Raw!$A$5:$BC$10127,MATCH(F$9,Raw!$A$3:$BC$3,0), 0), "-")</f>
        <v>2639</v>
      </c>
      <c r="G35" s="102">
        <f>IFERROR(VLOOKUP( CONCATENATE($D35,$F$5,$E35), Raw!$A$5:$BC$10127,MATCH(G$9,Raw!$A$3:$BC$3,0), 0), "-")</f>
        <v>662</v>
      </c>
      <c r="H35" s="71">
        <f t="shared" si="8"/>
        <v>0.25085259568018187</v>
      </c>
      <c r="I35" s="54">
        <f>IFERROR(VLOOKUP( CONCATENATE($D35,$F$5,$E35), Raw!$A$5:$BC$10127,MATCH(I$9,Raw!$A$3:$BC$3,0), 0), "-")</f>
        <v>332</v>
      </c>
      <c r="J35" s="102">
        <f>IFERROR(VLOOKUP( CONCATENATE($D35,$F$5,$E35), Raw!$A$5:$BC$10127,MATCH(J$9,Raw!$A$3:$BC$3,0), 0), "-")</f>
        <v>146</v>
      </c>
      <c r="K35" s="71">
        <f t="shared" si="4"/>
        <v>0.43975903614457829</v>
      </c>
      <c r="L35" s="238" t="s">
        <v>80</v>
      </c>
      <c r="M35" s="156" t="s">
        <v>80</v>
      </c>
      <c r="N35" s="389" t="s">
        <v>80</v>
      </c>
    </row>
    <row r="36" spans="1:14" collapsed="1" x14ac:dyDescent="0.2">
      <c r="A36" s="248"/>
      <c r="B36" s="29"/>
      <c r="C36" s="33" t="s">
        <v>181</v>
      </c>
      <c r="D36" s="453"/>
      <c r="E36" s="454"/>
      <c r="F36" s="55">
        <f>SUM(F24:F35)</f>
        <v>29984</v>
      </c>
      <c r="G36" s="103">
        <f>SUM(G24:G35)</f>
        <v>7662</v>
      </c>
      <c r="H36" s="72">
        <f t="shared" si="8"/>
        <v>0.25553628601921025</v>
      </c>
      <c r="I36" s="55">
        <f>SUM(I24:I35)</f>
        <v>4096</v>
      </c>
      <c r="J36" s="103">
        <f>SUM(J24:J35)</f>
        <v>1907</v>
      </c>
      <c r="K36" s="72">
        <f t="shared" si="4"/>
        <v>0.465576171875</v>
      </c>
      <c r="L36" s="237" t="s">
        <v>80</v>
      </c>
      <c r="M36" s="157" t="s">
        <v>80</v>
      </c>
      <c r="N36" s="390" t="s">
        <v>80</v>
      </c>
    </row>
    <row r="37" spans="1:14" ht="12.75" hidden="1" customHeight="1" outlineLevel="1" x14ac:dyDescent="0.2">
      <c r="A37" s="248">
        <f>DATE(LEFT(D37,4)+IF(E37&lt;4,1,0),E37,1)</f>
        <v>41365</v>
      </c>
      <c r="B37" s="27" t="s">
        <v>182</v>
      </c>
      <c r="C37" s="26" t="s">
        <v>167</v>
      </c>
      <c r="D37" s="449" t="str">
        <f t="shared" ref="D37:D48" si="9">IF(B37="",D36,LEFT(B37,7))</f>
        <v>2013-14</v>
      </c>
      <c r="E37" s="450">
        <f>MONTH(1&amp;LEFT(C37,3))</f>
        <v>4</v>
      </c>
      <c r="F37" s="54">
        <f>IFERROR(VLOOKUP( CONCATENATE($D37,$F$5,$E37), Raw!$A$5:$BC$10127,MATCH(F$9,Raw!$A$3:$BC$3,0), 0), "-")</f>
        <v>2670</v>
      </c>
      <c r="G37" s="102">
        <f>IFERROR(VLOOKUP( CONCATENATE($D37,$F$5,$E37), Raw!$A$5:$BC$10127,MATCH(G$9,Raw!$A$3:$BC$3,0), 0), "-")</f>
        <v>662</v>
      </c>
      <c r="H37" s="71">
        <f t="shared" si="8"/>
        <v>0.24794007490636705</v>
      </c>
      <c r="I37" s="54">
        <f>IFERROR(VLOOKUP( CONCATENATE($D37,$F$5,$E37), Raw!$A$5:$BC$10127,MATCH(I$9,Raw!$A$3:$BC$3,0), 0), "-")</f>
        <v>325</v>
      </c>
      <c r="J37" s="102">
        <f>IFERROR(VLOOKUP( CONCATENATE($D37,$F$5,$E37), Raw!$A$5:$BC$10127,MATCH(J$9,Raw!$A$3:$BC$3,0), 0), "-")</f>
        <v>151</v>
      </c>
      <c r="K37" s="71">
        <f t="shared" si="4"/>
        <v>0.4646153846153846</v>
      </c>
      <c r="L37" s="238" t="s">
        <v>80</v>
      </c>
      <c r="M37" s="156" t="s">
        <v>80</v>
      </c>
      <c r="N37" s="389" t="s">
        <v>80</v>
      </c>
    </row>
    <row r="38" spans="1:14" ht="12.75" hidden="1" customHeight="1" outlineLevel="1" x14ac:dyDescent="0.2">
      <c r="A38" s="248">
        <f t="shared" si="5"/>
        <v>41395</v>
      </c>
      <c r="B38" s="28"/>
      <c r="C38" s="26" t="s">
        <v>168</v>
      </c>
      <c r="D38" s="451" t="str">
        <f t="shared" si="9"/>
        <v>2013-14</v>
      </c>
      <c r="E38" s="452">
        <f t="shared" si="7"/>
        <v>5</v>
      </c>
      <c r="F38" s="54">
        <f>IFERROR(VLOOKUP( CONCATENATE($D38,$F$5,$E38), Raw!$A$5:$BC$10127,MATCH(F$9,Raw!$A$3:$BC$3,0), 0), "-")</f>
        <v>2516</v>
      </c>
      <c r="G38" s="102">
        <f>IFERROR(VLOOKUP( CONCATENATE($D38,$F$5,$E38), Raw!$A$5:$BC$10127,MATCH(G$9,Raw!$A$3:$BC$3,0), 0), "-")</f>
        <v>672</v>
      </c>
      <c r="H38" s="71">
        <f t="shared" si="8"/>
        <v>0.26709062003179651</v>
      </c>
      <c r="I38" s="54">
        <f>IFERROR(VLOOKUP( CONCATENATE($D38,$F$5,$E38), Raw!$A$5:$BC$10127,MATCH(I$9,Raw!$A$3:$BC$3,0), 0), "-")</f>
        <v>314</v>
      </c>
      <c r="J38" s="102">
        <f>IFERROR(VLOOKUP( CONCATENATE($D38,$F$5,$E38), Raw!$A$5:$BC$10127,MATCH(J$9,Raw!$A$3:$BC$3,0), 0), "-")</f>
        <v>145</v>
      </c>
      <c r="K38" s="71">
        <f t="shared" si="4"/>
        <v>0.46178343949044587</v>
      </c>
      <c r="L38" s="238" t="s">
        <v>80</v>
      </c>
      <c r="M38" s="156" t="s">
        <v>80</v>
      </c>
      <c r="N38" s="389" t="s">
        <v>80</v>
      </c>
    </row>
    <row r="39" spans="1:14" ht="12.75" hidden="1" customHeight="1" outlineLevel="1" x14ac:dyDescent="0.2">
      <c r="A39" s="248">
        <f t="shared" si="5"/>
        <v>41426</v>
      </c>
      <c r="B39" s="28"/>
      <c r="C39" s="26" t="s">
        <v>169</v>
      </c>
      <c r="D39" s="451" t="str">
        <f t="shared" si="9"/>
        <v>2013-14</v>
      </c>
      <c r="E39" s="452">
        <f t="shared" si="7"/>
        <v>6</v>
      </c>
      <c r="F39" s="54">
        <f>IFERROR(VLOOKUP( CONCATENATE($D39,$F$5,$E39), Raw!$A$5:$BC$10127,MATCH(F$9,Raw!$A$3:$BC$3,0), 0), "-")</f>
        <v>2282</v>
      </c>
      <c r="G39" s="102">
        <f>IFERROR(VLOOKUP( CONCATENATE($D39,$F$5,$E39), Raw!$A$5:$BC$10127,MATCH(G$9,Raw!$A$3:$BC$3,0), 0), "-")</f>
        <v>622</v>
      </c>
      <c r="H39" s="71">
        <f t="shared" si="8"/>
        <v>0.27256792287467135</v>
      </c>
      <c r="I39" s="54">
        <f>IFERROR(VLOOKUP( CONCATENATE($D39,$F$5,$E39), Raw!$A$5:$BC$10127,MATCH(I$9,Raw!$A$3:$BC$3,0), 0), "-")</f>
        <v>318</v>
      </c>
      <c r="J39" s="102">
        <f>IFERROR(VLOOKUP( CONCATENATE($D39,$F$5,$E39), Raw!$A$5:$BC$10127,MATCH(J$9,Raw!$A$3:$BC$3,0), 0), "-")</f>
        <v>159</v>
      </c>
      <c r="K39" s="71">
        <f t="shared" si="4"/>
        <v>0.5</v>
      </c>
      <c r="L39" s="238" t="s">
        <v>80</v>
      </c>
      <c r="M39" s="156" t="s">
        <v>80</v>
      </c>
      <c r="N39" s="389" t="s">
        <v>80</v>
      </c>
    </row>
    <row r="40" spans="1:14" ht="12.75" hidden="1" customHeight="1" outlineLevel="1" x14ac:dyDescent="0.2">
      <c r="A40" s="248">
        <f t="shared" si="5"/>
        <v>41456</v>
      </c>
      <c r="B40" s="28"/>
      <c r="C40" s="26" t="s">
        <v>170</v>
      </c>
      <c r="D40" s="451" t="str">
        <f t="shared" si="9"/>
        <v>2013-14</v>
      </c>
      <c r="E40" s="452">
        <f t="shared" si="7"/>
        <v>7</v>
      </c>
      <c r="F40" s="54">
        <f>IFERROR(VLOOKUP( CONCATENATE($D40,$F$5,$E40), Raw!$A$5:$BC$10127,MATCH(F$9,Raw!$A$3:$BC$3,0), 0), "-")</f>
        <v>2220</v>
      </c>
      <c r="G40" s="102">
        <f>IFERROR(VLOOKUP( CONCATENATE($D40,$F$5,$E40), Raw!$A$5:$BC$10127,MATCH(G$9,Raw!$A$3:$BC$3,0), 0), "-")</f>
        <v>562</v>
      </c>
      <c r="H40" s="71">
        <f t="shared" si="8"/>
        <v>0.25315315315315318</v>
      </c>
      <c r="I40" s="54">
        <f>IFERROR(VLOOKUP( CONCATENATE($D40,$F$5,$E40), Raw!$A$5:$BC$10127,MATCH(I$9,Raw!$A$3:$BC$3,0), 0), "-")</f>
        <v>303</v>
      </c>
      <c r="J40" s="102">
        <f>IFERROR(VLOOKUP( CONCATENATE($D40,$F$5,$E40), Raw!$A$5:$BC$10127,MATCH(J$9,Raw!$A$3:$BC$3,0), 0), "-")</f>
        <v>145</v>
      </c>
      <c r="K40" s="71">
        <f t="shared" si="4"/>
        <v>0.47854785478547857</v>
      </c>
      <c r="L40" s="238" t="s">
        <v>80</v>
      </c>
      <c r="M40" s="156" t="s">
        <v>80</v>
      </c>
      <c r="N40" s="389" t="s">
        <v>80</v>
      </c>
    </row>
    <row r="41" spans="1:14" ht="12.75" hidden="1" customHeight="1" outlineLevel="1" x14ac:dyDescent="0.2">
      <c r="A41" s="248">
        <f t="shared" si="5"/>
        <v>41487</v>
      </c>
      <c r="B41" s="28"/>
      <c r="C41" s="26" t="s">
        <v>171</v>
      </c>
      <c r="D41" s="451" t="str">
        <f t="shared" si="9"/>
        <v>2013-14</v>
      </c>
      <c r="E41" s="452">
        <f t="shared" si="7"/>
        <v>8</v>
      </c>
      <c r="F41" s="54">
        <f>IFERROR(VLOOKUP( CONCATENATE($D41,$F$5,$E41), Raw!$A$5:$BC$10127,MATCH(F$9,Raw!$A$3:$BC$3,0), 0), "-")</f>
        <v>2356</v>
      </c>
      <c r="G41" s="102">
        <f>IFERROR(VLOOKUP( CONCATENATE($D41,$F$5,$E41), Raw!$A$5:$BC$10127,MATCH(G$9,Raw!$A$3:$BC$3,0), 0), "-")</f>
        <v>650</v>
      </c>
      <c r="H41" s="71">
        <f t="shared" si="8"/>
        <v>0.27589134125636672</v>
      </c>
      <c r="I41" s="54">
        <f>IFERROR(VLOOKUP( CONCATENATE($D41,$F$5,$E41), Raw!$A$5:$BC$10127,MATCH(I$9,Raw!$A$3:$BC$3,0), 0), "-")</f>
        <v>324</v>
      </c>
      <c r="J41" s="102">
        <f>IFERROR(VLOOKUP( CONCATENATE($D41,$F$5,$E41), Raw!$A$5:$BC$10127,MATCH(J$9,Raw!$A$3:$BC$3,0), 0), "-")</f>
        <v>152</v>
      </c>
      <c r="K41" s="71">
        <f t="shared" si="4"/>
        <v>0.46913580246913578</v>
      </c>
      <c r="L41" s="238" t="s">
        <v>80</v>
      </c>
      <c r="M41" s="156" t="s">
        <v>80</v>
      </c>
      <c r="N41" s="389" t="s">
        <v>80</v>
      </c>
    </row>
    <row r="42" spans="1:14" ht="12.75" hidden="1" customHeight="1" outlineLevel="1" x14ac:dyDescent="0.2">
      <c r="A42" s="248">
        <f t="shared" si="5"/>
        <v>41518</v>
      </c>
      <c r="B42" s="28"/>
      <c r="C42" s="26" t="s">
        <v>172</v>
      </c>
      <c r="D42" s="451" t="str">
        <f t="shared" si="9"/>
        <v>2013-14</v>
      </c>
      <c r="E42" s="452">
        <f t="shared" si="7"/>
        <v>9</v>
      </c>
      <c r="F42" s="54">
        <f>IFERROR(VLOOKUP( CONCATENATE($D42,$F$5,$E42), Raw!$A$5:$BC$10127,MATCH(F$9,Raw!$A$3:$BC$3,0), 0), "-")</f>
        <v>2395</v>
      </c>
      <c r="G42" s="102">
        <f>IFERROR(VLOOKUP( CONCATENATE($D42,$F$5,$E42), Raw!$A$5:$BC$10127,MATCH(G$9,Raw!$A$3:$BC$3,0), 0), "-")</f>
        <v>629</v>
      </c>
      <c r="H42" s="71">
        <f t="shared" si="8"/>
        <v>0.26263048016701462</v>
      </c>
      <c r="I42" s="54">
        <f>IFERROR(VLOOKUP( CONCATENATE($D42,$F$5,$E42), Raw!$A$5:$BC$10127,MATCH(I$9,Raw!$A$3:$BC$3,0), 0), "-")</f>
        <v>314</v>
      </c>
      <c r="J42" s="102">
        <f>IFERROR(VLOOKUP( CONCATENATE($D42,$F$5,$E42), Raw!$A$5:$BC$10127,MATCH(J$9,Raw!$A$3:$BC$3,0), 0), "-")</f>
        <v>155</v>
      </c>
      <c r="K42" s="71">
        <f t="shared" si="4"/>
        <v>0.49363057324840764</v>
      </c>
      <c r="L42" s="238" t="s">
        <v>80</v>
      </c>
      <c r="M42" s="156" t="s">
        <v>80</v>
      </c>
      <c r="N42" s="389" t="s">
        <v>80</v>
      </c>
    </row>
    <row r="43" spans="1:14" ht="12.75" hidden="1" customHeight="1" outlineLevel="1" x14ac:dyDescent="0.2">
      <c r="A43" s="248">
        <f t="shared" si="5"/>
        <v>41548</v>
      </c>
      <c r="B43" s="28"/>
      <c r="C43" s="26" t="s">
        <v>173</v>
      </c>
      <c r="D43" s="451" t="str">
        <f t="shared" si="9"/>
        <v>2013-14</v>
      </c>
      <c r="E43" s="452">
        <f t="shared" si="7"/>
        <v>10</v>
      </c>
      <c r="F43" s="54">
        <f>IFERROR(VLOOKUP( CONCATENATE($D43,$F$5,$E43), Raw!$A$5:$BC$10127,MATCH(F$9,Raw!$A$3:$BC$3,0), 0), "-")</f>
        <v>2624</v>
      </c>
      <c r="G43" s="102">
        <f>IFERROR(VLOOKUP( CONCATENATE($D43,$F$5,$E43), Raw!$A$5:$BC$10127,MATCH(G$9,Raw!$A$3:$BC$3,0), 0), "-")</f>
        <v>691</v>
      </c>
      <c r="H43" s="71">
        <f t="shared" si="8"/>
        <v>0.26333841463414637</v>
      </c>
      <c r="I43" s="54">
        <f>IFERROR(VLOOKUP( CONCATENATE($D43,$F$5,$E43), Raw!$A$5:$BC$10127,MATCH(I$9,Raw!$A$3:$BC$3,0), 0), "-")</f>
        <v>338</v>
      </c>
      <c r="J43" s="102">
        <f>IFERROR(VLOOKUP( CONCATENATE($D43,$F$5,$E43), Raw!$A$5:$BC$10127,MATCH(J$9,Raw!$A$3:$BC$3,0), 0), "-")</f>
        <v>157</v>
      </c>
      <c r="K43" s="71">
        <f t="shared" si="4"/>
        <v>0.46449704142011833</v>
      </c>
      <c r="L43" s="238" t="s">
        <v>80</v>
      </c>
      <c r="M43" s="156" t="s">
        <v>80</v>
      </c>
      <c r="N43" s="389" t="s">
        <v>80</v>
      </c>
    </row>
    <row r="44" spans="1:14" ht="12.75" hidden="1" customHeight="1" outlineLevel="1" x14ac:dyDescent="0.2">
      <c r="A44" s="248">
        <f t="shared" si="5"/>
        <v>41579</v>
      </c>
      <c r="B44" s="28"/>
      <c r="C44" s="26" t="s">
        <v>174</v>
      </c>
      <c r="D44" s="451" t="str">
        <f t="shared" si="9"/>
        <v>2013-14</v>
      </c>
      <c r="E44" s="452">
        <f t="shared" si="7"/>
        <v>11</v>
      </c>
      <c r="F44" s="54">
        <f>IFERROR(VLOOKUP( CONCATENATE($D44,$F$5,$E44), Raw!$A$5:$BC$10127,MATCH(F$9,Raw!$A$3:$BC$3,0), 0), "-")</f>
        <v>2654</v>
      </c>
      <c r="G44" s="102">
        <f>IFERROR(VLOOKUP( CONCATENATE($D44,$F$5,$E44), Raw!$A$5:$BC$10127,MATCH(G$9,Raw!$A$3:$BC$3,0), 0), "-")</f>
        <v>672</v>
      </c>
      <c r="H44" s="71">
        <f t="shared" si="8"/>
        <v>0.25320271288620949</v>
      </c>
      <c r="I44" s="54">
        <f>IFERROR(VLOOKUP( CONCATENATE($D44,$F$5,$E44), Raw!$A$5:$BC$10127,MATCH(I$9,Raw!$A$3:$BC$3,0), 0), "-")</f>
        <v>340</v>
      </c>
      <c r="J44" s="102">
        <f>IFERROR(VLOOKUP( CONCATENATE($D44,$F$5,$E44), Raw!$A$5:$BC$10127,MATCH(J$9,Raw!$A$3:$BC$3,0), 0), "-")</f>
        <v>150</v>
      </c>
      <c r="K44" s="71">
        <f t="shared" si="4"/>
        <v>0.44117647058823528</v>
      </c>
      <c r="L44" s="238" t="s">
        <v>80</v>
      </c>
      <c r="M44" s="156" t="s">
        <v>80</v>
      </c>
      <c r="N44" s="389" t="s">
        <v>80</v>
      </c>
    </row>
    <row r="45" spans="1:14" ht="12.75" hidden="1" customHeight="1" outlineLevel="1" x14ac:dyDescent="0.2">
      <c r="A45" s="248">
        <f t="shared" si="5"/>
        <v>41609</v>
      </c>
      <c r="B45" s="28"/>
      <c r="C45" s="26" t="s">
        <v>175</v>
      </c>
      <c r="D45" s="451" t="str">
        <f t="shared" si="9"/>
        <v>2013-14</v>
      </c>
      <c r="E45" s="452">
        <f t="shared" si="7"/>
        <v>12</v>
      </c>
      <c r="F45" s="54">
        <f>IFERROR(VLOOKUP( CONCATENATE($D45,$F$5,$E45), Raw!$A$5:$BC$10127,MATCH(F$9,Raw!$A$3:$BC$3,0), 0), "-")</f>
        <v>3040</v>
      </c>
      <c r="G45" s="102">
        <f>IFERROR(VLOOKUP( CONCATENATE($D45,$F$5,$E45), Raw!$A$5:$BC$10127,MATCH(G$9,Raw!$A$3:$BC$3,0), 0), "-")</f>
        <v>794</v>
      </c>
      <c r="H45" s="71">
        <f t="shared" si="8"/>
        <v>0.2611842105263158</v>
      </c>
      <c r="I45" s="54">
        <f>IFERROR(VLOOKUP( CONCATENATE($D45,$F$5,$E45), Raw!$A$5:$BC$10127,MATCH(I$9,Raw!$A$3:$BC$3,0), 0), "-")</f>
        <v>383</v>
      </c>
      <c r="J45" s="102">
        <f>IFERROR(VLOOKUP( CONCATENATE($D45,$F$5,$E45), Raw!$A$5:$BC$10127,MATCH(J$9,Raw!$A$3:$BC$3,0), 0), "-")</f>
        <v>169</v>
      </c>
      <c r="K45" s="71">
        <f t="shared" si="4"/>
        <v>0.44125326370757179</v>
      </c>
      <c r="L45" s="238" t="s">
        <v>80</v>
      </c>
      <c r="M45" s="156" t="s">
        <v>80</v>
      </c>
      <c r="N45" s="389" t="s">
        <v>80</v>
      </c>
    </row>
    <row r="46" spans="1:14" ht="12.75" hidden="1" customHeight="1" outlineLevel="1" x14ac:dyDescent="0.2">
      <c r="A46" s="248">
        <f t="shared" si="5"/>
        <v>41640</v>
      </c>
      <c r="B46" s="28"/>
      <c r="C46" s="26" t="s">
        <v>176</v>
      </c>
      <c r="D46" s="451" t="str">
        <f t="shared" si="9"/>
        <v>2013-14</v>
      </c>
      <c r="E46" s="452">
        <f t="shared" si="7"/>
        <v>1</v>
      </c>
      <c r="F46" s="54">
        <f>IFERROR(VLOOKUP( CONCATENATE($D46,$F$5,$E46), Raw!$A$5:$BC$10127,MATCH(F$9,Raw!$A$3:$BC$3,0), 0), "-")</f>
        <v>2891</v>
      </c>
      <c r="G46" s="102">
        <f>IFERROR(VLOOKUP( CONCATENATE($D46,$F$5,$E46), Raw!$A$5:$BC$10127,MATCH(G$9,Raw!$A$3:$BC$3,0), 0), "-")</f>
        <v>690</v>
      </c>
      <c r="H46" s="71">
        <f t="shared" si="8"/>
        <v>0.23867173988239362</v>
      </c>
      <c r="I46" s="54">
        <f>IFERROR(VLOOKUP( CONCATENATE($D46,$F$5,$E46), Raw!$A$5:$BC$10127,MATCH(I$9,Raw!$A$3:$BC$3,0), 0), "-")</f>
        <v>368</v>
      </c>
      <c r="J46" s="102">
        <f>IFERROR(VLOOKUP( CONCATENATE($D46,$F$5,$E46), Raw!$A$5:$BC$10127,MATCH(J$9,Raw!$A$3:$BC$3,0), 0), "-")</f>
        <v>166</v>
      </c>
      <c r="K46" s="71">
        <f t="shared" si="4"/>
        <v>0.45108695652173914</v>
      </c>
      <c r="L46" s="238" t="s">
        <v>80</v>
      </c>
      <c r="M46" s="156" t="s">
        <v>80</v>
      </c>
      <c r="N46" s="389" t="s">
        <v>80</v>
      </c>
    </row>
    <row r="47" spans="1:14" ht="12.75" hidden="1" customHeight="1" outlineLevel="1" x14ac:dyDescent="0.2">
      <c r="A47" s="248">
        <f t="shared" si="5"/>
        <v>41671</v>
      </c>
      <c r="B47" s="28"/>
      <c r="C47" s="26" t="s">
        <v>177</v>
      </c>
      <c r="D47" s="451" t="str">
        <f t="shared" si="9"/>
        <v>2013-14</v>
      </c>
      <c r="E47" s="452">
        <f t="shared" si="7"/>
        <v>2</v>
      </c>
      <c r="F47" s="54">
        <f>IFERROR(VLOOKUP( CONCATENATE($D47,$F$5,$E47), Raw!$A$5:$BC$10127,MATCH(F$9,Raw!$A$3:$BC$3,0), 0), "-")</f>
        <v>2509</v>
      </c>
      <c r="G47" s="102">
        <f>IFERROR(VLOOKUP( CONCATENATE($D47,$F$5,$E47), Raw!$A$5:$BC$10127,MATCH(G$9,Raw!$A$3:$BC$3,0), 0), "-")</f>
        <v>691</v>
      </c>
      <c r="H47" s="71">
        <f t="shared" si="8"/>
        <v>0.27540852929453968</v>
      </c>
      <c r="I47" s="54">
        <f>IFERROR(VLOOKUP( CONCATENATE($D47,$F$5,$E47), Raw!$A$5:$BC$10127,MATCH(I$9,Raw!$A$3:$BC$3,0), 0), "-")</f>
        <v>302</v>
      </c>
      <c r="J47" s="102">
        <f>IFERROR(VLOOKUP( CONCATENATE($D47,$F$5,$E47), Raw!$A$5:$BC$10127,MATCH(J$9,Raw!$A$3:$BC$3,0), 0), "-")</f>
        <v>160</v>
      </c>
      <c r="K47" s="71">
        <f t="shared" si="4"/>
        <v>0.5298013245033113</v>
      </c>
      <c r="L47" s="238" t="s">
        <v>80</v>
      </c>
      <c r="M47" s="156" t="s">
        <v>80</v>
      </c>
      <c r="N47" s="389" t="s">
        <v>80</v>
      </c>
    </row>
    <row r="48" spans="1:14" ht="12.75" hidden="1" customHeight="1" outlineLevel="1" x14ac:dyDescent="0.2">
      <c r="A48" s="248">
        <f t="shared" si="5"/>
        <v>41699</v>
      </c>
      <c r="B48" s="28"/>
      <c r="C48" s="26" t="s">
        <v>178</v>
      </c>
      <c r="D48" s="451" t="str">
        <f t="shared" si="9"/>
        <v>2013-14</v>
      </c>
      <c r="E48" s="452">
        <f t="shared" si="7"/>
        <v>3</v>
      </c>
      <c r="F48" s="54">
        <f>IFERROR(VLOOKUP( CONCATENATE($D48,$F$5,$E48), Raw!$A$5:$BC$10127,MATCH(F$9,Raw!$A$3:$BC$3,0), 0), "-")</f>
        <v>2668</v>
      </c>
      <c r="G48" s="102">
        <f>IFERROR(VLOOKUP( CONCATENATE($D48,$F$5,$E48), Raw!$A$5:$BC$10127,MATCH(G$9,Raw!$A$3:$BC$3,0), 0), "-")</f>
        <v>698</v>
      </c>
      <c r="H48" s="71">
        <f t="shared" si="8"/>
        <v>0.26161919040479759</v>
      </c>
      <c r="I48" s="54">
        <f>IFERROR(VLOOKUP( CONCATENATE($D48,$F$5,$E48), Raw!$A$5:$BC$10127,MATCH(I$9,Raw!$A$3:$BC$3,0), 0), "-")</f>
        <v>330</v>
      </c>
      <c r="J48" s="102">
        <f>IFERROR(VLOOKUP( CONCATENATE($D48,$F$5,$E48), Raw!$A$5:$BC$10127,MATCH(J$9,Raw!$A$3:$BC$3,0), 0), "-")</f>
        <v>149</v>
      </c>
      <c r="K48" s="71">
        <f t="shared" si="4"/>
        <v>0.45151515151515154</v>
      </c>
      <c r="L48" s="238" t="s">
        <v>80</v>
      </c>
      <c r="M48" s="156" t="s">
        <v>80</v>
      </c>
      <c r="N48" s="389" t="s">
        <v>80</v>
      </c>
    </row>
    <row r="49" spans="1:14" collapsed="1" x14ac:dyDescent="0.2">
      <c r="A49" s="248"/>
      <c r="B49" s="29"/>
      <c r="C49" s="30" t="s">
        <v>183</v>
      </c>
      <c r="D49" s="453"/>
      <c r="E49" s="454"/>
      <c r="F49" s="55">
        <f>SUM(F37:F48)</f>
        <v>30825</v>
      </c>
      <c r="G49" s="103">
        <f>SUM(G37:G48)</f>
        <v>8033</v>
      </c>
      <c r="H49" s="72">
        <f t="shared" si="8"/>
        <v>0.26060016220600163</v>
      </c>
      <c r="I49" s="55">
        <f>SUM(I37:I48)</f>
        <v>3959</v>
      </c>
      <c r="J49" s="103">
        <f>SUM(J37:J48)</f>
        <v>1858</v>
      </c>
      <c r="K49" s="72">
        <f t="shared" si="4"/>
        <v>0.46931043192725436</v>
      </c>
      <c r="L49" s="237" t="s">
        <v>80</v>
      </c>
      <c r="M49" s="157" t="s">
        <v>80</v>
      </c>
      <c r="N49" s="390" t="s">
        <v>80</v>
      </c>
    </row>
    <row r="50" spans="1:14" ht="12.75" hidden="1" customHeight="1" outlineLevel="1" x14ac:dyDescent="0.2">
      <c r="A50" s="248">
        <f>DATE(LEFT(D50,4)+IF(E50&lt;4,1,0),E50,1)</f>
        <v>41730</v>
      </c>
      <c r="B50" s="27" t="s">
        <v>184</v>
      </c>
      <c r="C50" s="26" t="s">
        <v>167</v>
      </c>
      <c r="D50" s="449" t="str">
        <f t="shared" ref="D50:D61" si="10">IF(B50="",D49,LEFT(B50,7))</f>
        <v>2014-15</v>
      </c>
      <c r="E50" s="450">
        <f>MONTH(1&amp;LEFT(C50,3))</f>
        <v>4</v>
      </c>
      <c r="F50" s="54">
        <f>IFERROR(VLOOKUP( CONCATENATE($D50,$F$5,$E50), Raw!$A$5:$BC$10127,MATCH(F$9,Raw!$A$3:$BC$3,0), 0), "-")</f>
        <v>2608</v>
      </c>
      <c r="G50" s="102">
        <f>IFERROR(VLOOKUP( CONCATENATE($D50,$F$5,$E50), Raw!$A$5:$BC$10127,MATCH(G$9,Raw!$A$3:$BC$3,0), 0), "-")</f>
        <v>673</v>
      </c>
      <c r="H50" s="71">
        <f t="shared" si="8"/>
        <v>0.25805214723926378</v>
      </c>
      <c r="I50" s="54">
        <f>IFERROR(VLOOKUP( CONCATENATE($D50,$F$5,$E50), Raw!$A$5:$BC$10127,MATCH(I$9,Raw!$A$3:$BC$3,0), 0), "-")</f>
        <v>324</v>
      </c>
      <c r="J50" s="102">
        <f>IFERROR(VLOOKUP( CONCATENATE($D50,$F$5,$E50), Raw!$A$5:$BC$10127,MATCH(J$9,Raw!$A$3:$BC$3,0), 0), "-")</f>
        <v>153</v>
      </c>
      <c r="K50" s="71">
        <f t="shared" si="4"/>
        <v>0.47222222222222221</v>
      </c>
      <c r="L50" s="238" t="s">
        <v>80</v>
      </c>
      <c r="M50" s="156" t="s">
        <v>80</v>
      </c>
      <c r="N50" s="389" t="s">
        <v>80</v>
      </c>
    </row>
    <row r="51" spans="1:14" ht="12.75" hidden="1" customHeight="1" outlineLevel="1" x14ac:dyDescent="0.2">
      <c r="A51" s="248">
        <f t="shared" si="5"/>
        <v>41760</v>
      </c>
      <c r="B51" s="27"/>
      <c r="C51" s="26" t="s">
        <v>168</v>
      </c>
      <c r="D51" s="451" t="str">
        <f t="shared" si="10"/>
        <v>2014-15</v>
      </c>
      <c r="E51" s="452">
        <f t="shared" si="7"/>
        <v>5</v>
      </c>
      <c r="F51" s="54">
        <f>IFERROR(VLOOKUP( CONCATENATE($D51,$F$5,$E51), Raw!$A$5:$BC$10127,MATCH(F$9,Raw!$A$3:$BC$3,0), 0), "-")</f>
        <v>2540</v>
      </c>
      <c r="G51" s="102">
        <f>IFERROR(VLOOKUP( CONCATENATE($D51,$F$5,$E51), Raw!$A$5:$BC$10127,MATCH(G$9,Raw!$A$3:$BC$3,0), 0), "-")</f>
        <v>645</v>
      </c>
      <c r="H51" s="71">
        <f t="shared" si="8"/>
        <v>0.25393700787401574</v>
      </c>
      <c r="I51" s="54">
        <f>IFERROR(VLOOKUP( CONCATENATE($D51,$F$5,$E51), Raw!$A$5:$BC$10127,MATCH(I$9,Raw!$A$3:$BC$3,0), 0), "-")</f>
        <v>359</v>
      </c>
      <c r="J51" s="102">
        <f>IFERROR(VLOOKUP( CONCATENATE($D51,$F$5,$E51), Raw!$A$5:$BC$10127,MATCH(J$9,Raw!$A$3:$BC$3,0), 0), "-")</f>
        <v>168</v>
      </c>
      <c r="K51" s="71">
        <f t="shared" si="4"/>
        <v>0.46796657381615597</v>
      </c>
      <c r="L51" s="238" t="s">
        <v>80</v>
      </c>
      <c r="M51" s="156" t="s">
        <v>80</v>
      </c>
      <c r="N51" s="389" t="s">
        <v>80</v>
      </c>
    </row>
    <row r="52" spans="1:14" ht="12.75" hidden="1" customHeight="1" outlineLevel="1" x14ac:dyDescent="0.2">
      <c r="A52" s="248">
        <f t="shared" si="5"/>
        <v>41791</v>
      </c>
      <c r="B52" s="27"/>
      <c r="C52" s="26" t="s">
        <v>169</v>
      </c>
      <c r="D52" s="451" t="str">
        <f t="shared" si="10"/>
        <v>2014-15</v>
      </c>
      <c r="E52" s="452">
        <f t="shared" si="7"/>
        <v>6</v>
      </c>
      <c r="F52" s="54">
        <f>IFERROR(VLOOKUP( CONCATENATE($D52,$F$5,$E52), Raw!$A$5:$BC$10127,MATCH(F$9,Raw!$A$3:$BC$3,0), 0), "-")</f>
        <v>2373</v>
      </c>
      <c r="G52" s="102">
        <f>IFERROR(VLOOKUP( CONCATENATE($D52,$F$5,$E52), Raw!$A$5:$BC$10127,MATCH(G$9,Raw!$A$3:$BC$3,0), 0), "-")</f>
        <v>646</v>
      </c>
      <c r="H52" s="71">
        <f t="shared" si="8"/>
        <v>0.27222924568057311</v>
      </c>
      <c r="I52" s="54">
        <f>IFERROR(VLOOKUP( CONCATENATE($D52,$F$5,$E52), Raw!$A$5:$BC$10127,MATCH(I$9,Raw!$A$3:$BC$3,0), 0), "-")</f>
        <v>333</v>
      </c>
      <c r="J52" s="102">
        <f>IFERROR(VLOOKUP( CONCATENATE($D52,$F$5,$E52), Raw!$A$5:$BC$10127,MATCH(J$9,Raw!$A$3:$BC$3,0), 0), "-")</f>
        <v>171</v>
      </c>
      <c r="K52" s="71">
        <f t="shared" si="4"/>
        <v>0.51351351351351349</v>
      </c>
      <c r="L52" s="238" t="s">
        <v>80</v>
      </c>
      <c r="M52" s="156" t="s">
        <v>80</v>
      </c>
      <c r="N52" s="389" t="s">
        <v>80</v>
      </c>
    </row>
    <row r="53" spans="1:14" ht="12.75" hidden="1" customHeight="1" outlineLevel="1" x14ac:dyDescent="0.2">
      <c r="A53" s="248">
        <f t="shared" si="5"/>
        <v>41821</v>
      </c>
      <c r="B53" s="27"/>
      <c r="C53" s="26" t="s">
        <v>170</v>
      </c>
      <c r="D53" s="451" t="str">
        <f t="shared" si="10"/>
        <v>2014-15</v>
      </c>
      <c r="E53" s="452">
        <f t="shared" si="7"/>
        <v>7</v>
      </c>
      <c r="F53" s="54">
        <f>IFERROR(VLOOKUP( CONCATENATE($D53,$F$5,$E53), Raw!$A$5:$BC$10127,MATCH(F$9,Raw!$A$3:$BC$3,0), 0), "-")</f>
        <v>2351</v>
      </c>
      <c r="G53" s="102">
        <f>IFERROR(VLOOKUP( CONCATENATE($D53,$F$5,$E53), Raw!$A$5:$BC$10127,MATCH(G$9,Raw!$A$3:$BC$3,0), 0), "-")</f>
        <v>651</v>
      </c>
      <c r="H53" s="71">
        <f t="shared" si="8"/>
        <v>0.27690344534240746</v>
      </c>
      <c r="I53" s="54">
        <f>IFERROR(VLOOKUP( CONCATENATE($D53,$F$5,$E53), Raw!$A$5:$BC$10127,MATCH(I$9,Raw!$A$3:$BC$3,0), 0), "-")</f>
        <v>332</v>
      </c>
      <c r="J53" s="102">
        <f>IFERROR(VLOOKUP( CONCATENATE($D53,$F$5,$E53), Raw!$A$5:$BC$10127,MATCH(J$9,Raw!$A$3:$BC$3,0), 0), "-")</f>
        <v>162</v>
      </c>
      <c r="K53" s="71">
        <f t="shared" si="4"/>
        <v>0.48795180722891568</v>
      </c>
      <c r="L53" s="238" t="s">
        <v>80</v>
      </c>
      <c r="M53" s="156" t="s">
        <v>80</v>
      </c>
      <c r="N53" s="389" t="s">
        <v>80</v>
      </c>
    </row>
    <row r="54" spans="1:14" ht="12.75" hidden="1" customHeight="1" outlineLevel="1" x14ac:dyDescent="0.2">
      <c r="A54" s="248">
        <f t="shared" si="5"/>
        <v>41852</v>
      </c>
      <c r="B54" s="27"/>
      <c r="C54" s="26" t="s">
        <v>171</v>
      </c>
      <c r="D54" s="451" t="str">
        <f t="shared" si="10"/>
        <v>2014-15</v>
      </c>
      <c r="E54" s="452">
        <f t="shared" si="7"/>
        <v>8</v>
      </c>
      <c r="F54" s="54">
        <f>IFERROR(VLOOKUP( CONCATENATE($D54,$F$5,$E54), Raw!$A$5:$BC$10127,MATCH(F$9,Raw!$A$3:$BC$3,0), 0), "-")</f>
        <v>2354</v>
      </c>
      <c r="G54" s="102">
        <f>IFERROR(VLOOKUP( CONCATENATE($D54,$F$5,$E54), Raw!$A$5:$BC$10127,MATCH(G$9,Raw!$A$3:$BC$3,0), 0), "-")</f>
        <v>707</v>
      </c>
      <c r="H54" s="71">
        <f t="shared" si="8"/>
        <v>0.30033984706881905</v>
      </c>
      <c r="I54" s="54">
        <f>IFERROR(VLOOKUP( CONCATENATE($D54,$F$5,$E54), Raw!$A$5:$BC$10127,MATCH(I$9,Raw!$A$3:$BC$3,0), 0), "-")</f>
        <v>326</v>
      </c>
      <c r="J54" s="102">
        <f>IFERROR(VLOOKUP( CONCATENATE($D54,$F$5,$E54), Raw!$A$5:$BC$10127,MATCH(J$9,Raw!$A$3:$BC$3,0), 0), "-")</f>
        <v>153</v>
      </c>
      <c r="K54" s="71">
        <f t="shared" si="4"/>
        <v>0.46932515337423314</v>
      </c>
      <c r="L54" s="238" t="s">
        <v>80</v>
      </c>
      <c r="M54" s="156" t="s">
        <v>80</v>
      </c>
      <c r="N54" s="389" t="s">
        <v>80</v>
      </c>
    </row>
    <row r="55" spans="1:14" ht="12.75" hidden="1" customHeight="1" outlineLevel="1" x14ac:dyDescent="0.2">
      <c r="A55" s="248">
        <f t="shared" si="5"/>
        <v>41883</v>
      </c>
      <c r="B55" s="27"/>
      <c r="C55" s="26" t="s">
        <v>172</v>
      </c>
      <c r="D55" s="451" t="str">
        <f t="shared" si="10"/>
        <v>2014-15</v>
      </c>
      <c r="E55" s="452">
        <f t="shared" si="7"/>
        <v>9</v>
      </c>
      <c r="F55" s="54">
        <f>IFERROR(VLOOKUP( CONCATENATE($D55,$F$5,$E55), Raw!$A$5:$BC$10127,MATCH(F$9,Raw!$A$3:$BC$3,0), 0), "-")</f>
        <v>2204</v>
      </c>
      <c r="G55" s="102">
        <f>IFERROR(VLOOKUP( CONCATENATE($D55,$F$5,$E55), Raw!$A$5:$BC$10127,MATCH(G$9,Raw!$A$3:$BC$3,0), 0), "-")</f>
        <v>654</v>
      </c>
      <c r="H55" s="71">
        <f t="shared" si="8"/>
        <v>0.29673321234119782</v>
      </c>
      <c r="I55" s="54">
        <f>IFERROR(VLOOKUP( CONCATENATE($D55,$F$5,$E55), Raw!$A$5:$BC$10127,MATCH(I$9,Raw!$A$3:$BC$3,0), 0), "-")</f>
        <v>309</v>
      </c>
      <c r="J55" s="102">
        <f>IFERROR(VLOOKUP( CONCATENATE($D55,$F$5,$E55), Raw!$A$5:$BC$10127,MATCH(J$9,Raw!$A$3:$BC$3,0), 0), "-")</f>
        <v>176</v>
      </c>
      <c r="K55" s="71">
        <f t="shared" si="4"/>
        <v>0.56957928802588997</v>
      </c>
      <c r="L55" s="238" t="s">
        <v>80</v>
      </c>
      <c r="M55" s="156" t="s">
        <v>80</v>
      </c>
      <c r="N55" s="389" t="s">
        <v>80</v>
      </c>
    </row>
    <row r="56" spans="1:14" ht="12.75" hidden="1" customHeight="1" outlineLevel="1" x14ac:dyDescent="0.2">
      <c r="A56" s="248">
        <f t="shared" si="5"/>
        <v>41913</v>
      </c>
      <c r="B56" s="27"/>
      <c r="C56" s="26" t="s">
        <v>173</v>
      </c>
      <c r="D56" s="451" t="str">
        <f t="shared" si="10"/>
        <v>2014-15</v>
      </c>
      <c r="E56" s="452">
        <f t="shared" si="7"/>
        <v>10</v>
      </c>
      <c r="F56" s="54">
        <f>IFERROR(VLOOKUP( CONCATENATE($D56,$F$5,$E56), Raw!$A$5:$BC$10127,MATCH(F$9,Raw!$A$3:$BC$3,0), 0), "-")</f>
        <v>2658</v>
      </c>
      <c r="G56" s="102">
        <f>IFERROR(VLOOKUP( CONCATENATE($D56,$F$5,$E56), Raw!$A$5:$BC$10127,MATCH(G$9,Raw!$A$3:$BC$3,0), 0), "-")</f>
        <v>729</v>
      </c>
      <c r="H56" s="71">
        <f t="shared" si="8"/>
        <v>0.27426636568848761</v>
      </c>
      <c r="I56" s="54">
        <f>IFERROR(VLOOKUP( CONCATENATE($D56,$F$5,$E56), Raw!$A$5:$BC$10127,MATCH(I$9,Raw!$A$3:$BC$3,0), 0), "-")</f>
        <v>336</v>
      </c>
      <c r="J56" s="102">
        <f>IFERROR(VLOOKUP( CONCATENATE($D56,$F$5,$E56), Raw!$A$5:$BC$10127,MATCH(J$9,Raw!$A$3:$BC$3,0), 0), "-")</f>
        <v>174</v>
      </c>
      <c r="K56" s="71">
        <f t="shared" si="4"/>
        <v>0.5178571428571429</v>
      </c>
      <c r="L56" s="238" t="s">
        <v>80</v>
      </c>
      <c r="M56" s="156" t="s">
        <v>80</v>
      </c>
      <c r="N56" s="389" t="s">
        <v>80</v>
      </c>
    </row>
    <row r="57" spans="1:14" ht="12.75" hidden="1" customHeight="1" outlineLevel="1" x14ac:dyDescent="0.2">
      <c r="A57" s="248">
        <f t="shared" si="5"/>
        <v>41944</v>
      </c>
      <c r="B57" s="27"/>
      <c r="C57" s="26" t="s">
        <v>174</v>
      </c>
      <c r="D57" s="451" t="str">
        <f t="shared" si="10"/>
        <v>2014-15</v>
      </c>
      <c r="E57" s="452">
        <f t="shared" si="7"/>
        <v>11</v>
      </c>
      <c r="F57" s="54">
        <f>IFERROR(VLOOKUP( CONCATENATE($D57,$F$5,$E57), Raw!$A$5:$BC$10127,MATCH(F$9,Raw!$A$3:$BC$3,0), 0), "-")</f>
        <v>2610</v>
      </c>
      <c r="G57" s="102">
        <f>IFERROR(VLOOKUP( CONCATENATE($D57,$F$5,$E57), Raw!$A$5:$BC$10127,MATCH(G$9,Raw!$A$3:$BC$3,0), 0), "-")</f>
        <v>736</v>
      </c>
      <c r="H57" s="71">
        <f t="shared" si="8"/>
        <v>0.28199233716475097</v>
      </c>
      <c r="I57" s="54">
        <f>IFERROR(VLOOKUP( CONCATENATE($D57,$F$5,$E57), Raw!$A$5:$BC$10127,MATCH(I$9,Raw!$A$3:$BC$3,0), 0), "-")</f>
        <v>311</v>
      </c>
      <c r="J57" s="102">
        <f>IFERROR(VLOOKUP( CONCATENATE($D57,$F$5,$E57), Raw!$A$5:$BC$10127,MATCH(J$9,Raw!$A$3:$BC$3,0), 0), "-")</f>
        <v>154</v>
      </c>
      <c r="K57" s="71">
        <f t="shared" si="4"/>
        <v>0.49517684887459806</v>
      </c>
      <c r="L57" s="238" t="s">
        <v>80</v>
      </c>
      <c r="M57" s="156" t="s">
        <v>80</v>
      </c>
      <c r="N57" s="389" t="s">
        <v>80</v>
      </c>
    </row>
    <row r="58" spans="1:14" ht="12.75" hidden="1" customHeight="1" outlineLevel="1" x14ac:dyDescent="0.2">
      <c r="A58" s="248">
        <f t="shared" si="5"/>
        <v>41974</v>
      </c>
      <c r="B58" s="27"/>
      <c r="C58" s="26" t="s">
        <v>175</v>
      </c>
      <c r="D58" s="451" t="str">
        <f t="shared" si="10"/>
        <v>2014-15</v>
      </c>
      <c r="E58" s="452">
        <f t="shared" si="7"/>
        <v>12</v>
      </c>
      <c r="F58" s="54">
        <f>IFERROR(VLOOKUP( CONCATENATE($D58,$F$5,$E58), Raw!$A$5:$BC$10127,MATCH(F$9,Raw!$A$3:$BC$3,0), 0), "-")</f>
        <v>3376</v>
      </c>
      <c r="G58" s="102">
        <f>IFERROR(VLOOKUP( CONCATENATE($D58,$F$5,$E58), Raw!$A$5:$BC$10127,MATCH(G$9,Raw!$A$3:$BC$3,0), 0), "-")</f>
        <v>888</v>
      </c>
      <c r="H58" s="71">
        <f t="shared" si="8"/>
        <v>0.26303317535545023</v>
      </c>
      <c r="I58" s="54">
        <f>IFERROR(VLOOKUP( CONCATENATE($D58,$F$5,$E58), Raw!$A$5:$BC$10127,MATCH(I$9,Raw!$A$3:$BC$3,0), 0), "-")</f>
        <v>351</v>
      </c>
      <c r="J58" s="102">
        <f>IFERROR(VLOOKUP( CONCATENATE($D58,$F$5,$E58), Raw!$A$5:$BC$10127,MATCH(J$9,Raw!$A$3:$BC$3,0), 0), "-")</f>
        <v>156</v>
      </c>
      <c r="K58" s="71">
        <f t="shared" si="4"/>
        <v>0.44444444444444442</v>
      </c>
      <c r="L58" s="238" t="s">
        <v>80</v>
      </c>
      <c r="M58" s="156" t="s">
        <v>80</v>
      </c>
      <c r="N58" s="389" t="s">
        <v>80</v>
      </c>
    </row>
    <row r="59" spans="1:14" ht="12.75" hidden="1" customHeight="1" outlineLevel="1" x14ac:dyDescent="0.2">
      <c r="A59" s="248">
        <f t="shared" si="5"/>
        <v>42005</v>
      </c>
      <c r="B59" s="27"/>
      <c r="C59" s="26" t="s">
        <v>176</v>
      </c>
      <c r="D59" s="451" t="str">
        <f t="shared" si="10"/>
        <v>2014-15</v>
      </c>
      <c r="E59" s="452">
        <f t="shared" si="7"/>
        <v>1</v>
      </c>
      <c r="F59" s="54">
        <f>IFERROR(VLOOKUP( CONCATENATE($D59,$F$5,$E59), Raw!$A$5:$BC$10127,MATCH(F$9,Raw!$A$3:$BC$3,0), 0), "-")</f>
        <v>3327</v>
      </c>
      <c r="G59" s="102">
        <f>IFERROR(VLOOKUP( CONCATENATE($D59,$F$5,$E59), Raw!$A$5:$BC$10127,MATCH(G$9,Raw!$A$3:$BC$3,0), 0), "-")</f>
        <v>875</v>
      </c>
      <c r="H59" s="71">
        <f t="shared" si="8"/>
        <v>0.26299969942891493</v>
      </c>
      <c r="I59" s="54">
        <f>IFERROR(VLOOKUP( CONCATENATE($D59,$F$5,$E59), Raw!$A$5:$BC$10127,MATCH(I$9,Raw!$A$3:$BC$3,0), 0), "-")</f>
        <v>400</v>
      </c>
      <c r="J59" s="102">
        <f>IFERROR(VLOOKUP( CONCATENATE($D59,$F$5,$E59), Raw!$A$5:$BC$10127,MATCH(J$9,Raw!$A$3:$BC$3,0), 0), "-")</f>
        <v>194</v>
      </c>
      <c r="K59" s="71">
        <f t="shared" si="4"/>
        <v>0.48499999999999999</v>
      </c>
      <c r="L59" s="238" t="s">
        <v>80</v>
      </c>
      <c r="M59" s="156" t="s">
        <v>80</v>
      </c>
      <c r="N59" s="389" t="s">
        <v>80</v>
      </c>
    </row>
    <row r="60" spans="1:14" ht="12.75" hidden="1" customHeight="1" outlineLevel="1" x14ac:dyDescent="0.2">
      <c r="A60" s="248">
        <f t="shared" si="5"/>
        <v>42036</v>
      </c>
      <c r="B60" s="27"/>
      <c r="C60" s="26" t="s">
        <v>177</v>
      </c>
      <c r="D60" s="451" t="str">
        <f t="shared" si="10"/>
        <v>2014-15</v>
      </c>
      <c r="E60" s="452">
        <f t="shared" si="7"/>
        <v>2</v>
      </c>
      <c r="F60" s="54">
        <f>IFERROR(VLOOKUP( CONCATENATE($D60,$F$5,$E60), Raw!$A$5:$BC$10127,MATCH(F$9,Raw!$A$3:$BC$3,0), 0), "-")</f>
        <v>2553</v>
      </c>
      <c r="G60" s="102">
        <f>IFERROR(VLOOKUP( CONCATENATE($D60,$F$5,$E60), Raw!$A$5:$BC$10127,MATCH(G$9,Raw!$A$3:$BC$3,0), 0), "-")</f>
        <v>697</v>
      </c>
      <c r="H60" s="71">
        <f t="shared" si="8"/>
        <v>0.27301214257735995</v>
      </c>
      <c r="I60" s="54">
        <f>IFERROR(VLOOKUP( CONCATENATE($D60,$F$5,$E60), Raw!$A$5:$BC$10127,MATCH(I$9,Raw!$A$3:$BC$3,0), 0), "-")</f>
        <v>330</v>
      </c>
      <c r="J60" s="102">
        <f>IFERROR(VLOOKUP( CONCATENATE($D60,$F$5,$E60), Raw!$A$5:$BC$10127,MATCH(J$9,Raw!$A$3:$BC$3,0), 0), "-")</f>
        <v>153</v>
      </c>
      <c r="K60" s="71">
        <f t="shared" si="4"/>
        <v>0.46363636363636362</v>
      </c>
      <c r="L60" s="238" t="s">
        <v>80</v>
      </c>
      <c r="M60" s="156" t="s">
        <v>80</v>
      </c>
      <c r="N60" s="389" t="s">
        <v>80</v>
      </c>
    </row>
    <row r="61" spans="1:14" ht="12.75" hidden="1" customHeight="1" outlineLevel="1" x14ac:dyDescent="0.2">
      <c r="A61" s="248">
        <f t="shared" si="5"/>
        <v>42064</v>
      </c>
      <c r="B61" s="27"/>
      <c r="C61" s="26" t="s">
        <v>178</v>
      </c>
      <c r="D61" s="451" t="str">
        <f t="shared" si="10"/>
        <v>2014-15</v>
      </c>
      <c r="E61" s="452">
        <f t="shared" si="7"/>
        <v>3</v>
      </c>
      <c r="F61" s="54">
        <f>IFERROR(VLOOKUP( CONCATENATE($D61,$F$5,$E61), Raw!$A$5:$BC$10127,MATCH(F$9,Raw!$A$3:$BC$3,0), 0), "-")</f>
        <v>2638</v>
      </c>
      <c r="G61" s="102">
        <f>IFERROR(VLOOKUP( CONCATENATE($D61,$F$5,$E61), Raw!$A$5:$BC$10127,MATCH(G$9,Raw!$A$3:$BC$3,0), 0), "-")</f>
        <v>721</v>
      </c>
      <c r="H61" s="71">
        <f t="shared" si="8"/>
        <v>0.27331311599696739</v>
      </c>
      <c r="I61" s="54">
        <f>IFERROR(VLOOKUP( CONCATENATE($D61,$F$5,$E61), Raw!$A$5:$BC$10127,MATCH(I$9,Raw!$A$3:$BC$3,0), 0), "-")</f>
        <v>366</v>
      </c>
      <c r="J61" s="102">
        <f>IFERROR(VLOOKUP( CONCATENATE($D61,$F$5,$E61), Raw!$A$5:$BC$10127,MATCH(J$9,Raw!$A$3:$BC$3,0), 0), "-")</f>
        <v>187</v>
      </c>
      <c r="K61" s="71">
        <f t="shared" si="4"/>
        <v>0.51092896174863389</v>
      </c>
      <c r="L61" s="238" t="s">
        <v>80</v>
      </c>
      <c r="M61" s="156" t="s">
        <v>80</v>
      </c>
      <c r="N61" s="389" t="s">
        <v>80</v>
      </c>
    </row>
    <row r="62" spans="1:14" collapsed="1" x14ac:dyDescent="0.2">
      <c r="A62" s="248"/>
      <c r="B62" s="31"/>
      <c r="C62" s="30" t="s">
        <v>185</v>
      </c>
      <c r="D62" s="453"/>
      <c r="E62" s="454"/>
      <c r="F62" s="55">
        <f>SUM(F50:F61)</f>
        <v>31592</v>
      </c>
      <c r="G62" s="103">
        <f>SUM(G50:G61)</f>
        <v>8622</v>
      </c>
      <c r="H62" s="72">
        <f t="shared" si="8"/>
        <v>0.27291719422638644</v>
      </c>
      <c r="I62" s="55">
        <f>SUM(I50:I61)</f>
        <v>4077</v>
      </c>
      <c r="J62" s="103">
        <f>SUM(J50:J61)</f>
        <v>2001</v>
      </c>
      <c r="K62" s="72">
        <f t="shared" si="4"/>
        <v>0.49080206033848417</v>
      </c>
      <c r="L62" s="237" t="s">
        <v>80</v>
      </c>
      <c r="M62" s="157" t="s">
        <v>80</v>
      </c>
      <c r="N62" s="390" t="s">
        <v>80</v>
      </c>
    </row>
    <row r="63" spans="1:14" ht="12.75" hidden="1" customHeight="1" outlineLevel="1" x14ac:dyDescent="0.2">
      <c r="A63" s="248">
        <f>DATE(LEFT(D63,4)+IF(E63&lt;4,1,0),E63,1)</f>
        <v>42095</v>
      </c>
      <c r="B63" s="27" t="s">
        <v>186</v>
      </c>
      <c r="C63" s="26" t="s">
        <v>167</v>
      </c>
      <c r="D63" s="449" t="str">
        <f t="shared" ref="D63:D74" si="11">IF(B63="",D62,LEFT(B63,7))</f>
        <v>2015-16</v>
      </c>
      <c r="E63" s="450">
        <f>MONTH(1&amp;LEFT(C63,3))</f>
        <v>4</v>
      </c>
      <c r="F63" s="54">
        <f>IFERROR(VLOOKUP( CONCATENATE($D63,$F$5,$E63), Raw!$A$5:$BC$10127,MATCH(F$9,Raw!$A$3:$BC$3,0), 0), "-")</f>
        <v>2387</v>
      </c>
      <c r="G63" s="102">
        <f>IFERROR(VLOOKUP( CONCATENATE($D63,$F$5,$E63), Raw!$A$5:$BC$10127,MATCH(G$9,Raw!$A$3:$BC$3,0), 0), "-")</f>
        <v>670</v>
      </c>
      <c r="H63" s="71">
        <f t="shared" si="8"/>
        <v>0.28068705488060325</v>
      </c>
      <c r="I63" s="54">
        <f>IFERROR(VLOOKUP( CONCATENATE($D63,$F$5,$E63), Raw!$A$5:$BC$10127,MATCH(I$9,Raw!$A$3:$BC$3,0), 0), "-")</f>
        <v>325</v>
      </c>
      <c r="J63" s="102">
        <f>IFERROR(VLOOKUP( CONCATENATE($D63,$F$5,$E63), Raw!$A$5:$BC$10127,MATCH(J$9,Raw!$A$3:$BC$3,0), 0), "-")</f>
        <v>174</v>
      </c>
      <c r="K63" s="71">
        <f t="shared" si="4"/>
        <v>0.53538461538461535</v>
      </c>
      <c r="L63" s="238" t="s">
        <v>80</v>
      </c>
      <c r="M63" s="156" t="s">
        <v>80</v>
      </c>
      <c r="N63" s="389" t="s">
        <v>80</v>
      </c>
    </row>
    <row r="64" spans="1:14" ht="12.75" hidden="1" customHeight="1" outlineLevel="1" x14ac:dyDescent="0.2">
      <c r="A64" s="248">
        <f t="shared" si="5"/>
        <v>42125</v>
      </c>
      <c r="B64" s="27"/>
      <c r="C64" s="26" t="s">
        <v>168</v>
      </c>
      <c r="D64" s="451" t="str">
        <f t="shared" si="11"/>
        <v>2015-16</v>
      </c>
      <c r="E64" s="452">
        <f t="shared" si="7"/>
        <v>5</v>
      </c>
      <c r="F64" s="54">
        <f>IFERROR(VLOOKUP( CONCATENATE($D64,$F$5,$E64), Raw!$A$5:$BC$10127,MATCH(F$9,Raw!$A$3:$BC$3,0), 0), "-")</f>
        <v>2347</v>
      </c>
      <c r="G64" s="102">
        <f>IFERROR(VLOOKUP( CONCATENATE($D64,$F$5,$E64), Raw!$A$5:$BC$10127,MATCH(G$9,Raw!$A$3:$BC$3,0), 0), "-")</f>
        <v>654</v>
      </c>
      <c r="H64" s="71">
        <f t="shared" si="8"/>
        <v>0.27865360034086067</v>
      </c>
      <c r="I64" s="54">
        <f>IFERROR(VLOOKUP( CONCATENATE($D64,$F$5,$E64), Raw!$A$5:$BC$10127,MATCH(I$9,Raw!$A$3:$BC$3,0), 0), "-")</f>
        <v>334</v>
      </c>
      <c r="J64" s="102">
        <f>IFERROR(VLOOKUP( CONCATENATE($D64,$F$5,$E64), Raw!$A$5:$BC$10127,MATCH(J$9,Raw!$A$3:$BC$3,0), 0), "-")</f>
        <v>174</v>
      </c>
      <c r="K64" s="71">
        <f t="shared" si="4"/>
        <v>0.52095808383233533</v>
      </c>
      <c r="L64" s="238" t="s">
        <v>80</v>
      </c>
      <c r="M64" s="156" t="s">
        <v>80</v>
      </c>
      <c r="N64" s="389" t="s">
        <v>80</v>
      </c>
    </row>
    <row r="65" spans="1:14" ht="12.75" hidden="1" customHeight="1" outlineLevel="1" x14ac:dyDescent="0.2">
      <c r="A65" s="248">
        <f t="shared" si="5"/>
        <v>42156</v>
      </c>
      <c r="B65" s="27"/>
      <c r="C65" s="26" t="s">
        <v>169</v>
      </c>
      <c r="D65" s="451" t="str">
        <f t="shared" si="11"/>
        <v>2015-16</v>
      </c>
      <c r="E65" s="452">
        <f t="shared" si="7"/>
        <v>6</v>
      </c>
      <c r="F65" s="54">
        <f>IFERROR(VLOOKUP( CONCATENATE($D65,$F$5,$E65), Raw!$A$5:$BC$10127,MATCH(F$9,Raw!$A$3:$BC$3,0), 0), "-")</f>
        <v>2493</v>
      </c>
      <c r="G65" s="102">
        <f>IFERROR(VLOOKUP( CONCATENATE($D65,$F$5,$E65), Raw!$A$5:$BC$10127,MATCH(G$9,Raw!$A$3:$BC$3,0), 0), "-")</f>
        <v>750</v>
      </c>
      <c r="H65" s="71">
        <f t="shared" si="8"/>
        <v>0.30084235860409148</v>
      </c>
      <c r="I65" s="54">
        <f>IFERROR(VLOOKUP( CONCATENATE($D65,$F$5,$E65), Raw!$A$5:$BC$10127,MATCH(I$9,Raw!$A$3:$BC$3,0), 0), "-")</f>
        <v>352</v>
      </c>
      <c r="J65" s="102">
        <f>IFERROR(VLOOKUP( CONCATENATE($D65,$F$5,$E65), Raw!$A$5:$BC$10127,MATCH(J$9,Raw!$A$3:$BC$3,0), 0), "-")</f>
        <v>186</v>
      </c>
      <c r="K65" s="71">
        <f t="shared" si="4"/>
        <v>0.52840909090909094</v>
      </c>
      <c r="L65" s="238" t="s">
        <v>80</v>
      </c>
      <c r="M65" s="156" t="s">
        <v>80</v>
      </c>
      <c r="N65" s="389" t="s">
        <v>80</v>
      </c>
    </row>
    <row r="66" spans="1:14" ht="12.75" hidden="1" customHeight="1" outlineLevel="1" x14ac:dyDescent="0.2">
      <c r="A66" s="248">
        <f t="shared" si="5"/>
        <v>42186</v>
      </c>
      <c r="B66" s="27"/>
      <c r="C66" s="26" t="s">
        <v>170</v>
      </c>
      <c r="D66" s="451" t="str">
        <f t="shared" si="11"/>
        <v>2015-16</v>
      </c>
      <c r="E66" s="452">
        <f t="shared" si="7"/>
        <v>7</v>
      </c>
      <c r="F66" s="54">
        <f>IFERROR(VLOOKUP( CONCATENATE($D66,$F$5,$E66), Raw!$A$5:$BC$10127,MATCH(F$9,Raw!$A$3:$BC$3,0), 0), "-")</f>
        <v>2456</v>
      </c>
      <c r="G66" s="102">
        <f>IFERROR(VLOOKUP( CONCATENATE($D66,$F$5,$E66), Raw!$A$5:$BC$10127,MATCH(G$9,Raw!$A$3:$BC$3,0), 0), "-")</f>
        <v>655</v>
      </c>
      <c r="H66" s="71">
        <f t="shared" si="8"/>
        <v>0.26669381107491857</v>
      </c>
      <c r="I66" s="54">
        <f>IFERROR(VLOOKUP( CONCATENATE($D66,$F$5,$E66), Raw!$A$5:$BC$10127,MATCH(I$9,Raw!$A$3:$BC$3,0), 0), "-")</f>
        <v>320</v>
      </c>
      <c r="J66" s="102">
        <f>IFERROR(VLOOKUP( CONCATENATE($D66,$F$5,$E66), Raw!$A$5:$BC$10127,MATCH(J$9,Raw!$A$3:$BC$3,0), 0), "-")</f>
        <v>164</v>
      </c>
      <c r="K66" s="71">
        <f t="shared" si="4"/>
        <v>0.51249999999999996</v>
      </c>
      <c r="L66" s="238" t="s">
        <v>80</v>
      </c>
      <c r="M66" s="156" t="s">
        <v>80</v>
      </c>
      <c r="N66" s="389" t="s">
        <v>80</v>
      </c>
    </row>
    <row r="67" spans="1:14" ht="12.75" hidden="1" customHeight="1" outlineLevel="1" x14ac:dyDescent="0.2">
      <c r="A67" s="248">
        <f t="shared" si="5"/>
        <v>42217</v>
      </c>
      <c r="B67" s="27"/>
      <c r="C67" s="26" t="s">
        <v>171</v>
      </c>
      <c r="D67" s="451" t="str">
        <f t="shared" si="11"/>
        <v>2015-16</v>
      </c>
      <c r="E67" s="452">
        <f t="shared" si="7"/>
        <v>8</v>
      </c>
      <c r="F67" s="54">
        <f>IFERROR(VLOOKUP( CONCATENATE($D67,$F$5,$E67), Raw!$A$5:$BC$10127,MATCH(F$9,Raw!$A$3:$BC$3,0), 0), "-")</f>
        <v>2374</v>
      </c>
      <c r="G67" s="102">
        <f>IFERROR(VLOOKUP( CONCATENATE($D67,$F$5,$E67), Raw!$A$5:$BC$10127,MATCH(G$9,Raw!$A$3:$BC$3,0), 0), "-")</f>
        <v>677</v>
      </c>
      <c r="H67" s="71">
        <f t="shared" si="8"/>
        <v>0.2851727042965459</v>
      </c>
      <c r="I67" s="54">
        <f>IFERROR(VLOOKUP( CONCATENATE($D67,$F$5,$E67), Raw!$A$5:$BC$10127,MATCH(I$9,Raw!$A$3:$BC$3,0), 0), "-")</f>
        <v>323</v>
      </c>
      <c r="J67" s="102">
        <f>IFERROR(VLOOKUP( CONCATENATE($D67,$F$5,$E67), Raw!$A$5:$BC$10127,MATCH(J$9,Raw!$A$3:$BC$3,0), 0), "-")</f>
        <v>177</v>
      </c>
      <c r="K67" s="71">
        <f t="shared" si="4"/>
        <v>0.54798761609907121</v>
      </c>
      <c r="L67" s="238" t="s">
        <v>80</v>
      </c>
      <c r="M67" s="156" t="s">
        <v>80</v>
      </c>
      <c r="N67" s="389" t="s">
        <v>80</v>
      </c>
    </row>
    <row r="68" spans="1:14" ht="12.75" hidden="1" customHeight="1" outlineLevel="1" x14ac:dyDescent="0.2">
      <c r="A68" s="248">
        <f t="shared" si="5"/>
        <v>42248</v>
      </c>
      <c r="B68" s="27"/>
      <c r="C68" s="26" t="s">
        <v>172</v>
      </c>
      <c r="D68" s="451" t="str">
        <f t="shared" si="11"/>
        <v>2015-16</v>
      </c>
      <c r="E68" s="452">
        <f t="shared" si="7"/>
        <v>9</v>
      </c>
      <c r="F68" s="54">
        <f>IFERROR(VLOOKUP( CONCATENATE($D68,$F$5,$E68), Raw!$A$5:$BC$10127,MATCH(F$9,Raw!$A$3:$BC$3,0), 0), "-")</f>
        <v>2393</v>
      </c>
      <c r="G68" s="102">
        <f>IFERROR(VLOOKUP( CONCATENATE($D68,$F$5,$E68), Raw!$A$5:$BC$10127,MATCH(G$9,Raw!$A$3:$BC$3,0), 0), "-")</f>
        <v>656</v>
      </c>
      <c r="H68" s="71">
        <f t="shared" si="8"/>
        <v>0.27413288758880067</v>
      </c>
      <c r="I68" s="54">
        <f>IFERROR(VLOOKUP( CONCATENATE($D68,$F$5,$E68), Raw!$A$5:$BC$10127,MATCH(I$9,Raw!$A$3:$BC$3,0), 0), "-")</f>
        <v>305</v>
      </c>
      <c r="J68" s="102">
        <f>IFERROR(VLOOKUP( CONCATENATE($D68,$F$5,$E68), Raw!$A$5:$BC$10127,MATCH(J$9,Raw!$A$3:$BC$3,0), 0), "-")</f>
        <v>150</v>
      </c>
      <c r="K68" s="71">
        <f t="shared" si="4"/>
        <v>0.49180327868852458</v>
      </c>
      <c r="L68" s="238" t="s">
        <v>80</v>
      </c>
      <c r="M68" s="156" t="s">
        <v>80</v>
      </c>
      <c r="N68" s="389" t="s">
        <v>80</v>
      </c>
    </row>
    <row r="69" spans="1:14" ht="12.75" hidden="1" customHeight="1" outlineLevel="1" x14ac:dyDescent="0.2">
      <c r="A69" s="248">
        <f t="shared" si="5"/>
        <v>42278</v>
      </c>
      <c r="B69" s="27"/>
      <c r="C69" s="26" t="s">
        <v>173</v>
      </c>
      <c r="D69" s="451" t="str">
        <f t="shared" si="11"/>
        <v>2015-16</v>
      </c>
      <c r="E69" s="452">
        <f t="shared" si="7"/>
        <v>10</v>
      </c>
      <c r="F69" s="54">
        <f>IFERROR(VLOOKUP( CONCATENATE($D69,$F$5,$E69), Raw!$A$5:$BC$10127,MATCH(F$9,Raw!$A$3:$BC$3,0), 0), "-")</f>
        <v>2626</v>
      </c>
      <c r="G69" s="102">
        <f>IFERROR(VLOOKUP( CONCATENATE($D69,$F$5,$E69), Raw!$A$5:$BC$10127,MATCH(G$9,Raw!$A$3:$BC$3,0), 0), "-")</f>
        <v>733</v>
      </c>
      <c r="H69" s="71">
        <f t="shared" si="8"/>
        <v>0.27913175932977913</v>
      </c>
      <c r="I69" s="54">
        <f>IFERROR(VLOOKUP( CONCATENATE($D69,$F$5,$E69), Raw!$A$5:$BC$10127,MATCH(I$9,Raw!$A$3:$BC$3,0), 0), "-")</f>
        <v>338</v>
      </c>
      <c r="J69" s="102">
        <f>IFERROR(VLOOKUP( CONCATENATE($D69,$F$5,$E69), Raw!$A$5:$BC$10127,MATCH(J$9,Raw!$A$3:$BC$3,0), 0), "-")</f>
        <v>175</v>
      </c>
      <c r="K69" s="71">
        <f t="shared" si="4"/>
        <v>0.51775147928994081</v>
      </c>
      <c r="L69" s="238" t="s">
        <v>80</v>
      </c>
      <c r="M69" s="156" t="s">
        <v>80</v>
      </c>
      <c r="N69" s="389" t="s">
        <v>80</v>
      </c>
    </row>
    <row r="70" spans="1:14" ht="12.75" hidden="1" customHeight="1" outlineLevel="1" x14ac:dyDescent="0.2">
      <c r="A70" s="248">
        <f t="shared" si="5"/>
        <v>42309</v>
      </c>
      <c r="B70" s="27"/>
      <c r="C70" s="26" t="s">
        <v>174</v>
      </c>
      <c r="D70" s="451" t="str">
        <f t="shared" si="11"/>
        <v>2015-16</v>
      </c>
      <c r="E70" s="452">
        <f t="shared" si="7"/>
        <v>11</v>
      </c>
      <c r="F70" s="54">
        <f>IFERROR(VLOOKUP( CONCATENATE($D70,$F$5,$E70), Raw!$A$5:$BC$10127,MATCH(F$9,Raw!$A$3:$BC$3,0), 0), "-")</f>
        <v>2444</v>
      </c>
      <c r="G70" s="102">
        <f>IFERROR(VLOOKUP( CONCATENATE($D70,$F$5,$E70), Raw!$A$5:$BC$10127,MATCH(G$9,Raw!$A$3:$BC$3,0), 0), "-")</f>
        <v>678</v>
      </c>
      <c r="H70" s="71">
        <f t="shared" si="8"/>
        <v>0.27741407528641571</v>
      </c>
      <c r="I70" s="54">
        <f>IFERROR(VLOOKUP( CONCATENATE($D70,$F$5,$E70), Raw!$A$5:$BC$10127,MATCH(I$9,Raw!$A$3:$BC$3,0), 0), "-")</f>
        <v>328</v>
      </c>
      <c r="J70" s="102">
        <f>IFERROR(VLOOKUP( CONCATENATE($D70,$F$5,$E70), Raw!$A$5:$BC$10127,MATCH(J$9,Raw!$A$3:$BC$3,0), 0), "-")</f>
        <v>158</v>
      </c>
      <c r="K70" s="71">
        <f t="shared" si="4"/>
        <v>0.48170731707317072</v>
      </c>
      <c r="L70" s="238" t="s">
        <v>80</v>
      </c>
      <c r="M70" s="156" t="s">
        <v>80</v>
      </c>
      <c r="N70" s="389" t="s">
        <v>80</v>
      </c>
    </row>
    <row r="71" spans="1:14" ht="12.75" hidden="1" customHeight="1" outlineLevel="1" x14ac:dyDescent="0.2">
      <c r="A71" s="248">
        <f t="shared" si="5"/>
        <v>42339</v>
      </c>
      <c r="B71" s="27"/>
      <c r="C71" s="26" t="s">
        <v>175</v>
      </c>
      <c r="D71" s="451" t="str">
        <f t="shared" si="11"/>
        <v>2015-16</v>
      </c>
      <c r="E71" s="452">
        <f t="shared" si="7"/>
        <v>12</v>
      </c>
      <c r="F71" s="54">
        <f>IFERROR(VLOOKUP( CONCATENATE($D71,$F$5,$E71), Raw!$A$5:$BC$10127,MATCH(F$9,Raw!$A$3:$BC$3,0), 0), "-")</f>
        <v>2680</v>
      </c>
      <c r="G71" s="102">
        <f>IFERROR(VLOOKUP( CONCATENATE($D71,$F$5,$E71), Raw!$A$5:$BC$10127,MATCH(G$9,Raw!$A$3:$BC$3,0), 0), "-")</f>
        <v>735</v>
      </c>
      <c r="H71" s="71">
        <f t="shared" si="8"/>
        <v>0.27425373134328357</v>
      </c>
      <c r="I71" s="54">
        <f>IFERROR(VLOOKUP( CONCATENATE($D71,$F$5,$E71), Raw!$A$5:$BC$10127,MATCH(I$9,Raw!$A$3:$BC$3,0), 0), "-")</f>
        <v>348</v>
      </c>
      <c r="J71" s="102">
        <f>IFERROR(VLOOKUP( CONCATENATE($D71,$F$5,$E71), Raw!$A$5:$BC$10127,MATCH(J$9,Raw!$A$3:$BC$3,0), 0), "-")</f>
        <v>162</v>
      </c>
      <c r="K71" s="71">
        <f t="shared" si="4"/>
        <v>0.46551724137931033</v>
      </c>
      <c r="L71" s="238" t="s">
        <v>80</v>
      </c>
      <c r="M71" s="156" t="s">
        <v>80</v>
      </c>
      <c r="N71" s="389" t="s">
        <v>80</v>
      </c>
    </row>
    <row r="72" spans="1:14" ht="12.75" hidden="1" customHeight="1" outlineLevel="1" x14ac:dyDescent="0.2">
      <c r="A72" s="248">
        <f t="shared" si="5"/>
        <v>42370</v>
      </c>
      <c r="B72" s="27"/>
      <c r="C72" s="26" t="s">
        <v>176</v>
      </c>
      <c r="D72" s="451" t="str">
        <f t="shared" si="11"/>
        <v>2015-16</v>
      </c>
      <c r="E72" s="452">
        <f t="shared" si="7"/>
        <v>1</v>
      </c>
      <c r="F72" s="54">
        <f>IFERROR(VLOOKUP( CONCATENATE($D72,$F$5,$E72), Raw!$A$5:$BC$10127,MATCH(F$9,Raw!$A$3:$BC$3,0), 0), "-")</f>
        <v>2939</v>
      </c>
      <c r="G72" s="102">
        <f>IFERROR(VLOOKUP( CONCATENATE($D72,$F$5,$E72), Raw!$A$5:$BC$10127,MATCH(G$9,Raw!$A$3:$BC$3,0), 0), "-")</f>
        <v>776</v>
      </c>
      <c r="H72" s="71">
        <f t="shared" si="8"/>
        <v>0.26403538618577749</v>
      </c>
      <c r="I72" s="54">
        <f>IFERROR(VLOOKUP( CONCATENATE($D72,$F$5,$E72), Raw!$A$5:$BC$10127,MATCH(I$9,Raw!$A$3:$BC$3,0), 0), "-")</f>
        <v>366</v>
      </c>
      <c r="J72" s="102">
        <f>IFERROR(VLOOKUP( CONCATENATE($D72,$F$5,$E72), Raw!$A$5:$BC$10127,MATCH(J$9,Raw!$A$3:$BC$3,0), 0), "-")</f>
        <v>162</v>
      </c>
      <c r="K72" s="71">
        <f t="shared" si="4"/>
        <v>0.44262295081967212</v>
      </c>
      <c r="L72" s="238" t="s">
        <v>80</v>
      </c>
      <c r="M72" s="156" t="s">
        <v>80</v>
      </c>
      <c r="N72" s="389" t="s">
        <v>80</v>
      </c>
    </row>
    <row r="73" spans="1:14" ht="12.75" hidden="1" customHeight="1" outlineLevel="1" x14ac:dyDescent="0.2">
      <c r="A73" s="248">
        <f t="shared" si="5"/>
        <v>42401</v>
      </c>
      <c r="B73" s="27"/>
      <c r="C73" s="26" t="s">
        <v>177</v>
      </c>
      <c r="D73" s="451" t="str">
        <f t="shared" si="11"/>
        <v>2015-16</v>
      </c>
      <c r="E73" s="452">
        <f t="shared" si="7"/>
        <v>2</v>
      </c>
      <c r="F73" s="54">
        <f>IFERROR(VLOOKUP( CONCATENATE($D73,$F$5,$E73), Raw!$A$5:$BC$10127,MATCH(F$9,Raw!$A$3:$BC$3,0), 0), "-")</f>
        <v>2682</v>
      </c>
      <c r="G73" s="102">
        <f>IFERROR(VLOOKUP( CONCATENATE($D73,$F$5,$E73), Raw!$A$5:$BC$10127,MATCH(G$9,Raw!$A$3:$BC$3,0), 0), "-")</f>
        <v>739</v>
      </c>
      <c r="H73" s="71">
        <f t="shared" si="8"/>
        <v>0.27554064131245337</v>
      </c>
      <c r="I73" s="54">
        <f>IFERROR(VLOOKUP( CONCATENATE($D73,$F$5,$E73), Raw!$A$5:$BC$10127,MATCH(I$9,Raw!$A$3:$BC$3,0), 0), "-")</f>
        <v>332</v>
      </c>
      <c r="J73" s="102">
        <f>IFERROR(VLOOKUP( CONCATENATE($D73,$F$5,$E73), Raw!$A$5:$BC$10127,MATCH(J$9,Raw!$A$3:$BC$3,0), 0), "-")</f>
        <v>160</v>
      </c>
      <c r="K73" s="71">
        <f t="shared" si="4"/>
        <v>0.48192771084337349</v>
      </c>
      <c r="L73" s="238" t="s">
        <v>80</v>
      </c>
      <c r="M73" s="156" t="s">
        <v>80</v>
      </c>
      <c r="N73" s="389" t="s">
        <v>80</v>
      </c>
    </row>
    <row r="74" spans="1:14" ht="12.75" hidden="1" customHeight="1" outlineLevel="1" x14ac:dyDescent="0.2">
      <c r="A74" s="248">
        <f t="shared" si="5"/>
        <v>42430</v>
      </c>
      <c r="B74" s="27"/>
      <c r="C74" s="26" t="s">
        <v>178</v>
      </c>
      <c r="D74" s="451" t="str">
        <f t="shared" si="11"/>
        <v>2015-16</v>
      </c>
      <c r="E74" s="452">
        <f t="shared" si="7"/>
        <v>3</v>
      </c>
      <c r="F74" s="54">
        <f>IFERROR(VLOOKUP( CONCATENATE($D74,$F$5,$E74), Raw!$A$5:$BC$10127,MATCH(F$9,Raw!$A$3:$BC$3,0), 0), "-")</f>
        <v>2812</v>
      </c>
      <c r="G74" s="102">
        <f>IFERROR(VLOOKUP( CONCATENATE($D74,$F$5,$E74), Raw!$A$5:$BC$10127,MATCH(G$9,Raw!$A$3:$BC$3,0), 0), "-")</f>
        <v>796</v>
      </c>
      <c r="H74" s="71">
        <f t="shared" si="8"/>
        <v>0.28307254623044098</v>
      </c>
      <c r="I74" s="54">
        <f>IFERROR(VLOOKUP( CONCATENATE($D74,$F$5,$E74), Raw!$A$5:$BC$10127,MATCH(I$9,Raw!$A$3:$BC$3,0), 0), "-")</f>
        <v>320</v>
      </c>
      <c r="J74" s="102">
        <f>IFERROR(VLOOKUP( CONCATENATE($D74,$F$5,$E74), Raw!$A$5:$BC$10127,MATCH(J$9,Raw!$A$3:$BC$3,0), 0), "-")</f>
        <v>174</v>
      </c>
      <c r="K74" s="71">
        <f t="shared" si="4"/>
        <v>0.54374999999999996</v>
      </c>
      <c r="L74" s="238" t="s">
        <v>80</v>
      </c>
      <c r="M74" s="156" t="s">
        <v>80</v>
      </c>
      <c r="N74" s="389" t="s">
        <v>80</v>
      </c>
    </row>
    <row r="75" spans="1:14" collapsed="1" x14ac:dyDescent="0.2">
      <c r="A75" s="248"/>
      <c r="B75" s="31"/>
      <c r="C75" s="30" t="s">
        <v>187</v>
      </c>
      <c r="D75" s="453"/>
      <c r="E75" s="454"/>
      <c r="F75" s="55">
        <f>SUM(F63:F74)</f>
        <v>30633</v>
      </c>
      <c r="G75" s="103">
        <f>SUM(G63:G74)</f>
        <v>8519</v>
      </c>
      <c r="H75" s="72">
        <f t="shared" si="8"/>
        <v>0.27809878235889401</v>
      </c>
      <c r="I75" s="55">
        <f>SUM(I63:I74)</f>
        <v>3991</v>
      </c>
      <c r="J75" s="103">
        <f>SUM(J63:J74)</f>
        <v>2016</v>
      </c>
      <c r="K75" s="72">
        <f t="shared" si="4"/>
        <v>0.50513655725382112</v>
      </c>
      <c r="L75" s="237" t="s">
        <v>80</v>
      </c>
      <c r="M75" s="157" t="s">
        <v>80</v>
      </c>
      <c r="N75" s="390" t="s">
        <v>80</v>
      </c>
    </row>
    <row r="76" spans="1:14" ht="12.75" hidden="1" customHeight="1" outlineLevel="1" x14ac:dyDescent="0.2">
      <c r="A76" s="248">
        <f>DATE(LEFT(D76,4)+IF(E76&lt;4,1,0),E76,1)</f>
        <v>42461</v>
      </c>
      <c r="B76" s="27" t="s">
        <v>188</v>
      </c>
      <c r="C76" s="26" t="s">
        <v>167</v>
      </c>
      <c r="D76" s="449" t="str">
        <f t="shared" ref="D76:D87" si="12">IF(B76="",D75,LEFT(B76,7))</f>
        <v>2016-17</v>
      </c>
      <c r="E76" s="450">
        <f>MONTH(1&amp;LEFT(C76,3))</f>
        <v>4</v>
      </c>
      <c r="F76" s="54">
        <f>IFERROR(VLOOKUP( CONCATENATE($D76,$F$5,$E76), Raw!$A$5:$BC$10127,MATCH(F$9,Raw!$A$3:$BC$3,0), 0), "-")</f>
        <v>2538</v>
      </c>
      <c r="G76" s="102">
        <f>IFERROR(VLOOKUP( CONCATENATE($D76,$F$5,$E76), Raw!$A$5:$BC$10127,MATCH(G$9,Raw!$A$3:$BC$3,0), 0), "-")</f>
        <v>760</v>
      </c>
      <c r="H76" s="71">
        <f t="shared" si="8"/>
        <v>0.29944838455476752</v>
      </c>
      <c r="I76" s="54">
        <f>IFERROR(VLOOKUP( CONCATENATE($D76,$F$5,$E76), Raw!$A$5:$BC$10127,MATCH(I$9,Raw!$A$3:$BC$3,0), 0), "-")</f>
        <v>333</v>
      </c>
      <c r="J76" s="102">
        <f>IFERROR(VLOOKUP( CONCATENATE($D76,$F$5,$E76), Raw!$A$5:$BC$10127,MATCH(J$9,Raw!$A$3:$BC$3,0), 0), "-")</f>
        <v>177</v>
      </c>
      <c r="K76" s="71">
        <f t="shared" ref="K76:K139" si="13">IF( ISERROR(J76/I76), "-", J76/I76)</f>
        <v>0.53153153153153154</v>
      </c>
      <c r="L76" s="238" t="s">
        <v>80</v>
      </c>
      <c r="M76" s="156" t="s">
        <v>80</v>
      </c>
      <c r="N76" s="389" t="s">
        <v>80</v>
      </c>
    </row>
    <row r="77" spans="1:14" ht="12.75" hidden="1" customHeight="1" outlineLevel="1" x14ac:dyDescent="0.2">
      <c r="A77" s="248">
        <f t="shared" si="5"/>
        <v>42491</v>
      </c>
      <c r="B77" s="27"/>
      <c r="C77" s="26" t="s">
        <v>168</v>
      </c>
      <c r="D77" s="451" t="str">
        <f t="shared" si="12"/>
        <v>2016-17</v>
      </c>
      <c r="E77" s="452">
        <f t="shared" si="7"/>
        <v>5</v>
      </c>
      <c r="F77" s="54">
        <f>IFERROR(VLOOKUP( CONCATENATE($D77,$F$5,$E77), Raw!$A$5:$BC$10127,MATCH(F$9,Raw!$A$3:$BC$3,0), 0), "-")</f>
        <v>2332</v>
      </c>
      <c r="G77" s="102">
        <f>IFERROR(VLOOKUP( CONCATENATE($D77,$F$5,$E77), Raw!$A$5:$BC$10127,MATCH(G$9,Raw!$A$3:$BC$3,0), 0), "-")</f>
        <v>688</v>
      </c>
      <c r="H77" s="71">
        <f t="shared" si="8"/>
        <v>0.29502572898799312</v>
      </c>
      <c r="I77" s="54">
        <f>IFERROR(VLOOKUP( CONCATENATE($D77,$F$5,$E77), Raw!$A$5:$BC$10127,MATCH(I$9,Raw!$A$3:$BC$3,0), 0), "-")</f>
        <v>313</v>
      </c>
      <c r="J77" s="102">
        <f>IFERROR(VLOOKUP( CONCATENATE($D77,$F$5,$E77), Raw!$A$5:$BC$10127,MATCH(J$9,Raw!$A$3:$BC$3,0), 0), "-")</f>
        <v>170</v>
      </c>
      <c r="K77" s="71">
        <f t="shared" si="13"/>
        <v>0.54313099041533541</v>
      </c>
      <c r="L77" s="238" t="s">
        <v>80</v>
      </c>
      <c r="M77" s="156" t="s">
        <v>80</v>
      </c>
      <c r="N77" s="389" t="s">
        <v>80</v>
      </c>
    </row>
    <row r="78" spans="1:14" ht="12.75" hidden="1" customHeight="1" outlineLevel="1" x14ac:dyDescent="0.2">
      <c r="A78" s="248">
        <f t="shared" si="5"/>
        <v>42522</v>
      </c>
      <c r="B78" s="27"/>
      <c r="C78" s="26" t="s">
        <v>169</v>
      </c>
      <c r="D78" s="451" t="str">
        <f t="shared" si="12"/>
        <v>2016-17</v>
      </c>
      <c r="E78" s="452">
        <f t="shared" si="7"/>
        <v>6</v>
      </c>
      <c r="F78" s="54">
        <f>IFERROR(VLOOKUP( CONCATENATE($D78,$F$5,$E78), Raw!$A$5:$BC$10127,MATCH(F$9,Raw!$A$3:$BC$3,0), 0), "-")</f>
        <v>2306</v>
      </c>
      <c r="G78" s="102">
        <f>IFERROR(VLOOKUP( CONCATENATE($D78,$F$5,$E78), Raw!$A$5:$BC$10127,MATCH(G$9,Raw!$A$3:$BC$3,0), 0), "-")</f>
        <v>684</v>
      </c>
      <c r="H78" s="71">
        <f t="shared" si="8"/>
        <v>0.29661751951431048</v>
      </c>
      <c r="I78" s="54">
        <f>IFERROR(VLOOKUP( CONCATENATE($D78,$F$5,$E78), Raw!$A$5:$BC$10127,MATCH(I$9,Raw!$A$3:$BC$3,0), 0), "-")</f>
        <v>343</v>
      </c>
      <c r="J78" s="102">
        <f>IFERROR(VLOOKUP( CONCATENATE($D78,$F$5,$E78), Raw!$A$5:$BC$10127,MATCH(J$9,Raw!$A$3:$BC$3,0), 0), "-")</f>
        <v>178</v>
      </c>
      <c r="K78" s="71">
        <f t="shared" si="13"/>
        <v>0.51895043731778423</v>
      </c>
      <c r="L78" s="238" t="s">
        <v>80</v>
      </c>
      <c r="M78" s="156" t="s">
        <v>80</v>
      </c>
      <c r="N78" s="389" t="s">
        <v>80</v>
      </c>
    </row>
    <row r="79" spans="1:14" ht="12.75" hidden="1" customHeight="1" outlineLevel="1" x14ac:dyDescent="0.2">
      <c r="A79" s="248">
        <f t="shared" si="5"/>
        <v>42552</v>
      </c>
      <c r="B79" s="27"/>
      <c r="C79" s="26" t="s">
        <v>170</v>
      </c>
      <c r="D79" s="451" t="str">
        <f t="shared" si="12"/>
        <v>2016-17</v>
      </c>
      <c r="E79" s="452">
        <f t="shared" si="7"/>
        <v>7</v>
      </c>
      <c r="F79" s="54">
        <f>IFERROR(VLOOKUP( CONCATENATE($D79,$F$5,$E79), Raw!$A$5:$BC$10127,MATCH(F$9,Raw!$A$3:$BC$3,0), 0), "-")</f>
        <v>2384</v>
      </c>
      <c r="G79" s="102">
        <f>IFERROR(VLOOKUP( CONCATENATE($D79,$F$5,$E79), Raw!$A$5:$BC$10127,MATCH(G$9,Raw!$A$3:$BC$3,0), 0), "-")</f>
        <v>709</v>
      </c>
      <c r="H79" s="71">
        <f t="shared" si="8"/>
        <v>0.2973993288590604</v>
      </c>
      <c r="I79" s="54">
        <f>IFERROR(VLOOKUP( CONCATENATE($D79,$F$5,$E79), Raw!$A$5:$BC$10127,MATCH(I$9,Raw!$A$3:$BC$3,0), 0), "-")</f>
        <v>351</v>
      </c>
      <c r="J79" s="102">
        <f>IFERROR(VLOOKUP( CONCATENATE($D79,$F$5,$E79), Raw!$A$5:$BC$10127,MATCH(J$9,Raw!$A$3:$BC$3,0), 0), "-")</f>
        <v>187</v>
      </c>
      <c r="K79" s="71">
        <f t="shared" si="13"/>
        <v>0.53276353276353272</v>
      </c>
      <c r="L79" s="238" t="s">
        <v>80</v>
      </c>
      <c r="M79" s="156" t="s">
        <v>80</v>
      </c>
      <c r="N79" s="389" t="s">
        <v>80</v>
      </c>
    </row>
    <row r="80" spans="1:14" ht="12.75" hidden="1" customHeight="1" outlineLevel="1" x14ac:dyDescent="0.2">
      <c r="A80" s="248">
        <f t="shared" si="5"/>
        <v>42583</v>
      </c>
      <c r="B80" s="27"/>
      <c r="C80" s="26" t="s">
        <v>171</v>
      </c>
      <c r="D80" s="451" t="str">
        <f t="shared" si="12"/>
        <v>2016-17</v>
      </c>
      <c r="E80" s="452">
        <f t="shared" si="7"/>
        <v>8</v>
      </c>
      <c r="F80" s="54">
        <f>IFERROR(VLOOKUP( CONCATENATE($D80,$F$5,$E80), Raw!$A$5:$BC$10127,MATCH(F$9,Raw!$A$3:$BC$3,0), 0), "-")</f>
        <v>2407</v>
      </c>
      <c r="G80" s="102">
        <f>IFERROR(VLOOKUP( CONCATENATE($D80,$F$5,$E80), Raw!$A$5:$BC$10127,MATCH(G$9,Raw!$A$3:$BC$3,0), 0), "-")</f>
        <v>655</v>
      </c>
      <c r="H80" s="71">
        <f t="shared" si="8"/>
        <v>0.27212297465724966</v>
      </c>
      <c r="I80" s="54">
        <f>IFERROR(VLOOKUP( CONCATENATE($D80,$F$5,$E80), Raw!$A$5:$BC$10127,MATCH(I$9,Raw!$A$3:$BC$3,0), 0), "-")</f>
        <v>326</v>
      </c>
      <c r="J80" s="102">
        <f>IFERROR(VLOOKUP( CONCATENATE($D80,$F$5,$E80), Raw!$A$5:$BC$10127,MATCH(J$9,Raw!$A$3:$BC$3,0), 0), "-")</f>
        <v>170</v>
      </c>
      <c r="K80" s="71">
        <f t="shared" si="13"/>
        <v>0.5214723926380368</v>
      </c>
      <c r="L80" s="238" t="s">
        <v>80</v>
      </c>
      <c r="M80" s="156" t="s">
        <v>80</v>
      </c>
      <c r="N80" s="389" t="s">
        <v>80</v>
      </c>
    </row>
    <row r="81" spans="1:14" ht="12.75" hidden="1" customHeight="1" outlineLevel="1" x14ac:dyDescent="0.2">
      <c r="A81" s="248">
        <f t="shared" si="5"/>
        <v>42614</v>
      </c>
      <c r="B81" s="27"/>
      <c r="C81" s="26" t="s">
        <v>172</v>
      </c>
      <c r="D81" s="451" t="str">
        <f t="shared" si="12"/>
        <v>2016-17</v>
      </c>
      <c r="E81" s="452">
        <f t="shared" si="7"/>
        <v>9</v>
      </c>
      <c r="F81" s="54">
        <f>IFERROR(VLOOKUP( CONCATENATE($D81,$F$5,$E81), Raw!$A$5:$BC$10127,MATCH(F$9,Raw!$A$3:$BC$3,0), 0), "-")</f>
        <v>2267</v>
      </c>
      <c r="G81" s="102">
        <f>IFERROR(VLOOKUP( CONCATENATE($D81,$F$5,$E81), Raw!$A$5:$BC$10127,MATCH(G$9,Raw!$A$3:$BC$3,0), 0), "-")</f>
        <v>655</v>
      </c>
      <c r="H81" s="71">
        <f t="shared" si="8"/>
        <v>0.28892809880899867</v>
      </c>
      <c r="I81" s="54">
        <f>IFERROR(VLOOKUP( CONCATENATE($D81,$F$5,$E81), Raw!$A$5:$BC$10127,MATCH(I$9,Raw!$A$3:$BC$3,0), 0), "-")</f>
        <v>348</v>
      </c>
      <c r="J81" s="102">
        <f>IFERROR(VLOOKUP( CONCATENATE($D81,$F$5,$E81), Raw!$A$5:$BC$10127,MATCH(J$9,Raw!$A$3:$BC$3,0), 0), "-")</f>
        <v>174</v>
      </c>
      <c r="K81" s="71">
        <f t="shared" si="13"/>
        <v>0.5</v>
      </c>
      <c r="L81" s="238" t="s">
        <v>80</v>
      </c>
      <c r="M81" s="156" t="s">
        <v>80</v>
      </c>
      <c r="N81" s="389" t="s">
        <v>80</v>
      </c>
    </row>
    <row r="82" spans="1:14" ht="12.75" hidden="1" customHeight="1" outlineLevel="1" x14ac:dyDescent="0.2">
      <c r="A82" s="248">
        <f t="shared" si="5"/>
        <v>42644</v>
      </c>
      <c r="B82" s="27"/>
      <c r="C82" s="26" t="s">
        <v>173</v>
      </c>
      <c r="D82" s="451" t="str">
        <f t="shared" si="12"/>
        <v>2016-17</v>
      </c>
      <c r="E82" s="452">
        <f t="shared" si="7"/>
        <v>10</v>
      </c>
      <c r="F82" s="54">
        <f>IFERROR(VLOOKUP( CONCATENATE($D82,$F$5,$E82), Raw!$A$5:$BC$10127,MATCH(F$9,Raw!$A$3:$BC$3,0), 0), "-")</f>
        <v>2704</v>
      </c>
      <c r="G82" s="102">
        <f>IFERROR(VLOOKUP( CONCATENATE($D82,$F$5,$E82), Raw!$A$5:$BC$10127,MATCH(G$9,Raw!$A$3:$BC$3,0), 0), "-")</f>
        <v>729</v>
      </c>
      <c r="H82" s="71">
        <f t="shared" si="8"/>
        <v>0.26960059171597633</v>
      </c>
      <c r="I82" s="54">
        <f>IFERROR(VLOOKUP( CONCATENATE($D82,$F$5,$E82), Raw!$A$5:$BC$10127,MATCH(I$9,Raw!$A$3:$BC$3,0), 0), "-")</f>
        <v>366</v>
      </c>
      <c r="J82" s="102">
        <f>IFERROR(VLOOKUP( CONCATENATE($D82,$F$5,$E82), Raw!$A$5:$BC$10127,MATCH(J$9,Raw!$A$3:$BC$3,0), 0), "-")</f>
        <v>177</v>
      </c>
      <c r="K82" s="71">
        <f t="shared" si="13"/>
        <v>0.48360655737704916</v>
      </c>
      <c r="L82" s="238" t="s">
        <v>80</v>
      </c>
      <c r="M82" s="156" t="s">
        <v>80</v>
      </c>
      <c r="N82" s="389" t="s">
        <v>80</v>
      </c>
    </row>
    <row r="83" spans="1:14" ht="12.75" hidden="1" customHeight="1" outlineLevel="1" x14ac:dyDescent="0.2">
      <c r="A83" s="248">
        <f t="shared" si="5"/>
        <v>42675</v>
      </c>
      <c r="B83" s="27"/>
      <c r="C83" s="26" t="s">
        <v>174</v>
      </c>
      <c r="D83" s="451" t="str">
        <f t="shared" si="12"/>
        <v>2016-17</v>
      </c>
      <c r="E83" s="452">
        <f t="shared" si="7"/>
        <v>11</v>
      </c>
      <c r="F83" s="54">
        <f>IFERROR(VLOOKUP( CONCATENATE($D83,$F$5,$E83), Raw!$A$5:$BC$10127,MATCH(F$9,Raw!$A$3:$BC$3,0), 0), "-")</f>
        <v>2800</v>
      </c>
      <c r="G83" s="102">
        <f>IFERROR(VLOOKUP( CONCATENATE($D83,$F$5,$E83), Raw!$A$5:$BC$10127,MATCH(G$9,Raw!$A$3:$BC$3,0), 0), "-")</f>
        <v>804</v>
      </c>
      <c r="H83" s="71">
        <f t="shared" si="8"/>
        <v>0.28714285714285714</v>
      </c>
      <c r="I83" s="54">
        <f>IFERROR(VLOOKUP( CONCATENATE($D83,$F$5,$E83), Raw!$A$5:$BC$10127,MATCH(I$9,Raw!$A$3:$BC$3,0), 0), "-")</f>
        <v>412</v>
      </c>
      <c r="J83" s="102">
        <f>IFERROR(VLOOKUP( CONCATENATE($D83,$F$5,$E83), Raw!$A$5:$BC$10127,MATCH(J$9,Raw!$A$3:$BC$3,0), 0), "-")</f>
        <v>226</v>
      </c>
      <c r="K83" s="71">
        <f t="shared" si="13"/>
        <v>0.54854368932038833</v>
      </c>
      <c r="L83" s="238" t="s">
        <v>80</v>
      </c>
      <c r="M83" s="156" t="s">
        <v>80</v>
      </c>
      <c r="N83" s="389" t="s">
        <v>80</v>
      </c>
    </row>
    <row r="84" spans="1:14" ht="12.75" hidden="1" customHeight="1" outlineLevel="1" x14ac:dyDescent="0.2">
      <c r="A84" s="248">
        <f t="shared" si="5"/>
        <v>42705</v>
      </c>
      <c r="B84" s="27"/>
      <c r="C84" s="26" t="s">
        <v>175</v>
      </c>
      <c r="D84" s="451" t="str">
        <f t="shared" si="12"/>
        <v>2016-17</v>
      </c>
      <c r="E84" s="452">
        <f t="shared" si="7"/>
        <v>12</v>
      </c>
      <c r="F84" s="54">
        <f>IFERROR(VLOOKUP( CONCATENATE($D84,$F$5,$E84), Raw!$A$5:$BC$10127,MATCH(F$9,Raw!$A$3:$BC$3,0), 0), "-")</f>
        <v>3078</v>
      </c>
      <c r="G84" s="102">
        <f>IFERROR(VLOOKUP( CONCATENATE($D84,$F$5,$E84), Raw!$A$5:$BC$10127,MATCH(G$9,Raw!$A$3:$BC$3,0), 0), "-")</f>
        <v>850</v>
      </c>
      <c r="H84" s="71">
        <f t="shared" si="8"/>
        <v>0.27615334632878491</v>
      </c>
      <c r="I84" s="54">
        <f>IFERROR(VLOOKUP( CONCATENATE($D84,$F$5,$E84), Raw!$A$5:$BC$10127,MATCH(I$9,Raw!$A$3:$BC$3,0), 0), "-")</f>
        <v>397</v>
      </c>
      <c r="J84" s="102">
        <f>IFERROR(VLOOKUP( CONCATENATE($D84,$F$5,$E84), Raw!$A$5:$BC$10127,MATCH(J$9,Raw!$A$3:$BC$3,0), 0), "-")</f>
        <v>178</v>
      </c>
      <c r="K84" s="71">
        <f t="shared" si="13"/>
        <v>0.44836272040302266</v>
      </c>
      <c r="L84" s="238" t="s">
        <v>80</v>
      </c>
      <c r="M84" s="156" t="s">
        <v>80</v>
      </c>
      <c r="N84" s="389" t="s">
        <v>80</v>
      </c>
    </row>
    <row r="85" spans="1:14" ht="12.75" hidden="1" customHeight="1" outlineLevel="1" x14ac:dyDescent="0.2">
      <c r="A85" s="248">
        <f t="shared" si="5"/>
        <v>42736</v>
      </c>
      <c r="B85" s="27"/>
      <c r="C85" s="26" t="s">
        <v>176</v>
      </c>
      <c r="D85" s="451" t="str">
        <f t="shared" si="12"/>
        <v>2016-17</v>
      </c>
      <c r="E85" s="452">
        <f t="shared" si="7"/>
        <v>1</v>
      </c>
      <c r="F85" s="54">
        <f>IFERROR(VLOOKUP( CONCATENATE($D85,$F$5,$E85), Raw!$A$5:$BC$10127,MATCH(F$9,Raw!$A$3:$BC$3,0), 0), "-")</f>
        <v>3315</v>
      </c>
      <c r="G85" s="102">
        <f>IFERROR(VLOOKUP( CONCATENATE($D85,$F$5,$E85), Raw!$A$5:$BC$10127,MATCH(G$9,Raw!$A$3:$BC$3,0), 0), "-")</f>
        <v>912</v>
      </c>
      <c r="H85" s="71">
        <f t="shared" si="8"/>
        <v>0.27511312217194572</v>
      </c>
      <c r="I85" s="54">
        <f>IFERROR(VLOOKUP( CONCATENATE($D85,$F$5,$E85), Raw!$A$5:$BC$10127,MATCH(I$9,Raw!$A$3:$BC$3,0), 0), "-")</f>
        <v>429</v>
      </c>
      <c r="J85" s="102">
        <f>IFERROR(VLOOKUP( CONCATENATE($D85,$F$5,$E85), Raw!$A$5:$BC$10127,MATCH(J$9,Raw!$A$3:$BC$3,0), 0), "-")</f>
        <v>213</v>
      </c>
      <c r="K85" s="71">
        <f t="shared" si="13"/>
        <v>0.49650349650349651</v>
      </c>
      <c r="L85" s="238" t="s">
        <v>80</v>
      </c>
      <c r="M85" s="156" t="s">
        <v>80</v>
      </c>
      <c r="N85" s="389" t="s">
        <v>80</v>
      </c>
    </row>
    <row r="86" spans="1:14" ht="12.75" hidden="1" customHeight="1" outlineLevel="1" x14ac:dyDescent="0.2">
      <c r="A86" s="248">
        <f t="shared" si="5"/>
        <v>42767</v>
      </c>
      <c r="B86" s="27"/>
      <c r="C86" s="26" t="s">
        <v>177</v>
      </c>
      <c r="D86" s="451" t="str">
        <f t="shared" si="12"/>
        <v>2016-17</v>
      </c>
      <c r="E86" s="452">
        <f t="shared" si="7"/>
        <v>2</v>
      </c>
      <c r="F86" s="54">
        <f>IFERROR(VLOOKUP( CONCATENATE($D86,$F$5,$E86), Raw!$A$5:$BC$10127,MATCH(F$9,Raw!$A$3:$BC$3,0), 0), "-")</f>
        <v>2796</v>
      </c>
      <c r="G86" s="102">
        <f>IFERROR(VLOOKUP( CONCATENATE($D86,$F$5,$E86), Raw!$A$5:$BC$10127,MATCH(G$9,Raw!$A$3:$BC$3,0), 0), "-")</f>
        <v>787</v>
      </c>
      <c r="H86" s="71">
        <f t="shared" si="8"/>
        <v>0.28147353361945637</v>
      </c>
      <c r="I86" s="54">
        <f>IFERROR(VLOOKUP( CONCATENATE($D86,$F$5,$E86), Raw!$A$5:$BC$10127,MATCH(I$9,Raw!$A$3:$BC$3,0), 0), "-")</f>
        <v>400</v>
      </c>
      <c r="J86" s="102">
        <f>IFERROR(VLOOKUP( CONCATENATE($D86,$F$5,$E86), Raw!$A$5:$BC$10127,MATCH(J$9,Raw!$A$3:$BC$3,0), 0), "-")</f>
        <v>209</v>
      </c>
      <c r="K86" s="71">
        <f t="shared" si="13"/>
        <v>0.52249999999999996</v>
      </c>
      <c r="L86" s="238" t="s">
        <v>80</v>
      </c>
      <c r="M86" s="156" t="s">
        <v>80</v>
      </c>
      <c r="N86" s="389" t="s">
        <v>80</v>
      </c>
    </row>
    <row r="87" spans="1:14" ht="12.75" hidden="1" customHeight="1" outlineLevel="1" x14ac:dyDescent="0.2">
      <c r="A87" s="248">
        <f t="shared" si="5"/>
        <v>42795</v>
      </c>
      <c r="B87" s="27"/>
      <c r="C87" s="26" t="s">
        <v>178</v>
      </c>
      <c r="D87" s="451" t="str">
        <f t="shared" si="12"/>
        <v>2016-17</v>
      </c>
      <c r="E87" s="452">
        <f t="shared" si="7"/>
        <v>3</v>
      </c>
      <c r="F87" s="54">
        <f>IFERROR(VLOOKUP( CONCATENATE($D87,$F$5,$E87), Raw!$A$5:$BC$10127,MATCH(F$9,Raw!$A$3:$BC$3,0), 0), "-")</f>
        <v>2686</v>
      </c>
      <c r="G87" s="102">
        <f>IFERROR(VLOOKUP( CONCATENATE($D87,$F$5,$E87), Raw!$A$5:$BC$10127,MATCH(G$9,Raw!$A$3:$BC$3,0), 0), "-")</f>
        <v>815</v>
      </c>
      <c r="H87" s="71">
        <f t="shared" si="8"/>
        <v>0.30342516753536858</v>
      </c>
      <c r="I87" s="54">
        <f>IFERROR(VLOOKUP( CONCATENATE($D87,$F$5,$E87), Raw!$A$5:$BC$10127,MATCH(I$9,Raw!$A$3:$BC$3,0), 0), "-")</f>
        <v>417</v>
      </c>
      <c r="J87" s="102">
        <f>IFERROR(VLOOKUP( CONCATENATE($D87,$F$5,$E87), Raw!$A$5:$BC$10127,MATCH(J$9,Raw!$A$3:$BC$3,0), 0), "-")</f>
        <v>220</v>
      </c>
      <c r="K87" s="71">
        <f t="shared" si="13"/>
        <v>0.52757793764988015</v>
      </c>
      <c r="L87" s="238" t="s">
        <v>80</v>
      </c>
      <c r="M87" s="156" t="s">
        <v>80</v>
      </c>
      <c r="N87" s="389" t="s">
        <v>80</v>
      </c>
    </row>
    <row r="88" spans="1:14" collapsed="1" x14ac:dyDescent="0.2">
      <c r="A88" s="248"/>
      <c r="B88" s="31"/>
      <c r="C88" s="30" t="s">
        <v>189</v>
      </c>
      <c r="D88" s="453"/>
      <c r="E88" s="454"/>
      <c r="F88" s="55">
        <f>SUM(F76:F87)</f>
        <v>31613</v>
      </c>
      <c r="G88" s="103">
        <f>SUM(G76:G87)</f>
        <v>9048</v>
      </c>
      <c r="H88" s="72">
        <f t="shared" si="8"/>
        <v>0.28621136874070796</v>
      </c>
      <c r="I88" s="55">
        <f>SUM(I76:I87)</f>
        <v>4435</v>
      </c>
      <c r="J88" s="103">
        <f>SUM(J76:J87)</f>
        <v>2279</v>
      </c>
      <c r="K88" s="72">
        <f t="shared" si="13"/>
        <v>0.51386696730552428</v>
      </c>
      <c r="L88" s="237" t="s">
        <v>80</v>
      </c>
      <c r="M88" s="157" t="s">
        <v>80</v>
      </c>
      <c r="N88" s="390" t="s">
        <v>80</v>
      </c>
    </row>
    <row r="89" spans="1:14" ht="12.75" hidden="1" customHeight="1" outlineLevel="1" x14ac:dyDescent="0.2">
      <c r="A89" s="248">
        <f t="shared" ref="A89:A152" si="14">DATE(LEFT(D89,4)+IF(E89&lt;4,1,0),E89,1)</f>
        <v>42826</v>
      </c>
      <c r="B89" s="27" t="s">
        <v>190</v>
      </c>
      <c r="C89" s="26" t="s">
        <v>167</v>
      </c>
      <c r="D89" s="449" t="str">
        <f t="shared" ref="D89:D100" si="15">IF(B89="",D88,LEFT(B89,7))</f>
        <v>2017-18</v>
      </c>
      <c r="E89" s="450">
        <f t="shared" ref="E89:E152" si="16">MONTH(1&amp;LEFT(C89,3))</f>
        <v>4</v>
      </c>
      <c r="F89" s="54">
        <f>IFERROR(VLOOKUP( CONCATENATE($D89,$F$5,$E89), Raw!$A$5:$BC$10127,MATCH(F$9,Raw!$A$3:$BC$3,0), 0), "-")</f>
        <v>2575</v>
      </c>
      <c r="G89" s="102">
        <f>IFERROR(VLOOKUP( CONCATENATE($D89,$F$5,$E89), Raw!$A$5:$BC$10127,MATCH(G$9,Raw!$A$3:$BC$3,0), 0), "-")</f>
        <v>783</v>
      </c>
      <c r="H89" s="71">
        <f t="shared" ref="H89:H152" si="17">IF( ISERROR(G89/F89), "-", G89/F89)</f>
        <v>0.30407766990291263</v>
      </c>
      <c r="I89" s="54">
        <f>IFERROR(VLOOKUP( CONCATENATE($D89,$F$5,$E89), Raw!$A$5:$BC$10127,MATCH(I$9,Raw!$A$3:$BC$3,0), 0), "-")</f>
        <v>394</v>
      </c>
      <c r="J89" s="102">
        <f>IFERROR(VLOOKUP( CONCATENATE($D89,$F$5,$E89), Raw!$A$5:$BC$10127,MATCH(J$9,Raw!$A$3:$BC$3,0), 0), "-")</f>
        <v>218</v>
      </c>
      <c r="K89" s="71">
        <f t="shared" si="13"/>
        <v>0.5532994923857868</v>
      </c>
      <c r="L89" s="238" t="s">
        <v>80</v>
      </c>
      <c r="M89" s="156" t="s">
        <v>80</v>
      </c>
      <c r="N89" s="389" t="s">
        <v>80</v>
      </c>
    </row>
    <row r="90" spans="1:14" ht="12.75" hidden="1" customHeight="1" outlineLevel="1" x14ac:dyDescent="0.2">
      <c r="A90" s="248">
        <f t="shared" si="14"/>
        <v>42856</v>
      </c>
      <c r="B90" s="27"/>
      <c r="C90" s="26" t="s">
        <v>168</v>
      </c>
      <c r="D90" s="451" t="str">
        <f t="shared" si="15"/>
        <v>2017-18</v>
      </c>
      <c r="E90" s="452">
        <f t="shared" si="16"/>
        <v>5</v>
      </c>
      <c r="F90" s="54">
        <f>IFERROR(VLOOKUP( CONCATENATE($D90,$F$5,$E90), Raw!$A$5:$BC$10127,MATCH(F$9,Raw!$A$3:$BC$3,0), 0), "-")</f>
        <v>2457</v>
      </c>
      <c r="G90" s="102">
        <f>IFERROR(VLOOKUP( CONCATENATE($D90,$F$5,$E90), Raw!$A$5:$BC$10127,MATCH(G$9,Raw!$A$3:$BC$3,0), 0), "-")</f>
        <v>703</v>
      </c>
      <c r="H90" s="71">
        <f t="shared" si="17"/>
        <v>0.28612128612128612</v>
      </c>
      <c r="I90" s="54">
        <f>IFERROR(VLOOKUP( CONCATENATE($D90,$F$5,$E90), Raw!$A$5:$BC$10127,MATCH(I$9,Raw!$A$3:$BC$3,0), 0), "-")</f>
        <v>356</v>
      </c>
      <c r="J90" s="102">
        <f>IFERROR(VLOOKUP( CONCATENATE($D90,$F$5,$E90), Raw!$A$5:$BC$10127,MATCH(J$9,Raw!$A$3:$BC$3,0), 0), "-")</f>
        <v>172</v>
      </c>
      <c r="K90" s="71">
        <f t="shared" si="13"/>
        <v>0.48314606741573035</v>
      </c>
      <c r="L90" s="238" t="s">
        <v>80</v>
      </c>
      <c r="M90" s="156" t="s">
        <v>80</v>
      </c>
      <c r="N90" s="389" t="s">
        <v>80</v>
      </c>
    </row>
    <row r="91" spans="1:14" ht="12.75" hidden="1" customHeight="1" outlineLevel="1" x14ac:dyDescent="0.2">
      <c r="A91" s="248">
        <f t="shared" si="14"/>
        <v>42887</v>
      </c>
      <c r="B91" s="27"/>
      <c r="C91" s="26" t="s">
        <v>169</v>
      </c>
      <c r="D91" s="451" t="str">
        <f t="shared" si="15"/>
        <v>2017-18</v>
      </c>
      <c r="E91" s="452">
        <f t="shared" si="16"/>
        <v>6</v>
      </c>
      <c r="F91" s="54">
        <f>IFERROR(VLOOKUP( CONCATENATE($D91,$F$5,$E91), Raw!$A$5:$BC$10127,MATCH(F$9,Raw!$A$3:$BC$3,0), 0), "-")</f>
        <v>2407</v>
      </c>
      <c r="G91" s="102">
        <f>IFERROR(VLOOKUP( CONCATENATE($D91,$F$5,$E91), Raw!$A$5:$BC$10127,MATCH(G$9,Raw!$A$3:$BC$3,0), 0), "-")</f>
        <v>754</v>
      </c>
      <c r="H91" s="71">
        <f t="shared" si="17"/>
        <v>0.31325301204819278</v>
      </c>
      <c r="I91" s="54">
        <f>IFERROR(VLOOKUP( CONCATENATE($D91,$F$5,$E91), Raw!$A$5:$BC$10127,MATCH(I$9,Raw!$A$3:$BC$3,0), 0), "-")</f>
        <v>375</v>
      </c>
      <c r="J91" s="102">
        <f>IFERROR(VLOOKUP( CONCATENATE($D91,$F$5,$E91), Raw!$A$5:$BC$10127,MATCH(J$9,Raw!$A$3:$BC$3,0), 0), "-")</f>
        <v>198</v>
      </c>
      <c r="K91" s="71">
        <f t="shared" si="13"/>
        <v>0.52800000000000002</v>
      </c>
      <c r="L91" s="238" t="s">
        <v>80</v>
      </c>
      <c r="M91" s="156" t="s">
        <v>80</v>
      </c>
      <c r="N91" s="389" t="s">
        <v>80</v>
      </c>
    </row>
    <row r="92" spans="1:14" ht="12.75" hidden="1" customHeight="1" outlineLevel="1" x14ac:dyDescent="0.2">
      <c r="A92" s="248">
        <f t="shared" si="14"/>
        <v>42917</v>
      </c>
      <c r="B92" s="27"/>
      <c r="C92" s="26" t="s">
        <v>170</v>
      </c>
      <c r="D92" s="451" t="str">
        <f t="shared" si="15"/>
        <v>2017-18</v>
      </c>
      <c r="E92" s="452">
        <f t="shared" si="16"/>
        <v>7</v>
      </c>
      <c r="F92" s="54">
        <f>IFERROR(VLOOKUP( CONCATENATE($D92,$F$5,$E92), Raw!$A$5:$BC$10127,MATCH(F$9,Raw!$A$3:$BC$3,0), 0), "-")</f>
        <v>2320</v>
      </c>
      <c r="G92" s="102">
        <f>IFERROR(VLOOKUP( CONCATENATE($D92,$F$5,$E92), Raw!$A$5:$BC$10127,MATCH(G$9,Raw!$A$3:$BC$3,0), 0), "-")</f>
        <v>716</v>
      </c>
      <c r="H92" s="71">
        <f t="shared" si="17"/>
        <v>0.30862068965517242</v>
      </c>
      <c r="I92" s="54">
        <f>IFERROR(VLOOKUP( CONCATENATE($D92,$F$5,$E92), Raw!$A$5:$BC$10127,MATCH(I$9,Raw!$A$3:$BC$3,0), 0), "-")</f>
        <v>395</v>
      </c>
      <c r="J92" s="102">
        <f>IFERROR(VLOOKUP( CONCATENATE($D92,$F$5,$E92), Raw!$A$5:$BC$10127,MATCH(J$9,Raw!$A$3:$BC$3,0), 0), "-")</f>
        <v>209</v>
      </c>
      <c r="K92" s="71">
        <f t="shared" si="13"/>
        <v>0.52911392405063296</v>
      </c>
      <c r="L92" s="238" t="s">
        <v>80</v>
      </c>
      <c r="M92" s="156" t="s">
        <v>80</v>
      </c>
      <c r="N92" s="389" t="s">
        <v>80</v>
      </c>
    </row>
    <row r="93" spans="1:14" ht="12.75" hidden="1" customHeight="1" outlineLevel="1" x14ac:dyDescent="0.2">
      <c r="A93" s="248">
        <f t="shared" si="14"/>
        <v>42948</v>
      </c>
      <c r="B93" s="27"/>
      <c r="C93" s="26" t="s">
        <v>171</v>
      </c>
      <c r="D93" s="451" t="str">
        <f t="shared" si="15"/>
        <v>2017-18</v>
      </c>
      <c r="E93" s="452">
        <f t="shared" si="16"/>
        <v>8</v>
      </c>
      <c r="F93" s="54">
        <f>IFERROR(VLOOKUP( CONCATENATE($D93,$F$5,$E93), Raw!$A$5:$BC$10127,MATCH(F$9,Raw!$A$3:$BC$3,0), 0), "-")</f>
        <v>2513</v>
      </c>
      <c r="G93" s="102">
        <f>IFERROR(VLOOKUP( CONCATENATE($D93,$F$5,$E93), Raw!$A$5:$BC$10127,MATCH(G$9,Raw!$A$3:$BC$3,0), 0), "-")</f>
        <v>775</v>
      </c>
      <c r="H93" s="71">
        <f t="shared" si="17"/>
        <v>0.30839633903700758</v>
      </c>
      <c r="I93" s="54">
        <f>IFERROR(VLOOKUP( CONCATENATE($D93,$F$5,$E93), Raw!$A$5:$BC$10127,MATCH(I$9,Raw!$A$3:$BC$3,0), 0), "-")</f>
        <v>414</v>
      </c>
      <c r="J93" s="102">
        <f>IFERROR(VLOOKUP( CONCATENATE($D93,$F$5,$E93), Raw!$A$5:$BC$10127,MATCH(J$9,Raw!$A$3:$BC$3,0), 0), "-")</f>
        <v>221</v>
      </c>
      <c r="K93" s="71">
        <f t="shared" si="13"/>
        <v>0.53381642512077299</v>
      </c>
      <c r="L93" s="238" t="s">
        <v>80</v>
      </c>
      <c r="M93" s="156" t="s">
        <v>80</v>
      </c>
      <c r="N93" s="389" t="s">
        <v>80</v>
      </c>
    </row>
    <row r="94" spans="1:14" ht="12.75" hidden="1" customHeight="1" outlineLevel="1" x14ac:dyDescent="0.2">
      <c r="A94" s="248">
        <f t="shared" si="14"/>
        <v>42979</v>
      </c>
      <c r="B94" s="27"/>
      <c r="C94" s="26" t="s">
        <v>172</v>
      </c>
      <c r="D94" s="451" t="str">
        <f t="shared" si="15"/>
        <v>2017-18</v>
      </c>
      <c r="E94" s="452">
        <f t="shared" si="16"/>
        <v>9</v>
      </c>
      <c r="F94" s="54">
        <f>IFERROR(VLOOKUP( CONCATENATE($D94,$F$5,$E94), Raw!$A$5:$BC$10127,MATCH(F$9,Raw!$A$3:$BC$3,0), 0), "-")</f>
        <v>2335</v>
      </c>
      <c r="G94" s="102">
        <f>IFERROR(VLOOKUP( CONCATENATE($D94,$F$5,$E94), Raw!$A$5:$BC$10127,MATCH(G$9,Raw!$A$3:$BC$3,0), 0), "-")</f>
        <v>743</v>
      </c>
      <c r="H94" s="71">
        <f t="shared" si="17"/>
        <v>0.31820128479657389</v>
      </c>
      <c r="I94" s="54">
        <f>IFERROR(VLOOKUP( CONCATENATE($D94,$F$5,$E94), Raw!$A$5:$BC$10127,MATCH(I$9,Raw!$A$3:$BC$3,0), 0), "-")</f>
        <v>354</v>
      </c>
      <c r="J94" s="102">
        <f>IFERROR(VLOOKUP( CONCATENATE($D94,$F$5,$E94), Raw!$A$5:$BC$10127,MATCH(J$9,Raw!$A$3:$BC$3,0), 0), "-")</f>
        <v>179</v>
      </c>
      <c r="K94" s="71">
        <f t="shared" si="13"/>
        <v>0.50564971751412424</v>
      </c>
      <c r="L94" s="238" t="s">
        <v>80</v>
      </c>
      <c r="M94" s="156" t="s">
        <v>80</v>
      </c>
      <c r="N94" s="389" t="s">
        <v>80</v>
      </c>
    </row>
    <row r="95" spans="1:14" ht="12.75" hidden="1" customHeight="1" outlineLevel="1" x14ac:dyDescent="0.2">
      <c r="A95" s="248">
        <f t="shared" si="14"/>
        <v>43009</v>
      </c>
      <c r="B95" s="27"/>
      <c r="C95" s="26" t="s">
        <v>173</v>
      </c>
      <c r="D95" s="451" t="str">
        <f t="shared" si="15"/>
        <v>2017-18</v>
      </c>
      <c r="E95" s="452">
        <f t="shared" si="16"/>
        <v>10</v>
      </c>
      <c r="F95" s="54">
        <f>IFERROR(VLOOKUP( CONCATENATE($D95,$F$5,$E95), Raw!$A$5:$BC$10127,MATCH(F$9,Raw!$A$3:$BC$3,0), 0), "-")</f>
        <v>2482</v>
      </c>
      <c r="G95" s="102">
        <f>IFERROR(VLOOKUP( CONCATENATE($D95,$F$5,$E95), Raw!$A$5:$BC$10127,MATCH(G$9,Raw!$A$3:$BC$3,0), 0), "-")</f>
        <v>751</v>
      </c>
      <c r="H95" s="71">
        <f t="shared" si="17"/>
        <v>0.30257856567284447</v>
      </c>
      <c r="I95" s="54">
        <f>IFERROR(VLOOKUP( CONCATENATE($D95,$F$5,$E95), Raw!$A$5:$BC$10127,MATCH(I$9,Raw!$A$3:$BC$3,0), 0), "-")</f>
        <v>382</v>
      </c>
      <c r="J95" s="102">
        <f>IFERROR(VLOOKUP( CONCATENATE($D95,$F$5,$E95), Raw!$A$5:$BC$10127,MATCH(J$9,Raw!$A$3:$BC$3,0), 0), "-")</f>
        <v>211</v>
      </c>
      <c r="K95" s="71">
        <f t="shared" si="13"/>
        <v>0.55235602094240843</v>
      </c>
      <c r="L95" s="238" t="s">
        <v>80</v>
      </c>
      <c r="M95" s="156" t="s">
        <v>80</v>
      </c>
      <c r="N95" s="389" t="s">
        <v>80</v>
      </c>
    </row>
    <row r="96" spans="1:14" ht="12.75" hidden="1" customHeight="1" outlineLevel="1" x14ac:dyDescent="0.2">
      <c r="A96" s="248">
        <f t="shared" si="14"/>
        <v>43040</v>
      </c>
      <c r="B96" s="27"/>
      <c r="C96" s="26" t="s">
        <v>174</v>
      </c>
      <c r="D96" s="451" t="str">
        <f t="shared" si="15"/>
        <v>2017-18</v>
      </c>
      <c r="E96" s="452">
        <f t="shared" si="16"/>
        <v>11</v>
      </c>
      <c r="F96" s="54">
        <f>IFERROR(VLOOKUP( CONCATENATE($D96,$F$5,$E96), Raw!$A$5:$BC$10127,MATCH(F$9,Raw!$A$3:$BC$3,0), 0), "-")</f>
        <v>2656</v>
      </c>
      <c r="G96" s="102">
        <f>IFERROR(VLOOKUP( CONCATENATE($D96,$F$5,$E96), Raw!$A$5:$BC$10127,MATCH(G$9,Raw!$A$3:$BC$3,0), 0), "-")</f>
        <v>755</v>
      </c>
      <c r="H96" s="71">
        <f t="shared" si="17"/>
        <v>0.28426204819277107</v>
      </c>
      <c r="I96" s="54">
        <f>IFERROR(VLOOKUP( CONCATENATE($D96,$F$5,$E96), Raw!$A$5:$BC$10127,MATCH(I$9,Raw!$A$3:$BC$3,0), 0), "-")</f>
        <v>413</v>
      </c>
      <c r="J96" s="102">
        <f>IFERROR(VLOOKUP( CONCATENATE($D96,$F$5,$E96), Raw!$A$5:$BC$10127,MATCH(J$9,Raw!$A$3:$BC$3,0), 0), "-")</f>
        <v>195</v>
      </c>
      <c r="K96" s="71">
        <f t="shared" si="13"/>
        <v>0.4721549636803874</v>
      </c>
      <c r="L96" s="238" t="s">
        <v>80</v>
      </c>
      <c r="M96" s="156" t="s">
        <v>80</v>
      </c>
      <c r="N96" s="389" t="s">
        <v>80</v>
      </c>
    </row>
    <row r="97" spans="1:14" ht="12.75" hidden="1" customHeight="1" outlineLevel="1" x14ac:dyDescent="0.2">
      <c r="A97" s="248">
        <f t="shared" si="14"/>
        <v>43070</v>
      </c>
      <c r="B97" s="27"/>
      <c r="C97" s="26" t="s">
        <v>175</v>
      </c>
      <c r="D97" s="451" t="str">
        <f t="shared" si="15"/>
        <v>2017-18</v>
      </c>
      <c r="E97" s="452">
        <f t="shared" si="16"/>
        <v>12</v>
      </c>
      <c r="F97" s="54">
        <f>IFERROR(VLOOKUP( CONCATENATE($D97,$F$5,$E97), Raw!$A$5:$BC$10127,MATCH(F$9,Raw!$A$3:$BC$3,0), 0), "-")</f>
        <v>3237</v>
      </c>
      <c r="G97" s="102">
        <f>IFERROR(VLOOKUP( CONCATENATE($D97,$F$5,$E97), Raw!$A$5:$BC$10127,MATCH(G$9,Raw!$A$3:$BC$3,0), 0), "-")</f>
        <v>908</v>
      </c>
      <c r="H97" s="71">
        <f t="shared" si="17"/>
        <v>0.28050664195242508</v>
      </c>
      <c r="I97" s="54">
        <f>IFERROR(VLOOKUP( CONCATENATE($D97,$F$5,$E97), Raw!$A$5:$BC$10127,MATCH(I$9,Raw!$A$3:$BC$3,0), 0), "-")</f>
        <v>443</v>
      </c>
      <c r="J97" s="102">
        <f>IFERROR(VLOOKUP( CONCATENATE($D97,$F$5,$E97), Raw!$A$5:$BC$10127,MATCH(J$9,Raw!$A$3:$BC$3,0), 0), "-")</f>
        <v>205</v>
      </c>
      <c r="K97" s="71">
        <f t="shared" si="13"/>
        <v>0.46275395033860045</v>
      </c>
      <c r="L97" s="238" t="s">
        <v>80</v>
      </c>
      <c r="M97" s="156" t="s">
        <v>80</v>
      </c>
      <c r="N97" s="389" t="s">
        <v>80</v>
      </c>
    </row>
    <row r="98" spans="1:14" ht="12.75" hidden="1" customHeight="1" outlineLevel="1" x14ac:dyDescent="0.2">
      <c r="A98" s="248">
        <f t="shared" si="14"/>
        <v>43101</v>
      </c>
      <c r="B98" s="27"/>
      <c r="C98" s="26" t="s">
        <v>176</v>
      </c>
      <c r="D98" s="451" t="str">
        <f t="shared" si="15"/>
        <v>2017-18</v>
      </c>
      <c r="E98" s="452">
        <f t="shared" si="16"/>
        <v>1</v>
      </c>
      <c r="F98" s="54">
        <f>IFERROR(VLOOKUP( CONCATENATE($D98,$F$5,$E98), Raw!$A$5:$BC$10127,MATCH(F$9,Raw!$A$3:$BC$3,0), 0), "-")</f>
        <v>3308</v>
      </c>
      <c r="G98" s="102">
        <f>IFERROR(VLOOKUP( CONCATENATE($D98,$F$5,$E98), Raw!$A$5:$BC$10127,MATCH(G$9,Raw!$A$3:$BC$3,0), 0), "-")</f>
        <v>897</v>
      </c>
      <c r="H98" s="71">
        <f t="shared" si="17"/>
        <v>0.2711608222490931</v>
      </c>
      <c r="I98" s="54">
        <f>IFERROR(VLOOKUP( CONCATENATE($D98,$F$5,$E98), Raw!$A$5:$BC$10127,MATCH(I$9,Raw!$A$3:$BC$3,0), 0), "-")</f>
        <v>428</v>
      </c>
      <c r="J98" s="102">
        <f>IFERROR(VLOOKUP( CONCATENATE($D98,$F$5,$E98), Raw!$A$5:$BC$10127,MATCH(J$9,Raw!$A$3:$BC$3,0), 0), "-")</f>
        <v>190</v>
      </c>
      <c r="K98" s="71">
        <f t="shared" si="13"/>
        <v>0.44392523364485981</v>
      </c>
      <c r="L98" s="238" t="s">
        <v>80</v>
      </c>
      <c r="M98" s="156" t="s">
        <v>80</v>
      </c>
      <c r="N98" s="389" t="s">
        <v>80</v>
      </c>
    </row>
    <row r="99" spans="1:14" ht="12.75" hidden="1" customHeight="1" outlineLevel="1" x14ac:dyDescent="0.2">
      <c r="A99" s="248">
        <f t="shared" si="14"/>
        <v>43132</v>
      </c>
      <c r="B99" s="27"/>
      <c r="C99" s="26" t="s">
        <v>177</v>
      </c>
      <c r="D99" s="451" t="str">
        <f t="shared" si="15"/>
        <v>2017-18</v>
      </c>
      <c r="E99" s="452">
        <f t="shared" si="16"/>
        <v>2</v>
      </c>
      <c r="F99" s="54">
        <f>IFERROR(VLOOKUP( CONCATENATE($D99,$F$5,$E99), Raw!$A$5:$BC$10127,MATCH(F$9,Raw!$A$3:$BC$3,0), 0), "-")</f>
        <v>2781</v>
      </c>
      <c r="G99" s="102">
        <f>IFERROR(VLOOKUP( CONCATENATE($D99,$F$5,$E99), Raw!$A$5:$BC$10127,MATCH(G$9,Raw!$A$3:$BC$3,0), 0), "-")</f>
        <v>825</v>
      </c>
      <c r="H99" s="71">
        <f t="shared" si="17"/>
        <v>0.29665587918015102</v>
      </c>
      <c r="I99" s="54">
        <f>IFERROR(VLOOKUP( CONCATENATE($D99,$F$5,$E99), Raw!$A$5:$BC$10127,MATCH(I$9,Raw!$A$3:$BC$3,0), 0), "-")</f>
        <v>431</v>
      </c>
      <c r="J99" s="102">
        <f>IFERROR(VLOOKUP( CONCATENATE($D99,$F$5,$E99), Raw!$A$5:$BC$10127,MATCH(J$9,Raw!$A$3:$BC$3,0), 0), "-")</f>
        <v>222</v>
      </c>
      <c r="K99" s="71">
        <f t="shared" si="13"/>
        <v>0.51508120649651967</v>
      </c>
      <c r="L99" s="238" t="s">
        <v>80</v>
      </c>
      <c r="M99" s="156" t="s">
        <v>80</v>
      </c>
      <c r="N99" s="389" t="s">
        <v>80</v>
      </c>
    </row>
    <row r="100" spans="1:14" ht="12.75" hidden="1" customHeight="1" outlineLevel="1" x14ac:dyDescent="0.2">
      <c r="A100" s="248">
        <f t="shared" si="14"/>
        <v>43160</v>
      </c>
      <c r="B100" s="27"/>
      <c r="C100" s="26" t="s">
        <v>178</v>
      </c>
      <c r="D100" s="451" t="str">
        <f t="shared" si="15"/>
        <v>2017-18</v>
      </c>
      <c r="E100" s="452">
        <f t="shared" si="16"/>
        <v>3</v>
      </c>
      <c r="F100" s="54">
        <f>IFERROR(VLOOKUP( CONCATENATE($D100,$F$5,$E100), Raw!$A$5:$BC$10127,MATCH(F$9,Raw!$A$3:$BC$3,0), 0), "-")</f>
        <v>3016</v>
      </c>
      <c r="G100" s="102">
        <f>IFERROR(VLOOKUP( CONCATENATE($D100,$F$5,$E100), Raw!$A$5:$BC$10127,MATCH(G$9,Raw!$A$3:$BC$3,0), 0), "-")</f>
        <v>875</v>
      </c>
      <c r="H100" s="71">
        <f t="shared" si="17"/>
        <v>0.29011936339522548</v>
      </c>
      <c r="I100" s="54">
        <f>IFERROR(VLOOKUP( CONCATENATE($D100,$F$5,$E100), Raw!$A$5:$BC$10127,MATCH(I$9,Raw!$A$3:$BC$3,0), 0), "-")</f>
        <v>442</v>
      </c>
      <c r="J100" s="102">
        <f>IFERROR(VLOOKUP( CONCATENATE($D100,$F$5,$E100), Raw!$A$5:$BC$10127,MATCH(J$9,Raw!$A$3:$BC$3,0), 0), "-")</f>
        <v>245</v>
      </c>
      <c r="K100" s="71">
        <f t="shared" si="13"/>
        <v>0.55429864253393668</v>
      </c>
      <c r="L100" s="238" t="s">
        <v>80</v>
      </c>
      <c r="M100" s="156" t="s">
        <v>80</v>
      </c>
      <c r="N100" s="389" t="s">
        <v>80</v>
      </c>
    </row>
    <row r="101" spans="1:14" collapsed="1" x14ac:dyDescent="0.2">
      <c r="A101" s="248"/>
      <c r="B101" s="31"/>
      <c r="C101" s="30" t="s">
        <v>191</v>
      </c>
      <c r="D101" s="453"/>
      <c r="E101" s="454"/>
      <c r="F101" s="55">
        <f>SUM(F89:F100)</f>
        <v>32087</v>
      </c>
      <c r="G101" s="103">
        <f>SUM(G89:G100)</f>
        <v>9485</v>
      </c>
      <c r="H101" s="72">
        <f t="shared" si="17"/>
        <v>0.29560258048430826</v>
      </c>
      <c r="I101" s="55">
        <f>SUM(I89:I100)</f>
        <v>4827</v>
      </c>
      <c r="J101" s="103">
        <f>SUM(J89:J100)</f>
        <v>2465</v>
      </c>
      <c r="K101" s="72">
        <f t="shared" si="13"/>
        <v>0.51066915268282576</v>
      </c>
      <c r="L101" s="237" t="s">
        <v>80</v>
      </c>
      <c r="M101" s="157" t="s">
        <v>80</v>
      </c>
      <c r="N101" s="390" t="s">
        <v>80</v>
      </c>
    </row>
    <row r="102" spans="1:14" hidden="1" outlineLevel="1" x14ac:dyDescent="0.2">
      <c r="A102" s="248">
        <f>DATE(LEFT(D102,4)+IF(E102&lt;4,1,0),E102,1)</f>
        <v>43191</v>
      </c>
      <c r="B102" s="27" t="s">
        <v>192</v>
      </c>
      <c r="C102" s="26" t="s">
        <v>167</v>
      </c>
      <c r="D102" s="449" t="str">
        <f t="shared" ref="D102:D113" si="18">IF(B102="",D101,LEFT(B102,7))</f>
        <v>2018-19</v>
      </c>
      <c r="E102" s="450">
        <f>MONTH(1&amp;LEFT(C102,3))</f>
        <v>4</v>
      </c>
      <c r="F102" s="54">
        <f>IFERROR(VLOOKUP( CONCATENATE($D102,$F$5,$E102), Raw!$A$5:$BC$10127,MATCH(F$9,Raw!$A$3:$BC$3,0), 0), "-")</f>
        <v>2482</v>
      </c>
      <c r="G102" s="102">
        <f>IFERROR(VLOOKUP( CONCATENATE($D102,$F$5,$E102), Raw!$A$5:$BC$10127,MATCH(G$9,Raw!$A$3:$BC$3,0), 0), "-")</f>
        <v>785</v>
      </c>
      <c r="H102" s="71">
        <f t="shared" si="17"/>
        <v>0.31627719580983077</v>
      </c>
      <c r="I102" s="54">
        <f>IFERROR(VLOOKUP( CONCATENATE($D102,$F$5,$E102), Raw!$A$5:$BC$10127,MATCH(I$9,Raw!$A$3:$BC$3,0), 0), "-")</f>
        <v>338</v>
      </c>
      <c r="J102" s="102">
        <f>IFERROR(VLOOKUP( CONCATENATE($D102,$F$5,$E102), Raw!$A$5:$BC$10127,MATCH(J$9,Raw!$A$3:$BC$3,0), 0), "-")</f>
        <v>180</v>
      </c>
      <c r="K102" s="71">
        <f t="shared" si="13"/>
        <v>0.53254437869822491</v>
      </c>
      <c r="L102" s="238">
        <f>IFERROR(VLOOKUP( CONCATENATE($D102,$F$5,$E102), Raw!$A$5:$BC$10127,MATCH(L$8,Raw!$A$3:$BC$3,0), 0), "-")</f>
        <v>970</v>
      </c>
      <c r="M102" s="156">
        <f>IFERROR(VLOOKUP( CONCATENATE($D102,$F$5,$E102), Raw!$A$5:$BC$10127,MATCH(M$8,Raw!$A$3:$BC$3,0), 0), "-")</f>
        <v>625</v>
      </c>
      <c r="N102" s="389">
        <f>IF( ISERROR(M102/L102), "-", M102/L102)</f>
        <v>0.64432989690721654</v>
      </c>
    </row>
    <row r="103" spans="1:14" ht="12.75" hidden="1" customHeight="1" outlineLevel="1" x14ac:dyDescent="0.2">
      <c r="A103" s="248">
        <f t="shared" si="14"/>
        <v>43221</v>
      </c>
      <c r="B103" s="27"/>
      <c r="C103" s="26" t="s">
        <v>168</v>
      </c>
      <c r="D103" s="451" t="str">
        <f t="shared" si="18"/>
        <v>2018-19</v>
      </c>
      <c r="E103" s="452">
        <f t="shared" si="16"/>
        <v>5</v>
      </c>
      <c r="F103" s="54">
        <f>IFERROR(VLOOKUP( CONCATENATE($D103,$F$5,$E103), Raw!$A$5:$BC$10127,MATCH(F$9,Raw!$A$3:$BC$3,0), 0), "-")</f>
        <v>2462</v>
      </c>
      <c r="G103" s="102">
        <f>IFERROR(VLOOKUP( CONCATENATE($D103,$F$5,$E103), Raw!$A$5:$BC$10127,MATCH(G$9,Raw!$A$3:$BC$3,0), 0), "-")</f>
        <v>780</v>
      </c>
      <c r="H103" s="71">
        <f t="shared" si="17"/>
        <v>0.31681559707554835</v>
      </c>
      <c r="I103" s="54">
        <f>IFERROR(VLOOKUP( CONCATENATE($D103,$F$5,$E103), Raw!$A$5:$BC$10127,MATCH(I$9,Raw!$A$3:$BC$3,0), 0), "-")</f>
        <v>345</v>
      </c>
      <c r="J103" s="102">
        <f>IFERROR(VLOOKUP( CONCATENATE($D103,$F$5,$E103), Raw!$A$5:$BC$10127,MATCH(J$9,Raw!$A$3:$BC$3,0), 0), "-")</f>
        <v>194</v>
      </c>
      <c r="K103" s="71">
        <f t="shared" si="13"/>
        <v>0.56231884057971016</v>
      </c>
      <c r="L103" s="238" t="s">
        <v>80</v>
      </c>
      <c r="M103" s="156" t="s">
        <v>80</v>
      </c>
      <c r="N103" s="389" t="s">
        <v>80</v>
      </c>
    </row>
    <row r="104" spans="1:14" hidden="1" outlineLevel="1" x14ac:dyDescent="0.2">
      <c r="A104" s="248">
        <f t="shared" si="14"/>
        <v>43252</v>
      </c>
      <c r="B104" s="27"/>
      <c r="C104" s="26" t="s">
        <v>169</v>
      </c>
      <c r="D104" s="451" t="str">
        <f t="shared" si="18"/>
        <v>2018-19</v>
      </c>
      <c r="E104" s="452">
        <f t="shared" si="16"/>
        <v>6</v>
      </c>
      <c r="F104" s="54">
        <f>IFERROR(VLOOKUP( CONCATENATE($D104,$F$5,$E104), Raw!$A$5:$BC$10127,MATCH(F$9,Raw!$A$3:$BC$3,0), 0), "-")</f>
        <v>2312</v>
      </c>
      <c r="G104" s="102">
        <f>IFERROR(VLOOKUP( CONCATENATE($D104,$F$5,$E104), Raw!$A$5:$BC$10127,MATCH(G$9,Raw!$A$3:$BC$3,0), 0), "-")</f>
        <v>727</v>
      </c>
      <c r="H104" s="71">
        <f t="shared" si="17"/>
        <v>0.31444636678200694</v>
      </c>
      <c r="I104" s="54">
        <f>IFERROR(VLOOKUP( CONCATENATE($D104,$F$5,$E104), Raw!$A$5:$BC$10127,MATCH(I$9,Raw!$A$3:$BC$3,0), 0), "-")</f>
        <v>329</v>
      </c>
      <c r="J104" s="102">
        <f>IFERROR(VLOOKUP( CONCATENATE($D104,$F$5,$E104), Raw!$A$5:$BC$10127,MATCH(J$9,Raw!$A$3:$BC$3,0), 0), "-")</f>
        <v>186</v>
      </c>
      <c r="K104" s="71">
        <f t="shared" si="13"/>
        <v>0.56534954407294835</v>
      </c>
      <c r="L104" s="238" t="s">
        <v>80</v>
      </c>
      <c r="M104" s="156" t="s">
        <v>80</v>
      </c>
      <c r="N104" s="389" t="s">
        <v>80</v>
      </c>
    </row>
    <row r="105" spans="1:14" hidden="1" outlineLevel="1" x14ac:dyDescent="0.2">
      <c r="A105" s="248">
        <f t="shared" si="14"/>
        <v>43282</v>
      </c>
      <c r="B105" s="27"/>
      <c r="C105" s="26" t="s">
        <v>170</v>
      </c>
      <c r="D105" s="451" t="str">
        <f t="shared" si="18"/>
        <v>2018-19</v>
      </c>
      <c r="E105" s="452">
        <f t="shared" si="16"/>
        <v>7</v>
      </c>
      <c r="F105" s="54">
        <f>IFERROR(VLOOKUP( CONCATENATE($D105,$F$5,$E105), Raw!$A$5:$BC$10127,MATCH(F$9,Raw!$A$3:$BC$3,0), 0), "-")</f>
        <v>2370</v>
      </c>
      <c r="G105" s="102">
        <f>IFERROR(VLOOKUP( CONCATENATE($D105,$F$5,$E105), Raw!$A$5:$BC$10127,MATCH(G$9,Raw!$A$3:$BC$3,0), 0), "-")</f>
        <v>753</v>
      </c>
      <c r="H105" s="71">
        <f t="shared" si="17"/>
        <v>0.31772151898734174</v>
      </c>
      <c r="I105" s="54">
        <f>IFERROR(VLOOKUP( CONCATENATE($D105,$F$5,$E105), Raw!$A$5:$BC$10127,MATCH(I$9,Raw!$A$3:$BC$3,0), 0), "-")</f>
        <v>348</v>
      </c>
      <c r="J105" s="102">
        <f>IFERROR(VLOOKUP( CONCATENATE($D105,$F$5,$E105), Raw!$A$5:$BC$10127,MATCH(J$9,Raw!$A$3:$BC$3,0), 0), "-")</f>
        <v>193</v>
      </c>
      <c r="K105" s="71">
        <f t="shared" si="13"/>
        <v>0.5545977011494253</v>
      </c>
      <c r="L105" s="238">
        <f>IFERROR(VLOOKUP( CONCATENATE($D105,$F$5,$E105), Raw!$A$5:$BC$10127,MATCH(L$8,Raw!$A$3:$BC$3,0), 0), "-")</f>
        <v>913</v>
      </c>
      <c r="M105" s="156">
        <f>IFERROR(VLOOKUP( CONCATENATE($D105,$F$5,$E105), Raw!$A$5:$BC$10127,MATCH(M$8,Raw!$A$3:$BC$3,0), 0), "-")</f>
        <v>616</v>
      </c>
      <c r="N105" s="389">
        <f>IF( ISERROR(M105/L105), "-", M105/L105)</f>
        <v>0.67469879518072284</v>
      </c>
    </row>
    <row r="106" spans="1:14" hidden="1" outlineLevel="1" x14ac:dyDescent="0.2">
      <c r="A106" s="248">
        <f t="shared" si="14"/>
        <v>43313</v>
      </c>
      <c r="B106" s="27"/>
      <c r="C106" s="26" t="s">
        <v>171</v>
      </c>
      <c r="D106" s="451" t="str">
        <f t="shared" si="18"/>
        <v>2018-19</v>
      </c>
      <c r="E106" s="452">
        <f t="shared" si="16"/>
        <v>8</v>
      </c>
      <c r="F106" s="54">
        <f>IFERROR(VLOOKUP( CONCATENATE($D106,$F$5,$E106), Raw!$A$5:$BC$10127,MATCH(F$9,Raw!$A$3:$BC$3,0), 0), "-")</f>
        <v>2365</v>
      </c>
      <c r="G106" s="102">
        <f>IFERROR(VLOOKUP( CONCATENATE($D106,$F$5,$E106), Raw!$A$5:$BC$10127,MATCH(G$9,Raw!$A$3:$BC$3,0), 0), "-")</f>
        <v>767</v>
      </c>
      <c r="H106" s="71">
        <f t="shared" si="17"/>
        <v>0.32431289640591965</v>
      </c>
      <c r="I106" s="54">
        <f>IFERROR(VLOOKUP( CONCATENATE($D106,$F$5,$E106), Raw!$A$5:$BC$10127,MATCH(I$9,Raw!$A$3:$BC$3,0), 0), "-")</f>
        <v>347</v>
      </c>
      <c r="J106" s="102">
        <f>IFERROR(VLOOKUP( CONCATENATE($D106,$F$5,$E106), Raw!$A$5:$BC$10127,MATCH(J$9,Raw!$A$3:$BC$3,0), 0), "-")</f>
        <v>197</v>
      </c>
      <c r="K106" s="71">
        <f t="shared" si="13"/>
        <v>0.56772334293948123</v>
      </c>
      <c r="L106" s="238" t="s">
        <v>80</v>
      </c>
      <c r="M106" s="156" t="s">
        <v>80</v>
      </c>
      <c r="N106" s="389" t="s">
        <v>80</v>
      </c>
    </row>
    <row r="107" spans="1:14" hidden="1" outlineLevel="1" x14ac:dyDescent="0.2">
      <c r="A107" s="248">
        <f t="shared" si="14"/>
        <v>43344</v>
      </c>
      <c r="B107" s="27"/>
      <c r="C107" s="26" t="s">
        <v>172</v>
      </c>
      <c r="D107" s="451" t="str">
        <f t="shared" si="18"/>
        <v>2018-19</v>
      </c>
      <c r="E107" s="452">
        <f t="shared" si="16"/>
        <v>9</v>
      </c>
      <c r="F107" s="54">
        <f>IFERROR(VLOOKUP( CONCATENATE($D107,$F$5,$E107), Raw!$A$5:$BC$10127,MATCH(F$9,Raw!$A$3:$BC$3,0), 0), "-")</f>
        <v>2308</v>
      </c>
      <c r="G107" s="102">
        <f>IFERROR(VLOOKUP( CONCATENATE($D107,$F$5,$E107), Raw!$A$5:$BC$10127,MATCH(G$9,Raw!$A$3:$BC$3,0), 0), "-")</f>
        <v>668</v>
      </c>
      <c r="H107" s="71">
        <f t="shared" si="17"/>
        <v>0.28942807625649913</v>
      </c>
      <c r="I107" s="54">
        <f>IFERROR(VLOOKUP( CONCATENATE($D107,$F$5,$E107), Raw!$A$5:$BC$10127,MATCH(I$9,Raw!$A$3:$BC$3,0), 0), "-")</f>
        <v>308</v>
      </c>
      <c r="J107" s="102">
        <f>IFERROR(VLOOKUP( CONCATENATE($D107,$F$5,$E107), Raw!$A$5:$BC$10127,MATCH(J$9,Raw!$A$3:$BC$3,0), 0), "-")</f>
        <v>162</v>
      </c>
      <c r="K107" s="71">
        <f t="shared" si="13"/>
        <v>0.52597402597402598</v>
      </c>
      <c r="L107" s="238" t="s">
        <v>80</v>
      </c>
      <c r="M107" s="156" t="s">
        <v>80</v>
      </c>
      <c r="N107" s="389" t="s">
        <v>80</v>
      </c>
    </row>
    <row r="108" spans="1:14" hidden="1" outlineLevel="1" x14ac:dyDescent="0.2">
      <c r="A108" s="248">
        <f t="shared" si="14"/>
        <v>43374</v>
      </c>
      <c r="B108" s="27"/>
      <c r="C108" s="26" t="s">
        <v>173</v>
      </c>
      <c r="D108" s="451" t="str">
        <f t="shared" si="18"/>
        <v>2018-19</v>
      </c>
      <c r="E108" s="452">
        <f t="shared" si="16"/>
        <v>10</v>
      </c>
      <c r="F108" s="54">
        <f>IFERROR(VLOOKUP( CONCATENATE($D108,$F$5,$E108), Raw!$A$5:$BC$10127,MATCH(F$9,Raw!$A$3:$BC$3,0), 0), "-")</f>
        <v>2658</v>
      </c>
      <c r="G108" s="102">
        <f>IFERROR(VLOOKUP( CONCATENATE($D108,$F$5,$E108), Raw!$A$5:$BC$10127,MATCH(G$9,Raw!$A$3:$BC$3,0), 0), "-")</f>
        <v>806</v>
      </c>
      <c r="H108" s="71">
        <f t="shared" si="17"/>
        <v>0.30323551542513166</v>
      </c>
      <c r="I108" s="54">
        <f>IFERROR(VLOOKUP( CONCATENATE($D108,$F$5,$E108), Raw!$A$5:$BC$10127,MATCH(I$9,Raw!$A$3:$BC$3,0), 0), "-")</f>
        <v>398</v>
      </c>
      <c r="J108" s="102">
        <f>IFERROR(VLOOKUP( CONCATENATE($D108,$F$5,$E108), Raw!$A$5:$BC$10127,MATCH(J$9,Raw!$A$3:$BC$3,0), 0), "-")</f>
        <v>214</v>
      </c>
      <c r="K108" s="71">
        <f t="shared" si="13"/>
        <v>0.53768844221105527</v>
      </c>
      <c r="L108" s="238">
        <f>IFERROR(VLOOKUP( CONCATENATE($D108,$F$5,$E108), Raw!$A$5:$BC$10127,MATCH(L$8,Raw!$A$3:$BC$3,0), 0), "-")</f>
        <v>983</v>
      </c>
      <c r="M108" s="156">
        <f>IFERROR(VLOOKUP( CONCATENATE($D108,$F$5,$E108), Raw!$A$5:$BC$10127,MATCH(M$8,Raw!$A$3:$BC$3,0), 0), "-")</f>
        <v>683</v>
      </c>
      <c r="N108" s="389">
        <f>IF( ISERROR(M108/L108), "-", M108/L108)</f>
        <v>0.6948118006103764</v>
      </c>
    </row>
    <row r="109" spans="1:14" hidden="1" outlineLevel="1" x14ac:dyDescent="0.2">
      <c r="A109" s="248">
        <f t="shared" si="14"/>
        <v>43405</v>
      </c>
      <c r="B109" s="27"/>
      <c r="C109" s="26" t="s">
        <v>174</v>
      </c>
      <c r="D109" s="451" t="str">
        <f t="shared" si="18"/>
        <v>2018-19</v>
      </c>
      <c r="E109" s="452">
        <f t="shared" si="16"/>
        <v>11</v>
      </c>
      <c r="F109" s="54">
        <f>IFERROR(VLOOKUP( CONCATENATE($D109,$F$5,$E109), Raw!$A$5:$BC$10127,MATCH(F$9,Raw!$A$3:$BC$3,0), 0), "-")</f>
        <v>2643</v>
      </c>
      <c r="G109" s="102">
        <f>IFERROR(VLOOKUP( CONCATENATE($D109,$F$5,$E109), Raw!$A$5:$BC$10127,MATCH(G$9,Raw!$A$3:$BC$3,0), 0), "-")</f>
        <v>751</v>
      </c>
      <c r="H109" s="71">
        <f t="shared" si="17"/>
        <v>0.28414680287552024</v>
      </c>
      <c r="I109" s="54">
        <f>IFERROR(VLOOKUP( CONCATENATE($D109,$F$5,$E109), Raw!$A$5:$BC$10127,MATCH(I$9,Raw!$A$3:$BC$3,0), 0), "-")</f>
        <v>373</v>
      </c>
      <c r="J109" s="102">
        <f>IFERROR(VLOOKUP( CONCATENATE($D109,$F$5,$E109), Raw!$A$5:$BC$10127,MATCH(J$9,Raw!$A$3:$BC$3,0), 0), "-")</f>
        <v>188</v>
      </c>
      <c r="K109" s="71">
        <f t="shared" si="13"/>
        <v>0.50402144772117963</v>
      </c>
      <c r="L109" s="238" t="s">
        <v>80</v>
      </c>
      <c r="M109" s="156" t="s">
        <v>80</v>
      </c>
      <c r="N109" s="389" t="s">
        <v>80</v>
      </c>
    </row>
    <row r="110" spans="1:14" hidden="1" outlineLevel="1" x14ac:dyDescent="0.2">
      <c r="A110" s="248">
        <f t="shared" si="14"/>
        <v>43435</v>
      </c>
      <c r="B110" s="27"/>
      <c r="C110" s="26" t="s">
        <v>175</v>
      </c>
      <c r="D110" s="451" t="str">
        <f t="shared" si="18"/>
        <v>2018-19</v>
      </c>
      <c r="E110" s="452">
        <f t="shared" si="16"/>
        <v>12</v>
      </c>
      <c r="F110" s="54">
        <f>IFERROR(VLOOKUP( CONCATENATE($D110,$F$5,$E110), Raw!$A$5:$BC$10127,MATCH(F$9,Raw!$A$3:$BC$3,0), 0), "-")</f>
        <v>2839</v>
      </c>
      <c r="G110" s="102">
        <f>IFERROR(VLOOKUP( CONCATENATE($D110,$F$5,$E110), Raw!$A$5:$BC$10127,MATCH(G$9,Raw!$A$3:$BC$3,0), 0), "-")</f>
        <v>839</v>
      </c>
      <c r="H110" s="71">
        <f t="shared" si="17"/>
        <v>0.29552659387108138</v>
      </c>
      <c r="I110" s="54">
        <f>IFERROR(VLOOKUP( CONCATENATE($D110,$F$5,$E110), Raw!$A$5:$BC$10127,MATCH(I$9,Raw!$A$3:$BC$3,0), 0), "-")</f>
        <v>346</v>
      </c>
      <c r="J110" s="102">
        <f>IFERROR(VLOOKUP( CONCATENATE($D110,$F$5,$E110), Raw!$A$5:$BC$10127,MATCH(J$9,Raw!$A$3:$BC$3,0), 0), "-")</f>
        <v>192</v>
      </c>
      <c r="K110" s="71">
        <f t="shared" si="13"/>
        <v>0.55491329479768781</v>
      </c>
      <c r="L110" s="238" t="s">
        <v>80</v>
      </c>
      <c r="M110" s="156" t="s">
        <v>80</v>
      </c>
      <c r="N110" s="389" t="s">
        <v>80</v>
      </c>
    </row>
    <row r="111" spans="1:14" hidden="1" outlineLevel="1" x14ac:dyDescent="0.2">
      <c r="A111" s="248">
        <f t="shared" si="14"/>
        <v>43466</v>
      </c>
      <c r="B111" s="27"/>
      <c r="C111" s="26" t="s">
        <v>176</v>
      </c>
      <c r="D111" s="451" t="str">
        <f t="shared" si="18"/>
        <v>2018-19</v>
      </c>
      <c r="E111" s="452">
        <f t="shared" si="16"/>
        <v>1</v>
      </c>
      <c r="F111" s="54">
        <f>IFERROR(VLOOKUP( CONCATENATE($D111,$F$5,$E111), Raw!$A$5:$BC$10127,MATCH(F$9,Raw!$A$3:$BC$3,0), 0), "-")</f>
        <v>3067</v>
      </c>
      <c r="G111" s="102">
        <f>IFERROR(VLOOKUP( CONCATENATE($D111,$F$5,$E111), Raw!$A$5:$BC$10127,MATCH(G$9,Raw!$A$3:$BC$3,0), 0), "-")</f>
        <v>923</v>
      </c>
      <c r="H111" s="71">
        <f t="shared" si="17"/>
        <v>0.30094554939680468</v>
      </c>
      <c r="I111" s="54">
        <f>IFERROR(VLOOKUP( CONCATENATE($D111,$F$5,$E111), Raw!$A$5:$BC$10127,MATCH(I$9,Raw!$A$3:$BC$3,0), 0), "-")</f>
        <v>411</v>
      </c>
      <c r="J111" s="102">
        <f>IFERROR(VLOOKUP( CONCATENATE($D111,$F$5,$E111), Raw!$A$5:$BC$10127,MATCH(J$9,Raw!$A$3:$BC$3,0), 0), "-")</f>
        <v>219</v>
      </c>
      <c r="K111" s="71">
        <f t="shared" si="13"/>
        <v>0.53284671532846717</v>
      </c>
      <c r="L111" s="238">
        <f>IFERROR(VLOOKUP( CONCATENATE($D111,$F$5,$E111), Raw!$A$5:$BC$10127,MATCH(L$8,Raw!$A$3:$BC$3,0), 0), "-")</f>
        <v>1162</v>
      </c>
      <c r="M111" s="156">
        <f>IFERROR(VLOOKUP( CONCATENATE($D111,$F$5,$E111), Raw!$A$5:$BC$10127,MATCH(M$8,Raw!$A$3:$BC$3,0), 0), "-")</f>
        <v>769</v>
      </c>
      <c r="N111" s="389">
        <f>IF( ISERROR(M111/L111), "-", M111/L111)</f>
        <v>0.66179001721170394</v>
      </c>
    </row>
    <row r="112" spans="1:14" hidden="1" outlineLevel="1" x14ac:dyDescent="0.2">
      <c r="A112" s="248">
        <f t="shared" si="14"/>
        <v>43497</v>
      </c>
      <c r="B112" s="27"/>
      <c r="C112" s="26" t="s">
        <v>177</v>
      </c>
      <c r="D112" s="451" t="str">
        <f t="shared" si="18"/>
        <v>2018-19</v>
      </c>
      <c r="E112" s="452">
        <f t="shared" si="16"/>
        <v>2</v>
      </c>
      <c r="F112" s="54">
        <f>IFERROR(VLOOKUP( CONCATENATE($D112,$F$5,$E112), Raw!$A$5:$BC$10127,MATCH(F$9,Raw!$A$3:$BC$3,0), 0), "-")</f>
        <v>2702</v>
      </c>
      <c r="G112" s="102">
        <f>IFERROR(VLOOKUP( CONCATENATE($D112,$F$5,$E112), Raw!$A$5:$BC$10127,MATCH(G$9,Raw!$A$3:$BC$3,0), 0), "-")</f>
        <v>813</v>
      </c>
      <c r="H112" s="71">
        <f t="shared" si="17"/>
        <v>0.30088823094004441</v>
      </c>
      <c r="I112" s="54">
        <f>IFERROR(VLOOKUP( CONCATENATE($D112,$F$5,$E112), Raw!$A$5:$BC$10127,MATCH(I$9,Raw!$A$3:$BC$3,0), 0), "-")</f>
        <v>372</v>
      </c>
      <c r="J112" s="102">
        <f>IFERROR(VLOOKUP( CONCATENATE($D112,$F$5,$E112), Raw!$A$5:$BC$10127,MATCH(J$9,Raw!$A$3:$BC$3,0), 0), "-")</f>
        <v>197</v>
      </c>
      <c r="K112" s="71">
        <f t="shared" si="13"/>
        <v>0.52956989247311825</v>
      </c>
      <c r="L112" s="238" t="s">
        <v>80</v>
      </c>
      <c r="M112" s="156" t="s">
        <v>80</v>
      </c>
      <c r="N112" s="389" t="s">
        <v>80</v>
      </c>
    </row>
    <row r="113" spans="1:14" hidden="1" outlineLevel="1" x14ac:dyDescent="0.2">
      <c r="A113" s="248">
        <f t="shared" si="14"/>
        <v>43525</v>
      </c>
      <c r="B113" s="27"/>
      <c r="C113" s="26" t="s">
        <v>178</v>
      </c>
      <c r="D113" s="451" t="str">
        <f t="shared" si="18"/>
        <v>2018-19</v>
      </c>
      <c r="E113" s="452">
        <f t="shared" si="16"/>
        <v>3</v>
      </c>
      <c r="F113" s="54">
        <f>IFERROR(VLOOKUP( CONCATENATE($D113,$F$5,$E113), Raw!$A$5:$BC$10127,MATCH(F$9,Raw!$A$3:$BC$3,0), 0), "-")</f>
        <v>2625</v>
      </c>
      <c r="G113" s="102">
        <f>IFERROR(VLOOKUP( CONCATENATE($D113,$F$5,$E113), Raw!$A$5:$BC$10127,MATCH(G$9,Raw!$A$3:$BC$3,0), 0), "-")</f>
        <v>866</v>
      </c>
      <c r="H113" s="71">
        <f t="shared" si="17"/>
        <v>0.32990476190476192</v>
      </c>
      <c r="I113" s="54">
        <f>IFERROR(VLOOKUP( CONCATENATE($D113,$F$5,$E113), Raw!$A$5:$BC$10127,MATCH(I$9,Raw!$A$3:$BC$3,0), 0), "-")</f>
        <v>392</v>
      </c>
      <c r="J113" s="102">
        <f>IFERROR(VLOOKUP( CONCATENATE($D113,$F$5,$E113), Raw!$A$5:$BC$10127,MATCH(J$9,Raw!$A$3:$BC$3,0), 0), "-")</f>
        <v>209</v>
      </c>
      <c r="K113" s="71">
        <f t="shared" si="13"/>
        <v>0.53316326530612246</v>
      </c>
      <c r="L113" s="238" t="s">
        <v>80</v>
      </c>
      <c r="M113" s="156" t="s">
        <v>80</v>
      </c>
      <c r="N113" s="389" t="s">
        <v>80</v>
      </c>
    </row>
    <row r="114" spans="1:14" collapsed="1" x14ac:dyDescent="0.2">
      <c r="A114" s="248"/>
      <c r="B114" s="31"/>
      <c r="C114" s="30" t="s">
        <v>193</v>
      </c>
      <c r="D114" s="453"/>
      <c r="E114" s="454"/>
      <c r="F114" s="55">
        <f>SUM(F102:F113)</f>
        <v>30833</v>
      </c>
      <c r="G114" s="103">
        <f>SUM(G102:G113)</f>
        <v>9478</v>
      </c>
      <c r="H114" s="72">
        <f t="shared" si="17"/>
        <v>0.30739791781532771</v>
      </c>
      <c r="I114" s="55">
        <f>SUM(I102:I113)</f>
        <v>4307</v>
      </c>
      <c r="J114" s="103">
        <f>SUM(J102:J113)</f>
        <v>2331</v>
      </c>
      <c r="K114" s="72">
        <f t="shared" si="13"/>
        <v>0.54121198049686559</v>
      </c>
      <c r="L114" s="237">
        <f>SUM(L102:L113)</f>
        <v>4028</v>
      </c>
      <c r="M114" s="157">
        <f>SUM(M102:M113)</f>
        <v>2693</v>
      </c>
      <c r="N114" s="390">
        <f>IF( ISERROR(M114/L114), "-", M114/L114)</f>
        <v>0.66857000993048654</v>
      </c>
    </row>
    <row r="115" spans="1:14" hidden="1" outlineLevel="1" x14ac:dyDescent="0.2">
      <c r="A115" s="248">
        <f>DATE(LEFT(D115,4)+IF(E115&lt;4,1,0),E115,1)</f>
        <v>43556</v>
      </c>
      <c r="B115" s="27" t="s">
        <v>194</v>
      </c>
      <c r="C115" s="26" t="s">
        <v>167</v>
      </c>
      <c r="D115" s="449" t="str">
        <f t="shared" ref="D115:D126" si="19">IF(B115="",D114,LEFT(B115,7))</f>
        <v>2019-20</v>
      </c>
      <c r="E115" s="450">
        <f>MONTH(1&amp;LEFT(C115,3))</f>
        <v>4</v>
      </c>
      <c r="F115" s="54">
        <f>IFERROR(VLOOKUP( CONCATENATE($D115,$F$5,$E115), Raw!$A$5:$BC$10127,MATCH(F$9,Raw!$A$3:$BC$3,0), 0), "-")</f>
        <v>2659</v>
      </c>
      <c r="G115" s="102">
        <f>IFERROR(VLOOKUP( CONCATENATE($D115,$F$5,$E115), Raw!$A$5:$BC$10127,MATCH(G$9,Raw!$A$3:$BC$3,0), 0), "-")</f>
        <v>799</v>
      </c>
      <c r="H115" s="71">
        <f t="shared" si="17"/>
        <v>0.30048890560361036</v>
      </c>
      <c r="I115" s="54">
        <f>IFERROR(VLOOKUP( CONCATENATE($D115,$F$5,$E115), Raw!$A$5:$BC$10127,MATCH(I$9,Raw!$A$3:$BC$3,0), 0), "-")</f>
        <v>376</v>
      </c>
      <c r="J115" s="102">
        <f>IFERROR(VLOOKUP( CONCATENATE($D115,$F$5,$E115), Raw!$A$5:$BC$10127,MATCH(J$9,Raw!$A$3:$BC$3,0), 0), "-")</f>
        <v>207</v>
      </c>
      <c r="K115" s="71">
        <f t="shared" si="13"/>
        <v>0.55053191489361697</v>
      </c>
      <c r="L115" s="238">
        <f>IFERROR(VLOOKUP( CONCATENATE($D115,$F$5,$E115), Raw!$A$5:$BC$10127,MATCH(L$8,Raw!$A$3:$BC$3,0), 0), "-")</f>
        <v>1021</v>
      </c>
      <c r="M115" s="156">
        <f>IFERROR(VLOOKUP( CONCATENATE($D115,$F$5,$E115), Raw!$A$5:$BC$10127,MATCH(M$8,Raw!$A$3:$BC$3,0), 0), "-")</f>
        <v>704</v>
      </c>
      <c r="N115" s="389">
        <f>IF( ISERROR(M115/L115), "-", M115/L115)</f>
        <v>0.68952007835455431</v>
      </c>
    </row>
    <row r="116" spans="1:14" hidden="1" outlineLevel="1" x14ac:dyDescent="0.2">
      <c r="A116" s="248">
        <f t="shared" si="14"/>
        <v>43586</v>
      </c>
      <c r="B116" s="27"/>
      <c r="C116" s="26" t="s">
        <v>168</v>
      </c>
      <c r="D116" s="451" t="str">
        <f t="shared" si="19"/>
        <v>2019-20</v>
      </c>
      <c r="E116" s="452">
        <f t="shared" si="16"/>
        <v>5</v>
      </c>
      <c r="F116" s="54">
        <f>IFERROR(VLOOKUP( CONCATENATE($D116,$F$5,$E116), Raw!$A$5:$BC$10127,MATCH(F$9,Raw!$A$3:$BC$3,0), 0), "-")</f>
        <v>2467</v>
      </c>
      <c r="G116" s="102">
        <f>IFERROR(VLOOKUP( CONCATENATE($D116,$F$5,$E116), Raw!$A$5:$BC$10127,MATCH(G$9,Raw!$A$3:$BC$3,0), 0), "-")</f>
        <v>793</v>
      </c>
      <c r="H116" s="71">
        <f t="shared" si="17"/>
        <v>0.32144304823672476</v>
      </c>
      <c r="I116" s="54">
        <f>IFERROR(VLOOKUP( CONCATENATE($D116,$F$5,$E116), Raw!$A$5:$BC$10127,MATCH(I$9,Raw!$A$3:$BC$3,0), 0), "-")</f>
        <v>406</v>
      </c>
      <c r="J116" s="102">
        <f>IFERROR(VLOOKUP( CONCATENATE($D116,$F$5,$E116), Raw!$A$5:$BC$10127,MATCH(J$9,Raw!$A$3:$BC$3,0), 0), "-")</f>
        <v>238</v>
      </c>
      <c r="K116" s="71">
        <f t="shared" si="13"/>
        <v>0.58620689655172409</v>
      </c>
      <c r="L116" s="238" t="s">
        <v>80</v>
      </c>
      <c r="M116" s="156" t="s">
        <v>80</v>
      </c>
      <c r="N116" s="389" t="s">
        <v>80</v>
      </c>
    </row>
    <row r="117" spans="1:14" hidden="1" outlineLevel="1" x14ac:dyDescent="0.2">
      <c r="A117" s="248">
        <f t="shared" si="14"/>
        <v>43617</v>
      </c>
      <c r="B117" s="27"/>
      <c r="C117" s="26" t="s">
        <v>169</v>
      </c>
      <c r="D117" s="451" t="str">
        <f t="shared" si="19"/>
        <v>2019-20</v>
      </c>
      <c r="E117" s="452">
        <f t="shared" si="16"/>
        <v>6</v>
      </c>
      <c r="F117" s="54">
        <f>IFERROR(VLOOKUP( CONCATENATE($D117,$F$5,$E117), Raw!$A$5:$BC$10127,MATCH(F$9,Raw!$A$3:$BC$3,0), 0), "-")</f>
        <v>2271</v>
      </c>
      <c r="G117" s="102">
        <f>IFERROR(VLOOKUP( CONCATENATE($D117,$F$5,$E117), Raw!$A$5:$BC$10127,MATCH(G$9,Raw!$A$3:$BC$3,0), 0), "-")</f>
        <v>722</v>
      </c>
      <c r="H117" s="71">
        <f t="shared" si="17"/>
        <v>0.31792162043152794</v>
      </c>
      <c r="I117" s="54">
        <f>IFERROR(VLOOKUP( CONCATENATE($D117,$F$5,$E117), Raw!$A$5:$BC$10127,MATCH(I$9,Raw!$A$3:$BC$3,0), 0), "-")</f>
        <v>359</v>
      </c>
      <c r="J117" s="102">
        <f>IFERROR(VLOOKUP( CONCATENATE($D117,$F$5,$E117), Raw!$A$5:$BC$10127,MATCH(J$9,Raw!$A$3:$BC$3,0), 0), "-")</f>
        <v>195</v>
      </c>
      <c r="K117" s="71">
        <f t="shared" si="13"/>
        <v>0.54317548746518107</v>
      </c>
      <c r="L117" s="238" t="s">
        <v>80</v>
      </c>
      <c r="M117" s="156" t="s">
        <v>80</v>
      </c>
      <c r="N117" s="389" t="s">
        <v>80</v>
      </c>
    </row>
    <row r="118" spans="1:14" hidden="1" outlineLevel="1" x14ac:dyDescent="0.2">
      <c r="A118" s="248">
        <f t="shared" si="14"/>
        <v>43647</v>
      </c>
      <c r="B118" s="27"/>
      <c r="C118" s="26" t="s">
        <v>170</v>
      </c>
      <c r="D118" s="451" t="str">
        <f t="shared" si="19"/>
        <v>2019-20</v>
      </c>
      <c r="E118" s="452">
        <f t="shared" si="16"/>
        <v>7</v>
      </c>
      <c r="F118" s="54">
        <f>IFERROR(VLOOKUP( CONCATENATE($D118,$F$5,$E118), Raw!$A$5:$BC$10127,MATCH(F$9,Raw!$A$3:$BC$3,0), 0), "-")</f>
        <v>2372</v>
      </c>
      <c r="G118" s="102">
        <f>IFERROR(VLOOKUP( CONCATENATE($D118,$F$5,$E118), Raw!$A$5:$BC$10127,MATCH(G$9,Raw!$A$3:$BC$3,0), 0), "-")</f>
        <v>768</v>
      </c>
      <c r="H118" s="71">
        <f t="shared" si="17"/>
        <v>0.32377740303541314</v>
      </c>
      <c r="I118" s="54">
        <f>IFERROR(VLOOKUP( CONCATENATE($D118,$F$5,$E118), Raw!$A$5:$BC$10127,MATCH(I$9,Raw!$A$3:$BC$3,0), 0), "-")</f>
        <v>364</v>
      </c>
      <c r="J118" s="102">
        <f>IFERROR(VLOOKUP( CONCATENATE($D118,$F$5,$E118), Raw!$A$5:$BC$10127,MATCH(J$9,Raw!$A$3:$BC$3,0), 0), "-")</f>
        <v>205</v>
      </c>
      <c r="K118" s="71">
        <f t="shared" si="13"/>
        <v>0.56318681318681318</v>
      </c>
      <c r="L118" s="238">
        <f>IFERROR(VLOOKUP( CONCATENATE($D118,$F$5,$E118), Raw!$A$5:$BC$10127,MATCH(L$8,Raw!$A$3:$BC$3,0), 0), "-")</f>
        <v>990</v>
      </c>
      <c r="M118" s="156">
        <f>IFERROR(VLOOKUP( CONCATENATE($D118,$F$5,$E118), Raw!$A$5:$BC$10127,MATCH(M$8,Raw!$A$3:$BC$3,0), 0), "-")</f>
        <v>696</v>
      </c>
      <c r="N118" s="389">
        <f>IF( ISERROR(M118/L118), "-", M118/L118)</f>
        <v>0.70303030303030301</v>
      </c>
    </row>
    <row r="119" spans="1:14" hidden="1" outlineLevel="1" x14ac:dyDescent="0.2">
      <c r="A119" s="248">
        <f t="shared" si="14"/>
        <v>43678</v>
      </c>
      <c r="B119" s="27"/>
      <c r="C119" s="26" t="s">
        <v>171</v>
      </c>
      <c r="D119" s="451" t="str">
        <f t="shared" si="19"/>
        <v>2019-20</v>
      </c>
      <c r="E119" s="452">
        <f t="shared" si="16"/>
        <v>8</v>
      </c>
      <c r="F119" s="54">
        <f>IFERROR(VLOOKUP( CONCATENATE($D119,$F$5,$E119), Raw!$A$5:$BC$10127,MATCH(F$9,Raw!$A$3:$BC$3,0), 0), "-")</f>
        <v>2303</v>
      </c>
      <c r="G119" s="102">
        <f>IFERROR(VLOOKUP( CONCATENATE($D119,$F$5,$E119), Raw!$A$5:$BC$10127,MATCH(G$9,Raw!$A$3:$BC$3,0), 0), "-")</f>
        <v>690</v>
      </c>
      <c r="H119" s="71">
        <f t="shared" si="17"/>
        <v>0.29960920538428137</v>
      </c>
      <c r="I119" s="54">
        <f>IFERROR(VLOOKUP( CONCATENATE($D119,$F$5,$E119), Raw!$A$5:$BC$10127,MATCH(I$9,Raw!$A$3:$BC$3,0), 0), "-")</f>
        <v>383</v>
      </c>
      <c r="J119" s="102">
        <f>IFERROR(VLOOKUP( CONCATENATE($D119,$F$5,$E119), Raw!$A$5:$BC$10127,MATCH(J$9,Raw!$A$3:$BC$3,0), 0), "-")</f>
        <v>197</v>
      </c>
      <c r="K119" s="71">
        <f t="shared" si="13"/>
        <v>0.51436031331592691</v>
      </c>
      <c r="L119" s="238" t="s">
        <v>80</v>
      </c>
      <c r="M119" s="156" t="s">
        <v>80</v>
      </c>
      <c r="N119" s="389" t="s">
        <v>80</v>
      </c>
    </row>
    <row r="120" spans="1:14" hidden="1" outlineLevel="1" x14ac:dyDescent="0.2">
      <c r="A120" s="248">
        <f t="shared" si="14"/>
        <v>43709</v>
      </c>
      <c r="B120" s="27"/>
      <c r="C120" s="26" t="s">
        <v>172</v>
      </c>
      <c r="D120" s="451" t="str">
        <f t="shared" si="19"/>
        <v>2019-20</v>
      </c>
      <c r="E120" s="452">
        <f t="shared" si="16"/>
        <v>9</v>
      </c>
      <c r="F120" s="54">
        <f>IFERROR(VLOOKUP( CONCATENATE($D120,$F$5,$E120), Raw!$A$5:$BC$10127,MATCH(F$9,Raw!$A$3:$BC$3,0), 0), "-")</f>
        <v>2367</v>
      </c>
      <c r="G120" s="102">
        <f>IFERROR(VLOOKUP( CONCATENATE($D120,$F$5,$E120), Raw!$A$5:$BC$10127,MATCH(G$9,Raw!$A$3:$BC$3,0), 0), "-")</f>
        <v>785</v>
      </c>
      <c r="H120" s="71">
        <f t="shared" si="17"/>
        <v>0.33164343050274608</v>
      </c>
      <c r="I120" s="54">
        <f>IFERROR(VLOOKUP( CONCATENATE($D120,$F$5,$E120), Raw!$A$5:$BC$10127,MATCH(I$9,Raw!$A$3:$BC$3,0), 0), "-")</f>
        <v>371</v>
      </c>
      <c r="J120" s="102">
        <f>IFERROR(VLOOKUP( CONCATENATE($D120,$F$5,$E120), Raw!$A$5:$BC$10127,MATCH(J$9,Raw!$A$3:$BC$3,0), 0), "-")</f>
        <v>210</v>
      </c>
      <c r="K120" s="71">
        <f t="shared" si="13"/>
        <v>0.56603773584905659</v>
      </c>
      <c r="L120" s="238" t="s">
        <v>80</v>
      </c>
      <c r="M120" s="156" t="s">
        <v>80</v>
      </c>
      <c r="N120" s="389" t="s">
        <v>80</v>
      </c>
    </row>
    <row r="121" spans="1:14" hidden="1" outlineLevel="1" x14ac:dyDescent="0.2">
      <c r="A121" s="248">
        <f t="shared" si="14"/>
        <v>43739</v>
      </c>
      <c r="B121" s="27"/>
      <c r="C121" s="26" t="s">
        <v>173</v>
      </c>
      <c r="D121" s="451" t="str">
        <f t="shared" si="19"/>
        <v>2019-20</v>
      </c>
      <c r="E121" s="452">
        <f t="shared" si="16"/>
        <v>10</v>
      </c>
      <c r="F121" s="54">
        <f>IFERROR(VLOOKUP( CONCATENATE($D121,$F$5,$E121), Raw!$A$5:$BC$10127,MATCH(F$9,Raw!$A$3:$BC$3,0), 0), "-")</f>
        <v>2501</v>
      </c>
      <c r="G121" s="102">
        <f>IFERROR(VLOOKUP( CONCATENATE($D121,$F$5,$E121), Raw!$A$5:$BC$10127,MATCH(G$9,Raw!$A$3:$BC$3,0), 0), "-")</f>
        <v>780</v>
      </c>
      <c r="H121" s="71">
        <f t="shared" si="17"/>
        <v>0.31187524990004001</v>
      </c>
      <c r="I121" s="54">
        <f>IFERROR(VLOOKUP( CONCATENATE($D121,$F$5,$E121), Raw!$A$5:$BC$10127,MATCH(I$9,Raw!$A$3:$BC$3,0), 0), "-")</f>
        <v>414</v>
      </c>
      <c r="J121" s="102">
        <f>IFERROR(VLOOKUP( CONCATENATE($D121,$F$5,$E121), Raw!$A$5:$BC$10127,MATCH(J$9,Raw!$A$3:$BC$3,0), 0), "-")</f>
        <v>231</v>
      </c>
      <c r="K121" s="71">
        <f t="shared" si="13"/>
        <v>0.55797101449275366</v>
      </c>
      <c r="L121" s="238">
        <f>IFERROR(VLOOKUP( CONCATENATE($D121,$F$5,$E121), Raw!$A$5:$BC$10127,MATCH(L$8,Raw!$A$3:$BC$3,0), 0), "-")</f>
        <v>941</v>
      </c>
      <c r="M121" s="156">
        <f>IFERROR(VLOOKUP( CONCATENATE($D121,$F$5,$E121), Raw!$A$5:$BC$10127,MATCH(M$8,Raw!$A$3:$BC$3,0), 0), "-")</f>
        <v>679</v>
      </c>
      <c r="N121" s="389">
        <f>IF( ISERROR(M121/L121), "-", M121/L121)</f>
        <v>0.72157279489904358</v>
      </c>
    </row>
    <row r="122" spans="1:14" hidden="1" outlineLevel="1" x14ac:dyDescent="0.2">
      <c r="A122" s="248">
        <f t="shared" si="14"/>
        <v>43770</v>
      </c>
      <c r="B122" s="27"/>
      <c r="C122" s="26" t="s">
        <v>174</v>
      </c>
      <c r="D122" s="451" t="str">
        <f t="shared" si="19"/>
        <v>2019-20</v>
      </c>
      <c r="E122" s="452">
        <f t="shared" si="16"/>
        <v>11</v>
      </c>
      <c r="F122" s="54">
        <f>IFERROR(VLOOKUP( CONCATENATE($D122,$F$5,$E122), Raw!$A$5:$BC$10127,MATCH(F$9,Raw!$A$3:$BC$3,0), 0), "-")</f>
        <v>2606</v>
      </c>
      <c r="G122" s="102">
        <f>IFERROR(VLOOKUP( CONCATENATE($D122,$F$5,$E122), Raw!$A$5:$BC$10127,MATCH(G$9,Raw!$A$3:$BC$3,0), 0), "-")</f>
        <v>748</v>
      </c>
      <c r="H122" s="71">
        <f t="shared" si="17"/>
        <v>0.28702993092862622</v>
      </c>
      <c r="I122" s="54">
        <f>IFERROR(VLOOKUP( CONCATENATE($D122,$F$5,$E122), Raw!$A$5:$BC$10127,MATCH(I$9,Raw!$A$3:$BC$3,0), 0), "-")</f>
        <v>358</v>
      </c>
      <c r="J122" s="102">
        <f>IFERROR(VLOOKUP( CONCATENATE($D122,$F$5,$E122), Raw!$A$5:$BC$10127,MATCH(J$9,Raw!$A$3:$BC$3,0), 0), "-")</f>
        <v>190</v>
      </c>
      <c r="K122" s="71">
        <f t="shared" si="13"/>
        <v>0.53072625698324027</v>
      </c>
      <c r="L122" s="238" t="s">
        <v>80</v>
      </c>
      <c r="M122" s="156" t="s">
        <v>80</v>
      </c>
      <c r="N122" s="389" t="s">
        <v>80</v>
      </c>
    </row>
    <row r="123" spans="1:14" hidden="1" outlineLevel="1" x14ac:dyDescent="0.2">
      <c r="A123" s="248">
        <f t="shared" si="14"/>
        <v>43800</v>
      </c>
      <c r="B123" s="27"/>
      <c r="C123" s="26" t="s">
        <v>175</v>
      </c>
      <c r="D123" s="451" t="str">
        <f t="shared" si="19"/>
        <v>2019-20</v>
      </c>
      <c r="E123" s="452">
        <f t="shared" si="16"/>
        <v>12</v>
      </c>
      <c r="F123" s="54">
        <f>IFERROR(VLOOKUP( CONCATENATE($D123,$F$5,$E123), Raw!$A$5:$BC$10127,MATCH(F$9,Raw!$A$3:$BC$3,0), 0), "-")</f>
        <v>3084</v>
      </c>
      <c r="G123" s="102">
        <f>IFERROR(VLOOKUP( CONCATENATE($D123,$F$5,$E123), Raw!$A$5:$BC$10127,MATCH(G$9,Raw!$A$3:$BC$3,0), 0), "-")</f>
        <v>884</v>
      </c>
      <c r="H123" s="71">
        <f t="shared" si="17"/>
        <v>0.28664072632944226</v>
      </c>
      <c r="I123" s="54">
        <f>IFERROR(VLOOKUP( CONCATENATE($D123,$F$5,$E123), Raw!$A$5:$BC$10127,MATCH(I$9,Raw!$A$3:$BC$3,0), 0), "-")</f>
        <v>446</v>
      </c>
      <c r="J123" s="102">
        <f>IFERROR(VLOOKUP( CONCATENATE($D123,$F$5,$E123), Raw!$A$5:$BC$10127,MATCH(J$9,Raw!$A$3:$BC$3,0), 0), "-")</f>
        <v>229</v>
      </c>
      <c r="K123" s="71">
        <f t="shared" si="13"/>
        <v>0.51345291479820632</v>
      </c>
      <c r="L123" s="238" t="s">
        <v>80</v>
      </c>
      <c r="M123" s="156" t="s">
        <v>80</v>
      </c>
      <c r="N123" s="389" t="s">
        <v>80</v>
      </c>
    </row>
    <row r="124" spans="1:14" hidden="1" outlineLevel="1" x14ac:dyDescent="0.2">
      <c r="A124" s="248">
        <f t="shared" si="14"/>
        <v>43831</v>
      </c>
      <c r="B124" s="27"/>
      <c r="C124" s="26" t="s">
        <v>176</v>
      </c>
      <c r="D124" s="451" t="str">
        <f t="shared" si="19"/>
        <v>2019-20</v>
      </c>
      <c r="E124" s="452">
        <f t="shared" si="16"/>
        <v>1</v>
      </c>
      <c r="F124" s="54">
        <f>IFERROR(VLOOKUP( CONCATENATE($D124,$F$5,$E124), Raw!$A$5:$BC$10127,MATCH(F$9,Raw!$A$3:$BC$3,0), 0), "-")</f>
        <v>2937</v>
      </c>
      <c r="G124" s="102">
        <f>IFERROR(VLOOKUP( CONCATENATE($D124,$F$5,$E124), Raw!$A$5:$BC$10127,MATCH(G$9,Raw!$A$3:$BC$3,0), 0), "-")</f>
        <v>900</v>
      </c>
      <c r="H124" s="71">
        <f t="shared" si="17"/>
        <v>0.30643513789581206</v>
      </c>
      <c r="I124" s="54">
        <f>IFERROR(VLOOKUP( CONCATENATE($D124,$F$5,$E124), Raw!$A$5:$BC$10127,MATCH(I$9,Raw!$A$3:$BC$3,0), 0), "-")</f>
        <v>463</v>
      </c>
      <c r="J124" s="102">
        <f>IFERROR(VLOOKUP( CONCATENATE($D124,$F$5,$E124), Raw!$A$5:$BC$10127,MATCH(J$9,Raw!$A$3:$BC$3,0), 0), "-")</f>
        <v>259</v>
      </c>
      <c r="K124" s="71">
        <f t="shared" si="13"/>
        <v>0.55939524838012955</v>
      </c>
      <c r="L124" s="238">
        <f>IFERROR(VLOOKUP( CONCATENATE($D124,$F$5,$E124), Raw!$A$5:$BC$10127,MATCH(L$8,Raw!$A$3:$BC$3,0), 0), "-")</f>
        <v>1154</v>
      </c>
      <c r="M124" s="156">
        <f>IFERROR(VLOOKUP( CONCATENATE($D124,$F$5,$E124), Raw!$A$5:$BC$10127,MATCH(M$8,Raw!$A$3:$BC$3,0), 0), "-")</f>
        <v>831</v>
      </c>
      <c r="N124" s="389">
        <f>IF( ISERROR(M124/L124), "-", M124/L124)</f>
        <v>0.72010398613518201</v>
      </c>
    </row>
    <row r="125" spans="1:14" hidden="1" outlineLevel="1" x14ac:dyDescent="0.2">
      <c r="A125" s="248">
        <f t="shared" si="14"/>
        <v>43862</v>
      </c>
      <c r="B125" s="27"/>
      <c r="C125" s="26" t="s">
        <v>177</v>
      </c>
      <c r="D125" s="451" t="str">
        <f t="shared" si="19"/>
        <v>2019-20</v>
      </c>
      <c r="E125" s="452">
        <f t="shared" si="16"/>
        <v>2</v>
      </c>
      <c r="F125" s="54">
        <f>IFERROR(VLOOKUP( CONCATENATE($D125,$F$5,$E125), Raw!$A$5:$BC$10127,MATCH(F$9,Raw!$A$3:$BC$3,0), 0), "-")</f>
        <v>2443</v>
      </c>
      <c r="G125" s="102">
        <f>IFERROR(VLOOKUP( CONCATENATE($D125,$F$5,$E125), Raw!$A$5:$BC$10127,MATCH(G$9,Raw!$A$3:$BC$3,0), 0), "-")</f>
        <v>725</v>
      </c>
      <c r="H125" s="71">
        <f t="shared" si="17"/>
        <v>0.29676627097830538</v>
      </c>
      <c r="I125" s="54">
        <f>IFERROR(VLOOKUP( CONCATENATE($D125,$F$5,$E125), Raw!$A$5:$BC$10127,MATCH(I$9,Raw!$A$3:$BC$3,0), 0), "-")</f>
        <v>387</v>
      </c>
      <c r="J125" s="102">
        <f>IFERROR(VLOOKUP( CONCATENATE($D125,$F$5,$E125), Raw!$A$5:$BC$10127,MATCH(J$9,Raw!$A$3:$BC$3,0), 0), "-")</f>
        <v>191</v>
      </c>
      <c r="K125" s="71">
        <f t="shared" si="13"/>
        <v>0.49354005167958659</v>
      </c>
      <c r="L125" s="238" t="s">
        <v>80</v>
      </c>
      <c r="M125" s="156" t="s">
        <v>80</v>
      </c>
      <c r="N125" s="389" t="s">
        <v>80</v>
      </c>
    </row>
    <row r="126" spans="1:14" hidden="1" outlineLevel="1" x14ac:dyDescent="0.2">
      <c r="A126" s="248">
        <f t="shared" si="14"/>
        <v>43891</v>
      </c>
      <c r="B126" s="27"/>
      <c r="C126" s="26" t="s">
        <v>178</v>
      </c>
      <c r="D126" s="451" t="str">
        <f t="shared" si="19"/>
        <v>2019-20</v>
      </c>
      <c r="E126" s="452">
        <f t="shared" si="16"/>
        <v>3</v>
      </c>
      <c r="F126" s="54">
        <f>IFERROR(VLOOKUP( CONCATENATE($D126,$F$5,$E126), Raw!$A$5:$BC$10127,MATCH(F$9,Raw!$A$3:$BC$3,0), 0), "-")</f>
        <v>2896</v>
      </c>
      <c r="G126" s="102">
        <f>IFERROR(VLOOKUP( CONCATENATE($D126,$F$5,$E126), Raw!$A$5:$BC$10127,MATCH(G$9,Raw!$A$3:$BC$3,0), 0), "-")</f>
        <v>738</v>
      </c>
      <c r="H126" s="71">
        <f t="shared" si="17"/>
        <v>0.25483425414364641</v>
      </c>
      <c r="I126" s="54">
        <f>IFERROR(VLOOKUP( CONCATENATE($D126,$F$5,$E126), Raw!$A$5:$BC$10127,MATCH(I$9,Raw!$A$3:$BC$3,0), 0), "-")</f>
        <v>375</v>
      </c>
      <c r="J126" s="102">
        <f>IFERROR(VLOOKUP( CONCATENATE($D126,$F$5,$E126), Raw!$A$5:$BC$10127,MATCH(J$9,Raw!$A$3:$BC$3,0), 0), "-")</f>
        <v>189</v>
      </c>
      <c r="K126" s="71">
        <f t="shared" si="13"/>
        <v>0.504</v>
      </c>
      <c r="L126" s="238" t="s">
        <v>80</v>
      </c>
      <c r="M126" s="156" t="s">
        <v>80</v>
      </c>
      <c r="N126" s="389" t="s">
        <v>80</v>
      </c>
    </row>
    <row r="127" spans="1:14" collapsed="1" x14ac:dyDescent="0.2">
      <c r="A127" s="248"/>
      <c r="B127" s="31"/>
      <c r="C127" s="30" t="s">
        <v>195</v>
      </c>
      <c r="D127" s="453"/>
      <c r="E127" s="454"/>
      <c r="F127" s="55">
        <f>SUM(F115:F126)</f>
        <v>30906</v>
      </c>
      <c r="G127" s="103">
        <f>SUM(G115:G126)</f>
        <v>9332</v>
      </c>
      <c r="H127" s="72">
        <f t="shared" si="17"/>
        <v>0.30194784184300782</v>
      </c>
      <c r="I127" s="55">
        <f>SUM(I115:I126)</f>
        <v>4702</v>
      </c>
      <c r="J127" s="103">
        <f>SUM(J115:J126)</f>
        <v>2541</v>
      </c>
      <c r="K127" s="72">
        <f t="shared" si="13"/>
        <v>0.54040833687792433</v>
      </c>
      <c r="L127" s="237">
        <f>SUM(L115:L126)</f>
        <v>4106</v>
      </c>
      <c r="M127" s="157">
        <f>SUM(M115:M126)</f>
        <v>2910</v>
      </c>
      <c r="N127" s="390">
        <f>IF( ISERROR(M127/L127), "-", M127/L127)</f>
        <v>0.70871894788114953</v>
      </c>
    </row>
    <row r="128" spans="1:14" hidden="1" outlineLevel="1" x14ac:dyDescent="0.2">
      <c r="A128" s="248">
        <f>DATE(LEFT(D128,4)+IF(E128&lt;4,1,0),E128,1)</f>
        <v>43922</v>
      </c>
      <c r="B128" s="27" t="s">
        <v>196</v>
      </c>
      <c r="C128" s="26" t="s">
        <v>167</v>
      </c>
      <c r="D128" s="449" t="str">
        <f t="shared" ref="D128:D139" si="20">IF(B128="",D127,LEFT(B128,7))</f>
        <v>2020-21</v>
      </c>
      <c r="E128" s="450">
        <f>MONTH(1&amp;LEFT(C128,3))</f>
        <v>4</v>
      </c>
      <c r="F128" s="54">
        <f>IFERROR(VLOOKUP( CONCATENATE($D128,$F$5,$E128), Raw!$A$5:$BC$10127,MATCH(F$9,Raw!$A$3:$BC$3,0), 0), "-")</f>
        <v>3052</v>
      </c>
      <c r="G128" s="102">
        <f>IFERROR(VLOOKUP( CONCATENATE($D128,$F$5,$E128), Raw!$A$5:$BC$10127,MATCH(G$9,Raw!$A$3:$BC$3,0), 0), "-")</f>
        <v>572</v>
      </c>
      <c r="H128" s="71">
        <f t="shared" si="17"/>
        <v>0.18741808650065531</v>
      </c>
      <c r="I128" s="54">
        <f>IFERROR(VLOOKUP( CONCATENATE($D128,$F$5,$E128), Raw!$A$5:$BC$10127,MATCH(I$9,Raw!$A$3:$BC$3,0), 0), "-")</f>
        <v>342</v>
      </c>
      <c r="J128" s="102">
        <f>IFERROR(VLOOKUP( CONCATENATE($D128,$F$5,$E128), Raw!$A$5:$BC$10127,MATCH(J$9,Raw!$A$3:$BC$3,0), 0), "-")</f>
        <v>137</v>
      </c>
      <c r="K128" s="71">
        <f t="shared" si="13"/>
        <v>0.40058479532163743</v>
      </c>
      <c r="L128" s="238">
        <f>IFERROR(VLOOKUP( CONCATENATE($D128,$F$5,$E128), Raw!$A$5:$BC$10127,MATCH(L$8,Raw!$A$3:$BC$3,0), 0), "-")</f>
        <v>904</v>
      </c>
      <c r="M128" s="156">
        <f>IFERROR(VLOOKUP( CONCATENATE($D128,$F$5,$E128), Raw!$A$5:$BC$10127,MATCH(M$8,Raw!$A$3:$BC$3,0), 0), "-")</f>
        <v>673</v>
      </c>
      <c r="N128" s="389">
        <f>IF( ISERROR(M128/L128), "-", M128/L128)</f>
        <v>0.74446902654867253</v>
      </c>
    </row>
    <row r="129" spans="1:14" hidden="1" outlineLevel="1" x14ac:dyDescent="0.2">
      <c r="A129" s="248">
        <f t="shared" si="14"/>
        <v>43952</v>
      </c>
      <c r="B129" s="27"/>
      <c r="C129" s="26" t="s">
        <v>168</v>
      </c>
      <c r="D129" s="451" t="str">
        <f t="shared" si="20"/>
        <v>2020-21</v>
      </c>
      <c r="E129" s="452">
        <f t="shared" si="16"/>
        <v>5</v>
      </c>
      <c r="F129" s="54">
        <f>IFERROR(VLOOKUP( CONCATENATE($D129,$F$5,$E129), Raw!$A$5:$BC$10127,MATCH(F$9,Raw!$A$3:$BC$3,0), 0), "-")</f>
        <v>2383</v>
      </c>
      <c r="G129" s="102">
        <f>IFERROR(VLOOKUP( CONCATENATE($D129,$F$5,$E129), Raw!$A$5:$BC$10127,MATCH(G$9,Raw!$A$3:$BC$3,0), 0), "-")</f>
        <v>618</v>
      </c>
      <c r="H129" s="71">
        <f t="shared" si="17"/>
        <v>0.25933697020562319</v>
      </c>
      <c r="I129" s="54">
        <f>IFERROR(VLOOKUP( CONCATENATE($D129,$F$5,$E129), Raw!$A$5:$BC$10127,MATCH(I$9,Raw!$A$3:$BC$3,0), 0), "-")</f>
        <v>370</v>
      </c>
      <c r="J129" s="102">
        <f>IFERROR(VLOOKUP( CONCATENATE($D129,$F$5,$E129), Raw!$A$5:$BC$10127,MATCH(J$9,Raw!$A$3:$BC$3,0), 0), "-")</f>
        <v>166</v>
      </c>
      <c r="K129" s="71">
        <f t="shared" si="13"/>
        <v>0.44864864864864867</v>
      </c>
      <c r="L129" s="238" t="s">
        <v>80</v>
      </c>
      <c r="M129" s="156" t="s">
        <v>80</v>
      </c>
      <c r="N129" s="389" t="s">
        <v>80</v>
      </c>
    </row>
    <row r="130" spans="1:14" hidden="1" outlineLevel="1" x14ac:dyDescent="0.2">
      <c r="A130" s="248">
        <f t="shared" si="14"/>
        <v>43983</v>
      </c>
      <c r="B130" s="27"/>
      <c r="C130" s="26" t="s">
        <v>169</v>
      </c>
      <c r="D130" s="451" t="str">
        <f t="shared" si="20"/>
        <v>2020-21</v>
      </c>
      <c r="E130" s="452">
        <f t="shared" si="16"/>
        <v>6</v>
      </c>
      <c r="F130" s="54">
        <f>IFERROR(VLOOKUP( CONCATENATE($D130,$F$5,$E130), Raw!$A$5:$BC$10127,MATCH(F$9,Raw!$A$3:$BC$3,0), 0), "-")</f>
        <v>2262</v>
      </c>
      <c r="G130" s="102">
        <f>IFERROR(VLOOKUP( CONCATENATE($D130,$F$5,$E130), Raw!$A$5:$BC$10127,MATCH(G$9,Raw!$A$3:$BC$3,0), 0), "-")</f>
        <v>627</v>
      </c>
      <c r="H130" s="71">
        <f t="shared" si="17"/>
        <v>0.27718832891246686</v>
      </c>
      <c r="I130" s="54">
        <f>IFERROR(VLOOKUP( CONCATENATE($D130,$F$5,$E130), Raw!$A$5:$BC$10127,MATCH(I$9,Raw!$A$3:$BC$3,0), 0), "-")</f>
        <v>350</v>
      </c>
      <c r="J130" s="102">
        <f>IFERROR(VLOOKUP( CONCATENATE($D130,$F$5,$E130), Raw!$A$5:$BC$10127,MATCH(J$9,Raw!$A$3:$BC$3,0), 0), "-")</f>
        <v>179</v>
      </c>
      <c r="K130" s="71">
        <f t="shared" si="13"/>
        <v>0.51142857142857145</v>
      </c>
      <c r="L130" s="238" t="s">
        <v>80</v>
      </c>
      <c r="M130" s="156" t="s">
        <v>80</v>
      </c>
      <c r="N130" s="389" t="s">
        <v>80</v>
      </c>
    </row>
    <row r="131" spans="1:14" hidden="1" outlineLevel="1" x14ac:dyDescent="0.2">
      <c r="A131" s="248">
        <f t="shared" si="14"/>
        <v>44013</v>
      </c>
      <c r="B131" s="27"/>
      <c r="C131" s="26" t="s">
        <v>170</v>
      </c>
      <c r="D131" s="451" t="str">
        <f t="shared" si="20"/>
        <v>2020-21</v>
      </c>
      <c r="E131" s="452">
        <f t="shared" si="16"/>
        <v>7</v>
      </c>
      <c r="F131" s="54">
        <f>IFERROR(VLOOKUP( CONCATENATE($D131,$F$5,$E131), Raw!$A$5:$BC$10127,MATCH(F$9,Raw!$A$3:$BC$3,0), 0), "-")</f>
        <v>2407</v>
      </c>
      <c r="G131" s="102">
        <f>IFERROR(VLOOKUP( CONCATENATE($D131,$F$5,$E131), Raw!$A$5:$BC$10127,MATCH(G$9,Raw!$A$3:$BC$3,0), 0), "-")</f>
        <v>621</v>
      </c>
      <c r="H131" s="71">
        <f t="shared" si="17"/>
        <v>0.25799750727046117</v>
      </c>
      <c r="I131" s="54">
        <f>IFERROR(VLOOKUP( CONCATENATE($D131,$F$5,$E131), Raw!$A$5:$BC$10127,MATCH(I$9,Raw!$A$3:$BC$3,0), 0), "-")</f>
        <v>361</v>
      </c>
      <c r="J131" s="102">
        <f>IFERROR(VLOOKUP( CONCATENATE($D131,$F$5,$E131), Raw!$A$5:$BC$10127,MATCH(J$9,Raw!$A$3:$BC$3,0), 0), "-")</f>
        <v>184</v>
      </c>
      <c r="K131" s="71">
        <f t="shared" si="13"/>
        <v>0.50969529085872578</v>
      </c>
      <c r="L131" s="238">
        <f>IFERROR(VLOOKUP( CONCATENATE($D131,$F$5,$E131), Raw!$A$5:$BC$10127,MATCH(L$8,Raw!$A$3:$BC$3,0), 0), "-")</f>
        <v>817</v>
      </c>
      <c r="M131" s="156">
        <f>IFERROR(VLOOKUP( CONCATENATE($D131,$F$5,$E131), Raw!$A$5:$BC$10127,MATCH(M$8,Raw!$A$3:$BC$3,0), 0), "-")</f>
        <v>614</v>
      </c>
      <c r="N131" s="389">
        <f>IF( ISERROR(M131/L131), "-", M131/L131)</f>
        <v>0.75152998776009794</v>
      </c>
    </row>
    <row r="132" spans="1:14" hidden="1" outlineLevel="1" x14ac:dyDescent="0.2">
      <c r="A132" s="248">
        <f t="shared" si="14"/>
        <v>44044</v>
      </c>
      <c r="B132" s="27"/>
      <c r="C132" s="26" t="s">
        <v>171</v>
      </c>
      <c r="D132" s="451" t="str">
        <f t="shared" si="20"/>
        <v>2020-21</v>
      </c>
      <c r="E132" s="452">
        <f t="shared" si="16"/>
        <v>8</v>
      </c>
      <c r="F132" s="54">
        <f>IFERROR(VLOOKUP( CONCATENATE($D132,$F$5,$E132), Raw!$A$5:$BC$10127,MATCH(F$9,Raw!$A$3:$BC$3,0), 0), "-")</f>
        <v>2448</v>
      </c>
      <c r="G132" s="102">
        <f>IFERROR(VLOOKUP( CONCATENATE($D132,$F$5,$E132), Raw!$A$5:$BC$10127,MATCH(G$9,Raw!$A$3:$BC$3,0), 0), "-")</f>
        <v>720</v>
      </c>
      <c r="H132" s="71">
        <f t="shared" si="17"/>
        <v>0.29411764705882354</v>
      </c>
      <c r="I132" s="54">
        <f>IFERROR(VLOOKUP( CONCATENATE($D132,$F$5,$E132), Raw!$A$5:$BC$10127,MATCH(I$9,Raw!$A$3:$BC$3,0), 0), "-")</f>
        <v>422</v>
      </c>
      <c r="J132" s="102">
        <f>IFERROR(VLOOKUP( CONCATENATE($D132,$F$5,$E132), Raw!$A$5:$BC$10127,MATCH(J$9,Raw!$A$3:$BC$3,0), 0), "-")</f>
        <v>224</v>
      </c>
      <c r="K132" s="71">
        <f t="shared" si="13"/>
        <v>0.53080568720379151</v>
      </c>
      <c r="L132" s="238" t="s">
        <v>80</v>
      </c>
      <c r="M132" s="156" t="s">
        <v>80</v>
      </c>
      <c r="N132" s="389" t="s">
        <v>80</v>
      </c>
    </row>
    <row r="133" spans="1:14" hidden="1" outlineLevel="1" x14ac:dyDescent="0.2">
      <c r="A133" s="248">
        <f t="shared" si="14"/>
        <v>44075</v>
      </c>
      <c r="B133" s="27"/>
      <c r="C133" s="26" t="s">
        <v>172</v>
      </c>
      <c r="D133" s="451" t="str">
        <f t="shared" si="20"/>
        <v>2020-21</v>
      </c>
      <c r="E133" s="452">
        <f t="shared" si="16"/>
        <v>9</v>
      </c>
      <c r="F133" s="54">
        <f>IFERROR(VLOOKUP( CONCATENATE($D133,$F$5,$E133), Raw!$A$5:$BC$10127,MATCH(F$9,Raw!$A$3:$BC$3,0), 0), "-")</f>
        <v>2395</v>
      </c>
      <c r="G133" s="102">
        <f>IFERROR(VLOOKUP( CONCATENATE($D133,$F$5,$E133), Raw!$A$5:$BC$10127,MATCH(G$9,Raw!$A$3:$BC$3,0), 0), "-")</f>
        <v>675</v>
      </c>
      <c r="H133" s="71">
        <f t="shared" si="17"/>
        <v>0.28183716075156579</v>
      </c>
      <c r="I133" s="54">
        <f>IFERROR(VLOOKUP( CONCATENATE($D133,$F$5,$E133), Raw!$A$5:$BC$10127,MATCH(I$9,Raw!$A$3:$BC$3,0), 0), "-")</f>
        <v>361</v>
      </c>
      <c r="J133" s="102">
        <f>IFERROR(VLOOKUP( CONCATENATE($D133,$F$5,$E133), Raw!$A$5:$BC$10127,MATCH(J$9,Raw!$A$3:$BC$3,0), 0), "-")</f>
        <v>191</v>
      </c>
      <c r="K133" s="71">
        <f t="shared" si="13"/>
        <v>0.52908587257617734</v>
      </c>
      <c r="L133" s="238" t="s">
        <v>80</v>
      </c>
      <c r="M133" s="156" t="s">
        <v>80</v>
      </c>
      <c r="N133" s="389" t="s">
        <v>80</v>
      </c>
    </row>
    <row r="134" spans="1:14" hidden="1" outlineLevel="1" x14ac:dyDescent="0.2">
      <c r="A134" s="248">
        <f t="shared" si="14"/>
        <v>44105</v>
      </c>
      <c r="B134" s="27"/>
      <c r="C134" s="26" t="s">
        <v>173</v>
      </c>
      <c r="D134" s="451" t="str">
        <f t="shared" si="20"/>
        <v>2020-21</v>
      </c>
      <c r="E134" s="452">
        <f t="shared" si="16"/>
        <v>10</v>
      </c>
      <c r="F134" s="54">
        <f>IFERROR(VLOOKUP( CONCATENATE($D134,$F$5,$E134), Raw!$A$5:$BC$10127,MATCH(F$9,Raw!$A$3:$BC$3,0), 0), "-")</f>
        <v>2699</v>
      </c>
      <c r="G134" s="102">
        <f>IFERROR(VLOOKUP( CONCATENATE($D134,$F$5,$E134), Raw!$A$5:$BC$10127,MATCH(G$9,Raw!$A$3:$BC$3,0), 0), "-")</f>
        <v>683</v>
      </c>
      <c r="H134" s="71">
        <f t="shared" si="17"/>
        <v>0.25305668766209705</v>
      </c>
      <c r="I134" s="54">
        <f>IFERROR(VLOOKUP( CONCATENATE($D134,$F$5,$E134), Raw!$A$5:$BC$10127,MATCH(I$9,Raw!$A$3:$BC$3,0), 0), "-")</f>
        <v>412</v>
      </c>
      <c r="J134" s="102">
        <f>IFERROR(VLOOKUP( CONCATENATE($D134,$F$5,$E134), Raw!$A$5:$BC$10127,MATCH(J$9,Raw!$A$3:$BC$3,0), 0), "-")</f>
        <v>176</v>
      </c>
      <c r="K134" s="71">
        <f t="shared" si="13"/>
        <v>0.42718446601941745</v>
      </c>
      <c r="L134" s="238">
        <f>IFERROR(VLOOKUP( CONCATENATE($D134,$F$5,$E134), Raw!$A$5:$BC$10127,MATCH(L$8,Raw!$A$3:$BC$3,0), 0), "-")</f>
        <v>899</v>
      </c>
      <c r="M134" s="156">
        <f>IFERROR(VLOOKUP( CONCATENATE($D134,$F$5,$E134), Raw!$A$5:$BC$10127,MATCH(M$8,Raw!$A$3:$BC$3,0), 0), "-")</f>
        <v>689</v>
      </c>
      <c r="N134" s="389">
        <f>IF( ISERROR(M134/L134), "-", M134/L134)</f>
        <v>0.76640711902113456</v>
      </c>
    </row>
    <row r="135" spans="1:14" hidden="1" outlineLevel="1" x14ac:dyDescent="0.2">
      <c r="A135" s="248">
        <f t="shared" si="14"/>
        <v>44136</v>
      </c>
      <c r="B135" s="27"/>
      <c r="C135" s="26" t="s">
        <v>174</v>
      </c>
      <c r="D135" s="451" t="str">
        <f t="shared" si="20"/>
        <v>2020-21</v>
      </c>
      <c r="E135" s="452">
        <f t="shared" si="16"/>
        <v>11</v>
      </c>
      <c r="F135" s="54">
        <f>IFERROR(VLOOKUP( CONCATENATE($D135,$F$5,$E135), Raw!$A$5:$BC$10127,MATCH(F$9,Raw!$A$3:$BC$3,0), 0), "-")</f>
        <v>2612</v>
      </c>
      <c r="G135" s="102">
        <f>IFERROR(VLOOKUP( CONCATENATE($D135,$F$5,$E135), Raw!$A$5:$BC$10127,MATCH(G$9,Raw!$A$3:$BC$3,0), 0), "-")</f>
        <v>636</v>
      </c>
      <c r="H135" s="71">
        <f t="shared" si="17"/>
        <v>0.24349157733537519</v>
      </c>
      <c r="I135" s="54">
        <f>IFERROR(VLOOKUP( CONCATENATE($D135,$F$5,$E135), Raw!$A$5:$BC$10127,MATCH(I$9,Raw!$A$3:$BC$3,0), 0), "-")</f>
        <v>363</v>
      </c>
      <c r="J135" s="102">
        <f>IFERROR(VLOOKUP( CONCATENATE($D135,$F$5,$E135), Raw!$A$5:$BC$10127,MATCH(J$9,Raw!$A$3:$BC$3,0), 0), "-")</f>
        <v>170</v>
      </c>
      <c r="K135" s="71">
        <f t="shared" si="13"/>
        <v>0.46831955922865015</v>
      </c>
      <c r="L135" s="238" t="s">
        <v>80</v>
      </c>
      <c r="M135" s="156" t="s">
        <v>80</v>
      </c>
      <c r="N135" s="389" t="s">
        <v>80</v>
      </c>
    </row>
    <row r="136" spans="1:14" hidden="1" outlineLevel="1" x14ac:dyDescent="0.2">
      <c r="A136" s="248">
        <f t="shared" si="14"/>
        <v>44166</v>
      </c>
      <c r="B136" s="27"/>
      <c r="C136" s="26" t="s">
        <v>175</v>
      </c>
      <c r="D136" s="451" t="str">
        <f t="shared" si="20"/>
        <v>2020-21</v>
      </c>
      <c r="E136" s="452">
        <f t="shared" si="16"/>
        <v>12</v>
      </c>
      <c r="F136" s="54">
        <f>IFERROR(VLOOKUP( CONCATENATE($D136,$F$5,$E136), Raw!$A$5:$BC$10127,MATCH(F$9,Raw!$A$3:$BC$3,0), 0), "-")</f>
        <v>3132</v>
      </c>
      <c r="G136" s="102">
        <f>IFERROR(VLOOKUP( CONCATENATE($D136,$F$5,$E136), Raw!$A$5:$BC$10127,MATCH(G$9,Raw!$A$3:$BC$3,0), 0), "-")</f>
        <v>670</v>
      </c>
      <c r="H136" s="71">
        <f t="shared" si="17"/>
        <v>0.21392081736909324</v>
      </c>
      <c r="I136" s="54">
        <f>IFERROR(VLOOKUP( CONCATENATE($D136,$F$5,$E136), Raw!$A$5:$BC$10127,MATCH(I$9,Raw!$A$3:$BC$3,0), 0), "-")</f>
        <v>417</v>
      </c>
      <c r="J136" s="102">
        <f>IFERROR(VLOOKUP( CONCATENATE($D136,$F$5,$E136), Raw!$A$5:$BC$10127,MATCH(J$9,Raw!$A$3:$BC$3,0), 0), "-")</f>
        <v>178</v>
      </c>
      <c r="K136" s="71">
        <f t="shared" si="13"/>
        <v>0.42685851318944845</v>
      </c>
      <c r="L136" s="238" t="s">
        <v>80</v>
      </c>
      <c r="M136" s="156" t="s">
        <v>80</v>
      </c>
      <c r="N136" s="389" t="s">
        <v>80</v>
      </c>
    </row>
    <row r="137" spans="1:14" hidden="1" outlineLevel="1" x14ac:dyDescent="0.2">
      <c r="A137" s="248">
        <f t="shared" si="14"/>
        <v>44197</v>
      </c>
      <c r="B137" s="27"/>
      <c r="C137" s="26" t="s">
        <v>176</v>
      </c>
      <c r="D137" s="451" t="str">
        <f t="shared" si="20"/>
        <v>2020-21</v>
      </c>
      <c r="E137" s="452">
        <f t="shared" si="16"/>
        <v>1</v>
      </c>
      <c r="F137" s="54">
        <f>IFERROR(VLOOKUP( CONCATENATE($D137,$F$5,$E137), Raw!$A$5:$BC$10127,MATCH(F$9,Raw!$A$3:$BC$3,0), 0), "-")</f>
        <v>3620</v>
      </c>
      <c r="G137" s="102">
        <f>IFERROR(VLOOKUP( CONCATENATE($D137,$F$5,$E137), Raw!$A$5:$BC$10127,MATCH(G$9,Raw!$A$3:$BC$3,0), 0), "-")</f>
        <v>747</v>
      </c>
      <c r="H137" s="71">
        <f t="shared" si="17"/>
        <v>0.20635359116022101</v>
      </c>
      <c r="I137" s="54">
        <f>IFERROR(VLOOKUP( CONCATENATE($D137,$F$5,$E137), Raw!$A$5:$BC$10127,MATCH(I$9,Raw!$A$3:$BC$3,0), 0), "-")</f>
        <v>410</v>
      </c>
      <c r="J137" s="102">
        <f>IFERROR(VLOOKUP( CONCATENATE($D137,$F$5,$E137), Raw!$A$5:$BC$10127,MATCH(J$9,Raw!$A$3:$BC$3,0), 0), "-")</f>
        <v>176</v>
      </c>
      <c r="K137" s="71">
        <f t="shared" si="13"/>
        <v>0.42926829268292682</v>
      </c>
      <c r="L137" s="238">
        <f>IFERROR(VLOOKUP( CONCATENATE($D137,$F$5,$E137), Raw!$A$5:$BC$10127,MATCH(L$8,Raw!$A$3:$BC$3,0), 0), "-")</f>
        <v>1124</v>
      </c>
      <c r="M137" s="156">
        <f>IFERROR(VLOOKUP( CONCATENATE($D137,$F$5,$E137), Raw!$A$5:$BC$10127,MATCH(M$8,Raw!$A$3:$BC$3,0), 0), "-")</f>
        <v>861</v>
      </c>
      <c r="N137" s="389">
        <f>IF( ISERROR(M137/L137), "-", M137/L137)</f>
        <v>0.76601423487544484</v>
      </c>
    </row>
    <row r="138" spans="1:14" hidden="1" outlineLevel="1" x14ac:dyDescent="0.2">
      <c r="A138" s="248">
        <f t="shared" si="14"/>
        <v>44228</v>
      </c>
      <c r="B138" s="27"/>
      <c r="C138" s="26" t="s">
        <v>177</v>
      </c>
      <c r="D138" s="451" t="str">
        <f t="shared" si="20"/>
        <v>2020-21</v>
      </c>
      <c r="E138" s="452">
        <f t="shared" si="16"/>
        <v>2</v>
      </c>
      <c r="F138" s="54">
        <f>IFERROR(VLOOKUP( CONCATENATE($D138,$F$5,$E138), Raw!$A$5:$BC$10127,MATCH(F$9,Raw!$A$3:$BC$3,0), 0), "-")</f>
        <v>2550</v>
      </c>
      <c r="G138" s="102">
        <f>IFERROR(VLOOKUP( CONCATENATE($D138,$F$5,$E138), Raw!$A$5:$BC$10127,MATCH(G$9,Raw!$A$3:$BC$3,0), 0), "-")</f>
        <v>616</v>
      </c>
      <c r="H138" s="71">
        <f t="shared" si="17"/>
        <v>0.2415686274509804</v>
      </c>
      <c r="I138" s="54">
        <f>IFERROR(VLOOKUP( CONCATENATE($D138,$F$5,$E138), Raw!$A$5:$BC$10127,MATCH(I$9,Raw!$A$3:$BC$3,0), 0), "-")</f>
        <v>320</v>
      </c>
      <c r="J138" s="102">
        <f>IFERROR(VLOOKUP( CONCATENATE($D138,$F$5,$E138), Raw!$A$5:$BC$10127,MATCH(J$9,Raw!$A$3:$BC$3,0), 0), "-")</f>
        <v>163</v>
      </c>
      <c r="K138" s="71">
        <f t="shared" si="13"/>
        <v>0.50937500000000002</v>
      </c>
      <c r="L138" s="238" t="s">
        <v>80</v>
      </c>
      <c r="M138" s="156" t="s">
        <v>80</v>
      </c>
      <c r="N138" s="389" t="s">
        <v>80</v>
      </c>
    </row>
    <row r="139" spans="1:14" hidden="1" outlineLevel="1" x14ac:dyDescent="0.2">
      <c r="A139" s="248">
        <f t="shared" si="14"/>
        <v>44256</v>
      </c>
      <c r="B139" s="27"/>
      <c r="C139" s="26" t="s">
        <v>178</v>
      </c>
      <c r="D139" s="451" t="str">
        <f t="shared" si="20"/>
        <v>2020-21</v>
      </c>
      <c r="E139" s="452">
        <f t="shared" si="16"/>
        <v>3</v>
      </c>
      <c r="F139" s="54">
        <f>IFERROR(VLOOKUP( CONCATENATE($D139,$F$5,$E139), Raw!$A$5:$BC$10127,MATCH(F$9,Raw!$A$3:$BC$3,0), 0), "-")</f>
        <v>2582</v>
      </c>
      <c r="G139" s="102">
        <f>IFERROR(VLOOKUP( CONCATENATE($D139,$F$5,$E139), Raw!$A$5:$BC$10127,MATCH(G$9,Raw!$A$3:$BC$3,0), 0), "-")</f>
        <v>701</v>
      </c>
      <c r="H139" s="71">
        <f t="shared" si="17"/>
        <v>0.27149496514329979</v>
      </c>
      <c r="I139" s="54">
        <f>IFERROR(VLOOKUP( CONCATENATE($D139,$F$5,$E139), Raw!$A$5:$BC$10127,MATCH(I$9,Raw!$A$3:$BC$3,0), 0), "-")</f>
        <v>378</v>
      </c>
      <c r="J139" s="102">
        <f>IFERROR(VLOOKUP( CONCATENATE($D139,$F$5,$E139), Raw!$A$5:$BC$10127,MATCH(J$9,Raw!$A$3:$BC$3,0), 0), "-")</f>
        <v>176</v>
      </c>
      <c r="K139" s="71">
        <f t="shared" si="13"/>
        <v>0.46560846560846558</v>
      </c>
      <c r="L139" s="238" t="s">
        <v>80</v>
      </c>
      <c r="M139" s="156" t="s">
        <v>80</v>
      </c>
      <c r="N139" s="389" t="s">
        <v>80</v>
      </c>
    </row>
    <row r="140" spans="1:14" collapsed="1" x14ac:dyDescent="0.2">
      <c r="A140" s="248"/>
      <c r="B140" s="31"/>
      <c r="C140" s="30" t="s">
        <v>197</v>
      </c>
      <c r="D140" s="453"/>
      <c r="E140" s="454"/>
      <c r="F140" s="55">
        <f>SUM(F128:F139)</f>
        <v>32142</v>
      </c>
      <c r="G140" s="103">
        <f>SUM(G128:G139)</f>
        <v>7886</v>
      </c>
      <c r="H140" s="72">
        <f t="shared" si="17"/>
        <v>0.24534876485595172</v>
      </c>
      <c r="I140" s="55">
        <f>SUM(I128:I139)</f>
        <v>4506</v>
      </c>
      <c r="J140" s="103">
        <f>SUM(J128:J139)</f>
        <v>2120</v>
      </c>
      <c r="K140" s="72">
        <f t="shared" ref="K140:K166" si="21">IF( ISERROR(J140/I140), "-", J140/I140)</f>
        <v>0.47048379937860629</v>
      </c>
      <c r="L140" s="237">
        <f>SUM(L128:L139)</f>
        <v>3744</v>
      </c>
      <c r="M140" s="157">
        <f>SUM(M128:M139)</f>
        <v>2837</v>
      </c>
      <c r="N140" s="390">
        <f>IF( ISERROR(M140/L140), "-", M140/L140)</f>
        <v>0.75774572649572647</v>
      </c>
    </row>
    <row r="141" spans="1:14" hidden="1" outlineLevel="1" x14ac:dyDescent="0.2">
      <c r="A141" s="248">
        <f>DATE(LEFT(D141,4)+IF(E141&lt;4,1,0),E141,1)</f>
        <v>44287</v>
      </c>
      <c r="B141" s="27" t="s">
        <v>198</v>
      </c>
      <c r="C141" s="26" t="s">
        <v>167</v>
      </c>
      <c r="D141" s="449" t="str">
        <f t="shared" ref="D141:D152" si="22">IF(B141="",D140,LEFT(B141,7))</f>
        <v>2021-22</v>
      </c>
      <c r="E141" s="450">
        <f>MONTH(1&amp;LEFT(C141,3))</f>
        <v>4</v>
      </c>
      <c r="F141" s="54">
        <f>IFERROR(VLOOKUP( CONCATENATE($D141,$F$5,$E141), Raw!$A$5:$BC$10127,MATCH(F$9,Raw!$A$3:$BC$3,0), 0), "-")</f>
        <v>2411</v>
      </c>
      <c r="G141" s="102">
        <f>IFERROR(VLOOKUP( CONCATENATE($D141,$F$5,$E141), Raw!$A$5:$BC$10127,MATCH(G$9,Raw!$A$3:$BC$3,0), 0), "-")</f>
        <v>655</v>
      </c>
      <c r="H141" s="71">
        <f t="shared" si="17"/>
        <v>0.27167150559933639</v>
      </c>
      <c r="I141" s="54">
        <f>IFERROR(VLOOKUP( CONCATENATE($D141,$F$5,$E141), Raw!$A$5:$BC$10127,MATCH(I$9,Raw!$A$3:$BC$3,0), 0), "-")</f>
        <v>379</v>
      </c>
      <c r="J141" s="102">
        <f>IFERROR(VLOOKUP( CONCATENATE($D141,$F$5,$E141), Raw!$A$5:$BC$10127,MATCH(J$9,Raw!$A$3:$BC$3,0), 0), "-")</f>
        <v>191</v>
      </c>
      <c r="K141" s="71">
        <f t="shared" si="21"/>
        <v>0.50395778364116095</v>
      </c>
      <c r="L141" s="238">
        <f>IFERROR(VLOOKUP( CONCATENATE($D141,$F$5,$E141), Raw!$A$5:$BC$10127,MATCH(L$8,Raw!$A$3:$BC$3,0), 0), "-")</f>
        <v>865</v>
      </c>
      <c r="M141" s="156">
        <f>IFERROR(VLOOKUP( CONCATENATE($D141,$F$5,$E141), Raw!$A$5:$BC$10127,MATCH(M$8,Raw!$A$3:$BC$3,0), 0), "-")</f>
        <v>668</v>
      </c>
      <c r="N141" s="389">
        <f>IF( ISERROR(M141/L141), "-", M141/L141)</f>
        <v>0.77225433526011555</v>
      </c>
    </row>
    <row r="142" spans="1:14" hidden="1" outlineLevel="1" x14ac:dyDescent="0.2">
      <c r="A142" s="248">
        <f t="shared" si="14"/>
        <v>44317</v>
      </c>
      <c r="B142" s="27"/>
      <c r="C142" s="26" t="s">
        <v>168</v>
      </c>
      <c r="D142" s="451" t="str">
        <f t="shared" si="22"/>
        <v>2021-22</v>
      </c>
      <c r="E142" s="452">
        <f t="shared" si="16"/>
        <v>5</v>
      </c>
      <c r="F142" s="54">
        <f>IFERROR(VLOOKUP( CONCATENATE($D142,$F$5,$E142), Raw!$A$5:$BC$10127,MATCH(F$9,Raw!$A$3:$BC$3,0), 0), "-")</f>
        <v>2527</v>
      </c>
      <c r="G142" s="102">
        <f>IFERROR(VLOOKUP( CONCATENATE($D142,$F$5,$E142), Raw!$A$5:$BC$10127,MATCH(G$9,Raw!$A$3:$BC$3,0), 0), "-")</f>
        <v>670</v>
      </c>
      <c r="H142" s="71">
        <f t="shared" si="17"/>
        <v>0.26513652552433714</v>
      </c>
      <c r="I142" s="54">
        <f>IFERROR(VLOOKUP( CONCATENATE($D142,$F$5,$E142), Raw!$A$5:$BC$10127,MATCH(I$9,Raw!$A$3:$BC$3,0), 0), "-")</f>
        <v>415</v>
      </c>
      <c r="J142" s="102">
        <f>IFERROR(VLOOKUP( CONCATENATE($D142,$F$5,$E142), Raw!$A$5:$BC$10127,MATCH(J$9,Raw!$A$3:$BC$3,0), 0), "-")</f>
        <v>178</v>
      </c>
      <c r="K142" s="71">
        <f t="shared" si="21"/>
        <v>0.42891566265060244</v>
      </c>
      <c r="L142" s="238" t="s">
        <v>80</v>
      </c>
      <c r="M142" s="156" t="s">
        <v>80</v>
      </c>
      <c r="N142" s="389" t="s">
        <v>80</v>
      </c>
    </row>
    <row r="143" spans="1:14" hidden="1" outlineLevel="1" x14ac:dyDescent="0.2">
      <c r="A143" s="248">
        <f t="shared" si="14"/>
        <v>44348</v>
      </c>
      <c r="B143" s="27"/>
      <c r="C143" s="26" t="s">
        <v>169</v>
      </c>
      <c r="D143" s="451" t="str">
        <f t="shared" si="22"/>
        <v>2021-22</v>
      </c>
      <c r="E143" s="452">
        <f t="shared" si="16"/>
        <v>6</v>
      </c>
      <c r="F143" s="54">
        <f>IFERROR(VLOOKUP( CONCATENATE($D143,$F$5,$E143), Raw!$A$5:$BC$10127,MATCH(F$9,Raw!$A$3:$BC$3,0), 0), "-")</f>
        <v>2491</v>
      </c>
      <c r="G143" s="102">
        <f>IFERROR(VLOOKUP( CONCATENATE($D143,$F$5,$E143), Raw!$A$5:$BC$10127,MATCH(G$9,Raw!$A$3:$BC$3,0), 0), "-")</f>
        <v>639</v>
      </c>
      <c r="H143" s="71">
        <f t="shared" si="17"/>
        <v>0.25652348454435969</v>
      </c>
      <c r="I143" s="54">
        <f>IFERROR(VLOOKUP( CONCATENATE($D143,$F$5,$E143), Raw!$A$5:$BC$10127,MATCH(I$9,Raw!$A$3:$BC$3,0), 0), "-")</f>
        <v>414</v>
      </c>
      <c r="J143" s="102">
        <f>IFERROR(VLOOKUP( CONCATENATE($D143,$F$5,$E143), Raw!$A$5:$BC$10127,MATCH(J$9,Raw!$A$3:$BC$3,0), 0), "-")</f>
        <v>190</v>
      </c>
      <c r="K143" s="71">
        <f t="shared" si="21"/>
        <v>0.45893719806763283</v>
      </c>
      <c r="L143" s="238" t="s">
        <v>80</v>
      </c>
      <c r="M143" s="156" t="s">
        <v>80</v>
      </c>
      <c r="N143" s="389" t="s">
        <v>80</v>
      </c>
    </row>
    <row r="144" spans="1:14" hidden="1" outlineLevel="1" x14ac:dyDescent="0.2">
      <c r="A144" s="248">
        <f t="shared" si="14"/>
        <v>44378</v>
      </c>
      <c r="B144" s="27"/>
      <c r="C144" s="26" t="s">
        <v>170</v>
      </c>
      <c r="D144" s="451" t="str">
        <f t="shared" si="22"/>
        <v>2021-22</v>
      </c>
      <c r="E144" s="452">
        <f t="shared" si="16"/>
        <v>7</v>
      </c>
      <c r="F144" s="54">
        <f>IFERROR(VLOOKUP( CONCATENATE($D144,$F$5,$E144), Raw!$A$5:$BC$10127,MATCH(F$9,Raw!$A$3:$BC$3,0), 0), "-")</f>
        <v>2601</v>
      </c>
      <c r="G144" s="102">
        <f>IFERROR(VLOOKUP( CONCATENATE($D144,$F$5,$E144), Raw!$A$5:$BC$10127,MATCH(G$9,Raw!$A$3:$BC$3,0), 0), "-")</f>
        <v>702</v>
      </c>
      <c r="H144" s="71">
        <f t="shared" si="17"/>
        <v>0.26989619377162632</v>
      </c>
      <c r="I144" s="54">
        <f>IFERROR(VLOOKUP( CONCATENATE($D144,$F$5,$E144), Raw!$A$5:$BC$10127,MATCH(I$9,Raw!$A$3:$BC$3,0), 0), "-")</f>
        <v>424</v>
      </c>
      <c r="J144" s="102">
        <f>IFERROR(VLOOKUP( CONCATENATE($D144,$F$5,$E144), Raw!$A$5:$BC$10127,MATCH(J$9,Raw!$A$3:$BC$3,0), 0), "-")</f>
        <v>200</v>
      </c>
      <c r="K144" s="71">
        <f t="shared" si="21"/>
        <v>0.47169811320754718</v>
      </c>
      <c r="L144" s="238">
        <f>IFERROR(VLOOKUP( CONCATENATE($D144,$F$5,$E144), Raw!$A$5:$BC$10127,MATCH(L$8,Raw!$A$3:$BC$3,0), 0), "-")</f>
        <v>933</v>
      </c>
      <c r="M144" s="156">
        <f>IFERROR(VLOOKUP( CONCATENATE($D144,$F$5,$E144), Raw!$A$5:$BC$10127,MATCH(M$8,Raw!$A$3:$BC$3,0), 0), "-")</f>
        <v>710</v>
      </c>
      <c r="N144" s="389">
        <f>IF( ISERROR(M144/L144), "-", M144/L144)</f>
        <v>0.76098606645230438</v>
      </c>
    </row>
    <row r="145" spans="1:14" hidden="1" outlineLevel="1" x14ac:dyDescent="0.2">
      <c r="A145" s="248">
        <f t="shared" si="14"/>
        <v>44409</v>
      </c>
      <c r="B145" s="27"/>
      <c r="C145" s="26" t="s">
        <v>171</v>
      </c>
      <c r="D145" s="451" t="str">
        <f t="shared" si="22"/>
        <v>2021-22</v>
      </c>
      <c r="E145" s="452">
        <f t="shared" si="16"/>
        <v>8</v>
      </c>
      <c r="F145" s="54">
        <f>IFERROR(VLOOKUP( CONCATENATE($D145,$F$5,$E145), Raw!$A$5:$BC$10127,MATCH(F$9,Raw!$A$3:$BC$3,0), 0), "-")</f>
        <v>2503</v>
      </c>
      <c r="G145" s="102">
        <f>IFERROR(VLOOKUP( CONCATENATE($D145,$F$5,$E145), Raw!$A$5:$BC$10127,MATCH(G$9,Raw!$A$3:$BC$3,0), 0), "-")</f>
        <v>648</v>
      </c>
      <c r="H145" s="71">
        <f t="shared" si="17"/>
        <v>0.25888933280063925</v>
      </c>
      <c r="I145" s="54">
        <f>IFERROR(VLOOKUP( CONCATENATE($D145,$F$5,$E145), Raw!$A$5:$BC$10127,MATCH(I$9,Raw!$A$3:$BC$3,0), 0), "-")</f>
        <v>388</v>
      </c>
      <c r="J145" s="102">
        <f>IFERROR(VLOOKUP( CONCATENATE($D145,$F$5,$E145), Raw!$A$5:$BC$10127,MATCH(J$9,Raw!$A$3:$BC$3,0), 0), "-")</f>
        <v>182</v>
      </c>
      <c r="K145" s="71">
        <f t="shared" si="21"/>
        <v>0.46907216494845361</v>
      </c>
      <c r="L145" s="238" t="s">
        <v>80</v>
      </c>
      <c r="M145" s="156" t="s">
        <v>80</v>
      </c>
      <c r="N145" s="389" t="s">
        <v>80</v>
      </c>
    </row>
    <row r="146" spans="1:14" hidden="1" outlineLevel="1" x14ac:dyDescent="0.2">
      <c r="A146" s="248">
        <f t="shared" si="14"/>
        <v>44440</v>
      </c>
      <c r="B146" s="27"/>
      <c r="C146" s="26" t="s">
        <v>172</v>
      </c>
      <c r="D146" s="451" t="str">
        <f t="shared" si="22"/>
        <v>2021-22</v>
      </c>
      <c r="E146" s="452">
        <f t="shared" si="16"/>
        <v>9</v>
      </c>
      <c r="F146" s="54">
        <f>IFERROR(VLOOKUP( CONCATENATE($D146,$F$5,$E146), Raw!$A$5:$BC$10127,MATCH(F$9,Raw!$A$3:$BC$3,0), 0), "-")</f>
        <v>2518</v>
      </c>
      <c r="G146" s="102">
        <f>IFERROR(VLOOKUP( CONCATENATE($D146,$F$5,$E146), Raw!$A$5:$BC$10127,MATCH(G$9,Raw!$A$3:$BC$3,0), 0), "-")</f>
        <v>638</v>
      </c>
      <c r="H146" s="71">
        <f t="shared" si="17"/>
        <v>0.25337569499602858</v>
      </c>
      <c r="I146" s="54">
        <f>IFERROR(VLOOKUP( CONCATENATE($D146,$F$5,$E146), Raw!$A$5:$BC$10127,MATCH(I$9,Raw!$A$3:$BC$3,0), 0), "-")</f>
        <v>391</v>
      </c>
      <c r="J146" s="102">
        <f>IFERROR(VLOOKUP( CONCATENATE($D146,$F$5,$E146), Raw!$A$5:$BC$10127,MATCH(J$9,Raw!$A$3:$BC$3,0), 0), "-")</f>
        <v>177</v>
      </c>
      <c r="K146" s="71">
        <f t="shared" si="21"/>
        <v>0.45268542199488493</v>
      </c>
      <c r="L146" s="238" t="s">
        <v>80</v>
      </c>
      <c r="M146" s="156" t="s">
        <v>80</v>
      </c>
      <c r="N146" s="389" t="s">
        <v>80</v>
      </c>
    </row>
    <row r="147" spans="1:14" hidden="1" outlineLevel="1" x14ac:dyDescent="0.2">
      <c r="A147" s="248">
        <f t="shared" si="14"/>
        <v>44470</v>
      </c>
      <c r="B147" s="27"/>
      <c r="C147" s="26" t="s">
        <v>173</v>
      </c>
      <c r="D147" s="451" t="str">
        <f t="shared" si="22"/>
        <v>2021-22</v>
      </c>
      <c r="E147" s="452">
        <f t="shared" si="16"/>
        <v>10</v>
      </c>
      <c r="F147" s="54">
        <f>IFERROR(VLOOKUP( CONCATENATE($D147,$F$5,$E147), Raw!$A$5:$BC$10127,MATCH(F$9,Raw!$A$3:$BC$3,0), 0), "-")</f>
        <v>3085</v>
      </c>
      <c r="G147" s="102">
        <f>IFERROR(VLOOKUP( CONCATENATE($D147,$F$5,$E147), Raw!$A$5:$BC$10127,MATCH(G$9,Raw!$A$3:$BC$3,0), 0), "-")</f>
        <v>765</v>
      </c>
      <c r="H147" s="71">
        <f t="shared" si="17"/>
        <v>0.24797406807131281</v>
      </c>
      <c r="I147" s="54">
        <f>IFERROR(VLOOKUP( CONCATENATE($D147,$F$5,$E147), Raw!$A$5:$BC$10127,MATCH(I$9,Raw!$A$3:$BC$3,0), 0), "-")</f>
        <v>444</v>
      </c>
      <c r="J147" s="102">
        <f>IFERROR(VLOOKUP( CONCATENATE($D147,$F$5,$E147), Raw!$A$5:$BC$10127,MATCH(J$9,Raw!$A$3:$BC$3,0), 0), "-")</f>
        <v>201</v>
      </c>
      <c r="K147" s="71">
        <f t="shared" si="21"/>
        <v>0.45270270270270269</v>
      </c>
      <c r="L147" s="238">
        <f>IFERROR(VLOOKUP( CONCATENATE($D147,$F$5,$E147), Raw!$A$5:$BC$10127,MATCH(L$8,Raw!$A$3:$BC$3,0), 0), "-")</f>
        <v>1044</v>
      </c>
      <c r="M147" s="156">
        <f>IFERROR(VLOOKUP( CONCATENATE($D147,$F$5,$E147), Raw!$A$5:$BC$10127,MATCH(M$8,Raw!$A$3:$BC$3,0), 0), "-")</f>
        <v>808</v>
      </c>
      <c r="N147" s="389">
        <f>IF( ISERROR(M147/L147), "-", M147/L147)</f>
        <v>0.77394636015325668</v>
      </c>
    </row>
    <row r="148" spans="1:14" hidden="1" outlineLevel="1" x14ac:dyDescent="0.2">
      <c r="A148" s="248">
        <f t="shared" si="14"/>
        <v>44501</v>
      </c>
      <c r="B148" s="27"/>
      <c r="C148" s="26" t="s">
        <v>174</v>
      </c>
      <c r="D148" s="451" t="str">
        <f t="shared" si="22"/>
        <v>2021-22</v>
      </c>
      <c r="E148" s="452">
        <f t="shared" si="16"/>
        <v>11</v>
      </c>
      <c r="F148" s="54">
        <f>IFERROR(VLOOKUP( CONCATENATE($D148,$F$5,$E148), Raw!$A$5:$BC$10127,MATCH(F$9,Raw!$A$3:$BC$3,0), 0), "-")</f>
        <v>3006</v>
      </c>
      <c r="G148" s="102">
        <f>IFERROR(VLOOKUP( CONCATENATE($D148,$F$5,$E148), Raw!$A$5:$BC$10127,MATCH(G$9,Raw!$A$3:$BC$3,0), 0), "-")</f>
        <v>732</v>
      </c>
      <c r="H148" s="71">
        <f t="shared" si="17"/>
        <v>0.2435129740518962</v>
      </c>
      <c r="I148" s="54">
        <f>IFERROR(VLOOKUP( CONCATENATE($D148,$F$5,$E148), Raw!$A$5:$BC$10127,MATCH(I$9,Raw!$A$3:$BC$3,0), 0), "-")</f>
        <v>397</v>
      </c>
      <c r="J148" s="102">
        <f>IFERROR(VLOOKUP( CONCATENATE($D148,$F$5,$E148), Raw!$A$5:$BC$10127,MATCH(J$9,Raw!$A$3:$BC$3,0), 0), "-")</f>
        <v>181</v>
      </c>
      <c r="K148" s="71">
        <f t="shared" si="21"/>
        <v>0.45591939546599497</v>
      </c>
      <c r="L148" s="238" t="s">
        <v>80</v>
      </c>
      <c r="M148" s="156" t="s">
        <v>80</v>
      </c>
      <c r="N148" s="389" t="s">
        <v>80</v>
      </c>
    </row>
    <row r="149" spans="1:14" hidden="1" outlineLevel="1" x14ac:dyDescent="0.2">
      <c r="A149" s="248">
        <f t="shared" si="14"/>
        <v>44531</v>
      </c>
      <c r="B149" s="27"/>
      <c r="C149" s="26" t="s">
        <v>175</v>
      </c>
      <c r="D149" s="451" t="str">
        <f t="shared" si="22"/>
        <v>2021-22</v>
      </c>
      <c r="E149" s="452">
        <f t="shared" si="16"/>
        <v>12</v>
      </c>
      <c r="F149" s="54">
        <f>IFERROR(VLOOKUP( CONCATENATE($D149,$F$5,$E149), Raw!$A$5:$BC$10127,MATCH(F$9,Raw!$A$3:$BC$3,0), 0), "-")</f>
        <v>3298</v>
      </c>
      <c r="G149" s="102">
        <f>IFERROR(VLOOKUP( CONCATENATE($D149,$F$5,$E149), Raw!$A$5:$BC$10127,MATCH(G$9,Raw!$A$3:$BC$3,0), 0), "-")</f>
        <v>766</v>
      </c>
      <c r="H149" s="71">
        <f t="shared" si="17"/>
        <v>0.23226197695573075</v>
      </c>
      <c r="I149" s="54">
        <f>IFERROR(VLOOKUP( CONCATENATE($D149,$F$5,$E149), Raw!$A$5:$BC$10127,MATCH(I$9,Raw!$A$3:$BC$3,0), 0), "-")</f>
        <v>451</v>
      </c>
      <c r="J149" s="102">
        <f>IFERROR(VLOOKUP( CONCATENATE($D149,$F$5,$E149), Raw!$A$5:$BC$10127,MATCH(J$9,Raw!$A$3:$BC$3,0), 0), "-")</f>
        <v>201</v>
      </c>
      <c r="K149" s="71">
        <f t="shared" si="21"/>
        <v>0.44567627494456763</v>
      </c>
      <c r="L149" s="238" t="s">
        <v>80</v>
      </c>
      <c r="M149" s="156" t="s">
        <v>80</v>
      </c>
      <c r="N149" s="389" t="s">
        <v>80</v>
      </c>
    </row>
    <row r="150" spans="1:14" hidden="1" outlineLevel="1" x14ac:dyDescent="0.2">
      <c r="A150" s="248">
        <f t="shared" si="14"/>
        <v>44562</v>
      </c>
      <c r="B150" s="27"/>
      <c r="C150" s="26" t="s">
        <v>176</v>
      </c>
      <c r="D150" s="451" t="str">
        <f t="shared" si="22"/>
        <v>2021-22</v>
      </c>
      <c r="E150" s="452">
        <f t="shared" si="16"/>
        <v>1</v>
      </c>
      <c r="F150" s="54">
        <f>IFERROR(VLOOKUP( CONCATENATE($D150,$F$5,$E150), Raw!$A$5:$BC$10127,MATCH(F$9,Raw!$A$3:$BC$3,0), 0), "-")</f>
        <v>3070</v>
      </c>
      <c r="G150" s="102">
        <f>IFERROR(VLOOKUP( CONCATENATE($D150,$F$5,$E150), Raw!$A$5:$BC$10127,MATCH(G$9,Raw!$A$3:$BC$3,0), 0), "-")</f>
        <v>730</v>
      </c>
      <c r="H150" s="71">
        <f t="shared" si="17"/>
        <v>0.23778501628664495</v>
      </c>
      <c r="I150" s="54">
        <f>IFERROR(VLOOKUP( CONCATENATE($D150,$F$5,$E150), Raw!$A$5:$BC$10127,MATCH(I$9,Raw!$A$3:$BC$3,0), 0), "-")</f>
        <v>466</v>
      </c>
      <c r="J150" s="102">
        <f>IFERROR(VLOOKUP( CONCATENATE($D150,$F$5,$E150), Raw!$A$5:$BC$10127,MATCH(J$9,Raw!$A$3:$BC$3,0), 0), "-")</f>
        <v>200</v>
      </c>
      <c r="K150" s="71">
        <f t="shared" si="21"/>
        <v>0.42918454935622319</v>
      </c>
      <c r="L150" s="238">
        <f>IFERROR(VLOOKUP( CONCATENATE($D150,$F$5,$E150), Raw!$A$5:$BC$10127,MATCH(L$8,Raw!$A$3:$BC$3,0), 0), "-")</f>
        <v>1028</v>
      </c>
      <c r="M150" s="156">
        <f>IFERROR(VLOOKUP( CONCATENATE($D150,$F$5,$E150), Raw!$A$5:$BC$10127,MATCH(M$8,Raw!$A$3:$BC$3,0), 0), "-")</f>
        <v>801</v>
      </c>
      <c r="N150" s="389">
        <f>IF( ISERROR(M150/L150), "-", M150/L150)</f>
        <v>0.77918287937743191</v>
      </c>
    </row>
    <row r="151" spans="1:14" hidden="1" outlineLevel="1" x14ac:dyDescent="0.2">
      <c r="A151" s="248">
        <f t="shared" si="14"/>
        <v>44593</v>
      </c>
      <c r="B151" s="27"/>
      <c r="C151" s="26" t="s">
        <v>177</v>
      </c>
      <c r="D151" s="451" t="str">
        <f t="shared" si="22"/>
        <v>2021-22</v>
      </c>
      <c r="E151" s="452">
        <f t="shared" si="16"/>
        <v>2</v>
      </c>
      <c r="F151" s="54">
        <f>IFERROR(VLOOKUP( CONCATENATE($D151,$F$5,$E151), Raw!$A$5:$BC$10127,MATCH(F$9,Raw!$A$3:$BC$3,0), 0), "-")</f>
        <v>2572</v>
      </c>
      <c r="G151" s="102">
        <f>IFERROR(VLOOKUP( CONCATENATE($D151,$F$5,$E151), Raw!$A$5:$BC$10127,MATCH(G$9,Raw!$A$3:$BC$3,0), 0), "-")</f>
        <v>721</v>
      </c>
      <c r="H151" s="71">
        <f t="shared" si="17"/>
        <v>0.28032659409020216</v>
      </c>
      <c r="I151" s="54">
        <f>IFERROR(VLOOKUP( CONCATENATE($D151,$F$5,$E151), Raw!$A$5:$BC$10127,MATCH(I$9,Raw!$A$3:$BC$3,0), 0), "-")</f>
        <v>407</v>
      </c>
      <c r="J151" s="102">
        <f>IFERROR(VLOOKUP( CONCATENATE($D151,$F$5,$E151), Raw!$A$5:$BC$10127,MATCH(J$9,Raw!$A$3:$BC$3,0), 0), "-")</f>
        <v>192</v>
      </c>
      <c r="K151" s="71">
        <f t="shared" si="21"/>
        <v>0.47174447174447176</v>
      </c>
      <c r="L151" s="238" t="s">
        <v>80</v>
      </c>
      <c r="M151" s="156" t="s">
        <v>80</v>
      </c>
      <c r="N151" s="389" t="s">
        <v>80</v>
      </c>
    </row>
    <row r="152" spans="1:14" hidden="1" outlineLevel="1" x14ac:dyDescent="0.2">
      <c r="A152" s="248">
        <f t="shared" si="14"/>
        <v>44621</v>
      </c>
      <c r="B152" s="27"/>
      <c r="C152" s="26" t="s">
        <v>178</v>
      </c>
      <c r="D152" s="451" t="str">
        <f t="shared" si="22"/>
        <v>2021-22</v>
      </c>
      <c r="E152" s="452">
        <f t="shared" si="16"/>
        <v>3</v>
      </c>
      <c r="F152" s="54">
        <f>IFERROR(VLOOKUP( CONCATENATE($D152,$F$5,$E152), Raw!$A$5:$BC$10127,MATCH(F$9,Raw!$A$3:$BC$3,0), 0), "-")</f>
        <v>2904</v>
      </c>
      <c r="G152" s="102">
        <f>IFERROR(VLOOKUP( CONCATENATE($D152,$F$5,$E152), Raw!$A$5:$BC$10127,MATCH(G$9,Raw!$A$3:$BC$3,0), 0), "-")</f>
        <v>712</v>
      </c>
      <c r="H152" s="71">
        <f t="shared" si="17"/>
        <v>0.24517906336088155</v>
      </c>
      <c r="I152" s="54">
        <f>IFERROR(VLOOKUP( CONCATENATE($D152,$F$5,$E152), Raw!$A$5:$BC$10127,MATCH(I$9,Raw!$A$3:$BC$3,0), 0), "-")</f>
        <v>404</v>
      </c>
      <c r="J152" s="102">
        <f>IFERROR(VLOOKUP( CONCATENATE($D152,$F$5,$E152), Raw!$A$5:$BC$10127,MATCH(J$9,Raw!$A$3:$BC$3,0), 0), "-")</f>
        <v>189</v>
      </c>
      <c r="K152" s="71">
        <f t="shared" si="21"/>
        <v>0.46782178217821785</v>
      </c>
      <c r="L152" s="238" t="s">
        <v>80</v>
      </c>
      <c r="M152" s="156" t="s">
        <v>80</v>
      </c>
      <c r="N152" s="389" t="s">
        <v>80</v>
      </c>
    </row>
    <row r="153" spans="1:14" collapsed="1" x14ac:dyDescent="0.2">
      <c r="A153" s="248"/>
      <c r="B153" s="31"/>
      <c r="C153" s="30" t="s">
        <v>199</v>
      </c>
      <c r="D153" s="453"/>
      <c r="E153" s="454"/>
      <c r="F153" s="55">
        <f>SUM(F141:F152)</f>
        <v>32986</v>
      </c>
      <c r="G153" s="103">
        <f>SUM(G141:G152)</f>
        <v>8378</v>
      </c>
      <c r="H153" s="72">
        <f t="shared" ref="H153:H166" si="23">IF( ISERROR(G153/F153), "-", G153/F153)</f>
        <v>0.25398653974413388</v>
      </c>
      <c r="I153" s="55">
        <f>SUM(I141:I152)</f>
        <v>4980</v>
      </c>
      <c r="J153" s="103">
        <f>SUM(J141:J152)</f>
        <v>2282</v>
      </c>
      <c r="K153" s="72">
        <f t="shared" si="21"/>
        <v>0.45823293172690766</v>
      </c>
      <c r="L153" s="237">
        <f>SUM(L141:L152)</f>
        <v>3870</v>
      </c>
      <c r="M153" s="157">
        <f>SUM(M141:M152)</f>
        <v>2987</v>
      </c>
      <c r="N153" s="390">
        <f>IF( ISERROR(M153/L153), "-", M153/L153)</f>
        <v>0.7718346253229974</v>
      </c>
    </row>
    <row r="154" spans="1:14" hidden="1" outlineLevel="1" x14ac:dyDescent="0.2">
      <c r="A154" s="248">
        <f t="shared" ref="A154:A178" si="24">DATE(LEFT(D154,4)+IF(E154&lt;4,1,0),E154,1)</f>
        <v>44652</v>
      </c>
      <c r="B154" s="27" t="s">
        <v>200</v>
      </c>
      <c r="C154" s="247" t="s">
        <v>167</v>
      </c>
      <c r="D154" s="449" t="str">
        <f t="shared" ref="D154:D165" si="25">IF(B154="",D153,LEFT(B154,7))</f>
        <v>2022-23</v>
      </c>
      <c r="E154" s="450">
        <f t="shared" ref="E154:E165" si="26">MONTH(1&amp;LEFT(C154,3))</f>
        <v>4</v>
      </c>
      <c r="F154" s="153">
        <f>IFERROR(VLOOKUP( CONCATENATE($D154,$F$5,$E154), Raw!$A$5:$BC$10127,MATCH(F$9,Raw!$A$3:$BC$3,0), 0), "-")</f>
        <v>2885</v>
      </c>
      <c r="G154" s="156">
        <f>IFERROR(VLOOKUP( CONCATENATE($D154,$F$5,$E154), Raw!$A$5:$BC$10127,MATCH(G$9,Raw!$A$3:$BC$3,0), 0), "-")</f>
        <v>749</v>
      </c>
      <c r="H154" s="71">
        <f t="shared" si="23"/>
        <v>0.25961871750433274</v>
      </c>
      <c r="I154" s="153">
        <f>IFERROR(VLOOKUP( CONCATENATE($D154,$F$5,$E154), Raw!$A$5:$BC$10127,MATCH(I$9,Raw!$A$3:$BC$3,0), 0), "-")</f>
        <v>437</v>
      </c>
      <c r="J154" s="156">
        <f>IFERROR(VLOOKUP( CONCATENATE($D154,$F$5,$E154), Raw!$A$5:$BC$10127,MATCH(J$9,Raw!$A$3:$BC$3,0), 0), "-")</f>
        <v>213</v>
      </c>
      <c r="K154" s="71">
        <f t="shared" si="21"/>
        <v>0.48741418764302058</v>
      </c>
      <c r="L154" s="238">
        <f>IFERROR(VLOOKUP( CONCATENATE($D154,$F$5,$E154), Raw!$A$5:$BC$10127,MATCH(L$8,Raw!$A$3:$BC$3,0), 0), "-")</f>
        <v>1015</v>
      </c>
      <c r="M154" s="156">
        <f>IFERROR(VLOOKUP( CONCATENATE($D154,$F$5,$E154), Raw!$A$5:$BC$10127,MATCH(M$8,Raw!$A$3:$BC$3,0), 0), "-")</f>
        <v>801</v>
      </c>
      <c r="N154" s="389">
        <f>IF( ISERROR(M154/L154), "-", M154/L154)</f>
        <v>0.78916256157635467</v>
      </c>
    </row>
    <row r="155" spans="1:14" hidden="1" outlineLevel="1" x14ac:dyDescent="0.2">
      <c r="A155" s="248">
        <f t="shared" si="24"/>
        <v>44682</v>
      </c>
      <c r="B155" s="27"/>
      <c r="C155" s="26" t="s">
        <v>168</v>
      </c>
      <c r="D155" s="451" t="str">
        <f t="shared" si="25"/>
        <v>2022-23</v>
      </c>
      <c r="E155" s="452">
        <f t="shared" si="26"/>
        <v>5</v>
      </c>
      <c r="F155" s="153">
        <f>IFERROR(VLOOKUP( CONCATENATE($D155,$F$5,$E155), Raw!$A$5:$BC$10127,MATCH(F$9,Raw!$A$3:$BC$3,0), 0), "-")</f>
        <v>2746</v>
      </c>
      <c r="G155" s="156">
        <f>IFERROR(VLOOKUP( CONCATENATE($D155,$F$5,$E155), Raw!$A$5:$BC$10127,MATCH(G$9,Raw!$A$3:$BC$3,0), 0), "-")</f>
        <v>765</v>
      </c>
      <c r="H155" s="71">
        <f t="shared" si="23"/>
        <v>0.27858703568827387</v>
      </c>
      <c r="I155" s="153">
        <f>IFERROR(VLOOKUP( CONCATENATE($D155,$F$5,$E155), Raw!$A$5:$BC$10127,MATCH(I$9,Raw!$A$3:$BC$3,0), 0), "-")</f>
        <v>434</v>
      </c>
      <c r="J155" s="156">
        <f>IFERROR(VLOOKUP( CONCATENATE($D155,$F$5,$E155), Raw!$A$5:$BC$10127,MATCH(J$9,Raw!$A$3:$BC$3,0), 0), "-")</f>
        <v>209</v>
      </c>
      <c r="K155" s="71">
        <f t="shared" si="21"/>
        <v>0.48156682027649772</v>
      </c>
      <c r="L155" s="238" t="s">
        <v>80</v>
      </c>
      <c r="M155" s="156" t="s">
        <v>80</v>
      </c>
      <c r="N155" s="389" t="s">
        <v>80</v>
      </c>
    </row>
    <row r="156" spans="1:14" hidden="1" outlineLevel="1" x14ac:dyDescent="0.2">
      <c r="A156" s="248">
        <f t="shared" si="24"/>
        <v>44713</v>
      </c>
      <c r="B156" s="27"/>
      <c r="C156" s="26" t="s">
        <v>169</v>
      </c>
      <c r="D156" s="451" t="str">
        <f t="shared" si="25"/>
        <v>2022-23</v>
      </c>
      <c r="E156" s="452">
        <f t="shared" si="26"/>
        <v>6</v>
      </c>
      <c r="F156" s="153">
        <f>IFERROR(VLOOKUP( CONCATENATE($D156,$F$5,$E156), Raw!$A$5:$BC$10127,MATCH(F$9,Raw!$A$3:$BC$3,0), 0), "-")</f>
        <v>2596</v>
      </c>
      <c r="G156" s="156">
        <f>IFERROR(VLOOKUP( CONCATENATE($D156,$F$5,$E156), Raw!$A$5:$BC$10127,MATCH(G$9,Raw!$A$3:$BC$3,0), 0), "-")</f>
        <v>646</v>
      </c>
      <c r="H156" s="71">
        <f t="shared" si="23"/>
        <v>0.24884437596302003</v>
      </c>
      <c r="I156" s="153">
        <f>IFERROR(VLOOKUP( CONCATENATE($D156,$F$5,$E156), Raw!$A$5:$BC$10127,MATCH(I$9,Raw!$A$3:$BC$3,0), 0), "-")</f>
        <v>349</v>
      </c>
      <c r="J156" s="156">
        <f>IFERROR(VLOOKUP( CONCATENATE($D156,$F$5,$E156), Raw!$A$5:$BC$10127,MATCH(J$9,Raw!$A$3:$BC$3,0), 0), "-")</f>
        <v>146</v>
      </c>
      <c r="K156" s="71">
        <f t="shared" si="21"/>
        <v>0.41833810888252149</v>
      </c>
      <c r="L156" s="238" t="s">
        <v>80</v>
      </c>
      <c r="M156" s="156" t="s">
        <v>80</v>
      </c>
      <c r="N156" s="389" t="s">
        <v>80</v>
      </c>
    </row>
    <row r="157" spans="1:14" hidden="1" outlineLevel="1" x14ac:dyDescent="0.2">
      <c r="A157" s="248">
        <f t="shared" si="24"/>
        <v>44743</v>
      </c>
      <c r="B157" s="27"/>
      <c r="C157" s="26" t="s">
        <v>170</v>
      </c>
      <c r="D157" s="451" t="str">
        <f t="shared" si="25"/>
        <v>2022-23</v>
      </c>
      <c r="E157" s="452">
        <f t="shared" si="26"/>
        <v>7</v>
      </c>
      <c r="F157" s="153">
        <f>IFERROR(VLOOKUP( CONCATENATE($D157,$F$5,$E157), Raw!$A$5:$BC$10127,MATCH(F$9,Raw!$A$3:$BC$3,0), 0), "-")</f>
        <v>2731</v>
      </c>
      <c r="G157" s="156">
        <f>IFERROR(VLOOKUP( CONCATENATE($D157,$F$5,$E157), Raw!$A$5:$BC$10127,MATCH(G$9,Raw!$A$3:$BC$3,0), 0), "-")</f>
        <v>708</v>
      </c>
      <c r="H157" s="71">
        <f t="shared" si="23"/>
        <v>0.25924569754668619</v>
      </c>
      <c r="I157" s="153">
        <f>IFERROR(VLOOKUP( CONCATENATE($D157,$F$5,$E157), Raw!$A$5:$BC$10127,MATCH(I$9,Raw!$A$3:$BC$3,0), 0), "-")</f>
        <v>427</v>
      </c>
      <c r="J157" s="156">
        <f>IFERROR(VLOOKUP( CONCATENATE($D157,$F$5,$E157), Raw!$A$5:$BC$10127,MATCH(J$9,Raw!$A$3:$BC$3,0), 0), "-")</f>
        <v>207</v>
      </c>
      <c r="K157" s="71">
        <f t="shared" si="21"/>
        <v>0.48477751756440279</v>
      </c>
      <c r="L157" s="238">
        <f>IFERROR(VLOOKUP( CONCATENATE($D157,$F$5,$E157), Raw!$A$5:$BC$10127,MATCH(L$8,Raw!$A$3:$BC$3,0), 0), "-")</f>
        <v>923</v>
      </c>
      <c r="M157" s="156">
        <f>IFERROR(VLOOKUP( CONCATENATE($D157,$F$5,$E157), Raw!$A$5:$BC$10127,MATCH(M$8,Raw!$A$3:$BC$3,0), 0), "-")</f>
        <v>713</v>
      </c>
      <c r="N157" s="389">
        <f>IF( ISERROR(M157/L157), "-", M157/L157)</f>
        <v>0.77248104008667384</v>
      </c>
    </row>
    <row r="158" spans="1:14" hidden="1" outlineLevel="1" x14ac:dyDescent="0.2">
      <c r="A158" s="248">
        <f t="shared" si="24"/>
        <v>44774</v>
      </c>
      <c r="B158" s="27"/>
      <c r="C158" s="26" t="s">
        <v>171</v>
      </c>
      <c r="D158" s="451" t="str">
        <f t="shared" si="25"/>
        <v>2022-23</v>
      </c>
      <c r="E158" s="452">
        <f t="shared" si="26"/>
        <v>8</v>
      </c>
      <c r="F158" s="153">
        <f>IFERROR(VLOOKUP( CONCATENATE($D158,$F$5,$E158), Raw!$A$5:$BC$10127,MATCH(F$9,Raw!$A$3:$BC$3,0), 0), "-")</f>
        <v>2559</v>
      </c>
      <c r="G158" s="156">
        <f>IFERROR(VLOOKUP( CONCATENATE($D158,$F$5,$E158), Raw!$A$5:$BC$10127,MATCH(G$9,Raw!$A$3:$BC$3,0), 0), "-")</f>
        <v>659</v>
      </c>
      <c r="H158" s="71">
        <f t="shared" si="23"/>
        <v>0.2575224697147323</v>
      </c>
      <c r="I158" s="153">
        <f>IFERROR(VLOOKUP( CONCATENATE($D158,$F$5,$E158), Raw!$A$5:$BC$10127,MATCH(I$9,Raw!$A$3:$BC$3,0), 0), "-")</f>
        <v>363</v>
      </c>
      <c r="J158" s="156">
        <f>IFERROR(VLOOKUP( CONCATENATE($D158,$F$5,$E158), Raw!$A$5:$BC$10127,MATCH(J$9,Raw!$A$3:$BC$3,0), 0), "-")</f>
        <v>177</v>
      </c>
      <c r="K158" s="71">
        <f t="shared" si="21"/>
        <v>0.48760330578512395</v>
      </c>
      <c r="L158" s="238" t="s">
        <v>80</v>
      </c>
      <c r="M158" s="156" t="s">
        <v>80</v>
      </c>
      <c r="N158" s="389" t="s">
        <v>80</v>
      </c>
    </row>
    <row r="159" spans="1:14" hidden="1" outlineLevel="1" x14ac:dyDescent="0.2">
      <c r="A159" s="248">
        <f t="shared" si="24"/>
        <v>44805</v>
      </c>
      <c r="B159" s="27"/>
      <c r="C159" s="26" t="s">
        <v>172</v>
      </c>
      <c r="D159" s="451" t="str">
        <f t="shared" si="25"/>
        <v>2022-23</v>
      </c>
      <c r="E159" s="452">
        <f t="shared" si="26"/>
        <v>9</v>
      </c>
      <c r="F159" s="153">
        <f>IFERROR(VLOOKUP( CONCATENATE($D159,$F$5,$E159), Raw!$A$5:$BC$10127,MATCH(F$9,Raw!$A$3:$BC$3,0), 0), "-")</f>
        <v>2634</v>
      </c>
      <c r="G159" s="156">
        <f>IFERROR(VLOOKUP( CONCATENATE($D159,$F$5,$E159), Raw!$A$5:$BC$10127,MATCH(G$9,Raw!$A$3:$BC$3,0), 0), "-")</f>
        <v>723</v>
      </c>
      <c r="H159" s="71">
        <f t="shared" si="23"/>
        <v>0.2744874715261959</v>
      </c>
      <c r="I159" s="153">
        <f>IFERROR(VLOOKUP( CONCATENATE($D159,$F$5,$E159), Raw!$A$5:$BC$10127,MATCH(I$9,Raw!$A$3:$BC$3,0), 0), "-")</f>
        <v>398</v>
      </c>
      <c r="J159" s="156">
        <f>IFERROR(VLOOKUP( CONCATENATE($D159,$F$5,$E159), Raw!$A$5:$BC$10127,MATCH(J$9,Raw!$A$3:$BC$3,0), 0), "-")</f>
        <v>195</v>
      </c>
      <c r="K159" s="71">
        <f t="shared" si="21"/>
        <v>0.4899497487437186</v>
      </c>
      <c r="L159" s="238" t="s">
        <v>80</v>
      </c>
      <c r="M159" s="156" t="s">
        <v>80</v>
      </c>
      <c r="N159" s="389" t="s">
        <v>80</v>
      </c>
    </row>
    <row r="160" spans="1:14" hidden="1" outlineLevel="1" x14ac:dyDescent="0.2">
      <c r="A160" s="248">
        <f t="shared" si="24"/>
        <v>44835</v>
      </c>
      <c r="B160" s="27"/>
      <c r="C160" s="26" t="s">
        <v>173</v>
      </c>
      <c r="D160" s="451" t="str">
        <f t="shared" si="25"/>
        <v>2022-23</v>
      </c>
      <c r="E160" s="452">
        <f t="shared" si="26"/>
        <v>10</v>
      </c>
      <c r="F160" s="153">
        <f>IFERROR(VLOOKUP( CONCATENATE($D160,$F$5,$E160), Raw!$A$5:$BC$10127,MATCH(F$9,Raw!$A$3:$BC$3,0), 0), "-")</f>
        <v>2845</v>
      </c>
      <c r="G160" s="156">
        <f>IFERROR(VLOOKUP( CONCATENATE($D160,$F$5,$E160), Raw!$A$5:$BC$10127,MATCH(G$9,Raw!$A$3:$BC$3,0), 0), "-")</f>
        <v>729</v>
      </c>
      <c r="H160" s="71">
        <f t="shared" si="23"/>
        <v>0.25623901581722319</v>
      </c>
      <c r="I160" s="153">
        <f>IFERROR(VLOOKUP( CONCATENATE($D160,$F$5,$E160), Raw!$A$5:$BC$10127,MATCH(I$9,Raw!$A$3:$BC$3,0), 0), "-")</f>
        <v>407</v>
      </c>
      <c r="J160" s="156">
        <f>IFERROR(VLOOKUP( CONCATENATE($D160,$F$5,$E160), Raw!$A$5:$BC$10127,MATCH(J$9,Raw!$A$3:$BC$3,0), 0), "-")</f>
        <v>192</v>
      </c>
      <c r="K160" s="71">
        <f t="shared" si="21"/>
        <v>0.47174447174447176</v>
      </c>
      <c r="L160" s="238">
        <f>IFERROR(VLOOKUP( CONCATENATE($D160,$F$5,$E160), Raw!$A$5:$BC$10127,MATCH(L$8,Raw!$A$3:$BC$3,0), 0), "-")</f>
        <v>955</v>
      </c>
      <c r="M160" s="156">
        <f>IFERROR(VLOOKUP( CONCATENATE($D160,$F$5,$E160), Raw!$A$5:$BC$10127,MATCH(M$8,Raw!$A$3:$BC$3,0), 0), "-")</f>
        <v>734</v>
      </c>
      <c r="N160" s="389">
        <f>IF( ISERROR(M160/L160), "-", M160/L160)</f>
        <v>0.76858638743455499</v>
      </c>
    </row>
    <row r="161" spans="1:14" hidden="1" outlineLevel="1" x14ac:dyDescent="0.2">
      <c r="A161" s="248">
        <f t="shared" si="24"/>
        <v>44866</v>
      </c>
      <c r="B161" s="27"/>
      <c r="C161" s="26" t="s">
        <v>174</v>
      </c>
      <c r="D161" s="451" t="str">
        <f t="shared" si="25"/>
        <v>2022-23</v>
      </c>
      <c r="E161" s="452">
        <f t="shared" si="26"/>
        <v>11</v>
      </c>
      <c r="F161" s="153">
        <f>IFERROR(VLOOKUP( CONCATENATE($D161,$F$5,$E161), Raw!$A$5:$BC$10127,MATCH(F$9,Raw!$A$3:$BC$3,0), 0), "-")</f>
        <v>2991</v>
      </c>
      <c r="G161" s="156">
        <f>IFERROR(VLOOKUP( CONCATENATE($D161,$F$5,$E161), Raw!$A$5:$BC$10127,MATCH(G$9,Raw!$A$3:$BC$3,0), 0), "-")</f>
        <v>834</v>
      </c>
      <c r="H161" s="71">
        <f t="shared" si="23"/>
        <v>0.27883650952858574</v>
      </c>
      <c r="I161" s="153">
        <f>IFERROR(VLOOKUP( CONCATENATE($D161,$F$5,$E161), Raw!$A$5:$BC$10127,MATCH(I$9,Raw!$A$3:$BC$3,0), 0), "-")</f>
        <v>450</v>
      </c>
      <c r="J161" s="156">
        <f>IFERROR(VLOOKUP( CONCATENATE($D161,$F$5,$E161), Raw!$A$5:$BC$10127,MATCH(J$9,Raw!$A$3:$BC$3,0), 0), "-")</f>
        <v>218</v>
      </c>
      <c r="K161" s="71">
        <f t="shared" si="21"/>
        <v>0.48444444444444446</v>
      </c>
      <c r="L161" s="238" t="s">
        <v>80</v>
      </c>
      <c r="M161" s="156" t="s">
        <v>80</v>
      </c>
      <c r="N161" s="389" t="s">
        <v>80</v>
      </c>
    </row>
    <row r="162" spans="1:14" hidden="1" outlineLevel="1" x14ac:dyDescent="0.2">
      <c r="A162" s="248">
        <f t="shared" si="24"/>
        <v>44896</v>
      </c>
      <c r="B162" s="27"/>
      <c r="C162" s="26" t="s">
        <v>175</v>
      </c>
      <c r="D162" s="451" t="str">
        <f t="shared" si="25"/>
        <v>2022-23</v>
      </c>
      <c r="E162" s="452">
        <f t="shared" si="26"/>
        <v>12</v>
      </c>
      <c r="F162" s="153">
        <f>IFERROR(VLOOKUP( CONCATENATE($D162,$F$5,$E162), Raw!$A$5:$BC$10127,MATCH(F$9,Raw!$A$3:$BC$3,0), 0), "-")</f>
        <v>4220</v>
      </c>
      <c r="G162" s="156">
        <f>IFERROR(VLOOKUP( CONCATENATE($D162,$F$5,$E162), Raw!$A$5:$BC$10127,MATCH(G$9,Raw!$A$3:$BC$3,0), 0), "-")</f>
        <v>993</v>
      </c>
      <c r="H162" s="71">
        <f t="shared" si="23"/>
        <v>0.2353080568720379</v>
      </c>
      <c r="I162" s="153">
        <f>IFERROR(VLOOKUP( CONCATENATE($D162,$F$5,$E162), Raw!$A$5:$BC$10127,MATCH(I$9,Raw!$A$3:$BC$3,0), 0), "-")</f>
        <v>455</v>
      </c>
      <c r="J162" s="156">
        <f>IFERROR(VLOOKUP( CONCATENATE($D162,$F$5,$E162), Raw!$A$5:$BC$10127,MATCH(J$9,Raw!$A$3:$BC$3,0), 0), "-")</f>
        <v>180</v>
      </c>
      <c r="K162" s="71">
        <f t="shared" si="21"/>
        <v>0.39560439560439559</v>
      </c>
      <c r="L162" s="238" t="s">
        <v>80</v>
      </c>
      <c r="M162" s="156" t="s">
        <v>80</v>
      </c>
      <c r="N162" s="389" t="s">
        <v>80</v>
      </c>
    </row>
    <row r="163" spans="1:14" hidden="1" outlineLevel="1" x14ac:dyDescent="0.2">
      <c r="A163" s="248">
        <f t="shared" si="24"/>
        <v>44927</v>
      </c>
      <c r="B163" s="27"/>
      <c r="C163" s="26" t="s">
        <v>176</v>
      </c>
      <c r="D163" s="451" t="str">
        <f t="shared" si="25"/>
        <v>2022-23</v>
      </c>
      <c r="E163" s="452">
        <f t="shared" si="26"/>
        <v>1</v>
      </c>
      <c r="F163" s="153">
        <f>IFERROR(VLOOKUP( CONCATENATE($D163,$F$5,$E163), Raw!$A$5:$BC$10127,MATCH(F$9,Raw!$A$3:$BC$3,0), 0), "-")</f>
        <v>3308</v>
      </c>
      <c r="G163" s="156">
        <f>IFERROR(VLOOKUP( CONCATENATE($D163,$F$5,$E163), Raw!$A$5:$BC$10127,MATCH(G$9,Raw!$A$3:$BC$3,0), 0), "-")</f>
        <v>905</v>
      </c>
      <c r="H163" s="71">
        <f t="shared" si="23"/>
        <v>0.27357920193470375</v>
      </c>
      <c r="I163" s="153">
        <f>IFERROR(VLOOKUP( CONCATENATE($D163,$F$5,$E163), Raw!$A$5:$BC$10127,MATCH(I$9,Raw!$A$3:$BC$3,0), 0), "-")</f>
        <v>446</v>
      </c>
      <c r="J163" s="156">
        <f>IFERROR(VLOOKUP( CONCATENATE($D163,$F$5,$E163), Raw!$A$5:$BC$10127,MATCH(J$9,Raw!$A$3:$BC$3,0), 0), "-")</f>
        <v>231</v>
      </c>
      <c r="K163" s="71">
        <f t="shared" si="21"/>
        <v>0.51793721973094176</v>
      </c>
      <c r="L163" s="238">
        <f>IFERROR(VLOOKUP( CONCATENATE($D163,$F$5,$E163), Raw!$A$5:$BC$10127,MATCH(L$8,Raw!$A$3:$BC$3,0), 0), "-")</f>
        <v>1175</v>
      </c>
      <c r="M163" s="156">
        <f>IFERROR(VLOOKUP( CONCATENATE($D163,$F$5,$E163), Raw!$A$5:$BC$10127,MATCH(M$8,Raw!$A$3:$BC$3,0), 0), "-")</f>
        <v>893</v>
      </c>
      <c r="N163" s="389">
        <f>IF( ISERROR(M163/L163), "-", M163/L163)</f>
        <v>0.76</v>
      </c>
    </row>
    <row r="164" spans="1:14" hidden="1" outlineLevel="1" x14ac:dyDescent="0.2">
      <c r="A164" s="248">
        <f t="shared" si="24"/>
        <v>44958</v>
      </c>
      <c r="B164" s="27"/>
      <c r="C164" s="26" t="s">
        <v>177</v>
      </c>
      <c r="D164" s="451" t="str">
        <f t="shared" si="25"/>
        <v>2022-23</v>
      </c>
      <c r="E164" s="452">
        <f t="shared" si="26"/>
        <v>2</v>
      </c>
      <c r="F164" s="153">
        <f>IFERROR(VLOOKUP( CONCATENATE($D164,$F$5,$E164), Raw!$A$5:$BC$10127,MATCH(F$9,Raw!$A$3:$BC$3,0), 0), "-")</f>
        <v>2620</v>
      </c>
      <c r="G164" s="156">
        <f>IFERROR(VLOOKUP( CONCATENATE($D164,$F$5,$E164), Raw!$A$5:$BC$10127,MATCH(G$9,Raw!$A$3:$BC$3,0), 0), "-")</f>
        <v>719</v>
      </c>
      <c r="H164" s="71">
        <f t="shared" si="23"/>
        <v>0.27442748091603053</v>
      </c>
      <c r="I164" s="153">
        <f>IFERROR(VLOOKUP( CONCATENATE($D164,$F$5,$E164), Raw!$A$5:$BC$10127,MATCH(I$9,Raw!$A$3:$BC$3,0), 0), "-")</f>
        <v>384</v>
      </c>
      <c r="J164" s="156">
        <f>IFERROR(VLOOKUP( CONCATENATE($D164,$F$5,$E164), Raw!$A$5:$BC$10127,MATCH(J$9,Raw!$A$3:$BC$3,0), 0), "-")</f>
        <v>194</v>
      </c>
      <c r="K164" s="71">
        <f t="shared" si="21"/>
        <v>0.50520833333333337</v>
      </c>
      <c r="L164" s="238" t="s">
        <v>80</v>
      </c>
      <c r="M164" s="156" t="s">
        <v>80</v>
      </c>
      <c r="N164" s="389" t="s">
        <v>80</v>
      </c>
    </row>
    <row r="165" spans="1:14" hidden="1" outlineLevel="1" x14ac:dyDescent="0.2">
      <c r="A165" s="248">
        <f t="shared" si="24"/>
        <v>44986</v>
      </c>
      <c r="B165" s="27"/>
      <c r="C165" s="26" t="s">
        <v>178</v>
      </c>
      <c r="D165" s="451" t="str">
        <f t="shared" si="25"/>
        <v>2022-23</v>
      </c>
      <c r="E165" s="452">
        <f t="shared" si="26"/>
        <v>3</v>
      </c>
      <c r="F165" s="153">
        <f>IFERROR(VLOOKUP( CONCATENATE($D165,$F$5,$E165), Raw!$A$5:$BC$10127,MATCH(F$9,Raw!$A$3:$BC$3,0), 0), "-")</f>
        <v>2942</v>
      </c>
      <c r="G165" s="156">
        <f>IFERROR(VLOOKUP( CONCATENATE($D165,$F$5,$E165), Raw!$A$5:$BC$10127,MATCH(G$9,Raw!$A$3:$BC$3,0), 0), "-")</f>
        <v>822</v>
      </c>
      <c r="H165" s="71">
        <f t="shared" si="23"/>
        <v>0.2794017675050986</v>
      </c>
      <c r="I165" s="153">
        <f>IFERROR(VLOOKUP( CONCATENATE($D165,$F$5,$E165), Raw!$A$5:$BC$10127,MATCH(I$9,Raw!$A$3:$BC$3,0), 0), "-")</f>
        <v>401</v>
      </c>
      <c r="J165" s="156">
        <f>IFERROR(VLOOKUP( CONCATENATE($D165,$F$5,$E165), Raw!$A$5:$BC$10127,MATCH(J$9,Raw!$A$3:$BC$3,0), 0), "-")</f>
        <v>198</v>
      </c>
      <c r="K165" s="71">
        <f t="shared" si="21"/>
        <v>0.49376558603491272</v>
      </c>
      <c r="L165" s="238" t="s">
        <v>80</v>
      </c>
      <c r="M165" s="156" t="s">
        <v>80</v>
      </c>
      <c r="N165" s="389" t="s">
        <v>80</v>
      </c>
    </row>
    <row r="166" spans="1:14" ht="12.75" customHeight="1" collapsed="1" x14ac:dyDescent="0.2">
      <c r="A166" s="248"/>
      <c r="B166" s="31"/>
      <c r="C166" s="30" t="s">
        <v>201</v>
      </c>
      <c r="D166" s="459"/>
      <c r="E166" s="458"/>
      <c r="F166" s="154">
        <f>SUM(F154:F165)</f>
        <v>35077</v>
      </c>
      <c r="G166" s="157">
        <f>SUM(G154:G165)</f>
        <v>9252</v>
      </c>
      <c r="H166" s="72">
        <f t="shared" si="23"/>
        <v>0.2637625794680275</v>
      </c>
      <c r="I166" s="154">
        <f>SUM(I154:I165)</f>
        <v>4951</v>
      </c>
      <c r="J166" s="157">
        <f>SUM(J154:J165)</f>
        <v>2360</v>
      </c>
      <c r="K166" s="72">
        <f t="shared" si="21"/>
        <v>0.47667137951928901</v>
      </c>
      <c r="L166" s="237">
        <f>SUM(L154:L165)</f>
        <v>4068</v>
      </c>
      <c r="M166" s="157">
        <f>SUM(M154:M165)</f>
        <v>3141</v>
      </c>
      <c r="N166" s="390">
        <f>IF( ISERROR(M166/L166), "-", M166/L166)</f>
        <v>0.77212389380530977</v>
      </c>
    </row>
    <row r="167" spans="1:14" ht="14.25" hidden="1" outlineLevel="1" x14ac:dyDescent="0.2">
      <c r="A167" s="248">
        <f t="shared" si="24"/>
        <v>45017</v>
      </c>
      <c r="B167" s="27" t="s">
        <v>202</v>
      </c>
      <c r="C167" s="247" t="s">
        <v>167</v>
      </c>
      <c r="D167" s="451" t="str">
        <f t="shared" ref="D167:D178" si="27">IF(B167="",D166,LEFT(B167,7))</f>
        <v>2023-24</v>
      </c>
      <c r="E167" s="452">
        <f t="shared" ref="E167:E178" si="28">MONTH(1&amp;LEFT(C167,3))</f>
        <v>4</v>
      </c>
      <c r="F167" s="153">
        <f>IFERROR(VLOOKUP( CONCATENATE($D167,$F$5,$E167), Raw!$A$5:$BC$10127,MATCH(F$9,Raw!$A$3:$BC$3,0), 0), "-")</f>
        <v>2776</v>
      </c>
      <c r="G167" s="156">
        <f>IFERROR(VLOOKUP( CONCATENATE($D167,$F$5,$E167), Raw!$A$5:$BC$10127,MATCH(G$9,Raw!$A$3:$BC$3,0), 0), "-")</f>
        <v>807</v>
      </c>
      <c r="H167" s="71">
        <f t="shared" ref="H167:H179" si="29">IF( ISERROR(G167/F167), "-", G167/F167)</f>
        <v>0.29070605187319887</v>
      </c>
      <c r="I167" s="153">
        <f>IFERROR(VLOOKUP( CONCATENATE($D167,$F$5,$E167), Raw!$A$5:$BC$10127,MATCH(I$9,Raw!$A$3:$BC$3,0), 0), "-")</f>
        <v>393</v>
      </c>
      <c r="J167" s="156">
        <f>IFERROR(VLOOKUP( CONCATENATE($D167,$F$5,$E167), Raw!$A$5:$BC$10127,MATCH(J$9,Raw!$A$3:$BC$3,0), 0), "-")</f>
        <v>202</v>
      </c>
      <c r="K167" s="71">
        <f t="shared" ref="K167:K179" si="30">IF( ISERROR(J167/I167), "-", J167/I167)</f>
        <v>0.51399491094147587</v>
      </c>
      <c r="L167" s="238">
        <f>IFERROR(VLOOKUP( CONCATENATE($D167,$F$5,$E167), Raw!$A$5:$BC$10127,MATCH(L$8,Raw!$A$3:$BC$3,0), 0), "-")</f>
        <v>1026</v>
      </c>
      <c r="M167" s="156">
        <f>IFERROR(VLOOKUP( CONCATENATE($D167,$F$5,$E167), Raw!$A$5:$BC$10127,MATCH(M$8,Raw!$A$3:$BC$3,0), 0), "-")</f>
        <v>812</v>
      </c>
      <c r="N167" s="389">
        <f>IF( ISERROR(M167/L167), "-", M167/L167)</f>
        <v>0.79142300194931769</v>
      </c>
    </row>
    <row r="168" spans="1:14" ht="12.75" hidden="1" customHeight="1" outlineLevel="1" x14ac:dyDescent="0.2">
      <c r="A168" s="248">
        <f t="shared" si="24"/>
        <v>45047</v>
      </c>
      <c r="B168" s="27"/>
      <c r="C168" s="247" t="s">
        <v>168</v>
      </c>
      <c r="D168" s="451" t="str">
        <f t="shared" si="27"/>
        <v>2023-24</v>
      </c>
      <c r="E168" s="452">
        <f t="shared" si="28"/>
        <v>5</v>
      </c>
      <c r="F168" s="153">
        <f>IFERROR(VLOOKUP( CONCATENATE($D168,$F$5,$E168), Raw!$A$5:$BC$10127,MATCH(F$9,Raw!$A$3:$BC$3,0), 0), "-")</f>
        <v>2670</v>
      </c>
      <c r="G168" s="156">
        <f>IFERROR(VLOOKUP( CONCATENATE($D168,$F$5,$E168), Raw!$A$5:$BC$10127,MATCH(G$9,Raw!$A$3:$BC$3,0), 0), "-")</f>
        <v>770</v>
      </c>
      <c r="H168" s="71">
        <f t="shared" si="29"/>
        <v>0.28838951310861421</v>
      </c>
      <c r="I168" s="153">
        <f>IFERROR(VLOOKUP( CONCATENATE($D168,$F$5,$E168), Raw!$A$5:$BC$10127,MATCH(I$9,Raw!$A$3:$BC$3,0), 0), "-")</f>
        <v>418</v>
      </c>
      <c r="J168" s="156">
        <f>IFERROR(VLOOKUP( CONCATENATE($D168,$F$5,$E168), Raw!$A$5:$BC$10127,MATCH(J$9,Raw!$A$3:$BC$3,0), 0), "-")</f>
        <v>215</v>
      </c>
      <c r="K168" s="71">
        <f t="shared" si="30"/>
        <v>0.5143540669856459</v>
      </c>
      <c r="L168" s="238" t="s">
        <v>80</v>
      </c>
      <c r="M168" s="156" t="s">
        <v>80</v>
      </c>
      <c r="N168" s="389" t="s">
        <v>80</v>
      </c>
    </row>
    <row r="169" spans="1:14" hidden="1" outlineLevel="1" x14ac:dyDescent="0.2">
      <c r="A169" s="248">
        <f t="shared" si="24"/>
        <v>45078</v>
      </c>
      <c r="B169" s="27"/>
      <c r="C169" s="26" t="s">
        <v>169</v>
      </c>
      <c r="D169" s="451" t="str">
        <f t="shared" si="27"/>
        <v>2023-24</v>
      </c>
      <c r="E169" s="452">
        <f t="shared" si="28"/>
        <v>6</v>
      </c>
      <c r="F169" s="153">
        <f>IFERROR(VLOOKUP( CONCATENATE($D169,$F$5,$E169), Raw!$A$5:$BC$10127,MATCH(F$9,Raw!$A$3:$BC$3,0), 0), "-")</f>
        <v>2468</v>
      </c>
      <c r="G169" s="156">
        <f>IFERROR(VLOOKUP( CONCATENATE($D169,$F$5,$E169), Raw!$A$5:$BC$10127,MATCH(G$9,Raw!$A$3:$BC$3,0), 0), "-")</f>
        <v>727</v>
      </c>
      <c r="H169" s="71">
        <f t="shared" si="29"/>
        <v>0.29457050243111832</v>
      </c>
      <c r="I169" s="153">
        <f>IFERROR(VLOOKUP( CONCATENATE($D169,$F$5,$E169), Raw!$A$5:$BC$10127,MATCH(I$9,Raw!$A$3:$BC$3,0), 0), "-")</f>
        <v>369</v>
      </c>
      <c r="J169" s="156">
        <f>IFERROR(VLOOKUP( CONCATENATE($D169,$F$5,$E169), Raw!$A$5:$BC$10127,MATCH(J$9,Raw!$A$3:$BC$3,0), 0), "-")</f>
        <v>201</v>
      </c>
      <c r="K169" s="71">
        <f t="shared" si="30"/>
        <v>0.54471544715447151</v>
      </c>
      <c r="L169" s="238" t="s">
        <v>80</v>
      </c>
      <c r="M169" s="156" t="s">
        <v>80</v>
      </c>
      <c r="N169" s="389" t="s">
        <v>80</v>
      </c>
    </row>
    <row r="170" spans="1:14" ht="12.75" hidden="1" customHeight="1" outlineLevel="1" x14ac:dyDescent="0.2">
      <c r="A170" s="248">
        <f t="shared" si="24"/>
        <v>45108</v>
      </c>
      <c r="B170" s="27"/>
      <c r="C170" s="247" t="s">
        <v>170</v>
      </c>
      <c r="D170" s="451" t="str">
        <f t="shared" si="27"/>
        <v>2023-24</v>
      </c>
      <c r="E170" s="452">
        <f t="shared" si="28"/>
        <v>7</v>
      </c>
      <c r="F170" s="153">
        <f>IFERROR(VLOOKUP( CONCATENATE($D170,$F$5,$E170), Raw!$A$5:$BC$10127,MATCH(F$9,Raw!$A$3:$BC$3,0), 0), "-")</f>
        <v>2277</v>
      </c>
      <c r="G170" s="156">
        <f>IFERROR(VLOOKUP( CONCATENATE($D170,$F$5,$E170), Raw!$A$5:$BC$10127,MATCH(G$9,Raw!$A$3:$BC$3,0), 0), "-")</f>
        <v>646</v>
      </c>
      <c r="H170" s="71">
        <f t="shared" si="29"/>
        <v>0.28370663153271847</v>
      </c>
      <c r="I170" s="153">
        <f>IFERROR(VLOOKUP( CONCATENATE($D170,$F$5,$E170), Raw!$A$5:$BC$10127,MATCH(I$9,Raw!$A$3:$BC$3,0), 0), "-")</f>
        <v>349</v>
      </c>
      <c r="J170" s="156">
        <f>IFERROR(VLOOKUP( CONCATENATE($D170,$F$5,$E170), Raw!$A$5:$BC$10127,MATCH(J$9,Raw!$A$3:$BC$3,0), 0), "-")</f>
        <v>183</v>
      </c>
      <c r="K170" s="71">
        <f t="shared" si="30"/>
        <v>0.52435530085959881</v>
      </c>
      <c r="L170" s="238">
        <f>IFERROR(VLOOKUP( CONCATENATE($D170,$F$5,$E170), Raw!$A$5:$BC$10127,MATCH(L$8,Raw!$A$3:$BC$3,0), 0), "-")</f>
        <v>823</v>
      </c>
      <c r="M170" s="156">
        <f>IFERROR(VLOOKUP( CONCATENATE($D170,$F$5,$E170), Raw!$A$5:$BC$10127,MATCH(M$8,Raw!$A$3:$BC$3,0), 0), "-")</f>
        <v>604</v>
      </c>
      <c r="N170" s="389">
        <f>IF( ISERROR(M170/L170), "-", M170/L170)</f>
        <v>0.73390036452004859</v>
      </c>
    </row>
    <row r="171" spans="1:14" hidden="1" outlineLevel="1" x14ac:dyDescent="0.2">
      <c r="A171" s="248">
        <f t="shared" si="24"/>
        <v>45139</v>
      </c>
      <c r="B171" s="27"/>
      <c r="C171" s="26" t="s">
        <v>171</v>
      </c>
      <c r="D171" s="451" t="str">
        <f t="shared" si="27"/>
        <v>2023-24</v>
      </c>
      <c r="E171" s="452">
        <f t="shared" si="28"/>
        <v>8</v>
      </c>
      <c r="F171" s="153">
        <f>IFERROR(VLOOKUP( CONCATENATE($D171,$F$5,$E171), Raw!$A$5:$BC$10127,MATCH(F$9,Raw!$A$3:$BC$3,0), 0), "-")</f>
        <v>2276</v>
      </c>
      <c r="G171" s="156">
        <f>IFERROR(VLOOKUP( CONCATENATE($D171,$F$5,$E171), Raw!$A$5:$BC$10127,MATCH(G$9,Raw!$A$3:$BC$3,0), 0), "-")</f>
        <v>668</v>
      </c>
      <c r="H171" s="71">
        <f t="shared" si="29"/>
        <v>0.29349736379613356</v>
      </c>
      <c r="I171" s="153">
        <f>IFERROR(VLOOKUP( CONCATENATE($D171,$F$5,$E171), Raw!$A$5:$BC$10127,MATCH(I$9,Raw!$A$3:$BC$3,0), 0), "-")</f>
        <v>351</v>
      </c>
      <c r="J171" s="156">
        <f>IFERROR(VLOOKUP( CONCATENATE($D171,$F$5,$E171), Raw!$A$5:$BC$10127,MATCH(J$9,Raw!$A$3:$BC$3,0), 0), "-")</f>
        <v>183</v>
      </c>
      <c r="K171" s="71">
        <f t="shared" si="30"/>
        <v>0.5213675213675214</v>
      </c>
      <c r="L171" s="238" t="s">
        <v>80</v>
      </c>
      <c r="M171" s="156" t="s">
        <v>80</v>
      </c>
      <c r="N171" s="389" t="s">
        <v>80</v>
      </c>
    </row>
    <row r="172" spans="1:14" hidden="1" outlineLevel="1" x14ac:dyDescent="0.2">
      <c r="A172" s="248">
        <f t="shared" si="24"/>
        <v>45170</v>
      </c>
      <c r="B172" s="27"/>
      <c r="C172" s="26" t="s">
        <v>172</v>
      </c>
      <c r="D172" s="451" t="str">
        <f t="shared" si="27"/>
        <v>2023-24</v>
      </c>
      <c r="E172" s="452">
        <f t="shared" si="28"/>
        <v>9</v>
      </c>
      <c r="F172" s="153">
        <f>IFERROR(VLOOKUP( CONCATENATE($D172,$F$5,$E172), Raw!$A$5:$BC$10127,MATCH(F$9,Raw!$A$3:$BC$3,0), 0), "-")</f>
        <v>2318</v>
      </c>
      <c r="G172" s="156">
        <f>IFERROR(VLOOKUP( CONCATENATE($D172,$F$5,$E172), Raw!$A$5:$BC$10127,MATCH(G$9,Raw!$A$3:$BC$3,0), 0), "-")</f>
        <v>657</v>
      </c>
      <c r="H172" s="71">
        <f t="shared" si="29"/>
        <v>0.28343399482312337</v>
      </c>
      <c r="I172" s="153">
        <f>IFERROR(VLOOKUP( CONCATENATE($D172,$F$5,$E172), Raw!$A$5:$BC$10127,MATCH(I$9,Raw!$A$3:$BC$3,0), 0), "-")</f>
        <v>366</v>
      </c>
      <c r="J172" s="156">
        <f>IFERROR(VLOOKUP( CONCATENATE($D172,$F$5,$E172), Raw!$A$5:$BC$10127,MATCH(J$9,Raw!$A$3:$BC$3,0), 0), "-")</f>
        <v>176</v>
      </c>
      <c r="K172" s="71">
        <f t="shared" si="30"/>
        <v>0.48087431693989069</v>
      </c>
      <c r="L172" s="238" t="s">
        <v>80</v>
      </c>
      <c r="M172" s="156" t="s">
        <v>80</v>
      </c>
      <c r="N172" s="389" t="s">
        <v>80</v>
      </c>
    </row>
    <row r="173" spans="1:14" hidden="1" outlineLevel="1" x14ac:dyDescent="0.2">
      <c r="A173" s="248">
        <f t="shared" si="24"/>
        <v>45200</v>
      </c>
      <c r="B173" s="27"/>
      <c r="C173" s="26" t="s">
        <v>173</v>
      </c>
      <c r="D173" s="451" t="str">
        <f t="shared" si="27"/>
        <v>2023-24</v>
      </c>
      <c r="E173" s="452">
        <f t="shared" si="28"/>
        <v>10</v>
      </c>
      <c r="F173" s="153">
        <f>IFERROR(VLOOKUP( CONCATENATE($D173,$F$5,$E173), Raw!$A$5:$BC$10127,MATCH(F$9,Raw!$A$3:$BC$3,0), 0), "-")</f>
        <v>2717</v>
      </c>
      <c r="G173" s="156">
        <f>IFERROR(VLOOKUP( CONCATENATE($D173,$F$5,$E173), Raw!$A$5:$BC$10127,MATCH(G$9,Raw!$A$3:$BC$3,0), 0), "-")</f>
        <v>801</v>
      </c>
      <c r="H173" s="71">
        <f t="shared" si="29"/>
        <v>0.29481045270518957</v>
      </c>
      <c r="I173" s="153">
        <f>IFERROR(VLOOKUP( CONCATENATE($D173,$F$5,$E173), Raw!$A$5:$BC$10127,MATCH(I$9,Raw!$A$3:$BC$3,0), 0), "-")</f>
        <v>414</v>
      </c>
      <c r="J173" s="156">
        <f>IFERROR(VLOOKUP( CONCATENATE($D173,$F$5,$E173), Raw!$A$5:$BC$10127,MATCH(J$9,Raw!$A$3:$BC$3,0), 0), "-")</f>
        <v>217</v>
      </c>
      <c r="K173" s="71">
        <f t="shared" si="30"/>
        <v>0.52415458937198067</v>
      </c>
      <c r="L173" s="238">
        <f>IFERROR(VLOOKUP( CONCATENATE($D173,$F$5,$E173), Raw!$A$5:$BC$10127,MATCH(L$8,Raw!$A$3:$BC$3,0), 0), "-")</f>
        <v>970</v>
      </c>
      <c r="M173" s="156">
        <f>IFERROR(VLOOKUP( CONCATENATE($D173,$F$5,$E173), Raw!$A$5:$BC$10127,MATCH(M$8,Raw!$A$3:$BC$3,0), 0), "-")</f>
        <v>758</v>
      </c>
      <c r="N173" s="389">
        <f>IF( ISERROR(M173/L173), "-", M173/L173)</f>
        <v>0.78144329896907216</v>
      </c>
    </row>
    <row r="174" spans="1:14" hidden="1" outlineLevel="1" x14ac:dyDescent="0.2">
      <c r="A174" s="248">
        <f t="shared" si="24"/>
        <v>45231</v>
      </c>
      <c r="B174" s="27"/>
      <c r="C174" s="26" t="s">
        <v>174</v>
      </c>
      <c r="D174" s="451" t="str">
        <f t="shared" si="27"/>
        <v>2023-24</v>
      </c>
      <c r="E174" s="452">
        <f t="shared" si="28"/>
        <v>11</v>
      </c>
      <c r="F174" s="153">
        <f>IFERROR(VLOOKUP( CONCATENATE($D174,$F$5,$E174), Raw!$A$5:$BC$10127,MATCH(F$9,Raw!$A$3:$BC$3,0), 0), "-")</f>
        <v>2837</v>
      </c>
      <c r="G174" s="156">
        <f>IFERROR(VLOOKUP( CONCATENATE($D174,$F$5,$E174), Raw!$A$5:$BC$10127,MATCH(G$9,Raw!$A$3:$BC$3,0), 0), "-")</f>
        <v>765</v>
      </c>
      <c r="H174" s="71">
        <f t="shared" si="29"/>
        <v>0.26965103983080718</v>
      </c>
      <c r="I174" s="153">
        <f>IFERROR(VLOOKUP( CONCATENATE($D174,$F$5,$E174), Raw!$A$5:$BC$10127,MATCH(I$9,Raw!$A$3:$BC$3,0), 0), "-")</f>
        <v>396</v>
      </c>
      <c r="J174" s="156">
        <f>IFERROR(VLOOKUP( CONCATENATE($D174,$F$5,$E174), Raw!$A$5:$BC$10127,MATCH(J$9,Raw!$A$3:$BC$3,0), 0), "-")</f>
        <v>196</v>
      </c>
      <c r="K174" s="71">
        <f t="shared" si="30"/>
        <v>0.49494949494949497</v>
      </c>
      <c r="L174" s="238" t="s">
        <v>80</v>
      </c>
      <c r="M174" s="156" t="s">
        <v>80</v>
      </c>
      <c r="N174" s="389" t="s">
        <v>80</v>
      </c>
    </row>
    <row r="175" spans="1:14" hidden="1" outlineLevel="1" x14ac:dyDescent="0.2">
      <c r="A175" s="248">
        <f t="shared" si="24"/>
        <v>45261</v>
      </c>
      <c r="B175" s="27"/>
      <c r="C175" s="26" t="s">
        <v>175</v>
      </c>
      <c r="D175" s="451" t="str">
        <f t="shared" si="27"/>
        <v>2023-24</v>
      </c>
      <c r="E175" s="452">
        <f t="shared" si="28"/>
        <v>12</v>
      </c>
      <c r="F175" s="153">
        <f>IFERROR(VLOOKUP( CONCATENATE($D175,$F$5,$E175), Raw!$A$5:$BC$10127,MATCH(F$9,Raw!$A$3:$BC$3,0), 0), "-")</f>
        <v>3281</v>
      </c>
      <c r="G175" s="156">
        <f>IFERROR(VLOOKUP( CONCATENATE($D175,$F$5,$E175), Raw!$A$5:$BC$10127,MATCH(G$9,Raw!$A$3:$BC$3,0), 0), "-")</f>
        <v>873</v>
      </c>
      <c r="H175" s="71">
        <f t="shared" si="29"/>
        <v>0.26607741542212743</v>
      </c>
      <c r="I175" s="153">
        <f>IFERROR(VLOOKUP( CONCATENATE($D175,$F$5,$E175), Raw!$A$5:$BC$10127,MATCH(I$9,Raw!$A$3:$BC$3,0), 0), "-")</f>
        <v>423</v>
      </c>
      <c r="J175" s="156">
        <f>IFERROR(VLOOKUP( CONCATENATE($D175,$F$5,$E175), Raw!$A$5:$BC$10127,MATCH(J$9,Raw!$A$3:$BC$3,0), 0), "-")</f>
        <v>220</v>
      </c>
      <c r="K175" s="71">
        <f t="shared" si="30"/>
        <v>0.52009456264775411</v>
      </c>
      <c r="L175" s="238" t="s">
        <v>80</v>
      </c>
      <c r="M175" s="156" t="s">
        <v>80</v>
      </c>
      <c r="N175" s="389" t="s">
        <v>80</v>
      </c>
    </row>
    <row r="176" spans="1:14" hidden="1" outlineLevel="1" x14ac:dyDescent="0.2">
      <c r="A176" s="248">
        <f t="shared" si="24"/>
        <v>45292</v>
      </c>
      <c r="B176" s="27"/>
      <c r="C176" s="26" t="s">
        <v>176</v>
      </c>
      <c r="D176" s="451" t="str">
        <f t="shared" si="27"/>
        <v>2023-24</v>
      </c>
      <c r="E176" s="452">
        <f t="shared" si="28"/>
        <v>1</v>
      </c>
      <c r="F176" s="153">
        <f>IFERROR(VLOOKUP( CONCATENATE($D176,$F$5,$E176), Raw!$A$5:$BC$10127,MATCH(F$9,Raw!$A$3:$BC$3,0), 0), "-")</f>
        <v>3275</v>
      </c>
      <c r="G176" s="156">
        <f>IFERROR(VLOOKUP( CONCATENATE($D176,$F$5,$E176), Raw!$A$5:$BC$10127,MATCH(G$9,Raw!$A$3:$BC$3,0), 0), "-")</f>
        <v>839</v>
      </c>
      <c r="H176" s="71">
        <f t="shared" si="29"/>
        <v>0.25618320610687023</v>
      </c>
      <c r="I176" s="153">
        <f>IFERROR(VLOOKUP( CONCATENATE($D176,$F$5,$E176), Raw!$A$5:$BC$10127,MATCH(I$9,Raw!$A$3:$BC$3,0), 0), "-")</f>
        <v>455</v>
      </c>
      <c r="J176" s="156">
        <f>IFERROR(VLOOKUP( CONCATENATE($D176,$F$5,$E176), Raw!$A$5:$BC$10127,MATCH(J$9,Raw!$A$3:$BC$3,0), 0), "-")</f>
        <v>226</v>
      </c>
      <c r="K176" s="71">
        <f t="shared" si="30"/>
        <v>0.49670329670329672</v>
      </c>
      <c r="L176" s="238">
        <f>IFERROR(VLOOKUP( CONCATENATE($D176,$F$5,$E176), Raw!$A$5:$BC$10127,MATCH(L$8,Raw!$A$3:$BC$3,0), 0), "-")</f>
        <v>1156</v>
      </c>
      <c r="M176" s="156">
        <f>IFERROR(VLOOKUP( CONCATENATE($D176,$F$5,$E176), Raw!$A$5:$BC$10127,MATCH(M$8,Raw!$A$3:$BC$3,0), 0), "-")</f>
        <v>885</v>
      </c>
      <c r="N176" s="389">
        <f>IF( ISERROR(M176/L176), "-", M176/L176)</f>
        <v>0.76557093425605538</v>
      </c>
    </row>
    <row r="177" spans="1:14" hidden="1" outlineLevel="1" x14ac:dyDescent="0.2">
      <c r="A177" s="248">
        <f t="shared" si="24"/>
        <v>45323</v>
      </c>
      <c r="B177" s="27"/>
      <c r="C177" s="26" t="s">
        <v>177</v>
      </c>
      <c r="D177" s="451" t="str">
        <f t="shared" si="27"/>
        <v>2023-24</v>
      </c>
      <c r="E177" s="452">
        <f t="shared" si="28"/>
        <v>2</v>
      </c>
      <c r="F177" s="388">
        <f>IFERROR(VLOOKUP( CONCATENATE($D177,$F$5,$E177), Raw!$A$5:$BC$10127,MATCH(F$9,Raw!$A$3:$BC$3,0), 0), "-")</f>
        <v>2707</v>
      </c>
      <c r="G177" s="156">
        <f>IFERROR(VLOOKUP( CONCATENATE($D177,$F$5,$E177), Raw!$A$5:$BC$10127,MATCH(G$9,Raw!$A$3:$BC$3,0), 0), "-")</f>
        <v>791</v>
      </c>
      <c r="H177" s="71">
        <f t="shared" si="29"/>
        <v>0.29220539342445512</v>
      </c>
      <c r="I177" s="153">
        <f>IFERROR(VLOOKUP( CONCATENATE($D177,$F$5,$E177), Raw!$A$5:$BC$10127,MATCH(I$9,Raw!$A$3:$BC$3,0), 0), "-")</f>
        <v>369</v>
      </c>
      <c r="J177" s="156">
        <f>IFERROR(VLOOKUP( CONCATENATE($D177,$F$5,$E177), Raw!$A$5:$BC$10127,MATCH(J$9,Raw!$A$3:$BC$3,0), 0), "-")</f>
        <v>190</v>
      </c>
      <c r="K177" s="71">
        <f t="shared" si="30"/>
        <v>0.51490514905149054</v>
      </c>
      <c r="L177" s="238" t="s">
        <v>80</v>
      </c>
      <c r="M177" s="156" t="s">
        <v>80</v>
      </c>
      <c r="N177" s="389" t="s">
        <v>80</v>
      </c>
    </row>
    <row r="178" spans="1:14" hidden="1" outlineLevel="1" x14ac:dyDescent="0.2">
      <c r="A178" s="248">
        <f t="shared" si="24"/>
        <v>45352</v>
      </c>
      <c r="B178" s="27"/>
      <c r="C178" s="26" t="s">
        <v>178</v>
      </c>
      <c r="D178" s="451" t="str">
        <f t="shared" si="27"/>
        <v>2023-24</v>
      </c>
      <c r="E178" s="452">
        <f t="shared" si="28"/>
        <v>3</v>
      </c>
      <c r="F178" s="388">
        <f>IFERROR(VLOOKUP( CONCATENATE($D178,$F$5,$E178), Raw!$A$5:$BC$10127,MATCH(F$9,Raw!$A$3:$BC$3,0), 0), "-")</f>
        <v>2991</v>
      </c>
      <c r="G178" s="156">
        <f>IFERROR(VLOOKUP( CONCATENATE($D178,$F$5,$E178), Raw!$A$5:$BC$10127,MATCH(G$9,Raw!$A$3:$BC$3,0), 0), "-")</f>
        <v>809</v>
      </c>
      <c r="H178" s="71">
        <f t="shared" si="29"/>
        <v>0.27047810096957542</v>
      </c>
      <c r="I178" s="153">
        <f>IFERROR(VLOOKUP( CONCATENATE($D178,$F$5,$E178), Raw!$A$5:$BC$10127,MATCH(I$9,Raw!$A$3:$BC$3,0), 0), "-")</f>
        <v>426</v>
      </c>
      <c r="J178" s="156">
        <f>IFERROR(VLOOKUP( CONCATENATE($D178,$F$5,$E178), Raw!$A$5:$BC$10127,MATCH(J$9,Raw!$A$3:$BC$3,0), 0), "-")</f>
        <v>198</v>
      </c>
      <c r="K178" s="71">
        <f t="shared" si="30"/>
        <v>0.46478873239436619</v>
      </c>
      <c r="L178" s="238" t="s">
        <v>80</v>
      </c>
      <c r="M178" s="156" t="s">
        <v>80</v>
      </c>
      <c r="N178" s="389" t="s">
        <v>80</v>
      </c>
    </row>
    <row r="179" spans="1:14" ht="14.25" collapsed="1" x14ac:dyDescent="0.2">
      <c r="A179" s="248"/>
      <c r="B179" s="31"/>
      <c r="C179" s="30" t="s">
        <v>203</v>
      </c>
      <c r="D179" s="448"/>
      <c r="E179" s="457"/>
      <c r="F179" s="154">
        <f>SUM(F167:F178)</f>
        <v>32593</v>
      </c>
      <c r="G179" s="157">
        <f>SUM(G167:G178)</f>
        <v>9153</v>
      </c>
      <c r="H179" s="72">
        <f t="shared" si="29"/>
        <v>0.28082717147853836</v>
      </c>
      <c r="I179" s="154">
        <f>SUM(I167:I178)</f>
        <v>4729</v>
      </c>
      <c r="J179" s="157">
        <f>SUM(J167:J178)</f>
        <v>2407</v>
      </c>
      <c r="K179" s="72">
        <f t="shared" si="30"/>
        <v>0.50898710086699095</v>
      </c>
      <c r="L179" s="237">
        <f>SUM(L167:L178)</f>
        <v>3975</v>
      </c>
      <c r="M179" s="157">
        <f>SUM(M167:M178)</f>
        <v>3059</v>
      </c>
      <c r="N179" s="390">
        <f>IF( ISERROR(M179/L179), "-", M179/L179)</f>
        <v>0.76955974842767294</v>
      </c>
    </row>
    <row r="180" spans="1:14" outlineLevel="1" x14ac:dyDescent="0.2">
      <c r="A180" s="248">
        <f t="shared" ref="A180:A191" si="31">DATE(LEFT(D180,4)+IF(E180&lt;4,1,0),E180,1)</f>
        <v>45383</v>
      </c>
      <c r="B180" s="27" t="s">
        <v>204</v>
      </c>
      <c r="C180" s="247" t="s">
        <v>167</v>
      </c>
      <c r="D180" s="451" t="str">
        <f t="shared" ref="D180:D191" si="32">IF(B180="",D179,LEFT(B180,7))</f>
        <v>2024-25</v>
      </c>
      <c r="E180" s="452">
        <f t="shared" ref="E180:E191" si="33">MONTH(1&amp;LEFT(C180,3))</f>
        <v>4</v>
      </c>
      <c r="F180" s="153">
        <f>IFERROR(VLOOKUP( CONCATENATE($D180,$F$5,$E180), Raw!$A$5:$BC$10127,MATCH(F$9,Raw!$A$3:$BC$3,0), 0), "-")</f>
        <v>2719</v>
      </c>
      <c r="G180" s="156">
        <f>IFERROR(VLOOKUP( CONCATENATE($D180,$F$5,$E180), Raw!$A$5:$BC$10127,MATCH(G$9,Raw!$A$3:$BC$3,0), 0), "-")</f>
        <v>750</v>
      </c>
      <c r="H180" s="71">
        <f t="shared" ref="H180:H192" si="34">IF( ISERROR(G180/F180), "-", G180/F180)</f>
        <v>0.27583670467083488</v>
      </c>
      <c r="I180" s="153">
        <f>IFERROR(VLOOKUP( CONCATENATE($D180,$F$5,$E180), Raw!$A$5:$BC$10127,MATCH(I$9,Raw!$A$3:$BC$3,0), 0), "-")</f>
        <v>432</v>
      </c>
      <c r="J180" s="156">
        <f>IFERROR(VLOOKUP( CONCATENATE($D180,$F$5,$E180), Raw!$A$5:$BC$10127,MATCH(J$9,Raw!$A$3:$BC$3,0), 0), "-")</f>
        <v>229</v>
      </c>
      <c r="K180" s="71">
        <f t="shared" ref="K180:K192" si="35">IF( ISERROR(J180/I180), "-", J180/I180)</f>
        <v>0.53009259259259256</v>
      </c>
      <c r="L180" s="238">
        <f>IFERROR(VLOOKUP( CONCATENATE($D180,$F$5,$E180), Raw!$A$5:$BC$10127,MATCH(L$8,Raw!$A$3:$BC$3,0), 0), "-")</f>
        <v>0</v>
      </c>
      <c r="M180" s="156">
        <f>IFERROR(VLOOKUP( CONCATENATE($D180,$F$5,$E180), Raw!$A$5:$BC$10127,MATCH(M$8,Raw!$A$3:$BC$3,0), 0), "-")</f>
        <v>0</v>
      </c>
      <c r="N180" s="389" t="str">
        <f>IF( ISERROR(M180/L180), "-", M180/L180)</f>
        <v>-</v>
      </c>
    </row>
    <row r="181" spans="1:14" ht="12.75" customHeight="1" outlineLevel="1" x14ac:dyDescent="0.2">
      <c r="A181" s="248">
        <f t="shared" si="31"/>
        <v>45413</v>
      </c>
      <c r="B181" s="27"/>
      <c r="C181" s="247" t="s">
        <v>168</v>
      </c>
      <c r="D181" s="451" t="str">
        <f t="shared" si="32"/>
        <v>2024-25</v>
      </c>
      <c r="E181" s="452">
        <f t="shared" si="33"/>
        <v>5</v>
      </c>
      <c r="F181" s="153">
        <f>IFERROR(VLOOKUP( CONCATENATE($D181,$F$5,$E181), Raw!$A$5:$BC$10127,MATCH(F$9,Raw!$A$3:$BC$3,0), 0), "-")</f>
        <v>2576</v>
      </c>
      <c r="G181" s="156">
        <f>IFERROR(VLOOKUP( CONCATENATE($D181,$F$5,$E181), Raw!$A$5:$BC$10127,MATCH(G$9,Raw!$A$3:$BC$3,0), 0), "-")</f>
        <v>732</v>
      </c>
      <c r="H181" s="71">
        <f t="shared" si="34"/>
        <v>0.28416149068322982</v>
      </c>
      <c r="I181" s="153">
        <f>IFERROR(VLOOKUP( CONCATENATE($D181,$F$5,$E181), Raw!$A$5:$BC$10127,MATCH(I$9,Raw!$A$3:$BC$3,0), 0), "-")</f>
        <v>379</v>
      </c>
      <c r="J181" s="156">
        <f>IFERROR(VLOOKUP( CONCATENATE($D181,$F$5,$E181), Raw!$A$5:$BC$10127,MATCH(J$9,Raw!$A$3:$BC$3,0), 0), "-")</f>
        <v>184</v>
      </c>
      <c r="K181" s="71">
        <f t="shared" si="35"/>
        <v>0.48548812664907653</v>
      </c>
      <c r="L181" s="238">
        <f>IFERROR(VLOOKUP( CONCATENATE($D181,$F$5,$E181), Raw!$A$5:$BC$10127,MATCH(L$8,Raw!$A$3:$BC$3,0), 0), "-")</f>
        <v>928</v>
      </c>
      <c r="M181" s="156">
        <f>IFERROR(VLOOKUP( CONCATENATE($D181,$F$5,$E181), Raw!$A$5:$BC$10127,MATCH(M$8,Raw!$A$3:$BC$3,0), 0), "-")</f>
        <v>775</v>
      </c>
      <c r="N181" s="389">
        <f t="shared" ref="N181:N191" si="36">IF( ISERROR(M181/L181), "-", M181/L181)</f>
        <v>0.83512931034482762</v>
      </c>
    </row>
    <row r="182" spans="1:14" outlineLevel="1" x14ac:dyDescent="0.2">
      <c r="A182" s="248">
        <f t="shared" si="31"/>
        <v>45444</v>
      </c>
      <c r="B182" s="27"/>
      <c r="C182" s="26" t="s">
        <v>169</v>
      </c>
      <c r="D182" s="451" t="str">
        <f t="shared" si="32"/>
        <v>2024-25</v>
      </c>
      <c r="E182" s="452">
        <f t="shared" si="33"/>
        <v>6</v>
      </c>
      <c r="F182" s="153">
        <f>IFERROR(VLOOKUP( CONCATENATE($D182,$F$5,$E182), Raw!$A$5:$BC$10127,MATCH(F$9,Raw!$A$3:$BC$3,0), 0), "-")</f>
        <v>2603</v>
      </c>
      <c r="G182" s="156">
        <f>IFERROR(VLOOKUP( CONCATENATE($D182,$F$5,$E182), Raw!$A$5:$BC$10127,MATCH(G$9,Raw!$A$3:$BC$3,0), 0), "-")</f>
        <v>725</v>
      </c>
      <c r="H182" s="71">
        <f t="shared" si="34"/>
        <v>0.27852477910103729</v>
      </c>
      <c r="I182" s="153">
        <f>IFERROR(VLOOKUP( CONCATENATE($D182,$F$5,$E182), Raw!$A$5:$BC$10127,MATCH(I$9,Raw!$A$3:$BC$3,0), 0), "-")</f>
        <v>403</v>
      </c>
      <c r="J182" s="156">
        <f>IFERROR(VLOOKUP( CONCATENATE($D182,$F$5,$E182), Raw!$A$5:$BC$10127,MATCH(J$9,Raw!$A$3:$BC$3,0), 0), "-")</f>
        <v>208</v>
      </c>
      <c r="K182" s="71">
        <f t="shared" si="35"/>
        <v>0.5161290322580645</v>
      </c>
      <c r="L182" s="238">
        <f>IFERROR(VLOOKUP( CONCATENATE($D182,$F$5,$E182), Raw!$A$5:$BC$10127,MATCH(L$8,Raw!$A$3:$BC$3,0), 0), "-")</f>
        <v>0</v>
      </c>
      <c r="M182" s="156">
        <f>IFERROR(VLOOKUP( CONCATENATE($D182,$F$5,$E182), Raw!$A$5:$BC$10127,MATCH(M$8,Raw!$A$3:$BC$3,0), 0), "-")</f>
        <v>0</v>
      </c>
      <c r="N182" s="389" t="str">
        <f t="shared" si="36"/>
        <v>-</v>
      </c>
    </row>
    <row r="183" spans="1:14" ht="12.75" customHeight="1" outlineLevel="1" x14ac:dyDescent="0.2">
      <c r="A183" s="248">
        <f t="shared" si="31"/>
        <v>45474</v>
      </c>
      <c r="B183" s="27"/>
      <c r="C183" s="247" t="s">
        <v>170</v>
      </c>
      <c r="D183" s="451" t="str">
        <f t="shared" si="32"/>
        <v>2024-25</v>
      </c>
      <c r="E183" s="452">
        <f t="shared" si="33"/>
        <v>7</v>
      </c>
      <c r="F183" s="153">
        <f>IFERROR(VLOOKUP( CONCATENATE($D183,$F$5,$E183), Raw!$A$5:$BC$10127,MATCH(F$9,Raw!$A$3:$BC$3,0), 0), "-")</f>
        <v>2533</v>
      </c>
      <c r="G183" s="156">
        <f>IFERROR(VLOOKUP( CONCATENATE($D183,$F$5,$E183), Raw!$A$5:$BC$10127,MATCH(G$9,Raw!$A$3:$BC$3,0), 0), "-")</f>
        <v>701</v>
      </c>
      <c r="H183" s="71">
        <f t="shared" si="34"/>
        <v>0.27674694038689301</v>
      </c>
      <c r="I183" s="153">
        <f>IFERROR(VLOOKUP( CONCATENATE($D183,$F$5,$E183), Raw!$A$5:$BC$10127,MATCH(I$9,Raw!$A$3:$BC$3,0), 0), "-")</f>
        <v>374</v>
      </c>
      <c r="J183" s="156">
        <f>IFERROR(VLOOKUP( CONCATENATE($D183,$F$5,$E183), Raw!$A$5:$BC$10127,MATCH(J$9,Raw!$A$3:$BC$3,0), 0), "-")</f>
        <v>189</v>
      </c>
      <c r="K183" s="71">
        <f t="shared" si="35"/>
        <v>0.50534759358288772</v>
      </c>
      <c r="L183" s="238">
        <f>IFERROR(VLOOKUP( CONCATENATE($D183,$F$5,$E183), Raw!$A$5:$BC$10127,MATCH(L$8,Raw!$A$3:$BC$3,0), 0), "-")</f>
        <v>0</v>
      </c>
      <c r="M183" s="156">
        <f>IFERROR(VLOOKUP( CONCATENATE($D183,$F$5,$E183), Raw!$A$5:$BC$10127,MATCH(M$8,Raw!$A$3:$BC$3,0), 0), "-")</f>
        <v>0</v>
      </c>
      <c r="N183" s="389" t="str">
        <f t="shared" si="36"/>
        <v>-</v>
      </c>
    </row>
    <row r="184" spans="1:14" outlineLevel="1" x14ac:dyDescent="0.2">
      <c r="A184" s="248">
        <f t="shared" si="31"/>
        <v>45505</v>
      </c>
      <c r="B184" s="27"/>
      <c r="C184" s="26" t="s">
        <v>171</v>
      </c>
      <c r="D184" s="451" t="str">
        <f t="shared" si="32"/>
        <v>2024-25</v>
      </c>
      <c r="E184" s="452">
        <f t="shared" si="33"/>
        <v>8</v>
      </c>
      <c r="F184" s="153">
        <f>IFERROR(VLOOKUP( CONCATENATE($D184,$F$5,$E184), Raw!$A$5:$BC$10127,MATCH(F$9,Raw!$A$3:$BC$3,0), 0), "-")</f>
        <v>2483</v>
      </c>
      <c r="G184" s="156">
        <f>IFERROR(VLOOKUP( CONCATENATE($D184,$F$5,$E184), Raw!$A$5:$BC$10127,MATCH(G$9,Raw!$A$3:$BC$3,0), 0), "-")</f>
        <v>716</v>
      </c>
      <c r="H184" s="71">
        <f t="shared" si="34"/>
        <v>0.28836085380588</v>
      </c>
      <c r="I184" s="153">
        <f>IFERROR(VLOOKUP( CONCATENATE($D184,$F$5,$E184), Raw!$A$5:$BC$10127,MATCH(I$9,Raw!$A$3:$BC$3,0), 0), "-")</f>
        <v>388</v>
      </c>
      <c r="J184" s="156">
        <f>IFERROR(VLOOKUP( CONCATENATE($D184,$F$5,$E184), Raw!$A$5:$BC$10127,MATCH(J$9,Raw!$A$3:$BC$3,0), 0), "-")</f>
        <v>203</v>
      </c>
      <c r="K184" s="71">
        <f t="shared" si="35"/>
        <v>0.52319587628865982</v>
      </c>
      <c r="L184" s="238">
        <f>IFERROR(VLOOKUP( CONCATENATE($D184,$F$5,$E184), Raw!$A$5:$BC$10127,MATCH(L$8,Raw!$A$3:$BC$3,0), 0), "-")</f>
        <v>965</v>
      </c>
      <c r="M184" s="156">
        <f>IFERROR(VLOOKUP( CONCATENATE($D184,$F$5,$E184), Raw!$A$5:$BC$10127,MATCH(M$8,Raw!$A$3:$BC$3,0), 0), "-")</f>
        <v>809</v>
      </c>
      <c r="N184" s="389">
        <f t="shared" si="36"/>
        <v>0.83834196891191715</v>
      </c>
    </row>
    <row r="185" spans="1:14" outlineLevel="1" x14ac:dyDescent="0.2">
      <c r="A185" s="248">
        <f t="shared" si="31"/>
        <v>45536</v>
      </c>
      <c r="B185" s="27"/>
      <c r="C185" s="26" t="s">
        <v>172</v>
      </c>
      <c r="D185" s="451" t="str">
        <f t="shared" si="32"/>
        <v>2024-25</v>
      </c>
      <c r="E185" s="452">
        <f t="shared" si="33"/>
        <v>9</v>
      </c>
      <c r="F185" s="153">
        <f>IFERROR(VLOOKUP( CONCATENATE($D185,$F$5,$E185), Raw!$A$5:$BC$10127,MATCH(F$9,Raw!$A$3:$BC$3,0), 0), "-")</f>
        <v>2527</v>
      </c>
      <c r="G185" s="156">
        <f>IFERROR(VLOOKUP( CONCATENATE($D185,$F$5,$E185), Raw!$A$5:$BC$10127,MATCH(G$9,Raw!$A$3:$BC$3,0), 0), "-")</f>
        <v>700</v>
      </c>
      <c r="H185" s="71">
        <f t="shared" si="34"/>
        <v>0.2770083102493075</v>
      </c>
      <c r="I185" s="153">
        <f>IFERROR(VLOOKUP( CONCATENATE($D185,$F$5,$E185), Raw!$A$5:$BC$10127,MATCH(I$9,Raw!$A$3:$BC$3,0), 0), "-")</f>
        <v>402</v>
      </c>
      <c r="J185" s="156">
        <f>IFERROR(VLOOKUP( CONCATENATE($D185,$F$5,$E185), Raw!$A$5:$BC$10127,MATCH(J$9,Raw!$A$3:$BC$3,0), 0), "-")</f>
        <v>208</v>
      </c>
      <c r="K185" s="71">
        <f t="shared" si="35"/>
        <v>0.51741293532338306</v>
      </c>
      <c r="L185" s="238">
        <f>IFERROR(VLOOKUP( CONCATENATE($D185,$F$5,$E185), Raw!$A$5:$BC$10127,MATCH(L$8,Raw!$A$3:$BC$3,0), 0), "-")</f>
        <v>0</v>
      </c>
      <c r="M185" s="156">
        <f>IFERROR(VLOOKUP( CONCATENATE($D185,$F$5,$E185), Raw!$A$5:$BC$10127,MATCH(M$8,Raw!$A$3:$BC$3,0), 0), "-")</f>
        <v>0</v>
      </c>
      <c r="N185" s="389" t="str">
        <f t="shared" si="36"/>
        <v>-</v>
      </c>
    </row>
    <row r="186" spans="1:14" outlineLevel="1" x14ac:dyDescent="0.2">
      <c r="A186" s="248">
        <f t="shared" si="31"/>
        <v>45566</v>
      </c>
      <c r="B186" s="27"/>
      <c r="C186" s="26" t="s">
        <v>173</v>
      </c>
      <c r="D186" s="451" t="str">
        <f t="shared" si="32"/>
        <v>2024-25</v>
      </c>
      <c r="E186" s="452">
        <f t="shared" si="33"/>
        <v>10</v>
      </c>
      <c r="F186" s="153">
        <f>IFERROR(VLOOKUP( CONCATENATE($D186,$F$5,$E186), Raw!$A$5:$BC$10127,MATCH(F$9,Raw!$A$3:$BC$3,0), 0), "-")</f>
        <v>2699</v>
      </c>
      <c r="G186" s="156">
        <f>IFERROR(VLOOKUP( CONCATENATE($D186,$F$5,$E186), Raw!$A$5:$BC$10127,MATCH(G$9,Raw!$A$3:$BC$3,0), 0), "-")</f>
        <v>758</v>
      </c>
      <c r="H186" s="71">
        <f t="shared" si="34"/>
        <v>0.28084475731752501</v>
      </c>
      <c r="I186" s="153">
        <f>IFERROR(VLOOKUP( CONCATENATE($D186,$F$5,$E186), Raw!$A$5:$BC$10127,MATCH(I$9,Raw!$A$3:$BC$3,0), 0), "-")</f>
        <v>420</v>
      </c>
      <c r="J186" s="156">
        <f>IFERROR(VLOOKUP( CONCATENATE($D186,$F$5,$E186), Raw!$A$5:$BC$10127,MATCH(J$9,Raw!$A$3:$BC$3,0), 0), "-")</f>
        <v>224</v>
      </c>
      <c r="K186" s="71">
        <f t="shared" si="35"/>
        <v>0.53333333333333333</v>
      </c>
      <c r="L186" s="238">
        <f>IFERROR(VLOOKUP( CONCATENATE($D186,$F$5,$E186), Raw!$A$5:$BC$10127,MATCH(L$8,Raw!$A$3:$BC$3,0), 0), "-")</f>
        <v>0</v>
      </c>
      <c r="M186" s="156">
        <f>IFERROR(VLOOKUP( CONCATENATE($D186,$F$5,$E186), Raw!$A$5:$BC$10127,MATCH(M$8,Raw!$A$3:$BC$3,0), 0), "-")</f>
        <v>0</v>
      </c>
      <c r="N186" s="389" t="str">
        <f t="shared" si="36"/>
        <v>-</v>
      </c>
    </row>
    <row r="187" spans="1:14" outlineLevel="1" x14ac:dyDescent="0.2">
      <c r="A187" s="248">
        <f t="shared" si="31"/>
        <v>45597</v>
      </c>
      <c r="B187" s="27"/>
      <c r="C187" s="26" t="s">
        <v>174</v>
      </c>
      <c r="D187" s="451" t="str">
        <f t="shared" si="32"/>
        <v>2024-25</v>
      </c>
      <c r="E187" s="452">
        <f t="shared" si="33"/>
        <v>11</v>
      </c>
      <c r="F187" s="153">
        <f>IFERROR(VLOOKUP( CONCATENATE($D187,$F$5,$E187), Raw!$A$5:$BC$10127,MATCH(F$9,Raw!$A$3:$BC$3,0), 0), "-")</f>
        <v>2774</v>
      </c>
      <c r="G187" s="156">
        <f>IFERROR(VLOOKUP( CONCATENATE($D187,$F$5,$E187), Raw!$A$5:$BC$10127,MATCH(G$9,Raw!$A$3:$BC$3,0), 0), "-")</f>
        <v>740</v>
      </c>
      <c r="H187" s="71">
        <f t="shared" si="34"/>
        <v>0.26676279740447006</v>
      </c>
      <c r="I187" s="153">
        <f>IFERROR(VLOOKUP( CONCATENATE($D187,$F$5,$E187), Raw!$A$5:$BC$10127,MATCH(I$9,Raw!$A$3:$BC$3,0), 0), "-")</f>
        <v>409</v>
      </c>
      <c r="J187" s="156">
        <f>IFERROR(VLOOKUP( CONCATENATE($D187,$F$5,$E187), Raw!$A$5:$BC$10127,MATCH(J$9,Raw!$A$3:$BC$3,0), 0), "-")</f>
        <v>193</v>
      </c>
      <c r="K187" s="71">
        <f t="shared" si="35"/>
        <v>0.47188264058679708</v>
      </c>
      <c r="L187" s="238">
        <f>IFERROR(VLOOKUP( CONCATENATE($D187,$F$5,$E187), Raw!$A$5:$BC$10127,MATCH(L$8,Raw!$A$3:$BC$3,0), 0), "-")</f>
        <v>936</v>
      </c>
      <c r="M187" s="156">
        <f>IFERROR(VLOOKUP( CONCATENATE($D187,$F$5,$E187), Raw!$A$5:$BC$10127,MATCH(M$8,Raw!$A$3:$BC$3,0), 0), "-")</f>
        <v>788</v>
      </c>
      <c r="N187" s="389">
        <f t="shared" si="36"/>
        <v>0.84188034188034189</v>
      </c>
    </row>
    <row r="188" spans="1:14" outlineLevel="1" x14ac:dyDescent="0.2">
      <c r="A188" s="248">
        <f t="shared" si="31"/>
        <v>45627</v>
      </c>
      <c r="B188" s="27"/>
      <c r="C188" s="26" t="s">
        <v>175</v>
      </c>
      <c r="D188" s="451" t="str">
        <f t="shared" si="32"/>
        <v>2024-25</v>
      </c>
      <c r="E188" s="452">
        <f t="shared" si="33"/>
        <v>12</v>
      </c>
      <c r="F188" s="153">
        <f>IFERROR(VLOOKUP( CONCATENATE($D188,$F$5,$E188), Raw!$A$5:$BC$10127,MATCH(F$9,Raw!$A$3:$BC$3,0), 0), "-")</f>
        <v>3352</v>
      </c>
      <c r="G188" s="156">
        <f>IFERROR(VLOOKUP( CONCATENATE($D188,$F$5,$E188), Raw!$A$5:$BC$10127,MATCH(G$9,Raw!$A$3:$BC$3,0), 0), "-")</f>
        <v>853</v>
      </c>
      <c r="H188" s="71">
        <f t="shared" si="34"/>
        <v>0.25447494033412887</v>
      </c>
      <c r="I188" s="153">
        <f>IFERROR(VLOOKUP( CONCATENATE($D188,$F$5,$E188), Raw!$A$5:$BC$10127,MATCH(I$9,Raw!$A$3:$BC$3,0), 0), "-")</f>
        <v>438</v>
      </c>
      <c r="J188" s="156">
        <f>IFERROR(VLOOKUP( CONCATENATE($D188,$F$5,$E188), Raw!$A$5:$BC$10127,MATCH(J$9,Raw!$A$3:$BC$3,0), 0), "-")</f>
        <v>227</v>
      </c>
      <c r="K188" s="71">
        <f t="shared" si="35"/>
        <v>0.5182648401826484</v>
      </c>
      <c r="L188" s="238">
        <f>IFERROR(VLOOKUP( CONCATENATE($D188,$F$5,$E188), Raw!$A$5:$BC$10127,MATCH(L$8,Raw!$A$3:$BC$3,0), 0), "-")</f>
        <v>0</v>
      </c>
      <c r="M188" s="156">
        <f>IFERROR(VLOOKUP( CONCATENATE($D188,$F$5,$E188), Raw!$A$5:$BC$10127,MATCH(M$8,Raw!$A$3:$BC$3,0), 0), "-")</f>
        <v>0</v>
      </c>
      <c r="N188" s="389" t="str">
        <f t="shared" si="36"/>
        <v>-</v>
      </c>
    </row>
    <row r="189" spans="1:14" outlineLevel="1" x14ac:dyDescent="0.2">
      <c r="A189" s="248">
        <f t="shared" si="31"/>
        <v>45658</v>
      </c>
      <c r="B189" s="27"/>
      <c r="C189" s="26" t="s">
        <v>176</v>
      </c>
      <c r="D189" s="451" t="str">
        <f t="shared" si="32"/>
        <v>2024-25</v>
      </c>
      <c r="E189" s="452">
        <f t="shared" si="33"/>
        <v>1</v>
      </c>
      <c r="F189" s="153">
        <f>IFERROR(VLOOKUP( CONCATENATE($D189,$F$5,$E189), Raw!$A$5:$BC$10127,MATCH(F$9,Raw!$A$3:$BC$3,0), 0), "-")</f>
        <v>3348</v>
      </c>
      <c r="G189" s="156">
        <f>IFERROR(VLOOKUP( CONCATENATE($D189,$F$5,$E189), Raw!$A$5:$BC$10127,MATCH(G$9,Raw!$A$3:$BC$3,0), 0), "-")</f>
        <v>873</v>
      </c>
      <c r="H189" s="71">
        <f t="shared" si="34"/>
        <v>0.260752688172043</v>
      </c>
      <c r="I189" s="153">
        <f>IFERROR(VLOOKUP( CONCATENATE($D189,$F$5,$E189), Raw!$A$5:$BC$10127,MATCH(I$9,Raw!$A$3:$BC$3,0), 0), "-")</f>
        <v>424</v>
      </c>
      <c r="J189" s="156">
        <f>IFERROR(VLOOKUP( CONCATENATE($D189,$F$5,$E189), Raw!$A$5:$BC$10127,MATCH(J$9,Raw!$A$3:$BC$3,0), 0), "-")</f>
        <v>197</v>
      </c>
      <c r="K189" s="71">
        <f t="shared" si="35"/>
        <v>0.46462264150943394</v>
      </c>
      <c r="L189" s="238">
        <f>IFERROR(VLOOKUP( CONCATENATE($D189,$F$5,$E189), Raw!$A$5:$BC$10127,MATCH(L$8,Raw!$A$3:$BC$3,0), 0), "-")</f>
        <v>0</v>
      </c>
      <c r="M189" s="156">
        <f>IFERROR(VLOOKUP( CONCATENATE($D189,$F$5,$E189), Raw!$A$5:$BC$10127,MATCH(M$8,Raw!$A$3:$BC$3,0), 0), "-")</f>
        <v>0</v>
      </c>
      <c r="N189" s="389" t="str">
        <f t="shared" si="36"/>
        <v>-</v>
      </c>
    </row>
    <row r="190" spans="1:14" s="40" customFormat="1" outlineLevel="1" x14ac:dyDescent="0.2">
      <c r="A190" s="574">
        <f t="shared" si="31"/>
        <v>45689</v>
      </c>
      <c r="B190" s="27"/>
      <c r="C190" s="247" t="s">
        <v>177</v>
      </c>
      <c r="D190" s="451" t="str">
        <f t="shared" si="32"/>
        <v>2024-25</v>
      </c>
      <c r="E190" s="452">
        <f t="shared" si="33"/>
        <v>2</v>
      </c>
      <c r="F190" s="388">
        <f>IFERROR(VLOOKUP( CONCATENATE($D190,$F$5,$E190), Raw!$A$5:$BC$10127,MATCH(F$9,Raw!$A$3:$BC$3,0), 0), "-")</f>
        <v>2764</v>
      </c>
      <c r="G190" s="156">
        <f>IFERROR(VLOOKUP( CONCATENATE($D190,$F$5,$E190), Raw!$A$5:$BC$10127,MATCH(G$9,Raw!$A$3:$BC$3,0), 0), "-")</f>
        <v>757</v>
      </c>
      <c r="H190" s="71">
        <f t="shared" si="34"/>
        <v>0.27387843704775688</v>
      </c>
      <c r="I190" s="153">
        <f>IFERROR(VLOOKUP( CONCATENATE($D190,$F$5,$E190), Raw!$A$5:$BC$10127,MATCH(I$9,Raw!$A$3:$BC$3,0), 0), "-")</f>
        <v>404</v>
      </c>
      <c r="J190" s="156">
        <f>IFERROR(VLOOKUP( CONCATENATE($D190,$F$5,$E190), Raw!$A$5:$BC$10127,MATCH(J$9,Raw!$A$3:$BC$3,0), 0), "-")</f>
        <v>221</v>
      </c>
      <c r="K190" s="71">
        <f t="shared" si="35"/>
        <v>0.54702970297029707</v>
      </c>
      <c r="L190" s="238">
        <f>IFERROR(VLOOKUP( CONCATENATE($D190,$F$5,$E190), Raw!$A$5:$BC$10127,MATCH(L$8,Raw!$A$3:$BC$3,0), 0), "-")</f>
        <v>973</v>
      </c>
      <c r="M190" s="156">
        <f>IFERROR(VLOOKUP( CONCATENATE($D190,$F$5,$E190), Raw!$A$5:$BC$10127,MATCH(M$8,Raw!$A$3:$BC$3,0), 0), "-")</f>
        <v>797</v>
      </c>
      <c r="N190" s="389">
        <f t="shared" si="36"/>
        <v>0.8191161356628982</v>
      </c>
    </row>
    <row r="191" spans="1:14" s="40" customFormat="1" outlineLevel="1" x14ac:dyDescent="0.2">
      <c r="A191" s="574">
        <f t="shared" si="31"/>
        <v>45717</v>
      </c>
      <c r="B191" s="27"/>
      <c r="C191" s="26" t="s">
        <v>178</v>
      </c>
      <c r="D191" s="451" t="str">
        <f t="shared" si="32"/>
        <v>2024-25</v>
      </c>
      <c r="E191" s="452">
        <f t="shared" si="33"/>
        <v>3</v>
      </c>
      <c r="F191" s="388">
        <f>IFERROR(VLOOKUP( CONCATENATE($D191,$F$5,$E191), Raw!$A$5:$BC$10127,MATCH(F$9,Raw!$A$3:$BC$3,0), 0), "-")</f>
        <v>2825</v>
      </c>
      <c r="G191" s="156">
        <f>IFERROR(VLOOKUP( CONCATENATE($D191,$F$5,$E191), Raw!$A$5:$BC$10127,MATCH(G$9,Raw!$A$3:$BC$3,0), 0), "-")</f>
        <v>782</v>
      </c>
      <c r="H191" s="71">
        <f t="shared" si="34"/>
        <v>0.2768141592920354</v>
      </c>
      <c r="I191" s="153">
        <f>IFERROR(VLOOKUP( CONCATENATE($D191,$F$5,$E191), Raw!$A$5:$BC$10127,MATCH(I$9,Raw!$A$3:$BC$3,0), 0), "-")</f>
        <v>443</v>
      </c>
      <c r="J191" s="156">
        <f>IFERROR(VLOOKUP( CONCATENATE($D191,$F$5,$E191), Raw!$A$5:$BC$10127,MATCH(J$9,Raw!$A$3:$BC$3,0), 0), "-")</f>
        <v>223</v>
      </c>
      <c r="K191" s="71">
        <f t="shared" si="35"/>
        <v>0.50338600451467264</v>
      </c>
      <c r="L191" s="238">
        <f>IFERROR(VLOOKUP( CONCATENATE($D191,$F$5,$E191), Raw!$A$5:$BC$10127,MATCH(L$8,Raw!$A$3:$BC$3,0), 0), "-")</f>
        <v>0</v>
      </c>
      <c r="M191" s="156">
        <f>IFERROR(VLOOKUP( CONCATENATE($D191,$F$5,$E191), Raw!$A$5:$BC$10127,MATCH(M$8,Raw!$A$3:$BC$3,0), 0), "-")</f>
        <v>0</v>
      </c>
      <c r="N191" s="389" t="str">
        <f t="shared" si="36"/>
        <v>-</v>
      </c>
    </row>
    <row r="192" spans="1:14" s="40" customFormat="1" x14ac:dyDescent="0.2">
      <c r="A192" s="574"/>
      <c r="B192" s="31"/>
      <c r="C192" s="30" t="s">
        <v>205</v>
      </c>
      <c r="D192" s="448"/>
      <c r="E192" s="457"/>
      <c r="F192" s="154">
        <f>SUM(F180:F191)</f>
        <v>33203</v>
      </c>
      <c r="G192" s="157">
        <f>SUM(G180:G191)</f>
        <v>9087</v>
      </c>
      <c r="H192" s="72">
        <f t="shared" si="34"/>
        <v>0.27368008914857089</v>
      </c>
      <c r="I192" s="154">
        <f>SUM(I180:I191)</f>
        <v>4916</v>
      </c>
      <c r="J192" s="157">
        <f>SUM(J180:J191)</f>
        <v>2506</v>
      </c>
      <c r="K192" s="72">
        <f t="shared" si="35"/>
        <v>0.50976403580146457</v>
      </c>
      <c r="L192" s="237">
        <f>SUM(L180:L191)</f>
        <v>3802</v>
      </c>
      <c r="M192" s="157">
        <f>SUM(M180:M191)</f>
        <v>3169</v>
      </c>
      <c r="N192" s="390">
        <f>IF( ISERROR(M192/L192), "-", M192/L192)</f>
        <v>0.83350867964229358</v>
      </c>
    </row>
    <row r="193" spans="1:14" s="40" customFormat="1" x14ac:dyDescent="0.2">
      <c r="A193" s="574">
        <f t="shared" ref="A193:A204" si="37">DATE(LEFT(D193,4)+IF(E193&lt;4,1,0),E193,1)</f>
        <v>45748</v>
      </c>
      <c r="B193" s="27" t="s">
        <v>206</v>
      </c>
      <c r="C193" s="247" t="s">
        <v>167</v>
      </c>
      <c r="D193" s="451" t="str">
        <f t="shared" ref="D193:D204" si="38">IF(B193="",D192,LEFT(B193,7))</f>
        <v>2025-26</v>
      </c>
      <c r="E193" s="452">
        <f t="shared" ref="E193:E204" si="39">MONTH(1&amp;LEFT(C193,3))</f>
        <v>4</v>
      </c>
      <c r="F193" s="153">
        <f>IFERROR(VLOOKUP( CONCATENATE($D193,$F$5,$E193), Raw!$A$5:$BC$10127,MATCH(F$9,Raw!$A$3:$BC$3,0), 0), "-")</f>
        <v>2675</v>
      </c>
      <c r="G193" s="156">
        <f>IFERROR(VLOOKUP( CONCATENATE($D193,$F$5,$E193), Raw!$A$5:$BC$10127,MATCH(G$9,Raw!$A$3:$BC$3,0), 0), "-")</f>
        <v>701</v>
      </c>
      <c r="H193" s="71">
        <f t="shared" ref="H193:H205" si="40">IF( ISERROR(G193/F193), "-", G193/F193)</f>
        <v>0.26205607476635512</v>
      </c>
      <c r="I193" s="153">
        <f>IFERROR(VLOOKUP( CONCATENATE($D193,$F$5,$E193), Raw!$A$5:$BC$10127,MATCH(I$9,Raw!$A$3:$BC$3,0), 0), "-")</f>
        <v>418</v>
      </c>
      <c r="J193" s="156">
        <f>IFERROR(VLOOKUP( CONCATENATE($D193,$F$5,$E193), Raw!$A$5:$BC$10127,MATCH(J$9,Raw!$A$3:$BC$3,0), 0), "-")</f>
        <v>176</v>
      </c>
      <c r="K193" s="71">
        <f t="shared" ref="K193:K205" si="41">IF( ISERROR(J193/I193), "-", J193/I193)</f>
        <v>0.42105263157894735</v>
      </c>
      <c r="L193" s="238">
        <f>IFERROR(VLOOKUP( CONCATENATE($D193,$F$5,$E193), Raw!$A$5:$BC$10127,MATCH(L$8,Raw!$A$3:$BC$3,0), 0), "-")</f>
        <v>0</v>
      </c>
      <c r="M193" s="156">
        <f>IFERROR(VLOOKUP( CONCATENATE($D193,$F$5,$E193), Raw!$A$5:$BC$10127,MATCH(M$8,Raw!$A$3:$BC$3,0), 0), "-")</f>
        <v>0</v>
      </c>
      <c r="N193" s="389" t="str">
        <f>IF( ISERROR(M193/L193), "-", M193/L193)</f>
        <v>-</v>
      </c>
    </row>
    <row r="194" spans="1:14" s="40" customFormat="1" ht="12.75" customHeight="1" x14ac:dyDescent="0.2">
      <c r="A194" s="574">
        <f t="shared" si="37"/>
        <v>45778</v>
      </c>
      <c r="B194" s="27"/>
      <c r="C194" s="247" t="s">
        <v>168</v>
      </c>
      <c r="D194" s="451" t="str">
        <f t="shared" si="38"/>
        <v>2025-26</v>
      </c>
      <c r="E194" s="452">
        <f t="shared" si="39"/>
        <v>5</v>
      </c>
      <c r="F194" s="153">
        <f>IFERROR(VLOOKUP( CONCATENATE($D194,$F$5,$E194), Raw!$A$5:$BC$10127,MATCH(F$9,Raw!$A$3:$BC$3,0), 0), "-")</f>
        <v>2627</v>
      </c>
      <c r="G194" s="156">
        <f>IFERROR(VLOOKUP( CONCATENATE($D194,$F$5,$E194), Raw!$A$5:$BC$10127,MATCH(G$9,Raw!$A$3:$BC$3,0), 0), "-")</f>
        <v>746</v>
      </c>
      <c r="H194" s="71">
        <f t="shared" si="40"/>
        <v>0.28397411496003044</v>
      </c>
      <c r="I194" s="153">
        <f>IFERROR(VLOOKUP( CONCATENATE($D194,$F$5,$E194), Raw!$A$5:$BC$10127,MATCH(I$9,Raw!$A$3:$BC$3,0), 0), "-")</f>
        <v>377</v>
      </c>
      <c r="J194" s="156">
        <f>IFERROR(VLOOKUP( CONCATENATE($D194,$F$5,$E194), Raw!$A$5:$BC$10127,MATCH(J$9,Raw!$A$3:$BC$3,0), 0), "-")</f>
        <v>208</v>
      </c>
      <c r="K194" s="71">
        <f t="shared" si="41"/>
        <v>0.55172413793103448</v>
      </c>
      <c r="L194" s="238">
        <f>IFERROR(VLOOKUP( CONCATENATE($D194,$F$5,$E194), Raw!$A$5:$BC$10127,MATCH(L$8,Raw!$A$3:$BC$3,0), 0), "-")</f>
        <v>941</v>
      </c>
      <c r="M194" s="156">
        <f>IFERROR(VLOOKUP( CONCATENATE($D194,$F$5,$E194), Raw!$A$5:$BC$10127,MATCH(M$8,Raw!$A$3:$BC$3,0), 0), "-")</f>
        <v>769</v>
      </c>
      <c r="N194" s="389">
        <f t="shared" ref="N194:N204" si="42">IF( ISERROR(M194/L194), "-", M194/L194)</f>
        <v>0.81721572794899044</v>
      </c>
    </row>
    <row r="195" spans="1:14" s="40" customFormat="1" x14ac:dyDescent="0.2">
      <c r="A195" s="574">
        <f t="shared" si="37"/>
        <v>45809</v>
      </c>
      <c r="B195" s="27"/>
      <c r="C195" s="26" t="s">
        <v>169</v>
      </c>
      <c r="D195" s="451" t="str">
        <f t="shared" si="38"/>
        <v>2025-26</v>
      </c>
      <c r="E195" s="452">
        <f t="shared" si="39"/>
        <v>6</v>
      </c>
      <c r="F195" s="153">
        <f>IFERROR(VLOOKUP( CONCATENATE($D195,$F$5,$E195), Raw!$A$5:$BC$10127,MATCH(F$9,Raw!$A$3:$BC$3,0), 0), "-")</f>
        <v>2433</v>
      </c>
      <c r="G195" s="156">
        <f>IFERROR(VLOOKUP( CONCATENATE($D195,$F$5,$E195), Raw!$A$5:$BC$10127,MATCH(G$9,Raw!$A$3:$BC$3,0), 0), "-")</f>
        <v>711</v>
      </c>
      <c r="H195" s="71">
        <f t="shared" si="40"/>
        <v>0.29223181257706538</v>
      </c>
      <c r="I195" s="153">
        <f>IFERROR(VLOOKUP( CONCATENATE($D195,$F$5,$E195), Raw!$A$5:$BC$10127,MATCH(I$9,Raw!$A$3:$BC$3,0), 0), "-")</f>
        <v>354</v>
      </c>
      <c r="J195" s="156">
        <f>IFERROR(VLOOKUP( CONCATENATE($D195,$F$5,$E195), Raw!$A$5:$BC$10127,MATCH(J$9,Raw!$A$3:$BC$3,0), 0), "-")</f>
        <v>184</v>
      </c>
      <c r="K195" s="71">
        <f t="shared" si="41"/>
        <v>0.51977401129943501</v>
      </c>
      <c r="L195" s="238">
        <f>IFERROR(VLOOKUP( CONCATENATE($D195,$F$5,$E195), Raw!$A$5:$BC$10127,MATCH(L$8,Raw!$A$3:$BC$3,0), 0), "-")</f>
        <v>0</v>
      </c>
      <c r="M195" s="156">
        <f>IFERROR(VLOOKUP( CONCATENATE($D195,$F$5,$E195), Raw!$A$5:$BC$10127,MATCH(M$8,Raw!$A$3:$BC$3,0), 0), "-")</f>
        <v>0</v>
      </c>
      <c r="N195" s="389" t="str">
        <f t="shared" si="42"/>
        <v>-</v>
      </c>
    </row>
    <row r="196" spans="1:14" s="40" customFormat="1" ht="12.75" customHeight="1" x14ac:dyDescent="0.2">
      <c r="A196" s="574">
        <f t="shared" si="37"/>
        <v>45839</v>
      </c>
      <c r="B196" s="27"/>
      <c r="C196" s="247" t="s">
        <v>170</v>
      </c>
      <c r="D196" s="451" t="str">
        <f t="shared" si="38"/>
        <v>2025-26</v>
      </c>
      <c r="E196" s="452">
        <f t="shared" si="39"/>
        <v>7</v>
      </c>
      <c r="F196" s="153">
        <f>IFERROR(VLOOKUP( CONCATENATE($D196,$F$5,$E196), Raw!$A$5:$BC$10127,MATCH(F$9,Raw!$A$3:$BC$3,0), 0), "-")</f>
        <v>2410</v>
      </c>
      <c r="G196" s="156">
        <f>IFERROR(VLOOKUP( CONCATENATE($D196,$F$5,$E196), Raw!$A$5:$BC$10127,MATCH(G$9,Raw!$A$3:$BC$3,0), 0), "-")</f>
        <v>723</v>
      </c>
      <c r="H196" s="71">
        <f t="shared" si="40"/>
        <v>0.3</v>
      </c>
      <c r="I196" s="153">
        <f>IFERROR(VLOOKUP( CONCATENATE($D196,$F$5,$E196), Raw!$A$5:$BC$10127,MATCH(I$9,Raw!$A$3:$BC$3,0), 0), "-")</f>
        <v>393</v>
      </c>
      <c r="J196" s="156">
        <f>IFERROR(VLOOKUP( CONCATENATE($D196,$F$5,$E196), Raw!$A$5:$BC$10127,MATCH(J$9,Raw!$A$3:$BC$3,0), 0), "-")</f>
        <v>216</v>
      </c>
      <c r="K196" s="71">
        <f t="shared" si="41"/>
        <v>0.54961832061068705</v>
      </c>
      <c r="L196" s="238">
        <f>IFERROR(VLOOKUP( CONCATENATE($D196,$F$5,$E196), Raw!$A$5:$BC$10127,MATCH(L$8,Raw!$A$3:$BC$3,0), 0), "-")</f>
        <v>0</v>
      </c>
      <c r="M196" s="156">
        <f>IFERROR(VLOOKUP( CONCATENATE($D196,$F$5,$E196), Raw!$A$5:$BC$10127,MATCH(M$8,Raw!$A$3:$BC$3,0), 0), "-")</f>
        <v>0</v>
      </c>
      <c r="N196" s="389" t="str">
        <f t="shared" si="42"/>
        <v>-</v>
      </c>
    </row>
    <row r="197" spans="1:14" s="40" customFormat="1" x14ac:dyDescent="0.2">
      <c r="A197" s="574">
        <f t="shared" si="37"/>
        <v>45870</v>
      </c>
      <c r="B197" s="27"/>
      <c r="C197" s="26" t="s">
        <v>171</v>
      </c>
      <c r="D197" s="451" t="str">
        <f t="shared" si="38"/>
        <v>2025-26</v>
      </c>
      <c r="E197" s="452">
        <f t="shared" si="39"/>
        <v>8</v>
      </c>
      <c r="F197" s="153">
        <f>IFERROR(VLOOKUP( CONCATENATE($D197,$F$5,$E197), Raw!$A$5:$BC$10127,MATCH(F$9,Raw!$A$3:$BC$3,0), 0), "-")</f>
        <v>2423</v>
      </c>
      <c r="G197" s="156">
        <f>IFERROR(VLOOKUP( CONCATENATE($D197,$F$5,$E197), Raw!$A$5:$BC$10127,MATCH(G$9,Raw!$A$3:$BC$3,0), 0), "-")</f>
        <v>683</v>
      </c>
      <c r="H197" s="71">
        <f t="shared" si="40"/>
        <v>0.28188196450680975</v>
      </c>
      <c r="I197" s="153">
        <f>IFERROR(VLOOKUP( CONCATENATE($D197,$F$5,$E197), Raw!$A$5:$BC$10127,MATCH(I$9,Raw!$A$3:$BC$3,0), 0), "-")</f>
        <v>322</v>
      </c>
      <c r="J197" s="156">
        <f>IFERROR(VLOOKUP( CONCATENATE($D197,$F$5,$E197), Raw!$A$5:$BC$10127,MATCH(J$9,Raw!$A$3:$BC$3,0), 0), "-")</f>
        <v>169</v>
      </c>
      <c r="K197" s="71">
        <f t="shared" si="41"/>
        <v>0.52484472049689446</v>
      </c>
      <c r="L197" s="238">
        <f>IFERROR(VLOOKUP( CONCATENATE($D197,$F$5,$E197), Raw!$A$5:$BC$10127,MATCH(L$8,Raw!$A$3:$BC$3,0), 0), "-")</f>
        <v>899</v>
      </c>
      <c r="M197" s="156">
        <f>IFERROR(VLOOKUP( CONCATENATE($D197,$F$5,$E197), Raw!$A$5:$BC$10127,MATCH(M$8,Raw!$A$3:$BC$3,0), 0), "-")</f>
        <v>716</v>
      </c>
      <c r="N197" s="389">
        <f t="shared" si="42"/>
        <v>0.79644048943270296</v>
      </c>
    </row>
    <row r="198" spans="1:14" s="40" customFormat="1" x14ac:dyDescent="0.2">
      <c r="A198" s="574">
        <f t="shared" si="37"/>
        <v>45901</v>
      </c>
      <c r="B198" s="27"/>
      <c r="C198" s="26" t="s">
        <v>172</v>
      </c>
      <c r="D198" s="451" t="str">
        <f t="shared" si="38"/>
        <v>2025-26</v>
      </c>
      <c r="E198" s="452">
        <f t="shared" si="39"/>
        <v>9</v>
      </c>
      <c r="F198" s="153">
        <f>IFERROR(VLOOKUP( CONCATENATE($D198,$F$5,$E198), Raw!$A$5:$BC$10127,MATCH(F$9,Raw!$A$3:$BC$3,0), 0), "-")</f>
        <v>2505</v>
      </c>
      <c r="G198" s="156">
        <f>IFERROR(VLOOKUP( CONCATENATE($D198,$F$5,$E198), Raw!$A$5:$BC$10127,MATCH(G$9,Raw!$A$3:$BC$3,0), 0), "-")</f>
        <v>702</v>
      </c>
      <c r="H198" s="71">
        <f t="shared" si="40"/>
        <v>0.28023952095808385</v>
      </c>
      <c r="I198" s="153">
        <f>IFERROR(VLOOKUP( CONCATENATE($D198,$F$5,$E198), Raw!$A$5:$BC$10127,MATCH(I$9,Raw!$A$3:$BC$3,0), 0), "-")</f>
        <v>387</v>
      </c>
      <c r="J198" s="156">
        <f>IFERROR(VLOOKUP( CONCATENATE($D198,$F$5,$E198), Raw!$A$5:$BC$10127,MATCH(J$9,Raw!$A$3:$BC$3,0), 0), "-")</f>
        <v>192</v>
      </c>
      <c r="K198" s="71">
        <f t="shared" si="41"/>
        <v>0.49612403100775193</v>
      </c>
      <c r="L198" s="238">
        <f>IFERROR(VLOOKUP( CONCATENATE($D198,$F$5,$E198), Raw!$A$5:$BC$10127,MATCH(L$8,Raw!$A$3:$BC$3,0), 0), "-")</f>
        <v>0</v>
      </c>
      <c r="M198" s="156">
        <f>IFERROR(VLOOKUP( CONCATENATE($D198,$F$5,$E198), Raw!$A$5:$BC$10127,MATCH(M$8,Raw!$A$3:$BC$3,0), 0), "-")</f>
        <v>0</v>
      </c>
      <c r="N198" s="389" t="str">
        <f t="shared" si="42"/>
        <v>-</v>
      </c>
    </row>
    <row r="199" spans="1:14" s="40" customFormat="1" x14ac:dyDescent="0.2">
      <c r="A199" s="574">
        <f t="shared" si="37"/>
        <v>45931</v>
      </c>
      <c r="B199" s="27"/>
      <c r="C199" s="26" t="s">
        <v>173</v>
      </c>
      <c r="D199" s="451" t="str">
        <f t="shared" si="38"/>
        <v>2025-26</v>
      </c>
      <c r="E199" s="452">
        <f t="shared" si="39"/>
        <v>10</v>
      </c>
      <c r="F199" s="153">
        <f>IFERROR(VLOOKUP( CONCATENATE($D199,$F$5,$E199), Raw!$A$5:$BC$10127,MATCH(F$9,Raw!$A$3:$BC$3,0), 0), "-")</f>
        <v>2726</v>
      </c>
      <c r="G199" s="156">
        <f>IFERROR(VLOOKUP( CONCATENATE($D199,$F$5,$E199), Raw!$A$5:$BC$10127,MATCH(G$9,Raw!$A$3:$BC$3,0), 0), "-")</f>
        <v>788</v>
      </c>
      <c r="H199" s="71">
        <f t="shared" si="40"/>
        <v>0.28906823184152602</v>
      </c>
      <c r="I199" s="153">
        <f>IFERROR(VLOOKUP( CONCATENATE($D199,$F$5,$E199), Raw!$A$5:$BC$10127,MATCH(I$9,Raw!$A$3:$BC$3,0), 0), "-")</f>
        <v>411</v>
      </c>
      <c r="J199" s="156">
        <f>IFERROR(VLOOKUP( CONCATENATE($D199,$F$5,$E199), Raw!$A$5:$BC$10127,MATCH(J$9,Raw!$A$3:$BC$3,0), 0), "-")</f>
        <v>211</v>
      </c>
      <c r="K199" s="71">
        <f t="shared" si="41"/>
        <v>0.51338199513381999</v>
      </c>
      <c r="L199" s="238">
        <f>IFERROR(VLOOKUP( CONCATENATE($D199,$F$5,$E199), Raw!$A$5:$BC$10127,MATCH(L$8,Raw!$A$3:$BC$3,0), 0), "-")</f>
        <v>0</v>
      </c>
      <c r="M199" s="156">
        <f>IFERROR(VLOOKUP( CONCATENATE($D199,$F$5,$E199), Raw!$A$5:$BC$10127,MATCH(M$8,Raw!$A$3:$BC$3,0), 0), "-")</f>
        <v>0</v>
      </c>
      <c r="N199" s="389" t="str">
        <f t="shared" si="42"/>
        <v>-</v>
      </c>
    </row>
    <row r="200" spans="1:14" s="40" customFormat="1" x14ac:dyDescent="0.2">
      <c r="A200" s="574">
        <f t="shared" si="37"/>
        <v>45962</v>
      </c>
      <c r="B200" s="27"/>
      <c r="C200" s="26" t="s">
        <v>174</v>
      </c>
      <c r="D200" s="451" t="str">
        <f t="shared" si="38"/>
        <v>2025-26</v>
      </c>
      <c r="E200" s="452">
        <f t="shared" si="39"/>
        <v>11</v>
      </c>
      <c r="F200" s="153">
        <f>IFERROR(VLOOKUP( CONCATENATE($D200,$F$5,$E200), Raw!$A$5:$BC$10127,MATCH(F$9,Raw!$A$3:$BC$3,0), 0), "-")</f>
        <v>2723</v>
      </c>
      <c r="G200" s="156">
        <f>IFERROR(VLOOKUP( CONCATENATE($D200,$F$5,$E200), Raw!$A$5:$BC$10127,MATCH(G$9,Raw!$A$3:$BC$3,0), 0), "-")</f>
        <v>786</v>
      </c>
      <c r="H200" s="71">
        <f t="shared" si="40"/>
        <v>0.28865222181417555</v>
      </c>
      <c r="I200" s="153">
        <f>IFERROR(VLOOKUP( CONCATENATE($D200,$F$5,$E200), Raw!$A$5:$BC$10127,MATCH(I$9,Raw!$A$3:$BC$3,0), 0), "-")</f>
        <v>380</v>
      </c>
      <c r="J200" s="156">
        <f>IFERROR(VLOOKUP( CONCATENATE($D200,$F$5,$E200), Raw!$A$5:$BC$10127,MATCH(J$9,Raw!$A$3:$BC$3,0), 0), "-")</f>
        <v>204</v>
      </c>
      <c r="K200" s="71">
        <f t="shared" si="41"/>
        <v>0.5368421052631579</v>
      </c>
      <c r="L200" s="238">
        <f>IFERROR(VLOOKUP( CONCATENATE($D200,$F$5,$E200), Raw!$A$5:$BC$10127,MATCH(L$8,Raw!$A$3:$BC$3,0), 0), "-")</f>
        <v>962</v>
      </c>
      <c r="M200" s="156">
        <f>IFERROR(VLOOKUP( CONCATENATE($D200,$F$5,$E200), Raw!$A$5:$BC$10127,MATCH(M$8,Raw!$A$3:$BC$3,0), 0), "-")</f>
        <v>791</v>
      </c>
      <c r="N200" s="389">
        <f t="shared" si="42"/>
        <v>0.82224532224532221</v>
      </c>
    </row>
    <row r="201" spans="1:14" s="40" customFormat="1" x14ac:dyDescent="0.2">
      <c r="A201" s="574">
        <f t="shared" si="37"/>
        <v>45992</v>
      </c>
      <c r="B201" s="27"/>
      <c r="C201" s="26" t="s">
        <v>175</v>
      </c>
      <c r="D201" s="451" t="str">
        <f t="shared" si="38"/>
        <v>2025-26</v>
      </c>
      <c r="E201" s="452">
        <f t="shared" si="39"/>
        <v>12</v>
      </c>
      <c r="F201" s="153">
        <f>IFERROR(VLOOKUP( CONCATENATE($D201,$F$5,$E201), Raw!$A$5:$BC$10127,MATCH(F$9,Raw!$A$3:$BC$3,0), 0), "-")</f>
        <v>3143</v>
      </c>
      <c r="G201" s="156">
        <f>IFERROR(VLOOKUP( CONCATENATE($D201,$F$5,$E201), Raw!$A$5:$BC$10127,MATCH(G$9,Raw!$A$3:$BC$3,0), 0), "-")</f>
        <v>867</v>
      </c>
      <c r="H201" s="71">
        <f t="shared" si="40"/>
        <v>0.27585109767737831</v>
      </c>
      <c r="I201" s="153">
        <f>IFERROR(VLOOKUP( CONCATENATE($D201,$F$5,$E201), Raw!$A$5:$BC$10127,MATCH(I$9,Raw!$A$3:$BC$3,0), 0), "-")</f>
        <v>460</v>
      </c>
      <c r="J201" s="156">
        <f>IFERROR(VLOOKUP( CONCATENATE($D201,$F$5,$E201), Raw!$A$5:$BC$10127,MATCH(J$9,Raw!$A$3:$BC$3,0), 0), "-")</f>
        <v>242</v>
      </c>
      <c r="K201" s="71">
        <f t="shared" si="41"/>
        <v>0.52608695652173909</v>
      </c>
      <c r="L201" s="238">
        <f>IFERROR(VLOOKUP( CONCATENATE($D201,$F$5,$E201), Raw!$A$5:$BC$10127,MATCH(L$8,Raw!$A$3:$BC$3,0), 0), "-")</f>
        <v>0</v>
      </c>
      <c r="M201" s="156">
        <f>IFERROR(VLOOKUP( CONCATENATE($D201,$F$5,$E201), Raw!$A$5:$BC$10127,MATCH(M$8,Raw!$A$3:$BC$3,0), 0), "-")</f>
        <v>0</v>
      </c>
      <c r="N201" s="389" t="str">
        <f t="shared" si="42"/>
        <v>-</v>
      </c>
    </row>
    <row r="202" spans="1:14" x14ac:dyDescent="0.2">
      <c r="A202" s="248">
        <f t="shared" si="37"/>
        <v>46023</v>
      </c>
      <c r="B202" s="27"/>
      <c r="C202" s="26" t="s">
        <v>176</v>
      </c>
      <c r="D202" s="451" t="str">
        <f t="shared" si="38"/>
        <v>2025-26</v>
      </c>
      <c r="E202" s="452">
        <f t="shared" si="39"/>
        <v>1</v>
      </c>
      <c r="F202" s="153">
        <f>IFERROR(VLOOKUP( CONCATENATE($D202,$F$5,$E202), Raw!$A$5:$BC$10127,MATCH(F$9,Raw!$A$3:$BC$3,0), 0), "-")</f>
        <v>3180</v>
      </c>
      <c r="G202" s="156">
        <f>IFERROR(VLOOKUP( CONCATENATE($D202,$F$5,$E202), Raw!$A$5:$BC$10127,MATCH(G$9,Raw!$A$3:$BC$3,0), 0), "-")</f>
        <v>866</v>
      </c>
      <c r="H202" s="71">
        <f t="shared" si="40"/>
        <v>0.27232704402515723</v>
      </c>
      <c r="I202" s="153">
        <f>IFERROR(VLOOKUP( CONCATENATE($D202,$F$5,$E202), Raw!$A$5:$BC$10127,MATCH(I$9,Raw!$A$3:$BC$3,0), 0), "-")</f>
        <v>414</v>
      </c>
      <c r="J202" s="156">
        <f>IFERROR(VLOOKUP( CONCATENATE($D202,$F$5,$E202), Raw!$A$5:$BC$10127,MATCH(J$9,Raw!$A$3:$BC$3,0), 0), "-")</f>
        <v>214</v>
      </c>
      <c r="K202" s="71">
        <f t="shared" si="41"/>
        <v>0.51690821256038644</v>
      </c>
      <c r="L202" s="238">
        <f>IFERROR(VLOOKUP( CONCATENATE($D202,$F$5,$E202), Raw!$A$5:$BC$10127,MATCH(L$8,Raw!$A$3:$BC$3,0), 0), "-")</f>
        <v>0</v>
      </c>
      <c r="M202" s="156">
        <f>IFERROR(VLOOKUP( CONCATENATE($D202,$F$5,$E202), Raw!$A$5:$BC$10127,MATCH(M$8,Raw!$A$3:$BC$3,0), 0), "-")</f>
        <v>0</v>
      </c>
      <c r="N202" s="389" t="str">
        <f t="shared" si="42"/>
        <v>-</v>
      </c>
    </row>
    <row r="203" spans="1:14" x14ac:dyDescent="0.2">
      <c r="A203" s="248">
        <f t="shared" si="37"/>
        <v>46054</v>
      </c>
      <c r="B203" s="27"/>
      <c r="C203" s="247" t="s">
        <v>177</v>
      </c>
      <c r="D203" s="451" t="str">
        <f t="shared" si="38"/>
        <v>2025-26</v>
      </c>
      <c r="E203" s="452">
        <f t="shared" si="39"/>
        <v>2</v>
      </c>
      <c r="F203" s="388">
        <f>IFERROR(VLOOKUP( CONCATENATE($D203,$F$5,$E203), Raw!$A$5:$BC$10127,MATCH(F$9,Raw!$A$3:$BC$3,0), 0), "-")</f>
        <v>2442</v>
      </c>
      <c r="G203" s="156">
        <f>IFERROR(VLOOKUP( CONCATENATE($D203,$F$5,$E203), Raw!$A$5:$BC$10127,MATCH(G$9,Raw!$A$3:$BC$3,0), 0), "-")</f>
        <v>689</v>
      </c>
      <c r="H203" s="71">
        <f t="shared" si="40"/>
        <v>0.28214578214578212</v>
      </c>
      <c r="I203" s="153">
        <f>IFERROR(VLOOKUP( CONCATENATE($D203,$F$5,$E203), Raw!$A$5:$BC$10127,MATCH(I$9,Raw!$A$3:$BC$3,0), 0), "-")</f>
        <v>357</v>
      </c>
      <c r="J203" s="156">
        <f>IFERROR(VLOOKUP( CONCATENATE($D203,$F$5,$E203), Raw!$A$5:$BC$10127,MATCH(J$9,Raw!$A$3:$BC$3,0), 0), "-")</f>
        <v>164</v>
      </c>
      <c r="K203" s="71">
        <f t="shared" si="41"/>
        <v>0.45938375350140054</v>
      </c>
      <c r="L203" s="238">
        <f>IFERROR(VLOOKUP( CONCATENATE($D203,$F$5,$E203), Raw!$A$5:$BC$10127,MATCH(L$8,Raw!$A$3:$BC$3,0), 0), "-")</f>
        <v>883</v>
      </c>
      <c r="M203" s="156">
        <f>IFERROR(VLOOKUP( CONCATENATE($D203,$F$5,$E203), Raw!$A$5:$BC$10127,MATCH(M$8,Raw!$A$3:$BC$3,0), 0), "-")</f>
        <v>723</v>
      </c>
      <c r="N203" s="389">
        <f t="shared" si="42"/>
        <v>0.81879954699886748</v>
      </c>
    </row>
    <row r="204" spans="1:14" x14ac:dyDescent="0.2">
      <c r="A204" s="248">
        <f t="shared" si="37"/>
        <v>46082</v>
      </c>
      <c r="B204" s="27"/>
      <c r="C204" s="26" t="s">
        <v>178</v>
      </c>
      <c r="D204" s="451" t="str">
        <f t="shared" si="38"/>
        <v>2025-26</v>
      </c>
      <c r="E204" s="452">
        <f t="shared" si="39"/>
        <v>3</v>
      </c>
      <c r="F204" s="388">
        <f>IFERROR(VLOOKUP( CONCATENATE($D204,$F$5,$E204), Raw!$A$5:$BC$10127,MATCH(F$9,Raw!$A$3:$BC$3,0), 0), "-")</f>
        <v>2615</v>
      </c>
      <c r="G204" s="156">
        <f>IFERROR(VLOOKUP( CONCATENATE($D204,$F$5,$E204), Raw!$A$5:$BC$10127,MATCH(G$9,Raw!$A$3:$BC$3,0), 0), "-")</f>
        <v>749</v>
      </c>
      <c r="H204" s="71">
        <f t="shared" si="40"/>
        <v>0.28642447418738048</v>
      </c>
      <c r="I204" s="153">
        <f>IFERROR(VLOOKUP( CONCATENATE($D204,$F$5,$E204), Raw!$A$5:$BC$10127,MATCH(I$9,Raw!$A$3:$BC$3,0), 0), "-")</f>
        <v>414</v>
      </c>
      <c r="J204" s="156">
        <f>IFERROR(VLOOKUP( CONCATENATE($D204,$F$5,$E204), Raw!$A$5:$BC$10127,MATCH(J$9,Raw!$A$3:$BC$3,0), 0), "-")</f>
        <v>217</v>
      </c>
      <c r="K204" s="71">
        <f t="shared" si="41"/>
        <v>0.52415458937198067</v>
      </c>
      <c r="L204" s="238">
        <f>IFERROR(VLOOKUP( CONCATENATE($D204,$F$5,$E204), Raw!$A$5:$BC$10127,MATCH(L$8,Raw!$A$3:$BC$3,0), 0), "-")</f>
        <v>0</v>
      </c>
      <c r="M204" s="156">
        <f>IFERROR(VLOOKUP( CONCATENATE($D204,$F$5,$E204), Raw!$A$5:$BC$10127,MATCH(M$8,Raw!$A$3:$BC$3,0), 0), "-")</f>
        <v>0</v>
      </c>
      <c r="N204" s="389" t="str">
        <f t="shared" si="42"/>
        <v>-</v>
      </c>
    </row>
    <row r="205" spans="1:14" x14ac:dyDescent="0.2">
      <c r="A205" s="248"/>
      <c r="B205" s="31"/>
      <c r="C205" s="30" t="s">
        <v>206</v>
      </c>
      <c r="D205" s="448"/>
      <c r="E205" s="457"/>
      <c r="F205" s="154">
        <f>SUM(F193:F204)</f>
        <v>31902</v>
      </c>
      <c r="G205" s="157">
        <f>SUM(G193:G204)</f>
        <v>9011</v>
      </c>
      <c r="H205" s="72">
        <f t="shared" si="40"/>
        <v>0.28245878001379227</v>
      </c>
      <c r="I205" s="154">
        <f>SUM(I193:I204)</f>
        <v>4687</v>
      </c>
      <c r="J205" s="157">
        <f>SUM(J193:J204)</f>
        <v>2397</v>
      </c>
      <c r="K205" s="72">
        <f t="shared" si="41"/>
        <v>0.51141455088542775</v>
      </c>
      <c r="L205" s="237">
        <f>SUM(L193:L204)</f>
        <v>3685</v>
      </c>
      <c r="M205" s="157">
        <f>SUM(M193:M204)</f>
        <v>2999</v>
      </c>
      <c r="N205" s="390">
        <f>IF( ISERROR(M205/L205), "-", M205/L205)</f>
        <v>0.81383989145183178</v>
      </c>
    </row>
    <row r="206" spans="1:14" x14ac:dyDescent="0.2">
      <c r="A206" s="234"/>
      <c r="C206" s="105" t="s">
        <v>80</v>
      </c>
      <c r="F206" s="37" t="s">
        <v>207</v>
      </c>
      <c r="K206" s="135"/>
    </row>
    <row r="207" spans="1:14" x14ac:dyDescent="0.2">
      <c r="A207" s="234"/>
      <c r="C207" s="10">
        <v>1</v>
      </c>
      <c r="F207" s="10" t="s">
        <v>208</v>
      </c>
      <c r="K207" s="239"/>
    </row>
    <row r="208" spans="1:14" x14ac:dyDescent="0.2">
      <c r="A208" s="234"/>
      <c r="F208" s="10" t="s">
        <v>209</v>
      </c>
    </row>
    <row r="209" spans="1:11" x14ac:dyDescent="0.2">
      <c r="A209" s="234"/>
      <c r="C209" s="10">
        <v>2</v>
      </c>
      <c r="F209" s="10" t="s">
        <v>210</v>
      </c>
      <c r="G209" s="48"/>
      <c r="H209" s="51"/>
      <c r="K209" s="51"/>
    </row>
    <row r="210" spans="1:11" x14ac:dyDescent="0.2">
      <c r="A210" s="234"/>
      <c r="F210" s="10" t="s">
        <v>211</v>
      </c>
      <c r="G210" s="48"/>
      <c r="H210" s="51"/>
      <c r="K210" s="51"/>
    </row>
    <row r="211" spans="1:11" x14ac:dyDescent="0.2">
      <c r="A211" s="234"/>
      <c r="C211" s="10">
        <v>3</v>
      </c>
      <c r="F211" s="10" t="s">
        <v>212</v>
      </c>
      <c r="J211" s="158"/>
    </row>
    <row r="212" spans="1:11" x14ac:dyDescent="0.2">
      <c r="A212" s="234"/>
      <c r="C212" s="10">
        <v>4</v>
      </c>
      <c r="F212" s="10" t="s">
        <v>213</v>
      </c>
    </row>
    <row r="213" spans="1:11" x14ac:dyDescent="0.2">
      <c r="A213" s="234"/>
      <c r="F213" s="10" t="s">
        <v>214</v>
      </c>
    </row>
    <row r="214" spans="1:11" x14ac:dyDescent="0.2">
      <c r="A214" s="234"/>
      <c r="F214" s="10" t="s">
        <v>920</v>
      </c>
    </row>
    <row r="215" spans="1:11" x14ac:dyDescent="0.2">
      <c r="A215" s="234"/>
    </row>
    <row r="216" spans="1:11" x14ac:dyDescent="0.2">
      <c r="A216" s="234"/>
      <c r="C216" s="105" t="s">
        <v>215</v>
      </c>
      <c r="F216" s="175" t="s">
        <v>216</v>
      </c>
      <c r="H216" s="20"/>
      <c r="I216" s="20"/>
    </row>
    <row r="217" spans="1:11" x14ac:dyDescent="0.2">
      <c r="A217" s="234"/>
      <c r="C217" s="18"/>
      <c r="D217" s="18"/>
      <c r="E217" s="18"/>
      <c r="F217" s="573" t="s">
        <v>61</v>
      </c>
      <c r="G217" s="21"/>
      <c r="H217" s="20"/>
      <c r="I217" s="20"/>
    </row>
  </sheetData>
  <phoneticPr fontId="0" type="noConversion"/>
  <hyperlinks>
    <hyperlink ref="F217" location="'Selection Sheet'!B8" display="Selection Sheet / Contact" xr:uid="{B14856B3-A422-4936-BB63-479F4B0E6D4E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>
    <oddFooter>Page &amp;P of &amp;N</oddFooter>
  </headerFooter>
  <colBreaks count="1" manualBreakCount="1">
    <brk id="11" max="1048575" man="1"/>
  </colBreaks>
  <ignoredErrors>
    <ignoredError sqref="H11:H23 F206:N206 F23:G23 I23:N23 F24:N166 H167:N178 G209:N209 G211:N211 G208:N208 H179:N179 F180:H189 F179:G179 G207:N207 F191:H191 G190:H190 F192:G192 H192 K192 H193:M205 I192:J192 L192:M192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CC36C-F12D-49D2-995E-0CA1974BAC7C}">
  <sheetPr codeName="Sheet4"/>
  <dimension ref="A1:L218"/>
  <sheetViews>
    <sheetView zoomScaleNormal="100" workbookViewId="0">
      <pane xSplit="3" ySplit="10" topLeftCell="F114" activePane="bottomRight" state="frozen"/>
      <selection pane="topRight" activeCell="A23" sqref="A23"/>
      <selection pane="bottomLeft" activeCell="A23" sqref="A23"/>
      <selection pane="bottomRight" activeCell="F114" sqref="F114"/>
    </sheetView>
  </sheetViews>
  <sheetFormatPr defaultColWidth="9.42578125" defaultRowHeight="12.75" outlineLevelRow="1" x14ac:dyDescent="0.2"/>
  <cols>
    <col min="1" max="1" width="2" style="10" customWidth="1"/>
    <col min="2" max="2" width="8.5703125" style="10" customWidth="1"/>
    <col min="3" max="3" width="14.5703125" style="10" customWidth="1"/>
    <col min="4" max="4" width="7.5703125" style="105" hidden="1" customWidth="1"/>
    <col min="5" max="5" width="3" style="105" hidden="1" customWidth="1"/>
    <col min="6" max="6" width="25" style="10" customWidth="1"/>
    <col min="7" max="7" width="17" style="10" customWidth="1"/>
    <col min="8" max="8" width="15.42578125" style="10" customWidth="1"/>
    <col min="9" max="9" width="23.42578125" style="10" bestFit="1" customWidth="1"/>
    <col min="10" max="10" width="17" style="10" customWidth="1"/>
    <col min="11" max="11" width="15" style="10" customWidth="1"/>
    <col min="12" max="12" width="17" style="10" customWidth="1"/>
    <col min="13" max="16384" width="9.42578125" style="10"/>
  </cols>
  <sheetData>
    <row r="1" spans="1:12" ht="18" x14ac:dyDescent="0.2">
      <c r="A1" s="104" t="s">
        <v>139</v>
      </c>
      <c r="C1" s="34"/>
      <c r="D1" s="34"/>
      <c r="E1" s="34"/>
      <c r="F1" s="104" t="s">
        <v>140</v>
      </c>
      <c r="G1" s="19"/>
      <c r="H1" s="20"/>
      <c r="I1" s="20"/>
    </row>
    <row r="2" spans="1:12" ht="14.25" customHeight="1" x14ac:dyDescent="0.2">
      <c r="F2" s="39" t="s">
        <v>217</v>
      </c>
      <c r="G2" s="21"/>
      <c r="H2" s="20"/>
      <c r="I2" s="20"/>
    </row>
    <row r="3" spans="1:12" s="177" customFormat="1" ht="11.25" hidden="1" customHeight="1" x14ac:dyDescent="0.2">
      <c r="C3" s="178"/>
      <c r="D3" s="178"/>
      <c r="E3" s="178"/>
      <c r="F3" s="179"/>
      <c r="G3" s="179"/>
      <c r="H3" s="180"/>
      <c r="I3" s="180"/>
    </row>
    <row r="4" spans="1:12" ht="15.75" x14ac:dyDescent="0.2">
      <c r="C4" s="22" t="s">
        <v>142</v>
      </c>
      <c r="D4" s="22"/>
      <c r="E4" s="22"/>
      <c r="F4" s="95" t="str">
        <f>'Selection Sheet'!B8</f>
        <v>England</v>
      </c>
      <c r="G4" s="20"/>
      <c r="H4" s="20"/>
      <c r="I4" s="20"/>
    </row>
    <row r="5" spans="1:12" x14ac:dyDescent="0.2">
      <c r="C5" s="23" t="s">
        <v>143</v>
      </c>
      <c r="D5" s="23"/>
      <c r="E5" s="23"/>
      <c r="F5" s="101" t="str">
        <f>'Selection Sheet'!$B$11</f>
        <v>ENG</v>
      </c>
      <c r="I5" s="20"/>
    </row>
    <row r="6" spans="1:12" hidden="1" x14ac:dyDescent="0.2">
      <c r="F6" s="25"/>
      <c r="G6" s="25"/>
      <c r="H6" s="24"/>
      <c r="I6" s="24"/>
      <c r="J6" s="24"/>
    </row>
    <row r="7" spans="1:12" ht="16.5" customHeight="1" x14ac:dyDescent="0.2">
      <c r="F7" s="109" t="s">
        <v>144</v>
      </c>
      <c r="G7" s="110"/>
      <c r="H7" s="110"/>
      <c r="I7" s="109" t="s">
        <v>145</v>
      </c>
      <c r="J7" s="110"/>
      <c r="K7" s="111"/>
      <c r="L7" s="112" t="s">
        <v>144</v>
      </c>
    </row>
    <row r="8" spans="1:12" s="96" customFormat="1" x14ac:dyDescent="0.2">
      <c r="C8" s="94" t="s">
        <v>147</v>
      </c>
      <c r="D8" s="94"/>
      <c r="E8" s="94"/>
      <c r="F8" s="91" t="s">
        <v>218</v>
      </c>
      <c r="G8" s="92" t="s">
        <v>219</v>
      </c>
      <c r="H8" s="184" t="s">
        <v>219</v>
      </c>
      <c r="I8" s="91" t="s">
        <v>220</v>
      </c>
      <c r="J8" s="92" t="s">
        <v>221</v>
      </c>
      <c r="K8" s="160" t="s">
        <v>221</v>
      </c>
      <c r="L8" s="107" t="s">
        <v>222</v>
      </c>
    </row>
    <row r="9" spans="1:12" s="96" customFormat="1" x14ac:dyDescent="0.2">
      <c r="B9" s="97"/>
      <c r="C9" s="90" t="s">
        <v>154</v>
      </c>
      <c r="D9" s="113"/>
      <c r="E9" s="113"/>
      <c r="F9" s="98"/>
      <c r="G9" s="99"/>
      <c r="H9" s="185" t="s">
        <v>218</v>
      </c>
      <c r="I9" s="98"/>
      <c r="J9" s="99"/>
      <c r="K9" s="159" t="s">
        <v>220</v>
      </c>
      <c r="L9" s="108"/>
    </row>
    <row r="10" spans="1:12" ht="45" customHeight="1" x14ac:dyDescent="0.2">
      <c r="B10" s="235"/>
      <c r="C10" s="236"/>
      <c r="D10" s="448"/>
      <c r="E10" s="448"/>
      <c r="F10" s="280" t="s">
        <v>223</v>
      </c>
      <c r="G10" s="281" t="s">
        <v>224</v>
      </c>
      <c r="H10" s="282" t="s">
        <v>225</v>
      </c>
      <c r="I10" s="280" t="s">
        <v>223</v>
      </c>
      <c r="J10" s="281" t="s">
        <v>226</v>
      </c>
      <c r="K10" s="282" t="s">
        <v>225</v>
      </c>
      <c r="L10" s="189" t="s">
        <v>227</v>
      </c>
    </row>
    <row r="11" spans="1:12" hidden="1" x14ac:dyDescent="0.2">
      <c r="A11" s="248">
        <f>DATE(LEFT(D11,4)+IF(E11&lt;4,1,0),E11,1)</f>
        <v>40634</v>
      </c>
      <c r="B11" s="45" t="s">
        <v>166</v>
      </c>
      <c r="C11" s="132" t="s">
        <v>167</v>
      </c>
      <c r="D11" s="449" t="str">
        <f>IF(B11="",D10,LEFT(B11,7))</f>
        <v>2011-12</v>
      </c>
      <c r="E11" s="450">
        <f>MONTH(1&amp;LEFT(C11,3))</f>
        <v>4</v>
      </c>
      <c r="F11" s="54" t="s">
        <v>80</v>
      </c>
      <c r="G11" s="102" t="s">
        <v>80</v>
      </c>
      <c r="H11" s="71" t="s">
        <v>80</v>
      </c>
      <c r="I11" s="54" t="s">
        <v>80</v>
      </c>
      <c r="J11" s="102" t="s">
        <v>80</v>
      </c>
      <c r="K11" s="71" t="s">
        <v>80</v>
      </c>
      <c r="L11" s="181" t="s">
        <v>80</v>
      </c>
    </row>
    <row r="12" spans="1:12" hidden="1" x14ac:dyDescent="0.2">
      <c r="A12" s="248">
        <f t="shared" ref="A12:A22" si="0">DATE(LEFT(D12,4)+IF(E12&lt;4,1,0),E12,1)</f>
        <v>40664</v>
      </c>
      <c r="B12" s="27"/>
      <c r="C12" s="26" t="s">
        <v>168</v>
      </c>
      <c r="D12" s="451" t="str">
        <f t="shared" ref="D12:D22" si="1">IF(B12="",D11,LEFT(B12,7))</f>
        <v>2011-12</v>
      </c>
      <c r="E12" s="452">
        <f t="shared" ref="E12:E22" si="2">MONTH(1&amp;LEFT(C12,3))</f>
        <v>5</v>
      </c>
      <c r="F12" s="54" t="s">
        <v>80</v>
      </c>
      <c r="G12" s="102" t="s">
        <v>80</v>
      </c>
      <c r="H12" s="71" t="s">
        <v>80</v>
      </c>
      <c r="I12" s="54" t="s">
        <v>80</v>
      </c>
      <c r="J12" s="102" t="s">
        <v>80</v>
      </c>
      <c r="K12" s="71" t="s">
        <v>80</v>
      </c>
      <c r="L12" s="181" t="s">
        <v>80</v>
      </c>
    </row>
    <row r="13" spans="1:12" hidden="1" x14ac:dyDescent="0.2">
      <c r="A13" s="248">
        <f t="shared" si="0"/>
        <v>40695</v>
      </c>
      <c r="B13" s="27"/>
      <c r="C13" s="26" t="s">
        <v>169</v>
      </c>
      <c r="D13" s="451" t="str">
        <f t="shared" si="1"/>
        <v>2011-12</v>
      </c>
      <c r="E13" s="452">
        <f t="shared" si="2"/>
        <v>6</v>
      </c>
      <c r="F13" s="54" t="s">
        <v>80</v>
      </c>
      <c r="G13" s="102" t="s">
        <v>80</v>
      </c>
      <c r="H13" s="71" t="s">
        <v>80</v>
      </c>
      <c r="I13" s="54" t="s">
        <v>80</v>
      </c>
      <c r="J13" s="102" t="s">
        <v>80</v>
      </c>
      <c r="K13" s="71" t="s">
        <v>80</v>
      </c>
      <c r="L13" s="181" t="s">
        <v>80</v>
      </c>
    </row>
    <row r="14" spans="1:12" hidden="1" x14ac:dyDescent="0.2">
      <c r="A14" s="248">
        <f t="shared" si="0"/>
        <v>40725</v>
      </c>
      <c r="B14" s="27"/>
      <c r="C14" s="26" t="s">
        <v>170</v>
      </c>
      <c r="D14" s="451" t="str">
        <f t="shared" si="1"/>
        <v>2011-12</v>
      </c>
      <c r="E14" s="452">
        <f t="shared" si="2"/>
        <v>7</v>
      </c>
      <c r="F14" s="54" t="s">
        <v>80</v>
      </c>
      <c r="G14" s="102" t="s">
        <v>80</v>
      </c>
      <c r="H14" s="71" t="s">
        <v>80</v>
      </c>
      <c r="I14" s="54" t="s">
        <v>80</v>
      </c>
      <c r="J14" s="102" t="s">
        <v>80</v>
      </c>
      <c r="K14" s="71" t="s">
        <v>80</v>
      </c>
      <c r="L14" s="181" t="s">
        <v>80</v>
      </c>
    </row>
    <row r="15" spans="1:12" hidden="1" x14ac:dyDescent="0.2">
      <c r="A15" s="248">
        <f t="shared" si="0"/>
        <v>40756</v>
      </c>
      <c r="B15" s="27"/>
      <c r="C15" s="26" t="s">
        <v>171</v>
      </c>
      <c r="D15" s="451" t="str">
        <f t="shared" si="1"/>
        <v>2011-12</v>
      </c>
      <c r="E15" s="452">
        <f t="shared" si="2"/>
        <v>8</v>
      </c>
      <c r="F15" s="54" t="s">
        <v>80</v>
      </c>
      <c r="G15" s="102" t="s">
        <v>80</v>
      </c>
      <c r="H15" s="71" t="s">
        <v>80</v>
      </c>
      <c r="I15" s="54" t="s">
        <v>80</v>
      </c>
      <c r="J15" s="102" t="s">
        <v>80</v>
      </c>
      <c r="K15" s="71" t="s">
        <v>80</v>
      </c>
      <c r="L15" s="181" t="s">
        <v>80</v>
      </c>
    </row>
    <row r="16" spans="1:12" hidden="1" x14ac:dyDescent="0.2">
      <c r="A16" s="248">
        <f t="shared" si="0"/>
        <v>40787</v>
      </c>
      <c r="B16" s="27"/>
      <c r="C16" s="26" t="s">
        <v>172</v>
      </c>
      <c r="D16" s="451" t="str">
        <f t="shared" si="1"/>
        <v>2011-12</v>
      </c>
      <c r="E16" s="452">
        <f t="shared" si="2"/>
        <v>9</v>
      </c>
      <c r="F16" s="54" t="s">
        <v>80</v>
      </c>
      <c r="G16" s="102" t="s">
        <v>80</v>
      </c>
      <c r="H16" s="71" t="s">
        <v>80</v>
      </c>
      <c r="I16" s="54" t="s">
        <v>80</v>
      </c>
      <c r="J16" s="102" t="s">
        <v>80</v>
      </c>
      <c r="K16" s="71" t="s">
        <v>80</v>
      </c>
      <c r="L16" s="181" t="s">
        <v>80</v>
      </c>
    </row>
    <row r="17" spans="1:12" hidden="1" x14ac:dyDescent="0.2">
      <c r="A17" s="248">
        <f t="shared" si="0"/>
        <v>40817</v>
      </c>
      <c r="B17" s="27"/>
      <c r="C17" s="26" t="s">
        <v>173</v>
      </c>
      <c r="D17" s="451" t="str">
        <f t="shared" si="1"/>
        <v>2011-12</v>
      </c>
      <c r="E17" s="452">
        <f t="shared" si="2"/>
        <v>10</v>
      </c>
      <c r="F17" s="54" t="s">
        <v>80</v>
      </c>
      <c r="G17" s="102" t="s">
        <v>80</v>
      </c>
      <c r="H17" s="71" t="s">
        <v>80</v>
      </c>
      <c r="I17" s="54" t="s">
        <v>80</v>
      </c>
      <c r="J17" s="102" t="s">
        <v>80</v>
      </c>
      <c r="K17" s="71" t="s">
        <v>80</v>
      </c>
      <c r="L17" s="181" t="s">
        <v>80</v>
      </c>
    </row>
    <row r="18" spans="1:12" hidden="1" x14ac:dyDescent="0.2">
      <c r="A18" s="248">
        <f t="shared" si="0"/>
        <v>40848</v>
      </c>
      <c r="B18" s="27"/>
      <c r="C18" s="26" t="s">
        <v>174</v>
      </c>
      <c r="D18" s="451" t="str">
        <f t="shared" si="1"/>
        <v>2011-12</v>
      </c>
      <c r="E18" s="452">
        <f t="shared" si="2"/>
        <v>11</v>
      </c>
      <c r="F18" s="54" t="s">
        <v>80</v>
      </c>
      <c r="G18" s="102" t="s">
        <v>80</v>
      </c>
      <c r="H18" s="71" t="s">
        <v>80</v>
      </c>
      <c r="I18" s="54" t="s">
        <v>80</v>
      </c>
      <c r="J18" s="102" t="s">
        <v>80</v>
      </c>
      <c r="K18" s="71" t="s">
        <v>80</v>
      </c>
      <c r="L18" s="181" t="s">
        <v>80</v>
      </c>
    </row>
    <row r="19" spans="1:12" hidden="1" x14ac:dyDescent="0.2">
      <c r="A19" s="248">
        <f t="shared" si="0"/>
        <v>40878</v>
      </c>
      <c r="B19" s="27"/>
      <c r="C19" s="26" t="s">
        <v>175</v>
      </c>
      <c r="D19" s="451" t="str">
        <f t="shared" si="1"/>
        <v>2011-12</v>
      </c>
      <c r="E19" s="452">
        <f t="shared" si="2"/>
        <v>12</v>
      </c>
      <c r="F19" s="54" t="s">
        <v>80</v>
      </c>
      <c r="G19" s="102" t="s">
        <v>80</v>
      </c>
      <c r="H19" s="71" t="s">
        <v>80</v>
      </c>
      <c r="I19" s="54" t="s">
        <v>80</v>
      </c>
      <c r="J19" s="102" t="s">
        <v>80</v>
      </c>
      <c r="K19" s="71" t="s">
        <v>80</v>
      </c>
      <c r="L19" s="181" t="s">
        <v>80</v>
      </c>
    </row>
    <row r="20" spans="1:12" hidden="1" x14ac:dyDescent="0.2">
      <c r="A20" s="248">
        <f t="shared" si="0"/>
        <v>40909</v>
      </c>
      <c r="B20" s="27"/>
      <c r="C20" s="26" t="s">
        <v>176</v>
      </c>
      <c r="D20" s="451" t="str">
        <f t="shared" si="1"/>
        <v>2011-12</v>
      </c>
      <c r="E20" s="452">
        <f t="shared" si="2"/>
        <v>1</v>
      </c>
      <c r="F20" s="54" t="s">
        <v>80</v>
      </c>
      <c r="G20" s="102" t="s">
        <v>80</v>
      </c>
      <c r="H20" s="71" t="s">
        <v>80</v>
      </c>
      <c r="I20" s="54" t="s">
        <v>80</v>
      </c>
      <c r="J20" s="102" t="s">
        <v>80</v>
      </c>
      <c r="K20" s="71" t="s">
        <v>80</v>
      </c>
      <c r="L20" s="181" t="s">
        <v>80</v>
      </c>
    </row>
    <row r="21" spans="1:12" hidden="1" x14ac:dyDescent="0.2">
      <c r="A21" s="248">
        <f t="shared" si="0"/>
        <v>40940</v>
      </c>
      <c r="B21" s="27"/>
      <c r="C21" s="26" t="s">
        <v>177</v>
      </c>
      <c r="D21" s="451" t="str">
        <f t="shared" si="1"/>
        <v>2011-12</v>
      </c>
      <c r="E21" s="452">
        <f t="shared" si="2"/>
        <v>2</v>
      </c>
      <c r="F21" s="54" t="s">
        <v>80</v>
      </c>
      <c r="G21" s="102" t="s">
        <v>80</v>
      </c>
      <c r="H21" s="71" t="s">
        <v>80</v>
      </c>
      <c r="I21" s="54" t="s">
        <v>80</v>
      </c>
      <c r="J21" s="102" t="s">
        <v>80</v>
      </c>
      <c r="K21" s="71" t="s">
        <v>80</v>
      </c>
      <c r="L21" s="181" t="s">
        <v>80</v>
      </c>
    </row>
    <row r="22" spans="1:12" hidden="1" x14ac:dyDescent="0.2">
      <c r="A22" s="248">
        <f t="shared" si="0"/>
        <v>40969</v>
      </c>
      <c r="B22" s="27"/>
      <c r="C22" s="26" t="s">
        <v>178</v>
      </c>
      <c r="D22" s="451" t="str">
        <f t="shared" si="1"/>
        <v>2011-12</v>
      </c>
      <c r="E22" s="452">
        <f t="shared" si="2"/>
        <v>3</v>
      </c>
      <c r="F22" s="54" t="s">
        <v>80</v>
      </c>
      <c r="G22" s="102" t="s">
        <v>80</v>
      </c>
      <c r="H22" s="71" t="s">
        <v>80</v>
      </c>
      <c r="I22" s="54" t="s">
        <v>80</v>
      </c>
      <c r="J22" s="102" t="s">
        <v>80</v>
      </c>
      <c r="K22" s="71" t="s">
        <v>80</v>
      </c>
      <c r="L22" s="181" t="s">
        <v>80</v>
      </c>
    </row>
    <row r="23" spans="1:12" hidden="1" x14ac:dyDescent="0.2">
      <c r="A23" s="248"/>
      <c r="B23" s="31"/>
      <c r="C23" s="32" t="s">
        <v>179</v>
      </c>
      <c r="D23" s="453"/>
      <c r="E23" s="454"/>
      <c r="F23" s="55" t="s">
        <v>80</v>
      </c>
      <c r="G23" s="103" t="s">
        <v>80</v>
      </c>
      <c r="H23" s="72" t="s">
        <v>80</v>
      </c>
      <c r="I23" s="55" t="s">
        <v>80</v>
      </c>
      <c r="J23" s="103" t="s">
        <v>80</v>
      </c>
      <c r="K23" s="72" t="s">
        <v>80</v>
      </c>
      <c r="L23" s="182" t="s">
        <v>80</v>
      </c>
    </row>
    <row r="24" spans="1:12" hidden="1" x14ac:dyDescent="0.2">
      <c r="A24" s="248">
        <f t="shared" ref="A24:A87" si="3">DATE(LEFT(D24,4)+IF(E24&lt;4,1,0),E24,1)</f>
        <v>41000</v>
      </c>
      <c r="B24" s="27" t="s">
        <v>180</v>
      </c>
      <c r="C24" s="26" t="s">
        <v>167</v>
      </c>
      <c r="D24" s="449" t="str">
        <f t="shared" ref="D24:D35" si="4">IF(B24="",D23,LEFT(B24,7))</f>
        <v>2012-13</v>
      </c>
      <c r="E24" s="450">
        <f t="shared" ref="E24:E87" si="5">MONTH(1&amp;LEFT(C24,3))</f>
        <v>4</v>
      </c>
      <c r="F24" s="54" t="s">
        <v>80</v>
      </c>
      <c r="G24" s="102" t="s">
        <v>80</v>
      </c>
      <c r="H24" s="71" t="s">
        <v>80</v>
      </c>
      <c r="I24" s="54" t="s">
        <v>80</v>
      </c>
      <c r="J24" s="102" t="s">
        <v>80</v>
      </c>
      <c r="K24" s="71" t="s">
        <v>80</v>
      </c>
      <c r="L24" s="181" t="s">
        <v>80</v>
      </c>
    </row>
    <row r="25" spans="1:12" hidden="1" x14ac:dyDescent="0.2">
      <c r="A25" s="248">
        <f t="shared" si="3"/>
        <v>41030</v>
      </c>
      <c r="B25" s="28"/>
      <c r="C25" s="26" t="s">
        <v>168</v>
      </c>
      <c r="D25" s="451" t="str">
        <f t="shared" si="4"/>
        <v>2012-13</v>
      </c>
      <c r="E25" s="452">
        <f t="shared" si="5"/>
        <v>5</v>
      </c>
      <c r="F25" s="54" t="s">
        <v>80</v>
      </c>
      <c r="G25" s="102" t="s">
        <v>80</v>
      </c>
      <c r="H25" s="71" t="s">
        <v>80</v>
      </c>
      <c r="I25" s="54" t="s">
        <v>80</v>
      </c>
      <c r="J25" s="102" t="s">
        <v>80</v>
      </c>
      <c r="K25" s="71" t="s">
        <v>80</v>
      </c>
      <c r="L25" s="181" t="s">
        <v>80</v>
      </c>
    </row>
    <row r="26" spans="1:12" hidden="1" x14ac:dyDescent="0.2">
      <c r="A26" s="248">
        <f t="shared" si="3"/>
        <v>41061</v>
      </c>
      <c r="B26" s="28"/>
      <c r="C26" s="26" t="s">
        <v>169</v>
      </c>
      <c r="D26" s="451" t="str">
        <f t="shared" si="4"/>
        <v>2012-13</v>
      </c>
      <c r="E26" s="452">
        <f t="shared" si="5"/>
        <v>6</v>
      </c>
      <c r="F26" s="54" t="s">
        <v>80</v>
      </c>
      <c r="G26" s="102" t="s">
        <v>80</v>
      </c>
      <c r="H26" s="71" t="s">
        <v>80</v>
      </c>
      <c r="I26" s="54" t="s">
        <v>80</v>
      </c>
      <c r="J26" s="102" t="s">
        <v>80</v>
      </c>
      <c r="K26" s="71" t="s">
        <v>80</v>
      </c>
      <c r="L26" s="181" t="s">
        <v>80</v>
      </c>
    </row>
    <row r="27" spans="1:12" hidden="1" x14ac:dyDescent="0.2">
      <c r="A27" s="248">
        <f t="shared" si="3"/>
        <v>41091</v>
      </c>
      <c r="B27" s="28"/>
      <c r="C27" s="26" t="s">
        <v>170</v>
      </c>
      <c r="D27" s="451" t="str">
        <f t="shared" si="4"/>
        <v>2012-13</v>
      </c>
      <c r="E27" s="452">
        <f t="shared" si="5"/>
        <v>7</v>
      </c>
      <c r="F27" s="54" t="s">
        <v>80</v>
      </c>
      <c r="G27" s="102" t="s">
        <v>80</v>
      </c>
      <c r="H27" s="71" t="s">
        <v>80</v>
      </c>
      <c r="I27" s="54" t="s">
        <v>80</v>
      </c>
      <c r="J27" s="102" t="s">
        <v>80</v>
      </c>
      <c r="K27" s="71" t="s">
        <v>80</v>
      </c>
      <c r="L27" s="181" t="s">
        <v>80</v>
      </c>
    </row>
    <row r="28" spans="1:12" hidden="1" x14ac:dyDescent="0.2">
      <c r="A28" s="248">
        <f t="shared" si="3"/>
        <v>41122</v>
      </c>
      <c r="B28" s="28"/>
      <c r="C28" s="26" t="s">
        <v>171</v>
      </c>
      <c r="D28" s="451" t="str">
        <f t="shared" si="4"/>
        <v>2012-13</v>
      </c>
      <c r="E28" s="452">
        <f t="shared" si="5"/>
        <v>8</v>
      </c>
      <c r="F28" s="54" t="s">
        <v>80</v>
      </c>
      <c r="G28" s="102" t="s">
        <v>80</v>
      </c>
      <c r="H28" s="71" t="s">
        <v>80</v>
      </c>
      <c r="I28" s="54" t="s">
        <v>80</v>
      </c>
      <c r="J28" s="102" t="s">
        <v>80</v>
      </c>
      <c r="K28" s="71" t="s">
        <v>80</v>
      </c>
      <c r="L28" s="181" t="s">
        <v>80</v>
      </c>
    </row>
    <row r="29" spans="1:12" hidden="1" x14ac:dyDescent="0.2">
      <c r="A29" s="248">
        <f t="shared" si="3"/>
        <v>41153</v>
      </c>
      <c r="B29" s="28"/>
      <c r="C29" s="26" t="s">
        <v>172</v>
      </c>
      <c r="D29" s="451" t="str">
        <f t="shared" si="4"/>
        <v>2012-13</v>
      </c>
      <c r="E29" s="452">
        <f t="shared" si="5"/>
        <v>9</v>
      </c>
      <c r="F29" s="54" t="s">
        <v>80</v>
      </c>
      <c r="G29" s="102" t="s">
        <v>80</v>
      </c>
      <c r="H29" s="71" t="s">
        <v>80</v>
      </c>
      <c r="I29" s="54" t="s">
        <v>80</v>
      </c>
      <c r="J29" s="102" t="s">
        <v>80</v>
      </c>
      <c r="K29" s="71" t="s">
        <v>80</v>
      </c>
      <c r="L29" s="181" t="s">
        <v>80</v>
      </c>
    </row>
    <row r="30" spans="1:12" hidden="1" x14ac:dyDescent="0.2">
      <c r="A30" s="248">
        <f t="shared" si="3"/>
        <v>41183</v>
      </c>
      <c r="B30" s="28"/>
      <c r="C30" s="26" t="s">
        <v>173</v>
      </c>
      <c r="D30" s="451" t="str">
        <f t="shared" si="4"/>
        <v>2012-13</v>
      </c>
      <c r="E30" s="452">
        <f t="shared" si="5"/>
        <v>10</v>
      </c>
      <c r="F30" s="54" t="s">
        <v>80</v>
      </c>
      <c r="G30" s="102" t="s">
        <v>80</v>
      </c>
      <c r="H30" s="71" t="s">
        <v>80</v>
      </c>
      <c r="I30" s="54" t="s">
        <v>80</v>
      </c>
      <c r="J30" s="102" t="s">
        <v>80</v>
      </c>
      <c r="K30" s="71" t="s">
        <v>80</v>
      </c>
      <c r="L30" s="181" t="s">
        <v>80</v>
      </c>
    </row>
    <row r="31" spans="1:12" hidden="1" x14ac:dyDescent="0.2">
      <c r="A31" s="248">
        <f t="shared" si="3"/>
        <v>41214</v>
      </c>
      <c r="B31" s="28"/>
      <c r="C31" s="26" t="s">
        <v>174</v>
      </c>
      <c r="D31" s="451" t="str">
        <f t="shared" si="4"/>
        <v>2012-13</v>
      </c>
      <c r="E31" s="452">
        <f t="shared" si="5"/>
        <v>11</v>
      </c>
      <c r="F31" s="54" t="s">
        <v>80</v>
      </c>
      <c r="G31" s="102" t="s">
        <v>80</v>
      </c>
      <c r="H31" s="71" t="s">
        <v>80</v>
      </c>
      <c r="I31" s="54" t="s">
        <v>80</v>
      </c>
      <c r="J31" s="102" t="s">
        <v>80</v>
      </c>
      <c r="K31" s="71" t="s">
        <v>80</v>
      </c>
      <c r="L31" s="181" t="s">
        <v>80</v>
      </c>
    </row>
    <row r="32" spans="1:12" hidden="1" x14ac:dyDescent="0.2">
      <c r="A32" s="248">
        <f t="shared" si="3"/>
        <v>41244</v>
      </c>
      <c r="B32" s="28"/>
      <c r="C32" s="26" t="s">
        <v>175</v>
      </c>
      <c r="D32" s="451" t="str">
        <f t="shared" si="4"/>
        <v>2012-13</v>
      </c>
      <c r="E32" s="452">
        <f t="shared" si="5"/>
        <v>12</v>
      </c>
      <c r="F32" s="54" t="s">
        <v>80</v>
      </c>
      <c r="G32" s="102" t="s">
        <v>80</v>
      </c>
      <c r="H32" s="71" t="s">
        <v>80</v>
      </c>
      <c r="I32" s="54" t="s">
        <v>80</v>
      </c>
      <c r="J32" s="102" t="s">
        <v>80</v>
      </c>
      <c r="K32" s="71" t="s">
        <v>80</v>
      </c>
      <c r="L32" s="181" t="s">
        <v>80</v>
      </c>
    </row>
    <row r="33" spans="1:12" hidden="1" x14ac:dyDescent="0.2">
      <c r="A33" s="248">
        <f t="shared" si="3"/>
        <v>41275</v>
      </c>
      <c r="B33" s="28"/>
      <c r="C33" s="26" t="s">
        <v>176</v>
      </c>
      <c r="D33" s="451" t="str">
        <f t="shared" si="4"/>
        <v>2012-13</v>
      </c>
      <c r="E33" s="452">
        <f t="shared" si="5"/>
        <v>1</v>
      </c>
      <c r="F33" s="54" t="s">
        <v>80</v>
      </c>
      <c r="G33" s="102" t="s">
        <v>80</v>
      </c>
      <c r="H33" s="71" t="s">
        <v>80</v>
      </c>
      <c r="I33" s="54" t="s">
        <v>80</v>
      </c>
      <c r="J33" s="102" t="s">
        <v>80</v>
      </c>
      <c r="K33" s="71" t="s">
        <v>80</v>
      </c>
      <c r="L33" s="181" t="s">
        <v>80</v>
      </c>
    </row>
    <row r="34" spans="1:12" hidden="1" x14ac:dyDescent="0.2">
      <c r="A34" s="248">
        <f t="shared" si="3"/>
        <v>41306</v>
      </c>
      <c r="B34" s="28"/>
      <c r="C34" s="26" t="s">
        <v>177</v>
      </c>
      <c r="D34" s="451" t="str">
        <f t="shared" si="4"/>
        <v>2012-13</v>
      </c>
      <c r="E34" s="452">
        <f t="shared" si="5"/>
        <v>2</v>
      </c>
      <c r="F34" s="54" t="s">
        <v>80</v>
      </c>
      <c r="G34" s="102" t="s">
        <v>80</v>
      </c>
      <c r="H34" s="71" t="s">
        <v>80</v>
      </c>
      <c r="I34" s="54" t="s">
        <v>80</v>
      </c>
      <c r="J34" s="102" t="s">
        <v>80</v>
      </c>
      <c r="K34" s="71" t="s">
        <v>80</v>
      </c>
      <c r="L34" s="181" t="s">
        <v>80</v>
      </c>
    </row>
    <row r="35" spans="1:12" hidden="1" x14ac:dyDescent="0.2">
      <c r="A35" s="248">
        <f t="shared" si="3"/>
        <v>41334</v>
      </c>
      <c r="B35" s="28"/>
      <c r="C35" s="26" t="s">
        <v>178</v>
      </c>
      <c r="D35" s="451" t="str">
        <f t="shared" si="4"/>
        <v>2012-13</v>
      </c>
      <c r="E35" s="452">
        <f t="shared" si="5"/>
        <v>3</v>
      </c>
      <c r="F35" s="54" t="s">
        <v>80</v>
      </c>
      <c r="G35" s="102" t="s">
        <v>80</v>
      </c>
      <c r="H35" s="71" t="s">
        <v>80</v>
      </c>
      <c r="I35" s="54" t="s">
        <v>80</v>
      </c>
      <c r="J35" s="102" t="s">
        <v>80</v>
      </c>
      <c r="K35" s="71" t="s">
        <v>80</v>
      </c>
      <c r="L35" s="181" t="s">
        <v>80</v>
      </c>
    </row>
    <row r="36" spans="1:12" hidden="1" x14ac:dyDescent="0.2">
      <c r="A36" s="248"/>
      <c r="B36" s="29"/>
      <c r="C36" s="33" t="s">
        <v>181</v>
      </c>
      <c r="D36" s="453"/>
      <c r="E36" s="454"/>
      <c r="F36" s="55" t="s">
        <v>80</v>
      </c>
      <c r="G36" s="103" t="s">
        <v>80</v>
      </c>
      <c r="H36" s="72" t="s">
        <v>80</v>
      </c>
      <c r="I36" s="55" t="s">
        <v>80</v>
      </c>
      <c r="J36" s="103" t="s">
        <v>80</v>
      </c>
      <c r="K36" s="72" t="s">
        <v>80</v>
      </c>
      <c r="L36" s="182" t="s">
        <v>80</v>
      </c>
    </row>
    <row r="37" spans="1:12" hidden="1" x14ac:dyDescent="0.2">
      <c r="A37" s="248">
        <f>DATE(LEFT(D37,4)+IF(E37&lt;4,1,0),E37,1)</f>
        <v>41365</v>
      </c>
      <c r="B37" s="27" t="s">
        <v>182</v>
      </c>
      <c r="C37" s="26" t="s">
        <v>167</v>
      </c>
      <c r="D37" s="449" t="str">
        <f t="shared" ref="D37:D48" si="6">IF(B37="",D36,LEFT(B37,7))</f>
        <v>2013-14</v>
      </c>
      <c r="E37" s="450">
        <f>MONTH(1&amp;LEFT(C37,3))</f>
        <v>4</v>
      </c>
      <c r="F37" s="54" t="s">
        <v>80</v>
      </c>
      <c r="G37" s="102" t="s">
        <v>80</v>
      </c>
      <c r="H37" s="71" t="s">
        <v>80</v>
      </c>
      <c r="I37" s="54" t="s">
        <v>80</v>
      </c>
      <c r="J37" s="102" t="s">
        <v>80</v>
      </c>
      <c r="K37" s="71" t="s">
        <v>80</v>
      </c>
      <c r="L37" s="181" t="s">
        <v>80</v>
      </c>
    </row>
    <row r="38" spans="1:12" hidden="1" x14ac:dyDescent="0.2">
      <c r="A38" s="248">
        <f t="shared" si="3"/>
        <v>41395</v>
      </c>
      <c r="B38" s="28"/>
      <c r="C38" s="26" t="s">
        <v>168</v>
      </c>
      <c r="D38" s="451" t="str">
        <f t="shared" si="6"/>
        <v>2013-14</v>
      </c>
      <c r="E38" s="452">
        <f t="shared" si="5"/>
        <v>5</v>
      </c>
      <c r="F38" s="54" t="s">
        <v>80</v>
      </c>
      <c r="G38" s="102" t="s">
        <v>80</v>
      </c>
      <c r="H38" s="71" t="s">
        <v>80</v>
      </c>
      <c r="I38" s="54" t="s">
        <v>80</v>
      </c>
      <c r="J38" s="102" t="s">
        <v>80</v>
      </c>
      <c r="K38" s="71" t="s">
        <v>80</v>
      </c>
      <c r="L38" s="181" t="s">
        <v>80</v>
      </c>
    </row>
    <row r="39" spans="1:12" hidden="1" x14ac:dyDescent="0.2">
      <c r="A39" s="248">
        <f t="shared" si="3"/>
        <v>41426</v>
      </c>
      <c r="B39" s="28"/>
      <c r="C39" s="26" t="s">
        <v>169</v>
      </c>
      <c r="D39" s="451" t="str">
        <f t="shared" si="6"/>
        <v>2013-14</v>
      </c>
      <c r="E39" s="452">
        <f t="shared" si="5"/>
        <v>6</v>
      </c>
      <c r="F39" s="54" t="s">
        <v>80</v>
      </c>
      <c r="G39" s="102" t="s">
        <v>80</v>
      </c>
      <c r="H39" s="71" t="s">
        <v>80</v>
      </c>
      <c r="I39" s="54" t="s">
        <v>80</v>
      </c>
      <c r="J39" s="102" t="s">
        <v>80</v>
      </c>
      <c r="K39" s="71" t="s">
        <v>80</v>
      </c>
      <c r="L39" s="181" t="s">
        <v>80</v>
      </c>
    </row>
    <row r="40" spans="1:12" hidden="1" x14ac:dyDescent="0.2">
      <c r="A40" s="248">
        <f t="shared" si="3"/>
        <v>41456</v>
      </c>
      <c r="B40" s="28"/>
      <c r="C40" s="26" t="s">
        <v>170</v>
      </c>
      <c r="D40" s="451" t="str">
        <f t="shared" si="6"/>
        <v>2013-14</v>
      </c>
      <c r="E40" s="452">
        <f t="shared" si="5"/>
        <v>7</v>
      </c>
      <c r="F40" s="54" t="s">
        <v>80</v>
      </c>
      <c r="G40" s="102" t="s">
        <v>80</v>
      </c>
      <c r="H40" s="71" t="s">
        <v>80</v>
      </c>
      <c r="I40" s="54" t="s">
        <v>80</v>
      </c>
      <c r="J40" s="102" t="s">
        <v>80</v>
      </c>
      <c r="K40" s="71" t="s">
        <v>80</v>
      </c>
      <c r="L40" s="181" t="s">
        <v>80</v>
      </c>
    </row>
    <row r="41" spans="1:12" hidden="1" x14ac:dyDescent="0.2">
      <c r="A41" s="248">
        <f t="shared" si="3"/>
        <v>41487</v>
      </c>
      <c r="B41" s="28"/>
      <c r="C41" s="26" t="s">
        <v>171</v>
      </c>
      <c r="D41" s="451" t="str">
        <f t="shared" si="6"/>
        <v>2013-14</v>
      </c>
      <c r="E41" s="452">
        <f t="shared" si="5"/>
        <v>8</v>
      </c>
      <c r="F41" s="54" t="s">
        <v>80</v>
      </c>
      <c r="G41" s="102" t="s">
        <v>80</v>
      </c>
      <c r="H41" s="71" t="s">
        <v>80</v>
      </c>
      <c r="I41" s="54" t="s">
        <v>80</v>
      </c>
      <c r="J41" s="102" t="s">
        <v>80</v>
      </c>
      <c r="K41" s="71" t="s">
        <v>80</v>
      </c>
      <c r="L41" s="181" t="s">
        <v>80</v>
      </c>
    </row>
    <row r="42" spans="1:12" hidden="1" x14ac:dyDescent="0.2">
      <c r="A42" s="248">
        <f t="shared" si="3"/>
        <v>41518</v>
      </c>
      <c r="B42" s="28"/>
      <c r="C42" s="26" t="s">
        <v>172</v>
      </c>
      <c r="D42" s="451" t="str">
        <f t="shared" si="6"/>
        <v>2013-14</v>
      </c>
      <c r="E42" s="452">
        <f t="shared" si="5"/>
        <v>9</v>
      </c>
      <c r="F42" s="54" t="s">
        <v>80</v>
      </c>
      <c r="G42" s="102" t="s">
        <v>80</v>
      </c>
      <c r="H42" s="71" t="s">
        <v>80</v>
      </c>
      <c r="I42" s="54" t="s">
        <v>80</v>
      </c>
      <c r="J42" s="102" t="s">
        <v>80</v>
      </c>
      <c r="K42" s="71" t="s">
        <v>80</v>
      </c>
      <c r="L42" s="181" t="s">
        <v>80</v>
      </c>
    </row>
    <row r="43" spans="1:12" hidden="1" x14ac:dyDescent="0.2">
      <c r="A43" s="248">
        <f t="shared" si="3"/>
        <v>41548</v>
      </c>
      <c r="B43" s="28"/>
      <c r="C43" s="26" t="s">
        <v>173</v>
      </c>
      <c r="D43" s="451" t="str">
        <f t="shared" si="6"/>
        <v>2013-14</v>
      </c>
      <c r="E43" s="452">
        <f t="shared" si="5"/>
        <v>10</v>
      </c>
      <c r="F43" s="54" t="s">
        <v>80</v>
      </c>
      <c r="G43" s="102" t="s">
        <v>80</v>
      </c>
      <c r="H43" s="71" t="s">
        <v>80</v>
      </c>
      <c r="I43" s="54" t="s">
        <v>80</v>
      </c>
      <c r="J43" s="102" t="s">
        <v>80</v>
      </c>
      <c r="K43" s="71" t="s">
        <v>80</v>
      </c>
      <c r="L43" s="181" t="s">
        <v>80</v>
      </c>
    </row>
    <row r="44" spans="1:12" hidden="1" x14ac:dyDescent="0.2">
      <c r="A44" s="248">
        <f t="shared" si="3"/>
        <v>41579</v>
      </c>
      <c r="B44" s="28"/>
      <c r="C44" s="26" t="s">
        <v>174</v>
      </c>
      <c r="D44" s="451" t="str">
        <f t="shared" si="6"/>
        <v>2013-14</v>
      </c>
      <c r="E44" s="452">
        <f t="shared" si="5"/>
        <v>11</v>
      </c>
      <c r="F44" s="54" t="s">
        <v>80</v>
      </c>
      <c r="G44" s="102" t="s">
        <v>80</v>
      </c>
      <c r="H44" s="71" t="s">
        <v>80</v>
      </c>
      <c r="I44" s="54" t="s">
        <v>80</v>
      </c>
      <c r="J44" s="102" t="s">
        <v>80</v>
      </c>
      <c r="K44" s="71" t="s">
        <v>80</v>
      </c>
      <c r="L44" s="181" t="s">
        <v>80</v>
      </c>
    </row>
    <row r="45" spans="1:12" hidden="1" x14ac:dyDescent="0.2">
      <c r="A45" s="248">
        <f t="shared" si="3"/>
        <v>41609</v>
      </c>
      <c r="B45" s="28"/>
      <c r="C45" s="26" t="s">
        <v>175</v>
      </c>
      <c r="D45" s="451" t="str">
        <f t="shared" si="6"/>
        <v>2013-14</v>
      </c>
      <c r="E45" s="452">
        <f t="shared" si="5"/>
        <v>12</v>
      </c>
      <c r="F45" s="54" t="s">
        <v>80</v>
      </c>
      <c r="G45" s="102" t="s">
        <v>80</v>
      </c>
      <c r="H45" s="71" t="s">
        <v>80</v>
      </c>
      <c r="I45" s="54" t="s">
        <v>80</v>
      </c>
      <c r="J45" s="102" t="s">
        <v>80</v>
      </c>
      <c r="K45" s="71" t="s">
        <v>80</v>
      </c>
      <c r="L45" s="181" t="s">
        <v>80</v>
      </c>
    </row>
    <row r="46" spans="1:12" hidden="1" x14ac:dyDescent="0.2">
      <c r="A46" s="248">
        <f t="shared" si="3"/>
        <v>41640</v>
      </c>
      <c r="B46" s="28"/>
      <c r="C46" s="26" t="s">
        <v>176</v>
      </c>
      <c r="D46" s="451" t="str">
        <f t="shared" si="6"/>
        <v>2013-14</v>
      </c>
      <c r="E46" s="452">
        <f t="shared" si="5"/>
        <v>1</v>
      </c>
      <c r="F46" s="54" t="s">
        <v>80</v>
      </c>
      <c r="G46" s="102" t="s">
        <v>80</v>
      </c>
      <c r="H46" s="71" t="s">
        <v>80</v>
      </c>
      <c r="I46" s="54" t="s">
        <v>80</v>
      </c>
      <c r="J46" s="102" t="s">
        <v>80</v>
      </c>
      <c r="K46" s="71" t="s">
        <v>80</v>
      </c>
      <c r="L46" s="181" t="s">
        <v>80</v>
      </c>
    </row>
    <row r="47" spans="1:12" hidden="1" x14ac:dyDescent="0.2">
      <c r="A47" s="248">
        <f t="shared" si="3"/>
        <v>41671</v>
      </c>
      <c r="B47" s="28"/>
      <c r="C47" s="26" t="s">
        <v>177</v>
      </c>
      <c r="D47" s="451" t="str">
        <f t="shared" si="6"/>
        <v>2013-14</v>
      </c>
      <c r="E47" s="452">
        <f t="shared" si="5"/>
        <v>2</v>
      </c>
      <c r="F47" s="54" t="s">
        <v>80</v>
      </c>
      <c r="G47" s="102" t="s">
        <v>80</v>
      </c>
      <c r="H47" s="71" t="s">
        <v>80</v>
      </c>
      <c r="I47" s="54" t="s">
        <v>80</v>
      </c>
      <c r="J47" s="102" t="s">
        <v>80</v>
      </c>
      <c r="K47" s="71" t="s">
        <v>80</v>
      </c>
      <c r="L47" s="181" t="s">
        <v>80</v>
      </c>
    </row>
    <row r="48" spans="1:12" hidden="1" x14ac:dyDescent="0.2">
      <c r="A48" s="248">
        <f t="shared" si="3"/>
        <v>41699</v>
      </c>
      <c r="B48" s="28"/>
      <c r="C48" s="26" t="s">
        <v>178</v>
      </c>
      <c r="D48" s="451" t="str">
        <f t="shared" si="6"/>
        <v>2013-14</v>
      </c>
      <c r="E48" s="452">
        <f t="shared" si="5"/>
        <v>3</v>
      </c>
      <c r="F48" s="54" t="s">
        <v>80</v>
      </c>
      <c r="G48" s="102" t="s">
        <v>80</v>
      </c>
      <c r="H48" s="71" t="s">
        <v>80</v>
      </c>
      <c r="I48" s="54" t="s">
        <v>80</v>
      </c>
      <c r="J48" s="102" t="s">
        <v>80</v>
      </c>
      <c r="K48" s="71" t="s">
        <v>80</v>
      </c>
      <c r="L48" s="181" t="s">
        <v>80</v>
      </c>
    </row>
    <row r="49" spans="1:12" hidden="1" x14ac:dyDescent="0.2">
      <c r="A49" s="248"/>
      <c r="B49" s="29"/>
      <c r="C49" s="30" t="s">
        <v>183</v>
      </c>
      <c r="D49" s="453"/>
      <c r="E49" s="454"/>
      <c r="F49" s="55" t="s">
        <v>80</v>
      </c>
      <c r="G49" s="103" t="s">
        <v>80</v>
      </c>
      <c r="H49" s="72" t="s">
        <v>80</v>
      </c>
      <c r="I49" s="55" t="s">
        <v>80</v>
      </c>
      <c r="J49" s="103" t="s">
        <v>80</v>
      </c>
      <c r="K49" s="72" t="s">
        <v>80</v>
      </c>
      <c r="L49" s="182" t="s">
        <v>80</v>
      </c>
    </row>
    <row r="50" spans="1:12" hidden="1" x14ac:dyDescent="0.2">
      <c r="A50" s="248">
        <f>DATE(LEFT(D50,4)+IF(E50&lt;4,1,0),E50,1)</f>
        <v>41730</v>
      </c>
      <c r="B50" s="27" t="s">
        <v>184</v>
      </c>
      <c r="C50" s="26" t="s">
        <v>167</v>
      </c>
      <c r="D50" s="449" t="str">
        <f t="shared" ref="D50:D61" si="7">IF(B50="",D49,LEFT(B50,7))</f>
        <v>2014-15</v>
      </c>
      <c r="E50" s="450">
        <f>MONTH(1&amp;LEFT(C50,3))</f>
        <v>4</v>
      </c>
      <c r="F50" s="54" t="s">
        <v>80</v>
      </c>
      <c r="G50" s="102" t="s">
        <v>80</v>
      </c>
      <c r="H50" s="71" t="s">
        <v>80</v>
      </c>
      <c r="I50" s="54" t="s">
        <v>80</v>
      </c>
      <c r="J50" s="102" t="s">
        <v>80</v>
      </c>
      <c r="K50" s="71" t="s">
        <v>80</v>
      </c>
      <c r="L50" s="181" t="s">
        <v>80</v>
      </c>
    </row>
    <row r="51" spans="1:12" hidden="1" x14ac:dyDescent="0.2">
      <c r="A51" s="248">
        <f t="shared" si="3"/>
        <v>41760</v>
      </c>
      <c r="B51" s="27"/>
      <c r="C51" s="26" t="s">
        <v>168</v>
      </c>
      <c r="D51" s="451" t="str">
        <f t="shared" si="7"/>
        <v>2014-15</v>
      </c>
      <c r="E51" s="452">
        <f t="shared" si="5"/>
        <v>5</v>
      </c>
      <c r="F51" s="54" t="s">
        <v>80</v>
      </c>
      <c r="G51" s="102" t="s">
        <v>80</v>
      </c>
      <c r="H51" s="71" t="s">
        <v>80</v>
      </c>
      <c r="I51" s="54" t="s">
        <v>80</v>
      </c>
      <c r="J51" s="102" t="s">
        <v>80</v>
      </c>
      <c r="K51" s="71" t="s">
        <v>80</v>
      </c>
      <c r="L51" s="181" t="s">
        <v>80</v>
      </c>
    </row>
    <row r="52" spans="1:12" hidden="1" x14ac:dyDescent="0.2">
      <c r="A52" s="248">
        <f t="shared" si="3"/>
        <v>41791</v>
      </c>
      <c r="B52" s="27"/>
      <c r="C52" s="26" t="s">
        <v>169</v>
      </c>
      <c r="D52" s="451" t="str">
        <f t="shared" si="7"/>
        <v>2014-15</v>
      </c>
      <c r="E52" s="452">
        <f t="shared" si="5"/>
        <v>6</v>
      </c>
      <c r="F52" s="54" t="s">
        <v>80</v>
      </c>
      <c r="G52" s="102" t="s">
        <v>80</v>
      </c>
      <c r="H52" s="71" t="s">
        <v>80</v>
      </c>
      <c r="I52" s="54" t="s">
        <v>80</v>
      </c>
      <c r="J52" s="102" t="s">
        <v>80</v>
      </c>
      <c r="K52" s="71" t="s">
        <v>80</v>
      </c>
      <c r="L52" s="181" t="s">
        <v>80</v>
      </c>
    </row>
    <row r="53" spans="1:12" hidden="1" x14ac:dyDescent="0.2">
      <c r="A53" s="248">
        <f t="shared" si="3"/>
        <v>41821</v>
      </c>
      <c r="B53" s="27"/>
      <c r="C53" s="26" t="s">
        <v>170</v>
      </c>
      <c r="D53" s="451" t="str">
        <f t="shared" si="7"/>
        <v>2014-15</v>
      </c>
      <c r="E53" s="452">
        <f t="shared" si="5"/>
        <v>7</v>
      </c>
      <c r="F53" s="54" t="s">
        <v>80</v>
      </c>
      <c r="G53" s="102" t="s">
        <v>80</v>
      </c>
      <c r="H53" s="71" t="s">
        <v>80</v>
      </c>
      <c r="I53" s="54" t="s">
        <v>80</v>
      </c>
      <c r="J53" s="102" t="s">
        <v>80</v>
      </c>
      <c r="K53" s="71" t="s">
        <v>80</v>
      </c>
      <c r="L53" s="181" t="s">
        <v>80</v>
      </c>
    </row>
    <row r="54" spans="1:12" hidden="1" x14ac:dyDescent="0.2">
      <c r="A54" s="248">
        <f t="shared" si="3"/>
        <v>41852</v>
      </c>
      <c r="B54" s="27"/>
      <c r="C54" s="26" t="s">
        <v>171</v>
      </c>
      <c r="D54" s="451" t="str">
        <f t="shared" si="7"/>
        <v>2014-15</v>
      </c>
      <c r="E54" s="452">
        <f t="shared" si="5"/>
        <v>8</v>
      </c>
      <c r="F54" s="54" t="s">
        <v>80</v>
      </c>
      <c r="G54" s="102" t="s">
        <v>80</v>
      </c>
      <c r="H54" s="71" t="s">
        <v>80</v>
      </c>
      <c r="I54" s="54" t="s">
        <v>80</v>
      </c>
      <c r="J54" s="102" t="s">
        <v>80</v>
      </c>
      <c r="K54" s="71" t="s">
        <v>80</v>
      </c>
      <c r="L54" s="181" t="s">
        <v>80</v>
      </c>
    </row>
    <row r="55" spans="1:12" hidden="1" x14ac:dyDescent="0.2">
      <c r="A55" s="248">
        <f t="shared" si="3"/>
        <v>41883</v>
      </c>
      <c r="B55" s="27"/>
      <c r="C55" s="26" t="s">
        <v>172</v>
      </c>
      <c r="D55" s="451" t="str">
        <f t="shared" si="7"/>
        <v>2014-15</v>
      </c>
      <c r="E55" s="452">
        <f t="shared" si="5"/>
        <v>9</v>
      </c>
      <c r="F55" s="54" t="s">
        <v>80</v>
      </c>
      <c r="G55" s="102" t="s">
        <v>80</v>
      </c>
      <c r="H55" s="71" t="s">
        <v>80</v>
      </c>
      <c r="I55" s="54" t="s">
        <v>80</v>
      </c>
      <c r="J55" s="102" t="s">
        <v>80</v>
      </c>
      <c r="K55" s="71" t="s">
        <v>80</v>
      </c>
      <c r="L55" s="181" t="s">
        <v>80</v>
      </c>
    </row>
    <row r="56" spans="1:12" hidden="1" x14ac:dyDescent="0.2">
      <c r="A56" s="248">
        <f t="shared" si="3"/>
        <v>41913</v>
      </c>
      <c r="B56" s="27"/>
      <c r="C56" s="26" t="s">
        <v>173</v>
      </c>
      <c r="D56" s="451" t="str">
        <f t="shared" si="7"/>
        <v>2014-15</v>
      </c>
      <c r="E56" s="452">
        <f t="shared" si="5"/>
        <v>10</v>
      </c>
      <c r="F56" s="54" t="s">
        <v>80</v>
      </c>
      <c r="G56" s="102" t="s">
        <v>80</v>
      </c>
      <c r="H56" s="71" t="s">
        <v>80</v>
      </c>
      <c r="I56" s="54" t="s">
        <v>80</v>
      </c>
      <c r="J56" s="102" t="s">
        <v>80</v>
      </c>
      <c r="K56" s="71" t="s">
        <v>80</v>
      </c>
      <c r="L56" s="181" t="s">
        <v>80</v>
      </c>
    </row>
    <row r="57" spans="1:12" hidden="1" x14ac:dyDescent="0.2">
      <c r="A57" s="248">
        <f t="shared" si="3"/>
        <v>41944</v>
      </c>
      <c r="B57" s="27"/>
      <c r="C57" s="26" t="s">
        <v>174</v>
      </c>
      <c r="D57" s="451" t="str">
        <f t="shared" si="7"/>
        <v>2014-15</v>
      </c>
      <c r="E57" s="452">
        <f t="shared" si="5"/>
        <v>11</v>
      </c>
      <c r="F57" s="54" t="s">
        <v>80</v>
      </c>
      <c r="G57" s="102" t="s">
        <v>80</v>
      </c>
      <c r="H57" s="71" t="s">
        <v>80</v>
      </c>
      <c r="I57" s="54" t="s">
        <v>80</v>
      </c>
      <c r="J57" s="102" t="s">
        <v>80</v>
      </c>
      <c r="K57" s="71" t="s">
        <v>80</v>
      </c>
      <c r="L57" s="181" t="s">
        <v>80</v>
      </c>
    </row>
    <row r="58" spans="1:12" hidden="1" x14ac:dyDescent="0.2">
      <c r="A58" s="248">
        <f t="shared" si="3"/>
        <v>41974</v>
      </c>
      <c r="B58" s="27"/>
      <c r="C58" s="26" t="s">
        <v>175</v>
      </c>
      <c r="D58" s="451" t="str">
        <f t="shared" si="7"/>
        <v>2014-15</v>
      </c>
      <c r="E58" s="452">
        <f t="shared" si="5"/>
        <v>12</v>
      </c>
      <c r="F58" s="54" t="s">
        <v>80</v>
      </c>
      <c r="G58" s="102" t="s">
        <v>80</v>
      </c>
      <c r="H58" s="71" t="s">
        <v>80</v>
      </c>
      <c r="I58" s="54" t="s">
        <v>80</v>
      </c>
      <c r="J58" s="102" t="s">
        <v>80</v>
      </c>
      <c r="K58" s="71" t="s">
        <v>80</v>
      </c>
      <c r="L58" s="181" t="s">
        <v>80</v>
      </c>
    </row>
    <row r="59" spans="1:12" hidden="1" x14ac:dyDescent="0.2">
      <c r="A59" s="248">
        <f t="shared" si="3"/>
        <v>42005</v>
      </c>
      <c r="B59" s="27"/>
      <c r="C59" s="26" t="s">
        <v>176</v>
      </c>
      <c r="D59" s="451" t="str">
        <f t="shared" si="7"/>
        <v>2014-15</v>
      </c>
      <c r="E59" s="452">
        <f t="shared" si="5"/>
        <v>1</v>
      </c>
      <c r="F59" s="54" t="s">
        <v>80</v>
      </c>
      <c r="G59" s="102" t="s">
        <v>80</v>
      </c>
      <c r="H59" s="71" t="s">
        <v>80</v>
      </c>
      <c r="I59" s="54" t="s">
        <v>80</v>
      </c>
      <c r="J59" s="102" t="s">
        <v>80</v>
      </c>
      <c r="K59" s="71" t="s">
        <v>80</v>
      </c>
      <c r="L59" s="181" t="s">
        <v>80</v>
      </c>
    </row>
    <row r="60" spans="1:12" hidden="1" x14ac:dyDescent="0.2">
      <c r="A60" s="248">
        <f t="shared" si="3"/>
        <v>42036</v>
      </c>
      <c r="B60" s="27"/>
      <c r="C60" s="26" t="s">
        <v>177</v>
      </c>
      <c r="D60" s="451" t="str">
        <f t="shared" si="7"/>
        <v>2014-15</v>
      </c>
      <c r="E60" s="452">
        <f t="shared" si="5"/>
        <v>2</v>
      </c>
      <c r="F60" s="54" t="s">
        <v>80</v>
      </c>
      <c r="G60" s="102" t="s">
        <v>80</v>
      </c>
      <c r="H60" s="71" t="s">
        <v>80</v>
      </c>
      <c r="I60" s="54" t="s">
        <v>80</v>
      </c>
      <c r="J60" s="102" t="s">
        <v>80</v>
      </c>
      <c r="K60" s="71" t="s">
        <v>80</v>
      </c>
      <c r="L60" s="181" t="s">
        <v>80</v>
      </c>
    </row>
    <row r="61" spans="1:12" hidden="1" x14ac:dyDescent="0.2">
      <c r="A61" s="248">
        <f t="shared" si="3"/>
        <v>42064</v>
      </c>
      <c r="B61" s="27"/>
      <c r="C61" s="26" t="s">
        <v>178</v>
      </c>
      <c r="D61" s="451" t="str">
        <f t="shared" si="7"/>
        <v>2014-15</v>
      </c>
      <c r="E61" s="452">
        <f t="shared" si="5"/>
        <v>3</v>
      </c>
      <c r="F61" s="54" t="s">
        <v>80</v>
      </c>
      <c r="G61" s="102" t="s">
        <v>80</v>
      </c>
      <c r="H61" s="71" t="s">
        <v>80</v>
      </c>
      <c r="I61" s="54" t="s">
        <v>80</v>
      </c>
      <c r="J61" s="102" t="s">
        <v>80</v>
      </c>
      <c r="K61" s="71" t="s">
        <v>80</v>
      </c>
      <c r="L61" s="181" t="s">
        <v>80</v>
      </c>
    </row>
    <row r="62" spans="1:12" hidden="1" x14ac:dyDescent="0.2">
      <c r="A62" s="248"/>
      <c r="B62" s="31"/>
      <c r="C62" s="30" t="s">
        <v>185</v>
      </c>
      <c r="D62" s="453"/>
      <c r="E62" s="454"/>
      <c r="F62" s="55" t="s">
        <v>80</v>
      </c>
      <c r="G62" s="103" t="s">
        <v>80</v>
      </c>
      <c r="H62" s="72" t="s">
        <v>80</v>
      </c>
      <c r="I62" s="55" t="s">
        <v>80</v>
      </c>
      <c r="J62" s="103" t="s">
        <v>80</v>
      </c>
      <c r="K62" s="72" t="s">
        <v>80</v>
      </c>
      <c r="L62" s="182" t="s">
        <v>80</v>
      </c>
    </row>
    <row r="63" spans="1:12" hidden="1" x14ac:dyDescent="0.2">
      <c r="A63" s="248">
        <f>DATE(LEFT(D63,4)+IF(E63&lt;4,1,0),E63,1)</f>
        <v>42095</v>
      </c>
      <c r="B63" s="27" t="s">
        <v>186</v>
      </c>
      <c r="C63" s="26" t="s">
        <v>167</v>
      </c>
      <c r="D63" s="449" t="str">
        <f t="shared" ref="D63:D74" si="8">IF(B63="",D62,LEFT(B63,7))</f>
        <v>2015-16</v>
      </c>
      <c r="E63" s="450">
        <f>MONTH(1&amp;LEFT(C63,3))</f>
        <v>4</v>
      </c>
      <c r="F63" s="54" t="s">
        <v>80</v>
      </c>
      <c r="G63" s="102" t="s">
        <v>80</v>
      </c>
      <c r="H63" s="71" t="s">
        <v>80</v>
      </c>
      <c r="I63" s="54" t="s">
        <v>80</v>
      </c>
      <c r="J63" s="102" t="s">
        <v>80</v>
      </c>
      <c r="K63" s="71" t="s">
        <v>80</v>
      </c>
      <c r="L63" s="183" t="s">
        <v>80</v>
      </c>
    </row>
    <row r="64" spans="1:12" hidden="1" x14ac:dyDescent="0.2">
      <c r="A64" s="248">
        <f t="shared" si="3"/>
        <v>42125</v>
      </c>
      <c r="B64" s="27"/>
      <c r="C64" s="26" t="s">
        <v>168</v>
      </c>
      <c r="D64" s="451" t="str">
        <f t="shared" si="8"/>
        <v>2015-16</v>
      </c>
      <c r="E64" s="452">
        <f t="shared" si="5"/>
        <v>5</v>
      </c>
      <c r="F64" s="54" t="s">
        <v>80</v>
      </c>
      <c r="G64" s="102" t="s">
        <v>80</v>
      </c>
      <c r="H64" s="71" t="s">
        <v>80</v>
      </c>
      <c r="I64" s="54" t="s">
        <v>80</v>
      </c>
      <c r="J64" s="102" t="s">
        <v>80</v>
      </c>
      <c r="K64" s="71" t="s">
        <v>80</v>
      </c>
      <c r="L64" s="181" t="s">
        <v>80</v>
      </c>
    </row>
    <row r="65" spans="1:12" hidden="1" x14ac:dyDescent="0.2">
      <c r="A65" s="248">
        <f t="shared" si="3"/>
        <v>42156</v>
      </c>
      <c r="B65" s="27"/>
      <c r="C65" s="26" t="s">
        <v>169</v>
      </c>
      <c r="D65" s="451" t="str">
        <f t="shared" si="8"/>
        <v>2015-16</v>
      </c>
      <c r="E65" s="452">
        <f t="shared" si="5"/>
        <v>6</v>
      </c>
      <c r="F65" s="54" t="s">
        <v>80</v>
      </c>
      <c r="G65" s="102" t="s">
        <v>80</v>
      </c>
      <c r="H65" s="71" t="s">
        <v>80</v>
      </c>
      <c r="I65" s="54" t="s">
        <v>80</v>
      </c>
      <c r="J65" s="102" t="s">
        <v>80</v>
      </c>
      <c r="K65" s="71" t="s">
        <v>80</v>
      </c>
      <c r="L65" s="181" t="s">
        <v>80</v>
      </c>
    </row>
    <row r="66" spans="1:12" hidden="1" x14ac:dyDescent="0.2">
      <c r="A66" s="248">
        <f t="shared" si="3"/>
        <v>42186</v>
      </c>
      <c r="B66" s="27"/>
      <c r="C66" s="26" t="s">
        <v>170</v>
      </c>
      <c r="D66" s="451" t="str">
        <f t="shared" si="8"/>
        <v>2015-16</v>
      </c>
      <c r="E66" s="452">
        <f t="shared" si="5"/>
        <v>7</v>
      </c>
      <c r="F66" s="54" t="s">
        <v>80</v>
      </c>
      <c r="G66" s="102" t="s">
        <v>80</v>
      </c>
      <c r="H66" s="71" t="s">
        <v>80</v>
      </c>
      <c r="I66" s="54" t="s">
        <v>80</v>
      </c>
      <c r="J66" s="102" t="s">
        <v>80</v>
      </c>
      <c r="K66" s="71" t="s">
        <v>80</v>
      </c>
      <c r="L66" s="181" t="s">
        <v>80</v>
      </c>
    </row>
    <row r="67" spans="1:12" hidden="1" x14ac:dyDescent="0.2">
      <c r="A67" s="248">
        <f t="shared" si="3"/>
        <v>42217</v>
      </c>
      <c r="B67" s="27"/>
      <c r="C67" s="26" t="s">
        <v>171</v>
      </c>
      <c r="D67" s="451" t="str">
        <f t="shared" si="8"/>
        <v>2015-16</v>
      </c>
      <c r="E67" s="452">
        <f t="shared" si="5"/>
        <v>8</v>
      </c>
      <c r="F67" s="54" t="s">
        <v>80</v>
      </c>
      <c r="G67" s="102" t="s">
        <v>80</v>
      </c>
      <c r="H67" s="71" t="s">
        <v>80</v>
      </c>
      <c r="I67" s="54" t="s">
        <v>80</v>
      </c>
      <c r="J67" s="102" t="s">
        <v>80</v>
      </c>
      <c r="K67" s="71" t="s">
        <v>80</v>
      </c>
      <c r="L67" s="181" t="s">
        <v>80</v>
      </c>
    </row>
    <row r="68" spans="1:12" hidden="1" x14ac:dyDescent="0.2">
      <c r="A68" s="248">
        <f t="shared" si="3"/>
        <v>42248</v>
      </c>
      <c r="B68" s="27"/>
      <c r="C68" s="26" t="s">
        <v>172</v>
      </c>
      <c r="D68" s="451" t="str">
        <f t="shared" si="8"/>
        <v>2015-16</v>
      </c>
      <c r="E68" s="452">
        <f t="shared" si="5"/>
        <v>9</v>
      </c>
      <c r="F68" s="54" t="s">
        <v>80</v>
      </c>
      <c r="G68" s="102" t="s">
        <v>80</v>
      </c>
      <c r="H68" s="71" t="s">
        <v>80</v>
      </c>
      <c r="I68" s="54" t="s">
        <v>80</v>
      </c>
      <c r="J68" s="102" t="s">
        <v>80</v>
      </c>
      <c r="K68" s="71" t="s">
        <v>80</v>
      </c>
      <c r="L68" s="181" t="s">
        <v>80</v>
      </c>
    </row>
    <row r="69" spans="1:12" hidden="1" x14ac:dyDescent="0.2">
      <c r="A69" s="248">
        <f t="shared" si="3"/>
        <v>42278</v>
      </c>
      <c r="B69" s="27"/>
      <c r="C69" s="26" t="s">
        <v>173</v>
      </c>
      <c r="D69" s="451" t="str">
        <f t="shared" si="8"/>
        <v>2015-16</v>
      </c>
      <c r="E69" s="452">
        <f t="shared" si="5"/>
        <v>10</v>
      </c>
      <c r="F69" s="54" t="s">
        <v>80</v>
      </c>
      <c r="G69" s="102" t="s">
        <v>80</v>
      </c>
      <c r="H69" s="71" t="s">
        <v>80</v>
      </c>
      <c r="I69" s="54" t="s">
        <v>80</v>
      </c>
      <c r="J69" s="102" t="s">
        <v>80</v>
      </c>
      <c r="K69" s="71" t="s">
        <v>80</v>
      </c>
      <c r="L69" s="181" t="s">
        <v>80</v>
      </c>
    </row>
    <row r="70" spans="1:12" hidden="1" x14ac:dyDescent="0.2">
      <c r="A70" s="248">
        <f t="shared" si="3"/>
        <v>42309</v>
      </c>
      <c r="B70" s="27"/>
      <c r="C70" s="26" t="s">
        <v>174</v>
      </c>
      <c r="D70" s="451" t="str">
        <f t="shared" si="8"/>
        <v>2015-16</v>
      </c>
      <c r="E70" s="452">
        <f t="shared" si="5"/>
        <v>11</v>
      </c>
      <c r="F70" s="54" t="s">
        <v>80</v>
      </c>
      <c r="G70" s="102" t="s">
        <v>80</v>
      </c>
      <c r="H70" s="71" t="s">
        <v>80</v>
      </c>
      <c r="I70" s="54" t="s">
        <v>80</v>
      </c>
      <c r="J70" s="102" t="s">
        <v>80</v>
      </c>
      <c r="K70" s="71" t="s">
        <v>80</v>
      </c>
      <c r="L70" s="181" t="s">
        <v>80</v>
      </c>
    </row>
    <row r="71" spans="1:12" hidden="1" x14ac:dyDescent="0.2">
      <c r="A71" s="248">
        <f t="shared" si="3"/>
        <v>42339</v>
      </c>
      <c r="B71" s="27"/>
      <c r="C71" s="26" t="s">
        <v>175</v>
      </c>
      <c r="D71" s="451" t="str">
        <f t="shared" si="8"/>
        <v>2015-16</v>
      </c>
      <c r="E71" s="452">
        <f t="shared" si="5"/>
        <v>12</v>
      </c>
      <c r="F71" s="54" t="s">
        <v>80</v>
      </c>
      <c r="G71" s="102" t="s">
        <v>80</v>
      </c>
      <c r="H71" s="71" t="s">
        <v>80</v>
      </c>
      <c r="I71" s="54" t="s">
        <v>80</v>
      </c>
      <c r="J71" s="102" t="s">
        <v>80</v>
      </c>
      <c r="K71" s="71" t="s">
        <v>80</v>
      </c>
      <c r="L71" s="181" t="s">
        <v>80</v>
      </c>
    </row>
    <row r="72" spans="1:12" hidden="1" x14ac:dyDescent="0.2">
      <c r="A72" s="248">
        <f t="shared" si="3"/>
        <v>42370</v>
      </c>
      <c r="B72" s="27"/>
      <c r="C72" s="26" t="s">
        <v>176</v>
      </c>
      <c r="D72" s="451" t="str">
        <f t="shared" si="8"/>
        <v>2015-16</v>
      </c>
      <c r="E72" s="452">
        <f t="shared" si="5"/>
        <v>1</v>
      </c>
      <c r="F72" s="54" t="s">
        <v>80</v>
      </c>
      <c r="G72" s="102" t="s">
        <v>80</v>
      </c>
      <c r="H72" s="71" t="s">
        <v>80</v>
      </c>
      <c r="I72" s="54" t="s">
        <v>80</v>
      </c>
      <c r="J72" s="102" t="s">
        <v>80</v>
      </c>
      <c r="K72" s="71" t="s">
        <v>80</v>
      </c>
      <c r="L72" s="181" t="s">
        <v>80</v>
      </c>
    </row>
    <row r="73" spans="1:12" hidden="1" x14ac:dyDescent="0.2">
      <c r="A73" s="248">
        <f t="shared" si="3"/>
        <v>42401</v>
      </c>
      <c r="B73" s="27"/>
      <c r="C73" s="26" t="s">
        <v>177</v>
      </c>
      <c r="D73" s="451" t="str">
        <f t="shared" si="8"/>
        <v>2015-16</v>
      </c>
      <c r="E73" s="452">
        <f t="shared" si="5"/>
        <v>2</v>
      </c>
      <c r="F73" s="54" t="s">
        <v>80</v>
      </c>
      <c r="G73" s="102" t="s">
        <v>80</v>
      </c>
      <c r="H73" s="71" t="s">
        <v>80</v>
      </c>
      <c r="I73" s="54" t="s">
        <v>80</v>
      </c>
      <c r="J73" s="102" t="s">
        <v>80</v>
      </c>
      <c r="K73" s="71" t="s">
        <v>80</v>
      </c>
      <c r="L73" s="181" t="s">
        <v>80</v>
      </c>
    </row>
    <row r="74" spans="1:12" hidden="1" x14ac:dyDescent="0.2">
      <c r="A74" s="248">
        <f t="shared" si="3"/>
        <v>42430</v>
      </c>
      <c r="B74" s="27"/>
      <c r="C74" s="26" t="s">
        <v>178</v>
      </c>
      <c r="D74" s="451" t="str">
        <f t="shared" si="8"/>
        <v>2015-16</v>
      </c>
      <c r="E74" s="452">
        <f t="shared" si="5"/>
        <v>3</v>
      </c>
      <c r="F74" s="54" t="s">
        <v>80</v>
      </c>
      <c r="G74" s="102" t="s">
        <v>80</v>
      </c>
      <c r="H74" s="71" t="s">
        <v>80</v>
      </c>
      <c r="I74" s="54" t="s">
        <v>80</v>
      </c>
      <c r="J74" s="102" t="s">
        <v>80</v>
      </c>
      <c r="K74" s="71" t="s">
        <v>80</v>
      </c>
      <c r="L74" s="181" t="s">
        <v>80</v>
      </c>
    </row>
    <row r="75" spans="1:12" hidden="1" x14ac:dyDescent="0.2">
      <c r="A75" s="248"/>
      <c r="B75" s="31"/>
      <c r="C75" s="30" t="s">
        <v>187</v>
      </c>
      <c r="D75" s="453"/>
      <c r="E75" s="454"/>
      <c r="F75" s="55" t="s">
        <v>80</v>
      </c>
      <c r="G75" s="103" t="s">
        <v>80</v>
      </c>
      <c r="H75" s="72" t="s">
        <v>80</v>
      </c>
      <c r="I75" s="55" t="s">
        <v>80</v>
      </c>
      <c r="J75" s="103" t="s">
        <v>80</v>
      </c>
      <c r="K75" s="72" t="s">
        <v>80</v>
      </c>
      <c r="L75" s="182" t="s">
        <v>80</v>
      </c>
    </row>
    <row r="76" spans="1:12" hidden="1" x14ac:dyDescent="0.2">
      <c r="A76" s="248">
        <f>DATE(LEFT(D76,4)+IF(E76&lt;4,1,0),E76,1)</f>
        <v>42461</v>
      </c>
      <c r="B76" s="27" t="s">
        <v>188</v>
      </c>
      <c r="C76" s="26" t="s">
        <v>167</v>
      </c>
      <c r="D76" s="449" t="str">
        <f t="shared" ref="D76:D87" si="9">IF(B76="",D75,LEFT(B76,7))</f>
        <v>2016-17</v>
      </c>
      <c r="E76" s="450">
        <f>MONTH(1&amp;LEFT(C76,3))</f>
        <v>4</v>
      </c>
      <c r="F76" s="54" t="s">
        <v>80</v>
      </c>
      <c r="G76" s="102" t="s">
        <v>80</v>
      </c>
      <c r="H76" s="71" t="s">
        <v>80</v>
      </c>
      <c r="I76" s="54" t="s">
        <v>80</v>
      </c>
      <c r="J76" s="102" t="s">
        <v>80</v>
      </c>
      <c r="K76" s="71" t="s">
        <v>80</v>
      </c>
      <c r="L76" s="183" t="s">
        <v>80</v>
      </c>
    </row>
    <row r="77" spans="1:12" hidden="1" x14ac:dyDescent="0.2">
      <c r="A77" s="248">
        <f t="shared" si="3"/>
        <v>42491</v>
      </c>
      <c r="B77" s="27"/>
      <c r="C77" s="26" t="s">
        <v>168</v>
      </c>
      <c r="D77" s="451" t="str">
        <f t="shared" si="9"/>
        <v>2016-17</v>
      </c>
      <c r="E77" s="452">
        <f t="shared" si="5"/>
        <v>5</v>
      </c>
      <c r="F77" s="54" t="s">
        <v>80</v>
      </c>
      <c r="G77" s="102" t="s">
        <v>80</v>
      </c>
      <c r="H77" s="71" t="s">
        <v>80</v>
      </c>
      <c r="I77" s="54" t="s">
        <v>80</v>
      </c>
      <c r="J77" s="102" t="s">
        <v>80</v>
      </c>
      <c r="K77" s="71" t="s">
        <v>80</v>
      </c>
      <c r="L77" s="181" t="s">
        <v>80</v>
      </c>
    </row>
    <row r="78" spans="1:12" hidden="1" x14ac:dyDescent="0.2">
      <c r="A78" s="248">
        <f t="shared" si="3"/>
        <v>42522</v>
      </c>
      <c r="B78" s="27"/>
      <c r="C78" s="26" t="s">
        <v>169</v>
      </c>
      <c r="D78" s="451" t="str">
        <f t="shared" si="9"/>
        <v>2016-17</v>
      </c>
      <c r="E78" s="452">
        <f t="shared" si="5"/>
        <v>6</v>
      </c>
      <c r="F78" s="54" t="s">
        <v>80</v>
      </c>
      <c r="G78" s="102" t="s">
        <v>80</v>
      </c>
      <c r="H78" s="71" t="s">
        <v>80</v>
      </c>
      <c r="I78" s="54" t="s">
        <v>80</v>
      </c>
      <c r="J78" s="102" t="s">
        <v>80</v>
      </c>
      <c r="K78" s="71" t="s">
        <v>80</v>
      </c>
      <c r="L78" s="181" t="s">
        <v>80</v>
      </c>
    </row>
    <row r="79" spans="1:12" hidden="1" x14ac:dyDescent="0.2">
      <c r="A79" s="248">
        <f t="shared" si="3"/>
        <v>42552</v>
      </c>
      <c r="B79" s="27"/>
      <c r="C79" s="26" t="s">
        <v>170</v>
      </c>
      <c r="D79" s="451" t="str">
        <f t="shared" si="9"/>
        <v>2016-17</v>
      </c>
      <c r="E79" s="452">
        <f t="shared" si="5"/>
        <v>7</v>
      </c>
      <c r="F79" s="54" t="s">
        <v>80</v>
      </c>
      <c r="G79" s="102" t="s">
        <v>80</v>
      </c>
      <c r="H79" s="71" t="s">
        <v>80</v>
      </c>
      <c r="I79" s="54" t="s">
        <v>80</v>
      </c>
      <c r="J79" s="102" t="s">
        <v>80</v>
      </c>
      <c r="K79" s="71" t="s">
        <v>80</v>
      </c>
      <c r="L79" s="181" t="s">
        <v>80</v>
      </c>
    </row>
    <row r="80" spans="1:12" hidden="1" x14ac:dyDescent="0.2">
      <c r="A80" s="248">
        <f t="shared" si="3"/>
        <v>42583</v>
      </c>
      <c r="B80" s="27"/>
      <c r="C80" s="26" t="s">
        <v>171</v>
      </c>
      <c r="D80" s="451" t="str">
        <f t="shared" si="9"/>
        <v>2016-17</v>
      </c>
      <c r="E80" s="452">
        <f t="shared" si="5"/>
        <v>8</v>
      </c>
      <c r="F80" s="54" t="s">
        <v>80</v>
      </c>
      <c r="G80" s="102" t="s">
        <v>80</v>
      </c>
      <c r="H80" s="71" t="s">
        <v>80</v>
      </c>
      <c r="I80" s="54" t="s">
        <v>80</v>
      </c>
      <c r="J80" s="102" t="s">
        <v>80</v>
      </c>
      <c r="K80" s="71" t="s">
        <v>80</v>
      </c>
      <c r="L80" s="181" t="s">
        <v>80</v>
      </c>
    </row>
    <row r="81" spans="1:12" hidden="1" x14ac:dyDescent="0.2">
      <c r="A81" s="248">
        <f t="shared" si="3"/>
        <v>42614</v>
      </c>
      <c r="B81" s="27"/>
      <c r="C81" s="26" t="s">
        <v>172</v>
      </c>
      <c r="D81" s="451" t="str">
        <f t="shared" si="9"/>
        <v>2016-17</v>
      </c>
      <c r="E81" s="452">
        <f t="shared" si="5"/>
        <v>9</v>
      </c>
      <c r="F81" s="54" t="s">
        <v>80</v>
      </c>
      <c r="G81" s="102" t="s">
        <v>80</v>
      </c>
      <c r="H81" s="71" t="s">
        <v>80</v>
      </c>
      <c r="I81" s="54" t="s">
        <v>80</v>
      </c>
      <c r="J81" s="102" t="s">
        <v>80</v>
      </c>
      <c r="K81" s="71" t="s">
        <v>80</v>
      </c>
      <c r="L81" s="181" t="s">
        <v>80</v>
      </c>
    </row>
    <row r="82" spans="1:12" hidden="1" x14ac:dyDescent="0.2">
      <c r="A82" s="248">
        <f t="shared" si="3"/>
        <v>42644</v>
      </c>
      <c r="B82" s="27"/>
      <c r="C82" s="26" t="s">
        <v>173</v>
      </c>
      <c r="D82" s="451" t="str">
        <f t="shared" si="9"/>
        <v>2016-17</v>
      </c>
      <c r="E82" s="452">
        <f t="shared" si="5"/>
        <v>10</v>
      </c>
      <c r="F82" s="54" t="s">
        <v>80</v>
      </c>
      <c r="G82" s="102" t="s">
        <v>80</v>
      </c>
      <c r="H82" s="71" t="s">
        <v>80</v>
      </c>
      <c r="I82" s="54" t="s">
        <v>80</v>
      </c>
      <c r="J82" s="102" t="s">
        <v>80</v>
      </c>
      <c r="K82" s="71" t="s">
        <v>80</v>
      </c>
      <c r="L82" s="181" t="s">
        <v>80</v>
      </c>
    </row>
    <row r="83" spans="1:12" hidden="1" x14ac:dyDescent="0.2">
      <c r="A83" s="248">
        <f t="shared" si="3"/>
        <v>42675</v>
      </c>
      <c r="B83" s="27"/>
      <c r="C83" s="26" t="s">
        <v>174</v>
      </c>
      <c r="D83" s="451" t="str">
        <f t="shared" si="9"/>
        <v>2016-17</v>
      </c>
      <c r="E83" s="452">
        <f t="shared" si="5"/>
        <v>11</v>
      </c>
      <c r="F83" s="54" t="s">
        <v>80</v>
      </c>
      <c r="G83" s="102" t="s">
        <v>80</v>
      </c>
      <c r="H83" s="71" t="s">
        <v>80</v>
      </c>
      <c r="I83" s="54" t="s">
        <v>80</v>
      </c>
      <c r="J83" s="102" t="s">
        <v>80</v>
      </c>
      <c r="K83" s="71" t="s">
        <v>80</v>
      </c>
      <c r="L83" s="181" t="s">
        <v>80</v>
      </c>
    </row>
    <row r="84" spans="1:12" hidden="1" x14ac:dyDescent="0.2">
      <c r="A84" s="248">
        <f t="shared" si="3"/>
        <v>42705</v>
      </c>
      <c r="B84" s="27"/>
      <c r="C84" s="26" t="s">
        <v>175</v>
      </c>
      <c r="D84" s="451" t="str">
        <f t="shared" si="9"/>
        <v>2016-17</v>
      </c>
      <c r="E84" s="452">
        <f t="shared" si="5"/>
        <v>12</v>
      </c>
      <c r="F84" s="54" t="s">
        <v>80</v>
      </c>
      <c r="G84" s="102" t="s">
        <v>80</v>
      </c>
      <c r="H84" s="71" t="s">
        <v>80</v>
      </c>
      <c r="I84" s="54" t="s">
        <v>80</v>
      </c>
      <c r="J84" s="102" t="s">
        <v>80</v>
      </c>
      <c r="K84" s="71" t="s">
        <v>80</v>
      </c>
      <c r="L84" s="181" t="s">
        <v>80</v>
      </c>
    </row>
    <row r="85" spans="1:12" hidden="1" x14ac:dyDescent="0.2">
      <c r="A85" s="248">
        <f t="shared" si="3"/>
        <v>42736</v>
      </c>
      <c r="B85" s="27"/>
      <c r="C85" s="26" t="s">
        <v>176</v>
      </c>
      <c r="D85" s="451" t="str">
        <f t="shared" si="9"/>
        <v>2016-17</v>
      </c>
      <c r="E85" s="452">
        <f t="shared" si="5"/>
        <v>1</v>
      </c>
      <c r="F85" s="54" t="s">
        <v>80</v>
      </c>
      <c r="G85" s="102" t="s">
        <v>80</v>
      </c>
      <c r="H85" s="71" t="s">
        <v>80</v>
      </c>
      <c r="I85" s="54" t="s">
        <v>80</v>
      </c>
      <c r="J85" s="102" t="s">
        <v>80</v>
      </c>
      <c r="K85" s="71" t="s">
        <v>80</v>
      </c>
      <c r="L85" s="181" t="s">
        <v>80</v>
      </c>
    </row>
    <row r="86" spans="1:12" hidden="1" x14ac:dyDescent="0.2">
      <c r="A86" s="248">
        <f t="shared" si="3"/>
        <v>42767</v>
      </c>
      <c r="B86" s="27"/>
      <c r="C86" s="26" t="s">
        <v>177</v>
      </c>
      <c r="D86" s="451" t="str">
        <f t="shared" si="9"/>
        <v>2016-17</v>
      </c>
      <c r="E86" s="452">
        <f t="shared" si="5"/>
        <v>2</v>
      </c>
      <c r="F86" s="54" t="s">
        <v>80</v>
      </c>
      <c r="G86" s="102" t="s">
        <v>80</v>
      </c>
      <c r="H86" s="71" t="s">
        <v>80</v>
      </c>
      <c r="I86" s="54" t="s">
        <v>80</v>
      </c>
      <c r="J86" s="102" t="s">
        <v>80</v>
      </c>
      <c r="K86" s="71" t="s">
        <v>80</v>
      </c>
      <c r="L86" s="181" t="s">
        <v>80</v>
      </c>
    </row>
    <row r="87" spans="1:12" hidden="1" x14ac:dyDescent="0.2">
      <c r="A87" s="248">
        <f t="shared" si="3"/>
        <v>42795</v>
      </c>
      <c r="B87" s="27"/>
      <c r="C87" s="26" t="s">
        <v>178</v>
      </c>
      <c r="D87" s="451" t="str">
        <f t="shared" si="9"/>
        <v>2016-17</v>
      </c>
      <c r="E87" s="452">
        <f t="shared" si="5"/>
        <v>3</v>
      </c>
      <c r="F87" s="54" t="s">
        <v>80</v>
      </c>
      <c r="G87" s="102" t="s">
        <v>80</v>
      </c>
      <c r="H87" s="71" t="s">
        <v>80</v>
      </c>
      <c r="I87" s="54" t="s">
        <v>80</v>
      </c>
      <c r="J87" s="102" t="s">
        <v>80</v>
      </c>
      <c r="K87" s="71" t="s">
        <v>80</v>
      </c>
      <c r="L87" s="181" t="s">
        <v>80</v>
      </c>
    </row>
    <row r="88" spans="1:12" hidden="1" x14ac:dyDescent="0.2">
      <c r="A88" s="248"/>
      <c r="B88" s="31"/>
      <c r="C88" s="30" t="s">
        <v>189</v>
      </c>
      <c r="D88" s="453"/>
      <c r="E88" s="454"/>
      <c r="F88" s="55" t="s">
        <v>80</v>
      </c>
      <c r="G88" s="103" t="s">
        <v>80</v>
      </c>
      <c r="H88" s="72" t="s">
        <v>80</v>
      </c>
      <c r="I88" s="55" t="s">
        <v>80</v>
      </c>
      <c r="J88" s="103" t="s">
        <v>80</v>
      </c>
      <c r="K88" s="72" t="s">
        <v>80</v>
      </c>
      <c r="L88" s="182" t="s">
        <v>80</v>
      </c>
    </row>
    <row r="89" spans="1:12" ht="12.75" hidden="1" customHeight="1" x14ac:dyDescent="0.2">
      <c r="A89" s="248">
        <f t="shared" ref="A89:A152" si="10">DATE(LEFT(D89,4)+IF(E89&lt;4,1,0),E89,1)</f>
        <v>42826</v>
      </c>
      <c r="B89" s="27" t="s">
        <v>190</v>
      </c>
      <c r="C89" s="26" t="s">
        <v>167</v>
      </c>
      <c r="D89" s="449" t="str">
        <f t="shared" ref="D89:D100" si="11">IF(B89="",D88,LEFT(B89,7))</f>
        <v>2017-18</v>
      </c>
      <c r="E89" s="450">
        <f t="shared" ref="E89:E152" si="12">MONTH(1&amp;LEFT(C89,3))</f>
        <v>4</v>
      </c>
      <c r="F89" s="54" t="s">
        <v>80</v>
      </c>
      <c r="G89" s="102" t="s">
        <v>80</v>
      </c>
      <c r="H89" s="71" t="s">
        <v>80</v>
      </c>
      <c r="I89" s="54" t="s">
        <v>80</v>
      </c>
      <c r="J89" s="102" t="s">
        <v>80</v>
      </c>
      <c r="K89" s="71" t="s">
        <v>80</v>
      </c>
      <c r="L89" s="181" t="s">
        <v>80</v>
      </c>
    </row>
    <row r="90" spans="1:12" ht="12.75" hidden="1" customHeight="1" x14ac:dyDescent="0.2">
      <c r="A90" s="248">
        <f t="shared" si="10"/>
        <v>42856</v>
      </c>
      <c r="B90" s="27"/>
      <c r="C90" s="26" t="s">
        <v>168</v>
      </c>
      <c r="D90" s="451" t="str">
        <f t="shared" si="11"/>
        <v>2017-18</v>
      </c>
      <c r="E90" s="452">
        <f t="shared" si="12"/>
        <v>5</v>
      </c>
      <c r="F90" s="54" t="s">
        <v>80</v>
      </c>
      <c r="G90" s="102" t="s">
        <v>80</v>
      </c>
      <c r="H90" s="71" t="s">
        <v>80</v>
      </c>
      <c r="I90" s="54" t="s">
        <v>80</v>
      </c>
      <c r="J90" s="102" t="s">
        <v>80</v>
      </c>
      <c r="K90" s="71" t="s">
        <v>80</v>
      </c>
      <c r="L90" s="181" t="s">
        <v>80</v>
      </c>
    </row>
    <row r="91" spans="1:12" ht="12.75" hidden="1" customHeight="1" x14ac:dyDescent="0.2">
      <c r="A91" s="248">
        <f t="shared" si="10"/>
        <v>42887</v>
      </c>
      <c r="B91" s="27"/>
      <c r="C91" s="26" t="s">
        <v>169</v>
      </c>
      <c r="D91" s="451" t="str">
        <f t="shared" si="11"/>
        <v>2017-18</v>
      </c>
      <c r="E91" s="452">
        <f t="shared" si="12"/>
        <v>6</v>
      </c>
      <c r="F91" s="54" t="s">
        <v>80</v>
      </c>
      <c r="G91" s="102" t="s">
        <v>80</v>
      </c>
      <c r="H91" s="71" t="s">
        <v>80</v>
      </c>
      <c r="I91" s="54" t="s">
        <v>80</v>
      </c>
      <c r="J91" s="102" t="s">
        <v>80</v>
      </c>
      <c r="K91" s="71" t="s">
        <v>80</v>
      </c>
      <c r="L91" s="181" t="s">
        <v>80</v>
      </c>
    </row>
    <row r="92" spans="1:12" ht="12.75" hidden="1" customHeight="1" x14ac:dyDescent="0.2">
      <c r="A92" s="248">
        <f t="shared" si="10"/>
        <v>42917</v>
      </c>
      <c r="B92" s="27"/>
      <c r="C92" s="26" t="s">
        <v>170</v>
      </c>
      <c r="D92" s="451" t="str">
        <f t="shared" si="11"/>
        <v>2017-18</v>
      </c>
      <c r="E92" s="452">
        <f t="shared" si="12"/>
        <v>7</v>
      </c>
      <c r="F92" s="54" t="s">
        <v>80</v>
      </c>
      <c r="G92" s="102" t="s">
        <v>80</v>
      </c>
      <c r="H92" s="71" t="s">
        <v>80</v>
      </c>
      <c r="I92" s="54" t="s">
        <v>80</v>
      </c>
      <c r="J92" s="102" t="s">
        <v>80</v>
      </c>
      <c r="K92" s="71" t="s">
        <v>80</v>
      </c>
      <c r="L92" s="264" t="s">
        <v>80</v>
      </c>
    </row>
    <row r="93" spans="1:12" ht="12.75" hidden="1" customHeight="1" x14ac:dyDescent="0.2">
      <c r="A93" s="248">
        <f t="shared" si="10"/>
        <v>42948</v>
      </c>
      <c r="B93" s="27"/>
      <c r="C93" s="26" t="s">
        <v>171</v>
      </c>
      <c r="D93" s="451" t="str">
        <f t="shared" si="11"/>
        <v>2017-18</v>
      </c>
      <c r="E93" s="452">
        <f t="shared" si="12"/>
        <v>8</v>
      </c>
      <c r="F93" s="54" t="s">
        <v>80</v>
      </c>
      <c r="G93" s="102" t="s">
        <v>80</v>
      </c>
      <c r="H93" s="71" t="s">
        <v>80</v>
      </c>
      <c r="I93" s="54" t="s">
        <v>80</v>
      </c>
      <c r="J93" s="102" t="s">
        <v>80</v>
      </c>
      <c r="K93" s="71" t="s">
        <v>80</v>
      </c>
      <c r="L93" s="264" t="s">
        <v>80</v>
      </c>
    </row>
    <row r="94" spans="1:12" ht="12.75" hidden="1" customHeight="1" x14ac:dyDescent="0.2">
      <c r="A94" s="248">
        <f t="shared" si="10"/>
        <v>42979</v>
      </c>
      <c r="B94" s="27"/>
      <c r="C94" s="26" t="s">
        <v>172</v>
      </c>
      <c r="D94" s="451" t="str">
        <f t="shared" si="11"/>
        <v>2017-18</v>
      </c>
      <c r="E94" s="452">
        <f t="shared" si="12"/>
        <v>9</v>
      </c>
      <c r="F94" s="54" t="s">
        <v>80</v>
      </c>
      <c r="G94" s="102" t="s">
        <v>80</v>
      </c>
      <c r="H94" s="71" t="s">
        <v>80</v>
      </c>
      <c r="I94" s="54" t="s">
        <v>80</v>
      </c>
      <c r="J94" s="102" t="s">
        <v>80</v>
      </c>
      <c r="K94" s="71" t="s">
        <v>80</v>
      </c>
      <c r="L94" s="264" t="s">
        <v>80</v>
      </c>
    </row>
    <row r="95" spans="1:12" ht="12.75" hidden="1" customHeight="1" x14ac:dyDescent="0.2">
      <c r="A95" s="248">
        <f t="shared" si="10"/>
        <v>43009</v>
      </c>
      <c r="B95" s="27"/>
      <c r="C95" s="26" t="s">
        <v>173</v>
      </c>
      <c r="D95" s="451" t="str">
        <f t="shared" si="11"/>
        <v>2017-18</v>
      </c>
      <c r="E95" s="452">
        <f t="shared" si="12"/>
        <v>10</v>
      </c>
      <c r="F95" s="54" t="s">
        <v>80</v>
      </c>
      <c r="G95" s="102" t="s">
        <v>80</v>
      </c>
      <c r="H95" s="71" t="s">
        <v>80</v>
      </c>
      <c r="I95" s="54" t="s">
        <v>80</v>
      </c>
      <c r="J95" s="102" t="s">
        <v>80</v>
      </c>
      <c r="K95" s="71" t="s">
        <v>80</v>
      </c>
      <c r="L95" s="264" t="s">
        <v>80</v>
      </c>
    </row>
    <row r="96" spans="1:12" ht="12.75" hidden="1" customHeight="1" x14ac:dyDescent="0.2">
      <c r="A96" s="248">
        <f t="shared" si="10"/>
        <v>43040</v>
      </c>
      <c r="B96" s="27"/>
      <c r="C96" s="26" t="s">
        <v>174</v>
      </c>
      <c r="D96" s="451" t="str">
        <f t="shared" si="11"/>
        <v>2017-18</v>
      </c>
      <c r="E96" s="452">
        <f t="shared" si="12"/>
        <v>11</v>
      </c>
      <c r="F96" s="54" t="s">
        <v>80</v>
      </c>
      <c r="G96" s="102" t="s">
        <v>80</v>
      </c>
      <c r="H96" s="71" t="s">
        <v>80</v>
      </c>
      <c r="I96" s="54" t="s">
        <v>80</v>
      </c>
      <c r="J96" s="102" t="s">
        <v>80</v>
      </c>
      <c r="K96" s="71" t="s">
        <v>80</v>
      </c>
      <c r="L96" s="264" t="s">
        <v>80</v>
      </c>
    </row>
    <row r="97" spans="1:12" ht="12.75" hidden="1" customHeight="1" x14ac:dyDescent="0.2">
      <c r="A97" s="248">
        <f t="shared" si="10"/>
        <v>43070</v>
      </c>
      <c r="B97" s="27"/>
      <c r="C97" s="26" t="s">
        <v>175</v>
      </c>
      <c r="D97" s="451" t="str">
        <f t="shared" si="11"/>
        <v>2017-18</v>
      </c>
      <c r="E97" s="452">
        <f t="shared" si="12"/>
        <v>12</v>
      </c>
      <c r="F97" s="54" t="s">
        <v>80</v>
      </c>
      <c r="G97" s="102" t="s">
        <v>80</v>
      </c>
      <c r="H97" s="71" t="s">
        <v>80</v>
      </c>
      <c r="I97" s="54" t="s">
        <v>80</v>
      </c>
      <c r="J97" s="102" t="s">
        <v>80</v>
      </c>
      <c r="K97" s="71" t="s">
        <v>80</v>
      </c>
      <c r="L97" s="264" t="s">
        <v>80</v>
      </c>
    </row>
    <row r="98" spans="1:12" ht="12.75" hidden="1" customHeight="1" x14ac:dyDescent="0.2">
      <c r="A98" s="248">
        <f t="shared" si="10"/>
        <v>43101</v>
      </c>
      <c r="B98" s="27"/>
      <c r="C98" s="26" t="s">
        <v>176</v>
      </c>
      <c r="D98" s="451" t="str">
        <f t="shared" si="11"/>
        <v>2017-18</v>
      </c>
      <c r="E98" s="452">
        <f t="shared" si="12"/>
        <v>1</v>
      </c>
      <c r="F98" s="54" t="s">
        <v>80</v>
      </c>
      <c r="G98" s="102" t="s">
        <v>80</v>
      </c>
      <c r="H98" s="71" t="s">
        <v>80</v>
      </c>
      <c r="I98" s="54" t="s">
        <v>80</v>
      </c>
      <c r="J98" s="102" t="s">
        <v>80</v>
      </c>
      <c r="K98" s="71" t="s">
        <v>80</v>
      </c>
      <c r="L98" s="264" t="s">
        <v>80</v>
      </c>
    </row>
    <row r="99" spans="1:12" ht="12.75" hidden="1" customHeight="1" x14ac:dyDescent="0.2">
      <c r="A99" s="248">
        <f t="shared" si="10"/>
        <v>43132</v>
      </c>
      <c r="B99" s="27"/>
      <c r="C99" s="26" t="s">
        <v>177</v>
      </c>
      <c r="D99" s="451" t="str">
        <f t="shared" si="11"/>
        <v>2017-18</v>
      </c>
      <c r="E99" s="452">
        <f t="shared" si="12"/>
        <v>2</v>
      </c>
      <c r="F99" s="54" t="s">
        <v>80</v>
      </c>
      <c r="G99" s="102" t="s">
        <v>80</v>
      </c>
      <c r="H99" s="71" t="s">
        <v>80</v>
      </c>
      <c r="I99" s="54" t="s">
        <v>80</v>
      </c>
      <c r="J99" s="102" t="s">
        <v>80</v>
      </c>
      <c r="K99" s="71" t="s">
        <v>80</v>
      </c>
      <c r="L99" s="264" t="s">
        <v>80</v>
      </c>
    </row>
    <row r="100" spans="1:12" ht="12.75" hidden="1" customHeight="1" x14ac:dyDescent="0.2">
      <c r="A100" s="248">
        <f t="shared" si="10"/>
        <v>43160</v>
      </c>
      <c r="B100" s="27"/>
      <c r="C100" s="26" t="s">
        <v>178</v>
      </c>
      <c r="D100" s="451" t="str">
        <f t="shared" si="11"/>
        <v>2017-18</v>
      </c>
      <c r="E100" s="452">
        <f t="shared" si="12"/>
        <v>3</v>
      </c>
      <c r="F100" s="54" t="s">
        <v>80</v>
      </c>
      <c r="G100" s="102" t="s">
        <v>80</v>
      </c>
      <c r="H100" s="71" t="s">
        <v>80</v>
      </c>
      <c r="I100" s="54" t="s">
        <v>80</v>
      </c>
      <c r="J100" s="102" t="s">
        <v>80</v>
      </c>
      <c r="K100" s="71" t="s">
        <v>80</v>
      </c>
      <c r="L100" s="264" t="s">
        <v>80</v>
      </c>
    </row>
    <row r="101" spans="1:12" hidden="1" x14ac:dyDescent="0.2">
      <c r="A101" s="248"/>
      <c r="B101" s="31"/>
      <c r="C101" s="30" t="s">
        <v>191</v>
      </c>
      <c r="D101" s="453"/>
      <c r="E101" s="454"/>
      <c r="F101" s="55" t="s">
        <v>80</v>
      </c>
      <c r="G101" s="103" t="s">
        <v>80</v>
      </c>
      <c r="H101" s="72" t="s">
        <v>80</v>
      </c>
      <c r="I101" s="55" t="s">
        <v>80</v>
      </c>
      <c r="J101" s="103" t="s">
        <v>80</v>
      </c>
      <c r="K101" s="72" t="s">
        <v>80</v>
      </c>
      <c r="L101" s="265" t="s">
        <v>80</v>
      </c>
    </row>
    <row r="102" spans="1:12" hidden="1" outlineLevel="1" x14ac:dyDescent="0.2">
      <c r="A102" s="248">
        <f>DATE(LEFT(D102,4)+IF(E102&lt;4,1,0),E102,1)</f>
        <v>43191</v>
      </c>
      <c r="B102" s="27" t="s">
        <v>192</v>
      </c>
      <c r="C102" s="26" t="s">
        <v>167</v>
      </c>
      <c r="D102" s="449" t="str">
        <f t="shared" ref="D102:D113" si="13">IF(B102="",D101,LEFT(B102,7))</f>
        <v>2018-19</v>
      </c>
      <c r="E102" s="450">
        <f>MONTH(1&amp;LEFT(C102,3))</f>
        <v>4</v>
      </c>
      <c r="F102" s="54" t="s">
        <v>80</v>
      </c>
      <c r="G102" s="102" t="s">
        <v>80</v>
      </c>
      <c r="H102" s="71" t="s">
        <v>80</v>
      </c>
      <c r="I102" s="54" t="s">
        <v>80</v>
      </c>
      <c r="J102" s="102" t="s">
        <v>80</v>
      </c>
      <c r="K102" s="71" t="s">
        <v>80</v>
      </c>
      <c r="L102" s="264">
        <f>IFERROR(VLOOKUP( CONCATENATE($D102,$F$5,$E102), Raw!$A$5:$BC$10127,MATCH(L$8,Raw!$A$3:$BC$3,0), 0), "-")</f>
        <v>6345</v>
      </c>
    </row>
    <row r="103" spans="1:12" hidden="1" outlineLevel="1" x14ac:dyDescent="0.2">
      <c r="A103" s="248">
        <f t="shared" si="10"/>
        <v>43221</v>
      </c>
      <c r="B103" s="27"/>
      <c r="C103" s="26" t="s">
        <v>168</v>
      </c>
      <c r="D103" s="451" t="str">
        <f t="shared" si="13"/>
        <v>2018-19</v>
      </c>
      <c r="E103" s="452">
        <f t="shared" si="12"/>
        <v>5</v>
      </c>
      <c r="F103" s="54" t="s">
        <v>80</v>
      </c>
      <c r="G103" s="102" t="s">
        <v>80</v>
      </c>
      <c r="H103" s="71" t="s">
        <v>80</v>
      </c>
      <c r="I103" s="54" t="s">
        <v>80</v>
      </c>
      <c r="J103" s="102" t="s">
        <v>80</v>
      </c>
      <c r="K103" s="71" t="s">
        <v>80</v>
      </c>
      <c r="L103" s="264">
        <f>IFERROR(VLOOKUP( CONCATENATE($D103,$F$5,$E103), Raw!$A$5:$BC$10127,MATCH(L$8,Raw!$A$3:$BC$3,0), 0), "-")</f>
        <v>6587</v>
      </c>
    </row>
    <row r="104" spans="1:12" hidden="1" outlineLevel="1" x14ac:dyDescent="0.2">
      <c r="A104" s="248">
        <f t="shared" si="10"/>
        <v>43252</v>
      </c>
      <c r="B104" s="27"/>
      <c r="C104" s="26" t="s">
        <v>169</v>
      </c>
      <c r="D104" s="451" t="str">
        <f t="shared" si="13"/>
        <v>2018-19</v>
      </c>
      <c r="E104" s="452">
        <f t="shared" si="12"/>
        <v>6</v>
      </c>
      <c r="F104" s="54" t="s">
        <v>80</v>
      </c>
      <c r="G104" s="102" t="s">
        <v>80</v>
      </c>
      <c r="H104" s="71" t="s">
        <v>80</v>
      </c>
      <c r="I104" s="54" t="s">
        <v>80</v>
      </c>
      <c r="J104" s="102" t="s">
        <v>80</v>
      </c>
      <c r="K104" s="71" t="s">
        <v>80</v>
      </c>
      <c r="L104" s="264">
        <f>IFERROR(VLOOKUP( CONCATENATE($D104,$F$5,$E104), Raw!$A$5:$BC$10127,MATCH(L$8,Raw!$A$3:$BC$3,0), 0), "-")</f>
        <v>6005</v>
      </c>
    </row>
    <row r="105" spans="1:12" hidden="1" outlineLevel="1" x14ac:dyDescent="0.2">
      <c r="A105" s="248">
        <f t="shared" si="10"/>
        <v>43282</v>
      </c>
      <c r="B105" s="27"/>
      <c r="C105" s="26" t="s">
        <v>170</v>
      </c>
      <c r="D105" s="451" t="str">
        <f t="shared" si="13"/>
        <v>2018-19</v>
      </c>
      <c r="E105" s="452">
        <f t="shared" si="12"/>
        <v>7</v>
      </c>
      <c r="F105" s="54" t="s">
        <v>80</v>
      </c>
      <c r="G105" s="102" t="s">
        <v>80</v>
      </c>
      <c r="H105" s="71" t="s">
        <v>80</v>
      </c>
      <c r="I105" s="54" t="s">
        <v>80</v>
      </c>
      <c r="J105" s="102" t="s">
        <v>80</v>
      </c>
      <c r="K105" s="71" t="s">
        <v>80</v>
      </c>
      <c r="L105" s="264">
        <f>IFERROR(VLOOKUP( CONCATENATE($D105,$F$5,$E105), Raw!$A$5:$BC$10127,MATCH(L$8,Raw!$A$3:$BC$3,0), 0), "-")</f>
        <v>6792</v>
      </c>
    </row>
    <row r="106" spans="1:12" hidden="1" outlineLevel="1" x14ac:dyDescent="0.2">
      <c r="A106" s="248">
        <f t="shared" si="10"/>
        <v>43313</v>
      </c>
      <c r="B106" s="27"/>
      <c r="C106" s="26" t="s">
        <v>171</v>
      </c>
      <c r="D106" s="451" t="str">
        <f t="shared" si="13"/>
        <v>2018-19</v>
      </c>
      <c r="E106" s="452">
        <f t="shared" si="12"/>
        <v>8</v>
      </c>
      <c r="F106" s="54" t="s">
        <v>80</v>
      </c>
      <c r="G106" s="102" t="s">
        <v>80</v>
      </c>
      <c r="H106" s="71" t="s">
        <v>80</v>
      </c>
      <c r="I106" s="54" t="s">
        <v>80</v>
      </c>
      <c r="J106" s="102" t="s">
        <v>80</v>
      </c>
      <c r="K106" s="71" t="s">
        <v>80</v>
      </c>
      <c r="L106" s="264">
        <f>IFERROR(VLOOKUP( CONCATENATE($D106,$F$5,$E106), Raw!$A$5:$BC$10127,MATCH(L$8,Raw!$A$3:$BC$3,0), 0), "-")</f>
        <v>6136</v>
      </c>
    </row>
    <row r="107" spans="1:12" hidden="1" outlineLevel="1" x14ac:dyDescent="0.2">
      <c r="A107" s="248">
        <f t="shared" si="10"/>
        <v>43344</v>
      </c>
      <c r="B107" s="27"/>
      <c r="C107" s="26" t="s">
        <v>172</v>
      </c>
      <c r="D107" s="451" t="str">
        <f t="shared" si="13"/>
        <v>2018-19</v>
      </c>
      <c r="E107" s="452">
        <f t="shared" si="12"/>
        <v>9</v>
      </c>
      <c r="F107" s="54" t="s">
        <v>80</v>
      </c>
      <c r="G107" s="102" t="s">
        <v>80</v>
      </c>
      <c r="H107" s="71" t="s">
        <v>80</v>
      </c>
      <c r="I107" s="54" t="s">
        <v>80</v>
      </c>
      <c r="J107" s="102" t="s">
        <v>80</v>
      </c>
      <c r="K107" s="71" t="s">
        <v>80</v>
      </c>
      <c r="L107" s="264">
        <f>IFERROR(VLOOKUP( CONCATENATE($D107,$F$5,$E107), Raw!$A$5:$BC$10127,MATCH(L$8,Raw!$A$3:$BC$3,0), 0), "-")</f>
        <v>5887</v>
      </c>
    </row>
    <row r="108" spans="1:12" hidden="1" outlineLevel="1" x14ac:dyDescent="0.2">
      <c r="A108" s="248">
        <f t="shared" si="10"/>
        <v>43374</v>
      </c>
      <c r="B108" s="27"/>
      <c r="C108" s="26" t="s">
        <v>173</v>
      </c>
      <c r="D108" s="451" t="str">
        <f t="shared" si="13"/>
        <v>2018-19</v>
      </c>
      <c r="E108" s="452">
        <f t="shared" si="12"/>
        <v>10</v>
      </c>
      <c r="F108" s="54" t="s">
        <v>80</v>
      </c>
      <c r="G108" s="102" t="s">
        <v>80</v>
      </c>
      <c r="H108" s="71" t="s">
        <v>80</v>
      </c>
      <c r="I108" s="54" t="s">
        <v>80</v>
      </c>
      <c r="J108" s="102" t="s">
        <v>80</v>
      </c>
      <c r="K108" s="71" t="s">
        <v>80</v>
      </c>
      <c r="L108" s="264">
        <f>IFERROR(VLOOKUP( CONCATENATE($D108,$F$5,$E108), Raw!$A$5:$BC$10127,MATCH(L$8,Raw!$A$3:$BC$3,0), 0), "-")</f>
        <v>6761</v>
      </c>
    </row>
    <row r="109" spans="1:12" ht="12.75" hidden="1" customHeight="1" outlineLevel="1" x14ac:dyDescent="0.2">
      <c r="A109" s="248">
        <f t="shared" si="10"/>
        <v>43405</v>
      </c>
      <c r="B109" s="27"/>
      <c r="C109" s="26" t="s">
        <v>174</v>
      </c>
      <c r="D109" s="451" t="str">
        <f t="shared" si="13"/>
        <v>2018-19</v>
      </c>
      <c r="E109" s="452">
        <f t="shared" si="12"/>
        <v>11</v>
      </c>
      <c r="F109" s="54" t="s">
        <v>80</v>
      </c>
      <c r="G109" s="102" t="s">
        <v>80</v>
      </c>
      <c r="H109" s="71" t="s">
        <v>80</v>
      </c>
      <c r="I109" s="54" t="s">
        <v>80</v>
      </c>
      <c r="J109" s="102" t="s">
        <v>80</v>
      </c>
      <c r="K109" s="71" t="s">
        <v>80</v>
      </c>
      <c r="L109" s="264">
        <f>IFERROR(VLOOKUP( CONCATENATE($D109,$F$5,$E109), Raw!$A$5:$BC$10127,MATCH(L$8,Raw!$A$3:$BC$3,0), 0), "-")</f>
        <v>6623</v>
      </c>
    </row>
    <row r="110" spans="1:12" ht="12.75" hidden="1" customHeight="1" outlineLevel="1" x14ac:dyDescent="0.2">
      <c r="A110" s="248">
        <f t="shared" si="10"/>
        <v>43435</v>
      </c>
      <c r="B110" s="27"/>
      <c r="C110" s="26" t="s">
        <v>175</v>
      </c>
      <c r="D110" s="451" t="str">
        <f t="shared" si="13"/>
        <v>2018-19</v>
      </c>
      <c r="E110" s="452">
        <f t="shared" si="12"/>
        <v>12</v>
      </c>
      <c r="F110" s="54" t="s">
        <v>80</v>
      </c>
      <c r="G110" s="102" t="s">
        <v>80</v>
      </c>
      <c r="H110" s="71" t="s">
        <v>80</v>
      </c>
      <c r="I110" s="54" t="s">
        <v>80</v>
      </c>
      <c r="J110" s="102" t="s">
        <v>80</v>
      </c>
      <c r="K110" s="71" t="s">
        <v>80</v>
      </c>
      <c r="L110" s="264">
        <f>IFERROR(VLOOKUP( CONCATENATE($D110,$F$5,$E110), Raw!$A$5:$BC$10127,MATCH(L$8,Raw!$A$3:$BC$3,0), 0), "-")</f>
        <v>7225</v>
      </c>
    </row>
    <row r="111" spans="1:12" hidden="1" outlineLevel="1" x14ac:dyDescent="0.2">
      <c r="A111" s="248">
        <f t="shared" si="10"/>
        <v>43466</v>
      </c>
      <c r="B111" s="27"/>
      <c r="C111" s="26" t="s">
        <v>176</v>
      </c>
      <c r="D111" s="451" t="str">
        <f t="shared" si="13"/>
        <v>2018-19</v>
      </c>
      <c r="E111" s="452">
        <f t="shared" si="12"/>
        <v>1</v>
      </c>
      <c r="F111" s="54" t="s">
        <v>80</v>
      </c>
      <c r="G111" s="102" t="s">
        <v>80</v>
      </c>
      <c r="H111" s="71" t="s">
        <v>80</v>
      </c>
      <c r="I111" s="54" t="s">
        <v>80</v>
      </c>
      <c r="J111" s="102" t="s">
        <v>80</v>
      </c>
      <c r="K111" s="71" t="s">
        <v>80</v>
      </c>
      <c r="L111" s="264">
        <f>IFERROR(VLOOKUP( CONCATENATE($D111,$F$5,$E111), Raw!$A$5:$BC$10127,MATCH(L$8,Raw!$A$3:$BC$3,0), 0), "-")</f>
        <v>7670</v>
      </c>
    </row>
    <row r="112" spans="1:12" hidden="1" outlineLevel="1" x14ac:dyDescent="0.2">
      <c r="A112" s="248">
        <f t="shared" si="10"/>
        <v>43497</v>
      </c>
      <c r="B112" s="27"/>
      <c r="C112" s="26" t="s">
        <v>177</v>
      </c>
      <c r="D112" s="451" t="str">
        <f t="shared" si="13"/>
        <v>2018-19</v>
      </c>
      <c r="E112" s="452">
        <f t="shared" si="12"/>
        <v>2</v>
      </c>
      <c r="F112" s="54" t="s">
        <v>80</v>
      </c>
      <c r="G112" s="102" t="s">
        <v>80</v>
      </c>
      <c r="H112" s="71" t="s">
        <v>80</v>
      </c>
      <c r="I112" s="54" t="s">
        <v>80</v>
      </c>
      <c r="J112" s="102" t="s">
        <v>80</v>
      </c>
      <c r="K112" s="71" t="s">
        <v>80</v>
      </c>
      <c r="L112" s="264">
        <f>IFERROR(VLOOKUP( CONCATENATE($D112,$F$5,$E112), Raw!$A$5:$BC$10127,MATCH(L$8,Raw!$A$3:$BC$3,0), 0), "-")</f>
        <v>6522</v>
      </c>
    </row>
    <row r="113" spans="1:12" hidden="1" outlineLevel="1" x14ac:dyDescent="0.2">
      <c r="A113" s="248">
        <f t="shared" si="10"/>
        <v>43525</v>
      </c>
      <c r="B113" s="27"/>
      <c r="C113" s="26" t="s">
        <v>178</v>
      </c>
      <c r="D113" s="451" t="str">
        <f t="shared" si="13"/>
        <v>2018-19</v>
      </c>
      <c r="E113" s="452">
        <f t="shared" si="12"/>
        <v>3</v>
      </c>
      <c r="F113" s="54" t="s">
        <v>80</v>
      </c>
      <c r="G113" s="102" t="s">
        <v>80</v>
      </c>
      <c r="H113" s="71" t="s">
        <v>80</v>
      </c>
      <c r="I113" s="54" t="s">
        <v>80</v>
      </c>
      <c r="J113" s="102" t="s">
        <v>80</v>
      </c>
      <c r="K113" s="71" t="s">
        <v>80</v>
      </c>
      <c r="L113" s="264">
        <f>IFERROR(VLOOKUP( CONCATENATE($D113,$F$5,$E113), Raw!$A$5:$BC$10127,MATCH(L$8,Raw!$A$3:$BC$3,0), 0), "-")</f>
        <v>6642</v>
      </c>
    </row>
    <row r="114" spans="1:12" collapsed="1" x14ac:dyDescent="0.2">
      <c r="A114" s="248"/>
      <c r="B114" s="31"/>
      <c r="C114" s="30" t="s">
        <v>193</v>
      </c>
      <c r="D114" s="453"/>
      <c r="E114" s="454"/>
      <c r="F114" s="55" t="s">
        <v>80</v>
      </c>
      <c r="G114" s="103" t="s">
        <v>80</v>
      </c>
      <c r="H114" s="72" t="s">
        <v>80</v>
      </c>
      <c r="I114" s="55" t="s">
        <v>80</v>
      </c>
      <c r="J114" s="103" t="s">
        <v>80</v>
      </c>
      <c r="K114" s="72" t="s">
        <v>80</v>
      </c>
      <c r="L114" s="265">
        <f>IFERROR(SUM(L102:L113), "-")</f>
        <v>79195</v>
      </c>
    </row>
    <row r="115" spans="1:12" ht="12.75" hidden="1" customHeight="1" outlineLevel="1" x14ac:dyDescent="0.2">
      <c r="A115" s="248">
        <f>DATE(LEFT(D115,4)+IF(E115&lt;4,1,0),E115,1)</f>
        <v>43556</v>
      </c>
      <c r="B115" s="27" t="s">
        <v>194</v>
      </c>
      <c r="C115" s="26" t="s">
        <v>167</v>
      </c>
      <c r="D115" s="449" t="str">
        <f t="shared" ref="D115:D126" si="14">IF(B115="",D114,LEFT(B115,7))</f>
        <v>2019-20</v>
      </c>
      <c r="E115" s="450">
        <f>MONTH(1&amp;LEFT(C115,3))</f>
        <v>4</v>
      </c>
      <c r="F115" s="54" t="s">
        <v>80</v>
      </c>
      <c r="G115" s="102" t="s">
        <v>80</v>
      </c>
      <c r="H115" s="71" t="s">
        <v>80</v>
      </c>
      <c r="I115" s="54" t="s">
        <v>80</v>
      </c>
      <c r="J115" s="102" t="s">
        <v>80</v>
      </c>
      <c r="K115" s="71" t="s">
        <v>80</v>
      </c>
      <c r="L115" s="264">
        <f>IFERROR(VLOOKUP( CONCATENATE($D115,$F$5,$E115), Raw!$A$5:$BC$10127,MATCH(L$8,Raw!$A$3:$BC$3,0), 0), "-")</f>
        <v>6345</v>
      </c>
    </row>
    <row r="116" spans="1:12" ht="12.75" hidden="1" customHeight="1" outlineLevel="1" x14ac:dyDescent="0.2">
      <c r="A116" s="248">
        <f t="shared" si="10"/>
        <v>43586</v>
      </c>
      <c r="B116" s="27"/>
      <c r="C116" s="26" t="s">
        <v>168</v>
      </c>
      <c r="D116" s="451" t="str">
        <f t="shared" si="14"/>
        <v>2019-20</v>
      </c>
      <c r="E116" s="452">
        <f t="shared" si="12"/>
        <v>5</v>
      </c>
      <c r="F116" s="54" t="s">
        <v>80</v>
      </c>
      <c r="G116" s="102" t="s">
        <v>80</v>
      </c>
      <c r="H116" s="71" t="s">
        <v>80</v>
      </c>
      <c r="I116" s="54" t="s">
        <v>80</v>
      </c>
      <c r="J116" s="102" t="s">
        <v>80</v>
      </c>
      <c r="K116" s="71" t="s">
        <v>80</v>
      </c>
      <c r="L116" s="264">
        <f>IFERROR(VLOOKUP( CONCATENATE($D116,$F$5,$E116), Raw!$A$5:$BC$10127,MATCH(L$8,Raw!$A$3:$BC$3,0), 0), "-")</f>
        <v>6037</v>
      </c>
    </row>
    <row r="117" spans="1:12" hidden="1" outlineLevel="1" x14ac:dyDescent="0.2">
      <c r="A117" s="248">
        <f t="shared" si="10"/>
        <v>43617</v>
      </c>
      <c r="B117" s="27"/>
      <c r="C117" s="26" t="s">
        <v>169</v>
      </c>
      <c r="D117" s="451" t="str">
        <f t="shared" si="14"/>
        <v>2019-20</v>
      </c>
      <c r="E117" s="452">
        <f t="shared" si="12"/>
        <v>6</v>
      </c>
      <c r="F117" s="54" t="s">
        <v>80</v>
      </c>
      <c r="G117" s="102" t="s">
        <v>80</v>
      </c>
      <c r="H117" s="71" t="s">
        <v>80</v>
      </c>
      <c r="I117" s="54" t="s">
        <v>80</v>
      </c>
      <c r="J117" s="102" t="s">
        <v>80</v>
      </c>
      <c r="K117" s="71" t="s">
        <v>80</v>
      </c>
      <c r="L117" s="264">
        <f>IFERROR(VLOOKUP( CONCATENATE($D117,$F$5,$E117), Raw!$A$5:$BC$10127,MATCH(L$8,Raw!$A$3:$BC$3,0), 0), "-")</f>
        <v>5724</v>
      </c>
    </row>
    <row r="118" spans="1:12" hidden="1" outlineLevel="1" x14ac:dyDescent="0.2">
      <c r="A118" s="248">
        <f t="shared" si="10"/>
        <v>43647</v>
      </c>
      <c r="B118" s="27"/>
      <c r="C118" s="26" t="s">
        <v>170</v>
      </c>
      <c r="D118" s="451" t="str">
        <f t="shared" si="14"/>
        <v>2019-20</v>
      </c>
      <c r="E118" s="452">
        <f t="shared" si="12"/>
        <v>7</v>
      </c>
      <c r="F118" s="54" t="s">
        <v>80</v>
      </c>
      <c r="G118" s="102" t="s">
        <v>80</v>
      </c>
      <c r="H118" s="71" t="s">
        <v>80</v>
      </c>
      <c r="I118" s="54" t="s">
        <v>80</v>
      </c>
      <c r="J118" s="102" t="s">
        <v>80</v>
      </c>
      <c r="K118" s="71" t="s">
        <v>80</v>
      </c>
      <c r="L118" s="264">
        <f>IFERROR(VLOOKUP( CONCATENATE($D118,$F$5,$E118), Raw!$A$5:$BC$10127,MATCH(L$8,Raw!$A$3:$BC$3,0), 0), "-")</f>
        <v>6373</v>
      </c>
    </row>
    <row r="119" spans="1:12" hidden="1" outlineLevel="1" x14ac:dyDescent="0.2">
      <c r="A119" s="248">
        <f t="shared" si="10"/>
        <v>43678</v>
      </c>
      <c r="B119" s="27"/>
      <c r="C119" s="26" t="s">
        <v>171</v>
      </c>
      <c r="D119" s="451" t="str">
        <f t="shared" si="14"/>
        <v>2019-20</v>
      </c>
      <c r="E119" s="452">
        <f t="shared" si="12"/>
        <v>8</v>
      </c>
      <c r="F119" s="54" t="s">
        <v>80</v>
      </c>
      <c r="G119" s="102" t="s">
        <v>80</v>
      </c>
      <c r="H119" s="71" t="s">
        <v>80</v>
      </c>
      <c r="I119" s="54" t="s">
        <v>80</v>
      </c>
      <c r="J119" s="102" t="s">
        <v>80</v>
      </c>
      <c r="K119" s="71" t="s">
        <v>80</v>
      </c>
      <c r="L119" s="264">
        <f>IFERROR(VLOOKUP( CONCATENATE($D119,$F$5,$E119), Raw!$A$5:$BC$10127,MATCH(L$8,Raw!$A$3:$BC$3,0), 0), "-")</f>
        <v>6100</v>
      </c>
    </row>
    <row r="120" spans="1:12" hidden="1" outlineLevel="1" x14ac:dyDescent="0.2">
      <c r="A120" s="248">
        <f t="shared" si="10"/>
        <v>43709</v>
      </c>
      <c r="B120" s="27"/>
      <c r="C120" s="26" t="s">
        <v>172</v>
      </c>
      <c r="D120" s="451" t="str">
        <f t="shared" si="14"/>
        <v>2019-20</v>
      </c>
      <c r="E120" s="452">
        <f t="shared" si="12"/>
        <v>9</v>
      </c>
      <c r="F120" s="54" t="s">
        <v>80</v>
      </c>
      <c r="G120" s="102" t="s">
        <v>80</v>
      </c>
      <c r="H120" s="71" t="s">
        <v>80</v>
      </c>
      <c r="I120" s="54" t="s">
        <v>80</v>
      </c>
      <c r="J120" s="102" t="s">
        <v>80</v>
      </c>
      <c r="K120" s="71" t="s">
        <v>80</v>
      </c>
      <c r="L120" s="264">
        <f>IFERROR(VLOOKUP( CONCATENATE($D120,$F$5,$E120), Raw!$A$5:$BC$10127,MATCH(L$8,Raw!$A$3:$BC$3,0), 0), "-")</f>
        <v>6135</v>
      </c>
    </row>
    <row r="121" spans="1:12" hidden="1" outlineLevel="1" x14ac:dyDescent="0.2">
      <c r="A121" s="248">
        <f t="shared" si="10"/>
        <v>43739</v>
      </c>
      <c r="B121" s="27"/>
      <c r="C121" s="26" t="s">
        <v>173</v>
      </c>
      <c r="D121" s="451" t="str">
        <f t="shared" si="14"/>
        <v>2019-20</v>
      </c>
      <c r="E121" s="452">
        <f t="shared" si="12"/>
        <v>10</v>
      </c>
      <c r="F121" s="54" t="s">
        <v>80</v>
      </c>
      <c r="G121" s="102" t="s">
        <v>80</v>
      </c>
      <c r="H121" s="71" t="s">
        <v>80</v>
      </c>
      <c r="I121" s="54" t="s">
        <v>80</v>
      </c>
      <c r="J121" s="102" t="s">
        <v>80</v>
      </c>
      <c r="K121" s="71" t="s">
        <v>80</v>
      </c>
      <c r="L121" s="264">
        <f>IFERROR(VLOOKUP( CONCATENATE($D121,$F$5,$E121), Raw!$A$5:$BC$10127,MATCH(L$8,Raw!$A$3:$BC$3,0), 0), "-")</f>
        <v>6783</v>
      </c>
    </row>
    <row r="122" spans="1:12" hidden="1" outlineLevel="1" x14ac:dyDescent="0.2">
      <c r="A122" s="248">
        <f t="shared" si="10"/>
        <v>43770</v>
      </c>
      <c r="B122" s="27"/>
      <c r="C122" s="26" t="s">
        <v>174</v>
      </c>
      <c r="D122" s="451" t="str">
        <f t="shared" si="14"/>
        <v>2019-20</v>
      </c>
      <c r="E122" s="452">
        <f t="shared" si="12"/>
        <v>11</v>
      </c>
      <c r="F122" s="54" t="s">
        <v>80</v>
      </c>
      <c r="G122" s="102" t="s">
        <v>80</v>
      </c>
      <c r="H122" s="71" t="s">
        <v>80</v>
      </c>
      <c r="I122" s="54" t="s">
        <v>80</v>
      </c>
      <c r="J122" s="102" t="s">
        <v>80</v>
      </c>
      <c r="K122" s="71" t="s">
        <v>80</v>
      </c>
      <c r="L122" s="264">
        <f>IFERROR(VLOOKUP( CONCATENATE($D122,$F$5,$E122), Raw!$A$5:$BC$10127,MATCH(L$8,Raw!$A$3:$BC$3,0), 0), "-")</f>
        <v>7152</v>
      </c>
    </row>
    <row r="123" spans="1:12" hidden="1" outlineLevel="1" x14ac:dyDescent="0.2">
      <c r="A123" s="248">
        <f t="shared" si="10"/>
        <v>43800</v>
      </c>
      <c r="B123" s="27"/>
      <c r="C123" s="26" t="s">
        <v>175</v>
      </c>
      <c r="D123" s="451" t="str">
        <f t="shared" si="14"/>
        <v>2019-20</v>
      </c>
      <c r="E123" s="452">
        <f t="shared" si="12"/>
        <v>12</v>
      </c>
      <c r="F123" s="54" t="s">
        <v>80</v>
      </c>
      <c r="G123" s="102" t="s">
        <v>80</v>
      </c>
      <c r="H123" s="71" t="s">
        <v>80</v>
      </c>
      <c r="I123" s="54" t="s">
        <v>80</v>
      </c>
      <c r="J123" s="102" t="s">
        <v>80</v>
      </c>
      <c r="K123" s="71" t="s">
        <v>80</v>
      </c>
      <c r="L123" s="264">
        <f>IFERROR(VLOOKUP( CONCATENATE($D123,$F$5,$E123), Raw!$A$5:$BC$10127,MATCH(L$8,Raw!$A$3:$BC$3,0), 0), "-")</f>
        <v>8737</v>
      </c>
    </row>
    <row r="124" spans="1:12" hidden="1" outlineLevel="1" x14ac:dyDescent="0.2">
      <c r="A124" s="248">
        <f t="shared" si="10"/>
        <v>43831</v>
      </c>
      <c r="B124" s="27"/>
      <c r="C124" s="26" t="s">
        <v>176</v>
      </c>
      <c r="D124" s="451" t="str">
        <f t="shared" si="14"/>
        <v>2019-20</v>
      </c>
      <c r="E124" s="452">
        <f t="shared" si="12"/>
        <v>1</v>
      </c>
      <c r="F124" s="54" t="s">
        <v>80</v>
      </c>
      <c r="G124" s="102" t="s">
        <v>80</v>
      </c>
      <c r="H124" s="71" t="s">
        <v>80</v>
      </c>
      <c r="I124" s="54" t="s">
        <v>80</v>
      </c>
      <c r="J124" s="102" t="s">
        <v>80</v>
      </c>
      <c r="K124" s="71" t="s">
        <v>80</v>
      </c>
      <c r="L124" s="264">
        <f>IFERROR(VLOOKUP( CONCATENATE($D124,$F$5,$E124), Raw!$A$5:$BC$10127,MATCH(L$8,Raw!$A$3:$BC$3,0), 0), "-")</f>
        <v>8145</v>
      </c>
    </row>
    <row r="125" spans="1:12" hidden="1" outlineLevel="1" x14ac:dyDescent="0.2">
      <c r="A125" s="248">
        <f t="shared" si="10"/>
        <v>43862</v>
      </c>
      <c r="B125" s="27"/>
      <c r="C125" s="26" t="s">
        <v>177</v>
      </c>
      <c r="D125" s="451" t="str">
        <f t="shared" si="14"/>
        <v>2019-20</v>
      </c>
      <c r="E125" s="452">
        <f t="shared" si="12"/>
        <v>2</v>
      </c>
      <c r="F125" s="54" t="s">
        <v>80</v>
      </c>
      <c r="G125" s="102" t="s">
        <v>80</v>
      </c>
      <c r="H125" s="71" t="s">
        <v>80</v>
      </c>
      <c r="I125" s="54" t="s">
        <v>80</v>
      </c>
      <c r="J125" s="102" t="s">
        <v>80</v>
      </c>
      <c r="K125" s="71" t="s">
        <v>80</v>
      </c>
      <c r="L125" s="264">
        <f>IFERROR(VLOOKUP( CONCATENATE($D125,$F$5,$E125), Raw!$A$5:$BC$10127,MATCH(L$8,Raw!$A$3:$BC$3,0), 0), "-")</f>
        <v>7008</v>
      </c>
    </row>
    <row r="126" spans="1:12" hidden="1" outlineLevel="1" x14ac:dyDescent="0.2">
      <c r="A126" s="248">
        <f t="shared" si="10"/>
        <v>43891</v>
      </c>
      <c r="B126" s="27"/>
      <c r="C126" s="26" t="s">
        <v>178</v>
      </c>
      <c r="D126" s="451" t="str">
        <f t="shared" si="14"/>
        <v>2019-20</v>
      </c>
      <c r="E126" s="452">
        <f t="shared" si="12"/>
        <v>3</v>
      </c>
      <c r="F126" s="54" t="s">
        <v>80</v>
      </c>
      <c r="G126" s="102" t="s">
        <v>80</v>
      </c>
      <c r="H126" s="71" t="s">
        <v>80</v>
      </c>
      <c r="I126" s="54" t="s">
        <v>80</v>
      </c>
      <c r="J126" s="102" t="s">
        <v>80</v>
      </c>
      <c r="K126" s="71" t="s">
        <v>80</v>
      </c>
      <c r="L126" s="264">
        <f>IFERROR(VLOOKUP( CONCATENATE($D126,$F$5,$E126), Raw!$A$5:$BC$10127,MATCH(L$8,Raw!$A$3:$BC$3,0), 0), "-")</f>
        <v>8607</v>
      </c>
    </row>
    <row r="127" spans="1:12" collapsed="1" x14ac:dyDescent="0.2">
      <c r="A127" s="248"/>
      <c r="B127" s="31"/>
      <c r="C127" s="30" t="s">
        <v>195</v>
      </c>
      <c r="D127" s="453"/>
      <c r="E127" s="454"/>
      <c r="F127" s="55" t="s">
        <v>80</v>
      </c>
      <c r="G127" s="103" t="s">
        <v>80</v>
      </c>
      <c r="H127" s="72" t="s">
        <v>80</v>
      </c>
      <c r="I127" s="55" t="s">
        <v>80</v>
      </c>
      <c r="J127" s="103" t="s">
        <v>80</v>
      </c>
      <c r="K127" s="72" t="s">
        <v>80</v>
      </c>
      <c r="L127" s="265">
        <f>IFERROR(SUM(L115:L126), "-")</f>
        <v>83146</v>
      </c>
    </row>
    <row r="128" spans="1:12" hidden="1" outlineLevel="1" x14ac:dyDescent="0.2">
      <c r="A128" s="248">
        <f>DATE(LEFT(D128,4)+IF(E128&lt;4,1,0),E128,1)</f>
        <v>43922</v>
      </c>
      <c r="B128" s="27" t="s">
        <v>196</v>
      </c>
      <c r="C128" s="26" t="s">
        <v>167</v>
      </c>
      <c r="D128" s="449" t="str">
        <f t="shared" ref="D128:D139" si="15">IF(B128="",D127,LEFT(B128,7))</f>
        <v>2020-21</v>
      </c>
      <c r="E128" s="450">
        <f>MONTH(1&amp;LEFT(C128,3))</f>
        <v>4</v>
      </c>
      <c r="F128" s="54" t="s">
        <v>80</v>
      </c>
      <c r="G128" s="102" t="s">
        <v>80</v>
      </c>
      <c r="H128" s="71" t="s">
        <v>80</v>
      </c>
      <c r="I128" s="54" t="s">
        <v>80</v>
      </c>
      <c r="J128" s="102" t="s">
        <v>80</v>
      </c>
      <c r="K128" s="71" t="s">
        <v>80</v>
      </c>
      <c r="L128" s="264">
        <f>IFERROR(VLOOKUP( CONCATENATE($D128,$F$5,$E128), Raw!$A$5:$BC$10127,MATCH(L$8,Raw!$A$3:$BC$3,0), 0), "-")</f>
        <v>10208</v>
      </c>
    </row>
    <row r="129" spans="1:12" hidden="1" outlineLevel="1" x14ac:dyDescent="0.2">
      <c r="A129" s="248">
        <f t="shared" si="10"/>
        <v>43952</v>
      </c>
      <c r="B129" s="27"/>
      <c r="C129" s="26" t="s">
        <v>168</v>
      </c>
      <c r="D129" s="451" t="str">
        <f t="shared" si="15"/>
        <v>2020-21</v>
      </c>
      <c r="E129" s="452">
        <f t="shared" si="12"/>
        <v>5</v>
      </c>
      <c r="F129" s="54" t="s">
        <v>80</v>
      </c>
      <c r="G129" s="102" t="s">
        <v>80</v>
      </c>
      <c r="H129" s="71" t="s">
        <v>80</v>
      </c>
      <c r="I129" s="54" t="s">
        <v>80</v>
      </c>
      <c r="J129" s="102" t="s">
        <v>80</v>
      </c>
      <c r="K129" s="71" t="s">
        <v>80</v>
      </c>
      <c r="L129" s="264">
        <f>IFERROR(VLOOKUP( CONCATENATE($D129,$F$5,$E129), Raw!$A$5:$BC$10127,MATCH(L$8,Raw!$A$3:$BC$3,0), 0), "-")</f>
        <v>7639</v>
      </c>
    </row>
    <row r="130" spans="1:12" hidden="1" outlineLevel="1" x14ac:dyDescent="0.2">
      <c r="A130" s="248">
        <f t="shared" si="10"/>
        <v>43983</v>
      </c>
      <c r="B130" s="27"/>
      <c r="C130" s="26" t="s">
        <v>169</v>
      </c>
      <c r="D130" s="451" t="str">
        <f t="shared" si="15"/>
        <v>2020-21</v>
      </c>
      <c r="E130" s="452">
        <f t="shared" si="12"/>
        <v>6</v>
      </c>
      <c r="F130" s="54" t="s">
        <v>80</v>
      </c>
      <c r="G130" s="102" t="s">
        <v>80</v>
      </c>
      <c r="H130" s="71" t="s">
        <v>80</v>
      </c>
      <c r="I130" s="54" t="s">
        <v>80</v>
      </c>
      <c r="J130" s="102" t="s">
        <v>80</v>
      </c>
      <c r="K130" s="71" t="s">
        <v>80</v>
      </c>
      <c r="L130" s="264">
        <f>IFERROR(VLOOKUP( CONCATENATE($D130,$F$5,$E130), Raw!$A$5:$BC$10127,MATCH(L$8,Raw!$A$3:$BC$3,0), 0), "-")</f>
        <v>6838</v>
      </c>
    </row>
    <row r="131" spans="1:12" hidden="1" outlineLevel="1" x14ac:dyDescent="0.2">
      <c r="A131" s="248">
        <f t="shared" si="10"/>
        <v>44013</v>
      </c>
      <c r="B131" s="27"/>
      <c r="C131" s="26" t="s">
        <v>170</v>
      </c>
      <c r="D131" s="451" t="str">
        <f t="shared" si="15"/>
        <v>2020-21</v>
      </c>
      <c r="E131" s="452">
        <f t="shared" si="12"/>
        <v>7</v>
      </c>
      <c r="F131" s="54" t="s">
        <v>80</v>
      </c>
      <c r="G131" s="102" t="s">
        <v>80</v>
      </c>
      <c r="H131" s="71" t="s">
        <v>80</v>
      </c>
      <c r="I131" s="54" t="s">
        <v>80</v>
      </c>
      <c r="J131" s="102" t="s">
        <v>80</v>
      </c>
      <c r="K131" s="71" t="s">
        <v>80</v>
      </c>
      <c r="L131" s="264">
        <f>IFERROR(VLOOKUP( CONCATENATE($D131,$F$5,$E131), Raw!$A$5:$BC$10127,MATCH(L$8,Raw!$A$3:$BC$3,0), 0), "-")</f>
        <v>6748</v>
      </c>
    </row>
    <row r="132" spans="1:12" hidden="1" outlineLevel="1" x14ac:dyDescent="0.2">
      <c r="A132" s="248">
        <f t="shared" si="10"/>
        <v>44044</v>
      </c>
      <c r="B132" s="27"/>
      <c r="C132" s="26" t="s">
        <v>171</v>
      </c>
      <c r="D132" s="451" t="str">
        <f t="shared" si="15"/>
        <v>2020-21</v>
      </c>
      <c r="E132" s="452">
        <f t="shared" si="12"/>
        <v>8</v>
      </c>
      <c r="F132" s="54" t="s">
        <v>80</v>
      </c>
      <c r="G132" s="102" t="s">
        <v>80</v>
      </c>
      <c r="H132" s="71" t="s">
        <v>80</v>
      </c>
      <c r="I132" s="54" t="s">
        <v>80</v>
      </c>
      <c r="J132" s="102" t="s">
        <v>80</v>
      </c>
      <c r="K132" s="71" t="s">
        <v>80</v>
      </c>
      <c r="L132" s="264">
        <f>IFERROR(VLOOKUP( CONCATENATE($D132,$F$5,$E132), Raw!$A$5:$BC$10127,MATCH(L$8,Raw!$A$3:$BC$3,0), 0), "-")</f>
        <v>7168</v>
      </c>
    </row>
    <row r="133" spans="1:12" hidden="1" outlineLevel="1" x14ac:dyDescent="0.2">
      <c r="A133" s="248">
        <f t="shared" si="10"/>
        <v>44075</v>
      </c>
      <c r="B133" s="27"/>
      <c r="C133" s="26" t="s">
        <v>172</v>
      </c>
      <c r="D133" s="451" t="str">
        <f t="shared" si="15"/>
        <v>2020-21</v>
      </c>
      <c r="E133" s="452">
        <f t="shared" si="12"/>
        <v>9</v>
      </c>
      <c r="F133" s="54" t="s">
        <v>80</v>
      </c>
      <c r="G133" s="102" t="s">
        <v>80</v>
      </c>
      <c r="H133" s="71" t="s">
        <v>80</v>
      </c>
      <c r="I133" s="54" t="s">
        <v>80</v>
      </c>
      <c r="J133" s="102" t="s">
        <v>80</v>
      </c>
      <c r="K133" s="71" t="s">
        <v>80</v>
      </c>
      <c r="L133" s="264">
        <f>IFERROR(VLOOKUP( CONCATENATE($D133,$F$5,$E133), Raw!$A$5:$BC$10127,MATCH(L$8,Raw!$A$3:$BC$3,0), 0), "-")</f>
        <v>6889</v>
      </c>
    </row>
    <row r="134" spans="1:12" hidden="1" outlineLevel="1" x14ac:dyDescent="0.2">
      <c r="A134" s="248">
        <f t="shared" si="10"/>
        <v>44105</v>
      </c>
      <c r="B134" s="27"/>
      <c r="C134" s="26" t="s">
        <v>173</v>
      </c>
      <c r="D134" s="451" t="str">
        <f t="shared" si="15"/>
        <v>2020-21</v>
      </c>
      <c r="E134" s="452">
        <f t="shared" si="12"/>
        <v>10</v>
      </c>
      <c r="F134" s="54" t="s">
        <v>80</v>
      </c>
      <c r="G134" s="102" t="s">
        <v>80</v>
      </c>
      <c r="H134" s="71" t="s">
        <v>80</v>
      </c>
      <c r="I134" s="54" t="s">
        <v>80</v>
      </c>
      <c r="J134" s="102" t="s">
        <v>80</v>
      </c>
      <c r="K134" s="71" t="s">
        <v>80</v>
      </c>
      <c r="L134" s="264">
        <f>IFERROR(VLOOKUP( CONCATENATE($D134,$F$5,$E134), Raw!$A$5:$BC$10127,MATCH(L$8,Raw!$A$3:$BC$3,0), 0), "-")</f>
        <v>7727</v>
      </c>
    </row>
    <row r="135" spans="1:12" hidden="1" outlineLevel="1" x14ac:dyDescent="0.2">
      <c r="A135" s="248">
        <f t="shared" si="10"/>
        <v>44136</v>
      </c>
      <c r="B135" s="27"/>
      <c r="C135" s="26" t="s">
        <v>174</v>
      </c>
      <c r="D135" s="451" t="str">
        <f t="shared" si="15"/>
        <v>2020-21</v>
      </c>
      <c r="E135" s="452">
        <f t="shared" si="12"/>
        <v>11</v>
      </c>
      <c r="F135" s="54" t="s">
        <v>80</v>
      </c>
      <c r="G135" s="102" t="s">
        <v>80</v>
      </c>
      <c r="H135" s="71" t="s">
        <v>80</v>
      </c>
      <c r="I135" s="54" t="s">
        <v>80</v>
      </c>
      <c r="J135" s="102" t="s">
        <v>80</v>
      </c>
      <c r="K135" s="71" t="s">
        <v>80</v>
      </c>
      <c r="L135" s="264">
        <f>IFERROR(VLOOKUP( CONCATENATE($D135,$F$5,$E135), Raw!$A$5:$BC$10127,MATCH(L$8,Raw!$A$3:$BC$3,0), 0), "-")</f>
        <v>7684</v>
      </c>
    </row>
    <row r="136" spans="1:12" hidden="1" outlineLevel="1" x14ac:dyDescent="0.2">
      <c r="A136" s="248">
        <f t="shared" si="10"/>
        <v>44166</v>
      </c>
      <c r="B136" s="27"/>
      <c r="C136" s="26" t="s">
        <v>175</v>
      </c>
      <c r="D136" s="451" t="str">
        <f t="shared" si="15"/>
        <v>2020-21</v>
      </c>
      <c r="E136" s="452">
        <f t="shared" si="12"/>
        <v>12</v>
      </c>
      <c r="F136" s="54" t="s">
        <v>80</v>
      </c>
      <c r="G136" s="102" t="s">
        <v>80</v>
      </c>
      <c r="H136" s="71" t="s">
        <v>80</v>
      </c>
      <c r="I136" s="54" t="s">
        <v>80</v>
      </c>
      <c r="J136" s="102" t="s">
        <v>80</v>
      </c>
      <c r="K136" s="71" t="s">
        <v>80</v>
      </c>
      <c r="L136" s="264">
        <f>IFERROR(VLOOKUP( CONCATENATE($D136,$F$5,$E136), Raw!$A$5:$BC$10127,MATCH(L$8,Raw!$A$3:$BC$3,0), 0), "-")</f>
        <v>9259</v>
      </c>
    </row>
    <row r="137" spans="1:12" hidden="1" outlineLevel="1" x14ac:dyDescent="0.2">
      <c r="A137" s="248">
        <f t="shared" si="10"/>
        <v>44197</v>
      </c>
      <c r="B137" s="27"/>
      <c r="C137" s="26" t="s">
        <v>176</v>
      </c>
      <c r="D137" s="451" t="str">
        <f t="shared" si="15"/>
        <v>2020-21</v>
      </c>
      <c r="E137" s="452">
        <f t="shared" si="12"/>
        <v>1</v>
      </c>
      <c r="F137" s="54">
        <f>IFERROR(VLOOKUP( CONCATENATE($D137,$F$5,$E137), Raw!$A$5:$BC$10127,MATCH(F$8,Raw!$A$3:$BC$3,0), 0), "-")</f>
        <v>3567</v>
      </c>
      <c r="G137" s="102">
        <f>IFERROR(VLOOKUP( CONCATENATE($D137,$F$5,$E137), Raw!$A$5:$BC$10127,MATCH(G$8,Raw!$A$3:$BC$3,0), 0), "-")</f>
        <v>211</v>
      </c>
      <c r="H137" s="71">
        <f t="shared" ref="H137:H142" si="16">IF( ISERROR(G137/F137), "-", G137/F137)</f>
        <v>5.9153350154191195E-2</v>
      </c>
      <c r="I137" s="54">
        <f>IFERROR(VLOOKUP( CONCATENATE($D137,$F$5,$E137), Raw!$A$5:$BC$10127,MATCH(I$8,Raw!$A$3:$BC$3,0), 0), "-")</f>
        <v>392</v>
      </c>
      <c r="J137" s="102">
        <f>IFERROR(VLOOKUP( CONCATENATE($D137,$F$5,$E137), Raw!$A$5:$BC$10127,MATCH(J$8,Raw!$A$3:$BC$3,0), 0), "-")</f>
        <v>86</v>
      </c>
      <c r="K137" s="71">
        <f>IF( ISERROR(J137/I137), "-", J137/I137)</f>
        <v>0.21938775510204081</v>
      </c>
      <c r="L137" s="264">
        <f>IFERROR(VLOOKUP( CONCATENATE($D137,$F$5,$E137), Raw!$A$5:$BC$10127,MATCH(L$8,Raw!$A$3:$BC$3,0), 0), "-")</f>
        <v>10724</v>
      </c>
    </row>
    <row r="138" spans="1:12" hidden="1" outlineLevel="1" x14ac:dyDescent="0.2">
      <c r="A138" s="248">
        <f t="shared" si="10"/>
        <v>44228</v>
      </c>
      <c r="B138" s="27"/>
      <c r="C138" s="26" t="s">
        <v>177</v>
      </c>
      <c r="D138" s="451" t="str">
        <f t="shared" si="15"/>
        <v>2020-21</v>
      </c>
      <c r="E138" s="452">
        <f t="shared" si="12"/>
        <v>2</v>
      </c>
      <c r="F138" s="54">
        <f>IFERROR(VLOOKUP( CONCATENATE($D138,$F$5,$E138), Raw!$A$5:$BC$10127,MATCH(F$8,Raw!$A$3:$BC$3,0), 0), "-")</f>
        <v>2504</v>
      </c>
      <c r="G138" s="102">
        <f>IFERROR(VLOOKUP( CONCATENATE($D138,$F$5,$E138), Raw!$A$5:$BC$10127,MATCH(G$8,Raw!$A$3:$BC$3,0), 0), "-")</f>
        <v>221</v>
      </c>
      <c r="H138" s="71">
        <f t="shared" si="16"/>
        <v>8.8258785942492007E-2</v>
      </c>
      <c r="I138" s="54">
        <f>IFERROR(VLOOKUP( CONCATENATE($D138,$F$5,$E138), Raw!$A$5:$BC$10127,MATCH(I$8,Raw!$A$3:$BC$3,0), 0), "-")</f>
        <v>309</v>
      </c>
      <c r="J138" s="102">
        <f>IFERROR(VLOOKUP( CONCATENATE($D138,$F$5,$E138), Raw!$A$5:$BC$10127,MATCH(J$8,Raw!$A$3:$BC$3,0), 0), "-")</f>
        <v>84</v>
      </c>
      <c r="K138" s="71">
        <f>IF( ISERROR(J138/I138), "-", J138/I138)</f>
        <v>0.27184466019417475</v>
      </c>
      <c r="L138" s="264">
        <f>IFERROR(VLOOKUP( CONCATENATE($D138,$F$5,$E138), Raw!$A$5:$BC$10127,MATCH(L$8,Raw!$A$3:$BC$3,0), 0), "-")</f>
        <v>7699</v>
      </c>
    </row>
    <row r="139" spans="1:12" hidden="1" outlineLevel="1" x14ac:dyDescent="0.2">
      <c r="A139" s="248">
        <f t="shared" si="10"/>
        <v>44256</v>
      </c>
      <c r="B139" s="27"/>
      <c r="C139" s="26" t="s">
        <v>178</v>
      </c>
      <c r="D139" s="451" t="str">
        <f t="shared" si="15"/>
        <v>2020-21</v>
      </c>
      <c r="E139" s="452">
        <f t="shared" si="12"/>
        <v>3</v>
      </c>
      <c r="F139" s="54">
        <f>IFERROR(VLOOKUP( CONCATENATE($D139,$F$5,$E139), Raw!$A$5:$BC$10127,MATCH(F$8,Raw!$A$3:$BC$3,0), 0), "-")</f>
        <v>2504</v>
      </c>
      <c r="G139" s="102">
        <f>IFERROR(VLOOKUP( CONCATENATE($D139,$F$5,$E139), Raw!$A$5:$BC$10127,MATCH(G$8,Raw!$A$3:$BC$3,0), 0), "-")</f>
        <v>249</v>
      </c>
      <c r="H139" s="71">
        <f t="shared" si="16"/>
        <v>9.9440894568690097E-2</v>
      </c>
      <c r="I139" s="54">
        <f>IFERROR(VLOOKUP( CONCATENATE($D139,$F$5,$E139), Raw!$A$5:$BC$10127,MATCH(I$8,Raw!$A$3:$BC$3,0), 0), "-")</f>
        <v>360</v>
      </c>
      <c r="J139" s="102">
        <f>IFERROR(VLOOKUP( CONCATENATE($D139,$F$5,$E139), Raw!$A$5:$BC$10127,MATCH(J$8,Raw!$A$3:$BC$3,0), 0), "-")</f>
        <v>99</v>
      </c>
      <c r="K139" s="71">
        <f>IF( ISERROR(J139/I139), "-", J139/I139)</f>
        <v>0.27500000000000002</v>
      </c>
      <c r="L139" s="264">
        <f>IFERROR(VLOOKUP( CONCATENATE($D139,$F$5,$E139), Raw!$A$5:$BC$10127,MATCH(L$8,Raw!$A$3:$BC$3,0), 0), "-")</f>
        <v>7473</v>
      </c>
    </row>
    <row r="140" spans="1:12" collapsed="1" x14ac:dyDescent="0.2">
      <c r="A140" s="248"/>
      <c r="B140" s="31"/>
      <c r="C140" s="30" t="s">
        <v>197</v>
      </c>
      <c r="D140" s="453"/>
      <c r="E140" s="454"/>
      <c r="F140" s="55">
        <f>SUM(F128:F139)</f>
        <v>8575</v>
      </c>
      <c r="G140" s="103">
        <f>SUM(G128:G139)</f>
        <v>681</v>
      </c>
      <c r="H140" s="72">
        <f t="shared" si="16"/>
        <v>7.9416909620991252E-2</v>
      </c>
      <c r="I140" s="55">
        <f>SUM(I128:I139)</f>
        <v>1061</v>
      </c>
      <c r="J140" s="103">
        <f>SUM(J128:J139)</f>
        <v>269</v>
      </c>
      <c r="K140" s="72">
        <f>IF( ISERROR(J140/I140), "-", J140/I140)</f>
        <v>0.25353440150801132</v>
      </c>
      <c r="L140" s="265">
        <f>IFERROR(SUM(L128:L139), "-")</f>
        <v>96056</v>
      </c>
    </row>
    <row r="141" spans="1:12" hidden="1" outlineLevel="1" x14ac:dyDescent="0.2">
      <c r="A141" s="248">
        <f>DATE(LEFT(D141,4)+IF(E141&lt;4,1,0),E141,1)</f>
        <v>44287</v>
      </c>
      <c r="B141" s="27" t="s">
        <v>198</v>
      </c>
      <c r="C141" s="26" t="s">
        <v>167</v>
      </c>
      <c r="D141" s="449" t="str">
        <f t="shared" ref="D141:D152" si="17">IF(B141="",D140,LEFT(B141,7))</f>
        <v>2021-22</v>
      </c>
      <c r="E141" s="450">
        <f>MONTH(1&amp;LEFT(C141,3))</f>
        <v>4</v>
      </c>
      <c r="F141" s="54">
        <f>IFERROR(VLOOKUP( CONCATENATE($D141,$F$5,$E141), Raw!$A$5:$BC$10127,MATCH(F$8,Raw!$A$3:$BC$3,0), 0), "-")</f>
        <v>2351</v>
      </c>
      <c r="G141" s="102">
        <f>IFERROR(VLOOKUP( CONCATENATE($D141,$F$5,$E141), Raw!$A$5:$BC$10127,MATCH(G$8,Raw!$A$3:$BC$3,0), 0), "-")</f>
        <v>260</v>
      </c>
      <c r="H141" s="71">
        <f t="shared" si="16"/>
        <v>0.11059123777116121</v>
      </c>
      <c r="I141" s="54">
        <f>IFERROR(VLOOKUP( CONCATENATE($D141,$F$5,$E141), Raw!$A$5:$BC$10127,MATCH(I$8,Raw!$A$3:$BC$3,0), 0), "-")</f>
        <v>363</v>
      </c>
      <c r="J141" s="102">
        <f>IFERROR(VLOOKUP( CONCATENATE($D141,$F$5,$E141), Raw!$A$5:$BC$10127,MATCH(J$8,Raw!$A$3:$BC$3,0), 0), "-")</f>
        <v>109</v>
      </c>
      <c r="K141" s="71">
        <f>IF( ISERROR(J141/I141), "-", J141/I141)</f>
        <v>0.30027548209366389</v>
      </c>
      <c r="L141" s="264">
        <f>IFERROR(VLOOKUP( CONCATENATE($D141,$F$5,$E141), Raw!$A$5:$BC$10127,MATCH(L$8,Raw!$A$3:$BC$3,0), 0), "-")</f>
        <v>6982</v>
      </c>
    </row>
    <row r="142" spans="1:12" hidden="1" outlineLevel="1" x14ac:dyDescent="0.2">
      <c r="A142" s="248">
        <f t="shared" si="10"/>
        <v>44317</v>
      </c>
      <c r="B142" s="27"/>
      <c r="C142" s="26" t="s">
        <v>168</v>
      </c>
      <c r="D142" s="451" t="str">
        <f t="shared" si="17"/>
        <v>2021-22</v>
      </c>
      <c r="E142" s="452">
        <f t="shared" si="12"/>
        <v>5</v>
      </c>
      <c r="F142" s="54">
        <f>IFERROR(VLOOKUP( CONCATENATE($D142,$F$5,$E142), Raw!$A$5:$BC$10127,MATCH(F$8,Raw!$A$3:$BC$3,0), 0), "-")</f>
        <v>2460</v>
      </c>
      <c r="G142" s="102">
        <f>IFERROR(VLOOKUP( CONCATENATE($D142,$F$5,$E142), Raw!$A$5:$BC$10127,MATCH(G$8,Raw!$A$3:$BC$3,0), 0), "-")</f>
        <v>243</v>
      </c>
      <c r="H142" s="71">
        <f t="shared" si="16"/>
        <v>9.8780487804878053E-2</v>
      </c>
      <c r="I142" s="54">
        <f>IFERROR(VLOOKUP( CONCATENATE($D142,$F$5,$E142), Raw!$A$5:$BC$10127,MATCH(I$8,Raw!$A$3:$BC$3,0), 0), "-")</f>
        <v>391</v>
      </c>
      <c r="J142" s="102">
        <f>IFERROR(VLOOKUP( CONCATENATE($D142,$F$5,$E142), Raw!$A$5:$BC$10127,MATCH(J$8,Raw!$A$3:$BC$3,0), 0), "-")</f>
        <v>98</v>
      </c>
      <c r="K142" s="71">
        <f t="shared" ref="K142:K151" si="18">IF( ISERROR(J142/I142), "-", J142/I142)</f>
        <v>0.2506393861892583</v>
      </c>
      <c r="L142" s="264">
        <f>IFERROR(VLOOKUP( CONCATENATE($D142,$F$5,$E142), Raw!$A$5:$BC$10127,MATCH(L$8,Raw!$A$3:$BC$3,0), 0), "-")</f>
        <v>7085</v>
      </c>
    </row>
    <row r="143" spans="1:12" hidden="1" outlineLevel="1" x14ac:dyDescent="0.2">
      <c r="A143" s="248">
        <f t="shared" si="10"/>
        <v>44348</v>
      </c>
      <c r="B143" s="27"/>
      <c r="C143" s="26" t="s">
        <v>169</v>
      </c>
      <c r="D143" s="451" t="str">
        <f t="shared" si="17"/>
        <v>2021-22</v>
      </c>
      <c r="E143" s="452">
        <f t="shared" si="12"/>
        <v>6</v>
      </c>
      <c r="F143" s="54">
        <f>IFERROR(VLOOKUP( CONCATENATE($D143,$F$5,$E143), Raw!$A$5:$BC$10127,MATCH(F$8,Raw!$A$3:$BC$3,0), 0), "-")</f>
        <v>2436</v>
      </c>
      <c r="G143" s="102">
        <f>IFERROR(VLOOKUP( CONCATENATE($D143,$F$5,$E143), Raw!$A$5:$BC$10127,MATCH(G$8,Raw!$A$3:$BC$3,0), 0), "-")</f>
        <v>228</v>
      </c>
      <c r="H143" s="71">
        <f t="shared" ref="H143:H151" si="19">IF( ISERROR(G143/F143), "-", G143/F143)</f>
        <v>9.3596059113300489E-2</v>
      </c>
      <c r="I143" s="54">
        <f>IFERROR(VLOOKUP( CONCATENATE($D143,$F$5,$E143), Raw!$A$5:$BC$10127,MATCH(I$8,Raw!$A$3:$BC$3,0), 0), "-")</f>
        <v>394</v>
      </c>
      <c r="J143" s="102">
        <f>IFERROR(VLOOKUP( CONCATENATE($D143,$F$5,$E143), Raw!$A$5:$BC$10127,MATCH(J$8,Raw!$A$3:$BC$3,0), 0), "-")</f>
        <v>108</v>
      </c>
      <c r="K143" s="71">
        <f t="shared" si="18"/>
        <v>0.27411167512690354</v>
      </c>
      <c r="L143" s="264">
        <f>IFERROR(VLOOKUP( CONCATENATE($D143,$F$5,$E143), Raw!$A$5:$BC$10127,MATCH(L$8,Raw!$A$3:$BC$3,0), 0), "-")</f>
        <v>6944</v>
      </c>
    </row>
    <row r="144" spans="1:12" hidden="1" outlineLevel="1" x14ac:dyDescent="0.2">
      <c r="A144" s="248">
        <f t="shared" si="10"/>
        <v>44378</v>
      </c>
      <c r="B144" s="27"/>
      <c r="C144" s="26" t="s">
        <v>170</v>
      </c>
      <c r="D144" s="451" t="str">
        <f t="shared" si="17"/>
        <v>2021-22</v>
      </c>
      <c r="E144" s="452">
        <f t="shared" si="12"/>
        <v>7</v>
      </c>
      <c r="F144" s="54">
        <f>IFERROR(VLOOKUP( CONCATENATE($D144,$F$5,$E144), Raw!$A$5:$BC$10127,MATCH(F$8,Raw!$A$3:$BC$3,0), 0), "-")</f>
        <v>2539</v>
      </c>
      <c r="G144" s="102">
        <f>IFERROR(VLOOKUP( CONCATENATE($D144,$F$5,$E144), Raw!$A$5:$BC$10127,MATCH(G$8,Raw!$A$3:$BC$3,0), 0), "-")</f>
        <v>259</v>
      </c>
      <c r="H144" s="71">
        <f t="shared" si="19"/>
        <v>0.10200866482867271</v>
      </c>
      <c r="I144" s="54">
        <f>IFERROR(VLOOKUP( CONCATENATE($D144,$F$5,$E144), Raw!$A$5:$BC$10127,MATCH(I$8,Raw!$A$3:$BC$3,0), 0), "-")</f>
        <v>403</v>
      </c>
      <c r="J144" s="102">
        <f>IFERROR(VLOOKUP( CONCATENATE($D144,$F$5,$E144), Raw!$A$5:$BC$10127,MATCH(J$8,Raw!$A$3:$BC$3,0), 0), "-")</f>
        <v>111</v>
      </c>
      <c r="K144" s="71">
        <f t="shared" si="18"/>
        <v>0.27543424317617865</v>
      </c>
      <c r="L144" s="264">
        <f>IFERROR(VLOOKUP( CONCATENATE($D144,$F$5,$E144), Raw!$A$5:$BC$10127,MATCH(L$8,Raw!$A$3:$BC$3,0), 0), "-")</f>
        <v>7592</v>
      </c>
    </row>
    <row r="145" spans="1:12" hidden="1" outlineLevel="1" x14ac:dyDescent="0.2">
      <c r="A145" s="248">
        <f t="shared" si="10"/>
        <v>44409</v>
      </c>
      <c r="B145" s="27"/>
      <c r="C145" s="26" t="s">
        <v>171</v>
      </c>
      <c r="D145" s="451" t="str">
        <f t="shared" si="17"/>
        <v>2021-22</v>
      </c>
      <c r="E145" s="452">
        <f t="shared" si="12"/>
        <v>8</v>
      </c>
      <c r="F145" s="54">
        <f>IFERROR(VLOOKUP( CONCATENATE($D145,$F$5,$E145), Raw!$A$5:$BC$10127,MATCH(F$8,Raw!$A$3:$BC$3,0), 0), "-")</f>
        <v>2446</v>
      </c>
      <c r="G145" s="102">
        <f>IFERROR(VLOOKUP( CONCATENATE($D145,$F$5,$E145), Raw!$A$5:$BC$10127,MATCH(G$8,Raw!$A$3:$BC$3,0), 0), "-")</f>
        <v>230</v>
      </c>
      <c r="H145" s="71">
        <f t="shared" si="19"/>
        <v>9.4031071136549474E-2</v>
      </c>
      <c r="I145" s="54">
        <f>IFERROR(VLOOKUP( CONCATENATE($D145,$F$5,$E145), Raw!$A$5:$BC$10127,MATCH(I$8,Raw!$A$3:$BC$3,0), 0), "-")</f>
        <v>373</v>
      </c>
      <c r="J145" s="102">
        <f>IFERROR(VLOOKUP( CONCATENATE($D145,$F$5,$E145), Raw!$A$5:$BC$10127,MATCH(J$8,Raw!$A$3:$BC$3,0), 0), "-")</f>
        <v>108</v>
      </c>
      <c r="K145" s="71">
        <f t="shared" si="18"/>
        <v>0.289544235924933</v>
      </c>
      <c r="L145" s="264">
        <f>IFERROR(VLOOKUP( CONCATENATE($D145,$F$5,$E145), Raw!$A$5:$BC$10127,MATCH(L$8,Raw!$A$3:$BC$3,0), 0), "-")</f>
        <v>7135</v>
      </c>
    </row>
    <row r="146" spans="1:12" hidden="1" outlineLevel="1" x14ac:dyDescent="0.2">
      <c r="A146" s="248">
        <f t="shared" si="10"/>
        <v>44440</v>
      </c>
      <c r="B146" s="27"/>
      <c r="C146" s="26" t="s">
        <v>172</v>
      </c>
      <c r="D146" s="451" t="str">
        <f t="shared" si="17"/>
        <v>2021-22</v>
      </c>
      <c r="E146" s="452">
        <f t="shared" si="12"/>
        <v>9</v>
      </c>
      <c r="F146" s="54">
        <f>IFERROR(VLOOKUP( CONCATENATE($D146,$F$5,$E146), Raw!$A$5:$BC$10127,MATCH(F$8,Raw!$A$3:$BC$3,0), 0), "-")</f>
        <v>2458</v>
      </c>
      <c r="G146" s="102">
        <f>IFERROR(VLOOKUP( CONCATENATE($D146,$F$5,$E146), Raw!$A$5:$BC$10127,MATCH(G$8,Raw!$A$3:$BC$3,0), 0), "-")</f>
        <v>207</v>
      </c>
      <c r="H146" s="71">
        <f t="shared" si="19"/>
        <v>8.4214808787632225E-2</v>
      </c>
      <c r="I146" s="54">
        <f>IFERROR(VLOOKUP( CONCATENATE($D146,$F$5,$E146), Raw!$A$5:$BC$10127,MATCH(I$8,Raw!$A$3:$BC$3,0), 0), "-")</f>
        <v>375</v>
      </c>
      <c r="J146" s="102">
        <f>IFERROR(VLOOKUP( CONCATENATE($D146,$F$5,$E146), Raw!$A$5:$BC$10127,MATCH(J$8,Raw!$A$3:$BC$3,0), 0), "-")</f>
        <v>89</v>
      </c>
      <c r="K146" s="71">
        <f t="shared" si="18"/>
        <v>0.23733333333333334</v>
      </c>
      <c r="L146" s="264">
        <f>IFERROR(VLOOKUP( CONCATENATE($D146,$F$5,$E146), Raw!$A$5:$BC$10127,MATCH(L$8,Raw!$A$3:$BC$3,0), 0), "-")</f>
        <v>7442</v>
      </c>
    </row>
    <row r="147" spans="1:12" hidden="1" outlineLevel="1" x14ac:dyDescent="0.2">
      <c r="A147" s="248">
        <f t="shared" si="10"/>
        <v>44470</v>
      </c>
      <c r="B147" s="27"/>
      <c r="C147" s="26" t="s">
        <v>173</v>
      </c>
      <c r="D147" s="451" t="str">
        <f t="shared" si="17"/>
        <v>2021-22</v>
      </c>
      <c r="E147" s="452">
        <f t="shared" si="12"/>
        <v>10</v>
      </c>
      <c r="F147" s="54">
        <f>IFERROR(VLOOKUP( CONCATENATE($D147,$F$5,$E147), Raw!$A$5:$BC$10127,MATCH(F$8,Raw!$A$3:$BC$3,0), 0), "-")</f>
        <v>3025</v>
      </c>
      <c r="G147" s="102">
        <f>IFERROR(VLOOKUP( CONCATENATE($D147,$F$5,$E147), Raw!$A$5:$BC$10127,MATCH(G$8,Raw!$A$3:$BC$3,0), 0), "-")</f>
        <v>223</v>
      </c>
      <c r="H147" s="71">
        <f t="shared" si="19"/>
        <v>7.3719008264462815E-2</v>
      </c>
      <c r="I147" s="54">
        <f>IFERROR(VLOOKUP( CONCATENATE($D147,$F$5,$E147), Raw!$A$5:$BC$10127,MATCH(I$8,Raw!$A$3:$BC$3,0), 0), "-")</f>
        <v>426</v>
      </c>
      <c r="J147" s="102">
        <f>IFERROR(VLOOKUP( CONCATENATE($D147,$F$5,$E147), Raw!$A$5:$BC$10127,MATCH(J$8,Raw!$A$3:$BC$3,0), 0), "-")</f>
        <v>98</v>
      </c>
      <c r="K147" s="71">
        <f t="shared" si="18"/>
        <v>0.2300469483568075</v>
      </c>
      <c r="L147" s="264">
        <f>IFERROR(VLOOKUP( CONCATENATE($D147,$F$5,$E147), Raw!$A$5:$BC$10127,MATCH(L$8,Raw!$A$3:$BC$3,0), 0), "-")</f>
        <v>8307</v>
      </c>
    </row>
    <row r="148" spans="1:12" hidden="1" outlineLevel="1" x14ac:dyDescent="0.2">
      <c r="A148" s="248">
        <f t="shared" si="10"/>
        <v>44501</v>
      </c>
      <c r="B148" s="27"/>
      <c r="C148" s="26" t="s">
        <v>174</v>
      </c>
      <c r="D148" s="451" t="str">
        <f t="shared" si="17"/>
        <v>2021-22</v>
      </c>
      <c r="E148" s="452">
        <f t="shared" si="12"/>
        <v>11</v>
      </c>
      <c r="F148" s="54">
        <f>IFERROR(VLOOKUP( CONCATENATE($D148,$F$5,$E148), Raw!$A$5:$BC$10127,MATCH(F$8,Raw!$A$3:$BC$3,0), 0), "-")</f>
        <v>2952</v>
      </c>
      <c r="G148" s="102">
        <f>IFERROR(VLOOKUP( CONCATENATE($D148,$F$5,$E148), Raw!$A$5:$BC$10127,MATCH(G$8,Raw!$A$3:$BC$3,0), 0), "-")</f>
        <v>244</v>
      </c>
      <c r="H148" s="71">
        <f t="shared" si="19"/>
        <v>8.2655826558265588E-2</v>
      </c>
      <c r="I148" s="54">
        <f>IFERROR(VLOOKUP( CONCATENATE($D148,$F$5,$E148), Raw!$A$5:$BC$10127,MATCH(I$8,Raw!$A$3:$BC$3,0), 0), "-")</f>
        <v>389</v>
      </c>
      <c r="J148" s="102">
        <f>IFERROR(VLOOKUP( CONCATENATE($D148,$F$5,$E148), Raw!$A$5:$BC$10127,MATCH(J$8,Raw!$A$3:$BC$3,0), 0), "-")</f>
        <v>102</v>
      </c>
      <c r="K148" s="71">
        <f t="shared" si="18"/>
        <v>0.26221079691516708</v>
      </c>
      <c r="L148" s="264">
        <f>IFERROR(VLOOKUP( CONCATENATE($D148,$F$5,$E148), Raw!$A$5:$BC$10127,MATCH(L$8,Raw!$A$3:$BC$3,0), 0), "-")</f>
        <v>8483</v>
      </c>
    </row>
    <row r="149" spans="1:12" hidden="1" outlineLevel="1" x14ac:dyDescent="0.2">
      <c r="A149" s="248">
        <f t="shared" si="10"/>
        <v>44531</v>
      </c>
      <c r="B149" s="27"/>
      <c r="C149" s="26" t="s">
        <v>175</v>
      </c>
      <c r="D149" s="451" t="str">
        <f t="shared" si="17"/>
        <v>2021-22</v>
      </c>
      <c r="E149" s="452">
        <f t="shared" si="12"/>
        <v>12</v>
      </c>
      <c r="F149" s="54">
        <f>IFERROR(VLOOKUP( CONCATENATE($D149,$F$5,$E149), Raw!$A$5:$BC$10127,MATCH(F$8,Raw!$A$3:$BC$3,0), 0), "-")</f>
        <v>3244</v>
      </c>
      <c r="G149" s="102">
        <f>IFERROR(VLOOKUP( CONCATENATE($D149,$F$5,$E149), Raw!$A$5:$BC$10127,MATCH(G$8,Raw!$A$3:$BC$3,0), 0), "-")</f>
        <v>208</v>
      </c>
      <c r="H149" s="71">
        <f t="shared" si="19"/>
        <v>6.4118372379778049E-2</v>
      </c>
      <c r="I149" s="54">
        <f>IFERROR(VLOOKUP( CONCATENATE($D149,$F$5,$E149), Raw!$A$5:$BC$10127,MATCH(I$8,Raw!$A$3:$BC$3,0), 0), "-")</f>
        <v>438</v>
      </c>
      <c r="J149" s="102">
        <f>IFERROR(VLOOKUP( CONCATENATE($D149,$F$5,$E149), Raw!$A$5:$BC$10127,MATCH(J$8,Raw!$A$3:$BC$3,0), 0), "-")</f>
        <v>91</v>
      </c>
      <c r="K149" s="71">
        <f t="shared" si="18"/>
        <v>0.20776255707762556</v>
      </c>
      <c r="L149" s="264">
        <f>IFERROR(VLOOKUP( CONCATENATE($D149,$F$5,$E149), Raw!$A$5:$BC$10127,MATCH(L$8,Raw!$A$3:$BC$3,0), 0), "-")</f>
        <v>9227</v>
      </c>
    </row>
    <row r="150" spans="1:12" hidden="1" outlineLevel="1" x14ac:dyDescent="0.2">
      <c r="A150" s="248">
        <f t="shared" si="10"/>
        <v>44562</v>
      </c>
      <c r="B150" s="27"/>
      <c r="C150" s="26" t="s">
        <v>176</v>
      </c>
      <c r="D150" s="451" t="str">
        <f t="shared" si="17"/>
        <v>2021-22</v>
      </c>
      <c r="E150" s="452">
        <f t="shared" si="12"/>
        <v>1</v>
      </c>
      <c r="F150" s="54">
        <f>IFERROR(VLOOKUP( CONCATENATE($D150,$F$5,$E150), Raw!$A$5:$BC$10127,MATCH(F$8,Raw!$A$3:$BC$3,0), 0), "-")</f>
        <v>3014</v>
      </c>
      <c r="G150" s="102">
        <f>IFERROR(VLOOKUP( CONCATENATE($D150,$F$5,$E150), Raw!$A$5:$BC$10127,MATCH(G$8,Raw!$A$3:$BC$3,0), 0), "-")</f>
        <v>231</v>
      </c>
      <c r="H150" s="71">
        <f t="shared" si="19"/>
        <v>7.6642335766423361E-2</v>
      </c>
      <c r="I150" s="54">
        <f>IFERROR(VLOOKUP( CONCATENATE($D150,$F$5,$E150), Raw!$A$5:$BC$10127,MATCH(I$8,Raw!$A$3:$BC$3,0), 0), "-")</f>
        <v>444</v>
      </c>
      <c r="J150" s="102">
        <f>IFERROR(VLOOKUP( CONCATENATE($D150,$F$5,$E150), Raw!$A$5:$BC$10127,MATCH(J$8,Raw!$A$3:$BC$3,0), 0), "-")</f>
        <v>102</v>
      </c>
      <c r="K150" s="71">
        <f t="shared" si="18"/>
        <v>0.22972972972972974</v>
      </c>
      <c r="L150" s="264">
        <f>IFERROR(VLOOKUP( CONCATENATE($D150,$F$5,$E150), Raw!$A$5:$BC$10127,MATCH(L$8,Raw!$A$3:$BC$3,0), 0), "-")</f>
        <v>8936</v>
      </c>
    </row>
    <row r="151" spans="1:12" hidden="1" outlineLevel="1" x14ac:dyDescent="0.2">
      <c r="A151" s="248">
        <f t="shared" si="10"/>
        <v>44593</v>
      </c>
      <c r="B151" s="27"/>
      <c r="C151" s="26" t="s">
        <v>177</v>
      </c>
      <c r="D151" s="451" t="str">
        <f t="shared" si="17"/>
        <v>2021-22</v>
      </c>
      <c r="E151" s="452">
        <f t="shared" si="12"/>
        <v>2</v>
      </c>
      <c r="F151" s="54">
        <f>IFERROR(VLOOKUP( CONCATENATE($D151,$F$5,$E151), Raw!$A$5:$BC$10127,MATCH(F$8,Raw!$A$3:$BC$3,0), 0), "-")</f>
        <v>2532</v>
      </c>
      <c r="G151" s="102">
        <f>IFERROR(VLOOKUP( CONCATENATE($D151,$F$5,$E151), Raw!$A$5:$BC$10127,MATCH(G$8,Raw!$A$3:$BC$3,0), 0), "-")</f>
        <v>251</v>
      </c>
      <c r="H151" s="71">
        <f t="shared" si="19"/>
        <v>9.9131121642969985E-2</v>
      </c>
      <c r="I151" s="54">
        <f>IFERROR(VLOOKUP( CONCATENATE($D151,$F$5,$E151), Raw!$A$5:$BC$10127,MATCH(I$8,Raw!$A$3:$BC$3,0), 0), "-")</f>
        <v>399</v>
      </c>
      <c r="J151" s="102">
        <f>IFERROR(VLOOKUP( CONCATENATE($D151,$F$5,$E151), Raw!$A$5:$BC$10127,MATCH(J$8,Raw!$A$3:$BC$3,0), 0), "-")</f>
        <v>94</v>
      </c>
      <c r="K151" s="71">
        <f t="shared" si="18"/>
        <v>0.23558897243107768</v>
      </c>
      <c r="L151" s="264">
        <f>IFERROR(VLOOKUP( CONCATENATE($D151,$F$5,$E151), Raw!$A$5:$BC$10127,MATCH(L$8,Raw!$A$3:$BC$3,0), 0), "-")</f>
        <v>7466</v>
      </c>
    </row>
    <row r="152" spans="1:12" hidden="1" outlineLevel="1" x14ac:dyDescent="0.2">
      <c r="A152" s="248">
        <f t="shared" si="10"/>
        <v>44621</v>
      </c>
      <c r="B152" s="27"/>
      <c r="C152" s="26" t="s">
        <v>178</v>
      </c>
      <c r="D152" s="451" t="str">
        <f t="shared" si="17"/>
        <v>2021-22</v>
      </c>
      <c r="E152" s="452">
        <f t="shared" si="12"/>
        <v>3</v>
      </c>
      <c r="F152" s="54">
        <f>IFERROR(VLOOKUP( CONCATENATE($D152,$F$5,$E152), Raw!$A$5:$BC$10127,MATCH(F$8,Raw!$A$3:$BC$3,0), 0), "-")</f>
        <v>2857</v>
      </c>
      <c r="G152" s="102">
        <f>IFERROR(VLOOKUP( CONCATENATE($D152,$F$5,$E152), Raw!$A$5:$BC$10127,MATCH(G$8,Raw!$A$3:$BC$3,0), 0), "-")</f>
        <v>213</v>
      </c>
      <c r="H152" s="71">
        <f>IF( ISERROR(G152/F152), "-", G152/F152)</f>
        <v>7.4553727686384325E-2</v>
      </c>
      <c r="I152" s="54">
        <f>IFERROR(VLOOKUP( CONCATENATE($D152,$F$5,$E152), Raw!$A$5:$BC$10127,MATCH(I$8,Raw!$A$3:$BC$3,0), 0), "-")</f>
        <v>394</v>
      </c>
      <c r="J152" s="102">
        <f>IFERROR(VLOOKUP( CONCATENATE($D152,$F$5,$E152), Raw!$A$5:$BC$10127,MATCH(J$8,Raw!$A$3:$BC$3,0), 0), "-")</f>
        <v>99</v>
      </c>
      <c r="K152" s="71">
        <f>IF( ISERROR(J152/I152), "-", J152/I152)</f>
        <v>0.2512690355329949</v>
      </c>
      <c r="L152" s="264">
        <f>IFERROR(VLOOKUP( CONCATENATE($D152,$F$5,$E152), Raw!$A$5:$BC$10127,MATCH(L$8,Raw!$A$3:$BC$3,0), 0), "-")</f>
        <v>8216</v>
      </c>
    </row>
    <row r="153" spans="1:12" collapsed="1" x14ac:dyDescent="0.2">
      <c r="A153" s="248"/>
      <c r="B153" s="31"/>
      <c r="C153" s="30" t="s">
        <v>199</v>
      </c>
      <c r="D153" s="453"/>
      <c r="E153" s="454"/>
      <c r="F153" s="55">
        <f>SUM(F141:F152)</f>
        <v>32314</v>
      </c>
      <c r="G153" s="103">
        <f>SUM(G141:G152)</f>
        <v>2797</v>
      </c>
      <c r="H153" s="72">
        <f>IF( ISERROR(G153/F153), "-", G153/F153)</f>
        <v>8.6556910317509436E-2</v>
      </c>
      <c r="I153" s="55">
        <f>SUM(I141:I152)</f>
        <v>4789</v>
      </c>
      <c r="J153" s="103">
        <f>SUM(J141:J152)</f>
        <v>1209</v>
      </c>
      <c r="K153" s="72">
        <f>IF( ISERROR(J153/I153), "-", J153/I153)</f>
        <v>0.25245353936103571</v>
      </c>
      <c r="L153" s="265">
        <f>IFERROR(SUM(L141:L152), "-")</f>
        <v>93815</v>
      </c>
    </row>
    <row r="154" spans="1:12" hidden="1" outlineLevel="1" x14ac:dyDescent="0.2">
      <c r="A154" s="248">
        <f t="shared" ref="A154:A178" si="20">DATE(LEFT(D154,4)+IF(E154&lt;4,1,0),E154,1)</f>
        <v>44652</v>
      </c>
      <c r="B154" s="27" t="s">
        <v>200</v>
      </c>
      <c r="C154" s="26" t="s">
        <v>167</v>
      </c>
      <c r="D154" s="449" t="str">
        <f t="shared" ref="D154:D165" si="21">IF(B154="",D153,LEFT(B154,7))</f>
        <v>2022-23</v>
      </c>
      <c r="E154" s="450">
        <f t="shared" ref="E154:E165" si="22">MONTH(1&amp;LEFT(C154,3))</f>
        <v>4</v>
      </c>
      <c r="F154" s="153">
        <f>IFERROR(VLOOKUP( CONCATENATE($D154,$F$5,$E154), Raw!$A$5:$BC$10127,MATCH(F$8,Raw!$A$3:$BC$3,0), 0), "-")</f>
        <v>2841</v>
      </c>
      <c r="G154" s="156">
        <f>IFERROR(VLOOKUP( CONCATENATE($D154,$F$5,$E154), Raw!$A$5:$BC$10127,MATCH(G$8,Raw!$A$3:$BC$3,0), 0), "-")</f>
        <v>219</v>
      </c>
      <c r="H154" s="71">
        <f>IF( ISERROR(G154/F154), "-", G154/F154)</f>
        <v>7.7085533262935588E-2</v>
      </c>
      <c r="I154" s="153">
        <f>IFERROR(VLOOKUP( CONCATENATE($D154,$F$5,$E154), Raw!$A$5:$BC$10127,MATCH(I$8,Raw!$A$3:$BC$3,0), 0), "-")</f>
        <v>423</v>
      </c>
      <c r="J154" s="156">
        <f>IFERROR(VLOOKUP( CONCATENATE($D154,$F$5,$E154), Raw!$A$5:$BC$10127,MATCH(J$8,Raw!$A$3:$BC$3,0), 0), "-")</f>
        <v>115</v>
      </c>
      <c r="K154" s="71">
        <f>IF( ISERROR(J154/I154), "-", J154/I154)</f>
        <v>0.27186761229314421</v>
      </c>
      <c r="L154" s="264">
        <f>IFERROR(VLOOKUP( CONCATENATE($D154,$F$5,$E154), Raw!$A$5:$BC$10127,MATCH(L$8,Raw!$A$3:$BC$3,0), 0), "-")</f>
        <v>8043</v>
      </c>
    </row>
    <row r="155" spans="1:12" hidden="1" outlineLevel="1" x14ac:dyDescent="0.2">
      <c r="A155" s="248">
        <f t="shared" si="20"/>
        <v>44682</v>
      </c>
      <c r="B155" s="27"/>
      <c r="C155" s="26" t="s">
        <v>168</v>
      </c>
      <c r="D155" s="451" t="str">
        <f t="shared" si="21"/>
        <v>2022-23</v>
      </c>
      <c r="E155" s="452">
        <f t="shared" si="22"/>
        <v>5</v>
      </c>
      <c r="F155" s="153">
        <f>IFERROR(VLOOKUP( CONCATENATE($D155,$F$5,$E155), Raw!$A$5:$BC$10127,MATCH(F$8,Raw!$A$3:$BC$3,0), 0), "-")</f>
        <v>2703</v>
      </c>
      <c r="G155" s="156">
        <f>IFERROR(VLOOKUP( CONCATENATE($D155,$F$5,$E155), Raw!$A$5:$BC$10127,MATCH(G$8,Raw!$A$3:$BC$3,0), 0), "-")</f>
        <v>258</v>
      </c>
      <c r="H155" s="71">
        <f t="shared" ref="H155:H165" si="23">IF( ISERROR(G155/F155), "-", G155/F155)</f>
        <v>9.5449500554938962E-2</v>
      </c>
      <c r="I155" s="153">
        <f>IFERROR(VLOOKUP( CONCATENATE($D155,$F$5,$E155), Raw!$A$5:$BC$10127,MATCH(I$8,Raw!$A$3:$BC$3,0), 0), "-")</f>
        <v>419</v>
      </c>
      <c r="J155" s="156">
        <f>IFERROR(VLOOKUP( CONCATENATE($D155,$F$5,$E155), Raw!$A$5:$BC$10127,MATCH(J$8,Raw!$A$3:$BC$3,0), 0), "-")</f>
        <v>115</v>
      </c>
      <c r="K155" s="71">
        <f t="shared" ref="K155:K166" si="24">IF( ISERROR(J155/I155), "-", J155/I155)</f>
        <v>0.27446300715990452</v>
      </c>
      <c r="L155" s="264">
        <f>IFERROR(VLOOKUP( CONCATENATE($D155,$F$5,$E155), Raw!$A$5:$BC$10127,MATCH(L$8,Raw!$A$3:$BC$3,0), 0), "-")</f>
        <v>7781</v>
      </c>
    </row>
    <row r="156" spans="1:12" hidden="1" outlineLevel="1" x14ac:dyDescent="0.2">
      <c r="A156" s="248">
        <f t="shared" si="20"/>
        <v>44713</v>
      </c>
      <c r="B156" s="27"/>
      <c r="C156" s="26" t="s">
        <v>169</v>
      </c>
      <c r="D156" s="451" t="str">
        <f t="shared" si="21"/>
        <v>2022-23</v>
      </c>
      <c r="E156" s="452">
        <f t="shared" si="22"/>
        <v>6</v>
      </c>
      <c r="F156" s="153">
        <f>IFERROR(VLOOKUP( CONCATENATE($D156,$F$5,$E156), Raw!$A$5:$BC$10127,MATCH(F$8,Raw!$A$3:$BC$3,0), 0), "-")</f>
        <v>2561</v>
      </c>
      <c r="G156" s="156">
        <f>IFERROR(VLOOKUP( CONCATENATE($D156,$F$5,$E156), Raw!$A$5:$BC$10127,MATCH(G$8,Raw!$A$3:$BC$3,0), 0), "-")</f>
        <v>181</v>
      </c>
      <c r="H156" s="71">
        <f t="shared" si="23"/>
        <v>7.0675517376024996E-2</v>
      </c>
      <c r="I156" s="153">
        <f>IFERROR(VLOOKUP( CONCATENATE($D156,$F$5,$E156), Raw!$A$5:$BC$10127,MATCH(I$8,Raw!$A$3:$BC$3,0), 0), "-")</f>
        <v>341</v>
      </c>
      <c r="J156" s="156">
        <f>IFERROR(VLOOKUP( CONCATENATE($D156,$F$5,$E156), Raw!$A$5:$BC$10127,MATCH(J$8,Raw!$A$3:$BC$3,0), 0), "-")</f>
        <v>73</v>
      </c>
      <c r="K156" s="71">
        <f t="shared" si="24"/>
        <v>0.21407624633431085</v>
      </c>
      <c r="L156" s="264">
        <f>IFERROR(VLOOKUP( CONCATENATE($D156,$F$5,$E156), Raw!$A$5:$BC$10127,MATCH(L$8,Raw!$A$3:$BC$3,0), 0), "-")</f>
        <v>7407</v>
      </c>
    </row>
    <row r="157" spans="1:12" hidden="1" outlineLevel="1" x14ac:dyDescent="0.2">
      <c r="A157" s="248">
        <f t="shared" si="20"/>
        <v>44743</v>
      </c>
      <c r="B157" s="27"/>
      <c r="C157" s="26" t="s">
        <v>170</v>
      </c>
      <c r="D157" s="451" t="str">
        <f t="shared" si="21"/>
        <v>2022-23</v>
      </c>
      <c r="E157" s="452">
        <f t="shared" si="22"/>
        <v>7</v>
      </c>
      <c r="F157" s="153">
        <f>IFERROR(VLOOKUP( CONCATENATE($D157,$F$5,$E157), Raw!$A$5:$BC$10127,MATCH(F$8,Raw!$A$3:$BC$3,0), 0), "-")</f>
        <v>2691</v>
      </c>
      <c r="G157" s="156">
        <f>IFERROR(VLOOKUP( CONCATENATE($D157,$F$5,$E157), Raw!$A$5:$BC$10127,MATCH(G$8,Raw!$A$3:$BC$3,0), 0), "-")</f>
        <v>220</v>
      </c>
      <c r="H157" s="71">
        <f t="shared" si="23"/>
        <v>8.1753994797473056E-2</v>
      </c>
      <c r="I157" s="153">
        <f>IFERROR(VLOOKUP( CONCATENATE($D157,$F$5,$E157), Raw!$A$5:$BC$10127,MATCH(I$8,Raw!$A$3:$BC$3,0), 0), "-")</f>
        <v>415</v>
      </c>
      <c r="J157" s="156">
        <f>IFERROR(VLOOKUP( CONCATENATE($D157,$F$5,$E157), Raw!$A$5:$BC$10127,MATCH(J$8,Raw!$A$3:$BC$3,0), 0), "-")</f>
        <v>112</v>
      </c>
      <c r="K157" s="71">
        <f t="shared" si="24"/>
        <v>0.26987951807228916</v>
      </c>
      <c r="L157" s="264">
        <f>IFERROR(VLOOKUP( CONCATENATE($D157,$F$5,$E157), Raw!$A$5:$BC$10127,MATCH(L$8,Raw!$A$3:$BC$3,0), 0), "-")</f>
        <v>7959</v>
      </c>
    </row>
    <row r="158" spans="1:12" hidden="1" outlineLevel="1" x14ac:dyDescent="0.2">
      <c r="A158" s="248">
        <f t="shared" si="20"/>
        <v>44774</v>
      </c>
      <c r="B158" s="27"/>
      <c r="C158" s="26" t="s">
        <v>171</v>
      </c>
      <c r="D158" s="451" t="str">
        <f t="shared" si="21"/>
        <v>2022-23</v>
      </c>
      <c r="E158" s="452">
        <f t="shared" si="22"/>
        <v>8</v>
      </c>
      <c r="F158" s="153">
        <f>IFERROR(VLOOKUP( CONCATENATE($D158,$F$5,$E158), Raw!$A$5:$BC$10127,MATCH(F$8,Raw!$A$3:$BC$3,0), 0), "-")</f>
        <v>2513</v>
      </c>
      <c r="G158" s="156">
        <f>IFERROR(VLOOKUP( CONCATENATE($D158,$F$5,$E158), Raw!$A$5:$BC$10127,MATCH(G$8,Raw!$A$3:$BC$3,0), 0), "-")</f>
        <v>202</v>
      </c>
      <c r="H158" s="71">
        <f t="shared" si="23"/>
        <v>8.0382013529645843E-2</v>
      </c>
      <c r="I158" s="153">
        <f>IFERROR(VLOOKUP( CONCATENATE($D158,$F$5,$E158), Raw!$A$5:$BC$10127,MATCH(I$8,Raw!$A$3:$BC$3,0), 0), "-")</f>
        <v>352</v>
      </c>
      <c r="J158" s="156">
        <f>IFERROR(VLOOKUP( CONCATENATE($D158,$F$5,$E158), Raw!$A$5:$BC$10127,MATCH(J$8,Raw!$A$3:$BC$3,0), 0), "-")</f>
        <v>88</v>
      </c>
      <c r="K158" s="71">
        <f t="shared" si="24"/>
        <v>0.25</v>
      </c>
      <c r="L158" s="264">
        <f>IFERROR(VLOOKUP( CONCATENATE($D158,$F$5,$E158), Raw!$A$5:$BC$10127,MATCH(L$8,Raw!$A$3:$BC$3,0), 0), "-")</f>
        <v>7408</v>
      </c>
    </row>
    <row r="159" spans="1:12" hidden="1" outlineLevel="1" x14ac:dyDescent="0.2">
      <c r="A159" s="248">
        <f t="shared" si="20"/>
        <v>44805</v>
      </c>
      <c r="B159" s="27"/>
      <c r="C159" s="26" t="s">
        <v>172</v>
      </c>
      <c r="D159" s="451" t="str">
        <f t="shared" si="21"/>
        <v>2022-23</v>
      </c>
      <c r="E159" s="452">
        <f t="shared" si="22"/>
        <v>9</v>
      </c>
      <c r="F159" s="153">
        <f>IFERROR(VLOOKUP( CONCATENATE($D159,$F$5,$E159), Raw!$A$5:$BC$10127,MATCH(F$8,Raw!$A$3:$BC$3,0), 0), "-")</f>
        <v>2579</v>
      </c>
      <c r="G159" s="156">
        <f>IFERROR(VLOOKUP( CONCATENATE($D159,$F$5,$E159), Raw!$A$5:$BC$10127,MATCH(G$8,Raw!$A$3:$BC$3,0), 0), "-")</f>
        <v>222</v>
      </c>
      <c r="H159" s="71">
        <f t="shared" si="23"/>
        <v>8.6079875920899579E-2</v>
      </c>
      <c r="I159" s="153">
        <f>IFERROR(VLOOKUP( CONCATENATE($D159,$F$5,$E159), Raw!$A$5:$BC$10127,MATCH(I$8,Raw!$A$3:$BC$3,0), 0), "-")</f>
        <v>385</v>
      </c>
      <c r="J159" s="156">
        <f>IFERROR(VLOOKUP( CONCATENATE($D159,$F$5,$E159), Raw!$A$5:$BC$10127,MATCH(J$8,Raw!$A$3:$BC$3,0), 0), "-")</f>
        <v>108</v>
      </c>
      <c r="K159" s="71">
        <f t="shared" si="24"/>
        <v>0.2805194805194805</v>
      </c>
      <c r="L159" s="264">
        <f>IFERROR(VLOOKUP( CONCATENATE($D159,$F$5,$E159), Raw!$A$5:$BC$10127,MATCH(L$8,Raw!$A$3:$BC$3,0), 0), "-")</f>
        <v>7349</v>
      </c>
    </row>
    <row r="160" spans="1:12" hidden="1" outlineLevel="1" x14ac:dyDescent="0.2">
      <c r="A160" s="248">
        <f t="shared" si="20"/>
        <v>44835</v>
      </c>
      <c r="B160" s="27"/>
      <c r="C160" s="26" t="s">
        <v>173</v>
      </c>
      <c r="D160" s="451" t="str">
        <f t="shared" si="21"/>
        <v>2022-23</v>
      </c>
      <c r="E160" s="452">
        <f t="shared" si="22"/>
        <v>10</v>
      </c>
      <c r="F160" s="153">
        <f>IFERROR(VLOOKUP( CONCATENATE($D160,$F$5,$E160), Raw!$A$5:$BC$10127,MATCH(F$8,Raw!$A$3:$BC$3,0), 0), "-")</f>
        <v>2790</v>
      </c>
      <c r="G160" s="156">
        <f>IFERROR(VLOOKUP( CONCATENATE($D160,$F$5,$E160), Raw!$A$5:$BC$10127,MATCH(G$8,Raw!$A$3:$BC$3,0), 0), "-")</f>
        <v>216</v>
      </c>
      <c r="H160" s="71">
        <f t="shared" si="23"/>
        <v>7.7419354838709681E-2</v>
      </c>
      <c r="I160" s="153">
        <f>IFERROR(VLOOKUP( CONCATENATE($D160,$F$5,$E160), Raw!$A$5:$BC$10127,MATCH(I$8,Raw!$A$3:$BC$3,0), 0), "-")</f>
        <v>394</v>
      </c>
      <c r="J160" s="156">
        <f>IFERROR(VLOOKUP( CONCATENATE($D160,$F$5,$E160), Raw!$A$5:$BC$10127,MATCH(J$8,Raw!$A$3:$BC$3,0), 0), "-")</f>
        <v>89</v>
      </c>
      <c r="K160" s="71">
        <f t="shared" si="24"/>
        <v>0.22588832487309646</v>
      </c>
      <c r="L160" s="264">
        <f>IFERROR(VLOOKUP( CONCATENATE($D160,$F$5,$E160), Raw!$A$5:$BC$10127,MATCH(L$8,Raw!$A$3:$BC$3,0), 0), "-")</f>
        <v>8118</v>
      </c>
    </row>
    <row r="161" spans="1:12" hidden="1" outlineLevel="1" x14ac:dyDescent="0.2">
      <c r="A161" s="248">
        <f t="shared" si="20"/>
        <v>44866</v>
      </c>
      <c r="B161" s="27"/>
      <c r="C161" s="26" t="s">
        <v>174</v>
      </c>
      <c r="D161" s="451" t="str">
        <f t="shared" si="21"/>
        <v>2022-23</v>
      </c>
      <c r="E161" s="452">
        <f t="shared" si="22"/>
        <v>11</v>
      </c>
      <c r="F161" s="153">
        <f>IFERROR(VLOOKUP( CONCATENATE($D161,$F$5,$E161), Raw!$A$5:$BC$10127,MATCH(F$8,Raw!$A$3:$BC$3,0), 0), "-")</f>
        <v>2941</v>
      </c>
      <c r="G161" s="156">
        <f>IFERROR(VLOOKUP( CONCATENATE($D161,$F$5,$E161), Raw!$A$5:$BC$10127,MATCH(G$8,Raw!$A$3:$BC$3,0), 0), "-")</f>
        <v>228</v>
      </c>
      <c r="H161" s="71">
        <f t="shared" si="23"/>
        <v>7.7524651479088741E-2</v>
      </c>
      <c r="I161" s="153">
        <f>IFERROR(VLOOKUP( CONCATENATE($D161,$F$5,$E161), Raw!$A$5:$BC$10127,MATCH(I$8,Raw!$A$3:$BC$3,0), 0), "-")</f>
        <v>426</v>
      </c>
      <c r="J161" s="156">
        <f>IFERROR(VLOOKUP( CONCATENATE($D161,$F$5,$E161), Raw!$A$5:$BC$10127,MATCH(J$8,Raw!$A$3:$BC$3,0), 0), "-")</f>
        <v>106</v>
      </c>
      <c r="K161" s="71">
        <f t="shared" si="24"/>
        <v>0.24882629107981222</v>
      </c>
      <c r="L161" s="264">
        <f>IFERROR(VLOOKUP( CONCATENATE($D161,$F$5,$E161), Raw!$A$5:$BC$10127,MATCH(L$8,Raw!$A$3:$BC$3,0), 0), "-")</f>
        <v>8440</v>
      </c>
    </row>
    <row r="162" spans="1:12" hidden="1" outlineLevel="1" x14ac:dyDescent="0.2">
      <c r="A162" s="248">
        <f t="shared" si="20"/>
        <v>44896</v>
      </c>
      <c r="B162" s="27"/>
      <c r="C162" s="26" t="s">
        <v>175</v>
      </c>
      <c r="D162" s="451" t="str">
        <f t="shared" si="21"/>
        <v>2022-23</v>
      </c>
      <c r="E162" s="452">
        <f t="shared" si="22"/>
        <v>12</v>
      </c>
      <c r="F162" s="153">
        <f>IFERROR(VLOOKUP( CONCATENATE($D162,$F$5,$E162), Raw!$A$5:$BC$10127,MATCH(F$8,Raw!$A$3:$BC$3,0), 0), "-")</f>
        <v>4173</v>
      </c>
      <c r="G162" s="156">
        <f>IFERROR(VLOOKUP( CONCATENATE($D162,$F$5,$E162), Raw!$A$5:$BC$10127,MATCH(G$8,Raw!$A$3:$BC$3,0), 0), "-")</f>
        <v>219</v>
      </c>
      <c r="H162" s="71">
        <f t="shared" si="23"/>
        <v>5.2480230050323505E-2</v>
      </c>
      <c r="I162" s="153">
        <f>IFERROR(VLOOKUP( CONCATENATE($D162,$F$5,$E162), Raw!$A$5:$BC$10127,MATCH(I$8,Raw!$A$3:$BC$3,0), 0), "-")</f>
        <v>443</v>
      </c>
      <c r="J162" s="156">
        <f>IFERROR(VLOOKUP( CONCATENATE($D162,$F$5,$E162), Raw!$A$5:$BC$10127,MATCH(J$8,Raw!$A$3:$BC$3,0), 0), "-")</f>
        <v>86</v>
      </c>
      <c r="K162" s="71">
        <f t="shared" si="24"/>
        <v>0.19413092550790068</v>
      </c>
      <c r="L162" s="264">
        <f>IFERROR(VLOOKUP( CONCATENATE($D162,$F$5,$E162), Raw!$A$5:$BC$10127,MATCH(L$8,Raw!$A$3:$BC$3,0), 0), "-")</f>
        <v>11988</v>
      </c>
    </row>
    <row r="163" spans="1:12" hidden="1" outlineLevel="1" x14ac:dyDescent="0.2">
      <c r="A163" s="248">
        <f t="shared" si="20"/>
        <v>44927</v>
      </c>
      <c r="B163" s="27"/>
      <c r="C163" s="26" t="s">
        <v>176</v>
      </c>
      <c r="D163" s="451" t="str">
        <f t="shared" si="21"/>
        <v>2022-23</v>
      </c>
      <c r="E163" s="452">
        <f t="shared" si="22"/>
        <v>1</v>
      </c>
      <c r="F163" s="153">
        <f>IFERROR(VLOOKUP( CONCATENATE($D163,$F$5,$E163), Raw!$A$5:$BC$10127,MATCH(F$8,Raw!$A$3:$BC$3,0), 0), "-")</f>
        <v>3263</v>
      </c>
      <c r="G163" s="156">
        <f>IFERROR(VLOOKUP( CONCATENATE($D163,$F$5,$E163), Raw!$A$5:$BC$10127,MATCH(G$8,Raw!$A$3:$BC$3,0), 0), "-")</f>
        <v>287</v>
      </c>
      <c r="H163" s="71">
        <f t="shared" si="23"/>
        <v>8.7955868832362852E-2</v>
      </c>
      <c r="I163" s="153">
        <f>IFERROR(VLOOKUP( CONCATENATE($D163,$F$5,$E163), Raw!$A$5:$BC$10127,MATCH(I$8,Raw!$A$3:$BC$3,0), 0), "-")</f>
        <v>432</v>
      </c>
      <c r="J163" s="156">
        <f>IFERROR(VLOOKUP( CONCATENATE($D163,$F$5,$E163), Raw!$A$5:$BC$10127,MATCH(J$8,Raw!$A$3:$BC$3,0), 0), "-")</f>
        <v>117</v>
      </c>
      <c r="K163" s="71">
        <f t="shared" si="24"/>
        <v>0.27083333333333331</v>
      </c>
      <c r="L163" s="264">
        <f>IFERROR(VLOOKUP( CONCATENATE($D163,$F$5,$E163), Raw!$A$5:$BC$10127,MATCH(L$8,Raw!$A$3:$BC$3,0), 0), "-")</f>
        <v>9832</v>
      </c>
    </row>
    <row r="164" spans="1:12" hidden="1" outlineLevel="1" x14ac:dyDescent="0.2">
      <c r="A164" s="248">
        <f t="shared" si="20"/>
        <v>44958</v>
      </c>
      <c r="B164" s="27"/>
      <c r="C164" s="26" t="s">
        <v>177</v>
      </c>
      <c r="D164" s="451" t="str">
        <f t="shared" si="21"/>
        <v>2022-23</v>
      </c>
      <c r="E164" s="452">
        <f t="shared" si="22"/>
        <v>2</v>
      </c>
      <c r="F164" s="153">
        <f>IFERROR(VLOOKUP( CONCATENATE($D164,$F$5,$E164), Raw!$A$5:$BC$10127,MATCH(F$8,Raw!$A$3:$BC$3,0), 0), "-")</f>
        <v>2575</v>
      </c>
      <c r="G164" s="156">
        <f>IFERROR(VLOOKUP( CONCATENATE($D164,$F$5,$E164), Raw!$A$5:$BC$10127,MATCH(G$8,Raw!$A$3:$BC$3,0), 0), "-")</f>
        <v>222</v>
      </c>
      <c r="H164" s="71">
        <f t="shared" si="23"/>
        <v>8.6213592233009714E-2</v>
      </c>
      <c r="I164" s="153">
        <f>IFERROR(VLOOKUP( CONCATENATE($D164,$F$5,$E164), Raw!$A$5:$BC$10127,MATCH(I$8,Raw!$A$3:$BC$3,0), 0), "-")</f>
        <v>372</v>
      </c>
      <c r="J164" s="156">
        <f>IFERROR(VLOOKUP( CONCATENATE($D164,$F$5,$E164), Raw!$A$5:$BC$10127,MATCH(J$8,Raw!$A$3:$BC$3,0), 0), "-")</f>
        <v>97</v>
      </c>
      <c r="K164" s="71">
        <f t="shared" si="24"/>
        <v>0.260752688172043</v>
      </c>
      <c r="L164" s="264">
        <f>IFERROR(VLOOKUP( CONCATENATE($D164,$F$5,$E164), Raw!$A$5:$BC$10127,MATCH(L$8,Raw!$A$3:$BC$3,0), 0), "-")</f>
        <v>7682</v>
      </c>
    </row>
    <row r="165" spans="1:12" hidden="1" outlineLevel="1" x14ac:dyDescent="0.2">
      <c r="A165" s="248">
        <f t="shared" si="20"/>
        <v>44986</v>
      </c>
      <c r="B165" s="27"/>
      <c r="C165" s="26" t="s">
        <v>178</v>
      </c>
      <c r="D165" s="451" t="str">
        <f t="shared" si="21"/>
        <v>2022-23</v>
      </c>
      <c r="E165" s="452">
        <f t="shared" si="22"/>
        <v>3</v>
      </c>
      <c r="F165" s="153">
        <f>IFERROR(VLOOKUP( CONCATENATE($D165,$F$5,$E165), Raw!$A$5:$BC$10127,MATCH(F$8,Raw!$A$3:$BC$3,0), 0), "-")</f>
        <v>2902</v>
      </c>
      <c r="G165" s="156">
        <f>IFERROR(VLOOKUP( CONCATENATE($D165,$F$5,$E165), Raw!$A$5:$BC$10127,MATCH(G$8,Raw!$A$3:$BC$3,0), 0), "-")</f>
        <v>247</v>
      </c>
      <c r="H165" s="71">
        <f t="shared" si="23"/>
        <v>8.5113714679531355E-2</v>
      </c>
      <c r="I165" s="153">
        <f>IFERROR(VLOOKUP( CONCATENATE($D165,$F$5,$E165), Raw!$A$5:$BC$10127,MATCH(I$8,Raw!$A$3:$BC$3,0), 0), "-")</f>
        <v>392</v>
      </c>
      <c r="J165" s="156">
        <f>IFERROR(VLOOKUP( CONCATENATE($D165,$F$5,$E165), Raw!$A$5:$BC$10127,MATCH(J$8,Raw!$A$3:$BC$3,0), 0), "-")</f>
        <v>104</v>
      </c>
      <c r="K165" s="71">
        <f t="shared" si="24"/>
        <v>0.26530612244897961</v>
      </c>
      <c r="L165" s="264">
        <f>IFERROR(VLOOKUP( CONCATENATE($D165,$F$5,$E165), Raw!$A$5:$BC$10127,MATCH(L$8,Raw!$A$3:$BC$3,0), 0), "-")</f>
        <v>8599</v>
      </c>
    </row>
    <row r="166" spans="1:12" collapsed="1" x14ac:dyDescent="0.2">
      <c r="A166" s="248"/>
      <c r="B166" s="31"/>
      <c r="C166" s="30" t="s">
        <v>201</v>
      </c>
      <c r="D166" s="453"/>
      <c r="E166" s="454"/>
      <c r="F166" s="154">
        <f>SUM(F154:F165)</f>
        <v>34532</v>
      </c>
      <c r="G166" s="157">
        <f>SUM(G154:G165)</f>
        <v>2721</v>
      </c>
      <c r="H166" s="72">
        <f>IF( ISERROR(G166/F166), "-", G166/F166)</f>
        <v>7.8796478628518477E-2</v>
      </c>
      <c r="I166" s="154">
        <f>SUM(I154:I165)</f>
        <v>4794</v>
      </c>
      <c r="J166" s="157">
        <f>SUM(J154:J165)</f>
        <v>1210</v>
      </c>
      <c r="K166" s="72">
        <f t="shared" si="24"/>
        <v>0.2523988318731748</v>
      </c>
      <c r="L166" s="265">
        <f>IFERROR(SUM(L154:L165), "-")</f>
        <v>100606</v>
      </c>
    </row>
    <row r="167" spans="1:12" ht="14.25" hidden="1" outlineLevel="1" x14ac:dyDescent="0.2">
      <c r="A167" s="248">
        <f t="shared" si="20"/>
        <v>45017</v>
      </c>
      <c r="B167" s="27" t="s">
        <v>202</v>
      </c>
      <c r="C167" s="247" t="s">
        <v>167</v>
      </c>
      <c r="D167" s="449" t="str">
        <f t="shared" ref="D167:D178" si="25">IF(B167="",D166,LEFT(B167,7))</f>
        <v>2023-24</v>
      </c>
      <c r="E167" s="450">
        <f t="shared" ref="E167:E178" si="26">MONTH(1&amp;LEFT(C167,3))</f>
        <v>4</v>
      </c>
      <c r="F167" s="153">
        <f>IFERROR(VLOOKUP( CONCATENATE($D167,$F$5,$E167), Raw!$A$5:$BC$10127,MATCH(F$8,Raw!$A$3:$BC$3,0), 0), "-")</f>
        <v>2736</v>
      </c>
      <c r="G167" s="156">
        <f>IFERROR(VLOOKUP( CONCATENATE($D167,$F$5,$E167), Raw!$A$5:$BC$10127,MATCH(G$8,Raw!$A$3:$BC$3,0), 0), "-")</f>
        <v>266</v>
      </c>
      <c r="H167" s="71">
        <f>IF( ISERROR(G167/F167), "-", G167/F167)</f>
        <v>9.7222222222222224E-2</v>
      </c>
      <c r="I167" s="153">
        <f>IFERROR(VLOOKUP( CONCATENATE($D167,$F$5,$E167), Raw!$A$5:$BC$10127,MATCH(I$8,Raw!$A$3:$BC$3,0), 0), "-")</f>
        <v>387</v>
      </c>
      <c r="J167" s="156">
        <f>IFERROR(VLOOKUP( CONCATENATE($D167,$F$5,$E167), Raw!$A$5:$BC$10127,MATCH(J$8,Raw!$A$3:$BC$3,0), 0), "-")</f>
        <v>122</v>
      </c>
      <c r="K167" s="71">
        <f>IF( ISERROR(J167/I167), "-", J167/I167)</f>
        <v>0.3152454780361757</v>
      </c>
      <c r="L167" s="264">
        <f>IFERROR(VLOOKUP( CONCATENATE($D167,$F$5,$E167), Raw!$A$5:$BC$10127,MATCH(L$8,Raw!$A$3:$BC$3,0), 0), "-")</f>
        <v>8049</v>
      </c>
    </row>
    <row r="168" spans="1:12" ht="12.75" hidden="1" customHeight="1" outlineLevel="1" x14ac:dyDescent="0.2">
      <c r="A168" s="248">
        <f t="shared" si="20"/>
        <v>45047</v>
      </c>
      <c r="B168" s="27"/>
      <c r="C168" s="247" t="s">
        <v>168</v>
      </c>
      <c r="D168" s="451" t="str">
        <f t="shared" si="25"/>
        <v>2023-24</v>
      </c>
      <c r="E168" s="452">
        <f t="shared" si="26"/>
        <v>5</v>
      </c>
      <c r="F168" s="153">
        <f>IFERROR(VLOOKUP( CONCATENATE($D168,$F$5,$E168), Raw!$A$5:$BC$10127,MATCH(F$8,Raw!$A$3:$BC$3,0), 0), "-")</f>
        <v>2632</v>
      </c>
      <c r="G168" s="156">
        <f>IFERROR(VLOOKUP( CONCATENATE($D168,$F$5,$E168), Raw!$A$5:$BC$10127,MATCH(G$8,Raw!$A$3:$BC$3,0), 0), "-")</f>
        <v>260</v>
      </c>
      <c r="H168" s="71">
        <f t="shared" ref="H168:H178" si="27">IF( ISERROR(G168/F168), "-", G168/F168)</f>
        <v>9.878419452887538E-2</v>
      </c>
      <c r="I168" s="153">
        <f>IFERROR(VLOOKUP( CONCATENATE($D168,$F$5,$E168), Raw!$A$5:$BC$10127,MATCH(I$8,Raw!$A$3:$BC$3,0), 0), "-")</f>
        <v>404</v>
      </c>
      <c r="J168" s="156">
        <f>IFERROR(VLOOKUP( CONCATENATE($D168,$F$5,$E168), Raw!$A$5:$BC$10127,MATCH(J$8,Raw!$A$3:$BC$3,0), 0), "-")</f>
        <v>130</v>
      </c>
      <c r="K168" s="71">
        <f t="shared" ref="K168:K179" si="28">IF( ISERROR(J168/I168), "-", J168/I168)</f>
        <v>0.32178217821782179</v>
      </c>
      <c r="L168" s="264">
        <f>IFERROR(VLOOKUP( CONCATENATE($D168,$F$5,$E168), Raw!$A$5:$BC$10127,MATCH(L$8,Raw!$A$3:$BC$3,0), 0), "-")</f>
        <v>7706</v>
      </c>
    </row>
    <row r="169" spans="1:12" ht="12.75" hidden="1" customHeight="1" outlineLevel="1" x14ac:dyDescent="0.2">
      <c r="A169" s="248">
        <f t="shared" si="20"/>
        <v>45078</v>
      </c>
      <c r="B169" s="27"/>
      <c r="C169" s="26" t="s">
        <v>169</v>
      </c>
      <c r="D169" s="451" t="str">
        <f t="shared" si="25"/>
        <v>2023-24</v>
      </c>
      <c r="E169" s="452">
        <f t="shared" si="26"/>
        <v>6</v>
      </c>
      <c r="F169" s="153">
        <f>IFERROR(VLOOKUP( CONCATENATE($D169,$F$5,$E169), Raw!$A$5:$BC$10127,MATCH(F$8,Raw!$A$3:$BC$3,0), 0), "-")</f>
        <v>2426</v>
      </c>
      <c r="G169" s="156">
        <f>IFERROR(VLOOKUP( CONCATENATE($D169,$F$5,$E169), Raw!$A$5:$BC$10127,MATCH(G$8,Raw!$A$3:$BC$3,0), 0), "-")</f>
        <v>245</v>
      </c>
      <c r="H169" s="71">
        <f t="shared" si="27"/>
        <v>0.10098928276999175</v>
      </c>
      <c r="I169" s="153">
        <f>IFERROR(VLOOKUP( CONCATENATE($D169,$F$5,$E169), Raw!$A$5:$BC$10127,MATCH(I$8,Raw!$A$3:$BC$3,0), 0), "-")</f>
        <v>352</v>
      </c>
      <c r="J169" s="156">
        <f>IFERROR(VLOOKUP( CONCATENATE($D169,$F$5,$E169), Raw!$A$5:$BC$10127,MATCH(J$8,Raw!$A$3:$BC$3,0), 0), "-")</f>
        <v>106</v>
      </c>
      <c r="K169" s="71">
        <f t="shared" si="28"/>
        <v>0.30113636363636365</v>
      </c>
      <c r="L169" s="264">
        <f>IFERROR(VLOOKUP( CONCATENATE($D169,$F$5,$E169), Raw!$A$5:$BC$10127,MATCH(L$8,Raw!$A$3:$BC$3,0), 0), "-")</f>
        <v>7302</v>
      </c>
    </row>
    <row r="170" spans="1:12" ht="12.75" hidden="1" customHeight="1" outlineLevel="1" x14ac:dyDescent="0.2">
      <c r="A170" s="248">
        <f t="shared" si="20"/>
        <v>45108</v>
      </c>
      <c r="B170" s="27"/>
      <c r="C170" s="247" t="s">
        <v>170</v>
      </c>
      <c r="D170" s="451" t="str">
        <f t="shared" si="25"/>
        <v>2023-24</v>
      </c>
      <c r="E170" s="452">
        <f t="shared" si="26"/>
        <v>7</v>
      </c>
      <c r="F170" s="153">
        <f>IFERROR(VLOOKUP( CONCATENATE($D170,$F$5,$E170), Raw!$A$5:$BC$10127,MATCH(F$8,Raw!$A$3:$BC$3,0), 0), "-")</f>
        <v>2239</v>
      </c>
      <c r="G170" s="156">
        <f>IFERROR(VLOOKUP( CONCATENATE($D170,$F$5,$E170), Raw!$A$5:$BC$10127,MATCH(G$8,Raw!$A$3:$BC$3,0), 0), "-")</f>
        <v>200</v>
      </c>
      <c r="H170" s="71">
        <f t="shared" si="27"/>
        <v>8.9325591782045549E-2</v>
      </c>
      <c r="I170" s="153">
        <f>IFERROR(VLOOKUP( CONCATENATE($D170,$F$5,$E170), Raw!$A$5:$BC$10127,MATCH(I$8,Raw!$A$3:$BC$3,0), 0), "-")</f>
        <v>335</v>
      </c>
      <c r="J170" s="156">
        <f>IFERROR(VLOOKUP( CONCATENATE($D170,$F$5,$E170), Raw!$A$5:$BC$10127,MATCH(J$8,Raw!$A$3:$BC$3,0), 0), "-")</f>
        <v>93</v>
      </c>
      <c r="K170" s="71">
        <f t="shared" si="28"/>
        <v>0.27761194029850744</v>
      </c>
      <c r="L170" s="264">
        <f>IFERROR(VLOOKUP( CONCATENATE($D170,$F$5,$E170), Raw!$A$5:$BC$10127,MATCH(L$8,Raw!$A$3:$BC$3,0), 0), "-")</f>
        <v>6812</v>
      </c>
    </row>
    <row r="171" spans="1:12" ht="12.75" hidden="1" customHeight="1" outlineLevel="1" x14ac:dyDescent="0.2">
      <c r="A171" s="248">
        <f t="shared" si="20"/>
        <v>45139</v>
      </c>
      <c r="B171" s="27"/>
      <c r="C171" s="26" t="s">
        <v>171</v>
      </c>
      <c r="D171" s="451" t="str">
        <f t="shared" si="25"/>
        <v>2023-24</v>
      </c>
      <c r="E171" s="452">
        <f t="shared" si="26"/>
        <v>8</v>
      </c>
      <c r="F171" s="153">
        <f>IFERROR(VLOOKUP( CONCATENATE($D171,$F$5,$E171), Raw!$A$5:$BC$10127,MATCH(F$8,Raw!$A$3:$BC$3,0), 0), "-")</f>
        <v>2231</v>
      </c>
      <c r="G171" s="156">
        <f>IFERROR(VLOOKUP( CONCATENATE($D171,$F$5,$E171), Raw!$A$5:$BC$10127,MATCH(G$8,Raw!$A$3:$BC$3,0), 0), "-")</f>
        <v>260</v>
      </c>
      <c r="H171" s="71">
        <f t="shared" si="27"/>
        <v>0.11653966831017482</v>
      </c>
      <c r="I171" s="153">
        <f>IFERROR(VLOOKUP( CONCATENATE($D171,$F$5,$E171), Raw!$A$5:$BC$10127,MATCH(I$8,Raw!$A$3:$BC$3,0), 0), "-")</f>
        <v>344</v>
      </c>
      <c r="J171" s="156">
        <f>IFERROR(VLOOKUP( CONCATENATE($D171,$F$5,$E171), Raw!$A$5:$BC$10127,MATCH(J$8,Raw!$A$3:$BC$3,0), 0), "-")</f>
        <v>110</v>
      </c>
      <c r="K171" s="71">
        <f t="shared" si="28"/>
        <v>0.31976744186046513</v>
      </c>
      <c r="L171" s="264">
        <f>IFERROR(VLOOKUP( CONCATENATE($D171,$F$5,$E171), Raw!$A$5:$BC$10127,MATCH(L$8,Raw!$A$3:$BC$3,0), 0), "-")</f>
        <v>6790</v>
      </c>
    </row>
    <row r="172" spans="1:12" ht="12.75" hidden="1" customHeight="1" outlineLevel="1" x14ac:dyDescent="0.2">
      <c r="A172" s="248">
        <f t="shared" si="20"/>
        <v>45170</v>
      </c>
      <c r="B172" s="27"/>
      <c r="C172" s="26" t="s">
        <v>172</v>
      </c>
      <c r="D172" s="451" t="str">
        <f t="shared" si="25"/>
        <v>2023-24</v>
      </c>
      <c r="E172" s="452">
        <f t="shared" si="26"/>
        <v>9</v>
      </c>
      <c r="F172" s="153">
        <f>IFERROR(VLOOKUP( CONCATENATE($D172,$F$5,$E172), Raw!$A$5:$BC$10127,MATCH(F$8,Raw!$A$3:$BC$3,0), 0), "-")</f>
        <v>2294</v>
      </c>
      <c r="G172" s="156">
        <f>IFERROR(VLOOKUP( CONCATENATE($D172,$F$5,$E172), Raw!$A$5:$BC$10127,MATCH(G$8,Raw!$A$3:$BC$3,0), 0), "-")</f>
        <v>198</v>
      </c>
      <c r="H172" s="71">
        <f t="shared" si="27"/>
        <v>8.6312118570183088E-2</v>
      </c>
      <c r="I172" s="153">
        <f>IFERROR(VLOOKUP( CONCATENATE($D172,$F$5,$E172), Raw!$A$5:$BC$10127,MATCH(I$8,Raw!$A$3:$BC$3,0), 0), "-")</f>
        <v>366</v>
      </c>
      <c r="J172" s="156">
        <f>IFERROR(VLOOKUP( CONCATENATE($D172,$F$5,$E172), Raw!$A$5:$BC$10127,MATCH(J$8,Raw!$A$3:$BC$3,0), 0), "-")</f>
        <v>102</v>
      </c>
      <c r="K172" s="71">
        <f t="shared" si="28"/>
        <v>0.27868852459016391</v>
      </c>
      <c r="L172" s="264">
        <f>IFERROR(VLOOKUP( CONCATENATE($D172,$F$5,$E172), Raw!$A$5:$BC$10127,MATCH(L$8,Raw!$A$3:$BC$3,0), 0), "-")</f>
        <v>6711</v>
      </c>
    </row>
    <row r="173" spans="1:12" ht="12.75" hidden="1" customHeight="1" outlineLevel="1" x14ac:dyDescent="0.2">
      <c r="A173" s="248">
        <f t="shared" si="20"/>
        <v>45200</v>
      </c>
      <c r="B173" s="27"/>
      <c r="C173" s="26" t="s">
        <v>173</v>
      </c>
      <c r="D173" s="451" t="str">
        <f t="shared" si="25"/>
        <v>2023-24</v>
      </c>
      <c r="E173" s="452">
        <f t="shared" si="26"/>
        <v>10</v>
      </c>
      <c r="F173" s="153">
        <f>IFERROR(VLOOKUP( CONCATENATE($D173,$F$5,$E173), Raw!$A$5:$BC$10127,MATCH(F$8,Raw!$A$3:$BC$3,0), 0), "-")</f>
        <v>2685</v>
      </c>
      <c r="G173" s="156">
        <f>IFERROR(VLOOKUP( CONCATENATE($D173,$F$5,$E173), Raw!$A$5:$BC$10127,MATCH(G$8,Raw!$A$3:$BC$3,0), 0), "-")</f>
        <v>262</v>
      </c>
      <c r="H173" s="71">
        <f t="shared" si="27"/>
        <v>9.7579143389199249E-2</v>
      </c>
      <c r="I173" s="153">
        <f>IFERROR(VLOOKUP( CONCATENATE($D173,$F$5,$E173), Raw!$A$5:$BC$10127,MATCH(I$8,Raw!$A$3:$BC$3,0), 0), "-")</f>
        <v>403</v>
      </c>
      <c r="J173" s="156">
        <f>IFERROR(VLOOKUP( CONCATENATE($D173,$F$5,$E173), Raw!$A$5:$BC$10127,MATCH(J$8,Raw!$A$3:$BC$3,0), 0), "-")</f>
        <v>123</v>
      </c>
      <c r="K173" s="71">
        <f t="shared" si="28"/>
        <v>0.30521091811414391</v>
      </c>
      <c r="L173" s="264">
        <f>IFERROR(VLOOKUP( CONCATENATE($D173,$F$5,$E173), Raw!$A$5:$BC$10127,MATCH(L$8,Raw!$A$3:$BC$3,0), 0), "-")</f>
        <v>7940</v>
      </c>
    </row>
    <row r="174" spans="1:12" ht="12.75" hidden="1" customHeight="1" outlineLevel="1" x14ac:dyDescent="0.2">
      <c r="A174" s="248">
        <f t="shared" si="20"/>
        <v>45231</v>
      </c>
      <c r="B174" s="27"/>
      <c r="C174" s="26" t="s">
        <v>174</v>
      </c>
      <c r="D174" s="451" t="str">
        <f t="shared" si="25"/>
        <v>2023-24</v>
      </c>
      <c r="E174" s="452">
        <f t="shared" si="26"/>
        <v>11</v>
      </c>
      <c r="F174" s="153">
        <f>IFERROR(VLOOKUP( CONCATENATE($D174,$F$5,$E174), Raw!$A$5:$BC$10127,MATCH(F$8,Raw!$A$3:$BC$3,0), 0), "-")</f>
        <v>2802</v>
      </c>
      <c r="G174" s="156">
        <f>IFERROR(VLOOKUP( CONCATENATE($D174,$F$5,$E174), Raw!$A$5:$BC$10127,MATCH(G$8,Raw!$A$3:$BC$3,0), 0), "-")</f>
        <v>237</v>
      </c>
      <c r="H174" s="71">
        <f t="shared" si="27"/>
        <v>8.4582441113490364E-2</v>
      </c>
      <c r="I174" s="153">
        <f>IFERROR(VLOOKUP( CONCATENATE($D174,$F$5,$E174), Raw!$A$5:$BC$10127,MATCH(I$8,Raw!$A$3:$BC$3,0), 0), "-")</f>
        <v>386</v>
      </c>
      <c r="J174" s="156">
        <f>IFERROR(VLOOKUP( CONCATENATE($D174,$F$5,$E174), Raw!$A$5:$BC$10127,MATCH(J$8,Raw!$A$3:$BC$3,0), 0), "-")</f>
        <v>111</v>
      </c>
      <c r="K174" s="71">
        <f t="shared" si="28"/>
        <v>0.28756476683937826</v>
      </c>
      <c r="L174" s="264">
        <f>IFERROR(VLOOKUP( CONCATENATE($D174,$F$5,$E174), Raw!$A$5:$BC$10127,MATCH(L$8,Raw!$A$3:$BC$3,0), 0), "-")</f>
        <v>8259</v>
      </c>
    </row>
    <row r="175" spans="1:12" ht="12.75" hidden="1" customHeight="1" outlineLevel="1" x14ac:dyDescent="0.2">
      <c r="A175" s="248">
        <f t="shared" si="20"/>
        <v>45261</v>
      </c>
      <c r="B175" s="27"/>
      <c r="C175" s="26" t="s">
        <v>175</v>
      </c>
      <c r="D175" s="451" t="str">
        <f t="shared" si="25"/>
        <v>2023-24</v>
      </c>
      <c r="E175" s="452">
        <f t="shared" si="26"/>
        <v>12</v>
      </c>
      <c r="F175" s="153">
        <f>IFERROR(VLOOKUP( CONCATENATE($D175,$F$5,$E175), Raw!$A$5:$BC$10127,MATCH(F$8,Raw!$A$3:$BC$3,0), 0), "-")</f>
        <v>3255</v>
      </c>
      <c r="G175" s="156">
        <f>IFERROR(VLOOKUP( CONCATENATE($D175,$F$5,$E175), Raw!$A$5:$BC$10127,MATCH(G$8,Raw!$A$3:$BC$3,0), 0), "-")</f>
        <v>259</v>
      </c>
      <c r="H175" s="71">
        <f t="shared" si="27"/>
        <v>7.9569892473118284E-2</v>
      </c>
      <c r="I175" s="153">
        <f>IFERROR(VLOOKUP( CONCATENATE($D175,$F$5,$E175), Raw!$A$5:$BC$10127,MATCH(I$8,Raw!$A$3:$BC$3,0), 0), "-")</f>
        <v>420</v>
      </c>
      <c r="J175" s="156">
        <f>IFERROR(VLOOKUP( CONCATENATE($D175,$F$5,$E175), Raw!$A$5:$BC$10127,MATCH(J$8,Raw!$A$3:$BC$3,0), 0), "-")</f>
        <v>116</v>
      </c>
      <c r="K175" s="71">
        <f t="shared" si="28"/>
        <v>0.27619047619047621</v>
      </c>
      <c r="L175" s="264">
        <f>IFERROR(VLOOKUP( CONCATENATE($D175,$F$5,$E175), Raw!$A$5:$BC$10127,MATCH(L$8,Raw!$A$3:$BC$3,0), 0), "-")</f>
        <v>9554</v>
      </c>
    </row>
    <row r="176" spans="1:12" ht="12.75" hidden="1" customHeight="1" outlineLevel="1" x14ac:dyDescent="0.2">
      <c r="A176" s="248">
        <f t="shared" si="20"/>
        <v>45292</v>
      </c>
      <c r="B176" s="27"/>
      <c r="C176" s="26" t="s">
        <v>176</v>
      </c>
      <c r="D176" s="451" t="str">
        <f t="shared" si="25"/>
        <v>2023-24</v>
      </c>
      <c r="E176" s="452">
        <f t="shared" si="26"/>
        <v>1</v>
      </c>
      <c r="F176" s="153">
        <f>IFERROR(VLOOKUP( CONCATENATE($D176,$F$5,$E176), Raw!$A$5:$BC$10127,MATCH(F$8,Raw!$A$3:$BC$3,0), 0), "-")</f>
        <v>3243</v>
      </c>
      <c r="G176" s="156">
        <f>IFERROR(VLOOKUP( CONCATENATE($D176,$F$5,$E176), Raw!$A$5:$BC$10127,MATCH(G$8,Raw!$A$3:$BC$3,0), 0), "-")</f>
        <v>262</v>
      </c>
      <c r="H176" s="71">
        <f t="shared" si="27"/>
        <v>8.078939253777366E-2</v>
      </c>
      <c r="I176" s="153">
        <f>IFERROR(VLOOKUP( CONCATENATE($D176,$F$5,$E176), Raw!$A$5:$BC$10127,MATCH(I$8,Raw!$A$3:$BC$3,0), 0), "-")</f>
        <v>445</v>
      </c>
      <c r="J176" s="156">
        <f>IFERROR(VLOOKUP( CONCATENATE($D176,$F$5,$E176), Raw!$A$5:$BC$10127,MATCH(J$8,Raw!$A$3:$BC$3,0), 0), "-")</f>
        <v>102</v>
      </c>
      <c r="K176" s="71">
        <f t="shared" si="28"/>
        <v>0.2292134831460674</v>
      </c>
      <c r="L176" s="264">
        <f>IFERROR(VLOOKUP( CONCATENATE($D176,$F$5,$E176), Raw!$A$5:$BC$10127,MATCH(L$8,Raw!$A$3:$BC$3,0), 0), "-")</f>
        <v>9469</v>
      </c>
    </row>
    <row r="177" spans="1:12" ht="12.75" hidden="1" customHeight="1" outlineLevel="1" x14ac:dyDescent="0.2">
      <c r="A177" s="248">
        <f t="shared" si="20"/>
        <v>45323</v>
      </c>
      <c r="B177" s="27"/>
      <c r="C177" s="26" t="s">
        <v>177</v>
      </c>
      <c r="D177" s="451" t="str">
        <f t="shared" si="25"/>
        <v>2023-24</v>
      </c>
      <c r="E177" s="452">
        <f t="shared" si="26"/>
        <v>2</v>
      </c>
      <c r="F177" s="153">
        <f>IFERROR(VLOOKUP( CONCATENATE($D177,$F$5,$E177), Raw!$A$5:$BC$10127,MATCH(F$8,Raw!$A$3:$BC$3,0), 0), "-")</f>
        <v>2669</v>
      </c>
      <c r="G177" s="156">
        <f>IFERROR(VLOOKUP( CONCATENATE($D177,$F$5,$E177), Raw!$A$5:$BC$10127,MATCH(G$8,Raw!$A$3:$BC$3,0), 0), "-")</f>
        <v>254</v>
      </c>
      <c r="H177" s="71">
        <f t="shared" si="27"/>
        <v>9.5166729112026976E-2</v>
      </c>
      <c r="I177" s="153">
        <f>IFERROR(VLOOKUP( CONCATENATE($D177,$F$5,$E177), Raw!$A$5:$BC$10127,MATCH(I$8,Raw!$A$3:$BC$3,0), 0), "-")</f>
        <v>362</v>
      </c>
      <c r="J177" s="156">
        <f>IFERROR(VLOOKUP( CONCATENATE($D177,$F$5,$E177), Raw!$A$5:$BC$10127,MATCH(J$8,Raw!$A$3:$BC$3,0), 0), "-")</f>
        <v>108</v>
      </c>
      <c r="K177" s="71">
        <f t="shared" si="28"/>
        <v>0.2983425414364641</v>
      </c>
      <c r="L177" s="264">
        <f>IFERROR(VLOOKUP( CONCATENATE($D177,$F$5,$E177), Raw!$A$5:$BC$10127,MATCH(L$8,Raw!$A$3:$BC$3,0), 0), "-")</f>
        <v>8045</v>
      </c>
    </row>
    <row r="178" spans="1:12" ht="12.75" hidden="1" customHeight="1" outlineLevel="1" x14ac:dyDescent="0.2">
      <c r="A178" s="248">
        <f t="shared" si="20"/>
        <v>45352</v>
      </c>
      <c r="B178" s="27"/>
      <c r="C178" s="26" t="s">
        <v>178</v>
      </c>
      <c r="D178" s="451" t="str">
        <f t="shared" si="25"/>
        <v>2023-24</v>
      </c>
      <c r="E178" s="452">
        <f t="shared" si="26"/>
        <v>3</v>
      </c>
      <c r="F178" s="153">
        <f>IFERROR(VLOOKUP( CONCATENATE($D178,$F$5,$E178), Raw!$A$5:$BC$10127,MATCH(F$8,Raw!$A$3:$BC$3,0), 0), "-")</f>
        <v>2963</v>
      </c>
      <c r="G178" s="156">
        <f>IFERROR(VLOOKUP( CONCATENATE($D178,$F$5,$E178), Raw!$A$5:$BC$10127,MATCH(G$8,Raw!$A$3:$BC$3,0), 0), "-")</f>
        <v>270</v>
      </c>
      <c r="H178" s="71">
        <f t="shared" si="27"/>
        <v>9.1123860951738106E-2</v>
      </c>
      <c r="I178" s="153">
        <f>IFERROR(VLOOKUP( CONCATENATE($D178,$F$5,$E178), Raw!$A$5:$BC$10127,MATCH(I$8,Raw!$A$3:$BC$3,0), 0), "-")</f>
        <v>422</v>
      </c>
      <c r="J178" s="156">
        <f>IFERROR(VLOOKUP( CONCATENATE($D178,$F$5,$E178), Raw!$A$5:$BC$10127,MATCH(J$8,Raw!$A$3:$BC$3,0), 0), "-")</f>
        <v>116</v>
      </c>
      <c r="K178" s="71">
        <f t="shared" si="28"/>
        <v>0.27488151658767773</v>
      </c>
      <c r="L178" s="264">
        <f>IFERROR(VLOOKUP( CONCATENATE($D178,$F$5,$E178), Raw!$A$5:$BC$10127,MATCH(L$8,Raw!$A$3:$BC$3,0), 0), "-")</f>
        <v>8479</v>
      </c>
    </row>
    <row r="179" spans="1:12" ht="14.25" collapsed="1" x14ac:dyDescent="0.2">
      <c r="A179" s="248"/>
      <c r="B179" s="31"/>
      <c r="C179" s="30" t="s">
        <v>203</v>
      </c>
      <c r="D179" s="455"/>
      <c r="E179" s="456"/>
      <c r="F179" s="154">
        <f>SUM(F167:F178)</f>
        <v>32175</v>
      </c>
      <c r="G179" s="157">
        <f>SUM(G167:G178)</f>
        <v>2973</v>
      </c>
      <c r="H179" s="72">
        <f>IF( ISERROR(G179/F179), "-", G179/F179)</f>
        <v>9.2400932400932403E-2</v>
      </c>
      <c r="I179" s="154">
        <f>SUM(I167:I178)</f>
        <v>4626</v>
      </c>
      <c r="J179" s="157">
        <f>SUM(J167:J178)</f>
        <v>1339</v>
      </c>
      <c r="K179" s="72">
        <f t="shared" si="28"/>
        <v>0.28945092952875057</v>
      </c>
      <c r="L179" s="265">
        <f>IFERROR(SUM(L167:L178), "-")</f>
        <v>95116</v>
      </c>
    </row>
    <row r="180" spans="1:12" ht="12.75" customHeight="1" outlineLevel="1" x14ac:dyDescent="0.2">
      <c r="A180" s="248">
        <f t="shared" ref="A180:A191" si="29">DATE(LEFT(D180,4)+IF(E180&lt;4,1,0),E180,1)</f>
        <v>45383</v>
      </c>
      <c r="B180" s="27" t="s">
        <v>204</v>
      </c>
      <c r="C180" s="247" t="s">
        <v>167</v>
      </c>
      <c r="D180" s="449" t="str">
        <f t="shared" ref="D180:D191" si="30">IF(B180="",D179,LEFT(B180,7))</f>
        <v>2024-25</v>
      </c>
      <c r="E180" s="450">
        <f t="shared" ref="E180:E191" si="31">MONTH(1&amp;LEFT(C180,3))</f>
        <v>4</v>
      </c>
      <c r="F180" s="153">
        <f>IFERROR(VLOOKUP( CONCATENATE($D180,$F$5,$E180), Raw!$A$5:$BC$10127,MATCH(F$8,Raw!$A$3:$BC$3,0), 0), "-")</f>
        <v>2701</v>
      </c>
      <c r="G180" s="156">
        <f>IFERROR(VLOOKUP( CONCATENATE($D180,$F$5,$E180), Raw!$A$5:$BC$10127,MATCH(G$8,Raw!$A$3:$BC$3,0), 0), "-")</f>
        <v>274</v>
      </c>
      <c r="H180" s="71">
        <f>IF( ISERROR(G180/F180), "-", G180/F180)</f>
        <v>0.10144390966308775</v>
      </c>
      <c r="I180" s="153">
        <f>IFERROR(VLOOKUP( CONCATENATE($D180,$F$5,$E180), Raw!$A$5:$BC$10127,MATCH(I$8,Raw!$A$3:$BC$3,0), 0), "-")</f>
        <v>421</v>
      </c>
      <c r="J180" s="156">
        <f>IFERROR(VLOOKUP( CONCATENATE($D180,$F$5,$E180), Raw!$A$5:$BC$10127,MATCH(J$8,Raw!$A$3:$BC$3,0), 0), "-")</f>
        <v>136</v>
      </c>
      <c r="K180" s="71">
        <f>IF( ISERROR(J180/I180), "-", J180/I180)</f>
        <v>0.32304038004750596</v>
      </c>
      <c r="L180" s="264">
        <f>IFERROR(VLOOKUP( CONCATENATE($D180,$F$5,$E180), Raw!$A$5:$BC$10127,MATCH(L$8,Raw!$A$3:$BC$3,0), 0), "-")</f>
        <v>7692</v>
      </c>
    </row>
    <row r="181" spans="1:12" ht="12.75" customHeight="1" outlineLevel="1" x14ac:dyDescent="0.2">
      <c r="A181" s="248">
        <f t="shared" si="29"/>
        <v>45413</v>
      </c>
      <c r="B181" s="27"/>
      <c r="C181" s="247" t="s">
        <v>168</v>
      </c>
      <c r="D181" s="451" t="str">
        <f t="shared" si="30"/>
        <v>2024-25</v>
      </c>
      <c r="E181" s="452">
        <f t="shared" si="31"/>
        <v>5</v>
      </c>
      <c r="F181" s="153">
        <f>IFERROR(VLOOKUP( CONCATENATE($D181,$F$5,$E181), Raw!$A$5:$BC$10127,MATCH(F$8,Raw!$A$3:$BC$3,0), 0), "-")</f>
        <v>2565</v>
      </c>
      <c r="G181" s="156">
        <f>IFERROR(VLOOKUP( CONCATENATE($D181,$F$5,$E181), Raw!$A$5:$BC$10127,MATCH(G$8,Raw!$A$3:$BC$3,0), 0), "-")</f>
        <v>268</v>
      </c>
      <c r="H181" s="71">
        <f t="shared" ref="H181:H191" si="32">IF( ISERROR(G181/F181), "-", G181/F181)</f>
        <v>0.10448343079922028</v>
      </c>
      <c r="I181" s="153">
        <f>IFERROR(VLOOKUP( CONCATENATE($D181,$F$5,$E181), Raw!$A$5:$BC$10127,MATCH(I$8,Raw!$A$3:$BC$3,0), 0), "-")</f>
        <v>375</v>
      </c>
      <c r="J181" s="156">
        <f>IFERROR(VLOOKUP( CONCATENATE($D181,$F$5,$E181), Raw!$A$5:$BC$10127,MATCH(J$8,Raw!$A$3:$BC$3,0), 0), "-")</f>
        <v>108</v>
      </c>
      <c r="K181" s="71">
        <f t="shared" ref="K181:K192" si="33">IF( ISERROR(J181/I181), "-", J181/I181)</f>
        <v>0.28799999999999998</v>
      </c>
      <c r="L181" s="264">
        <f>IFERROR(VLOOKUP( CONCATENATE($D181,$F$5,$E181), Raw!$A$5:$BC$10127,MATCH(L$8,Raw!$A$3:$BC$3,0), 0), "-")</f>
        <v>7546</v>
      </c>
    </row>
    <row r="182" spans="1:12" ht="12.75" customHeight="1" outlineLevel="1" x14ac:dyDescent="0.2">
      <c r="A182" s="248">
        <f t="shared" si="29"/>
        <v>45444</v>
      </c>
      <c r="B182" s="27"/>
      <c r="C182" s="26" t="s">
        <v>169</v>
      </c>
      <c r="D182" s="451" t="str">
        <f t="shared" si="30"/>
        <v>2024-25</v>
      </c>
      <c r="E182" s="452">
        <f t="shared" si="31"/>
        <v>6</v>
      </c>
      <c r="F182" s="153">
        <f>IFERROR(VLOOKUP( CONCATENATE($D182,$F$5,$E182), Raw!$A$5:$BC$10127,MATCH(F$8,Raw!$A$3:$BC$3,0), 0), "-")</f>
        <v>2584</v>
      </c>
      <c r="G182" s="156">
        <f>IFERROR(VLOOKUP( CONCATENATE($D182,$F$5,$E182), Raw!$A$5:$BC$10127,MATCH(G$8,Raw!$A$3:$BC$3,0), 0), "-")</f>
        <v>265</v>
      </c>
      <c r="H182" s="71">
        <f t="shared" si="32"/>
        <v>0.10255417956656347</v>
      </c>
      <c r="I182" s="153">
        <f>IFERROR(VLOOKUP( CONCATENATE($D182,$F$5,$E182), Raw!$A$5:$BC$10127,MATCH(I$8,Raw!$A$3:$BC$3,0), 0), "-")</f>
        <v>399</v>
      </c>
      <c r="J182" s="156">
        <f>IFERROR(VLOOKUP( CONCATENATE($D182,$F$5,$E182), Raw!$A$5:$BC$10127,MATCH(J$8,Raw!$A$3:$BC$3,0), 0), "-")</f>
        <v>123</v>
      </c>
      <c r="K182" s="71">
        <f t="shared" si="33"/>
        <v>0.30827067669172931</v>
      </c>
      <c r="L182" s="264">
        <f>IFERROR(VLOOKUP( CONCATENATE($D182,$F$5,$E182), Raw!$A$5:$BC$10127,MATCH(L$8,Raw!$A$3:$BC$3,0), 0), "-")</f>
        <v>7345</v>
      </c>
    </row>
    <row r="183" spans="1:12" ht="12.75" customHeight="1" outlineLevel="1" x14ac:dyDescent="0.2">
      <c r="A183" s="248">
        <f t="shared" si="29"/>
        <v>45474</v>
      </c>
      <c r="B183" s="27"/>
      <c r="C183" s="247" t="s">
        <v>170</v>
      </c>
      <c r="D183" s="451" t="str">
        <f t="shared" si="30"/>
        <v>2024-25</v>
      </c>
      <c r="E183" s="452">
        <f t="shared" si="31"/>
        <v>7</v>
      </c>
      <c r="F183" s="153">
        <f>IFERROR(VLOOKUP( CONCATENATE($D183,$F$5,$E183), Raw!$A$5:$BC$10127,MATCH(F$8,Raw!$A$3:$BC$3,0), 0), "-")</f>
        <v>2519</v>
      </c>
      <c r="G183" s="156">
        <f>IFERROR(VLOOKUP( CONCATENATE($D183,$F$5,$E183), Raw!$A$5:$BC$10127,MATCH(G$8,Raw!$A$3:$BC$3,0), 0), "-")</f>
        <v>284</v>
      </c>
      <c r="H183" s="71">
        <f t="shared" si="32"/>
        <v>0.11274315204446209</v>
      </c>
      <c r="I183" s="153">
        <f>IFERROR(VLOOKUP( CONCATENATE($D183,$F$5,$E183), Raw!$A$5:$BC$10127,MATCH(I$8,Raw!$A$3:$BC$3,0), 0), "-")</f>
        <v>373</v>
      </c>
      <c r="J183" s="156">
        <f>IFERROR(VLOOKUP( CONCATENATE($D183,$F$5,$E183), Raw!$A$5:$BC$10127,MATCH(J$8,Raw!$A$3:$BC$3,0), 0), "-")</f>
        <v>118</v>
      </c>
      <c r="K183" s="71">
        <f t="shared" si="33"/>
        <v>0.3163538873994638</v>
      </c>
      <c r="L183" s="264">
        <f>IFERROR(VLOOKUP( CONCATENATE($D183,$F$5,$E183), Raw!$A$5:$BC$10127,MATCH(L$8,Raw!$A$3:$BC$3,0), 0), "-")</f>
        <v>7306</v>
      </c>
    </row>
    <row r="184" spans="1:12" ht="12.75" customHeight="1" outlineLevel="1" x14ac:dyDescent="0.2">
      <c r="A184" s="248">
        <f t="shared" si="29"/>
        <v>45505</v>
      </c>
      <c r="B184" s="27"/>
      <c r="C184" s="26" t="s">
        <v>171</v>
      </c>
      <c r="D184" s="451" t="str">
        <f t="shared" si="30"/>
        <v>2024-25</v>
      </c>
      <c r="E184" s="452">
        <f t="shared" si="31"/>
        <v>8</v>
      </c>
      <c r="F184" s="153">
        <f>IFERROR(VLOOKUP( CONCATENATE($D184,$F$5,$E184), Raw!$A$5:$BC$10127,MATCH(F$8,Raw!$A$3:$BC$3,0), 0), "-")</f>
        <v>2446</v>
      </c>
      <c r="G184" s="156">
        <f>IFERROR(VLOOKUP( CONCATENATE($D184,$F$5,$E184), Raw!$A$5:$BC$10127,MATCH(G$8,Raw!$A$3:$BC$3,0), 0), "-")</f>
        <v>253</v>
      </c>
      <c r="H184" s="71">
        <f t="shared" si="32"/>
        <v>0.10343417825020441</v>
      </c>
      <c r="I184" s="153">
        <f>IFERROR(VLOOKUP( CONCATENATE($D184,$F$5,$E184), Raw!$A$5:$BC$10127,MATCH(I$8,Raw!$A$3:$BC$3,0), 0), "-")</f>
        <v>372</v>
      </c>
      <c r="J184" s="156">
        <f>IFERROR(VLOOKUP( CONCATENATE($D184,$F$5,$E184), Raw!$A$5:$BC$10127,MATCH(J$8,Raw!$A$3:$BC$3,0), 0), "-")</f>
        <v>121</v>
      </c>
      <c r="K184" s="71">
        <f t="shared" si="33"/>
        <v>0.32526881720430106</v>
      </c>
      <c r="L184" s="264">
        <f>IFERROR(VLOOKUP( CONCATENATE($D184,$F$5,$E184), Raw!$A$5:$BC$10127,MATCH(L$8,Raw!$A$3:$BC$3,0), 0), "-")</f>
        <v>7016</v>
      </c>
    </row>
    <row r="185" spans="1:12" ht="12.75" customHeight="1" outlineLevel="1" x14ac:dyDescent="0.2">
      <c r="A185" s="248">
        <f t="shared" si="29"/>
        <v>45536</v>
      </c>
      <c r="B185" s="27"/>
      <c r="C185" s="26" t="s">
        <v>172</v>
      </c>
      <c r="D185" s="451" t="str">
        <f t="shared" si="30"/>
        <v>2024-25</v>
      </c>
      <c r="E185" s="452">
        <f t="shared" si="31"/>
        <v>9</v>
      </c>
      <c r="F185" s="153">
        <f>IFERROR(VLOOKUP( CONCATENATE($D185,$F$5,$E185), Raw!$A$5:$BC$10127,MATCH(F$8,Raw!$A$3:$BC$3,0), 0), "-")</f>
        <v>2479</v>
      </c>
      <c r="G185" s="156">
        <f>IFERROR(VLOOKUP( CONCATENATE($D185,$F$5,$E185), Raw!$A$5:$BC$10127,MATCH(G$8,Raw!$A$3:$BC$3,0), 0), "-")</f>
        <v>284</v>
      </c>
      <c r="H185" s="71">
        <f t="shared" si="32"/>
        <v>0.1145623235175474</v>
      </c>
      <c r="I185" s="153">
        <f>IFERROR(VLOOKUP( CONCATENATE($D185,$F$5,$E185), Raw!$A$5:$BC$10127,MATCH(I$8,Raw!$A$3:$BC$3,0), 0), "-")</f>
        <v>384</v>
      </c>
      <c r="J185" s="156">
        <f>IFERROR(VLOOKUP( CONCATENATE($D185,$F$5,$E185), Raw!$A$5:$BC$10127,MATCH(J$8,Raw!$A$3:$BC$3,0), 0), "-")</f>
        <v>123</v>
      </c>
      <c r="K185" s="71">
        <f t="shared" si="33"/>
        <v>0.3203125</v>
      </c>
      <c r="L185" s="264">
        <f>IFERROR(VLOOKUP( CONCATENATE($D185,$F$5,$E185), Raw!$A$5:$BC$10127,MATCH(L$8,Raw!$A$3:$BC$3,0), 0), "-")</f>
        <v>7154</v>
      </c>
    </row>
    <row r="186" spans="1:12" ht="12.75" customHeight="1" outlineLevel="1" x14ac:dyDescent="0.2">
      <c r="A186" s="248">
        <f t="shared" si="29"/>
        <v>45566</v>
      </c>
      <c r="B186" s="27"/>
      <c r="C186" s="26" t="s">
        <v>173</v>
      </c>
      <c r="D186" s="451" t="str">
        <f t="shared" si="30"/>
        <v>2024-25</v>
      </c>
      <c r="E186" s="452">
        <f t="shared" si="31"/>
        <v>10</v>
      </c>
      <c r="F186" s="153">
        <f>IFERROR(VLOOKUP( CONCATENATE($D186,$F$5,$E186), Raw!$A$5:$BC$10127,MATCH(F$8,Raw!$A$3:$BC$3,0), 0), "-")</f>
        <v>2681</v>
      </c>
      <c r="G186" s="156">
        <f>IFERROR(VLOOKUP( CONCATENATE($D186,$F$5,$E186), Raw!$A$5:$BC$10127,MATCH(G$8,Raw!$A$3:$BC$3,0), 0), "-")</f>
        <v>257</v>
      </c>
      <c r="H186" s="71">
        <f t="shared" si="32"/>
        <v>9.5859753823200292E-2</v>
      </c>
      <c r="I186" s="153">
        <f>IFERROR(VLOOKUP( CONCATENATE($D186,$F$5,$E186), Raw!$A$5:$BC$10127,MATCH(I$8,Raw!$A$3:$BC$3,0), 0), "-")</f>
        <v>416</v>
      </c>
      <c r="J186" s="156">
        <f>IFERROR(VLOOKUP( CONCATENATE($D186,$F$5,$E186), Raw!$A$5:$BC$10127,MATCH(J$8,Raw!$A$3:$BC$3,0), 0), "-")</f>
        <v>116</v>
      </c>
      <c r="K186" s="71">
        <f t="shared" si="33"/>
        <v>0.27884615384615385</v>
      </c>
      <c r="L186" s="264">
        <f>IFERROR(VLOOKUP( CONCATENATE($D186,$F$5,$E186), Raw!$A$5:$BC$10127,MATCH(L$8,Raw!$A$3:$BC$3,0), 0), "-")</f>
        <v>8096</v>
      </c>
    </row>
    <row r="187" spans="1:12" ht="12.75" customHeight="1" outlineLevel="1" x14ac:dyDescent="0.2">
      <c r="A187" s="248">
        <f t="shared" si="29"/>
        <v>45597</v>
      </c>
      <c r="B187" s="27"/>
      <c r="C187" s="26" t="s">
        <v>174</v>
      </c>
      <c r="D187" s="451" t="str">
        <f t="shared" si="30"/>
        <v>2024-25</v>
      </c>
      <c r="E187" s="452">
        <f t="shared" si="31"/>
        <v>11</v>
      </c>
      <c r="F187" s="153">
        <f>IFERROR(VLOOKUP( CONCATENATE($D187,$F$5,$E187), Raw!$A$5:$BC$10127,MATCH(F$8,Raw!$A$3:$BC$3,0), 0), "-")</f>
        <v>2756</v>
      </c>
      <c r="G187" s="156">
        <f>IFERROR(VLOOKUP( CONCATENATE($D187,$F$5,$E187), Raw!$A$5:$BC$10127,MATCH(G$8,Raw!$A$3:$BC$3,0), 0), "-")</f>
        <v>230</v>
      </c>
      <c r="H187" s="71">
        <f t="shared" si="32"/>
        <v>8.3454281567489116E-2</v>
      </c>
      <c r="I187" s="153">
        <f>IFERROR(VLOOKUP( CONCATENATE($D187,$F$5,$E187), Raw!$A$5:$BC$10127,MATCH(I$8,Raw!$A$3:$BC$3,0), 0), "-")</f>
        <v>405</v>
      </c>
      <c r="J187" s="156">
        <f>IFERROR(VLOOKUP( CONCATENATE($D187,$F$5,$E187), Raw!$A$5:$BC$10127,MATCH(J$8,Raw!$A$3:$BC$3,0), 0), "-")</f>
        <v>110</v>
      </c>
      <c r="K187" s="71">
        <f t="shared" si="33"/>
        <v>0.27160493827160492</v>
      </c>
      <c r="L187" s="264">
        <f>IFERROR(VLOOKUP( CONCATENATE($D187,$F$5,$E187), Raw!$A$5:$BC$10127,MATCH(L$8,Raw!$A$3:$BC$3,0), 0), "-")</f>
        <v>8248</v>
      </c>
    </row>
    <row r="188" spans="1:12" ht="12.75" customHeight="1" outlineLevel="1" x14ac:dyDescent="0.2">
      <c r="A188" s="248">
        <f t="shared" si="29"/>
        <v>45627</v>
      </c>
      <c r="B188" s="27"/>
      <c r="C188" s="26" t="s">
        <v>175</v>
      </c>
      <c r="D188" s="451" t="str">
        <f t="shared" si="30"/>
        <v>2024-25</v>
      </c>
      <c r="E188" s="452">
        <f t="shared" si="31"/>
        <v>12</v>
      </c>
      <c r="F188" s="153">
        <f>IFERROR(VLOOKUP( CONCATENATE($D188,$F$5,$E188), Raw!$A$5:$BC$10127,MATCH(F$8,Raw!$A$3:$BC$3,0), 0), "-")</f>
        <v>3327</v>
      </c>
      <c r="G188" s="156">
        <f>IFERROR(VLOOKUP( CONCATENATE($D188,$F$5,$E188), Raw!$A$5:$BC$10127,MATCH(G$8,Raw!$A$3:$BC$3,0), 0), "-")</f>
        <v>245</v>
      </c>
      <c r="H188" s="71">
        <f t="shared" si="32"/>
        <v>7.3639915840096187E-2</v>
      </c>
      <c r="I188" s="153">
        <f>IFERROR(VLOOKUP( CONCATENATE($D188,$F$5,$E188), Raw!$A$5:$BC$10127,MATCH(I$8,Raw!$A$3:$BC$3,0), 0), "-")</f>
        <v>432</v>
      </c>
      <c r="J188" s="156">
        <f>IFERROR(VLOOKUP( CONCATENATE($D188,$F$5,$E188), Raw!$A$5:$BC$10127,MATCH(J$8,Raw!$A$3:$BC$3,0), 0), "-")</f>
        <v>120</v>
      </c>
      <c r="K188" s="71">
        <f t="shared" si="33"/>
        <v>0.27777777777777779</v>
      </c>
      <c r="L188" s="264">
        <f>IFERROR(VLOOKUP( CONCATENATE($D188,$F$5,$E188), Raw!$A$5:$BC$10127,MATCH(L$8,Raw!$A$3:$BC$3,0), 0), "-")</f>
        <v>9661</v>
      </c>
    </row>
    <row r="189" spans="1:12" ht="12.75" customHeight="1" outlineLevel="1" x14ac:dyDescent="0.2">
      <c r="A189" s="248">
        <f t="shared" si="29"/>
        <v>45658</v>
      </c>
      <c r="B189" s="27"/>
      <c r="C189" s="26" t="s">
        <v>176</v>
      </c>
      <c r="D189" s="451" t="str">
        <f t="shared" si="30"/>
        <v>2024-25</v>
      </c>
      <c r="E189" s="452">
        <f t="shared" si="31"/>
        <v>1</v>
      </c>
      <c r="F189" s="153">
        <f>IFERROR(VLOOKUP( CONCATENATE($D189,$F$5,$E189), Raw!$A$5:$BC$10127,MATCH(F$8,Raw!$A$3:$BC$3,0), 0), "-")</f>
        <v>3321</v>
      </c>
      <c r="G189" s="156">
        <f>IFERROR(VLOOKUP( CONCATENATE($D189,$F$5,$E189), Raw!$A$5:$BC$10127,MATCH(G$8,Raw!$A$3:$BC$3,0), 0), "-")</f>
        <v>262</v>
      </c>
      <c r="H189" s="71">
        <f t="shared" si="32"/>
        <v>7.8891900030111414E-2</v>
      </c>
      <c r="I189" s="153">
        <f>IFERROR(VLOOKUP( CONCATENATE($D189,$F$5,$E189), Raw!$A$5:$BC$10127,MATCH(I$8,Raw!$A$3:$BC$3,0), 0), "-")</f>
        <v>418</v>
      </c>
      <c r="J189" s="156">
        <f>IFERROR(VLOOKUP( CONCATENATE($D189,$F$5,$E189), Raw!$A$5:$BC$10127,MATCH(J$8,Raw!$A$3:$BC$3,0), 0), "-")</f>
        <v>118</v>
      </c>
      <c r="K189" s="71">
        <f t="shared" si="33"/>
        <v>0.28229665071770332</v>
      </c>
      <c r="L189" s="264">
        <f>IFERROR(VLOOKUP( CONCATENATE($D189,$F$5,$E189), Raw!$A$5:$BC$10127,MATCH(L$8,Raw!$A$3:$BC$3,0), 0), "-")</f>
        <v>9988</v>
      </c>
    </row>
    <row r="190" spans="1:12" ht="12.75" customHeight="1" outlineLevel="1" x14ac:dyDescent="0.2">
      <c r="A190" s="248">
        <f t="shared" si="29"/>
        <v>45689</v>
      </c>
      <c r="B190" s="27"/>
      <c r="C190" s="247" t="s">
        <v>177</v>
      </c>
      <c r="D190" s="451" t="str">
        <f t="shared" si="30"/>
        <v>2024-25</v>
      </c>
      <c r="E190" s="452">
        <f t="shared" si="31"/>
        <v>2</v>
      </c>
      <c r="F190" s="153">
        <f>IFERROR(VLOOKUP( CONCATENATE($D190,$F$5,$E190), Raw!$A$5:$BC$10127,MATCH(F$8,Raw!$A$3:$BC$3,0), 0), "-")</f>
        <v>2748</v>
      </c>
      <c r="G190" s="156">
        <f>IFERROR(VLOOKUP( CONCATENATE($D190,$F$5,$E190), Raw!$A$5:$BC$10127,MATCH(G$8,Raw!$A$3:$BC$3,0), 0), "-")</f>
        <v>258</v>
      </c>
      <c r="H190" s="71">
        <f t="shared" si="32"/>
        <v>9.3886462882096067E-2</v>
      </c>
      <c r="I190" s="153">
        <f>IFERROR(VLOOKUP( CONCATENATE($D190,$F$5,$E190), Raw!$A$5:$BC$10127,MATCH(I$8,Raw!$A$3:$BC$3,0), 0), "-")</f>
        <v>401</v>
      </c>
      <c r="J190" s="156">
        <f>IFERROR(VLOOKUP( CONCATENATE($D190,$F$5,$E190), Raw!$A$5:$BC$10127,MATCH(J$8,Raw!$A$3:$BC$3,0), 0), "-")</f>
        <v>125</v>
      </c>
      <c r="K190" s="71">
        <f t="shared" si="33"/>
        <v>0.3117206982543641</v>
      </c>
      <c r="L190" s="264">
        <f>IFERROR(VLOOKUP( CONCATENATE($D190,$F$5,$E190), Raw!$A$5:$BC$10127,MATCH(L$8,Raw!$A$3:$BC$3,0), 0), "-")</f>
        <v>8033</v>
      </c>
    </row>
    <row r="191" spans="1:12" ht="12.75" customHeight="1" outlineLevel="1" x14ac:dyDescent="0.2">
      <c r="A191" s="248">
        <f t="shared" si="29"/>
        <v>45717</v>
      </c>
      <c r="B191" s="27"/>
      <c r="C191" s="26" t="s">
        <v>178</v>
      </c>
      <c r="D191" s="451" t="str">
        <f t="shared" si="30"/>
        <v>2024-25</v>
      </c>
      <c r="E191" s="452">
        <f t="shared" si="31"/>
        <v>3</v>
      </c>
      <c r="F191" s="153">
        <f>IFERROR(VLOOKUP( CONCATENATE($D191,$F$5,$E191), Raw!$A$5:$BC$10127,MATCH(F$8,Raw!$A$3:$BC$3,0), 0), "-")</f>
        <v>2791</v>
      </c>
      <c r="G191" s="156">
        <f>IFERROR(VLOOKUP( CONCATENATE($D191,$F$5,$E191), Raw!$A$5:$BC$10127,MATCH(G$8,Raw!$A$3:$BC$3,0), 0), "-")</f>
        <v>267</v>
      </c>
      <c r="H191" s="71">
        <f t="shared" si="32"/>
        <v>9.5664636331064132E-2</v>
      </c>
      <c r="I191" s="153">
        <f>IFERROR(VLOOKUP( CONCATENATE($D191,$F$5,$E191), Raw!$A$5:$BC$10127,MATCH(I$8,Raw!$A$3:$BC$3,0), 0), "-")</f>
        <v>431</v>
      </c>
      <c r="J191" s="156">
        <f>IFERROR(VLOOKUP( CONCATENATE($D191,$F$5,$E191), Raw!$A$5:$BC$10127,MATCH(J$8,Raw!$A$3:$BC$3,0), 0), "-")</f>
        <v>126</v>
      </c>
      <c r="K191" s="71">
        <f t="shared" si="33"/>
        <v>0.2923433874709977</v>
      </c>
      <c r="L191" s="264">
        <f>IFERROR(VLOOKUP( CONCATENATE($D191,$F$5,$E191), Raw!$A$5:$BC$10127,MATCH(L$8,Raw!$A$3:$BC$3,0), 0), "-")</f>
        <v>8158</v>
      </c>
    </row>
    <row r="192" spans="1:12" ht="12.75" customHeight="1" x14ac:dyDescent="0.2">
      <c r="A192" s="248"/>
      <c r="B192" s="31"/>
      <c r="C192" s="30" t="s">
        <v>205</v>
      </c>
      <c r="D192" s="448"/>
      <c r="E192" s="457"/>
      <c r="F192" s="154">
        <f>SUM(F180:F191)</f>
        <v>32918</v>
      </c>
      <c r="G192" s="157">
        <f>SUM(G180:G191)</f>
        <v>3147</v>
      </c>
      <c r="H192" s="72">
        <f>IF( ISERROR(G192/F192), "-", G192/F192)</f>
        <v>9.5601190837839481E-2</v>
      </c>
      <c r="I192" s="154">
        <f>SUM(I180:I191)</f>
        <v>4827</v>
      </c>
      <c r="J192" s="157">
        <f>SUM(J180:J191)</f>
        <v>1444</v>
      </c>
      <c r="K192" s="72">
        <f t="shared" si="33"/>
        <v>0.29915061114563912</v>
      </c>
      <c r="L192" s="265">
        <f>IFERROR(SUM(L180:L191), "-")</f>
        <v>96243</v>
      </c>
    </row>
    <row r="193" spans="1:12" s="40" customFormat="1" ht="12.75" customHeight="1" x14ac:dyDescent="0.2">
      <c r="A193" s="574">
        <f t="shared" ref="A193:A204" si="34">DATE(LEFT(D193,4)+IF(E193&lt;4,1,0),E193,1)</f>
        <v>45748</v>
      </c>
      <c r="B193" s="27" t="s">
        <v>206</v>
      </c>
      <c r="C193" s="247" t="s">
        <v>167</v>
      </c>
      <c r="D193" s="449" t="str">
        <f t="shared" ref="D193:D204" si="35">IF(B193="",D192,LEFT(B193,7))</f>
        <v>2025-26</v>
      </c>
      <c r="E193" s="450">
        <f t="shared" ref="E193:E204" si="36">MONTH(1&amp;LEFT(C193,3))</f>
        <v>4</v>
      </c>
      <c r="F193" s="153">
        <f>IFERROR(VLOOKUP( CONCATENATE($D193,$F$5,$E193), Raw!$A$5:$BC$10127,MATCH(F$8,Raw!$A$3:$BC$3,0), 0), "-")</f>
        <v>2668</v>
      </c>
      <c r="G193" s="156">
        <f>IFERROR(VLOOKUP( CONCATENATE($D193,$F$5,$E193), Raw!$A$5:$BC$10127,MATCH(G$8,Raw!$A$3:$BC$3,0), 0), "-")</f>
        <v>267</v>
      </c>
      <c r="H193" s="71">
        <f>IF( ISERROR(G193/F193), "-", G193/F193)</f>
        <v>0.10007496251874062</v>
      </c>
      <c r="I193" s="153">
        <f>IFERROR(VLOOKUP( CONCATENATE($D193,$F$5,$E193), Raw!$A$5:$BC$10127,MATCH(I$8,Raw!$A$3:$BC$3,0), 0), "-")</f>
        <v>417</v>
      </c>
      <c r="J193" s="156">
        <f>IFERROR(VLOOKUP( CONCATENATE($D193,$F$5,$E193), Raw!$A$5:$BC$10127,MATCH(J$8,Raw!$A$3:$BC$3,0), 0), "-")</f>
        <v>113</v>
      </c>
      <c r="K193" s="71">
        <f>IF( ISERROR(J193/I193), "-", J193/I193)</f>
        <v>0.27098321342925658</v>
      </c>
      <c r="L193" s="264">
        <f>IFERROR(VLOOKUP( CONCATENATE($D193,$F$5,$E193), Raw!$A$5:$BC$10127,MATCH(L$8,Raw!$A$3:$BC$3,0), 0), "-")</f>
        <v>7815</v>
      </c>
    </row>
    <row r="194" spans="1:12" s="40" customFormat="1" ht="12.75" customHeight="1" x14ac:dyDescent="0.2">
      <c r="A194" s="574">
        <f t="shared" si="34"/>
        <v>45778</v>
      </c>
      <c r="B194" s="27"/>
      <c r="C194" s="247" t="s">
        <v>168</v>
      </c>
      <c r="D194" s="451" t="str">
        <f t="shared" si="35"/>
        <v>2025-26</v>
      </c>
      <c r="E194" s="452">
        <f t="shared" si="36"/>
        <v>5</v>
      </c>
      <c r="F194" s="153">
        <f>IFERROR(VLOOKUP( CONCATENATE($D194,$F$5,$E194), Raw!$A$5:$BC$10127,MATCH(F$8,Raw!$A$3:$BC$3,0), 0), "-")</f>
        <v>2603</v>
      </c>
      <c r="G194" s="156">
        <f>IFERROR(VLOOKUP( CONCATENATE($D194,$F$5,$E194), Raw!$A$5:$BC$10127,MATCH(G$8,Raw!$A$3:$BC$3,0), 0), "-")</f>
        <v>262</v>
      </c>
      <c r="H194" s="71">
        <f t="shared" ref="H194:H204" si="37">IF( ISERROR(G194/F194), "-", G194/F194)</f>
        <v>0.10065309258547829</v>
      </c>
      <c r="I194" s="153">
        <f>IFERROR(VLOOKUP( CONCATENATE($D194,$F$5,$E194), Raw!$A$5:$BC$10127,MATCH(I$8,Raw!$A$3:$BC$3,0), 0), "-")</f>
        <v>374</v>
      </c>
      <c r="J194" s="156">
        <f>IFERROR(VLOOKUP( CONCATENATE($D194,$F$5,$E194), Raw!$A$5:$BC$10127,MATCH(J$8,Raw!$A$3:$BC$3,0), 0), "-")</f>
        <v>126</v>
      </c>
      <c r="K194" s="71">
        <f t="shared" ref="K194:K205" si="38">IF( ISERROR(J194/I194), "-", J194/I194)</f>
        <v>0.33689839572192515</v>
      </c>
      <c r="L194" s="264">
        <f>IFERROR(VLOOKUP( CONCATENATE($D194,$F$5,$E194), Raw!$A$5:$BC$10127,MATCH(L$8,Raw!$A$3:$BC$3,0), 0), "-")</f>
        <v>7519</v>
      </c>
    </row>
    <row r="195" spans="1:12" s="40" customFormat="1" ht="12.75" customHeight="1" x14ac:dyDescent="0.2">
      <c r="A195" s="574">
        <f t="shared" si="34"/>
        <v>45809</v>
      </c>
      <c r="B195" s="27"/>
      <c r="C195" s="26" t="s">
        <v>169</v>
      </c>
      <c r="D195" s="451" t="str">
        <f t="shared" si="35"/>
        <v>2025-26</v>
      </c>
      <c r="E195" s="452">
        <f t="shared" si="36"/>
        <v>6</v>
      </c>
      <c r="F195" s="153">
        <f>IFERROR(VLOOKUP( CONCATENATE($D195,$F$5,$E195), Raw!$A$5:$BC$10127,MATCH(F$8,Raw!$A$3:$BC$3,0), 0), "-")</f>
        <v>2422</v>
      </c>
      <c r="G195" s="156">
        <f>IFERROR(VLOOKUP( CONCATENATE($D195,$F$5,$E195), Raw!$A$5:$BC$10127,MATCH(G$8,Raw!$A$3:$BC$3,0), 0), "-")</f>
        <v>252</v>
      </c>
      <c r="H195" s="71">
        <f t="shared" si="37"/>
        <v>0.10404624277456648</v>
      </c>
      <c r="I195" s="153">
        <f>IFERROR(VLOOKUP( CONCATENATE($D195,$F$5,$E195), Raw!$A$5:$BC$10127,MATCH(I$8,Raw!$A$3:$BC$3,0), 0), "-")</f>
        <v>354</v>
      </c>
      <c r="J195" s="156">
        <f>IFERROR(VLOOKUP( CONCATENATE($D195,$F$5,$E195), Raw!$A$5:$BC$10127,MATCH(J$8,Raw!$A$3:$BC$3,0), 0), "-")</f>
        <v>116</v>
      </c>
      <c r="K195" s="71">
        <f t="shared" si="38"/>
        <v>0.32768361581920902</v>
      </c>
      <c r="L195" s="264">
        <f>IFERROR(VLOOKUP( CONCATENATE($D195,$F$5,$E195), Raw!$A$5:$BC$10127,MATCH(L$8,Raw!$A$3:$BC$3,0), 0), "-")</f>
        <v>7148</v>
      </c>
    </row>
    <row r="196" spans="1:12" s="40" customFormat="1" ht="12.75" customHeight="1" x14ac:dyDescent="0.2">
      <c r="A196" s="574">
        <f t="shared" si="34"/>
        <v>45839</v>
      </c>
      <c r="B196" s="27"/>
      <c r="C196" s="247" t="s">
        <v>170</v>
      </c>
      <c r="D196" s="451" t="str">
        <f t="shared" si="35"/>
        <v>2025-26</v>
      </c>
      <c r="E196" s="452">
        <f t="shared" si="36"/>
        <v>7</v>
      </c>
      <c r="F196" s="153">
        <f>IFERROR(VLOOKUP( CONCATENATE($D196,$F$5,$E196), Raw!$A$5:$BC$10127,MATCH(F$8,Raw!$A$3:$BC$3,0), 0), "-")</f>
        <v>2394</v>
      </c>
      <c r="G196" s="156">
        <f>IFERROR(VLOOKUP( CONCATENATE($D196,$F$5,$E196), Raw!$A$5:$BC$10127,MATCH(G$8,Raw!$A$3:$BC$3,0), 0), "-")</f>
        <v>273</v>
      </c>
      <c r="H196" s="71">
        <f t="shared" si="37"/>
        <v>0.11403508771929824</v>
      </c>
      <c r="I196" s="153">
        <f>IFERROR(VLOOKUP( CONCATENATE($D196,$F$5,$E196), Raw!$A$5:$BC$10127,MATCH(I$8,Raw!$A$3:$BC$3,0), 0), "-")</f>
        <v>394</v>
      </c>
      <c r="J196" s="156">
        <f>IFERROR(VLOOKUP( CONCATENATE($D196,$F$5,$E196), Raw!$A$5:$BC$10127,MATCH(J$8,Raw!$A$3:$BC$3,0), 0), "-")</f>
        <v>128</v>
      </c>
      <c r="K196" s="71">
        <f t="shared" si="38"/>
        <v>0.32487309644670048</v>
      </c>
      <c r="L196" s="264">
        <f>IFERROR(VLOOKUP( CONCATENATE($D196,$F$5,$E196), Raw!$A$5:$BC$10127,MATCH(L$8,Raw!$A$3:$BC$3,0), 0), "-")</f>
        <v>7205</v>
      </c>
    </row>
    <row r="197" spans="1:12" s="40" customFormat="1" ht="12.75" customHeight="1" x14ac:dyDescent="0.2">
      <c r="A197" s="574">
        <f t="shared" si="34"/>
        <v>45870</v>
      </c>
      <c r="B197" s="27"/>
      <c r="C197" s="26" t="s">
        <v>171</v>
      </c>
      <c r="D197" s="451" t="str">
        <f t="shared" si="35"/>
        <v>2025-26</v>
      </c>
      <c r="E197" s="452">
        <f t="shared" si="36"/>
        <v>8</v>
      </c>
      <c r="F197" s="153">
        <f>IFERROR(VLOOKUP( CONCATENATE($D197,$F$5,$E197), Raw!$A$5:$BC$10127,MATCH(F$8,Raw!$A$3:$BC$3,0), 0), "-")</f>
        <v>2406</v>
      </c>
      <c r="G197" s="156">
        <f>IFERROR(VLOOKUP( CONCATENATE($D197,$F$5,$E197), Raw!$A$5:$BC$10127,MATCH(G$8,Raw!$A$3:$BC$3,0), 0), "-")</f>
        <v>249</v>
      </c>
      <c r="H197" s="71">
        <f t="shared" si="37"/>
        <v>0.10349127182044887</v>
      </c>
      <c r="I197" s="153">
        <f>IFERROR(VLOOKUP( CONCATENATE($D197,$F$5,$E197), Raw!$A$5:$BC$10127,MATCH(I$8,Raw!$A$3:$BC$3,0), 0), "-")</f>
        <v>315</v>
      </c>
      <c r="J197" s="156">
        <f>IFERROR(VLOOKUP( CONCATENATE($D197,$F$5,$E197), Raw!$A$5:$BC$10127,MATCH(J$8,Raw!$A$3:$BC$3,0), 0), "-")</f>
        <v>91</v>
      </c>
      <c r="K197" s="71">
        <f t="shared" si="38"/>
        <v>0.28888888888888886</v>
      </c>
      <c r="L197" s="264">
        <f>IFERROR(VLOOKUP( CONCATENATE($D197,$F$5,$E197), Raw!$A$5:$BC$10127,MATCH(L$8,Raw!$A$3:$BC$3,0), 0), "-")</f>
        <v>7179</v>
      </c>
    </row>
    <row r="198" spans="1:12" s="40" customFormat="1" ht="12.75" customHeight="1" x14ac:dyDescent="0.2">
      <c r="A198" s="574">
        <f t="shared" si="34"/>
        <v>45901</v>
      </c>
      <c r="B198" s="27"/>
      <c r="C198" s="26" t="s">
        <v>172</v>
      </c>
      <c r="D198" s="451" t="str">
        <f t="shared" si="35"/>
        <v>2025-26</v>
      </c>
      <c r="E198" s="452">
        <f t="shared" si="36"/>
        <v>9</v>
      </c>
      <c r="F198" s="153">
        <f>IFERROR(VLOOKUP( CONCATENATE($D198,$F$5,$E198), Raw!$A$5:$BC$10127,MATCH(F$8,Raw!$A$3:$BC$3,0), 0), "-")</f>
        <v>2477</v>
      </c>
      <c r="G198" s="156">
        <f>IFERROR(VLOOKUP( CONCATENATE($D198,$F$5,$E198), Raw!$A$5:$BC$10127,MATCH(G$8,Raw!$A$3:$BC$3,0), 0), "-")</f>
        <v>228</v>
      </c>
      <c r="H198" s="71">
        <f t="shared" si="37"/>
        <v>9.2046830843762611E-2</v>
      </c>
      <c r="I198" s="153">
        <f>IFERROR(VLOOKUP( CONCATENATE($D198,$F$5,$E198), Raw!$A$5:$BC$10127,MATCH(I$8,Raw!$A$3:$BC$3,0), 0), "-")</f>
        <v>384</v>
      </c>
      <c r="J198" s="156">
        <f>IFERROR(VLOOKUP( CONCATENATE($D198,$F$5,$E198), Raw!$A$5:$BC$10127,MATCH(J$8,Raw!$A$3:$BC$3,0), 0), "-")</f>
        <v>118</v>
      </c>
      <c r="K198" s="71">
        <f t="shared" si="38"/>
        <v>0.30729166666666669</v>
      </c>
      <c r="L198" s="264">
        <f>IFERROR(VLOOKUP( CONCATENATE($D198,$F$5,$E198), Raw!$A$5:$BC$10127,MATCH(L$8,Raw!$A$3:$BC$3,0), 0), "-")</f>
        <v>7254</v>
      </c>
    </row>
    <row r="199" spans="1:12" s="40" customFormat="1" ht="12.75" customHeight="1" x14ac:dyDescent="0.2">
      <c r="A199" s="574">
        <f t="shared" si="34"/>
        <v>45931</v>
      </c>
      <c r="B199" s="27"/>
      <c r="C199" s="26" t="s">
        <v>173</v>
      </c>
      <c r="D199" s="451" t="str">
        <f t="shared" si="35"/>
        <v>2025-26</v>
      </c>
      <c r="E199" s="452">
        <f t="shared" si="36"/>
        <v>10</v>
      </c>
      <c r="F199" s="153">
        <f>IFERROR(VLOOKUP( CONCATENATE($D199,$F$5,$E199), Raw!$A$5:$BC$10127,MATCH(F$8,Raw!$A$3:$BC$3,0), 0), "-")</f>
        <v>2706</v>
      </c>
      <c r="G199" s="156">
        <f>IFERROR(VLOOKUP( CONCATENATE($D199,$F$5,$E199), Raw!$A$5:$BC$10127,MATCH(G$8,Raw!$A$3:$BC$3,0), 0), "-")</f>
        <v>273</v>
      </c>
      <c r="H199" s="71">
        <f t="shared" si="37"/>
        <v>0.1008869179600887</v>
      </c>
      <c r="I199" s="153">
        <f>IFERROR(VLOOKUP( CONCATENATE($D199,$F$5,$E199), Raw!$A$5:$BC$10127,MATCH(I$8,Raw!$A$3:$BC$3,0), 0), "-")</f>
        <v>408</v>
      </c>
      <c r="J199" s="156">
        <f>IFERROR(VLOOKUP( CONCATENATE($D199,$F$5,$E199), Raw!$A$5:$BC$10127,MATCH(J$8,Raw!$A$3:$BC$3,0), 0), "-")</f>
        <v>114</v>
      </c>
      <c r="K199" s="71">
        <f t="shared" si="38"/>
        <v>0.27941176470588236</v>
      </c>
      <c r="L199" s="264">
        <f>IFERROR(VLOOKUP( CONCATENATE($D199,$F$5,$E199), Raw!$A$5:$BC$10127,MATCH(L$8,Raw!$A$3:$BC$3,0), 0), "-")</f>
        <v>8000</v>
      </c>
    </row>
    <row r="200" spans="1:12" ht="12.75" customHeight="1" x14ac:dyDescent="0.2">
      <c r="A200" s="248">
        <f t="shared" si="34"/>
        <v>45962</v>
      </c>
      <c r="B200" s="27"/>
      <c r="C200" s="26" t="s">
        <v>174</v>
      </c>
      <c r="D200" s="451" t="str">
        <f t="shared" si="35"/>
        <v>2025-26</v>
      </c>
      <c r="E200" s="452">
        <f t="shared" si="36"/>
        <v>11</v>
      </c>
      <c r="F200" s="153">
        <f>IFERROR(VLOOKUP( CONCATENATE($D200,$F$5,$E200), Raw!$A$5:$BC$10127,MATCH(F$8,Raw!$A$3:$BC$3,0), 0), "-")</f>
        <v>2711</v>
      </c>
      <c r="G200" s="156">
        <f>IFERROR(VLOOKUP( CONCATENATE($D200,$F$5,$E200), Raw!$A$5:$BC$10127,MATCH(G$8,Raw!$A$3:$BC$3,0), 0), "-")</f>
        <v>263</v>
      </c>
      <c r="H200" s="71">
        <f t="shared" si="37"/>
        <v>9.7012172630025817E-2</v>
      </c>
      <c r="I200" s="153">
        <f>IFERROR(VLOOKUP( CONCATENATE($D200,$F$5,$E200), Raw!$A$5:$BC$10127,MATCH(I$8,Raw!$A$3:$BC$3,0), 0), "-")</f>
        <v>379</v>
      </c>
      <c r="J200" s="156">
        <f>IFERROR(VLOOKUP( CONCATENATE($D200,$F$5,$E200), Raw!$A$5:$BC$10127,MATCH(J$8,Raw!$A$3:$BC$3,0), 0), "-")</f>
        <v>116</v>
      </c>
      <c r="K200" s="71">
        <f t="shared" si="38"/>
        <v>0.30606860158311344</v>
      </c>
      <c r="L200" s="264">
        <f>IFERROR(VLOOKUP( CONCATENATE($D200,$F$5,$E200), Raw!$A$5:$BC$10127,MATCH(L$8,Raw!$A$3:$BC$3,0), 0), "-")</f>
        <v>8158</v>
      </c>
    </row>
    <row r="201" spans="1:12" ht="12.75" customHeight="1" x14ac:dyDescent="0.2">
      <c r="A201" s="248">
        <f t="shared" si="34"/>
        <v>45992</v>
      </c>
      <c r="B201" s="27"/>
      <c r="C201" s="26" t="s">
        <v>175</v>
      </c>
      <c r="D201" s="451" t="str">
        <f t="shared" si="35"/>
        <v>2025-26</v>
      </c>
      <c r="E201" s="452">
        <f t="shared" si="36"/>
        <v>12</v>
      </c>
      <c r="F201" s="153">
        <f>IFERROR(VLOOKUP( CONCATENATE($D201,$F$5,$E201), Raw!$A$5:$BC$10127,MATCH(F$8,Raw!$A$3:$BC$3,0), 0), "-")</f>
        <v>3113</v>
      </c>
      <c r="G201" s="156">
        <f>IFERROR(VLOOKUP( CONCATENATE($D201,$F$5,$E201), Raw!$A$5:$BC$10127,MATCH(G$8,Raw!$A$3:$BC$3,0), 0), "-")</f>
        <v>281</v>
      </c>
      <c r="H201" s="71">
        <f t="shared" si="37"/>
        <v>9.0266623835528428E-2</v>
      </c>
      <c r="I201" s="153">
        <f>IFERROR(VLOOKUP( CONCATENATE($D201,$F$5,$E201), Raw!$A$5:$BC$10127,MATCH(I$8,Raw!$A$3:$BC$3,0), 0), "-")</f>
        <v>450</v>
      </c>
      <c r="J201" s="156">
        <f>IFERROR(VLOOKUP( CONCATENATE($D201,$F$5,$E201), Raw!$A$5:$BC$10127,MATCH(J$8,Raw!$A$3:$BC$3,0), 0), "-")</f>
        <v>132</v>
      </c>
      <c r="K201" s="71">
        <f t="shared" si="38"/>
        <v>0.29333333333333333</v>
      </c>
      <c r="L201" s="264">
        <f>IFERROR(VLOOKUP( CONCATENATE($D201,$F$5,$E201), Raw!$A$5:$BC$10127,MATCH(L$8,Raw!$A$3:$BC$3,0), 0), "-")</f>
        <v>9397</v>
      </c>
    </row>
    <row r="202" spans="1:12" ht="12.75" customHeight="1" x14ac:dyDescent="0.2">
      <c r="A202" s="248">
        <f t="shared" si="34"/>
        <v>46023</v>
      </c>
      <c r="B202" s="27"/>
      <c r="C202" s="26" t="s">
        <v>176</v>
      </c>
      <c r="D202" s="451" t="str">
        <f t="shared" si="35"/>
        <v>2025-26</v>
      </c>
      <c r="E202" s="452">
        <f t="shared" si="36"/>
        <v>1</v>
      </c>
      <c r="F202" s="153">
        <f>IFERROR(VLOOKUP( CONCATENATE($D202,$F$5,$E202), Raw!$A$5:$BC$10127,MATCH(F$8,Raw!$A$3:$BC$3,0), 0), "-")</f>
        <v>3150</v>
      </c>
      <c r="G202" s="156">
        <f>IFERROR(VLOOKUP( CONCATENATE($D202,$F$5,$E202), Raw!$A$5:$BC$10127,MATCH(G$8,Raw!$A$3:$BC$3,0), 0), "-")</f>
        <v>262</v>
      </c>
      <c r="H202" s="71">
        <f t="shared" si="37"/>
        <v>8.3174603174603179E-2</v>
      </c>
      <c r="I202" s="153">
        <f>IFERROR(VLOOKUP( CONCATENATE($D202,$F$5,$E202), Raw!$A$5:$BC$10127,MATCH(I$8,Raw!$A$3:$BC$3,0), 0), "-")</f>
        <v>411</v>
      </c>
      <c r="J202" s="156">
        <f>IFERROR(VLOOKUP( CONCATENATE($D202,$F$5,$E202), Raw!$A$5:$BC$10127,MATCH(J$8,Raw!$A$3:$BC$3,0), 0), "-")</f>
        <v>124</v>
      </c>
      <c r="K202" s="71">
        <f t="shared" si="38"/>
        <v>0.30170316301703165</v>
      </c>
      <c r="L202" s="264">
        <f>IFERROR(VLOOKUP( CONCATENATE($D202,$F$5,$E202), Raw!$A$5:$BC$10127,MATCH(L$8,Raw!$A$3:$BC$3,0), 0), "-")</f>
        <v>9720</v>
      </c>
    </row>
    <row r="203" spans="1:12" ht="12.75" customHeight="1" x14ac:dyDescent="0.2">
      <c r="A203" s="248">
        <f t="shared" si="34"/>
        <v>46054</v>
      </c>
      <c r="B203" s="27"/>
      <c r="C203" s="247" t="s">
        <v>177</v>
      </c>
      <c r="D203" s="451" t="str">
        <f t="shared" si="35"/>
        <v>2025-26</v>
      </c>
      <c r="E203" s="452">
        <f t="shared" si="36"/>
        <v>2</v>
      </c>
      <c r="F203" s="153">
        <f>IFERROR(VLOOKUP( CONCATENATE($D203,$F$5,$E203), Raw!$A$5:$BC$10127,MATCH(F$8,Raw!$A$3:$BC$3,0), 0), "-")</f>
        <v>2424</v>
      </c>
      <c r="G203" s="156">
        <f>IFERROR(VLOOKUP( CONCATENATE($D203,$F$5,$E203), Raw!$A$5:$BC$10127,MATCH(G$8,Raw!$A$3:$BC$3,0), 0), "-")</f>
        <v>221</v>
      </c>
      <c r="H203" s="71">
        <f t="shared" si="37"/>
        <v>9.1171617161716165E-2</v>
      </c>
      <c r="I203" s="153">
        <f>IFERROR(VLOOKUP( CONCATENATE($D203,$F$5,$E203), Raw!$A$5:$BC$10127,MATCH(I$8,Raw!$A$3:$BC$3,0), 0), "-")</f>
        <v>354</v>
      </c>
      <c r="J203" s="156">
        <f>IFERROR(VLOOKUP( CONCATENATE($D203,$F$5,$E203), Raw!$A$5:$BC$10127,MATCH(J$8,Raw!$A$3:$BC$3,0), 0), "-")</f>
        <v>97</v>
      </c>
      <c r="K203" s="71">
        <f t="shared" si="38"/>
        <v>0.27401129943502822</v>
      </c>
      <c r="L203" s="264">
        <f>IFERROR(VLOOKUP( CONCATENATE($D203,$F$5,$E203), Raw!$A$5:$BC$10127,MATCH(L$8,Raw!$A$3:$BC$3,0), 0), "-")</f>
        <v>7685</v>
      </c>
    </row>
    <row r="204" spans="1:12" ht="12.75" customHeight="1" x14ac:dyDescent="0.2">
      <c r="A204" s="248">
        <f t="shared" si="34"/>
        <v>46082</v>
      </c>
      <c r="B204" s="27"/>
      <c r="C204" s="26" t="s">
        <v>178</v>
      </c>
      <c r="D204" s="451" t="str">
        <f t="shared" si="35"/>
        <v>2025-26</v>
      </c>
      <c r="E204" s="452">
        <f t="shared" si="36"/>
        <v>3</v>
      </c>
      <c r="F204" s="153">
        <f>IFERROR(VLOOKUP( CONCATENATE($D204,$F$5,$E204), Raw!$A$5:$BC$10127,MATCH(F$8,Raw!$A$3:$BC$3,0), 0), "-")</f>
        <v>2593</v>
      </c>
      <c r="G204" s="156">
        <f>IFERROR(VLOOKUP( CONCATENATE($D204,$F$5,$E204), Raw!$A$5:$BC$10127,MATCH(G$8,Raw!$A$3:$BC$3,0), 0), "-")</f>
        <v>268</v>
      </c>
      <c r="H204" s="71">
        <f t="shared" si="37"/>
        <v>0.10335518704203625</v>
      </c>
      <c r="I204" s="153">
        <f>IFERROR(VLOOKUP( CONCATENATE($D204,$F$5,$E204), Raw!$A$5:$BC$10127,MATCH(I$8,Raw!$A$3:$BC$3,0), 0), "-")</f>
        <v>413</v>
      </c>
      <c r="J204" s="156">
        <f>IFERROR(VLOOKUP( CONCATENATE($D204,$F$5,$E204), Raw!$A$5:$BC$10127,MATCH(J$8,Raw!$A$3:$BC$3,0), 0), "-")</f>
        <v>140</v>
      </c>
      <c r="K204" s="71">
        <f t="shared" si="38"/>
        <v>0.33898305084745761</v>
      </c>
      <c r="L204" s="264">
        <f>IFERROR(VLOOKUP( CONCATENATE($D204,$F$5,$E204), Raw!$A$5:$BC$10127,MATCH(L$8,Raw!$A$3:$BC$3,0), 0), "-")</f>
        <v>8030</v>
      </c>
    </row>
    <row r="205" spans="1:12" ht="12.75" customHeight="1" x14ac:dyDescent="0.2">
      <c r="A205" s="248"/>
      <c r="B205" s="31"/>
      <c r="C205" s="30" t="s">
        <v>206</v>
      </c>
      <c r="D205" s="448"/>
      <c r="E205" s="457"/>
      <c r="F205" s="154">
        <f>SUM(F193:F204)</f>
        <v>31667</v>
      </c>
      <c r="G205" s="157">
        <f>SUM(G193:G204)</f>
        <v>3099</v>
      </c>
      <c r="H205" s="72">
        <f>IF( ISERROR(G205/F205), "-", G205/F205)</f>
        <v>9.7862127767076132E-2</v>
      </c>
      <c r="I205" s="154">
        <f>SUM(I193:I204)</f>
        <v>4653</v>
      </c>
      <c r="J205" s="157">
        <f>SUM(J193:J204)</f>
        <v>1415</v>
      </c>
      <c r="K205" s="72">
        <f t="shared" si="38"/>
        <v>0.3041048785729637</v>
      </c>
      <c r="L205" s="265">
        <f>IFERROR(SUM(L193:L204), "-")</f>
        <v>95110</v>
      </c>
    </row>
    <row r="206" spans="1:12" ht="12.75" customHeight="1" x14ac:dyDescent="0.2">
      <c r="B206" s="37"/>
      <c r="C206" s="105" t="s">
        <v>80</v>
      </c>
      <c r="F206" s="37" t="s">
        <v>207</v>
      </c>
      <c r="J206" s="49"/>
      <c r="K206" s="50"/>
    </row>
    <row r="207" spans="1:12" ht="12.75" customHeight="1" x14ac:dyDescent="0.2">
      <c r="C207" s="10">
        <v>1</v>
      </c>
      <c r="F207" s="10" t="s">
        <v>228</v>
      </c>
      <c r="G207" s="48"/>
      <c r="H207" s="51"/>
      <c r="K207" s="51"/>
    </row>
    <row r="208" spans="1:12" x14ac:dyDescent="0.2">
      <c r="F208" s="10" t="s">
        <v>229</v>
      </c>
      <c r="G208" s="21"/>
      <c r="H208" s="20"/>
      <c r="J208" s="48"/>
    </row>
    <row r="209" spans="3:9" x14ac:dyDescent="0.2">
      <c r="C209" s="10">
        <v>2</v>
      </c>
      <c r="F209" s="10" t="s">
        <v>230</v>
      </c>
    </row>
    <row r="210" spans="3:9" x14ac:dyDescent="0.2">
      <c r="F210" s="10" t="s">
        <v>231</v>
      </c>
    </row>
    <row r="211" spans="3:9" x14ac:dyDescent="0.2">
      <c r="F211" s="10" t="s">
        <v>232</v>
      </c>
    </row>
    <row r="212" spans="3:9" x14ac:dyDescent="0.2">
      <c r="C212" s="10">
        <v>3</v>
      </c>
      <c r="F212" s="10" t="s">
        <v>233</v>
      </c>
    </row>
    <row r="213" spans="3:9" x14ac:dyDescent="0.2">
      <c r="F213" s="10" t="s">
        <v>234</v>
      </c>
    </row>
    <row r="214" spans="3:9" x14ac:dyDescent="0.2">
      <c r="C214" s="10">
        <v>4</v>
      </c>
      <c r="F214" s="10" t="s">
        <v>235</v>
      </c>
    </row>
    <row r="215" spans="3:9" x14ac:dyDescent="0.2">
      <c r="F215" s="10" t="s">
        <v>236</v>
      </c>
      <c r="G215" s="140"/>
      <c r="H215" s="20"/>
      <c r="I215" s="20"/>
    </row>
    <row r="216" spans="3:9" x14ac:dyDescent="0.2">
      <c r="G216" s="140"/>
      <c r="H216" s="20"/>
      <c r="I216" s="20"/>
    </row>
    <row r="217" spans="3:9" x14ac:dyDescent="0.2">
      <c r="C217" s="105" t="s">
        <v>215</v>
      </c>
      <c r="F217" s="175" t="s">
        <v>237</v>
      </c>
      <c r="G217" s="21"/>
      <c r="H217" s="20"/>
      <c r="I217" s="20"/>
    </row>
    <row r="218" spans="3:9" x14ac:dyDescent="0.2">
      <c r="C218" s="18"/>
      <c r="D218" s="18"/>
      <c r="E218" s="18"/>
      <c r="F218" s="573" t="s">
        <v>61</v>
      </c>
      <c r="G218" s="21"/>
      <c r="H218" s="20"/>
      <c r="I218" s="20"/>
    </row>
  </sheetData>
  <phoneticPr fontId="66" type="noConversion"/>
  <hyperlinks>
    <hyperlink ref="F218" location="'Selection Sheet'!B8" display="Selection Sheet / Contact" xr:uid="{26079938-2693-4AE9-8836-D133465CB150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>
    <oddFooter>Page &amp;P of &amp;N</oddFooter>
  </headerFooter>
  <ignoredErrors>
    <ignoredError sqref="H137:H139 K137:K139 L114:L139 L140:L166 K142:K151 H141:H151 K141 K153 H153 K140 H140 F152:K152 F140:G140 I140:J140 F153:G153 I153:J153 F141:G141 F142:G151 I142:J151 I141:J141 F154:K166 H167:L178 G208:L208 G209:L212 H179:L179 F206:L206 F180:L192 F179:G179 F213:L213 F214:L214 G215:L215 G207:L207 F212 H193:L205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"/>
  <dimension ref="A1:K153"/>
  <sheetViews>
    <sheetView zoomScaleNormal="100" workbookViewId="0">
      <pane xSplit="3" ySplit="10" topLeftCell="F23" activePane="bottomRight" state="frozen"/>
      <selection pane="topRight" activeCell="A23" sqref="A23"/>
      <selection pane="bottomLeft" activeCell="A23" sqref="A23"/>
      <selection pane="bottomRight" activeCell="F23" sqref="F23"/>
    </sheetView>
  </sheetViews>
  <sheetFormatPr defaultColWidth="9.42578125" defaultRowHeight="12.75" outlineLevelRow="1" x14ac:dyDescent="0.2"/>
  <cols>
    <col min="1" max="1" width="2" style="10" customWidth="1"/>
    <col min="2" max="2" width="8.5703125" style="10" customWidth="1"/>
    <col min="3" max="3" width="14.5703125" style="10" customWidth="1"/>
    <col min="4" max="4" width="7.5703125" style="10" hidden="1" customWidth="1"/>
    <col min="5" max="5" width="3" style="10" hidden="1" customWidth="1"/>
    <col min="6" max="6" width="25" style="10" customWidth="1"/>
    <col min="7" max="7" width="17" style="10" customWidth="1"/>
    <col min="8" max="8" width="15.42578125" style="10" customWidth="1"/>
    <col min="9" max="9" width="23.42578125" style="10" bestFit="1" customWidth="1"/>
    <col min="10" max="10" width="17" style="10" customWidth="1"/>
    <col min="11" max="11" width="15" style="10" customWidth="1"/>
    <col min="12" max="16384" width="9.42578125" style="10"/>
  </cols>
  <sheetData>
    <row r="1" spans="1:11" ht="18" x14ac:dyDescent="0.2">
      <c r="A1" s="104" t="s">
        <v>139</v>
      </c>
      <c r="C1" s="34"/>
      <c r="D1" s="428"/>
      <c r="E1" s="428"/>
      <c r="F1" s="104" t="s">
        <v>140</v>
      </c>
      <c r="G1" s="19"/>
      <c r="H1" s="20"/>
      <c r="I1" s="20"/>
    </row>
    <row r="2" spans="1:11" ht="14.25" customHeight="1" x14ac:dyDescent="0.2">
      <c r="F2" s="39" t="s">
        <v>893</v>
      </c>
      <c r="G2" s="21"/>
      <c r="H2" s="20"/>
      <c r="I2" s="20"/>
    </row>
    <row r="3" spans="1:11" s="177" customFormat="1" ht="11.25" hidden="1" customHeight="1" x14ac:dyDescent="0.2">
      <c r="C3" s="178"/>
      <c r="D3" s="179"/>
      <c r="E3" s="179"/>
      <c r="F3" s="179"/>
      <c r="G3" s="179"/>
      <c r="H3" s="180"/>
      <c r="I3" s="180"/>
    </row>
    <row r="4" spans="1:11" ht="15.75" x14ac:dyDescent="0.2">
      <c r="C4" s="22" t="s">
        <v>142</v>
      </c>
      <c r="D4" s="429"/>
      <c r="E4" s="429"/>
      <c r="F4" s="95" t="str">
        <f>'Selection Sheet'!B8</f>
        <v>England</v>
      </c>
      <c r="G4" s="20"/>
      <c r="H4" s="20"/>
      <c r="I4" s="20"/>
    </row>
    <row r="5" spans="1:11" x14ac:dyDescent="0.2">
      <c r="C5" s="23" t="s">
        <v>143</v>
      </c>
      <c r="D5" s="20"/>
      <c r="E5" s="20"/>
      <c r="F5" s="101" t="str">
        <f>'Selection Sheet'!$B$11</f>
        <v>ENG</v>
      </c>
      <c r="I5" s="20"/>
    </row>
    <row r="6" spans="1:11" hidden="1" x14ac:dyDescent="0.2">
      <c r="F6" s="25"/>
      <c r="G6" s="25"/>
      <c r="H6" s="24"/>
      <c r="I6" s="24"/>
      <c r="J6" s="24"/>
    </row>
    <row r="7" spans="1:11" ht="16.5" customHeight="1" x14ac:dyDescent="0.2">
      <c r="F7" s="109" t="s">
        <v>144</v>
      </c>
      <c r="G7" s="110"/>
      <c r="H7" s="111"/>
      <c r="I7" s="109" t="s">
        <v>238</v>
      </c>
      <c r="J7" s="110"/>
      <c r="K7" s="111"/>
    </row>
    <row r="8" spans="1:11" s="96" customFormat="1" x14ac:dyDescent="0.2">
      <c r="C8" s="94" t="s">
        <v>147</v>
      </c>
      <c r="D8" s="430"/>
      <c r="E8" s="430"/>
      <c r="F8" s="91" t="s">
        <v>239</v>
      </c>
      <c r="G8" s="92" t="s">
        <v>240</v>
      </c>
      <c r="H8" s="160" t="s">
        <v>240</v>
      </c>
      <c r="I8" s="91" t="s">
        <v>241</v>
      </c>
      <c r="J8" s="92" t="s">
        <v>242</v>
      </c>
      <c r="K8" s="160" t="s">
        <v>242</v>
      </c>
    </row>
    <row r="9" spans="1:11" s="96" customFormat="1" x14ac:dyDescent="0.2">
      <c r="B9" s="97"/>
      <c r="C9" s="90" t="s">
        <v>154</v>
      </c>
      <c r="D9" s="431"/>
      <c r="E9" s="431"/>
      <c r="F9" s="98" t="s">
        <v>243</v>
      </c>
      <c r="G9" s="99" t="s">
        <v>244</v>
      </c>
      <c r="H9" s="159" t="s">
        <v>239</v>
      </c>
      <c r="I9" s="98" t="s">
        <v>245</v>
      </c>
      <c r="J9" s="99" t="s">
        <v>246</v>
      </c>
      <c r="K9" s="159" t="s">
        <v>241</v>
      </c>
    </row>
    <row r="10" spans="1:11" ht="45" customHeight="1" x14ac:dyDescent="0.2">
      <c r="B10" s="235"/>
      <c r="C10" s="236"/>
      <c r="D10" s="168"/>
      <c r="E10" s="168"/>
      <c r="F10" s="280" t="s">
        <v>159</v>
      </c>
      <c r="G10" s="281" t="s">
        <v>247</v>
      </c>
      <c r="H10" s="282" t="s">
        <v>248</v>
      </c>
      <c r="I10" s="280" t="s">
        <v>159</v>
      </c>
      <c r="J10" s="281" t="s">
        <v>249</v>
      </c>
      <c r="K10" s="282" t="s">
        <v>248</v>
      </c>
    </row>
    <row r="11" spans="1:11" hidden="1" outlineLevel="1" x14ac:dyDescent="0.2">
      <c r="A11" s="248">
        <f t="shared" ref="A11:A22" si="0">DATE(LEFT(D11,4)+IF(E11&lt;4,1,0),E11,1)</f>
        <v>40634</v>
      </c>
      <c r="B11" s="45" t="s">
        <v>166</v>
      </c>
      <c r="C11" s="132" t="s">
        <v>167</v>
      </c>
      <c r="D11" s="432" t="str">
        <f>IF(B11="",D10,LEFT(B11,7))</f>
        <v>2011-12</v>
      </c>
      <c r="E11" s="433">
        <f>MONTH(1&amp;LEFT(C11,3))</f>
        <v>4</v>
      </c>
      <c r="F11" s="54">
        <f>IFERROR(VLOOKUP( CONCATENATE($D11,$F$5,$E11), Raw!$A$5:$BC$10127,MATCH(F$9,Raw!$A$3:$BC$3,0), 0), "-")</f>
        <v>1906</v>
      </c>
      <c r="G11" s="102">
        <f>IFERROR(VLOOKUP( CONCATENATE($D11,$F$5,$E11), Raw!$A$5:$BC$10127,MATCH(G$9,Raw!$A$3:$BC$3,0), 0), "-")</f>
        <v>138</v>
      </c>
      <c r="H11" s="71">
        <f t="shared" ref="H11:H23" si="1">IF( ISERROR(G11/F11), "-", G11/F11)</f>
        <v>7.2402938090241342E-2</v>
      </c>
      <c r="I11" s="54">
        <f>IFERROR(VLOOKUP( CONCATENATE($D11,$F$5,$E11), Raw!$A$5:$BC$10127,MATCH(I$9,Raw!$A$3:$BC$3,0), 0), "-")</f>
        <v>256</v>
      </c>
      <c r="J11" s="102">
        <f>IFERROR(VLOOKUP( CONCATENATE($D11,$F$5,$E11), Raw!$A$5:$BC$10127,MATCH(J$9,Raw!$A$3:$BC$3,0), 0), "-")</f>
        <v>50</v>
      </c>
      <c r="K11" s="71">
        <f t="shared" ref="K11:K23" si="2">IF( ISERROR(J11/I11), "-", J11/I11)</f>
        <v>0.1953125</v>
      </c>
    </row>
    <row r="12" spans="1:11" hidden="1" outlineLevel="1" x14ac:dyDescent="0.2">
      <c r="A12" s="248">
        <f t="shared" si="0"/>
        <v>40664</v>
      </c>
      <c r="B12" s="27"/>
      <c r="C12" s="26" t="s">
        <v>168</v>
      </c>
      <c r="D12" s="434" t="str">
        <f t="shared" ref="D12:D22" si="3">IF(B12="",D11,LEFT(B12,7))</f>
        <v>2011-12</v>
      </c>
      <c r="E12" s="435">
        <f t="shared" ref="E12:E22" si="4">MONTH(1&amp;LEFT(C12,3))</f>
        <v>5</v>
      </c>
      <c r="F12" s="54">
        <f>IFERROR(VLOOKUP( CONCATENATE($D12,$F$5,$E12), Raw!$A$5:$BC$10127,MATCH(F$9,Raw!$A$3:$BC$3,0), 0), "-")</f>
        <v>1892</v>
      </c>
      <c r="G12" s="102">
        <f>IFERROR(VLOOKUP( CONCATENATE($D12,$F$5,$E12), Raw!$A$5:$BC$10127,MATCH(G$9,Raw!$A$3:$BC$3,0), 0), "-")</f>
        <v>172</v>
      </c>
      <c r="H12" s="71">
        <f t="shared" si="1"/>
        <v>9.0909090909090912E-2</v>
      </c>
      <c r="I12" s="54">
        <f>IFERROR(VLOOKUP( CONCATENATE($D12,$F$5,$E12), Raw!$A$5:$BC$10127,MATCH(I$9,Raw!$A$3:$BC$3,0), 0), "-")</f>
        <v>250</v>
      </c>
      <c r="J12" s="102">
        <f>IFERROR(VLOOKUP( CONCATENATE($D12,$F$5,$E12), Raw!$A$5:$BC$10127,MATCH(J$9,Raw!$A$3:$BC$3,0), 0), "-")</f>
        <v>71</v>
      </c>
      <c r="K12" s="71">
        <f t="shared" si="2"/>
        <v>0.28399999999999997</v>
      </c>
    </row>
    <row r="13" spans="1:11" hidden="1" outlineLevel="1" x14ac:dyDescent="0.2">
      <c r="A13" s="248">
        <f t="shared" si="0"/>
        <v>40695</v>
      </c>
      <c r="B13" s="27"/>
      <c r="C13" s="26" t="s">
        <v>169</v>
      </c>
      <c r="D13" s="434" t="str">
        <f t="shared" si="3"/>
        <v>2011-12</v>
      </c>
      <c r="E13" s="435">
        <f t="shared" si="4"/>
        <v>6</v>
      </c>
      <c r="F13" s="54">
        <f>IFERROR(VLOOKUP( CONCATENATE($D13,$F$5,$E13), Raw!$A$5:$BC$10127,MATCH(F$9,Raw!$A$3:$BC$3,0), 0), "-")</f>
        <v>1980</v>
      </c>
      <c r="G13" s="102">
        <f>IFERROR(VLOOKUP( CONCATENATE($D13,$F$5,$E13), Raw!$A$5:$BC$10127,MATCH(G$9,Raw!$A$3:$BC$3,0), 0), "-")</f>
        <v>157</v>
      </c>
      <c r="H13" s="71">
        <f t="shared" si="1"/>
        <v>7.929292929292929E-2</v>
      </c>
      <c r="I13" s="54">
        <f>IFERROR(VLOOKUP( CONCATENATE($D13,$F$5,$E13), Raw!$A$5:$BC$10127,MATCH(I$9,Raw!$A$3:$BC$3,0), 0), "-")</f>
        <v>276</v>
      </c>
      <c r="J13" s="102">
        <f>IFERROR(VLOOKUP( CONCATENATE($D13,$F$5,$E13), Raw!$A$5:$BC$10127,MATCH(J$9,Raw!$A$3:$BC$3,0), 0), "-")</f>
        <v>77</v>
      </c>
      <c r="K13" s="71">
        <f t="shared" si="2"/>
        <v>0.27898550724637683</v>
      </c>
    </row>
    <row r="14" spans="1:11" hidden="1" outlineLevel="1" x14ac:dyDescent="0.2">
      <c r="A14" s="248">
        <f t="shared" si="0"/>
        <v>40725</v>
      </c>
      <c r="B14" s="27"/>
      <c r="C14" s="26" t="s">
        <v>170</v>
      </c>
      <c r="D14" s="434" t="str">
        <f t="shared" si="3"/>
        <v>2011-12</v>
      </c>
      <c r="E14" s="435">
        <f t="shared" si="4"/>
        <v>7</v>
      </c>
      <c r="F14" s="54">
        <f>IFERROR(VLOOKUP( CONCATENATE($D14,$F$5,$E14), Raw!$A$5:$BC$10127,MATCH(F$9,Raw!$A$3:$BC$3,0), 0), "-")</f>
        <v>1975</v>
      </c>
      <c r="G14" s="102">
        <f>IFERROR(VLOOKUP( CONCATENATE($D14,$F$5,$E14), Raw!$A$5:$BC$10127,MATCH(G$9,Raw!$A$3:$BC$3,0), 0), "-")</f>
        <v>138</v>
      </c>
      <c r="H14" s="71">
        <f t="shared" si="1"/>
        <v>6.9873417721518991E-2</v>
      </c>
      <c r="I14" s="54">
        <f>IFERROR(VLOOKUP( CONCATENATE($D14,$F$5,$E14), Raw!$A$5:$BC$10127,MATCH(I$9,Raw!$A$3:$BC$3,0), 0), "-")</f>
        <v>259</v>
      </c>
      <c r="J14" s="102">
        <f>IFERROR(VLOOKUP( CONCATENATE($D14,$F$5,$E14), Raw!$A$5:$BC$10127,MATCH(J$9,Raw!$A$3:$BC$3,0), 0), "-")</f>
        <v>58</v>
      </c>
      <c r="K14" s="71">
        <f t="shared" si="2"/>
        <v>0.22393822393822393</v>
      </c>
    </row>
    <row r="15" spans="1:11" hidden="1" outlineLevel="1" x14ac:dyDescent="0.2">
      <c r="A15" s="248">
        <f t="shared" si="0"/>
        <v>40756</v>
      </c>
      <c r="B15" s="27"/>
      <c r="C15" s="26" t="s">
        <v>171</v>
      </c>
      <c r="D15" s="434" t="str">
        <f t="shared" si="3"/>
        <v>2011-12</v>
      </c>
      <c r="E15" s="435">
        <f t="shared" si="4"/>
        <v>8</v>
      </c>
      <c r="F15" s="54">
        <f>IFERROR(VLOOKUP( CONCATENATE($D15,$F$5,$E15), Raw!$A$5:$BC$10127,MATCH(F$9,Raw!$A$3:$BC$3,0), 0), "-")</f>
        <v>1749</v>
      </c>
      <c r="G15" s="102">
        <f>IFERROR(VLOOKUP( CONCATENATE($D15,$F$5,$E15), Raw!$A$5:$BC$10127,MATCH(G$9,Raw!$A$3:$BC$3,0), 0), "-")</f>
        <v>137</v>
      </c>
      <c r="H15" s="71">
        <f t="shared" si="1"/>
        <v>7.8330474556889657E-2</v>
      </c>
      <c r="I15" s="54">
        <f>IFERROR(VLOOKUP( CONCATENATE($D15,$F$5,$E15), Raw!$A$5:$BC$10127,MATCH(I$9,Raw!$A$3:$BC$3,0), 0), "-")</f>
        <v>204</v>
      </c>
      <c r="J15" s="102">
        <f>IFERROR(VLOOKUP( CONCATENATE($D15,$F$5,$E15), Raw!$A$5:$BC$10127,MATCH(J$9,Raw!$A$3:$BC$3,0), 0), "-")</f>
        <v>55</v>
      </c>
      <c r="K15" s="71">
        <f t="shared" si="2"/>
        <v>0.26960784313725489</v>
      </c>
    </row>
    <row r="16" spans="1:11" hidden="1" outlineLevel="1" x14ac:dyDescent="0.2">
      <c r="A16" s="248">
        <f t="shared" si="0"/>
        <v>40787</v>
      </c>
      <c r="B16" s="27"/>
      <c r="C16" s="26" t="s">
        <v>172</v>
      </c>
      <c r="D16" s="434" t="str">
        <f t="shared" si="3"/>
        <v>2011-12</v>
      </c>
      <c r="E16" s="435">
        <f t="shared" si="4"/>
        <v>9</v>
      </c>
      <c r="F16" s="54">
        <f>IFERROR(VLOOKUP( CONCATENATE($D16,$F$5,$E16), Raw!$A$5:$BC$10127,MATCH(F$9,Raw!$A$3:$BC$3,0), 0), "-")</f>
        <v>1589</v>
      </c>
      <c r="G16" s="102">
        <f>IFERROR(VLOOKUP( CONCATENATE($D16,$F$5,$E16), Raw!$A$5:$BC$10127,MATCH(G$9,Raw!$A$3:$BC$3,0), 0), "-")</f>
        <v>93</v>
      </c>
      <c r="H16" s="71">
        <f t="shared" si="1"/>
        <v>5.8527375707992449E-2</v>
      </c>
      <c r="I16" s="54">
        <f>IFERROR(VLOOKUP( CONCATENATE($D16,$F$5,$E16), Raw!$A$5:$BC$10127,MATCH(I$9,Raw!$A$3:$BC$3,0), 0), "-")</f>
        <v>203</v>
      </c>
      <c r="J16" s="102">
        <f>IFERROR(VLOOKUP( CONCATENATE($D16,$F$5,$E16), Raw!$A$5:$BC$10127,MATCH(J$9,Raw!$A$3:$BC$3,0), 0), "-")</f>
        <v>47</v>
      </c>
      <c r="K16" s="71">
        <f t="shared" si="2"/>
        <v>0.23152709359605911</v>
      </c>
    </row>
    <row r="17" spans="1:11" hidden="1" outlineLevel="1" x14ac:dyDescent="0.2">
      <c r="A17" s="248">
        <f t="shared" si="0"/>
        <v>40817</v>
      </c>
      <c r="B17" s="27"/>
      <c r="C17" s="26" t="s">
        <v>173</v>
      </c>
      <c r="D17" s="434" t="str">
        <f t="shared" si="3"/>
        <v>2011-12</v>
      </c>
      <c r="E17" s="435">
        <f t="shared" si="4"/>
        <v>10</v>
      </c>
      <c r="F17" s="54">
        <f>IFERROR(VLOOKUP( CONCATENATE($D17,$F$5,$E17), Raw!$A$5:$BC$10127,MATCH(F$9,Raw!$A$3:$BC$3,0), 0), "-")</f>
        <v>1789</v>
      </c>
      <c r="G17" s="102">
        <f>IFERROR(VLOOKUP( CONCATENATE($D17,$F$5,$E17), Raw!$A$5:$BC$10127,MATCH(G$9,Raw!$A$3:$BC$3,0), 0), "-")</f>
        <v>136</v>
      </c>
      <c r="H17" s="71">
        <f t="shared" si="1"/>
        <v>7.6020122973728343E-2</v>
      </c>
      <c r="I17" s="54">
        <f>IFERROR(VLOOKUP( CONCATENATE($D17,$F$5,$E17), Raw!$A$5:$BC$10127,MATCH(I$9,Raw!$A$3:$BC$3,0), 0), "-")</f>
        <v>243</v>
      </c>
      <c r="J17" s="102">
        <f>IFERROR(VLOOKUP( CONCATENATE($D17,$F$5,$E17), Raw!$A$5:$BC$10127,MATCH(J$9,Raw!$A$3:$BC$3,0), 0), "-")</f>
        <v>53</v>
      </c>
      <c r="K17" s="71">
        <f t="shared" si="2"/>
        <v>0.21810699588477367</v>
      </c>
    </row>
    <row r="18" spans="1:11" hidden="1" outlineLevel="1" x14ac:dyDescent="0.2">
      <c r="A18" s="248">
        <f t="shared" si="0"/>
        <v>40848</v>
      </c>
      <c r="B18" s="27"/>
      <c r="C18" s="26" t="s">
        <v>174</v>
      </c>
      <c r="D18" s="434" t="str">
        <f t="shared" si="3"/>
        <v>2011-12</v>
      </c>
      <c r="E18" s="435">
        <f t="shared" si="4"/>
        <v>11</v>
      </c>
      <c r="F18" s="54">
        <f>IFERROR(VLOOKUP( CONCATENATE($D18,$F$5,$E18), Raw!$A$5:$BC$10127,MATCH(F$9,Raw!$A$3:$BC$3,0), 0), "-")</f>
        <v>1975</v>
      </c>
      <c r="G18" s="102">
        <f>IFERROR(VLOOKUP( CONCATENATE($D18,$F$5,$E18), Raw!$A$5:$BC$10127,MATCH(G$9,Raw!$A$3:$BC$3,0), 0), "-")</f>
        <v>122</v>
      </c>
      <c r="H18" s="71">
        <f t="shared" si="1"/>
        <v>6.1772151898734175E-2</v>
      </c>
      <c r="I18" s="54">
        <f>IFERROR(VLOOKUP( CONCATENATE($D18,$F$5,$E18), Raw!$A$5:$BC$10127,MATCH(I$9,Raw!$A$3:$BC$3,0), 0), "-")</f>
        <v>261</v>
      </c>
      <c r="J18" s="102">
        <f>IFERROR(VLOOKUP( CONCATENATE($D18,$F$5,$E18), Raw!$A$5:$BC$10127,MATCH(J$9,Raw!$A$3:$BC$3,0), 0), "-")</f>
        <v>52</v>
      </c>
      <c r="K18" s="71">
        <f t="shared" si="2"/>
        <v>0.19923371647509577</v>
      </c>
    </row>
    <row r="19" spans="1:11" hidden="1" outlineLevel="1" x14ac:dyDescent="0.2">
      <c r="A19" s="248">
        <f t="shared" si="0"/>
        <v>40878</v>
      </c>
      <c r="B19" s="27"/>
      <c r="C19" s="26" t="s">
        <v>175</v>
      </c>
      <c r="D19" s="434" t="str">
        <f t="shared" si="3"/>
        <v>2011-12</v>
      </c>
      <c r="E19" s="435">
        <f t="shared" si="4"/>
        <v>12</v>
      </c>
      <c r="F19" s="54">
        <f>IFERROR(VLOOKUP( CONCATENATE($D19,$F$5,$E19), Raw!$A$5:$BC$10127,MATCH(F$9,Raw!$A$3:$BC$3,0), 0), "-")</f>
        <v>2267</v>
      </c>
      <c r="G19" s="102">
        <f>IFERROR(VLOOKUP( CONCATENATE($D19,$F$5,$E19), Raw!$A$5:$BC$10127,MATCH(G$9,Raw!$A$3:$BC$3,0), 0), "-")</f>
        <v>137</v>
      </c>
      <c r="H19" s="71">
        <f t="shared" si="1"/>
        <v>6.0432289369210412E-2</v>
      </c>
      <c r="I19" s="54">
        <f>IFERROR(VLOOKUP( CONCATENATE($D19,$F$5,$E19), Raw!$A$5:$BC$10127,MATCH(I$9,Raw!$A$3:$BC$3,0), 0), "-")</f>
        <v>287</v>
      </c>
      <c r="J19" s="102">
        <f>IFERROR(VLOOKUP( CONCATENATE($D19,$F$5,$E19), Raw!$A$5:$BC$10127,MATCH(J$9,Raw!$A$3:$BC$3,0), 0), "-")</f>
        <v>58</v>
      </c>
      <c r="K19" s="71">
        <f t="shared" si="2"/>
        <v>0.20209059233449478</v>
      </c>
    </row>
    <row r="20" spans="1:11" hidden="1" outlineLevel="1" x14ac:dyDescent="0.2">
      <c r="A20" s="248">
        <f t="shared" si="0"/>
        <v>40909</v>
      </c>
      <c r="B20" s="27"/>
      <c r="C20" s="26" t="s">
        <v>176</v>
      </c>
      <c r="D20" s="434" t="str">
        <f t="shared" si="3"/>
        <v>2011-12</v>
      </c>
      <c r="E20" s="435">
        <f t="shared" si="4"/>
        <v>1</v>
      </c>
      <c r="F20" s="54">
        <f>IFERROR(VLOOKUP( CONCATENATE($D20,$F$5,$E20), Raw!$A$5:$BC$10127,MATCH(F$9,Raw!$A$3:$BC$3,0), 0), "-")</f>
        <v>2395</v>
      </c>
      <c r="G20" s="102">
        <f>IFERROR(VLOOKUP( CONCATENATE($D20,$F$5,$E20), Raw!$A$5:$BC$10127,MATCH(G$9,Raw!$A$3:$BC$3,0), 0), "-")</f>
        <v>150</v>
      </c>
      <c r="H20" s="71">
        <f t="shared" si="1"/>
        <v>6.2630480167014613E-2</v>
      </c>
      <c r="I20" s="54">
        <f>IFERROR(VLOOKUP( CONCATENATE($D20,$F$5,$E20), Raw!$A$5:$BC$10127,MATCH(I$9,Raw!$A$3:$BC$3,0), 0), "-")</f>
        <v>330</v>
      </c>
      <c r="J20" s="102">
        <f>IFERROR(VLOOKUP( CONCATENATE($D20,$F$5,$E20), Raw!$A$5:$BC$10127,MATCH(J$9,Raw!$A$3:$BC$3,0), 0), "-")</f>
        <v>63</v>
      </c>
      <c r="K20" s="71">
        <f t="shared" si="2"/>
        <v>0.19090909090909092</v>
      </c>
    </row>
    <row r="21" spans="1:11" hidden="1" outlineLevel="1" x14ac:dyDescent="0.2">
      <c r="A21" s="248">
        <f t="shared" si="0"/>
        <v>40940</v>
      </c>
      <c r="B21" s="27"/>
      <c r="C21" s="26" t="s">
        <v>177</v>
      </c>
      <c r="D21" s="434" t="str">
        <f t="shared" si="3"/>
        <v>2011-12</v>
      </c>
      <c r="E21" s="435">
        <f t="shared" si="4"/>
        <v>2</v>
      </c>
      <c r="F21" s="54">
        <f>IFERROR(VLOOKUP( CONCATENATE($D21,$F$5,$E21), Raw!$A$5:$BC$10127,MATCH(F$9,Raw!$A$3:$BC$3,0), 0), "-")</f>
        <v>2402</v>
      </c>
      <c r="G21" s="102">
        <f>IFERROR(VLOOKUP( CONCATENATE($D21,$F$5,$E21), Raw!$A$5:$BC$10127,MATCH(G$9,Raw!$A$3:$BC$3,0), 0), "-")</f>
        <v>170</v>
      </c>
      <c r="H21" s="71">
        <f t="shared" si="1"/>
        <v>7.0774354704412984E-2</v>
      </c>
      <c r="I21" s="54">
        <f>IFERROR(VLOOKUP( CONCATENATE($D21,$F$5,$E21), Raw!$A$5:$BC$10127,MATCH(I$9,Raw!$A$3:$BC$3,0), 0), "-")</f>
        <v>320</v>
      </c>
      <c r="J21" s="102">
        <f>IFERROR(VLOOKUP( CONCATENATE($D21,$F$5,$E21), Raw!$A$5:$BC$10127,MATCH(J$9,Raw!$A$3:$BC$3,0), 0), "-")</f>
        <v>64</v>
      </c>
      <c r="K21" s="71">
        <f t="shared" si="2"/>
        <v>0.2</v>
      </c>
    </row>
    <row r="22" spans="1:11" hidden="1" outlineLevel="1" x14ac:dyDescent="0.2">
      <c r="A22" s="248">
        <f t="shared" si="0"/>
        <v>40969</v>
      </c>
      <c r="B22" s="27"/>
      <c r="C22" s="26" t="s">
        <v>178</v>
      </c>
      <c r="D22" s="434" t="str">
        <f t="shared" si="3"/>
        <v>2011-12</v>
      </c>
      <c r="E22" s="435">
        <f t="shared" si="4"/>
        <v>3</v>
      </c>
      <c r="F22" s="54">
        <f>IFERROR(VLOOKUP( CONCATENATE($D22,$F$5,$E22), Raw!$A$5:$BC$10127,MATCH(F$9,Raw!$A$3:$BC$3,0), 0), "-")</f>
        <v>2217</v>
      </c>
      <c r="G22" s="102">
        <f>IFERROR(VLOOKUP( CONCATENATE($D22,$F$5,$E22), Raw!$A$5:$BC$10127,MATCH(G$9,Raw!$A$3:$BC$3,0), 0), "-")</f>
        <v>151</v>
      </c>
      <c r="H22" s="71">
        <f t="shared" si="1"/>
        <v>6.8110058637798829E-2</v>
      </c>
      <c r="I22" s="54">
        <f>IFERROR(VLOOKUP( CONCATENATE($D22,$F$5,$E22), Raw!$A$5:$BC$10127,MATCH(I$9,Raw!$A$3:$BC$3,0), 0), "-")</f>
        <v>297</v>
      </c>
      <c r="J22" s="102">
        <f>IFERROR(VLOOKUP( CONCATENATE($D22,$F$5,$E22), Raw!$A$5:$BC$10127,MATCH(J$9,Raw!$A$3:$BC$3,0), 0), "-")</f>
        <v>55</v>
      </c>
      <c r="K22" s="71">
        <f t="shared" si="2"/>
        <v>0.18518518518518517</v>
      </c>
    </row>
    <row r="23" spans="1:11" collapsed="1" x14ac:dyDescent="0.2">
      <c r="A23" s="234"/>
      <c r="B23" s="31"/>
      <c r="C23" s="32" t="s">
        <v>179</v>
      </c>
      <c r="D23" s="436"/>
      <c r="E23" s="437"/>
      <c r="F23" s="55">
        <f>SUM(F11:F22)</f>
        <v>24136</v>
      </c>
      <c r="G23" s="103">
        <f>SUM(G11:G22)</f>
        <v>1701</v>
      </c>
      <c r="H23" s="72">
        <f t="shared" si="1"/>
        <v>7.0475638051044079E-2</v>
      </c>
      <c r="I23" s="55">
        <f>SUM(I11:I22)</f>
        <v>3186</v>
      </c>
      <c r="J23" s="103">
        <f>SUM(J11:J22)</f>
        <v>703</v>
      </c>
      <c r="K23" s="72">
        <f t="shared" si="2"/>
        <v>0.22065285624607658</v>
      </c>
    </row>
    <row r="24" spans="1:11" hidden="1" outlineLevel="1" x14ac:dyDescent="0.2">
      <c r="A24" s="248">
        <f t="shared" ref="A24:A35" si="5">DATE(LEFT(D24,4)+IF(E24&lt;4,1,0),E24,1)</f>
        <v>41000</v>
      </c>
      <c r="B24" s="27" t="s">
        <v>180</v>
      </c>
      <c r="C24" s="26" t="s">
        <v>167</v>
      </c>
      <c r="D24" s="432" t="str">
        <f t="shared" ref="D24:D35" si="6">IF(B24="",D23,LEFT(B24,7))</f>
        <v>2012-13</v>
      </c>
      <c r="E24" s="433">
        <f t="shared" ref="E24:E87" si="7">MONTH(1&amp;LEFT(C24,3))</f>
        <v>4</v>
      </c>
      <c r="F24" s="54">
        <f>IFERROR(VLOOKUP( CONCATENATE($D24,$F$5,$E24), Raw!$A$5:$BC$10127,MATCH(F$9,Raw!$A$3:$BC$3,0), 0), "-")</f>
        <v>2488</v>
      </c>
      <c r="G24" s="102">
        <f>IFERROR(VLOOKUP( CONCATENATE($D24,$F$5,$E24), Raw!$A$5:$BC$10127,MATCH(G$9,Raw!$A$3:$BC$3,0), 0), "-")</f>
        <v>186</v>
      </c>
      <c r="H24" s="71">
        <f t="shared" ref="H24:H87" si="8">IF( ISERROR(G24/F24), "-", G24/F24)</f>
        <v>7.4758842443729906E-2</v>
      </c>
      <c r="I24" s="54">
        <f>IFERROR(VLOOKUP( CONCATENATE($D24,$F$5,$E24), Raw!$A$5:$BC$10127,MATCH(I$9,Raw!$A$3:$BC$3,0), 0), "-")</f>
        <v>340</v>
      </c>
      <c r="J24" s="102">
        <f>IFERROR(VLOOKUP( CONCATENATE($D24,$F$5,$E24), Raw!$A$5:$BC$10127,MATCH(J$9,Raw!$A$3:$BC$3,0), 0), "-")</f>
        <v>65</v>
      </c>
      <c r="K24" s="71">
        <f t="shared" ref="K24:K87" si="9">IF( ISERROR(J24/I24), "-", J24/I24)</f>
        <v>0.19117647058823528</v>
      </c>
    </row>
    <row r="25" spans="1:11" hidden="1" outlineLevel="1" x14ac:dyDescent="0.2">
      <c r="A25" s="248">
        <f t="shared" si="5"/>
        <v>41030</v>
      </c>
      <c r="B25" s="28"/>
      <c r="C25" s="26" t="s">
        <v>168</v>
      </c>
      <c r="D25" s="434" t="str">
        <f t="shared" si="6"/>
        <v>2012-13</v>
      </c>
      <c r="E25" s="435">
        <f t="shared" si="7"/>
        <v>5</v>
      </c>
      <c r="F25" s="54">
        <f>IFERROR(VLOOKUP( CONCATENATE($D25,$F$5,$E25), Raw!$A$5:$BC$10127,MATCH(F$9,Raw!$A$3:$BC$3,0), 0), "-")</f>
        <v>2378</v>
      </c>
      <c r="G25" s="102">
        <f>IFERROR(VLOOKUP( CONCATENATE($D25,$F$5,$E25), Raw!$A$5:$BC$10127,MATCH(G$9,Raw!$A$3:$BC$3,0), 0), "-")</f>
        <v>185</v>
      </c>
      <c r="H25" s="71">
        <f t="shared" si="8"/>
        <v>7.7796467619848611E-2</v>
      </c>
      <c r="I25" s="54">
        <f>IFERROR(VLOOKUP( CONCATENATE($D25,$F$5,$E25), Raw!$A$5:$BC$10127,MATCH(I$9,Raw!$A$3:$BC$3,0), 0), "-")</f>
        <v>339</v>
      </c>
      <c r="J25" s="102">
        <f>IFERROR(VLOOKUP( CONCATENATE($D25,$F$5,$E25), Raw!$A$5:$BC$10127,MATCH(J$9,Raw!$A$3:$BC$3,0), 0), "-")</f>
        <v>81</v>
      </c>
      <c r="K25" s="71">
        <f t="shared" si="9"/>
        <v>0.23893805309734514</v>
      </c>
    </row>
    <row r="26" spans="1:11" hidden="1" outlineLevel="1" x14ac:dyDescent="0.2">
      <c r="A26" s="248">
        <f t="shared" si="5"/>
        <v>41061</v>
      </c>
      <c r="B26" s="28"/>
      <c r="C26" s="26" t="s">
        <v>169</v>
      </c>
      <c r="D26" s="434" t="str">
        <f t="shared" si="6"/>
        <v>2012-13</v>
      </c>
      <c r="E26" s="435">
        <f t="shared" si="7"/>
        <v>6</v>
      </c>
      <c r="F26" s="54">
        <f>IFERROR(VLOOKUP( CONCATENATE($D26,$F$5,$E26), Raw!$A$5:$BC$10127,MATCH(F$9,Raw!$A$3:$BC$3,0), 0), "-")</f>
        <v>2148</v>
      </c>
      <c r="G26" s="102">
        <f>IFERROR(VLOOKUP( CONCATENATE($D26,$F$5,$E26), Raw!$A$5:$BC$10127,MATCH(G$9,Raw!$A$3:$BC$3,0), 0), "-")</f>
        <v>180</v>
      </c>
      <c r="H26" s="71">
        <f t="shared" si="8"/>
        <v>8.3798882681564241E-2</v>
      </c>
      <c r="I26" s="54">
        <f>IFERROR(VLOOKUP( CONCATENATE($D26,$F$5,$E26), Raw!$A$5:$BC$10127,MATCH(I$9,Raw!$A$3:$BC$3,0), 0), "-")</f>
        <v>323</v>
      </c>
      <c r="J26" s="102">
        <f>IFERROR(VLOOKUP( CONCATENATE($D26,$F$5,$E26), Raw!$A$5:$BC$10127,MATCH(J$9,Raw!$A$3:$BC$3,0), 0), "-")</f>
        <v>69</v>
      </c>
      <c r="K26" s="71">
        <f t="shared" si="9"/>
        <v>0.21362229102167182</v>
      </c>
    </row>
    <row r="27" spans="1:11" hidden="1" outlineLevel="1" x14ac:dyDescent="0.2">
      <c r="A27" s="248">
        <f t="shared" si="5"/>
        <v>41091</v>
      </c>
      <c r="B27" s="28"/>
      <c r="C27" s="26" t="s">
        <v>170</v>
      </c>
      <c r="D27" s="434" t="str">
        <f t="shared" si="6"/>
        <v>2012-13</v>
      </c>
      <c r="E27" s="435">
        <f t="shared" si="7"/>
        <v>7</v>
      </c>
      <c r="F27" s="54">
        <f>IFERROR(VLOOKUP( CONCATENATE($D27,$F$5,$E27), Raw!$A$5:$BC$10127,MATCH(F$9,Raw!$A$3:$BC$3,0), 0), "-")</f>
        <v>2060</v>
      </c>
      <c r="G27" s="102">
        <f>IFERROR(VLOOKUP( CONCATENATE($D27,$F$5,$E27), Raw!$A$5:$BC$10127,MATCH(G$9,Raw!$A$3:$BC$3,0), 0), "-")</f>
        <v>160</v>
      </c>
      <c r="H27" s="71">
        <f t="shared" si="8"/>
        <v>7.7669902912621352E-2</v>
      </c>
      <c r="I27" s="54">
        <f>IFERROR(VLOOKUP( CONCATENATE($D27,$F$5,$E27), Raw!$A$5:$BC$10127,MATCH(I$9,Raw!$A$3:$BC$3,0), 0), "-")</f>
        <v>272</v>
      </c>
      <c r="J27" s="102">
        <f>IFERROR(VLOOKUP( CONCATENATE($D27,$F$5,$E27), Raw!$A$5:$BC$10127,MATCH(J$9,Raw!$A$3:$BC$3,0), 0), "-")</f>
        <v>66</v>
      </c>
      <c r="K27" s="71">
        <f t="shared" si="9"/>
        <v>0.24264705882352941</v>
      </c>
    </row>
    <row r="28" spans="1:11" hidden="1" outlineLevel="1" x14ac:dyDescent="0.2">
      <c r="A28" s="248">
        <f t="shared" si="5"/>
        <v>41122</v>
      </c>
      <c r="B28" s="28"/>
      <c r="C28" s="26" t="s">
        <v>171</v>
      </c>
      <c r="D28" s="434" t="str">
        <f t="shared" si="6"/>
        <v>2012-13</v>
      </c>
      <c r="E28" s="435">
        <f t="shared" si="7"/>
        <v>8</v>
      </c>
      <c r="F28" s="54">
        <f>IFERROR(VLOOKUP( CONCATENATE($D28,$F$5,$E28), Raw!$A$5:$BC$10127,MATCH(F$9,Raw!$A$3:$BC$3,0), 0), "-")</f>
        <v>2260</v>
      </c>
      <c r="G28" s="102">
        <f>IFERROR(VLOOKUP( CONCATENATE($D28,$F$5,$E28), Raw!$A$5:$BC$10127,MATCH(G$9,Raw!$A$3:$BC$3,0), 0), "-")</f>
        <v>215</v>
      </c>
      <c r="H28" s="71">
        <f t="shared" si="8"/>
        <v>9.5132743362831854E-2</v>
      </c>
      <c r="I28" s="54">
        <f>IFERROR(VLOOKUP( CONCATENATE($D28,$F$5,$E28), Raw!$A$5:$BC$10127,MATCH(I$9,Raw!$A$3:$BC$3,0), 0), "-")</f>
        <v>299</v>
      </c>
      <c r="J28" s="102">
        <f>IFERROR(VLOOKUP( CONCATENATE($D28,$F$5,$E28), Raw!$A$5:$BC$10127,MATCH(J$9,Raw!$A$3:$BC$3,0), 0), "-")</f>
        <v>83</v>
      </c>
      <c r="K28" s="71">
        <f t="shared" si="9"/>
        <v>0.27759197324414714</v>
      </c>
    </row>
    <row r="29" spans="1:11" hidden="1" outlineLevel="1" x14ac:dyDescent="0.2">
      <c r="A29" s="248">
        <f t="shared" si="5"/>
        <v>41153</v>
      </c>
      <c r="B29" s="28"/>
      <c r="C29" s="26" t="s">
        <v>172</v>
      </c>
      <c r="D29" s="434" t="str">
        <f t="shared" si="6"/>
        <v>2012-13</v>
      </c>
      <c r="E29" s="435">
        <f t="shared" si="7"/>
        <v>9</v>
      </c>
      <c r="F29" s="54">
        <f>IFERROR(VLOOKUP( CONCATENATE($D29,$F$5,$E29), Raw!$A$5:$BC$10127,MATCH(F$9,Raw!$A$3:$BC$3,0), 0), "-")</f>
        <v>2229</v>
      </c>
      <c r="G29" s="102">
        <f>IFERROR(VLOOKUP( CONCATENATE($D29,$F$5,$E29), Raw!$A$5:$BC$10127,MATCH(G$9,Raw!$A$3:$BC$3,0), 0), "-")</f>
        <v>210</v>
      </c>
      <c r="H29" s="71">
        <f t="shared" si="8"/>
        <v>9.4212651413189769E-2</v>
      </c>
      <c r="I29" s="54">
        <f>IFERROR(VLOOKUP( CONCATENATE($D29,$F$5,$E29), Raw!$A$5:$BC$10127,MATCH(I$9,Raw!$A$3:$BC$3,0), 0), "-")</f>
        <v>343</v>
      </c>
      <c r="J29" s="102">
        <f>IFERROR(VLOOKUP( CONCATENATE($D29,$F$5,$E29), Raw!$A$5:$BC$10127,MATCH(J$9,Raw!$A$3:$BC$3,0), 0), "-")</f>
        <v>96</v>
      </c>
      <c r="K29" s="71">
        <f t="shared" si="9"/>
        <v>0.27988338192419826</v>
      </c>
    </row>
    <row r="30" spans="1:11" hidden="1" outlineLevel="1" x14ac:dyDescent="0.2">
      <c r="A30" s="248">
        <f t="shared" si="5"/>
        <v>41183</v>
      </c>
      <c r="B30" s="28"/>
      <c r="C30" s="26" t="s">
        <v>173</v>
      </c>
      <c r="D30" s="434" t="str">
        <f t="shared" si="6"/>
        <v>2012-13</v>
      </c>
      <c r="E30" s="435">
        <f t="shared" si="7"/>
        <v>10</v>
      </c>
      <c r="F30" s="54">
        <f>IFERROR(VLOOKUP( CONCATENATE($D30,$F$5,$E30), Raw!$A$5:$BC$10127,MATCH(F$9,Raw!$A$3:$BC$3,0), 0), "-")</f>
        <v>2314</v>
      </c>
      <c r="G30" s="102">
        <f>IFERROR(VLOOKUP( CONCATENATE($D30,$F$5,$E30), Raw!$A$5:$BC$10127,MATCH(G$9,Raw!$A$3:$BC$3,0), 0), "-")</f>
        <v>181</v>
      </c>
      <c r="H30" s="71">
        <f t="shared" si="8"/>
        <v>7.8219533275713057E-2</v>
      </c>
      <c r="I30" s="54">
        <f>IFERROR(VLOOKUP( CONCATENATE($D30,$F$5,$E30), Raw!$A$5:$BC$10127,MATCH(I$9,Raw!$A$3:$BC$3,0), 0), "-")</f>
        <v>302</v>
      </c>
      <c r="J30" s="102">
        <f>IFERROR(VLOOKUP( CONCATENATE($D30,$F$5,$E30), Raw!$A$5:$BC$10127,MATCH(J$9,Raw!$A$3:$BC$3,0), 0), "-")</f>
        <v>82</v>
      </c>
      <c r="K30" s="71">
        <f t="shared" si="9"/>
        <v>0.27152317880794702</v>
      </c>
    </row>
    <row r="31" spans="1:11" hidden="1" outlineLevel="1" x14ac:dyDescent="0.2">
      <c r="A31" s="248">
        <f t="shared" si="5"/>
        <v>41214</v>
      </c>
      <c r="B31" s="28"/>
      <c r="C31" s="26" t="s">
        <v>174</v>
      </c>
      <c r="D31" s="434" t="str">
        <f t="shared" si="6"/>
        <v>2012-13</v>
      </c>
      <c r="E31" s="435">
        <f t="shared" si="7"/>
        <v>11</v>
      </c>
      <c r="F31" s="54">
        <f>IFERROR(VLOOKUP( CONCATENATE($D31,$F$5,$E31), Raw!$A$5:$BC$10127,MATCH(F$9,Raw!$A$3:$BC$3,0), 0), "-")</f>
        <v>2484</v>
      </c>
      <c r="G31" s="102">
        <f>IFERROR(VLOOKUP( CONCATENATE($D31,$F$5,$E31), Raw!$A$5:$BC$10127,MATCH(G$9,Raw!$A$3:$BC$3,0), 0), "-")</f>
        <v>181</v>
      </c>
      <c r="H31" s="71">
        <f t="shared" si="8"/>
        <v>7.2866344605475045E-2</v>
      </c>
      <c r="I31" s="54">
        <f>IFERROR(VLOOKUP( CONCATENATE($D31,$F$5,$E31), Raw!$A$5:$BC$10127,MATCH(I$9,Raw!$A$3:$BC$3,0), 0), "-")</f>
        <v>332</v>
      </c>
      <c r="J31" s="102">
        <f>IFERROR(VLOOKUP( CONCATENATE($D31,$F$5,$E31), Raw!$A$5:$BC$10127,MATCH(J$9,Raw!$A$3:$BC$3,0), 0), "-")</f>
        <v>77</v>
      </c>
      <c r="K31" s="71">
        <f t="shared" si="9"/>
        <v>0.23192771084337349</v>
      </c>
    </row>
    <row r="32" spans="1:11" hidden="1" outlineLevel="1" x14ac:dyDescent="0.2">
      <c r="A32" s="248">
        <f t="shared" si="5"/>
        <v>41244</v>
      </c>
      <c r="B32" s="28"/>
      <c r="C32" s="26" t="s">
        <v>175</v>
      </c>
      <c r="D32" s="434" t="str">
        <f t="shared" si="6"/>
        <v>2012-13</v>
      </c>
      <c r="E32" s="435">
        <f t="shared" si="7"/>
        <v>12</v>
      </c>
      <c r="F32" s="54">
        <f>IFERROR(VLOOKUP( CONCATENATE($D32,$F$5,$E32), Raw!$A$5:$BC$10127,MATCH(F$9,Raw!$A$3:$BC$3,0), 0), "-")</f>
        <v>2827</v>
      </c>
      <c r="G32" s="102">
        <f>IFERROR(VLOOKUP( CONCATENATE($D32,$F$5,$E32), Raw!$A$5:$BC$10127,MATCH(G$9,Raw!$A$3:$BC$3,0), 0), "-")</f>
        <v>183</v>
      </c>
      <c r="H32" s="71">
        <f t="shared" si="8"/>
        <v>6.4732932437212592E-2</v>
      </c>
      <c r="I32" s="54">
        <f>IFERROR(VLOOKUP( CONCATENATE($D32,$F$5,$E32), Raw!$A$5:$BC$10127,MATCH(I$9,Raw!$A$3:$BC$3,0), 0), "-")</f>
        <v>307</v>
      </c>
      <c r="J32" s="102">
        <f>IFERROR(VLOOKUP( CONCATENATE($D32,$F$5,$E32), Raw!$A$5:$BC$10127,MATCH(J$9,Raw!$A$3:$BC$3,0), 0), "-")</f>
        <v>61</v>
      </c>
      <c r="K32" s="71">
        <f t="shared" si="9"/>
        <v>0.1986970684039088</v>
      </c>
    </row>
    <row r="33" spans="1:11" hidden="1" outlineLevel="1" x14ac:dyDescent="0.2">
      <c r="A33" s="248">
        <f t="shared" si="5"/>
        <v>41275</v>
      </c>
      <c r="B33" s="28"/>
      <c r="C33" s="26" t="s">
        <v>176</v>
      </c>
      <c r="D33" s="434" t="str">
        <f t="shared" si="6"/>
        <v>2012-13</v>
      </c>
      <c r="E33" s="435">
        <f t="shared" si="7"/>
        <v>1</v>
      </c>
      <c r="F33" s="54">
        <f>IFERROR(VLOOKUP( CONCATENATE($D33,$F$5,$E33), Raw!$A$5:$BC$10127,MATCH(F$9,Raw!$A$3:$BC$3,0), 0), "-")</f>
        <v>2637</v>
      </c>
      <c r="G33" s="102">
        <f>IFERROR(VLOOKUP( CONCATENATE($D33,$F$5,$E33), Raw!$A$5:$BC$10127,MATCH(G$9,Raw!$A$3:$BC$3,0), 0), "-")</f>
        <v>194</v>
      </c>
      <c r="H33" s="71">
        <f t="shared" si="8"/>
        <v>7.356844899507016E-2</v>
      </c>
      <c r="I33" s="54">
        <f>IFERROR(VLOOKUP( CONCATENATE($D33,$F$5,$E33), Raw!$A$5:$BC$10127,MATCH(I$9,Raw!$A$3:$BC$3,0), 0), "-")</f>
        <v>356</v>
      </c>
      <c r="J33" s="102">
        <f>IFERROR(VLOOKUP( CONCATENATE($D33,$F$5,$E33), Raw!$A$5:$BC$10127,MATCH(J$9,Raw!$A$3:$BC$3,0), 0), "-")</f>
        <v>82</v>
      </c>
      <c r="K33" s="71">
        <f t="shared" si="9"/>
        <v>0.2303370786516854</v>
      </c>
    </row>
    <row r="34" spans="1:11" hidden="1" outlineLevel="1" x14ac:dyDescent="0.2">
      <c r="A34" s="248">
        <f t="shared" si="5"/>
        <v>41306</v>
      </c>
      <c r="B34" s="28"/>
      <c r="C34" s="26" t="s">
        <v>177</v>
      </c>
      <c r="D34" s="434" t="str">
        <f t="shared" si="6"/>
        <v>2012-13</v>
      </c>
      <c r="E34" s="435">
        <f t="shared" si="7"/>
        <v>2</v>
      </c>
      <c r="F34" s="54">
        <f>IFERROR(VLOOKUP( CONCATENATE($D34,$F$5,$E34), Raw!$A$5:$BC$10127,MATCH(F$9,Raw!$A$3:$BC$3,0), 0), "-")</f>
        <v>2424</v>
      </c>
      <c r="G34" s="102">
        <f>IFERROR(VLOOKUP( CONCATENATE($D34,$F$5,$E34), Raw!$A$5:$BC$10127,MATCH(G$9,Raw!$A$3:$BC$3,0), 0), "-")</f>
        <v>179</v>
      </c>
      <c r="H34" s="71">
        <f t="shared" si="8"/>
        <v>7.384488448844885E-2</v>
      </c>
      <c r="I34" s="54">
        <f>IFERROR(VLOOKUP( CONCATENATE($D34,$F$5,$E34), Raw!$A$5:$BC$10127,MATCH(I$9,Raw!$A$3:$BC$3,0), 0), "-")</f>
        <v>266</v>
      </c>
      <c r="J34" s="102">
        <f>IFERROR(VLOOKUP( CONCATENATE($D34,$F$5,$E34), Raw!$A$5:$BC$10127,MATCH(J$9,Raw!$A$3:$BC$3,0), 0), "-")</f>
        <v>69</v>
      </c>
      <c r="K34" s="71">
        <f t="shared" si="9"/>
        <v>0.25939849624060152</v>
      </c>
    </row>
    <row r="35" spans="1:11" hidden="1" outlineLevel="1" x14ac:dyDescent="0.2">
      <c r="A35" s="248">
        <f t="shared" si="5"/>
        <v>41334</v>
      </c>
      <c r="B35" s="28"/>
      <c r="C35" s="26" t="s">
        <v>178</v>
      </c>
      <c r="D35" s="434" t="str">
        <f t="shared" si="6"/>
        <v>2012-13</v>
      </c>
      <c r="E35" s="435">
        <f t="shared" si="7"/>
        <v>3</v>
      </c>
      <c r="F35" s="54">
        <f>IFERROR(VLOOKUP( CONCATENATE($D35,$F$5,$E35), Raw!$A$5:$BC$10127,MATCH(F$9,Raw!$A$3:$BC$3,0), 0), "-")</f>
        <v>2535</v>
      </c>
      <c r="G35" s="102">
        <f>IFERROR(VLOOKUP( CONCATENATE($D35,$F$5,$E35), Raw!$A$5:$BC$10127,MATCH(G$9,Raw!$A$3:$BC$3,0), 0), "-")</f>
        <v>200</v>
      </c>
      <c r="H35" s="71">
        <f t="shared" si="8"/>
        <v>7.8895463510848127E-2</v>
      </c>
      <c r="I35" s="54">
        <f>IFERROR(VLOOKUP( CONCATENATE($D35,$F$5,$E35), Raw!$A$5:$BC$10127,MATCH(I$9,Raw!$A$3:$BC$3,0), 0), "-")</f>
        <v>305</v>
      </c>
      <c r="J35" s="102">
        <f>IFERROR(VLOOKUP( CONCATENATE($D35,$F$5,$E35), Raw!$A$5:$BC$10127,MATCH(J$9,Raw!$A$3:$BC$3,0), 0), "-")</f>
        <v>79</v>
      </c>
      <c r="K35" s="71">
        <f t="shared" si="9"/>
        <v>0.25901639344262295</v>
      </c>
    </row>
    <row r="36" spans="1:11" collapsed="1" x14ac:dyDescent="0.2">
      <c r="A36" s="234"/>
      <c r="B36" s="29"/>
      <c r="C36" s="33" t="s">
        <v>181</v>
      </c>
      <c r="D36" s="436"/>
      <c r="E36" s="437"/>
      <c r="F36" s="55">
        <f>SUM(F24:F35)</f>
        <v>28784</v>
      </c>
      <c r="G36" s="103">
        <f>SUM(G24:G35)</f>
        <v>2254</v>
      </c>
      <c r="H36" s="72">
        <f t="shared" si="8"/>
        <v>7.8307392996108949E-2</v>
      </c>
      <c r="I36" s="55">
        <f>SUM(I24:I35)</f>
        <v>3784</v>
      </c>
      <c r="J36" s="103">
        <f>SUM(J24:J35)</f>
        <v>910</v>
      </c>
      <c r="K36" s="72">
        <f t="shared" si="9"/>
        <v>0.2404862579281184</v>
      </c>
    </row>
    <row r="37" spans="1:11" hidden="1" outlineLevel="1" x14ac:dyDescent="0.2">
      <c r="A37" s="248">
        <f t="shared" ref="A37:A48" si="10">DATE(LEFT(D37,4)+IF(E37&lt;4,1,0),E37,1)</f>
        <v>41365</v>
      </c>
      <c r="B37" s="27" t="s">
        <v>182</v>
      </c>
      <c r="C37" s="26" t="s">
        <v>167</v>
      </c>
      <c r="D37" s="432" t="str">
        <f t="shared" ref="D37:D48" si="11">IF(B37="",D36,LEFT(B37,7))</f>
        <v>2013-14</v>
      </c>
      <c r="E37" s="433">
        <f>MONTH(1&amp;LEFT(C37,3))</f>
        <v>4</v>
      </c>
      <c r="F37" s="54">
        <f>IFERROR(VLOOKUP( CONCATENATE($D37,$F$5,$E37), Raw!$A$5:$BC$10127,MATCH(F$9,Raw!$A$3:$BC$3,0), 0), "-")</f>
        <v>2595</v>
      </c>
      <c r="G37" s="102">
        <f>IFERROR(VLOOKUP( CONCATENATE($D37,$F$5,$E37), Raw!$A$5:$BC$10127,MATCH(G$9,Raw!$A$3:$BC$3,0), 0), "-")</f>
        <v>228</v>
      </c>
      <c r="H37" s="71">
        <f t="shared" si="8"/>
        <v>8.7861271676300576E-2</v>
      </c>
      <c r="I37" s="54">
        <f>IFERROR(VLOOKUP( CONCATENATE($D37,$F$5,$E37), Raw!$A$5:$BC$10127,MATCH(I$9,Raw!$A$3:$BC$3,0), 0), "-")</f>
        <v>310</v>
      </c>
      <c r="J37" s="102">
        <f>IFERROR(VLOOKUP( CONCATENATE($D37,$F$5,$E37), Raw!$A$5:$BC$10127,MATCH(J$9,Raw!$A$3:$BC$3,0), 0), "-")</f>
        <v>89</v>
      </c>
      <c r="K37" s="71">
        <f t="shared" si="9"/>
        <v>0.2870967741935484</v>
      </c>
    </row>
    <row r="38" spans="1:11" hidden="1" outlineLevel="1" x14ac:dyDescent="0.2">
      <c r="A38" s="248">
        <f t="shared" si="10"/>
        <v>41395</v>
      </c>
      <c r="B38" s="28"/>
      <c r="C38" s="26" t="s">
        <v>168</v>
      </c>
      <c r="D38" s="434" t="str">
        <f t="shared" si="11"/>
        <v>2013-14</v>
      </c>
      <c r="E38" s="435">
        <f t="shared" si="7"/>
        <v>5</v>
      </c>
      <c r="F38" s="54">
        <f>IFERROR(VLOOKUP( CONCATENATE($D38,$F$5,$E38), Raw!$A$5:$BC$10127,MATCH(F$9,Raw!$A$3:$BC$3,0), 0), "-")</f>
        <v>2446</v>
      </c>
      <c r="G38" s="102">
        <f>IFERROR(VLOOKUP( CONCATENATE($D38,$F$5,$E38), Raw!$A$5:$BC$10127,MATCH(G$9,Raw!$A$3:$BC$3,0), 0), "-")</f>
        <v>215</v>
      </c>
      <c r="H38" s="71">
        <f t="shared" si="8"/>
        <v>8.7898609975470152E-2</v>
      </c>
      <c r="I38" s="54">
        <f>IFERROR(VLOOKUP( CONCATENATE($D38,$F$5,$E38), Raw!$A$5:$BC$10127,MATCH(I$9,Raw!$A$3:$BC$3,0), 0), "-")</f>
        <v>304</v>
      </c>
      <c r="J38" s="102">
        <f>IFERROR(VLOOKUP( CONCATENATE($D38,$F$5,$E38), Raw!$A$5:$BC$10127,MATCH(J$9,Raw!$A$3:$BC$3,0), 0), "-")</f>
        <v>69</v>
      </c>
      <c r="K38" s="71">
        <f t="shared" si="9"/>
        <v>0.22697368421052633</v>
      </c>
    </row>
    <row r="39" spans="1:11" hidden="1" outlineLevel="1" x14ac:dyDescent="0.2">
      <c r="A39" s="248">
        <f t="shared" si="10"/>
        <v>41426</v>
      </c>
      <c r="B39" s="28"/>
      <c r="C39" s="26" t="s">
        <v>169</v>
      </c>
      <c r="D39" s="434" t="str">
        <f t="shared" si="11"/>
        <v>2013-14</v>
      </c>
      <c r="E39" s="435">
        <f t="shared" si="7"/>
        <v>6</v>
      </c>
      <c r="F39" s="54">
        <f>IFERROR(VLOOKUP( CONCATENATE($D39,$F$5,$E39), Raw!$A$5:$BC$10127,MATCH(F$9,Raw!$A$3:$BC$3,0), 0), "-")</f>
        <v>2191</v>
      </c>
      <c r="G39" s="102">
        <f>IFERROR(VLOOKUP( CONCATENATE($D39,$F$5,$E39), Raw!$A$5:$BC$10127,MATCH(G$9,Raw!$A$3:$BC$3,0), 0), "-")</f>
        <v>194</v>
      </c>
      <c r="H39" s="71">
        <f t="shared" si="8"/>
        <v>8.8544043815609305E-2</v>
      </c>
      <c r="I39" s="54">
        <f>IFERROR(VLOOKUP( CONCATENATE($D39,$F$5,$E39), Raw!$A$5:$BC$10127,MATCH(I$9,Raw!$A$3:$BC$3,0), 0), "-")</f>
        <v>288</v>
      </c>
      <c r="J39" s="102">
        <f>IFERROR(VLOOKUP( CONCATENATE($D39,$F$5,$E39), Raw!$A$5:$BC$10127,MATCH(J$9,Raw!$A$3:$BC$3,0), 0), "-")</f>
        <v>75</v>
      </c>
      <c r="K39" s="71">
        <f t="shared" si="9"/>
        <v>0.26041666666666669</v>
      </c>
    </row>
    <row r="40" spans="1:11" hidden="1" outlineLevel="1" x14ac:dyDescent="0.2">
      <c r="A40" s="248">
        <f t="shared" si="10"/>
        <v>41456</v>
      </c>
      <c r="B40" s="28"/>
      <c r="C40" s="26" t="s">
        <v>170</v>
      </c>
      <c r="D40" s="434" t="str">
        <f t="shared" si="11"/>
        <v>2013-14</v>
      </c>
      <c r="E40" s="435">
        <f t="shared" si="7"/>
        <v>7</v>
      </c>
      <c r="F40" s="54">
        <f>IFERROR(VLOOKUP( CONCATENATE($D40,$F$5,$E40), Raw!$A$5:$BC$10127,MATCH(F$9,Raw!$A$3:$BC$3,0), 0), "-")</f>
        <v>2152</v>
      </c>
      <c r="G40" s="102">
        <f>IFERROR(VLOOKUP( CONCATENATE($D40,$F$5,$E40), Raw!$A$5:$BC$10127,MATCH(G$9,Raw!$A$3:$BC$3,0), 0), "-")</f>
        <v>196</v>
      </c>
      <c r="H40" s="71">
        <f t="shared" si="8"/>
        <v>9.1078066914498143E-2</v>
      </c>
      <c r="I40" s="54">
        <f>IFERROR(VLOOKUP( CONCATENATE($D40,$F$5,$E40), Raw!$A$5:$BC$10127,MATCH(I$9,Raw!$A$3:$BC$3,0), 0), "-")</f>
        <v>287</v>
      </c>
      <c r="J40" s="102">
        <f>IFERROR(VLOOKUP( CONCATENATE($D40,$F$5,$E40), Raw!$A$5:$BC$10127,MATCH(J$9,Raw!$A$3:$BC$3,0), 0), "-")</f>
        <v>78</v>
      </c>
      <c r="K40" s="71">
        <f t="shared" si="9"/>
        <v>0.27177700348432055</v>
      </c>
    </row>
    <row r="41" spans="1:11" hidden="1" outlineLevel="1" x14ac:dyDescent="0.2">
      <c r="A41" s="248">
        <f t="shared" si="10"/>
        <v>41487</v>
      </c>
      <c r="B41" s="28"/>
      <c r="C41" s="26" t="s">
        <v>171</v>
      </c>
      <c r="D41" s="434" t="str">
        <f t="shared" si="11"/>
        <v>2013-14</v>
      </c>
      <c r="E41" s="435">
        <f t="shared" si="7"/>
        <v>8</v>
      </c>
      <c r="F41" s="54">
        <f>IFERROR(VLOOKUP( CONCATENATE($D41,$F$5,$E41), Raw!$A$5:$BC$10127,MATCH(F$9,Raw!$A$3:$BC$3,0), 0), "-")</f>
        <v>2220</v>
      </c>
      <c r="G41" s="102">
        <f>IFERROR(VLOOKUP( CONCATENATE($D41,$F$5,$E41), Raw!$A$5:$BC$10127,MATCH(G$9,Raw!$A$3:$BC$3,0), 0), "-")</f>
        <v>227</v>
      </c>
      <c r="H41" s="71">
        <f t="shared" si="8"/>
        <v>0.10225225225225225</v>
      </c>
      <c r="I41" s="54">
        <f>IFERROR(VLOOKUP( CONCATENATE($D41,$F$5,$E41), Raw!$A$5:$BC$10127,MATCH(I$9,Raw!$A$3:$BC$3,0), 0), "-")</f>
        <v>297</v>
      </c>
      <c r="J41" s="102">
        <f>IFERROR(VLOOKUP( CONCATENATE($D41,$F$5,$E41), Raw!$A$5:$BC$10127,MATCH(J$9,Raw!$A$3:$BC$3,0), 0), "-")</f>
        <v>82</v>
      </c>
      <c r="K41" s="71">
        <f t="shared" si="9"/>
        <v>0.27609427609427611</v>
      </c>
    </row>
    <row r="42" spans="1:11" hidden="1" outlineLevel="1" x14ac:dyDescent="0.2">
      <c r="A42" s="248">
        <f t="shared" si="10"/>
        <v>41518</v>
      </c>
      <c r="B42" s="28"/>
      <c r="C42" s="26" t="s">
        <v>172</v>
      </c>
      <c r="D42" s="434" t="str">
        <f t="shared" si="11"/>
        <v>2013-14</v>
      </c>
      <c r="E42" s="435">
        <f t="shared" si="7"/>
        <v>9</v>
      </c>
      <c r="F42" s="54">
        <f>IFERROR(VLOOKUP( CONCATENATE($D42,$F$5,$E42), Raw!$A$5:$BC$10127,MATCH(F$9,Raw!$A$3:$BC$3,0), 0), "-")</f>
        <v>2193</v>
      </c>
      <c r="G42" s="102">
        <f>IFERROR(VLOOKUP( CONCATENATE($D42,$F$5,$E42), Raw!$A$5:$BC$10127,MATCH(G$9,Raw!$A$3:$BC$3,0), 0), "-")</f>
        <v>177</v>
      </c>
      <c r="H42" s="71">
        <f t="shared" si="8"/>
        <v>8.0711354309165526E-2</v>
      </c>
      <c r="I42" s="54">
        <f>IFERROR(VLOOKUP( CONCATENATE($D42,$F$5,$E42), Raw!$A$5:$BC$10127,MATCH(I$9,Raw!$A$3:$BC$3,0), 0), "-")</f>
        <v>258</v>
      </c>
      <c r="J42" s="102">
        <f>IFERROR(VLOOKUP( CONCATENATE($D42,$F$5,$E42), Raw!$A$5:$BC$10127,MATCH(J$9,Raw!$A$3:$BC$3,0), 0), "-")</f>
        <v>78</v>
      </c>
      <c r="K42" s="71">
        <f t="shared" si="9"/>
        <v>0.30232558139534882</v>
      </c>
    </row>
    <row r="43" spans="1:11" hidden="1" outlineLevel="1" x14ac:dyDescent="0.2">
      <c r="A43" s="248">
        <f t="shared" si="10"/>
        <v>41548</v>
      </c>
      <c r="B43" s="28"/>
      <c r="C43" s="26" t="s">
        <v>173</v>
      </c>
      <c r="D43" s="434" t="str">
        <f t="shared" si="11"/>
        <v>2013-14</v>
      </c>
      <c r="E43" s="435">
        <f t="shared" si="7"/>
        <v>10</v>
      </c>
      <c r="F43" s="54">
        <f>IFERROR(VLOOKUP( CONCATENATE($D43,$F$5,$E43), Raw!$A$5:$BC$10127,MATCH(F$9,Raw!$A$3:$BC$3,0), 0), "-")</f>
        <v>2514</v>
      </c>
      <c r="G43" s="102">
        <f>IFERROR(VLOOKUP( CONCATENATE($D43,$F$5,$E43), Raw!$A$5:$BC$10127,MATCH(G$9,Raw!$A$3:$BC$3,0), 0), "-")</f>
        <v>209</v>
      </c>
      <c r="H43" s="71">
        <f t="shared" si="8"/>
        <v>8.3134447096260944E-2</v>
      </c>
      <c r="I43" s="54">
        <f>IFERROR(VLOOKUP( CONCATENATE($D43,$F$5,$E43), Raw!$A$5:$BC$10127,MATCH(I$9,Raw!$A$3:$BC$3,0), 0), "-")</f>
        <v>313</v>
      </c>
      <c r="J43" s="102">
        <f>IFERROR(VLOOKUP( CONCATENATE($D43,$F$5,$E43), Raw!$A$5:$BC$10127,MATCH(J$9,Raw!$A$3:$BC$3,0), 0), "-")</f>
        <v>78</v>
      </c>
      <c r="K43" s="71">
        <f t="shared" si="9"/>
        <v>0.24920127795527156</v>
      </c>
    </row>
    <row r="44" spans="1:11" hidden="1" outlineLevel="1" x14ac:dyDescent="0.2">
      <c r="A44" s="248">
        <f t="shared" si="10"/>
        <v>41579</v>
      </c>
      <c r="B44" s="28"/>
      <c r="C44" s="26" t="s">
        <v>174</v>
      </c>
      <c r="D44" s="434" t="str">
        <f t="shared" si="11"/>
        <v>2013-14</v>
      </c>
      <c r="E44" s="435">
        <f t="shared" si="7"/>
        <v>11</v>
      </c>
      <c r="F44" s="54">
        <f>IFERROR(VLOOKUP( CONCATENATE($D44,$F$5,$E44), Raw!$A$5:$BC$10127,MATCH(F$9,Raw!$A$3:$BC$3,0), 0), "-")</f>
        <v>2530</v>
      </c>
      <c r="G44" s="102">
        <f>IFERROR(VLOOKUP( CONCATENATE($D44,$F$5,$E44), Raw!$A$5:$BC$10127,MATCH(G$9,Raw!$A$3:$BC$3,0), 0), "-")</f>
        <v>229</v>
      </c>
      <c r="H44" s="71">
        <f t="shared" si="8"/>
        <v>9.0513833992094866E-2</v>
      </c>
      <c r="I44" s="54">
        <f>IFERROR(VLOOKUP( CONCATENATE($D44,$F$5,$E44), Raw!$A$5:$BC$10127,MATCH(I$9,Raw!$A$3:$BC$3,0), 0), "-")</f>
        <v>304</v>
      </c>
      <c r="J44" s="102">
        <f>IFERROR(VLOOKUP( CONCATENATE($D44,$F$5,$E44), Raw!$A$5:$BC$10127,MATCH(J$9,Raw!$A$3:$BC$3,0), 0), "-")</f>
        <v>72</v>
      </c>
      <c r="K44" s="71">
        <f t="shared" si="9"/>
        <v>0.23684210526315788</v>
      </c>
    </row>
    <row r="45" spans="1:11" hidden="1" outlineLevel="1" x14ac:dyDescent="0.2">
      <c r="A45" s="248">
        <f t="shared" si="10"/>
        <v>41609</v>
      </c>
      <c r="B45" s="28"/>
      <c r="C45" s="26" t="s">
        <v>175</v>
      </c>
      <c r="D45" s="434" t="str">
        <f t="shared" si="11"/>
        <v>2013-14</v>
      </c>
      <c r="E45" s="435">
        <f t="shared" si="7"/>
        <v>12</v>
      </c>
      <c r="F45" s="54">
        <f>IFERROR(VLOOKUP( CONCATENATE($D45,$F$5,$E45), Raw!$A$5:$BC$10127,MATCH(F$9,Raw!$A$3:$BC$3,0), 0), "-")</f>
        <v>2939</v>
      </c>
      <c r="G45" s="102">
        <f>IFERROR(VLOOKUP( CONCATENATE($D45,$F$5,$E45), Raw!$A$5:$BC$10127,MATCH(G$9,Raw!$A$3:$BC$3,0), 0), "-")</f>
        <v>229</v>
      </c>
      <c r="H45" s="71">
        <f t="shared" si="8"/>
        <v>7.7917659067710102E-2</v>
      </c>
      <c r="I45" s="54">
        <f>IFERROR(VLOOKUP( CONCATENATE($D45,$F$5,$E45), Raw!$A$5:$BC$10127,MATCH(I$9,Raw!$A$3:$BC$3,0), 0), "-")</f>
        <v>341</v>
      </c>
      <c r="J45" s="102">
        <f>IFERROR(VLOOKUP( CONCATENATE($D45,$F$5,$E45), Raw!$A$5:$BC$10127,MATCH(J$9,Raw!$A$3:$BC$3,0), 0), "-")</f>
        <v>77</v>
      </c>
      <c r="K45" s="71">
        <f t="shared" si="9"/>
        <v>0.22580645161290322</v>
      </c>
    </row>
    <row r="46" spans="1:11" hidden="1" outlineLevel="1" x14ac:dyDescent="0.2">
      <c r="A46" s="248">
        <f t="shared" si="10"/>
        <v>41640</v>
      </c>
      <c r="B46" s="28"/>
      <c r="C46" s="26" t="s">
        <v>176</v>
      </c>
      <c r="D46" s="434" t="str">
        <f t="shared" si="11"/>
        <v>2013-14</v>
      </c>
      <c r="E46" s="435">
        <f t="shared" si="7"/>
        <v>1</v>
      </c>
      <c r="F46" s="54">
        <f>IFERROR(VLOOKUP( CONCATENATE($D46,$F$5,$E46), Raw!$A$5:$BC$10127,MATCH(F$9,Raw!$A$3:$BC$3,0), 0), "-")</f>
        <v>2794</v>
      </c>
      <c r="G46" s="102">
        <f>IFERROR(VLOOKUP( CONCATENATE($D46,$F$5,$E46), Raw!$A$5:$BC$10127,MATCH(G$9,Raw!$A$3:$BC$3,0), 0), "-")</f>
        <v>201</v>
      </c>
      <c r="H46" s="71">
        <f t="shared" si="8"/>
        <v>7.1939871152469581E-2</v>
      </c>
      <c r="I46" s="54">
        <f>IFERROR(VLOOKUP( CONCATENATE($D46,$F$5,$E46), Raw!$A$5:$BC$10127,MATCH(I$9,Raw!$A$3:$BC$3,0), 0), "-")</f>
        <v>331</v>
      </c>
      <c r="J46" s="102">
        <f>IFERROR(VLOOKUP( CONCATENATE($D46,$F$5,$E46), Raw!$A$5:$BC$10127,MATCH(J$9,Raw!$A$3:$BC$3,0), 0), "-")</f>
        <v>81</v>
      </c>
      <c r="K46" s="71">
        <f t="shared" si="9"/>
        <v>0.24471299093655588</v>
      </c>
    </row>
    <row r="47" spans="1:11" hidden="1" outlineLevel="1" x14ac:dyDescent="0.2">
      <c r="A47" s="248">
        <f t="shared" si="10"/>
        <v>41671</v>
      </c>
      <c r="B47" s="28"/>
      <c r="C47" s="26" t="s">
        <v>177</v>
      </c>
      <c r="D47" s="434" t="str">
        <f t="shared" si="11"/>
        <v>2013-14</v>
      </c>
      <c r="E47" s="435">
        <f t="shared" si="7"/>
        <v>2</v>
      </c>
      <c r="F47" s="54">
        <f>IFERROR(VLOOKUP( CONCATENATE($D47,$F$5,$E47), Raw!$A$5:$BC$10127,MATCH(F$9,Raw!$A$3:$BC$3,0), 0), "-")</f>
        <v>2403</v>
      </c>
      <c r="G47" s="102">
        <f>IFERROR(VLOOKUP( CONCATENATE($D47,$F$5,$E47), Raw!$A$5:$BC$10127,MATCH(G$9,Raw!$A$3:$BC$3,0), 0), "-")</f>
        <v>234</v>
      </c>
      <c r="H47" s="71">
        <f t="shared" si="8"/>
        <v>9.7378277153558054E-2</v>
      </c>
      <c r="I47" s="54">
        <f>IFERROR(VLOOKUP( CONCATENATE($D47,$F$5,$E47), Raw!$A$5:$BC$10127,MATCH(I$9,Raw!$A$3:$BC$3,0), 0), "-")</f>
        <v>282</v>
      </c>
      <c r="J47" s="102">
        <f>IFERROR(VLOOKUP( CONCATENATE($D47,$F$5,$E47), Raw!$A$5:$BC$10127,MATCH(J$9,Raw!$A$3:$BC$3,0), 0), "-")</f>
        <v>88</v>
      </c>
      <c r="K47" s="71">
        <f t="shared" si="9"/>
        <v>0.31205673758865249</v>
      </c>
    </row>
    <row r="48" spans="1:11" hidden="1" outlineLevel="1" x14ac:dyDescent="0.2">
      <c r="A48" s="248">
        <f t="shared" si="10"/>
        <v>41699</v>
      </c>
      <c r="B48" s="28"/>
      <c r="C48" s="26" t="s">
        <v>178</v>
      </c>
      <c r="D48" s="434" t="str">
        <f t="shared" si="11"/>
        <v>2013-14</v>
      </c>
      <c r="E48" s="435">
        <f t="shared" si="7"/>
        <v>3</v>
      </c>
      <c r="F48" s="54">
        <f>IFERROR(VLOOKUP( CONCATENATE($D48,$F$5,$E48), Raw!$A$5:$BC$10127,MATCH(F$9,Raw!$A$3:$BC$3,0), 0), "-")</f>
        <v>2551</v>
      </c>
      <c r="G48" s="102">
        <f>IFERROR(VLOOKUP( CONCATENATE($D48,$F$5,$E48), Raw!$A$5:$BC$10127,MATCH(G$9,Raw!$A$3:$BC$3,0), 0), "-")</f>
        <v>221</v>
      </c>
      <c r="H48" s="71">
        <f t="shared" si="8"/>
        <v>8.6632693061544488E-2</v>
      </c>
      <c r="I48" s="54">
        <f>IFERROR(VLOOKUP( CONCATENATE($D48,$F$5,$E48), Raw!$A$5:$BC$10127,MATCH(I$9,Raw!$A$3:$BC$3,0), 0), "-")</f>
        <v>295</v>
      </c>
      <c r="J48" s="102">
        <f>IFERROR(VLOOKUP( CONCATENATE($D48,$F$5,$E48), Raw!$A$5:$BC$10127,MATCH(J$9,Raw!$A$3:$BC$3,0), 0), "-")</f>
        <v>84</v>
      </c>
      <c r="K48" s="71">
        <f t="shared" si="9"/>
        <v>0.28474576271186441</v>
      </c>
    </row>
    <row r="49" spans="1:11" collapsed="1" x14ac:dyDescent="0.2">
      <c r="A49" s="234"/>
      <c r="B49" s="29"/>
      <c r="C49" s="30" t="s">
        <v>183</v>
      </c>
      <c r="D49" s="436"/>
      <c r="E49" s="437"/>
      <c r="F49" s="55">
        <f>SUM(F37:F48)</f>
        <v>29528</v>
      </c>
      <c r="G49" s="103">
        <f>SUM(G37:G48)</f>
        <v>2560</v>
      </c>
      <c r="H49" s="72">
        <f t="shared" si="8"/>
        <v>8.6697371985911681E-2</v>
      </c>
      <c r="I49" s="55">
        <f>SUM(I37:I48)</f>
        <v>3610</v>
      </c>
      <c r="J49" s="103">
        <f>SUM(J37:J48)</f>
        <v>951</v>
      </c>
      <c r="K49" s="72">
        <f t="shared" si="9"/>
        <v>0.26343490304709144</v>
      </c>
    </row>
    <row r="50" spans="1:11" hidden="1" outlineLevel="1" x14ac:dyDescent="0.2">
      <c r="A50" s="248">
        <f t="shared" ref="A50:A61" si="12">DATE(LEFT(D50,4)+IF(E50&lt;4,1,0),E50,1)</f>
        <v>41730</v>
      </c>
      <c r="B50" s="27" t="s">
        <v>184</v>
      </c>
      <c r="C50" s="26" t="s">
        <v>167</v>
      </c>
      <c r="D50" s="432" t="str">
        <f t="shared" ref="D50:D61" si="13">IF(B50="",D49,LEFT(B50,7))</f>
        <v>2014-15</v>
      </c>
      <c r="E50" s="433">
        <f>MONTH(1&amp;LEFT(C50,3))</f>
        <v>4</v>
      </c>
      <c r="F50" s="54">
        <f>IFERROR(VLOOKUP( CONCATENATE($D50,$F$5,$E50), Raw!$A$5:$BC$10127,MATCH(F$9,Raw!$A$3:$BC$3,0), 0), "-")</f>
        <v>2525</v>
      </c>
      <c r="G50" s="102">
        <f>IFERROR(VLOOKUP( CONCATENATE($D50,$F$5,$E50), Raw!$A$5:$BC$10127,MATCH(G$9,Raw!$A$3:$BC$3,0), 0), "-")</f>
        <v>223</v>
      </c>
      <c r="H50" s="71">
        <f t="shared" si="8"/>
        <v>8.8316831683168312E-2</v>
      </c>
      <c r="I50" s="54">
        <f>IFERROR(VLOOKUP( CONCATENATE($D50,$F$5,$E50), Raw!$A$5:$BC$10127,MATCH(I$9,Raw!$A$3:$BC$3,0), 0), "-")</f>
        <v>303</v>
      </c>
      <c r="J50" s="102">
        <f>IFERROR(VLOOKUP( CONCATENATE($D50,$F$5,$E50), Raw!$A$5:$BC$10127,MATCH(J$9,Raw!$A$3:$BC$3,0), 0), "-")</f>
        <v>90</v>
      </c>
      <c r="K50" s="71">
        <f t="shared" si="9"/>
        <v>0.29702970297029702</v>
      </c>
    </row>
    <row r="51" spans="1:11" hidden="1" outlineLevel="1" x14ac:dyDescent="0.2">
      <c r="A51" s="248">
        <f t="shared" si="12"/>
        <v>41760</v>
      </c>
      <c r="B51" s="27"/>
      <c r="C51" s="26" t="s">
        <v>168</v>
      </c>
      <c r="D51" s="434" t="str">
        <f t="shared" si="13"/>
        <v>2014-15</v>
      </c>
      <c r="E51" s="435">
        <f t="shared" si="7"/>
        <v>5</v>
      </c>
      <c r="F51" s="54">
        <f>IFERROR(VLOOKUP( CONCATENATE($D51,$F$5,$E51), Raw!$A$5:$BC$10127,MATCH(F$9,Raw!$A$3:$BC$3,0), 0), "-")</f>
        <v>2429</v>
      </c>
      <c r="G51" s="102">
        <f>IFERROR(VLOOKUP( CONCATENATE($D51,$F$5,$E51), Raw!$A$5:$BC$10127,MATCH(G$9,Raw!$A$3:$BC$3,0), 0), "-")</f>
        <v>215</v>
      </c>
      <c r="H51" s="71">
        <f t="shared" si="8"/>
        <v>8.8513791683820509E-2</v>
      </c>
      <c r="I51" s="54">
        <f>IFERROR(VLOOKUP( CONCATENATE($D51,$F$5,$E51), Raw!$A$5:$BC$10127,MATCH(I$9,Raw!$A$3:$BC$3,0), 0), "-")</f>
        <v>333</v>
      </c>
      <c r="J51" s="102">
        <f>IFERROR(VLOOKUP( CONCATENATE($D51,$F$5,$E51), Raw!$A$5:$BC$10127,MATCH(J$9,Raw!$A$3:$BC$3,0), 0), "-")</f>
        <v>94</v>
      </c>
      <c r="K51" s="71">
        <f t="shared" si="9"/>
        <v>0.2822822822822823</v>
      </c>
    </row>
    <row r="52" spans="1:11" hidden="1" outlineLevel="1" x14ac:dyDescent="0.2">
      <c r="A52" s="248">
        <f t="shared" si="12"/>
        <v>41791</v>
      </c>
      <c r="B52" s="27"/>
      <c r="C52" s="26" t="s">
        <v>169</v>
      </c>
      <c r="D52" s="434" t="str">
        <f t="shared" si="13"/>
        <v>2014-15</v>
      </c>
      <c r="E52" s="435">
        <f t="shared" si="7"/>
        <v>6</v>
      </c>
      <c r="F52" s="54">
        <f>IFERROR(VLOOKUP( CONCATENATE($D52,$F$5,$E52), Raw!$A$5:$BC$10127,MATCH(F$9,Raw!$A$3:$BC$3,0), 0), "-")</f>
        <v>2285</v>
      </c>
      <c r="G52" s="102">
        <f>IFERROR(VLOOKUP( CONCATENATE($D52,$F$5,$E52), Raw!$A$5:$BC$10127,MATCH(G$9,Raw!$A$3:$BC$3,0), 0), "-")</f>
        <v>216</v>
      </c>
      <c r="H52" s="71">
        <f t="shared" si="8"/>
        <v>9.4529540481400443E-2</v>
      </c>
      <c r="I52" s="54">
        <f>IFERROR(VLOOKUP( CONCATENATE($D52,$F$5,$E52), Raw!$A$5:$BC$10127,MATCH(I$9,Raw!$A$3:$BC$3,0), 0), "-")</f>
        <v>305</v>
      </c>
      <c r="J52" s="102">
        <f>IFERROR(VLOOKUP( CONCATENATE($D52,$F$5,$E52), Raw!$A$5:$BC$10127,MATCH(J$9,Raw!$A$3:$BC$3,0), 0), "-")</f>
        <v>76</v>
      </c>
      <c r="K52" s="71">
        <f t="shared" si="9"/>
        <v>0.24918032786885247</v>
      </c>
    </row>
    <row r="53" spans="1:11" hidden="1" outlineLevel="1" x14ac:dyDescent="0.2">
      <c r="A53" s="248">
        <f t="shared" si="12"/>
        <v>41821</v>
      </c>
      <c r="B53" s="27"/>
      <c r="C53" s="26" t="s">
        <v>170</v>
      </c>
      <c r="D53" s="434" t="str">
        <f t="shared" si="13"/>
        <v>2014-15</v>
      </c>
      <c r="E53" s="435">
        <f t="shared" si="7"/>
        <v>7</v>
      </c>
      <c r="F53" s="54">
        <f>IFERROR(VLOOKUP( CONCATENATE($D53,$F$5,$E53), Raw!$A$5:$BC$10127,MATCH(F$9,Raw!$A$3:$BC$3,0), 0), "-")</f>
        <v>2281</v>
      </c>
      <c r="G53" s="102">
        <f>IFERROR(VLOOKUP( CONCATENATE($D53,$F$5,$E53), Raw!$A$5:$BC$10127,MATCH(G$9,Raw!$A$3:$BC$3,0), 0), "-")</f>
        <v>220</v>
      </c>
      <c r="H53" s="71">
        <f t="shared" si="8"/>
        <v>9.6448925909688732E-2</v>
      </c>
      <c r="I53" s="54">
        <f>IFERROR(VLOOKUP( CONCATENATE($D53,$F$5,$E53), Raw!$A$5:$BC$10127,MATCH(I$9,Raw!$A$3:$BC$3,0), 0), "-")</f>
        <v>311</v>
      </c>
      <c r="J53" s="102">
        <f>IFERROR(VLOOKUP( CONCATENATE($D53,$F$5,$E53), Raw!$A$5:$BC$10127,MATCH(J$9,Raw!$A$3:$BC$3,0), 0), "-")</f>
        <v>81</v>
      </c>
      <c r="K53" s="71">
        <f t="shared" si="9"/>
        <v>0.26045016077170419</v>
      </c>
    </row>
    <row r="54" spans="1:11" hidden="1" outlineLevel="1" x14ac:dyDescent="0.2">
      <c r="A54" s="248">
        <f t="shared" si="12"/>
        <v>41852</v>
      </c>
      <c r="B54" s="27"/>
      <c r="C54" s="26" t="s">
        <v>171</v>
      </c>
      <c r="D54" s="434" t="str">
        <f t="shared" si="13"/>
        <v>2014-15</v>
      </c>
      <c r="E54" s="435">
        <f t="shared" si="7"/>
        <v>8</v>
      </c>
      <c r="F54" s="54">
        <f>IFERROR(VLOOKUP( CONCATENATE($D54,$F$5,$E54), Raw!$A$5:$BC$10127,MATCH(F$9,Raw!$A$3:$BC$3,0), 0), "-")</f>
        <v>2237</v>
      </c>
      <c r="G54" s="102">
        <f>IFERROR(VLOOKUP( CONCATENATE($D54,$F$5,$E54), Raw!$A$5:$BC$10127,MATCH(G$9,Raw!$A$3:$BC$3,0), 0), "-")</f>
        <v>197</v>
      </c>
      <c r="H54" s="71">
        <f t="shared" si="8"/>
        <v>8.8064371926687535E-2</v>
      </c>
      <c r="I54" s="54">
        <f>IFERROR(VLOOKUP( CONCATENATE($D54,$F$5,$E54), Raw!$A$5:$BC$10127,MATCH(I$9,Raw!$A$3:$BC$3,0), 0), "-")</f>
        <v>299</v>
      </c>
      <c r="J54" s="102">
        <f>IFERROR(VLOOKUP( CONCATENATE($D54,$F$5,$E54), Raw!$A$5:$BC$10127,MATCH(J$9,Raw!$A$3:$BC$3,0), 0), "-")</f>
        <v>72</v>
      </c>
      <c r="K54" s="71">
        <f t="shared" si="9"/>
        <v>0.24080267558528429</v>
      </c>
    </row>
    <row r="55" spans="1:11" hidden="1" outlineLevel="1" x14ac:dyDescent="0.2">
      <c r="A55" s="248">
        <f t="shared" si="12"/>
        <v>41883</v>
      </c>
      <c r="B55" s="27"/>
      <c r="C55" s="26" t="s">
        <v>172</v>
      </c>
      <c r="D55" s="434" t="str">
        <f t="shared" si="13"/>
        <v>2014-15</v>
      </c>
      <c r="E55" s="435">
        <f t="shared" si="7"/>
        <v>9</v>
      </c>
      <c r="F55" s="54">
        <f>IFERROR(VLOOKUP( CONCATENATE($D55,$F$5,$E55), Raw!$A$5:$BC$10127,MATCH(F$9,Raw!$A$3:$BC$3,0), 0), "-")</f>
        <v>2125</v>
      </c>
      <c r="G55" s="102">
        <f>IFERROR(VLOOKUP( CONCATENATE($D55,$F$5,$E55), Raw!$A$5:$BC$10127,MATCH(G$9,Raw!$A$3:$BC$3,0), 0), "-")</f>
        <v>198</v>
      </c>
      <c r="H55" s="71">
        <f t="shared" si="8"/>
        <v>9.3176470588235291E-2</v>
      </c>
      <c r="I55" s="54">
        <f>IFERROR(VLOOKUP( CONCATENATE($D55,$F$5,$E55), Raw!$A$5:$BC$10127,MATCH(I$9,Raw!$A$3:$BC$3,0), 0), "-")</f>
        <v>285</v>
      </c>
      <c r="J55" s="102">
        <f>IFERROR(VLOOKUP( CONCATENATE($D55,$F$5,$E55), Raw!$A$5:$BC$10127,MATCH(J$9,Raw!$A$3:$BC$3,0), 0), "-")</f>
        <v>80</v>
      </c>
      <c r="K55" s="71">
        <f t="shared" si="9"/>
        <v>0.2807017543859649</v>
      </c>
    </row>
    <row r="56" spans="1:11" hidden="1" outlineLevel="1" x14ac:dyDescent="0.2">
      <c r="A56" s="248">
        <f t="shared" si="12"/>
        <v>41913</v>
      </c>
      <c r="B56" s="27"/>
      <c r="C56" s="26" t="s">
        <v>173</v>
      </c>
      <c r="D56" s="434" t="str">
        <f t="shared" si="13"/>
        <v>2014-15</v>
      </c>
      <c r="E56" s="435">
        <f t="shared" si="7"/>
        <v>10</v>
      </c>
      <c r="F56" s="54">
        <f>IFERROR(VLOOKUP( CONCATENATE($D56,$F$5,$E56), Raw!$A$5:$BC$10127,MATCH(F$9,Raw!$A$3:$BC$3,0), 0), "-")</f>
        <v>2536</v>
      </c>
      <c r="G56" s="102">
        <f>IFERROR(VLOOKUP( CONCATENATE($D56,$F$5,$E56), Raw!$A$5:$BC$10127,MATCH(G$9,Raw!$A$3:$BC$3,0), 0), "-")</f>
        <v>214</v>
      </c>
      <c r="H56" s="71">
        <f t="shared" si="8"/>
        <v>8.4384858044164041E-2</v>
      </c>
      <c r="I56" s="54">
        <f>IFERROR(VLOOKUP( CONCATENATE($D56,$F$5,$E56), Raw!$A$5:$BC$10127,MATCH(I$9,Raw!$A$3:$BC$3,0), 0), "-")</f>
        <v>313</v>
      </c>
      <c r="J56" s="102">
        <f>IFERROR(VLOOKUP( CONCATENATE($D56,$F$5,$E56), Raw!$A$5:$BC$10127,MATCH(J$9,Raw!$A$3:$BC$3,0), 0), "-")</f>
        <v>83</v>
      </c>
      <c r="K56" s="71">
        <f t="shared" si="9"/>
        <v>0.26517571884984026</v>
      </c>
    </row>
    <row r="57" spans="1:11" hidden="1" outlineLevel="1" x14ac:dyDescent="0.2">
      <c r="A57" s="248">
        <f t="shared" si="12"/>
        <v>41944</v>
      </c>
      <c r="B57" s="27"/>
      <c r="C57" s="26" t="s">
        <v>174</v>
      </c>
      <c r="D57" s="434" t="str">
        <f t="shared" si="13"/>
        <v>2014-15</v>
      </c>
      <c r="E57" s="435">
        <f t="shared" si="7"/>
        <v>11</v>
      </c>
      <c r="F57" s="54">
        <f>IFERROR(VLOOKUP( CONCATENATE($D57,$F$5,$E57), Raw!$A$5:$BC$10127,MATCH(F$9,Raw!$A$3:$BC$3,0), 0), "-")</f>
        <v>2498</v>
      </c>
      <c r="G57" s="102">
        <f>IFERROR(VLOOKUP( CONCATENATE($D57,$F$5,$E57), Raw!$A$5:$BC$10127,MATCH(G$9,Raw!$A$3:$BC$3,0), 0), "-")</f>
        <v>225</v>
      </c>
      <c r="H57" s="71">
        <f t="shared" si="8"/>
        <v>9.0072057646116893E-2</v>
      </c>
      <c r="I57" s="54">
        <f>IFERROR(VLOOKUP( CONCATENATE($D57,$F$5,$E57), Raw!$A$5:$BC$10127,MATCH(I$9,Raw!$A$3:$BC$3,0), 0), "-")</f>
        <v>304</v>
      </c>
      <c r="J57" s="102">
        <f>IFERROR(VLOOKUP( CONCATENATE($D57,$F$5,$E57), Raw!$A$5:$BC$10127,MATCH(J$9,Raw!$A$3:$BC$3,0), 0), "-")</f>
        <v>71</v>
      </c>
      <c r="K57" s="71">
        <f t="shared" si="9"/>
        <v>0.23355263157894737</v>
      </c>
    </row>
    <row r="58" spans="1:11" hidden="1" outlineLevel="1" x14ac:dyDescent="0.2">
      <c r="A58" s="248">
        <f t="shared" si="12"/>
        <v>41974</v>
      </c>
      <c r="B58" s="27"/>
      <c r="C58" s="26" t="s">
        <v>175</v>
      </c>
      <c r="D58" s="434" t="str">
        <f t="shared" si="13"/>
        <v>2014-15</v>
      </c>
      <c r="E58" s="435">
        <f t="shared" si="7"/>
        <v>12</v>
      </c>
      <c r="F58" s="54">
        <f>IFERROR(VLOOKUP( CONCATENATE($D58,$F$5,$E58), Raw!$A$5:$BC$10127,MATCH(F$9,Raw!$A$3:$BC$3,0), 0), "-")</f>
        <v>3255</v>
      </c>
      <c r="G58" s="102">
        <f>IFERROR(VLOOKUP( CONCATENATE($D58,$F$5,$E58), Raw!$A$5:$BC$10127,MATCH(G$9,Raw!$A$3:$BC$3,0), 0), "-")</f>
        <v>261</v>
      </c>
      <c r="H58" s="71">
        <f t="shared" si="8"/>
        <v>8.0184331797235026E-2</v>
      </c>
      <c r="I58" s="54">
        <f>IFERROR(VLOOKUP( CONCATENATE($D58,$F$5,$E58), Raw!$A$5:$BC$10127,MATCH(I$9,Raw!$A$3:$BC$3,0), 0), "-")</f>
        <v>328</v>
      </c>
      <c r="J58" s="102">
        <f>IFERROR(VLOOKUP( CONCATENATE($D58,$F$5,$E58), Raw!$A$5:$BC$10127,MATCH(J$9,Raw!$A$3:$BC$3,0), 0), "-")</f>
        <v>83</v>
      </c>
      <c r="K58" s="71">
        <f t="shared" si="9"/>
        <v>0.25304878048780488</v>
      </c>
    </row>
    <row r="59" spans="1:11" hidden="1" outlineLevel="1" x14ac:dyDescent="0.2">
      <c r="A59" s="248">
        <f t="shared" si="12"/>
        <v>42005</v>
      </c>
      <c r="B59" s="27"/>
      <c r="C59" s="26" t="s">
        <v>176</v>
      </c>
      <c r="D59" s="434" t="str">
        <f t="shared" si="13"/>
        <v>2014-15</v>
      </c>
      <c r="E59" s="435">
        <f t="shared" si="7"/>
        <v>1</v>
      </c>
      <c r="F59" s="54">
        <f>IFERROR(VLOOKUP( CONCATENATE($D59,$F$5,$E59), Raw!$A$5:$BC$10127,MATCH(F$9,Raw!$A$3:$BC$3,0), 0), "-")</f>
        <v>3208</v>
      </c>
      <c r="G59" s="102">
        <f>IFERROR(VLOOKUP( CONCATENATE($D59,$F$5,$E59), Raw!$A$5:$BC$10127,MATCH(G$9,Raw!$A$3:$BC$3,0), 0), "-")</f>
        <v>229</v>
      </c>
      <c r="H59" s="71">
        <f t="shared" si="8"/>
        <v>7.1384039900249371E-2</v>
      </c>
      <c r="I59" s="54">
        <f>IFERROR(VLOOKUP( CONCATENATE($D59,$F$5,$E59), Raw!$A$5:$BC$10127,MATCH(I$9,Raw!$A$3:$BC$3,0), 0), "-")</f>
        <v>378</v>
      </c>
      <c r="J59" s="102">
        <f>IFERROR(VLOOKUP( CONCATENATE($D59,$F$5,$E59), Raw!$A$5:$BC$10127,MATCH(J$9,Raw!$A$3:$BC$3,0), 0), "-")</f>
        <v>98</v>
      </c>
      <c r="K59" s="71">
        <f t="shared" si="9"/>
        <v>0.25925925925925924</v>
      </c>
    </row>
    <row r="60" spans="1:11" hidden="1" outlineLevel="1" x14ac:dyDescent="0.2">
      <c r="A60" s="248">
        <f t="shared" si="12"/>
        <v>42036</v>
      </c>
      <c r="B60" s="27"/>
      <c r="C60" s="26" t="s">
        <v>177</v>
      </c>
      <c r="D60" s="434" t="str">
        <f t="shared" si="13"/>
        <v>2014-15</v>
      </c>
      <c r="E60" s="435">
        <f t="shared" si="7"/>
        <v>2</v>
      </c>
      <c r="F60" s="54">
        <f>IFERROR(VLOOKUP( CONCATENATE($D60,$F$5,$E60), Raw!$A$5:$BC$10127,MATCH(F$9,Raw!$A$3:$BC$3,0), 0), "-")</f>
        <v>2484</v>
      </c>
      <c r="G60" s="102">
        <f>IFERROR(VLOOKUP( CONCATENATE($D60,$F$5,$E60), Raw!$A$5:$BC$10127,MATCH(G$9,Raw!$A$3:$BC$3,0), 0), "-")</f>
        <v>201</v>
      </c>
      <c r="H60" s="71">
        <f t="shared" si="8"/>
        <v>8.0917874396135264E-2</v>
      </c>
      <c r="I60" s="54">
        <f>IFERROR(VLOOKUP( CONCATENATE($D60,$F$5,$E60), Raw!$A$5:$BC$10127,MATCH(I$9,Raw!$A$3:$BC$3,0), 0), "-")</f>
        <v>320</v>
      </c>
      <c r="J60" s="102">
        <f>IFERROR(VLOOKUP( CONCATENATE($D60,$F$5,$E60), Raw!$A$5:$BC$10127,MATCH(J$9,Raw!$A$3:$BC$3,0), 0), "-")</f>
        <v>87</v>
      </c>
      <c r="K60" s="71">
        <f t="shared" si="9"/>
        <v>0.27187499999999998</v>
      </c>
    </row>
    <row r="61" spans="1:11" hidden="1" outlineLevel="1" x14ac:dyDescent="0.2">
      <c r="A61" s="248">
        <f t="shared" si="12"/>
        <v>42064</v>
      </c>
      <c r="B61" s="27"/>
      <c r="C61" s="26" t="s">
        <v>178</v>
      </c>
      <c r="D61" s="434" t="str">
        <f t="shared" si="13"/>
        <v>2014-15</v>
      </c>
      <c r="E61" s="435">
        <f t="shared" si="7"/>
        <v>3</v>
      </c>
      <c r="F61" s="54">
        <f>IFERROR(VLOOKUP( CONCATENATE($D61,$F$5,$E61), Raw!$A$5:$BC$10127,MATCH(F$9,Raw!$A$3:$BC$3,0), 0), "-")</f>
        <v>2543</v>
      </c>
      <c r="G61" s="102">
        <f>IFERROR(VLOOKUP( CONCATENATE($D61,$F$5,$E61), Raw!$A$5:$BC$10127,MATCH(G$9,Raw!$A$3:$BC$3,0), 0), "-")</f>
        <v>231</v>
      </c>
      <c r="H61" s="71">
        <f t="shared" si="8"/>
        <v>9.0837593393629568E-2</v>
      </c>
      <c r="I61" s="54">
        <f>IFERROR(VLOOKUP( CONCATENATE($D61,$F$5,$E61), Raw!$A$5:$BC$10127,MATCH(I$9,Raw!$A$3:$BC$3,0), 0), "-")</f>
        <v>342</v>
      </c>
      <c r="J61" s="102">
        <f>IFERROR(VLOOKUP( CONCATENATE($D61,$F$5,$E61), Raw!$A$5:$BC$10127,MATCH(J$9,Raw!$A$3:$BC$3,0), 0), "-")</f>
        <v>91</v>
      </c>
      <c r="K61" s="71">
        <f t="shared" si="9"/>
        <v>0.26608187134502925</v>
      </c>
    </row>
    <row r="62" spans="1:11" collapsed="1" x14ac:dyDescent="0.2">
      <c r="A62" s="234"/>
      <c r="B62" s="31"/>
      <c r="C62" s="30" t="s">
        <v>185</v>
      </c>
      <c r="D62" s="436"/>
      <c r="E62" s="437"/>
      <c r="F62" s="55">
        <f>SUM(F50:F61)</f>
        <v>30406</v>
      </c>
      <c r="G62" s="103">
        <f>SUM(G50:G61)</f>
        <v>2630</v>
      </c>
      <c r="H62" s="72">
        <f t="shared" si="8"/>
        <v>8.6496086298756825E-2</v>
      </c>
      <c r="I62" s="55">
        <f>SUM(I50:I61)</f>
        <v>3821</v>
      </c>
      <c r="J62" s="103">
        <f>SUM(J50:J61)</f>
        <v>1006</v>
      </c>
      <c r="K62" s="72">
        <f t="shared" si="9"/>
        <v>0.26328186338654802</v>
      </c>
    </row>
    <row r="63" spans="1:11" hidden="1" outlineLevel="1" x14ac:dyDescent="0.2">
      <c r="A63" s="248">
        <f t="shared" ref="A63:A74" si="14">DATE(LEFT(D63,4)+IF(E63&lt;4,1,0),E63,1)</f>
        <v>42095</v>
      </c>
      <c r="B63" s="27" t="s">
        <v>186</v>
      </c>
      <c r="C63" s="26" t="s">
        <v>167</v>
      </c>
      <c r="D63" s="432" t="str">
        <f t="shared" ref="D63:D74" si="15">IF(B63="",D62,LEFT(B63,7))</f>
        <v>2015-16</v>
      </c>
      <c r="E63" s="433">
        <f>MONTH(1&amp;LEFT(C63,3))</f>
        <v>4</v>
      </c>
      <c r="F63" s="54">
        <f>IFERROR(VLOOKUP( CONCATENATE($D63,$F$5,$E63), Raw!$A$5:$BC$10127,MATCH(F$9,Raw!$A$3:$BC$3,0), 0), "-")</f>
        <v>2294</v>
      </c>
      <c r="G63" s="102">
        <f>IFERROR(VLOOKUP( CONCATENATE($D63,$F$5,$E63), Raw!$A$5:$BC$10127,MATCH(G$9,Raw!$A$3:$BC$3,0), 0), "-")</f>
        <v>195</v>
      </c>
      <c r="H63" s="71">
        <f t="shared" si="8"/>
        <v>8.5004359197907581E-2</v>
      </c>
      <c r="I63" s="54">
        <f>IFERROR(VLOOKUP( CONCATENATE($D63,$F$5,$E63), Raw!$A$5:$BC$10127,MATCH(I$9,Raw!$A$3:$BC$3,0), 0), "-")</f>
        <v>307</v>
      </c>
      <c r="J63" s="102">
        <f>IFERROR(VLOOKUP( CONCATENATE($D63,$F$5,$E63), Raw!$A$5:$BC$10127,MATCH(J$9,Raw!$A$3:$BC$3,0), 0), "-")</f>
        <v>91</v>
      </c>
      <c r="K63" s="71">
        <f t="shared" si="9"/>
        <v>0.29641693811074921</v>
      </c>
    </row>
    <row r="64" spans="1:11" hidden="1" outlineLevel="1" x14ac:dyDescent="0.2">
      <c r="A64" s="248">
        <f t="shared" si="14"/>
        <v>42125</v>
      </c>
      <c r="B64" s="27"/>
      <c r="C64" s="26" t="s">
        <v>168</v>
      </c>
      <c r="D64" s="434" t="str">
        <f t="shared" si="15"/>
        <v>2015-16</v>
      </c>
      <c r="E64" s="435">
        <f t="shared" si="7"/>
        <v>5</v>
      </c>
      <c r="F64" s="54">
        <f>IFERROR(VLOOKUP( CONCATENATE($D64,$F$5,$E64), Raw!$A$5:$BC$10127,MATCH(F$9,Raw!$A$3:$BC$3,0), 0), "-")</f>
        <v>2264</v>
      </c>
      <c r="G64" s="102">
        <f>IFERROR(VLOOKUP( CONCATENATE($D64,$F$5,$E64), Raw!$A$5:$BC$10127,MATCH(G$9,Raw!$A$3:$BC$3,0), 0), "-")</f>
        <v>198</v>
      </c>
      <c r="H64" s="71">
        <f t="shared" si="8"/>
        <v>8.7455830388692576E-2</v>
      </c>
      <c r="I64" s="54">
        <f>IFERROR(VLOOKUP( CONCATENATE($D64,$F$5,$E64), Raw!$A$5:$BC$10127,MATCH(I$9,Raw!$A$3:$BC$3,0), 0), "-")</f>
        <v>310</v>
      </c>
      <c r="J64" s="102">
        <f>IFERROR(VLOOKUP( CONCATENATE($D64,$F$5,$E64), Raw!$A$5:$BC$10127,MATCH(J$9,Raw!$A$3:$BC$3,0), 0), "-")</f>
        <v>95</v>
      </c>
      <c r="K64" s="71">
        <f t="shared" si="9"/>
        <v>0.30645161290322581</v>
      </c>
    </row>
    <row r="65" spans="1:11" hidden="1" outlineLevel="1" x14ac:dyDescent="0.2">
      <c r="A65" s="248">
        <f t="shared" si="14"/>
        <v>42156</v>
      </c>
      <c r="B65" s="27"/>
      <c r="C65" s="26" t="s">
        <v>169</v>
      </c>
      <c r="D65" s="434" t="str">
        <f t="shared" si="15"/>
        <v>2015-16</v>
      </c>
      <c r="E65" s="435">
        <f t="shared" si="7"/>
        <v>6</v>
      </c>
      <c r="F65" s="54">
        <f>IFERROR(VLOOKUP( CONCATENATE($D65,$F$5,$E65), Raw!$A$5:$BC$10127,MATCH(F$9,Raw!$A$3:$BC$3,0), 0), "-")</f>
        <v>2415</v>
      </c>
      <c r="G65" s="102">
        <f>IFERROR(VLOOKUP( CONCATENATE($D65,$F$5,$E65), Raw!$A$5:$BC$10127,MATCH(G$9,Raw!$A$3:$BC$3,0), 0), "-")</f>
        <v>257</v>
      </c>
      <c r="H65" s="71">
        <f t="shared" si="8"/>
        <v>0.10641821946169772</v>
      </c>
      <c r="I65" s="54">
        <f>IFERROR(VLOOKUP( CONCATENATE($D65,$F$5,$E65), Raw!$A$5:$BC$10127,MATCH(I$9,Raw!$A$3:$BC$3,0), 0), "-")</f>
        <v>332</v>
      </c>
      <c r="J65" s="102">
        <f>IFERROR(VLOOKUP( CONCATENATE($D65,$F$5,$E65), Raw!$A$5:$BC$10127,MATCH(J$9,Raw!$A$3:$BC$3,0), 0), "-")</f>
        <v>103</v>
      </c>
      <c r="K65" s="71">
        <f t="shared" si="9"/>
        <v>0.31024096385542171</v>
      </c>
    </row>
    <row r="66" spans="1:11" hidden="1" outlineLevel="1" x14ac:dyDescent="0.2">
      <c r="A66" s="248">
        <f t="shared" si="14"/>
        <v>42186</v>
      </c>
      <c r="B66" s="27"/>
      <c r="C66" s="26" t="s">
        <v>170</v>
      </c>
      <c r="D66" s="434" t="str">
        <f t="shared" si="15"/>
        <v>2015-16</v>
      </c>
      <c r="E66" s="435">
        <f t="shared" si="7"/>
        <v>7</v>
      </c>
      <c r="F66" s="54">
        <f>IFERROR(VLOOKUP( CONCATENATE($D66,$F$5,$E66), Raw!$A$5:$BC$10127,MATCH(F$9,Raw!$A$3:$BC$3,0), 0), "-")</f>
        <v>2241</v>
      </c>
      <c r="G66" s="102">
        <f>IFERROR(VLOOKUP( CONCATENATE($D66,$F$5,$E66), Raw!$A$5:$BC$10127,MATCH(G$9,Raw!$A$3:$BC$3,0), 0), "-")</f>
        <v>230</v>
      </c>
      <c r="H66" s="71">
        <f t="shared" si="8"/>
        <v>0.10263275323516287</v>
      </c>
      <c r="I66" s="54">
        <f>IFERROR(VLOOKUP( CONCATENATE($D66,$F$5,$E66), Raw!$A$5:$BC$10127,MATCH(I$9,Raw!$A$3:$BC$3,0), 0), "-")</f>
        <v>315</v>
      </c>
      <c r="J66" s="102">
        <f>IFERROR(VLOOKUP( CONCATENATE($D66,$F$5,$E66), Raw!$A$5:$BC$10127,MATCH(J$9,Raw!$A$3:$BC$3,0), 0), "-")</f>
        <v>86</v>
      </c>
      <c r="K66" s="71">
        <f t="shared" si="9"/>
        <v>0.27301587301587299</v>
      </c>
    </row>
    <row r="67" spans="1:11" hidden="1" outlineLevel="1" x14ac:dyDescent="0.2">
      <c r="A67" s="248">
        <f t="shared" si="14"/>
        <v>42217</v>
      </c>
      <c r="B67" s="27"/>
      <c r="C67" s="26" t="s">
        <v>171</v>
      </c>
      <c r="D67" s="434" t="str">
        <f t="shared" si="15"/>
        <v>2015-16</v>
      </c>
      <c r="E67" s="435">
        <f t="shared" si="7"/>
        <v>8</v>
      </c>
      <c r="F67" s="54">
        <f>IFERROR(VLOOKUP( CONCATENATE($D67,$F$5,$E67), Raw!$A$5:$BC$10127,MATCH(F$9,Raw!$A$3:$BC$3,0), 0), "-")</f>
        <v>2277</v>
      </c>
      <c r="G67" s="102">
        <f>IFERROR(VLOOKUP( CONCATENATE($D67,$F$5,$E67), Raw!$A$5:$BC$10127,MATCH(G$9,Raw!$A$3:$BC$3,0), 0), "-")</f>
        <v>210</v>
      </c>
      <c r="H67" s="71">
        <f t="shared" si="8"/>
        <v>9.22266139657444E-2</v>
      </c>
      <c r="I67" s="54">
        <f>IFERROR(VLOOKUP( CONCATENATE($D67,$F$5,$E67), Raw!$A$5:$BC$10127,MATCH(I$9,Raw!$A$3:$BC$3,0), 0), "-")</f>
        <v>300</v>
      </c>
      <c r="J67" s="102">
        <f>IFERROR(VLOOKUP( CONCATENATE($D67,$F$5,$E67), Raw!$A$5:$BC$10127,MATCH(J$9,Raw!$A$3:$BC$3,0), 0), "-")</f>
        <v>93</v>
      </c>
      <c r="K67" s="71">
        <f t="shared" si="9"/>
        <v>0.31</v>
      </c>
    </row>
    <row r="68" spans="1:11" hidden="1" outlineLevel="1" x14ac:dyDescent="0.2">
      <c r="A68" s="248">
        <f t="shared" si="14"/>
        <v>42248</v>
      </c>
      <c r="B68" s="27"/>
      <c r="C68" s="26" t="s">
        <v>172</v>
      </c>
      <c r="D68" s="434" t="str">
        <f t="shared" si="15"/>
        <v>2015-16</v>
      </c>
      <c r="E68" s="435">
        <f t="shared" si="7"/>
        <v>9</v>
      </c>
      <c r="F68" s="54">
        <f>IFERROR(VLOOKUP( CONCATENATE($D68,$F$5,$E68), Raw!$A$5:$BC$10127,MATCH(F$9,Raw!$A$3:$BC$3,0), 0), "-")</f>
        <v>2330</v>
      </c>
      <c r="G68" s="102">
        <f>IFERROR(VLOOKUP( CONCATENATE($D68,$F$5,$E68), Raw!$A$5:$BC$10127,MATCH(G$9,Raw!$A$3:$BC$3,0), 0), "-")</f>
        <v>201</v>
      </c>
      <c r="H68" s="71">
        <f t="shared" si="8"/>
        <v>8.6266094420600861E-2</v>
      </c>
      <c r="I68" s="54">
        <f>IFERROR(VLOOKUP( CONCATENATE($D68,$F$5,$E68), Raw!$A$5:$BC$10127,MATCH(I$9,Raw!$A$3:$BC$3,0), 0), "-")</f>
        <v>285</v>
      </c>
      <c r="J68" s="102">
        <f>IFERROR(VLOOKUP( CONCATENATE($D68,$F$5,$E68), Raw!$A$5:$BC$10127,MATCH(J$9,Raw!$A$3:$BC$3,0), 0), "-")</f>
        <v>77</v>
      </c>
      <c r="K68" s="71">
        <f t="shared" si="9"/>
        <v>0.27017543859649124</v>
      </c>
    </row>
    <row r="69" spans="1:11" hidden="1" outlineLevel="1" x14ac:dyDescent="0.2">
      <c r="A69" s="248">
        <f t="shared" si="14"/>
        <v>42278</v>
      </c>
      <c r="B69" s="27"/>
      <c r="C69" s="26" t="s">
        <v>173</v>
      </c>
      <c r="D69" s="434" t="str">
        <f t="shared" si="15"/>
        <v>2015-16</v>
      </c>
      <c r="E69" s="435">
        <f t="shared" si="7"/>
        <v>10</v>
      </c>
      <c r="F69" s="54">
        <f>IFERROR(VLOOKUP( CONCATENATE($D69,$F$5,$E69), Raw!$A$5:$BC$10127,MATCH(F$9,Raw!$A$3:$BC$3,0), 0), "-")</f>
        <v>2495</v>
      </c>
      <c r="G69" s="102">
        <f>IFERROR(VLOOKUP( CONCATENATE($D69,$F$5,$E69), Raw!$A$5:$BC$10127,MATCH(G$9,Raw!$A$3:$BC$3,0), 0), "-")</f>
        <v>208</v>
      </c>
      <c r="H69" s="71">
        <f t="shared" si="8"/>
        <v>8.3366733466933865E-2</v>
      </c>
      <c r="I69" s="54">
        <f>IFERROR(VLOOKUP( CONCATENATE($D69,$F$5,$E69), Raw!$A$5:$BC$10127,MATCH(I$9,Raw!$A$3:$BC$3,0), 0), "-")</f>
        <v>307</v>
      </c>
      <c r="J69" s="102">
        <f>IFERROR(VLOOKUP( CONCATENATE($D69,$F$5,$E69), Raw!$A$5:$BC$10127,MATCH(J$9,Raw!$A$3:$BC$3,0), 0), "-")</f>
        <v>88</v>
      </c>
      <c r="K69" s="71">
        <f t="shared" si="9"/>
        <v>0.28664495114006516</v>
      </c>
    </row>
    <row r="70" spans="1:11" hidden="1" outlineLevel="1" x14ac:dyDescent="0.2">
      <c r="A70" s="248">
        <f t="shared" si="14"/>
        <v>42309</v>
      </c>
      <c r="B70" s="27"/>
      <c r="C70" s="26" t="s">
        <v>174</v>
      </c>
      <c r="D70" s="434" t="str">
        <f t="shared" si="15"/>
        <v>2015-16</v>
      </c>
      <c r="E70" s="435">
        <f t="shared" si="7"/>
        <v>11</v>
      </c>
      <c r="F70" s="54">
        <f>IFERROR(VLOOKUP( CONCATENATE($D70,$F$5,$E70), Raw!$A$5:$BC$10127,MATCH(F$9,Raw!$A$3:$BC$3,0), 0), "-")</f>
        <v>2340</v>
      </c>
      <c r="G70" s="102">
        <f>IFERROR(VLOOKUP( CONCATENATE($D70,$F$5,$E70), Raw!$A$5:$BC$10127,MATCH(G$9,Raw!$A$3:$BC$3,0), 0), "-")</f>
        <v>193</v>
      </c>
      <c r="H70" s="71">
        <f t="shared" si="8"/>
        <v>8.2478632478632477E-2</v>
      </c>
      <c r="I70" s="54">
        <f>IFERROR(VLOOKUP( CONCATENATE($D70,$F$5,$E70), Raw!$A$5:$BC$10127,MATCH(I$9,Raw!$A$3:$BC$3,0), 0), "-")</f>
        <v>306</v>
      </c>
      <c r="J70" s="102">
        <f>IFERROR(VLOOKUP( CONCATENATE($D70,$F$5,$E70), Raw!$A$5:$BC$10127,MATCH(J$9,Raw!$A$3:$BC$3,0), 0), "-")</f>
        <v>74</v>
      </c>
      <c r="K70" s="71">
        <f t="shared" si="9"/>
        <v>0.24183006535947713</v>
      </c>
    </row>
    <row r="71" spans="1:11" hidden="1" outlineLevel="1" x14ac:dyDescent="0.2">
      <c r="A71" s="248">
        <f t="shared" si="14"/>
        <v>42339</v>
      </c>
      <c r="B71" s="27"/>
      <c r="C71" s="26" t="s">
        <v>175</v>
      </c>
      <c r="D71" s="434" t="str">
        <f t="shared" si="15"/>
        <v>2015-16</v>
      </c>
      <c r="E71" s="435">
        <f t="shared" si="7"/>
        <v>12</v>
      </c>
      <c r="F71" s="54">
        <f>IFERROR(VLOOKUP( CONCATENATE($D71,$F$5,$E71), Raw!$A$5:$BC$10127,MATCH(F$9,Raw!$A$3:$BC$3,0), 0), "-")</f>
        <v>2571</v>
      </c>
      <c r="G71" s="102">
        <f>IFERROR(VLOOKUP( CONCATENATE($D71,$F$5,$E71), Raw!$A$5:$BC$10127,MATCH(G$9,Raw!$A$3:$BC$3,0), 0), "-")</f>
        <v>205</v>
      </c>
      <c r="H71" s="71">
        <f t="shared" si="8"/>
        <v>7.9735511474134574E-2</v>
      </c>
      <c r="I71" s="54">
        <f>IFERROR(VLOOKUP( CONCATENATE($D71,$F$5,$E71), Raw!$A$5:$BC$10127,MATCH(I$9,Raw!$A$3:$BC$3,0), 0), "-")</f>
        <v>319</v>
      </c>
      <c r="J71" s="102">
        <f>IFERROR(VLOOKUP( CONCATENATE($D71,$F$5,$E71), Raw!$A$5:$BC$10127,MATCH(J$9,Raw!$A$3:$BC$3,0), 0), "-")</f>
        <v>83</v>
      </c>
      <c r="K71" s="71">
        <f t="shared" si="9"/>
        <v>0.2601880877742947</v>
      </c>
    </row>
    <row r="72" spans="1:11" hidden="1" outlineLevel="1" x14ac:dyDescent="0.2">
      <c r="A72" s="248">
        <f t="shared" si="14"/>
        <v>42370</v>
      </c>
      <c r="B72" s="27"/>
      <c r="C72" s="26" t="s">
        <v>176</v>
      </c>
      <c r="D72" s="434" t="str">
        <f t="shared" si="15"/>
        <v>2015-16</v>
      </c>
      <c r="E72" s="435">
        <f t="shared" si="7"/>
        <v>1</v>
      </c>
      <c r="F72" s="54">
        <f>IFERROR(VLOOKUP( CONCATENATE($D72,$F$5,$E72), Raw!$A$5:$BC$10127,MATCH(F$9,Raw!$A$3:$BC$3,0), 0), "-")</f>
        <v>2826</v>
      </c>
      <c r="G72" s="102">
        <f>IFERROR(VLOOKUP( CONCATENATE($D72,$F$5,$E72), Raw!$A$5:$BC$10127,MATCH(G$9,Raw!$A$3:$BC$3,0), 0), "-")</f>
        <v>191</v>
      </c>
      <c r="H72" s="71">
        <f t="shared" si="8"/>
        <v>6.7586694975230011E-2</v>
      </c>
      <c r="I72" s="54">
        <f>IFERROR(VLOOKUP( CONCATENATE($D72,$F$5,$E72), Raw!$A$5:$BC$10127,MATCH(I$9,Raw!$A$3:$BC$3,0), 0), "-")</f>
        <v>344</v>
      </c>
      <c r="J72" s="102">
        <f>IFERROR(VLOOKUP( CONCATENATE($D72,$F$5,$E72), Raw!$A$5:$BC$10127,MATCH(J$9,Raw!$A$3:$BC$3,0), 0), "-")</f>
        <v>75</v>
      </c>
      <c r="K72" s="71">
        <f t="shared" si="9"/>
        <v>0.21802325581395349</v>
      </c>
    </row>
    <row r="73" spans="1:11" hidden="1" outlineLevel="1" x14ac:dyDescent="0.2">
      <c r="A73" s="248">
        <f t="shared" si="14"/>
        <v>42401</v>
      </c>
      <c r="B73" s="27"/>
      <c r="C73" s="26" t="s">
        <v>177</v>
      </c>
      <c r="D73" s="434" t="str">
        <f t="shared" si="15"/>
        <v>2015-16</v>
      </c>
      <c r="E73" s="435">
        <f t="shared" si="7"/>
        <v>2</v>
      </c>
      <c r="F73" s="54">
        <f>IFERROR(VLOOKUP( CONCATENATE($D73,$F$5,$E73), Raw!$A$5:$BC$10127,MATCH(F$9,Raw!$A$3:$BC$3,0), 0), "-")</f>
        <v>2593</v>
      </c>
      <c r="G73" s="102">
        <f>IFERROR(VLOOKUP( CONCATENATE($D73,$F$5,$E73), Raw!$A$5:$BC$10127,MATCH(G$9,Raw!$A$3:$BC$3,0), 0), "-")</f>
        <v>167</v>
      </c>
      <c r="H73" s="71">
        <f t="shared" si="8"/>
        <v>6.4404165059776322E-2</v>
      </c>
      <c r="I73" s="54">
        <f>IFERROR(VLOOKUP( CONCATENATE($D73,$F$5,$E73), Raw!$A$5:$BC$10127,MATCH(I$9,Raw!$A$3:$BC$3,0), 0), "-")</f>
        <v>310</v>
      </c>
      <c r="J73" s="102">
        <f>IFERROR(VLOOKUP( CONCATENATE($D73,$F$5,$E73), Raw!$A$5:$BC$10127,MATCH(J$9,Raw!$A$3:$BC$3,0), 0), "-")</f>
        <v>67</v>
      </c>
      <c r="K73" s="71">
        <f t="shared" si="9"/>
        <v>0.21612903225806451</v>
      </c>
    </row>
    <row r="74" spans="1:11" hidden="1" outlineLevel="1" x14ac:dyDescent="0.2">
      <c r="A74" s="248">
        <f t="shared" si="14"/>
        <v>42430</v>
      </c>
      <c r="B74" s="27"/>
      <c r="C74" s="26" t="s">
        <v>178</v>
      </c>
      <c r="D74" s="434" t="str">
        <f t="shared" si="15"/>
        <v>2015-16</v>
      </c>
      <c r="E74" s="435">
        <f t="shared" si="7"/>
        <v>3</v>
      </c>
      <c r="F74" s="54">
        <f>IFERROR(VLOOKUP( CONCATENATE($D74,$F$5,$E74), Raw!$A$5:$BC$10127,MATCH(F$9,Raw!$A$3:$BC$3,0), 0), "-")</f>
        <v>2726</v>
      </c>
      <c r="G74" s="102">
        <f>IFERROR(VLOOKUP( CONCATENATE($D74,$F$5,$E74), Raw!$A$5:$BC$10127,MATCH(G$9,Raw!$A$3:$BC$3,0), 0), "-")</f>
        <v>192</v>
      </c>
      <c r="H74" s="71">
        <f t="shared" si="8"/>
        <v>7.0432868672046955E-2</v>
      </c>
      <c r="I74" s="54">
        <f>IFERROR(VLOOKUP( CONCATENATE($D74,$F$5,$E74), Raw!$A$5:$BC$10127,MATCH(I$9,Raw!$A$3:$BC$3,0), 0), "-")</f>
        <v>296</v>
      </c>
      <c r="J74" s="102">
        <f>IFERROR(VLOOKUP( CONCATENATE($D74,$F$5,$E74), Raw!$A$5:$BC$10127,MATCH(J$9,Raw!$A$3:$BC$3,0), 0), "-")</f>
        <v>71</v>
      </c>
      <c r="K74" s="71">
        <f t="shared" si="9"/>
        <v>0.23986486486486486</v>
      </c>
    </row>
    <row r="75" spans="1:11" collapsed="1" x14ac:dyDescent="0.2">
      <c r="A75" s="234"/>
      <c r="B75" s="31"/>
      <c r="C75" s="30" t="s">
        <v>187</v>
      </c>
      <c r="D75" s="436"/>
      <c r="E75" s="437"/>
      <c r="F75" s="55">
        <f>SUM(F63:F74)</f>
        <v>29372</v>
      </c>
      <c r="G75" s="103">
        <f>SUM(G63:G74)</f>
        <v>2447</v>
      </c>
      <c r="H75" s="72">
        <f t="shared" si="8"/>
        <v>8.3310635979844755E-2</v>
      </c>
      <c r="I75" s="55">
        <f>SUM(I63:I74)</f>
        <v>3731</v>
      </c>
      <c r="J75" s="103">
        <f>SUM(J63:J74)</f>
        <v>1003</v>
      </c>
      <c r="K75" s="72">
        <f t="shared" si="9"/>
        <v>0.2688287322433664</v>
      </c>
    </row>
    <row r="76" spans="1:11" hidden="1" outlineLevel="1" x14ac:dyDescent="0.2">
      <c r="A76" s="248">
        <f t="shared" ref="A76:A87" si="16">DATE(LEFT(D76,4)+IF(E76&lt;4,1,0),E76,1)</f>
        <v>42461</v>
      </c>
      <c r="B76" s="27" t="s">
        <v>188</v>
      </c>
      <c r="C76" s="26" t="s">
        <v>167</v>
      </c>
      <c r="D76" s="432" t="str">
        <f t="shared" ref="D76:D87" si="17">IF(B76="",D75,LEFT(B76,7))</f>
        <v>2016-17</v>
      </c>
      <c r="E76" s="433">
        <f>MONTH(1&amp;LEFT(C76,3))</f>
        <v>4</v>
      </c>
      <c r="F76" s="54">
        <f>IFERROR(VLOOKUP( CONCATENATE($D76,$F$5,$E76), Raw!$A$5:$BC$10127,MATCH(F$9,Raw!$A$3:$BC$3,0), 0), "-")</f>
        <v>2494</v>
      </c>
      <c r="G76" s="102">
        <f>IFERROR(VLOOKUP( CONCATENATE($D76,$F$5,$E76), Raw!$A$5:$BC$10127,MATCH(G$9,Raw!$A$3:$BC$3,0), 0), "-")</f>
        <v>209</v>
      </c>
      <c r="H76" s="71">
        <f t="shared" si="8"/>
        <v>8.3801122694466726E-2</v>
      </c>
      <c r="I76" s="54">
        <f>IFERROR(VLOOKUP( CONCATENATE($D76,$F$5,$E76), Raw!$A$5:$BC$10127,MATCH(I$9,Raw!$A$3:$BC$3,0), 0), "-")</f>
        <v>318</v>
      </c>
      <c r="J76" s="102">
        <f>IFERROR(VLOOKUP( CONCATENATE($D76,$F$5,$E76), Raw!$A$5:$BC$10127,MATCH(J$9,Raw!$A$3:$BC$3,0), 0), "-")</f>
        <v>87</v>
      </c>
      <c r="K76" s="71">
        <f t="shared" si="9"/>
        <v>0.27358490566037735</v>
      </c>
    </row>
    <row r="77" spans="1:11" hidden="1" outlineLevel="1" x14ac:dyDescent="0.2">
      <c r="A77" s="248">
        <f t="shared" si="16"/>
        <v>42491</v>
      </c>
      <c r="B77" s="27"/>
      <c r="C77" s="26" t="s">
        <v>168</v>
      </c>
      <c r="D77" s="434" t="str">
        <f t="shared" si="17"/>
        <v>2016-17</v>
      </c>
      <c r="E77" s="435">
        <f t="shared" si="7"/>
        <v>5</v>
      </c>
      <c r="F77" s="54">
        <f>IFERROR(VLOOKUP( CONCATENATE($D77,$F$5,$E77), Raw!$A$5:$BC$10127,MATCH(F$9,Raw!$A$3:$BC$3,0), 0), "-")</f>
        <v>2282</v>
      </c>
      <c r="G77" s="102">
        <f>IFERROR(VLOOKUP( CONCATENATE($D77,$F$5,$E77), Raw!$A$5:$BC$10127,MATCH(G$9,Raw!$A$3:$BC$3,0), 0), "-")</f>
        <v>208</v>
      </c>
      <c r="H77" s="71">
        <f t="shared" si="8"/>
        <v>9.1148115687992984E-2</v>
      </c>
      <c r="I77" s="54">
        <f>IFERROR(VLOOKUP( CONCATENATE($D77,$F$5,$E77), Raw!$A$5:$BC$10127,MATCH(I$9,Raw!$A$3:$BC$3,0), 0), "-")</f>
        <v>295</v>
      </c>
      <c r="J77" s="102">
        <f>IFERROR(VLOOKUP( CONCATENATE($D77,$F$5,$E77), Raw!$A$5:$BC$10127,MATCH(J$9,Raw!$A$3:$BC$3,0), 0), "-")</f>
        <v>84</v>
      </c>
      <c r="K77" s="71">
        <f t="shared" si="9"/>
        <v>0.28474576271186441</v>
      </c>
    </row>
    <row r="78" spans="1:11" hidden="1" outlineLevel="1" x14ac:dyDescent="0.2">
      <c r="A78" s="248">
        <f t="shared" si="16"/>
        <v>42522</v>
      </c>
      <c r="B78" s="27"/>
      <c r="C78" s="26" t="s">
        <v>169</v>
      </c>
      <c r="D78" s="434" t="str">
        <f t="shared" si="17"/>
        <v>2016-17</v>
      </c>
      <c r="E78" s="435">
        <f t="shared" si="7"/>
        <v>6</v>
      </c>
      <c r="F78" s="54">
        <f>IFERROR(VLOOKUP( CONCATENATE($D78,$F$5,$E78), Raw!$A$5:$BC$10127,MATCH(F$9,Raw!$A$3:$BC$3,0), 0), "-")</f>
        <v>2250</v>
      </c>
      <c r="G78" s="102">
        <f>IFERROR(VLOOKUP( CONCATENATE($D78,$F$5,$E78), Raw!$A$5:$BC$10127,MATCH(G$9,Raw!$A$3:$BC$3,0), 0), "-")</f>
        <v>220</v>
      </c>
      <c r="H78" s="71">
        <f t="shared" si="8"/>
        <v>9.7777777777777783E-2</v>
      </c>
      <c r="I78" s="54">
        <f>IFERROR(VLOOKUP( CONCATENATE($D78,$F$5,$E78), Raw!$A$5:$BC$10127,MATCH(I$9,Raw!$A$3:$BC$3,0), 0), "-")</f>
        <v>329</v>
      </c>
      <c r="J78" s="102">
        <f>IFERROR(VLOOKUP( CONCATENATE($D78,$F$5,$E78), Raw!$A$5:$BC$10127,MATCH(J$9,Raw!$A$3:$BC$3,0), 0), "-")</f>
        <v>89</v>
      </c>
      <c r="K78" s="71">
        <f t="shared" si="9"/>
        <v>0.27051671732522797</v>
      </c>
    </row>
    <row r="79" spans="1:11" hidden="1" outlineLevel="1" x14ac:dyDescent="0.2">
      <c r="A79" s="248">
        <f t="shared" si="16"/>
        <v>42552</v>
      </c>
      <c r="B79" s="27"/>
      <c r="C79" s="26" t="s">
        <v>170</v>
      </c>
      <c r="D79" s="434" t="str">
        <f t="shared" si="17"/>
        <v>2016-17</v>
      </c>
      <c r="E79" s="435">
        <f t="shared" si="7"/>
        <v>7</v>
      </c>
      <c r="F79" s="54">
        <f>IFERROR(VLOOKUP( CONCATENATE($D79,$F$5,$E79), Raw!$A$5:$BC$10127,MATCH(F$9,Raw!$A$3:$BC$3,0), 0), "-")</f>
        <v>2331</v>
      </c>
      <c r="G79" s="102">
        <f>IFERROR(VLOOKUP( CONCATENATE($D79,$F$5,$E79), Raw!$A$5:$BC$10127,MATCH(G$9,Raw!$A$3:$BC$3,0), 0), "-")</f>
        <v>242</v>
      </c>
      <c r="H79" s="71">
        <f t="shared" si="8"/>
        <v>0.10381810381810382</v>
      </c>
      <c r="I79" s="54">
        <f>IFERROR(VLOOKUP( CONCATENATE($D79,$F$5,$E79), Raw!$A$5:$BC$10127,MATCH(I$9,Raw!$A$3:$BC$3,0), 0), "-")</f>
        <v>340</v>
      </c>
      <c r="J79" s="102">
        <f>IFERROR(VLOOKUP( CONCATENATE($D79,$F$5,$E79), Raw!$A$5:$BC$10127,MATCH(J$9,Raw!$A$3:$BC$3,0), 0), "-")</f>
        <v>109</v>
      </c>
      <c r="K79" s="71">
        <f t="shared" si="9"/>
        <v>0.32058823529411767</v>
      </c>
    </row>
    <row r="80" spans="1:11" hidden="1" outlineLevel="1" x14ac:dyDescent="0.2">
      <c r="A80" s="248">
        <f t="shared" si="16"/>
        <v>42583</v>
      </c>
      <c r="B80" s="27"/>
      <c r="C80" s="26" t="s">
        <v>171</v>
      </c>
      <c r="D80" s="434" t="str">
        <f t="shared" si="17"/>
        <v>2016-17</v>
      </c>
      <c r="E80" s="435">
        <f t="shared" si="7"/>
        <v>8</v>
      </c>
      <c r="F80" s="54">
        <f>IFERROR(VLOOKUP( CONCATENATE($D80,$F$5,$E80), Raw!$A$5:$BC$10127,MATCH(F$9,Raw!$A$3:$BC$3,0), 0), "-")</f>
        <v>2335</v>
      </c>
      <c r="G80" s="102">
        <f>IFERROR(VLOOKUP( CONCATENATE($D80,$F$5,$E80), Raw!$A$5:$BC$10127,MATCH(G$9,Raw!$A$3:$BC$3,0), 0), "-")</f>
        <v>221</v>
      </c>
      <c r="H80" s="71">
        <f t="shared" si="8"/>
        <v>9.4646680942184161E-2</v>
      </c>
      <c r="I80" s="54">
        <f>IFERROR(VLOOKUP( CONCATENATE($D80,$F$5,$E80), Raw!$A$5:$BC$10127,MATCH(I$9,Raw!$A$3:$BC$3,0), 0), "-")</f>
        <v>309</v>
      </c>
      <c r="J80" s="102">
        <f>IFERROR(VLOOKUP( CONCATENATE($D80,$F$5,$E80), Raw!$A$5:$BC$10127,MATCH(J$9,Raw!$A$3:$BC$3,0), 0), "-")</f>
        <v>96</v>
      </c>
      <c r="K80" s="71">
        <f t="shared" si="9"/>
        <v>0.31067961165048541</v>
      </c>
    </row>
    <row r="81" spans="1:11" hidden="1" outlineLevel="1" x14ac:dyDescent="0.2">
      <c r="A81" s="248">
        <f t="shared" si="16"/>
        <v>42614</v>
      </c>
      <c r="B81" s="27"/>
      <c r="C81" s="26" t="s">
        <v>172</v>
      </c>
      <c r="D81" s="434" t="str">
        <f t="shared" si="17"/>
        <v>2016-17</v>
      </c>
      <c r="E81" s="435">
        <f t="shared" si="7"/>
        <v>9</v>
      </c>
      <c r="F81" s="54">
        <f>IFERROR(VLOOKUP( CONCATENATE($D81,$F$5,$E81), Raw!$A$5:$BC$10127,MATCH(F$9,Raw!$A$3:$BC$3,0), 0), "-")</f>
        <v>2205</v>
      </c>
      <c r="G81" s="102">
        <f>IFERROR(VLOOKUP( CONCATENATE($D81,$F$5,$E81), Raw!$A$5:$BC$10127,MATCH(G$9,Raw!$A$3:$BC$3,0), 0), "-")</f>
        <v>222</v>
      </c>
      <c r="H81" s="71">
        <f t="shared" si="8"/>
        <v>0.10068027210884353</v>
      </c>
      <c r="I81" s="54">
        <f>IFERROR(VLOOKUP( CONCATENATE($D81,$F$5,$E81), Raw!$A$5:$BC$10127,MATCH(I$9,Raw!$A$3:$BC$3,0), 0), "-")</f>
        <v>326</v>
      </c>
      <c r="J81" s="102">
        <f>IFERROR(VLOOKUP( CONCATENATE($D81,$F$5,$E81), Raw!$A$5:$BC$10127,MATCH(J$9,Raw!$A$3:$BC$3,0), 0), "-")</f>
        <v>88</v>
      </c>
      <c r="K81" s="71">
        <f t="shared" si="9"/>
        <v>0.26993865030674846</v>
      </c>
    </row>
    <row r="82" spans="1:11" hidden="1" outlineLevel="1" x14ac:dyDescent="0.2">
      <c r="A82" s="248">
        <f t="shared" si="16"/>
        <v>42644</v>
      </c>
      <c r="B82" s="27"/>
      <c r="C82" s="26" t="s">
        <v>173</v>
      </c>
      <c r="D82" s="434" t="str">
        <f t="shared" si="17"/>
        <v>2016-17</v>
      </c>
      <c r="E82" s="435">
        <f t="shared" si="7"/>
        <v>10</v>
      </c>
      <c r="F82" s="54">
        <f>IFERROR(VLOOKUP( CONCATENATE($D82,$F$5,$E82), Raw!$A$5:$BC$10127,MATCH(F$9,Raw!$A$3:$BC$3,0), 0), "-")</f>
        <v>2628</v>
      </c>
      <c r="G82" s="102">
        <f>IFERROR(VLOOKUP( CONCATENATE($D82,$F$5,$E82), Raw!$A$5:$BC$10127,MATCH(G$9,Raw!$A$3:$BC$3,0), 0), "-")</f>
        <v>222</v>
      </c>
      <c r="H82" s="71">
        <f t="shared" si="8"/>
        <v>8.4474885844748854E-2</v>
      </c>
      <c r="I82" s="54">
        <f>IFERROR(VLOOKUP( CONCATENATE($D82,$F$5,$E82), Raw!$A$5:$BC$10127,MATCH(I$9,Raw!$A$3:$BC$3,0), 0), "-")</f>
        <v>342</v>
      </c>
      <c r="J82" s="102">
        <f>IFERROR(VLOOKUP( CONCATENATE($D82,$F$5,$E82), Raw!$A$5:$BC$10127,MATCH(J$9,Raw!$A$3:$BC$3,0), 0), "-")</f>
        <v>97</v>
      </c>
      <c r="K82" s="71">
        <f t="shared" si="9"/>
        <v>0.28362573099415206</v>
      </c>
    </row>
    <row r="83" spans="1:11" hidden="1" outlineLevel="1" x14ac:dyDescent="0.2">
      <c r="A83" s="248">
        <f t="shared" si="16"/>
        <v>42675</v>
      </c>
      <c r="B83" s="27"/>
      <c r="C83" s="26" t="s">
        <v>174</v>
      </c>
      <c r="D83" s="434" t="str">
        <f t="shared" si="17"/>
        <v>2016-17</v>
      </c>
      <c r="E83" s="435">
        <f t="shared" si="7"/>
        <v>11</v>
      </c>
      <c r="F83" s="54">
        <f>IFERROR(VLOOKUP( CONCATENATE($D83,$F$5,$E83), Raw!$A$5:$BC$10127,MATCH(F$9,Raw!$A$3:$BC$3,0), 0), "-")</f>
        <v>2724</v>
      </c>
      <c r="G83" s="102">
        <f>IFERROR(VLOOKUP( CONCATENATE($D83,$F$5,$E83), Raw!$A$5:$BC$10127,MATCH(G$9,Raw!$A$3:$BC$3,0), 0), "-")</f>
        <v>237</v>
      </c>
      <c r="H83" s="71">
        <f t="shared" si="8"/>
        <v>8.7004405286343608E-2</v>
      </c>
      <c r="I83" s="54">
        <f>IFERROR(VLOOKUP( CONCATENATE($D83,$F$5,$E83), Raw!$A$5:$BC$10127,MATCH(I$9,Raw!$A$3:$BC$3,0), 0), "-")</f>
        <v>386</v>
      </c>
      <c r="J83" s="102">
        <f>IFERROR(VLOOKUP( CONCATENATE($D83,$F$5,$E83), Raw!$A$5:$BC$10127,MATCH(J$9,Raw!$A$3:$BC$3,0), 0), "-")</f>
        <v>115</v>
      </c>
      <c r="K83" s="71">
        <f t="shared" si="9"/>
        <v>0.29792746113989638</v>
      </c>
    </row>
    <row r="84" spans="1:11" hidden="1" outlineLevel="1" x14ac:dyDescent="0.2">
      <c r="A84" s="248">
        <f t="shared" si="16"/>
        <v>42705</v>
      </c>
      <c r="B84" s="27"/>
      <c r="C84" s="26" t="s">
        <v>175</v>
      </c>
      <c r="D84" s="434" t="str">
        <f t="shared" si="17"/>
        <v>2016-17</v>
      </c>
      <c r="E84" s="435">
        <f t="shared" si="7"/>
        <v>12</v>
      </c>
      <c r="F84" s="54">
        <f>IFERROR(VLOOKUP( CONCATENATE($D84,$F$5,$E84), Raw!$A$5:$BC$10127,MATCH(F$9,Raw!$A$3:$BC$3,0), 0), "-")</f>
        <v>3007</v>
      </c>
      <c r="G84" s="102">
        <f>IFERROR(VLOOKUP( CONCATENATE($D84,$F$5,$E84), Raw!$A$5:$BC$10127,MATCH(G$9,Raw!$A$3:$BC$3,0), 0), "-")</f>
        <v>225</v>
      </c>
      <c r="H84" s="71">
        <f t="shared" si="8"/>
        <v>7.4825407382773532E-2</v>
      </c>
      <c r="I84" s="54">
        <f>IFERROR(VLOOKUP( CONCATENATE($D84,$F$5,$E84), Raw!$A$5:$BC$10127,MATCH(I$9,Raw!$A$3:$BC$3,0), 0), "-")</f>
        <v>382</v>
      </c>
      <c r="J84" s="102">
        <f>IFERROR(VLOOKUP( CONCATENATE($D84,$F$5,$E84), Raw!$A$5:$BC$10127,MATCH(J$9,Raw!$A$3:$BC$3,0), 0), "-")</f>
        <v>87</v>
      </c>
      <c r="K84" s="71">
        <f t="shared" si="9"/>
        <v>0.22774869109947643</v>
      </c>
    </row>
    <row r="85" spans="1:11" hidden="1" outlineLevel="1" x14ac:dyDescent="0.2">
      <c r="A85" s="248">
        <f t="shared" si="16"/>
        <v>42736</v>
      </c>
      <c r="B85" s="27"/>
      <c r="C85" s="26" t="s">
        <v>176</v>
      </c>
      <c r="D85" s="434" t="str">
        <f t="shared" si="17"/>
        <v>2016-17</v>
      </c>
      <c r="E85" s="435">
        <f t="shared" si="7"/>
        <v>1</v>
      </c>
      <c r="F85" s="54">
        <f>IFERROR(VLOOKUP( CONCATENATE($D85,$F$5,$E85), Raw!$A$5:$BC$10127,MATCH(F$9,Raw!$A$3:$BC$3,0), 0), "-")</f>
        <v>3236</v>
      </c>
      <c r="G85" s="102">
        <f>IFERROR(VLOOKUP( CONCATENATE($D85,$F$5,$E85), Raw!$A$5:$BC$10127,MATCH(G$9,Raw!$A$3:$BC$3,0), 0), "-")</f>
        <v>240</v>
      </c>
      <c r="H85" s="71">
        <f t="shared" si="8"/>
        <v>7.4165636588380712E-2</v>
      </c>
      <c r="I85" s="54">
        <f>IFERROR(VLOOKUP( CONCATENATE($D85,$F$5,$E85), Raw!$A$5:$BC$10127,MATCH(I$9,Raw!$A$3:$BC$3,0), 0), "-")</f>
        <v>415</v>
      </c>
      <c r="J85" s="102">
        <f>IFERROR(VLOOKUP( CONCATENATE($D85,$F$5,$E85), Raw!$A$5:$BC$10127,MATCH(J$9,Raw!$A$3:$BC$3,0), 0), "-")</f>
        <v>108</v>
      </c>
      <c r="K85" s="71">
        <f t="shared" si="9"/>
        <v>0.26024096385542167</v>
      </c>
    </row>
    <row r="86" spans="1:11" hidden="1" outlineLevel="1" x14ac:dyDescent="0.2">
      <c r="A86" s="248">
        <f t="shared" si="16"/>
        <v>42767</v>
      </c>
      <c r="B86" s="27"/>
      <c r="C86" s="26" t="s">
        <v>177</v>
      </c>
      <c r="D86" s="434" t="str">
        <f t="shared" si="17"/>
        <v>2016-17</v>
      </c>
      <c r="E86" s="435">
        <f t="shared" si="7"/>
        <v>2</v>
      </c>
      <c r="F86" s="54">
        <f>IFERROR(VLOOKUP( CONCATENATE($D86,$F$5,$E86), Raw!$A$5:$BC$10127,MATCH(F$9,Raw!$A$3:$BC$3,0), 0), "-")</f>
        <v>2734</v>
      </c>
      <c r="G86" s="102">
        <f>IFERROR(VLOOKUP( CONCATENATE($D86,$F$5,$E86), Raw!$A$5:$BC$10127,MATCH(G$9,Raw!$A$3:$BC$3,0), 0), "-")</f>
        <v>218</v>
      </c>
      <c r="H86" s="71">
        <f t="shared" si="8"/>
        <v>7.9736649597659109E-2</v>
      </c>
      <c r="I86" s="54">
        <f>IFERROR(VLOOKUP( CONCATENATE($D86,$F$5,$E86), Raw!$A$5:$BC$10127,MATCH(I$9,Raw!$A$3:$BC$3,0), 0), "-")</f>
        <v>376</v>
      </c>
      <c r="J86" s="102">
        <f>IFERROR(VLOOKUP( CONCATENATE($D86,$F$5,$E86), Raw!$A$5:$BC$10127,MATCH(J$9,Raw!$A$3:$BC$3,0), 0), "-")</f>
        <v>97</v>
      </c>
      <c r="K86" s="71">
        <f t="shared" si="9"/>
        <v>0.25797872340425532</v>
      </c>
    </row>
    <row r="87" spans="1:11" hidden="1" outlineLevel="1" x14ac:dyDescent="0.2">
      <c r="A87" s="248">
        <f t="shared" si="16"/>
        <v>42795</v>
      </c>
      <c r="B87" s="27"/>
      <c r="C87" s="26" t="s">
        <v>178</v>
      </c>
      <c r="D87" s="434" t="str">
        <f t="shared" si="17"/>
        <v>2016-17</v>
      </c>
      <c r="E87" s="435">
        <f t="shared" si="7"/>
        <v>3</v>
      </c>
      <c r="F87" s="54">
        <f>IFERROR(VLOOKUP( CONCATENATE($D87,$F$5,$E87), Raw!$A$5:$BC$10127,MATCH(F$9,Raw!$A$3:$BC$3,0), 0), "-")</f>
        <v>2603</v>
      </c>
      <c r="G87" s="102">
        <f>IFERROR(VLOOKUP( CONCATENATE($D87,$F$5,$E87), Raw!$A$5:$BC$10127,MATCH(G$9,Raw!$A$3:$BC$3,0), 0), "-")</f>
        <v>238</v>
      </c>
      <c r="H87" s="71">
        <f t="shared" si="8"/>
        <v>9.1432961966961199E-2</v>
      </c>
      <c r="I87" s="54">
        <f>IFERROR(VLOOKUP( CONCATENATE($D87,$F$5,$E87), Raw!$A$5:$BC$10127,MATCH(I$9,Raw!$A$3:$BC$3,0), 0), "-")</f>
        <v>384</v>
      </c>
      <c r="J87" s="102">
        <f>IFERROR(VLOOKUP( CONCATENATE($D87,$F$5,$E87), Raw!$A$5:$BC$10127,MATCH(J$9,Raw!$A$3:$BC$3,0), 0), "-")</f>
        <v>112</v>
      </c>
      <c r="K87" s="71">
        <f t="shared" si="9"/>
        <v>0.29166666666666669</v>
      </c>
    </row>
    <row r="88" spans="1:11" collapsed="1" x14ac:dyDescent="0.2">
      <c r="A88" s="234"/>
      <c r="B88" s="31"/>
      <c r="C88" s="30" t="s">
        <v>189</v>
      </c>
      <c r="D88" s="436"/>
      <c r="E88" s="437"/>
      <c r="F88" s="55">
        <f>SUM(F76:F87)</f>
        <v>30829</v>
      </c>
      <c r="G88" s="103">
        <f>SUM(G76:G87)</f>
        <v>2702</v>
      </c>
      <c r="H88" s="72">
        <f t="shared" ref="H88:H140" si="18">IF( ISERROR(G88/F88), "-", G88/F88)</f>
        <v>8.7644750072983224E-2</v>
      </c>
      <c r="I88" s="55">
        <f>SUM(I76:I87)</f>
        <v>4202</v>
      </c>
      <c r="J88" s="103">
        <f>SUM(J76:J87)</f>
        <v>1169</v>
      </c>
      <c r="K88" s="72">
        <f t="shared" ref="K88:K140" si="19">IF( ISERROR(J88/I88), "-", J88/I88)</f>
        <v>0.27820085673488815</v>
      </c>
    </row>
    <row r="89" spans="1:11" hidden="1" outlineLevel="1" x14ac:dyDescent="0.2">
      <c r="A89" s="248">
        <f t="shared" ref="A89:A100" si="20">DATE(LEFT(D89,4)+IF(E89&lt;4,1,0),E89,1)</f>
        <v>42826</v>
      </c>
      <c r="B89" s="27" t="s">
        <v>190</v>
      </c>
      <c r="C89" s="26" t="s">
        <v>167</v>
      </c>
      <c r="D89" s="432" t="str">
        <f t="shared" ref="D89:D100" si="21">IF(B89="",D88,LEFT(B89,7))</f>
        <v>2017-18</v>
      </c>
      <c r="E89" s="433">
        <f t="shared" ref="E89:E139" si="22">MONTH(1&amp;LEFT(C89,3))</f>
        <v>4</v>
      </c>
      <c r="F89" s="54">
        <f>IFERROR(VLOOKUP( CONCATENATE($D89,$F$5,$E89), Raw!$A$5:$BC$10127,MATCH(F$9,Raw!$A$3:$BC$3,0), 0), "-")</f>
        <v>2503</v>
      </c>
      <c r="G89" s="102">
        <f>IFERROR(VLOOKUP( CONCATENATE($D89,$F$5,$E89), Raw!$A$5:$BC$10127,MATCH(G$9,Raw!$A$3:$BC$3,0), 0), "-")</f>
        <v>248</v>
      </c>
      <c r="H89" s="71">
        <f t="shared" si="18"/>
        <v>9.9081102676787852E-2</v>
      </c>
      <c r="I89" s="54">
        <f>IFERROR(VLOOKUP( CONCATENATE($D89,$F$5,$E89), Raw!$A$5:$BC$10127,MATCH(I$9,Raw!$A$3:$BC$3,0), 0), "-")</f>
        <v>379</v>
      </c>
      <c r="J89" s="102">
        <f>IFERROR(VLOOKUP( CONCATENATE($D89,$F$5,$E89), Raw!$A$5:$BC$10127,MATCH(J$9,Raw!$A$3:$BC$3,0), 0), "-")</f>
        <v>121</v>
      </c>
      <c r="K89" s="71">
        <f t="shared" si="19"/>
        <v>0.31926121372031663</v>
      </c>
    </row>
    <row r="90" spans="1:11" hidden="1" outlineLevel="1" x14ac:dyDescent="0.2">
      <c r="A90" s="248">
        <f t="shared" si="20"/>
        <v>42856</v>
      </c>
      <c r="B90" s="27"/>
      <c r="C90" s="26" t="s">
        <v>168</v>
      </c>
      <c r="D90" s="434" t="str">
        <f t="shared" si="21"/>
        <v>2017-18</v>
      </c>
      <c r="E90" s="435">
        <f t="shared" si="22"/>
        <v>5</v>
      </c>
      <c r="F90" s="54">
        <f>IFERROR(VLOOKUP( CONCATENATE($D90,$F$5,$E90), Raw!$A$5:$BC$10127,MATCH(F$9,Raw!$A$3:$BC$3,0), 0), "-")</f>
        <v>2402</v>
      </c>
      <c r="G90" s="102">
        <f>IFERROR(VLOOKUP( CONCATENATE($D90,$F$5,$E90), Raw!$A$5:$BC$10127,MATCH(G$9,Raw!$A$3:$BC$3,0), 0), "-")</f>
        <v>217</v>
      </c>
      <c r="H90" s="71">
        <f t="shared" si="18"/>
        <v>9.0341382181515398E-2</v>
      </c>
      <c r="I90" s="54">
        <f>IFERROR(VLOOKUP( CONCATENATE($D90,$F$5,$E90), Raw!$A$5:$BC$10127,MATCH(I$9,Raw!$A$3:$BC$3,0), 0), "-")</f>
        <v>342</v>
      </c>
      <c r="J90" s="102">
        <f>IFERROR(VLOOKUP( CONCATENATE($D90,$F$5,$E90), Raw!$A$5:$BC$10127,MATCH(J$9,Raw!$A$3:$BC$3,0), 0), "-")</f>
        <v>84</v>
      </c>
      <c r="K90" s="71">
        <f t="shared" si="19"/>
        <v>0.24561403508771928</v>
      </c>
    </row>
    <row r="91" spans="1:11" hidden="1" outlineLevel="1" x14ac:dyDescent="0.2">
      <c r="A91" s="248">
        <f t="shared" si="20"/>
        <v>42887</v>
      </c>
      <c r="B91" s="27"/>
      <c r="C91" s="26" t="s">
        <v>169</v>
      </c>
      <c r="D91" s="434" t="str">
        <f t="shared" si="21"/>
        <v>2017-18</v>
      </c>
      <c r="E91" s="435">
        <f t="shared" si="22"/>
        <v>6</v>
      </c>
      <c r="F91" s="54">
        <f>IFERROR(VLOOKUP( CONCATENATE($D91,$F$5,$E91), Raw!$A$5:$BC$10127,MATCH(F$9,Raw!$A$3:$BC$3,0), 0), "-")</f>
        <v>2341</v>
      </c>
      <c r="G91" s="102">
        <f>IFERROR(VLOOKUP( CONCATENATE($D91,$F$5,$E91), Raw!$A$5:$BC$10127,MATCH(G$9,Raw!$A$3:$BC$3,0), 0), "-")</f>
        <v>243</v>
      </c>
      <c r="H91" s="71">
        <f t="shared" si="18"/>
        <v>0.10380179410508329</v>
      </c>
      <c r="I91" s="54">
        <f>IFERROR(VLOOKUP( CONCATENATE($D91,$F$5,$E91), Raw!$A$5:$BC$10127,MATCH(I$9,Raw!$A$3:$BC$3,0), 0), "-")</f>
        <v>354</v>
      </c>
      <c r="J91" s="102">
        <f>IFERROR(VLOOKUP( CONCATENATE($D91,$F$5,$E91), Raw!$A$5:$BC$10127,MATCH(J$9,Raw!$A$3:$BC$3,0), 0), "-")</f>
        <v>108</v>
      </c>
      <c r="K91" s="71">
        <f t="shared" si="19"/>
        <v>0.30508474576271188</v>
      </c>
    </row>
    <row r="92" spans="1:11" hidden="1" outlineLevel="1" x14ac:dyDescent="0.2">
      <c r="A92" s="248">
        <f t="shared" si="20"/>
        <v>42917</v>
      </c>
      <c r="B92" s="27"/>
      <c r="C92" s="26" t="s">
        <v>170</v>
      </c>
      <c r="D92" s="434" t="str">
        <f t="shared" si="21"/>
        <v>2017-18</v>
      </c>
      <c r="E92" s="435">
        <f t="shared" si="22"/>
        <v>7</v>
      </c>
      <c r="F92" s="54">
        <f>IFERROR(VLOOKUP( CONCATENATE($D92,$F$5,$E92), Raw!$A$5:$BC$10127,MATCH(F$9,Raw!$A$3:$BC$3,0), 0), "-")</f>
        <v>2257</v>
      </c>
      <c r="G92" s="102">
        <f>IFERROR(VLOOKUP( CONCATENATE($D92,$F$5,$E92), Raw!$A$5:$BC$10127,MATCH(G$9,Raw!$A$3:$BC$3,0), 0), "-")</f>
        <v>241</v>
      </c>
      <c r="H92" s="71">
        <f t="shared" si="18"/>
        <v>0.10677891005759858</v>
      </c>
      <c r="I92" s="54">
        <f>IFERROR(VLOOKUP( CONCATENATE($D92,$F$5,$E92), Raw!$A$5:$BC$10127,MATCH(I$9,Raw!$A$3:$BC$3,0), 0), "-")</f>
        <v>378</v>
      </c>
      <c r="J92" s="102">
        <f>IFERROR(VLOOKUP( CONCATENATE($D92,$F$5,$E92), Raw!$A$5:$BC$10127,MATCH(J$9,Raw!$A$3:$BC$3,0), 0), "-")</f>
        <v>118</v>
      </c>
      <c r="K92" s="71">
        <f t="shared" si="19"/>
        <v>0.31216931216931215</v>
      </c>
    </row>
    <row r="93" spans="1:11" hidden="1" outlineLevel="1" x14ac:dyDescent="0.2">
      <c r="A93" s="248">
        <f t="shared" si="20"/>
        <v>42948</v>
      </c>
      <c r="B93" s="27"/>
      <c r="C93" s="26" t="s">
        <v>171</v>
      </c>
      <c r="D93" s="434" t="str">
        <f t="shared" si="21"/>
        <v>2017-18</v>
      </c>
      <c r="E93" s="435">
        <f t="shared" si="22"/>
        <v>8</v>
      </c>
      <c r="F93" s="54">
        <f>IFERROR(VLOOKUP( CONCATENATE($D93,$F$5,$E93), Raw!$A$5:$BC$10127,MATCH(F$9,Raw!$A$3:$BC$3,0), 0), "-")</f>
        <v>2459</v>
      </c>
      <c r="G93" s="102">
        <f>IFERROR(VLOOKUP( CONCATENATE($D93,$F$5,$E93), Raw!$A$5:$BC$10127,MATCH(G$9,Raw!$A$3:$BC$3,0), 0), "-")</f>
        <v>252</v>
      </c>
      <c r="H93" s="71">
        <f t="shared" si="18"/>
        <v>0.1024806832045547</v>
      </c>
      <c r="I93" s="54">
        <f>IFERROR(VLOOKUP( CONCATENATE($D93,$F$5,$E93), Raw!$A$5:$BC$10127,MATCH(I$9,Raw!$A$3:$BC$3,0), 0), "-")</f>
        <v>399</v>
      </c>
      <c r="J93" s="102">
        <f>IFERROR(VLOOKUP( CONCATENATE($D93,$F$5,$E93), Raw!$A$5:$BC$10127,MATCH(J$9,Raw!$A$3:$BC$3,0), 0), "-")</f>
        <v>112</v>
      </c>
      <c r="K93" s="71">
        <f t="shared" si="19"/>
        <v>0.2807017543859649</v>
      </c>
    </row>
    <row r="94" spans="1:11" hidden="1" outlineLevel="1" x14ac:dyDescent="0.2">
      <c r="A94" s="248">
        <f t="shared" si="20"/>
        <v>42979</v>
      </c>
      <c r="B94" s="27"/>
      <c r="C94" s="26" t="s">
        <v>172</v>
      </c>
      <c r="D94" s="434" t="str">
        <f t="shared" si="21"/>
        <v>2017-18</v>
      </c>
      <c r="E94" s="435">
        <f t="shared" si="22"/>
        <v>9</v>
      </c>
      <c r="F94" s="54">
        <f>IFERROR(VLOOKUP( CONCATENATE($D94,$F$5,$E94), Raw!$A$5:$BC$10127,MATCH(F$9,Raw!$A$3:$BC$3,0), 0), "-")</f>
        <v>2279</v>
      </c>
      <c r="G94" s="102">
        <f>IFERROR(VLOOKUP( CONCATENATE($D94,$F$5,$E94), Raw!$A$5:$BC$10127,MATCH(G$9,Raw!$A$3:$BC$3,0), 0), "-")</f>
        <v>240</v>
      </c>
      <c r="H94" s="71">
        <f t="shared" si="18"/>
        <v>0.10530934620447564</v>
      </c>
      <c r="I94" s="54">
        <f>IFERROR(VLOOKUP( CONCATENATE($D94,$F$5,$E94), Raw!$A$5:$BC$10127,MATCH(I$9,Raw!$A$3:$BC$3,0), 0), "-")</f>
        <v>343</v>
      </c>
      <c r="J94" s="102">
        <f>IFERROR(VLOOKUP( CONCATENATE($D94,$F$5,$E94), Raw!$A$5:$BC$10127,MATCH(J$9,Raw!$A$3:$BC$3,0), 0), "-")</f>
        <v>112</v>
      </c>
      <c r="K94" s="71">
        <f t="shared" si="19"/>
        <v>0.32653061224489793</v>
      </c>
    </row>
    <row r="95" spans="1:11" hidden="1" outlineLevel="1" x14ac:dyDescent="0.2">
      <c r="A95" s="248">
        <f t="shared" si="20"/>
        <v>43009</v>
      </c>
      <c r="B95" s="27"/>
      <c r="C95" s="26" t="s">
        <v>173</v>
      </c>
      <c r="D95" s="434" t="str">
        <f t="shared" si="21"/>
        <v>2017-18</v>
      </c>
      <c r="E95" s="435">
        <f t="shared" si="22"/>
        <v>10</v>
      </c>
      <c r="F95" s="54">
        <f>IFERROR(VLOOKUP( CONCATENATE($D95,$F$5,$E95), Raw!$A$5:$BC$10127,MATCH(F$9,Raw!$A$3:$BC$3,0), 0), "-")</f>
        <v>2421</v>
      </c>
      <c r="G95" s="102">
        <f>IFERROR(VLOOKUP( CONCATENATE($D95,$F$5,$E95), Raw!$A$5:$BC$10127,MATCH(G$9,Raw!$A$3:$BC$3,0), 0), "-")</f>
        <v>257</v>
      </c>
      <c r="H95" s="71">
        <f t="shared" si="18"/>
        <v>0.10615448161916563</v>
      </c>
      <c r="I95" s="54">
        <f>IFERROR(VLOOKUP( CONCATENATE($D95,$F$5,$E95), Raw!$A$5:$BC$10127,MATCH(I$9,Raw!$A$3:$BC$3,0), 0), "-")</f>
        <v>363</v>
      </c>
      <c r="J95" s="102">
        <f>IFERROR(VLOOKUP( CONCATENATE($D95,$F$5,$E95), Raw!$A$5:$BC$10127,MATCH(J$9,Raw!$A$3:$BC$3,0), 0), "-")</f>
        <v>108</v>
      </c>
      <c r="K95" s="71">
        <f t="shared" si="19"/>
        <v>0.2975206611570248</v>
      </c>
    </row>
    <row r="96" spans="1:11" hidden="1" outlineLevel="1" x14ac:dyDescent="0.2">
      <c r="A96" s="248">
        <f t="shared" si="20"/>
        <v>43040</v>
      </c>
      <c r="B96" s="27"/>
      <c r="C96" s="26" t="s">
        <v>174</v>
      </c>
      <c r="D96" s="434" t="str">
        <f t="shared" si="21"/>
        <v>2017-18</v>
      </c>
      <c r="E96" s="435">
        <f t="shared" si="22"/>
        <v>11</v>
      </c>
      <c r="F96" s="54">
        <f>IFERROR(VLOOKUP( CONCATENATE($D96,$F$5,$E96), Raw!$A$5:$BC$10127,MATCH(F$9,Raw!$A$3:$BC$3,0), 0), "-")</f>
        <v>2588</v>
      </c>
      <c r="G96" s="102">
        <f>IFERROR(VLOOKUP( CONCATENATE($D96,$F$5,$E96), Raw!$A$5:$BC$10127,MATCH(G$9,Raw!$A$3:$BC$3,0), 0), "-")</f>
        <v>230</v>
      </c>
      <c r="H96" s="71">
        <f t="shared" si="18"/>
        <v>8.8871715610510049E-2</v>
      </c>
      <c r="I96" s="54">
        <f>IFERROR(VLOOKUP( CONCATENATE($D96,$F$5,$E96), Raw!$A$5:$BC$10127,MATCH(I$9,Raw!$A$3:$BC$3,0), 0), "-")</f>
        <v>396</v>
      </c>
      <c r="J96" s="102">
        <f>IFERROR(VLOOKUP( CONCATENATE($D96,$F$5,$E96), Raw!$A$5:$BC$10127,MATCH(J$9,Raw!$A$3:$BC$3,0), 0), "-")</f>
        <v>114</v>
      </c>
      <c r="K96" s="71">
        <f t="shared" si="19"/>
        <v>0.2878787878787879</v>
      </c>
    </row>
    <row r="97" spans="1:11" hidden="1" outlineLevel="1" x14ac:dyDescent="0.2">
      <c r="A97" s="248">
        <f t="shared" si="20"/>
        <v>43070</v>
      </c>
      <c r="B97" s="27"/>
      <c r="C97" s="26" t="s">
        <v>175</v>
      </c>
      <c r="D97" s="434" t="str">
        <f t="shared" si="21"/>
        <v>2017-18</v>
      </c>
      <c r="E97" s="435">
        <f t="shared" si="22"/>
        <v>12</v>
      </c>
      <c r="F97" s="54">
        <f>IFERROR(VLOOKUP( CONCATENATE($D97,$F$5,$E97), Raw!$A$5:$BC$10127,MATCH(F$9,Raw!$A$3:$BC$3,0), 0), "-")</f>
        <v>3149</v>
      </c>
      <c r="G97" s="102">
        <f>IFERROR(VLOOKUP( CONCATENATE($D97,$F$5,$E97), Raw!$A$5:$BC$10127,MATCH(G$9,Raw!$A$3:$BC$3,0), 0), "-")</f>
        <v>219</v>
      </c>
      <c r="H97" s="71">
        <f t="shared" si="18"/>
        <v>6.9545887583359792E-2</v>
      </c>
      <c r="I97" s="54">
        <f>IFERROR(VLOOKUP( CONCATENATE($D97,$F$5,$E97), Raw!$A$5:$BC$10127,MATCH(I$9,Raw!$A$3:$BC$3,0), 0), "-")</f>
        <v>424</v>
      </c>
      <c r="J97" s="102">
        <f>IFERROR(VLOOKUP( CONCATENATE($D97,$F$5,$E97), Raw!$A$5:$BC$10127,MATCH(J$9,Raw!$A$3:$BC$3,0), 0), "-")</f>
        <v>98</v>
      </c>
      <c r="K97" s="71">
        <f t="shared" si="19"/>
        <v>0.23113207547169812</v>
      </c>
    </row>
    <row r="98" spans="1:11" hidden="1" outlineLevel="1" x14ac:dyDescent="0.2">
      <c r="A98" s="248">
        <f t="shared" si="20"/>
        <v>43101</v>
      </c>
      <c r="B98" s="27"/>
      <c r="C98" s="26" t="s">
        <v>176</v>
      </c>
      <c r="D98" s="434" t="str">
        <f t="shared" si="21"/>
        <v>2017-18</v>
      </c>
      <c r="E98" s="435">
        <f t="shared" si="22"/>
        <v>1</v>
      </c>
      <c r="F98" s="54">
        <f>IFERROR(VLOOKUP( CONCATENATE($D98,$F$5,$E98), Raw!$A$5:$BC$10127,MATCH(F$9,Raw!$A$3:$BC$3,0), 0), "-")</f>
        <v>3238</v>
      </c>
      <c r="G98" s="102">
        <f>IFERROR(VLOOKUP( CONCATENATE($D98,$F$5,$E98), Raw!$A$5:$BC$10127,MATCH(G$9,Raw!$A$3:$BC$3,0), 0), "-")</f>
        <v>201</v>
      </c>
      <c r="H98" s="71">
        <f t="shared" si="18"/>
        <v>6.2075355157504633E-2</v>
      </c>
      <c r="I98" s="54">
        <f>IFERROR(VLOOKUP( CONCATENATE($D98,$F$5,$E98), Raw!$A$5:$BC$10127,MATCH(I$9,Raw!$A$3:$BC$3,0), 0), "-")</f>
        <v>405</v>
      </c>
      <c r="J98" s="102">
        <f>IFERROR(VLOOKUP( CONCATENATE($D98,$F$5,$E98), Raw!$A$5:$BC$10127,MATCH(J$9,Raw!$A$3:$BC$3,0), 0), "-")</f>
        <v>92</v>
      </c>
      <c r="K98" s="71">
        <f t="shared" si="19"/>
        <v>0.2271604938271605</v>
      </c>
    </row>
    <row r="99" spans="1:11" hidden="1" outlineLevel="1" x14ac:dyDescent="0.2">
      <c r="A99" s="248">
        <f t="shared" si="20"/>
        <v>43132</v>
      </c>
      <c r="B99" s="27"/>
      <c r="C99" s="26" t="s">
        <v>177</v>
      </c>
      <c r="D99" s="434" t="str">
        <f t="shared" si="21"/>
        <v>2017-18</v>
      </c>
      <c r="E99" s="435">
        <f t="shared" si="22"/>
        <v>2</v>
      </c>
      <c r="F99" s="54">
        <f>IFERROR(VLOOKUP( CONCATENATE($D99,$F$5,$E99), Raw!$A$5:$BC$10127,MATCH(F$9,Raw!$A$3:$BC$3,0), 0), "-")</f>
        <v>2719</v>
      </c>
      <c r="G99" s="102">
        <f>IFERROR(VLOOKUP( CONCATENATE($D99,$F$5,$E99), Raw!$A$5:$BC$10127,MATCH(G$9,Raw!$A$3:$BC$3,0), 0), "-")</f>
        <v>238</v>
      </c>
      <c r="H99" s="71">
        <f t="shared" si="18"/>
        <v>8.7532180948878269E-2</v>
      </c>
      <c r="I99" s="54">
        <f>IFERROR(VLOOKUP( CONCATENATE($D99,$F$5,$E99), Raw!$A$5:$BC$10127,MATCH(I$9,Raw!$A$3:$BC$3,0), 0), "-")</f>
        <v>408</v>
      </c>
      <c r="J99" s="102">
        <f>IFERROR(VLOOKUP( CONCATENATE($D99,$F$5,$E99), Raw!$A$5:$BC$10127,MATCH(J$9,Raw!$A$3:$BC$3,0), 0), "-")</f>
        <v>113</v>
      </c>
      <c r="K99" s="71">
        <f t="shared" si="19"/>
        <v>0.27696078431372551</v>
      </c>
    </row>
    <row r="100" spans="1:11" hidden="1" outlineLevel="1" x14ac:dyDescent="0.2">
      <c r="A100" s="248">
        <f t="shared" si="20"/>
        <v>43160</v>
      </c>
      <c r="B100" s="27"/>
      <c r="C100" s="26" t="s">
        <v>178</v>
      </c>
      <c r="D100" s="434" t="str">
        <f t="shared" si="21"/>
        <v>2017-18</v>
      </c>
      <c r="E100" s="435">
        <f t="shared" si="22"/>
        <v>3</v>
      </c>
      <c r="F100" s="54">
        <f>IFERROR(VLOOKUP( CONCATENATE($D100,$F$5,$E100), Raw!$A$5:$BC$10127,MATCH(F$9,Raw!$A$3:$BC$3,0), 0), "-")</f>
        <v>2933</v>
      </c>
      <c r="G100" s="102">
        <f>IFERROR(VLOOKUP( CONCATENATE($D100,$F$5,$E100), Raw!$A$5:$BC$10127,MATCH(G$9,Raw!$A$3:$BC$3,0), 0), "-")</f>
        <v>265</v>
      </c>
      <c r="H100" s="71">
        <f t="shared" si="18"/>
        <v>9.0351176270030684E-2</v>
      </c>
      <c r="I100" s="54">
        <f>IFERROR(VLOOKUP( CONCATENATE($D100,$F$5,$E100), Raw!$A$5:$BC$10127,MATCH(I$9,Raw!$A$3:$BC$3,0), 0), "-")</f>
        <v>413</v>
      </c>
      <c r="J100" s="102">
        <f>IFERROR(VLOOKUP( CONCATENATE($D100,$F$5,$E100), Raw!$A$5:$BC$10127,MATCH(J$9,Raw!$A$3:$BC$3,0), 0), "-")</f>
        <v>117</v>
      </c>
      <c r="K100" s="71">
        <f t="shared" si="19"/>
        <v>0.28329297820823246</v>
      </c>
    </row>
    <row r="101" spans="1:11" collapsed="1" x14ac:dyDescent="0.2">
      <c r="A101" s="234"/>
      <c r="B101" s="31"/>
      <c r="C101" s="30" t="s">
        <v>191</v>
      </c>
      <c r="D101" s="436"/>
      <c r="E101" s="437"/>
      <c r="F101" s="55">
        <f>SUM(F89:F100)</f>
        <v>31289</v>
      </c>
      <c r="G101" s="103">
        <f>SUM(G89:G100)</f>
        <v>2851</v>
      </c>
      <c r="H101" s="72">
        <f t="shared" si="18"/>
        <v>9.1118284381092401E-2</v>
      </c>
      <c r="I101" s="55">
        <f>SUM(I89:I100)</f>
        <v>4604</v>
      </c>
      <c r="J101" s="103">
        <f>SUM(J89:J100)</f>
        <v>1297</v>
      </c>
      <c r="K101" s="72">
        <f t="shared" si="19"/>
        <v>0.28171155516941787</v>
      </c>
    </row>
    <row r="102" spans="1:11" hidden="1" outlineLevel="1" x14ac:dyDescent="0.2">
      <c r="A102" s="248">
        <f t="shared" ref="A102:A113" si="23">DATE(LEFT(D102,4)+IF(E102&lt;4,1,0),E102,1)</f>
        <v>43191</v>
      </c>
      <c r="B102" s="27" t="s">
        <v>192</v>
      </c>
      <c r="C102" s="26" t="s">
        <v>167</v>
      </c>
      <c r="D102" s="432" t="str">
        <f t="shared" ref="D102:D113" si="24">IF(B102="",D101,LEFT(B102,7))</f>
        <v>2018-19</v>
      </c>
      <c r="E102" s="433">
        <f>MONTH(1&amp;LEFT(C102,3))</f>
        <v>4</v>
      </c>
      <c r="F102" s="54">
        <f>IFERROR(VLOOKUP( CONCATENATE($D102,$F$5,$E102), Raw!$A$5:$BC$10127,MATCH(F$9,Raw!$A$3:$BC$3,0), 0), "-")</f>
        <v>2396</v>
      </c>
      <c r="G102" s="102">
        <f>IFERROR(VLOOKUP( CONCATENATE($D102,$F$5,$E102), Raw!$A$5:$BC$10127,MATCH(G$9,Raw!$A$3:$BC$3,0), 0), "-")</f>
        <v>259</v>
      </c>
      <c r="H102" s="71">
        <f t="shared" si="18"/>
        <v>0.10809682804674457</v>
      </c>
      <c r="I102" s="54">
        <f>IFERROR(VLOOKUP( CONCATENATE($D102,$F$5,$E102), Raw!$A$5:$BC$10127,MATCH(I$9,Raw!$A$3:$BC$3,0), 0), "-")</f>
        <v>325</v>
      </c>
      <c r="J102" s="102">
        <f>IFERROR(VLOOKUP( CONCATENATE($D102,$F$5,$E102), Raw!$A$5:$BC$10127,MATCH(J$9,Raw!$A$3:$BC$3,0), 0), "-")</f>
        <v>99</v>
      </c>
      <c r="K102" s="71">
        <f t="shared" si="19"/>
        <v>0.30461538461538462</v>
      </c>
    </row>
    <row r="103" spans="1:11" hidden="1" outlineLevel="1" x14ac:dyDescent="0.2">
      <c r="A103" s="248">
        <f t="shared" si="23"/>
        <v>43221</v>
      </c>
      <c r="B103" s="27"/>
      <c r="C103" s="26" t="s">
        <v>168</v>
      </c>
      <c r="D103" s="434" t="str">
        <f t="shared" si="24"/>
        <v>2018-19</v>
      </c>
      <c r="E103" s="435">
        <f t="shared" si="22"/>
        <v>5</v>
      </c>
      <c r="F103" s="54">
        <f>IFERROR(VLOOKUP( CONCATENATE($D103,$F$5,$E103), Raw!$A$5:$BC$10127,MATCH(F$9,Raw!$A$3:$BC$3,0), 0), "-")</f>
        <v>2402</v>
      </c>
      <c r="G103" s="102">
        <f>IFERROR(VLOOKUP( CONCATENATE($D103,$F$5,$E103), Raw!$A$5:$BC$10127,MATCH(G$9,Raw!$A$3:$BC$3,0), 0), "-")</f>
        <v>240</v>
      </c>
      <c r="H103" s="71">
        <f t="shared" si="18"/>
        <v>9.9916736053288921E-2</v>
      </c>
      <c r="I103" s="54">
        <f>IFERROR(VLOOKUP( CONCATENATE($D103,$F$5,$E103), Raw!$A$5:$BC$10127,MATCH(I$9,Raw!$A$3:$BC$3,0), 0), "-")</f>
        <v>324</v>
      </c>
      <c r="J103" s="102">
        <f>IFERROR(VLOOKUP( CONCATENATE($D103,$F$5,$E103), Raw!$A$5:$BC$10127,MATCH(J$9,Raw!$A$3:$BC$3,0), 0), "-")</f>
        <v>93</v>
      </c>
      <c r="K103" s="71">
        <f t="shared" si="19"/>
        <v>0.28703703703703703</v>
      </c>
    </row>
    <row r="104" spans="1:11" hidden="1" outlineLevel="1" x14ac:dyDescent="0.2">
      <c r="A104" s="248">
        <f t="shared" si="23"/>
        <v>43252</v>
      </c>
      <c r="B104" s="27"/>
      <c r="C104" s="26" t="s">
        <v>169</v>
      </c>
      <c r="D104" s="434" t="str">
        <f t="shared" si="24"/>
        <v>2018-19</v>
      </c>
      <c r="E104" s="435">
        <f t="shared" si="22"/>
        <v>6</v>
      </c>
      <c r="F104" s="54">
        <f>IFERROR(VLOOKUP( CONCATENATE($D104,$F$5,$E104), Raw!$A$5:$BC$10127,MATCH(F$9,Raw!$A$3:$BC$3,0), 0), "-")</f>
        <v>2278</v>
      </c>
      <c r="G104" s="102">
        <f>IFERROR(VLOOKUP( CONCATENATE($D104,$F$5,$E104), Raw!$A$5:$BC$10127,MATCH(G$9,Raw!$A$3:$BC$3,0), 0), "-")</f>
        <v>265</v>
      </c>
      <c r="H104" s="71">
        <f t="shared" si="18"/>
        <v>0.11633011413520632</v>
      </c>
      <c r="I104" s="54">
        <f>IFERROR(VLOOKUP( CONCATENATE($D104,$F$5,$E104), Raw!$A$5:$BC$10127,MATCH(I$9,Raw!$A$3:$BC$3,0), 0), "-")</f>
        <v>317</v>
      </c>
      <c r="J104" s="102">
        <f>IFERROR(VLOOKUP( CONCATENATE($D104,$F$5,$E104), Raw!$A$5:$BC$10127,MATCH(J$9,Raw!$A$3:$BC$3,0), 0), "-")</f>
        <v>107</v>
      </c>
      <c r="K104" s="71">
        <f t="shared" si="19"/>
        <v>0.33753943217665616</v>
      </c>
    </row>
    <row r="105" spans="1:11" hidden="1" outlineLevel="1" x14ac:dyDescent="0.2">
      <c r="A105" s="248">
        <f t="shared" si="23"/>
        <v>43282</v>
      </c>
      <c r="B105" s="27"/>
      <c r="C105" s="26" t="s">
        <v>170</v>
      </c>
      <c r="D105" s="434" t="str">
        <f t="shared" si="24"/>
        <v>2018-19</v>
      </c>
      <c r="E105" s="435">
        <f t="shared" si="22"/>
        <v>7</v>
      </c>
      <c r="F105" s="54">
        <f>IFERROR(VLOOKUP( CONCATENATE($D105,$F$5,$E105), Raw!$A$5:$BC$10127,MATCH(F$9,Raw!$A$3:$BC$3,0), 0), "-")</f>
        <v>2316</v>
      </c>
      <c r="G105" s="102">
        <f>IFERROR(VLOOKUP( CONCATENATE($D105,$F$5,$E105), Raw!$A$5:$BC$10127,MATCH(G$9,Raw!$A$3:$BC$3,0), 0), "-")</f>
        <v>283</v>
      </c>
      <c r="H105" s="71">
        <f t="shared" si="18"/>
        <v>0.12219343696027633</v>
      </c>
      <c r="I105" s="54">
        <f>IFERROR(VLOOKUP( CONCATENATE($D105,$F$5,$E105), Raw!$A$5:$BC$10127,MATCH(I$9,Raw!$A$3:$BC$3,0), 0), "-")</f>
        <v>332</v>
      </c>
      <c r="J105" s="102">
        <f>IFERROR(VLOOKUP( CONCATENATE($D105,$F$5,$E105), Raw!$A$5:$BC$10127,MATCH(J$9,Raw!$A$3:$BC$3,0), 0), "-")</f>
        <v>114</v>
      </c>
      <c r="K105" s="71">
        <f t="shared" si="19"/>
        <v>0.34337349397590361</v>
      </c>
    </row>
    <row r="106" spans="1:11" hidden="1" outlineLevel="1" x14ac:dyDescent="0.2">
      <c r="A106" s="248">
        <f t="shared" si="23"/>
        <v>43313</v>
      </c>
      <c r="B106" s="27"/>
      <c r="C106" s="26" t="s">
        <v>171</v>
      </c>
      <c r="D106" s="434" t="str">
        <f t="shared" si="24"/>
        <v>2018-19</v>
      </c>
      <c r="E106" s="435">
        <f t="shared" si="22"/>
        <v>8</v>
      </c>
      <c r="F106" s="54">
        <f>IFERROR(VLOOKUP( CONCATENATE($D106,$F$5,$E106), Raw!$A$5:$BC$10127,MATCH(F$9,Raw!$A$3:$BC$3,0), 0), "-")</f>
        <v>2294</v>
      </c>
      <c r="G106" s="102">
        <f>IFERROR(VLOOKUP( CONCATENATE($D106,$F$5,$E106), Raw!$A$5:$BC$10127,MATCH(G$9,Raw!$A$3:$BC$3,0), 0), "-")</f>
        <v>264</v>
      </c>
      <c r="H106" s="71">
        <f t="shared" si="18"/>
        <v>0.11508282476024412</v>
      </c>
      <c r="I106" s="54">
        <f>IFERROR(VLOOKUP( CONCATENATE($D106,$F$5,$E106), Raw!$A$5:$BC$10127,MATCH(I$9,Raw!$A$3:$BC$3,0), 0), "-")</f>
        <v>328</v>
      </c>
      <c r="J106" s="102">
        <f>IFERROR(VLOOKUP( CONCATENATE($D106,$F$5,$E106), Raw!$A$5:$BC$10127,MATCH(J$9,Raw!$A$3:$BC$3,0), 0), "-")</f>
        <v>104</v>
      </c>
      <c r="K106" s="71">
        <f t="shared" si="19"/>
        <v>0.31707317073170732</v>
      </c>
    </row>
    <row r="107" spans="1:11" hidden="1" outlineLevel="1" x14ac:dyDescent="0.2">
      <c r="A107" s="248">
        <f t="shared" si="23"/>
        <v>43344</v>
      </c>
      <c r="B107" s="27"/>
      <c r="C107" s="26" t="s">
        <v>172</v>
      </c>
      <c r="D107" s="434" t="str">
        <f t="shared" si="24"/>
        <v>2018-19</v>
      </c>
      <c r="E107" s="435">
        <f t="shared" si="22"/>
        <v>9</v>
      </c>
      <c r="F107" s="54">
        <f>IFERROR(VLOOKUP( CONCATENATE($D107,$F$5,$E107), Raw!$A$5:$BC$10127,MATCH(F$9,Raw!$A$3:$BC$3,0), 0), "-")</f>
        <v>2300</v>
      </c>
      <c r="G107" s="102">
        <f>IFERROR(VLOOKUP( CONCATENATE($D107,$F$5,$E107), Raw!$A$5:$BC$10127,MATCH(G$9,Raw!$A$3:$BC$3,0), 0), "-")</f>
        <v>245</v>
      </c>
      <c r="H107" s="71">
        <f t="shared" si="18"/>
        <v>0.10652173913043478</v>
      </c>
      <c r="I107" s="54">
        <f>IFERROR(VLOOKUP( CONCATENATE($D107,$F$5,$E107), Raw!$A$5:$BC$10127,MATCH(I$9,Raw!$A$3:$BC$3,0), 0), "-")</f>
        <v>296</v>
      </c>
      <c r="J107" s="102">
        <f>IFERROR(VLOOKUP( CONCATENATE($D107,$F$5,$E107), Raw!$A$5:$BC$10127,MATCH(J$9,Raw!$A$3:$BC$3,0), 0), "-")</f>
        <v>86</v>
      </c>
      <c r="K107" s="71">
        <f t="shared" si="19"/>
        <v>0.29054054054054052</v>
      </c>
    </row>
    <row r="108" spans="1:11" hidden="1" outlineLevel="1" x14ac:dyDescent="0.2">
      <c r="A108" s="248">
        <f t="shared" si="23"/>
        <v>43374</v>
      </c>
      <c r="B108" s="27"/>
      <c r="C108" s="26" t="s">
        <v>173</v>
      </c>
      <c r="D108" s="434" t="str">
        <f t="shared" si="24"/>
        <v>2018-19</v>
      </c>
      <c r="E108" s="435">
        <f t="shared" si="22"/>
        <v>10</v>
      </c>
      <c r="F108" s="54">
        <f>IFERROR(VLOOKUP( CONCATENATE($D108,$F$5,$E108), Raw!$A$5:$BC$10127,MATCH(F$9,Raw!$A$3:$BC$3,0), 0), "-")</f>
        <v>2587</v>
      </c>
      <c r="G108" s="102">
        <f>IFERROR(VLOOKUP( CONCATENATE($D108,$F$5,$E108), Raw!$A$5:$BC$10127,MATCH(G$9,Raw!$A$3:$BC$3,0), 0), "-")</f>
        <v>276</v>
      </c>
      <c r="H108" s="71">
        <f t="shared" si="18"/>
        <v>0.10668728256667954</v>
      </c>
      <c r="I108" s="54">
        <f>IFERROR(VLOOKUP( CONCATENATE($D108,$F$5,$E108), Raw!$A$5:$BC$10127,MATCH(I$9,Raw!$A$3:$BC$3,0), 0), "-")</f>
        <v>379</v>
      </c>
      <c r="J108" s="102">
        <f>IFERROR(VLOOKUP( CONCATENATE($D108,$F$5,$E108), Raw!$A$5:$BC$10127,MATCH(J$9,Raw!$A$3:$BC$3,0), 0), "-")</f>
        <v>127</v>
      </c>
      <c r="K108" s="71">
        <f t="shared" si="19"/>
        <v>0.33509234828496043</v>
      </c>
    </row>
    <row r="109" spans="1:11" hidden="1" outlineLevel="1" x14ac:dyDescent="0.2">
      <c r="A109" s="248">
        <f t="shared" si="23"/>
        <v>43405</v>
      </c>
      <c r="B109" s="27"/>
      <c r="C109" s="26" t="s">
        <v>174</v>
      </c>
      <c r="D109" s="434" t="str">
        <f t="shared" si="24"/>
        <v>2018-19</v>
      </c>
      <c r="E109" s="435">
        <f t="shared" si="22"/>
        <v>11</v>
      </c>
      <c r="F109" s="54">
        <f>IFERROR(VLOOKUP( CONCATENATE($D109,$F$5,$E109), Raw!$A$5:$BC$10127,MATCH(F$9,Raw!$A$3:$BC$3,0), 0), "-")</f>
        <v>2621</v>
      </c>
      <c r="G109" s="102">
        <f>IFERROR(VLOOKUP( CONCATENATE($D109,$F$5,$E109), Raw!$A$5:$BC$10127,MATCH(G$9,Raw!$A$3:$BC$3,0), 0), "-")</f>
        <v>250</v>
      </c>
      <c r="H109" s="71">
        <f t="shared" si="18"/>
        <v>9.5383441434566965E-2</v>
      </c>
      <c r="I109" s="54">
        <f>IFERROR(VLOOKUP( CONCATENATE($D109,$F$5,$E109), Raw!$A$5:$BC$10127,MATCH(I$9,Raw!$A$3:$BC$3,0), 0), "-")</f>
        <v>366</v>
      </c>
      <c r="J109" s="102">
        <f>IFERROR(VLOOKUP( CONCATENATE($D109,$F$5,$E109), Raw!$A$5:$BC$10127,MATCH(J$9,Raw!$A$3:$BC$3,0), 0), "-")</f>
        <v>103</v>
      </c>
      <c r="K109" s="71">
        <f t="shared" si="19"/>
        <v>0.28142076502732238</v>
      </c>
    </row>
    <row r="110" spans="1:11" hidden="1" outlineLevel="1" x14ac:dyDescent="0.2">
      <c r="A110" s="248">
        <f t="shared" si="23"/>
        <v>43435</v>
      </c>
      <c r="B110" s="27"/>
      <c r="C110" s="26" t="s">
        <v>175</v>
      </c>
      <c r="D110" s="434" t="str">
        <f t="shared" si="24"/>
        <v>2018-19</v>
      </c>
      <c r="E110" s="435">
        <f t="shared" si="22"/>
        <v>12</v>
      </c>
      <c r="F110" s="54">
        <f>IFERROR(VLOOKUP( CONCATENATE($D110,$F$5,$E110), Raw!$A$5:$BC$10127,MATCH(F$9,Raw!$A$3:$BC$3,0), 0), "-")</f>
        <v>2769</v>
      </c>
      <c r="G110" s="102">
        <f>IFERROR(VLOOKUP( CONCATENATE($D110,$F$5,$E110), Raw!$A$5:$BC$10127,MATCH(G$9,Raw!$A$3:$BC$3,0), 0), "-")</f>
        <v>248</v>
      </c>
      <c r="H110" s="71">
        <f t="shared" si="18"/>
        <v>8.9563019140483924E-2</v>
      </c>
      <c r="I110" s="54">
        <f>IFERROR(VLOOKUP( CONCATENATE($D110,$F$5,$E110), Raw!$A$5:$BC$10127,MATCH(I$9,Raw!$A$3:$BC$3,0), 0), "-")</f>
        <v>329</v>
      </c>
      <c r="J110" s="102">
        <f>IFERROR(VLOOKUP( CONCATENATE($D110,$F$5,$E110), Raw!$A$5:$BC$10127,MATCH(J$9,Raw!$A$3:$BC$3,0), 0), "-")</f>
        <v>103</v>
      </c>
      <c r="K110" s="71">
        <f t="shared" si="19"/>
        <v>0.31306990881458968</v>
      </c>
    </row>
    <row r="111" spans="1:11" hidden="1" outlineLevel="1" x14ac:dyDescent="0.2">
      <c r="A111" s="248">
        <f t="shared" si="23"/>
        <v>43466</v>
      </c>
      <c r="B111" s="27"/>
      <c r="C111" s="26" t="s">
        <v>176</v>
      </c>
      <c r="D111" s="434" t="str">
        <f t="shared" si="24"/>
        <v>2018-19</v>
      </c>
      <c r="E111" s="435">
        <f t="shared" si="22"/>
        <v>1</v>
      </c>
      <c r="F111" s="54">
        <f>IFERROR(VLOOKUP( CONCATENATE($D111,$F$5,$E111), Raw!$A$5:$BC$10127,MATCH(F$9,Raw!$A$3:$BC$3,0), 0), "-")</f>
        <v>3023</v>
      </c>
      <c r="G111" s="102">
        <f>IFERROR(VLOOKUP( CONCATENATE($D111,$F$5,$E111), Raw!$A$5:$BC$10127,MATCH(G$9,Raw!$A$3:$BC$3,0), 0), "-")</f>
        <v>250</v>
      </c>
      <c r="H111" s="71">
        <f t="shared" si="18"/>
        <v>8.2699305325835262E-2</v>
      </c>
      <c r="I111" s="54">
        <f>IFERROR(VLOOKUP( CONCATENATE($D111,$F$5,$E111), Raw!$A$5:$BC$10127,MATCH(I$9,Raw!$A$3:$BC$3,0), 0), "-")</f>
        <v>392</v>
      </c>
      <c r="J111" s="102">
        <f>IFERROR(VLOOKUP( CONCATENATE($D111,$F$5,$E111), Raw!$A$5:$BC$10127,MATCH(J$9,Raw!$A$3:$BC$3,0), 0), "-")</f>
        <v>110</v>
      </c>
      <c r="K111" s="71">
        <f t="shared" si="19"/>
        <v>0.28061224489795916</v>
      </c>
    </row>
    <row r="112" spans="1:11" hidden="1" outlineLevel="1" x14ac:dyDescent="0.2">
      <c r="A112" s="248">
        <f t="shared" si="23"/>
        <v>43497</v>
      </c>
      <c r="B112" s="27"/>
      <c r="C112" s="26" t="s">
        <v>177</v>
      </c>
      <c r="D112" s="434" t="str">
        <f t="shared" si="24"/>
        <v>2018-19</v>
      </c>
      <c r="E112" s="435">
        <f t="shared" si="22"/>
        <v>2</v>
      </c>
      <c r="F112" s="54">
        <f>IFERROR(VLOOKUP( CONCATENATE($D112,$F$5,$E112), Raw!$A$5:$BC$10127,MATCH(F$9,Raw!$A$3:$BC$3,0), 0), "-")</f>
        <v>2659</v>
      </c>
      <c r="G112" s="102">
        <f>IFERROR(VLOOKUP( CONCATENATE($D112,$F$5,$E112), Raw!$A$5:$BC$10127,MATCH(G$9,Raw!$A$3:$BC$3,0), 0), "-")</f>
        <v>242</v>
      </c>
      <c r="H112" s="71">
        <f t="shared" si="18"/>
        <v>9.1011658518239946E-2</v>
      </c>
      <c r="I112" s="54">
        <f>IFERROR(VLOOKUP( CONCATENATE($D112,$F$5,$E112), Raw!$A$5:$BC$10127,MATCH(I$9,Raw!$A$3:$BC$3,0), 0), "-")</f>
        <v>364</v>
      </c>
      <c r="J112" s="102">
        <f>IFERROR(VLOOKUP( CONCATENATE($D112,$F$5,$E112), Raw!$A$5:$BC$10127,MATCH(J$9,Raw!$A$3:$BC$3,0), 0), "-")</f>
        <v>106</v>
      </c>
      <c r="K112" s="71">
        <f t="shared" si="19"/>
        <v>0.29120879120879123</v>
      </c>
    </row>
    <row r="113" spans="1:11" hidden="1" outlineLevel="1" x14ac:dyDescent="0.2">
      <c r="A113" s="248">
        <f t="shared" si="23"/>
        <v>43525</v>
      </c>
      <c r="B113" s="27"/>
      <c r="C113" s="26" t="s">
        <v>178</v>
      </c>
      <c r="D113" s="434" t="str">
        <f t="shared" si="24"/>
        <v>2018-19</v>
      </c>
      <c r="E113" s="435">
        <f t="shared" si="22"/>
        <v>3</v>
      </c>
      <c r="F113" s="54">
        <f>IFERROR(VLOOKUP( CONCATENATE($D113,$F$5,$E113), Raw!$A$5:$BC$10127,MATCH(F$9,Raw!$A$3:$BC$3,0), 0), "-")</f>
        <v>2552</v>
      </c>
      <c r="G113" s="102">
        <f>IFERROR(VLOOKUP( CONCATENATE($D113,$F$5,$E113), Raw!$A$5:$BC$10127,MATCH(G$9,Raw!$A$3:$BC$3,0), 0), "-")</f>
        <v>253</v>
      </c>
      <c r="H113" s="71">
        <f t="shared" si="18"/>
        <v>9.9137931034482762E-2</v>
      </c>
      <c r="I113" s="54">
        <f>IFERROR(VLOOKUP( CONCATENATE($D113,$F$5,$E113), Raw!$A$5:$BC$10127,MATCH(I$9,Raw!$A$3:$BC$3,0), 0), "-")</f>
        <v>371</v>
      </c>
      <c r="J113" s="102">
        <f>IFERROR(VLOOKUP( CONCATENATE($D113,$F$5,$E113), Raw!$A$5:$BC$10127,MATCH(J$9,Raw!$A$3:$BC$3,0), 0), "-")</f>
        <v>117</v>
      </c>
      <c r="K113" s="71">
        <f t="shared" si="19"/>
        <v>0.31536388140161725</v>
      </c>
    </row>
    <row r="114" spans="1:11" collapsed="1" x14ac:dyDescent="0.2">
      <c r="A114" s="234"/>
      <c r="B114" s="31"/>
      <c r="C114" s="30" t="s">
        <v>193</v>
      </c>
      <c r="D114" s="436"/>
      <c r="E114" s="437"/>
      <c r="F114" s="55">
        <f>SUM(F102:F113)</f>
        <v>30197</v>
      </c>
      <c r="G114" s="103">
        <f>SUM(G102:G113)</f>
        <v>3075</v>
      </c>
      <c r="H114" s="72">
        <f t="shared" si="18"/>
        <v>0.10183130774580257</v>
      </c>
      <c r="I114" s="55">
        <f>SUM(I102:I113)</f>
        <v>4123</v>
      </c>
      <c r="J114" s="103">
        <f>SUM(J102:J113)</f>
        <v>1269</v>
      </c>
      <c r="K114" s="72">
        <f t="shared" si="19"/>
        <v>0.30778559301479508</v>
      </c>
    </row>
    <row r="115" spans="1:11" hidden="1" outlineLevel="1" x14ac:dyDescent="0.2">
      <c r="A115" s="248">
        <f t="shared" ref="A115:A126" si="25">DATE(LEFT(D115,4)+IF(E115&lt;4,1,0),E115,1)</f>
        <v>43556</v>
      </c>
      <c r="B115" s="27" t="s">
        <v>194</v>
      </c>
      <c r="C115" s="26" t="s">
        <v>167</v>
      </c>
      <c r="D115" s="432" t="str">
        <f t="shared" ref="D115:D126" si="26">IF(B115="",D114,LEFT(B115,7))</f>
        <v>2019-20</v>
      </c>
      <c r="E115" s="433">
        <f>MONTH(1&amp;LEFT(C115,3))</f>
        <v>4</v>
      </c>
      <c r="F115" s="54">
        <f>IFERROR(VLOOKUP( CONCATENATE($D115,$F$5,$E115), Raw!$A$5:$BC$10127,MATCH(F$9,Raw!$A$3:$BC$3,0), 0), "-")</f>
        <v>2595</v>
      </c>
      <c r="G115" s="102">
        <f>IFERROR(VLOOKUP( CONCATENATE($D115,$F$5,$E115), Raw!$A$5:$BC$10127,MATCH(G$9,Raw!$A$3:$BC$3,0), 0), "-")</f>
        <v>246</v>
      </c>
      <c r="H115" s="71">
        <f t="shared" si="18"/>
        <v>9.4797687861271671E-2</v>
      </c>
      <c r="I115" s="54">
        <f>IFERROR(VLOOKUP( CONCATENATE($D115,$F$5,$E115), Raw!$A$5:$BC$10127,MATCH(I$9,Raw!$A$3:$BC$3,0), 0), "-")</f>
        <v>355</v>
      </c>
      <c r="J115" s="102">
        <f>IFERROR(VLOOKUP( CONCATENATE($D115,$F$5,$E115), Raw!$A$5:$BC$10127,MATCH(J$9,Raw!$A$3:$BC$3,0), 0), "-")</f>
        <v>106</v>
      </c>
      <c r="K115" s="71">
        <f t="shared" si="19"/>
        <v>0.29859154929577464</v>
      </c>
    </row>
    <row r="116" spans="1:11" hidden="1" outlineLevel="1" x14ac:dyDescent="0.2">
      <c r="A116" s="248">
        <f t="shared" si="25"/>
        <v>43586</v>
      </c>
      <c r="B116" s="27"/>
      <c r="C116" s="26" t="s">
        <v>168</v>
      </c>
      <c r="D116" s="434" t="str">
        <f t="shared" si="26"/>
        <v>2019-20</v>
      </c>
      <c r="E116" s="435">
        <f t="shared" si="22"/>
        <v>5</v>
      </c>
      <c r="F116" s="54">
        <f>IFERROR(VLOOKUP( CONCATENATE($D116,$F$5,$E116), Raw!$A$5:$BC$10127,MATCH(F$9,Raw!$A$3:$BC$3,0), 0), "-")</f>
        <v>2390</v>
      </c>
      <c r="G116" s="102">
        <f>IFERROR(VLOOKUP( CONCATENATE($D116,$F$5,$E116), Raw!$A$5:$BC$10127,MATCH(G$9,Raw!$A$3:$BC$3,0), 0), "-")</f>
        <v>241</v>
      </c>
      <c r="H116" s="71">
        <f t="shared" si="18"/>
        <v>0.10083682008368201</v>
      </c>
      <c r="I116" s="54">
        <f>IFERROR(VLOOKUP( CONCATENATE($D116,$F$5,$E116), Raw!$A$5:$BC$10127,MATCH(I$9,Raw!$A$3:$BC$3,0), 0), "-")</f>
        <v>383</v>
      </c>
      <c r="J116" s="102">
        <f>IFERROR(VLOOKUP( CONCATENATE($D116,$F$5,$E116), Raw!$A$5:$BC$10127,MATCH(J$9,Raw!$A$3:$BC$3,0), 0), "-")</f>
        <v>124</v>
      </c>
      <c r="K116" s="71">
        <f t="shared" si="19"/>
        <v>0.32375979112271541</v>
      </c>
    </row>
    <row r="117" spans="1:11" hidden="1" outlineLevel="1" x14ac:dyDescent="0.2">
      <c r="A117" s="248">
        <f t="shared" si="25"/>
        <v>43617</v>
      </c>
      <c r="B117" s="27"/>
      <c r="C117" s="26" t="s">
        <v>169</v>
      </c>
      <c r="D117" s="434" t="str">
        <f t="shared" si="26"/>
        <v>2019-20</v>
      </c>
      <c r="E117" s="435">
        <f t="shared" si="22"/>
        <v>6</v>
      </c>
      <c r="F117" s="54">
        <f>IFERROR(VLOOKUP( CONCATENATE($D117,$F$5,$E117), Raw!$A$5:$BC$10127,MATCH(F$9,Raw!$A$3:$BC$3,0), 0), "-")</f>
        <v>2180</v>
      </c>
      <c r="G117" s="102">
        <f>IFERROR(VLOOKUP( CONCATENATE($D117,$F$5,$E117), Raw!$A$5:$BC$10127,MATCH(G$9,Raw!$A$3:$BC$3,0), 0), "-")</f>
        <v>232</v>
      </c>
      <c r="H117" s="71">
        <f t="shared" si="18"/>
        <v>0.10642201834862386</v>
      </c>
      <c r="I117" s="54">
        <f>IFERROR(VLOOKUP( CONCATENATE($D117,$F$5,$E117), Raw!$A$5:$BC$10127,MATCH(I$9,Raw!$A$3:$BC$3,0), 0), "-")</f>
        <v>338</v>
      </c>
      <c r="J117" s="102">
        <f>IFERROR(VLOOKUP( CONCATENATE($D117,$F$5,$E117), Raw!$A$5:$BC$10127,MATCH(J$9,Raw!$A$3:$BC$3,0), 0), "-")</f>
        <v>116</v>
      </c>
      <c r="K117" s="71">
        <f t="shared" si="19"/>
        <v>0.34319526627218933</v>
      </c>
    </row>
    <row r="118" spans="1:11" hidden="1" outlineLevel="1" x14ac:dyDescent="0.2">
      <c r="A118" s="248">
        <f t="shared" si="25"/>
        <v>43647</v>
      </c>
      <c r="B118" s="27"/>
      <c r="C118" s="26" t="s">
        <v>170</v>
      </c>
      <c r="D118" s="434" t="str">
        <f t="shared" si="26"/>
        <v>2019-20</v>
      </c>
      <c r="E118" s="435">
        <f t="shared" si="22"/>
        <v>7</v>
      </c>
      <c r="F118" s="54">
        <f>IFERROR(VLOOKUP( CONCATENATE($D118,$F$5,$E118), Raw!$A$5:$BC$10127,MATCH(F$9,Raw!$A$3:$BC$3,0), 0), "-")</f>
        <v>2319</v>
      </c>
      <c r="G118" s="102">
        <f>IFERROR(VLOOKUP( CONCATENATE($D118,$F$5,$E118), Raw!$A$5:$BC$10127,MATCH(G$9,Raw!$A$3:$BC$3,0), 0), "-")</f>
        <v>259</v>
      </c>
      <c r="H118" s="71">
        <f t="shared" si="18"/>
        <v>0.11168607158257869</v>
      </c>
      <c r="I118" s="54">
        <f>IFERROR(VLOOKUP( CONCATENATE($D118,$F$5,$E118), Raw!$A$5:$BC$10127,MATCH(I$9,Raw!$A$3:$BC$3,0), 0), "-")</f>
        <v>352</v>
      </c>
      <c r="J118" s="102">
        <f>IFERROR(VLOOKUP( CONCATENATE($D118,$F$5,$E118), Raw!$A$5:$BC$10127,MATCH(J$9,Raw!$A$3:$BC$3,0), 0), "-")</f>
        <v>113</v>
      </c>
      <c r="K118" s="71">
        <f t="shared" si="19"/>
        <v>0.32102272727272729</v>
      </c>
    </row>
    <row r="119" spans="1:11" hidden="1" outlineLevel="1" x14ac:dyDescent="0.2">
      <c r="A119" s="248">
        <f t="shared" si="25"/>
        <v>43678</v>
      </c>
      <c r="B119" s="27"/>
      <c r="C119" s="26" t="s">
        <v>171</v>
      </c>
      <c r="D119" s="434" t="str">
        <f t="shared" si="26"/>
        <v>2019-20</v>
      </c>
      <c r="E119" s="435">
        <f t="shared" si="22"/>
        <v>8</v>
      </c>
      <c r="F119" s="54">
        <f>IFERROR(VLOOKUP( CONCATENATE($D119,$F$5,$E119), Raw!$A$5:$BC$10127,MATCH(F$9,Raw!$A$3:$BC$3,0), 0), "-")</f>
        <v>2210</v>
      </c>
      <c r="G119" s="102">
        <f>IFERROR(VLOOKUP( CONCATENATE($D119,$F$5,$E119), Raw!$A$5:$BC$10127,MATCH(G$9,Raw!$A$3:$BC$3,0), 0), "-")</f>
        <v>224</v>
      </c>
      <c r="H119" s="71">
        <f t="shared" si="18"/>
        <v>0.10135746606334842</v>
      </c>
      <c r="I119" s="54">
        <f>IFERROR(VLOOKUP( CONCATENATE($D119,$F$5,$E119), Raw!$A$5:$BC$10127,MATCH(I$9,Raw!$A$3:$BC$3,0), 0), "-")</f>
        <v>355</v>
      </c>
      <c r="J119" s="102">
        <f>IFERROR(VLOOKUP( CONCATENATE($D119,$F$5,$E119), Raw!$A$5:$BC$10127,MATCH(J$9,Raw!$A$3:$BC$3,0), 0), "-")</f>
        <v>101</v>
      </c>
      <c r="K119" s="71">
        <f t="shared" si="19"/>
        <v>0.28450704225352114</v>
      </c>
    </row>
    <row r="120" spans="1:11" hidden="1" outlineLevel="1" x14ac:dyDescent="0.2">
      <c r="A120" s="248">
        <f t="shared" si="25"/>
        <v>43709</v>
      </c>
      <c r="B120" s="27"/>
      <c r="C120" s="26" t="s">
        <v>172</v>
      </c>
      <c r="D120" s="434" t="str">
        <f t="shared" si="26"/>
        <v>2019-20</v>
      </c>
      <c r="E120" s="435">
        <f t="shared" si="22"/>
        <v>9</v>
      </c>
      <c r="F120" s="54">
        <f>IFERROR(VLOOKUP( CONCATENATE($D120,$F$5,$E120), Raw!$A$5:$BC$10127,MATCH(F$9,Raw!$A$3:$BC$3,0), 0), "-")</f>
        <v>2282</v>
      </c>
      <c r="G120" s="102">
        <f>IFERROR(VLOOKUP( CONCATENATE($D120,$F$5,$E120), Raw!$A$5:$BC$10127,MATCH(G$9,Raw!$A$3:$BC$3,0), 0), "-")</f>
        <v>245</v>
      </c>
      <c r="H120" s="71">
        <f t="shared" si="18"/>
        <v>0.10736196319018405</v>
      </c>
      <c r="I120" s="54">
        <f>IFERROR(VLOOKUP( CONCATENATE($D120,$F$5,$E120), Raw!$A$5:$BC$10127,MATCH(I$9,Raw!$A$3:$BC$3,0), 0), "-")</f>
        <v>333</v>
      </c>
      <c r="J120" s="102">
        <f>IFERROR(VLOOKUP( CONCATENATE($D120,$F$5,$E120), Raw!$A$5:$BC$10127,MATCH(J$9,Raw!$A$3:$BC$3,0), 0), "-")</f>
        <v>104</v>
      </c>
      <c r="K120" s="71">
        <f t="shared" si="19"/>
        <v>0.31231231231231232</v>
      </c>
    </row>
    <row r="121" spans="1:11" hidden="1" outlineLevel="1" x14ac:dyDescent="0.2">
      <c r="A121" s="248">
        <f t="shared" si="25"/>
        <v>43739</v>
      </c>
      <c r="B121" s="27"/>
      <c r="C121" s="26" t="s">
        <v>173</v>
      </c>
      <c r="D121" s="434" t="str">
        <f t="shared" si="26"/>
        <v>2019-20</v>
      </c>
      <c r="E121" s="435">
        <f t="shared" si="22"/>
        <v>10</v>
      </c>
      <c r="F121" s="54">
        <f>IFERROR(VLOOKUP( CONCATENATE($D121,$F$5,$E121), Raw!$A$5:$BC$10127,MATCH(F$9,Raw!$A$3:$BC$3,0), 0), "-")</f>
        <v>2416</v>
      </c>
      <c r="G121" s="102">
        <f>IFERROR(VLOOKUP( CONCATENATE($D121,$F$5,$E121), Raw!$A$5:$BC$10127,MATCH(G$9,Raw!$A$3:$BC$3,0), 0), "-")</f>
        <v>232</v>
      </c>
      <c r="H121" s="71">
        <f t="shared" si="18"/>
        <v>9.602649006622517E-2</v>
      </c>
      <c r="I121" s="54">
        <f>IFERROR(VLOOKUP( CONCATENATE($D121,$F$5,$E121), Raw!$A$5:$BC$10127,MATCH(I$9,Raw!$A$3:$BC$3,0), 0), "-")</f>
        <v>390</v>
      </c>
      <c r="J121" s="102">
        <f>IFERROR(VLOOKUP( CONCATENATE($D121,$F$5,$E121), Raw!$A$5:$BC$10127,MATCH(J$9,Raw!$A$3:$BC$3,0), 0), "-")</f>
        <v>108</v>
      </c>
      <c r="K121" s="71">
        <f t="shared" si="19"/>
        <v>0.27692307692307694</v>
      </c>
    </row>
    <row r="122" spans="1:11" hidden="1" outlineLevel="1" x14ac:dyDescent="0.2">
      <c r="A122" s="248">
        <f t="shared" si="25"/>
        <v>43770</v>
      </c>
      <c r="B122" s="27"/>
      <c r="C122" s="26" t="s">
        <v>174</v>
      </c>
      <c r="D122" s="434" t="str">
        <f t="shared" si="26"/>
        <v>2019-20</v>
      </c>
      <c r="E122" s="435">
        <f t="shared" si="22"/>
        <v>11</v>
      </c>
      <c r="F122" s="54">
        <f>IFERROR(VLOOKUP( CONCATENATE($D122,$F$5,$E122), Raw!$A$5:$BC$10127,MATCH(F$9,Raw!$A$3:$BC$3,0), 0), "-")</f>
        <v>2535</v>
      </c>
      <c r="G122" s="102">
        <f>IFERROR(VLOOKUP( CONCATENATE($D122,$F$5,$E122), Raw!$A$5:$BC$10127,MATCH(G$9,Raw!$A$3:$BC$3,0), 0), "-")</f>
        <v>204</v>
      </c>
      <c r="H122" s="71">
        <f t="shared" si="18"/>
        <v>8.0473372781065089E-2</v>
      </c>
      <c r="I122" s="54">
        <f>IFERROR(VLOOKUP( CONCATENATE($D122,$F$5,$E122), Raw!$A$5:$BC$10127,MATCH(I$9,Raw!$A$3:$BC$3,0), 0), "-")</f>
        <v>339</v>
      </c>
      <c r="J122" s="102">
        <f>IFERROR(VLOOKUP( CONCATENATE($D122,$F$5,$E122), Raw!$A$5:$BC$10127,MATCH(J$9,Raw!$A$3:$BC$3,0), 0), "-")</f>
        <v>93</v>
      </c>
      <c r="K122" s="71">
        <f t="shared" si="19"/>
        <v>0.27433628318584069</v>
      </c>
    </row>
    <row r="123" spans="1:11" hidden="1" outlineLevel="1" x14ac:dyDescent="0.2">
      <c r="A123" s="248">
        <f t="shared" si="25"/>
        <v>43800</v>
      </c>
      <c r="B123" s="27"/>
      <c r="C123" s="26" t="s">
        <v>175</v>
      </c>
      <c r="D123" s="434" t="str">
        <f t="shared" si="26"/>
        <v>2019-20</v>
      </c>
      <c r="E123" s="435">
        <f t="shared" si="22"/>
        <v>12</v>
      </c>
      <c r="F123" s="54">
        <f>IFERROR(VLOOKUP( CONCATENATE($D123,$F$5,$E123), Raw!$A$5:$BC$10127,MATCH(F$9,Raw!$A$3:$BC$3,0), 0), "-")</f>
        <v>3008</v>
      </c>
      <c r="G123" s="102">
        <f>IFERROR(VLOOKUP( CONCATENATE($D123,$F$5,$E123), Raw!$A$5:$BC$10127,MATCH(G$9,Raw!$A$3:$BC$3,0), 0), "-")</f>
        <v>247</v>
      </c>
      <c r="H123" s="71">
        <f t="shared" si="18"/>
        <v>8.2114361702127658E-2</v>
      </c>
      <c r="I123" s="54">
        <f>IFERROR(VLOOKUP( CONCATENATE($D123,$F$5,$E123), Raw!$A$5:$BC$10127,MATCH(I$9,Raw!$A$3:$BC$3,0), 0), "-")</f>
        <v>425</v>
      </c>
      <c r="J123" s="102">
        <f>IFERROR(VLOOKUP( CONCATENATE($D123,$F$5,$E123), Raw!$A$5:$BC$10127,MATCH(J$9,Raw!$A$3:$BC$3,0), 0), "-")</f>
        <v>125</v>
      </c>
      <c r="K123" s="71">
        <f t="shared" si="19"/>
        <v>0.29411764705882354</v>
      </c>
    </row>
    <row r="124" spans="1:11" hidden="1" outlineLevel="1" x14ac:dyDescent="0.2">
      <c r="A124" s="248">
        <f t="shared" si="25"/>
        <v>43831</v>
      </c>
      <c r="B124" s="27"/>
      <c r="C124" s="26" t="s">
        <v>176</v>
      </c>
      <c r="D124" s="434" t="str">
        <f t="shared" si="26"/>
        <v>2019-20</v>
      </c>
      <c r="E124" s="435">
        <f t="shared" si="22"/>
        <v>1</v>
      </c>
      <c r="F124" s="54">
        <f>IFERROR(VLOOKUP( CONCATENATE($D124,$F$5,$E124), Raw!$A$5:$BC$10127,MATCH(F$9,Raw!$A$3:$BC$3,0), 0), "-")</f>
        <v>2861</v>
      </c>
      <c r="G124" s="102">
        <f>IFERROR(VLOOKUP( CONCATENATE($D124,$F$5,$E124), Raw!$A$5:$BC$10127,MATCH(G$9,Raw!$A$3:$BC$3,0), 0), "-")</f>
        <v>269</v>
      </c>
      <c r="H124" s="71">
        <f t="shared" si="18"/>
        <v>9.4023068857042993E-2</v>
      </c>
      <c r="I124" s="54">
        <f>IFERROR(VLOOKUP( CONCATENATE($D124,$F$5,$E124), Raw!$A$5:$BC$10127,MATCH(I$9,Raw!$A$3:$BC$3,0), 0), "-")</f>
        <v>434</v>
      </c>
      <c r="J124" s="102">
        <f>IFERROR(VLOOKUP( CONCATENATE($D124,$F$5,$E124), Raw!$A$5:$BC$10127,MATCH(J$9,Raw!$A$3:$BC$3,0), 0), "-")</f>
        <v>135</v>
      </c>
      <c r="K124" s="71">
        <f t="shared" si="19"/>
        <v>0.31105990783410137</v>
      </c>
    </row>
    <row r="125" spans="1:11" hidden="1" outlineLevel="1" x14ac:dyDescent="0.2">
      <c r="A125" s="248">
        <f t="shared" si="25"/>
        <v>43862</v>
      </c>
      <c r="B125" s="27"/>
      <c r="C125" s="26" t="s">
        <v>177</v>
      </c>
      <c r="D125" s="434" t="str">
        <f t="shared" si="26"/>
        <v>2019-20</v>
      </c>
      <c r="E125" s="435">
        <f t="shared" si="22"/>
        <v>2</v>
      </c>
      <c r="F125" s="54">
        <f>IFERROR(VLOOKUP( CONCATENATE($D125,$F$5,$E125), Raw!$A$5:$BC$10127,MATCH(F$9,Raw!$A$3:$BC$3,0), 0), "-")</f>
        <v>2367</v>
      </c>
      <c r="G125" s="102">
        <f>IFERROR(VLOOKUP( CONCATENATE($D125,$F$5,$E125), Raw!$A$5:$BC$10127,MATCH(G$9,Raw!$A$3:$BC$3,0), 0), "-")</f>
        <v>185</v>
      </c>
      <c r="H125" s="71">
        <f t="shared" si="18"/>
        <v>7.8158005914659906E-2</v>
      </c>
      <c r="I125" s="54">
        <f>IFERROR(VLOOKUP( CONCATENATE($D125,$F$5,$E125), Raw!$A$5:$BC$10127,MATCH(I$9,Raw!$A$3:$BC$3,0), 0), "-")</f>
        <v>365</v>
      </c>
      <c r="J125" s="102">
        <f>IFERROR(VLOOKUP( CONCATENATE($D125,$F$5,$E125), Raw!$A$5:$BC$10127,MATCH(J$9,Raw!$A$3:$BC$3,0), 0), "-")</f>
        <v>82</v>
      </c>
      <c r="K125" s="71">
        <f t="shared" si="19"/>
        <v>0.22465753424657534</v>
      </c>
    </row>
    <row r="126" spans="1:11" hidden="1" outlineLevel="1" x14ac:dyDescent="0.2">
      <c r="A126" s="248">
        <f t="shared" si="25"/>
        <v>43891</v>
      </c>
      <c r="B126" s="27"/>
      <c r="C126" s="26" t="s">
        <v>178</v>
      </c>
      <c r="D126" s="434" t="str">
        <f t="shared" si="26"/>
        <v>2019-20</v>
      </c>
      <c r="E126" s="435">
        <f t="shared" si="22"/>
        <v>3</v>
      </c>
      <c r="F126" s="54">
        <f>IFERROR(VLOOKUP( CONCATENATE($D126,$F$5,$E126), Raw!$A$5:$BC$10127,MATCH(F$9,Raw!$A$3:$BC$3,0), 0), "-")</f>
        <v>2826</v>
      </c>
      <c r="G126" s="102">
        <f>IFERROR(VLOOKUP( CONCATENATE($D126,$F$5,$E126), Raw!$A$5:$BC$10127,MATCH(G$9,Raw!$A$3:$BC$3,0), 0), "-")</f>
        <v>197</v>
      </c>
      <c r="H126" s="71">
        <f t="shared" si="18"/>
        <v>6.9709837225760796E-2</v>
      </c>
      <c r="I126" s="54">
        <f>IFERROR(VLOOKUP( CONCATENATE($D126,$F$5,$E126), Raw!$A$5:$BC$10127,MATCH(I$9,Raw!$A$3:$BC$3,0), 0), "-")</f>
        <v>354</v>
      </c>
      <c r="J126" s="102">
        <f>IFERROR(VLOOKUP( CONCATENATE($D126,$F$5,$E126), Raw!$A$5:$BC$10127,MATCH(J$9,Raw!$A$3:$BC$3,0), 0), "-")</f>
        <v>86</v>
      </c>
      <c r="K126" s="71">
        <f t="shared" si="19"/>
        <v>0.24293785310734464</v>
      </c>
    </row>
    <row r="127" spans="1:11" collapsed="1" x14ac:dyDescent="0.2">
      <c r="A127" s="234"/>
      <c r="B127" s="31"/>
      <c r="C127" s="30" t="s">
        <v>195</v>
      </c>
      <c r="D127" s="436"/>
      <c r="E127" s="437"/>
      <c r="F127" s="55">
        <f>SUM(F115:F126)</f>
        <v>29989</v>
      </c>
      <c r="G127" s="103">
        <f>SUM(G115:G126)</f>
        <v>2781</v>
      </c>
      <c r="H127" s="72">
        <f t="shared" si="18"/>
        <v>9.273400246757145E-2</v>
      </c>
      <c r="I127" s="55">
        <f>SUM(I115:I126)</f>
        <v>4423</v>
      </c>
      <c r="J127" s="103">
        <f>SUM(J115:J126)</f>
        <v>1293</v>
      </c>
      <c r="K127" s="72">
        <f t="shared" si="19"/>
        <v>0.29233551887858922</v>
      </c>
    </row>
    <row r="128" spans="1:11" ht="14.25" outlineLevel="1" x14ac:dyDescent="0.2">
      <c r="A128" s="248">
        <f t="shared" ref="A128:A139" si="27">DATE(LEFT(D128,4)+IF(E128&lt;4,1,0),E128,1)</f>
        <v>43922</v>
      </c>
      <c r="B128" s="27" t="s">
        <v>250</v>
      </c>
      <c r="C128" s="247" t="s">
        <v>167</v>
      </c>
      <c r="D128" s="432" t="str">
        <f t="shared" ref="D128:D139" si="28">IF(B128="",D127,LEFT(B128,7))</f>
        <v>2020-21</v>
      </c>
      <c r="E128" s="433">
        <f>MONTH(1&amp;LEFT(C128,3))</f>
        <v>4</v>
      </c>
      <c r="F128" s="54">
        <f>IFERROR(VLOOKUP( CONCATENATE($D128,$F$5,$E128), Raw!$A$5:$BC$10127,MATCH(F$9,Raw!$A$3:$BC$3,0), 0), "-")</f>
        <v>3008</v>
      </c>
      <c r="G128" s="102">
        <f>IFERROR(VLOOKUP( CONCATENATE($D128,$F$5,$E128), Raw!$A$5:$BC$10127,MATCH(G$9,Raw!$A$3:$BC$3,0), 0), "-")</f>
        <v>164</v>
      </c>
      <c r="H128" s="71">
        <f t="shared" si="18"/>
        <v>5.4521276595744683E-2</v>
      </c>
      <c r="I128" s="54">
        <f>IFERROR(VLOOKUP( CONCATENATE($D128,$F$5,$E128), Raw!$A$5:$BC$10127,MATCH(I$9,Raw!$A$3:$BC$3,0), 0), "-")</f>
        <v>328</v>
      </c>
      <c r="J128" s="102">
        <f>IFERROR(VLOOKUP( CONCATENATE($D128,$F$5,$E128), Raw!$A$5:$BC$10127,MATCH(J$9,Raw!$A$3:$BC$3,0), 0), "-")</f>
        <v>71</v>
      </c>
      <c r="K128" s="71">
        <f t="shared" si="19"/>
        <v>0.21646341463414634</v>
      </c>
    </row>
    <row r="129" spans="1:11" outlineLevel="1" x14ac:dyDescent="0.2">
      <c r="A129" s="248">
        <f t="shared" si="27"/>
        <v>43952</v>
      </c>
      <c r="B129" s="27"/>
      <c r="C129" s="26" t="s">
        <v>168</v>
      </c>
      <c r="D129" s="434" t="str">
        <f t="shared" si="28"/>
        <v>2020-21</v>
      </c>
      <c r="E129" s="435">
        <f t="shared" si="22"/>
        <v>5</v>
      </c>
      <c r="F129" s="54">
        <f>IFERROR(VLOOKUP( CONCATENATE($D129,$F$5,$E129), Raw!$A$5:$BC$10127,MATCH(F$9,Raw!$A$3:$BC$3,0), 0), "-")</f>
        <v>2330</v>
      </c>
      <c r="G129" s="102">
        <f>IFERROR(VLOOKUP( CONCATENATE($D129,$F$5,$E129), Raw!$A$5:$BC$10127,MATCH(G$9,Raw!$A$3:$BC$3,0), 0), "-")</f>
        <v>212</v>
      </c>
      <c r="H129" s="71">
        <f t="shared" si="18"/>
        <v>9.0987124463519309E-2</v>
      </c>
      <c r="I129" s="54">
        <f>IFERROR(VLOOKUP( CONCATENATE($D129,$F$5,$E129), Raw!$A$5:$BC$10127,MATCH(I$9,Raw!$A$3:$BC$3,0), 0), "-")</f>
        <v>355</v>
      </c>
      <c r="J129" s="102">
        <f>IFERROR(VLOOKUP( CONCATENATE($D129,$F$5,$E129), Raw!$A$5:$BC$10127,MATCH(J$9,Raw!$A$3:$BC$3,0), 0), "-")</f>
        <v>94</v>
      </c>
      <c r="K129" s="71">
        <f t="shared" si="19"/>
        <v>0.26478873239436618</v>
      </c>
    </row>
    <row r="130" spans="1:11" outlineLevel="1" x14ac:dyDescent="0.2">
      <c r="A130" s="248">
        <f t="shared" si="27"/>
        <v>43983</v>
      </c>
      <c r="B130" s="27"/>
      <c r="C130" s="26" t="s">
        <v>169</v>
      </c>
      <c r="D130" s="434" t="str">
        <f t="shared" si="28"/>
        <v>2020-21</v>
      </c>
      <c r="E130" s="435">
        <f t="shared" si="22"/>
        <v>6</v>
      </c>
      <c r="F130" s="54">
        <f>IFERROR(VLOOKUP( CONCATENATE($D130,$F$5,$E130), Raw!$A$5:$BC$10127,MATCH(F$9,Raw!$A$3:$BC$3,0), 0), "-")</f>
        <v>2201</v>
      </c>
      <c r="G130" s="102">
        <f>IFERROR(VLOOKUP( CONCATENATE($D130,$F$5,$E130), Raw!$A$5:$BC$10127,MATCH(G$9,Raw!$A$3:$BC$3,0), 0), "-")</f>
        <v>194</v>
      </c>
      <c r="H130" s="71">
        <f t="shared" si="18"/>
        <v>8.8141753748296234E-2</v>
      </c>
      <c r="I130" s="54">
        <f>IFERROR(VLOOKUP( CONCATENATE($D130,$F$5,$E130), Raw!$A$5:$BC$10127,MATCH(I$9,Raw!$A$3:$BC$3,0), 0), "-")</f>
        <v>331</v>
      </c>
      <c r="J130" s="102">
        <f>IFERROR(VLOOKUP( CONCATENATE($D130,$F$5,$E130), Raw!$A$5:$BC$10127,MATCH(J$9,Raw!$A$3:$BC$3,0), 0), "-")</f>
        <v>91</v>
      </c>
      <c r="K130" s="71">
        <f t="shared" si="19"/>
        <v>0.27492447129909364</v>
      </c>
    </row>
    <row r="131" spans="1:11" outlineLevel="1" x14ac:dyDescent="0.2">
      <c r="A131" s="248">
        <f t="shared" si="27"/>
        <v>44013</v>
      </c>
      <c r="B131" s="27"/>
      <c r="C131" s="26" t="s">
        <v>170</v>
      </c>
      <c r="D131" s="434" t="str">
        <f t="shared" si="28"/>
        <v>2020-21</v>
      </c>
      <c r="E131" s="435">
        <f t="shared" si="22"/>
        <v>7</v>
      </c>
      <c r="F131" s="54">
        <f>IFERROR(VLOOKUP( CONCATENATE($D131,$F$5,$E131), Raw!$A$5:$BC$10127,MATCH(F$9,Raw!$A$3:$BC$3,0), 0), "-")</f>
        <v>2348</v>
      </c>
      <c r="G131" s="102">
        <f>IFERROR(VLOOKUP( CONCATENATE($D131,$F$5,$E131), Raw!$A$5:$BC$10127,MATCH(G$9,Raw!$A$3:$BC$3,0), 0), "-")</f>
        <v>200</v>
      </c>
      <c r="H131" s="71">
        <f t="shared" si="18"/>
        <v>8.5178875638841564E-2</v>
      </c>
      <c r="I131" s="54">
        <f>IFERROR(VLOOKUP( CONCATENATE($D131,$F$5,$E131), Raw!$A$5:$BC$10127,MATCH(I$9,Raw!$A$3:$BC$3,0), 0), "-")</f>
        <v>340</v>
      </c>
      <c r="J131" s="102">
        <f>IFERROR(VLOOKUP( CONCATENATE($D131,$F$5,$E131), Raw!$A$5:$BC$10127,MATCH(J$9,Raw!$A$3:$BC$3,0), 0), "-")</f>
        <v>88</v>
      </c>
      <c r="K131" s="71">
        <f t="shared" si="19"/>
        <v>0.25882352941176473</v>
      </c>
    </row>
    <row r="132" spans="1:11" outlineLevel="1" x14ac:dyDescent="0.2">
      <c r="A132" s="248">
        <f t="shared" si="27"/>
        <v>44044</v>
      </c>
      <c r="B132" s="27"/>
      <c r="C132" s="26" t="s">
        <v>171</v>
      </c>
      <c r="D132" s="434" t="str">
        <f t="shared" si="28"/>
        <v>2020-21</v>
      </c>
      <c r="E132" s="435">
        <f t="shared" si="22"/>
        <v>8</v>
      </c>
      <c r="F132" s="54">
        <f>IFERROR(VLOOKUP( CONCATENATE($D132,$F$5,$E132), Raw!$A$5:$BC$10127,MATCH(F$9,Raw!$A$3:$BC$3,0), 0), "-")</f>
        <v>2375</v>
      </c>
      <c r="G132" s="102">
        <f>IFERROR(VLOOKUP( CONCATENATE($D132,$F$5,$E132), Raw!$A$5:$BC$10127,MATCH(G$9,Raw!$A$3:$BC$3,0), 0), "-")</f>
        <v>259</v>
      </c>
      <c r="H132" s="71">
        <f t="shared" si="18"/>
        <v>0.10905263157894737</v>
      </c>
      <c r="I132" s="54">
        <f>IFERROR(VLOOKUP( CONCATENATE($D132,$F$5,$E132), Raw!$A$5:$BC$10127,MATCH(I$9,Raw!$A$3:$BC$3,0), 0), "-")</f>
        <v>404</v>
      </c>
      <c r="J132" s="102">
        <f>IFERROR(VLOOKUP( CONCATENATE($D132,$F$5,$E132), Raw!$A$5:$BC$10127,MATCH(J$9,Raw!$A$3:$BC$3,0), 0), "-")</f>
        <v>122</v>
      </c>
      <c r="K132" s="71">
        <f t="shared" si="19"/>
        <v>0.30198019801980197</v>
      </c>
    </row>
    <row r="133" spans="1:11" outlineLevel="1" x14ac:dyDescent="0.2">
      <c r="A133" s="248">
        <f t="shared" si="27"/>
        <v>44075</v>
      </c>
      <c r="B133" s="27"/>
      <c r="C133" s="26" t="s">
        <v>172</v>
      </c>
      <c r="D133" s="434" t="str">
        <f t="shared" si="28"/>
        <v>2020-21</v>
      </c>
      <c r="E133" s="435">
        <f t="shared" si="22"/>
        <v>9</v>
      </c>
      <c r="F133" s="54">
        <f>IFERROR(VLOOKUP( CONCATENATE($D133,$F$5,$E133), Raw!$A$5:$BC$10127,MATCH(F$9,Raw!$A$3:$BC$3,0), 0), "-")</f>
        <v>2318</v>
      </c>
      <c r="G133" s="102">
        <f>IFERROR(VLOOKUP( CONCATENATE($D133,$F$5,$E133), Raw!$A$5:$BC$10127,MATCH(G$9,Raw!$A$3:$BC$3,0), 0), "-")</f>
        <v>210</v>
      </c>
      <c r="H133" s="71">
        <f t="shared" si="18"/>
        <v>9.0595340811044006E-2</v>
      </c>
      <c r="I133" s="54">
        <f>IFERROR(VLOOKUP( CONCATENATE($D133,$F$5,$E133), Raw!$A$5:$BC$10127,MATCH(I$9,Raw!$A$3:$BC$3,0), 0), "-")</f>
        <v>337</v>
      </c>
      <c r="J133" s="102">
        <f>IFERROR(VLOOKUP( CONCATENATE($D133,$F$5,$E133), Raw!$A$5:$BC$10127,MATCH(J$9,Raw!$A$3:$BC$3,0), 0), "-")</f>
        <v>94</v>
      </c>
      <c r="K133" s="71">
        <f t="shared" si="19"/>
        <v>0.27893175074183979</v>
      </c>
    </row>
    <row r="134" spans="1:11" outlineLevel="1" x14ac:dyDescent="0.2">
      <c r="A134" s="248">
        <f t="shared" si="27"/>
        <v>44105</v>
      </c>
      <c r="B134" s="27"/>
      <c r="C134" s="26" t="s">
        <v>173</v>
      </c>
      <c r="D134" s="434" t="str">
        <f t="shared" si="28"/>
        <v>2020-21</v>
      </c>
      <c r="E134" s="435">
        <f t="shared" si="22"/>
        <v>10</v>
      </c>
      <c r="F134" s="54">
        <f>IFERROR(VLOOKUP( CONCATENATE($D134,$F$5,$E134), Raw!$A$5:$BC$10127,MATCH(F$9,Raw!$A$3:$BC$3,0), 0), "-")</f>
        <v>2634</v>
      </c>
      <c r="G134" s="102">
        <f>IFERROR(VLOOKUP( CONCATENATE($D134,$F$5,$E134), Raw!$A$5:$BC$10127,MATCH(G$9,Raw!$A$3:$BC$3,0), 0), "-")</f>
        <v>221</v>
      </c>
      <c r="H134" s="71">
        <f t="shared" si="18"/>
        <v>8.3902809415337884E-2</v>
      </c>
      <c r="I134" s="54">
        <f>IFERROR(VLOOKUP( CONCATENATE($D134,$F$5,$E134), Raw!$A$5:$BC$10127,MATCH(I$9,Raw!$A$3:$BC$3,0), 0), "-")</f>
        <v>391</v>
      </c>
      <c r="J134" s="102">
        <f>IFERROR(VLOOKUP( CONCATENATE($D134,$F$5,$E134), Raw!$A$5:$BC$10127,MATCH(J$9,Raw!$A$3:$BC$3,0), 0), "-")</f>
        <v>87</v>
      </c>
      <c r="K134" s="71">
        <f t="shared" si="19"/>
        <v>0.22250639386189258</v>
      </c>
    </row>
    <row r="135" spans="1:11" outlineLevel="1" x14ac:dyDescent="0.2">
      <c r="A135" s="248">
        <f t="shared" si="27"/>
        <v>44136</v>
      </c>
      <c r="B135" s="27"/>
      <c r="C135" s="26" t="s">
        <v>174</v>
      </c>
      <c r="D135" s="434" t="str">
        <f t="shared" si="28"/>
        <v>2020-21</v>
      </c>
      <c r="E135" s="435">
        <f t="shared" si="22"/>
        <v>11</v>
      </c>
      <c r="F135" s="54">
        <f>IFERROR(VLOOKUP( CONCATENATE($D135,$F$5,$E135), Raw!$A$5:$BC$10127,MATCH(F$9,Raw!$A$3:$BC$3,0), 0), "-")</f>
        <v>2528</v>
      </c>
      <c r="G135" s="102">
        <f>IFERROR(VLOOKUP( CONCATENATE($D135,$F$5,$E135), Raw!$A$5:$BC$10127,MATCH(G$9,Raw!$A$3:$BC$3,0), 0), "-")</f>
        <v>204</v>
      </c>
      <c r="H135" s="71">
        <f t="shared" si="18"/>
        <v>8.0696202531645569E-2</v>
      </c>
      <c r="I135" s="54">
        <f>IFERROR(VLOOKUP( CONCATENATE($D135,$F$5,$E135), Raw!$A$5:$BC$10127,MATCH(I$9,Raw!$A$3:$BC$3,0), 0), "-")</f>
        <v>343</v>
      </c>
      <c r="J135" s="102">
        <f>IFERROR(VLOOKUP( CONCATENATE($D135,$F$5,$E135), Raw!$A$5:$BC$10127,MATCH(J$9,Raw!$A$3:$BC$3,0), 0), "-")</f>
        <v>80</v>
      </c>
      <c r="K135" s="71">
        <f t="shared" si="19"/>
        <v>0.23323615160349853</v>
      </c>
    </row>
    <row r="136" spans="1:11" outlineLevel="1" x14ac:dyDescent="0.2">
      <c r="A136" s="248">
        <f t="shared" si="27"/>
        <v>44166</v>
      </c>
      <c r="B136" s="27"/>
      <c r="C136" s="26" t="s">
        <v>175</v>
      </c>
      <c r="D136" s="434" t="str">
        <f t="shared" si="28"/>
        <v>2020-21</v>
      </c>
      <c r="E136" s="435">
        <f t="shared" si="22"/>
        <v>12</v>
      </c>
      <c r="F136" s="54">
        <f>IFERROR(VLOOKUP( CONCATENATE($D136,$F$5,$E136), Raw!$A$5:$BC$10127,MATCH(F$9,Raw!$A$3:$BC$3,0), 0), "-")</f>
        <v>3045</v>
      </c>
      <c r="G136" s="102">
        <f>IFERROR(VLOOKUP( CONCATENATE($D136,$F$5,$E136), Raw!$A$5:$BC$10127,MATCH(G$9,Raw!$A$3:$BC$3,0), 0), "-")</f>
        <v>182</v>
      </c>
      <c r="H136" s="71">
        <f t="shared" si="18"/>
        <v>5.9770114942528735E-2</v>
      </c>
      <c r="I136" s="54">
        <f>IFERROR(VLOOKUP( CONCATENATE($D136,$F$5,$E136), Raw!$A$5:$BC$10127,MATCH(I$9,Raw!$A$3:$BC$3,0), 0), "-")</f>
        <v>393</v>
      </c>
      <c r="J136" s="102">
        <f>IFERROR(VLOOKUP( CONCATENATE($D136,$F$5,$E136), Raw!$A$5:$BC$10127,MATCH(J$9,Raw!$A$3:$BC$3,0), 0), "-")</f>
        <v>80</v>
      </c>
      <c r="K136" s="71">
        <f t="shared" si="19"/>
        <v>0.20356234096692111</v>
      </c>
    </row>
    <row r="137" spans="1:11" outlineLevel="1" x14ac:dyDescent="0.2">
      <c r="A137" s="248">
        <f t="shared" si="27"/>
        <v>44197</v>
      </c>
      <c r="B137" s="27"/>
      <c r="C137" s="26" t="s">
        <v>176</v>
      </c>
      <c r="D137" s="434" t="str">
        <f t="shared" si="28"/>
        <v>2020-21</v>
      </c>
      <c r="E137" s="435">
        <f t="shared" si="22"/>
        <v>1</v>
      </c>
      <c r="F137" s="54" t="s">
        <v>80</v>
      </c>
      <c r="G137" s="102" t="s">
        <v>80</v>
      </c>
      <c r="H137" s="71" t="s">
        <v>80</v>
      </c>
      <c r="I137" s="54" t="s">
        <v>80</v>
      </c>
      <c r="J137" s="102" t="s">
        <v>80</v>
      </c>
      <c r="K137" s="71" t="s">
        <v>80</v>
      </c>
    </row>
    <row r="138" spans="1:11" outlineLevel="1" x14ac:dyDescent="0.2">
      <c r="A138" s="248">
        <f t="shared" si="27"/>
        <v>44228</v>
      </c>
      <c r="B138" s="27"/>
      <c r="C138" s="26" t="s">
        <v>177</v>
      </c>
      <c r="D138" s="434" t="str">
        <f t="shared" si="28"/>
        <v>2020-21</v>
      </c>
      <c r="E138" s="435">
        <f t="shared" si="22"/>
        <v>2</v>
      </c>
      <c r="F138" s="54" t="s">
        <v>80</v>
      </c>
      <c r="G138" s="102" t="s">
        <v>80</v>
      </c>
      <c r="H138" s="71" t="s">
        <v>80</v>
      </c>
      <c r="I138" s="54" t="s">
        <v>80</v>
      </c>
      <c r="J138" s="102" t="s">
        <v>80</v>
      </c>
      <c r="K138" s="71" t="s">
        <v>80</v>
      </c>
    </row>
    <row r="139" spans="1:11" outlineLevel="1" x14ac:dyDescent="0.2">
      <c r="A139" s="248">
        <f t="shared" si="27"/>
        <v>44256</v>
      </c>
      <c r="B139" s="27"/>
      <c r="C139" s="26" t="s">
        <v>178</v>
      </c>
      <c r="D139" s="434" t="str">
        <f t="shared" si="28"/>
        <v>2020-21</v>
      </c>
      <c r="E139" s="435">
        <f t="shared" si="22"/>
        <v>3</v>
      </c>
      <c r="F139" s="54" t="s">
        <v>80</v>
      </c>
      <c r="G139" s="102" t="s">
        <v>80</v>
      </c>
      <c r="H139" s="71" t="s">
        <v>80</v>
      </c>
      <c r="I139" s="54" t="s">
        <v>80</v>
      </c>
      <c r="J139" s="102" t="s">
        <v>80</v>
      </c>
      <c r="K139" s="71" t="s">
        <v>80</v>
      </c>
    </row>
    <row r="140" spans="1:11" ht="14.25" x14ac:dyDescent="0.2">
      <c r="A140" s="234"/>
      <c r="B140" s="31"/>
      <c r="C140" s="30" t="s">
        <v>966</v>
      </c>
      <c r="D140" s="436"/>
      <c r="E140" s="438"/>
      <c r="F140" s="55">
        <f>SUM(F128:F139)</f>
        <v>22787</v>
      </c>
      <c r="G140" s="103">
        <f>SUM(G128:G139)</f>
        <v>1846</v>
      </c>
      <c r="H140" s="72">
        <f t="shared" si="18"/>
        <v>8.101110282178435E-2</v>
      </c>
      <c r="I140" s="55">
        <f>SUM(I128:I139)</f>
        <v>3222</v>
      </c>
      <c r="J140" s="103">
        <f>SUM(J128:J139)</f>
        <v>807</v>
      </c>
      <c r="K140" s="72">
        <f t="shared" si="19"/>
        <v>0.2504655493482309</v>
      </c>
    </row>
    <row r="141" spans="1:11" x14ac:dyDescent="0.2">
      <c r="A141" s="234"/>
      <c r="B141" s="37"/>
      <c r="C141" s="105" t="s">
        <v>80</v>
      </c>
      <c r="F141" s="37" t="s">
        <v>251</v>
      </c>
      <c r="J141" s="49"/>
      <c r="K141" s="50"/>
    </row>
    <row r="142" spans="1:11" x14ac:dyDescent="0.2">
      <c r="A142" s="234"/>
      <c r="C142" s="10">
        <v>1</v>
      </c>
      <c r="F142" s="10" t="s">
        <v>252</v>
      </c>
    </row>
    <row r="143" spans="1:11" x14ac:dyDescent="0.2">
      <c r="A143" s="234"/>
      <c r="F143" s="10" t="s">
        <v>253</v>
      </c>
    </row>
    <row r="144" spans="1:11" x14ac:dyDescent="0.2">
      <c r="A144" s="234"/>
      <c r="C144" s="10">
        <v>2</v>
      </c>
      <c r="F144" s="10" t="s">
        <v>254</v>
      </c>
      <c r="G144" s="48"/>
      <c r="H144" s="51"/>
      <c r="K144" s="51"/>
    </row>
    <row r="145" spans="1:10" x14ac:dyDescent="0.2">
      <c r="A145" s="234"/>
      <c r="F145" s="10" t="s">
        <v>255</v>
      </c>
      <c r="G145" s="21"/>
      <c r="H145" s="20"/>
      <c r="J145" s="48"/>
    </row>
    <row r="146" spans="1:10" x14ac:dyDescent="0.2">
      <c r="A146" s="234"/>
      <c r="C146" s="10">
        <v>3</v>
      </c>
      <c r="F146" s="10" t="s">
        <v>256</v>
      </c>
    </row>
    <row r="147" spans="1:10" x14ac:dyDescent="0.2">
      <c r="A147" s="234"/>
      <c r="F147" s="10" t="s">
        <v>257</v>
      </c>
    </row>
    <row r="148" spans="1:10" x14ac:dyDescent="0.2">
      <c r="A148" s="234"/>
      <c r="F148" s="10" t="s">
        <v>258</v>
      </c>
    </row>
    <row r="149" spans="1:10" x14ac:dyDescent="0.2">
      <c r="A149" s="234"/>
      <c r="F149" s="10" t="s">
        <v>259</v>
      </c>
    </row>
    <row r="150" spans="1:10" x14ac:dyDescent="0.2">
      <c r="A150" s="234"/>
      <c r="G150" s="140"/>
      <c r="H150" s="20"/>
      <c r="I150" s="20"/>
    </row>
    <row r="151" spans="1:10" x14ac:dyDescent="0.2">
      <c r="A151" s="234"/>
      <c r="C151" s="105" t="s">
        <v>215</v>
      </c>
      <c r="F151" s="20" t="s">
        <v>260</v>
      </c>
      <c r="G151" s="21"/>
      <c r="H151" s="20"/>
      <c r="I151" s="20"/>
    </row>
    <row r="152" spans="1:10" x14ac:dyDescent="0.2">
      <c r="A152" s="234"/>
      <c r="C152" s="105"/>
      <c r="F152" s="20" t="s">
        <v>261</v>
      </c>
      <c r="G152" s="21"/>
      <c r="H152" s="20"/>
      <c r="I152" s="20"/>
    </row>
    <row r="153" spans="1:10" x14ac:dyDescent="0.2">
      <c r="A153" s="234"/>
      <c r="C153" s="18"/>
      <c r="D153" s="21"/>
      <c r="E153" s="21"/>
      <c r="F153" s="573" t="s">
        <v>61</v>
      </c>
      <c r="G153" s="21"/>
      <c r="H153" s="20"/>
      <c r="I153" s="20"/>
    </row>
  </sheetData>
  <phoneticPr fontId="0" type="noConversion"/>
  <hyperlinks>
    <hyperlink ref="F153" location="'Selection Sheet'!B8" display="Selection Sheet / Contact" xr:uid="{B27F5105-7D2B-4B13-912B-B0D0899C335C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>
    <oddFooter>Page &amp;P of &amp;N</oddFooter>
  </headerFooter>
  <ignoredErrors>
    <ignoredError sqref="H11:H23 F24:K142 F23:G23 I23:K23 G146:K148 G144:K144 G143:K143 G145:K145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R220"/>
  <sheetViews>
    <sheetView zoomScaleNormal="100" workbookViewId="0">
      <pane xSplit="3" ySplit="10" topLeftCell="F23" activePane="bottomRight" state="frozen"/>
      <selection pane="topRight" activeCell="A23" sqref="A23"/>
      <selection pane="bottomLeft" activeCell="A23" sqref="A23"/>
      <selection pane="bottomRight" activeCell="F23" sqref="F23"/>
    </sheetView>
  </sheetViews>
  <sheetFormatPr defaultColWidth="9.42578125" defaultRowHeight="12.75" outlineLevelRow="1" x14ac:dyDescent="0.2"/>
  <cols>
    <col min="1" max="1" width="2" style="10" customWidth="1"/>
    <col min="2" max="2" width="8.5703125" style="10" customWidth="1"/>
    <col min="3" max="3" width="14.5703125" style="10" customWidth="1"/>
    <col min="4" max="4" width="7.5703125" style="105" hidden="1" customWidth="1"/>
    <col min="5" max="5" width="3" style="105" hidden="1" customWidth="1"/>
    <col min="6" max="6" width="19.5703125" style="61" customWidth="1"/>
    <col min="7" max="7" width="17.5703125" style="61" customWidth="1"/>
    <col min="8" max="8" width="15.42578125" style="10" customWidth="1"/>
    <col min="9" max="10" width="20.42578125" style="61" customWidth="1"/>
    <col min="11" max="11" width="19.42578125" style="66" customWidth="1"/>
    <col min="12" max="12" width="18.42578125" style="66" customWidth="1"/>
    <col min="13" max="13" width="23.42578125" style="61" customWidth="1"/>
    <col min="14" max="14" width="27.5703125" style="61" customWidth="1"/>
    <col min="15" max="15" width="13.5703125" style="10" customWidth="1"/>
    <col min="16" max="16" width="21" style="61" customWidth="1"/>
    <col min="17" max="17" width="17.42578125" style="61" customWidth="1"/>
    <col min="18" max="18" width="17" style="10" customWidth="1"/>
    <col min="19" max="16384" width="9.42578125" style="10"/>
  </cols>
  <sheetData>
    <row r="1" spans="1:18" ht="18" x14ac:dyDescent="0.2">
      <c r="A1" s="104" t="s">
        <v>139</v>
      </c>
      <c r="C1" s="34"/>
      <c r="D1" s="34"/>
      <c r="E1" s="34"/>
      <c r="F1" s="104" t="s">
        <v>140</v>
      </c>
      <c r="G1" s="19"/>
      <c r="H1" s="20"/>
      <c r="I1" s="20"/>
      <c r="J1" s="10"/>
      <c r="K1" s="10"/>
      <c r="L1" s="10"/>
      <c r="M1" s="10"/>
      <c r="N1" s="10"/>
      <c r="P1" s="10"/>
      <c r="Q1" s="10"/>
    </row>
    <row r="2" spans="1:18" ht="14.25" customHeight="1" x14ac:dyDescent="0.2">
      <c r="F2" s="39" t="s">
        <v>262</v>
      </c>
      <c r="G2" s="21"/>
      <c r="H2" s="20"/>
      <c r="I2" s="20"/>
      <c r="J2" s="10"/>
      <c r="K2" s="10"/>
      <c r="L2" s="10"/>
      <c r="M2" s="10"/>
      <c r="N2" s="10"/>
      <c r="P2" s="10"/>
      <c r="Q2" s="10"/>
    </row>
    <row r="3" spans="1:18" ht="12.75" hidden="1" customHeight="1" x14ac:dyDescent="0.2">
      <c r="C3" s="18"/>
      <c r="D3" s="18"/>
      <c r="E3" s="18"/>
      <c r="F3" s="21"/>
      <c r="G3" s="21"/>
      <c r="H3" s="20"/>
      <c r="I3" s="20"/>
      <c r="J3" s="10"/>
      <c r="K3" s="10"/>
      <c r="L3" s="10"/>
      <c r="M3" s="10"/>
      <c r="N3" s="10"/>
      <c r="P3" s="10"/>
      <c r="Q3" s="10"/>
    </row>
    <row r="4" spans="1:18" ht="15.75" x14ac:dyDescent="0.2">
      <c r="C4" s="22" t="s">
        <v>142</v>
      </c>
      <c r="D4" s="22"/>
      <c r="E4" s="22"/>
      <c r="F4" s="95" t="str">
        <f>'Selection Sheet'!B8</f>
        <v>England</v>
      </c>
      <c r="G4" s="20"/>
      <c r="H4" s="20"/>
      <c r="I4" s="20"/>
      <c r="J4" s="10"/>
      <c r="K4" s="10"/>
      <c r="L4" s="10"/>
      <c r="M4" s="10"/>
      <c r="N4" s="10"/>
      <c r="P4" s="10"/>
      <c r="Q4" s="10"/>
    </row>
    <row r="5" spans="1:18" hidden="1" x14ac:dyDescent="0.2">
      <c r="G5" s="10"/>
      <c r="I5" s="20"/>
      <c r="J5" s="10"/>
      <c r="K5" s="10"/>
      <c r="L5" s="10"/>
      <c r="M5" s="10"/>
      <c r="N5" s="10"/>
      <c r="P5" s="10"/>
      <c r="Q5" s="10"/>
    </row>
    <row r="6" spans="1:18" hidden="1" x14ac:dyDescent="0.2">
      <c r="C6" s="23"/>
      <c r="D6" s="23"/>
      <c r="E6" s="23"/>
      <c r="F6" s="101"/>
      <c r="G6" s="10"/>
      <c r="I6" s="20"/>
      <c r="J6" s="10"/>
      <c r="K6" s="10"/>
      <c r="L6" s="10"/>
      <c r="M6" s="10"/>
      <c r="N6" s="10"/>
      <c r="P6" s="10"/>
      <c r="Q6" s="10"/>
    </row>
    <row r="7" spans="1:18" x14ac:dyDescent="0.2">
      <c r="C7" s="23" t="s">
        <v>143</v>
      </c>
      <c r="D7" s="23"/>
      <c r="E7" s="23"/>
      <c r="F7" s="101" t="str">
        <f>'Selection Sheet'!$B$11</f>
        <v>ENG</v>
      </c>
      <c r="G7" s="25"/>
      <c r="H7" s="24"/>
      <c r="I7" s="24"/>
      <c r="J7" s="24"/>
      <c r="K7" s="122" t="s">
        <v>263</v>
      </c>
      <c r="L7" s="123"/>
      <c r="M7" s="10"/>
      <c r="N7" s="10"/>
      <c r="P7" s="10"/>
      <c r="Q7" s="10"/>
    </row>
    <row r="8" spans="1:18" s="93" customFormat="1" x14ac:dyDescent="0.2">
      <c r="A8" s="96"/>
      <c r="B8" s="96"/>
      <c r="C8" s="94" t="s">
        <v>147</v>
      </c>
      <c r="D8" s="94"/>
      <c r="E8" s="94"/>
      <c r="F8" s="114" t="s">
        <v>264</v>
      </c>
      <c r="G8" s="115" t="s">
        <v>265</v>
      </c>
      <c r="H8" s="162" t="s">
        <v>265</v>
      </c>
      <c r="I8" s="114" t="s">
        <v>266</v>
      </c>
      <c r="J8" s="115" t="s">
        <v>267</v>
      </c>
      <c r="K8" s="118" t="s">
        <v>268</v>
      </c>
      <c r="L8" s="119" t="s">
        <v>269</v>
      </c>
      <c r="M8" s="114"/>
      <c r="N8" s="115"/>
      <c r="O8" s="165" t="s">
        <v>270</v>
      </c>
      <c r="P8" s="114"/>
      <c r="Q8" s="115"/>
      <c r="R8" s="165" t="s">
        <v>271</v>
      </c>
    </row>
    <row r="9" spans="1:18" s="96" customFormat="1" x14ac:dyDescent="0.2">
      <c r="B9" s="97"/>
      <c r="C9" s="113" t="s">
        <v>154</v>
      </c>
      <c r="D9" s="113"/>
      <c r="E9" s="113"/>
      <c r="F9" s="120" t="s">
        <v>272</v>
      </c>
      <c r="G9" s="121" t="s">
        <v>273</v>
      </c>
      <c r="H9" s="159" t="s">
        <v>264</v>
      </c>
      <c r="I9" s="117"/>
      <c r="J9" s="97"/>
      <c r="K9" s="97"/>
      <c r="L9" s="116"/>
      <c r="M9" s="120" t="s">
        <v>274</v>
      </c>
      <c r="N9" s="121" t="s">
        <v>270</v>
      </c>
      <c r="O9" s="166" t="s">
        <v>274</v>
      </c>
      <c r="P9" s="120" t="s">
        <v>275</v>
      </c>
      <c r="Q9" s="121" t="s">
        <v>271</v>
      </c>
      <c r="R9" s="166" t="s">
        <v>275</v>
      </c>
    </row>
    <row r="10" spans="1:18" ht="60" customHeight="1" x14ac:dyDescent="0.2">
      <c r="B10" s="235"/>
      <c r="C10" s="236"/>
      <c r="D10" s="448"/>
      <c r="E10" s="448"/>
      <c r="F10" s="280" t="s">
        <v>910</v>
      </c>
      <c r="G10" s="281" t="s">
        <v>911</v>
      </c>
      <c r="H10" s="282" t="s">
        <v>276</v>
      </c>
      <c r="I10" s="62" t="s">
        <v>912</v>
      </c>
      <c r="J10" s="63" t="s">
        <v>913</v>
      </c>
      <c r="K10" s="576" t="s">
        <v>914</v>
      </c>
      <c r="L10" s="577" t="s">
        <v>915</v>
      </c>
      <c r="M10" s="128" t="s">
        <v>887</v>
      </c>
      <c r="N10" s="161" t="s">
        <v>888</v>
      </c>
      <c r="O10" s="60" t="s">
        <v>277</v>
      </c>
      <c r="P10" s="62" t="s">
        <v>889</v>
      </c>
      <c r="Q10" s="63" t="s">
        <v>890</v>
      </c>
      <c r="R10" s="52" t="s">
        <v>278</v>
      </c>
    </row>
    <row r="11" spans="1:18" hidden="1" outlineLevel="1" x14ac:dyDescent="0.2">
      <c r="A11" s="248">
        <f>DATE(LEFT(D11,4)+IF(E11&lt;4,1,0),E11,1)</f>
        <v>40634</v>
      </c>
      <c r="B11" s="45" t="s">
        <v>166</v>
      </c>
      <c r="C11" s="132" t="s">
        <v>167</v>
      </c>
      <c r="D11" s="449" t="str">
        <f>IF(B11="",D10,LEFT(B11,7))</f>
        <v>2011-12</v>
      </c>
      <c r="E11" s="450">
        <f>MONTH(1&amp;LEFT(C11,3))</f>
        <v>4</v>
      </c>
      <c r="F11" s="419">
        <f>IFERROR(VLOOKUP( CONCATENATE($D11,$F$7,$E11), Raw!$A$5:$BC$10127,MATCH(F$9,Raw!$A$3:$BC$3,0), 0), "-")</f>
        <v>1399</v>
      </c>
      <c r="G11" s="102">
        <f>IFERROR(VLOOKUP( CONCATENATE($D11,$F$7,$E11), Raw!$A$5:$BC$10127,MATCH(G$9,Raw!$A$3:$BC$3,0), 0), "-")</f>
        <v>1002</v>
      </c>
      <c r="H11" s="71">
        <f t="shared" ref="H11:H49" si="0">IF( ISERROR(G11/F11), "-", G11/F11)</f>
        <v>0.71622587562544671</v>
      </c>
      <c r="I11" s="187" t="s">
        <v>80</v>
      </c>
      <c r="J11" s="155" t="s">
        <v>80</v>
      </c>
      <c r="K11" s="578" t="s">
        <v>80</v>
      </c>
      <c r="L11" s="579" t="s">
        <v>80</v>
      </c>
      <c r="M11" s="153">
        <f>IFERROR(VLOOKUP( CONCATENATE($D11,$F$7,$E11), Raw!$A$5:$BC$10127,MATCH(M$9,Raw!$A$3:$BC$3,0), 0), "-")</f>
        <v>839</v>
      </c>
      <c r="N11" s="409">
        <f>IFERROR(VLOOKUP( CONCATENATE($D11,$F$7,$E11), Raw!$A$5:$BC$10127,MATCH(N$9,Raw!$A$3:$BC$3,0), 0), "-")</f>
        <v>775</v>
      </c>
      <c r="O11" s="71">
        <f t="shared" ref="O11:O42" si="1">IF( ISERROR(N11/M11), "-", N11/M11)</f>
        <v>0.92371871275327766</v>
      </c>
      <c r="P11" s="187">
        <f>IFERROR(VLOOKUP( CONCATENATE($D11,$F$7,$E11), Raw!$A$5:$BC$10127,MATCH(P$9,Raw!$A$3:$BC$3,0), 0), "-")</f>
        <v>52</v>
      </c>
      <c r="Q11" s="155">
        <f>IFERROR(VLOOKUP( CONCATENATE($D11,$F$7,$E11), Raw!$A$5:$BC$10127,MATCH(Q$9,Raw!$A$3:$BC$3,0), 0), "-")</f>
        <v>36</v>
      </c>
      <c r="R11" s="125">
        <f t="shared" ref="R11:R36" si="2">IF( ISERROR(Q11/P11), "-", Q11/P11)</f>
        <v>0.69230769230769229</v>
      </c>
    </row>
    <row r="12" spans="1:18" hidden="1" outlineLevel="1" x14ac:dyDescent="0.2">
      <c r="A12" s="248">
        <f t="shared" ref="A12:A22" si="3">DATE(LEFT(D12,4)+IF(E12&lt;4,1,0),E12,1)</f>
        <v>40664</v>
      </c>
      <c r="B12" s="27"/>
      <c r="C12" s="26" t="s">
        <v>168</v>
      </c>
      <c r="D12" s="451" t="str">
        <f t="shared" ref="D12:D22" si="4">IF(B12="",D11,LEFT(B12,7))</f>
        <v>2011-12</v>
      </c>
      <c r="E12" s="452">
        <f t="shared" ref="E12:E22" si="5">MONTH(1&amp;LEFT(C12,3))</f>
        <v>5</v>
      </c>
      <c r="F12" s="419">
        <f>IFERROR(VLOOKUP( CONCATENATE($D12,$F$7,$E12), Raw!$A$5:$BC$10127,MATCH(F$9,Raw!$A$3:$BC$3,0), 0), "-")</f>
        <v>1466</v>
      </c>
      <c r="G12" s="102">
        <f>IFERROR(VLOOKUP( CONCATENATE($D12,$F$7,$E12), Raw!$A$5:$BC$10127,MATCH(G$9,Raw!$A$3:$BC$3,0), 0), "-")</f>
        <v>1012</v>
      </c>
      <c r="H12" s="71">
        <f t="shared" si="0"/>
        <v>0.69031377899045021</v>
      </c>
      <c r="I12" s="187" t="s">
        <v>80</v>
      </c>
      <c r="J12" s="155" t="s">
        <v>80</v>
      </c>
      <c r="K12" s="578" t="s">
        <v>80</v>
      </c>
      <c r="L12" s="579" t="s">
        <v>80</v>
      </c>
      <c r="M12" s="153">
        <f>IFERROR(VLOOKUP( CONCATENATE($D12,$F$7,$E12), Raw!$A$5:$BC$10127,MATCH(M$9,Raw!$A$3:$BC$3,0), 0), "-")</f>
        <v>885</v>
      </c>
      <c r="N12" s="409">
        <f>IFERROR(VLOOKUP( CONCATENATE($D12,$F$7,$E12), Raw!$A$5:$BC$10127,MATCH(N$9,Raw!$A$3:$BC$3,0), 0), "-")</f>
        <v>787</v>
      </c>
      <c r="O12" s="71">
        <f t="shared" si="1"/>
        <v>0.88926553672316389</v>
      </c>
      <c r="P12" s="187">
        <f>IFERROR(VLOOKUP( CONCATENATE($D12,$F$7,$E12), Raw!$A$5:$BC$10127,MATCH(P$9,Raw!$A$3:$BC$3,0), 0), "-")</f>
        <v>48</v>
      </c>
      <c r="Q12" s="155">
        <f>IFERROR(VLOOKUP( CONCATENATE($D12,$F$7,$E12), Raw!$A$5:$BC$10127,MATCH(Q$9,Raw!$A$3:$BC$3,0), 0), "-")</f>
        <v>31</v>
      </c>
      <c r="R12" s="125">
        <f t="shared" si="2"/>
        <v>0.64583333333333337</v>
      </c>
    </row>
    <row r="13" spans="1:18" hidden="1" outlineLevel="1" x14ac:dyDescent="0.2">
      <c r="A13" s="248">
        <f t="shared" si="3"/>
        <v>40695</v>
      </c>
      <c r="B13" s="27"/>
      <c r="C13" s="26" t="s">
        <v>169</v>
      </c>
      <c r="D13" s="451" t="str">
        <f t="shared" si="4"/>
        <v>2011-12</v>
      </c>
      <c r="E13" s="452">
        <f t="shared" si="5"/>
        <v>6</v>
      </c>
      <c r="F13" s="419">
        <f>IFERROR(VLOOKUP( CONCATENATE($D13,$F$7,$E13), Raw!$A$5:$BC$10127,MATCH(F$9,Raw!$A$3:$BC$3,0), 0), "-")</f>
        <v>1501</v>
      </c>
      <c r="G13" s="102">
        <f>IFERROR(VLOOKUP( CONCATENATE($D13,$F$7,$E13), Raw!$A$5:$BC$10127,MATCH(G$9,Raw!$A$3:$BC$3,0), 0), "-")</f>
        <v>1076</v>
      </c>
      <c r="H13" s="71">
        <f t="shared" si="0"/>
        <v>0.71685542971352434</v>
      </c>
      <c r="I13" s="187" t="s">
        <v>80</v>
      </c>
      <c r="J13" s="155" t="s">
        <v>80</v>
      </c>
      <c r="K13" s="578" t="s">
        <v>80</v>
      </c>
      <c r="L13" s="579" t="s">
        <v>80</v>
      </c>
      <c r="M13" s="153">
        <f>IFERROR(VLOOKUP( CONCATENATE($D13,$F$7,$E13), Raw!$A$5:$BC$10127,MATCH(M$9,Raw!$A$3:$BC$3,0), 0), "-")</f>
        <v>873</v>
      </c>
      <c r="N13" s="409">
        <f>IFERROR(VLOOKUP( CONCATENATE($D13,$F$7,$E13), Raw!$A$5:$BC$10127,MATCH(N$9,Raw!$A$3:$BC$3,0), 0), "-")</f>
        <v>772</v>
      </c>
      <c r="O13" s="71">
        <f t="shared" si="1"/>
        <v>0.88430698739977087</v>
      </c>
      <c r="P13" s="187">
        <f>IFERROR(VLOOKUP( CONCATENATE($D13,$F$7,$E13), Raw!$A$5:$BC$10127,MATCH(P$9,Raw!$A$3:$BC$3,0), 0), "-")</f>
        <v>35</v>
      </c>
      <c r="Q13" s="155">
        <f>IFERROR(VLOOKUP( CONCATENATE($D13,$F$7,$E13), Raw!$A$5:$BC$10127,MATCH(Q$9,Raw!$A$3:$BC$3,0), 0), "-")</f>
        <v>17</v>
      </c>
      <c r="R13" s="125">
        <f t="shared" si="2"/>
        <v>0.48571428571428571</v>
      </c>
    </row>
    <row r="14" spans="1:18" hidden="1" outlineLevel="1" x14ac:dyDescent="0.2">
      <c r="A14" s="248">
        <f t="shared" si="3"/>
        <v>40725</v>
      </c>
      <c r="B14" s="27"/>
      <c r="C14" s="26" t="s">
        <v>170</v>
      </c>
      <c r="D14" s="451" t="str">
        <f t="shared" si="4"/>
        <v>2011-12</v>
      </c>
      <c r="E14" s="452">
        <f t="shared" si="5"/>
        <v>7</v>
      </c>
      <c r="F14" s="419">
        <f>IFERROR(VLOOKUP( CONCATENATE($D14,$F$7,$E14), Raw!$A$5:$BC$10127,MATCH(F$9,Raw!$A$3:$BC$3,0), 0), "-")</f>
        <v>1439</v>
      </c>
      <c r="G14" s="102">
        <f>IFERROR(VLOOKUP( CONCATENATE($D14,$F$7,$E14), Raw!$A$5:$BC$10127,MATCH(G$9,Raw!$A$3:$BC$3,0), 0), "-")</f>
        <v>1069</v>
      </c>
      <c r="H14" s="71">
        <f t="shared" si="0"/>
        <v>0.74287699791521888</v>
      </c>
      <c r="I14" s="187" t="s">
        <v>80</v>
      </c>
      <c r="J14" s="155" t="s">
        <v>80</v>
      </c>
      <c r="K14" s="578" t="s">
        <v>80</v>
      </c>
      <c r="L14" s="579" t="s">
        <v>80</v>
      </c>
      <c r="M14" s="153">
        <f>IFERROR(VLOOKUP( CONCATENATE($D14,$F$7,$E14), Raw!$A$5:$BC$10127,MATCH(M$9,Raw!$A$3:$BC$3,0), 0), "-")</f>
        <v>957</v>
      </c>
      <c r="N14" s="409">
        <f>IFERROR(VLOOKUP( CONCATENATE($D14,$F$7,$E14), Raw!$A$5:$BC$10127,MATCH(N$9,Raw!$A$3:$BC$3,0), 0), "-")</f>
        <v>851</v>
      </c>
      <c r="O14" s="71">
        <f t="shared" si="1"/>
        <v>0.88923719958202718</v>
      </c>
      <c r="P14" s="187">
        <f>IFERROR(VLOOKUP( CONCATENATE($D14,$F$7,$E14), Raw!$A$5:$BC$10127,MATCH(P$9,Raw!$A$3:$BC$3,0), 0), "-")</f>
        <v>37</v>
      </c>
      <c r="Q14" s="155">
        <f>IFERROR(VLOOKUP( CONCATENATE($D14,$F$7,$E14), Raw!$A$5:$BC$10127,MATCH(Q$9,Raw!$A$3:$BC$3,0), 0), "-")</f>
        <v>19</v>
      </c>
      <c r="R14" s="125">
        <f t="shared" si="2"/>
        <v>0.51351351351351349</v>
      </c>
    </row>
    <row r="15" spans="1:18" hidden="1" outlineLevel="1" x14ac:dyDescent="0.2">
      <c r="A15" s="248">
        <f t="shared" si="3"/>
        <v>40756</v>
      </c>
      <c r="B15" s="27"/>
      <c r="C15" s="26" t="s">
        <v>171</v>
      </c>
      <c r="D15" s="451" t="str">
        <f t="shared" si="4"/>
        <v>2011-12</v>
      </c>
      <c r="E15" s="452">
        <f t="shared" si="5"/>
        <v>8</v>
      </c>
      <c r="F15" s="419">
        <f>IFERROR(VLOOKUP( CONCATENATE($D15,$F$7,$E15), Raw!$A$5:$BC$10127,MATCH(F$9,Raw!$A$3:$BC$3,0), 0), "-")</f>
        <v>1313</v>
      </c>
      <c r="G15" s="102">
        <f>IFERROR(VLOOKUP( CONCATENATE($D15,$F$7,$E15), Raw!$A$5:$BC$10127,MATCH(G$9,Raw!$A$3:$BC$3,0), 0), "-")</f>
        <v>983</v>
      </c>
      <c r="H15" s="71">
        <f t="shared" si="0"/>
        <v>0.74866717440974861</v>
      </c>
      <c r="I15" s="187" t="s">
        <v>80</v>
      </c>
      <c r="J15" s="155" t="s">
        <v>80</v>
      </c>
      <c r="K15" s="578" t="s">
        <v>80</v>
      </c>
      <c r="L15" s="579" t="s">
        <v>80</v>
      </c>
      <c r="M15" s="153">
        <f>IFERROR(VLOOKUP( CONCATENATE($D15,$F$7,$E15), Raw!$A$5:$BC$10127,MATCH(M$9,Raw!$A$3:$BC$3,0), 0), "-")</f>
        <v>733</v>
      </c>
      <c r="N15" s="409">
        <f>IFERROR(VLOOKUP( CONCATENATE($D15,$F$7,$E15), Raw!$A$5:$BC$10127,MATCH(N$9,Raw!$A$3:$BC$3,0), 0), "-")</f>
        <v>676</v>
      </c>
      <c r="O15" s="71">
        <f t="shared" si="1"/>
        <v>0.922237380627558</v>
      </c>
      <c r="P15" s="187">
        <f>IFERROR(VLOOKUP( CONCATENATE($D15,$F$7,$E15), Raw!$A$5:$BC$10127,MATCH(P$9,Raw!$A$3:$BC$3,0), 0), "-")</f>
        <v>35</v>
      </c>
      <c r="Q15" s="155">
        <f>IFERROR(VLOOKUP( CONCATENATE($D15,$F$7,$E15), Raw!$A$5:$BC$10127,MATCH(Q$9,Raw!$A$3:$BC$3,0), 0), "-")</f>
        <v>15</v>
      </c>
      <c r="R15" s="125">
        <f t="shared" si="2"/>
        <v>0.42857142857142855</v>
      </c>
    </row>
    <row r="16" spans="1:18" hidden="1" outlineLevel="1" x14ac:dyDescent="0.2">
      <c r="A16" s="248">
        <f t="shared" si="3"/>
        <v>40787</v>
      </c>
      <c r="B16" s="27"/>
      <c r="C16" s="26" t="s">
        <v>172</v>
      </c>
      <c r="D16" s="451" t="str">
        <f t="shared" si="4"/>
        <v>2011-12</v>
      </c>
      <c r="E16" s="452">
        <f t="shared" si="5"/>
        <v>9</v>
      </c>
      <c r="F16" s="419">
        <f>IFERROR(VLOOKUP( CONCATENATE($D16,$F$7,$E16), Raw!$A$5:$BC$10127,MATCH(F$9,Raw!$A$3:$BC$3,0), 0), "-")</f>
        <v>1316</v>
      </c>
      <c r="G16" s="102">
        <f>IFERROR(VLOOKUP( CONCATENATE($D16,$F$7,$E16), Raw!$A$5:$BC$10127,MATCH(G$9,Raw!$A$3:$BC$3,0), 0), "-")</f>
        <v>1009</v>
      </c>
      <c r="H16" s="71">
        <f t="shared" si="0"/>
        <v>0.76671732522796354</v>
      </c>
      <c r="I16" s="187" t="s">
        <v>80</v>
      </c>
      <c r="J16" s="155" t="s">
        <v>80</v>
      </c>
      <c r="K16" s="578" t="s">
        <v>80</v>
      </c>
      <c r="L16" s="579" t="s">
        <v>80</v>
      </c>
      <c r="M16" s="153">
        <f>IFERROR(VLOOKUP( CONCATENATE($D16,$F$7,$E16), Raw!$A$5:$BC$10127,MATCH(M$9,Raw!$A$3:$BC$3,0), 0), "-")</f>
        <v>894</v>
      </c>
      <c r="N16" s="409">
        <f>IFERROR(VLOOKUP( CONCATENATE($D16,$F$7,$E16), Raw!$A$5:$BC$10127,MATCH(N$9,Raw!$A$3:$BC$3,0), 0), "-")</f>
        <v>791</v>
      </c>
      <c r="O16" s="71">
        <f t="shared" si="1"/>
        <v>0.88478747203579422</v>
      </c>
      <c r="P16" s="187">
        <f>IFERROR(VLOOKUP( CONCATENATE($D16,$F$7,$E16), Raw!$A$5:$BC$10127,MATCH(P$9,Raw!$A$3:$BC$3,0), 0), "-")</f>
        <v>25</v>
      </c>
      <c r="Q16" s="155">
        <f>IFERROR(VLOOKUP( CONCATENATE($D16,$F$7,$E16), Raw!$A$5:$BC$10127,MATCH(Q$9,Raw!$A$3:$BC$3,0), 0), "-")</f>
        <v>15</v>
      </c>
      <c r="R16" s="125">
        <f t="shared" si="2"/>
        <v>0.6</v>
      </c>
    </row>
    <row r="17" spans="1:18" hidden="1" outlineLevel="1" x14ac:dyDescent="0.2">
      <c r="A17" s="248">
        <f t="shared" si="3"/>
        <v>40817</v>
      </c>
      <c r="B17" s="27"/>
      <c r="C17" s="26" t="s">
        <v>173</v>
      </c>
      <c r="D17" s="451" t="str">
        <f t="shared" si="4"/>
        <v>2011-12</v>
      </c>
      <c r="E17" s="452">
        <f t="shared" si="5"/>
        <v>10</v>
      </c>
      <c r="F17" s="419">
        <f>IFERROR(VLOOKUP( CONCATENATE($D17,$F$7,$E17), Raw!$A$5:$BC$10127,MATCH(F$9,Raw!$A$3:$BC$3,0), 0), "-")</f>
        <v>1396</v>
      </c>
      <c r="G17" s="102">
        <f>IFERROR(VLOOKUP( CONCATENATE($D17,$F$7,$E17), Raw!$A$5:$BC$10127,MATCH(G$9,Raw!$A$3:$BC$3,0), 0), "-")</f>
        <v>1033</v>
      </c>
      <c r="H17" s="71">
        <f t="shared" si="0"/>
        <v>0.73997134670487108</v>
      </c>
      <c r="I17" s="187" t="s">
        <v>80</v>
      </c>
      <c r="J17" s="155" t="s">
        <v>80</v>
      </c>
      <c r="K17" s="578" t="s">
        <v>80</v>
      </c>
      <c r="L17" s="579" t="s">
        <v>80</v>
      </c>
      <c r="M17" s="153">
        <f>IFERROR(VLOOKUP( CONCATENATE($D17,$F$7,$E17), Raw!$A$5:$BC$10127,MATCH(M$9,Raw!$A$3:$BC$3,0), 0), "-")</f>
        <v>945</v>
      </c>
      <c r="N17" s="409">
        <f>IFERROR(VLOOKUP( CONCATENATE($D17,$F$7,$E17), Raw!$A$5:$BC$10127,MATCH(N$9,Raw!$A$3:$BC$3,0), 0), "-")</f>
        <v>860</v>
      </c>
      <c r="O17" s="71">
        <f t="shared" si="1"/>
        <v>0.91005291005291</v>
      </c>
      <c r="P17" s="187">
        <f>IFERROR(VLOOKUP( CONCATENATE($D17,$F$7,$E17), Raw!$A$5:$BC$10127,MATCH(P$9,Raw!$A$3:$BC$3,0), 0), "-")</f>
        <v>28</v>
      </c>
      <c r="Q17" s="155">
        <f>IFERROR(VLOOKUP( CONCATENATE($D17,$F$7,$E17), Raw!$A$5:$BC$10127,MATCH(Q$9,Raw!$A$3:$BC$3,0), 0), "-")</f>
        <v>10</v>
      </c>
      <c r="R17" s="125">
        <f t="shared" si="2"/>
        <v>0.35714285714285715</v>
      </c>
    </row>
    <row r="18" spans="1:18" hidden="1" outlineLevel="1" x14ac:dyDescent="0.2">
      <c r="A18" s="248">
        <f t="shared" si="3"/>
        <v>40848</v>
      </c>
      <c r="B18" s="27"/>
      <c r="C18" s="26" t="s">
        <v>174</v>
      </c>
      <c r="D18" s="451" t="str">
        <f t="shared" si="4"/>
        <v>2011-12</v>
      </c>
      <c r="E18" s="452">
        <f t="shared" si="5"/>
        <v>11</v>
      </c>
      <c r="F18" s="419">
        <f>IFERROR(VLOOKUP( CONCATENATE($D18,$F$7,$E18), Raw!$A$5:$BC$10127,MATCH(F$9,Raw!$A$3:$BC$3,0), 0), "-")</f>
        <v>1416</v>
      </c>
      <c r="G18" s="102">
        <f>IFERROR(VLOOKUP( CONCATENATE($D18,$F$7,$E18), Raw!$A$5:$BC$10127,MATCH(G$9,Raw!$A$3:$BC$3,0), 0), "-")</f>
        <v>1065</v>
      </c>
      <c r="H18" s="71">
        <f t="shared" si="0"/>
        <v>0.7521186440677966</v>
      </c>
      <c r="I18" s="187" t="s">
        <v>80</v>
      </c>
      <c r="J18" s="155" t="s">
        <v>80</v>
      </c>
      <c r="K18" s="578" t="s">
        <v>80</v>
      </c>
      <c r="L18" s="579" t="s">
        <v>80</v>
      </c>
      <c r="M18" s="153">
        <f>IFERROR(VLOOKUP( CONCATENATE($D18,$F$7,$E18), Raw!$A$5:$BC$10127,MATCH(M$9,Raw!$A$3:$BC$3,0), 0), "-")</f>
        <v>929</v>
      </c>
      <c r="N18" s="409">
        <f>IFERROR(VLOOKUP( CONCATENATE($D18,$F$7,$E18), Raw!$A$5:$BC$10127,MATCH(N$9,Raw!$A$3:$BC$3,0), 0), "-")</f>
        <v>844</v>
      </c>
      <c r="O18" s="71">
        <f t="shared" si="1"/>
        <v>0.90850376749192685</v>
      </c>
      <c r="P18" s="187">
        <f>IFERROR(VLOOKUP( CONCATENATE($D18,$F$7,$E18), Raw!$A$5:$BC$10127,MATCH(P$9,Raw!$A$3:$BC$3,0), 0), "-")</f>
        <v>37</v>
      </c>
      <c r="Q18" s="155">
        <f>IFERROR(VLOOKUP( CONCATENATE($D18,$F$7,$E18), Raw!$A$5:$BC$10127,MATCH(Q$9,Raw!$A$3:$BC$3,0), 0), "-")</f>
        <v>18</v>
      </c>
      <c r="R18" s="125">
        <f t="shared" si="2"/>
        <v>0.48648648648648651</v>
      </c>
    </row>
    <row r="19" spans="1:18" hidden="1" outlineLevel="1" x14ac:dyDescent="0.2">
      <c r="A19" s="248">
        <f t="shared" si="3"/>
        <v>40878</v>
      </c>
      <c r="B19" s="27"/>
      <c r="C19" s="26" t="s">
        <v>175</v>
      </c>
      <c r="D19" s="451" t="str">
        <f t="shared" si="4"/>
        <v>2011-12</v>
      </c>
      <c r="E19" s="452">
        <f t="shared" si="5"/>
        <v>12</v>
      </c>
      <c r="F19" s="419">
        <f>IFERROR(VLOOKUP( CONCATENATE($D19,$F$7,$E19), Raw!$A$5:$BC$10127,MATCH(F$9,Raw!$A$3:$BC$3,0), 0), "-")</f>
        <v>1508</v>
      </c>
      <c r="G19" s="102">
        <f>IFERROR(VLOOKUP( CONCATENATE($D19,$F$7,$E19), Raw!$A$5:$BC$10127,MATCH(G$9,Raw!$A$3:$BC$3,0), 0), "-")</f>
        <v>1093</v>
      </c>
      <c r="H19" s="71">
        <f t="shared" si="0"/>
        <v>0.7248010610079576</v>
      </c>
      <c r="I19" s="187" t="s">
        <v>80</v>
      </c>
      <c r="J19" s="155" t="s">
        <v>80</v>
      </c>
      <c r="K19" s="578" t="s">
        <v>80</v>
      </c>
      <c r="L19" s="579" t="s">
        <v>80</v>
      </c>
      <c r="M19" s="153">
        <f>IFERROR(VLOOKUP( CONCATENATE($D19,$F$7,$E19), Raw!$A$5:$BC$10127,MATCH(M$9,Raw!$A$3:$BC$3,0), 0), "-")</f>
        <v>1035</v>
      </c>
      <c r="N19" s="409">
        <f>IFERROR(VLOOKUP( CONCATENATE($D19,$F$7,$E19), Raw!$A$5:$BC$10127,MATCH(N$9,Raw!$A$3:$BC$3,0), 0), "-")</f>
        <v>911</v>
      </c>
      <c r="O19" s="71">
        <f t="shared" si="1"/>
        <v>0.88019323671497585</v>
      </c>
      <c r="P19" s="187">
        <f>IFERROR(VLOOKUP( CONCATENATE($D19,$F$7,$E19), Raw!$A$5:$BC$10127,MATCH(P$9,Raw!$A$3:$BC$3,0), 0), "-")</f>
        <v>39</v>
      </c>
      <c r="Q19" s="155">
        <f>IFERROR(VLOOKUP( CONCATENATE($D19,$F$7,$E19), Raw!$A$5:$BC$10127,MATCH(Q$9,Raw!$A$3:$BC$3,0), 0), "-")</f>
        <v>20</v>
      </c>
      <c r="R19" s="125">
        <f t="shared" si="2"/>
        <v>0.51282051282051277</v>
      </c>
    </row>
    <row r="20" spans="1:18" hidden="1" outlineLevel="1" x14ac:dyDescent="0.2">
      <c r="A20" s="248">
        <f t="shared" si="3"/>
        <v>40909</v>
      </c>
      <c r="B20" s="27"/>
      <c r="C20" s="26" t="s">
        <v>176</v>
      </c>
      <c r="D20" s="451" t="str">
        <f t="shared" si="4"/>
        <v>2011-12</v>
      </c>
      <c r="E20" s="452">
        <f t="shared" si="5"/>
        <v>1</v>
      </c>
      <c r="F20" s="419">
        <f>IFERROR(VLOOKUP( CONCATENATE($D20,$F$7,$E20), Raw!$A$5:$BC$10127,MATCH(F$9,Raw!$A$3:$BC$3,0), 0), "-")</f>
        <v>1484</v>
      </c>
      <c r="G20" s="102">
        <f>IFERROR(VLOOKUP( CONCATENATE($D20,$F$7,$E20), Raw!$A$5:$BC$10127,MATCH(G$9,Raw!$A$3:$BC$3,0), 0), "-")</f>
        <v>1134</v>
      </c>
      <c r="H20" s="71">
        <f t="shared" si="0"/>
        <v>0.76415094339622647</v>
      </c>
      <c r="I20" s="187" t="s">
        <v>80</v>
      </c>
      <c r="J20" s="155" t="s">
        <v>80</v>
      </c>
      <c r="K20" s="578" t="s">
        <v>80</v>
      </c>
      <c r="L20" s="579" t="s">
        <v>80</v>
      </c>
      <c r="M20" s="153">
        <f>IFERROR(VLOOKUP( CONCATENATE($D20,$F$7,$E20), Raw!$A$5:$BC$10127,MATCH(M$9,Raw!$A$3:$BC$3,0), 0), "-")</f>
        <v>957</v>
      </c>
      <c r="N20" s="409">
        <f>IFERROR(VLOOKUP( CONCATENATE($D20,$F$7,$E20), Raw!$A$5:$BC$10127,MATCH(N$9,Raw!$A$3:$BC$3,0), 0), "-")</f>
        <v>875</v>
      </c>
      <c r="O20" s="71">
        <f t="shared" si="1"/>
        <v>0.91431556948798332</v>
      </c>
      <c r="P20" s="187">
        <f>IFERROR(VLOOKUP( CONCATENATE($D20,$F$7,$E20), Raw!$A$5:$BC$10127,MATCH(P$9,Raw!$A$3:$BC$3,0), 0), "-")</f>
        <v>32</v>
      </c>
      <c r="Q20" s="155">
        <f>IFERROR(VLOOKUP( CONCATENATE($D20,$F$7,$E20), Raw!$A$5:$BC$10127,MATCH(Q$9,Raw!$A$3:$BC$3,0), 0), "-")</f>
        <v>18</v>
      </c>
      <c r="R20" s="125">
        <f t="shared" si="2"/>
        <v>0.5625</v>
      </c>
    </row>
    <row r="21" spans="1:18" hidden="1" outlineLevel="1" x14ac:dyDescent="0.2">
      <c r="A21" s="248">
        <f t="shared" si="3"/>
        <v>40940</v>
      </c>
      <c r="B21" s="27"/>
      <c r="C21" s="26" t="s">
        <v>177</v>
      </c>
      <c r="D21" s="451" t="str">
        <f t="shared" si="4"/>
        <v>2011-12</v>
      </c>
      <c r="E21" s="452">
        <f t="shared" si="5"/>
        <v>2</v>
      </c>
      <c r="F21" s="419">
        <f>IFERROR(VLOOKUP( CONCATENATE($D21,$F$7,$E21), Raw!$A$5:$BC$10127,MATCH(F$9,Raw!$A$3:$BC$3,0), 0), "-")</f>
        <v>1383</v>
      </c>
      <c r="G21" s="102">
        <f>IFERROR(VLOOKUP( CONCATENATE($D21,$F$7,$E21), Raw!$A$5:$BC$10127,MATCH(G$9,Raw!$A$3:$BC$3,0), 0), "-")</f>
        <v>1080</v>
      </c>
      <c r="H21" s="71">
        <f t="shared" si="0"/>
        <v>0.78091106290672452</v>
      </c>
      <c r="I21" s="187" t="s">
        <v>80</v>
      </c>
      <c r="J21" s="155" t="s">
        <v>80</v>
      </c>
      <c r="K21" s="578" t="s">
        <v>80</v>
      </c>
      <c r="L21" s="579" t="s">
        <v>80</v>
      </c>
      <c r="M21" s="153">
        <f>IFERROR(VLOOKUP( CONCATENATE($D21,$F$7,$E21), Raw!$A$5:$BC$10127,MATCH(M$9,Raw!$A$3:$BC$3,0), 0), "-")</f>
        <v>939</v>
      </c>
      <c r="N21" s="409">
        <f>IFERROR(VLOOKUP( CONCATENATE($D21,$F$7,$E21), Raw!$A$5:$BC$10127,MATCH(N$9,Raw!$A$3:$BC$3,0), 0), "-")</f>
        <v>843</v>
      </c>
      <c r="O21" s="71">
        <f t="shared" si="1"/>
        <v>0.89776357827476039</v>
      </c>
      <c r="P21" s="187">
        <f>IFERROR(VLOOKUP( CONCATENATE($D21,$F$7,$E21), Raw!$A$5:$BC$10127,MATCH(P$9,Raw!$A$3:$BC$3,0), 0), "-")</f>
        <v>29</v>
      </c>
      <c r="Q21" s="155">
        <f>IFERROR(VLOOKUP( CONCATENATE($D21,$F$7,$E21), Raw!$A$5:$BC$10127,MATCH(Q$9,Raw!$A$3:$BC$3,0), 0), "-")</f>
        <v>18</v>
      </c>
      <c r="R21" s="125">
        <f t="shared" si="2"/>
        <v>0.62068965517241381</v>
      </c>
    </row>
    <row r="22" spans="1:18" hidden="1" outlineLevel="1" x14ac:dyDescent="0.2">
      <c r="A22" s="248">
        <f t="shared" si="3"/>
        <v>40969</v>
      </c>
      <c r="B22" s="27"/>
      <c r="C22" s="26" t="s">
        <v>178</v>
      </c>
      <c r="D22" s="451" t="str">
        <f t="shared" si="4"/>
        <v>2011-12</v>
      </c>
      <c r="E22" s="452">
        <f t="shared" si="5"/>
        <v>3</v>
      </c>
      <c r="F22" s="419">
        <f>IFERROR(VLOOKUP( CONCATENATE($D22,$F$7,$E22), Raw!$A$5:$BC$10127,MATCH(F$9,Raw!$A$3:$BC$3,0), 0), "-")</f>
        <v>1506</v>
      </c>
      <c r="G22" s="102">
        <f>IFERROR(VLOOKUP( CONCATENATE($D22,$F$7,$E22), Raw!$A$5:$BC$10127,MATCH(G$9,Raw!$A$3:$BC$3,0), 0), "-")</f>
        <v>1142</v>
      </c>
      <c r="H22" s="71">
        <f t="shared" si="0"/>
        <v>0.75830013280212483</v>
      </c>
      <c r="I22" s="187" t="s">
        <v>80</v>
      </c>
      <c r="J22" s="155" t="s">
        <v>80</v>
      </c>
      <c r="K22" s="578" t="s">
        <v>80</v>
      </c>
      <c r="L22" s="579" t="s">
        <v>80</v>
      </c>
      <c r="M22" s="153">
        <f>IFERROR(VLOOKUP( CONCATENATE($D22,$F$7,$E22), Raw!$A$5:$BC$10127,MATCH(M$9,Raw!$A$3:$BC$3,0), 0), "-")</f>
        <v>1000</v>
      </c>
      <c r="N22" s="409">
        <f>IFERROR(VLOOKUP( CONCATENATE($D22,$F$7,$E22), Raw!$A$5:$BC$10127,MATCH(N$9,Raw!$A$3:$BC$3,0), 0), "-")</f>
        <v>871</v>
      </c>
      <c r="O22" s="71">
        <f t="shared" si="1"/>
        <v>0.871</v>
      </c>
      <c r="P22" s="187">
        <f>IFERROR(VLOOKUP( CONCATENATE($D22,$F$7,$E22), Raw!$A$5:$BC$10127,MATCH(P$9,Raw!$A$3:$BC$3,0), 0), "-")</f>
        <v>33</v>
      </c>
      <c r="Q22" s="155">
        <f>IFERROR(VLOOKUP( CONCATENATE($D22,$F$7,$E22), Raw!$A$5:$BC$10127,MATCH(Q$9,Raw!$A$3:$BC$3,0), 0), "-")</f>
        <v>21</v>
      </c>
      <c r="R22" s="125">
        <f t="shared" si="2"/>
        <v>0.63636363636363635</v>
      </c>
    </row>
    <row r="23" spans="1:18" collapsed="1" x14ac:dyDescent="0.2">
      <c r="A23" s="248"/>
      <c r="B23" s="31"/>
      <c r="C23" s="32" t="s">
        <v>179</v>
      </c>
      <c r="D23" s="453"/>
      <c r="E23" s="454"/>
      <c r="F23" s="420">
        <f>SUM(F11:F22)</f>
        <v>17127</v>
      </c>
      <c r="G23" s="103">
        <f>SUM(G11:G22)</f>
        <v>12698</v>
      </c>
      <c r="H23" s="72">
        <f t="shared" si="0"/>
        <v>0.74140246394581655</v>
      </c>
      <c r="I23" s="186" t="s">
        <v>80</v>
      </c>
      <c r="J23" s="414" t="s">
        <v>80</v>
      </c>
      <c r="K23" s="580" t="s">
        <v>80</v>
      </c>
      <c r="L23" s="581" t="s">
        <v>80</v>
      </c>
      <c r="M23" s="154">
        <f>SUM(M11:M22)</f>
        <v>10986</v>
      </c>
      <c r="N23" s="410">
        <f>SUM(N11:N22)</f>
        <v>9856</v>
      </c>
      <c r="O23" s="72">
        <f t="shared" si="1"/>
        <v>0.89714181685781902</v>
      </c>
      <c r="P23" s="186">
        <f>SUM(P11:P22)</f>
        <v>430</v>
      </c>
      <c r="Q23" s="414">
        <f>SUM(Q11:Q22)</f>
        <v>238</v>
      </c>
      <c r="R23" s="124">
        <f t="shared" si="2"/>
        <v>0.55348837209302326</v>
      </c>
    </row>
    <row r="24" spans="1:18" hidden="1" outlineLevel="1" x14ac:dyDescent="0.2">
      <c r="A24" s="248">
        <f t="shared" ref="A24:A87" si="6">DATE(LEFT(D24,4)+IF(E24&lt;4,1,0),E24,1)</f>
        <v>41000</v>
      </c>
      <c r="B24" s="27" t="s">
        <v>180</v>
      </c>
      <c r="C24" s="26" t="s">
        <v>167</v>
      </c>
      <c r="D24" s="449" t="str">
        <f t="shared" ref="D24:D35" si="7">IF(B24="",D23,LEFT(B24,7))</f>
        <v>2012-13</v>
      </c>
      <c r="E24" s="450">
        <f t="shared" ref="E24:E87" si="8">MONTH(1&amp;LEFT(C24,3))</f>
        <v>4</v>
      </c>
      <c r="F24" s="419">
        <f>IFERROR(VLOOKUP( CONCATENATE($D24,$F$7,$E24), Raw!$A$5:$BC$10127,MATCH(F$9,Raw!$A$3:$BC$3,0), 0), "-")</f>
        <v>1467</v>
      </c>
      <c r="G24" s="102">
        <f>IFERROR(VLOOKUP( CONCATENATE($D24,$F$7,$E24), Raw!$A$5:$BC$10127,MATCH(G$9,Raw!$A$3:$BC$3,0), 0), "-")</f>
        <v>1155</v>
      </c>
      <c r="H24" s="71">
        <f t="shared" si="0"/>
        <v>0.787321063394683</v>
      </c>
      <c r="I24" s="187" t="s">
        <v>80</v>
      </c>
      <c r="J24" s="155" t="s">
        <v>80</v>
      </c>
      <c r="K24" s="578" t="s">
        <v>80</v>
      </c>
      <c r="L24" s="579" t="s">
        <v>80</v>
      </c>
      <c r="M24" s="153">
        <f>IFERROR(VLOOKUP( CONCATENATE($D24,$F$7,$E24), Raw!$A$5:$BC$10127,MATCH(M$9,Raw!$A$3:$BC$3,0), 0), "-")</f>
        <v>1016</v>
      </c>
      <c r="N24" s="409">
        <f>IFERROR(VLOOKUP( CONCATENATE($D24,$F$7,$E24), Raw!$A$5:$BC$10127,MATCH(N$9,Raw!$A$3:$BC$3,0), 0), "-")</f>
        <v>885</v>
      </c>
      <c r="O24" s="71">
        <f t="shared" si="1"/>
        <v>0.87106299212598426</v>
      </c>
      <c r="P24" s="187">
        <f>IFERROR(VLOOKUP( CONCATENATE($D24,$F$7,$E24), Raw!$A$5:$BC$10127,MATCH(P$9,Raw!$A$3:$BC$3,0), 0), "-")</f>
        <v>28</v>
      </c>
      <c r="Q24" s="155">
        <f>IFERROR(VLOOKUP( CONCATENATE($D24,$F$7,$E24), Raw!$A$5:$BC$10127,MATCH(Q$9,Raw!$A$3:$BC$3,0), 0), "-")</f>
        <v>13</v>
      </c>
      <c r="R24" s="125">
        <f t="shared" si="2"/>
        <v>0.4642857142857143</v>
      </c>
    </row>
    <row r="25" spans="1:18" hidden="1" outlineLevel="1" x14ac:dyDescent="0.2">
      <c r="A25" s="248">
        <f t="shared" si="6"/>
        <v>41030</v>
      </c>
      <c r="B25" s="28"/>
      <c r="C25" s="26" t="s">
        <v>168</v>
      </c>
      <c r="D25" s="451" t="str">
        <f t="shared" si="7"/>
        <v>2012-13</v>
      </c>
      <c r="E25" s="452">
        <f t="shared" si="8"/>
        <v>5</v>
      </c>
      <c r="F25" s="419">
        <f>IFERROR(VLOOKUP( CONCATENATE($D25,$F$7,$E25), Raw!$A$5:$BC$10127,MATCH(F$9,Raw!$A$3:$BC$3,0), 0), "-")</f>
        <v>1525</v>
      </c>
      <c r="G25" s="102">
        <f>IFERROR(VLOOKUP( CONCATENATE($D25,$F$7,$E25), Raw!$A$5:$BC$10127,MATCH(G$9,Raw!$A$3:$BC$3,0), 0), "-")</f>
        <v>1189</v>
      </c>
      <c r="H25" s="71">
        <f t="shared" si="0"/>
        <v>0.77967213114754097</v>
      </c>
      <c r="I25" s="187" t="s">
        <v>80</v>
      </c>
      <c r="J25" s="155" t="s">
        <v>80</v>
      </c>
      <c r="K25" s="578" t="s">
        <v>80</v>
      </c>
      <c r="L25" s="579" t="s">
        <v>80</v>
      </c>
      <c r="M25" s="153">
        <f>IFERROR(VLOOKUP( CONCATENATE($D25,$F$7,$E25), Raw!$A$5:$BC$10127,MATCH(M$9,Raw!$A$3:$BC$3,0), 0), "-")</f>
        <v>1001</v>
      </c>
      <c r="N25" s="409">
        <f>IFERROR(VLOOKUP( CONCATENATE($D25,$F$7,$E25), Raw!$A$5:$BC$10127,MATCH(N$9,Raw!$A$3:$BC$3,0), 0), "-")</f>
        <v>900</v>
      </c>
      <c r="O25" s="71">
        <f t="shared" si="1"/>
        <v>0.89910089910089908</v>
      </c>
      <c r="P25" s="187">
        <f>IFERROR(VLOOKUP( CONCATENATE($D25,$F$7,$E25), Raw!$A$5:$BC$10127,MATCH(P$9,Raw!$A$3:$BC$3,0), 0), "-")</f>
        <v>23</v>
      </c>
      <c r="Q25" s="155">
        <f>IFERROR(VLOOKUP( CONCATENATE($D25,$F$7,$E25), Raw!$A$5:$BC$10127,MATCH(Q$9,Raw!$A$3:$BC$3,0), 0), "-")</f>
        <v>13</v>
      </c>
      <c r="R25" s="125">
        <f t="shared" si="2"/>
        <v>0.56521739130434778</v>
      </c>
    </row>
    <row r="26" spans="1:18" hidden="1" outlineLevel="1" x14ac:dyDescent="0.2">
      <c r="A26" s="248">
        <f t="shared" si="6"/>
        <v>41061</v>
      </c>
      <c r="B26" s="28"/>
      <c r="C26" s="26" t="s">
        <v>169</v>
      </c>
      <c r="D26" s="451" t="str">
        <f t="shared" si="7"/>
        <v>2012-13</v>
      </c>
      <c r="E26" s="452">
        <f t="shared" si="8"/>
        <v>6</v>
      </c>
      <c r="F26" s="419">
        <f>IFERROR(VLOOKUP( CONCATENATE($D26,$F$7,$E26), Raw!$A$5:$BC$10127,MATCH(F$9,Raw!$A$3:$BC$3,0), 0), "-")</f>
        <v>1437</v>
      </c>
      <c r="G26" s="102">
        <f>IFERROR(VLOOKUP( CONCATENATE($D26,$F$7,$E26), Raw!$A$5:$BC$10127,MATCH(G$9,Raw!$A$3:$BC$3,0), 0), "-")</f>
        <v>1058</v>
      </c>
      <c r="H26" s="71">
        <f t="shared" si="0"/>
        <v>0.73625608907446072</v>
      </c>
      <c r="I26" s="187" t="s">
        <v>80</v>
      </c>
      <c r="J26" s="155" t="s">
        <v>80</v>
      </c>
      <c r="K26" s="578" t="s">
        <v>80</v>
      </c>
      <c r="L26" s="579" t="s">
        <v>80</v>
      </c>
      <c r="M26" s="153">
        <f>IFERROR(VLOOKUP( CONCATENATE($D26,$F$7,$E26), Raw!$A$5:$BC$10127,MATCH(M$9,Raw!$A$3:$BC$3,0), 0), "-")</f>
        <v>970</v>
      </c>
      <c r="N26" s="409">
        <f>IFERROR(VLOOKUP( CONCATENATE($D26,$F$7,$E26), Raw!$A$5:$BC$10127,MATCH(N$9,Raw!$A$3:$BC$3,0), 0), "-")</f>
        <v>856</v>
      </c>
      <c r="O26" s="71">
        <f t="shared" si="1"/>
        <v>0.88247422680412368</v>
      </c>
      <c r="P26" s="187">
        <f>IFERROR(VLOOKUP( CONCATENATE($D26,$F$7,$E26), Raw!$A$5:$BC$10127,MATCH(P$9,Raw!$A$3:$BC$3,0), 0), "-")</f>
        <v>18</v>
      </c>
      <c r="Q26" s="155">
        <f>IFERROR(VLOOKUP( CONCATENATE($D26,$F$7,$E26), Raw!$A$5:$BC$10127,MATCH(Q$9,Raw!$A$3:$BC$3,0), 0), "-")</f>
        <v>7</v>
      </c>
      <c r="R26" s="125">
        <f t="shared" si="2"/>
        <v>0.3888888888888889</v>
      </c>
    </row>
    <row r="27" spans="1:18" hidden="1" outlineLevel="1" x14ac:dyDescent="0.2">
      <c r="A27" s="248">
        <f t="shared" si="6"/>
        <v>41091</v>
      </c>
      <c r="B27" s="28"/>
      <c r="C27" s="26" t="s">
        <v>170</v>
      </c>
      <c r="D27" s="451" t="str">
        <f t="shared" si="7"/>
        <v>2012-13</v>
      </c>
      <c r="E27" s="452">
        <f t="shared" si="8"/>
        <v>7</v>
      </c>
      <c r="F27" s="419">
        <f>IFERROR(VLOOKUP( CONCATENATE($D27,$F$7,$E27), Raw!$A$5:$BC$10127,MATCH(F$9,Raw!$A$3:$BC$3,0), 0), "-")</f>
        <v>1442</v>
      </c>
      <c r="G27" s="102">
        <f>IFERROR(VLOOKUP( CONCATENATE($D27,$F$7,$E27), Raw!$A$5:$BC$10127,MATCH(G$9,Raw!$A$3:$BC$3,0), 0), "-")</f>
        <v>1127</v>
      </c>
      <c r="H27" s="71">
        <f t="shared" si="0"/>
        <v>0.78155339805825241</v>
      </c>
      <c r="I27" s="187" t="s">
        <v>80</v>
      </c>
      <c r="J27" s="155" t="s">
        <v>80</v>
      </c>
      <c r="K27" s="578" t="s">
        <v>80</v>
      </c>
      <c r="L27" s="579" t="s">
        <v>80</v>
      </c>
      <c r="M27" s="153">
        <f>IFERROR(VLOOKUP( CONCATENATE($D27,$F$7,$E27), Raw!$A$5:$BC$10127,MATCH(M$9,Raw!$A$3:$BC$3,0), 0), "-")</f>
        <v>1022</v>
      </c>
      <c r="N27" s="409">
        <f>IFERROR(VLOOKUP( CONCATENATE($D27,$F$7,$E27), Raw!$A$5:$BC$10127,MATCH(N$9,Raw!$A$3:$BC$3,0), 0), "-")</f>
        <v>927</v>
      </c>
      <c r="O27" s="71">
        <f t="shared" si="1"/>
        <v>0.90704500978473579</v>
      </c>
      <c r="P27" s="187">
        <f>IFERROR(VLOOKUP( CONCATENATE($D27,$F$7,$E27), Raw!$A$5:$BC$10127,MATCH(P$9,Raw!$A$3:$BC$3,0), 0), "-")</f>
        <v>26</v>
      </c>
      <c r="Q27" s="155">
        <f>IFERROR(VLOOKUP( CONCATENATE($D27,$F$7,$E27), Raw!$A$5:$BC$10127,MATCH(Q$9,Raw!$A$3:$BC$3,0), 0), "-")</f>
        <v>10</v>
      </c>
      <c r="R27" s="125">
        <f t="shared" si="2"/>
        <v>0.38461538461538464</v>
      </c>
    </row>
    <row r="28" spans="1:18" hidden="1" outlineLevel="1" x14ac:dyDescent="0.2">
      <c r="A28" s="248">
        <f t="shared" si="6"/>
        <v>41122</v>
      </c>
      <c r="B28" s="28"/>
      <c r="C28" s="26" t="s">
        <v>171</v>
      </c>
      <c r="D28" s="451" t="str">
        <f t="shared" si="7"/>
        <v>2012-13</v>
      </c>
      <c r="E28" s="452">
        <f t="shared" si="8"/>
        <v>8</v>
      </c>
      <c r="F28" s="419">
        <f>IFERROR(VLOOKUP( CONCATENATE($D28,$F$7,$E28), Raw!$A$5:$BC$10127,MATCH(F$9,Raw!$A$3:$BC$3,0), 0), "-")</f>
        <v>1287</v>
      </c>
      <c r="G28" s="102">
        <f>IFERROR(VLOOKUP( CONCATENATE($D28,$F$7,$E28), Raw!$A$5:$BC$10127,MATCH(G$9,Raw!$A$3:$BC$3,0), 0), "-")</f>
        <v>984</v>
      </c>
      <c r="H28" s="71">
        <f t="shared" si="0"/>
        <v>0.76456876456876455</v>
      </c>
      <c r="I28" s="187" t="s">
        <v>80</v>
      </c>
      <c r="J28" s="155" t="s">
        <v>80</v>
      </c>
      <c r="K28" s="578" t="s">
        <v>80</v>
      </c>
      <c r="L28" s="579" t="s">
        <v>80</v>
      </c>
      <c r="M28" s="153">
        <f>IFERROR(VLOOKUP( CONCATENATE($D28,$F$7,$E28), Raw!$A$5:$BC$10127,MATCH(M$9,Raw!$A$3:$BC$3,0), 0), "-")</f>
        <v>954</v>
      </c>
      <c r="N28" s="409">
        <f>IFERROR(VLOOKUP( CONCATENATE($D28,$F$7,$E28), Raw!$A$5:$BC$10127,MATCH(N$9,Raw!$A$3:$BC$3,0), 0), "-")</f>
        <v>835</v>
      </c>
      <c r="O28" s="71">
        <f t="shared" si="1"/>
        <v>0.87526205450733752</v>
      </c>
      <c r="P28" s="187">
        <f>IFERROR(VLOOKUP( CONCATENATE($D28,$F$7,$E28), Raw!$A$5:$BC$10127,MATCH(P$9,Raw!$A$3:$BC$3,0), 0), "-")</f>
        <v>17</v>
      </c>
      <c r="Q28" s="155">
        <f>IFERROR(VLOOKUP( CONCATENATE($D28,$F$7,$E28), Raw!$A$5:$BC$10127,MATCH(Q$9,Raw!$A$3:$BC$3,0), 0), "-")</f>
        <v>7</v>
      </c>
      <c r="R28" s="125">
        <f t="shared" si="2"/>
        <v>0.41176470588235292</v>
      </c>
    </row>
    <row r="29" spans="1:18" hidden="1" outlineLevel="1" x14ac:dyDescent="0.2">
      <c r="A29" s="248">
        <f t="shared" si="6"/>
        <v>41153</v>
      </c>
      <c r="B29" s="28"/>
      <c r="C29" s="26" t="s">
        <v>172</v>
      </c>
      <c r="D29" s="451" t="str">
        <f t="shared" si="7"/>
        <v>2012-13</v>
      </c>
      <c r="E29" s="452">
        <f t="shared" si="8"/>
        <v>9</v>
      </c>
      <c r="F29" s="419">
        <f>IFERROR(VLOOKUP( CONCATENATE($D29,$F$7,$E29), Raw!$A$5:$BC$10127,MATCH(F$9,Raw!$A$3:$BC$3,0), 0), "-")</f>
        <v>1268</v>
      </c>
      <c r="G29" s="102">
        <f>IFERROR(VLOOKUP( CONCATENATE($D29,$F$7,$E29), Raw!$A$5:$BC$10127,MATCH(G$9,Raw!$A$3:$BC$3,0), 0), "-")</f>
        <v>980</v>
      </c>
      <c r="H29" s="71">
        <f t="shared" si="0"/>
        <v>0.77287066246056779</v>
      </c>
      <c r="I29" s="187" t="s">
        <v>80</v>
      </c>
      <c r="J29" s="155" t="s">
        <v>80</v>
      </c>
      <c r="K29" s="578" t="s">
        <v>80</v>
      </c>
      <c r="L29" s="579" t="s">
        <v>80</v>
      </c>
      <c r="M29" s="153">
        <f>IFERROR(VLOOKUP( CONCATENATE($D29,$F$7,$E29), Raw!$A$5:$BC$10127,MATCH(M$9,Raw!$A$3:$BC$3,0), 0), "-")</f>
        <v>995</v>
      </c>
      <c r="N29" s="409">
        <f>IFERROR(VLOOKUP( CONCATENATE($D29,$F$7,$E29), Raw!$A$5:$BC$10127,MATCH(N$9,Raw!$A$3:$BC$3,0), 0), "-")</f>
        <v>874</v>
      </c>
      <c r="O29" s="71">
        <f t="shared" si="1"/>
        <v>0.87839195979899498</v>
      </c>
      <c r="P29" s="187">
        <f>IFERROR(VLOOKUP( CONCATENATE($D29,$F$7,$E29), Raw!$A$5:$BC$10127,MATCH(P$9,Raw!$A$3:$BC$3,0), 0), "-")</f>
        <v>20</v>
      </c>
      <c r="Q29" s="155">
        <f>IFERROR(VLOOKUP( CONCATENATE($D29,$F$7,$E29), Raw!$A$5:$BC$10127,MATCH(Q$9,Raw!$A$3:$BC$3,0), 0), "-")</f>
        <v>5</v>
      </c>
      <c r="R29" s="125">
        <f t="shared" si="2"/>
        <v>0.25</v>
      </c>
    </row>
    <row r="30" spans="1:18" hidden="1" outlineLevel="1" x14ac:dyDescent="0.2">
      <c r="A30" s="248">
        <f t="shared" si="6"/>
        <v>41183</v>
      </c>
      <c r="B30" s="28"/>
      <c r="C30" s="26" t="s">
        <v>173</v>
      </c>
      <c r="D30" s="451" t="str">
        <f t="shared" si="7"/>
        <v>2012-13</v>
      </c>
      <c r="E30" s="452">
        <f t="shared" si="8"/>
        <v>10</v>
      </c>
      <c r="F30" s="419">
        <f>IFERROR(VLOOKUP( CONCATENATE($D30,$F$7,$E30), Raw!$A$5:$BC$10127,MATCH(F$9,Raw!$A$3:$BC$3,0), 0), "-")</f>
        <v>1412</v>
      </c>
      <c r="G30" s="102">
        <f>IFERROR(VLOOKUP( CONCATENATE($D30,$F$7,$E30), Raw!$A$5:$BC$10127,MATCH(G$9,Raw!$A$3:$BC$3,0), 0), "-")</f>
        <v>1105</v>
      </c>
      <c r="H30" s="71">
        <f t="shared" si="0"/>
        <v>0.78257790368271951</v>
      </c>
      <c r="I30" s="187" t="s">
        <v>80</v>
      </c>
      <c r="J30" s="155" t="s">
        <v>80</v>
      </c>
      <c r="K30" s="578" t="s">
        <v>80</v>
      </c>
      <c r="L30" s="579" t="s">
        <v>80</v>
      </c>
      <c r="M30" s="153">
        <f>IFERROR(VLOOKUP( CONCATENATE($D30,$F$7,$E30), Raw!$A$5:$BC$10127,MATCH(M$9,Raw!$A$3:$BC$3,0), 0), "-")</f>
        <v>1089</v>
      </c>
      <c r="N30" s="409">
        <f>IFERROR(VLOOKUP( CONCATENATE($D30,$F$7,$E30), Raw!$A$5:$BC$10127,MATCH(N$9,Raw!$A$3:$BC$3,0), 0), "-")</f>
        <v>965</v>
      </c>
      <c r="O30" s="71">
        <f t="shared" si="1"/>
        <v>0.8861340679522498</v>
      </c>
      <c r="P30" s="187">
        <f>IFERROR(VLOOKUP( CONCATENATE($D30,$F$7,$E30), Raw!$A$5:$BC$10127,MATCH(P$9,Raw!$A$3:$BC$3,0), 0), "-")</f>
        <v>18</v>
      </c>
      <c r="Q30" s="155">
        <f>IFERROR(VLOOKUP( CONCATENATE($D30,$F$7,$E30), Raw!$A$5:$BC$10127,MATCH(Q$9,Raw!$A$3:$BC$3,0), 0), "-")</f>
        <v>12</v>
      </c>
      <c r="R30" s="125">
        <f t="shared" si="2"/>
        <v>0.66666666666666663</v>
      </c>
    </row>
    <row r="31" spans="1:18" hidden="1" outlineLevel="1" x14ac:dyDescent="0.2">
      <c r="A31" s="248">
        <f t="shared" si="6"/>
        <v>41214</v>
      </c>
      <c r="B31" s="28"/>
      <c r="C31" s="26" t="s">
        <v>174</v>
      </c>
      <c r="D31" s="451" t="str">
        <f t="shared" si="7"/>
        <v>2012-13</v>
      </c>
      <c r="E31" s="452">
        <f t="shared" si="8"/>
        <v>11</v>
      </c>
      <c r="F31" s="419">
        <f>IFERROR(VLOOKUP( CONCATENATE($D31,$F$7,$E31), Raw!$A$5:$BC$10127,MATCH(F$9,Raw!$A$3:$BC$3,0), 0), "-")</f>
        <v>1280</v>
      </c>
      <c r="G31" s="102">
        <f>IFERROR(VLOOKUP( CONCATENATE($D31,$F$7,$E31), Raw!$A$5:$BC$10127,MATCH(G$9,Raw!$A$3:$BC$3,0), 0), "-")</f>
        <v>998</v>
      </c>
      <c r="H31" s="71">
        <f t="shared" si="0"/>
        <v>0.77968749999999998</v>
      </c>
      <c r="I31" s="187" t="s">
        <v>80</v>
      </c>
      <c r="J31" s="155" t="s">
        <v>80</v>
      </c>
      <c r="K31" s="578" t="s">
        <v>80</v>
      </c>
      <c r="L31" s="579" t="s">
        <v>80</v>
      </c>
      <c r="M31" s="153">
        <f>IFERROR(VLOOKUP( CONCATENATE($D31,$F$7,$E31), Raw!$A$5:$BC$10127,MATCH(M$9,Raw!$A$3:$BC$3,0), 0), "-")</f>
        <v>1059</v>
      </c>
      <c r="N31" s="409">
        <f>IFERROR(VLOOKUP( CONCATENATE($D31,$F$7,$E31), Raw!$A$5:$BC$10127,MATCH(N$9,Raw!$A$3:$BC$3,0), 0), "-")</f>
        <v>926</v>
      </c>
      <c r="O31" s="71">
        <f t="shared" si="1"/>
        <v>0.87440982058545802</v>
      </c>
      <c r="P31" s="187">
        <f>IFERROR(VLOOKUP( CONCATENATE($D31,$F$7,$E31), Raw!$A$5:$BC$10127,MATCH(P$9,Raw!$A$3:$BC$3,0), 0), "-")</f>
        <v>12</v>
      </c>
      <c r="Q31" s="155">
        <f>IFERROR(VLOOKUP( CONCATENATE($D31,$F$7,$E31), Raw!$A$5:$BC$10127,MATCH(Q$9,Raw!$A$3:$BC$3,0), 0), "-")</f>
        <v>6</v>
      </c>
      <c r="R31" s="125">
        <f t="shared" si="2"/>
        <v>0.5</v>
      </c>
    </row>
    <row r="32" spans="1:18" hidden="1" outlineLevel="1" x14ac:dyDescent="0.2">
      <c r="A32" s="248">
        <f t="shared" si="6"/>
        <v>41244</v>
      </c>
      <c r="B32" s="28"/>
      <c r="C32" s="26" t="s">
        <v>175</v>
      </c>
      <c r="D32" s="451" t="str">
        <f t="shared" si="7"/>
        <v>2012-13</v>
      </c>
      <c r="E32" s="452">
        <f t="shared" si="8"/>
        <v>12</v>
      </c>
      <c r="F32" s="419">
        <f>IFERROR(VLOOKUP( CONCATENATE($D32,$F$7,$E32), Raw!$A$5:$BC$10127,MATCH(F$9,Raw!$A$3:$BC$3,0), 0), "-")</f>
        <v>1497</v>
      </c>
      <c r="G32" s="102">
        <f>IFERROR(VLOOKUP( CONCATENATE($D32,$F$7,$E32), Raw!$A$5:$BC$10127,MATCH(G$9,Raw!$A$3:$BC$3,0), 0), "-")</f>
        <v>1160</v>
      </c>
      <c r="H32" s="71">
        <f t="shared" si="0"/>
        <v>0.77488309953239809</v>
      </c>
      <c r="I32" s="187" t="s">
        <v>80</v>
      </c>
      <c r="J32" s="155" t="s">
        <v>80</v>
      </c>
      <c r="K32" s="578" t="s">
        <v>80</v>
      </c>
      <c r="L32" s="579" t="s">
        <v>80</v>
      </c>
      <c r="M32" s="153">
        <f>IFERROR(VLOOKUP( CONCATENATE($D32,$F$7,$E32), Raw!$A$5:$BC$10127,MATCH(M$9,Raw!$A$3:$BC$3,0), 0), "-")</f>
        <v>1146</v>
      </c>
      <c r="N32" s="409">
        <f>IFERROR(VLOOKUP( CONCATENATE($D32,$F$7,$E32), Raw!$A$5:$BC$10127,MATCH(N$9,Raw!$A$3:$BC$3,0), 0), "-")</f>
        <v>993</v>
      </c>
      <c r="O32" s="71">
        <f t="shared" si="1"/>
        <v>0.86649214659685869</v>
      </c>
      <c r="P32" s="187">
        <f>IFERROR(VLOOKUP( CONCATENATE($D32,$F$7,$E32), Raw!$A$5:$BC$10127,MATCH(P$9,Raw!$A$3:$BC$3,0), 0), "-")</f>
        <v>27</v>
      </c>
      <c r="Q32" s="155">
        <f>IFERROR(VLOOKUP( CONCATENATE($D32,$F$7,$E32), Raw!$A$5:$BC$10127,MATCH(Q$9,Raw!$A$3:$BC$3,0), 0), "-")</f>
        <v>11</v>
      </c>
      <c r="R32" s="125">
        <f t="shared" si="2"/>
        <v>0.40740740740740738</v>
      </c>
    </row>
    <row r="33" spans="1:18" hidden="1" outlineLevel="1" x14ac:dyDescent="0.2">
      <c r="A33" s="248">
        <f t="shared" si="6"/>
        <v>41275</v>
      </c>
      <c r="B33" s="28"/>
      <c r="C33" s="26" t="s">
        <v>176</v>
      </c>
      <c r="D33" s="451" t="str">
        <f t="shared" si="7"/>
        <v>2012-13</v>
      </c>
      <c r="E33" s="452">
        <f t="shared" si="8"/>
        <v>1</v>
      </c>
      <c r="F33" s="419">
        <f>IFERROR(VLOOKUP( CONCATENATE($D33,$F$7,$E33), Raw!$A$5:$BC$10127,MATCH(F$9,Raw!$A$3:$BC$3,0), 0), "-")</f>
        <v>1466</v>
      </c>
      <c r="G33" s="102">
        <f>IFERROR(VLOOKUP( CONCATENATE($D33,$F$7,$E33), Raw!$A$5:$BC$10127,MATCH(G$9,Raw!$A$3:$BC$3,0), 0), "-")</f>
        <v>1160</v>
      </c>
      <c r="H33" s="71">
        <f t="shared" si="0"/>
        <v>0.79126875852660306</v>
      </c>
      <c r="I33" s="187" t="s">
        <v>80</v>
      </c>
      <c r="J33" s="155" t="s">
        <v>80</v>
      </c>
      <c r="K33" s="578" t="s">
        <v>80</v>
      </c>
      <c r="L33" s="579" t="s">
        <v>80</v>
      </c>
      <c r="M33" s="153">
        <f>IFERROR(VLOOKUP( CONCATENATE($D33,$F$7,$E33), Raw!$A$5:$BC$10127,MATCH(M$9,Raw!$A$3:$BC$3,0), 0), "-")</f>
        <v>1115</v>
      </c>
      <c r="N33" s="409">
        <f>IFERROR(VLOOKUP( CONCATENATE($D33,$F$7,$E33), Raw!$A$5:$BC$10127,MATCH(N$9,Raw!$A$3:$BC$3,0), 0), "-")</f>
        <v>1003</v>
      </c>
      <c r="O33" s="71">
        <f t="shared" si="1"/>
        <v>0.89955156950672643</v>
      </c>
      <c r="P33" s="187">
        <f>IFERROR(VLOOKUP( CONCATENATE($D33,$F$7,$E33), Raw!$A$5:$BC$10127,MATCH(P$9,Raw!$A$3:$BC$3,0), 0), "-")</f>
        <v>30</v>
      </c>
      <c r="Q33" s="155">
        <f>IFERROR(VLOOKUP( CONCATENATE($D33,$F$7,$E33), Raw!$A$5:$BC$10127,MATCH(Q$9,Raw!$A$3:$BC$3,0), 0), "-")</f>
        <v>15</v>
      </c>
      <c r="R33" s="125">
        <f t="shared" si="2"/>
        <v>0.5</v>
      </c>
    </row>
    <row r="34" spans="1:18" hidden="1" outlineLevel="1" x14ac:dyDescent="0.2">
      <c r="A34" s="248">
        <f t="shared" si="6"/>
        <v>41306</v>
      </c>
      <c r="B34" s="28"/>
      <c r="C34" s="26" t="s">
        <v>177</v>
      </c>
      <c r="D34" s="451" t="str">
        <f t="shared" si="7"/>
        <v>2012-13</v>
      </c>
      <c r="E34" s="452">
        <f t="shared" si="8"/>
        <v>2</v>
      </c>
      <c r="F34" s="419">
        <f>IFERROR(VLOOKUP( CONCATENATE($D34,$F$7,$E34), Raw!$A$5:$BC$10127,MATCH(F$9,Raw!$A$3:$BC$3,0), 0), "-")</f>
        <v>1347</v>
      </c>
      <c r="G34" s="102">
        <f>IFERROR(VLOOKUP( CONCATENATE($D34,$F$7,$E34), Raw!$A$5:$BC$10127,MATCH(G$9,Raw!$A$3:$BC$3,0), 0), "-")</f>
        <v>1055</v>
      </c>
      <c r="H34" s="71">
        <f t="shared" si="0"/>
        <v>0.78322197475872313</v>
      </c>
      <c r="I34" s="187" t="s">
        <v>80</v>
      </c>
      <c r="J34" s="155" t="s">
        <v>80</v>
      </c>
      <c r="K34" s="578" t="s">
        <v>80</v>
      </c>
      <c r="L34" s="579" t="s">
        <v>80</v>
      </c>
      <c r="M34" s="153">
        <f>IFERROR(VLOOKUP( CONCATENATE($D34,$F$7,$E34), Raw!$A$5:$BC$10127,MATCH(M$9,Raw!$A$3:$BC$3,0), 0), "-")</f>
        <v>1034</v>
      </c>
      <c r="N34" s="409">
        <f>IFERROR(VLOOKUP( CONCATENATE($D34,$F$7,$E34), Raw!$A$5:$BC$10127,MATCH(N$9,Raw!$A$3:$BC$3,0), 0), "-")</f>
        <v>921</v>
      </c>
      <c r="O34" s="71">
        <f t="shared" si="1"/>
        <v>0.89071566731141194</v>
      </c>
      <c r="P34" s="187">
        <f>IFERROR(VLOOKUP( CONCATENATE($D34,$F$7,$E34), Raw!$A$5:$BC$10127,MATCH(P$9,Raw!$A$3:$BC$3,0), 0), "-")</f>
        <v>21</v>
      </c>
      <c r="Q34" s="155">
        <f>IFERROR(VLOOKUP( CONCATENATE($D34,$F$7,$E34), Raw!$A$5:$BC$10127,MATCH(Q$9,Raw!$A$3:$BC$3,0), 0), "-")</f>
        <v>12</v>
      </c>
      <c r="R34" s="125">
        <f t="shared" si="2"/>
        <v>0.5714285714285714</v>
      </c>
    </row>
    <row r="35" spans="1:18" hidden="1" outlineLevel="1" x14ac:dyDescent="0.2">
      <c r="A35" s="248">
        <f t="shared" si="6"/>
        <v>41334</v>
      </c>
      <c r="B35" s="28"/>
      <c r="C35" s="26" t="s">
        <v>178</v>
      </c>
      <c r="D35" s="451" t="str">
        <f t="shared" si="7"/>
        <v>2012-13</v>
      </c>
      <c r="E35" s="452">
        <f t="shared" si="8"/>
        <v>3</v>
      </c>
      <c r="F35" s="419">
        <f>IFERROR(VLOOKUP( CONCATENATE($D35,$F$7,$E35), Raw!$A$5:$BC$10127,MATCH(F$9,Raw!$A$3:$BC$3,0), 0), "-")</f>
        <v>1561</v>
      </c>
      <c r="G35" s="102">
        <f>IFERROR(VLOOKUP( CONCATENATE($D35,$F$7,$E35), Raw!$A$5:$BC$10127,MATCH(G$9,Raw!$A$3:$BC$3,0), 0), "-")</f>
        <v>1211</v>
      </c>
      <c r="H35" s="71">
        <f t="shared" si="0"/>
        <v>0.77578475336322872</v>
      </c>
      <c r="I35" s="187" t="s">
        <v>80</v>
      </c>
      <c r="J35" s="155" t="s">
        <v>80</v>
      </c>
      <c r="K35" s="578" t="s">
        <v>80</v>
      </c>
      <c r="L35" s="579" t="s">
        <v>80</v>
      </c>
      <c r="M35" s="153">
        <f>IFERROR(VLOOKUP( CONCATENATE($D35,$F$7,$E35), Raw!$A$5:$BC$10127,MATCH(M$9,Raw!$A$3:$BC$3,0), 0), "-")</f>
        <v>1063</v>
      </c>
      <c r="N35" s="409">
        <f>IFERROR(VLOOKUP( CONCATENATE($D35,$F$7,$E35), Raw!$A$5:$BC$10127,MATCH(N$9,Raw!$A$3:$BC$3,0), 0), "-")</f>
        <v>957</v>
      </c>
      <c r="O35" s="71">
        <f t="shared" si="1"/>
        <v>0.90028222013170278</v>
      </c>
      <c r="P35" s="187">
        <f>IFERROR(VLOOKUP( CONCATENATE($D35,$F$7,$E35), Raw!$A$5:$BC$10127,MATCH(P$9,Raw!$A$3:$BC$3,0), 0), "-")</f>
        <v>24</v>
      </c>
      <c r="Q35" s="155">
        <f>IFERROR(VLOOKUP( CONCATENATE($D35,$F$7,$E35), Raw!$A$5:$BC$10127,MATCH(Q$9,Raw!$A$3:$BC$3,0), 0), "-")</f>
        <v>14</v>
      </c>
      <c r="R35" s="125">
        <f t="shared" si="2"/>
        <v>0.58333333333333337</v>
      </c>
    </row>
    <row r="36" spans="1:18" collapsed="1" x14ac:dyDescent="0.2">
      <c r="A36" s="248"/>
      <c r="B36" s="29"/>
      <c r="C36" s="33" t="s">
        <v>181</v>
      </c>
      <c r="D36" s="453"/>
      <c r="E36" s="454"/>
      <c r="F36" s="420">
        <f>SUM(F24:F35)</f>
        <v>16989</v>
      </c>
      <c r="G36" s="103">
        <f>SUM(G24:G35)</f>
        <v>13182</v>
      </c>
      <c r="H36" s="72">
        <f t="shared" si="0"/>
        <v>0.77591382659367825</v>
      </c>
      <c r="I36" s="186" t="s">
        <v>80</v>
      </c>
      <c r="J36" s="414" t="s">
        <v>80</v>
      </c>
      <c r="K36" s="580" t="s">
        <v>80</v>
      </c>
      <c r="L36" s="581" t="s">
        <v>80</v>
      </c>
      <c r="M36" s="154">
        <f>SUM(M24:M35)</f>
        <v>12464</v>
      </c>
      <c r="N36" s="410">
        <f>SUM(N24:N35)</f>
        <v>11042</v>
      </c>
      <c r="O36" s="72">
        <f t="shared" si="1"/>
        <v>0.88591142490372277</v>
      </c>
      <c r="P36" s="186">
        <f>SUM(P24:P35)</f>
        <v>264</v>
      </c>
      <c r="Q36" s="414">
        <f>SUM(Q24:Q35)</f>
        <v>125</v>
      </c>
      <c r="R36" s="124">
        <f t="shared" si="2"/>
        <v>0.47348484848484851</v>
      </c>
    </row>
    <row r="37" spans="1:18" hidden="1" outlineLevel="1" x14ac:dyDescent="0.2">
      <c r="A37" s="248">
        <f>DATE(LEFT(D37,4)+IF(E37&lt;4,1,0),E37,1)</f>
        <v>41365</v>
      </c>
      <c r="B37" s="27" t="s">
        <v>182</v>
      </c>
      <c r="C37" s="26" t="s">
        <v>167</v>
      </c>
      <c r="D37" s="449" t="str">
        <f t="shared" ref="D37:D48" si="9">IF(B37="",D36,LEFT(B37,7))</f>
        <v>2013-14</v>
      </c>
      <c r="E37" s="450">
        <f>MONTH(1&amp;LEFT(C37,3))</f>
        <v>4</v>
      </c>
      <c r="F37" s="419">
        <f>IFERROR(VLOOKUP( CONCATENATE($D37,$F$7,$E37), Raw!$A$5:$BC$10127,MATCH(F$9,Raw!$A$3:$BC$3,0), 0), "-")</f>
        <v>1428</v>
      </c>
      <c r="G37" s="102">
        <f>IFERROR(VLOOKUP( CONCATENATE($D37,$F$7,$E37), Raw!$A$5:$BC$10127,MATCH(G$9,Raw!$A$3:$BC$3,0), 0), "-")</f>
        <v>1128</v>
      </c>
      <c r="H37" s="71">
        <f t="shared" si="0"/>
        <v>0.78991596638655459</v>
      </c>
      <c r="I37" s="188" t="s">
        <v>80</v>
      </c>
      <c r="J37" s="415" t="s">
        <v>80</v>
      </c>
      <c r="K37" s="582" t="s">
        <v>80</v>
      </c>
      <c r="L37" s="583" t="s">
        <v>80</v>
      </c>
      <c r="M37" s="153">
        <f>IFERROR(VLOOKUP( CONCATENATE($D37,$F$7,$E37), Raw!$A$5:$BC$10127,MATCH(M$9,Raw!$A$3:$BC$3,0), 0), "-")</f>
        <v>1100</v>
      </c>
      <c r="N37" s="409">
        <f>IFERROR(VLOOKUP( CONCATENATE($D37,$F$7,$E37), Raw!$A$5:$BC$10127,MATCH(N$9,Raw!$A$3:$BC$3,0), 0), "-")</f>
        <v>973</v>
      </c>
      <c r="O37" s="71">
        <f t="shared" si="1"/>
        <v>0.88454545454545452</v>
      </c>
      <c r="P37" s="255"/>
      <c r="Q37" s="257"/>
      <c r="R37" s="141"/>
    </row>
    <row r="38" spans="1:18" hidden="1" outlineLevel="1" x14ac:dyDescent="0.2">
      <c r="A38" s="248">
        <f t="shared" si="6"/>
        <v>41395</v>
      </c>
      <c r="B38" s="28"/>
      <c r="C38" s="26" t="s">
        <v>168</v>
      </c>
      <c r="D38" s="451" t="str">
        <f t="shared" si="9"/>
        <v>2013-14</v>
      </c>
      <c r="E38" s="452">
        <f t="shared" si="8"/>
        <v>5</v>
      </c>
      <c r="F38" s="419">
        <f>IFERROR(VLOOKUP( CONCATENATE($D38,$F$7,$E38), Raw!$A$5:$BC$10127,MATCH(F$9,Raw!$A$3:$BC$3,0), 0), "-")</f>
        <v>1421</v>
      </c>
      <c r="G38" s="102">
        <f>IFERROR(VLOOKUP( CONCATENATE($D38,$F$7,$E38), Raw!$A$5:$BC$10127,MATCH(G$9,Raw!$A$3:$BC$3,0), 0), "-")</f>
        <v>1107</v>
      </c>
      <c r="H38" s="71">
        <f t="shared" si="0"/>
        <v>0.77902885292047852</v>
      </c>
      <c r="I38" s="187" t="s">
        <v>80</v>
      </c>
      <c r="J38" s="155" t="s">
        <v>80</v>
      </c>
      <c r="K38" s="578" t="s">
        <v>80</v>
      </c>
      <c r="L38" s="579" t="s">
        <v>80</v>
      </c>
      <c r="M38" s="153">
        <f>IFERROR(VLOOKUP( CONCATENATE($D38,$F$7,$E38), Raw!$A$5:$BC$10127,MATCH(M$9,Raw!$A$3:$BC$3,0), 0), "-")</f>
        <v>1114</v>
      </c>
      <c r="N38" s="409">
        <f>IFERROR(VLOOKUP( CONCATENATE($D38,$F$7,$E38), Raw!$A$5:$BC$10127,MATCH(N$9,Raw!$A$3:$BC$3,0), 0), "-")</f>
        <v>1009</v>
      </c>
      <c r="O38" s="71">
        <f t="shared" si="1"/>
        <v>0.90574506283662481</v>
      </c>
      <c r="P38" s="255"/>
      <c r="Q38" s="257"/>
      <c r="R38" s="141"/>
    </row>
    <row r="39" spans="1:18" hidden="1" outlineLevel="1" x14ac:dyDescent="0.2">
      <c r="A39" s="248">
        <f t="shared" si="6"/>
        <v>41426</v>
      </c>
      <c r="B39" s="28"/>
      <c r="C39" s="26" t="s">
        <v>169</v>
      </c>
      <c r="D39" s="451" t="str">
        <f t="shared" si="9"/>
        <v>2013-14</v>
      </c>
      <c r="E39" s="452">
        <f t="shared" si="8"/>
        <v>6</v>
      </c>
      <c r="F39" s="419">
        <f>IFERROR(VLOOKUP( CONCATENATE($D39,$F$7,$E39), Raw!$A$5:$BC$10127,MATCH(F$9,Raw!$A$3:$BC$3,0), 0), "-")</f>
        <v>1418</v>
      </c>
      <c r="G39" s="102">
        <f>IFERROR(VLOOKUP( CONCATENATE($D39,$F$7,$E39), Raw!$A$5:$BC$10127,MATCH(G$9,Raw!$A$3:$BC$3,0), 0), "-")</f>
        <v>1165</v>
      </c>
      <c r="H39" s="71">
        <f t="shared" si="0"/>
        <v>0.82157968970380824</v>
      </c>
      <c r="I39" s="187" t="s">
        <v>80</v>
      </c>
      <c r="J39" s="155" t="s">
        <v>80</v>
      </c>
      <c r="K39" s="578" t="s">
        <v>80</v>
      </c>
      <c r="L39" s="579" t="s">
        <v>80</v>
      </c>
      <c r="M39" s="153">
        <f>IFERROR(VLOOKUP( CONCATENATE($D39,$F$7,$E39), Raw!$A$5:$BC$10127,MATCH(M$9,Raw!$A$3:$BC$3,0), 0), "-")</f>
        <v>1045</v>
      </c>
      <c r="N39" s="409">
        <f>IFERROR(VLOOKUP( CONCATENATE($D39,$F$7,$E39), Raw!$A$5:$BC$10127,MATCH(N$9,Raw!$A$3:$BC$3,0), 0), "-")</f>
        <v>961</v>
      </c>
      <c r="O39" s="71">
        <f t="shared" si="1"/>
        <v>0.91961722488038278</v>
      </c>
      <c r="P39" s="255"/>
      <c r="Q39" s="257"/>
      <c r="R39" s="141"/>
    </row>
    <row r="40" spans="1:18" hidden="1" outlineLevel="1" x14ac:dyDescent="0.2">
      <c r="A40" s="248">
        <f t="shared" si="6"/>
        <v>41456</v>
      </c>
      <c r="B40" s="28"/>
      <c r="C40" s="26" t="s">
        <v>170</v>
      </c>
      <c r="D40" s="451" t="str">
        <f t="shared" si="9"/>
        <v>2013-14</v>
      </c>
      <c r="E40" s="452">
        <f t="shared" si="8"/>
        <v>7</v>
      </c>
      <c r="F40" s="419">
        <f>IFERROR(VLOOKUP( CONCATENATE($D40,$F$7,$E40), Raw!$A$5:$BC$10127,MATCH(F$9,Raw!$A$3:$BC$3,0), 0), "-")</f>
        <v>1379</v>
      </c>
      <c r="G40" s="102">
        <f>IFERROR(VLOOKUP( CONCATENATE($D40,$F$7,$E40), Raw!$A$5:$BC$10127,MATCH(G$9,Raw!$A$3:$BC$3,0), 0), "-")</f>
        <v>1109</v>
      </c>
      <c r="H40" s="71">
        <f t="shared" si="0"/>
        <v>0.80420594633792608</v>
      </c>
      <c r="I40" s="187" t="s">
        <v>80</v>
      </c>
      <c r="J40" s="155" t="s">
        <v>80</v>
      </c>
      <c r="K40" s="578" t="s">
        <v>80</v>
      </c>
      <c r="L40" s="579" t="s">
        <v>80</v>
      </c>
      <c r="M40" s="153">
        <f>IFERROR(VLOOKUP( CONCATENATE($D40,$F$7,$E40), Raw!$A$5:$BC$10127,MATCH(M$9,Raw!$A$3:$BC$3,0), 0), "-")</f>
        <v>989</v>
      </c>
      <c r="N40" s="409">
        <f>IFERROR(VLOOKUP( CONCATENATE($D40,$F$7,$E40), Raw!$A$5:$BC$10127,MATCH(N$9,Raw!$A$3:$BC$3,0), 0), "-")</f>
        <v>878</v>
      </c>
      <c r="O40" s="71">
        <f t="shared" si="1"/>
        <v>0.88776541961577349</v>
      </c>
      <c r="P40" s="255"/>
      <c r="Q40" s="257"/>
      <c r="R40" s="141"/>
    </row>
    <row r="41" spans="1:18" hidden="1" outlineLevel="1" x14ac:dyDescent="0.2">
      <c r="A41" s="248">
        <f t="shared" si="6"/>
        <v>41487</v>
      </c>
      <c r="B41" s="28"/>
      <c r="C41" s="26" t="s">
        <v>171</v>
      </c>
      <c r="D41" s="451" t="str">
        <f t="shared" si="9"/>
        <v>2013-14</v>
      </c>
      <c r="E41" s="452">
        <f t="shared" si="8"/>
        <v>8</v>
      </c>
      <c r="F41" s="419">
        <f>IFERROR(VLOOKUP( CONCATENATE($D41,$F$7,$E41), Raw!$A$5:$BC$10127,MATCH(F$9,Raw!$A$3:$BC$3,0), 0), "-")</f>
        <v>1386</v>
      </c>
      <c r="G41" s="102">
        <f>IFERROR(VLOOKUP( CONCATENATE($D41,$F$7,$E41), Raw!$A$5:$BC$10127,MATCH(G$9,Raw!$A$3:$BC$3,0), 0), "-")</f>
        <v>1109</v>
      </c>
      <c r="H41" s="71">
        <f t="shared" si="0"/>
        <v>0.80014430014430016</v>
      </c>
      <c r="I41" s="187" t="s">
        <v>80</v>
      </c>
      <c r="J41" s="155" t="s">
        <v>80</v>
      </c>
      <c r="K41" s="578" t="s">
        <v>80</v>
      </c>
      <c r="L41" s="579" t="s">
        <v>80</v>
      </c>
      <c r="M41" s="153">
        <f>IFERROR(VLOOKUP( CONCATENATE($D41,$F$7,$E41), Raw!$A$5:$BC$10127,MATCH(M$9,Raw!$A$3:$BC$3,0), 0), "-")</f>
        <v>982</v>
      </c>
      <c r="N41" s="409">
        <f>IFERROR(VLOOKUP( CONCATENATE($D41,$F$7,$E41), Raw!$A$5:$BC$10127,MATCH(N$9,Raw!$A$3:$BC$3,0), 0), "-")</f>
        <v>873</v>
      </c>
      <c r="O41" s="71">
        <f t="shared" si="1"/>
        <v>0.88900203665987776</v>
      </c>
      <c r="P41" s="255"/>
      <c r="Q41" s="257"/>
      <c r="R41" s="141"/>
    </row>
    <row r="42" spans="1:18" hidden="1" outlineLevel="1" x14ac:dyDescent="0.2">
      <c r="A42" s="248">
        <f t="shared" si="6"/>
        <v>41518</v>
      </c>
      <c r="B42" s="28"/>
      <c r="C42" s="26" t="s">
        <v>172</v>
      </c>
      <c r="D42" s="451" t="str">
        <f t="shared" si="9"/>
        <v>2013-14</v>
      </c>
      <c r="E42" s="452">
        <f t="shared" si="8"/>
        <v>9</v>
      </c>
      <c r="F42" s="419">
        <f>IFERROR(VLOOKUP( CONCATENATE($D42,$F$7,$E42), Raw!$A$5:$BC$10127,MATCH(F$9,Raw!$A$3:$BC$3,0), 0), "-")</f>
        <v>1338</v>
      </c>
      <c r="G42" s="102">
        <f>IFERROR(VLOOKUP( CONCATENATE($D42,$F$7,$E42), Raw!$A$5:$BC$10127,MATCH(G$9,Raw!$A$3:$BC$3,0), 0), "-")</f>
        <v>1102</v>
      </c>
      <c r="H42" s="71">
        <f t="shared" si="0"/>
        <v>0.82361733931240655</v>
      </c>
      <c r="I42" s="187" t="s">
        <v>80</v>
      </c>
      <c r="J42" s="155" t="s">
        <v>80</v>
      </c>
      <c r="K42" s="578" t="s">
        <v>80</v>
      </c>
      <c r="L42" s="579" t="s">
        <v>80</v>
      </c>
      <c r="M42" s="153">
        <f>IFERROR(VLOOKUP( CONCATENATE($D42,$F$7,$E42), Raw!$A$5:$BC$10127,MATCH(M$9,Raw!$A$3:$BC$3,0), 0), "-")</f>
        <v>922</v>
      </c>
      <c r="N42" s="409">
        <f>IFERROR(VLOOKUP( CONCATENATE($D42,$F$7,$E42), Raw!$A$5:$BC$10127,MATCH(N$9,Raw!$A$3:$BC$3,0), 0), "-")</f>
        <v>834</v>
      </c>
      <c r="O42" s="71">
        <f t="shared" si="1"/>
        <v>0.90455531453362259</v>
      </c>
      <c r="P42" s="255"/>
      <c r="Q42" s="257"/>
      <c r="R42" s="141"/>
    </row>
    <row r="43" spans="1:18" hidden="1" outlineLevel="1" x14ac:dyDescent="0.2">
      <c r="A43" s="248">
        <f t="shared" si="6"/>
        <v>41548</v>
      </c>
      <c r="B43" s="28"/>
      <c r="C43" s="26" t="s">
        <v>173</v>
      </c>
      <c r="D43" s="451" t="str">
        <f t="shared" si="9"/>
        <v>2013-14</v>
      </c>
      <c r="E43" s="452">
        <f t="shared" si="8"/>
        <v>10</v>
      </c>
      <c r="F43" s="419">
        <f>IFERROR(VLOOKUP( CONCATENATE($D43,$F$7,$E43), Raw!$A$5:$BC$10127,MATCH(F$9,Raw!$A$3:$BC$3,0), 0), "-")</f>
        <v>1391</v>
      </c>
      <c r="G43" s="102">
        <f>IFERROR(VLOOKUP( CONCATENATE($D43,$F$7,$E43), Raw!$A$5:$BC$10127,MATCH(G$9,Raw!$A$3:$BC$3,0), 0), "-")</f>
        <v>1136</v>
      </c>
      <c r="H43" s="71">
        <f t="shared" si="0"/>
        <v>0.81667864845434934</v>
      </c>
      <c r="I43" s="187" t="s">
        <v>80</v>
      </c>
      <c r="J43" s="155" t="s">
        <v>80</v>
      </c>
      <c r="K43" s="578" t="s">
        <v>80</v>
      </c>
      <c r="L43" s="579" t="s">
        <v>80</v>
      </c>
      <c r="M43" s="153">
        <f>IFERROR(VLOOKUP( CONCATENATE($D43,$F$7,$E43), Raw!$A$5:$BC$10127,MATCH(M$9,Raw!$A$3:$BC$3,0), 0), "-")</f>
        <v>1008</v>
      </c>
      <c r="N43" s="409">
        <f>IFERROR(VLOOKUP( CONCATENATE($D43,$F$7,$E43), Raw!$A$5:$BC$10127,MATCH(N$9,Raw!$A$3:$BC$3,0), 0), "-")</f>
        <v>897</v>
      </c>
      <c r="O43" s="71">
        <f t="shared" ref="O43:O74" si="10">IF( ISERROR(N43/M43), "-", N43/M43)</f>
        <v>0.88988095238095233</v>
      </c>
      <c r="P43" s="255"/>
      <c r="Q43" s="257"/>
      <c r="R43" s="141"/>
    </row>
    <row r="44" spans="1:18" hidden="1" outlineLevel="1" x14ac:dyDescent="0.2">
      <c r="A44" s="248">
        <f t="shared" si="6"/>
        <v>41579</v>
      </c>
      <c r="B44" s="28"/>
      <c r="C44" s="26" t="s">
        <v>174</v>
      </c>
      <c r="D44" s="451" t="str">
        <f t="shared" si="9"/>
        <v>2013-14</v>
      </c>
      <c r="E44" s="452">
        <f t="shared" si="8"/>
        <v>11</v>
      </c>
      <c r="F44" s="419">
        <f>IFERROR(VLOOKUP( CONCATENATE($D44,$F$7,$E44), Raw!$A$5:$BC$10127,MATCH(F$9,Raw!$A$3:$BC$3,0), 0), "-")</f>
        <v>1377</v>
      </c>
      <c r="G44" s="102">
        <f>IFERROR(VLOOKUP( CONCATENATE($D44,$F$7,$E44), Raw!$A$5:$BC$10127,MATCH(G$9,Raw!$A$3:$BC$3,0), 0), "-")</f>
        <v>1112</v>
      </c>
      <c r="H44" s="71">
        <f t="shared" si="0"/>
        <v>0.80755265068990556</v>
      </c>
      <c r="I44" s="187" t="s">
        <v>80</v>
      </c>
      <c r="J44" s="155" t="s">
        <v>80</v>
      </c>
      <c r="K44" s="578" t="s">
        <v>80</v>
      </c>
      <c r="L44" s="579" t="s">
        <v>80</v>
      </c>
      <c r="M44" s="153">
        <f>IFERROR(VLOOKUP( CONCATENATE($D44,$F$7,$E44), Raw!$A$5:$BC$10127,MATCH(M$9,Raw!$A$3:$BC$3,0), 0), "-")</f>
        <v>1015</v>
      </c>
      <c r="N44" s="409">
        <f>IFERROR(VLOOKUP( CONCATENATE($D44,$F$7,$E44), Raw!$A$5:$BC$10127,MATCH(N$9,Raw!$A$3:$BC$3,0), 0), "-")</f>
        <v>911</v>
      </c>
      <c r="O44" s="71">
        <f t="shared" si="10"/>
        <v>0.89753694581280785</v>
      </c>
      <c r="P44" s="255"/>
      <c r="Q44" s="257"/>
      <c r="R44" s="141"/>
    </row>
    <row r="45" spans="1:18" hidden="1" outlineLevel="1" x14ac:dyDescent="0.2">
      <c r="A45" s="248">
        <f t="shared" si="6"/>
        <v>41609</v>
      </c>
      <c r="B45" s="28"/>
      <c r="C45" s="26" t="s">
        <v>175</v>
      </c>
      <c r="D45" s="451" t="str">
        <f t="shared" si="9"/>
        <v>2013-14</v>
      </c>
      <c r="E45" s="452">
        <f t="shared" si="8"/>
        <v>12</v>
      </c>
      <c r="F45" s="419">
        <f>IFERROR(VLOOKUP( CONCATENATE($D45,$F$7,$E45), Raw!$A$5:$BC$10127,MATCH(F$9,Raw!$A$3:$BC$3,0), 0), "-")</f>
        <v>1515</v>
      </c>
      <c r="G45" s="102">
        <f>IFERROR(VLOOKUP( CONCATENATE($D45,$F$7,$E45), Raw!$A$5:$BC$10127,MATCH(G$9,Raw!$A$3:$BC$3,0), 0), "-")</f>
        <v>1210</v>
      </c>
      <c r="H45" s="71">
        <f t="shared" si="0"/>
        <v>0.79867986798679869</v>
      </c>
      <c r="I45" s="187" t="s">
        <v>80</v>
      </c>
      <c r="J45" s="155" t="s">
        <v>80</v>
      </c>
      <c r="K45" s="578" t="s">
        <v>80</v>
      </c>
      <c r="L45" s="579" t="s">
        <v>80</v>
      </c>
      <c r="M45" s="153">
        <f>IFERROR(VLOOKUP( CONCATENATE($D45,$F$7,$E45), Raw!$A$5:$BC$10127,MATCH(M$9,Raw!$A$3:$BC$3,0), 0), "-")</f>
        <v>1089</v>
      </c>
      <c r="N45" s="409">
        <f>IFERROR(VLOOKUP( CONCATENATE($D45,$F$7,$E45), Raw!$A$5:$BC$10127,MATCH(N$9,Raw!$A$3:$BC$3,0), 0), "-")</f>
        <v>943</v>
      </c>
      <c r="O45" s="71">
        <f t="shared" si="10"/>
        <v>0.86593204775022958</v>
      </c>
      <c r="P45" s="255"/>
      <c r="Q45" s="257"/>
      <c r="R45" s="141"/>
    </row>
    <row r="46" spans="1:18" hidden="1" outlineLevel="1" x14ac:dyDescent="0.2">
      <c r="A46" s="248">
        <f t="shared" si="6"/>
        <v>41640</v>
      </c>
      <c r="B46" s="28"/>
      <c r="C46" s="26" t="s">
        <v>176</v>
      </c>
      <c r="D46" s="451" t="str">
        <f t="shared" si="9"/>
        <v>2013-14</v>
      </c>
      <c r="E46" s="452">
        <f t="shared" si="8"/>
        <v>1</v>
      </c>
      <c r="F46" s="419">
        <f>IFERROR(VLOOKUP( CONCATENATE($D46,$F$7,$E46), Raw!$A$5:$BC$10127,MATCH(F$9,Raw!$A$3:$BC$3,0), 0), "-")</f>
        <v>1452</v>
      </c>
      <c r="G46" s="102">
        <f>IFERROR(VLOOKUP( CONCATENATE($D46,$F$7,$E46), Raw!$A$5:$BC$10127,MATCH(G$9,Raw!$A$3:$BC$3,0), 0), "-")</f>
        <v>1140</v>
      </c>
      <c r="H46" s="71">
        <f t="shared" si="0"/>
        <v>0.78512396694214881</v>
      </c>
      <c r="I46" s="187" t="s">
        <v>80</v>
      </c>
      <c r="J46" s="155" t="s">
        <v>80</v>
      </c>
      <c r="K46" s="578" t="s">
        <v>80</v>
      </c>
      <c r="L46" s="579" t="s">
        <v>80</v>
      </c>
      <c r="M46" s="153">
        <f>IFERROR(VLOOKUP( CONCATENATE($D46,$F$7,$E46), Raw!$A$5:$BC$10127,MATCH(M$9,Raw!$A$3:$BC$3,0), 0), "-")</f>
        <v>1122</v>
      </c>
      <c r="N46" s="409">
        <f>IFERROR(VLOOKUP( CONCATENATE($D46,$F$7,$E46), Raw!$A$5:$BC$10127,MATCH(N$9,Raw!$A$3:$BC$3,0), 0), "-")</f>
        <v>982</v>
      </c>
      <c r="O46" s="71">
        <f t="shared" si="10"/>
        <v>0.87522281639928701</v>
      </c>
      <c r="P46" s="255"/>
      <c r="Q46" s="257"/>
      <c r="R46" s="141"/>
    </row>
    <row r="47" spans="1:18" hidden="1" outlineLevel="1" x14ac:dyDescent="0.2">
      <c r="A47" s="248">
        <f t="shared" si="6"/>
        <v>41671</v>
      </c>
      <c r="B47" s="28"/>
      <c r="C47" s="26" t="s">
        <v>177</v>
      </c>
      <c r="D47" s="451" t="str">
        <f t="shared" si="9"/>
        <v>2013-14</v>
      </c>
      <c r="E47" s="452">
        <f t="shared" si="8"/>
        <v>2</v>
      </c>
      <c r="F47" s="419">
        <f>IFERROR(VLOOKUP( CONCATENATE($D47,$F$7,$E47), Raw!$A$5:$BC$10127,MATCH(F$9,Raw!$A$3:$BC$3,0), 0), "-")</f>
        <v>1359</v>
      </c>
      <c r="G47" s="102">
        <f>IFERROR(VLOOKUP( CONCATENATE($D47,$F$7,$E47), Raw!$A$5:$BC$10127,MATCH(G$9,Raw!$A$3:$BC$3,0), 0), "-")</f>
        <v>1096</v>
      </c>
      <c r="H47" s="71">
        <f t="shared" si="0"/>
        <v>0.80647534952170719</v>
      </c>
      <c r="I47" s="187" t="s">
        <v>80</v>
      </c>
      <c r="J47" s="155" t="s">
        <v>80</v>
      </c>
      <c r="K47" s="578" t="s">
        <v>80</v>
      </c>
      <c r="L47" s="579" t="s">
        <v>80</v>
      </c>
      <c r="M47" s="153">
        <f>IFERROR(VLOOKUP( CONCATENATE($D47,$F$7,$E47), Raw!$A$5:$BC$10127,MATCH(M$9,Raw!$A$3:$BC$3,0), 0), "-")</f>
        <v>1008</v>
      </c>
      <c r="N47" s="409">
        <f>IFERROR(VLOOKUP( CONCATENATE($D47,$F$7,$E47), Raw!$A$5:$BC$10127,MATCH(N$9,Raw!$A$3:$BC$3,0), 0), "-")</f>
        <v>888</v>
      </c>
      <c r="O47" s="71">
        <f t="shared" si="10"/>
        <v>0.88095238095238093</v>
      </c>
      <c r="P47" s="255"/>
      <c r="Q47" s="257"/>
      <c r="R47" s="141"/>
    </row>
    <row r="48" spans="1:18" hidden="1" outlineLevel="1" x14ac:dyDescent="0.2">
      <c r="A48" s="248">
        <f t="shared" si="6"/>
        <v>41699</v>
      </c>
      <c r="B48" s="28"/>
      <c r="C48" s="26" t="s">
        <v>178</v>
      </c>
      <c r="D48" s="451" t="str">
        <f t="shared" si="9"/>
        <v>2013-14</v>
      </c>
      <c r="E48" s="452">
        <f t="shared" si="8"/>
        <v>3</v>
      </c>
      <c r="F48" s="419">
        <f>IFERROR(VLOOKUP( CONCATENATE($D48,$F$7,$E48), Raw!$A$5:$BC$10127,MATCH(F$9,Raw!$A$3:$BC$3,0), 0), "-")</f>
        <v>1362</v>
      </c>
      <c r="G48" s="102">
        <f>IFERROR(VLOOKUP( CONCATENATE($D48,$F$7,$E48), Raw!$A$5:$BC$10127,MATCH(G$9,Raw!$A$3:$BC$3,0), 0), "-")</f>
        <v>1064</v>
      </c>
      <c r="H48" s="71">
        <f t="shared" si="0"/>
        <v>0.78120411160058734</v>
      </c>
      <c r="I48" s="187" t="s">
        <v>80</v>
      </c>
      <c r="J48" s="155" t="s">
        <v>80</v>
      </c>
      <c r="K48" s="578" t="s">
        <v>80</v>
      </c>
      <c r="L48" s="579" t="s">
        <v>80</v>
      </c>
      <c r="M48" s="153">
        <f>IFERROR(VLOOKUP( CONCATENATE($D48,$F$7,$E48), Raw!$A$5:$BC$10127,MATCH(M$9,Raw!$A$3:$BC$3,0), 0), "-")</f>
        <v>1115</v>
      </c>
      <c r="N48" s="409">
        <f>IFERROR(VLOOKUP( CONCATENATE($D48,$F$7,$E48), Raw!$A$5:$BC$10127,MATCH(N$9,Raw!$A$3:$BC$3,0), 0), "-")</f>
        <v>968</v>
      </c>
      <c r="O48" s="71">
        <f t="shared" si="10"/>
        <v>0.86816143497757847</v>
      </c>
      <c r="P48" s="255"/>
      <c r="Q48" s="257"/>
      <c r="R48" s="141"/>
    </row>
    <row r="49" spans="1:18" collapsed="1" x14ac:dyDescent="0.2">
      <c r="A49" s="248"/>
      <c r="B49" s="29"/>
      <c r="C49" s="30" t="s">
        <v>183</v>
      </c>
      <c r="D49" s="453"/>
      <c r="E49" s="454"/>
      <c r="F49" s="420">
        <f>SUM(F37:F48)</f>
        <v>16826</v>
      </c>
      <c r="G49" s="103">
        <f>SUM(G37:G48)</f>
        <v>13478</v>
      </c>
      <c r="H49" s="72">
        <f t="shared" si="0"/>
        <v>0.8010222275050517</v>
      </c>
      <c r="I49" s="186" t="s">
        <v>80</v>
      </c>
      <c r="J49" s="414" t="s">
        <v>80</v>
      </c>
      <c r="K49" s="580" t="s">
        <v>80</v>
      </c>
      <c r="L49" s="581" t="s">
        <v>80</v>
      </c>
      <c r="M49" s="154">
        <f>SUM(M37:M48)</f>
        <v>12509</v>
      </c>
      <c r="N49" s="410">
        <f>SUM(N37:N48)</f>
        <v>11117</v>
      </c>
      <c r="O49" s="72">
        <f t="shared" si="10"/>
        <v>0.88872012151251101</v>
      </c>
      <c r="P49" s="258"/>
      <c r="Q49" s="259"/>
      <c r="R49" s="142"/>
    </row>
    <row r="50" spans="1:18" hidden="1" outlineLevel="1" x14ac:dyDescent="0.2">
      <c r="A50" s="248">
        <f>DATE(LEFT(D50,4)+IF(E50&lt;4,1,0),E50,1)</f>
        <v>41730</v>
      </c>
      <c r="B50" s="27" t="s">
        <v>184</v>
      </c>
      <c r="C50" s="26" t="s">
        <v>167</v>
      </c>
      <c r="D50" s="449" t="str">
        <f t="shared" ref="D50:D61" si="11">IF(B50="",D49,LEFT(B50,7))</f>
        <v>2014-15</v>
      </c>
      <c r="E50" s="450">
        <f>MONTH(1&amp;LEFT(C50,3))</f>
        <v>4</v>
      </c>
      <c r="F50" s="419">
        <f>IFERROR(VLOOKUP( CONCATENATE($D50,$F$7,$E50), Raw!$A$5:$BC$10127,MATCH(F$9,Raw!$A$3:$BC$3,0), 0), "-")</f>
        <v>1409</v>
      </c>
      <c r="G50" s="102">
        <f>IFERROR(VLOOKUP( CONCATENATE($D50,$F$7,$E50), Raw!$A$5:$BC$10127,MATCH(G$9,Raw!$A$3:$BC$3,0), 0), "-")</f>
        <v>1170</v>
      </c>
      <c r="H50" s="71">
        <f>IF( ISERROR(G50/F50), "-", G50/F50)</f>
        <v>0.83037615330021297</v>
      </c>
      <c r="I50" s="188" t="s">
        <v>80</v>
      </c>
      <c r="J50" s="415" t="s">
        <v>80</v>
      </c>
      <c r="K50" s="582" t="s">
        <v>80</v>
      </c>
      <c r="L50" s="583" t="s">
        <v>80</v>
      </c>
      <c r="M50" s="387">
        <f>IFERROR(VLOOKUP( CONCATENATE($D50,$F$7,$E50), Raw!$A$5:$BC$10127,MATCH(M$9,Raw!$A$3:$BC$3,0), 0), "-")</f>
        <v>1092</v>
      </c>
      <c r="N50" s="411">
        <f>IFERROR(VLOOKUP( CONCATENATE($D50,$F$7,$E50), Raw!$A$5:$BC$10127,MATCH(N$9,Raw!$A$3:$BC$3,0), 0), "-")</f>
        <v>950</v>
      </c>
      <c r="O50" s="392">
        <f t="shared" si="10"/>
        <v>0.86996336996336998</v>
      </c>
      <c r="P50" s="255"/>
      <c r="Q50" s="257"/>
      <c r="R50" s="141"/>
    </row>
    <row r="51" spans="1:18" hidden="1" outlineLevel="1" x14ac:dyDescent="0.2">
      <c r="A51" s="248">
        <f t="shared" si="6"/>
        <v>41760</v>
      </c>
      <c r="B51" s="27"/>
      <c r="C51" s="26" t="s">
        <v>168</v>
      </c>
      <c r="D51" s="451" t="str">
        <f t="shared" si="11"/>
        <v>2014-15</v>
      </c>
      <c r="E51" s="452">
        <f t="shared" si="8"/>
        <v>5</v>
      </c>
      <c r="F51" s="419">
        <f>IFERROR(VLOOKUP( CONCATENATE($D51,$F$7,$E51), Raw!$A$5:$BC$10127,MATCH(F$9,Raw!$A$3:$BC$3,0), 0), "-")</f>
        <v>1467</v>
      </c>
      <c r="G51" s="102">
        <f>IFERROR(VLOOKUP( CONCATENATE($D51,$F$7,$E51), Raw!$A$5:$BC$10127,MATCH(G$9,Raw!$A$3:$BC$3,0), 0), "-")</f>
        <v>1191</v>
      </c>
      <c r="H51" s="71">
        <f>IF( ISERROR(G51/F51), "-", G51/F51)</f>
        <v>0.81186094069529657</v>
      </c>
      <c r="I51" s="187" t="s">
        <v>80</v>
      </c>
      <c r="J51" s="155" t="s">
        <v>80</v>
      </c>
      <c r="K51" s="578" t="s">
        <v>80</v>
      </c>
      <c r="L51" s="579" t="s">
        <v>80</v>
      </c>
      <c r="M51" s="153">
        <f>IFERROR(VLOOKUP( CONCATENATE($D51,$F$7,$E51), Raw!$A$5:$BC$10127,MATCH(M$9,Raw!$A$3:$BC$3,0), 0), "-")</f>
        <v>1155</v>
      </c>
      <c r="N51" s="409">
        <f>IFERROR(VLOOKUP( CONCATENATE($D51,$F$7,$E51), Raw!$A$5:$BC$10127,MATCH(N$9,Raw!$A$3:$BC$3,0), 0), "-")</f>
        <v>978</v>
      </c>
      <c r="O51" s="71">
        <f t="shared" si="10"/>
        <v>0.8467532467532467</v>
      </c>
      <c r="P51" s="255"/>
      <c r="Q51" s="257"/>
      <c r="R51" s="141"/>
    </row>
    <row r="52" spans="1:18" hidden="1" outlineLevel="1" x14ac:dyDescent="0.2">
      <c r="A52" s="248">
        <f t="shared" si="6"/>
        <v>41791</v>
      </c>
      <c r="B52" s="27"/>
      <c r="C52" s="26" t="s">
        <v>169</v>
      </c>
      <c r="D52" s="451" t="str">
        <f t="shared" si="11"/>
        <v>2014-15</v>
      </c>
      <c r="E52" s="452">
        <f t="shared" si="8"/>
        <v>6</v>
      </c>
      <c r="F52" s="419">
        <f>IFERROR(VLOOKUP( CONCATENATE($D52,$F$7,$E52), Raw!$A$5:$BC$10127,MATCH(F$9,Raw!$A$3:$BC$3,0), 0), "-")</f>
        <v>1294</v>
      </c>
      <c r="G52" s="102">
        <f>IFERROR(VLOOKUP( CONCATENATE($D52,$F$7,$E52), Raw!$A$5:$BC$10127,MATCH(G$9,Raw!$A$3:$BC$3,0), 0), "-")</f>
        <v>1034</v>
      </c>
      <c r="H52" s="71">
        <f>IF( ISERROR(G52/F52), "-", G52/F52)</f>
        <v>0.79907264296754255</v>
      </c>
      <c r="I52" s="187" t="s">
        <v>80</v>
      </c>
      <c r="J52" s="155" t="s">
        <v>80</v>
      </c>
      <c r="K52" s="578" t="s">
        <v>80</v>
      </c>
      <c r="L52" s="579" t="s">
        <v>80</v>
      </c>
      <c r="M52" s="153">
        <f>IFERROR(VLOOKUP( CONCATENATE($D52,$F$7,$E52), Raw!$A$5:$BC$10127,MATCH(M$9,Raw!$A$3:$BC$3,0), 0), "-")</f>
        <v>1029</v>
      </c>
      <c r="N52" s="409">
        <f>IFERROR(VLOOKUP( CONCATENATE($D52,$F$7,$E52), Raw!$A$5:$BC$10127,MATCH(N$9,Raw!$A$3:$BC$3,0), 0), "-")</f>
        <v>911</v>
      </c>
      <c r="O52" s="71">
        <f t="shared" si="10"/>
        <v>0.88532555879494657</v>
      </c>
      <c r="P52" s="255"/>
      <c r="Q52" s="257"/>
      <c r="R52" s="141"/>
    </row>
    <row r="53" spans="1:18" hidden="1" outlineLevel="1" x14ac:dyDescent="0.2">
      <c r="A53" s="248">
        <f t="shared" si="6"/>
        <v>41821</v>
      </c>
      <c r="B53" s="27"/>
      <c r="C53" s="26" t="s">
        <v>170</v>
      </c>
      <c r="D53" s="451" t="str">
        <f t="shared" si="11"/>
        <v>2014-15</v>
      </c>
      <c r="E53" s="452">
        <f t="shared" si="8"/>
        <v>7</v>
      </c>
      <c r="F53" s="419">
        <f>IFERROR(VLOOKUP( CONCATENATE($D53,$F$7,$E53), Raw!$A$5:$BC$10127,MATCH(F$9,Raw!$A$3:$BC$3,0), 0), "-")</f>
        <v>1278</v>
      </c>
      <c r="G53" s="102">
        <f>IFERROR(VLOOKUP( CONCATENATE($D53,$F$7,$E53), Raw!$A$5:$BC$10127,MATCH(G$9,Raw!$A$3:$BC$3,0), 0), "-")</f>
        <v>1018</v>
      </c>
      <c r="H53" s="71">
        <f t="shared" ref="H53:H61" si="12">IF( ISERROR(G53/F53), "-", G53/F53)</f>
        <v>0.79655712050078242</v>
      </c>
      <c r="I53" s="187" t="s">
        <v>80</v>
      </c>
      <c r="J53" s="155" t="s">
        <v>80</v>
      </c>
      <c r="K53" s="578" t="s">
        <v>80</v>
      </c>
      <c r="L53" s="579" t="s">
        <v>80</v>
      </c>
      <c r="M53" s="153">
        <f>IFERROR(VLOOKUP( CONCATENATE($D53,$F$7,$E53), Raw!$A$5:$BC$10127,MATCH(M$9,Raw!$A$3:$BC$3,0), 0), "-")</f>
        <v>996</v>
      </c>
      <c r="N53" s="409">
        <f>IFERROR(VLOOKUP( CONCATENATE($D53,$F$7,$E53), Raw!$A$5:$BC$10127,MATCH(N$9,Raw!$A$3:$BC$3,0), 0), "-")</f>
        <v>884</v>
      </c>
      <c r="O53" s="71">
        <f t="shared" si="10"/>
        <v>0.8875502008032129</v>
      </c>
      <c r="P53" s="255"/>
      <c r="Q53" s="257"/>
      <c r="R53" s="141"/>
    </row>
    <row r="54" spans="1:18" hidden="1" outlineLevel="1" x14ac:dyDescent="0.2">
      <c r="A54" s="248">
        <f t="shared" si="6"/>
        <v>41852</v>
      </c>
      <c r="B54" s="27"/>
      <c r="C54" s="26" t="s">
        <v>171</v>
      </c>
      <c r="D54" s="451" t="str">
        <f t="shared" si="11"/>
        <v>2014-15</v>
      </c>
      <c r="E54" s="452">
        <f t="shared" si="8"/>
        <v>8</v>
      </c>
      <c r="F54" s="419">
        <f>IFERROR(VLOOKUP( CONCATENATE($D54,$F$7,$E54), Raw!$A$5:$BC$10127,MATCH(F$9,Raw!$A$3:$BC$3,0), 0), "-")</f>
        <v>1249</v>
      </c>
      <c r="G54" s="102">
        <f>IFERROR(VLOOKUP( CONCATENATE($D54,$F$7,$E54), Raw!$A$5:$BC$10127,MATCH(G$9,Raw!$A$3:$BC$3,0), 0), "-")</f>
        <v>1016</v>
      </c>
      <c r="H54" s="71">
        <f t="shared" si="12"/>
        <v>0.81345076060848676</v>
      </c>
      <c r="I54" s="187" t="s">
        <v>80</v>
      </c>
      <c r="J54" s="155" t="s">
        <v>80</v>
      </c>
      <c r="K54" s="578" t="s">
        <v>80</v>
      </c>
      <c r="L54" s="579" t="s">
        <v>80</v>
      </c>
      <c r="M54" s="153">
        <f>IFERROR(VLOOKUP( CONCATENATE($D54,$F$7,$E54), Raw!$A$5:$BC$10127,MATCH(M$9,Raw!$A$3:$BC$3,0), 0), "-")</f>
        <v>963</v>
      </c>
      <c r="N54" s="409">
        <f>IFERROR(VLOOKUP( CONCATENATE($D54,$F$7,$E54), Raw!$A$5:$BC$10127,MATCH(N$9,Raw!$A$3:$BC$3,0), 0), "-")</f>
        <v>855</v>
      </c>
      <c r="O54" s="71">
        <f t="shared" si="10"/>
        <v>0.88785046728971961</v>
      </c>
      <c r="P54" s="255"/>
      <c r="Q54" s="257"/>
      <c r="R54" s="141"/>
    </row>
    <row r="55" spans="1:18" hidden="1" outlineLevel="1" x14ac:dyDescent="0.2">
      <c r="A55" s="248">
        <f t="shared" si="6"/>
        <v>41883</v>
      </c>
      <c r="B55" s="27"/>
      <c r="C55" s="26" t="s">
        <v>172</v>
      </c>
      <c r="D55" s="451" t="str">
        <f t="shared" si="11"/>
        <v>2014-15</v>
      </c>
      <c r="E55" s="452">
        <f t="shared" si="8"/>
        <v>9</v>
      </c>
      <c r="F55" s="419">
        <f>IFERROR(VLOOKUP( CONCATENATE($D55,$F$7,$E55), Raw!$A$5:$BC$10127,MATCH(F$9,Raw!$A$3:$BC$3,0), 0), "-")</f>
        <v>1325</v>
      </c>
      <c r="G55" s="102">
        <f>IFERROR(VLOOKUP( CONCATENATE($D55,$F$7,$E55), Raw!$A$5:$BC$10127,MATCH(G$9,Raw!$A$3:$BC$3,0), 0), "-")</f>
        <v>1070</v>
      </c>
      <c r="H55" s="71">
        <f t="shared" si="12"/>
        <v>0.8075471698113208</v>
      </c>
      <c r="I55" s="187" t="s">
        <v>80</v>
      </c>
      <c r="J55" s="155" t="s">
        <v>80</v>
      </c>
      <c r="K55" s="578" t="s">
        <v>80</v>
      </c>
      <c r="L55" s="579" t="s">
        <v>80</v>
      </c>
      <c r="M55" s="153">
        <f>IFERROR(VLOOKUP( CONCATENATE($D55,$F$7,$E55), Raw!$A$5:$BC$10127,MATCH(M$9,Raw!$A$3:$BC$3,0), 0), "-")</f>
        <v>985</v>
      </c>
      <c r="N55" s="409">
        <f>IFERROR(VLOOKUP( CONCATENATE($D55,$F$7,$E55), Raw!$A$5:$BC$10127,MATCH(N$9,Raw!$A$3:$BC$3,0), 0), "-")</f>
        <v>870</v>
      </c>
      <c r="O55" s="71">
        <f t="shared" si="10"/>
        <v>0.88324873096446699</v>
      </c>
      <c r="P55" s="255"/>
      <c r="Q55" s="257"/>
      <c r="R55" s="141"/>
    </row>
    <row r="56" spans="1:18" hidden="1" outlineLevel="1" x14ac:dyDescent="0.2">
      <c r="A56" s="248">
        <f t="shared" si="6"/>
        <v>41913</v>
      </c>
      <c r="B56" s="27"/>
      <c r="C56" s="26" t="s">
        <v>173</v>
      </c>
      <c r="D56" s="451" t="str">
        <f t="shared" si="11"/>
        <v>2014-15</v>
      </c>
      <c r="E56" s="452">
        <f t="shared" si="8"/>
        <v>10</v>
      </c>
      <c r="F56" s="419">
        <f>IFERROR(VLOOKUP( CONCATENATE($D56,$F$7,$E56), Raw!$A$5:$BC$10127,MATCH(F$9,Raw!$A$3:$BC$3,0), 0), "-")</f>
        <v>1432</v>
      </c>
      <c r="G56" s="102">
        <f>IFERROR(VLOOKUP( CONCATENATE($D56,$F$7,$E56), Raw!$A$5:$BC$10127,MATCH(G$9,Raw!$A$3:$BC$3,0), 0), "-")</f>
        <v>1147</v>
      </c>
      <c r="H56" s="71">
        <f t="shared" si="12"/>
        <v>0.80097765363128492</v>
      </c>
      <c r="I56" s="187" t="s">
        <v>80</v>
      </c>
      <c r="J56" s="155" t="s">
        <v>80</v>
      </c>
      <c r="K56" s="578" t="s">
        <v>80</v>
      </c>
      <c r="L56" s="579" t="s">
        <v>80</v>
      </c>
      <c r="M56" s="153">
        <f>IFERROR(VLOOKUP( CONCATENATE($D56,$F$7,$E56), Raw!$A$5:$BC$10127,MATCH(M$9,Raw!$A$3:$BC$3,0), 0), "-")</f>
        <v>1065</v>
      </c>
      <c r="N56" s="409">
        <f>IFERROR(VLOOKUP( CONCATENATE($D56,$F$7,$E56), Raw!$A$5:$BC$10127,MATCH(N$9,Raw!$A$3:$BC$3,0), 0), "-")</f>
        <v>930</v>
      </c>
      <c r="O56" s="71">
        <f t="shared" si="10"/>
        <v>0.87323943661971826</v>
      </c>
      <c r="P56" s="255"/>
      <c r="Q56" s="257"/>
      <c r="R56" s="141"/>
    </row>
    <row r="57" spans="1:18" hidden="1" outlineLevel="1" x14ac:dyDescent="0.2">
      <c r="A57" s="248">
        <f t="shared" si="6"/>
        <v>41944</v>
      </c>
      <c r="B57" s="27"/>
      <c r="C57" s="26" t="s">
        <v>174</v>
      </c>
      <c r="D57" s="451" t="str">
        <f t="shared" si="11"/>
        <v>2014-15</v>
      </c>
      <c r="E57" s="452">
        <f t="shared" si="8"/>
        <v>11</v>
      </c>
      <c r="F57" s="419">
        <f>IFERROR(VLOOKUP( CONCATENATE($D57,$F$7,$E57), Raw!$A$5:$BC$10127,MATCH(F$9,Raw!$A$3:$BC$3,0), 0), "-")</f>
        <v>1404</v>
      </c>
      <c r="G57" s="102">
        <f>IFERROR(VLOOKUP( CONCATENATE($D57,$F$7,$E57), Raw!$A$5:$BC$10127,MATCH(G$9,Raw!$A$3:$BC$3,0), 0), "-")</f>
        <v>1109</v>
      </c>
      <c r="H57" s="71">
        <f t="shared" si="12"/>
        <v>0.78988603988603989</v>
      </c>
      <c r="I57" s="187" t="s">
        <v>80</v>
      </c>
      <c r="J57" s="155" t="s">
        <v>80</v>
      </c>
      <c r="K57" s="578" t="s">
        <v>80</v>
      </c>
      <c r="L57" s="579" t="s">
        <v>80</v>
      </c>
      <c r="M57" s="153">
        <f>IFERROR(VLOOKUP( CONCATENATE($D57,$F$7,$E57), Raw!$A$5:$BC$10127,MATCH(M$9,Raw!$A$3:$BC$3,0), 0), "-")</f>
        <v>1029</v>
      </c>
      <c r="N57" s="409">
        <f>IFERROR(VLOOKUP( CONCATENATE($D57,$F$7,$E57), Raw!$A$5:$BC$10127,MATCH(N$9,Raw!$A$3:$BC$3,0), 0), "-")</f>
        <v>903</v>
      </c>
      <c r="O57" s="71">
        <f t="shared" si="10"/>
        <v>0.87755102040816324</v>
      </c>
      <c r="P57" s="255"/>
      <c r="Q57" s="257"/>
      <c r="R57" s="141"/>
    </row>
    <row r="58" spans="1:18" hidden="1" outlineLevel="1" x14ac:dyDescent="0.2">
      <c r="A58" s="248">
        <f t="shared" si="6"/>
        <v>41974</v>
      </c>
      <c r="B58" s="27"/>
      <c r="C58" s="26" t="s">
        <v>175</v>
      </c>
      <c r="D58" s="451" t="str">
        <f t="shared" si="11"/>
        <v>2014-15</v>
      </c>
      <c r="E58" s="452">
        <f t="shared" si="8"/>
        <v>12</v>
      </c>
      <c r="F58" s="419">
        <f>IFERROR(VLOOKUP( CONCATENATE($D58,$F$7,$E58), Raw!$A$5:$BC$10127,MATCH(F$9,Raw!$A$3:$BC$3,0), 0), "-")</f>
        <v>1447</v>
      </c>
      <c r="G58" s="102">
        <f>IFERROR(VLOOKUP( CONCATENATE($D58,$F$7,$E58), Raw!$A$5:$BC$10127,MATCH(G$9,Raw!$A$3:$BC$3,0), 0), "-")</f>
        <v>1132</v>
      </c>
      <c r="H58" s="71">
        <f t="shared" si="12"/>
        <v>0.78230822391154109</v>
      </c>
      <c r="I58" s="187" t="s">
        <v>80</v>
      </c>
      <c r="J58" s="155" t="s">
        <v>80</v>
      </c>
      <c r="K58" s="578" t="s">
        <v>80</v>
      </c>
      <c r="L58" s="579" t="s">
        <v>80</v>
      </c>
      <c r="M58" s="153">
        <f>IFERROR(VLOOKUP( CONCATENATE($D58,$F$7,$E58), Raw!$A$5:$BC$10127,MATCH(M$9,Raw!$A$3:$BC$3,0), 0), "-")</f>
        <v>1060</v>
      </c>
      <c r="N58" s="409">
        <f>IFERROR(VLOOKUP( CONCATENATE($D58,$F$7,$E58), Raw!$A$5:$BC$10127,MATCH(N$9,Raw!$A$3:$BC$3,0), 0), "-")</f>
        <v>893</v>
      </c>
      <c r="O58" s="71">
        <f t="shared" si="10"/>
        <v>0.84245283018867922</v>
      </c>
      <c r="P58" s="255"/>
      <c r="Q58" s="257"/>
      <c r="R58" s="141"/>
    </row>
    <row r="59" spans="1:18" hidden="1" outlineLevel="1" x14ac:dyDescent="0.2">
      <c r="A59" s="248">
        <f t="shared" si="6"/>
        <v>42005</v>
      </c>
      <c r="B59" s="27"/>
      <c r="C59" s="26" t="s">
        <v>176</v>
      </c>
      <c r="D59" s="451" t="str">
        <f t="shared" si="11"/>
        <v>2014-15</v>
      </c>
      <c r="E59" s="452">
        <f t="shared" si="8"/>
        <v>1</v>
      </c>
      <c r="F59" s="419">
        <f>IFERROR(VLOOKUP( CONCATENATE($D59,$F$7,$E59), Raw!$A$5:$BC$10127,MATCH(F$9,Raw!$A$3:$BC$3,0), 0), "-")</f>
        <v>1550</v>
      </c>
      <c r="G59" s="102">
        <f>IFERROR(VLOOKUP( CONCATENATE($D59,$F$7,$E59), Raw!$A$5:$BC$10127,MATCH(G$9,Raw!$A$3:$BC$3,0), 0), "-")</f>
        <v>1245</v>
      </c>
      <c r="H59" s="71">
        <f t="shared" si="12"/>
        <v>0.8032258064516129</v>
      </c>
      <c r="I59" s="187" t="s">
        <v>80</v>
      </c>
      <c r="J59" s="155" t="s">
        <v>80</v>
      </c>
      <c r="K59" s="578" t="s">
        <v>80</v>
      </c>
      <c r="L59" s="579" t="s">
        <v>80</v>
      </c>
      <c r="M59" s="153">
        <f>IFERROR(VLOOKUP( CONCATENATE($D59,$F$7,$E59), Raw!$A$5:$BC$10127,MATCH(M$9,Raw!$A$3:$BC$3,0), 0), "-")</f>
        <v>1065</v>
      </c>
      <c r="N59" s="409">
        <f>IFERROR(VLOOKUP( CONCATENATE($D59,$F$7,$E59), Raw!$A$5:$BC$10127,MATCH(N$9,Raw!$A$3:$BC$3,0), 0), "-")</f>
        <v>920</v>
      </c>
      <c r="O59" s="71">
        <f t="shared" si="10"/>
        <v>0.863849765258216</v>
      </c>
      <c r="P59" s="255"/>
      <c r="Q59" s="257"/>
      <c r="R59" s="141"/>
    </row>
    <row r="60" spans="1:18" hidden="1" outlineLevel="1" x14ac:dyDescent="0.2">
      <c r="A60" s="248">
        <f t="shared" si="6"/>
        <v>42036</v>
      </c>
      <c r="B60" s="27"/>
      <c r="C60" s="26" t="s">
        <v>177</v>
      </c>
      <c r="D60" s="451" t="str">
        <f t="shared" si="11"/>
        <v>2014-15</v>
      </c>
      <c r="E60" s="452">
        <f t="shared" si="8"/>
        <v>2</v>
      </c>
      <c r="F60" s="419">
        <f>IFERROR(VLOOKUP( CONCATENATE($D60,$F$7,$E60), Raw!$A$5:$BC$10127,MATCH(F$9,Raw!$A$3:$BC$3,0), 0), "-")</f>
        <v>1374</v>
      </c>
      <c r="G60" s="102">
        <f>IFERROR(VLOOKUP( CONCATENATE($D60,$F$7,$E60), Raw!$A$5:$BC$10127,MATCH(G$9,Raw!$A$3:$BC$3,0), 0), "-")</f>
        <v>1118</v>
      </c>
      <c r="H60" s="71">
        <f t="shared" si="12"/>
        <v>0.81368267831149932</v>
      </c>
      <c r="I60" s="187" t="s">
        <v>80</v>
      </c>
      <c r="J60" s="155" t="s">
        <v>80</v>
      </c>
      <c r="K60" s="578" t="s">
        <v>80</v>
      </c>
      <c r="L60" s="579" t="s">
        <v>80</v>
      </c>
      <c r="M60" s="153">
        <f>IFERROR(VLOOKUP( CONCATENATE($D60,$F$7,$E60), Raw!$A$5:$BC$10127,MATCH(M$9,Raw!$A$3:$BC$3,0), 0), "-")</f>
        <v>962</v>
      </c>
      <c r="N60" s="409">
        <f>IFERROR(VLOOKUP( CONCATENATE($D60,$F$7,$E60), Raw!$A$5:$BC$10127,MATCH(N$9,Raw!$A$3:$BC$3,0), 0), "-")</f>
        <v>840</v>
      </c>
      <c r="O60" s="71">
        <f t="shared" si="10"/>
        <v>0.87318087318087323</v>
      </c>
      <c r="P60" s="255"/>
      <c r="Q60" s="257"/>
      <c r="R60" s="141"/>
    </row>
    <row r="61" spans="1:18" hidden="1" outlineLevel="1" x14ac:dyDescent="0.2">
      <c r="A61" s="248">
        <f t="shared" si="6"/>
        <v>42064</v>
      </c>
      <c r="B61" s="27"/>
      <c r="C61" s="26" t="s">
        <v>178</v>
      </c>
      <c r="D61" s="451" t="str">
        <f t="shared" si="11"/>
        <v>2014-15</v>
      </c>
      <c r="E61" s="452">
        <f t="shared" si="8"/>
        <v>3</v>
      </c>
      <c r="F61" s="419">
        <f>IFERROR(VLOOKUP( CONCATENATE($D61,$F$7,$E61), Raw!$A$5:$BC$10127,MATCH(F$9,Raw!$A$3:$BC$3,0), 0), "-")</f>
        <v>1672</v>
      </c>
      <c r="G61" s="102">
        <f>IFERROR(VLOOKUP( CONCATENATE($D61,$F$7,$E61), Raw!$A$5:$BC$10127,MATCH(G$9,Raw!$A$3:$BC$3,0), 0), "-")</f>
        <v>1279</v>
      </c>
      <c r="H61" s="71">
        <f t="shared" si="12"/>
        <v>0.76495215311004783</v>
      </c>
      <c r="I61" s="187" t="s">
        <v>80</v>
      </c>
      <c r="J61" s="155" t="s">
        <v>80</v>
      </c>
      <c r="K61" s="578" t="s">
        <v>80</v>
      </c>
      <c r="L61" s="579" t="s">
        <v>80</v>
      </c>
      <c r="M61" s="153">
        <f>IFERROR(VLOOKUP( CONCATENATE($D61,$F$7,$E61), Raw!$A$5:$BC$10127,MATCH(M$9,Raw!$A$3:$BC$3,0), 0), "-")</f>
        <v>1029</v>
      </c>
      <c r="N61" s="409">
        <f>IFERROR(VLOOKUP( CONCATENATE($D61,$F$7,$E61), Raw!$A$5:$BC$10127,MATCH(N$9,Raw!$A$3:$BC$3,0), 0), "-")</f>
        <v>901</v>
      </c>
      <c r="O61" s="71">
        <f t="shared" si="10"/>
        <v>0.87560738581146746</v>
      </c>
      <c r="P61" s="255"/>
      <c r="Q61" s="257"/>
      <c r="R61" s="141"/>
    </row>
    <row r="62" spans="1:18" collapsed="1" x14ac:dyDescent="0.2">
      <c r="A62" s="248"/>
      <c r="B62" s="31"/>
      <c r="C62" s="30" t="s">
        <v>185</v>
      </c>
      <c r="D62" s="453"/>
      <c r="E62" s="454"/>
      <c r="F62" s="420">
        <f>SUM(F50:F61)</f>
        <v>16901</v>
      </c>
      <c r="G62" s="103">
        <f>SUM(G50:G61)</f>
        <v>13529</v>
      </c>
      <c r="H62" s="72">
        <f t="shared" ref="H62:H74" si="13">IF( ISERROR(G62/F62), "-", G62/F62)</f>
        <v>0.8004851783918111</v>
      </c>
      <c r="I62" s="186" t="s">
        <v>80</v>
      </c>
      <c r="J62" s="414" t="s">
        <v>80</v>
      </c>
      <c r="K62" s="580" t="s">
        <v>80</v>
      </c>
      <c r="L62" s="581" t="s">
        <v>80</v>
      </c>
      <c r="M62" s="154">
        <f>SUM(M50:M61)</f>
        <v>12430</v>
      </c>
      <c r="N62" s="410">
        <f>SUM(N50:N61)</f>
        <v>10835</v>
      </c>
      <c r="O62" s="72">
        <f t="shared" si="10"/>
        <v>0.87168141592920356</v>
      </c>
      <c r="P62" s="258"/>
      <c r="Q62" s="259"/>
      <c r="R62" s="142"/>
    </row>
    <row r="63" spans="1:18" hidden="1" outlineLevel="1" x14ac:dyDescent="0.2">
      <c r="A63" s="248">
        <f>DATE(LEFT(D63,4)+IF(E63&lt;4,1,0),E63,1)</f>
        <v>42095</v>
      </c>
      <c r="B63" s="27" t="s">
        <v>186</v>
      </c>
      <c r="C63" s="26" t="s">
        <v>167</v>
      </c>
      <c r="D63" s="449" t="str">
        <f t="shared" ref="D63:D74" si="14">IF(B63="",D62,LEFT(B63,7))</f>
        <v>2015-16</v>
      </c>
      <c r="E63" s="450">
        <f>MONTH(1&amp;LEFT(C63,3))</f>
        <v>4</v>
      </c>
      <c r="F63" s="419">
        <f>IFERROR(VLOOKUP( CONCATENATE($D63,$F$7,$E63), Raw!$A$5:$BC$10127,MATCH(F$9,Raw!$A$3:$BC$3,0), 0), "-")</f>
        <v>1653</v>
      </c>
      <c r="G63" s="102">
        <f>IFERROR(VLOOKUP( CONCATENATE($D63,$F$7,$E63), Raw!$A$5:$BC$10127,MATCH(G$9,Raw!$A$3:$BC$3,0), 0), "-")</f>
        <v>1265</v>
      </c>
      <c r="H63" s="71">
        <f t="shared" si="13"/>
        <v>0.76527525710828792</v>
      </c>
      <c r="I63" s="188" t="s">
        <v>80</v>
      </c>
      <c r="J63" s="415" t="s">
        <v>80</v>
      </c>
      <c r="K63" s="582" t="s">
        <v>80</v>
      </c>
      <c r="L63" s="583" t="s">
        <v>80</v>
      </c>
      <c r="M63" s="387">
        <f>IFERROR(VLOOKUP( CONCATENATE($D63,$F$7,$E63), Raw!$A$5:$BC$10127,MATCH(M$9,Raw!$A$3:$BC$3,0), 0), "-")</f>
        <v>1026</v>
      </c>
      <c r="N63" s="411">
        <f>IFERROR(VLOOKUP( CONCATENATE($D63,$F$7,$E63), Raw!$A$5:$BC$10127,MATCH(N$9,Raw!$A$3:$BC$3,0), 0), "-")</f>
        <v>886</v>
      </c>
      <c r="O63" s="392">
        <f t="shared" si="10"/>
        <v>0.8635477582846004</v>
      </c>
      <c r="P63" s="255"/>
      <c r="Q63" s="257"/>
      <c r="R63" s="141"/>
    </row>
    <row r="64" spans="1:18" hidden="1" outlineLevel="1" x14ac:dyDescent="0.2">
      <c r="A64" s="248">
        <f t="shared" si="6"/>
        <v>42125</v>
      </c>
      <c r="B64" s="27"/>
      <c r="C64" s="26" t="s">
        <v>168</v>
      </c>
      <c r="D64" s="451" t="str">
        <f t="shared" si="14"/>
        <v>2015-16</v>
      </c>
      <c r="E64" s="452">
        <f t="shared" si="8"/>
        <v>5</v>
      </c>
      <c r="F64" s="419">
        <f>IFERROR(VLOOKUP( CONCATENATE($D64,$F$7,$E64), Raw!$A$5:$BC$10127,MATCH(F$9,Raw!$A$3:$BC$3,0), 0), "-")</f>
        <v>1635</v>
      </c>
      <c r="G64" s="102">
        <f>IFERROR(VLOOKUP( CONCATENATE($D64,$F$7,$E64), Raw!$A$5:$BC$10127,MATCH(G$9,Raw!$A$3:$BC$3,0), 0), "-")</f>
        <v>1313</v>
      </c>
      <c r="H64" s="71">
        <f t="shared" si="13"/>
        <v>0.80305810397553512</v>
      </c>
      <c r="I64" s="187" t="s">
        <v>80</v>
      </c>
      <c r="J64" s="155" t="s">
        <v>80</v>
      </c>
      <c r="K64" s="578" t="s">
        <v>80</v>
      </c>
      <c r="L64" s="579" t="s">
        <v>80</v>
      </c>
      <c r="M64" s="153">
        <f>IFERROR(VLOOKUP( CONCATENATE($D64,$F$7,$E64), Raw!$A$5:$BC$10127,MATCH(M$9,Raw!$A$3:$BC$3,0), 0), "-")</f>
        <v>1039</v>
      </c>
      <c r="N64" s="409">
        <f>IFERROR(VLOOKUP( CONCATENATE($D64,$F$7,$E64), Raw!$A$5:$BC$10127,MATCH(N$9,Raw!$A$3:$BC$3,0), 0), "-")</f>
        <v>881</v>
      </c>
      <c r="O64" s="71">
        <f t="shared" si="10"/>
        <v>0.84793070259865255</v>
      </c>
      <c r="P64" s="255"/>
      <c r="Q64" s="257"/>
      <c r="R64" s="141"/>
    </row>
    <row r="65" spans="1:18" hidden="1" outlineLevel="1" x14ac:dyDescent="0.2">
      <c r="A65" s="248">
        <f t="shared" si="6"/>
        <v>42156</v>
      </c>
      <c r="B65" s="27"/>
      <c r="C65" s="26" t="s">
        <v>169</v>
      </c>
      <c r="D65" s="451" t="str">
        <f t="shared" si="14"/>
        <v>2015-16</v>
      </c>
      <c r="E65" s="452">
        <f t="shared" si="8"/>
        <v>6</v>
      </c>
      <c r="F65" s="419">
        <f>IFERROR(VLOOKUP( CONCATENATE($D65,$F$7,$E65), Raw!$A$5:$BC$10127,MATCH(F$9,Raw!$A$3:$BC$3,0), 0), "-")</f>
        <v>1521</v>
      </c>
      <c r="G65" s="102">
        <f>IFERROR(VLOOKUP( CONCATENATE($D65,$F$7,$E65), Raw!$A$5:$BC$10127,MATCH(G$9,Raw!$A$3:$BC$3,0), 0), "-")</f>
        <v>1204</v>
      </c>
      <c r="H65" s="71">
        <f t="shared" si="13"/>
        <v>0.79158448389217617</v>
      </c>
      <c r="I65" s="187" t="s">
        <v>80</v>
      </c>
      <c r="J65" s="155" t="s">
        <v>80</v>
      </c>
      <c r="K65" s="578" t="s">
        <v>80</v>
      </c>
      <c r="L65" s="579" t="s">
        <v>80</v>
      </c>
      <c r="M65" s="153">
        <f>IFERROR(VLOOKUP( CONCATENATE($D65,$F$7,$E65), Raw!$A$5:$BC$10127,MATCH(M$9,Raw!$A$3:$BC$3,0), 0), "-")</f>
        <v>1027</v>
      </c>
      <c r="N65" s="409">
        <f>IFERROR(VLOOKUP( CONCATENATE($D65,$F$7,$E65), Raw!$A$5:$BC$10127,MATCH(N$9,Raw!$A$3:$BC$3,0), 0), "-")</f>
        <v>903</v>
      </c>
      <c r="O65" s="71">
        <f t="shared" si="10"/>
        <v>0.87925998052580334</v>
      </c>
      <c r="P65" s="255"/>
      <c r="Q65" s="257"/>
      <c r="R65" s="141"/>
    </row>
    <row r="66" spans="1:18" hidden="1" outlineLevel="1" x14ac:dyDescent="0.2">
      <c r="A66" s="248">
        <f t="shared" si="6"/>
        <v>42186</v>
      </c>
      <c r="B66" s="27"/>
      <c r="C66" s="26" t="s">
        <v>170</v>
      </c>
      <c r="D66" s="451" t="str">
        <f t="shared" si="14"/>
        <v>2015-16</v>
      </c>
      <c r="E66" s="452">
        <f t="shared" si="8"/>
        <v>7</v>
      </c>
      <c r="F66" s="419">
        <f>IFERROR(VLOOKUP( CONCATENATE($D66,$F$7,$E66), Raw!$A$5:$BC$10127,MATCH(F$9,Raw!$A$3:$BC$3,0), 0), "-")</f>
        <v>1457</v>
      </c>
      <c r="G66" s="102">
        <f>IFERROR(VLOOKUP( CONCATENATE($D66,$F$7,$E66), Raw!$A$5:$BC$10127,MATCH(G$9,Raw!$A$3:$BC$3,0), 0), "-")</f>
        <v>1140</v>
      </c>
      <c r="H66" s="71">
        <f t="shared" si="13"/>
        <v>0.78242964996568287</v>
      </c>
      <c r="I66" s="187" t="s">
        <v>80</v>
      </c>
      <c r="J66" s="155" t="s">
        <v>80</v>
      </c>
      <c r="K66" s="578" t="s">
        <v>80</v>
      </c>
      <c r="L66" s="579" t="s">
        <v>80</v>
      </c>
      <c r="M66" s="153">
        <f>IFERROR(VLOOKUP( CONCATENATE($D66,$F$7,$E66), Raw!$A$5:$BC$10127,MATCH(M$9,Raw!$A$3:$BC$3,0), 0), "-")</f>
        <v>983</v>
      </c>
      <c r="N66" s="409">
        <f>IFERROR(VLOOKUP( CONCATENATE($D66,$F$7,$E66), Raw!$A$5:$BC$10127,MATCH(N$9,Raw!$A$3:$BC$3,0), 0), "-")</f>
        <v>870</v>
      </c>
      <c r="O66" s="71">
        <f t="shared" si="10"/>
        <v>0.88504577822990849</v>
      </c>
      <c r="P66" s="255"/>
      <c r="Q66" s="257"/>
      <c r="R66" s="141"/>
    </row>
    <row r="67" spans="1:18" hidden="1" outlineLevel="1" x14ac:dyDescent="0.2">
      <c r="A67" s="248">
        <f t="shared" si="6"/>
        <v>42217</v>
      </c>
      <c r="B67" s="27"/>
      <c r="C67" s="26" t="s">
        <v>171</v>
      </c>
      <c r="D67" s="451" t="str">
        <f t="shared" si="14"/>
        <v>2015-16</v>
      </c>
      <c r="E67" s="452">
        <f t="shared" si="8"/>
        <v>8</v>
      </c>
      <c r="F67" s="419">
        <f>IFERROR(VLOOKUP( CONCATENATE($D67,$F$7,$E67), Raw!$A$5:$BC$10127,MATCH(F$9,Raw!$A$3:$BC$3,0), 0), "-")</f>
        <v>1438</v>
      </c>
      <c r="G67" s="102">
        <f>IFERROR(VLOOKUP( CONCATENATE($D67,$F$7,$E67), Raw!$A$5:$BC$10127,MATCH(G$9,Raw!$A$3:$BC$3,0), 0), "-")</f>
        <v>1107</v>
      </c>
      <c r="H67" s="71">
        <f t="shared" si="13"/>
        <v>0.76981919332406124</v>
      </c>
      <c r="I67" s="187" t="s">
        <v>80</v>
      </c>
      <c r="J67" s="155" t="s">
        <v>80</v>
      </c>
      <c r="K67" s="578" t="s">
        <v>80</v>
      </c>
      <c r="L67" s="579" t="s">
        <v>80</v>
      </c>
      <c r="M67" s="153">
        <f>IFERROR(VLOOKUP( CONCATENATE($D67,$F$7,$E67), Raw!$A$5:$BC$10127,MATCH(M$9,Raw!$A$3:$BC$3,0), 0), "-")</f>
        <v>887</v>
      </c>
      <c r="N67" s="409">
        <f>IFERROR(VLOOKUP( CONCATENATE($D67,$F$7,$E67), Raw!$A$5:$BC$10127,MATCH(N$9,Raw!$A$3:$BC$3,0), 0), "-")</f>
        <v>770</v>
      </c>
      <c r="O67" s="71">
        <f t="shared" si="10"/>
        <v>0.86809470124013532</v>
      </c>
      <c r="P67" s="255"/>
      <c r="Q67" s="257"/>
      <c r="R67" s="141"/>
    </row>
    <row r="68" spans="1:18" hidden="1" outlineLevel="1" x14ac:dyDescent="0.2">
      <c r="A68" s="248">
        <f t="shared" si="6"/>
        <v>42248</v>
      </c>
      <c r="B68" s="27"/>
      <c r="C68" s="26" t="s">
        <v>172</v>
      </c>
      <c r="D68" s="451" t="str">
        <f t="shared" si="14"/>
        <v>2015-16</v>
      </c>
      <c r="E68" s="452">
        <f t="shared" si="8"/>
        <v>9</v>
      </c>
      <c r="F68" s="419">
        <f>IFERROR(VLOOKUP( CONCATENATE($D68,$F$7,$E68), Raw!$A$5:$BC$10127,MATCH(F$9,Raw!$A$3:$BC$3,0), 0), "-")</f>
        <v>1254</v>
      </c>
      <c r="G68" s="102">
        <f>IFERROR(VLOOKUP( CONCATENATE($D68,$F$7,$E68), Raw!$A$5:$BC$10127,MATCH(G$9,Raw!$A$3:$BC$3,0), 0), "-")</f>
        <v>970</v>
      </c>
      <c r="H68" s="71">
        <f t="shared" si="13"/>
        <v>0.77352472089314195</v>
      </c>
      <c r="I68" s="187" t="s">
        <v>80</v>
      </c>
      <c r="J68" s="155" t="s">
        <v>80</v>
      </c>
      <c r="K68" s="578" t="s">
        <v>80</v>
      </c>
      <c r="L68" s="579" t="s">
        <v>80</v>
      </c>
      <c r="M68" s="153">
        <f>IFERROR(VLOOKUP( CONCATENATE($D68,$F$7,$E68), Raw!$A$5:$BC$10127,MATCH(M$9,Raw!$A$3:$BC$3,0), 0), "-")</f>
        <v>950</v>
      </c>
      <c r="N68" s="409">
        <f>IFERROR(VLOOKUP( CONCATENATE($D68,$F$7,$E68), Raw!$A$5:$BC$10127,MATCH(N$9,Raw!$A$3:$BC$3,0), 0), "-")</f>
        <v>825</v>
      </c>
      <c r="O68" s="71">
        <f t="shared" si="10"/>
        <v>0.86842105263157898</v>
      </c>
      <c r="P68" s="255"/>
      <c r="Q68" s="257"/>
      <c r="R68" s="141"/>
    </row>
    <row r="69" spans="1:18" hidden="1" outlineLevel="1" x14ac:dyDescent="0.2">
      <c r="A69" s="248">
        <f t="shared" si="6"/>
        <v>42278</v>
      </c>
      <c r="B69" s="27"/>
      <c r="C69" s="26" t="s">
        <v>173</v>
      </c>
      <c r="D69" s="451" t="str">
        <f t="shared" si="14"/>
        <v>2015-16</v>
      </c>
      <c r="E69" s="452">
        <f t="shared" si="8"/>
        <v>10</v>
      </c>
      <c r="F69" s="419">
        <f>IFERROR(VLOOKUP( CONCATENATE($D69,$F$7,$E69), Raw!$A$5:$BC$10127,MATCH(F$9,Raw!$A$3:$BC$3,0), 0), "-")</f>
        <v>1430</v>
      </c>
      <c r="G69" s="102">
        <f>IFERROR(VLOOKUP( CONCATENATE($D69,$F$7,$E69), Raw!$A$5:$BC$10127,MATCH(G$9,Raw!$A$3:$BC$3,0), 0), "-")</f>
        <v>1120</v>
      </c>
      <c r="H69" s="71">
        <f t="shared" si="13"/>
        <v>0.78321678321678323</v>
      </c>
      <c r="I69" s="187" t="s">
        <v>80</v>
      </c>
      <c r="J69" s="155" t="s">
        <v>80</v>
      </c>
      <c r="K69" s="578" t="s">
        <v>80</v>
      </c>
      <c r="L69" s="579" t="s">
        <v>80</v>
      </c>
      <c r="M69" s="153">
        <f>IFERROR(VLOOKUP( CONCATENATE($D69,$F$7,$E69), Raw!$A$5:$BC$10127,MATCH(M$9,Raw!$A$3:$BC$3,0), 0), "-")</f>
        <v>963</v>
      </c>
      <c r="N69" s="409">
        <f>IFERROR(VLOOKUP( CONCATENATE($D69,$F$7,$E69), Raw!$A$5:$BC$10127,MATCH(N$9,Raw!$A$3:$BC$3,0), 0), "-")</f>
        <v>843</v>
      </c>
      <c r="O69" s="71">
        <f t="shared" si="10"/>
        <v>0.87538940809968846</v>
      </c>
      <c r="P69" s="255"/>
      <c r="Q69" s="257"/>
      <c r="R69" s="141"/>
    </row>
    <row r="70" spans="1:18" hidden="1" outlineLevel="1" x14ac:dyDescent="0.2">
      <c r="A70" s="248">
        <f t="shared" si="6"/>
        <v>42309</v>
      </c>
      <c r="B70" s="27"/>
      <c r="C70" s="26" t="s">
        <v>174</v>
      </c>
      <c r="D70" s="451" t="str">
        <f t="shared" si="14"/>
        <v>2015-16</v>
      </c>
      <c r="E70" s="452">
        <f t="shared" si="8"/>
        <v>11</v>
      </c>
      <c r="F70" s="419">
        <f>IFERROR(VLOOKUP( CONCATENATE($D70,$F$7,$E70), Raw!$A$5:$BC$10127,MATCH(F$9,Raw!$A$3:$BC$3,0), 0), "-")</f>
        <v>1455</v>
      </c>
      <c r="G70" s="102">
        <f>IFERROR(VLOOKUP( CONCATENATE($D70,$F$7,$E70), Raw!$A$5:$BC$10127,MATCH(G$9,Raw!$A$3:$BC$3,0), 0), "-")</f>
        <v>1141</v>
      </c>
      <c r="H70" s="71">
        <f t="shared" si="13"/>
        <v>0.78419243986254294</v>
      </c>
      <c r="I70" s="187" t="s">
        <v>80</v>
      </c>
      <c r="J70" s="155" t="s">
        <v>80</v>
      </c>
      <c r="K70" s="578" t="s">
        <v>80</v>
      </c>
      <c r="L70" s="579" t="s">
        <v>80</v>
      </c>
      <c r="M70" s="153">
        <f>IFERROR(VLOOKUP( CONCATENATE($D70,$F$7,$E70), Raw!$A$5:$BC$10127,MATCH(M$9,Raw!$A$3:$BC$3,0), 0), "-")</f>
        <v>1045</v>
      </c>
      <c r="N70" s="409">
        <f>IFERROR(VLOOKUP( CONCATENATE($D70,$F$7,$E70), Raw!$A$5:$BC$10127,MATCH(N$9,Raw!$A$3:$BC$3,0), 0), "-")</f>
        <v>906</v>
      </c>
      <c r="O70" s="71">
        <f t="shared" si="10"/>
        <v>0.8669856459330143</v>
      </c>
      <c r="P70" s="255"/>
      <c r="Q70" s="257"/>
      <c r="R70" s="141"/>
    </row>
    <row r="71" spans="1:18" hidden="1" outlineLevel="1" x14ac:dyDescent="0.2">
      <c r="A71" s="248">
        <f t="shared" si="6"/>
        <v>42339</v>
      </c>
      <c r="B71" s="27"/>
      <c r="C71" s="26" t="s">
        <v>175</v>
      </c>
      <c r="D71" s="451" t="str">
        <f t="shared" si="14"/>
        <v>2015-16</v>
      </c>
      <c r="E71" s="452">
        <f t="shared" si="8"/>
        <v>12</v>
      </c>
      <c r="F71" s="419">
        <f>IFERROR(VLOOKUP( CONCATENATE($D71,$F$7,$E71), Raw!$A$5:$BC$10127,MATCH(F$9,Raw!$A$3:$BC$3,0), 0), "-")</f>
        <v>1467</v>
      </c>
      <c r="G71" s="102">
        <f>IFERROR(VLOOKUP( CONCATENATE($D71,$F$7,$E71), Raw!$A$5:$BC$10127,MATCH(G$9,Raw!$A$3:$BC$3,0), 0), "-")</f>
        <v>1149</v>
      </c>
      <c r="H71" s="71">
        <f t="shared" si="13"/>
        <v>0.78323108384458073</v>
      </c>
      <c r="I71" s="187" t="s">
        <v>80</v>
      </c>
      <c r="J71" s="155" t="s">
        <v>80</v>
      </c>
      <c r="K71" s="578" t="s">
        <v>80</v>
      </c>
      <c r="L71" s="579" t="s">
        <v>80</v>
      </c>
      <c r="M71" s="153">
        <f>IFERROR(VLOOKUP( CONCATENATE($D71,$F$7,$E71), Raw!$A$5:$BC$10127,MATCH(M$9,Raw!$A$3:$BC$3,0), 0), "-")</f>
        <v>993</v>
      </c>
      <c r="N71" s="409">
        <f>IFERROR(VLOOKUP( CONCATENATE($D71,$F$7,$E71), Raw!$A$5:$BC$10127,MATCH(N$9,Raw!$A$3:$BC$3,0), 0), "-")</f>
        <v>877</v>
      </c>
      <c r="O71" s="71">
        <f t="shared" si="10"/>
        <v>0.88318227593152066</v>
      </c>
      <c r="P71" s="255"/>
      <c r="Q71" s="257"/>
      <c r="R71" s="141"/>
    </row>
    <row r="72" spans="1:18" hidden="1" outlineLevel="1" x14ac:dyDescent="0.2">
      <c r="A72" s="248">
        <f t="shared" si="6"/>
        <v>42370</v>
      </c>
      <c r="B72" s="27"/>
      <c r="C72" s="26" t="s">
        <v>176</v>
      </c>
      <c r="D72" s="451" t="str">
        <f t="shared" si="14"/>
        <v>2015-16</v>
      </c>
      <c r="E72" s="452">
        <f t="shared" si="8"/>
        <v>1</v>
      </c>
      <c r="F72" s="419">
        <f>IFERROR(VLOOKUP( CONCATENATE($D72,$F$7,$E72), Raw!$A$5:$BC$10127,MATCH(F$9,Raw!$A$3:$BC$3,0), 0), "-")</f>
        <v>1447</v>
      </c>
      <c r="G72" s="102">
        <f>IFERROR(VLOOKUP( CONCATENATE($D72,$F$7,$E72), Raw!$A$5:$BC$10127,MATCH(G$9,Raw!$A$3:$BC$3,0), 0), "-")</f>
        <v>1156</v>
      </c>
      <c r="H72" s="71">
        <f t="shared" si="13"/>
        <v>0.79889426399447128</v>
      </c>
      <c r="I72" s="187" t="s">
        <v>80</v>
      </c>
      <c r="J72" s="155" t="s">
        <v>80</v>
      </c>
      <c r="K72" s="578" t="s">
        <v>80</v>
      </c>
      <c r="L72" s="579" t="s">
        <v>80</v>
      </c>
      <c r="M72" s="153">
        <f>IFERROR(VLOOKUP( CONCATENATE($D72,$F$7,$E72), Raw!$A$5:$BC$10127,MATCH(M$9,Raw!$A$3:$BC$3,0), 0), "-")</f>
        <v>1046</v>
      </c>
      <c r="N72" s="409">
        <f>IFERROR(VLOOKUP( CONCATENATE($D72,$F$7,$E72), Raw!$A$5:$BC$10127,MATCH(N$9,Raw!$A$3:$BC$3,0), 0), "-")</f>
        <v>916</v>
      </c>
      <c r="O72" s="71">
        <f t="shared" si="10"/>
        <v>0.875717017208413</v>
      </c>
      <c r="P72" s="255"/>
      <c r="Q72" s="257"/>
      <c r="R72" s="141"/>
    </row>
    <row r="73" spans="1:18" hidden="1" outlineLevel="1" x14ac:dyDescent="0.2">
      <c r="A73" s="248">
        <f t="shared" si="6"/>
        <v>42401</v>
      </c>
      <c r="B73" s="27"/>
      <c r="C73" s="26" t="s">
        <v>177</v>
      </c>
      <c r="D73" s="451" t="str">
        <f t="shared" si="14"/>
        <v>2015-16</v>
      </c>
      <c r="E73" s="452">
        <f t="shared" si="8"/>
        <v>2</v>
      </c>
      <c r="F73" s="419">
        <f>IFERROR(VLOOKUP( CONCATENATE($D73,$F$7,$E73), Raw!$A$5:$BC$10127,MATCH(F$9,Raw!$A$3:$BC$3,0), 0), "-")</f>
        <v>1325</v>
      </c>
      <c r="G73" s="102">
        <f>IFERROR(VLOOKUP( CONCATENATE($D73,$F$7,$E73), Raw!$A$5:$BC$10127,MATCH(G$9,Raw!$A$3:$BC$3,0), 0), "-")</f>
        <v>1044</v>
      </c>
      <c r="H73" s="71">
        <f t="shared" si="13"/>
        <v>0.78792452830188675</v>
      </c>
      <c r="I73" s="187" t="s">
        <v>80</v>
      </c>
      <c r="J73" s="155" t="s">
        <v>80</v>
      </c>
      <c r="K73" s="578" t="s">
        <v>80</v>
      </c>
      <c r="L73" s="579" t="s">
        <v>80</v>
      </c>
      <c r="M73" s="153">
        <f>IFERROR(VLOOKUP( CONCATENATE($D73,$F$7,$E73), Raw!$A$5:$BC$10127,MATCH(M$9,Raw!$A$3:$BC$3,0), 0), "-")</f>
        <v>1009</v>
      </c>
      <c r="N73" s="409">
        <f>IFERROR(VLOOKUP( CONCATENATE($D73,$F$7,$E73), Raw!$A$5:$BC$10127,MATCH(N$9,Raw!$A$3:$BC$3,0), 0), "-")</f>
        <v>849</v>
      </c>
      <c r="O73" s="71">
        <f t="shared" si="10"/>
        <v>0.84142715559960357</v>
      </c>
      <c r="P73" s="255"/>
      <c r="Q73" s="257"/>
      <c r="R73" s="141"/>
    </row>
    <row r="74" spans="1:18" hidden="1" outlineLevel="1" x14ac:dyDescent="0.2">
      <c r="A74" s="248">
        <f t="shared" si="6"/>
        <v>42430</v>
      </c>
      <c r="B74" s="27"/>
      <c r="C74" s="26" t="s">
        <v>178</v>
      </c>
      <c r="D74" s="451" t="str">
        <f t="shared" si="14"/>
        <v>2015-16</v>
      </c>
      <c r="E74" s="452">
        <f t="shared" si="8"/>
        <v>3</v>
      </c>
      <c r="F74" s="419">
        <f>IFERROR(VLOOKUP( CONCATENATE($D74,$F$7,$E74), Raw!$A$5:$BC$10127,MATCH(F$9,Raw!$A$3:$BC$3,0), 0), "-")</f>
        <v>1537</v>
      </c>
      <c r="G74" s="102">
        <f>IFERROR(VLOOKUP( CONCATENATE($D74,$F$7,$E74), Raw!$A$5:$BC$10127,MATCH(G$9,Raw!$A$3:$BC$3,0), 0), "-")</f>
        <v>1232</v>
      </c>
      <c r="H74" s="71">
        <f t="shared" si="13"/>
        <v>0.80156148340923883</v>
      </c>
      <c r="I74" s="187" t="s">
        <v>80</v>
      </c>
      <c r="J74" s="155" t="s">
        <v>80</v>
      </c>
      <c r="K74" s="578" t="s">
        <v>80</v>
      </c>
      <c r="L74" s="579" t="s">
        <v>80</v>
      </c>
      <c r="M74" s="153">
        <f>IFERROR(VLOOKUP( CONCATENATE($D74,$F$7,$E74), Raw!$A$5:$BC$10127,MATCH(M$9,Raw!$A$3:$BC$3,0), 0), "-")</f>
        <v>1057</v>
      </c>
      <c r="N74" s="409">
        <f>IFERROR(VLOOKUP( CONCATENATE($D74,$F$7,$E74), Raw!$A$5:$BC$10127,MATCH(N$9,Raw!$A$3:$BC$3,0), 0), "-")</f>
        <v>933</v>
      </c>
      <c r="O74" s="71">
        <f t="shared" si="10"/>
        <v>0.8826868495742668</v>
      </c>
      <c r="P74" s="255"/>
      <c r="Q74" s="257"/>
      <c r="R74" s="141"/>
    </row>
    <row r="75" spans="1:18" collapsed="1" x14ac:dyDescent="0.2">
      <c r="A75" s="248"/>
      <c r="B75" s="31"/>
      <c r="C75" s="30" t="s">
        <v>187</v>
      </c>
      <c r="D75" s="453"/>
      <c r="E75" s="454"/>
      <c r="F75" s="420">
        <f>SUM(F63:F74)</f>
        <v>17619</v>
      </c>
      <c r="G75" s="103">
        <f>SUM(G63:G74)</f>
        <v>13841</v>
      </c>
      <c r="H75" s="72">
        <f t="shared" ref="H75:H87" si="15">IF( ISERROR(G75/F75), "-", G75/F75)</f>
        <v>0.78557239343890117</v>
      </c>
      <c r="I75" s="186" t="s">
        <v>80</v>
      </c>
      <c r="J75" s="414" t="s">
        <v>80</v>
      </c>
      <c r="K75" s="580" t="s">
        <v>80</v>
      </c>
      <c r="L75" s="581" t="s">
        <v>80</v>
      </c>
      <c r="M75" s="154">
        <f>SUM(M63:M74)</f>
        <v>12025</v>
      </c>
      <c r="N75" s="410">
        <f>SUM(N63:N74)</f>
        <v>10459</v>
      </c>
      <c r="O75" s="72">
        <f t="shared" ref="O75:O89" si="16">IF( ISERROR(N75/M75), "-", N75/M75)</f>
        <v>0.86977130977130979</v>
      </c>
      <c r="P75" s="258"/>
      <c r="Q75" s="259"/>
      <c r="R75" s="142"/>
    </row>
    <row r="76" spans="1:18" hidden="1" outlineLevel="1" x14ac:dyDescent="0.2">
      <c r="A76" s="248">
        <f>DATE(LEFT(D76,4)+IF(E76&lt;4,1,0),E76,1)</f>
        <v>42461</v>
      </c>
      <c r="B76" s="27" t="s">
        <v>188</v>
      </c>
      <c r="C76" s="26" t="s">
        <v>167</v>
      </c>
      <c r="D76" s="449" t="str">
        <f t="shared" ref="D76:D87" si="17">IF(B76="",D75,LEFT(B76,7))</f>
        <v>2016-17</v>
      </c>
      <c r="E76" s="450">
        <f>MONTH(1&amp;LEFT(C76,3))</f>
        <v>4</v>
      </c>
      <c r="F76" s="419">
        <f>IFERROR(VLOOKUP( CONCATENATE($D76,$F$7,$E76), Raw!$A$5:$BC$10127,MATCH(F$9,Raw!$A$3:$BC$3,0), 0), "-")</f>
        <v>1492</v>
      </c>
      <c r="G76" s="102">
        <f>IFERROR(VLOOKUP( CONCATENATE($D76,$F$7,$E76), Raw!$A$5:$BC$10127,MATCH(G$9,Raw!$A$3:$BC$3,0), 0), "-")</f>
        <v>1203</v>
      </c>
      <c r="H76" s="71">
        <f t="shared" si="15"/>
        <v>0.80630026809651478</v>
      </c>
      <c r="I76" s="188" t="s">
        <v>80</v>
      </c>
      <c r="J76" s="415" t="s">
        <v>80</v>
      </c>
      <c r="K76" s="582" t="s">
        <v>80</v>
      </c>
      <c r="L76" s="583" t="s">
        <v>80</v>
      </c>
      <c r="M76" s="387">
        <f>IFERROR(VLOOKUP( CONCATENATE($D76,$F$7,$E76), Raw!$A$5:$BC$10127,MATCH(M$9,Raw!$A$3:$BC$3,0), 0), "-")</f>
        <v>990</v>
      </c>
      <c r="N76" s="411">
        <f>IFERROR(VLOOKUP( CONCATENATE($D76,$F$7,$E76), Raw!$A$5:$BC$10127,MATCH(N$9,Raw!$A$3:$BC$3,0), 0), "-")</f>
        <v>869</v>
      </c>
      <c r="O76" s="392">
        <f t="shared" si="16"/>
        <v>0.87777777777777777</v>
      </c>
      <c r="P76" s="255"/>
      <c r="Q76" s="257"/>
      <c r="R76" s="141"/>
    </row>
    <row r="77" spans="1:18" hidden="1" outlineLevel="1" x14ac:dyDescent="0.2">
      <c r="A77" s="248">
        <f t="shared" si="6"/>
        <v>42491</v>
      </c>
      <c r="B77" s="27"/>
      <c r="C77" s="26" t="s">
        <v>168</v>
      </c>
      <c r="D77" s="451" t="str">
        <f t="shared" si="17"/>
        <v>2016-17</v>
      </c>
      <c r="E77" s="452">
        <f t="shared" si="8"/>
        <v>5</v>
      </c>
      <c r="F77" s="419">
        <f>IFERROR(VLOOKUP( CONCATENATE($D77,$F$7,$E77), Raw!$A$5:$BC$10127,MATCH(F$9,Raw!$A$3:$BC$3,0), 0), "-")</f>
        <v>1506</v>
      </c>
      <c r="G77" s="102">
        <f>IFERROR(VLOOKUP( CONCATENATE($D77,$F$7,$E77), Raw!$A$5:$BC$10127,MATCH(G$9,Raw!$A$3:$BC$3,0), 0), "-")</f>
        <v>1207</v>
      </c>
      <c r="H77" s="71">
        <f t="shared" si="15"/>
        <v>0.80146082337317393</v>
      </c>
      <c r="I77" s="187" t="s">
        <v>80</v>
      </c>
      <c r="J77" s="155" t="s">
        <v>80</v>
      </c>
      <c r="K77" s="578" t="s">
        <v>80</v>
      </c>
      <c r="L77" s="579" t="s">
        <v>80</v>
      </c>
      <c r="M77" s="153">
        <f>IFERROR(VLOOKUP( CONCATENATE($D77,$F$7,$E77), Raw!$A$5:$BC$10127,MATCH(M$9,Raw!$A$3:$BC$3,0), 0), "-")</f>
        <v>1118</v>
      </c>
      <c r="N77" s="409">
        <f>IFERROR(VLOOKUP( CONCATENATE($D77,$F$7,$E77), Raw!$A$5:$BC$10127,MATCH(N$9,Raw!$A$3:$BC$3,0), 0), "-")</f>
        <v>956</v>
      </c>
      <c r="O77" s="71">
        <f t="shared" si="16"/>
        <v>0.85509838998211096</v>
      </c>
      <c r="P77" s="255"/>
      <c r="Q77" s="257"/>
      <c r="R77" s="141"/>
    </row>
    <row r="78" spans="1:18" hidden="1" outlineLevel="1" x14ac:dyDescent="0.2">
      <c r="A78" s="248">
        <f t="shared" si="6"/>
        <v>42522</v>
      </c>
      <c r="B78" s="27"/>
      <c r="C78" s="26" t="s">
        <v>169</v>
      </c>
      <c r="D78" s="451" t="str">
        <f t="shared" si="17"/>
        <v>2016-17</v>
      </c>
      <c r="E78" s="452">
        <f t="shared" si="8"/>
        <v>6</v>
      </c>
      <c r="F78" s="419">
        <f>IFERROR(VLOOKUP( CONCATENATE($D78,$F$7,$E78), Raw!$A$5:$BC$10127,MATCH(F$9,Raw!$A$3:$BC$3,0), 0), "-")</f>
        <v>1409</v>
      </c>
      <c r="G78" s="102">
        <f>IFERROR(VLOOKUP( CONCATENATE($D78,$F$7,$E78), Raw!$A$5:$BC$10127,MATCH(G$9,Raw!$A$3:$BC$3,0), 0), "-")</f>
        <v>1083</v>
      </c>
      <c r="H78" s="71">
        <f t="shared" si="15"/>
        <v>0.76863023420865861</v>
      </c>
      <c r="I78" s="187" t="s">
        <v>80</v>
      </c>
      <c r="J78" s="155" t="s">
        <v>80</v>
      </c>
      <c r="K78" s="578" t="s">
        <v>80</v>
      </c>
      <c r="L78" s="579" t="s">
        <v>80</v>
      </c>
      <c r="M78" s="153">
        <f>IFERROR(VLOOKUP( CONCATENATE($D78,$F$7,$E78), Raw!$A$5:$BC$10127,MATCH(M$9,Raw!$A$3:$BC$3,0), 0), "-")</f>
        <v>995</v>
      </c>
      <c r="N78" s="409">
        <f>IFERROR(VLOOKUP( CONCATENATE($D78,$F$7,$E78), Raw!$A$5:$BC$10127,MATCH(N$9,Raw!$A$3:$BC$3,0), 0), "-")</f>
        <v>864</v>
      </c>
      <c r="O78" s="71">
        <f t="shared" si="16"/>
        <v>0.86834170854271353</v>
      </c>
      <c r="P78" s="255"/>
      <c r="Q78" s="257"/>
      <c r="R78" s="141"/>
    </row>
    <row r="79" spans="1:18" hidden="1" outlineLevel="1" x14ac:dyDescent="0.2">
      <c r="A79" s="248">
        <f t="shared" si="6"/>
        <v>42552</v>
      </c>
      <c r="B79" s="27"/>
      <c r="C79" s="26" t="s">
        <v>170</v>
      </c>
      <c r="D79" s="451" t="str">
        <f t="shared" si="17"/>
        <v>2016-17</v>
      </c>
      <c r="E79" s="452">
        <f t="shared" si="8"/>
        <v>7</v>
      </c>
      <c r="F79" s="419">
        <f>IFERROR(VLOOKUP( CONCATENATE($D79,$F$7,$E79), Raw!$A$5:$BC$10127,MATCH(F$9,Raw!$A$3:$BC$3,0), 0), "-")</f>
        <v>1552</v>
      </c>
      <c r="G79" s="102">
        <f>IFERROR(VLOOKUP( CONCATENATE($D79,$F$7,$E79), Raw!$A$5:$BC$10127,MATCH(G$9,Raw!$A$3:$BC$3,0), 0), "-")</f>
        <v>1245</v>
      </c>
      <c r="H79" s="71">
        <f t="shared" si="15"/>
        <v>0.80219072164948457</v>
      </c>
      <c r="I79" s="187" t="s">
        <v>80</v>
      </c>
      <c r="J79" s="155" t="s">
        <v>80</v>
      </c>
      <c r="K79" s="578" t="s">
        <v>80</v>
      </c>
      <c r="L79" s="579" t="s">
        <v>80</v>
      </c>
      <c r="M79" s="153">
        <f>IFERROR(VLOOKUP( CONCATENATE($D79,$F$7,$E79), Raw!$A$5:$BC$10127,MATCH(M$9,Raw!$A$3:$BC$3,0), 0), "-")</f>
        <v>1002</v>
      </c>
      <c r="N79" s="409">
        <f>IFERROR(VLOOKUP( CONCATENATE($D79,$F$7,$E79), Raw!$A$5:$BC$10127,MATCH(N$9,Raw!$A$3:$BC$3,0), 0), "-")</f>
        <v>863</v>
      </c>
      <c r="O79" s="71">
        <f t="shared" si="16"/>
        <v>0.86127744510978044</v>
      </c>
      <c r="P79" s="255"/>
      <c r="Q79" s="257"/>
      <c r="R79" s="141"/>
    </row>
    <row r="80" spans="1:18" hidden="1" outlineLevel="1" x14ac:dyDescent="0.2">
      <c r="A80" s="248">
        <f t="shared" si="6"/>
        <v>42583</v>
      </c>
      <c r="B80" s="27"/>
      <c r="C80" s="26" t="s">
        <v>171</v>
      </c>
      <c r="D80" s="451" t="str">
        <f t="shared" si="17"/>
        <v>2016-17</v>
      </c>
      <c r="E80" s="452">
        <f t="shared" si="8"/>
        <v>8</v>
      </c>
      <c r="F80" s="419">
        <f>IFERROR(VLOOKUP( CONCATENATE($D80,$F$7,$E80), Raw!$A$5:$BC$10127,MATCH(F$9,Raw!$A$3:$BC$3,0), 0), "-")</f>
        <v>1440</v>
      </c>
      <c r="G80" s="102">
        <f>IFERROR(VLOOKUP( CONCATENATE($D80,$F$7,$E80), Raw!$A$5:$BC$10127,MATCH(G$9,Raw!$A$3:$BC$3,0), 0), "-")</f>
        <v>1138</v>
      </c>
      <c r="H80" s="71">
        <f t="shared" si="15"/>
        <v>0.79027777777777775</v>
      </c>
      <c r="I80" s="187" t="s">
        <v>80</v>
      </c>
      <c r="J80" s="155" t="s">
        <v>80</v>
      </c>
      <c r="K80" s="578" t="s">
        <v>80</v>
      </c>
      <c r="L80" s="579" t="s">
        <v>80</v>
      </c>
      <c r="M80" s="153">
        <f>IFERROR(VLOOKUP( CONCATENATE($D80,$F$7,$E80), Raw!$A$5:$BC$10127,MATCH(M$9,Raw!$A$3:$BC$3,0), 0), "-")</f>
        <v>948</v>
      </c>
      <c r="N80" s="409">
        <f>IFERROR(VLOOKUP( CONCATENATE($D80,$F$7,$E80), Raw!$A$5:$BC$10127,MATCH(N$9,Raw!$A$3:$BC$3,0), 0), "-")</f>
        <v>831</v>
      </c>
      <c r="O80" s="71">
        <f t="shared" si="16"/>
        <v>0.87658227848101267</v>
      </c>
      <c r="P80" s="255"/>
      <c r="Q80" s="257"/>
      <c r="R80" s="141"/>
    </row>
    <row r="81" spans="1:18" hidden="1" outlineLevel="1" x14ac:dyDescent="0.2">
      <c r="A81" s="248">
        <f t="shared" si="6"/>
        <v>42614</v>
      </c>
      <c r="B81" s="27"/>
      <c r="C81" s="26" t="s">
        <v>172</v>
      </c>
      <c r="D81" s="451" t="str">
        <f t="shared" si="17"/>
        <v>2016-17</v>
      </c>
      <c r="E81" s="452">
        <f t="shared" si="8"/>
        <v>9</v>
      </c>
      <c r="F81" s="419">
        <f>IFERROR(VLOOKUP( CONCATENATE($D81,$F$7,$E81), Raw!$A$5:$BC$10127,MATCH(F$9,Raw!$A$3:$BC$3,0), 0), "-")</f>
        <v>1394</v>
      </c>
      <c r="G81" s="102">
        <f>IFERROR(VLOOKUP( CONCATENATE($D81,$F$7,$E81), Raw!$A$5:$BC$10127,MATCH(G$9,Raw!$A$3:$BC$3,0), 0), "-")</f>
        <v>1107</v>
      </c>
      <c r="H81" s="71">
        <f t="shared" si="15"/>
        <v>0.79411764705882348</v>
      </c>
      <c r="I81" s="187" t="s">
        <v>80</v>
      </c>
      <c r="J81" s="155" t="s">
        <v>80</v>
      </c>
      <c r="K81" s="578" t="s">
        <v>80</v>
      </c>
      <c r="L81" s="579" t="s">
        <v>80</v>
      </c>
      <c r="M81" s="153">
        <f>IFERROR(VLOOKUP( CONCATENATE($D81,$F$7,$E81), Raw!$A$5:$BC$10127,MATCH(M$9,Raw!$A$3:$BC$3,0), 0), "-")</f>
        <v>941</v>
      </c>
      <c r="N81" s="409">
        <f>IFERROR(VLOOKUP( CONCATENATE($D81,$F$7,$E81), Raw!$A$5:$BC$10127,MATCH(N$9,Raw!$A$3:$BC$3,0), 0), "-")</f>
        <v>818</v>
      </c>
      <c r="O81" s="71">
        <f t="shared" si="16"/>
        <v>0.86928799149840597</v>
      </c>
      <c r="P81" s="255"/>
      <c r="Q81" s="257"/>
      <c r="R81" s="141"/>
    </row>
    <row r="82" spans="1:18" hidden="1" outlineLevel="1" x14ac:dyDescent="0.2">
      <c r="A82" s="248">
        <f t="shared" si="6"/>
        <v>42644</v>
      </c>
      <c r="B82" s="27"/>
      <c r="C82" s="26" t="s">
        <v>173</v>
      </c>
      <c r="D82" s="451" t="str">
        <f t="shared" si="17"/>
        <v>2016-17</v>
      </c>
      <c r="E82" s="452">
        <f t="shared" si="8"/>
        <v>10</v>
      </c>
      <c r="F82" s="419">
        <f>IFERROR(VLOOKUP( CONCATENATE($D82,$F$7,$E82), Raw!$A$5:$BC$10127,MATCH(F$9,Raw!$A$3:$BC$3,0), 0), "-")</f>
        <v>1531</v>
      </c>
      <c r="G82" s="102">
        <f>IFERROR(VLOOKUP( CONCATENATE($D82,$F$7,$E82), Raw!$A$5:$BC$10127,MATCH(G$9,Raw!$A$3:$BC$3,0), 0), "-")</f>
        <v>1189</v>
      </c>
      <c r="H82" s="71">
        <f t="shared" si="15"/>
        <v>0.7766165904637492</v>
      </c>
      <c r="I82" s="187" t="s">
        <v>80</v>
      </c>
      <c r="J82" s="155" t="s">
        <v>80</v>
      </c>
      <c r="K82" s="578" t="s">
        <v>80</v>
      </c>
      <c r="L82" s="579" t="s">
        <v>80</v>
      </c>
      <c r="M82" s="153">
        <f>IFERROR(VLOOKUP( CONCATENATE($D82,$F$7,$E82), Raw!$A$5:$BC$10127,MATCH(M$9,Raw!$A$3:$BC$3,0), 0), "-")</f>
        <v>1033</v>
      </c>
      <c r="N82" s="409">
        <f>IFERROR(VLOOKUP( CONCATENATE($D82,$F$7,$E82), Raw!$A$5:$BC$10127,MATCH(N$9,Raw!$A$3:$BC$3,0), 0), "-")</f>
        <v>896</v>
      </c>
      <c r="O82" s="71">
        <f t="shared" si="16"/>
        <v>0.86737657308809291</v>
      </c>
      <c r="P82" s="255"/>
      <c r="Q82" s="257"/>
      <c r="R82" s="141"/>
    </row>
    <row r="83" spans="1:18" hidden="1" outlineLevel="1" x14ac:dyDescent="0.2">
      <c r="A83" s="248">
        <f t="shared" si="6"/>
        <v>42675</v>
      </c>
      <c r="B83" s="27"/>
      <c r="C83" s="26" t="s">
        <v>174</v>
      </c>
      <c r="D83" s="451" t="str">
        <f t="shared" si="17"/>
        <v>2016-17</v>
      </c>
      <c r="E83" s="452">
        <f t="shared" si="8"/>
        <v>11</v>
      </c>
      <c r="F83" s="419">
        <f>IFERROR(VLOOKUP( CONCATENATE($D83,$F$7,$E83), Raw!$A$5:$BC$10127,MATCH(F$9,Raw!$A$3:$BC$3,0), 0), "-")</f>
        <v>1444</v>
      </c>
      <c r="G83" s="102">
        <f>IFERROR(VLOOKUP( CONCATENATE($D83,$F$7,$E83), Raw!$A$5:$BC$10127,MATCH(G$9,Raw!$A$3:$BC$3,0), 0), "-")</f>
        <v>1128</v>
      </c>
      <c r="H83" s="71">
        <f t="shared" si="15"/>
        <v>0.78116343490304707</v>
      </c>
      <c r="I83" s="187" t="s">
        <v>80</v>
      </c>
      <c r="J83" s="155" t="s">
        <v>80</v>
      </c>
      <c r="K83" s="578" t="s">
        <v>80</v>
      </c>
      <c r="L83" s="579" t="s">
        <v>80</v>
      </c>
      <c r="M83" s="153">
        <f>IFERROR(VLOOKUP( CONCATENATE($D83,$F$7,$E83), Raw!$A$5:$BC$10127,MATCH(M$9,Raw!$A$3:$BC$3,0), 0), "-")</f>
        <v>1047</v>
      </c>
      <c r="N83" s="409">
        <f>IFERROR(VLOOKUP( CONCATENATE($D83,$F$7,$E83), Raw!$A$5:$BC$10127,MATCH(N$9,Raw!$A$3:$BC$3,0), 0), "-")</f>
        <v>886</v>
      </c>
      <c r="O83" s="71">
        <f t="shared" si="16"/>
        <v>0.84622731614135627</v>
      </c>
      <c r="P83" s="255"/>
      <c r="Q83" s="257"/>
      <c r="R83" s="141"/>
    </row>
    <row r="84" spans="1:18" hidden="1" outlineLevel="1" x14ac:dyDescent="0.2">
      <c r="A84" s="248">
        <f t="shared" si="6"/>
        <v>42705</v>
      </c>
      <c r="B84" s="27"/>
      <c r="C84" s="26" t="s">
        <v>175</v>
      </c>
      <c r="D84" s="451" t="str">
        <f t="shared" si="17"/>
        <v>2016-17</v>
      </c>
      <c r="E84" s="452">
        <f t="shared" si="8"/>
        <v>12</v>
      </c>
      <c r="F84" s="419">
        <f>IFERROR(VLOOKUP( CONCATENATE($D84,$F$7,$E84), Raw!$A$5:$BC$10127,MATCH(F$9,Raw!$A$3:$BC$3,0), 0), "-")</f>
        <v>1633</v>
      </c>
      <c r="G84" s="102">
        <f>IFERROR(VLOOKUP( CONCATENATE($D84,$F$7,$E84), Raw!$A$5:$BC$10127,MATCH(G$9,Raw!$A$3:$BC$3,0), 0), "-")</f>
        <v>1327</v>
      </c>
      <c r="H84" s="71">
        <f t="shared" si="15"/>
        <v>0.81261481935088797</v>
      </c>
      <c r="I84" s="187" t="s">
        <v>80</v>
      </c>
      <c r="J84" s="155" t="s">
        <v>80</v>
      </c>
      <c r="K84" s="578" t="s">
        <v>80</v>
      </c>
      <c r="L84" s="579" t="s">
        <v>80</v>
      </c>
      <c r="M84" s="153">
        <f>IFERROR(VLOOKUP( CONCATENATE($D84,$F$7,$E84), Raw!$A$5:$BC$10127,MATCH(M$9,Raw!$A$3:$BC$3,0), 0), "-")</f>
        <v>1021</v>
      </c>
      <c r="N84" s="409">
        <f>IFERROR(VLOOKUP( CONCATENATE($D84,$F$7,$E84), Raw!$A$5:$BC$10127,MATCH(N$9,Raw!$A$3:$BC$3,0), 0), "-")</f>
        <v>868</v>
      </c>
      <c r="O84" s="71">
        <f t="shared" si="16"/>
        <v>0.85014691478942217</v>
      </c>
      <c r="P84" s="255"/>
      <c r="Q84" s="257"/>
      <c r="R84" s="141"/>
    </row>
    <row r="85" spans="1:18" hidden="1" outlineLevel="1" x14ac:dyDescent="0.2">
      <c r="A85" s="248">
        <f t="shared" si="6"/>
        <v>42736</v>
      </c>
      <c r="B85" s="27"/>
      <c r="C85" s="26" t="s">
        <v>176</v>
      </c>
      <c r="D85" s="451" t="str">
        <f t="shared" si="17"/>
        <v>2016-17</v>
      </c>
      <c r="E85" s="452">
        <f t="shared" si="8"/>
        <v>1</v>
      </c>
      <c r="F85" s="419">
        <f>IFERROR(VLOOKUP( CONCATENATE($D85,$F$7,$E85), Raw!$A$5:$BC$10127,MATCH(F$9,Raw!$A$3:$BC$3,0), 0), "-")</f>
        <v>1629</v>
      </c>
      <c r="G85" s="102">
        <f>IFERROR(VLOOKUP( CONCATENATE($D85,$F$7,$E85), Raw!$A$5:$BC$10127,MATCH(G$9,Raw!$A$3:$BC$3,0), 0), "-")</f>
        <v>1293</v>
      </c>
      <c r="H85" s="71">
        <f t="shared" si="15"/>
        <v>0.79373848987108653</v>
      </c>
      <c r="I85" s="187" t="s">
        <v>80</v>
      </c>
      <c r="J85" s="155" t="s">
        <v>80</v>
      </c>
      <c r="K85" s="578" t="s">
        <v>80</v>
      </c>
      <c r="L85" s="579" t="s">
        <v>80</v>
      </c>
      <c r="M85" s="153">
        <f>IFERROR(VLOOKUP( CONCATENATE($D85,$F$7,$E85), Raw!$A$5:$BC$10127,MATCH(M$9,Raw!$A$3:$BC$3,0), 0), "-")</f>
        <v>1101</v>
      </c>
      <c r="N85" s="409">
        <f>IFERROR(VLOOKUP( CONCATENATE($D85,$F$7,$E85), Raw!$A$5:$BC$10127,MATCH(N$9,Raw!$A$3:$BC$3,0), 0), "-")</f>
        <v>899</v>
      </c>
      <c r="O85" s="71">
        <f t="shared" si="16"/>
        <v>0.81653042688465027</v>
      </c>
      <c r="P85" s="255"/>
      <c r="Q85" s="257"/>
      <c r="R85" s="141"/>
    </row>
    <row r="86" spans="1:18" hidden="1" outlineLevel="1" x14ac:dyDescent="0.2">
      <c r="A86" s="248">
        <f t="shared" si="6"/>
        <v>42767</v>
      </c>
      <c r="B86" s="27"/>
      <c r="C86" s="26" t="s">
        <v>177</v>
      </c>
      <c r="D86" s="451" t="str">
        <f t="shared" si="17"/>
        <v>2016-17</v>
      </c>
      <c r="E86" s="452">
        <f t="shared" si="8"/>
        <v>2</v>
      </c>
      <c r="F86" s="419">
        <f>IFERROR(VLOOKUP( CONCATENATE($D86,$F$7,$E86), Raw!$A$5:$BC$10127,MATCH(F$9,Raw!$A$3:$BC$3,0), 0), "-")</f>
        <v>1489</v>
      </c>
      <c r="G86" s="102">
        <f>IFERROR(VLOOKUP( CONCATENATE($D86,$F$7,$E86), Raw!$A$5:$BC$10127,MATCH(G$9,Raw!$A$3:$BC$3,0), 0), "-")</f>
        <v>1203</v>
      </c>
      <c r="H86" s="71">
        <f t="shared" si="15"/>
        <v>0.80792478173270654</v>
      </c>
      <c r="I86" s="187" t="s">
        <v>80</v>
      </c>
      <c r="J86" s="155" t="s">
        <v>80</v>
      </c>
      <c r="K86" s="578" t="s">
        <v>80</v>
      </c>
      <c r="L86" s="579" t="s">
        <v>80</v>
      </c>
      <c r="M86" s="153">
        <f>IFERROR(VLOOKUP( CONCATENATE($D86,$F$7,$E86), Raw!$A$5:$BC$10127,MATCH(M$9,Raw!$A$3:$BC$3,0), 0), "-")</f>
        <v>994</v>
      </c>
      <c r="N86" s="409">
        <f>IFERROR(VLOOKUP( CONCATENATE($D86,$F$7,$E86), Raw!$A$5:$BC$10127,MATCH(N$9,Raw!$A$3:$BC$3,0), 0), "-")</f>
        <v>848</v>
      </c>
      <c r="O86" s="71">
        <f t="shared" si="16"/>
        <v>0.85311871227364189</v>
      </c>
      <c r="P86" s="255"/>
      <c r="Q86" s="257"/>
      <c r="R86" s="141"/>
    </row>
    <row r="87" spans="1:18" hidden="1" outlineLevel="1" x14ac:dyDescent="0.2">
      <c r="A87" s="248">
        <f t="shared" si="6"/>
        <v>42795</v>
      </c>
      <c r="B87" s="27"/>
      <c r="C87" s="26" t="s">
        <v>178</v>
      </c>
      <c r="D87" s="451" t="str">
        <f t="shared" si="17"/>
        <v>2016-17</v>
      </c>
      <c r="E87" s="452">
        <f t="shared" si="8"/>
        <v>3</v>
      </c>
      <c r="F87" s="419">
        <f>IFERROR(VLOOKUP( CONCATENATE($D87,$F$7,$E87), Raw!$A$5:$BC$10127,MATCH(F$9,Raw!$A$3:$BC$3,0), 0), "-")</f>
        <v>1632</v>
      </c>
      <c r="G87" s="102">
        <f>IFERROR(VLOOKUP( CONCATENATE($D87,$F$7,$E87), Raw!$A$5:$BC$10127,MATCH(G$9,Raw!$A$3:$BC$3,0), 0), "-")</f>
        <v>1284</v>
      </c>
      <c r="H87" s="71">
        <f t="shared" si="15"/>
        <v>0.78676470588235292</v>
      </c>
      <c r="I87" s="187" t="s">
        <v>80</v>
      </c>
      <c r="J87" s="155" t="s">
        <v>80</v>
      </c>
      <c r="K87" s="578" t="s">
        <v>80</v>
      </c>
      <c r="L87" s="579" t="s">
        <v>80</v>
      </c>
      <c r="M87" s="153">
        <f>IFERROR(VLOOKUP( CONCATENATE($D87,$F$7,$E87), Raw!$A$5:$BC$10127,MATCH(M$9,Raw!$A$3:$BC$3,0), 0), "-")</f>
        <v>1052</v>
      </c>
      <c r="N87" s="409">
        <f>IFERROR(VLOOKUP( CONCATENATE($D87,$F$7,$E87), Raw!$A$5:$BC$10127,MATCH(N$9,Raw!$A$3:$BC$3,0), 0), "-")</f>
        <v>906</v>
      </c>
      <c r="O87" s="71">
        <f t="shared" si="16"/>
        <v>0.86121673003802279</v>
      </c>
      <c r="P87" s="255"/>
      <c r="Q87" s="257"/>
      <c r="R87" s="141"/>
    </row>
    <row r="88" spans="1:18" collapsed="1" x14ac:dyDescent="0.2">
      <c r="A88" s="248"/>
      <c r="B88" s="31"/>
      <c r="C88" s="30" t="s">
        <v>189</v>
      </c>
      <c r="D88" s="453"/>
      <c r="E88" s="454"/>
      <c r="F88" s="420">
        <f>SUM(F76:F87)</f>
        <v>18151</v>
      </c>
      <c r="G88" s="103">
        <f>SUM(G76:G87)</f>
        <v>14407</v>
      </c>
      <c r="H88" s="72">
        <f>IF( ISERROR(G88/F88), "-", G88/F88)</f>
        <v>0.79373037298220483</v>
      </c>
      <c r="I88" s="186" t="s">
        <v>80</v>
      </c>
      <c r="J88" s="414" t="s">
        <v>80</v>
      </c>
      <c r="K88" s="580" t="s">
        <v>80</v>
      </c>
      <c r="L88" s="581" t="s">
        <v>80</v>
      </c>
      <c r="M88" s="154">
        <f>SUM(M76:M87)</f>
        <v>12242</v>
      </c>
      <c r="N88" s="410">
        <f>SUM(N76:N87)</f>
        <v>10504</v>
      </c>
      <c r="O88" s="72">
        <f t="shared" si="16"/>
        <v>0.85802973370364322</v>
      </c>
      <c r="P88" s="258"/>
      <c r="Q88" s="259"/>
      <c r="R88" s="142"/>
    </row>
    <row r="89" spans="1:18" hidden="1" outlineLevel="1" x14ac:dyDescent="0.2">
      <c r="A89" s="248">
        <f t="shared" ref="A89:A152" si="18">DATE(LEFT(D89,4)+IF(E89&lt;4,1,0),E89,1)</f>
        <v>42826</v>
      </c>
      <c r="B89" s="27" t="s">
        <v>190</v>
      </c>
      <c r="C89" s="26" t="s">
        <v>167</v>
      </c>
      <c r="D89" s="449" t="str">
        <f t="shared" ref="D89:D100" si="19">IF(B89="",D88,LEFT(B89,7))</f>
        <v>2017-18</v>
      </c>
      <c r="E89" s="450">
        <f t="shared" ref="E89:E152" si="20">MONTH(1&amp;LEFT(C89,3))</f>
        <v>4</v>
      </c>
      <c r="F89" s="419">
        <f>IFERROR(VLOOKUP( CONCATENATE($D89,$F$7,$E89), Raw!$A$5:$BC$10127,MATCH(F$9,Raw!$A$3:$BC$3,0), 0), "-")</f>
        <v>1614</v>
      </c>
      <c r="G89" s="102">
        <f>IFERROR(VLOOKUP( CONCATENATE($D89,$F$7,$E89), Raw!$A$5:$BC$10127,MATCH(G$9,Raw!$A$3:$BC$3,0), 0), "-")</f>
        <v>1235</v>
      </c>
      <c r="H89" s="71">
        <f>IF( ISERROR(G89/F89), "-", G89/F89)</f>
        <v>0.76517967781908303</v>
      </c>
      <c r="I89" s="187" t="s">
        <v>80</v>
      </c>
      <c r="J89" s="155" t="s">
        <v>80</v>
      </c>
      <c r="K89" s="578" t="s">
        <v>80</v>
      </c>
      <c r="L89" s="579" t="s">
        <v>80</v>
      </c>
      <c r="M89" s="387">
        <f>IFERROR(VLOOKUP( CONCATENATE($D89,$F$7,$E89), Raw!$A$5:$BC$10127,MATCH(M$9,Raw!$A$3:$BC$3,0), 0), "-")</f>
        <v>1049</v>
      </c>
      <c r="N89" s="411">
        <f>IFERROR(VLOOKUP( CONCATENATE($D89,$F$7,$E89), Raw!$A$5:$BC$10127,MATCH(N$9,Raw!$A$3:$BC$3,0), 0), "-")</f>
        <v>924</v>
      </c>
      <c r="O89" s="392">
        <f t="shared" si="16"/>
        <v>0.88083889418493799</v>
      </c>
      <c r="P89" s="255"/>
      <c r="Q89" s="257"/>
      <c r="R89" s="141"/>
    </row>
    <row r="90" spans="1:18" hidden="1" outlineLevel="1" x14ac:dyDescent="0.2">
      <c r="A90" s="248">
        <f t="shared" si="18"/>
        <v>42856</v>
      </c>
      <c r="B90" s="27"/>
      <c r="C90" s="26" t="s">
        <v>168</v>
      </c>
      <c r="D90" s="451" t="str">
        <f t="shared" si="19"/>
        <v>2017-18</v>
      </c>
      <c r="E90" s="452">
        <f t="shared" si="20"/>
        <v>5</v>
      </c>
      <c r="F90" s="419">
        <f>IFERROR(VLOOKUP( CONCATENATE($D90,$F$7,$E90), Raw!$A$5:$BC$10127,MATCH(F$9,Raw!$A$3:$BC$3,0), 0), "-")</f>
        <v>1535</v>
      </c>
      <c r="G90" s="102">
        <f>IFERROR(VLOOKUP( CONCATENATE($D90,$F$7,$E90), Raw!$A$5:$BC$10127,MATCH(G$9,Raw!$A$3:$BC$3,0), 0), "-")</f>
        <v>1201</v>
      </c>
      <c r="H90" s="71">
        <f t="shared" ref="H90:H96" si="21">IF( ISERROR(G90/F90), "-", G90/F90)</f>
        <v>0.78241042345276868</v>
      </c>
      <c r="I90" s="187" t="s">
        <v>80</v>
      </c>
      <c r="J90" s="155" t="s">
        <v>80</v>
      </c>
      <c r="K90" s="578" t="s">
        <v>80</v>
      </c>
      <c r="L90" s="579" t="s">
        <v>80</v>
      </c>
      <c r="M90" s="153">
        <f>IFERROR(VLOOKUP( CONCATENATE($D90,$F$7,$E90), Raw!$A$5:$BC$10127,MATCH(M$9,Raw!$A$3:$BC$3,0), 0), "-")</f>
        <v>984</v>
      </c>
      <c r="N90" s="409">
        <f>IFERROR(VLOOKUP( CONCATENATE($D90,$F$7,$E90), Raw!$A$5:$BC$10127,MATCH(N$9,Raw!$A$3:$BC$3,0), 0), "-")</f>
        <v>850</v>
      </c>
      <c r="O90" s="71">
        <f t="shared" ref="O90:O96" si="22">IF( ISERROR(N90/M90), "-", N90/M90)</f>
        <v>0.86382113821138207</v>
      </c>
      <c r="P90" s="255"/>
      <c r="Q90" s="257"/>
      <c r="R90" s="141"/>
    </row>
    <row r="91" spans="1:18" hidden="1" outlineLevel="1" x14ac:dyDescent="0.2">
      <c r="A91" s="248">
        <f t="shared" si="18"/>
        <v>42887</v>
      </c>
      <c r="B91" s="27"/>
      <c r="C91" s="26" t="s">
        <v>169</v>
      </c>
      <c r="D91" s="451" t="str">
        <f t="shared" si="19"/>
        <v>2017-18</v>
      </c>
      <c r="E91" s="452">
        <f t="shared" si="20"/>
        <v>6</v>
      </c>
      <c r="F91" s="419">
        <f>IFERROR(VLOOKUP( CONCATENATE($D91,$F$7,$E91), Raw!$A$5:$BC$10127,MATCH(F$9,Raw!$A$3:$BC$3,0), 0), "-")</f>
        <v>1516</v>
      </c>
      <c r="G91" s="102">
        <f>IFERROR(VLOOKUP( CONCATENATE($D91,$F$7,$E91), Raw!$A$5:$BC$10127,MATCH(G$9,Raw!$A$3:$BC$3,0), 0), "-")</f>
        <v>1162</v>
      </c>
      <c r="H91" s="71">
        <f t="shared" si="21"/>
        <v>0.76649076517150394</v>
      </c>
      <c r="I91" s="187" t="s">
        <v>80</v>
      </c>
      <c r="J91" s="155" t="s">
        <v>80</v>
      </c>
      <c r="K91" s="578" t="s">
        <v>80</v>
      </c>
      <c r="L91" s="579" t="s">
        <v>80</v>
      </c>
      <c r="M91" s="153">
        <f>IFERROR(VLOOKUP( CONCATENATE($D91,$F$7,$E91), Raw!$A$5:$BC$10127,MATCH(M$9,Raw!$A$3:$BC$3,0), 0), "-")</f>
        <v>1009</v>
      </c>
      <c r="N91" s="409">
        <f>IFERROR(VLOOKUP( CONCATENATE($D91,$F$7,$E91), Raw!$A$5:$BC$10127,MATCH(N$9,Raw!$A$3:$BC$3,0), 0), "-")</f>
        <v>861</v>
      </c>
      <c r="O91" s="71">
        <f t="shared" si="22"/>
        <v>0.85332011892963333</v>
      </c>
      <c r="P91" s="255"/>
      <c r="Q91" s="257"/>
      <c r="R91" s="141"/>
    </row>
    <row r="92" spans="1:18" hidden="1" outlineLevel="1" x14ac:dyDescent="0.2">
      <c r="A92" s="248">
        <f t="shared" si="18"/>
        <v>42917</v>
      </c>
      <c r="B92" s="27"/>
      <c r="C92" s="26" t="s">
        <v>170</v>
      </c>
      <c r="D92" s="451" t="str">
        <f t="shared" si="19"/>
        <v>2017-18</v>
      </c>
      <c r="E92" s="452">
        <f t="shared" si="20"/>
        <v>7</v>
      </c>
      <c r="F92" s="419">
        <f>IFERROR(VLOOKUP( CONCATENATE($D92,$F$7,$E92), Raw!$A$5:$BC$10127,MATCH(F$9,Raw!$A$3:$BC$3,0), 0), "-")</f>
        <v>1511</v>
      </c>
      <c r="G92" s="102">
        <f>IFERROR(VLOOKUP( CONCATENATE($D92,$F$7,$E92), Raw!$A$5:$BC$10127,MATCH(G$9,Raw!$A$3:$BC$3,0), 0), "-")</f>
        <v>1160</v>
      </c>
      <c r="H92" s="71">
        <f t="shared" si="21"/>
        <v>0.76770350761085371</v>
      </c>
      <c r="I92" s="187" t="s">
        <v>80</v>
      </c>
      <c r="J92" s="155" t="s">
        <v>80</v>
      </c>
      <c r="K92" s="578" t="s">
        <v>80</v>
      </c>
      <c r="L92" s="579" t="s">
        <v>80</v>
      </c>
      <c r="M92" s="153">
        <f>IFERROR(VLOOKUP( CONCATENATE($D92,$F$7,$E92), Raw!$A$5:$BC$10127,MATCH(M$9,Raw!$A$3:$BC$3,0), 0), "-")</f>
        <v>999</v>
      </c>
      <c r="N92" s="409">
        <f>IFERROR(VLOOKUP( CONCATENATE($D92,$F$7,$E92), Raw!$A$5:$BC$10127,MATCH(N$9,Raw!$A$3:$BC$3,0), 0), "-")</f>
        <v>829</v>
      </c>
      <c r="O92" s="71">
        <f t="shared" si="22"/>
        <v>0.82982982982982978</v>
      </c>
      <c r="P92" s="255"/>
      <c r="Q92" s="257"/>
      <c r="R92" s="141"/>
    </row>
    <row r="93" spans="1:18" hidden="1" outlineLevel="1" x14ac:dyDescent="0.2">
      <c r="A93" s="248">
        <f t="shared" si="18"/>
        <v>42948</v>
      </c>
      <c r="B93" s="27"/>
      <c r="C93" s="26" t="s">
        <v>171</v>
      </c>
      <c r="D93" s="451" t="str">
        <f t="shared" si="19"/>
        <v>2017-18</v>
      </c>
      <c r="E93" s="452">
        <f t="shared" si="20"/>
        <v>8</v>
      </c>
      <c r="F93" s="419">
        <f>IFERROR(VLOOKUP( CONCATENATE($D93,$F$7,$E93), Raw!$A$5:$BC$10127,MATCH(F$9,Raw!$A$3:$BC$3,0), 0), "-")</f>
        <v>1486</v>
      </c>
      <c r="G93" s="102">
        <f>IFERROR(VLOOKUP( CONCATENATE($D93,$F$7,$E93), Raw!$A$5:$BC$10127,MATCH(G$9,Raw!$A$3:$BC$3,0), 0), "-")</f>
        <v>1105</v>
      </c>
      <c r="H93" s="71">
        <f t="shared" si="21"/>
        <v>0.74360699865410496</v>
      </c>
      <c r="I93" s="187" t="s">
        <v>80</v>
      </c>
      <c r="J93" s="155" t="s">
        <v>80</v>
      </c>
      <c r="K93" s="578" t="s">
        <v>80</v>
      </c>
      <c r="L93" s="579" t="s">
        <v>80</v>
      </c>
      <c r="M93" s="153">
        <f>IFERROR(VLOOKUP( CONCATENATE($D93,$F$7,$E93), Raw!$A$5:$BC$10127,MATCH(M$9,Raw!$A$3:$BC$3,0), 0), "-")</f>
        <v>1010</v>
      </c>
      <c r="N93" s="409">
        <f>IFERROR(VLOOKUP( CONCATENATE($D93,$F$7,$E93), Raw!$A$5:$BC$10127,MATCH(N$9,Raw!$A$3:$BC$3,0), 0), "-")</f>
        <v>875</v>
      </c>
      <c r="O93" s="71">
        <f t="shared" si="22"/>
        <v>0.86633663366336633</v>
      </c>
      <c r="P93" s="255"/>
      <c r="Q93" s="257"/>
      <c r="R93" s="141"/>
    </row>
    <row r="94" spans="1:18" hidden="1" outlineLevel="1" x14ac:dyDescent="0.2">
      <c r="A94" s="248">
        <f t="shared" si="18"/>
        <v>42979</v>
      </c>
      <c r="B94" s="27"/>
      <c r="C94" s="26" t="s">
        <v>172</v>
      </c>
      <c r="D94" s="451" t="str">
        <f t="shared" si="19"/>
        <v>2017-18</v>
      </c>
      <c r="E94" s="452">
        <f t="shared" si="20"/>
        <v>9</v>
      </c>
      <c r="F94" s="419">
        <f>IFERROR(VLOOKUP( CONCATENATE($D94,$F$7,$E94), Raw!$A$5:$BC$10127,MATCH(F$9,Raw!$A$3:$BC$3,0), 0), "-")</f>
        <v>1574</v>
      </c>
      <c r="G94" s="102">
        <f>IFERROR(VLOOKUP( CONCATENATE($D94,$F$7,$E94), Raw!$A$5:$BC$10127,MATCH(G$9,Raw!$A$3:$BC$3,0), 0), "-")</f>
        <v>1209</v>
      </c>
      <c r="H94" s="71">
        <f t="shared" si="21"/>
        <v>0.76810673443456168</v>
      </c>
      <c r="I94" s="187" t="s">
        <v>80</v>
      </c>
      <c r="J94" s="155" t="s">
        <v>80</v>
      </c>
      <c r="K94" s="578" t="s">
        <v>80</v>
      </c>
      <c r="L94" s="579" t="s">
        <v>80</v>
      </c>
      <c r="M94" s="153">
        <f>IFERROR(VLOOKUP( CONCATENATE($D94,$F$7,$E94), Raw!$A$5:$BC$10127,MATCH(M$9,Raw!$A$3:$BC$3,0), 0), "-")</f>
        <v>960</v>
      </c>
      <c r="N94" s="409">
        <f>IFERROR(VLOOKUP( CONCATENATE($D94,$F$7,$E94), Raw!$A$5:$BC$10127,MATCH(N$9,Raw!$A$3:$BC$3,0), 0), "-")</f>
        <v>802</v>
      </c>
      <c r="O94" s="71">
        <f t="shared" si="22"/>
        <v>0.8354166666666667</v>
      </c>
      <c r="P94" s="255"/>
      <c r="Q94" s="257"/>
      <c r="R94" s="141"/>
    </row>
    <row r="95" spans="1:18" hidden="1" outlineLevel="1" x14ac:dyDescent="0.2">
      <c r="A95" s="248">
        <f t="shared" si="18"/>
        <v>43009</v>
      </c>
      <c r="B95" s="27"/>
      <c r="C95" s="26" t="s">
        <v>173</v>
      </c>
      <c r="D95" s="451" t="str">
        <f t="shared" si="19"/>
        <v>2017-18</v>
      </c>
      <c r="E95" s="452">
        <f t="shared" si="20"/>
        <v>10</v>
      </c>
      <c r="F95" s="419">
        <f>IFERROR(VLOOKUP( CONCATENATE($D95,$F$7,$E95), Raw!$A$5:$BC$10127,MATCH(F$9,Raw!$A$3:$BC$3,0), 0), "-")</f>
        <v>1515</v>
      </c>
      <c r="G95" s="102">
        <f>IFERROR(VLOOKUP( CONCATENATE($D95,$F$7,$E95), Raw!$A$5:$BC$10127,MATCH(G$9,Raw!$A$3:$BC$3,0), 0), "-")</f>
        <v>1153</v>
      </c>
      <c r="H95" s="71">
        <f t="shared" si="21"/>
        <v>0.76105610561056103</v>
      </c>
      <c r="I95" s="187" t="s">
        <v>80</v>
      </c>
      <c r="J95" s="155" t="s">
        <v>80</v>
      </c>
      <c r="K95" s="578" t="s">
        <v>80</v>
      </c>
      <c r="L95" s="579" t="s">
        <v>80</v>
      </c>
      <c r="M95" s="153">
        <f>IFERROR(VLOOKUP( CONCATENATE($D95,$F$7,$E95), Raw!$A$5:$BC$10127,MATCH(M$9,Raw!$A$3:$BC$3,0), 0), "-")</f>
        <v>925</v>
      </c>
      <c r="N95" s="409">
        <f>IFERROR(VLOOKUP( CONCATENATE($D95,$F$7,$E95), Raw!$A$5:$BC$10127,MATCH(N$9,Raw!$A$3:$BC$3,0), 0), "-")</f>
        <v>780</v>
      </c>
      <c r="O95" s="71">
        <f t="shared" si="22"/>
        <v>0.84324324324324329</v>
      </c>
      <c r="P95" s="255"/>
      <c r="Q95" s="257"/>
      <c r="R95" s="141"/>
    </row>
    <row r="96" spans="1:18" hidden="1" outlineLevel="1" x14ac:dyDescent="0.2">
      <c r="A96" s="248">
        <f t="shared" si="18"/>
        <v>43040</v>
      </c>
      <c r="B96" s="27"/>
      <c r="C96" s="26" t="s">
        <v>174</v>
      </c>
      <c r="D96" s="451" t="str">
        <f t="shared" si="19"/>
        <v>2017-18</v>
      </c>
      <c r="E96" s="452">
        <f t="shared" si="20"/>
        <v>11</v>
      </c>
      <c r="F96" s="419">
        <f>IFERROR(VLOOKUP( CONCATENATE($D96,$F$7,$E96), Raw!$A$5:$BC$10127,MATCH(F$9,Raw!$A$3:$BC$3,0), 0), "-")</f>
        <v>1524</v>
      </c>
      <c r="G96" s="102">
        <f>IFERROR(VLOOKUP( CONCATENATE($D96,$F$7,$E96), Raw!$A$5:$BC$10127,MATCH(G$9,Raw!$A$3:$BC$3,0), 0), "-")</f>
        <v>1165</v>
      </c>
      <c r="H96" s="71">
        <f t="shared" si="21"/>
        <v>0.76443569553805779</v>
      </c>
      <c r="I96" s="187">
        <f>IFERROR(VLOOKUP( CONCATENATE($D96,$F$7,$E96), Raw!$A$5:$BC$10127,MATCH(I$8,Raw!$A$3:$BC$3,0), 0), "-")</f>
        <v>1330</v>
      </c>
      <c r="J96" s="155">
        <f>IFERROR(VLOOKUP( CONCATENATE($D96,$F$7,$E96), Raw!$A$5:$BC$10127,MATCH(J$8,Raw!$A$3:$BC$3,0), 0), "-")</f>
        <v>1127</v>
      </c>
      <c r="K96" s="578">
        <f>IFERROR(VLOOKUP( CONCATENATE($D96,$F$7,$E96), Raw!$A$5:$BC$10127,MATCH(K$8,Raw!$A$3:$BC$3,0), 0)/24/60,"-")</f>
        <v>8.9644952183772067E-2</v>
      </c>
      <c r="L96" s="579">
        <f>IFERROR(VLOOKUP( CONCATENATE($D96,$F$7,$E96), Raw!$A$5:$BC$10127,MATCH(L$8,Raw!$A$3:$BC$3,0), 0)/24/60,"-")</f>
        <v>0.1250760376614414</v>
      </c>
      <c r="M96" s="153">
        <f>IFERROR(VLOOKUP( CONCATENATE($D96,$F$7,$E96), Raw!$A$5:$BC$10127,MATCH(M$9,Raw!$A$3:$BC$3,0), 0), "-")</f>
        <v>0</v>
      </c>
      <c r="N96" s="409">
        <f>IFERROR(VLOOKUP( CONCATENATE($D96,$F$7,$E96), Raw!$A$5:$BC$10127,MATCH(N$9,Raw!$A$3:$BC$3,0), 0), "-")</f>
        <v>0</v>
      </c>
      <c r="O96" s="71" t="str">
        <f t="shared" si="22"/>
        <v>-</v>
      </c>
      <c r="P96" s="255"/>
      <c r="Q96" s="257"/>
      <c r="R96" s="141"/>
    </row>
    <row r="97" spans="1:18" hidden="1" outlineLevel="1" x14ac:dyDescent="0.2">
      <c r="A97" s="248">
        <f t="shared" si="18"/>
        <v>43070</v>
      </c>
      <c r="B97" s="27"/>
      <c r="C97" s="26" t="s">
        <v>175</v>
      </c>
      <c r="D97" s="451" t="str">
        <f t="shared" si="19"/>
        <v>2017-18</v>
      </c>
      <c r="E97" s="452">
        <f t="shared" si="20"/>
        <v>12</v>
      </c>
      <c r="F97" s="419">
        <f>IFERROR(VLOOKUP( CONCATENATE($D97,$F$7,$E97), Raw!$A$5:$BC$10127,MATCH(F$9,Raw!$A$3:$BC$3,0), 0), "-")</f>
        <v>1577</v>
      </c>
      <c r="G97" s="102">
        <f>IFERROR(VLOOKUP( CONCATENATE($D97,$F$7,$E97), Raw!$A$5:$BC$10127,MATCH(G$9,Raw!$A$3:$BC$3,0), 0), "-")</f>
        <v>1221</v>
      </c>
      <c r="H97" s="71">
        <f>IF( ISERROR(G97/F97), "-", G97/F97)</f>
        <v>0.77425491439441974</v>
      </c>
      <c r="I97" s="187">
        <f>IFERROR(VLOOKUP( CONCATENATE($D97,$F$7,$E97), Raw!$A$5:$BC$10127,MATCH(I$8,Raw!$A$3:$BC$3,0), 0), "-")</f>
        <v>1357</v>
      </c>
      <c r="J97" s="155">
        <f>IFERROR(VLOOKUP( CONCATENATE($D97,$F$7,$E97), Raw!$A$5:$BC$10127,MATCH(J$8,Raw!$A$3:$BC$3,0), 0), "-")</f>
        <v>1148</v>
      </c>
      <c r="K97" s="578">
        <f>IFERROR(VLOOKUP( CONCATENATE($D97,$F$7,$E97), Raw!$A$5:$BC$10127,MATCH(K$8,Raw!$A$3:$BC$3,0), 0)/24/60,"-")</f>
        <v>9.4073630468447508E-2</v>
      </c>
      <c r="L97" s="579">
        <f>IFERROR(VLOOKUP( CONCATENATE($D97,$F$7,$E97), Raw!$A$5:$BC$10127,MATCH(L$8,Raw!$A$3:$BC$3,0), 0)/24/60,"-")</f>
        <v>0.12627141405342623</v>
      </c>
      <c r="M97" s="153">
        <f>IFERROR(VLOOKUP( CONCATENATE($D97,$F$7,$E97), Raw!$A$5:$BC$10127,MATCH(M$9,Raw!$A$3:$BC$3,0), 0), "-")</f>
        <v>0</v>
      </c>
      <c r="N97" s="409">
        <f>IFERROR(VLOOKUP( CONCATENATE($D97,$F$7,$E97), Raw!$A$5:$BC$10127,MATCH(N$9,Raw!$A$3:$BC$3,0), 0), "-")</f>
        <v>0</v>
      </c>
      <c r="O97" s="71" t="str">
        <f>IF( ISERROR(N97/M97), "-", N97/M97)</f>
        <v>-</v>
      </c>
      <c r="P97" s="255"/>
      <c r="Q97" s="257"/>
      <c r="R97" s="141"/>
    </row>
    <row r="98" spans="1:18" hidden="1" outlineLevel="1" x14ac:dyDescent="0.2">
      <c r="A98" s="248">
        <f t="shared" si="18"/>
        <v>43101</v>
      </c>
      <c r="B98" s="27"/>
      <c r="C98" s="26" t="s">
        <v>176</v>
      </c>
      <c r="D98" s="451" t="str">
        <f t="shared" si="19"/>
        <v>2017-18</v>
      </c>
      <c r="E98" s="452">
        <f t="shared" si="20"/>
        <v>1</v>
      </c>
      <c r="F98" s="419">
        <f>IFERROR(VLOOKUP( CONCATENATE($D98,$F$7,$E98), Raw!$A$5:$BC$10127,MATCH(F$9,Raw!$A$3:$BC$3,0), 0), "-")</f>
        <v>1609</v>
      </c>
      <c r="G98" s="102">
        <f>IFERROR(VLOOKUP( CONCATENATE($D98,$F$7,$E98), Raw!$A$5:$BC$10127,MATCH(G$9,Raw!$A$3:$BC$3,0), 0), "-")</f>
        <v>1212</v>
      </c>
      <c r="H98" s="71">
        <f>IF( ISERROR(G98/F98), "-", G98/F98)</f>
        <v>0.75326289620882536</v>
      </c>
      <c r="I98" s="187">
        <f>IFERROR(VLOOKUP( CONCATENATE($D98,$F$7,$E98), Raw!$A$5:$BC$10127,MATCH(I$8,Raw!$A$3:$BC$3,0), 0), "-")</f>
        <v>1405</v>
      </c>
      <c r="J98" s="155">
        <f>IFERROR(VLOOKUP( CONCATENATE($D98,$F$7,$E98), Raw!$A$5:$BC$10127,MATCH(J$8,Raw!$A$3:$BC$3,0), 0), "-")</f>
        <v>1167</v>
      </c>
      <c r="K98" s="578">
        <f>IFERROR(VLOOKUP( CONCATENATE($D98,$F$7,$E98), Raw!$A$5:$BC$10127,MATCH(K$8,Raw!$A$3:$BC$3,0), 0)/24/60,"-")</f>
        <v>9.1401861372941012E-2</v>
      </c>
      <c r="L98" s="579">
        <f>IFERROR(VLOOKUP( CONCATENATE($D98,$F$7,$E98), Raw!$A$5:$BC$10127,MATCH(L$8,Raw!$A$3:$BC$3,0), 0)/24/60,"-")</f>
        <v>0.12468140055222317</v>
      </c>
      <c r="M98" s="153">
        <f>IFERROR(VLOOKUP( CONCATENATE($D98,$F$7,$E98), Raw!$A$5:$BC$10127,MATCH(M$9,Raw!$A$3:$BC$3,0), 0), "-")</f>
        <v>0</v>
      </c>
      <c r="N98" s="409">
        <f>IFERROR(VLOOKUP( CONCATENATE($D98,$F$7,$E98), Raw!$A$5:$BC$10127,MATCH(N$9,Raw!$A$3:$BC$3,0), 0), "-")</f>
        <v>0</v>
      </c>
      <c r="O98" s="71" t="str">
        <f>IF( ISERROR(N98/M98), "-", N98/M98)</f>
        <v>-</v>
      </c>
      <c r="P98" s="255"/>
      <c r="Q98" s="257"/>
      <c r="R98" s="141"/>
    </row>
    <row r="99" spans="1:18" hidden="1" outlineLevel="1" x14ac:dyDescent="0.2">
      <c r="A99" s="248">
        <f t="shared" si="18"/>
        <v>43132</v>
      </c>
      <c r="B99" s="27"/>
      <c r="C99" s="26" t="s">
        <v>177</v>
      </c>
      <c r="D99" s="451" t="str">
        <f t="shared" si="19"/>
        <v>2017-18</v>
      </c>
      <c r="E99" s="452">
        <f t="shared" si="20"/>
        <v>2</v>
      </c>
      <c r="F99" s="419" t="s">
        <v>80</v>
      </c>
      <c r="G99" s="102" t="s">
        <v>80</v>
      </c>
      <c r="H99" s="71" t="s">
        <v>80</v>
      </c>
      <c r="I99" s="187">
        <f>IFERROR(VLOOKUP( CONCATENATE($D99,$F$7,$E99), Raw!$A$5:$BC$10127,MATCH(I$8,Raw!$A$3:$BC$3,0), 0), "-")</f>
        <v>1181</v>
      </c>
      <c r="J99" s="155">
        <f>IFERROR(VLOOKUP( CONCATENATE($D99,$F$7,$E99), Raw!$A$5:$BC$10127,MATCH(J$8,Raw!$A$3:$BC$3,0), 0), "-")</f>
        <v>1018</v>
      </c>
      <c r="K99" s="578">
        <f>IFERROR(VLOOKUP( CONCATENATE($D99,$F$7,$E99), Raw!$A$5:$BC$10127,MATCH(K$8,Raw!$A$3:$BC$3,0), 0)/24/60,"-")</f>
        <v>9.0627046496398078E-2</v>
      </c>
      <c r="L99" s="579">
        <f>IFERROR(VLOOKUP( CONCATENATE($D99,$F$7,$E99), Raw!$A$5:$BC$10127,MATCH(L$8,Raw!$A$3:$BC$3,0), 0)/24/60,"-")</f>
        <v>0.12550562104344029</v>
      </c>
      <c r="M99" s="153">
        <f>IFERROR(VLOOKUP( CONCATENATE($D99,$F$7,$E99), Raw!$A$5:$BC$10127,MATCH(M$9,Raw!$A$3:$BC$3,0), 0), "-")</f>
        <v>0</v>
      </c>
      <c r="N99" s="409">
        <f>IFERROR(VLOOKUP( CONCATENATE($D99,$F$7,$E99), Raw!$A$5:$BC$10127,MATCH(N$9,Raw!$A$3:$BC$3,0), 0), "-")</f>
        <v>0</v>
      </c>
      <c r="O99" s="71" t="str">
        <f>IF( ISERROR(N99/M99), "-", N99/M99)</f>
        <v>-</v>
      </c>
      <c r="P99" s="255"/>
      <c r="Q99" s="257"/>
      <c r="R99" s="141"/>
    </row>
    <row r="100" spans="1:18" hidden="1" outlineLevel="1" x14ac:dyDescent="0.2">
      <c r="A100" s="248">
        <f t="shared" si="18"/>
        <v>43160</v>
      </c>
      <c r="B100" s="27"/>
      <c r="C100" s="26" t="s">
        <v>178</v>
      </c>
      <c r="D100" s="451" t="str">
        <f t="shared" si="19"/>
        <v>2017-18</v>
      </c>
      <c r="E100" s="452">
        <f t="shared" si="20"/>
        <v>3</v>
      </c>
      <c r="F100" s="419" t="s">
        <v>80</v>
      </c>
      <c r="G100" s="102" t="s">
        <v>80</v>
      </c>
      <c r="H100" s="71" t="s">
        <v>80</v>
      </c>
      <c r="I100" s="187">
        <f>IFERROR(VLOOKUP( CONCATENATE($D100,$F$7,$E100), Raw!$A$5:$BC$10127,MATCH(I$8,Raw!$A$3:$BC$3,0), 0), "-")</f>
        <v>1342</v>
      </c>
      <c r="J100" s="155">
        <f>IFERROR(VLOOKUP( CONCATENATE($D100,$F$7,$E100), Raw!$A$5:$BC$10127,MATCH(J$8,Raw!$A$3:$BC$3,0), 0), "-")</f>
        <v>1136</v>
      </c>
      <c r="K100" s="578">
        <f>IFERROR(VLOOKUP( CONCATENATE($D100,$F$7,$E100), Raw!$A$5:$BC$10127,MATCH(K$8,Raw!$A$3:$BC$3,0), 0)/24/60,"-")</f>
        <v>9.4464006259780797E-2</v>
      </c>
      <c r="L100" s="579">
        <f>IFERROR(VLOOKUP( CONCATENATE($D100,$F$7,$E100), Raw!$A$5:$BC$10127,MATCH(L$8,Raw!$A$3:$BC$3,0), 0)/24/60,"-")</f>
        <v>0.12686314064945228</v>
      </c>
      <c r="M100" s="153">
        <f>IFERROR(VLOOKUP( CONCATENATE($D100,$F$7,$E100), Raw!$A$5:$BC$10127,MATCH(M$9,Raw!$A$3:$BC$3,0), 0), "-")</f>
        <v>0</v>
      </c>
      <c r="N100" s="409">
        <f>IFERROR(VLOOKUP( CONCATENATE($D100,$F$7,$E100), Raw!$A$5:$BC$10127,MATCH(N$9,Raw!$A$3:$BC$3,0), 0), "-")</f>
        <v>0</v>
      </c>
      <c r="O100" s="71" t="str">
        <f>IF( ISERROR(N100/M100), "-", N100/M100)</f>
        <v>-</v>
      </c>
      <c r="P100" s="255"/>
      <c r="Q100" s="257"/>
      <c r="R100" s="141"/>
    </row>
    <row r="101" spans="1:18" collapsed="1" x14ac:dyDescent="0.2">
      <c r="A101" s="248"/>
      <c r="B101" s="31"/>
      <c r="C101" s="30" t="s">
        <v>191</v>
      </c>
      <c r="D101" s="453"/>
      <c r="E101" s="454"/>
      <c r="F101" s="420">
        <f>SUM(F89:F100)</f>
        <v>15461</v>
      </c>
      <c r="G101" s="103">
        <f>SUM(G89:G100)</f>
        <v>11823</v>
      </c>
      <c r="H101" s="72">
        <f>IF( ISERROR(G101/F101), "-", G101/F101)</f>
        <v>0.7646982730741867</v>
      </c>
      <c r="I101" s="186">
        <f>IFERROR(SUM(I89:I100), "-")</f>
        <v>6615</v>
      </c>
      <c r="J101" s="414">
        <f>IFERROR(SUM(J89:J100), "-")</f>
        <v>5596</v>
      </c>
      <c r="K101" s="580">
        <f>IFERROR(SUMPRODUCT($J89:$J100,K89:K100)/$J101,"-")</f>
        <v>9.2076805853387289E-2</v>
      </c>
      <c r="L101" s="581">
        <f>IFERROR(SUMPRODUCT($J89:$J100,L89:L100)/$J101,"-")</f>
        <v>0.12567990032562942</v>
      </c>
      <c r="M101" s="154">
        <f>SUM(M89:M100)</f>
        <v>6936</v>
      </c>
      <c r="N101" s="410">
        <f>SUM(N89:N100)</f>
        <v>5921</v>
      </c>
      <c r="O101" s="72">
        <f>IF( ISERROR(N101/M101), "-", N101/M101)</f>
        <v>0.85366205305651677</v>
      </c>
      <c r="P101" s="258"/>
      <c r="Q101" s="259"/>
      <c r="R101" s="142"/>
    </row>
    <row r="102" spans="1:18" hidden="1" outlineLevel="1" x14ac:dyDescent="0.2">
      <c r="A102" s="248">
        <f>DATE(LEFT(D102,4)+IF(E102&lt;4,1,0),E102,1)</f>
        <v>43191</v>
      </c>
      <c r="B102" s="27" t="s">
        <v>192</v>
      </c>
      <c r="C102" s="26" t="s">
        <v>167</v>
      </c>
      <c r="D102" s="449" t="str">
        <f t="shared" ref="D102:D113" si="23">IF(B102="",D101,LEFT(B102,7))</f>
        <v>2018-19</v>
      </c>
      <c r="E102" s="450">
        <f>MONTH(1&amp;LEFT(C102,3))</f>
        <v>4</v>
      </c>
      <c r="F102" s="419">
        <f>IFERROR(VLOOKUP( CONCATENATE($D102,$F$7,$E102), Raw!$A$5:$BC$10127,MATCH(F$9,Raw!$A$3:$BC$3,0), 0), "-")</f>
        <v>1544</v>
      </c>
      <c r="G102" s="102">
        <f>IFERROR(VLOOKUP( CONCATENATE($D102,$F$7,$E102), Raw!$A$5:$BC$10127,MATCH(G$9,Raw!$A$3:$BC$3,0), 0), "-")</f>
        <v>1236</v>
      </c>
      <c r="H102" s="71">
        <f>IF( ISERROR(G102/F102), "-", G102/F102)</f>
        <v>0.80051813471502586</v>
      </c>
      <c r="I102" s="187">
        <f>IFERROR(VLOOKUP( CONCATENATE($D102,$F$7,$E102), Raw!$A$5:$BC$10127,MATCH(I$8,Raw!$A$3:$BC$3,0), 0), "-")</f>
        <v>1341</v>
      </c>
      <c r="J102" s="155">
        <f>IFERROR(VLOOKUP( CONCATENATE($D102,$F$7,$E102), Raw!$A$5:$BC$10127,MATCH(J$8,Raw!$A$3:$BC$3,0), 0), "-")</f>
        <v>1109</v>
      </c>
      <c r="K102" s="578">
        <f>IFERROR(VLOOKUP( CONCATENATE($D102,$F$7,$E102), Raw!$A$5:$BC$10127,MATCH(K$8,Raw!$A$3:$BC$3,0), 0)/24/60,"-")</f>
        <v>9.0169446950518484E-2</v>
      </c>
      <c r="L102" s="579">
        <f>IFERROR(VLOOKUP( CONCATENATE($D102,$F$7,$E102), Raw!$A$5:$BC$10127,MATCH(L$8,Raw!$A$3:$BC$3,0), 0)/24/60,"-")</f>
        <v>0.12425921751327523</v>
      </c>
      <c r="M102" s="256"/>
      <c r="N102" s="260"/>
      <c r="O102" s="261"/>
      <c r="P102" s="252"/>
      <c r="Q102" s="257"/>
      <c r="R102" s="141"/>
    </row>
    <row r="103" spans="1:18" hidden="1" outlineLevel="1" x14ac:dyDescent="0.2">
      <c r="A103" s="248">
        <f t="shared" si="18"/>
        <v>43221</v>
      </c>
      <c r="B103" s="27"/>
      <c r="C103" s="26" t="s">
        <v>168</v>
      </c>
      <c r="D103" s="451" t="str">
        <f t="shared" si="23"/>
        <v>2018-19</v>
      </c>
      <c r="E103" s="452">
        <f t="shared" si="20"/>
        <v>5</v>
      </c>
      <c r="F103" s="419" t="s">
        <v>80</v>
      </c>
      <c r="G103" s="102" t="s">
        <v>80</v>
      </c>
      <c r="H103" s="71" t="s">
        <v>80</v>
      </c>
      <c r="I103" s="187">
        <f>IFERROR(VLOOKUP( CONCATENATE($D103,$F$7,$E103), Raw!$A$5:$BC$10127,MATCH(I$8,Raw!$A$3:$BC$3,0), 0), "-")</f>
        <v>1420</v>
      </c>
      <c r="J103" s="155">
        <f>IFERROR(VLOOKUP( CONCATENATE($D103,$F$7,$E103), Raw!$A$5:$BC$10127,MATCH(J$8,Raw!$A$3:$BC$3,0), 0), "-")</f>
        <v>1187</v>
      </c>
      <c r="K103" s="578">
        <f>IFERROR(VLOOKUP( CONCATENATE($D103,$F$7,$E103), Raw!$A$5:$BC$10127,MATCH(K$8,Raw!$A$3:$BC$3,0), 0)/24/60,"-")</f>
        <v>8.8228376851890861E-2</v>
      </c>
      <c r="L103" s="579">
        <f>IFERROR(VLOOKUP( CONCATENATE($D103,$F$7,$E103), Raw!$A$5:$BC$10127,MATCH(L$8,Raw!$A$3:$BC$3,0), 0)/24/60,"-")</f>
        <v>0.11867920995974912</v>
      </c>
      <c r="M103" s="255"/>
      <c r="N103" s="262"/>
      <c r="O103" s="143"/>
      <c r="P103" s="252"/>
      <c r="Q103" s="257"/>
      <c r="R103" s="141"/>
    </row>
    <row r="104" spans="1:18" hidden="1" outlineLevel="1" x14ac:dyDescent="0.2">
      <c r="A104" s="248">
        <f t="shared" si="18"/>
        <v>43252</v>
      </c>
      <c r="B104" s="27"/>
      <c r="C104" s="26" t="s">
        <v>169</v>
      </c>
      <c r="D104" s="451" t="str">
        <f t="shared" si="23"/>
        <v>2018-19</v>
      </c>
      <c r="E104" s="452">
        <f t="shared" si="20"/>
        <v>6</v>
      </c>
      <c r="F104" s="419" t="s">
        <v>80</v>
      </c>
      <c r="G104" s="102" t="s">
        <v>80</v>
      </c>
      <c r="H104" s="71" t="s">
        <v>80</v>
      </c>
      <c r="I104" s="187">
        <f>IFERROR(VLOOKUP( CONCATENATE($D104,$F$7,$E104), Raw!$A$5:$BC$10127,MATCH(I$8,Raw!$A$3:$BC$3,0), 0), "-")</f>
        <v>1332</v>
      </c>
      <c r="J104" s="155">
        <f>IFERROR(VLOOKUP( CONCATENATE($D104,$F$7,$E104), Raw!$A$5:$BC$10127,MATCH(J$8,Raw!$A$3:$BC$3,0), 0), "-")</f>
        <v>1117</v>
      </c>
      <c r="K104" s="578">
        <f>IFERROR(VLOOKUP( CONCATENATE($D104,$F$7,$E104), Raw!$A$5:$BC$10127,MATCH(K$8,Raw!$A$3:$BC$3,0), 0)/24/60,"-")</f>
        <v>8.888702376473441E-2</v>
      </c>
      <c r="L104" s="579">
        <f>IFERROR(VLOOKUP( CONCATENATE($D104,$F$7,$E104), Raw!$A$5:$BC$10127,MATCH(L$8,Raw!$A$3:$BC$3,0), 0)/24/60,"-")</f>
        <v>0.12155289465831091</v>
      </c>
      <c r="M104" s="255"/>
      <c r="N104" s="262"/>
      <c r="O104" s="143"/>
      <c r="P104" s="252"/>
      <c r="Q104" s="257"/>
      <c r="R104" s="141"/>
    </row>
    <row r="105" spans="1:18" hidden="1" outlineLevel="1" x14ac:dyDescent="0.2">
      <c r="A105" s="248">
        <f t="shared" si="18"/>
        <v>43282</v>
      </c>
      <c r="B105" s="27"/>
      <c r="C105" s="26" t="s">
        <v>170</v>
      </c>
      <c r="D105" s="451" t="str">
        <f t="shared" si="23"/>
        <v>2018-19</v>
      </c>
      <c r="E105" s="452">
        <f t="shared" si="20"/>
        <v>7</v>
      </c>
      <c r="F105" s="419">
        <f>IFERROR(VLOOKUP( CONCATENATE($D105,$F$7,$E105), Raw!$A$5:$BC$10127,MATCH(F$9,Raw!$A$3:$BC$3,0), 0), "-")</f>
        <v>1479</v>
      </c>
      <c r="G105" s="102">
        <f>IFERROR(VLOOKUP( CONCATENATE($D105,$F$7,$E105), Raw!$A$5:$BC$10127,MATCH(G$9,Raw!$A$3:$BC$3,0), 0), "-")</f>
        <v>1204</v>
      </c>
      <c r="H105" s="71">
        <f>IF( ISERROR(G105/F105), "-", G105/F105)</f>
        <v>0.81406355645706563</v>
      </c>
      <c r="I105" s="187">
        <f>IFERROR(VLOOKUP( CONCATENATE($D105,$F$7,$E105), Raw!$A$5:$BC$10127,MATCH(I$8,Raw!$A$3:$BC$3,0), 0), "-")</f>
        <v>1208</v>
      </c>
      <c r="J105" s="155">
        <f>IFERROR(VLOOKUP( CONCATENATE($D105,$F$7,$E105), Raw!$A$5:$BC$10127,MATCH(J$8,Raw!$A$3:$BC$3,0), 0), "-")</f>
        <v>1029</v>
      </c>
      <c r="K105" s="578">
        <f>IFERROR(VLOOKUP( CONCATENATE($D105,$F$7,$E105), Raw!$A$5:$BC$10127,MATCH(K$8,Raw!$A$3:$BC$3,0), 0)/24/60,"-")</f>
        <v>8.9695362258867845E-2</v>
      </c>
      <c r="L105" s="579">
        <f>IFERROR(VLOOKUP( CONCATENATE($D105,$F$7,$E105), Raw!$A$5:$BC$10127,MATCH(L$8,Raw!$A$3:$BC$3,0), 0)/24/60,"-")</f>
        <v>0.12032677356656947</v>
      </c>
      <c r="M105" s="255"/>
      <c r="N105" s="262"/>
      <c r="O105" s="143"/>
      <c r="P105" s="252"/>
      <c r="Q105" s="257"/>
      <c r="R105" s="141"/>
    </row>
    <row r="106" spans="1:18" hidden="1" outlineLevel="1" x14ac:dyDescent="0.2">
      <c r="A106" s="248">
        <f t="shared" si="18"/>
        <v>43313</v>
      </c>
      <c r="B106" s="27"/>
      <c r="C106" s="26" t="s">
        <v>171</v>
      </c>
      <c r="D106" s="451" t="str">
        <f t="shared" si="23"/>
        <v>2018-19</v>
      </c>
      <c r="E106" s="452">
        <f t="shared" si="20"/>
        <v>8</v>
      </c>
      <c r="F106" s="419" t="s">
        <v>80</v>
      </c>
      <c r="G106" s="102" t="s">
        <v>80</v>
      </c>
      <c r="H106" s="71" t="s">
        <v>80</v>
      </c>
      <c r="I106" s="187">
        <f>IFERROR(VLOOKUP( CONCATENATE($D106,$F$7,$E106), Raw!$A$5:$BC$10127,MATCH(I$8,Raw!$A$3:$BC$3,0), 0), "-")</f>
        <v>1134</v>
      </c>
      <c r="J106" s="155">
        <f>IFERROR(VLOOKUP( CONCATENATE($D106,$F$7,$E106), Raw!$A$5:$BC$10127,MATCH(J$8,Raw!$A$3:$BC$3,0), 0), "-")</f>
        <v>969</v>
      </c>
      <c r="K106" s="578">
        <f>IFERROR(VLOOKUP( CONCATENATE($D106,$F$7,$E106), Raw!$A$5:$BC$10127,MATCH(K$8,Raw!$A$3:$BC$3,0), 0)/24/60,"-")</f>
        <v>8.8753439973913537E-2</v>
      </c>
      <c r="L106" s="579">
        <f>IFERROR(VLOOKUP( CONCATENATE($D106,$F$7,$E106), Raw!$A$5:$BC$10127,MATCH(L$8,Raw!$A$3:$BC$3,0), 0)/24/60,"-")</f>
        <v>0.1204057734204793</v>
      </c>
      <c r="M106" s="255"/>
      <c r="N106" s="262"/>
      <c r="O106" s="143"/>
      <c r="P106" s="252"/>
      <c r="Q106" s="257"/>
      <c r="R106" s="141"/>
    </row>
    <row r="107" spans="1:18" hidden="1" outlineLevel="1" x14ac:dyDescent="0.2">
      <c r="A107" s="248">
        <f t="shared" si="18"/>
        <v>43344</v>
      </c>
      <c r="B107" s="27"/>
      <c r="C107" s="26" t="s">
        <v>172</v>
      </c>
      <c r="D107" s="451" t="str">
        <f t="shared" si="23"/>
        <v>2018-19</v>
      </c>
      <c r="E107" s="452">
        <f t="shared" si="20"/>
        <v>9</v>
      </c>
      <c r="F107" s="419" t="s">
        <v>80</v>
      </c>
      <c r="G107" s="102" t="s">
        <v>80</v>
      </c>
      <c r="H107" s="71" t="s">
        <v>80</v>
      </c>
      <c r="I107" s="187">
        <f>IFERROR(VLOOKUP( CONCATENATE($D107,$F$7,$E107), Raw!$A$5:$BC$10127,MATCH(I$8,Raw!$A$3:$BC$3,0), 0), "-")</f>
        <v>1236</v>
      </c>
      <c r="J107" s="155">
        <f>IFERROR(VLOOKUP( CONCATENATE($D107,$F$7,$E107), Raw!$A$5:$BC$10127,MATCH(J$8,Raw!$A$3:$BC$3,0), 0), "-")</f>
        <v>1031</v>
      </c>
      <c r="K107" s="578">
        <f>IFERROR(VLOOKUP( CONCATENATE($D107,$F$7,$E107), Raw!$A$5:$BC$10127,MATCH(K$8,Raw!$A$3:$BC$3,0), 0)/24/60,"-")</f>
        <v>8.9293700817774005E-2</v>
      </c>
      <c r="L107" s="579">
        <f>IFERROR(VLOOKUP( CONCATENATE($D107,$F$7,$E107), Raw!$A$5:$BC$10127,MATCH(L$8,Raw!$A$3:$BC$3,0), 0)/24/60,"-")</f>
        <v>0.12237714193339801</v>
      </c>
      <c r="M107" s="255"/>
      <c r="N107" s="262"/>
      <c r="O107" s="143"/>
      <c r="P107" s="252"/>
      <c r="Q107" s="257"/>
      <c r="R107" s="141"/>
    </row>
    <row r="108" spans="1:18" hidden="1" outlineLevel="1" x14ac:dyDescent="0.2">
      <c r="A108" s="248">
        <f t="shared" si="18"/>
        <v>43374</v>
      </c>
      <c r="B108" s="27"/>
      <c r="C108" s="26" t="s">
        <v>173</v>
      </c>
      <c r="D108" s="451" t="str">
        <f t="shared" si="23"/>
        <v>2018-19</v>
      </c>
      <c r="E108" s="452">
        <f t="shared" si="20"/>
        <v>10</v>
      </c>
      <c r="F108" s="419">
        <f>IFERROR(VLOOKUP( CONCATENATE($D108,$F$7,$E108), Raw!$A$5:$BC$10127,MATCH(F$9,Raw!$A$3:$BC$3,0), 0), "-")</f>
        <v>1495</v>
      </c>
      <c r="G108" s="102">
        <f>IFERROR(VLOOKUP( CONCATENATE($D108,$F$7,$E108), Raw!$A$5:$BC$10127,MATCH(G$9,Raw!$A$3:$BC$3,0), 0), "-")</f>
        <v>1185</v>
      </c>
      <c r="H108" s="71">
        <f>IF( ISERROR(G108/F108), "-", G108/F108)</f>
        <v>0.79264214046822745</v>
      </c>
      <c r="I108" s="187">
        <f>IFERROR(VLOOKUP( CONCATENATE($D108,$F$7,$E108), Raw!$A$5:$BC$10127,MATCH(I$8,Raw!$A$3:$BC$3,0), 0), "-")</f>
        <v>1255</v>
      </c>
      <c r="J108" s="155">
        <f>IFERROR(VLOOKUP( CONCATENATE($D108,$F$7,$E108), Raw!$A$5:$BC$10127,MATCH(J$8,Raw!$A$3:$BC$3,0), 0), "-")</f>
        <v>1045</v>
      </c>
      <c r="K108" s="578">
        <f>IFERROR(VLOOKUP( CONCATENATE($D108,$F$7,$E108), Raw!$A$5:$BC$10127,MATCH(K$8,Raw!$A$3:$BC$3,0), 0)/24/60,"-")</f>
        <v>8.9893673570640625E-2</v>
      </c>
      <c r="L108" s="579">
        <f>IFERROR(VLOOKUP( CONCATENATE($D108,$F$7,$E108), Raw!$A$5:$BC$10127,MATCH(L$8,Raw!$A$3:$BC$3,0), 0)/24/60,"-")</f>
        <v>0.12074415204678363</v>
      </c>
      <c r="M108" s="255"/>
      <c r="N108" s="262"/>
      <c r="O108" s="143"/>
      <c r="P108" s="252"/>
      <c r="Q108" s="257"/>
      <c r="R108" s="141"/>
    </row>
    <row r="109" spans="1:18" hidden="1" outlineLevel="1" x14ac:dyDescent="0.2">
      <c r="A109" s="248">
        <f t="shared" si="18"/>
        <v>43405</v>
      </c>
      <c r="B109" s="27"/>
      <c r="C109" s="26" t="s">
        <v>174</v>
      </c>
      <c r="D109" s="451" t="str">
        <f t="shared" si="23"/>
        <v>2018-19</v>
      </c>
      <c r="E109" s="452">
        <f t="shared" si="20"/>
        <v>11</v>
      </c>
      <c r="F109" s="419" t="s">
        <v>80</v>
      </c>
      <c r="G109" s="102" t="s">
        <v>80</v>
      </c>
      <c r="H109" s="71" t="s">
        <v>80</v>
      </c>
      <c r="I109" s="187">
        <f>IFERROR(VLOOKUP( CONCATENATE($D109,$F$7,$E109), Raw!$A$5:$BC$10127,MATCH(I$8,Raw!$A$3:$BC$3,0), 0), "-")</f>
        <v>1197</v>
      </c>
      <c r="J109" s="155">
        <f>IFERROR(VLOOKUP( CONCATENATE($D109,$F$7,$E109), Raw!$A$5:$BC$10127,MATCH(J$8,Raw!$A$3:$BC$3,0), 0), "-")</f>
        <v>1012</v>
      </c>
      <c r="K109" s="578">
        <f>IFERROR(VLOOKUP( CONCATENATE($D109,$F$7,$E109), Raw!$A$5:$BC$10127,MATCH(K$8,Raw!$A$3:$BC$3,0), 0)/24/60,"-")</f>
        <v>9.1271409749670684E-2</v>
      </c>
      <c r="L109" s="579">
        <f>IFERROR(VLOOKUP( CONCATENATE($D109,$F$7,$E109), Raw!$A$5:$BC$10127,MATCH(L$8,Raw!$A$3:$BC$3,0), 0)/24/60,"-")</f>
        <v>0.12465277777777778</v>
      </c>
      <c r="M109" s="255"/>
      <c r="N109" s="262"/>
      <c r="O109" s="143"/>
      <c r="P109" s="252"/>
      <c r="Q109" s="257"/>
      <c r="R109" s="141"/>
    </row>
    <row r="110" spans="1:18" hidden="1" outlineLevel="1" x14ac:dyDescent="0.2">
      <c r="A110" s="248">
        <f t="shared" si="18"/>
        <v>43435</v>
      </c>
      <c r="B110" s="27"/>
      <c r="C110" s="26" t="s">
        <v>175</v>
      </c>
      <c r="D110" s="451" t="str">
        <f t="shared" si="23"/>
        <v>2018-19</v>
      </c>
      <c r="E110" s="452">
        <f t="shared" si="20"/>
        <v>12</v>
      </c>
      <c r="F110" s="419" t="s">
        <v>80</v>
      </c>
      <c r="G110" s="102" t="s">
        <v>80</v>
      </c>
      <c r="H110" s="71" t="s">
        <v>80</v>
      </c>
      <c r="I110" s="187">
        <f>IFERROR(VLOOKUP( CONCATENATE($D110,$F$7,$E110), Raw!$A$5:$BC$10127,MATCH(I$8,Raw!$A$3:$BC$3,0), 0), "-")</f>
        <v>1292</v>
      </c>
      <c r="J110" s="155">
        <f>IFERROR(VLOOKUP( CONCATENATE($D110,$F$7,$E110), Raw!$A$5:$BC$10127,MATCH(J$8,Raw!$A$3:$BC$3,0), 0), "-")</f>
        <v>1096</v>
      </c>
      <c r="K110" s="578">
        <f>IFERROR(VLOOKUP( CONCATENATE($D110,$F$7,$E110), Raw!$A$5:$BC$10127,MATCH(K$8,Raw!$A$3:$BC$3,0), 0)/24/60,"-")</f>
        <v>9.0559103811841013E-2</v>
      </c>
      <c r="L110" s="579">
        <f>IFERROR(VLOOKUP( CONCATENATE($D110,$F$7,$E110), Raw!$A$5:$BC$10127,MATCH(L$8,Raw!$A$3:$BC$3,0), 0)/24/60,"-")</f>
        <v>0.12566770579886455</v>
      </c>
      <c r="M110" s="255"/>
      <c r="N110" s="262"/>
      <c r="O110" s="143"/>
      <c r="P110" s="252"/>
      <c r="Q110" s="257"/>
      <c r="R110" s="141"/>
    </row>
    <row r="111" spans="1:18" hidden="1" outlineLevel="1" x14ac:dyDescent="0.2">
      <c r="A111" s="248">
        <f t="shared" si="18"/>
        <v>43466</v>
      </c>
      <c r="B111" s="27"/>
      <c r="C111" s="26" t="s">
        <v>176</v>
      </c>
      <c r="D111" s="451" t="str">
        <f t="shared" si="23"/>
        <v>2018-19</v>
      </c>
      <c r="E111" s="452">
        <f t="shared" si="20"/>
        <v>1</v>
      </c>
      <c r="F111" s="419">
        <f>IFERROR(VLOOKUP( CONCATENATE($D111,$F$7,$E111), Raw!$A$5:$BC$10127,MATCH(F$9,Raw!$A$3:$BC$3,0), 0), "-")</f>
        <v>1609</v>
      </c>
      <c r="G111" s="102">
        <f>IFERROR(VLOOKUP( CONCATENATE($D111,$F$7,$E111), Raw!$A$5:$BC$10127,MATCH(G$9,Raw!$A$3:$BC$3,0), 0), "-")</f>
        <v>1268</v>
      </c>
      <c r="H111" s="71">
        <f>IF( ISERROR(G111/F111), "-", G111/F111)</f>
        <v>0.78806712243629584</v>
      </c>
      <c r="I111" s="187">
        <f>IFERROR(VLOOKUP( CONCATENATE($D111,$F$7,$E111), Raw!$A$5:$BC$10127,MATCH(I$8,Raw!$A$3:$BC$3,0), 0), "-")</f>
        <v>1327</v>
      </c>
      <c r="J111" s="155">
        <f>IFERROR(VLOOKUP( CONCATENATE($D111,$F$7,$E111), Raw!$A$5:$BC$10127,MATCH(J$8,Raw!$A$3:$BC$3,0), 0), "-")</f>
        <v>1097</v>
      </c>
      <c r="K111" s="578">
        <f>IFERROR(VLOOKUP( CONCATENATE($D111,$F$7,$E111), Raw!$A$5:$BC$10127,MATCH(K$8,Raw!$A$3:$BC$3,0), 0)/24/60,"-")</f>
        <v>8.9918211283297828E-2</v>
      </c>
      <c r="L111" s="579">
        <f>IFERROR(VLOOKUP( CONCATENATE($D111,$F$7,$E111), Raw!$A$5:$BC$10127,MATCH(L$8,Raw!$A$3:$BC$3,0), 0)/24/60,"-")</f>
        <v>0.12335143826597791</v>
      </c>
      <c r="M111" s="255"/>
      <c r="N111" s="262"/>
      <c r="O111" s="143"/>
      <c r="P111" s="252"/>
      <c r="Q111" s="257"/>
      <c r="R111" s="141"/>
    </row>
    <row r="112" spans="1:18" hidden="1" outlineLevel="1" x14ac:dyDescent="0.2">
      <c r="A112" s="248">
        <f t="shared" si="18"/>
        <v>43497</v>
      </c>
      <c r="B112" s="27"/>
      <c r="C112" s="26" t="s">
        <v>177</v>
      </c>
      <c r="D112" s="451" t="str">
        <f t="shared" si="23"/>
        <v>2018-19</v>
      </c>
      <c r="E112" s="452">
        <f t="shared" si="20"/>
        <v>2</v>
      </c>
      <c r="F112" s="419" t="s">
        <v>80</v>
      </c>
      <c r="G112" s="102" t="s">
        <v>80</v>
      </c>
      <c r="H112" s="71" t="s">
        <v>80</v>
      </c>
      <c r="I112" s="187">
        <f>IFERROR(VLOOKUP( CONCATENATE($D112,$F$7,$E112), Raw!$A$5:$BC$10127,MATCH(I$8,Raw!$A$3:$BC$3,0), 0), "-")</f>
        <v>1211</v>
      </c>
      <c r="J112" s="155">
        <f>IFERROR(VLOOKUP( CONCATENATE($D112,$F$7,$E112), Raw!$A$5:$BC$10127,MATCH(J$8,Raw!$A$3:$BC$3,0), 0), "-")</f>
        <v>986</v>
      </c>
      <c r="K112" s="578">
        <f>IFERROR(VLOOKUP( CONCATENATE($D112,$F$7,$E112), Raw!$A$5:$BC$10127,MATCH(K$8,Raw!$A$3:$BC$3,0), 0)/24/60,"-")</f>
        <v>9.1355363984674184E-2</v>
      </c>
      <c r="L112" s="579">
        <f>IFERROR(VLOOKUP( CONCATENATE($D112,$F$7,$E112), Raw!$A$5:$BC$10127,MATCH(L$8,Raw!$A$3:$BC$3,0), 0)/24/60,"-")</f>
        <v>0.12582967094883929</v>
      </c>
      <c r="M112" s="255"/>
      <c r="N112" s="262"/>
      <c r="O112" s="143"/>
      <c r="P112" s="252"/>
      <c r="Q112" s="257"/>
      <c r="R112" s="141"/>
    </row>
    <row r="113" spans="1:18" hidden="1" outlineLevel="1" x14ac:dyDescent="0.2">
      <c r="A113" s="248">
        <f t="shared" si="18"/>
        <v>43525</v>
      </c>
      <c r="B113" s="27"/>
      <c r="C113" s="26" t="s">
        <v>178</v>
      </c>
      <c r="D113" s="451" t="str">
        <f t="shared" si="23"/>
        <v>2018-19</v>
      </c>
      <c r="E113" s="452">
        <f t="shared" si="20"/>
        <v>3</v>
      </c>
      <c r="F113" s="419" t="s">
        <v>80</v>
      </c>
      <c r="G113" s="102" t="s">
        <v>80</v>
      </c>
      <c r="H113" s="71" t="s">
        <v>80</v>
      </c>
      <c r="I113" s="187">
        <f>IFERROR(VLOOKUP( CONCATENATE($D113,$F$7,$E113), Raw!$A$5:$BC$10127,MATCH(I$8,Raw!$A$3:$BC$3,0), 0), "-")</f>
        <v>1268</v>
      </c>
      <c r="J113" s="155">
        <f>IFERROR(VLOOKUP( CONCATENATE($D113,$F$7,$E113), Raw!$A$5:$BC$10127,MATCH(J$8,Raw!$A$3:$BC$3,0), 0), "-")</f>
        <v>1038</v>
      </c>
      <c r="K113" s="578">
        <f>IFERROR(VLOOKUP( CONCATENATE($D113,$F$7,$E113), Raw!$A$5:$BC$10127,MATCH(K$8,Raw!$A$3:$BC$3,0), 0)/24/60,"-")</f>
        <v>9.1046483622350641E-2</v>
      </c>
      <c r="L113" s="579">
        <f>IFERROR(VLOOKUP( CONCATENATE($D113,$F$7,$E113), Raw!$A$5:$BC$10127,MATCH(L$8,Raw!$A$3:$BC$3,0), 0)/24/60,"-")</f>
        <v>0.12239215371440805</v>
      </c>
      <c r="M113" s="255"/>
      <c r="N113" s="262"/>
      <c r="O113" s="143"/>
      <c r="P113" s="252"/>
      <c r="Q113" s="257"/>
      <c r="R113" s="141"/>
    </row>
    <row r="114" spans="1:18" collapsed="1" x14ac:dyDescent="0.2">
      <c r="A114" s="248"/>
      <c r="B114" s="31"/>
      <c r="C114" s="30" t="s">
        <v>193</v>
      </c>
      <c r="D114" s="453"/>
      <c r="E114" s="454"/>
      <c r="F114" s="420">
        <f>SUM(F102:F113)</f>
        <v>6127</v>
      </c>
      <c r="G114" s="103">
        <f>SUM(G102:G113)</f>
        <v>4893</v>
      </c>
      <c r="H114" s="72">
        <f>IF( ISERROR(G114/F114), "-", G114/F114)</f>
        <v>0.79859637669332462</v>
      </c>
      <c r="I114" s="186">
        <f>IFERROR(SUM(I102:I113), "-")</f>
        <v>15221</v>
      </c>
      <c r="J114" s="414">
        <f>IFERROR(SUM(J102:J113), "-")</f>
        <v>12716</v>
      </c>
      <c r="K114" s="580">
        <f>IFERROR(SUMPRODUCT($J102:$J113,K102:K113)/$J114,"-")</f>
        <v>8.989882605938819E-2</v>
      </c>
      <c r="L114" s="581">
        <f>IFERROR(SUMPRODUCT($J102:$J113,L102:L113)/$J114,"-")</f>
        <v>0.12249105457691098</v>
      </c>
      <c r="M114" s="258"/>
      <c r="N114" s="263"/>
      <c r="O114" s="144"/>
      <c r="P114" s="254"/>
      <c r="Q114" s="259"/>
      <c r="R114" s="142"/>
    </row>
    <row r="115" spans="1:18" hidden="1" outlineLevel="1" x14ac:dyDescent="0.2">
      <c r="A115" s="248">
        <f>DATE(LEFT(D115,4)+IF(E115&lt;4,1,0),E115,1)</f>
        <v>43556</v>
      </c>
      <c r="B115" s="27" t="s">
        <v>194</v>
      </c>
      <c r="C115" s="26" t="s">
        <v>167</v>
      </c>
      <c r="D115" s="449" t="str">
        <f t="shared" ref="D115:D126" si="24">IF(B115="",D114,LEFT(B115,7))</f>
        <v>2019-20</v>
      </c>
      <c r="E115" s="450">
        <f>MONTH(1&amp;LEFT(C115,3))</f>
        <v>4</v>
      </c>
      <c r="F115" s="419">
        <f>IFERROR(VLOOKUP( CONCATENATE($D115,$F$7,$E115), Raw!$A$5:$BC$10127,MATCH(F$9,Raw!$A$3:$BC$3,0), 0), "-")</f>
        <v>1552</v>
      </c>
      <c r="G115" s="102">
        <f>IFERROR(VLOOKUP( CONCATENATE($D115,$F$7,$E115), Raw!$A$5:$BC$10127,MATCH(G$9,Raw!$A$3:$BC$3,0), 0), "-")</f>
        <v>1239</v>
      </c>
      <c r="H115" s="71">
        <f>IF( ISERROR(G115/F115), "-", G115/F115)</f>
        <v>0.79832474226804129</v>
      </c>
      <c r="I115" s="187">
        <f>IFERROR(VLOOKUP( CONCATENATE($D115,$F$7,$E115), Raw!$A$5:$BC$10127,MATCH(I$8,Raw!$A$3:$BC$3,0), 0), "-")</f>
        <v>1140</v>
      </c>
      <c r="J115" s="155">
        <f>IFERROR(VLOOKUP( CONCATENATE($D115,$F$7,$E115), Raw!$A$5:$BC$10127,MATCH(J$8,Raw!$A$3:$BC$3,0), 0), "-")</f>
        <v>946</v>
      </c>
      <c r="K115" s="578">
        <f>IFERROR(VLOOKUP( CONCATENATE($D115,$F$7,$E115), Raw!$A$5:$BC$10127,MATCH(K$8,Raw!$A$3:$BC$3,0), 0)/24/60,"-")</f>
        <v>9.3021787643880555E-2</v>
      </c>
      <c r="L115" s="579">
        <f>IFERROR(VLOOKUP( CONCATENATE($D115,$F$7,$E115), Raw!$A$5:$BC$10127,MATCH(L$8,Raw!$A$3:$BC$3,0), 0)/24/60,"-")</f>
        <v>0.12158312778952314</v>
      </c>
      <c r="M115" s="255"/>
      <c r="N115" s="262"/>
      <c r="O115" s="143"/>
      <c r="P115" s="252"/>
      <c r="Q115" s="257"/>
      <c r="R115" s="141"/>
    </row>
    <row r="116" spans="1:18" hidden="1" outlineLevel="1" x14ac:dyDescent="0.2">
      <c r="A116" s="248">
        <f t="shared" si="18"/>
        <v>43586</v>
      </c>
      <c r="B116" s="27"/>
      <c r="C116" s="26" t="s">
        <v>168</v>
      </c>
      <c r="D116" s="451" t="str">
        <f t="shared" si="24"/>
        <v>2019-20</v>
      </c>
      <c r="E116" s="452">
        <f t="shared" si="20"/>
        <v>5</v>
      </c>
      <c r="F116" s="419" t="s">
        <v>80</v>
      </c>
      <c r="G116" s="102" t="s">
        <v>80</v>
      </c>
      <c r="H116" s="71" t="s">
        <v>80</v>
      </c>
      <c r="I116" s="187">
        <f>IFERROR(VLOOKUP( CONCATENATE($D116,$F$7,$E116), Raw!$A$5:$BC$10127,MATCH(I$8,Raw!$A$3:$BC$3,0), 0), "-")</f>
        <v>1214</v>
      </c>
      <c r="J116" s="155">
        <f>IFERROR(VLOOKUP( CONCATENATE($D116,$F$7,$E116), Raw!$A$5:$BC$10127,MATCH(J$8,Raw!$A$3:$BC$3,0), 0), "-")</f>
        <v>1023</v>
      </c>
      <c r="K116" s="578">
        <f>IFERROR(VLOOKUP( CONCATENATE($D116,$F$7,$E116), Raw!$A$5:$BC$10127,MATCH(K$8,Raw!$A$3:$BC$3,0), 0)/24/60,"-")</f>
        <v>9.0943711306614591E-2</v>
      </c>
      <c r="L116" s="579">
        <f>IFERROR(VLOOKUP( CONCATENATE($D116,$F$7,$E116), Raw!$A$5:$BC$10127,MATCH(L$8,Raw!$A$3:$BC$3,0), 0)/24/60,"-")</f>
        <v>0.12549283154121865</v>
      </c>
      <c r="M116" s="255"/>
      <c r="N116" s="262"/>
      <c r="O116" s="143"/>
      <c r="P116" s="252"/>
      <c r="Q116" s="257"/>
      <c r="R116" s="141"/>
    </row>
    <row r="117" spans="1:18" hidden="1" outlineLevel="1" x14ac:dyDescent="0.2">
      <c r="A117" s="248">
        <f t="shared" si="18"/>
        <v>43617</v>
      </c>
      <c r="B117" s="27"/>
      <c r="C117" s="26" t="s">
        <v>169</v>
      </c>
      <c r="D117" s="451" t="str">
        <f t="shared" si="24"/>
        <v>2019-20</v>
      </c>
      <c r="E117" s="452">
        <f t="shared" si="20"/>
        <v>6</v>
      </c>
      <c r="F117" s="419" t="s">
        <v>80</v>
      </c>
      <c r="G117" s="102" t="s">
        <v>80</v>
      </c>
      <c r="H117" s="71" t="s">
        <v>80</v>
      </c>
      <c r="I117" s="187">
        <f>IFERROR(VLOOKUP( CONCATENATE($D117,$F$7,$E117), Raw!$A$5:$BC$10127,MATCH(I$8,Raw!$A$3:$BC$3,0), 0), "-")</f>
        <v>1142</v>
      </c>
      <c r="J117" s="155">
        <f>IFERROR(VLOOKUP( CONCATENATE($D117,$F$7,$E117), Raw!$A$5:$BC$10127,MATCH(J$8,Raw!$A$3:$BC$3,0), 0), "-")</f>
        <v>963</v>
      </c>
      <c r="K117" s="578">
        <f>IFERROR(VLOOKUP( CONCATENATE($D117,$F$7,$E117), Raw!$A$5:$BC$10127,MATCH(K$8,Raw!$A$3:$BC$3,0), 0)/24/60,"-")</f>
        <v>9.0370081919926112E-2</v>
      </c>
      <c r="L117" s="579">
        <f>IFERROR(VLOOKUP( CONCATENATE($D117,$F$7,$E117), Raw!$A$5:$BC$10127,MATCH(L$8,Raw!$A$3:$BC$3,0), 0)/24/60,"-")</f>
        <v>0.12146850121149186</v>
      </c>
      <c r="M117" s="255"/>
      <c r="N117" s="262"/>
      <c r="O117" s="143"/>
      <c r="P117" s="252"/>
      <c r="Q117" s="257"/>
      <c r="R117" s="141"/>
    </row>
    <row r="118" spans="1:18" hidden="1" outlineLevel="1" x14ac:dyDescent="0.2">
      <c r="A118" s="248">
        <f t="shared" si="18"/>
        <v>43647</v>
      </c>
      <c r="B118" s="27"/>
      <c r="C118" s="26" t="s">
        <v>170</v>
      </c>
      <c r="D118" s="451" t="str">
        <f t="shared" si="24"/>
        <v>2019-20</v>
      </c>
      <c r="E118" s="452">
        <f t="shared" si="20"/>
        <v>7</v>
      </c>
      <c r="F118" s="419">
        <f>IFERROR(VLOOKUP( CONCATENATE($D118,$F$7,$E118), Raw!$A$5:$BC$10127,MATCH(F$9,Raw!$A$3:$BC$3,0), 0), "-")</f>
        <v>1601</v>
      </c>
      <c r="G118" s="102">
        <f>IFERROR(VLOOKUP( CONCATENATE($D118,$F$7,$E118), Raw!$A$5:$BC$10127,MATCH(G$9,Raw!$A$3:$BC$3,0), 0), "-")</f>
        <v>1222</v>
      </c>
      <c r="H118" s="71">
        <f>IF( ISERROR(G118/F118), "-", G118/F118)</f>
        <v>0.76327295440349785</v>
      </c>
      <c r="I118" s="187">
        <f>IFERROR(VLOOKUP( CONCATENATE($D118,$F$7,$E118), Raw!$A$5:$BC$10127,MATCH(I$8,Raw!$A$3:$BC$3,0), 0), "-")</f>
        <v>1193</v>
      </c>
      <c r="J118" s="155">
        <f>IFERROR(VLOOKUP( CONCATENATE($D118,$F$7,$E118), Raw!$A$5:$BC$10127,MATCH(J$8,Raw!$A$3:$BC$3,0), 0), "-")</f>
        <v>983</v>
      </c>
      <c r="K118" s="578">
        <f>IFERROR(VLOOKUP( CONCATENATE($D118,$F$7,$E118), Raw!$A$5:$BC$10127,MATCH(K$8,Raw!$A$3:$BC$3,0), 0)/24/60,"-")</f>
        <v>9.1452611054594693E-2</v>
      </c>
      <c r="L118" s="579">
        <f>IFERROR(VLOOKUP( CONCATENATE($D118,$F$7,$E118), Raw!$A$5:$BC$10127,MATCH(L$8,Raw!$A$3:$BC$3,0), 0)/24/60,"-")</f>
        <v>0.12408175087600314</v>
      </c>
      <c r="M118" s="255"/>
      <c r="N118" s="262"/>
      <c r="O118" s="143"/>
      <c r="P118" s="252"/>
      <c r="Q118" s="257"/>
      <c r="R118" s="141"/>
    </row>
    <row r="119" spans="1:18" hidden="1" outlineLevel="1" x14ac:dyDescent="0.2">
      <c r="A119" s="248">
        <f t="shared" si="18"/>
        <v>43678</v>
      </c>
      <c r="B119" s="27"/>
      <c r="C119" s="26" t="s">
        <v>171</v>
      </c>
      <c r="D119" s="451" t="str">
        <f t="shared" si="24"/>
        <v>2019-20</v>
      </c>
      <c r="E119" s="452">
        <f t="shared" si="20"/>
        <v>8</v>
      </c>
      <c r="F119" s="419" t="s">
        <v>80</v>
      </c>
      <c r="G119" s="102" t="s">
        <v>80</v>
      </c>
      <c r="H119" s="71" t="s">
        <v>80</v>
      </c>
      <c r="I119" s="187">
        <f>IFERROR(VLOOKUP( CONCATENATE($D119,$F$7,$E119), Raw!$A$5:$BC$10127,MATCH(I$8,Raw!$A$3:$BC$3,0), 0), "-")</f>
        <v>1079</v>
      </c>
      <c r="J119" s="155">
        <f>IFERROR(VLOOKUP( CONCATENATE($D119,$F$7,$E119), Raw!$A$5:$BC$10127,MATCH(J$8,Raw!$A$3:$BC$3,0), 0), "-")</f>
        <v>889</v>
      </c>
      <c r="K119" s="578">
        <f>IFERROR(VLOOKUP( CONCATENATE($D119,$F$7,$E119), Raw!$A$5:$BC$10127,MATCH(K$8,Raw!$A$3:$BC$3,0), 0)/24/60,"-")</f>
        <v>9.1446381702287263E-2</v>
      </c>
      <c r="L119" s="579">
        <f>IFERROR(VLOOKUP( CONCATENATE($D119,$F$7,$E119), Raw!$A$5:$BC$10127,MATCH(L$8,Raw!$A$3:$BC$3,0), 0)/24/60,"-")</f>
        <v>0.12070756780402446</v>
      </c>
      <c r="M119" s="255"/>
      <c r="N119" s="262"/>
      <c r="O119" s="143"/>
      <c r="P119" s="252"/>
      <c r="Q119" s="257"/>
      <c r="R119" s="141"/>
    </row>
    <row r="120" spans="1:18" hidden="1" outlineLevel="1" x14ac:dyDescent="0.2">
      <c r="A120" s="248">
        <f t="shared" si="18"/>
        <v>43709</v>
      </c>
      <c r="B120" s="27"/>
      <c r="C120" s="26" t="s">
        <v>172</v>
      </c>
      <c r="D120" s="451" t="str">
        <f t="shared" si="24"/>
        <v>2019-20</v>
      </c>
      <c r="E120" s="452">
        <f t="shared" si="20"/>
        <v>9</v>
      </c>
      <c r="F120" s="419" t="s">
        <v>80</v>
      </c>
      <c r="G120" s="102" t="s">
        <v>80</v>
      </c>
      <c r="H120" s="71" t="s">
        <v>80</v>
      </c>
      <c r="I120" s="187">
        <f>IFERROR(VLOOKUP( CONCATENATE($D120,$F$7,$E120), Raw!$A$5:$BC$10127,MATCH(I$8,Raw!$A$3:$BC$3,0), 0), "-")</f>
        <v>1122</v>
      </c>
      <c r="J120" s="155">
        <f>IFERROR(VLOOKUP( CONCATENATE($D120,$F$7,$E120), Raw!$A$5:$BC$10127,MATCH(J$8,Raw!$A$3:$BC$3,0), 0), "-")</f>
        <v>909</v>
      </c>
      <c r="K120" s="578">
        <f>IFERROR(VLOOKUP( CONCATENATE($D120,$F$7,$E120), Raw!$A$5:$BC$10127,MATCH(K$8,Raw!$A$3:$BC$3,0), 0)/24/60,"-")</f>
        <v>9.235347145825698E-2</v>
      </c>
      <c r="L120" s="579">
        <f>IFERROR(VLOOKUP( CONCATENATE($D120,$F$7,$E120), Raw!$A$5:$BC$10127,MATCH(L$8,Raw!$A$3:$BC$3,0), 0)/24/60,"-")</f>
        <v>0.12653648698203154</v>
      </c>
      <c r="M120" s="255"/>
      <c r="N120" s="262"/>
      <c r="O120" s="143"/>
      <c r="P120" s="252"/>
      <c r="Q120" s="257"/>
      <c r="R120" s="141"/>
    </row>
    <row r="121" spans="1:18" hidden="1" outlineLevel="1" x14ac:dyDescent="0.2">
      <c r="A121" s="248">
        <f t="shared" si="18"/>
        <v>43739</v>
      </c>
      <c r="B121" s="27"/>
      <c r="C121" s="26" t="s">
        <v>173</v>
      </c>
      <c r="D121" s="451" t="str">
        <f t="shared" si="24"/>
        <v>2019-20</v>
      </c>
      <c r="E121" s="452">
        <f t="shared" si="20"/>
        <v>10</v>
      </c>
      <c r="F121" s="419">
        <f>IFERROR(VLOOKUP( CONCATENATE($D121,$F$7,$E121), Raw!$A$5:$BC$10127,MATCH(F$9,Raw!$A$3:$BC$3,0), 0), "-")</f>
        <v>1610</v>
      </c>
      <c r="G121" s="102">
        <f>IFERROR(VLOOKUP( CONCATENATE($D121,$F$7,$E121), Raw!$A$5:$BC$10127,MATCH(G$9,Raw!$A$3:$BC$3,0), 0), "-")</f>
        <v>1270</v>
      </c>
      <c r="H121" s="71">
        <f>IF( ISERROR(G121/F121), "-", G121/F121)</f>
        <v>0.78881987577639756</v>
      </c>
      <c r="I121" s="187">
        <f>IFERROR(VLOOKUP( CONCATENATE($D121,$F$7,$E121), Raw!$A$5:$BC$10127,MATCH(I$8,Raw!$A$3:$BC$3,0), 0), "-")</f>
        <v>1195</v>
      </c>
      <c r="J121" s="155">
        <f>IFERROR(VLOOKUP( CONCATENATE($D121,$F$7,$E121), Raw!$A$5:$BC$10127,MATCH(J$8,Raw!$A$3:$BC$3,0), 0), "-")</f>
        <v>1026</v>
      </c>
      <c r="K121" s="578">
        <f>IFERROR(VLOOKUP( CONCATENATE($D121,$F$7,$E121), Raw!$A$5:$BC$10127,MATCH(K$8,Raw!$A$3:$BC$3,0), 0)/24/60,"-")</f>
        <v>9.4548001949317687E-2</v>
      </c>
      <c r="L121" s="579">
        <f>IFERROR(VLOOKUP( CONCATENATE($D121,$F$7,$E121), Raw!$A$5:$BC$10127,MATCH(L$8,Raw!$A$3:$BC$3,0), 0)/24/60,"-")</f>
        <v>0.12755739657786441</v>
      </c>
      <c r="M121" s="255"/>
      <c r="N121" s="262"/>
      <c r="O121" s="143"/>
      <c r="P121" s="252"/>
      <c r="Q121" s="257"/>
      <c r="R121" s="141"/>
    </row>
    <row r="122" spans="1:18" hidden="1" outlineLevel="1" x14ac:dyDescent="0.2">
      <c r="A122" s="248">
        <f t="shared" si="18"/>
        <v>43770</v>
      </c>
      <c r="B122" s="27"/>
      <c r="C122" s="26" t="s">
        <v>174</v>
      </c>
      <c r="D122" s="451" t="str">
        <f t="shared" si="24"/>
        <v>2019-20</v>
      </c>
      <c r="E122" s="452">
        <f t="shared" si="20"/>
        <v>11</v>
      </c>
      <c r="F122" s="419" t="s">
        <v>80</v>
      </c>
      <c r="G122" s="102" t="s">
        <v>80</v>
      </c>
      <c r="H122" s="71" t="s">
        <v>80</v>
      </c>
      <c r="I122" s="187">
        <f>IFERROR(VLOOKUP( CONCATENATE($D122,$F$7,$E122), Raw!$A$5:$BC$10127,MATCH(I$8,Raw!$A$3:$BC$3,0), 0), "-")</f>
        <v>1200</v>
      </c>
      <c r="J122" s="155">
        <f>IFERROR(VLOOKUP( CONCATENATE($D122,$F$7,$E122), Raw!$A$5:$BC$10127,MATCH(J$8,Raw!$A$3:$BC$3,0), 0), "-")</f>
        <v>992</v>
      </c>
      <c r="K122" s="578">
        <f>IFERROR(VLOOKUP( CONCATENATE($D122,$F$7,$E122), Raw!$A$5:$BC$10127,MATCH(K$8,Raw!$A$3:$BC$3,0), 0)/24/60,"-")</f>
        <v>9.5348202284946337E-2</v>
      </c>
      <c r="L122" s="579">
        <f>IFERROR(VLOOKUP( CONCATENATE($D122,$F$7,$E122), Raw!$A$5:$BC$10127,MATCH(L$8,Raw!$A$3:$BC$3,0), 0)/24/60,"-")</f>
        <v>0.13265232974910393</v>
      </c>
      <c r="M122" s="255"/>
      <c r="N122" s="262"/>
      <c r="O122" s="143"/>
      <c r="P122" s="252"/>
      <c r="Q122" s="257"/>
      <c r="R122" s="141"/>
    </row>
    <row r="123" spans="1:18" hidden="1" outlineLevel="1" x14ac:dyDescent="0.2">
      <c r="A123" s="248">
        <f t="shared" si="18"/>
        <v>43800</v>
      </c>
      <c r="B123" s="27"/>
      <c r="C123" s="26" t="s">
        <v>175</v>
      </c>
      <c r="D123" s="451" t="str">
        <f t="shared" si="24"/>
        <v>2019-20</v>
      </c>
      <c r="E123" s="452">
        <f t="shared" si="20"/>
        <v>12</v>
      </c>
      <c r="F123" s="419" t="s">
        <v>80</v>
      </c>
      <c r="G123" s="102" t="s">
        <v>80</v>
      </c>
      <c r="H123" s="71" t="s">
        <v>80</v>
      </c>
      <c r="I123" s="187">
        <f>IFERROR(VLOOKUP( CONCATENATE($D123,$F$7,$E123), Raw!$A$5:$BC$10127,MATCH(I$8,Raw!$A$3:$BC$3,0), 0), "-")</f>
        <v>1224</v>
      </c>
      <c r="J123" s="155">
        <f>IFERROR(VLOOKUP( CONCATENATE($D123,$F$7,$E123), Raw!$A$5:$BC$10127,MATCH(J$8,Raw!$A$3:$BC$3,0), 0), "-")</f>
        <v>1016</v>
      </c>
      <c r="K123" s="578">
        <f>IFERROR(VLOOKUP( CONCATENATE($D123,$F$7,$E123), Raw!$A$5:$BC$10127,MATCH(K$8,Raw!$A$3:$BC$3,0), 0)/24/60,"-")</f>
        <v>9.5613243657043032E-2</v>
      </c>
      <c r="L123" s="579">
        <f>IFERROR(VLOOKUP( CONCATENATE($D123,$F$7,$E123), Raw!$A$5:$BC$10127,MATCH(L$8,Raw!$A$3:$BC$3,0), 0)/24/60,"-")</f>
        <v>0.12861220472440943</v>
      </c>
      <c r="M123" s="255"/>
      <c r="N123" s="262"/>
      <c r="O123" s="143"/>
      <c r="P123" s="252"/>
      <c r="Q123" s="257"/>
      <c r="R123" s="141"/>
    </row>
    <row r="124" spans="1:18" hidden="1" outlineLevel="1" x14ac:dyDescent="0.2">
      <c r="A124" s="248">
        <f t="shared" si="18"/>
        <v>43831</v>
      </c>
      <c r="B124" s="27"/>
      <c r="C124" s="26" t="s">
        <v>176</v>
      </c>
      <c r="D124" s="451" t="str">
        <f t="shared" si="24"/>
        <v>2019-20</v>
      </c>
      <c r="E124" s="452">
        <f t="shared" si="20"/>
        <v>1</v>
      </c>
      <c r="F124" s="419">
        <f>IFERROR(VLOOKUP( CONCATENATE($D124,$F$7,$E124), Raw!$A$5:$BC$10127,MATCH(F$9,Raw!$A$3:$BC$3,0), 0), "-")</f>
        <v>1616</v>
      </c>
      <c r="G124" s="102">
        <f>IFERROR(VLOOKUP( CONCATENATE($D124,$F$7,$E124), Raw!$A$5:$BC$10127,MATCH(G$9,Raw!$A$3:$BC$3,0), 0), "-")</f>
        <v>1263</v>
      </c>
      <c r="H124" s="71">
        <f>IF( ISERROR(G124/F124), "-", G124/F124)</f>
        <v>0.78155940594059403</v>
      </c>
      <c r="I124" s="187">
        <f>IFERROR(VLOOKUP( CONCATENATE($D124,$F$7,$E124), Raw!$A$5:$BC$10127,MATCH(I$8,Raw!$A$3:$BC$3,0), 0), "-")</f>
        <v>1175</v>
      </c>
      <c r="J124" s="155">
        <f>IFERROR(VLOOKUP( CONCATENATE($D124,$F$7,$E124), Raw!$A$5:$BC$10127,MATCH(J$8,Raw!$A$3:$BC$3,0), 0), "-")</f>
        <v>961</v>
      </c>
      <c r="K124" s="578">
        <f>IFERROR(VLOOKUP( CONCATENATE($D124,$F$7,$E124), Raw!$A$5:$BC$10127,MATCH(K$8,Raw!$A$3:$BC$3,0), 0)/24/60,"-")</f>
        <v>9.3083738004393526E-2</v>
      </c>
      <c r="L124" s="579">
        <f>IFERROR(VLOOKUP( CONCATENATE($D124,$F$7,$E124), Raw!$A$5:$BC$10127,MATCH(L$8,Raw!$A$3:$BC$3,0), 0)/24/60,"-")</f>
        <v>0.1253587119898254</v>
      </c>
      <c r="M124" s="255"/>
      <c r="N124" s="262"/>
      <c r="O124" s="143"/>
      <c r="P124" s="252"/>
      <c r="Q124" s="257"/>
      <c r="R124" s="141"/>
    </row>
    <row r="125" spans="1:18" hidden="1" outlineLevel="1" x14ac:dyDescent="0.2">
      <c r="A125" s="248">
        <f t="shared" si="18"/>
        <v>43862</v>
      </c>
      <c r="B125" s="27"/>
      <c r="C125" s="26" t="s">
        <v>177</v>
      </c>
      <c r="D125" s="451" t="str">
        <f t="shared" si="24"/>
        <v>2019-20</v>
      </c>
      <c r="E125" s="452">
        <f t="shared" si="20"/>
        <v>2</v>
      </c>
      <c r="F125" s="419" t="s">
        <v>80</v>
      </c>
      <c r="G125" s="102" t="s">
        <v>80</v>
      </c>
      <c r="H125" s="71" t="s">
        <v>80</v>
      </c>
      <c r="I125" s="187">
        <f>IFERROR(VLOOKUP( CONCATENATE($D125,$F$7,$E125), Raw!$A$5:$BC$10127,MATCH(I$8,Raw!$A$3:$BC$3,0), 0), "-")</f>
        <v>1056</v>
      </c>
      <c r="J125" s="155">
        <f>IFERROR(VLOOKUP( CONCATENATE($D125,$F$7,$E125), Raw!$A$5:$BC$10127,MATCH(J$8,Raw!$A$3:$BC$3,0), 0), "-")</f>
        <v>875</v>
      </c>
      <c r="K125" s="578">
        <f>IFERROR(VLOOKUP( CONCATENATE($D125,$F$7,$E125), Raw!$A$5:$BC$10127,MATCH(K$8,Raw!$A$3:$BC$3,0), 0)/24/60,"-")</f>
        <v>9.169444444444437E-2</v>
      </c>
      <c r="L125" s="579">
        <f>IFERROR(VLOOKUP( CONCATENATE($D125,$F$7,$E125), Raw!$A$5:$BC$10127,MATCH(L$8,Raw!$A$3:$BC$3,0), 0)/24/60,"-")</f>
        <v>0.12455444444444445</v>
      </c>
      <c r="M125" s="255"/>
      <c r="N125" s="262"/>
      <c r="O125" s="143"/>
      <c r="P125" s="252"/>
      <c r="Q125" s="257"/>
      <c r="R125" s="141"/>
    </row>
    <row r="126" spans="1:18" hidden="1" outlineLevel="1" x14ac:dyDescent="0.2">
      <c r="A126" s="248">
        <f t="shared" si="18"/>
        <v>43891</v>
      </c>
      <c r="B126" s="27"/>
      <c r="C126" s="26" t="s">
        <v>178</v>
      </c>
      <c r="D126" s="451" t="str">
        <f t="shared" si="24"/>
        <v>2019-20</v>
      </c>
      <c r="E126" s="452">
        <f t="shared" si="20"/>
        <v>3</v>
      </c>
      <c r="F126" s="419" t="s">
        <v>80</v>
      </c>
      <c r="G126" s="102" t="s">
        <v>80</v>
      </c>
      <c r="H126" s="71" t="s">
        <v>80</v>
      </c>
      <c r="I126" s="187">
        <f>IFERROR(VLOOKUP( CONCATENATE($D126,$F$7,$E126), Raw!$A$5:$BC$10127,MATCH(I$8,Raw!$A$3:$BC$3,0), 0), "-")</f>
        <v>975</v>
      </c>
      <c r="J126" s="155">
        <f>IFERROR(VLOOKUP( CONCATENATE($D126,$F$7,$E126), Raw!$A$5:$BC$10127,MATCH(J$8,Raw!$A$3:$BC$3,0), 0), "-")</f>
        <v>804</v>
      </c>
      <c r="K126" s="578">
        <f>IFERROR(VLOOKUP( CONCATENATE($D126,$F$7,$E126), Raw!$A$5:$BC$10127,MATCH(K$8,Raw!$A$3:$BC$3,0), 0)/24/60,"-")</f>
        <v>9.4947139303482642E-2</v>
      </c>
      <c r="L126" s="579">
        <f>IFERROR(VLOOKUP( CONCATENATE($D126,$F$7,$E126), Raw!$A$5:$BC$10127,MATCH(L$8,Raw!$A$3:$BC$3,0), 0)/24/60,"-")</f>
        <v>0.1343088377556661</v>
      </c>
      <c r="M126" s="255"/>
      <c r="N126" s="262"/>
      <c r="O126" s="143"/>
      <c r="P126" s="252"/>
      <c r="Q126" s="257"/>
      <c r="R126" s="141"/>
    </row>
    <row r="127" spans="1:18" collapsed="1" x14ac:dyDescent="0.2">
      <c r="A127" s="248"/>
      <c r="B127" s="31"/>
      <c r="C127" s="30" t="s">
        <v>195</v>
      </c>
      <c r="D127" s="453"/>
      <c r="E127" s="454"/>
      <c r="F127" s="420">
        <f>SUM(F115:F126)</f>
        <v>6379</v>
      </c>
      <c r="G127" s="103">
        <f>SUM(G115:G126)</f>
        <v>4994</v>
      </c>
      <c r="H127" s="72">
        <f>IF( ISERROR(G127/F127), "-", G127/F127)</f>
        <v>0.78288132936196897</v>
      </c>
      <c r="I127" s="186">
        <f>IFERROR(SUM(I115:I126), "-")</f>
        <v>13715</v>
      </c>
      <c r="J127" s="414">
        <f>IFERROR(SUM(J115:J126), "-")</f>
        <v>11387</v>
      </c>
      <c r="K127" s="580">
        <f>IFERROR(SUMPRODUCT($J115:$J126,K115:K126)/$J127,"-")</f>
        <v>9.2909616716918914E-2</v>
      </c>
      <c r="L127" s="581">
        <f>IFERROR(SUMPRODUCT($J115:$J126,L115:L126)/$J127,"-")</f>
        <v>0.12604269732541007</v>
      </c>
      <c r="M127" s="258"/>
      <c r="N127" s="263"/>
      <c r="O127" s="144"/>
      <c r="P127" s="254"/>
      <c r="Q127" s="259"/>
      <c r="R127" s="142"/>
    </row>
    <row r="128" spans="1:18" hidden="1" outlineLevel="1" x14ac:dyDescent="0.2">
      <c r="A128" s="248">
        <f>DATE(LEFT(D128,4)+IF(E128&lt;4,1,0),E128,1)</f>
        <v>43922</v>
      </c>
      <c r="B128" s="27" t="s">
        <v>196</v>
      </c>
      <c r="C128" s="26" t="s">
        <v>167</v>
      </c>
      <c r="D128" s="449" t="str">
        <f t="shared" ref="D128:D139" si="25">IF(B128="",D127,LEFT(B128,7))</f>
        <v>2020-21</v>
      </c>
      <c r="E128" s="450">
        <f>MONTH(1&amp;LEFT(C128,3))</f>
        <v>4</v>
      </c>
      <c r="F128" s="419">
        <f>IFERROR(VLOOKUP( CONCATENATE($D128,$F$7,$E128), Raw!$A$5:$BC$10127,MATCH(F$9,Raw!$A$3:$BC$3,0), 0), "-")</f>
        <v>1385</v>
      </c>
      <c r="G128" s="102">
        <f>IFERROR(VLOOKUP( CONCATENATE($D128,$F$7,$E128), Raw!$A$5:$BC$10127,MATCH(G$9,Raw!$A$3:$BC$3,0), 0), "-")</f>
        <v>1053</v>
      </c>
      <c r="H128" s="71">
        <f>IF( ISERROR(G128/F128), "-", G128/F128)</f>
        <v>0.76028880866425996</v>
      </c>
      <c r="I128" s="187">
        <f>IFERROR(VLOOKUP( CONCATENATE($D128,$F$7,$E128), Raw!$A$5:$BC$10127,MATCH(I$8,Raw!$A$3:$BC$3,0), 0), "-")</f>
        <v>1026</v>
      </c>
      <c r="J128" s="155">
        <f>IFERROR(VLOOKUP( CONCATENATE($D128,$F$7,$E128), Raw!$A$5:$BC$10127,MATCH(J$8,Raw!$A$3:$BC$3,0), 0), "-")</f>
        <v>867</v>
      </c>
      <c r="K128" s="578">
        <f>IFERROR(VLOOKUP( CONCATENATE($D128,$F$7,$E128), Raw!$A$5:$BC$10127,MATCH(K$8,Raw!$A$3:$BC$3,0), 0)/24/60,"-")</f>
        <v>9.501153402537485E-2</v>
      </c>
      <c r="L128" s="579">
        <f>IFERROR(VLOOKUP( CONCATENATE($D128,$F$7,$E128), Raw!$A$5:$BC$10127,MATCH(L$8,Raw!$A$3:$BC$3,0), 0)/24/60,"-")</f>
        <v>0.12864763552479816</v>
      </c>
      <c r="M128" s="255"/>
      <c r="N128" s="262"/>
      <c r="O128" s="143"/>
      <c r="P128" s="252"/>
      <c r="Q128" s="257"/>
      <c r="R128" s="141"/>
    </row>
    <row r="129" spans="1:18" hidden="1" outlineLevel="1" x14ac:dyDescent="0.2">
      <c r="A129" s="248">
        <f t="shared" si="18"/>
        <v>43952</v>
      </c>
      <c r="B129" s="27"/>
      <c r="C129" s="26" t="s">
        <v>168</v>
      </c>
      <c r="D129" s="451" t="str">
        <f t="shared" si="25"/>
        <v>2020-21</v>
      </c>
      <c r="E129" s="452">
        <f t="shared" si="20"/>
        <v>5</v>
      </c>
      <c r="F129" s="419" t="s">
        <v>80</v>
      </c>
      <c r="G129" s="102" t="s">
        <v>80</v>
      </c>
      <c r="H129" s="71" t="s">
        <v>80</v>
      </c>
      <c r="I129" s="187">
        <f>IFERROR(VLOOKUP( CONCATENATE($D129,$F$7,$E129), Raw!$A$5:$BC$10127,MATCH(I$8,Raw!$A$3:$BC$3,0), 0), "-")</f>
        <v>1190</v>
      </c>
      <c r="J129" s="155">
        <f>IFERROR(VLOOKUP( CONCATENATE($D129,$F$7,$E129), Raw!$A$5:$BC$10127,MATCH(J$8,Raw!$A$3:$BC$3,0), 0), "-")</f>
        <v>989</v>
      </c>
      <c r="K129" s="578">
        <f>IFERROR(VLOOKUP( CONCATENATE($D129,$F$7,$E129), Raw!$A$5:$BC$10127,MATCH(K$8,Raw!$A$3:$BC$3,0), 0)/24/60,"-")</f>
        <v>9.249662959218069E-2</v>
      </c>
      <c r="L129" s="579">
        <f>IFERROR(VLOOKUP( CONCATENATE($D129,$F$7,$E129), Raw!$A$5:$BC$10127,MATCH(L$8,Raw!$A$3:$BC$3,0), 0)/24/60,"-")</f>
        <v>0.12725157285698235</v>
      </c>
      <c r="M129" s="255"/>
      <c r="N129" s="262"/>
      <c r="O129" s="143"/>
      <c r="P129" s="252"/>
      <c r="Q129" s="257"/>
      <c r="R129" s="141"/>
    </row>
    <row r="130" spans="1:18" hidden="1" outlineLevel="1" x14ac:dyDescent="0.2">
      <c r="A130" s="248">
        <f t="shared" si="18"/>
        <v>43983</v>
      </c>
      <c r="B130" s="27"/>
      <c r="C130" s="26" t="s">
        <v>169</v>
      </c>
      <c r="D130" s="451" t="str">
        <f t="shared" si="25"/>
        <v>2020-21</v>
      </c>
      <c r="E130" s="452">
        <f t="shared" si="20"/>
        <v>6</v>
      </c>
      <c r="F130" s="419" t="s">
        <v>80</v>
      </c>
      <c r="G130" s="102" t="s">
        <v>80</v>
      </c>
      <c r="H130" s="71" t="s">
        <v>80</v>
      </c>
      <c r="I130" s="187">
        <f>IFERROR(VLOOKUP( CONCATENATE($D130,$F$7,$E130), Raw!$A$5:$BC$10127,MATCH(I$8,Raw!$A$3:$BC$3,0), 0), "-")</f>
        <v>1129</v>
      </c>
      <c r="J130" s="155">
        <f>IFERROR(VLOOKUP( CONCATENATE($D130,$F$7,$E130), Raw!$A$5:$BC$10127,MATCH(J$8,Raw!$A$3:$BC$3,0), 0), "-")</f>
        <v>942</v>
      </c>
      <c r="K130" s="578">
        <f>IFERROR(VLOOKUP( CONCATENATE($D130,$F$7,$E130), Raw!$A$5:$BC$10127,MATCH(K$8,Raw!$A$3:$BC$3,0), 0)/24/60,"-")</f>
        <v>9.1814844302901558E-2</v>
      </c>
      <c r="L130" s="579">
        <f>IFERROR(VLOOKUP( CONCATENATE($D130,$F$7,$E130), Raw!$A$5:$BC$10127,MATCH(L$8,Raw!$A$3:$BC$3,0), 0)/24/60,"-")</f>
        <v>0.12602176220806793</v>
      </c>
      <c r="M130" s="255"/>
      <c r="N130" s="262"/>
      <c r="O130" s="143"/>
      <c r="P130" s="252"/>
      <c r="Q130" s="257"/>
      <c r="R130" s="141"/>
    </row>
    <row r="131" spans="1:18" hidden="1" outlineLevel="1" x14ac:dyDescent="0.2">
      <c r="A131" s="248">
        <f t="shared" si="18"/>
        <v>44013</v>
      </c>
      <c r="B131" s="27"/>
      <c r="C131" s="26" t="s">
        <v>170</v>
      </c>
      <c r="D131" s="451" t="str">
        <f t="shared" si="25"/>
        <v>2020-21</v>
      </c>
      <c r="E131" s="452">
        <f t="shared" si="20"/>
        <v>7</v>
      </c>
      <c r="F131" s="419">
        <f>IFERROR(VLOOKUP( CONCATENATE($D131,$F$7,$E131), Raw!$A$5:$BC$10127,MATCH(F$9,Raw!$A$3:$BC$3,0), 0), "-")</f>
        <v>1523</v>
      </c>
      <c r="G131" s="102">
        <f>IFERROR(VLOOKUP( CONCATENATE($D131,$F$7,$E131), Raw!$A$5:$BC$10127,MATCH(G$9,Raw!$A$3:$BC$3,0), 0), "-")</f>
        <v>1189</v>
      </c>
      <c r="H131" s="71">
        <f>IF( ISERROR(G131/F131), "-", G131/F131)</f>
        <v>0.78069599474720941</v>
      </c>
      <c r="I131" s="187">
        <f>IFERROR(VLOOKUP( CONCATENATE($D131,$F$7,$E131), Raw!$A$5:$BC$10127,MATCH(I$8,Raw!$A$3:$BC$3,0), 0), "-")</f>
        <v>1241</v>
      </c>
      <c r="J131" s="155">
        <f>IFERROR(VLOOKUP( CONCATENATE($D131,$F$7,$E131), Raw!$A$5:$BC$10127,MATCH(J$8,Raw!$A$3:$BC$3,0), 0), "-")</f>
        <v>1024</v>
      </c>
      <c r="K131" s="578">
        <f>IFERROR(VLOOKUP( CONCATENATE($D131,$F$7,$E131), Raw!$A$5:$BC$10127,MATCH(K$8,Raw!$A$3:$BC$3,0), 0)/24/60,"-")</f>
        <v>9.2288547092013826E-2</v>
      </c>
      <c r="L131" s="579">
        <f>IFERROR(VLOOKUP( CONCATENATE($D131,$F$7,$E131), Raw!$A$5:$BC$10127,MATCH(L$8,Raw!$A$3:$BC$3,0), 0)/24/60,"-")</f>
        <v>0.12607638888888886</v>
      </c>
      <c r="M131" s="255"/>
      <c r="N131" s="262"/>
      <c r="O131" s="143"/>
      <c r="P131" s="252"/>
      <c r="Q131" s="257"/>
      <c r="R131" s="141"/>
    </row>
    <row r="132" spans="1:18" hidden="1" outlineLevel="1" x14ac:dyDescent="0.2">
      <c r="A132" s="248">
        <f t="shared" si="18"/>
        <v>44044</v>
      </c>
      <c r="B132" s="27"/>
      <c r="C132" s="26" t="s">
        <v>171</v>
      </c>
      <c r="D132" s="451" t="str">
        <f t="shared" si="25"/>
        <v>2020-21</v>
      </c>
      <c r="E132" s="452">
        <f t="shared" si="20"/>
        <v>8</v>
      </c>
      <c r="F132" s="419" t="s">
        <v>80</v>
      </c>
      <c r="G132" s="102" t="s">
        <v>80</v>
      </c>
      <c r="H132" s="71" t="s">
        <v>80</v>
      </c>
      <c r="I132" s="187">
        <f>IFERROR(VLOOKUP( CONCATENATE($D132,$F$7,$E132), Raw!$A$5:$BC$10127,MATCH(I$8,Raw!$A$3:$BC$3,0), 0), "-")</f>
        <v>1256</v>
      </c>
      <c r="J132" s="155">
        <f>IFERROR(VLOOKUP( CONCATENATE($D132,$F$7,$E132), Raw!$A$5:$BC$10127,MATCH(J$8,Raw!$A$3:$BC$3,0), 0), "-")</f>
        <v>1054</v>
      </c>
      <c r="K132" s="578">
        <f>IFERROR(VLOOKUP( CONCATENATE($D132,$F$7,$E132), Raw!$A$5:$BC$10127,MATCH(K$8,Raw!$A$3:$BC$3,0), 0)/24/60,"-")</f>
        <v>9.5902514231499009E-2</v>
      </c>
      <c r="L132" s="579">
        <f>IFERROR(VLOOKUP( CONCATENATE($D132,$F$7,$E132), Raw!$A$5:$BC$10127,MATCH(L$8,Raw!$A$3:$BC$3,0), 0)/24/60,"-")</f>
        <v>0.13194971537001898</v>
      </c>
      <c r="M132" s="255"/>
      <c r="N132" s="262"/>
      <c r="O132" s="143"/>
      <c r="P132" s="252"/>
      <c r="Q132" s="257"/>
      <c r="R132" s="141"/>
    </row>
    <row r="133" spans="1:18" hidden="1" outlineLevel="1" x14ac:dyDescent="0.2">
      <c r="A133" s="248">
        <f t="shared" si="18"/>
        <v>44075</v>
      </c>
      <c r="B133" s="27"/>
      <c r="C133" s="26" t="s">
        <v>172</v>
      </c>
      <c r="D133" s="451" t="str">
        <f t="shared" si="25"/>
        <v>2020-21</v>
      </c>
      <c r="E133" s="452">
        <f t="shared" si="20"/>
        <v>9</v>
      </c>
      <c r="F133" s="419" t="s">
        <v>80</v>
      </c>
      <c r="G133" s="102" t="s">
        <v>80</v>
      </c>
      <c r="H133" s="71" t="s">
        <v>80</v>
      </c>
      <c r="I133" s="187">
        <f>IFERROR(VLOOKUP( CONCATENATE($D133,$F$7,$E133), Raw!$A$5:$BC$10127,MATCH(I$8,Raw!$A$3:$BC$3,0), 0), "-")</f>
        <v>1190</v>
      </c>
      <c r="J133" s="155">
        <f>IFERROR(VLOOKUP( CONCATENATE($D133,$F$7,$E133), Raw!$A$5:$BC$10127,MATCH(J$8,Raw!$A$3:$BC$3,0), 0), "-")</f>
        <v>996</v>
      </c>
      <c r="K133" s="578">
        <f>IFERROR(VLOOKUP( CONCATENATE($D133,$F$7,$E133), Raw!$A$5:$BC$10127,MATCH(K$8,Raw!$A$3:$BC$3,0), 0)/24/60,"-")</f>
        <v>9.5313197233378055E-2</v>
      </c>
      <c r="L133" s="579">
        <f>IFERROR(VLOOKUP( CONCATENATE($D133,$F$7,$E133), Raw!$A$5:$BC$10127,MATCH(L$8,Raw!$A$3:$BC$3,0), 0)/24/60,"-")</f>
        <v>0.12720228134761266</v>
      </c>
      <c r="M133" s="255"/>
      <c r="N133" s="262"/>
      <c r="O133" s="143"/>
      <c r="P133" s="252"/>
      <c r="Q133" s="257"/>
      <c r="R133" s="141"/>
    </row>
    <row r="134" spans="1:18" hidden="1" outlineLevel="1" x14ac:dyDescent="0.2">
      <c r="A134" s="248">
        <f t="shared" si="18"/>
        <v>44105</v>
      </c>
      <c r="B134" s="27"/>
      <c r="C134" s="26" t="s">
        <v>173</v>
      </c>
      <c r="D134" s="451" t="str">
        <f t="shared" si="25"/>
        <v>2020-21</v>
      </c>
      <c r="E134" s="452">
        <f t="shared" si="20"/>
        <v>10</v>
      </c>
      <c r="F134" s="419">
        <f>IFERROR(VLOOKUP( CONCATENATE($D134,$F$7,$E134), Raw!$A$5:$BC$10127,MATCH(F$9,Raw!$A$3:$BC$3,0), 0), "-")</f>
        <v>1627</v>
      </c>
      <c r="G134" s="102">
        <f>IFERROR(VLOOKUP( CONCATENATE($D134,$F$7,$E134), Raw!$A$5:$BC$10127,MATCH(G$9,Raw!$A$3:$BC$3,0), 0), "-")</f>
        <v>1241</v>
      </c>
      <c r="H134" s="71">
        <f>IF( ISERROR(G134/F134), "-", G134/F134)</f>
        <v>0.76275353411186231</v>
      </c>
      <c r="I134" s="187">
        <f>IFERROR(VLOOKUP( CONCATENATE($D134,$F$7,$E134), Raw!$A$5:$BC$10127,MATCH(I$8,Raw!$A$3:$BC$3,0), 0), "-")</f>
        <v>1271</v>
      </c>
      <c r="J134" s="155">
        <f>IFERROR(VLOOKUP( CONCATENATE($D134,$F$7,$E134), Raw!$A$5:$BC$10127,MATCH(J$8,Raw!$A$3:$BC$3,0), 0), "-")</f>
        <v>1062</v>
      </c>
      <c r="K134" s="578">
        <f>IFERROR(VLOOKUP( CONCATENATE($D134,$F$7,$E134), Raw!$A$5:$BC$10127,MATCH(K$8,Raw!$A$3:$BC$3,0), 0)/24/60,"-")</f>
        <v>9.6737026574597165E-2</v>
      </c>
      <c r="L134" s="579">
        <f>IFERROR(VLOOKUP( CONCATENATE($D134,$F$7,$E134), Raw!$A$5:$BC$10127,MATCH(L$8,Raw!$A$3:$BC$3,0), 0)/24/60,"-")</f>
        <v>0.13040293471437542</v>
      </c>
      <c r="M134" s="255"/>
      <c r="N134" s="262"/>
      <c r="O134" s="143"/>
      <c r="P134" s="252"/>
      <c r="Q134" s="257"/>
      <c r="R134" s="141"/>
    </row>
    <row r="135" spans="1:18" hidden="1" outlineLevel="1" x14ac:dyDescent="0.2">
      <c r="A135" s="248">
        <f t="shared" si="18"/>
        <v>44136</v>
      </c>
      <c r="B135" s="27"/>
      <c r="C135" s="26" t="s">
        <v>174</v>
      </c>
      <c r="D135" s="451" t="str">
        <f t="shared" si="25"/>
        <v>2020-21</v>
      </c>
      <c r="E135" s="452">
        <f t="shared" si="20"/>
        <v>11</v>
      </c>
      <c r="F135" s="419" t="s">
        <v>80</v>
      </c>
      <c r="G135" s="102" t="s">
        <v>80</v>
      </c>
      <c r="H135" s="71" t="s">
        <v>80</v>
      </c>
      <c r="I135" s="187">
        <f>IFERROR(VLOOKUP( CONCATENATE($D135,$F$7,$E135), Raw!$A$5:$BC$10127,MATCH(I$8,Raw!$A$3:$BC$3,0), 0), "-")</f>
        <v>1326</v>
      </c>
      <c r="J135" s="155">
        <f>IFERROR(VLOOKUP( CONCATENATE($D135,$F$7,$E135), Raw!$A$5:$BC$10127,MATCH(J$8,Raw!$A$3:$BC$3,0), 0), "-")</f>
        <v>1108</v>
      </c>
      <c r="K135" s="578">
        <f>IFERROR(VLOOKUP( CONCATENATE($D135,$F$7,$E135), Raw!$A$5:$BC$10127,MATCH(K$8,Raw!$A$3:$BC$3,0), 0)/24/60,"-")</f>
        <v>9.6183689330124347E-2</v>
      </c>
      <c r="L135" s="579">
        <f>IFERROR(VLOOKUP( CONCATENATE($D135,$F$7,$E135), Raw!$A$5:$BC$10127,MATCH(L$8,Raw!$A$3:$BC$3,0), 0)/24/60,"-")</f>
        <v>0.13068855294825513</v>
      </c>
      <c r="M135" s="255"/>
      <c r="N135" s="262"/>
      <c r="O135" s="143"/>
      <c r="P135" s="252"/>
      <c r="Q135" s="257"/>
      <c r="R135" s="141"/>
    </row>
    <row r="136" spans="1:18" hidden="1" outlineLevel="1" x14ac:dyDescent="0.2">
      <c r="A136" s="248">
        <f t="shared" si="18"/>
        <v>44166</v>
      </c>
      <c r="B136" s="27"/>
      <c r="C136" s="26" t="s">
        <v>175</v>
      </c>
      <c r="D136" s="451" t="str">
        <f t="shared" si="25"/>
        <v>2020-21</v>
      </c>
      <c r="E136" s="452">
        <f t="shared" si="20"/>
        <v>12</v>
      </c>
      <c r="F136" s="419" t="s">
        <v>80</v>
      </c>
      <c r="G136" s="102" t="s">
        <v>80</v>
      </c>
      <c r="H136" s="71" t="s">
        <v>80</v>
      </c>
      <c r="I136" s="187">
        <f>IFERROR(VLOOKUP( CONCATENATE($D136,$F$7,$E136), Raw!$A$5:$BC$10127,MATCH(I$8,Raw!$A$3:$BC$3,0), 0), "-")</f>
        <v>1358</v>
      </c>
      <c r="J136" s="155">
        <f>IFERROR(VLOOKUP( CONCATENATE($D136,$F$7,$E136), Raw!$A$5:$BC$10127,MATCH(J$8,Raw!$A$3:$BC$3,0), 0), "-")</f>
        <v>1127</v>
      </c>
      <c r="K136" s="578">
        <f>IFERROR(VLOOKUP( CONCATENATE($D136,$F$7,$E136), Raw!$A$5:$BC$10127,MATCH(K$8,Raw!$A$3:$BC$3,0), 0)/24/60,"-")</f>
        <v>9.8644385290347997E-2</v>
      </c>
      <c r="L136" s="579">
        <f>IFERROR(VLOOKUP( CONCATENATE($D136,$F$7,$E136), Raw!$A$5:$BC$10127,MATCH(L$8,Raw!$A$3:$BC$3,0), 0)/24/60,"-")</f>
        <v>0.13746795819777186</v>
      </c>
      <c r="M136" s="255"/>
      <c r="N136" s="262"/>
      <c r="O136" s="143"/>
      <c r="P136" s="252"/>
      <c r="Q136" s="257"/>
      <c r="R136" s="141"/>
    </row>
    <row r="137" spans="1:18" hidden="1" outlineLevel="1" x14ac:dyDescent="0.2">
      <c r="A137" s="248">
        <f t="shared" si="18"/>
        <v>44197</v>
      </c>
      <c r="B137" s="27"/>
      <c r="C137" s="26" t="s">
        <v>176</v>
      </c>
      <c r="D137" s="451" t="str">
        <f t="shared" si="25"/>
        <v>2020-21</v>
      </c>
      <c r="E137" s="452">
        <f t="shared" si="20"/>
        <v>1</v>
      </c>
      <c r="F137" s="419">
        <f>IFERROR(VLOOKUP( CONCATENATE($D137,$F$7,$E137), Raw!$A$5:$BC$10127,MATCH(F$9,Raw!$A$3:$BC$3,0), 0), "-")</f>
        <v>1713</v>
      </c>
      <c r="G137" s="102">
        <f>IFERROR(VLOOKUP( CONCATENATE($D137,$F$7,$E137), Raw!$A$5:$BC$10127,MATCH(G$9,Raw!$A$3:$BC$3,0), 0), "-")</f>
        <v>1270</v>
      </c>
      <c r="H137" s="71">
        <f>IF( ISERROR(G137/F137), "-", G137/F137)</f>
        <v>0.74138937536485694</v>
      </c>
      <c r="I137" s="187">
        <f>IFERROR(VLOOKUP( CONCATENATE($D137,$F$7,$E137), Raw!$A$5:$BC$10127,MATCH(I$8,Raw!$A$3:$BC$3,0), 0), "-")</f>
        <v>1312</v>
      </c>
      <c r="J137" s="155">
        <f>IFERROR(VLOOKUP( CONCATENATE($D137,$F$7,$E137), Raw!$A$5:$BC$10127,MATCH(J$8,Raw!$A$3:$BC$3,0), 0), "-")</f>
        <v>1116</v>
      </c>
      <c r="K137" s="578">
        <f>IFERROR(VLOOKUP( CONCATENATE($D137,$F$7,$E137), Raw!$A$5:$BC$10127,MATCH(K$8,Raw!$A$3:$BC$3,0), 0)/24/60,"-")</f>
        <v>0.1008213859020311</v>
      </c>
      <c r="L137" s="579">
        <f>IFERROR(VLOOKUP( CONCATENATE($D137,$F$7,$E137), Raw!$A$5:$BC$10127,MATCH(L$8,Raw!$A$3:$BC$3,0), 0)/24/60,"-")</f>
        <v>0.13874128833134208</v>
      </c>
      <c r="M137" s="255"/>
      <c r="N137" s="262"/>
      <c r="O137" s="143"/>
      <c r="P137" s="252"/>
      <c r="Q137" s="257"/>
      <c r="R137" s="141"/>
    </row>
    <row r="138" spans="1:18" hidden="1" outlineLevel="1" x14ac:dyDescent="0.2">
      <c r="A138" s="248">
        <f t="shared" si="18"/>
        <v>44228</v>
      </c>
      <c r="B138" s="27"/>
      <c r="C138" s="26" t="s">
        <v>177</v>
      </c>
      <c r="D138" s="451" t="str">
        <f t="shared" si="25"/>
        <v>2020-21</v>
      </c>
      <c r="E138" s="452">
        <f t="shared" si="20"/>
        <v>2</v>
      </c>
      <c r="F138" s="419" t="s">
        <v>80</v>
      </c>
      <c r="G138" s="102" t="s">
        <v>80</v>
      </c>
      <c r="H138" s="71" t="s">
        <v>80</v>
      </c>
      <c r="I138" s="187">
        <f>IFERROR(VLOOKUP( CONCATENATE($D138,$F$7,$E138), Raw!$A$5:$BC$10127,MATCH(I$8,Raw!$A$3:$BC$3,0), 0), "-")</f>
        <v>1310</v>
      </c>
      <c r="J138" s="155">
        <f>IFERROR(VLOOKUP( CONCATENATE($D138,$F$7,$E138), Raw!$A$5:$BC$10127,MATCH(J$8,Raw!$A$3:$BC$3,0), 0), "-")</f>
        <v>1124</v>
      </c>
      <c r="K138" s="578">
        <f>IFERROR(VLOOKUP( CONCATENATE($D138,$F$7,$E138), Raw!$A$5:$BC$10127,MATCH(K$8,Raw!$A$3:$BC$3,0), 0)/24/60,"-")</f>
        <v>9.4358565638592379E-2</v>
      </c>
      <c r="L138" s="579">
        <f>IFERROR(VLOOKUP( CONCATENATE($D138,$F$7,$E138), Raw!$A$5:$BC$10127,MATCH(L$8,Raw!$A$3:$BC$3,0), 0)/24/60,"-")</f>
        <v>0.13033758402530646</v>
      </c>
      <c r="M138" s="255"/>
      <c r="N138" s="262"/>
      <c r="O138" s="143"/>
      <c r="P138" s="252"/>
      <c r="Q138" s="257"/>
      <c r="R138" s="141"/>
    </row>
    <row r="139" spans="1:18" hidden="1" outlineLevel="1" x14ac:dyDescent="0.2">
      <c r="A139" s="248">
        <f t="shared" si="18"/>
        <v>44256</v>
      </c>
      <c r="B139" s="27"/>
      <c r="C139" s="26" t="s">
        <v>178</v>
      </c>
      <c r="D139" s="451" t="str">
        <f t="shared" si="25"/>
        <v>2020-21</v>
      </c>
      <c r="E139" s="452">
        <f t="shared" si="20"/>
        <v>3</v>
      </c>
      <c r="F139" s="419" t="s">
        <v>80</v>
      </c>
      <c r="G139" s="102" t="s">
        <v>80</v>
      </c>
      <c r="H139" s="71" t="s">
        <v>80</v>
      </c>
      <c r="I139" s="187">
        <f>IFERROR(VLOOKUP( CONCATENATE($D139,$F$7,$E139), Raw!$A$5:$BC$10127,MATCH(I$8,Raw!$A$3:$BC$3,0), 0), "-")</f>
        <v>1338</v>
      </c>
      <c r="J139" s="155">
        <f>IFERROR(VLOOKUP( CONCATENATE($D139,$F$7,$E139), Raw!$A$5:$BC$10127,MATCH(J$8,Raw!$A$3:$BC$3,0), 0), "-")</f>
        <v>1120</v>
      </c>
      <c r="K139" s="578">
        <f>IFERROR(VLOOKUP( CONCATENATE($D139,$F$7,$E139), Raw!$A$5:$BC$10127,MATCH(K$8,Raw!$A$3:$BC$3,0), 0)/24/60,"-")</f>
        <v>9.3907490079365108E-2</v>
      </c>
      <c r="L139" s="579">
        <f>IFERROR(VLOOKUP( CONCATENATE($D139,$F$7,$E139), Raw!$A$5:$BC$10127,MATCH(L$8,Raw!$A$3:$BC$3,0), 0)/24/60,"-")</f>
        <v>0.12593229166666667</v>
      </c>
      <c r="M139" s="255"/>
      <c r="N139" s="262"/>
      <c r="O139" s="143"/>
      <c r="P139" s="252"/>
      <c r="Q139" s="257"/>
      <c r="R139" s="141"/>
    </row>
    <row r="140" spans="1:18" collapsed="1" x14ac:dyDescent="0.2">
      <c r="A140" s="248"/>
      <c r="B140" s="31"/>
      <c r="C140" s="30" t="s">
        <v>197</v>
      </c>
      <c r="D140" s="453"/>
      <c r="E140" s="454"/>
      <c r="F140" s="420">
        <f>SUM(F128:F139)</f>
        <v>6248</v>
      </c>
      <c r="G140" s="103">
        <f>SUM(G128:G139)</f>
        <v>4753</v>
      </c>
      <c r="H140" s="72">
        <f>IF( ISERROR(G140/F140), "-", G140/F140)</f>
        <v>0.76072343149807942</v>
      </c>
      <c r="I140" s="186">
        <f>IFERROR(SUM(I128:I139), "-")</f>
        <v>14947</v>
      </c>
      <c r="J140" s="414">
        <f>IFERROR(SUM(J128:J139), "-")</f>
        <v>12529</v>
      </c>
      <c r="K140" s="580">
        <f>IFERROR(SUMPRODUCT($J128:$J139,K128:K139)/$J140,"-")</f>
        <v>9.5385982298844457E-2</v>
      </c>
      <c r="L140" s="581">
        <f>IFERROR(SUMPRODUCT($J128:$J139,L128:L139)/$J140,"-")</f>
        <v>0.13022337066893694</v>
      </c>
      <c r="M140" s="258"/>
      <c r="N140" s="263"/>
      <c r="O140" s="144"/>
      <c r="P140" s="254"/>
      <c r="Q140" s="259"/>
      <c r="R140" s="142"/>
    </row>
    <row r="141" spans="1:18" hidden="1" outlineLevel="1" x14ac:dyDescent="0.2">
      <c r="A141" s="248">
        <f>DATE(LEFT(D141,4)+IF(E141&lt;4,1,0),E141,1)</f>
        <v>44287</v>
      </c>
      <c r="B141" s="27" t="s">
        <v>198</v>
      </c>
      <c r="C141" s="26" t="s">
        <v>167</v>
      </c>
      <c r="D141" s="449" t="str">
        <f t="shared" ref="D141:D152" si="26">IF(B141="",D140,LEFT(B141,7))</f>
        <v>2021-22</v>
      </c>
      <c r="E141" s="450">
        <f>MONTH(1&amp;LEFT(C141,3))</f>
        <v>4</v>
      </c>
      <c r="F141" s="419">
        <f>IFERROR(VLOOKUP( CONCATENATE($D141,$F$7,$E141), Raw!$A$5:$BC$10127,MATCH(F$9,Raw!$A$3:$BC$3,0), 0), "-")</f>
        <v>1635</v>
      </c>
      <c r="G141" s="102">
        <f>IFERROR(VLOOKUP( CONCATENATE($D141,$F$7,$E141), Raw!$A$5:$BC$10127,MATCH(G$9,Raw!$A$3:$BC$3,0), 0), "-")</f>
        <v>1269</v>
      </c>
      <c r="H141" s="71">
        <f>IF( ISERROR(G141/F141), "-", G141/F141)</f>
        <v>0.77614678899082568</v>
      </c>
      <c r="I141" s="187">
        <f>IFERROR(VLOOKUP( CONCATENATE($D141,$F$7,$E141), Raw!$A$5:$BC$10127,MATCH(I$8,Raw!$A$3:$BC$3,0), 0), "-")</f>
        <v>1409</v>
      </c>
      <c r="J141" s="155">
        <f>IFERROR(VLOOKUP( CONCATENATE($D141,$F$7,$E141), Raw!$A$5:$BC$10127,MATCH(J$8,Raw!$A$3:$BC$3,0), 0), "-")</f>
        <v>1210</v>
      </c>
      <c r="K141" s="578">
        <f>IFERROR(VLOOKUP( CONCATENATE($D141,$F$7,$E141), Raw!$A$5:$BC$10127,MATCH(K$8,Raw!$A$3:$BC$3,0), 0)/24/60,"-")</f>
        <v>9.4648186409550014E-2</v>
      </c>
      <c r="L141" s="579">
        <f>IFERROR(VLOOKUP( CONCATENATE($D141,$F$7,$E141), Raw!$A$5:$BC$10127,MATCH(L$8,Raw!$A$3:$BC$3,0), 0)/24/60,"-")</f>
        <v>0.13005578512396693</v>
      </c>
      <c r="M141" s="255"/>
      <c r="N141" s="262"/>
      <c r="O141" s="143"/>
      <c r="P141" s="252"/>
      <c r="Q141" s="257"/>
      <c r="R141" s="141"/>
    </row>
    <row r="142" spans="1:18" hidden="1" outlineLevel="1" x14ac:dyDescent="0.2">
      <c r="A142" s="248">
        <f t="shared" si="18"/>
        <v>44317</v>
      </c>
      <c r="B142" s="27"/>
      <c r="C142" s="26" t="s">
        <v>168</v>
      </c>
      <c r="D142" s="451" t="str">
        <f t="shared" si="26"/>
        <v>2021-22</v>
      </c>
      <c r="E142" s="452">
        <f t="shared" si="20"/>
        <v>5</v>
      </c>
      <c r="F142" s="419" t="s">
        <v>80</v>
      </c>
      <c r="G142" s="102" t="s">
        <v>80</v>
      </c>
      <c r="H142" s="71" t="s">
        <v>80</v>
      </c>
      <c r="I142" s="187">
        <f>IFERROR(VLOOKUP( CONCATENATE($D142,$F$7,$E142), Raw!$A$5:$BC$10127,MATCH(I$8,Raw!$A$3:$BC$3,0), 0), "-")</f>
        <v>1518</v>
      </c>
      <c r="J142" s="155">
        <f>IFERROR(VLOOKUP( CONCATENATE($D142,$F$7,$E142), Raw!$A$5:$BC$10127,MATCH(J$8,Raw!$A$3:$BC$3,0), 0), "-")</f>
        <v>1300</v>
      </c>
      <c r="K142" s="578">
        <f>IFERROR(VLOOKUP( CONCATENATE($D142,$F$7,$E142), Raw!$A$5:$BC$10127,MATCH(K$8,Raw!$A$3:$BC$3,0), 0)/24/60,"-")</f>
        <v>9.6131410256410157E-2</v>
      </c>
      <c r="L142" s="579">
        <f>IFERROR(VLOOKUP( CONCATENATE($D142,$F$7,$E142), Raw!$A$5:$BC$10127,MATCH(L$8,Raw!$A$3:$BC$3,0), 0)/24/60,"-")</f>
        <v>0.13190811965811966</v>
      </c>
      <c r="M142" s="255"/>
      <c r="N142" s="262"/>
      <c r="O142" s="143"/>
      <c r="P142" s="252"/>
      <c r="Q142" s="257"/>
      <c r="R142" s="141"/>
    </row>
    <row r="143" spans="1:18" hidden="1" outlineLevel="1" x14ac:dyDescent="0.2">
      <c r="A143" s="248">
        <f t="shared" si="18"/>
        <v>44348</v>
      </c>
      <c r="B143" s="27"/>
      <c r="C143" s="26" t="s">
        <v>169</v>
      </c>
      <c r="D143" s="451" t="str">
        <f t="shared" si="26"/>
        <v>2021-22</v>
      </c>
      <c r="E143" s="452">
        <f t="shared" si="20"/>
        <v>6</v>
      </c>
      <c r="F143" s="419" t="s">
        <v>80</v>
      </c>
      <c r="G143" s="102" t="s">
        <v>80</v>
      </c>
      <c r="H143" s="71" t="s">
        <v>80</v>
      </c>
      <c r="I143" s="187">
        <f>IFERROR(VLOOKUP( CONCATENATE($D143,$F$7,$E143), Raw!$A$5:$BC$10127,MATCH(I$8,Raw!$A$3:$BC$3,0), 0), "-")</f>
        <v>1399</v>
      </c>
      <c r="J143" s="155">
        <f>IFERROR(VLOOKUP( CONCATENATE($D143,$F$7,$E143), Raw!$A$5:$BC$10127,MATCH(J$8,Raw!$A$3:$BC$3,0), 0), "-")</f>
        <v>1210</v>
      </c>
      <c r="K143" s="578">
        <f>IFERROR(VLOOKUP( CONCATENATE($D143,$F$7,$E143), Raw!$A$5:$BC$10127,MATCH(K$8,Raw!$A$3:$BC$3,0), 0)/24/60,"-")</f>
        <v>9.8922750229568507E-2</v>
      </c>
      <c r="L143" s="579">
        <f>IFERROR(VLOOKUP( CONCATENATE($D143,$F$7,$E143), Raw!$A$5:$BC$10127,MATCH(L$8,Raw!$A$3:$BC$3,0), 0)/24/60,"-")</f>
        <v>0.14057966023875113</v>
      </c>
      <c r="M143" s="255"/>
      <c r="N143" s="262"/>
      <c r="O143" s="143"/>
      <c r="P143" s="252"/>
      <c r="Q143" s="257"/>
      <c r="R143" s="141"/>
    </row>
    <row r="144" spans="1:18" hidden="1" outlineLevel="1" x14ac:dyDescent="0.2">
      <c r="A144" s="248">
        <f t="shared" si="18"/>
        <v>44378</v>
      </c>
      <c r="B144" s="27"/>
      <c r="C144" s="26" t="s">
        <v>170</v>
      </c>
      <c r="D144" s="451" t="str">
        <f t="shared" si="26"/>
        <v>2021-22</v>
      </c>
      <c r="E144" s="452">
        <f t="shared" si="20"/>
        <v>7</v>
      </c>
      <c r="F144" s="419">
        <f>IFERROR(VLOOKUP( CONCATENATE($D144,$F$7,$E144), Raw!$A$5:$BC$10127,MATCH(F$9,Raw!$A$3:$BC$3,0), 0), "-")</f>
        <v>1519</v>
      </c>
      <c r="G144" s="102">
        <f>IFERROR(VLOOKUP( CONCATENATE($D144,$F$7,$E144), Raw!$A$5:$BC$10127,MATCH(G$9,Raw!$A$3:$BC$3,0), 0), "-")</f>
        <v>1163</v>
      </c>
      <c r="H144" s="71">
        <f>IF( ISERROR(G144/F144), "-", G144/F144)</f>
        <v>0.76563528637261358</v>
      </c>
      <c r="I144" s="187">
        <f>IFERROR(VLOOKUP( CONCATENATE($D144,$F$7,$E144), Raw!$A$5:$BC$10127,MATCH(I$8,Raw!$A$3:$BC$3,0), 0), "-")</f>
        <v>1252</v>
      </c>
      <c r="J144" s="155">
        <f>IFERROR(VLOOKUP( CONCATENATE($D144,$F$7,$E144), Raw!$A$5:$BC$10127,MATCH(J$8,Raw!$A$3:$BC$3,0), 0), "-")</f>
        <v>1077</v>
      </c>
      <c r="K144" s="578">
        <f>IFERROR(VLOOKUP( CONCATENATE($D144,$F$7,$E144), Raw!$A$5:$BC$10127,MATCH(K$8,Raw!$A$3:$BC$3,0), 0)/24/60,"-")</f>
        <v>0.1049036675951717</v>
      </c>
      <c r="L144" s="579">
        <f>IFERROR(VLOOKUP( CONCATENATE($D144,$F$7,$E144), Raw!$A$5:$BC$10127,MATCH(L$8,Raw!$A$3:$BC$3,0), 0)/24/60,"-")</f>
        <v>0.15132698854843701</v>
      </c>
      <c r="M144" s="255"/>
      <c r="N144" s="262"/>
      <c r="O144" s="143"/>
      <c r="P144" s="252"/>
      <c r="Q144" s="257"/>
      <c r="R144" s="141"/>
    </row>
    <row r="145" spans="1:18" hidden="1" outlineLevel="1" x14ac:dyDescent="0.2">
      <c r="A145" s="248">
        <f t="shared" si="18"/>
        <v>44409</v>
      </c>
      <c r="B145" s="27"/>
      <c r="C145" s="26" t="s">
        <v>171</v>
      </c>
      <c r="D145" s="451" t="str">
        <f t="shared" si="26"/>
        <v>2021-22</v>
      </c>
      <c r="E145" s="452">
        <f t="shared" si="20"/>
        <v>8</v>
      </c>
      <c r="F145" s="419" t="s">
        <v>80</v>
      </c>
      <c r="G145" s="102" t="s">
        <v>80</v>
      </c>
      <c r="H145" s="71" t="s">
        <v>80</v>
      </c>
      <c r="I145" s="187">
        <f>IFERROR(VLOOKUP( CONCATENATE($D145,$F$7,$E145), Raw!$A$5:$BC$10127,MATCH(I$8,Raw!$A$3:$BC$3,0), 0), "-")</f>
        <v>1218</v>
      </c>
      <c r="J145" s="155">
        <f>IFERROR(VLOOKUP( CONCATENATE($D145,$F$7,$E145), Raw!$A$5:$BC$10127,MATCH(J$8,Raw!$A$3:$BC$3,0), 0), "-")</f>
        <v>1017</v>
      </c>
      <c r="K145" s="578">
        <f>IFERROR(VLOOKUP( CONCATENATE($D145,$F$7,$E145), Raw!$A$5:$BC$10127,MATCH(K$8,Raw!$A$3:$BC$3,0), 0)/24/60,"-")</f>
        <v>0.10263028515240896</v>
      </c>
      <c r="L145" s="579">
        <f>IFERROR(VLOOKUP( CONCATENATE($D145,$F$7,$E145), Raw!$A$5:$BC$10127,MATCH(L$8,Raw!$A$3:$BC$3,0), 0)/24/60,"-")</f>
        <v>0.14440688845187372</v>
      </c>
      <c r="M145" s="255"/>
      <c r="N145" s="262"/>
      <c r="O145" s="143"/>
      <c r="P145" s="252"/>
      <c r="Q145" s="257"/>
      <c r="R145" s="141"/>
    </row>
    <row r="146" spans="1:18" hidden="1" outlineLevel="1" x14ac:dyDescent="0.2">
      <c r="A146" s="248">
        <f t="shared" si="18"/>
        <v>44440</v>
      </c>
      <c r="B146" s="27"/>
      <c r="C146" s="26" t="s">
        <v>172</v>
      </c>
      <c r="D146" s="451" t="str">
        <f t="shared" si="26"/>
        <v>2021-22</v>
      </c>
      <c r="E146" s="452">
        <f t="shared" si="20"/>
        <v>9</v>
      </c>
      <c r="F146" s="419" t="s">
        <v>80</v>
      </c>
      <c r="G146" s="102" t="s">
        <v>80</v>
      </c>
      <c r="H146" s="71" t="s">
        <v>80</v>
      </c>
      <c r="I146" s="187">
        <f>IFERROR(VLOOKUP( CONCATENATE($D146,$F$7,$E146), Raw!$A$5:$BC$10127,MATCH(I$8,Raw!$A$3:$BC$3,0), 0), "-")</f>
        <v>1127</v>
      </c>
      <c r="J146" s="155">
        <f>IFERROR(VLOOKUP( CONCATENATE($D146,$F$7,$E146), Raw!$A$5:$BC$10127,MATCH(J$8,Raw!$A$3:$BC$3,0), 0), "-")</f>
        <v>936</v>
      </c>
      <c r="K146" s="578">
        <f>IFERROR(VLOOKUP( CONCATENATE($D146,$F$7,$E146), Raw!$A$5:$BC$10127,MATCH(K$8,Raw!$A$3:$BC$3,0), 0)/24/60,"-")</f>
        <v>0.10877181267806271</v>
      </c>
      <c r="L146" s="579">
        <f>IFERROR(VLOOKUP( CONCATENATE($D146,$F$7,$E146), Raw!$A$5:$BC$10127,MATCH(L$8,Raw!$A$3:$BC$3,0), 0)/24/60,"-")</f>
        <v>0.15912051875593539</v>
      </c>
      <c r="M146" s="255"/>
      <c r="N146" s="262"/>
      <c r="O146" s="143"/>
      <c r="P146" s="252"/>
      <c r="Q146" s="257"/>
      <c r="R146" s="141"/>
    </row>
    <row r="147" spans="1:18" hidden="1" outlineLevel="1" x14ac:dyDescent="0.2">
      <c r="A147" s="248">
        <f t="shared" si="18"/>
        <v>44470</v>
      </c>
      <c r="B147" s="27"/>
      <c r="C147" s="26" t="s">
        <v>173</v>
      </c>
      <c r="D147" s="451" t="str">
        <f t="shared" si="26"/>
        <v>2021-22</v>
      </c>
      <c r="E147" s="452">
        <f t="shared" si="20"/>
        <v>10</v>
      </c>
      <c r="F147" s="419">
        <f>IFERROR(VLOOKUP( CONCATENATE($D147,$F$7,$E147), Raw!$A$5:$BC$10127,MATCH(F$9,Raw!$A$3:$BC$3,0), 0), "-")</f>
        <v>1519</v>
      </c>
      <c r="G147" s="102">
        <f>IFERROR(VLOOKUP( CONCATENATE($D147,$F$7,$E147), Raw!$A$5:$BC$10127,MATCH(G$9,Raw!$A$3:$BC$3,0), 0), "-")</f>
        <v>1124</v>
      </c>
      <c r="H147" s="71">
        <f>IF( ISERROR(G147/F147), "-", G147/F147)</f>
        <v>0.73996050032916394</v>
      </c>
      <c r="I147" s="187">
        <f>IFERROR(VLOOKUP( CONCATENATE($D147,$F$7,$E147), Raw!$A$5:$BC$10127,MATCH(I$8,Raw!$A$3:$BC$3,0), 0), "-")</f>
        <v>1154</v>
      </c>
      <c r="J147" s="155">
        <f>IFERROR(VLOOKUP( CONCATENATE($D147,$F$7,$E147), Raw!$A$5:$BC$10127,MATCH(J$8,Raw!$A$3:$BC$3,0), 0), "-")</f>
        <v>960</v>
      </c>
      <c r="K147" s="578">
        <f>IFERROR(VLOOKUP( CONCATENATE($D147,$F$7,$E147), Raw!$A$5:$BC$10127,MATCH(K$8,Raw!$A$3:$BC$3,0), 0)/24/60,"-")</f>
        <v>0.11077112268518516</v>
      </c>
      <c r="L147" s="579">
        <f>IFERROR(VLOOKUP( CONCATENATE($D147,$F$7,$E147), Raw!$A$5:$BC$10127,MATCH(L$8,Raw!$A$3:$BC$3,0), 0)/24/60,"-")</f>
        <v>0.16467129629629626</v>
      </c>
      <c r="M147" s="255"/>
      <c r="N147" s="262"/>
      <c r="O147" s="143"/>
      <c r="P147" s="252"/>
      <c r="Q147" s="257"/>
      <c r="R147" s="141"/>
    </row>
    <row r="148" spans="1:18" hidden="1" outlineLevel="1" x14ac:dyDescent="0.2">
      <c r="A148" s="248">
        <f t="shared" si="18"/>
        <v>44501</v>
      </c>
      <c r="B148" s="27"/>
      <c r="C148" s="26" t="s">
        <v>174</v>
      </c>
      <c r="D148" s="451" t="str">
        <f t="shared" si="26"/>
        <v>2021-22</v>
      </c>
      <c r="E148" s="452">
        <f t="shared" si="20"/>
        <v>11</v>
      </c>
      <c r="F148" s="419" t="s">
        <v>80</v>
      </c>
      <c r="G148" s="102" t="s">
        <v>80</v>
      </c>
      <c r="H148" s="71" t="s">
        <v>80</v>
      </c>
      <c r="I148" s="187">
        <f>IFERROR(VLOOKUP( CONCATENATE($D148,$F$7,$E148), Raw!$A$5:$BC$10127,MATCH(I$8,Raw!$A$3:$BC$3,0), 0), "-")</f>
        <v>1210</v>
      </c>
      <c r="J148" s="155">
        <f>IFERROR(VLOOKUP( CONCATENATE($D148,$F$7,$E148), Raw!$A$5:$BC$10127,MATCH(J$8,Raw!$A$3:$BC$3,0), 0), "-")</f>
        <v>1020</v>
      </c>
      <c r="K148" s="578">
        <f>IFERROR(VLOOKUP( CONCATENATE($D148,$F$7,$E148), Raw!$A$5:$BC$10127,MATCH(K$8,Raw!$A$3:$BC$3,0), 0)/24/60,"-")</f>
        <v>0.11158088235294111</v>
      </c>
      <c r="L148" s="579">
        <f>IFERROR(VLOOKUP( CONCATENATE($D148,$F$7,$E148), Raw!$A$5:$BC$10127,MATCH(L$8,Raw!$A$3:$BC$3,0), 0)/24/60,"-")</f>
        <v>0.16074441721132895</v>
      </c>
      <c r="M148" s="255"/>
      <c r="N148" s="262"/>
      <c r="O148" s="143"/>
      <c r="P148" s="252"/>
      <c r="Q148" s="257"/>
      <c r="R148" s="141"/>
    </row>
    <row r="149" spans="1:18" hidden="1" outlineLevel="1" x14ac:dyDescent="0.2">
      <c r="A149" s="248">
        <f t="shared" si="18"/>
        <v>44531</v>
      </c>
      <c r="B149" s="27"/>
      <c r="C149" s="26" t="s">
        <v>175</v>
      </c>
      <c r="D149" s="451" t="str">
        <f t="shared" si="26"/>
        <v>2021-22</v>
      </c>
      <c r="E149" s="452">
        <f t="shared" si="20"/>
        <v>12</v>
      </c>
      <c r="F149" s="419" t="s">
        <v>80</v>
      </c>
      <c r="G149" s="102" t="s">
        <v>80</v>
      </c>
      <c r="H149" s="71" t="s">
        <v>80</v>
      </c>
      <c r="I149" s="187">
        <f>IFERROR(VLOOKUP( CONCATENATE($D149,$F$7,$E149), Raw!$A$5:$BC$10127,MATCH(I$8,Raw!$A$3:$BC$3,0), 0), "-")</f>
        <v>1213</v>
      </c>
      <c r="J149" s="155">
        <f>IFERROR(VLOOKUP( CONCATENATE($D149,$F$7,$E149), Raw!$A$5:$BC$10127,MATCH(J$8,Raw!$A$3:$BC$3,0), 0), "-")</f>
        <v>990</v>
      </c>
      <c r="K149" s="578">
        <f>IFERROR(VLOOKUP( CONCATENATE($D149,$F$7,$E149), Raw!$A$5:$BC$10127,MATCH(K$8,Raw!$A$3:$BC$3,0), 0)/24/60,"-")</f>
        <v>0.1105289001122335</v>
      </c>
      <c r="L149" s="579">
        <f>IFERROR(VLOOKUP( CONCATENATE($D149,$F$7,$E149), Raw!$A$5:$BC$10127,MATCH(L$8,Raw!$A$3:$BC$3,0), 0)/24/60,"-")</f>
        <v>0.15914913019079688</v>
      </c>
      <c r="M149" s="255"/>
      <c r="N149" s="262"/>
      <c r="O149" s="143"/>
      <c r="P149" s="252"/>
      <c r="Q149" s="257"/>
      <c r="R149" s="141"/>
    </row>
    <row r="150" spans="1:18" hidden="1" outlineLevel="1" x14ac:dyDescent="0.2">
      <c r="A150" s="248">
        <f t="shared" si="18"/>
        <v>44562</v>
      </c>
      <c r="B150" s="27"/>
      <c r="C150" s="26" t="s">
        <v>176</v>
      </c>
      <c r="D150" s="451" t="str">
        <f t="shared" si="26"/>
        <v>2021-22</v>
      </c>
      <c r="E150" s="452">
        <f t="shared" si="20"/>
        <v>1</v>
      </c>
      <c r="F150" s="419">
        <f>IFERROR(VLOOKUP( CONCATENATE($D150,$F$7,$E150), Raw!$A$5:$BC$10127,MATCH(F$9,Raw!$A$3:$BC$3,0), 0), "-")</f>
        <v>1666</v>
      </c>
      <c r="G150" s="102">
        <f>IFERROR(VLOOKUP( CONCATENATE($D150,$F$7,$E150), Raw!$A$5:$BC$10127,MATCH(G$9,Raw!$A$3:$BC$3,0), 0), "-")</f>
        <v>1232</v>
      </c>
      <c r="H150" s="71">
        <f>IF( ISERROR(G150/F150), "-", G150/F150)</f>
        <v>0.73949579831932777</v>
      </c>
      <c r="I150" s="187">
        <f>IFERROR(VLOOKUP( CONCATENATE($D150,$F$7,$E150), Raw!$A$5:$BC$10127,MATCH(I$8,Raw!$A$3:$BC$3,0), 0), "-")</f>
        <v>1248</v>
      </c>
      <c r="J150" s="155">
        <f>IFERROR(VLOOKUP( CONCATENATE($D150,$F$7,$E150), Raw!$A$5:$BC$10127,MATCH(J$8,Raw!$A$3:$BC$3,0), 0), "-")</f>
        <v>1057</v>
      </c>
      <c r="K150" s="578">
        <f>IFERROR(VLOOKUP( CONCATENATE($D150,$F$7,$E150), Raw!$A$5:$BC$10127,MATCH(K$8,Raw!$A$3:$BC$3,0), 0)/24/60,"-")</f>
        <v>0.10507529170608644</v>
      </c>
      <c r="L150" s="579">
        <f>IFERROR(VLOOKUP( CONCATENATE($D150,$F$7,$E150), Raw!$A$5:$BC$10127,MATCH(L$8,Raw!$A$3:$BC$3,0), 0)/24/60,"-")</f>
        <v>0.15105487228003786</v>
      </c>
      <c r="M150" s="255"/>
      <c r="N150" s="262"/>
      <c r="O150" s="143"/>
      <c r="P150" s="252"/>
      <c r="Q150" s="257"/>
      <c r="R150" s="141"/>
    </row>
    <row r="151" spans="1:18" hidden="1" outlineLevel="1" x14ac:dyDescent="0.2">
      <c r="A151" s="248">
        <f t="shared" si="18"/>
        <v>44593</v>
      </c>
      <c r="B151" s="27"/>
      <c r="C151" s="26" t="s">
        <v>177</v>
      </c>
      <c r="D151" s="451" t="str">
        <f t="shared" si="26"/>
        <v>2021-22</v>
      </c>
      <c r="E151" s="452">
        <f t="shared" si="20"/>
        <v>2</v>
      </c>
      <c r="F151" s="419" t="s">
        <v>80</v>
      </c>
      <c r="G151" s="102" t="s">
        <v>80</v>
      </c>
      <c r="H151" s="71" t="s">
        <v>80</v>
      </c>
      <c r="I151" s="187">
        <f>IFERROR(VLOOKUP( CONCATENATE($D151,$F$7,$E151), Raw!$A$5:$BC$10127,MATCH(I$8,Raw!$A$3:$BC$3,0), 0), "-")</f>
        <v>1107</v>
      </c>
      <c r="J151" s="155">
        <f>IFERROR(VLOOKUP( CONCATENATE($D151,$F$7,$E151), Raw!$A$5:$BC$10127,MATCH(J$8,Raw!$A$3:$BC$3,0), 0), "-")</f>
        <v>926</v>
      </c>
      <c r="K151" s="578">
        <f>IFERROR(VLOOKUP( CONCATENATE($D151,$F$7,$E151), Raw!$A$5:$BC$10127,MATCH(K$8,Raw!$A$3:$BC$3,0), 0)/24/60,"-")</f>
        <v>0.10423566114710818</v>
      </c>
      <c r="L151" s="579">
        <f>IFERROR(VLOOKUP( CONCATENATE($D151,$F$7,$E151), Raw!$A$5:$BC$10127,MATCH(L$8,Raw!$A$3:$BC$3,0), 0)/24/60,"-")</f>
        <v>0.15001349892008642</v>
      </c>
      <c r="M151" s="255"/>
      <c r="N151" s="262"/>
      <c r="O151" s="143"/>
      <c r="P151" s="252"/>
      <c r="Q151" s="257"/>
      <c r="R151" s="141"/>
    </row>
    <row r="152" spans="1:18" hidden="1" outlineLevel="1" x14ac:dyDescent="0.2">
      <c r="A152" s="248">
        <f t="shared" si="18"/>
        <v>44621</v>
      </c>
      <c r="B152" s="27"/>
      <c r="C152" s="26" t="s">
        <v>178</v>
      </c>
      <c r="D152" s="451" t="str">
        <f t="shared" si="26"/>
        <v>2021-22</v>
      </c>
      <c r="E152" s="452">
        <f t="shared" si="20"/>
        <v>3</v>
      </c>
      <c r="F152" s="419" t="s">
        <v>80</v>
      </c>
      <c r="G152" s="102" t="s">
        <v>80</v>
      </c>
      <c r="H152" s="71" t="s">
        <v>80</v>
      </c>
      <c r="I152" s="187">
        <f>IFERROR(VLOOKUP( CONCATENATE($D152,$F$7,$E152), Raw!$A$5:$BC$10127,MATCH(I$8,Raw!$A$3:$BC$3,0), 0), "-")</f>
        <v>1063</v>
      </c>
      <c r="J152" s="155">
        <f>IFERROR(VLOOKUP( CONCATENATE($D152,$F$7,$E152), Raw!$A$5:$BC$10127,MATCH(J$8,Raw!$A$3:$BC$3,0), 0), "-")</f>
        <v>888</v>
      </c>
      <c r="K152" s="578">
        <f>IFERROR(VLOOKUP( CONCATENATE($D152,$F$7,$E152), Raw!$A$5:$BC$10127,MATCH(K$8,Raw!$A$3:$BC$3,0), 0)/24/60,"-")</f>
        <v>0.11537631381381375</v>
      </c>
      <c r="L152" s="579">
        <f>IFERROR(VLOOKUP( CONCATENATE($D152,$F$7,$E152), Raw!$A$5:$BC$10127,MATCH(L$8,Raw!$A$3:$BC$3,0), 0)/24/60,"-")</f>
        <v>0.17858968343343345</v>
      </c>
      <c r="M152" s="255"/>
      <c r="N152" s="262"/>
      <c r="O152" s="143"/>
      <c r="P152" s="252"/>
      <c r="Q152" s="257"/>
      <c r="R152" s="141"/>
    </row>
    <row r="153" spans="1:18" collapsed="1" x14ac:dyDescent="0.2">
      <c r="A153" s="248"/>
      <c r="B153" s="31"/>
      <c r="C153" s="30" t="s">
        <v>199</v>
      </c>
      <c r="D153" s="453"/>
      <c r="E153" s="454"/>
      <c r="F153" s="420">
        <f>SUM(F141:F152)</f>
        <v>6339</v>
      </c>
      <c r="G153" s="103">
        <f>SUM(G141:G152)</f>
        <v>4788</v>
      </c>
      <c r="H153" s="72">
        <f>IF( ISERROR(G153/F153), "-", G153/F153)</f>
        <v>0.7553241836251775</v>
      </c>
      <c r="I153" s="186">
        <f>IFERROR(SUM(I141:I152), "-")</f>
        <v>14918</v>
      </c>
      <c r="J153" s="414">
        <f>IFERROR(SUM(J141:J152), "-")</f>
        <v>12591</v>
      </c>
      <c r="K153" s="580">
        <f>IFERROR(SUMPRODUCT($J141:$J152,K141:K152)/$J153,"-")</f>
        <v>0.10467601417238059</v>
      </c>
      <c r="L153" s="581">
        <f>IFERROR(SUMPRODUCT($J141:$J152,L141:L152)/$J153,"-")</f>
        <v>0.15046412119768091</v>
      </c>
      <c r="M153" s="258"/>
      <c r="N153" s="263"/>
      <c r="O153" s="144"/>
      <c r="P153" s="254"/>
      <c r="Q153" s="259"/>
      <c r="R153" s="142"/>
    </row>
    <row r="154" spans="1:18" hidden="1" outlineLevel="1" x14ac:dyDescent="0.2">
      <c r="A154" s="248">
        <f t="shared" ref="A154:A178" si="27">DATE(LEFT(D154,4)+IF(E154&lt;4,1,0),E154,1)</f>
        <v>44652</v>
      </c>
      <c r="B154" s="27" t="s">
        <v>200</v>
      </c>
      <c r="C154" s="247" t="s">
        <v>167</v>
      </c>
      <c r="D154" s="449" t="str">
        <f t="shared" ref="D154:D165" si="28">IF(B154="",D153,LEFT(B154,7))</f>
        <v>2022-23</v>
      </c>
      <c r="E154" s="450">
        <f t="shared" ref="E154:E165" si="29">MONTH(1&amp;LEFT(C154,3))</f>
        <v>4</v>
      </c>
      <c r="F154" s="187">
        <f>IFERROR(VLOOKUP( CONCATENATE($D154,$F$7,$E154), Raw!$A$5:$BC$10127,MATCH(F$9,Raw!$A$3:$BC$3,0), 0), "-")</f>
        <v>1694</v>
      </c>
      <c r="G154" s="156">
        <f>IFERROR(VLOOKUP( CONCATENATE($D154,$F$7,$E154), Raw!$A$5:$BC$10127,MATCH(G$9,Raw!$A$3:$BC$3,0), 0), "-")</f>
        <v>1220</v>
      </c>
      <c r="H154" s="71">
        <f>IF( ISERROR(G154/F154), "-", G154/F154)</f>
        <v>0.72018890200708385</v>
      </c>
      <c r="I154" s="187">
        <f>IFERROR(VLOOKUP( CONCATENATE($D154,$F$7,$E154), Raw!$A$5:$BC$10127,MATCH(I$8,Raw!$A$3:$BC$3,0), 0), "-")</f>
        <v>1192</v>
      </c>
      <c r="J154" s="155">
        <f>IFERROR(VLOOKUP( CONCATENATE($D154,$F$7,$E154), Raw!$A$5:$BC$10127,MATCH(J$8,Raw!$A$3:$BC$3,0), 0), "-")</f>
        <v>986</v>
      </c>
      <c r="K154" s="578">
        <f>IFERROR(VLOOKUP( CONCATENATE($D154,$F$7,$E154), Raw!$A$5:$BC$10127,MATCH(K$8,Raw!$A$3:$BC$3,0), 0)/24/60,"-")</f>
        <v>0.10942993576741029</v>
      </c>
      <c r="L154" s="579">
        <f>IFERROR(VLOOKUP( CONCATENATE($D154,$F$7,$E154), Raw!$A$5:$BC$10127,MATCH(L$8,Raw!$A$3:$BC$3,0), 0)/24/60,"-")</f>
        <v>0.15570261437908497</v>
      </c>
      <c r="M154" s="255"/>
      <c r="N154" s="262"/>
      <c r="O154" s="143"/>
      <c r="P154" s="252"/>
      <c r="Q154" s="257"/>
      <c r="R154" s="141"/>
    </row>
    <row r="155" spans="1:18" hidden="1" outlineLevel="1" x14ac:dyDescent="0.2">
      <c r="A155" s="248">
        <f t="shared" si="27"/>
        <v>44682</v>
      </c>
      <c r="B155" s="27"/>
      <c r="C155" s="26" t="s">
        <v>168</v>
      </c>
      <c r="D155" s="451" t="str">
        <f t="shared" si="28"/>
        <v>2022-23</v>
      </c>
      <c r="E155" s="452">
        <f t="shared" si="29"/>
        <v>5</v>
      </c>
      <c r="F155" s="419" t="s">
        <v>80</v>
      </c>
      <c r="G155" s="102" t="s">
        <v>80</v>
      </c>
      <c r="H155" s="71" t="s">
        <v>80</v>
      </c>
      <c r="I155" s="187">
        <f>IFERROR(VLOOKUP( CONCATENATE($D155,$F$7,$E155), Raw!$A$5:$BC$10127,MATCH(I$8,Raw!$A$3:$BC$3,0), 0), "-")</f>
        <v>1181</v>
      </c>
      <c r="J155" s="155">
        <f>IFERROR(VLOOKUP( CONCATENATE($D155,$F$7,$E155), Raw!$A$5:$BC$10127,MATCH(J$8,Raw!$A$3:$BC$3,0), 0), "-")</f>
        <v>999</v>
      </c>
      <c r="K155" s="578">
        <f>IFERROR(VLOOKUP( CONCATENATE($D155,$F$7,$E155), Raw!$A$5:$BC$10127,MATCH(K$8,Raw!$A$3:$BC$3,0), 0)/24/60,"-")</f>
        <v>0.10546032143254364</v>
      </c>
      <c r="L155" s="579">
        <f>IFERROR(VLOOKUP( CONCATENATE($D155,$F$7,$E155), Raw!$A$5:$BC$10127,MATCH(L$8,Raw!$A$3:$BC$3,0), 0)/24/60,"-")</f>
        <v>0.15079802024246466</v>
      </c>
      <c r="M155" s="255"/>
      <c r="N155" s="262"/>
      <c r="O155" s="143"/>
      <c r="P155" s="252"/>
      <c r="Q155" s="257"/>
      <c r="R155" s="141"/>
    </row>
    <row r="156" spans="1:18" hidden="1" outlineLevel="1" x14ac:dyDescent="0.2">
      <c r="A156" s="248">
        <f t="shared" si="27"/>
        <v>44713</v>
      </c>
      <c r="B156" s="27"/>
      <c r="C156" s="26" t="s">
        <v>169</v>
      </c>
      <c r="D156" s="451" t="str">
        <f t="shared" si="28"/>
        <v>2022-23</v>
      </c>
      <c r="E156" s="452">
        <f t="shared" si="29"/>
        <v>6</v>
      </c>
      <c r="F156" s="419" t="s">
        <v>80</v>
      </c>
      <c r="G156" s="102" t="s">
        <v>80</v>
      </c>
      <c r="H156" s="71" t="s">
        <v>80</v>
      </c>
      <c r="I156" s="187">
        <f>IFERROR(VLOOKUP( CONCATENATE($D156,$F$7,$E156), Raw!$A$5:$BC$10127,MATCH(I$8,Raw!$A$3:$BC$3,0), 0), "-")</f>
        <v>1056</v>
      </c>
      <c r="J156" s="155">
        <f>IFERROR(VLOOKUP( CONCATENATE($D156,$F$7,$E156), Raw!$A$5:$BC$10127,MATCH(J$8,Raw!$A$3:$BC$3,0), 0), "-")</f>
        <v>871</v>
      </c>
      <c r="K156" s="578">
        <f>IFERROR(VLOOKUP( CONCATENATE($D156,$F$7,$E156), Raw!$A$5:$BC$10127,MATCH(K$8,Raw!$A$3:$BC$3,0), 0)/24/60,"-")</f>
        <v>0.1080008610792193</v>
      </c>
      <c r="L156" s="579">
        <f>IFERROR(VLOOKUP( CONCATENATE($D156,$F$7,$E156), Raw!$A$5:$BC$10127,MATCH(L$8,Raw!$A$3:$BC$3,0), 0)/24/60,"-")</f>
        <v>0.15732810307437173</v>
      </c>
      <c r="M156" s="255"/>
      <c r="N156" s="262"/>
      <c r="O156" s="143"/>
      <c r="P156" s="252"/>
      <c r="Q156" s="257"/>
      <c r="R156" s="141"/>
    </row>
    <row r="157" spans="1:18" hidden="1" outlineLevel="1" x14ac:dyDescent="0.2">
      <c r="A157" s="248">
        <f t="shared" si="27"/>
        <v>44743</v>
      </c>
      <c r="B157" s="27"/>
      <c r="C157" s="26" t="s">
        <v>170</v>
      </c>
      <c r="D157" s="451" t="str">
        <f t="shared" si="28"/>
        <v>2022-23</v>
      </c>
      <c r="E157" s="452">
        <f t="shared" si="29"/>
        <v>7</v>
      </c>
      <c r="F157" s="419">
        <f>IFERROR(VLOOKUP( CONCATENATE($D157,$F$7,$E157), Raw!$A$5:$BC$10127,MATCH(F$9,Raw!$A$3:$BC$3,0), 0), "-")</f>
        <v>1422</v>
      </c>
      <c r="G157" s="102">
        <f>IFERROR(VLOOKUP( CONCATENATE($D157,$F$7,$E157), Raw!$A$5:$BC$10127,MATCH(G$9,Raw!$A$3:$BC$3,0), 0), "-")</f>
        <v>1061</v>
      </c>
      <c r="H157" s="71">
        <f>IF( ISERROR(G157/F157), "-", G157/F157)</f>
        <v>0.74613220815752457</v>
      </c>
      <c r="I157" s="187">
        <f>IFERROR(VLOOKUP( CONCATENATE($D157,$F$7,$E157), Raw!$A$5:$BC$10127,MATCH(I$8,Raw!$A$3:$BC$3,0), 0), "-")</f>
        <v>961</v>
      </c>
      <c r="J157" s="155">
        <f>IFERROR(VLOOKUP( CONCATENATE($D157,$F$7,$E157), Raw!$A$5:$BC$10127,MATCH(J$8,Raw!$A$3:$BC$3,0), 0), "-")</f>
        <v>766</v>
      </c>
      <c r="K157" s="578">
        <f>IFERROR(VLOOKUP( CONCATENATE($D157,$F$7,$E157), Raw!$A$5:$BC$10127,MATCH(K$8,Raw!$A$3:$BC$3,0), 0)/24/60,"-")</f>
        <v>0.11290705686103863</v>
      </c>
      <c r="L157" s="579">
        <f>IFERROR(VLOOKUP( CONCATENATE($D157,$F$7,$E157), Raw!$A$5:$BC$10127,MATCH(L$8,Raw!$A$3:$BC$3,0), 0)/24/60,"-")</f>
        <v>0.16402814041195243</v>
      </c>
      <c r="M157" s="255"/>
      <c r="N157" s="262"/>
      <c r="O157" s="143"/>
      <c r="P157" s="252"/>
      <c r="Q157" s="257"/>
      <c r="R157" s="141"/>
    </row>
    <row r="158" spans="1:18" hidden="1" outlineLevel="1" x14ac:dyDescent="0.2">
      <c r="A158" s="248">
        <f t="shared" si="27"/>
        <v>44774</v>
      </c>
      <c r="B158" s="27"/>
      <c r="C158" s="26" t="s">
        <v>171</v>
      </c>
      <c r="D158" s="451" t="str">
        <f t="shared" si="28"/>
        <v>2022-23</v>
      </c>
      <c r="E158" s="452">
        <f t="shared" si="29"/>
        <v>8</v>
      </c>
      <c r="F158" s="419" t="s">
        <v>80</v>
      </c>
      <c r="G158" s="102" t="s">
        <v>80</v>
      </c>
      <c r="H158" s="71" t="s">
        <v>80</v>
      </c>
      <c r="I158" s="187">
        <f>IFERROR(VLOOKUP( CONCATENATE($D158,$F$7,$E158), Raw!$A$5:$BC$10127,MATCH(I$8,Raw!$A$3:$BC$3,0), 0), "-")</f>
        <v>1008</v>
      </c>
      <c r="J158" s="155">
        <f>IFERROR(VLOOKUP( CONCATENATE($D158,$F$7,$E158), Raw!$A$5:$BC$10127,MATCH(J$8,Raw!$A$3:$BC$3,0), 0), "-")</f>
        <v>843</v>
      </c>
      <c r="K158" s="578">
        <f>IFERROR(VLOOKUP( CONCATENATE($D158,$F$7,$E158), Raw!$A$5:$BC$10127,MATCH(K$8,Raw!$A$3:$BC$3,0), 0)/24/60,"-")</f>
        <v>0.10537432450243851</v>
      </c>
      <c r="L158" s="579">
        <f>IFERROR(VLOOKUP( CONCATENATE($D158,$F$7,$E158), Raw!$A$5:$BC$10127,MATCH(L$8,Raw!$A$3:$BC$3,0), 0)/24/60,"-")</f>
        <v>0.14925431659417426</v>
      </c>
      <c r="M158" s="255"/>
      <c r="N158" s="262"/>
      <c r="O158" s="143"/>
      <c r="P158" s="252"/>
      <c r="Q158" s="257"/>
      <c r="R158" s="141"/>
    </row>
    <row r="159" spans="1:18" hidden="1" outlineLevel="1" x14ac:dyDescent="0.2">
      <c r="A159" s="248">
        <f t="shared" si="27"/>
        <v>44805</v>
      </c>
      <c r="B159" s="27"/>
      <c r="C159" s="26" t="s">
        <v>172</v>
      </c>
      <c r="D159" s="451" t="str">
        <f t="shared" si="28"/>
        <v>2022-23</v>
      </c>
      <c r="E159" s="452">
        <f t="shared" si="29"/>
        <v>9</v>
      </c>
      <c r="F159" s="419" t="s">
        <v>80</v>
      </c>
      <c r="G159" s="102" t="s">
        <v>80</v>
      </c>
      <c r="H159" s="71" t="s">
        <v>80</v>
      </c>
      <c r="I159" s="187">
        <f>IFERROR(VLOOKUP( CONCATENATE($D159,$F$7,$E159), Raw!$A$5:$BC$10127,MATCH(I$8,Raw!$A$3:$BC$3,0), 0), "-")</f>
        <v>1010</v>
      </c>
      <c r="J159" s="155">
        <f>IFERROR(VLOOKUP( CONCATENATE($D159,$F$7,$E159), Raw!$A$5:$BC$10127,MATCH(J$8,Raw!$A$3:$BC$3,0), 0), "-")</f>
        <v>823</v>
      </c>
      <c r="K159" s="578">
        <f>IFERROR(VLOOKUP( CONCATENATE($D159,$F$7,$E159), Raw!$A$5:$BC$10127,MATCH(K$8,Raw!$A$3:$BC$3,0), 0)/24/60,"-")</f>
        <v>0.10931888753881455</v>
      </c>
      <c r="L159" s="579">
        <f>IFERROR(VLOOKUP( CONCATENATE($D159,$F$7,$E159), Raw!$A$5:$BC$10127,MATCH(L$8,Raw!$A$3:$BC$3,0), 0)/24/60,"-")</f>
        <v>0.1559916295396247</v>
      </c>
      <c r="M159" s="255"/>
      <c r="N159" s="262"/>
      <c r="O159" s="143"/>
      <c r="P159" s="252"/>
      <c r="Q159" s="257"/>
      <c r="R159" s="141"/>
    </row>
    <row r="160" spans="1:18" hidden="1" outlineLevel="1" x14ac:dyDescent="0.2">
      <c r="A160" s="248">
        <f t="shared" si="27"/>
        <v>44835</v>
      </c>
      <c r="B160" s="27"/>
      <c r="C160" s="26" t="s">
        <v>173</v>
      </c>
      <c r="D160" s="451" t="str">
        <f t="shared" si="28"/>
        <v>2022-23</v>
      </c>
      <c r="E160" s="452">
        <f t="shared" si="29"/>
        <v>10</v>
      </c>
      <c r="F160" s="419">
        <f>IFERROR(VLOOKUP( CONCATENATE($D160,$F$7,$E160), Raw!$A$5:$BC$10127,MATCH(F$9,Raw!$A$3:$BC$3,0), 0), "-")</f>
        <v>1469</v>
      </c>
      <c r="G160" s="102">
        <f>IFERROR(VLOOKUP( CONCATENATE($D160,$F$7,$E160), Raw!$A$5:$BC$10127,MATCH(G$9,Raw!$A$3:$BC$3,0), 0), "-")</f>
        <v>1083</v>
      </c>
      <c r="H160" s="71">
        <f>IF( ISERROR(G160/F160), "-", G160/F160)</f>
        <v>0.73723621511232129</v>
      </c>
      <c r="I160" s="187">
        <f>IFERROR(VLOOKUP( CONCATENATE($D160,$F$7,$E160), Raw!$A$5:$BC$10127,MATCH(I$8,Raw!$A$3:$BC$3,0), 0), "-")</f>
        <v>1004</v>
      </c>
      <c r="J160" s="155">
        <f>IFERROR(VLOOKUP( CONCATENATE($D160,$F$7,$E160), Raw!$A$5:$BC$10127,MATCH(J$8,Raw!$A$3:$BC$3,0), 0), "-")</f>
        <v>808</v>
      </c>
      <c r="K160" s="578">
        <f>IFERROR(VLOOKUP( CONCATENATE($D160,$F$7,$E160), Raw!$A$5:$BC$10127,MATCH(K$8,Raw!$A$3:$BC$3,0), 0)/24/60,"-")</f>
        <v>0.1158192381738174</v>
      </c>
      <c r="L160" s="579">
        <f>IFERROR(VLOOKUP( CONCATENATE($D160,$F$7,$E160), Raw!$A$5:$BC$10127,MATCH(L$8,Raw!$A$3:$BC$3,0), 0)/24/60,"-")</f>
        <v>0.17079190731573154</v>
      </c>
      <c r="M160" s="255"/>
      <c r="N160" s="262"/>
      <c r="O160" s="143"/>
      <c r="P160" s="252"/>
      <c r="Q160" s="257"/>
      <c r="R160" s="141"/>
    </row>
    <row r="161" spans="1:18" hidden="1" outlineLevel="1" x14ac:dyDescent="0.2">
      <c r="A161" s="248">
        <f t="shared" si="27"/>
        <v>44866</v>
      </c>
      <c r="B161" s="27"/>
      <c r="C161" s="26" t="s">
        <v>174</v>
      </c>
      <c r="D161" s="451" t="str">
        <f t="shared" si="28"/>
        <v>2022-23</v>
      </c>
      <c r="E161" s="452">
        <f t="shared" si="29"/>
        <v>11</v>
      </c>
      <c r="F161" s="419" t="s">
        <v>80</v>
      </c>
      <c r="G161" s="102" t="s">
        <v>80</v>
      </c>
      <c r="H161" s="71" t="s">
        <v>80</v>
      </c>
      <c r="I161" s="187">
        <f>IFERROR(VLOOKUP( CONCATENATE($D161,$F$7,$E161), Raw!$A$5:$BC$10127,MATCH(I$8,Raw!$A$3:$BC$3,0), 0), "-")</f>
        <v>1069</v>
      </c>
      <c r="J161" s="155">
        <f>IFERROR(VLOOKUP( CONCATENATE($D161,$F$7,$E161), Raw!$A$5:$BC$10127,MATCH(J$8,Raw!$A$3:$BC$3,0), 0), "-")</f>
        <v>862</v>
      </c>
      <c r="K161" s="578">
        <f>IFERROR(VLOOKUP( CONCATENATE($D161,$F$7,$E161), Raw!$A$5:$BC$10127,MATCH(K$8,Raw!$A$3:$BC$3,0), 0)/24/60,"-")</f>
        <v>0.10656338618200561</v>
      </c>
      <c r="L161" s="579">
        <f>IFERROR(VLOOKUP( CONCATENATE($D161,$F$7,$E161), Raw!$A$5:$BC$10127,MATCH(L$8,Raw!$A$3:$BC$3,0), 0)/24/60,"-")</f>
        <v>0.14801414668729054</v>
      </c>
      <c r="M161" s="255"/>
      <c r="N161" s="262"/>
      <c r="O161" s="143"/>
      <c r="P161" s="252"/>
      <c r="Q161" s="257"/>
      <c r="R161" s="141"/>
    </row>
    <row r="162" spans="1:18" hidden="1" outlineLevel="1" x14ac:dyDescent="0.2">
      <c r="A162" s="248">
        <f t="shared" si="27"/>
        <v>44896</v>
      </c>
      <c r="B162" s="27"/>
      <c r="C162" s="26" t="s">
        <v>175</v>
      </c>
      <c r="D162" s="451" t="str">
        <f t="shared" si="28"/>
        <v>2022-23</v>
      </c>
      <c r="E162" s="452">
        <f t="shared" si="29"/>
        <v>12</v>
      </c>
      <c r="F162" s="419" t="s">
        <v>80</v>
      </c>
      <c r="G162" s="102" t="s">
        <v>80</v>
      </c>
      <c r="H162" s="71" t="s">
        <v>80</v>
      </c>
      <c r="I162" s="187">
        <f>IFERROR(VLOOKUP( CONCATENATE($D162,$F$7,$E162), Raw!$A$5:$BC$10127,MATCH(I$8,Raw!$A$3:$BC$3,0), 0), "-")</f>
        <v>922</v>
      </c>
      <c r="J162" s="155">
        <f>IFERROR(VLOOKUP( CONCATENATE($D162,$F$7,$E162), Raw!$A$5:$BC$10127,MATCH(J$8,Raw!$A$3:$BC$3,0), 0), "-")</f>
        <v>739</v>
      </c>
      <c r="K162" s="578">
        <f>IFERROR(VLOOKUP( CONCATENATE($D162,$F$7,$E162), Raw!$A$5:$BC$10127,MATCH(K$8,Raw!$A$3:$BC$3,0), 0)/24/60,"-")</f>
        <v>0.12143474665463851</v>
      </c>
      <c r="L162" s="579">
        <f>IFERROR(VLOOKUP( CONCATENATE($D162,$F$7,$E162), Raw!$A$5:$BC$10127,MATCH(L$8,Raw!$A$3:$BC$3,0), 0)/24/60,"-")</f>
        <v>0.18343125093970833</v>
      </c>
      <c r="M162" s="255"/>
      <c r="N162" s="262"/>
      <c r="O162" s="143"/>
      <c r="P162" s="252"/>
      <c r="Q162" s="257"/>
      <c r="R162" s="141"/>
    </row>
    <row r="163" spans="1:18" hidden="1" outlineLevel="1" x14ac:dyDescent="0.2">
      <c r="A163" s="248">
        <f t="shared" si="27"/>
        <v>44927</v>
      </c>
      <c r="B163" s="27"/>
      <c r="C163" s="26" t="s">
        <v>176</v>
      </c>
      <c r="D163" s="451" t="str">
        <f t="shared" si="28"/>
        <v>2022-23</v>
      </c>
      <c r="E163" s="452">
        <f t="shared" si="29"/>
        <v>1</v>
      </c>
      <c r="F163" s="419">
        <f>IFERROR(VLOOKUP( CONCATENATE($D163,$F$7,$E163), Raw!$A$5:$BC$10127,MATCH(F$9,Raw!$A$3:$BC$3,0), 0), "-")</f>
        <v>1623</v>
      </c>
      <c r="G163" s="102">
        <f>IFERROR(VLOOKUP( CONCATENATE($D163,$F$7,$E163), Raw!$A$5:$BC$10127,MATCH(G$9,Raw!$A$3:$BC$3,0), 0), "-")</f>
        <v>1205</v>
      </c>
      <c r="H163" s="71">
        <f>IF( ISERROR(G163/F163), "-", G163/F163)</f>
        <v>0.74245224892174988</v>
      </c>
      <c r="I163" s="187">
        <f>IFERROR(VLOOKUP( CONCATENATE($D163,$F$7,$E163), Raw!$A$5:$BC$10127,MATCH(I$8,Raw!$A$3:$BC$3,0), 0), "-")</f>
        <v>1135</v>
      </c>
      <c r="J163" s="155">
        <f>IFERROR(VLOOKUP( CONCATENATE($D163,$F$7,$E163), Raw!$A$5:$BC$10127,MATCH(J$8,Raw!$A$3:$BC$3,0), 0), "-")</f>
        <v>927</v>
      </c>
      <c r="K163" s="578">
        <f>IFERROR(VLOOKUP( CONCATENATE($D163,$F$7,$E163), Raw!$A$5:$BC$10127,MATCH(K$8,Raw!$A$3:$BC$3,0), 0)/24/60,"-")</f>
        <v>0.10055960086299903</v>
      </c>
      <c r="L163" s="579">
        <f>IFERROR(VLOOKUP( CONCATENATE($D163,$F$7,$E163), Raw!$A$5:$BC$10127,MATCH(L$8,Raw!$A$3:$BC$3,0), 0)/24/60,"-")</f>
        <v>0.1393484058492149</v>
      </c>
      <c r="M163" s="255"/>
      <c r="N163" s="262"/>
      <c r="O163" s="143"/>
      <c r="P163" s="252"/>
      <c r="Q163" s="257"/>
      <c r="R163" s="141"/>
    </row>
    <row r="164" spans="1:18" hidden="1" outlineLevel="1" x14ac:dyDescent="0.2">
      <c r="A164" s="248">
        <f t="shared" si="27"/>
        <v>44958</v>
      </c>
      <c r="B164" s="27"/>
      <c r="C164" s="26" t="s">
        <v>177</v>
      </c>
      <c r="D164" s="451" t="str">
        <f t="shared" si="28"/>
        <v>2022-23</v>
      </c>
      <c r="E164" s="452">
        <f t="shared" si="29"/>
        <v>2</v>
      </c>
      <c r="F164" s="419" t="s">
        <v>80</v>
      </c>
      <c r="G164" s="102" t="s">
        <v>80</v>
      </c>
      <c r="H164" s="71" t="s">
        <v>80</v>
      </c>
      <c r="I164" s="187">
        <f>IFERROR(VLOOKUP( CONCATENATE($D164,$F$7,$E164), Raw!$A$5:$BC$10127,MATCH(I$8,Raw!$A$3:$BC$3,0), 0), "-")</f>
        <v>981</v>
      </c>
      <c r="J164" s="155">
        <f>IFERROR(VLOOKUP( CONCATENATE($D164,$F$7,$E164), Raw!$A$5:$BC$10127,MATCH(J$8,Raw!$A$3:$BC$3,0), 0), "-")</f>
        <v>800</v>
      </c>
      <c r="K164" s="578">
        <f>IFERROR(VLOOKUP( CONCATENATE($D164,$F$7,$E164), Raw!$A$5:$BC$10127,MATCH(K$8,Raw!$A$3:$BC$3,0), 0)/24/60,"-")</f>
        <v>0.10062586805555564</v>
      </c>
      <c r="L164" s="579">
        <f>IFERROR(VLOOKUP( CONCATENATE($D164,$F$7,$E164), Raw!$A$5:$BC$10127,MATCH(L$8,Raw!$A$3:$BC$3,0), 0)/24/60,"-")</f>
        <v>0.14030694444444444</v>
      </c>
      <c r="M164" s="255"/>
      <c r="N164" s="262"/>
      <c r="O164" s="143"/>
      <c r="P164" s="252"/>
      <c r="Q164" s="257"/>
      <c r="R164" s="141"/>
    </row>
    <row r="165" spans="1:18" hidden="1" outlineLevel="1" x14ac:dyDescent="0.2">
      <c r="A165" s="248">
        <f t="shared" si="27"/>
        <v>44986</v>
      </c>
      <c r="B165" s="27"/>
      <c r="C165" s="26" t="s">
        <v>178</v>
      </c>
      <c r="D165" s="451" t="str">
        <f t="shared" si="28"/>
        <v>2022-23</v>
      </c>
      <c r="E165" s="452">
        <f t="shared" si="29"/>
        <v>3</v>
      </c>
      <c r="F165" s="419" t="s">
        <v>80</v>
      </c>
      <c r="G165" s="102" t="s">
        <v>80</v>
      </c>
      <c r="H165" s="71" t="s">
        <v>80</v>
      </c>
      <c r="I165" s="187">
        <f>IFERROR(VLOOKUP( CONCATENATE($D165,$F$7,$E165), Raw!$A$5:$BC$10127,MATCH(I$8,Raw!$A$3:$BC$3,0), 0), "-")</f>
        <v>1127</v>
      </c>
      <c r="J165" s="155">
        <f>IFERROR(VLOOKUP( CONCATENATE($D165,$F$7,$E165), Raw!$A$5:$BC$10127,MATCH(J$8,Raw!$A$3:$BC$3,0), 0), "-")</f>
        <v>933</v>
      </c>
      <c r="K165" s="578">
        <f>IFERROR(VLOOKUP( CONCATENATE($D165,$F$7,$E165), Raw!$A$5:$BC$10127,MATCH(K$8,Raw!$A$3:$BC$3,0), 0)/24/60,"-")</f>
        <v>0.10745057758723368</v>
      </c>
      <c r="L165" s="579">
        <f>IFERROR(VLOOKUP( CONCATENATE($D165,$F$7,$E165), Raw!$A$5:$BC$10127,MATCH(L$8,Raw!$A$3:$BC$3,0), 0)/24/60,"-")</f>
        <v>0.14912007264499225</v>
      </c>
      <c r="M165" s="255"/>
      <c r="N165" s="262"/>
      <c r="O165" s="143"/>
      <c r="P165" s="252"/>
      <c r="Q165" s="257"/>
      <c r="R165" s="141"/>
    </row>
    <row r="166" spans="1:18" collapsed="1" x14ac:dyDescent="0.2">
      <c r="A166" s="248"/>
      <c r="B166" s="31"/>
      <c r="C166" s="30" t="s">
        <v>201</v>
      </c>
      <c r="D166" s="453"/>
      <c r="E166" s="454"/>
      <c r="F166" s="186">
        <f>SUM(F154:F165)</f>
        <v>6208</v>
      </c>
      <c r="G166" s="157">
        <f>SUM(G154:G165)</f>
        <v>4569</v>
      </c>
      <c r="H166" s="72">
        <f>IF( ISERROR(G166/F166), "-", G166/F166)</f>
        <v>0.73598582474226804</v>
      </c>
      <c r="I166" s="186">
        <f>IFERROR(SUM(I154:I165), "-")</f>
        <v>12646</v>
      </c>
      <c r="J166" s="414">
        <f>IFERROR(SUM(J154:J165), "-")</f>
        <v>10357</v>
      </c>
      <c r="K166" s="580">
        <f>IFERROR(SUMPRODUCT($J154:$J165,K154:K165)/$J166,"-")</f>
        <v>0.10830926212009059</v>
      </c>
      <c r="L166" s="581">
        <f>IFERROR(SUMPRODUCT($J154:$J165,L154:L165)/$J166,"-")</f>
        <v>0.15474994099535475</v>
      </c>
      <c r="M166" s="258"/>
      <c r="N166" s="263"/>
      <c r="O166" s="144"/>
      <c r="P166" s="254"/>
      <c r="Q166" s="259"/>
      <c r="R166" s="142"/>
    </row>
    <row r="167" spans="1:18" hidden="1" outlineLevel="1" x14ac:dyDescent="0.2">
      <c r="A167" s="248">
        <f t="shared" si="27"/>
        <v>45017</v>
      </c>
      <c r="B167" s="27" t="s">
        <v>279</v>
      </c>
      <c r="C167" s="247" t="s">
        <v>167</v>
      </c>
      <c r="D167" s="449" t="str">
        <f>IF(B167="",C166,LEFT(B167,7))</f>
        <v>2023-24</v>
      </c>
      <c r="E167" s="450">
        <f t="shared" ref="E167:E178" si="30">MONTH(1&amp;LEFT(C167,3))</f>
        <v>4</v>
      </c>
      <c r="F167" s="187">
        <f>IFERROR(VLOOKUP( CONCATENATE($D167,$F$7,$E167), Raw!$A$5:$BC$10127,MATCH(F$9,Raw!$A$3:$BC$3,0), 0), "-")</f>
        <v>1627</v>
      </c>
      <c r="G167" s="156">
        <f>IFERROR(VLOOKUP( CONCATENATE($D167,$F$7,$E167), Raw!$A$5:$BC$10127,MATCH(G$9,Raw!$A$3:$BC$3,0), 0), "-")</f>
        <v>1241</v>
      </c>
      <c r="H167" s="71">
        <f>IF( ISERROR(G167/F167), "-", G167/F167)</f>
        <v>0.76275353411186231</v>
      </c>
      <c r="I167" s="187">
        <f>IFERROR(VLOOKUP( CONCATENATE($D167,$F$7,$E167), Raw!$A$5:$BC$10127,MATCH(I$8,Raw!$A$3:$BC$3,0), 0), "-")</f>
        <v>1089</v>
      </c>
      <c r="J167" s="155">
        <f>IFERROR(VLOOKUP( CONCATENATE($D167,$F$7,$E167), Raw!$A$5:$BC$10127,MATCH(J$8,Raw!$A$3:$BC$3,0), 0), "-")</f>
        <v>895</v>
      </c>
      <c r="K167" s="578">
        <f>IFERROR(VLOOKUP( CONCATENATE($D167,$F$7,$E167), Raw!$A$5:$BC$10127,MATCH(K$8,Raw!$A$3:$BC$3,0), 0)/24/60,"-")</f>
        <v>0.10299115456238361</v>
      </c>
      <c r="L167" s="579">
        <f>IFERROR(VLOOKUP( CONCATENATE($D167,$F$7,$E167), Raw!$A$5:$BC$10127,MATCH(L$8,Raw!$A$3:$BC$3,0), 0)/24/60,"-")</f>
        <v>0.14149968963376786</v>
      </c>
      <c r="P167" s="10"/>
    </row>
    <row r="168" spans="1:18" hidden="1" outlineLevel="1" x14ac:dyDescent="0.2">
      <c r="A168" s="248">
        <f t="shared" si="27"/>
        <v>45047</v>
      </c>
      <c r="B168" s="27"/>
      <c r="C168" s="26" t="s">
        <v>168</v>
      </c>
      <c r="D168" s="451" t="str">
        <f t="shared" ref="D168:D178" si="31">IF(B168="",D167,LEFT(B168,7))</f>
        <v>2023-24</v>
      </c>
      <c r="E168" s="452">
        <f t="shared" si="30"/>
        <v>5</v>
      </c>
      <c r="F168" s="187" t="s">
        <v>80</v>
      </c>
      <c r="G168" s="156" t="s">
        <v>80</v>
      </c>
      <c r="H168" s="71" t="s">
        <v>80</v>
      </c>
      <c r="I168" s="187">
        <f>IFERROR(VLOOKUP( CONCATENATE($D168,$F$7,$E168), Raw!$A$5:$BC$10127,MATCH(I$8,Raw!$A$3:$BC$3,0), 0), "-")</f>
        <v>1124</v>
      </c>
      <c r="J168" s="155">
        <f>IFERROR(VLOOKUP( CONCATENATE($D168,$F$7,$E168), Raw!$A$5:$BC$10127,MATCH(J$8,Raw!$A$3:$BC$3,0), 0), "-")</f>
        <v>882</v>
      </c>
      <c r="K168" s="578">
        <f>IFERROR(VLOOKUP( CONCATENATE($D168,$F$7,$E168), Raw!$A$5:$BC$10127,MATCH(K$8,Raw!$A$3:$BC$3,0), 0)/24/60,"-")</f>
        <v>0.10019920005039044</v>
      </c>
      <c r="L168" s="579">
        <f>IFERROR(VLOOKUP( CONCATENATE($D168,$F$7,$E168), Raw!$A$5:$BC$10127,MATCH(L$8,Raw!$A$3:$BC$3,0), 0)/24/60,"-")</f>
        <v>0.13813539304610734</v>
      </c>
      <c r="M168" s="10"/>
      <c r="O168" s="51"/>
    </row>
    <row r="169" spans="1:18" hidden="1" outlineLevel="1" x14ac:dyDescent="0.2">
      <c r="A169" s="248">
        <f t="shared" si="27"/>
        <v>45078</v>
      </c>
      <c r="B169" s="27"/>
      <c r="C169" s="26" t="s">
        <v>169</v>
      </c>
      <c r="D169" s="451" t="str">
        <f t="shared" si="31"/>
        <v>2023-24</v>
      </c>
      <c r="E169" s="452">
        <f t="shared" si="30"/>
        <v>6</v>
      </c>
      <c r="F169" s="187" t="s">
        <v>80</v>
      </c>
      <c r="G169" s="156" t="s">
        <v>80</v>
      </c>
      <c r="H169" s="71" t="s">
        <v>80</v>
      </c>
      <c r="I169" s="187">
        <f>IFERROR(VLOOKUP( CONCATENATE($D169,$F$7,$E169), Raw!$A$5:$BC$10127,MATCH(I$8,Raw!$A$3:$BC$3,0), 0), "-")</f>
        <v>980</v>
      </c>
      <c r="J169" s="155">
        <f>IFERROR(VLOOKUP( CONCATENATE($D169,$F$7,$E169), Raw!$A$5:$BC$10127,MATCH(J$8,Raw!$A$3:$BC$3,0), 0), "-")</f>
        <v>788</v>
      </c>
      <c r="K169" s="578">
        <f>IFERROR(VLOOKUP( CONCATENATE($D169,$F$7,$E169), Raw!$A$5:$BC$10127,MATCH(K$8,Raw!$A$3:$BC$3,0), 0)/24/60,"-")</f>
        <v>0.1024411308516638</v>
      </c>
      <c r="L169" s="579">
        <f>IFERROR(VLOOKUP( CONCATENATE($D169,$F$7,$E169), Raw!$A$5:$BC$10127,MATCH(L$8,Raw!$A$3:$BC$3,0), 0)/24/60,"-")</f>
        <v>0.14544751128031586</v>
      </c>
    </row>
    <row r="170" spans="1:18" hidden="1" outlineLevel="1" x14ac:dyDescent="0.2">
      <c r="A170" s="248">
        <f t="shared" si="27"/>
        <v>45108</v>
      </c>
      <c r="B170" s="27"/>
      <c r="C170" s="26" t="s">
        <v>170</v>
      </c>
      <c r="D170" s="451" t="str">
        <f t="shared" si="31"/>
        <v>2023-24</v>
      </c>
      <c r="E170" s="452">
        <f t="shared" si="30"/>
        <v>7</v>
      </c>
      <c r="F170" s="187">
        <f>IFERROR(VLOOKUP( CONCATENATE($D170,$F$7,$E170), Raw!$A$5:$BC$10127,MATCH(F$9,Raw!$A$3:$BC$3,0), 0), "-")</f>
        <v>1499</v>
      </c>
      <c r="G170" s="156">
        <f>IFERROR(VLOOKUP( CONCATENATE($D170,$F$7,$E170), Raw!$A$5:$BC$10127,MATCH(G$9,Raw!$A$3:$BC$3,0), 0), "-")</f>
        <v>1171</v>
      </c>
      <c r="H170" s="71">
        <f>IF( ISERROR(G170/F170), "-", G170/F170)</f>
        <v>0.78118745830553704</v>
      </c>
      <c r="I170" s="187">
        <f>IFERROR(VLOOKUP( CONCATENATE($D170,$F$7,$E170), Raw!$A$5:$BC$10127,MATCH(I$8,Raw!$A$3:$BC$3,0), 0), "-")</f>
        <v>1044</v>
      </c>
      <c r="J170" s="155">
        <f>IFERROR(VLOOKUP( CONCATENATE($D170,$F$7,$E170), Raw!$A$5:$BC$10127,MATCH(J$8,Raw!$A$3:$BC$3,0), 0), "-")</f>
        <v>844</v>
      </c>
      <c r="K170" s="578">
        <f>IFERROR(VLOOKUP( CONCATENATE($D170,$F$7,$E170), Raw!$A$5:$BC$10127,MATCH(K$8,Raw!$A$3:$BC$3,0), 0)/24/60,"-")</f>
        <v>9.8635795155344916E-2</v>
      </c>
      <c r="L170" s="579">
        <f>IFERROR(VLOOKUP( CONCATENATE($D170,$F$7,$E170), Raw!$A$5:$BC$10127,MATCH(L$8,Raw!$A$3:$BC$3,0), 0)/24/60,"-")</f>
        <v>0.13664609662980517</v>
      </c>
      <c r="M170" s="64"/>
      <c r="P170" s="65"/>
      <c r="Q170" s="64"/>
      <c r="R170" s="20"/>
    </row>
    <row r="171" spans="1:18" hidden="1" outlineLevel="1" x14ac:dyDescent="0.2">
      <c r="A171" s="248">
        <f t="shared" si="27"/>
        <v>45139</v>
      </c>
      <c r="B171" s="27"/>
      <c r="C171" s="26" t="s">
        <v>171</v>
      </c>
      <c r="D171" s="451" t="str">
        <f t="shared" si="31"/>
        <v>2023-24</v>
      </c>
      <c r="E171" s="452">
        <f t="shared" si="30"/>
        <v>8</v>
      </c>
      <c r="F171" s="187" t="s">
        <v>80</v>
      </c>
      <c r="G171" s="156" t="s">
        <v>80</v>
      </c>
      <c r="H171" s="71" t="s">
        <v>80</v>
      </c>
      <c r="I171" s="187">
        <f>IFERROR(VLOOKUP( CONCATENATE($D171,$F$7,$E171), Raw!$A$5:$BC$10127,MATCH(I$8,Raw!$A$3:$BC$3,0), 0), "-")</f>
        <v>1049</v>
      </c>
      <c r="J171" s="155">
        <f>IFERROR(VLOOKUP( CONCATENATE($D171,$F$7,$E171), Raw!$A$5:$BC$10127,MATCH(J$8,Raw!$A$3:$BC$3,0), 0), "-")</f>
        <v>850</v>
      </c>
      <c r="K171" s="578">
        <f>IFERROR(VLOOKUP( CONCATENATE($D171,$F$7,$E171), Raw!$A$5:$BC$10127,MATCH(K$8,Raw!$A$3:$BC$3,0), 0)/24/60,"-")</f>
        <v>9.9629901960784195E-2</v>
      </c>
      <c r="L171" s="579">
        <f>IFERROR(VLOOKUP( CONCATENATE($D171,$F$7,$E171), Raw!$A$5:$BC$10127,MATCH(L$8,Raw!$A$3:$BC$3,0), 0)/24/60,"-")</f>
        <v>0.13867745098039214</v>
      </c>
      <c r="M171" s="64"/>
      <c r="P171" s="65"/>
      <c r="Q171" s="64"/>
      <c r="R171" s="20"/>
    </row>
    <row r="172" spans="1:18" hidden="1" outlineLevel="1" x14ac:dyDescent="0.2">
      <c r="A172" s="248">
        <f t="shared" si="27"/>
        <v>45170</v>
      </c>
      <c r="B172" s="27"/>
      <c r="C172" s="26" t="s">
        <v>172</v>
      </c>
      <c r="D172" s="451" t="str">
        <f t="shared" si="31"/>
        <v>2023-24</v>
      </c>
      <c r="E172" s="452">
        <f t="shared" si="30"/>
        <v>9</v>
      </c>
      <c r="F172" s="187" t="s">
        <v>80</v>
      </c>
      <c r="G172" s="156" t="s">
        <v>80</v>
      </c>
      <c r="H172" s="71" t="s">
        <v>80</v>
      </c>
      <c r="I172" s="187">
        <f>IFERROR(VLOOKUP( CONCATENATE($D172,$F$7,$E172), Raw!$A$5:$BC$10127,MATCH(I$8,Raw!$A$3:$BC$3,0), 0), "-")</f>
        <v>984</v>
      </c>
      <c r="J172" s="155">
        <f>IFERROR(VLOOKUP( CONCATENATE($D172,$F$7,$E172), Raw!$A$5:$BC$10127,MATCH(J$8,Raw!$A$3:$BC$3,0), 0), "-")</f>
        <v>797</v>
      </c>
      <c r="K172" s="578">
        <f>IFERROR(VLOOKUP( CONCATENATE($D172,$F$7,$E172), Raw!$A$5:$BC$10127,MATCH(K$8,Raw!$A$3:$BC$3,0), 0)/24/60,"-")</f>
        <v>0.10516084622891396</v>
      </c>
      <c r="L172" s="579">
        <f>IFERROR(VLOOKUP( CONCATENATE($D172,$F$7,$E172), Raw!$A$5:$BC$10127,MATCH(L$8,Raw!$A$3:$BC$3,0), 0)/24/60,"-")</f>
        <v>0.14533232259863377</v>
      </c>
    </row>
    <row r="173" spans="1:18" hidden="1" outlineLevel="1" x14ac:dyDescent="0.2">
      <c r="A173" s="248">
        <f t="shared" si="27"/>
        <v>45200</v>
      </c>
      <c r="B173" s="27"/>
      <c r="C173" s="26" t="s">
        <v>173</v>
      </c>
      <c r="D173" s="451" t="str">
        <f t="shared" si="31"/>
        <v>2023-24</v>
      </c>
      <c r="E173" s="452">
        <f t="shared" si="30"/>
        <v>10</v>
      </c>
      <c r="F173" s="187">
        <f>IFERROR(VLOOKUP( CONCATENATE($D173,$F$7,$E173), Raw!$A$5:$BC$10127,MATCH(F$9,Raw!$A$3:$BC$3,0), 0), "-")</f>
        <v>1546</v>
      </c>
      <c r="G173" s="156">
        <f>IFERROR(VLOOKUP( CONCATENATE($D173,$F$7,$E173), Raw!$A$5:$BC$10127,MATCH(G$9,Raw!$A$3:$BC$3,0), 0), "-")</f>
        <v>1213</v>
      </c>
      <c r="H173" s="71">
        <f>IF( ISERROR(G173/F173), "-", G173/F173)</f>
        <v>0.78460543337645539</v>
      </c>
      <c r="I173" s="187">
        <f>IFERROR(VLOOKUP( CONCATENATE($D173,$F$7,$E173), Raw!$A$5:$BC$10127,MATCH(I$8,Raw!$A$3:$BC$3,0), 0), "-")</f>
        <v>1068</v>
      </c>
      <c r="J173" s="155">
        <f>IFERROR(VLOOKUP( CONCATENATE($D173,$F$7,$E173), Raw!$A$5:$BC$10127,MATCH(J$8,Raw!$A$3:$BC$3,0), 0), "-")</f>
        <v>862</v>
      </c>
      <c r="K173" s="578">
        <f>IFERROR(VLOOKUP( CONCATENATE($D173,$F$7,$E173), Raw!$A$5:$BC$10127,MATCH(K$8,Raw!$A$3:$BC$3,0), 0)/24/60,"-")</f>
        <v>0.10550802397525136</v>
      </c>
      <c r="L173" s="579">
        <f>IFERROR(VLOOKUP( CONCATENATE($D173,$F$7,$E173), Raw!$A$5:$BC$10127,MATCH(L$8,Raw!$A$3:$BC$3,0), 0)/24/60,"-")</f>
        <v>0.14756154936839391</v>
      </c>
    </row>
    <row r="174" spans="1:18" hidden="1" outlineLevel="1" x14ac:dyDescent="0.2">
      <c r="A174" s="248">
        <f t="shared" si="27"/>
        <v>45231</v>
      </c>
      <c r="B174" s="27"/>
      <c r="C174" s="26" t="s">
        <v>174</v>
      </c>
      <c r="D174" s="451" t="str">
        <f t="shared" si="31"/>
        <v>2023-24</v>
      </c>
      <c r="E174" s="452">
        <f t="shared" si="30"/>
        <v>11</v>
      </c>
      <c r="F174" s="187" t="s">
        <v>80</v>
      </c>
      <c r="G174" s="156" t="s">
        <v>80</v>
      </c>
      <c r="H174" s="71" t="s">
        <v>80</v>
      </c>
      <c r="I174" s="187">
        <f>IFERROR(VLOOKUP( CONCATENATE($D174,$F$7,$E174), Raw!$A$5:$BC$10127,MATCH(I$8,Raw!$A$3:$BC$3,0), 0), "-")</f>
        <v>1076</v>
      </c>
      <c r="J174" s="155">
        <f>IFERROR(VLOOKUP( CONCATENATE($D174,$F$7,$E174), Raw!$A$5:$BC$10127,MATCH(J$8,Raw!$A$3:$BC$3,0), 0), "-")</f>
        <v>828</v>
      </c>
      <c r="K174" s="578">
        <f>IFERROR(VLOOKUP( CONCATENATE($D174,$F$7,$E174), Raw!$A$5:$BC$10127,MATCH(K$8,Raw!$A$3:$BC$3,0), 0)/24/60,"-")</f>
        <v>0.10547252415458926</v>
      </c>
      <c r="L174" s="579">
        <f>IFERROR(VLOOKUP( CONCATENATE($D174,$F$7,$E174), Raw!$A$5:$BC$10127,MATCH(L$8,Raw!$A$3:$BC$3,0), 0)/24/60,"-")</f>
        <v>0.14978529253891573</v>
      </c>
    </row>
    <row r="175" spans="1:18" hidden="1" outlineLevel="1" x14ac:dyDescent="0.2">
      <c r="A175" s="248">
        <f t="shared" si="27"/>
        <v>45261</v>
      </c>
      <c r="B175" s="27"/>
      <c r="C175" s="26" t="s">
        <v>175</v>
      </c>
      <c r="D175" s="451" t="str">
        <f t="shared" si="31"/>
        <v>2023-24</v>
      </c>
      <c r="E175" s="452">
        <f t="shared" si="30"/>
        <v>12</v>
      </c>
      <c r="F175" s="187" t="s">
        <v>80</v>
      </c>
      <c r="G175" s="156" t="s">
        <v>80</v>
      </c>
      <c r="H175" s="71" t="s">
        <v>80</v>
      </c>
      <c r="I175" s="187">
        <f>IFERROR(VLOOKUP( CONCATENATE($D175,$F$7,$E175), Raw!$A$5:$BC$10127,MATCH(I$8,Raw!$A$3:$BC$3,0), 0), "-")</f>
        <v>1179</v>
      </c>
      <c r="J175" s="155">
        <f>IFERROR(VLOOKUP( CONCATENATE($D175,$F$7,$E175), Raw!$A$5:$BC$10127,MATCH(J$8,Raw!$A$3:$BC$3,0), 0), "-")</f>
        <v>948</v>
      </c>
      <c r="K175" s="578">
        <f>IFERROR(VLOOKUP( CONCATENATE($D175,$F$7,$E175), Raw!$A$5:$BC$10127,MATCH(K$8,Raw!$A$3:$BC$3,0), 0)/24/60,"-")</f>
        <v>0.10843955110173466</v>
      </c>
      <c r="L175" s="579">
        <f>IFERROR(VLOOKUP( CONCATENATE($D175,$F$7,$E175), Raw!$A$5:$BC$10127,MATCH(L$8,Raw!$A$3:$BC$3,0), 0)/24/60,"-")</f>
        <v>0.15676746366619784</v>
      </c>
      <c r="M175" s="64"/>
      <c r="P175" s="65"/>
      <c r="Q175" s="64"/>
      <c r="R175" s="20"/>
    </row>
    <row r="176" spans="1:18" hidden="1" outlineLevel="1" x14ac:dyDescent="0.2">
      <c r="A176" s="248">
        <f t="shared" si="27"/>
        <v>45292</v>
      </c>
      <c r="B176" s="27"/>
      <c r="C176" s="26" t="s">
        <v>176</v>
      </c>
      <c r="D176" s="451" t="str">
        <f t="shared" si="31"/>
        <v>2023-24</v>
      </c>
      <c r="E176" s="452">
        <f t="shared" si="30"/>
        <v>1</v>
      </c>
      <c r="F176" s="187">
        <f>IFERROR(VLOOKUP( CONCATENATE($D176,$F$7,$E176), Raw!$A$5:$BC$10127,MATCH(F$9,Raw!$A$3:$BC$3,0), 0), "-")</f>
        <v>1711</v>
      </c>
      <c r="G176" s="156">
        <f>IFERROR(VLOOKUP( CONCATENATE($D176,$F$7,$E176), Raw!$A$5:$BC$10127,MATCH(G$9,Raw!$A$3:$BC$3,0), 0), "-")</f>
        <v>1387</v>
      </c>
      <c r="H176" s="71">
        <f>IF( ISERROR(G176/F176), "-", G176/F176)</f>
        <v>0.81063705435417888</v>
      </c>
      <c r="I176" s="187">
        <f>IFERROR(VLOOKUP( CONCATENATE($D176,$F$7,$E176), Raw!$A$5:$BC$10127,MATCH(I$8,Raw!$A$3:$BC$3,0), 0), "-")</f>
        <v>1127</v>
      </c>
      <c r="J176" s="155">
        <f>IFERROR(VLOOKUP( CONCATENATE($D176,$F$7,$E176), Raw!$A$5:$BC$10127,MATCH(J$8,Raw!$A$3:$BC$3,0), 0), "-")</f>
        <v>960</v>
      </c>
      <c r="K176" s="578">
        <f>IFERROR(VLOOKUP( CONCATENATE($D176,$F$7,$E176), Raw!$A$5:$BC$10127,MATCH(K$8,Raw!$A$3:$BC$3,0), 0)/24/60,"-")</f>
        <v>0.1064633969907407</v>
      </c>
      <c r="L176" s="579">
        <f>IFERROR(VLOOKUP( CONCATENATE($D176,$F$7,$E176), Raw!$A$5:$BC$10127,MATCH(L$8,Raw!$A$3:$BC$3,0), 0)/24/60,"-")</f>
        <v>0.1530519386574074</v>
      </c>
      <c r="M176" s="64"/>
      <c r="P176" s="65"/>
      <c r="Q176" s="64"/>
      <c r="R176" s="20"/>
    </row>
    <row r="177" spans="1:18" hidden="1" outlineLevel="1" x14ac:dyDescent="0.2">
      <c r="A177" s="248">
        <f t="shared" si="27"/>
        <v>45323</v>
      </c>
      <c r="B177" s="27"/>
      <c r="C177" s="26" t="s">
        <v>177</v>
      </c>
      <c r="D177" s="451" t="str">
        <f t="shared" si="31"/>
        <v>2023-24</v>
      </c>
      <c r="E177" s="452">
        <f t="shared" si="30"/>
        <v>2</v>
      </c>
      <c r="F177" s="187" t="s">
        <v>80</v>
      </c>
      <c r="G177" s="156" t="s">
        <v>80</v>
      </c>
      <c r="H177" s="71" t="s">
        <v>80</v>
      </c>
      <c r="I177" s="187">
        <f>IFERROR(VLOOKUP( CONCATENATE($D177,$F$7,$E177), Raw!$A$5:$BC$10127,MATCH(I$8,Raw!$A$3:$BC$3,0), 0), "-")</f>
        <v>1080</v>
      </c>
      <c r="J177" s="155">
        <f>IFERROR(VLOOKUP( CONCATENATE($D177,$F$7,$E177), Raw!$A$5:$BC$10127,MATCH(J$8,Raw!$A$3:$BC$3,0), 0), "-")</f>
        <v>890</v>
      </c>
      <c r="K177" s="578">
        <f>IFERROR(VLOOKUP( CONCATENATE($D177,$F$7,$E177), Raw!$A$5:$BC$10127,MATCH(K$8,Raw!$A$3:$BC$3,0), 0)/24/60,"-")</f>
        <v>0.10380305867665419</v>
      </c>
      <c r="L177" s="579">
        <f>IFERROR(VLOOKUP( CONCATENATE($D177,$F$7,$E177), Raw!$A$5:$BC$10127,MATCH(L$8,Raw!$A$3:$BC$3,0), 0)/24/60,"-")</f>
        <v>0.14366822721598005</v>
      </c>
      <c r="M177" s="64"/>
      <c r="P177" s="65"/>
      <c r="Q177" s="64"/>
      <c r="R177" s="20"/>
    </row>
    <row r="178" spans="1:18" hidden="1" outlineLevel="1" x14ac:dyDescent="0.2">
      <c r="A178" s="248">
        <f t="shared" si="27"/>
        <v>45352</v>
      </c>
      <c r="B178" s="27"/>
      <c r="C178" s="26" t="s">
        <v>178</v>
      </c>
      <c r="D178" s="451" t="str">
        <f t="shared" si="31"/>
        <v>2023-24</v>
      </c>
      <c r="E178" s="452">
        <f t="shared" si="30"/>
        <v>3</v>
      </c>
      <c r="F178" s="187" t="s">
        <v>80</v>
      </c>
      <c r="G178" s="156" t="s">
        <v>80</v>
      </c>
      <c r="H178" s="71" t="s">
        <v>80</v>
      </c>
      <c r="I178" s="187">
        <f>IFERROR(VLOOKUP( CONCATENATE($D178,$F$7,$E178), Raw!$A$5:$BC$10127,MATCH(I$8,Raw!$A$3:$BC$3,0), 0), "-")</f>
        <v>1145</v>
      </c>
      <c r="J178" s="155">
        <f>IFERROR(VLOOKUP( CONCATENATE($D178,$F$7,$E178), Raw!$A$5:$BC$10127,MATCH(J$8,Raw!$A$3:$BC$3,0), 0), "-")</f>
        <v>947</v>
      </c>
      <c r="K178" s="578">
        <f>IFERROR(VLOOKUP( CONCATENATE($D178,$F$7,$E178), Raw!$A$5:$BC$10127,MATCH(K$8,Raw!$A$3:$BC$3,0), 0)/24/60,"-")</f>
        <v>0.10660638859556494</v>
      </c>
      <c r="L178" s="579">
        <f>IFERROR(VLOOKUP( CONCATENATE($D178,$F$7,$E178), Raw!$A$5:$BC$10127,MATCH(L$8,Raw!$A$3:$BC$3,0), 0)/24/60,"-")</f>
        <v>0.14635207673354456</v>
      </c>
      <c r="M178" s="64"/>
      <c r="P178" s="65"/>
      <c r="Q178" s="64"/>
      <c r="R178" s="20"/>
    </row>
    <row r="179" spans="1:18" collapsed="1" x14ac:dyDescent="0.2">
      <c r="A179" s="248"/>
      <c r="B179" s="31"/>
      <c r="C179" s="30" t="s">
        <v>280</v>
      </c>
      <c r="D179" s="453"/>
      <c r="E179" s="454"/>
      <c r="F179" s="186">
        <f>SUM(F167:F178)</f>
        <v>6383</v>
      </c>
      <c r="G179" s="157">
        <f>SUM(G167:G178)</f>
        <v>5012</v>
      </c>
      <c r="H179" s="72">
        <f>IF( ISERROR(G179/F179), "-", G179/F179)</f>
        <v>0.78521071596428016</v>
      </c>
      <c r="I179" s="186">
        <f>IFERROR(SUM(I167:I178), "-")</f>
        <v>12945</v>
      </c>
      <c r="J179" s="414">
        <f>IFERROR(SUM(J167:J178), "-")</f>
        <v>10491</v>
      </c>
      <c r="K179" s="580">
        <f>IFERROR(SUMPRODUCT($J167:$J178,K167:K178)/$J179,"-")</f>
        <v>0.1038651516114341</v>
      </c>
      <c r="L179" s="581">
        <f>IFERROR(SUMPRODUCT($J167:$J178,L167:L178)/$J179,"-")</f>
        <v>0.14539615967125266</v>
      </c>
      <c r="M179" s="64"/>
      <c r="P179" s="65"/>
      <c r="Q179" s="64"/>
      <c r="R179" s="20"/>
    </row>
    <row r="180" spans="1:18" outlineLevel="1" x14ac:dyDescent="0.2">
      <c r="A180" s="248">
        <f t="shared" ref="A180:A191" si="32">DATE(LEFT(D180,4)+IF(E180&lt;4,1,0),E180,1)</f>
        <v>45383</v>
      </c>
      <c r="B180" s="27" t="s">
        <v>204</v>
      </c>
      <c r="C180" s="247" t="s">
        <v>167</v>
      </c>
      <c r="D180" s="449" t="str">
        <f>IF(B180="",C179,LEFT(B180,7))</f>
        <v>2024-25</v>
      </c>
      <c r="E180" s="450">
        <f t="shared" ref="E180:E191" si="33">MONTH(1&amp;LEFT(C180,3))</f>
        <v>4</v>
      </c>
      <c r="F180" s="187">
        <f>IFERROR(VLOOKUP( CONCATENATE($D180,$F$7,$E180), Raw!$A$5:$BC$10127,MATCH(F$9,Raw!$A$3:$BC$3,0), 0), "-")</f>
        <v>1763</v>
      </c>
      <c r="G180" s="156">
        <f>IFERROR(VLOOKUP( CONCATENATE($D180,$F$7,$E180), Raw!$A$5:$BC$10127,MATCH(G$9,Raw!$A$3:$BC$3,0), 0), "-")</f>
        <v>1401</v>
      </c>
      <c r="H180" s="71">
        <f>IF( ISERROR(G180/F180), "-", G180/F180)</f>
        <v>0.79466817923993194</v>
      </c>
      <c r="I180" s="187">
        <f>IFERROR(VLOOKUP( CONCATENATE($D180,$F$7,$E180), Raw!$A$5:$BC$10127,MATCH(I$8,Raw!$A$3:$BC$3,0), 0), "-")</f>
        <v>1277</v>
      </c>
      <c r="J180" s="155">
        <f>IFERROR(VLOOKUP( CONCATENATE($D180,$F$7,$E180), Raw!$A$5:$BC$10127,MATCH(J$8,Raw!$A$3:$BC$3,0), 0), "-")</f>
        <v>1047</v>
      </c>
      <c r="K180" s="578">
        <f>IFERROR(VLOOKUP( CONCATENATE($D180,$F$7,$E180), Raw!$A$5:$BC$10127,MATCH(K$8,Raw!$A$3:$BC$3,0), 0)/24/60,"-")</f>
        <v>0.10394447097527336</v>
      </c>
      <c r="L180" s="579">
        <f>IFERROR(VLOOKUP( CONCATENATE($D180,$F$7,$E180), Raw!$A$5:$BC$10127,MATCH(L$8,Raw!$A$3:$BC$3,0), 0)/24/60,"-")</f>
        <v>0.14120224450811844</v>
      </c>
      <c r="P180" s="10"/>
    </row>
    <row r="181" spans="1:18" outlineLevel="1" x14ac:dyDescent="0.2">
      <c r="A181" s="248">
        <f t="shared" si="32"/>
        <v>45413</v>
      </c>
      <c r="B181" s="27"/>
      <c r="C181" s="26" t="s">
        <v>168</v>
      </c>
      <c r="D181" s="451" t="str">
        <f t="shared" ref="D181:D191" si="34">IF(B181="",D180,LEFT(B181,7))</f>
        <v>2024-25</v>
      </c>
      <c r="E181" s="452">
        <f t="shared" si="33"/>
        <v>5</v>
      </c>
      <c r="F181" s="187" t="s">
        <v>80</v>
      </c>
      <c r="G181" s="156" t="s">
        <v>80</v>
      </c>
      <c r="H181" s="71" t="s">
        <v>80</v>
      </c>
      <c r="I181" s="187">
        <f>IFERROR(VLOOKUP( CONCATENATE($D181,$F$7,$E181), Raw!$A$5:$BC$10127,MATCH(I$8,Raw!$A$3:$BC$3,0), 0), "-")</f>
        <v>1163</v>
      </c>
      <c r="J181" s="155">
        <f>IFERROR(VLOOKUP( CONCATENATE($D181,$F$7,$E181), Raw!$A$5:$BC$10127,MATCH(J$8,Raw!$A$3:$BC$3,0), 0), "-")</f>
        <v>971</v>
      </c>
      <c r="K181" s="578">
        <f>IFERROR(VLOOKUP( CONCATENATE($D181,$F$7,$E181), Raw!$A$5:$BC$10127,MATCH(K$8,Raw!$A$3:$BC$3,0), 0)/24/60,"-")</f>
        <v>0.10351513331044739</v>
      </c>
      <c r="L181" s="579">
        <f>IFERROR(VLOOKUP( CONCATENATE($D181,$F$7,$E181), Raw!$A$5:$BC$10127,MATCH(L$8,Raw!$A$3:$BC$3,0), 0)/24/60,"-")</f>
        <v>0.14761886371438376</v>
      </c>
      <c r="M181" s="10"/>
      <c r="O181" s="51"/>
    </row>
    <row r="182" spans="1:18" outlineLevel="1" x14ac:dyDescent="0.2">
      <c r="A182" s="248">
        <f t="shared" si="32"/>
        <v>45444</v>
      </c>
      <c r="B182" s="27"/>
      <c r="C182" s="26" t="s">
        <v>169</v>
      </c>
      <c r="D182" s="451" t="str">
        <f t="shared" si="34"/>
        <v>2024-25</v>
      </c>
      <c r="E182" s="452">
        <f t="shared" si="33"/>
        <v>6</v>
      </c>
      <c r="F182" s="187" t="s">
        <v>80</v>
      </c>
      <c r="G182" s="156" t="s">
        <v>80</v>
      </c>
      <c r="H182" s="71" t="s">
        <v>80</v>
      </c>
      <c r="I182" s="187">
        <f>IFERROR(VLOOKUP( CONCATENATE($D182,$F$7,$E182), Raw!$A$5:$BC$10127,MATCH(I$8,Raw!$A$3:$BC$3,0), 0), "-")</f>
        <v>1088</v>
      </c>
      <c r="J182" s="155">
        <f>IFERROR(VLOOKUP( CONCATENATE($D182,$F$7,$E182), Raw!$A$5:$BC$10127,MATCH(J$8,Raw!$A$3:$BC$3,0), 0), "-")</f>
        <v>906</v>
      </c>
      <c r="K182" s="578">
        <f>IFERROR(VLOOKUP( CONCATENATE($D182,$F$7,$E182), Raw!$A$5:$BC$10127,MATCH(K$8,Raw!$A$3:$BC$3,0), 0)/24/60,"-")</f>
        <v>0.10276168138337018</v>
      </c>
      <c r="L182" s="579">
        <f>IFERROR(VLOOKUP( CONCATENATE($D182,$F$7,$E182), Raw!$A$5:$BC$10127,MATCH(L$8,Raw!$A$3:$BC$3,0), 0)/24/60,"-")</f>
        <v>0.14916206769683588</v>
      </c>
    </row>
    <row r="183" spans="1:18" outlineLevel="1" x14ac:dyDescent="0.2">
      <c r="A183" s="248">
        <f t="shared" si="32"/>
        <v>45474</v>
      </c>
      <c r="B183" s="27"/>
      <c r="C183" s="26" t="s">
        <v>170</v>
      </c>
      <c r="D183" s="451" t="str">
        <f t="shared" si="34"/>
        <v>2024-25</v>
      </c>
      <c r="E183" s="452">
        <f t="shared" si="33"/>
        <v>7</v>
      </c>
      <c r="F183" s="187">
        <f>IFERROR(VLOOKUP( CONCATENATE($D183,$F$7,$E183), Raw!$A$5:$BC$10127,MATCH(F$9,Raw!$A$3:$BC$3,0), 0), "-")</f>
        <v>1644</v>
      </c>
      <c r="G183" s="156">
        <f>IFERROR(VLOOKUP( CONCATENATE($D183,$F$7,$E183), Raw!$A$5:$BC$10127,MATCH(G$9,Raw!$A$3:$BC$3,0), 0), "-")</f>
        <v>1263</v>
      </c>
      <c r="H183" s="71">
        <f>IF( ISERROR(G183/F183), "-", G183/F183)</f>
        <v>0.76824817518248179</v>
      </c>
      <c r="I183" s="187">
        <f>IFERROR(VLOOKUP( CONCATENATE($D183,$F$7,$E183), Raw!$A$5:$BC$10127,MATCH(I$8,Raw!$A$3:$BC$3,0), 0), "-")</f>
        <v>1132</v>
      </c>
      <c r="J183" s="155">
        <f>IFERROR(VLOOKUP( CONCATENATE($D183,$F$7,$E183), Raw!$A$5:$BC$10127,MATCH(J$8,Raw!$A$3:$BC$3,0), 0), "-")</f>
        <v>947</v>
      </c>
      <c r="K183" s="578">
        <f>IFERROR(VLOOKUP( CONCATENATE($D183,$F$7,$E183), Raw!$A$5:$BC$10127,MATCH(K$8,Raw!$A$3:$BC$3,0), 0)/24/60,"-")</f>
        <v>0.1041138683562126</v>
      </c>
      <c r="L183" s="579">
        <f>IFERROR(VLOOKUP( CONCATENATE($D183,$F$7,$E183), Raw!$A$5:$BC$10127,MATCH(L$8,Raw!$A$3:$BC$3,0), 0)/24/60,"-")</f>
        <v>0.14526252493253547</v>
      </c>
      <c r="M183" s="64"/>
      <c r="P183" s="65"/>
      <c r="Q183" s="64"/>
      <c r="R183" s="20"/>
    </row>
    <row r="184" spans="1:18" outlineLevel="1" x14ac:dyDescent="0.2">
      <c r="A184" s="248">
        <f t="shared" si="32"/>
        <v>45505</v>
      </c>
      <c r="B184" s="27"/>
      <c r="C184" s="26" t="s">
        <v>171</v>
      </c>
      <c r="D184" s="451" t="str">
        <f t="shared" si="34"/>
        <v>2024-25</v>
      </c>
      <c r="E184" s="452">
        <f t="shared" si="33"/>
        <v>8</v>
      </c>
      <c r="F184" s="187" t="s">
        <v>80</v>
      </c>
      <c r="G184" s="156" t="s">
        <v>80</v>
      </c>
      <c r="H184" s="71" t="s">
        <v>80</v>
      </c>
      <c r="I184" s="187">
        <f>IFERROR(VLOOKUP( CONCATENATE($D184,$F$7,$E184), Raw!$A$5:$BC$10127,MATCH(I$8,Raw!$A$3:$BC$3,0), 0), "-")</f>
        <v>1115</v>
      </c>
      <c r="J184" s="155">
        <f>IFERROR(VLOOKUP( CONCATENATE($D184,$F$7,$E184), Raw!$A$5:$BC$10127,MATCH(J$8,Raw!$A$3:$BC$3,0), 0), "-")</f>
        <v>908</v>
      </c>
      <c r="K184" s="578">
        <f>IFERROR(VLOOKUP( CONCATENATE($D184,$F$7,$E184), Raw!$A$5:$BC$10127,MATCH(K$8,Raw!$A$3:$BC$3,0), 0)/24/60,"-")</f>
        <v>0.10093535854136078</v>
      </c>
      <c r="L184" s="579">
        <f>IFERROR(VLOOKUP( CONCATENATE($D184,$F$7,$E184), Raw!$A$5:$BC$10127,MATCH(L$8,Raw!$A$3:$BC$3,0), 0)/24/60,"-")</f>
        <v>0.14037230788056779</v>
      </c>
      <c r="M184" s="64"/>
      <c r="P184" s="65"/>
      <c r="Q184" s="64"/>
      <c r="R184" s="20"/>
    </row>
    <row r="185" spans="1:18" outlineLevel="1" x14ac:dyDescent="0.2">
      <c r="A185" s="248">
        <f t="shared" si="32"/>
        <v>45536</v>
      </c>
      <c r="B185" s="27"/>
      <c r="C185" s="26" t="s">
        <v>172</v>
      </c>
      <c r="D185" s="451" t="str">
        <f t="shared" si="34"/>
        <v>2024-25</v>
      </c>
      <c r="E185" s="452">
        <f t="shared" si="33"/>
        <v>9</v>
      </c>
      <c r="F185" s="187" t="s">
        <v>80</v>
      </c>
      <c r="G185" s="156" t="s">
        <v>80</v>
      </c>
      <c r="H185" s="71" t="s">
        <v>80</v>
      </c>
      <c r="I185" s="187">
        <f>IFERROR(VLOOKUP( CONCATENATE($D185,$F$7,$E185), Raw!$A$5:$BC$10127,MATCH(I$8,Raw!$A$3:$BC$3,0), 0), "-")</f>
        <v>1124</v>
      </c>
      <c r="J185" s="155">
        <f>IFERROR(VLOOKUP( CONCATENATE($D185,$F$7,$E185), Raw!$A$5:$BC$10127,MATCH(J$8,Raw!$A$3:$BC$3,0), 0), "-")</f>
        <v>906</v>
      </c>
      <c r="K185" s="578">
        <f>IFERROR(VLOOKUP( CONCATENATE($D185,$F$7,$E185), Raw!$A$5:$BC$10127,MATCH(K$8,Raw!$A$3:$BC$3,0), 0)/24/60,"-")</f>
        <v>0.10487414152563163</v>
      </c>
      <c r="L185" s="579">
        <f>IFERROR(VLOOKUP( CONCATENATE($D185,$F$7,$E185), Raw!$A$5:$BC$10127,MATCH(L$8,Raw!$A$3:$BC$3,0), 0)/24/60,"-")</f>
        <v>0.15111938925680646</v>
      </c>
    </row>
    <row r="186" spans="1:18" outlineLevel="1" x14ac:dyDescent="0.2">
      <c r="A186" s="248">
        <f t="shared" si="32"/>
        <v>45566</v>
      </c>
      <c r="B186" s="27"/>
      <c r="C186" s="26" t="s">
        <v>173</v>
      </c>
      <c r="D186" s="451" t="str">
        <f t="shared" si="34"/>
        <v>2024-25</v>
      </c>
      <c r="E186" s="452">
        <f t="shared" si="33"/>
        <v>10</v>
      </c>
      <c r="F186" s="187">
        <f>IFERROR(VLOOKUP( CONCATENATE($D186,$F$7,$E186), Raw!$A$5:$BC$10127,MATCH(F$9,Raw!$A$3:$BC$3,0), 0), "-")</f>
        <v>1770</v>
      </c>
      <c r="G186" s="156">
        <f>IFERROR(VLOOKUP( CONCATENATE($D186,$F$7,$E186), Raw!$A$5:$BC$10127,MATCH(G$9,Raw!$A$3:$BC$3,0), 0), "-")</f>
        <v>1385</v>
      </c>
      <c r="H186" s="71">
        <f>IF( ISERROR(G186/F186), "-", G186/F186)</f>
        <v>0.78248587570621464</v>
      </c>
      <c r="I186" s="187">
        <f>IFERROR(VLOOKUP( CONCATENATE($D186,$F$7,$E186), Raw!$A$5:$BC$10127,MATCH(I$8,Raw!$A$3:$BC$3,0), 0), "-")</f>
        <v>1082</v>
      </c>
      <c r="J186" s="155">
        <f>IFERROR(VLOOKUP( CONCATENATE($D186,$F$7,$E186), Raw!$A$5:$BC$10127,MATCH(J$8,Raw!$A$3:$BC$3,0), 0), "-")</f>
        <v>887</v>
      </c>
      <c r="K186" s="578">
        <f>IFERROR(VLOOKUP( CONCATENATE($D186,$F$7,$E186), Raw!$A$5:$BC$10127,MATCH(K$8,Raw!$A$3:$BC$3,0), 0)/24/60,"-")</f>
        <v>0.11050826756858326</v>
      </c>
      <c r="L186" s="579">
        <f>IFERROR(VLOOKUP( CONCATENATE($D186,$F$7,$E186), Raw!$A$5:$BC$10127,MATCH(L$8,Raw!$A$3:$BC$3,0), 0)/24/60,"-")</f>
        <v>0.15856147438306403</v>
      </c>
    </row>
    <row r="187" spans="1:18" outlineLevel="1" x14ac:dyDescent="0.2">
      <c r="A187" s="248">
        <f t="shared" si="32"/>
        <v>45597</v>
      </c>
      <c r="B187" s="27"/>
      <c r="C187" s="26" t="s">
        <v>174</v>
      </c>
      <c r="D187" s="451" t="str">
        <f t="shared" si="34"/>
        <v>2024-25</v>
      </c>
      <c r="E187" s="452">
        <f t="shared" si="33"/>
        <v>11</v>
      </c>
      <c r="F187" s="187" t="s">
        <v>80</v>
      </c>
      <c r="G187" s="156" t="s">
        <v>80</v>
      </c>
      <c r="H187" s="71" t="s">
        <v>80</v>
      </c>
      <c r="I187" s="187">
        <f>IFERROR(VLOOKUP( CONCATENATE($D187,$F$7,$E187), Raw!$A$5:$BC$10127,MATCH(I$8,Raw!$A$3:$BC$3,0), 0), "-")</f>
        <v>1030</v>
      </c>
      <c r="J187" s="155">
        <f>IFERROR(VLOOKUP( CONCATENATE($D187,$F$7,$E187), Raw!$A$5:$BC$10127,MATCH(J$8,Raw!$A$3:$BC$3,0), 0), "-")</f>
        <v>852</v>
      </c>
      <c r="K187" s="578">
        <f>IFERROR(VLOOKUP( CONCATENATE($D187,$F$7,$E187), Raw!$A$5:$BC$10127,MATCH(K$8,Raw!$A$3:$BC$3,0), 0)/24/60,"-")</f>
        <v>0.10823144887845591</v>
      </c>
      <c r="L187" s="579">
        <f>IFERROR(VLOOKUP( CONCATENATE($D187,$F$7,$E187), Raw!$A$5:$BC$10127,MATCH(L$8,Raw!$A$3:$BC$3,0), 0)/24/60,"-")</f>
        <v>0.15231318466353677</v>
      </c>
    </row>
    <row r="188" spans="1:18" outlineLevel="1" x14ac:dyDescent="0.2">
      <c r="A188" s="248">
        <f t="shared" si="32"/>
        <v>45627</v>
      </c>
      <c r="B188" s="27"/>
      <c r="C188" s="26" t="s">
        <v>175</v>
      </c>
      <c r="D188" s="451" t="str">
        <f t="shared" si="34"/>
        <v>2024-25</v>
      </c>
      <c r="E188" s="452">
        <f t="shared" si="33"/>
        <v>12</v>
      </c>
      <c r="F188" s="187" t="s">
        <v>80</v>
      </c>
      <c r="G188" s="156" t="s">
        <v>80</v>
      </c>
      <c r="H188" s="71" t="s">
        <v>80</v>
      </c>
      <c r="I188" s="187">
        <f>IFERROR(VLOOKUP( CONCATENATE($D188,$F$7,$E188), Raw!$A$5:$BC$10127,MATCH(I$8,Raw!$A$3:$BC$3,0), 0), "-")</f>
        <v>1012</v>
      </c>
      <c r="J188" s="155">
        <f>IFERROR(VLOOKUP( CONCATENATE($D188,$F$7,$E188), Raw!$A$5:$BC$10127,MATCH(J$8,Raw!$A$3:$BC$3,0), 0), "-")</f>
        <v>831</v>
      </c>
      <c r="K188" s="578">
        <f>IFERROR(VLOOKUP( CONCATENATE($D188,$F$7,$E188), Raw!$A$5:$BC$10127,MATCH(K$8,Raw!$A$3:$BC$3,0), 0)/24/60,"-")</f>
        <v>0.11183563979141599</v>
      </c>
      <c r="L188" s="579">
        <f>IFERROR(VLOOKUP( CONCATENATE($D188,$F$7,$E188), Raw!$A$5:$BC$10127,MATCH(L$8,Raw!$A$3:$BC$3,0), 0)/24/60,"-")</f>
        <v>0.16288674956544993</v>
      </c>
      <c r="M188" s="64"/>
      <c r="P188" s="65"/>
      <c r="Q188" s="64"/>
      <c r="R188" s="20"/>
    </row>
    <row r="189" spans="1:18" outlineLevel="1" x14ac:dyDescent="0.2">
      <c r="A189" s="248">
        <f t="shared" si="32"/>
        <v>45658</v>
      </c>
      <c r="B189" s="27"/>
      <c r="C189" s="26" t="s">
        <v>176</v>
      </c>
      <c r="D189" s="451" t="str">
        <f t="shared" si="34"/>
        <v>2024-25</v>
      </c>
      <c r="E189" s="452">
        <f t="shared" si="33"/>
        <v>1</v>
      </c>
      <c r="F189" s="187">
        <f>IFERROR(VLOOKUP( CONCATENATE($D189,$F$7,$E189), Raw!$A$5:$BC$10127,MATCH(F$9,Raw!$A$3:$BC$3,0), 0), "-")</f>
        <v>1779</v>
      </c>
      <c r="G189" s="156">
        <f>IFERROR(VLOOKUP( CONCATENATE($D189,$F$7,$E189), Raw!$A$5:$BC$10127,MATCH(G$9,Raw!$A$3:$BC$3,0), 0), "-")</f>
        <v>1466</v>
      </c>
      <c r="H189" s="71">
        <f>IF( ISERROR(G189/F189), "-", G189/F189)</f>
        <v>0.82405845980888137</v>
      </c>
      <c r="I189" s="187">
        <f>IFERROR(VLOOKUP( CONCATENATE($D189,$F$7,$E189), Raw!$A$5:$BC$10127,MATCH(I$8,Raw!$A$3:$BC$3,0), 0), "-")</f>
        <v>1096</v>
      </c>
      <c r="J189" s="155">
        <f>IFERROR(VLOOKUP( CONCATENATE($D189,$F$7,$E189), Raw!$A$5:$BC$10127,MATCH(J$8,Raw!$A$3:$BC$3,0), 0), "-")</f>
        <v>912</v>
      </c>
      <c r="K189" s="578">
        <f>IFERROR(VLOOKUP( CONCATENATE($D189,$F$7,$E189), Raw!$A$5:$BC$10127,MATCH(K$8,Raw!$A$3:$BC$3,0), 0)/24/60,"-")</f>
        <v>0.1052022417153997</v>
      </c>
      <c r="L189" s="579">
        <f>IFERROR(VLOOKUP( CONCATENATE($D189,$F$7,$E189), Raw!$A$5:$BC$10127,MATCH(L$8,Raw!$A$3:$BC$3,0), 0)/24/60,"-")</f>
        <v>0.14481435794346978</v>
      </c>
      <c r="M189" s="64"/>
      <c r="P189" s="65"/>
      <c r="Q189" s="64"/>
      <c r="R189" s="20"/>
    </row>
    <row r="190" spans="1:18" outlineLevel="1" x14ac:dyDescent="0.2">
      <c r="A190" s="248">
        <f t="shared" si="32"/>
        <v>45689</v>
      </c>
      <c r="B190" s="27"/>
      <c r="C190" s="26" t="s">
        <v>177</v>
      </c>
      <c r="D190" s="451" t="str">
        <f t="shared" si="34"/>
        <v>2024-25</v>
      </c>
      <c r="E190" s="452">
        <f t="shared" si="33"/>
        <v>2</v>
      </c>
      <c r="F190" s="187" t="s">
        <v>80</v>
      </c>
      <c r="G190" s="156" t="s">
        <v>80</v>
      </c>
      <c r="H190" s="71" t="s">
        <v>80</v>
      </c>
      <c r="I190" s="187">
        <f>IFERROR(VLOOKUP( CONCATENATE($D190,$F$7,$E190), Raw!$A$5:$BC$10127,MATCH(I$8,Raw!$A$3:$BC$3,0), 0), "-")</f>
        <v>1028</v>
      </c>
      <c r="J190" s="155">
        <f>IFERROR(VLOOKUP( CONCATENATE($D190,$F$7,$E190), Raw!$A$5:$BC$10127,MATCH(J$8,Raw!$A$3:$BC$3,0), 0), "-")</f>
        <v>863</v>
      </c>
      <c r="K190" s="578">
        <f>IFERROR(VLOOKUP( CONCATENATE($D190,$F$7,$E190), Raw!$A$5:$BC$10127,MATCH(K$8,Raw!$A$3:$BC$3,0), 0)/24/60,"-")</f>
        <v>0.10152970902536376</v>
      </c>
      <c r="L190" s="579">
        <f>IFERROR(VLOOKUP( CONCATENATE($D190,$F$7,$E190), Raw!$A$5:$BC$10127,MATCH(L$8,Raw!$A$3:$BC$3,0), 0)/24/60,"-")</f>
        <v>0.13975972061284922</v>
      </c>
      <c r="M190" s="64"/>
      <c r="P190" s="65"/>
      <c r="Q190" s="64"/>
      <c r="R190" s="20"/>
    </row>
    <row r="191" spans="1:18" outlineLevel="1" x14ac:dyDescent="0.2">
      <c r="A191" s="248">
        <f t="shared" si="32"/>
        <v>45717</v>
      </c>
      <c r="B191" s="27"/>
      <c r="C191" s="26" t="s">
        <v>178</v>
      </c>
      <c r="D191" s="451" t="str">
        <f t="shared" si="34"/>
        <v>2024-25</v>
      </c>
      <c r="E191" s="452">
        <f t="shared" si="33"/>
        <v>3</v>
      </c>
      <c r="F191" s="187" t="s">
        <v>80</v>
      </c>
      <c r="G191" s="156" t="s">
        <v>80</v>
      </c>
      <c r="H191" s="71" t="s">
        <v>80</v>
      </c>
      <c r="I191" s="187">
        <f>IFERROR(VLOOKUP( CONCATENATE($D191,$F$7,$E191), Raw!$A$5:$BC$10127,MATCH(I$8,Raw!$A$3:$BC$3,0), 0), "-")</f>
        <v>1164</v>
      </c>
      <c r="J191" s="155">
        <f>IFERROR(VLOOKUP( CONCATENATE($D191,$F$7,$E191), Raw!$A$5:$BC$10127,MATCH(J$8,Raw!$A$3:$BC$3,0), 0), "-")</f>
        <v>992</v>
      </c>
      <c r="K191" s="578">
        <f>IFERROR(VLOOKUP( CONCATENATE($D191,$F$7,$E191), Raw!$A$5:$BC$10127,MATCH(K$8,Raw!$A$3:$BC$3,0), 0)/24/60,"-")</f>
        <v>0.10247955869175628</v>
      </c>
      <c r="L191" s="579">
        <f>IFERROR(VLOOKUP( CONCATENATE($D191,$F$7,$E191), Raw!$A$5:$BC$10127,MATCH(L$8,Raw!$A$3:$BC$3,0), 0)/24/60,"-")</f>
        <v>0.13787172379032256</v>
      </c>
      <c r="M191" s="64"/>
      <c r="P191" s="65"/>
      <c r="Q191" s="64"/>
      <c r="R191" s="20"/>
    </row>
    <row r="192" spans="1:18" x14ac:dyDescent="0.2">
      <c r="A192" s="248"/>
      <c r="B192" s="31"/>
      <c r="C192" s="30" t="s">
        <v>205</v>
      </c>
      <c r="D192" s="453"/>
      <c r="E192" s="454"/>
      <c r="F192" s="186">
        <f>SUM(F180:F191)</f>
        <v>6956</v>
      </c>
      <c r="G192" s="157">
        <f>SUM(G180:G191)</f>
        <v>5515</v>
      </c>
      <c r="H192" s="72">
        <f>IF( ISERROR(G192/F192), "-", G192/F192)</f>
        <v>0.79284071305347903</v>
      </c>
      <c r="I192" s="186">
        <f>IFERROR(SUM(I180:I191), "-")</f>
        <v>13311</v>
      </c>
      <c r="J192" s="414">
        <f>IFERROR(SUM(J180:J191), "-")</f>
        <v>11022</v>
      </c>
      <c r="K192" s="580">
        <f>IFERROR(SUMPRODUCT($J180:$J191,K180:K191)/$J192,"-")</f>
        <v>0.10489021956087828</v>
      </c>
      <c r="L192" s="581">
        <f>IFERROR(SUMPRODUCT($J180:$J191,L180:L191)/$J192,"-")</f>
        <v>0.14729442629891729</v>
      </c>
      <c r="M192" s="64"/>
      <c r="P192" s="65"/>
      <c r="Q192" s="64"/>
      <c r="R192" s="20"/>
    </row>
    <row r="193" spans="1:18" x14ac:dyDescent="0.2">
      <c r="A193" s="248">
        <f t="shared" ref="A193:A204" si="35">DATE(LEFT(D193,4)+IF(E193&lt;4,1,0),E193,1)</f>
        <v>45748</v>
      </c>
      <c r="B193" s="27" t="s">
        <v>206</v>
      </c>
      <c r="C193" s="247" t="s">
        <v>167</v>
      </c>
      <c r="D193" s="449" t="str">
        <f>IF(B193="",C192,LEFT(B193,7))</f>
        <v>2025-26</v>
      </c>
      <c r="E193" s="450">
        <f t="shared" ref="E193:E204" si="36">MONTH(1&amp;LEFT(C193,3))</f>
        <v>4</v>
      </c>
      <c r="F193" s="187">
        <f>IFERROR(VLOOKUP( CONCATENATE($D193,$F$7,$E193), Raw!$A$5:$BC$10127,MATCH(F$9,Raw!$A$3:$BC$3,0), 0), "-")</f>
        <v>1709</v>
      </c>
      <c r="G193" s="156">
        <f>IFERROR(VLOOKUP( CONCATENATE($D193,$F$7,$E193), Raw!$A$5:$BC$10127,MATCH(G$9,Raw!$A$3:$BC$3,0), 0), "-")</f>
        <v>1383</v>
      </c>
      <c r="H193" s="71">
        <f>IF( ISERROR(G193/F193), "-", G193/F193)</f>
        <v>0.80924517261556461</v>
      </c>
      <c r="I193" s="187">
        <f>IFERROR(VLOOKUP( CONCATENATE($D193,$F$7,$E193), Raw!$A$5:$BC$10127,MATCH(I$8,Raw!$A$3:$BC$3,0), 0), "-")</f>
        <v>1123</v>
      </c>
      <c r="J193" s="155">
        <f>IFERROR(VLOOKUP( CONCATENATE($D193,$F$7,$E193), Raw!$A$5:$BC$10127,MATCH(J$8,Raw!$A$3:$BC$3,0), 0), "-")</f>
        <v>918</v>
      </c>
      <c r="K193" s="578">
        <f>IFERROR(VLOOKUP( CONCATENATE($D193,$F$7,$E193), Raw!$A$5:$BC$10127,MATCH(K$8,Raw!$A$3:$BC$3,0), 0)/24/60,"-")</f>
        <v>0.10107722101186162</v>
      </c>
      <c r="L193" s="579">
        <f>IFERROR(VLOOKUP( CONCATENATE($D193,$F$7,$E193), Raw!$A$5:$BC$10127,MATCH(L$8,Raw!$A$3:$BC$3,0), 0)/24/60,"-")</f>
        <v>0.1371129871701767</v>
      </c>
      <c r="P193" s="10"/>
    </row>
    <row r="194" spans="1:18" x14ac:dyDescent="0.2">
      <c r="A194" s="248">
        <f t="shared" si="35"/>
        <v>45778</v>
      </c>
      <c r="B194" s="27"/>
      <c r="C194" s="26" t="s">
        <v>168</v>
      </c>
      <c r="D194" s="451" t="str">
        <f t="shared" ref="D194:D204" si="37">IF(B194="",D193,LEFT(B194,7))</f>
        <v>2025-26</v>
      </c>
      <c r="E194" s="452">
        <f t="shared" si="36"/>
        <v>5</v>
      </c>
      <c r="F194" s="187" t="s">
        <v>80</v>
      </c>
      <c r="G194" s="156" t="s">
        <v>80</v>
      </c>
      <c r="H194" s="71" t="s">
        <v>80</v>
      </c>
      <c r="I194" s="187">
        <f>IFERROR(VLOOKUP( CONCATENATE($D194,$F$7,$E194), Raw!$A$5:$BC$10127,MATCH(I$8,Raw!$A$3:$BC$3,0), 0), "-")</f>
        <v>1170</v>
      </c>
      <c r="J194" s="155">
        <f>IFERROR(VLOOKUP( CONCATENATE($D194,$F$7,$E194), Raw!$A$5:$BC$10127,MATCH(J$8,Raw!$A$3:$BC$3,0), 0), "-")</f>
        <v>976</v>
      </c>
      <c r="K194" s="578">
        <f>IFERROR(VLOOKUP( CONCATENATE($D194,$F$7,$E194), Raw!$A$5:$BC$10127,MATCH(K$8,Raw!$A$3:$BC$3,0), 0)/24/60,"-")</f>
        <v>0.10364867941712196</v>
      </c>
      <c r="L194" s="579">
        <f>IFERROR(VLOOKUP( CONCATENATE($D194,$F$7,$E194), Raw!$A$5:$BC$10127,MATCH(L$8,Raw!$A$3:$BC$3,0), 0)/24/60,"-")</f>
        <v>0.1425015653460838</v>
      </c>
      <c r="M194" s="10"/>
      <c r="O194" s="51"/>
    </row>
    <row r="195" spans="1:18" x14ac:dyDescent="0.2">
      <c r="A195" s="248">
        <f t="shared" si="35"/>
        <v>45809</v>
      </c>
      <c r="B195" s="27"/>
      <c r="C195" s="26" t="s">
        <v>169</v>
      </c>
      <c r="D195" s="451" t="str">
        <f t="shared" si="37"/>
        <v>2025-26</v>
      </c>
      <c r="E195" s="452">
        <f t="shared" si="36"/>
        <v>6</v>
      </c>
      <c r="F195" s="187" t="s">
        <v>80</v>
      </c>
      <c r="G195" s="156" t="s">
        <v>80</v>
      </c>
      <c r="H195" s="71" t="s">
        <v>80</v>
      </c>
      <c r="I195" s="187">
        <f>IFERROR(VLOOKUP( CONCATENATE($D195,$F$7,$E195), Raw!$A$5:$BC$10127,MATCH(I$8,Raw!$A$3:$BC$3,0), 0), "-")</f>
        <v>1079</v>
      </c>
      <c r="J195" s="155">
        <f>IFERROR(VLOOKUP( CONCATENATE($D195,$F$7,$E195), Raw!$A$5:$BC$10127,MATCH(J$8,Raw!$A$3:$BC$3,0), 0), "-")</f>
        <v>846</v>
      </c>
      <c r="K195" s="578">
        <f>IFERROR(VLOOKUP( CONCATENATE($D195,$F$7,$E195), Raw!$A$5:$BC$10127,MATCH(K$8,Raw!$A$3:$BC$3,0), 0)/24/60,"-")</f>
        <v>0.1019199829261886</v>
      </c>
      <c r="L195" s="579">
        <f>IFERROR(VLOOKUP( CONCATENATE($D195,$F$7,$E195), Raw!$A$5:$BC$10127,MATCH(L$8,Raw!$A$3:$BC$3,0), 0)/24/60,"-")</f>
        <v>0.13690668505384818</v>
      </c>
    </row>
    <row r="196" spans="1:18" x14ac:dyDescent="0.2">
      <c r="A196" s="248">
        <f t="shared" si="35"/>
        <v>45839</v>
      </c>
      <c r="B196" s="27"/>
      <c r="C196" s="26" t="s">
        <v>170</v>
      </c>
      <c r="D196" s="451" t="str">
        <f t="shared" si="37"/>
        <v>2025-26</v>
      </c>
      <c r="E196" s="452">
        <f t="shared" si="36"/>
        <v>7</v>
      </c>
      <c r="F196" s="187">
        <f>IFERROR(VLOOKUP( CONCATENATE($D196,$F$7,$E196), Raw!$A$5:$BC$10127,MATCH(F$9,Raw!$A$3:$BC$3,0), 0), "-")</f>
        <v>1636</v>
      </c>
      <c r="G196" s="156">
        <f>IFERROR(VLOOKUP( CONCATENATE($D196,$F$7,$E196), Raw!$A$5:$BC$10127,MATCH(G$9,Raw!$A$3:$BC$3,0), 0), "-")</f>
        <v>1382</v>
      </c>
      <c r="H196" s="71">
        <f>IF( ISERROR(G196/F196), "-", G196/F196)</f>
        <v>0.84474327628361856</v>
      </c>
      <c r="I196" s="187">
        <f>IFERROR(VLOOKUP( CONCATENATE($D196,$F$7,$E196), Raw!$A$5:$BC$10127,MATCH(I$8,Raw!$A$3:$BC$3,0), 0), "-")</f>
        <v>1036</v>
      </c>
      <c r="J196" s="155">
        <f>IFERROR(VLOOKUP( CONCATENATE($D196,$F$7,$E196), Raw!$A$5:$BC$10127,MATCH(J$8,Raw!$A$3:$BC$3,0), 0), "-")</f>
        <v>842</v>
      </c>
      <c r="K196" s="578">
        <f>IFERROR(VLOOKUP( CONCATENATE($D196,$F$7,$E196), Raw!$A$5:$BC$10127,MATCH(K$8,Raw!$A$3:$BC$3,0), 0)/24/60,"-")</f>
        <v>9.9078747690683547E-2</v>
      </c>
      <c r="L196" s="579">
        <f>IFERROR(VLOOKUP( CONCATENATE($D196,$F$7,$E196), Raw!$A$5:$BC$10127,MATCH(L$8,Raw!$A$3:$BC$3,0), 0)/24/60,"-")</f>
        <v>0.13579605436790709</v>
      </c>
      <c r="M196" s="64"/>
      <c r="P196" s="65"/>
      <c r="Q196" s="64"/>
      <c r="R196" s="20"/>
    </row>
    <row r="197" spans="1:18" x14ac:dyDescent="0.2">
      <c r="A197" s="248">
        <f t="shared" si="35"/>
        <v>45870</v>
      </c>
      <c r="B197" s="27"/>
      <c r="C197" s="26" t="s">
        <v>171</v>
      </c>
      <c r="D197" s="451" t="str">
        <f t="shared" si="37"/>
        <v>2025-26</v>
      </c>
      <c r="E197" s="452">
        <f t="shared" si="36"/>
        <v>8</v>
      </c>
      <c r="F197" s="187" t="s">
        <v>80</v>
      </c>
      <c r="G197" s="156" t="s">
        <v>80</v>
      </c>
      <c r="H197" s="71" t="s">
        <v>80</v>
      </c>
      <c r="I197" s="187">
        <f>IFERROR(VLOOKUP( CONCATENATE($D197,$F$7,$E197), Raw!$A$5:$BC$10127,MATCH(I$8,Raw!$A$3:$BC$3,0), 0), "-")</f>
        <v>1017</v>
      </c>
      <c r="J197" s="155">
        <f>IFERROR(VLOOKUP( CONCATENATE($D197,$F$7,$E197), Raw!$A$5:$BC$10127,MATCH(J$8,Raw!$A$3:$BC$3,0), 0), "-")</f>
        <v>816</v>
      </c>
      <c r="K197" s="578">
        <f>IFERROR(VLOOKUP( CONCATENATE($D197,$F$7,$E197), Raw!$A$5:$BC$10127,MATCH(K$8,Raw!$A$3:$BC$3,0), 0)/24/60,"-")</f>
        <v>9.8884293300653681E-2</v>
      </c>
      <c r="L197" s="579">
        <f>IFERROR(VLOOKUP( CONCATENATE($D197,$F$7,$E197), Raw!$A$5:$BC$10127,MATCH(L$8,Raw!$A$3:$BC$3,0), 0)/24/60,"-")</f>
        <v>0.13165049700435733</v>
      </c>
      <c r="M197" s="64"/>
      <c r="P197" s="65"/>
      <c r="Q197" s="64"/>
      <c r="R197" s="20"/>
    </row>
    <row r="198" spans="1:18" x14ac:dyDescent="0.2">
      <c r="A198" s="248">
        <f t="shared" si="35"/>
        <v>45901</v>
      </c>
      <c r="B198" s="27"/>
      <c r="C198" s="26" t="s">
        <v>172</v>
      </c>
      <c r="D198" s="451" t="str">
        <f t="shared" si="37"/>
        <v>2025-26</v>
      </c>
      <c r="E198" s="452">
        <f t="shared" si="36"/>
        <v>9</v>
      </c>
      <c r="F198" s="187" t="s">
        <v>80</v>
      </c>
      <c r="G198" s="156" t="s">
        <v>80</v>
      </c>
      <c r="H198" s="71" t="s">
        <v>80</v>
      </c>
      <c r="I198" s="187">
        <f>IFERROR(VLOOKUP( CONCATENATE($D198,$F$7,$E198), Raw!$A$5:$BC$10127,MATCH(I$8,Raw!$A$3:$BC$3,0), 0), "-")</f>
        <v>1032</v>
      </c>
      <c r="J198" s="155">
        <f>IFERROR(VLOOKUP( CONCATENATE($D198,$F$7,$E198), Raw!$A$5:$BC$10127,MATCH(J$8,Raw!$A$3:$BC$3,0), 0), "-")</f>
        <v>856</v>
      </c>
      <c r="K198" s="578">
        <f>IFERROR(VLOOKUP( CONCATENATE($D198,$F$7,$E198), Raw!$A$5:$BC$10127,MATCH(K$8,Raw!$A$3:$BC$3,0), 0)/24/60,"-")</f>
        <v>9.9900214174454813E-2</v>
      </c>
      <c r="L198" s="579">
        <f>IFERROR(VLOOKUP( CONCATENATE($D198,$F$7,$E198), Raw!$A$5:$BC$10127,MATCH(L$8,Raw!$A$3:$BC$3,0), 0)/24/60,"-")</f>
        <v>0.13230594496365522</v>
      </c>
    </row>
    <row r="199" spans="1:18" x14ac:dyDescent="0.2">
      <c r="A199" s="248">
        <f t="shared" si="35"/>
        <v>45931</v>
      </c>
      <c r="B199" s="27"/>
      <c r="C199" s="26" t="s">
        <v>173</v>
      </c>
      <c r="D199" s="451" t="str">
        <f t="shared" si="37"/>
        <v>2025-26</v>
      </c>
      <c r="E199" s="452">
        <f t="shared" si="36"/>
        <v>10</v>
      </c>
      <c r="F199" s="187">
        <f>IFERROR(VLOOKUP( CONCATENATE($D199,$F$7,$E199), Raw!$A$5:$BC$10127,MATCH(F$9,Raw!$A$3:$BC$3,0), 0), "-")</f>
        <v>1796</v>
      </c>
      <c r="G199" s="156">
        <f>IFERROR(VLOOKUP( CONCATENATE($D199,$F$7,$E199), Raw!$A$5:$BC$10127,MATCH(G$9,Raw!$A$3:$BC$3,0), 0), "-")</f>
        <v>1483</v>
      </c>
      <c r="H199" s="71">
        <f>IF( ISERROR(G199/F199), "-", G199/F199)</f>
        <v>0.82572383073496658</v>
      </c>
      <c r="I199" s="187">
        <f>IFERROR(VLOOKUP( CONCATENATE($D199,$F$7,$E199), Raw!$A$5:$BC$10127,MATCH(I$8,Raw!$A$3:$BC$3,0), 0), "-")</f>
        <v>1028</v>
      </c>
      <c r="J199" s="155">
        <f>IFERROR(VLOOKUP( CONCATENATE($D199,$F$7,$E199), Raw!$A$5:$BC$10127,MATCH(J$8,Raw!$A$3:$BC$3,0), 0), "-")</f>
        <v>855</v>
      </c>
      <c r="K199" s="578">
        <f>IFERROR(VLOOKUP( CONCATENATE($D199,$F$7,$E199), Raw!$A$5:$BC$10127,MATCH(K$8,Raw!$A$3:$BC$3,0), 0)/24/60,"-")</f>
        <v>0.10152046783625734</v>
      </c>
      <c r="L199" s="579">
        <f>IFERROR(VLOOKUP( CONCATENATE($D199,$F$7,$E199), Raw!$A$5:$BC$10127,MATCH(L$8,Raw!$A$3:$BC$3,0), 0)/24/60,"-")</f>
        <v>0.13847027290448344</v>
      </c>
    </row>
    <row r="200" spans="1:18" x14ac:dyDescent="0.2">
      <c r="A200" s="248">
        <f t="shared" si="35"/>
        <v>45962</v>
      </c>
      <c r="B200" s="27"/>
      <c r="C200" s="26" t="s">
        <v>174</v>
      </c>
      <c r="D200" s="451" t="str">
        <f t="shared" si="37"/>
        <v>2025-26</v>
      </c>
      <c r="E200" s="452">
        <f t="shared" si="36"/>
        <v>11</v>
      </c>
      <c r="F200" s="187" t="s">
        <v>80</v>
      </c>
      <c r="G200" s="156" t="s">
        <v>80</v>
      </c>
      <c r="H200" s="71" t="s">
        <v>80</v>
      </c>
      <c r="I200" s="187">
        <f>IFERROR(VLOOKUP( CONCATENATE($D200,$F$7,$E200), Raw!$A$5:$BC$10127,MATCH(I$8,Raw!$A$3:$BC$3,0), 0), "-")</f>
        <v>1013</v>
      </c>
      <c r="J200" s="155">
        <f>IFERROR(VLOOKUP( CONCATENATE($D200,$F$7,$E200), Raw!$A$5:$BC$10127,MATCH(J$8,Raw!$A$3:$BC$3,0), 0), "-")</f>
        <v>800</v>
      </c>
      <c r="K200" s="578">
        <f>IFERROR(VLOOKUP( CONCATENATE($D200,$F$7,$E200), Raw!$A$5:$BC$10127,MATCH(K$8,Raw!$A$3:$BC$3,0), 0)/24/60,"-")</f>
        <v>0.10559635417256945</v>
      </c>
      <c r="L200" s="579">
        <f>IFERROR(VLOOKUP( CONCATENATE($D200,$F$7,$E200), Raw!$A$5:$BC$10127,MATCH(L$8,Raw!$A$3:$BC$3,0), 0)/24/60,"-")</f>
        <v>0.14376857638888887</v>
      </c>
    </row>
    <row r="201" spans="1:18" x14ac:dyDescent="0.2">
      <c r="A201" s="248">
        <f t="shared" si="35"/>
        <v>45992</v>
      </c>
      <c r="B201" s="27"/>
      <c r="C201" s="26" t="s">
        <v>175</v>
      </c>
      <c r="D201" s="451" t="str">
        <f t="shared" si="37"/>
        <v>2025-26</v>
      </c>
      <c r="E201" s="452">
        <f t="shared" si="36"/>
        <v>12</v>
      </c>
      <c r="F201" s="187" t="s">
        <v>80</v>
      </c>
      <c r="G201" s="156" t="s">
        <v>80</v>
      </c>
      <c r="H201" s="71" t="s">
        <v>80</v>
      </c>
      <c r="I201" s="187">
        <f>IFERROR(VLOOKUP( CONCATENATE($D201,$F$7,$E201), Raw!$A$5:$BC$10127,MATCH(I$8,Raw!$A$3:$BC$3,0), 0), "-")</f>
        <v>1019</v>
      </c>
      <c r="J201" s="155">
        <f>IFERROR(VLOOKUP( CONCATENATE($D201,$F$7,$E201), Raw!$A$5:$BC$10127,MATCH(J$8,Raw!$A$3:$BC$3,0), 0), "-")</f>
        <v>868</v>
      </c>
      <c r="K201" s="578">
        <f>IFERROR(VLOOKUP( CONCATENATE($D201,$F$7,$E201), Raw!$A$5:$BC$10127,MATCH(K$8,Raw!$A$3:$BC$3,0), 0)/24/60,"-")</f>
        <v>0.10600838453541027</v>
      </c>
      <c r="L201" s="579">
        <f>IFERROR(VLOOKUP( CONCATENATE($D201,$F$7,$E201), Raw!$A$5:$BC$10127,MATCH(L$8,Raw!$A$3:$BC$3,0), 0)/24/60,"-")</f>
        <v>0.14530913978494628</v>
      </c>
      <c r="M201" s="64"/>
      <c r="P201" s="65"/>
      <c r="Q201" s="64"/>
      <c r="R201" s="20"/>
    </row>
    <row r="202" spans="1:18" x14ac:dyDescent="0.2">
      <c r="A202" s="248">
        <f t="shared" si="35"/>
        <v>46023</v>
      </c>
      <c r="B202" s="27"/>
      <c r="C202" s="26" t="s">
        <v>176</v>
      </c>
      <c r="D202" s="451" t="str">
        <f t="shared" si="37"/>
        <v>2025-26</v>
      </c>
      <c r="E202" s="452">
        <f t="shared" si="36"/>
        <v>1</v>
      </c>
      <c r="F202" s="187">
        <f>IFERROR(VLOOKUP( CONCATENATE($D202,$F$7,$E202), Raw!$A$5:$BC$10127,MATCH(F$9,Raw!$A$3:$BC$3,0), 0), "-")</f>
        <v>1772</v>
      </c>
      <c r="G202" s="156">
        <f>IFERROR(VLOOKUP( CONCATENATE($D202,$F$7,$E202), Raw!$A$5:$BC$10127,MATCH(G$9,Raw!$A$3:$BC$3,0), 0), "-")</f>
        <v>1512</v>
      </c>
      <c r="H202" s="71">
        <f>IF( ISERROR(G202/F202), "-", G202/F202)</f>
        <v>0.85327313769751689</v>
      </c>
      <c r="I202" s="187">
        <f>IFERROR(VLOOKUP( CONCATENATE($D202,$F$7,$E202), Raw!$A$5:$BC$10127,MATCH(I$8,Raw!$A$3:$BC$3,0), 0), "-")</f>
        <v>1102</v>
      </c>
      <c r="J202" s="155">
        <f>IFERROR(VLOOKUP( CONCATENATE($D202,$F$7,$E202), Raw!$A$5:$BC$10127,MATCH(J$8,Raw!$A$3:$BC$3,0), 0), "-")</f>
        <v>910</v>
      </c>
      <c r="K202" s="578">
        <f>IFERROR(VLOOKUP( CONCATENATE($D202,$F$7,$E202), Raw!$A$5:$BC$10127,MATCH(K$8,Raw!$A$3:$BC$3,0), 0)/24/60,"-")</f>
        <v>0.1076503357809829</v>
      </c>
      <c r="L202" s="579">
        <f>IFERROR(VLOOKUP( CONCATENATE($D202,$F$7,$E202), Raw!$A$5:$BC$10127,MATCH(L$8,Raw!$A$3:$BC$3,0), 0)/24/60,"-")</f>
        <v>0.14730540293040292</v>
      </c>
      <c r="M202" s="64"/>
      <c r="P202" s="65"/>
      <c r="Q202" s="64"/>
      <c r="R202" s="20"/>
    </row>
    <row r="203" spans="1:18" x14ac:dyDescent="0.2">
      <c r="A203" s="248">
        <f t="shared" si="35"/>
        <v>46054</v>
      </c>
      <c r="B203" s="27"/>
      <c r="C203" s="26" t="s">
        <v>177</v>
      </c>
      <c r="D203" s="451" t="str">
        <f t="shared" si="37"/>
        <v>2025-26</v>
      </c>
      <c r="E203" s="452">
        <f t="shared" si="36"/>
        <v>2</v>
      </c>
      <c r="F203" s="187" t="s">
        <v>80</v>
      </c>
      <c r="G203" s="156" t="s">
        <v>80</v>
      </c>
      <c r="H203" s="71" t="s">
        <v>80</v>
      </c>
      <c r="I203" s="187">
        <f>IFERROR(VLOOKUP( CONCATENATE($D203,$F$7,$E203), Raw!$A$5:$BC$10127,MATCH(I$8,Raw!$A$3:$BC$3,0), 0), "-")</f>
        <v>1028</v>
      </c>
      <c r="J203" s="155">
        <f>IFERROR(VLOOKUP( CONCATENATE($D203,$F$7,$E203), Raw!$A$5:$BC$10127,MATCH(J$8,Raw!$A$3:$BC$3,0), 0), "-")</f>
        <v>841</v>
      </c>
      <c r="K203" s="578">
        <f>IFERROR(VLOOKUP( CONCATENATE($D203,$F$7,$E203), Raw!$A$5:$BC$10127,MATCH(K$8,Raw!$A$3:$BC$3,0), 0)/24/60,"-")</f>
        <v>0.10358452240000331</v>
      </c>
      <c r="L203" s="579">
        <f>IFERROR(VLOOKUP( CONCATENATE($D203,$F$7,$E203), Raw!$A$5:$BC$10127,MATCH(L$8,Raw!$A$3:$BC$3,0), 0)/24/60,"-")</f>
        <v>0.14028686087990491</v>
      </c>
      <c r="M203" s="64"/>
      <c r="P203" s="65"/>
      <c r="Q203" s="64"/>
      <c r="R203" s="20"/>
    </row>
    <row r="204" spans="1:18" x14ac:dyDescent="0.2">
      <c r="A204" s="248">
        <f t="shared" si="35"/>
        <v>46082</v>
      </c>
      <c r="B204" s="27"/>
      <c r="C204" s="26" t="s">
        <v>178</v>
      </c>
      <c r="D204" s="451" t="str">
        <f t="shared" si="37"/>
        <v>2025-26</v>
      </c>
      <c r="E204" s="452">
        <f t="shared" si="36"/>
        <v>3</v>
      </c>
      <c r="F204" s="187" t="s">
        <v>80</v>
      </c>
      <c r="G204" s="156" t="s">
        <v>80</v>
      </c>
      <c r="H204" s="71" t="s">
        <v>80</v>
      </c>
      <c r="I204" s="187">
        <f>IFERROR(VLOOKUP( CONCATENATE($D204,$F$7,$E204), Raw!$A$5:$BC$10127,MATCH(I$8,Raw!$A$3:$BC$3,0), 0), "-")</f>
        <v>1036</v>
      </c>
      <c r="J204" s="155">
        <f>IFERROR(VLOOKUP( CONCATENATE($D204,$F$7,$E204), Raw!$A$5:$BC$10127,MATCH(J$8,Raw!$A$3:$BC$3,0), 0), "-")</f>
        <v>860</v>
      </c>
      <c r="K204" s="578">
        <f>IFERROR(VLOOKUP( CONCATENATE($D204,$F$7,$E204), Raw!$A$5:$BC$10127,MATCH(K$8,Raw!$A$3:$BC$3,0), 0)/24/60,"-")</f>
        <v>0.10202277133357558</v>
      </c>
      <c r="L204" s="579">
        <f>IFERROR(VLOOKUP( CONCATENATE($D204,$F$7,$E204), Raw!$A$5:$BC$10127,MATCH(L$8,Raw!$A$3:$BC$3,0), 0)/24/60,"-")</f>
        <v>0.1397012273901809</v>
      </c>
      <c r="M204" s="64"/>
      <c r="P204" s="65"/>
      <c r="Q204" s="64"/>
      <c r="R204" s="20"/>
    </row>
    <row r="205" spans="1:18" x14ac:dyDescent="0.2">
      <c r="A205" s="248"/>
      <c r="B205" s="31"/>
      <c r="C205" s="30" t="s">
        <v>206</v>
      </c>
      <c r="D205" s="453"/>
      <c r="E205" s="454"/>
      <c r="F205" s="186">
        <f>SUM(F193:F204)</f>
        <v>6913</v>
      </c>
      <c r="G205" s="157">
        <f>SUM(G193:G204)</f>
        <v>5760</v>
      </c>
      <c r="H205" s="72">
        <f>IF( ISERROR(G205/F205), "-", G205/F205)</f>
        <v>0.83321278750180816</v>
      </c>
      <c r="I205" s="186">
        <f>IFERROR(SUM(I193:I204), "-")</f>
        <v>12683</v>
      </c>
      <c r="J205" s="414">
        <f>IFERROR(SUM(J193:J204), "-")</f>
        <v>10388</v>
      </c>
      <c r="K205" s="580">
        <f>IFERROR(SUMPRODUCT($J193:$J204,K193:K204)/$J205,"-")</f>
        <v>0.10260984897367555</v>
      </c>
      <c r="L205" s="581">
        <f>IFERROR(SUMPRODUCT($J193:$J204,L193:L204)/$J205,"-")</f>
        <v>0.13934374064091046</v>
      </c>
      <c r="M205" s="64"/>
      <c r="P205" s="65"/>
      <c r="Q205" s="64"/>
      <c r="R205" s="20"/>
    </row>
    <row r="206" spans="1:18" x14ac:dyDescent="0.2">
      <c r="B206" s="37"/>
      <c r="C206" s="105" t="s">
        <v>80</v>
      </c>
      <c r="F206" s="37" t="s">
        <v>207</v>
      </c>
      <c r="K206" s="584"/>
      <c r="L206" s="585"/>
      <c r="M206" s="64"/>
      <c r="P206" s="65"/>
      <c r="Q206" s="64"/>
      <c r="R206" s="20"/>
    </row>
    <row r="207" spans="1:18" x14ac:dyDescent="0.2">
      <c r="C207" s="10">
        <v>1</v>
      </c>
      <c r="F207" s="10" t="s">
        <v>283</v>
      </c>
      <c r="K207" s="147"/>
      <c r="M207" s="64"/>
      <c r="P207" s="65"/>
      <c r="Q207" s="64"/>
      <c r="R207" s="20"/>
    </row>
    <row r="208" spans="1:18" x14ac:dyDescent="0.2">
      <c r="F208" s="61" t="s">
        <v>282</v>
      </c>
      <c r="K208" s="147"/>
      <c r="M208" s="64"/>
      <c r="P208" s="65"/>
      <c r="Q208" s="64"/>
      <c r="R208" s="20"/>
    </row>
    <row r="209" spans="3:18" x14ac:dyDescent="0.2">
      <c r="F209" s="10" t="s">
        <v>916</v>
      </c>
      <c r="J209" s="57"/>
      <c r="M209" s="64"/>
      <c r="P209" s="65"/>
      <c r="Q209" s="64"/>
      <c r="R209" s="20"/>
    </row>
    <row r="210" spans="3:18" x14ac:dyDescent="0.2">
      <c r="F210" s="10" t="s">
        <v>917</v>
      </c>
      <c r="K210" s="10"/>
      <c r="M210" s="64"/>
      <c r="P210" s="65"/>
      <c r="Q210" s="64"/>
      <c r="R210" s="20"/>
    </row>
    <row r="211" spans="3:18" x14ac:dyDescent="0.2">
      <c r="F211" s="61" t="s">
        <v>281</v>
      </c>
      <c r="M211" s="64"/>
      <c r="P211" s="65"/>
      <c r="Q211" s="64"/>
      <c r="R211" s="20"/>
    </row>
    <row r="212" spans="3:18" x14ac:dyDescent="0.2">
      <c r="F212" s="61" t="s">
        <v>918</v>
      </c>
      <c r="M212" s="64"/>
      <c r="P212" s="65"/>
      <c r="Q212" s="64"/>
      <c r="R212" s="20"/>
    </row>
    <row r="213" spans="3:18" x14ac:dyDescent="0.2">
      <c r="C213" s="10">
        <v>2</v>
      </c>
      <c r="F213" s="158" t="s">
        <v>284</v>
      </c>
      <c r="K213" s="73"/>
      <c r="M213" s="64"/>
      <c r="P213" s="65"/>
      <c r="Q213" s="64"/>
      <c r="R213" s="20"/>
    </row>
    <row r="214" spans="3:18" x14ac:dyDescent="0.2">
      <c r="C214" s="105"/>
      <c r="F214" s="158" t="s">
        <v>285</v>
      </c>
      <c r="J214" s="57"/>
      <c r="M214" s="64"/>
      <c r="P214" s="65"/>
      <c r="Q214" s="64"/>
      <c r="R214" s="20"/>
    </row>
    <row r="215" spans="3:18" x14ac:dyDescent="0.2">
      <c r="F215" s="37" t="s">
        <v>286</v>
      </c>
      <c r="K215" s="10"/>
    </row>
    <row r="216" spans="3:18" x14ac:dyDescent="0.2">
      <c r="C216" s="10">
        <v>3</v>
      </c>
      <c r="F216" s="10" t="s">
        <v>287</v>
      </c>
      <c r="K216" s="10"/>
    </row>
    <row r="217" spans="3:18" x14ac:dyDescent="0.2">
      <c r="C217" s="10">
        <v>4</v>
      </c>
      <c r="F217" s="61" t="s">
        <v>288</v>
      </c>
      <c r="K217" s="10"/>
    </row>
    <row r="218" spans="3:18" x14ac:dyDescent="0.2">
      <c r="D218" s="18"/>
      <c r="E218" s="18"/>
      <c r="H218" s="20"/>
      <c r="K218" s="10"/>
    </row>
    <row r="219" spans="3:18" x14ac:dyDescent="0.2">
      <c r="C219" s="18" t="s">
        <v>215</v>
      </c>
      <c r="D219" s="18"/>
      <c r="E219" s="18"/>
      <c r="F219" s="175" t="s">
        <v>289</v>
      </c>
    </row>
    <row r="220" spans="3:18" x14ac:dyDescent="0.2">
      <c r="F220" s="573" t="s">
        <v>61</v>
      </c>
    </row>
  </sheetData>
  <phoneticPr fontId="0" type="noConversion"/>
  <hyperlinks>
    <hyperlink ref="F220" location="'Selection Sheet'!B8" display="Selection Sheet / Contact" xr:uid="{AF0F0013-BA3B-44CE-B81E-860A630E330B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>
    <oddFooter>Page &amp;P of &amp;N</oddFooter>
  </headerFooter>
  <colBreaks count="1" manualBreakCount="1">
    <brk id="15" max="1048575" man="1"/>
  </colBreaks>
  <ignoredErrors>
    <ignoredError sqref="O11:O22 F23:R153 H215:K217 F206:K206 M167:R169 M173:R173 L213:R213 M175:R179 F155:R166 G154:R154 H218:K218 H213:K213 L206:R206 L214:R214 I179:L192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W227"/>
  <sheetViews>
    <sheetView zoomScaleNormal="100" workbookViewId="0">
      <pane xSplit="3" ySplit="10" topLeftCell="F11" activePane="bottomRight" state="frozen"/>
      <selection pane="topRight" activeCell="A23" sqref="A23"/>
      <selection pane="bottomLeft" activeCell="A23" sqref="A23"/>
      <selection pane="bottomRight" activeCell="F11" sqref="F11"/>
    </sheetView>
  </sheetViews>
  <sheetFormatPr defaultColWidth="9.42578125" defaultRowHeight="12.75" outlineLevelRow="1" x14ac:dyDescent="0.2"/>
  <cols>
    <col min="1" max="1" width="2" style="10" customWidth="1"/>
    <col min="2" max="2" width="8.5703125" style="10" customWidth="1"/>
    <col min="3" max="3" width="14.5703125" style="10" customWidth="1"/>
    <col min="4" max="4" width="7.5703125" style="105" hidden="1" customWidth="1"/>
    <col min="5" max="5" width="3" style="105" hidden="1" customWidth="1"/>
    <col min="6" max="6" width="25" style="10" customWidth="1"/>
    <col min="7" max="7" width="17" style="10" customWidth="1"/>
    <col min="8" max="8" width="15.42578125" style="10" customWidth="1"/>
    <col min="9" max="9" width="14.5703125" style="61" bestFit="1" customWidth="1"/>
    <col min="10" max="10" width="15.5703125" style="66" bestFit="1" customWidth="1"/>
    <col min="11" max="11" width="16" style="66" bestFit="1" customWidth="1"/>
    <col min="12" max="12" width="16.42578125" style="66" bestFit="1" customWidth="1"/>
    <col min="13" max="13" width="14.42578125" style="61" bestFit="1" customWidth="1"/>
    <col min="14" max="14" width="16.5703125" style="66" bestFit="1" customWidth="1"/>
    <col min="15" max="15" width="16.42578125" style="66" bestFit="1" customWidth="1"/>
    <col min="16" max="16" width="16.5703125" style="66" bestFit="1" customWidth="1"/>
    <col min="17" max="17" width="15.42578125" style="61" bestFit="1" customWidth="1"/>
    <col min="18" max="18" width="16.5703125" style="66" bestFit="1" customWidth="1"/>
    <col min="19" max="19" width="16.42578125" style="66" bestFit="1" customWidth="1"/>
    <col min="20" max="20" width="16.5703125" style="66" bestFit="1" customWidth="1"/>
    <col min="21" max="21" width="30.5703125" style="10" bestFit="1" customWidth="1"/>
    <col min="22" max="22" width="23.42578125" style="10" bestFit="1" customWidth="1"/>
    <col min="23" max="23" width="13.42578125" style="10" bestFit="1" customWidth="1"/>
    <col min="24" max="16384" width="9.42578125" style="10"/>
  </cols>
  <sheetData>
    <row r="1" spans="1:23" ht="18" x14ac:dyDescent="0.2">
      <c r="A1" s="104" t="s">
        <v>139</v>
      </c>
      <c r="C1" s="34"/>
      <c r="D1" s="34"/>
      <c r="E1" s="34"/>
      <c r="F1" s="104" t="s">
        <v>140</v>
      </c>
      <c r="G1" s="19"/>
      <c r="H1" s="20"/>
      <c r="I1" s="2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3" ht="14.25" customHeight="1" x14ac:dyDescent="0.2">
      <c r="F2" s="39" t="s">
        <v>894</v>
      </c>
      <c r="G2" s="21"/>
      <c r="H2" s="20"/>
      <c r="I2" s="2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3" ht="12.75" hidden="1" customHeight="1" x14ac:dyDescent="0.2">
      <c r="C3" s="18"/>
      <c r="D3" s="18"/>
      <c r="E3" s="18"/>
      <c r="F3" s="21"/>
      <c r="G3" s="21"/>
      <c r="H3" s="20"/>
      <c r="I3" s="2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3" ht="15.75" x14ac:dyDescent="0.2">
      <c r="C4" s="22" t="s">
        <v>142</v>
      </c>
      <c r="D4" s="22"/>
      <c r="E4" s="22"/>
      <c r="F4" s="95" t="str">
        <f>'Selection Sheet'!B8</f>
        <v>England</v>
      </c>
      <c r="G4" s="20"/>
      <c r="H4" s="20"/>
      <c r="I4" s="2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3" hidden="1" x14ac:dyDescent="0.2"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3" hidden="1" x14ac:dyDescent="0.2">
      <c r="C6" s="23"/>
      <c r="D6" s="23"/>
      <c r="E6" s="23"/>
      <c r="F6" s="101"/>
      <c r="I6" s="2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3" x14ac:dyDescent="0.2">
      <c r="C7" s="23" t="s">
        <v>143</v>
      </c>
      <c r="D7" s="23"/>
      <c r="E7" s="23"/>
      <c r="F7" s="101" t="str">
        <f>'Selection Sheet'!$B$11</f>
        <v>ENG</v>
      </c>
      <c r="G7" s="25"/>
      <c r="H7" s="24"/>
      <c r="I7" s="24"/>
      <c r="J7" s="122" t="s">
        <v>263</v>
      </c>
      <c r="K7" s="131"/>
      <c r="L7" s="123"/>
      <c r="N7" s="122" t="s">
        <v>263</v>
      </c>
      <c r="O7" s="131"/>
      <c r="P7" s="123"/>
      <c r="R7" s="122" t="s">
        <v>263</v>
      </c>
      <c r="S7" s="131"/>
      <c r="T7" s="123"/>
    </row>
    <row r="8" spans="1:23" s="93" customFormat="1" x14ac:dyDescent="0.2">
      <c r="A8" s="96"/>
      <c r="B8" s="96"/>
      <c r="C8" s="94" t="s">
        <v>147</v>
      </c>
      <c r="D8" s="94"/>
      <c r="E8" s="94"/>
      <c r="F8" s="114" t="s">
        <v>290</v>
      </c>
      <c r="G8" s="115" t="s">
        <v>291</v>
      </c>
      <c r="H8" s="162" t="s">
        <v>291</v>
      </c>
      <c r="I8" s="114" t="s">
        <v>292</v>
      </c>
      <c r="J8" s="118" t="s">
        <v>293</v>
      </c>
      <c r="K8" s="118" t="s">
        <v>294</v>
      </c>
      <c r="L8" s="119" t="s">
        <v>295</v>
      </c>
      <c r="M8" s="114" t="s">
        <v>296</v>
      </c>
      <c r="N8" s="118" t="s">
        <v>297</v>
      </c>
      <c r="O8" s="118" t="s">
        <v>298</v>
      </c>
      <c r="P8" s="119" t="s">
        <v>299</v>
      </c>
      <c r="Q8" s="114" t="s">
        <v>300</v>
      </c>
      <c r="R8" s="118" t="s">
        <v>301</v>
      </c>
      <c r="S8" s="118" t="s">
        <v>302</v>
      </c>
      <c r="T8" s="119" t="s">
        <v>303</v>
      </c>
      <c r="U8" s="114"/>
      <c r="V8" s="115"/>
      <c r="W8" s="163" t="s">
        <v>304</v>
      </c>
    </row>
    <row r="9" spans="1:23" s="96" customFormat="1" x14ac:dyDescent="0.2">
      <c r="B9" s="97"/>
      <c r="C9" s="113" t="s">
        <v>154</v>
      </c>
      <c r="D9" s="113"/>
      <c r="E9" s="113"/>
      <c r="F9" s="98" t="s">
        <v>305</v>
      </c>
      <c r="G9" s="99" t="s">
        <v>306</v>
      </c>
      <c r="H9" s="159" t="s">
        <v>290</v>
      </c>
      <c r="I9" s="117"/>
      <c r="J9" s="97"/>
      <c r="K9" s="97"/>
      <c r="L9" s="116"/>
      <c r="M9" s="117"/>
      <c r="N9" s="97"/>
      <c r="O9" s="97"/>
      <c r="P9" s="116"/>
      <c r="Q9" s="117"/>
      <c r="R9" s="97"/>
      <c r="S9" s="97"/>
      <c r="T9" s="116"/>
      <c r="U9" s="120" t="s">
        <v>307</v>
      </c>
      <c r="V9" s="121" t="s">
        <v>304</v>
      </c>
      <c r="W9" s="100" t="s">
        <v>307</v>
      </c>
    </row>
    <row r="10" spans="1:23" ht="60" customHeight="1" x14ac:dyDescent="0.2">
      <c r="B10" s="235"/>
      <c r="C10" s="236"/>
      <c r="D10" s="448"/>
      <c r="E10" s="448"/>
      <c r="F10" s="58" t="s">
        <v>895</v>
      </c>
      <c r="G10" s="59" t="s">
        <v>896</v>
      </c>
      <c r="H10" s="282" t="s">
        <v>906</v>
      </c>
      <c r="I10" s="128" t="s">
        <v>897</v>
      </c>
      <c r="J10" s="129" t="s">
        <v>898</v>
      </c>
      <c r="K10" s="129" t="s">
        <v>899</v>
      </c>
      <c r="L10" s="130" t="s">
        <v>900</v>
      </c>
      <c r="M10" s="128" t="s">
        <v>901</v>
      </c>
      <c r="N10" s="129" t="s">
        <v>902</v>
      </c>
      <c r="O10" s="129" t="s">
        <v>903</v>
      </c>
      <c r="P10" s="130" t="s">
        <v>904</v>
      </c>
      <c r="Q10" s="128" t="s">
        <v>905</v>
      </c>
      <c r="R10" s="129" t="s">
        <v>907</v>
      </c>
      <c r="S10" s="129" t="s">
        <v>908</v>
      </c>
      <c r="T10" s="130" t="s">
        <v>909</v>
      </c>
      <c r="U10" s="58" t="s">
        <v>308</v>
      </c>
      <c r="V10" s="59" t="s">
        <v>309</v>
      </c>
      <c r="W10" s="60" t="s">
        <v>310</v>
      </c>
    </row>
    <row r="11" spans="1:23" outlineLevel="1" x14ac:dyDescent="0.2">
      <c r="A11" s="248">
        <f>DATE(LEFT(D11,4)+IF(E11&lt;4,1,0),E11,1)</f>
        <v>40634</v>
      </c>
      <c r="B11" s="45" t="s">
        <v>166</v>
      </c>
      <c r="C11" s="132" t="s">
        <v>167</v>
      </c>
      <c r="D11" s="449" t="str">
        <f>IF(B11="",D10,LEFT(B11,7))</f>
        <v>2011-12</v>
      </c>
      <c r="E11" s="450">
        <f t="shared" ref="E11:E74" si="0">MONTH(1&amp;LEFT(C11,3))</f>
        <v>4</v>
      </c>
      <c r="F11" s="387">
        <f>IFERROR(VLOOKUP( CONCATENATE($D11,$F$7,$E11), Raw!$A$5:$BC$10127,MATCH(F$9,Raw!$A$3:$BC$3,0), 0), "-")</f>
        <v>4990</v>
      </c>
      <c r="G11" s="391">
        <f>IFERROR(VLOOKUP( CONCATENATE($D11,$F$7,$E11), Raw!$A$5:$BC$10127,MATCH(G$9,Raw!$A$3:$BC$3,0), 0), "-")</f>
        <v>4581</v>
      </c>
      <c r="H11" s="71">
        <f t="shared" ref="H11:H49" si="1">IF( ISERROR(G11/F11), "-", G11/F11)</f>
        <v>0.91803607214428862</v>
      </c>
      <c r="I11" s="173" t="s">
        <v>80</v>
      </c>
      <c r="J11" s="69" t="s">
        <v>80</v>
      </c>
      <c r="K11" s="69" t="s">
        <v>80</v>
      </c>
      <c r="L11" s="399" t="s">
        <v>80</v>
      </c>
      <c r="M11" s="173" t="s">
        <v>80</v>
      </c>
      <c r="N11" s="69" t="s">
        <v>80</v>
      </c>
      <c r="O11" s="69" t="s">
        <v>80</v>
      </c>
      <c r="P11" s="70" t="s">
        <v>80</v>
      </c>
      <c r="Q11" s="400" t="s">
        <v>80</v>
      </c>
      <c r="R11" s="69" t="s">
        <v>80</v>
      </c>
      <c r="S11" s="69" t="s">
        <v>80</v>
      </c>
      <c r="T11" s="393" t="s">
        <v>80</v>
      </c>
      <c r="U11" s="416">
        <f>IFERROR(VLOOKUP( CONCATENATE($D11,$F$7,$E11), Raw!$A$5:$BC$10127,MATCH(U$9,Raw!$A$3:$BC$3,0), 0), "-")</f>
        <v>2626</v>
      </c>
      <c r="V11" s="415">
        <f>IFERROR(VLOOKUP( CONCATENATE($D11,$F$7,$E11), Raw!$A$5:$BC$10127,MATCH(V$9,Raw!$A$3:$BC$3,0), 0), "-")</f>
        <v>1741</v>
      </c>
      <c r="W11" s="392">
        <f t="shared" ref="W11:W49" si="2">IF( ISERROR(V11/U11), "-", V11/U11)</f>
        <v>0.66298552932216304</v>
      </c>
    </row>
    <row r="12" spans="1:23" outlineLevel="1" x14ac:dyDescent="0.2">
      <c r="A12" s="248">
        <f t="shared" ref="A12:A22" si="3">DATE(LEFT(D12,4)+IF(E12&lt;4,1,0),E12,1)</f>
        <v>40664</v>
      </c>
      <c r="B12" s="27"/>
      <c r="C12" s="26" t="s">
        <v>168</v>
      </c>
      <c r="D12" s="451" t="str">
        <f t="shared" ref="D12:D22" si="4">IF(B12="",D11,LEFT(B12,7))</f>
        <v>2011-12</v>
      </c>
      <c r="E12" s="452">
        <f t="shared" si="0"/>
        <v>5</v>
      </c>
      <c r="F12" s="153">
        <f>IFERROR(VLOOKUP( CONCATENATE($D12,$F$7,$E12), Raw!$A$5:$BC$10127,MATCH(F$9,Raw!$A$3:$BC$3,0), 0), "-")</f>
        <v>5890</v>
      </c>
      <c r="G12" s="156">
        <f>IFERROR(VLOOKUP( CONCATENATE($D12,$F$7,$E12), Raw!$A$5:$BC$10127,MATCH(G$9,Raw!$A$3:$BC$3,0), 0), "-")</f>
        <v>5364</v>
      </c>
      <c r="H12" s="71">
        <f t="shared" si="1"/>
        <v>0.9106960950764007</v>
      </c>
      <c r="I12" s="172" t="s">
        <v>80</v>
      </c>
      <c r="J12" s="67" t="s">
        <v>80</v>
      </c>
      <c r="K12" s="67" t="s">
        <v>80</v>
      </c>
      <c r="L12" s="401" t="s">
        <v>80</v>
      </c>
      <c r="M12" s="172" t="s">
        <v>80</v>
      </c>
      <c r="N12" s="67" t="s">
        <v>80</v>
      </c>
      <c r="O12" s="67" t="s">
        <v>80</v>
      </c>
      <c r="P12" s="68" t="s">
        <v>80</v>
      </c>
      <c r="Q12" s="402" t="s">
        <v>80</v>
      </c>
      <c r="R12" s="67" t="s">
        <v>80</v>
      </c>
      <c r="S12" s="67" t="s">
        <v>80</v>
      </c>
      <c r="T12" s="394" t="s">
        <v>80</v>
      </c>
      <c r="U12" s="417">
        <f>IFERROR(VLOOKUP( CONCATENATE($D12,$F$7,$E12), Raw!$A$5:$BC$10127,MATCH(U$9,Raw!$A$3:$BC$3,0), 0), "-")</f>
        <v>2848</v>
      </c>
      <c r="V12" s="155">
        <f>IFERROR(VLOOKUP( CONCATENATE($D12,$F$7,$E12), Raw!$A$5:$BC$10127,MATCH(V$9,Raw!$A$3:$BC$3,0), 0), "-")</f>
        <v>1872</v>
      </c>
      <c r="W12" s="71">
        <f t="shared" si="2"/>
        <v>0.65730337078651691</v>
      </c>
    </row>
    <row r="13" spans="1:23" outlineLevel="1" x14ac:dyDescent="0.2">
      <c r="A13" s="248">
        <f t="shared" si="3"/>
        <v>40695</v>
      </c>
      <c r="B13" s="27"/>
      <c r="C13" s="26" t="s">
        <v>169</v>
      </c>
      <c r="D13" s="451" t="str">
        <f t="shared" si="4"/>
        <v>2011-12</v>
      </c>
      <c r="E13" s="452">
        <f t="shared" si="0"/>
        <v>6</v>
      </c>
      <c r="F13" s="153">
        <f>IFERROR(VLOOKUP( CONCATENATE($D13,$F$7,$E13), Raw!$A$5:$BC$10127,MATCH(F$9,Raw!$A$3:$BC$3,0), 0), "-")</f>
        <v>5625</v>
      </c>
      <c r="G13" s="156">
        <f>IFERROR(VLOOKUP( CONCATENATE($D13,$F$7,$E13), Raw!$A$5:$BC$10127,MATCH(G$9,Raw!$A$3:$BC$3,0), 0), "-")</f>
        <v>5224</v>
      </c>
      <c r="H13" s="71">
        <f t="shared" si="1"/>
        <v>0.92871111111111115</v>
      </c>
      <c r="I13" s="172" t="s">
        <v>80</v>
      </c>
      <c r="J13" s="67" t="s">
        <v>80</v>
      </c>
      <c r="K13" s="67" t="s">
        <v>80</v>
      </c>
      <c r="L13" s="401" t="s">
        <v>80</v>
      </c>
      <c r="M13" s="172" t="s">
        <v>80</v>
      </c>
      <c r="N13" s="67" t="s">
        <v>80</v>
      </c>
      <c r="O13" s="67" t="s">
        <v>80</v>
      </c>
      <c r="P13" s="68" t="s">
        <v>80</v>
      </c>
      <c r="Q13" s="402" t="s">
        <v>80</v>
      </c>
      <c r="R13" s="67" t="s">
        <v>80</v>
      </c>
      <c r="S13" s="67" t="s">
        <v>80</v>
      </c>
      <c r="T13" s="394" t="s">
        <v>80</v>
      </c>
      <c r="U13" s="417">
        <f>IFERROR(VLOOKUP( CONCATENATE($D13,$F$7,$E13), Raw!$A$5:$BC$10127,MATCH(U$9,Raw!$A$3:$BC$3,0), 0), "-")</f>
        <v>2784</v>
      </c>
      <c r="V13" s="155">
        <f>IFERROR(VLOOKUP( CONCATENATE($D13,$F$7,$E13), Raw!$A$5:$BC$10127,MATCH(V$9,Raw!$A$3:$BC$3,0), 0), "-")</f>
        <v>1835</v>
      </c>
      <c r="W13" s="71">
        <f t="shared" si="2"/>
        <v>0.65912356321839083</v>
      </c>
    </row>
    <row r="14" spans="1:23" outlineLevel="1" x14ac:dyDescent="0.2">
      <c r="A14" s="248">
        <f t="shared" si="3"/>
        <v>40725</v>
      </c>
      <c r="B14" s="27"/>
      <c r="C14" s="26" t="s">
        <v>170</v>
      </c>
      <c r="D14" s="451" t="str">
        <f t="shared" si="4"/>
        <v>2011-12</v>
      </c>
      <c r="E14" s="452">
        <f t="shared" si="0"/>
        <v>7</v>
      </c>
      <c r="F14" s="153">
        <f>IFERROR(VLOOKUP( CONCATENATE($D14,$F$7,$E14), Raw!$A$5:$BC$10127,MATCH(F$9,Raw!$A$3:$BC$3,0), 0), "-")</f>
        <v>5444</v>
      </c>
      <c r="G14" s="156">
        <f>IFERROR(VLOOKUP( CONCATENATE($D14,$F$7,$E14), Raw!$A$5:$BC$10127,MATCH(G$9,Raw!$A$3:$BC$3,0), 0), "-")</f>
        <v>5077</v>
      </c>
      <c r="H14" s="71">
        <f t="shared" si="1"/>
        <v>0.93258633357825127</v>
      </c>
      <c r="I14" s="172" t="s">
        <v>80</v>
      </c>
      <c r="J14" s="67" t="s">
        <v>80</v>
      </c>
      <c r="K14" s="67" t="s">
        <v>80</v>
      </c>
      <c r="L14" s="401" t="s">
        <v>80</v>
      </c>
      <c r="M14" s="172" t="s">
        <v>80</v>
      </c>
      <c r="N14" s="67" t="s">
        <v>80</v>
      </c>
      <c r="O14" s="67" t="s">
        <v>80</v>
      </c>
      <c r="P14" s="68" t="s">
        <v>80</v>
      </c>
      <c r="Q14" s="402" t="s">
        <v>80</v>
      </c>
      <c r="R14" s="67" t="s">
        <v>80</v>
      </c>
      <c r="S14" s="67" t="s">
        <v>80</v>
      </c>
      <c r="T14" s="394" t="s">
        <v>80</v>
      </c>
      <c r="U14" s="417">
        <f>IFERROR(VLOOKUP( CONCATENATE($D14,$F$7,$E14), Raw!$A$5:$BC$10127,MATCH(U$9,Raw!$A$3:$BC$3,0), 0), "-")</f>
        <v>2542</v>
      </c>
      <c r="V14" s="155">
        <f>IFERROR(VLOOKUP( CONCATENATE($D14,$F$7,$E14), Raw!$A$5:$BC$10127,MATCH(V$9,Raw!$A$3:$BC$3,0), 0), "-")</f>
        <v>1729</v>
      </c>
      <c r="W14" s="71">
        <f t="shared" si="2"/>
        <v>0.68017309205350118</v>
      </c>
    </row>
    <row r="15" spans="1:23" outlineLevel="1" x14ac:dyDescent="0.2">
      <c r="A15" s="248">
        <f t="shared" si="3"/>
        <v>40756</v>
      </c>
      <c r="B15" s="27"/>
      <c r="C15" s="26" t="s">
        <v>171</v>
      </c>
      <c r="D15" s="451" t="str">
        <f t="shared" si="4"/>
        <v>2011-12</v>
      </c>
      <c r="E15" s="452">
        <f t="shared" si="0"/>
        <v>8</v>
      </c>
      <c r="F15" s="153">
        <f>IFERROR(VLOOKUP( CONCATENATE($D15,$F$7,$E15), Raw!$A$5:$BC$10127,MATCH(F$9,Raw!$A$3:$BC$3,0), 0), "-")</f>
        <v>5200</v>
      </c>
      <c r="G15" s="156">
        <f>IFERROR(VLOOKUP( CONCATENATE($D15,$F$7,$E15), Raw!$A$5:$BC$10127,MATCH(G$9,Raw!$A$3:$BC$3,0), 0), "-")</f>
        <v>4880</v>
      </c>
      <c r="H15" s="71">
        <f t="shared" si="1"/>
        <v>0.93846153846153846</v>
      </c>
      <c r="I15" s="172" t="s">
        <v>80</v>
      </c>
      <c r="J15" s="67" t="s">
        <v>80</v>
      </c>
      <c r="K15" s="67" t="s">
        <v>80</v>
      </c>
      <c r="L15" s="401" t="s">
        <v>80</v>
      </c>
      <c r="M15" s="172" t="s">
        <v>80</v>
      </c>
      <c r="N15" s="67" t="s">
        <v>80</v>
      </c>
      <c r="O15" s="67" t="s">
        <v>80</v>
      </c>
      <c r="P15" s="68" t="s">
        <v>80</v>
      </c>
      <c r="Q15" s="402" t="s">
        <v>80</v>
      </c>
      <c r="R15" s="67" t="s">
        <v>80</v>
      </c>
      <c r="S15" s="67" t="s">
        <v>80</v>
      </c>
      <c r="T15" s="394" t="s">
        <v>80</v>
      </c>
      <c r="U15" s="417">
        <f>IFERROR(VLOOKUP( CONCATENATE($D15,$F$7,$E15), Raw!$A$5:$BC$10127,MATCH(U$9,Raw!$A$3:$BC$3,0), 0), "-")</f>
        <v>2194</v>
      </c>
      <c r="V15" s="155">
        <f>IFERROR(VLOOKUP( CONCATENATE($D15,$F$7,$E15), Raw!$A$5:$BC$10127,MATCH(V$9,Raw!$A$3:$BC$3,0), 0), "-")</f>
        <v>1494</v>
      </c>
      <c r="W15" s="71">
        <f t="shared" si="2"/>
        <v>0.68094804010938925</v>
      </c>
    </row>
    <row r="16" spans="1:23" outlineLevel="1" x14ac:dyDescent="0.2">
      <c r="A16" s="248">
        <f t="shared" si="3"/>
        <v>40787</v>
      </c>
      <c r="B16" s="27"/>
      <c r="C16" s="26" t="s">
        <v>172</v>
      </c>
      <c r="D16" s="451" t="str">
        <f t="shared" si="4"/>
        <v>2011-12</v>
      </c>
      <c r="E16" s="452">
        <f t="shared" si="0"/>
        <v>9</v>
      </c>
      <c r="F16" s="153">
        <f>IFERROR(VLOOKUP( CONCATENATE($D16,$F$7,$E16), Raw!$A$5:$BC$10127,MATCH(F$9,Raw!$A$3:$BC$3,0), 0), "-")</f>
        <v>5726</v>
      </c>
      <c r="G16" s="156">
        <f>IFERROR(VLOOKUP( CONCATENATE($D16,$F$7,$E16), Raw!$A$5:$BC$10127,MATCH(G$9,Raw!$A$3:$BC$3,0), 0), "-")</f>
        <v>5409</v>
      </c>
      <c r="H16" s="71">
        <f t="shared" si="1"/>
        <v>0.94463849109325881</v>
      </c>
      <c r="I16" s="172" t="s">
        <v>80</v>
      </c>
      <c r="J16" s="67" t="s">
        <v>80</v>
      </c>
      <c r="K16" s="67" t="s">
        <v>80</v>
      </c>
      <c r="L16" s="401" t="s">
        <v>80</v>
      </c>
      <c r="M16" s="172" t="s">
        <v>80</v>
      </c>
      <c r="N16" s="67" t="s">
        <v>80</v>
      </c>
      <c r="O16" s="67" t="s">
        <v>80</v>
      </c>
      <c r="P16" s="68" t="s">
        <v>80</v>
      </c>
      <c r="Q16" s="402" t="s">
        <v>80</v>
      </c>
      <c r="R16" s="67" t="s">
        <v>80</v>
      </c>
      <c r="S16" s="67" t="s">
        <v>80</v>
      </c>
      <c r="T16" s="394" t="s">
        <v>80</v>
      </c>
      <c r="U16" s="417">
        <f>IFERROR(VLOOKUP( CONCATENATE($D16,$F$7,$E16), Raw!$A$5:$BC$10127,MATCH(U$9,Raw!$A$3:$BC$3,0), 0), "-")</f>
        <v>2469</v>
      </c>
      <c r="V16" s="155">
        <f>IFERROR(VLOOKUP( CONCATENATE($D16,$F$7,$E16), Raw!$A$5:$BC$10127,MATCH(V$9,Raw!$A$3:$BC$3,0), 0), "-")</f>
        <v>1461</v>
      </c>
      <c r="W16" s="71">
        <f t="shared" si="2"/>
        <v>0.59173754556500613</v>
      </c>
    </row>
    <row r="17" spans="1:23" outlineLevel="1" x14ac:dyDescent="0.2">
      <c r="A17" s="248">
        <f t="shared" si="3"/>
        <v>40817</v>
      </c>
      <c r="B17" s="27"/>
      <c r="C17" s="26" t="s">
        <v>173</v>
      </c>
      <c r="D17" s="451" t="str">
        <f t="shared" si="4"/>
        <v>2011-12</v>
      </c>
      <c r="E17" s="452">
        <f t="shared" si="0"/>
        <v>10</v>
      </c>
      <c r="F17" s="153">
        <f>IFERROR(VLOOKUP( CONCATENATE($D17,$F$7,$E17), Raw!$A$5:$BC$10127,MATCH(F$9,Raw!$A$3:$BC$3,0), 0), "-")</f>
        <v>6646</v>
      </c>
      <c r="G17" s="156">
        <f>IFERROR(VLOOKUP( CONCATENATE($D17,$F$7,$E17), Raw!$A$5:$BC$10127,MATCH(G$9,Raw!$A$3:$BC$3,0), 0), "-")</f>
        <v>6263</v>
      </c>
      <c r="H17" s="71">
        <f t="shared" si="1"/>
        <v>0.94237135118868487</v>
      </c>
      <c r="I17" s="172" t="s">
        <v>80</v>
      </c>
      <c r="J17" s="67" t="s">
        <v>80</v>
      </c>
      <c r="K17" s="67" t="s">
        <v>80</v>
      </c>
      <c r="L17" s="401" t="s">
        <v>80</v>
      </c>
      <c r="M17" s="172" t="s">
        <v>80</v>
      </c>
      <c r="N17" s="67" t="s">
        <v>80</v>
      </c>
      <c r="O17" s="67" t="s">
        <v>80</v>
      </c>
      <c r="P17" s="68" t="s">
        <v>80</v>
      </c>
      <c r="Q17" s="402" t="s">
        <v>80</v>
      </c>
      <c r="R17" s="67" t="s">
        <v>80</v>
      </c>
      <c r="S17" s="67" t="s">
        <v>80</v>
      </c>
      <c r="T17" s="394" t="s">
        <v>80</v>
      </c>
      <c r="U17" s="417">
        <f>IFERROR(VLOOKUP( CONCATENATE($D17,$F$7,$E17), Raw!$A$5:$BC$10127,MATCH(U$9,Raw!$A$3:$BC$3,0), 0), "-")</f>
        <v>2586</v>
      </c>
      <c r="V17" s="155">
        <f>IFERROR(VLOOKUP( CONCATENATE($D17,$F$7,$E17), Raw!$A$5:$BC$10127,MATCH(V$9,Raw!$A$3:$BC$3,0), 0), "-")</f>
        <v>1777</v>
      </c>
      <c r="W17" s="71">
        <f t="shared" si="2"/>
        <v>0.68716163959783449</v>
      </c>
    </row>
    <row r="18" spans="1:23" outlineLevel="1" x14ac:dyDescent="0.2">
      <c r="A18" s="248">
        <f t="shared" si="3"/>
        <v>40848</v>
      </c>
      <c r="B18" s="27"/>
      <c r="C18" s="26" t="s">
        <v>174</v>
      </c>
      <c r="D18" s="451" t="str">
        <f t="shared" si="4"/>
        <v>2011-12</v>
      </c>
      <c r="E18" s="452">
        <f t="shared" si="0"/>
        <v>11</v>
      </c>
      <c r="F18" s="153">
        <f>IFERROR(VLOOKUP( CONCATENATE($D18,$F$7,$E18), Raw!$A$5:$BC$10127,MATCH(F$9,Raw!$A$3:$BC$3,0), 0), "-")</f>
        <v>6039</v>
      </c>
      <c r="G18" s="156">
        <f>IFERROR(VLOOKUP( CONCATENATE($D18,$F$7,$E18), Raw!$A$5:$BC$10127,MATCH(G$9,Raw!$A$3:$BC$3,0), 0), "-")</f>
        <v>5770</v>
      </c>
      <c r="H18" s="71">
        <f t="shared" si="1"/>
        <v>0.95545620135784071</v>
      </c>
      <c r="I18" s="172" t="s">
        <v>80</v>
      </c>
      <c r="J18" s="67" t="s">
        <v>80</v>
      </c>
      <c r="K18" s="67" t="s">
        <v>80</v>
      </c>
      <c r="L18" s="401" t="s">
        <v>80</v>
      </c>
      <c r="M18" s="172" t="s">
        <v>80</v>
      </c>
      <c r="N18" s="67" t="s">
        <v>80</v>
      </c>
      <c r="O18" s="67" t="s">
        <v>80</v>
      </c>
      <c r="P18" s="68" t="s">
        <v>80</v>
      </c>
      <c r="Q18" s="402" t="s">
        <v>80</v>
      </c>
      <c r="R18" s="67" t="s">
        <v>80</v>
      </c>
      <c r="S18" s="67" t="s">
        <v>80</v>
      </c>
      <c r="T18" s="394" t="s">
        <v>80</v>
      </c>
      <c r="U18" s="417">
        <f>IFERROR(VLOOKUP( CONCATENATE($D18,$F$7,$E18), Raw!$A$5:$BC$10127,MATCH(U$9,Raw!$A$3:$BC$3,0), 0), "-")</f>
        <v>2682</v>
      </c>
      <c r="V18" s="155">
        <f>IFERROR(VLOOKUP( CONCATENATE($D18,$F$7,$E18), Raw!$A$5:$BC$10127,MATCH(V$9,Raw!$A$3:$BC$3,0), 0), "-")</f>
        <v>1771</v>
      </c>
      <c r="W18" s="71">
        <f t="shared" si="2"/>
        <v>0.66032811334824759</v>
      </c>
    </row>
    <row r="19" spans="1:23" outlineLevel="1" x14ac:dyDescent="0.2">
      <c r="A19" s="248">
        <f t="shared" si="3"/>
        <v>40878</v>
      </c>
      <c r="B19" s="27"/>
      <c r="C19" s="26" t="s">
        <v>175</v>
      </c>
      <c r="D19" s="451" t="str">
        <f t="shared" si="4"/>
        <v>2011-12</v>
      </c>
      <c r="E19" s="452">
        <f t="shared" si="0"/>
        <v>12</v>
      </c>
      <c r="F19" s="153">
        <f>IFERROR(VLOOKUP( CONCATENATE($D19,$F$7,$E19), Raw!$A$5:$BC$10127,MATCH(F$9,Raw!$A$3:$BC$3,0), 0), "-")</f>
        <v>6055</v>
      </c>
      <c r="G19" s="156">
        <f>IFERROR(VLOOKUP( CONCATENATE($D19,$F$7,$E19), Raw!$A$5:$BC$10127,MATCH(G$9,Raw!$A$3:$BC$3,0), 0), "-")</f>
        <v>5796</v>
      </c>
      <c r="H19" s="71">
        <f t="shared" si="1"/>
        <v>0.95722543352601153</v>
      </c>
      <c r="I19" s="172" t="s">
        <v>80</v>
      </c>
      <c r="J19" s="67" t="s">
        <v>80</v>
      </c>
      <c r="K19" s="67" t="s">
        <v>80</v>
      </c>
      <c r="L19" s="401" t="s">
        <v>80</v>
      </c>
      <c r="M19" s="172" t="s">
        <v>80</v>
      </c>
      <c r="N19" s="67" t="s">
        <v>80</v>
      </c>
      <c r="O19" s="67" t="s">
        <v>80</v>
      </c>
      <c r="P19" s="68" t="s">
        <v>80</v>
      </c>
      <c r="Q19" s="402" t="s">
        <v>80</v>
      </c>
      <c r="R19" s="67" t="s">
        <v>80</v>
      </c>
      <c r="S19" s="67" t="s">
        <v>80</v>
      </c>
      <c r="T19" s="394" t="s">
        <v>80</v>
      </c>
      <c r="U19" s="417">
        <f>IFERROR(VLOOKUP( CONCATENATE($D19,$F$7,$E19), Raw!$A$5:$BC$10127,MATCH(U$9,Raw!$A$3:$BC$3,0), 0), "-")</f>
        <v>2781</v>
      </c>
      <c r="V19" s="155">
        <f>IFERROR(VLOOKUP( CONCATENATE($D19,$F$7,$E19), Raw!$A$5:$BC$10127,MATCH(V$9,Raw!$A$3:$BC$3,0), 0), "-")</f>
        <v>1783</v>
      </c>
      <c r="W19" s="71">
        <f t="shared" si="2"/>
        <v>0.64113628191298089</v>
      </c>
    </row>
    <row r="20" spans="1:23" outlineLevel="1" x14ac:dyDescent="0.2">
      <c r="A20" s="248">
        <f t="shared" si="3"/>
        <v>40909</v>
      </c>
      <c r="B20" s="27"/>
      <c r="C20" s="26" t="s">
        <v>176</v>
      </c>
      <c r="D20" s="451" t="str">
        <f t="shared" si="4"/>
        <v>2011-12</v>
      </c>
      <c r="E20" s="452">
        <f t="shared" si="0"/>
        <v>1</v>
      </c>
      <c r="F20" s="153">
        <f>IFERROR(VLOOKUP( CONCATENATE($D20,$F$7,$E20), Raw!$A$5:$BC$10127,MATCH(F$9,Raw!$A$3:$BC$3,0), 0), "-")</f>
        <v>6308</v>
      </c>
      <c r="G20" s="156">
        <f>IFERROR(VLOOKUP( CONCATENATE($D20,$F$7,$E20), Raw!$A$5:$BC$10127,MATCH(G$9,Raw!$A$3:$BC$3,0), 0), "-")</f>
        <v>6026</v>
      </c>
      <c r="H20" s="71">
        <f t="shared" si="1"/>
        <v>0.95529486366518701</v>
      </c>
      <c r="I20" s="172" t="s">
        <v>80</v>
      </c>
      <c r="J20" s="67" t="s">
        <v>80</v>
      </c>
      <c r="K20" s="67" t="s">
        <v>80</v>
      </c>
      <c r="L20" s="401" t="s">
        <v>80</v>
      </c>
      <c r="M20" s="172" t="s">
        <v>80</v>
      </c>
      <c r="N20" s="67" t="s">
        <v>80</v>
      </c>
      <c r="O20" s="67" t="s">
        <v>80</v>
      </c>
      <c r="P20" s="68" t="s">
        <v>80</v>
      </c>
      <c r="Q20" s="402" t="s">
        <v>80</v>
      </c>
      <c r="R20" s="67" t="s">
        <v>80</v>
      </c>
      <c r="S20" s="67" t="s">
        <v>80</v>
      </c>
      <c r="T20" s="394" t="s">
        <v>80</v>
      </c>
      <c r="U20" s="417">
        <f>IFERROR(VLOOKUP( CONCATENATE($D20,$F$7,$E20), Raw!$A$5:$BC$10127,MATCH(U$9,Raw!$A$3:$BC$3,0), 0), "-")</f>
        <v>2799</v>
      </c>
      <c r="V20" s="155">
        <f>IFERROR(VLOOKUP( CONCATENATE($D20,$F$7,$E20), Raw!$A$5:$BC$10127,MATCH(V$9,Raw!$A$3:$BC$3,0), 0), "-")</f>
        <v>1777</v>
      </c>
      <c r="W20" s="71">
        <f t="shared" si="2"/>
        <v>0.63486959628438733</v>
      </c>
    </row>
    <row r="21" spans="1:23" outlineLevel="1" x14ac:dyDescent="0.2">
      <c r="A21" s="248">
        <f t="shared" si="3"/>
        <v>40940</v>
      </c>
      <c r="B21" s="27"/>
      <c r="C21" s="26" t="s">
        <v>177</v>
      </c>
      <c r="D21" s="451" t="str">
        <f t="shared" si="4"/>
        <v>2011-12</v>
      </c>
      <c r="E21" s="452">
        <f t="shared" si="0"/>
        <v>2</v>
      </c>
      <c r="F21" s="153">
        <f>IFERROR(VLOOKUP( CONCATENATE($D21,$F$7,$E21), Raw!$A$5:$BC$10127,MATCH(F$9,Raw!$A$3:$BC$3,0), 0), "-")</f>
        <v>6190</v>
      </c>
      <c r="G21" s="156">
        <f>IFERROR(VLOOKUP( CONCATENATE($D21,$F$7,$E21), Raw!$A$5:$BC$10127,MATCH(G$9,Raw!$A$3:$BC$3,0), 0), "-")</f>
        <v>5927</v>
      </c>
      <c r="H21" s="71">
        <f t="shared" si="1"/>
        <v>0.95751211631663979</v>
      </c>
      <c r="I21" s="172" t="s">
        <v>80</v>
      </c>
      <c r="J21" s="67" t="s">
        <v>80</v>
      </c>
      <c r="K21" s="67" t="s">
        <v>80</v>
      </c>
      <c r="L21" s="401" t="s">
        <v>80</v>
      </c>
      <c r="M21" s="172" t="s">
        <v>80</v>
      </c>
      <c r="N21" s="67" t="s">
        <v>80</v>
      </c>
      <c r="O21" s="67" t="s">
        <v>80</v>
      </c>
      <c r="P21" s="68" t="s">
        <v>80</v>
      </c>
      <c r="Q21" s="402" t="s">
        <v>80</v>
      </c>
      <c r="R21" s="67" t="s">
        <v>80</v>
      </c>
      <c r="S21" s="67" t="s">
        <v>80</v>
      </c>
      <c r="T21" s="394" t="s">
        <v>80</v>
      </c>
      <c r="U21" s="417">
        <f>IFERROR(VLOOKUP( CONCATENATE($D21,$F$7,$E21), Raw!$A$5:$BC$10127,MATCH(U$9,Raw!$A$3:$BC$3,0), 0), "-")</f>
        <v>2813</v>
      </c>
      <c r="V21" s="155">
        <f>IFERROR(VLOOKUP( CONCATENATE($D21,$F$7,$E21), Raw!$A$5:$BC$10127,MATCH(V$9,Raw!$A$3:$BC$3,0), 0), "-")</f>
        <v>1695</v>
      </c>
      <c r="W21" s="71">
        <f t="shared" si="2"/>
        <v>0.60255954496978315</v>
      </c>
    </row>
    <row r="22" spans="1:23" outlineLevel="1" x14ac:dyDescent="0.2">
      <c r="A22" s="248">
        <f t="shared" si="3"/>
        <v>40969</v>
      </c>
      <c r="B22" s="27"/>
      <c r="C22" s="26" t="s">
        <v>178</v>
      </c>
      <c r="D22" s="451" t="str">
        <f t="shared" si="4"/>
        <v>2011-12</v>
      </c>
      <c r="E22" s="452">
        <f t="shared" si="0"/>
        <v>3</v>
      </c>
      <c r="F22" s="153">
        <f>IFERROR(VLOOKUP( CONCATENATE($D22,$F$7,$E22), Raw!$A$5:$BC$10127,MATCH(F$9,Raw!$A$3:$BC$3,0), 0), "-")</f>
        <v>7035</v>
      </c>
      <c r="G22" s="156">
        <f>IFERROR(VLOOKUP( CONCATENATE($D22,$F$7,$E22), Raw!$A$5:$BC$10127,MATCH(G$9,Raw!$A$3:$BC$3,0), 0), "-")</f>
        <v>6738</v>
      </c>
      <c r="H22" s="71">
        <f t="shared" si="1"/>
        <v>0.95778251599147124</v>
      </c>
      <c r="I22" s="172" t="s">
        <v>80</v>
      </c>
      <c r="J22" s="67" t="s">
        <v>80</v>
      </c>
      <c r="K22" s="67" t="s">
        <v>80</v>
      </c>
      <c r="L22" s="401" t="s">
        <v>80</v>
      </c>
      <c r="M22" s="172" t="s">
        <v>80</v>
      </c>
      <c r="N22" s="67" t="s">
        <v>80</v>
      </c>
      <c r="O22" s="67" t="s">
        <v>80</v>
      </c>
      <c r="P22" s="68" t="s">
        <v>80</v>
      </c>
      <c r="Q22" s="402" t="s">
        <v>80</v>
      </c>
      <c r="R22" s="67" t="s">
        <v>80</v>
      </c>
      <c r="S22" s="67" t="s">
        <v>80</v>
      </c>
      <c r="T22" s="394" t="s">
        <v>80</v>
      </c>
      <c r="U22" s="417">
        <f>IFERROR(VLOOKUP( CONCATENATE($D22,$F$7,$E22), Raw!$A$5:$BC$10127,MATCH(U$9,Raw!$A$3:$BC$3,0), 0), "-")</f>
        <v>3093</v>
      </c>
      <c r="V22" s="155">
        <f>IFERROR(VLOOKUP( CONCATENATE($D22,$F$7,$E22), Raw!$A$5:$BC$10127,MATCH(V$9,Raw!$A$3:$BC$3,0), 0), "-")</f>
        <v>1963</v>
      </c>
      <c r="W22" s="71">
        <f t="shared" si="2"/>
        <v>0.63465890720982865</v>
      </c>
    </row>
    <row r="23" spans="1:23" x14ac:dyDescent="0.2">
      <c r="A23" s="248"/>
      <c r="B23" s="31"/>
      <c r="C23" s="32" t="s">
        <v>179</v>
      </c>
      <c r="D23" s="453"/>
      <c r="E23" s="611"/>
      <c r="F23" s="154">
        <f>SUM(F11:F22)</f>
        <v>71148</v>
      </c>
      <c r="G23" s="157">
        <f>SUM(G11:G22)</f>
        <v>67055</v>
      </c>
      <c r="H23" s="72">
        <f t="shared" si="1"/>
        <v>0.94247203013436776</v>
      </c>
      <c r="I23" s="171" t="s">
        <v>80</v>
      </c>
      <c r="J23" s="276" t="s">
        <v>80</v>
      </c>
      <c r="K23" s="276" t="s">
        <v>80</v>
      </c>
      <c r="L23" s="277" t="s">
        <v>80</v>
      </c>
      <c r="M23" s="171" t="s">
        <v>80</v>
      </c>
      <c r="N23" s="276" t="s">
        <v>80</v>
      </c>
      <c r="O23" s="276" t="s">
        <v>80</v>
      </c>
      <c r="P23" s="277" t="s">
        <v>80</v>
      </c>
      <c r="Q23" s="237" t="s">
        <v>80</v>
      </c>
      <c r="R23" s="276" t="s">
        <v>80</v>
      </c>
      <c r="S23" s="276" t="s">
        <v>80</v>
      </c>
      <c r="T23" s="395" t="s">
        <v>80</v>
      </c>
      <c r="U23" s="418">
        <f>SUM(U11:U22)</f>
        <v>32217</v>
      </c>
      <c r="V23" s="414">
        <f>SUM(V11:V22)</f>
        <v>20898</v>
      </c>
      <c r="W23" s="72">
        <f t="shared" si="2"/>
        <v>0.64866374895241641</v>
      </c>
    </row>
    <row r="24" spans="1:23" outlineLevel="1" x14ac:dyDescent="0.2">
      <c r="A24" s="248">
        <f t="shared" ref="A24:A87" si="5">DATE(LEFT(D24,4)+IF(E24&lt;4,1,0),E24,1)</f>
        <v>41000</v>
      </c>
      <c r="B24" s="27" t="s">
        <v>180</v>
      </c>
      <c r="C24" s="26" t="s">
        <v>167</v>
      </c>
      <c r="D24" s="449" t="str">
        <f t="shared" ref="D24:D35" si="6">IF(B24="",D23,LEFT(B24,7))</f>
        <v>2012-13</v>
      </c>
      <c r="E24" s="450">
        <f t="shared" si="0"/>
        <v>4</v>
      </c>
      <c r="F24" s="387">
        <f>IFERROR(VLOOKUP( CONCATENATE($D24,$F$7,$E24), Raw!$A$5:$BC$10127,MATCH(F$9,Raw!$A$3:$BC$3,0), 0), "-")</f>
        <v>6921</v>
      </c>
      <c r="G24" s="391">
        <f>IFERROR(VLOOKUP( CONCATENATE($D24,$F$7,$E24), Raw!$A$5:$BC$10127,MATCH(G$9,Raw!$A$3:$BC$3,0), 0), "-")</f>
        <v>6584</v>
      </c>
      <c r="H24" s="71">
        <f t="shared" si="1"/>
        <v>0.9513076145065742</v>
      </c>
      <c r="I24" s="172" t="s">
        <v>80</v>
      </c>
      <c r="J24" s="403" t="s">
        <v>80</v>
      </c>
      <c r="K24" s="403" t="s">
        <v>80</v>
      </c>
      <c r="L24" s="278" t="s">
        <v>80</v>
      </c>
      <c r="M24" s="172" t="s">
        <v>80</v>
      </c>
      <c r="N24" s="403" t="s">
        <v>80</v>
      </c>
      <c r="O24" s="403" t="s">
        <v>80</v>
      </c>
      <c r="P24" s="278" t="s">
        <v>80</v>
      </c>
      <c r="Q24" s="238" t="s">
        <v>80</v>
      </c>
      <c r="R24" s="403" t="s">
        <v>80</v>
      </c>
      <c r="S24" s="403" t="s">
        <v>80</v>
      </c>
      <c r="T24" s="396" t="s">
        <v>80</v>
      </c>
      <c r="U24" s="416">
        <f>IFERROR(VLOOKUP( CONCATENATE($D24,$F$7,$E24), Raw!$A$5:$BC$10127,MATCH(U$9,Raw!$A$3:$BC$3,0), 0), "-")</f>
        <v>2920</v>
      </c>
      <c r="V24" s="415">
        <f>IFERROR(VLOOKUP( CONCATENATE($D24,$F$7,$E24), Raw!$A$5:$BC$10127,MATCH(V$9,Raw!$A$3:$BC$3,0), 0), "-")</f>
        <v>1862</v>
      </c>
      <c r="W24" s="71">
        <f t="shared" si="2"/>
        <v>0.63767123287671235</v>
      </c>
    </row>
    <row r="25" spans="1:23" outlineLevel="1" x14ac:dyDescent="0.2">
      <c r="A25" s="248">
        <f t="shared" si="5"/>
        <v>41030</v>
      </c>
      <c r="B25" s="28"/>
      <c r="C25" s="26" t="s">
        <v>168</v>
      </c>
      <c r="D25" s="451" t="str">
        <f t="shared" si="6"/>
        <v>2012-13</v>
      </c>
      <c r="E25" s="452">
        <f t="shared" si="0"/>
        <v>5</v>
      </c>
      <c r="F25" s="153">
        <f>IFERROR(VLOOKUP( CONCATENATE($D25,$F$7,$E25), Raw!$A$5:$BC$10127,MATCH(F$9,Raw!$A$3:$BC$3,0), 0), "-")</f>
        <v>6690</v>
      </c>
      <c r="G25" s="156">
        <f>IFERROR(VLOOKUP( CONCATENATE($D25,$F$7,$E25), Raw!$A$5:$BC$10127,MATCH(G$9,Raw!$A$3:$BC$3,0), 0), "-")</f>
        <v>6372</v>
      </c>
      <c r="H25" s="71">
        <f t="shared" si="1"/>
        <v>0.95246636771300452</v>
      </c>
      <c r="I25" s="172" t="s">
        <v>80</v>
      </c>
      <c r="J25" s="403" t="s">
        <v>80</v>
      </c>
      <c r="K25" s="403" t="s">
        <v>80</v>
      </c>
      <c r="L25" s="278" t="s">
        <v>80</v>
      </c>
      <c r="M25" s="172" t="s">
        <v>80</v>
      </c>
      <c r="N25" s="403" t="s">
        <v>80</v>
      </c>
      <c r="O25" s="403" t="s">
        <v>80</v>
      </c>
      <c r="P25" s="278" t="s">
        <v>80</v>
      </c>
      <c r="Q25" s="238" t="s">
        <v>80</v>
      </c>
      <c r="R25" s="403" t="s">
        <v>80</v>
      </c>
      <c r="S25" s="403" t="s">
        <v>80</v>
      </c>
      <c r="T25" s="396" t="s">
        <v>80</v>
      </c>
      <c r="U25" s="417">
        <f>IFERROR(VLOOKUP( CONCATENATE($D25,$F$7,$E25), Raw!$A$5:$BC$10127,MATCH(U$9,Raw!$A$3:$BC$3,0), 0), "-")</f>
        <v>2643</v>
      </c>
      <c r="V25" s="155">
        <f>IFERROR(VLOOKUP( CONCATENATE($D25,$F$7,$E25), Raw!$A$5:$BC$10127,MATCH(V$9,Raw!$A$3:$BC$3,0), 0), "-")</f>
        <v>1762</v>
      </c>
      <c r="W25" s="71">
        <f t="shared" si="2"/>
        <v>0.66666666666666663</v>
      </c>
    </row>
    <row r="26" spans="1:23" outlineLevel="1" x14ac:dyDescent="0.2">
      <c r="A26" s="248">
        <f t="shared" si="5"/>
        <v>41061</v>
      </c>
      <c r="B26" s="28"/>
      <c r="C26" s="26" t="s">
        <v>169</v>
      </c>
      <c r="D26" s="451" t="str">
        <f t="shared" si="6"/>
        <v>2012-13</v>
      </c>
      <c r="E26" s="452">
        <f t="shared" si="0"/>
        <v>6</v>
      </c>
      <c r="F26" s="153">
        <f>IFERROR(VLOOKUP( CONCATENATE($D26,$F$7,$E26), Raw!$A$5:$BC$10127,MATCH(F$9,Raw!$A$3:$BC$3,0), 0), "-")</f>
        <v>6690</v>
      </c>
      <c r="G26" s="156">
        <f>IFERROR(VLOOKUP( CONCATENATE($D26,$F$7,$E26), Raw!$A$5:$BC$10127,MATCH(G$9,Raw!$A$3:$BC$3,0), 0), "-")</f>
        <v>6365</v>
      </c>
      <c r="H26" s="71">
        <f t="shared" si="1"/>
        <v>0.95142002989536623</v>
      </c>
      <c r="I26" s="172" t="s">
        <v>80</v>
      </c>
      <c r="J26" s="403" t="s">
        <v>80</v>
      </c>
      <c r="K26" s="403" t="s">
        <v>80</v>
      </c>
      <c r="L26" s="278" t="s">
        <v>80</v>
      </c>
      <c r="M26" s="172" t="s">
        <v>80</v>
      </c>
      <c r="N26" s="403" t="s">
        <v>80</v>
      </c>
      <c r="O26" s="403" t="s">
        <v>80</v>
      </c>
      <c r="P26" s="278" t="s">
        <v>80</v>
      </c>
      <c r="Q26" s="238" t="s">
        <v>80</v>
      </c>
      <c r="R26" s="403" t="s">
        <v>80</v>
      </c>
      <c r="S26" s="403" t="s">
        <v>80</v>
      </c>
      <c r="T26" s="396" t="s">
        <v>80</v>
      </c>
      <c r="U26" s="417">
        <f>IFERROR(VLOOKUP( CONCATENATE($D26,$F$7,$E26), Raw!$A$5:$BC$10127,MATCH(U$9,Raw!$A$3:$BC$3,0), 0), "-")</f>
        <v>2733</v>
      </c>
      <c r="V26" s="155">
        <f>IFERROR(VLOOKUP( CONCATENATE($D26,$F$7,$E26), Raw!$A$5:$BC$10127,MATCH(V$9,Raw!$A$3:$BC$3,0), 0), "-")</f>
        <v>1775</v>
      </c>
      <c r="W26" s="71">
        <f t="shared" si="2"/>
        <v>0.64946944749359681</v>
      </c>
    </row>
    <row r="27" spans="1:23" outlineLevel="1" x14ac:dyDescent="0.2">
      <c r="A27" s="248">
        <f t="shared" si="5"/>
        <v>41091</v>
      </c>
      <c r="B27" s="28"/>
      <c r="C27" s="26" t="s">
        <v>170</v>
      </c>
      <c r="D27" s="451" t="str">
        <f t="shared" si="6"/>
        <v>2012-13</v>
      </c>
      <c r="E27" s="452">
        <f t="shared" si="0"/>
        <v>7</v>
      </c>
      <c r="F27" s="153">
        <f>IFERROR(VLOOKUP( CONCATENATE($D27,$F$7,$E27), Raw!$A$5:$BC$10127,MATCH(F$9,Raw!$A$3:$BC$3,0), 0), "-")</f>
        <v>6711</v>
      </c>
      <c r="G27" s="156">
        <f>IFERROR(VLOOKUP( CONCATENATE($D27,$F$7,$E27), Raw!$A$5:$BC$10127,MATCH(G$9,Raw!$A$3:$BC$3,0), 0), "-")</f>
        <v>6474</v>
      </c>
      <c r="H27" s="71">
        <f t="shared" si="1"/>
        <v>0.96468484577559233</v>
      </c>
      <c r="I27" s="172" t="s">
        <v>80</v>
      </c>
      <c r="J27" s="403" t="s">
        <v>80</v>
      </c>
      <c r="K27" s="403" t="s">
        <v>80</v>
      </c>
      <c r="L27" s="278" t="s">
        <v>80</v>
      </c>
      <c r="M27" s="172" t="s">
        <v>80</v>
      </c>
      <c r="N27" s="403" t="s">
        <v>80</v>
      </c>
      <c r="O27" s="403" t="s">
        <v>80</v>
      </c>
      <c r="P27" s="278" t="s">
        <v>80</v>
      </c>
      <c r="Q27" s="238" t="s">
        <v>80</v>
      </c>
      <c r="R27" s="403" t="s">
        <v>80</v>
      </c>
      <c r="S27" s="403" t="s">
        <v>80</v>
      </c>
      <c r="T27" s="396" t="s">
        <v>80</v>
      </c>
      <c r="U27" s="417">
        <f>IFERROR(VLOOKUP( CONCATENATE($D27,$F$7,$E27), Raw!$A$5:$BC$10127,MATCH(U$9,Raw!$A$3:$BC$3,0), 0), "-")</f>
        <v>2688</v>
      </c>
      <c r="V27" s="155">
        <f>IFERROR(VLOOKUP( CONCATENATE($D27,$F$7,$E27), Raw!$A$5:$BC$10127,MATCH(V$9,Raw!$A$3:$BC$3,0), 0), "-")</f>
        <v>1789</v>
      </c>
      <c r="W27" s="71">
        <f t="shared" si="2"/>
        <v>0.66555059523809523</v>
      </c>
    </row>
    <row r="28" spans="1:23" outlineLevel="1" x14ac:dyDescent="0.2">
      <c r="A28" s="248">
        <f t="shared" si="5"/>
        <v>41122</v>
      </c>
      <c r="B28" s="28"/>
      <c r="C28" s="26" t="s">
        <v>171</v>
      </c>
      <c r="D28" s="451" t="str">
        <f t="shared" si="6"/>
        <v>2012-13</v>
      </c>
      <c r="E28" s="452">
        <f t="shared" si="0"/>
        <v>8</v>
      </c>
      <c r="F28" s="153">
        <f>IFERROR(VLOOKUP( CONCATENATE($D28,$F$7,$E28), Raw!$A$5:$BC$10127,MATCH(F$9,Raw!$A$3:$BC$3,0), 0), "-")</f>
        <v>7078</v>
      </c>
      <c r="G28" s="156">
        <f>IFERROR(VLOOKUP( CONCATENATE($D28,$F$7,$E28), Raw!$A$5:$BC$10127,MATCH(G$9,Raw!$A$3:$BC$3,0), 0), "-")</f>
        <v>6747</v>
      </c>
      <c r="H28" s="71">
        <f t="shared" si="1"/>
        <v>0.95323537722520491</v>
      </c>
      <c r="I28" s="172" t="s">
        <v>80</v>
      </c>
      <c r="J28" s="403" t="s">
        <v>80</v>
      </c>
      <c r="K28" s="403" t="s">
        <v>80</v>
      </c>
      <c r="L28" s="278" t="s">
        <v>80</v>
      </c>
      <c r="M28" s="172" t="s">
        <v>80</v>
      </c>
      <c r="N28" s="403" t="s">
        <v>80</v>
      </c>
      <c r="O28" s="403" t="s">
        <v>80</v>
      </c>
      <c r="P28" s="278" t="s">
        <v>80</v>
      </c>
      <c r="Q28" s="238" t="s">
        <v>80</v>
      </c>
      <c r="R28" s="403" t="s">
        <v>80</v>
      </c>
      <c r="S28" s="403" t="s">
        <v>80</v>
      </c>
      <c r="T28" s="396" t="s">
        <v>80</v>
      </c>
      <c r="U28" s="417">
        <f>IFERROR(VLOOKUP( CONCATENATE($D28,$F$7,$E28), Raw!$A$5:$BC$10127,MATCH(U$9,Raw!$A$3:$BC$3,0), 0), "-")</f>
        <v>3055</v>
      </c>
      <c r="V28" s="155">
        <f>IFERROR(VLOOKUP( CONCATENATE($D28,$F$7,$E28), Raw!$A$5:$BC$10127,MATCH(V$9,Raw!$A$3:$BC$3,0), 0), "-")</f>
        <v>1999</v>
      </c>
      <c r="W28" s="71">
        <f t="shared" si="2"/>
        <v>0.65433715220949262</v>
      </c>
    </row>
    <row r="29" spans="1:23" outlineLevel="1" x14ac:dyDescent="0.2">
      <c r="A29" s="248">
        <f t="shared" si="5"/>
        <v>41153</v>
      </c>
      <c r="B29" s="28"/>
      <c r="C29" s="26" t="s">
        <v>172</v>
      </c>
      <c r="D29" s="451" t="str">
        <f t="shared" si="6"/>
        <v>2012-13</v>
      </c>
      <c r="E29" s="452">
        <f t="shared" si="0"/>
        <v>9</v>
      </c>
      <c r="F29" s="153">
        <f>IFERROR(VLOOKUP( CONCATENATE($D29,$F$7,$E29), Raw!$A$5:$BC$10127,MATCH(F$9,Raw!$A$3:$BC$3,0), 0), "-")</f>
        <v>6874</v>
      </c>
      <c r="G29" s="156">
        <f>IFERROR(VLOOKUP( CONCATENATE($D29,$F$7,$E29), Raw!$A$5:$BC$10127,MATCH(G$9,Raw!$A$3:$BC$3,0), 0), "-")</f>
        <v>6613</v>
      </c>
      <c r="H29" s="71">
        <f t="shared" si="1"/>
        <v>0.96203084084957813</v>
      </c>
      <c r="I29" s="172" t="s">
        <v>80</v>
      </c>
      <c r="J29" s="403" t="s">
        <v>80</v>
      </c>
      <c r="K29" s="403" t="s">
        <v>80</v>
      </c>
      <c r="L29" s="278" t="s">
        <v>80</v>
      </c>
      <c r="M29" s="172" t="s">
        <v>80</v>
      </c>
      <c r="N29" s="403" t="s">
        <v>80</v>
      </c>
      <c r="O29" s="403" t="s">
        <v>80</v>
      </c>
      <c r="P29" s="278" t="s">
        <v>80</v>
      </c>
      <c r="Q29" s="238" t="s">
        <v>80</v>
      </c>
      <c r="R29" s="403" t="s">
        <v>80</v>
      </c>
      <c r="S29" s="403" t="s">
        <v>80</v>
      </c>
      <c r="T29" s="396" t="s">
        <v>80</v>
      </c>
      <c r="U29" s="417">
        <f>IFERROR(VLOOKUP( CONCATENATE($D29,$F$7,$E29), Raw!$A$5:$BC$10127,MATCH(U$9,Raw!$A$3:$BC$3,0), 0), "-")</f>
        <v>2771</v>
      </c>
      <c r="V29" s="155">
        <f>IFERROR(VLOOKUP( CONCATENATE($D29,$F$7,$E29), Raw!$A$5:$BC$10127,MATCH(V$9,Raw!$A$3:$BC$3,0), 0), "-")</f>
        <v>1728</v>
      </c>
      <c r="W29" s="71">
        <f t="shared" si="2"/>
        <v>0.62360158787441355</v>
      </c>
    </row>
    <row r="30" spans="1:23" outlineLevel="1" x14ac:dyDescent="0.2">
      <c r="A30" s="248">
        <f t="shared" si="5"/>
        <v>41183</v>
      </c>
      <c r="B30" s="28"/>
      <c r="C30" s="26" t="s">
        <v>173</v>
      </c>
      <c r="D30" s="451" t="str">
        <f t="shared" si="6"/>
        <v>2012-13</v>
      </c>
      <c r="E30" s="452">
        <f t="shared" si="0"/>
        <v>10</v>
      </c>
      <c r="F30" s="153">
        <f>IFERROR(VLOOKUP( CONCATENATE($D30,$F$7,$E30), Raw!$A$5:$BC$10127,MATCH(F$9,Raw!$A$3:$BC$3,0), 0), "-")</f>
        <v>6941</v>
      </c>
      <c r="G30" s="156">
        <f>IFERROR(VLOOKUP( CONCATENATE($D30,$F$7,$E30), Raw!$A$5:$BC$10127,MATCH(G$9,Raw!$A$3:$BC$3,0), 0), "-")</f>
        <v>6596</v>
      </c>
      <c r="H30" s="71">
        <f t="shared" si="1"/>
        <v>0.95029534649185998</v>
      </c>
      <c r="I30" s="172" t="s">
        <v>80</v>
      </c>
      <c r="J30" s="403" t="s">
        <v>80</v>
      </c>
      <c r="K30" s="403" t="s">
        <v>80</v>
      </c>
      <c r="L30" s="278" t="s">
        <v>80</v>
      </c>
      <c r="M30" s="172" t="s">
        <v>80</v>
      </c>
      <c r="N30" s="403" t="s">
        <v>80</v>
      </c>
      <c r="O30" s="403" t="s">
        <v>80</v>
      </c>
      <c r="P30" s="278" t="s">
        <v>80</v>
      </c>
      <c r="Q30" s="238" t="s">
        <v>80</v>
      </c>
      <c r="R30" s="403" t="s">
        <v>80</v>
      </c>
      <c r="S30" s="403" t="s">
        <v>80</v>
      </c>
      <c r="T30" s="396" t="s">
        <v>80</v>
      </c>
      <c r="U30" s="417">
        <f>IFERROR(VLOOKUP( CONCATENATE($D30,$F$7,$E30), Raw!$A$5:$BC$10127,MATCH(U$9,Raw!$A$3:$BC$3,0), 0), "-")</f>
        <v>2812</v>
      </c>
      <c r="V30" s="155">
        <f>IFERROR(VLOOKUP( CONCATENATE($D30,$F$7,$E30), Raw!$A$5:$BC$10127,MATCH(V$9,Raw!$A$3:$BC$3,0), 0), "-")</f>
        <v>1761</v>
      </c>
      <c r="W30" s="71">
        <f t="shared" si="2"/>
        <v>0.62624466571834991</v>
      </c>
    </row>
    <row r="31" spans="1:23" outlineLevel="1" x14ac:dyDescent="0.2">
      <c r="A31" s="248">
        <f t="shared" si="5"/>
        <v>41214</v>
      </c>
      <c r="B31" s="28"/>
      <c r="C31" s="26" t="s">
        <v>174</v>
      </c>
      <c r="D31" s="451" t="str">
        <f t="shared" si="6"/>
        <v>2012-13</v>
      </c>
      <c r="E31" s="452">
        <f t="shared" si="0"/>
        <v>11</v>
      </c>
      <c r="F31" s="153">
        <f>IFERROR(VLOOKUP( CONCATENATE($D31,$F$7,$E31), Raw!$A$5:$BC$10127,MATCH(F$9,Raw!$A$3:$BC$3,0), 0), "-")</f>
        <v>6675</v>
      </c>
      <c r="G31" s="156">
        <f>IFERROR(VLOOKUP( CONCATENATE($D31,$F$7,$E31), Raw!$A$5:$BC$10127,MATCH(G$9,Raw!$A$3:$BC$3,0), 0), "-")</f>
        <v>6406</v>
      </c>
      <c r="H31" s="71">
        <f t="shared" si="1"/>
        <v>0.95970037453183521</v>
      </c>
      <c r="I31" s="172" t="s">
        <v>80</v>
      </c>
      <c r="J31" s="403" t="s">
        <v>80</v>
      </c>
      <c r="K31" s="403" t="s">
        <v>80</v>
      </c>
      <c r="L31" s="278" t="s">
        <v>80</v>
      </c>
      <c r="M31" s="172" t="s">
        <v>80</v>
      </c>
      <c r="N31" s="403" t="s">
        <v>80</v>
      </c>
      <c r="O31" s="403" t="s">
        <v>80</v>
      </c>
      <c r="P31" s="278" t="s">
        <v>80</v>
      </c>
      <c r="Q31" s="238" t="s">
        <v>80</v>
      </c>
      <c r="R31" s="403" t="s">
        <v>80</v>
      </c>
      <c r="S31" s="403" t="s">
        <v>80</v>
      </c>
      <c r="T31" s="396" t="s">
        <v>80</v>
      </c>
      <c r="U31" s="417">
        <f>IFERROR(VLOOKUP( CONCATENATE($D31,$F$7,$E31), Raw!$A$5:$BC$10127,MATCH(U$9,Raw!$A$3:$BC$3,0), 0), "-")</f>
        <v>2509</v>
      </c>
      <c r="V31" s="155">
        <f>IFERROR(VLOOKUP( CONCATENATE($D31,$F$7,$E31), Raw!$A$5:$BC$10127,MATCH(V$9,Raw!$A$3:$BC$3,0), 0), "-")</f>
        <v>1587</v>
      </c>
      <c r="W31" s="71">
        <f t="shared" si="2"/>
        <v>0.63252291749701073</v>
      </c>
    </row>
    <row r="32" spans="1:23" outlineLevel="1" x14ac:dyDescent="0.2">
      <c r="A32" s="248">
        <f t="shared" si="5"/>
        <v>41244</v>
      </c>
      <c r="B32" s="28"/>
      <c r="C32" s="26" t="s">
        <v>175</v>
      </c>
      <c r="D32" s="451" t="str">
        <f t="shared" si="6"/>
        <v>2012-13</v>
      </c>
      <c r="E32" s="452">
        <f t="shared" si="0"/>
        <v>12</v>
      </c>
      <c r="F32" s="153">
        <f>IFERROR(VLOOKUP( CONCATENATE($D32,$F$7,$E32), Raw!$A$5:$BC$10127,MATCH(F$9,Raw!$A$3:$BC$3,0), 0), "-")</f>
        <v>7422</v>
      </c>
      <c r="G32" s="156">
        <f>IFERROR(VLOOKUP( CONCATENATE($D32,$F$7,$E32), Raw!$A$5:$BC$10127,MATCH(G$9,Raw!$A$3:$BC$3,0), 0), "-")</f>
        <v>7091</v>
      </c>
      <c r="H32" s="71">
        <f t="shared" si="1"/>
        <v>0.95540285637294531</v>
      </c>
      <c r="I32" s="172" t="s">
        <v>80</v>
      </c>
      <c r="J32" s="403" t="s">
        <v>80</v>
      </c>
      <c r="K32" s="403" t="s">
        <v>80</v>
      </c>
      <c r="L32" s="278" t="s">
        <v>80</v>
      </c>
      <c r="M32" s="172" t="s">
        <v>80</v>
      </c>
      <c r="N32" s="403" t="s">
        <v>80</v>
      </c>
      <c r="O32" s="403" t="s">
        <v>80</v>
      </c>
      <c r="P32" s="278" t="s">
        <v>80</v>
      </c>
      <c r="Q32" s="238" t="s">
        <v>80</v>
      </c>
      <c r="R32" s="403" t="s">
        <v>80</v>
      </c>
      <c r="S32" s="403" t="s">
        <v>80</v>
      </c>
      <c r="T32" s="396" t="s">
        <v>80</v>
      </c>
      <c r="U32" s="417">
        <f>IFERROR(VLOOKUP( CONCATENATE($D32,$F$7,$E32), Raw!$A$5:$BC$10127,MATCH(U$9,Raw!$A$3:$BC$3,0), 0), "-")</f>
        <v>3071</v>
      </c>
      <c r="V32" s="155">
        <f>IFERROR(VLOOKUP( CONCATENATE($D32,$F$7,$E32), Raw!$A$5:$BC$10127,MATCH(V$9,Raw!$A$3:$BC$3,0), 0), "-")</f>
        <v>1773</v>
      </c>
      <c r="W32" s="71">
        <f t="shared" si="2"/>
        <v>0.57733637251709546</v>
      </c>
    </row>
    <row r="33" spans="1:23" outlineLevel="1" x14ac:dyDescent="0.2">
      <c r="A33" s="248">
        <f t="shared" si="5"/>
        <v>41275</v>
      </c>
      <c r="B33" s="28"/>
      <c r="C33" s="26" t="s">
        <v>176</v>
      </c>
      <c r="D33" s="451" t="str">
        <f t="shared" si="6"/>
        <v>2012-13</v>
      </c>
      <c r="E33" s="452">
        <f t="shared" si="0"/>
        <v>1</v>
      </c>
      <c r="F33" s="153">
        <f>IFERROR(VLOOKUP( CONCATENATE($D33,$F$7,$E33), Raw!$A$5:$BC$10127,MATCH(F$9,Raw!$A$3:$BC$3,0), 0), "-")</f>
        <v>7551</v>
      </c>
      <c r="G33" s="156">
        <f>IFERROR(VLOOKUP( CONCATENATE($D33,$F$7,$E33), Raw!$A$5:$BC$10127,MATCH(G$9,Raw!$A$3:$BC$3,0), 0), "-")</f>
        <v>7263</v>
      </c>
      <c r="H33" s="71">
        <f t="shared" si="1"/>
        <v>0.96185935637663889</v>
      </c>
      <c r="I33" s="172" t="s">
        <v>80</v>
      </c>
      <c r="J33" s="403" t="s">
        <v>80</v>
      </c>
      <c r="K33" s="403" t="s">
        <v>80</v>
      </c>
      <c r="L33" s="278" t="s">
        <v>80</v>
      </c>
      <c r="M33" s="172" t="s">
        <v>80</v>
      </c>
      <c r="N33" s="403" t="s">
        <v>80</v>
      </c>
      <c r="O33" s="403" t="s">
        <v>80</v>
      </c>
      <c r="P33" s="278" t="s">
        <v>80</v>
      </c>
      <c r="Q33" s="238" t="s">
        <v>80</v>
      </c>
      <c r="R33" s="403" t="s">
        <v>80</v>
      </c>
      <c r="S33" s="403" t="s">
        <v>80</v>
      </c>
      <c r="T33" s="396" t="s">
        <v>80</v>
      </c>
      <c r="U33" s="417">
        <f>IFERROR(VLOOKUP( CONCATENATE($D33,$F$7,$E33), Raw!$A$5:$BC$10127,MATCH(U$9,Raw!$A$3:$BC$3,0), 0), "-")</f>
        <v>3042</v>
      </c>
      <c r="V33" s="155">
        <f>IFERROR(VLOOKUP( CONCATENATE($D33,$F$7,$E33), Raw!$A$5:$BC$10127,MATCH(V$9,Raw!$A$3:$BC$3,0), 0), "-")</f>
        <v>1912</v>
      </c>
      <c r="W33" s="71">
        <f t="shared" si="2"/>
        <v>0.62853385930309003</v>
      </c>
    </row>
    <row r="34" spans="1:23" outlineLevel="1" x14ac:dyDescent="0.2">
      <c r="A34" s="248">
        <f t="shared" si="5"/>
        <v>41306</v>
      </c>
      <c r="B34" s="28"/>
      <c r="C34" s="26" t="s">
        <v>177</v>
      </c>
      <c r="D34" s="451" t="str">
        <f t="shared" si="6"/>
        <v>2012-13</v>
      </c>
      <c r="E34" s="452">
        <f t="shared" si="0"/>
        <v>2</v>
      </c>
      <c r="F34" s="153">
        <f>IFERROR(VLOOKUP( CONCATENATE($D34,$F$7,$E34), Raw!$A$5:$BC$10127,MATCH(F$9,Raw!$A$3:$BC$3,0), 0), "-")</f>
        <v>6754</v>
      </c>
      <c r="G34" s="156">
        <f>IFERROR(VLOOKUP( CONCATENATE($D34,$F$7,$E34), Raw!$A$5:$BC$10127,MATCH(G$9,Raw!$A$3:$BC$3,0), 0), "-")</f>
        <v>6471</v>
      </c>
      <c r="H34" s="71">
        <f t="shared" si="1"/>
        <v>0.95809890435297607</v>
      </c>
      <c r="I34" s="172" t="s">
        <v>80</v>
      </c>
      <c r="J34" s="403" t="s">
        <v>80</v>
      </c>
      <c r="K34" s="403" t="s">
        <v>80</v>
      </c>
      <c r="L34" s="278" t="s">
        <v>80</v>
      </c>
      <c r="M34" s="172" t="s">
        <v>80</v>
      </c>
      <c r="N34" s="403" t="s">
        <v>80</v>
      </c>
      <c r="O34" s="403" t="s">
        <v>80</v>
      </c>
      <c r="P34" s="278" t="s">
        <v>80</v>
      </c>
      <c r="Q34" s="238" t="s">
        <v>80</v>
      </c>
      <c r="R34" s="403" t="s">
        <v>80</v>
      </c>
      <c r="S34" s="403" t="s">
        <v>80</v>
      </c>
      <c r="T34" s="396" t="s">
        <v>80</v>
      </c>
      <c r="U34" s="417">
        <f>IFERROR(VLOOKUP( CONCATENATE($D34,$F$7,$E34), Raw!$A$5:$BC$10127,MATCH(U$9,Raw!$A$3:$BC$3,0), 0), "-")</f>
        <v>2872</v>
      </c>
      <c r="V34" s="155">
        <f>IFERROR(VLOOKUP( CONCATENATE($D34,$F$7,$E34), Raw!$A$5:$BC$10127,MATCH(V$9,Raw!$A$3:$BC$3,0), 0), "-")</f>
        <v>1769</v>
      </c>
      <c r="W34" s="71">
        <f t="shared" si="2"/>
        <v>0.61594707520891367</v>
      </c>
    </row>
    <row r="35" spans="1:23" outlineLevel="1" x14ac:dyDescent="0.2">
      <c r="A35" s="248">
        <f t="shared" si="5"/>
        <v>41334</v>
      </c>
      <c r="B35" s="28"/>
      <c r="C35" s="26" t="s">
        <v>178</v>
      </c>
      <c r="D35" s="451" t="str">
        <f t="shared" si="6"/>
        <v>2012-13</v>
      </c>
      <c r="E35" s="452">
        <f t="shared" si="0"/>
        <v>3</v>
      </c>
      <c r="F35" s="153">
        <f>IFERROR(VLOOKUP( CONCATENATE($D35,$F$7,$E35), Raw!$A$5:$BC$10127,MATCH(F$9,Raw!$A$3:$BC$3,0), 0), "-")</f>
        <v>7358</v>
      </c>
      <c r="G35" s="156">
        <f>IFERROR(VLOOKUP( CONCATENATE($D35,$F$7,$E35), Raw!$A$5:$BC$10127,MATCH(G$9,Raw!$A$3:$BC$3,0), 0), "-")</f>
        <v>7051</v>
      </c>
      <c r="H35" s="71">
        <f t="shared" si="1"/>
        <v>0.958276705626529</v>
      </c>
      <c r="I35" s="172" t="s">
        <v>80</v>
      </c>
      <c r="J35" s="403" t="s">
        <v>80</v>
      </c>
      <c r="K35" s="403" t="s">
        <v>80</v>
      </c>
      <c r="L35" s="278" t="s">
        <v>80</v>
      </c>
      <c r="M35" s="172" t="s">
        <v>80</v>
      </c>
      <c r="N35" s="403" t="s">
        <v>80</v>
      </c>
      <c r="O35" s="403" t="s">
        <v>80</v>
      </c>
      <c r="P35" s="278" t="s">
        <v>80</v>
      </c>
      <c r="Q35" s="238" t="s">
        <v>80</v>
      </c>
      <c r="R35" s="403" t="s">
        <v>80</v>
      </c>
      <c r="S35" s="403" t="s">
        <v>80</v>
      </c>
      <c r="T35" s="396" t="s">
        <v>80</v>
      </c>
      <c r="U35" s="417">
        <f>IFERROR(VLOOKUP( CONCATENATE($D35,$F$7,$E35), Raw!$A$5:$BC$10127,MATCH(U$9,Raw!$A$3:$BC$3,0), 0), "-")</f>
        <v>3179</v>
      </c>
      <c r="V35" s="155">
        <f>IFERROR(VLOOKUP( CONCATENATE($D35,$F$7,$E35), Raw!$A$5:$BC$10127,MATCH(V$9,Raw!$A$3:$BC$3,0), 0), "-")</f>
        <v>1901</v>
      </c>
      <c r="W35" s="71">
        <f t="shared" si="2"/>
        <v>0.59798678829820695</v>
      </c>
    </row>
    <row r="36" spans="1:23" x14ac:dyDescent="0.2">
      <c r="A36" s="248"/>
      <c r="B36" s="29"/>
      <c r="C36" s="33" t="s">
        <v>181</v>
      </c>
      <c r="D36" s="453"/>
      <c r="E36" s="611"/>
      <c r="F36" s="154">
        <f>SUM(F24:F35)</f>
        <v>83665</v>
      </c>
      <c r="G36" s="157">
        <f>SUM(G24:G35)</f>
        <v>80033</v>
      </c>
      <c r="H36" s="72">
        <f t="shared" si="1"/>
        <v>0.956588776668858</v>
      </c>
      <c r="I36" s="171" t="s">
        <v>80</v>
      </c>
      <c r="J36" s="276" t="s">
        <v>80</v>
      </c>
      <c r="K36" s="276" t="s">
        <v>80</v>
      </c>
      <c r="L36" s="277" t="s">
        <v>80</v>
      </c>
      <c r="M36" s="171" t="s">
        <v>80</v>
      </c>
      <c r="N36" s="276" t="s">
        <v>80</v>
      </c>
      <c r="O36" s="276" t="s">
        <v>80</v>
      </c>
      <c r="P36" s="277" t="s">
        <v>80</v>
      </c>
      <c r="Q36" s="237" t="s">
        <v>80</v>
      </c>
      <c r="R36" s="276" t="s">
        <v>80</v>
      </c>
      <c r="S36" s="276" t="s">
        <v>80</v>
      </c>
      <c r="T36" s="395" t="s">
        <v>80</v>
      </c>
      <c r="U36" s="418">
        <f>SUM(U24:U35)</f>
        <v>34295</v>
      </c>
      <c r="V36" s="414">
        <f>SUM(V24:V35)</f>
        <v>21618</v>
      </c>
      <c r="W36" s="72">
        <f t="shared" si="2"/>
        <v>0.63035427904942409</v>
      </c>
    </row>
    <row r="37" spans="1:23" outlineLevel="1" x14ac:dyDescent="0.2">
      <c r="A37" s="248">
        <f>DATE(LEFT(D37,4)+IF(E37&lt;4,1,0),E37,1)</f>
        <v>41365</v>
      </c>
      <c r="B37" s="27" t="s">
        <v>182</v>
      </c>
      <c r="C37" s="26" t="s">
        <v>167</v>
      </c>
      <c r="D37" s="449" t="str">
        <f t="shared" ref="D37:D48" si="7">IF(B37="",D36,LEFT(B37,7))</f>
        <v>2013-14</v>
      </c>
      <c r="E37" s="450">
        <f t="shared" si="0"/>
        <v>4</v>
      </c>
      <c r="F37" s="387">
        <f>IFERROR(VLOOKUP( CONCATENATE($D37,$F$7,$E37), Raw!$A$5:$BC$10127,MATCH(F$9,Raw!$A$3:$BC$3,0), 0), "-")</f>
        <v>6948</v>
      </c>
      <c r="G37" s="391">
        <f>IFERROR(VLOOKUP( CONCATENATE($D37,$F$7,$E37), Raw!$A$5:$BC$10127,MATCH(G$9,Raw!$A$3:$BC$3,0), 0), "-")</f>
        <v>6682</v>
      </c>
      <c r="H37" s="71">
        <f t="shared" si="1"/>
        <v>0.96171560161197467</v>
      </c>
      <c r="I37" s="172" t="s">
        <v>80</v>
      </c>
      <c r="J37" s="403" t="s">
        <v>80</v>
      </c>
      <c r="K37" s="403" t="s">
        <v>80</v>
      </c>
      <c r="L37" s="278" t="s">
        <v>80</v>
      </c>
      <c r="M37" s="172" t="s">
        <v>80</v>
      </c>
      <c r="N37" s="403" t="s">
        <v>80</v>
      </c>
      <c r="O37" s="403" t="s">
        <v>80</v>
      </c>
      <c r="P37" s="278" t="s">
        <v>80</v>
      </c>
      <c r="Q37" s="238" t="s">
        <v>80</v>
      </c>
      <c r="R37" s="403" t="s">
        <v>80</v>
      </c>
      <c r="S37" s="403" t="s">
        <v>80</v>
      </c>
      <c r="T37" s="396" t="s">
        <v>80</v>
      </c>
      <c r="U37" s="416">
        <f>IFERROR(VLOOKUP( CONCATENATE($D37,$F$7,$E37), Raw!$A$5:$BC$10127,MATCH(U$9,Raw!$A$3:$BC$3,0), 0), "-")</f>
        <v>2974</v>
      </c>
      <c r="V37" s="415">
        <f>IFERROR(VLOOKUP( CONCATENATE($D37,$F$7,$E37), Raw!$A$5:$BC$10127,MATCH(V$9,Raw!$A$3:$BC$3,0), 0), "-")</f>
        <v>1861</v>
      </c>
      <c r="W37" s="71">
        <f t="shared" si="2"/>
        <v>0.62575655682582376</v>
      </c>
    </row>
    <row r="38" spans="1:23" outlineLevel="1" x14ac:dyDescent="0.2">
      <c r="A38" s="248">
        <f t="shared" si="5"/>
        <v>41395</v>
      </c>
      <c r="B38" s="28"/>
      <c r="C38" s="26" t="s">
        <v>168</v>
      </c>
      <c r="D38" s="451" t="str">
        <f t="shared" si="7"/>
        <v>2013-14</v>
      </c>
      <c r="E38" s="452">
        <f t="shared" si="0"/>
        <v>5</v>
      </c>
      <c r="F38" s="153">
        <f>IFERROR(VLOOKUP( CONCATENATE($D38,$F$7,$E38), Raw!$A$5:$BC$10127,MATCH(F$9,Raw!$A$3:$BC$3,0), 0), "-")</f>
        <v>7260</v>
      </c>
      <c r="G38" s="156">
        <f>IFERROR(VLOOKUP( CONCATENATE($D38,$F$7,$E38), Raw!$A$5:$BC$10127,MATCH(G$9,Raw!$A$3:$BC$3,0), 0), "-")</f>
        <v>6945</v>
      </c>
      <c r="H38" s="71">
        <f t="shared" si="1"/>
        <v>0.95661157024793386</v>
      </c>
      <c r="I38" s="172" t="s">
        <v>80</v>
      </c>
      <c r="J38" s="403" t="s">
        <v>80</v>
      </c>
      <c r="K38" s="403" t="s">
        <v>80</v>
      </c>
      <c r="L38" s="278" t="s">
        <v>80</v>
      </c>
      <c r="M38" s="172" t="s">
        <v>80</v>
      </c>
      <c r="N38" s="403" t="s">
        <v>80</v>
      </c>
      <c r="O38" s="403" t="s">
        <v>80</v>
      </c>
      <c r="P38" s="278" t="s">
        <v>80</v>
      </c>
      <c r="Q38" s="238" t="s">
        <v>80</v>
      </c>
      <c r="R38" s="403" t="s">
        <v>80</v>
      </c>
      <c r="S38" s="403" t="s">
        <v>80</v>
      </c>
      <c r="T38" s="396" t="s">
        <v>80</v>
      </c>
      <c r="U38" s="417">
        <f>IFERROR(VLOOKUP( CONCATENATE($D38,$F$7,$E38), Raw!$A$5:$BC$10127,MATCH(U$9,Raw!$A$3:$BC$3,0), 0), "-")</f>
        <v>3128</v>
      </c>
      <c r="V38" s="155">
        <f>IFERROR(VLOOKUP( CONCATENATE($D38,$F$7,$E38), Raw!$A$5:$BC$10127,MATCH(V$9,Raw!$A$3:$BC$3,0), 0), "-")</f>
        <v>2054</v>
      </c>
      <c r="W38" s="71">
        <f t="shared" si="2"/>
        <v>0.65664961636828645</v>
      </c>
    </row>
    <row r="39" spans="1:23" outlineLevel="1" x14ac:dyDescent="0.2">
      <c r="A39" s="248">
        <f t="shared" si="5"/>
        <v>41426</v>
      </c>
      <c r="B39" s="28"/>
      <c r="C39" s="26" t="s">
        <v>169</v>
      </c>
      <c r="D39" s="451" t="str">
        <f t="shared" si="7"/>
        <v>2013-14</v>
      </c>
      <c r="E39" s="452">
        <f t="shared" si="0"/>
        <v>6</v>
      </c>
      <c r="F39" s="153">
        <f>IFERROR(VLOOKUP( CONCATENATE($D39,$F$7,$E39), Raw!$A$5:$BC$10127,MATCH(F$9,Raw!$A$3:$BC$3,0), 0), "-")</f>
        <v>6804</v>
      </c>
      <c r="G39" s="156">
        <f>IFERROR(VLOOKUP( CONCATENATE($D39,$F$7,$E39), Raw!$A$5:$BC$10127,MATCH(G$9,Raw!$A$3:$BC$3,0), 0), "-")</f>
        <v>6563</v>
      </c>
      <c r="H39" s="71">
        <f t="shared" si="1"/>
        <v>0.96457965902410348</v>
      </c>
      <c r="I39" s="172" t="s">
        <v>80</v>
      </c>
      <c r="J39" s="403" t="s">
        <v>80</v>
      </c>
      <c r="K39" s="403" t="s">
        <v>80</v>
      </c>
      <c r="L39" s="278" t="s">
        <v>80</v>
      </c>
      <c r="M39" s="172" t="s">
        <v>80</v>
      </c>
      <c r="N39" s="403" t="s">
        <v>80</v>
      </c>
      <c r="O39" s="403" t="s">
        <v>80</v>
      </c>
      <c r="P39" s="278" t="s">
        <v>80</v>
      </c>
      <c r="Q39" s="238" t="s">
        <v>80</v>
      </c>
      <c r="R39" s="403" t="s">
        <v>80</v>
      </c>
      <c r="S39" s="403" t="s">
        <v>80</v>
      </c>
      <c r="T39" s="396" t="s">
        <v>80</v>
      </c>
      <c r="U39" s="417">
        <f>IFERROR(VLOOKUP( CONCATENATE($D39,$F$7,$E39), Raw!$A$5:$BC$10127,MATCH(U$9,Raw!$A$3:$BC$3,0), 0), "-")</f>
        <v>2988</v>
      </c>
      <c r="V39" s="155">
        <f>IFERROR(VLOOKUP( CONCATENATE($D39,$F$7,$E39), Raw!$A$5:$BC$10127,MATCH(V$9,Raw!$A$3:$BC$3,0), 0), "-")</f>
        <v>1956</v>
      </c>
      <c r="W39" s="71">
        <f t="shared" si="2"/>
        <v>0.65461847389558236</v>
      </c>
    </row>
    <row r="40" spans="1:23" outlineLevel="1" x14ac:dyDescent="0.2">
      <c r="A40" s="248">
        <f t="shared" si="5"/>
        <v>41456</v>
      </c>
      <c r="B40" s="28"/>
      <c r="C40" s="26" t="s">
        <v>170</v>
      </c>
      <c r="D40" s="451" t="str">
        <f t="shared" si="7"/>
        <v>2013-14</v>
      </c>
      <c r="E40" s="452">
        <f t="shared" si="0"/>
        <v>7</v>
      </c>
      <c r="F40" s="153">
        <f>IFERROR(VLOOKUP( CONCATENATE($D40,$F$7,$E40), Raw!$A$5:$BC$10127,MATCH(F$9,Raw!$A$3:$BC$3,0), 0), "-")</f>
        <v>6883</v>
      </c>
      <c r="G40" s="156">
        <f>IFERROR(VLOOKUP( CONCATENATE($D40,$F$7,$E40), Raw!$A$5:$BC$10127,MATCH(G$9,Raw!$A$3:$BC$3,0), 0), "-")</f>
        <v>6639</v>
      </c>
      <c r="H40" s="71">
        <f t="shared" si="1"/>
        <v>0.96455034142089202</v>
      </c>
      <c r="I40" s="172" t="s">
        <v>80</v>
      </c>
      <c r="J40" s="403" t="s">
        <v>80</v>
      </c>
      <c r="K40" s="403" t="s">
        <v>80</v>
      </c>
      <c r="L40" s="278" t="s">
        <v>80</v>
      </c>
      <c r="M40" s="172" t="s">
        <v>80</v>
      </c>
      <c r="N40" s="403" t="s">
        <v>80</v>
      </c>
      <c r="O40" s="403" t="s">
        <v>80</v>
      </c>
      <c r="P40" s="278" t="s">
        <v>80</v>
      </c>
      <c r="Q40" s="238" t="s">
        <v>80</v>
      </c>
      <c r="R40" s="403" t="s">
        <v>80</v>
      </c>
      <c r="S40" s="403" t="s">
        <v>80</v>
      </c>
      <c r="T40" s="396" t="s">
        <v>80</v>
      </c>
      <c r="U40" s="417">
        <f>IFERROR(VLOOKUP( CONCATENATE($D40,$F$7,$E40), Raw!$A$5:$BC$10127,MATCH(U$9,Raw!$A$3:$BC$3,0), 0), "-")</f>
        <v>2869</v>
      </c>
      <c r="V40" s="155">
        <f>IFERROR(VLOOKUP( CONCATENATE($D40,$F$7,$E40), Raw!$A$5:$BC$10127,MATCH(V$9,Raw!$A$3:$BC$3,0), 0), "-")</f>
        <v>1840</v>
      </c>
      <c r="W40" s="71">
        <f t="shared" si="2"/>
        <v>0.64133844545137675</v>
      </c>
    </row>
    <row r="41" spans="1:23" outlineLevel="1" x14ac:dyDescent="0.2">
      <c r="A41" s="248">
        <f t="shared" si="5"/>
        <v>41487</v>
      </c>
      <c r="B41" s="28"/>
      <c r="C41" s="26" t="s">
        <v>171</v>
      </c>
      <c r="D41" s="451" t="str">
        <f t="shared" si="7"/>
        <v>2013-14</v>
      </c>
      <c r="E41" s="452">
        <f t="shared" si="0"/>
        <v>8</v>
      </c>
      <c r="F41" s="153">
        <f>IFERROR(VLOOKUP( CONCATENATE($D41,$F$7,$E41), Raw!$A$5:$BC$10127,MATCH(F$9,Raw!$A$3:$BC$3,0), 0), "-")</f>
        <v>7227</v>
      </c>
      <c r="G41" s="156">
        <f>IFERROR(VLOOKUP( CONCATENATE($D41,$F$7,$E41), Raw!$A$5:$BC$10127,MATCH(G$9,Raw!$A$3:$BC$3,0), 0), "-")</f>
        <v>6976</v>
      </c>
      <c r="H41" s="71">
        <f t="shared" si="1"/>
        <v>0.96526912965269129</v>
      </c>
      <c r="I41" s="172" t="s">
        <v>80</v>
      </c>
      <c r="J41" s="403" t="s">
        <v>80</v>
      </c>
      <c r="K41" s="403" t="s">
        <v>80</v>
      </c>
      <c r="L41" s="278" t="s">
        <v>80</v>
      </c>
      <c r="M41" s="172" t="s">
        <v>80</v>
      </c>
      <c r="N41" s="403" t="s">
        <v>80</v>
      </c>
      <c r="O41" s="403" t="s">
        <v>80</v>
      </c>
      <c r="P41" s="278" t="s">
        <v>80</v>
      </c>
      <c r="Q41" s="238" t="s">
        <v>80</v>
      </c>
      <c r="R41" s="403" t="s">
        <v>80</v>
      </c>
      <c r="S41" s="403" t="s">
        <v>80</v>
      </c>
      <c r="T41" s="396" t="s">
        <v>80</v>
      </c>
      <c r="U41" s="417">
        <f>IFERROR(VLOOKUP( CONCATENATE($D41,$F$7,$E41), Raw!$A$5:$BC$10127,MATCH(U$9,Raw!$A$3:$BC$3,0), 0), "-")</f>
        <v>3153</v>
      </c>
      <c r="V41" s="155">
        <f>IFERROR(VLOOKUP( CONCATENATE($D41,$F$7,$E41), Raw!$A$5:$BC$10127,MATCH(V$9,Raw!$A$3:$BC$3,0), 0), "-")</f>
        <v>2015</v>
      </c>
      <c r="W41" s="71">
        <f t="shared" si="2"/>
        <v>0.63907389787503965</v>
      </c>
    </row>
    <row r="42" spans="1:23" outlineLevel="1" x14ac:dyDescent="0.2">
      <c r="A42" s="248">
        <f t="shared" si="5"/>
        <v>41518</v>
      </c>
      <c r="B42" s="28"/>
      <c r="C42" s="26" t="s">
        <v>172</v>
      </c>
      <c r="D42" s="451" t="str">
        <f t="shared" si="7"/>
        <v>2013-14</v>
      </c>
      <c r="E42" s="452">
        <f t="shared" si="0"/>
        <v>9</v>
      </c>
      <c r="F42" s="153">
        <f>IFERROR(VLOOKUP( CONCATENATE($D42,$F$7,$E42), Raw!$A$5:$BC$10127,MATCH(F$9,Raw!$A$3:$BC$3,0), 0), "-")</f>
        <v>7266</v>
      </c>
      <c r="G42" s="156">
        <f>IFERROR(VLOOKUP( CONCATENATE($D42,$F$7,$E42), Raw!$A$5:$BC$10127,MATCH(G$9,Raw!$A$3:$BC$3,0), 0), "-")</f>
        <v>6986</v>
      </c>
      <c r="H42" s="71">
        <f t="shared" si="1"/>
        <v>0.96146435452793833</v>
      </c>
      <c r="I42" s="172" t="s">
        <v>80</v>
      </c>
      <c r="J42" s="403" t="s">
        <v>80</v>
      </c>
      <c r="K42" s="403" t="s">
        <v>80</v>
      </c>
      <c r="L42" s="278" t="s">
        <v>80</v>
      </c>
      <c r="M42" s="172" t="s">
        <v>80</v>
      </c>
      <c r="N42" s="403" t="s">
        <v>80</v>
      </c>
      <c r="O42" s="403" t="s">
        <v>80</v>
      </c>
      <c r="P42" s="278" t="s">
        <v>80</v>
      </c>
      <c r="Q42" s="238" t="s">
        <v>80</v>
      </c>
      <c r="R42" s="403" t="s">
        <v>80</v>
      </c>
      <c r="S42" s="403" t="s">
        <v>80</v>
      </c>
      <c r="T42" s="396" t="s">
        <v>80</v>
      </c>
      <c r="U42" s="417">
        <f>IFERROR(VLOOKUP( CONCATENATE($D42,$F$7,$E42), Raw!$A$5:$BC$10127,MATCH(U$9,Raw!$A$3:$BC$3,0), 0), "-")</f>
        <v>3221</v>
      </c>
      <c r="V42" s="155">
        <f>IFERROR(VLOOKUP( CONCATENATE($D42,$F$7,$E42), Raw!$A$5:$BC$10127,MATCH(V$9,Raw!$A$3:$BC$3,0), 0), "-")</f>
        <v>2021</v>
      </c>
      <c r="W42" s="71">
        <f t="shared" si="2"/>
        <v>0.62744489289040672</v>
      </c>
    </row>
    <row r="43" spans="1:23" outlineLevel="1" x14ac:dyDescent="0.2">
      <c r="A43" s="248">
        <f t="shared" si="5"/>
        <v>41548</v>
      </c>
      <c r="B43" s="28"/>
      <c r="C43" s="26" t="s">
        <v>173</v>
      </c>
      <c r="D43" s="451" t="str">
        <f t="shared" si="7"/>
        <v>2013-14</v>
      </c>
      <c r="E43" s="452">
        <f t="shared" si="0"/>
        <v>10</v>
      </c>
      <c r="F43" s="153">
        <f>IFERROR(VLOOKUP( CONCATENATE($D43,$F$7,$E43), Raw!$A$5:$BC$10127,MATCH(F$9,Raw!$A$3:$BC$3,0), 0), "-")</f>
        <v>7440</v>
      </c>
      <c r="G43" s="156">
        <f>IFERROR(VLOOKUP( CONCATENATE($D43,$F$7,$E43), Raw!$A$5:$BC$10127,MATCH(G$9,Raw!$A$3:$BC$3,0), 0), "-")</f>
        <v>7173</v>
      </c>
      <c r="H43" s="71">
        <f t="shared" si="1"/>
        <v>0.96411290322580645</v>
      </c>
      <c r="I43" s="172" t="s">
        <v>80</v>
      </c>
      <c r="J43" s="403" t="s">
        <v>80</v>
      </c>
      <c r="K43" s="403" t="s">
        <v>80</v>
      </c>
      <c r="L43" s="278" t="s">
        <v>80</v>
      </c>
      <c r="M43" s="172" t="s">
        <v>80</v>
      </c>
      <c r="N43" s="403" t="s">
        <v>80</v>
      </c>
      <c r="O43" s="403" t="s">
        <v>80</v>
      </c>
      <c r="P43" s="278" t="s">
        <v>80</v>
      </c>
      <c r="Q43" s="238" t="s">
        <v>80</v>
      </c>
      <c r="R43" s="403" t="s">
        <v>80</v>
      </c>
      <c r="S43" s="403" t="s">
        <v>80</v>
      </c>
      <c r="T43" s="396" t="s">
        <v>80</v>
      </c>
      <c r="U43" s="417">
        <f>IFERROR(VLOOKUP( CONCATENATE($D43,$F$7,$E43), Raw!$A$5:$BC$10127,MATCH(U$9,Raw!$A$3:$BC$3,0), 0), "-")</f>
        <v>3192</v>
      </c>
      <c r="V43" s="155">
        <f>IFERROR(VLOOKUP( CONCATENATE($D43,$F$7,$E43), Raw!$A$5:$BC$10127,MATCH(V$9,Raw!$A$3:$BC$3,0), 0), "-")</f>
        <v>1963</v>
      </c>
      <c r="W43" s="71">
        <f t="shared" si="2"/>
        <v>0.6149749373433584</v>
      </c>
    </row>
    <row r="44" spans="1:23" outlineLevel="1" x14ac:dyDescent="0.2">
      <c r="A44" s="248">
        <f t="shared" si="5"/>
        <v>41579</v>
      </c>
      <c r="B44" s="28"/>
      <c r="C44" s="26" t="s">
        <v>174</v>
      </c>
      <c r="D44" s="451" t="str">
        <f t="shared" si="7"/>
        <v>2013-14</v>
      </c>
      <c r="E44" s="452">
        <f t="shared" si="0"/>
        <v>11</v>
      </c>
      <c r="F44" s="153">
        <f>IFERROR(VLOOKUP( CONCATENATE($D44,$F$7,$E44), Raw!$A$5:$BC$10127,MATCH(F$9,Raw!$A$3:$BC$3,0), 0), "-")</f>
        <v>7450</v>
      </c>
      <c r="G44" s="156">
        <f>IFERROR(VLOOKUP( CONCATENATE($D44,$F$7,$E44), Raw!$A$5:$BC$10127,MATCH(G$9,Raw!$A$3:$BC$3,0), 0), "-")</f>
        <v>7200</v>
      </c>
      <c r="H44" s="71">
        <f t="shared" si="1"/>
        <v>0.96644295302013428</v>
      </c>
      <c r="I44" s="172" t="s">
        <v>80</v>
      </c>
      <c r="J44" s="403" t="s">
        <v>80</v>
      </c>
      <c r="K44" s="403" t="s">
        <v>80</v>
      </c>
      <c r="L44" s="278" t="s">
        <v>80</v>
      </c>
      <c r="M44" s="172" t="s">
        <v>80</v>
      </c>
      <c r="N44" s="403" t="s">
        <v>80</v>
      </c>
      <c r="O44" s="403" t="s">
        <v>80</v>
      </c>
      <c r="P44" s="278" t="s">
        <v>80</v>
      </c>
      <c r="Q44" s="238" t="s">
        <v>80</v>
      </c>
      <c r="R44" s="403" t="s">
        <v>80</v>
      </c>
      <c r="S44" s="403" t="s">
        <v>80</v>
      </c>
      <c r="T44" s="396" t="s">
        <v>80</v>
      </c>
      <c r="U44" s="417">
        <f>IFERROR(VLOOKUP( CONCATENATE($D44,$F$7,$E44), Raw!$A$5:$BC$10127,MATCH(U$9,Raw!$A$3:$BC$3,0), 0), "-")</f>
        <v>3215</v>
      </c>
      <c r="V44" s="155">
        <f>IFERROR(VLOOKUP( CONCATENATE($D44,$F$7,$E44), Raw!$A$5:$BC$10127,MATCH(V$9,Raw!$A$3:$BC$3,0), 0), "-")</f>
        <v>1977</v>
      </c>
      <c r="W44" s="71">
        <f t="shared" si="2"/>
        <v>0.61493001555209958</v>
      </c>
    </row>
    <row r="45" spans="1:23" outlineLevel="1" x14ac:dyDescent="0.2">
      <c r="A45" s="248">
        <f t="shared" si="5"/>
        <v>41609</v>
      </c>
      <c r="B45" s="28"/>
      <c r="C45" s="26" t="s">
        <v>175</v>
      </c>
      <c r="D45" s="451" t="str">
        <f t="shared" si="7"/>
        <v>2013-14</v>
      </c>
      <c r="E45" s="452">
        <f t="shared" si="0"/>
        <v>12</v>
      </c>
      <c r="F45" s="153">
        <f>IFERROR(VLOOKUP( CONCATENATE($D45,$F$7,$E45), Raw!$A$5:$BC$10127,MATCH(F$9,Raw!$A$3:$BC$3,0), 0), "-")</f>
        <v>7711</v>
      </c>
      <c r="G45" s="156">
        <f>IFERROR(VLOOKUP( CONCATENATE($D45,$F$7,$E45), Raw!$A$5:$BC$10127,MATCH(G$9,Raw!$A$3:$BC$3,0), 0), "-")</f>
        <v>7419</v>
      </c>
      <c r="H45" s="71">
        <f t="shared" si="1"/>
        <v>0.96213201919336011</v>
      </c>
      <c r="I45" s="172" t="s">
        <v>80</v>
      </c>
      <c r="J45" s="403" t="s">
        <v>80</v>
      </c>
      <c r="K45" s="403" t="s">
        <v>80</v>
      </c>
      <c r="L45" s="278" t="s">
        <v>80</v>
      </c>
      <c r="M45" s="172" t="s">
        <v>80</v>
      </c>
      <c r="N45" s="403" t="s">
        <v>80</v>
      </c>
      <c r="O45" s="403" t="s">
        <v>80</v>
      </c>
      <c r="P45" s="278" t="s">
        <v>80</v>
      </c>
      <c r="Q45" s="238" t="s">
        <v>80</v>
      </c>
      <c r="R45" s="403" t="s">
        <v>80</v>
      </c>
      <c r="S45" s="403" t="s">
        <v>80</v>
      </c>
      <c r="T45" s="396" t="s">
        <v>80</v>
      </c>
      <c r="U45" s="417">
        <f>IFERROR(VLOOKUP( CONCATENATE($D45,$F$7,$E45), Raw!$A$5:$BC$10127,MATCH(U$9,Raw!$A$3:$BC$3,0), 0), "-")</f>
        <v>3300</v>
      </c>
      <c r="V45" s="155">
        <f>IFERROR(VLOOKUP( CONCATENATE($D45,$F$7,$E45), Raw!$A$5:$BC$10127,MATCH(V$9,Raw!$A$3:$BC$3,0), 0), "-")</f>
        <v>1969</v>
      </c>
      <c r="W45" s="71">
        <f t="shared" si="2"/>
        <v>0.59666666666666668</v>
      </c>
    </row>
    <row r="46" spans="1:23" outlineLevel="1" x14ac:dyDescent="0.2">
      <c r="A46" s="248">
        <f t="shared" si="5"/>
        <v>41640</v>
      </c>
      <c r="B46" s="28"/>
      <c r="C46" s="26" t="s">
        <v>176</v>
      </c>
      <c r="D46" s="451" t="str">
        <f t="shared" si="7"/>
        <v>2013-14</v>
      </c>
      <c r="E46" s="452">
        <f t="shared" si="0"/>
        <v>1</v>
      </c>
      <c r="F46" s="153">
        <f>IFERROR(VLOOKUP( CONCATENATE($D46,$F$7,$E46), Raw!$A$5:$BC$10127,MATCH(F$9,Raw!$A$3:$BC$3,0), 0), "-")</f>
        <v>7679</v>
      </c>
      <c r="G46" s="156">
        <f>IFERROR(VLOOKUP( CONCATENATE($D46,$F$7,$E46), Raw!$A$5:$BC$10127,MATCH(G$9,Raw!$A$3:$BC$3,0), 0), "-")</f>
        <v>7407</v>
      </c>
      <c r="H46" s="71">
        <f t="shared" si="1"/>
        <v>0.96457872118765464</v>
      </c>
      <c r="I46" s="172" t="s">
        <v>80</v>
      </c>
      <c r="J46" s="403" t="s">
        <v>80</v>
      </c>
      <c r="K46" s="403" t="s">
        <v>80</v>
      </c>
      <c r="L46" s="278" t="s">
        <v>80</v>
      </c>
      <c r="M46" s="172" t="s">
        <v>80</v>
      </c>
      <c r="N46" s="403" t="s">
        <v>80</v>
      </c>
      <c r="O46" s="403" t="s">
        <v>80</v>
      </c>
      <c r="P46" s="278" t="s">
        <v>80</v>
      </c>
      <c r="Q46" s="238" t="s">
        <v>80</v>
      </c>
      <c r="R46" s="403" t="s">
        <v>80</v>
      </c>
      <c r="S46" s="403" t="s">
        <v>80</v>
      </c>
      <c r="T46" s="396" t="s">
        <v>80</v>
      </c>
      <c r="U46" s="417">
        <f>IFERROR(VLOOKUP( CONCATENATE($D46,$F$7,$E46), Raw!$A$5:$BC$10127,MATCH(U$9,Raw!$A$3:$BC$3,0), 0), "-")</f>
        <v>3180</v>
      </c>
      <c r="V46" s="155">
        <f>IFERROR(VLOOKUP( CONCATENATE($D46,$F$7,$E46), Raw!$A$5:$BC$10127,MATCH(V$9,Raw!$A$3:$BC$3,0), 0), "-")</f>
        <v>1979</v>
      </c>
      <c r="W46" s="71">
        <f t="shared" si="2"/>
        <v>0.62232704402515726</v>
      </c>
    </row>
    <row r="47" spans="1:23" outlineLevel="1" x14ac:dyDescent="0.2">
      <c r="A47" s="248">
        <f t="shared" si="5"/>
        <v>41671</v>
      </c>
      <c r="B47" s="28"/>
      <c r="C47" s="26" t="s">
        <v>177</v>
      </c>
      <c r="D47" s="451" t="str">
        <f t="shared" si="7"/>
        <v>2013-14</v>
      </c>
      <c r="E47" s="452">
        <f t="shared" si="0"/>
        <v>2</v>
      </c>
      <c r="F47" s="153">
        <f>IFERROR(VLOOKUP( CONCATENATE($D47,$F$7,$E47), Raw!$A$5:$BC$10127,MATCH(F$9,Raw!$A$3:$BC$3,0), 0), "-")</f>
        <v>7032</v>
      </c>
      <c r="G47" s="156">
        <f>IFERROR(VLOOKUP( CONCATENATE($D47,$F$7,$E47), Raw!$A$5:$BC$10127,MATCH(G$9,Raw!$A$3:$BC$3,0), 0), "-")</f>
        <v>6811</v>
      </c>
      <c r="H47" s="71">
        <f t="shared" si="1"/>
        <v>0.96857224118316265</v>
      </c>
      <c r="I47" s="172" t="s">
        <v>80</v>
      </c>
      <c r="J47" s="403" t="s">
        <v>80</v>
      </c>
      <c r="K47" s="403" t="s">
        <v>80</v>
      </c>
      <c r="L47" s="278" t="s">
        <v>80</v>
      </c>
      <c r="M47" s="172" t="s">
        <v>80</v>
      </c>
      <c r="N47" s="403" t="s">
        <v>80</v>
      </c>
      <c r="O47" s="403" t="s">
        <v>80</v>
      </c>
      <c r="P47" s="278" t="s">
        <v>80</v>
      </c>
      <c r="Q47" s="238" t="s">
        <v>80</v>
      </c>
      <c r="R47" s="403" t="s">
        <v>80</v>
      </c>
      <c r="S47" s="403" t="s">
        <v>80</v>
      </c>
      <c r="T47" s="396" t="s">
        <v>80</v>
      </c>
      <c r="U47" s="417">
        <f>IFERROR(VLOOKUP( CONCATENATE($D47,$F$7,$E47), Raw!$A$5:$BC$10127,MATCH(U$9,Raw!$A$3:$BC$3,0), 0), "-")</f>
        <v>3020</v>
      </c>
      <c r="V47" s="155">
        <f>IFERROR(VLOOKUP( CONCATENATE($D47,$F$7,$E47), Raw!$A$5:$BC$10127,MATCH(V$9,Raw!$A$3:$BC$3,0), 0), "-")</f>
        <v>1893</v>
      </c>
      <c r="W47" s="71">
        <f t="shared" si="2"/>
        <v>0.62682119205298015</v>
      </c>
    </row>
    <row r="48" spans="1:23" outlineLevel="1" x14ac:dyDescent="0.2">
      <c r="A48" s="248">
        <f t="shared" si="5"/>
        <v>41699</v>
      </c>
      <c r="B48" s="28"/>
      <c r="C48" s="26" t="s">
        <v>178</v>
      </c>
      <c r="D48" s="451" t="str">
        <f t="shared" si="7"/>
        <v>2013-14</v>
      </c>
      <c r="E48" s="452">
        <f t="shared" si="0"/>
        <v>3</v>
      </c>
      <c r="F48" s="153">
        <f>IFERROR(VLOOKUP( CONCATENATE($D48,$F$7,$E48), Raw!$A$5:$BC$10127,MATCH(F$9,Raw!$A$3:$BC$3,0), 0), "-")</f>
        <v>8010</v>
      </c>
      <c r="G48" s="156">
        <f>IFERROR(VLOOKUP( CONCATENATE($D48,$F$7,$E48), Raw!$A$5:$BC$10127,MATCH(G$9,Raw!$A$3:$BC$3,0), 0), "-")</f>
        <v>7765</v>
      </c>
      <c r="H48" s="71">
        <f t="shared" si="1"/>
        <v>0.96941323345817731</v>
      </c>
      <c r="I48" s="172" t="s">
        <v>80</v>
      </c>
      <c r="J48" s="403" t="s">
        <v>80</v>
      </c>
      <c r="K48" s="403" t="s">
        <v>80</v>
      </c>
      <c r="L48" s="278" t="s">
        <v>80</v>
      </c>
      <c r="M48" s="172" t="s">
        <v>80</v>
      </c>
      <c r="N48" s="403" t="s">
        <v>80</v>
      </c>
      <c r="O48" s="403" t="s">
        <v>80</v>
      </c>
      <c r="P48" s="278" t="s">
        <v>80</v>
      </c>
      <c r="Q48" s="238" t="s">
        <v>80</v>
      </c>
      <c r="R48" s="403" t="s">
        <v>80</v>
      </c>
      <c r="S48" s="403" t="s">
        <v>80</v>
      </c>
      <c r="T48" s="396" t="s">
        <v>80</v>
      </c>
      <c r="U48" s="417">
        <f>IFERROR(VLOOKUP( CONCATENATE($D48,$F$7,$E48), Raw!$A$5:$BC$10127,MATCH(U$9,Raw!$A$3:$BC$3,0), 0), "-")</f>
        <v>3679</v>
      </c>
      <c r="V48" s="155">
        <f>IFERROR(VLOOKUP( CONCATENATE($D48,$F$7,$E48), Raw!$A$5:$BC$10127,MATCH(V$9,Raw!$A$3:$BC$3,0), 0), "-")</f>
        <v>2368</v>
      </c>
      <c r="W48" s="71">
        <f t="shared" si="2"/>
        <v>0.64365316662136451</v>
      </c>
    </row>
    <row r="49" spans="1:23" x14ac:dyDescent="0.2">
      <c r="A49" s="248"/>
      <c r="B49" s="29"/>
      <c r="C49" s="30" t="s">
        <v>183</v>
      </c>
      <c r="D49" s="453"/>
      <c r="E49" s="611"/>
      <c r="F49" s="154">
        <f>SUM(F37:F48)</f>
        <v>87710</v>
      </c>
      <c r="G49" s="157">
        <f>SUM(G37:G48)</f>
        <v>84566</v>
      </c>
      <c r="H49" s="72">
        <f t="shared" si="1"/>
        <v>0.96415460038764111</v>
      </c>
      <c r="I49" s="171" t="s">
        <v>80</v>
      </c>
      <c r="J49" s="276" t="s">
        <v>80</v>
      </c>
      <c r="K49" s="276" t="s">
        <v>80</v>
      </c>
      <c r="L49" s="277" t="s">
        <v>80</v>
      </c>
      <c r="M49" s="171" t="s">
        <v>80</v>
      </c>
      <c r="N49" s="276" t="s">
        <v>80</v>
      </c>
      <c r="O49" s="276" t="s">
        <v>80</v>
      </c>
      <c r="P49" s="277" t="s">
        <v>80</v>
      </c>
      <c r="Q49" s="237" t="s">
        <v>80</v>
      </c>
      <c r="R49" s="276" t="s">
        <v>80</v>
      </c>
      <c r="S49" s="276" t="s">
        <v>80</v>
      </c>
      <c r="T49" s="395" t="s">
        <v>80</v>
      </c>
      <c r="U49" s="418">
        <f>SUM(U37:U48)</f>
        <v>37919</v>
      </c>
      <c r="V49" s="414">
        <f>SUM(V37:V48)</f>
        <v>23896</v>
      </c>
      <c r="W49" s="72">
        <f t="shared" si="2"/>
        <v>0.63018539518447214</v>
      </c>
    </row>
    <row r="50" spans="1:23" outlineLevel="1" x14ac:dyDescent="0.2">
      <c r="A50" s="248">
        <f>DATE(LEFT(D50,4)+IF(E50&lt;4,1,0),E50,1)</f>
        <v>41730</v>
      </c>
      <c r="B50" s="27" t="s">
        <v>184</v>
      </c>
      <c r="C50" s="26" t="s">
        <v>167</v>
      </c>
      <c r="D50" s="449" t="str">
        <f t="shared" ref="D50:D61" si="8">IF(B50="",D49,LEFT(B50,7))</f>
        <v>2014-15</v>
      </c>
      <c r="E50" s="450">
        <f t="shared" si="0"/>
        <v>4</v>
      </c>
      <c r="F50" s="387">
        <f>IFERROR(VLOOKUP( CONCATENATE($D50,$F$7,$E50), Raw!$A$5:$BC$10127,MATCH(F$9,Raw!$A$3:$BC$3,0), 0), "-")</f>
        <v>7166</v>
      </c>
      <c r="G50" s="391">
        <f>IFERROR(VLOOKUP( CONCATENATE($D50,$F$7,$E50), Raw!$A$5:$BC$10127,MATCH(G$9,Raw!$A$3:$BC$3,0), 0), "-")</f>
        <v>6964</v>
      </c>
      <c r="H50" s="71">
        <f>IF( ISERROR(G50/F50), "-", G50/F50)</f>
        <v>0.97181133128663133</v>
      </c>
      <c r="I50" s="172" t="s">
        <v>80</v>
      </c>
      <c r="J50" s="403" t="s">
        <v>80</v>
      </c>
      <c r="K50" s="403" t="s">
        <v>80</v>
      </c>
      <c r="L50" s="278" t="s">
        <v>80</v>
      </c>
      <c r="M50" s="172" t="s">
        <v>80</v>
      </c>
      <c r="N50" s="403" t="s">
        <v>80</v>
      </c>
      <c r="O50" s="403" t="s">
        <v>80</v>
      </c>
      <c r="P50" s="278" t="s">
        <v>80</v>
      </c>
      <c r="Q50" s="238" t="s">
        <v>80</v>
      </c>
      <c r="R50" s="403" t="s">
        <v>80</v>
      </c>
      <c r="S50" s="403" t="s">
        <v>80</v>
      </c>
      <c r="T50" s="396" t="s">
        <v>80</v>
      </c>
      <c r="U50" s="416">
        <f>IFERROR(VLOOKUP( CONCATENATE($D50,$F$7,$E50), Raw!$A$5:$BC$10127,MATCH(U$9,Raw!$A$3:$BC$3,0), 0), "-")</f>
        <v>3239</v>
      </c>
      <c r="V50" s="415">
        <f>IFERROR(VLOOKUP( CONCATENATE($D50,$F$7,$E50), Raw!$A$5:$BC$10127,MATCH(V$9,Raw!$A$3:$BC$3,0), 0), "-")</f>
        <v>2075</v>
      </c>
      <c r="W50" s="71">
        <f>IF( ISERROR(V50/U50), "-", V50/U50)</f>
        <v>0.64062982401975921</v>
      </c>
    </row>
    <row r="51" spans="1:23" outlineLevel="1" x14ac:dyDescent="0.2">
      <c r="A51" s="248">
        <f t="shared" si="5"/>
        <v>41760</v>
      </c>
      <c r="B51" s="27"/>
      <c r="C51" s="26" t="s">
        <v>168</v>
      </c>
      <c r="D51" s="451" t="str">
        <f t="shared" si="8"/>
        <v>2014-15</v>
      </c>
      <c r="E51" s="452">
        <f t="shared" si="0"/>
        <v>5</v>
      </c>
      <c r="F51" s="153">
        <f>IFERROR(VLOOKUP( CONCATENATE($D51,$F$7,$E51), Raw!$A$5:$BC$10127,MATCH(F$9,Raw!$A$3:$BC$3,0), 0), "-")</f>
        <v>7878</v>
      </c>
      <c r="G51" s="156">
        <f>IFERROR(VLOOKUP( CONCATENATE($D51,$F$7,$E51), Raw!$A$5:$BC$10127,MATCH(G$9,Raw!$A$3:$BC$3,0), 0), "-")</f>
        <v>7658</v>
      </c>
      <c r="H51" s="71">
        <f>IF( ISERROR(G51/F51), "-", G51/F51)</f>
        <v>0.97207413048997204</v>
      </c>
      <c r="I51" s="172" t="s">
        <v>80</v>
      </c>
      <c r="J51" s="403" t="s">
        <v>80</v>
      </c>
      <c r="K51" s="403" t="s">
        <v>80</v>
      </c>
      <c r="L51" s="278" t="s">
        <v>80</v>
      </c>
      <c r="M51" s="172" t="s">
        <v>80</v>
      </c>
      <c r="N51" s="403" t="s">
        <v>80</v>
      </c>
      <c r="O51" s="403" t="s">
        <v>80</v>
      </c>
      <c r="P51" s="278" t="s">
        <v>80</v>
      </c>
      <c r="Q51" s="238" t="s">
        <v>80</v>
      </c>
      <c r="R51" s="403" t="s">
        <v>80</v>
      </c>
      <c r="S51" s="403" t="s">
        <v>80</v>
      </c>
      <c r="T51" s="396" t="s">
        <v>80</v>
      </c>
      <c r="U51" s="417">
        <f>IFERROR(VLOOKUP( CONCATENATE($D51,$F$7,$E51), Raw!$A$5:$BC$10127,MATCH(U$9,Raw!$A$3:$BC$3,0), 0), "-")</f>
        <v>3474</v>
      </c>
      <c r="V51" s="155">
        <f>IFERROR(VLOOKUP( CONCATENATE($D51,$F$7,$E51), Raw!$A$5:$BC$10127,MATCH(V$9,Raw!$A$3:$BC$3,0), 0), "-")</f>
        <v>2137</v>
      </c>
      <c r="W51" s="71">
        <f>IF( ISERROR(V51/U51), "-", V51/U51)</f>
        <v>0.61514104778353484</v>
      </c>
    </row>
    <row r="52" spans="1:23" outlineLevel="1" x14ac:dyDescent="0.2">
      <c r="A52" s="248">
        <f t="shared" si="5"/>
        <v>41791</v>
      </c>
      <c r="B52" s="27"/>
      <c r="C52" s="26" t="s">
        <v>169</v>
      </c>
      <c r="D52" s="451" t="str">
        <f t="shared" si="8"/>
        <v>2014-15</v>
      </c>
      <c r="E52" s="452">
        <f t="shared" si="0"/>
        <v>6</v>
      </c>
      <c r="F52" s="153">
        <f>IFERROR(VLOOKUP( CONCATENATE($D52,$F$7,$E52), Raw!$A$5:$BC$10127,MATCH(F$9,Raw!$A$3:$BC$3,0), 0), "-")</f>
        <v>7366</v>
      </c>
      <c r="G52" s="156">
        <f>IFERROR(VLOOKUP( CONCATENATE($D52,$F$7,$E52), Raw!$A$5:$BC$10127,MATCH(G$9,Raw!$A$3:$BC$3,0), 0), "-")</f>
        <v>7156</v>
      </c>
      <c r="H52" s="71">
        <f>IF( ISERROR(G52/F52), "-", G52/F52)</f>
        <v>0.97149063263643765</v>
      </c>
      <c r="I52" s="172" t="s">
        <v>80</v>
      </c>
      <c r="J52" s="403" t="s">
        <v>80</v>
      </c>
      <c r="K52" s="403" t="s">
        <v>80</v>
      </c>
      <c r="L52" s="278" t="s">
        <v>80</v>
      </c>
      <c r="M52" s="172" t="s">
        <v>80</v>
      </c>
      <c r="N52" s="403" t="s">
        <v>80</v>
      </c>
      <c r="O52" s="403" t="s">
        <v>80</v>
      </c>
      <c r="P52" s="278" t="s">
        <v>80</v>
      </c>
      <c r="Q52" s="238" t="s">
        <v>80</v>
      </c>
      <c r="R52" s="403" t="s">
        <v>80</v>
      </c>
      <c r="S52" s="403" t="s">
        <v>80</v>
      </c>
      <c r="T52" s="396" t="s">
        <v>80</v>
      </c>
      <c r="U52" s="417">
        <f>IFERROR(VLOOKUP( CONCATENATE($D52,$F$7,$E52), Raw!$A$5:$BC$10127,MATCH(U$9,Raw!$A$3:$BC$3,0), 0), "-")</f>
        <v>3143</v>
      </c>
      <c r="V52" s="155">
        <f>IFERROR(VLOOKUP( CONCATENATE($D52,$F$7,$E52), Raw!$A$5:$BC$10127,MATCH(V$9,Raw!$A$3:$BC$3,0), 0), "-")</f>
        <v>1960</v>
      </c>
      <c r="W52" s="71">
        <f>IF( ISERROR(V52/U52), "-", V52/U52)</f>
        <v>0.62360801781737196</v>
      </c>
    </row>
    <row r="53" spans="1:23" outlineLevel="1" x14ac:dyDescent="0.2">
      <c r="A53" s="248">
        <f t="shared" si="5"/>
        <v>41821</v>
      </c>
      <c r="B53" s="27"/>
      <c r="C53" s="26" t="s">
        <v>170</v>
      </c>
      <c r="D53" s="451" t="str">
        <f t="shared" si="8"/>
        <v>2014-15</v>
      </c>
      <c r="E53" s="452">
        <f t="shared" si="0"/>
        <v>7</v>
      </c>
      <c r="F53" s="153">
        <f>IFERROR(VLOOKUP( CONCATENATE($D53,$F$7,$E53), Raw!$A$5:$BC$10127,MATCH(F$9,Raw!$A$3:$BC$3,0), 0), "-")</f>
        <v>7631</v>
      </c>
      <c r="G53" s="156">
        <f>IFERROR(VLOOKUP( CONCATENATE($D53,$F$7,$E53), Raw!$A$5:$BC$10127,MATCH(G$9,Raw!$A$3:$BC$3,0), 0), "-")</f>
        <v>7413</v>
      </c>
      <c r="H53" s="71">
        <f t="shared" ref="H53:H61" si="9">IF( ISERROR(G53/F53), "-", G53/F53)</f>
        <v>0.97143231555497311</v>
      </c>
      <c r="I53" s="172" t="s">
        <v>80</v>
      </c>
      <c r="J53" s="403" t="s">
        <v>80</v>
      </c>
      <c r="K53" s="403" t="s">
        <v>80</v>
      </c>
      <c r="L53" s="278" t="s">
        <v>80</v>
      </c>
      <c r="M53" s="172" t="s">
        <v>80</v>
      </c>
      <c r="N53" s="403" t="s">
        <v>80</v>
      </c>
      <c r="O53" s="403" t="s">
        <v>80</v>
      </c>
      <c r="P53" s="278" t="s">
        <v>80</v>
      </c>
      <c r="Q53" s="238" t="s">
        <v>80</v>
      </c>
      <c r="R53" s="403" t="s">
        <v>80</v>
      </c>
      <c r="S53" s="403" t="s">
        <v>80</v>
      </c>
      <c r="T53" s="396" t="s">
        <v>80</v>
      </c>
      <c r="U53" s="417">
        <f>IFERROR(VLOOKUP( CONCATENATE($D53,$F$7,$E53), Raw!$A$5:$BC$10127,MATCH(U$9,Raw!$A$3:$BC$3,0), 0), "-")</f>
        <v>3422</v>
      </c>
      <c r="V53" s="155">
        <f>IFERROR(VLOOKUP( CONCATENATE($D53,$F$7,$E53), Raw!$A$5:$BC$10127,MATCH(V$9,Raw!$A$3:$BC$3,0), 0), "-")</f>
        <v>2123</v>
      </c>
      <c r="W53" s="71">
        <f t="shared" ref="W53:W61" si="10">IF( ISERROR(V53/U53), "-", V53/U53)</f>
        <v>0.6203974284044419</v>
      </c>
    </row>
    <row r="54" spans="1:23" outlineLevel="1" x14ac:dyDescent="0.2">
      <c r="A54" s="248">
        <f t="shared" si="5"/>
        <v>41852</v>
      </c>
      <c r="B54" s="27"/>
      <c r="C54" s="26" t="s">
        <v>171</v>
      </c>
      <c r="D54" s="451" t="str">
        <f t="shared" si="8"/>
        <v>2014-15</v>
      </c>
      <c r="E54" s="452">
        <f t="shared" si="0"/>
        <v>8</v>
      </c>
      <c r="F54" s="153">
        <f>IFERROR(VLOOKUP( CONCATENATE($D54,$F$7,$E54), Raw!$A$5:$BC$10127,MATCH(F$9,Raw!$A$3:$BC$3,0), 0), "-")</f>
        <v>6944</v>
      </c>
      <c r="G54" s="156">
        <f>IFERROR(VLOOKUP( CONCATENATE($D54,$F$7,$E54), Raw!$A$5:$BC$10127,MATCH(G$9,Raw!$A$3:$BC$3,0), 0), "-")</f>
        <v>6741</v>
      </c>
      <c r="H54" s="71">
        <f t="shared" si="9"/>
        <v>0.97076612903225812</v>
      </c>
      <c r="I54" s="172" t="s">
        <v>80</v>
      </c>
      <c r="J54" s="403" t="s">
        <v>80</v>
      </c>
      <c r="K54" s="403" t="s">
        <v>80</v>
      </c>
      <c r="L54" s="278" t="s">
        <v>80</v>
      </c>
      <c r="M54" s="172" t="s">
        <v>80</v>
      </c>
      <c r="N54" s="403" t="s">
        <v>80</v>
      </c>
      <c r="O54" s="403" t="s">
        <v>80</v>
      </c>
      <c r="P54" s="278" t="s">
        <v>80</v>
      </c>
      <c r="Q54" s="238" t="s">
        <v>80</v>
      </c>
      <c r="R54" s="403" t="s">
        <v>80</v>
      </c>
      <c r="S54" s="403" t="s">
        <v>80</v>
      </c>
      <c r="T54" s="396" t="s">
        <v>80</v>
      </c>
      <c r="U54" s="417">
        <f>IFERROR(VLOOKUP( CONCATENATE($D54,$F$7,$E54), Raw!$A$5:$BC$10127,MATCH(U$9,Raw!$A$3:$BC$3,0), 0), "-")</f>
        <v>3011</v>
      </c>
      <c r="V54" s="155">
        <f>IFERROR(VLOOKUP( CONCATENATE($D54,$F$7,$E54), Raw!$A$5:$BC$10127,MATCH(V$9,Raw!$A$3:$BC$3,0), 0), "-")</f>
        <v>1819</v>
      </c>
      <c r="W54" s="71">
        <f t="shared" si="10"/>
        <v>0.60411823314513446</v>
      </c>
    </row>
    <row r="55" spans="1:23" outlineLevel="1" x14ac:dyDescent="0.2">
      <c r="A55" s="248">
        <f t="shared" si="5"/>
        <v>41883</v>
      </c>
      <c r="B55" s="27"/>
      <c r="C55" s="26" t="s">
        <v>172</v>
      </c>
      <c r="D55" s="451" t="str">
        <f t="shared" si="8"/>
        <v>2014-15</v>
      </c>
      <c r="E55" s="452">
        <f t="shared" si="0"/>
        <v>9</v>
      </c>
      <c r="F55" s="153">
        <f>IFERROR(VLOOKUP( CONCATENATE($D55,$F$7,$E55), Raw!$A$5:$BC$10127,MATCH(F$9,Raw!$A$3:$BC$3,0), 0), "-")</f>
        <v>6584</v>
      </c>
      <c r="G55" s="156">
        <f>IFERROR(VLOOKUP( CONCATENATE($D55,$F$7,$E55), Raw!$A$5:$BC$10127,MATCH(G$9,Raw!$A$3:$BC$3,0), 0), "-")</f>
        <v>6376</v>
      </c>
      <c r="H55" s="71">
        <f t="shared" si="9"/>
        <v>0.96840826245443501</v>
      </c>
      <c r="I55" s="172" t="s">
        <v>80</v>
      </c>
      <c r="J55" s="403" t="s">
        <v>80</v>
      </c>
      <c r="K55" s="403" t="s">
        <v>80</v>
      </c>
      <c r="L55" s="278" t="s">
        <v>80</v>
      </c>
      <c r="M55" s="172" t="s">
        <v>80</v>
      </c>
      <c r="N55" s="403" t="s">
        <v>80</v>
      </c>
      <c r="O55" s="403" t="s">
        <v>80</v>
      </c>
      <c r="P55" s="278" t="s">
        <v>80</v>
      </c>
      <c r="Q55" s="238" t="s">
        <v>80</v>
      </c>
      <c r="R55" s="403" t="s">
        <v>80</v>
      </c>
      <c r="S55" s="403" t="s">
        <v>80</v>
      </c>
      <c r="T55" s="396" t="s">
        <v>80</v>
      </c>
      <c r="U55" s="417">
        <f>IFERROR(VLOOKUP( CONCATENATE($D55,$F$7,$E55), Raw!$A$5:$BC$10127,MATCH(U$9,Raw!$A$3:$BC$3,0), 0), "-")</f>
        <v>2821</v>
      </c>
      <c r="V55" s="155">
        <f>IFERROR(VLOOKUP( CONCATENATE($D55,$F$7,$E55), Raw!$A$5:$BC$10127,MATCH(V$9,Raw!$A$3:$BC$3,0), 0), "-")</f>
        <v>1643</v>
      </c>
      <c r="W55" s="71">
        <f t="shared" si="10"/>
        <v>0.58241758241758246</v>
      </c>
    </row>
    <row r="56" spans="1:23" outlineLevel="1" x14ac:dyDescent="0.2">
      <c r="A56" s="248">
        <f t="shared" si="5"/>
        <v>41913</v>
      </c>
      <c r="B56" s="27"/>
      <c r="C56" s="26" t="s">
        <v>173</v>
      </c>
      <c r="D56" s="451" t="str">
        <f t="shared" si="8"/>
        <v>2014-15</v>
      </c>
      <c r="E56" s="452">
        <f t="shared" si="0"/>
        <v>10</v>
      </c>
      <c r="F56" s="153">
        <f>IFERROR(VLOOKUP( CONCATENATE($D56,$F$7,$E56), Raw!$A$5:$BC$10127,MATCH(F$9,Raw!$A$3:$BC$3,0), 0), "-")</f>
        <v>7715</v>
      </c>
      <c r="G56" s="156">
        <f>IFERROR(VLOOKUP( CONCATENATE($D56,$F$7,$E56), Raw!$A$5:$BC$10127,MATCH(G$9,Raw!$A$3:$BC$3,0), 0), "-")</f>
        <v>7501</v>
      </c>
      <c r="H56" s="71">
        <f t="shared" si="9"/>
        <v>0.97226182760855473</v>
      </c>
      <c r="I56" s="172" t="s">
        <v>80</v>
      </c>
      <c r="J56" s="403" t="s">
        <v>80</v>
      </c>
      <c r="K56" s="403" t="s">
        <v>80</v>
      </c>
      <c r="L56" s="278" t="s">
        <v>80</v>
      </c>
      <c r="M56" s="172" t="s">
        <v>80</v>
      </c>
      <c r="N56" s="403" t="s">
        <v>80</v>
      </c>
      <c r="O56" s="403" t="s">
        <v>80</v>
      </c>
      <c r="P56" s="278" t="s">
        <v>80</v>
      </c>
      <c r="Q56" s="238" t="s">
        <v>80</v>
      </c>
      <c r="R56" s="403" t="s">
        <v>80</v>
      </c>
      <c r="S56" s="403" t="s">
        <v>80</v>
      </c>
      <c r="T56" s="396" t="s">
        <v>80</v>
      </c>
      <c r="U56" s="417">
        <f>IFERROR(VLOOKUP( CONCATENATE($D56,$F$7,$E56), Raw!$A$5:$BC$10127,MATCH(U$9,Raw!$A$3:$BC$3,0), 0), "-")</f>
        <v>3371</v>
      </c>
      <c r="V56" s="155">
        <f>IFERROR(VLOOKUP( CONCATENATE($D56,$F$7,$E56), Raw!$A$5:$BC$10127,MATCH(V$9,Raw!$A$3:$BC$3,0), 0), "-")</f>
        <v>1988</v>
      </c>
      <c r="W56" s="71">
        <f t="shared" si="10"/>
        <v>0.58973598338771882</v>
      </c>
    </row>
    <row r="57" spans="1:23" outlineLevel="1" x14ac:dyDescent="0.2">
      <c r="A57" s="248">
        <f t="shared" si="5"/>
        <v>41944</v>
      </c>
      <c r="B57" s="27"/>
      <c r="C57" s="26" t="s">
        <v>174</v>
      </c>
      <c r="D57" s="451" t="str">
        <f t="shared" si="8"/>
        <v>2014-15</v>
      </c>
      <c r="E57" s="452">
        <f t="shared" si="0"/>
        <v>11</v>
      </c>
      <c r="F57" s="153">
        <f>IFERROR(VLOOKUP( CONCATENATE($D57,$F$7,$E57), Raw!$A$5:$BC$10127,MATCH(F$9,Raw!$A$3:$BC$3,0), 0), "-")</f>
        <v>7579</v>
      </c>
      <c r="G57" s="156">
        <f>IFERROR(VLOOKUP( CONCATENATE($D57,$F$7,$E57), Raw!$A$5:$BC$10127,MATCH(G$9,Raw!$A$3:$BC$3,0), 0), "-")</f>
        <v>7345</v>
      </c>
      <c r="H57" s="71">
        <f t="shared" si="9"/>
        <v>0.96912521440823329</v>
      </c>
      <c r="I57" s="172" t="s">
        <v>80</v>
      </c>
      <c r="J57" s="403" t="s">
        <v>80</v>
      </c>
      <c r="K57" s="403" t="s">
        <v>80</v>
      </c>
      <c r="L57" s="278" t="s">
        <v>80</v>
      </c>
      <c r="M57" s="172" t="s">
        <v>80</v>
      </c>
      <c r="N57" s="403" t="s">
        <v>80</v>
      </c>
      <c r="O57" s="403" t="s">
        <v>80</v>
      </c>
      <c r="P57" s="278" t="s">
        <v>80</v>
      </c>
      <c r="Q57" s="238" t="s">
        <v>80</v>
      </c>
      <c r="R57" s="403" t="s">
        <v>80</v>
      </c>
      <c r="S57" s="403" t="s">
        <v>80</v>
      </c>
      <c r="T57" s="396" t="s">
        <v>80</v>
      </c>
      <c r="U57" s="417">
        <f>IFERROR(VLOOKUP( CONCATENATE($D57,$F$7,$E57), Raw!$A$5:$BC$10127,MATCH(U$9,Raw!$A$3:$BC$3,0), 0), "-")</f>
        <v>3185</v>
      </c>
      <c r="V57" s="155">
        <f>IFERROR(VLOOKUP( CONCATENATE($D57,$F$7,$E57), Raw!$A$5:$BC$10127,MATCH(V$9,Raw!$A$3:$BC$3,0), 0), "-")</f>
        <v>1801</v>
      </c>
      <c r="W57" s="71">
        <f t="shared" si="10"/>
        <v>0.56546310832025115</v>
      </c>
    </row>
    <row r="58" spans="1:23" outlineLevel="1" x14ac:dyDescent="0.2">
      <c r="A58" s="248">
        <f t="shared" si="5"/>
        <v>41974</v>
      </c>
      <c r="B58" s="27"/>
      <c r="C58" s="26" t="s">
        <v>175</v>
      </c>
      <c r="D58" s="451" t="str">
        <f t="shared" si="8"/>
        <v>2014-15</v>
      </c>
      <c r="E58" s="452">
        <f t="shared" si="0"/>
        <v>12</v>
      </c>
      <c r="F58" s="153">
        <f>IFERROR(VLOOKUP( CONCATENATE($D58,$F$7,$E58), Raw!$A$5:$BC$10127,MATCH(F$9,Raw!$A$3:$BC$3,0), 0), "-")</f>
        <v>8187</v>
      </c>
      <c r="G58" s="156">
        <f>IFERROR(VLOOKUP( CONCATENATE($D58,$F$7,$E58), Raw!$A$5:$BC$10127,MATCH(G$9,Raw!$A$3:$BC$3,0), 0), "-")</f>
        <v>7920</v>
      </c>
      <c r="H58" s="71">
        <f t="shared" si="9"/>
        <v>0.96738732136313665</v>
      </c>
      <c r="I58" s="172" t="s">
        <v>80</v>
      </c>
      <c r="J58" s="403" t="s">
        <v>80</v>
      </c>
      <c r="K58" s="403" t="s">
        <v>80</v>
      </c>
      <c r="L58" s="278" t="s">
        <v>80</v>
      </c>
      <c r="M58" s="172" t="s">
        <v>80</v>
      </c>
      <c r="N58" s="403" t="s">
        <v>80</v>
      </c>
      <c r="O58" s="403" t="s">
        <v>80</v>
      </c>
      <c r="P58" s="278" t="s">
        <v>80</v>
      </c>
      <c r="Q58" s="238" t="s">
        <v>80</v>
      </c>
      <c r="R58" s="403" t="s">
        <v>80</v>
      </c>
      <c r="S58" s="403" t="s">
        <v>80</v>
      </c>
      <c r="T58" s="396" t="s">
        <v>80</v>
      </c>
      <c r="U58" s="417">
        <f>IFERROR(VLOOKUP( CONCATENATE($D58,$F$7,$E58), Raw!$A$5:$BC$10127,MATCH(U$9,Raw!$A$3:$BC$3,0), 0), "-")</f>
        <v>3367</v>
      </c>
      <c r="V58" s="155">
        <f>IFERROR(VLOOKUP( CONCATENATE($D58,$F$7,$E58), Raw!$A$5:$BC$10127,MATCH(V$9,Raw!$A$3:$BC$3,0), 0), "-")</f>
        <v>1784</v>
      </c>
      <c r="W58" s="71">
        <f t="shared" si="10"/>
        <v>0.52984852984852981</v>
      </c>
    </row>
    <row r="59" spans="1:23" outlineLevel="1" x14ac:dyDescent="0.2">
      <c r="A59" s="248">
        <f t="shared" si="5"/>
        <v>42005</v>
      </c>
      <c r="B59" s="27"/>
      <c r="C59" s="26" t="s">
        <v>176</v>
      </c>
      <c r="D59" s="451" t="str">
        <f t="shared" si="8"/>
        <v>2014-15</v>
      </c>
      <c r="E59" s="452">
        <f t="shared" si="0"/>
        <v>1</v>
      </c>
      <c r="F59" s="153">
        <f>IFERROR(VLOOKUP( CONCATENATE($D59,$F$7,$E59), Raw!$A$5:$BC$10127,MATCH(F$9,Raw!$A$3:$BC$3,0), 0), "-")</f>
        <v>7474</v>
      </c>
      <c r="G59" s="156">
        <f>IFERROR(VLOOKUP( CONCATENATE($D59,$F$7,$E59), Raw!$A$5:$BC$10127,MATCH(G$9,Raw!$A$3:$BC$3,0), 0), "-")</f>
        <v>7270</v>
      </c>
      <c r="H59" s="71">
        <f t="shared" si="9"/>
        <v>0.97270537864597273</v>
      </c>
      <c r="I59" s="172" t="s">
        <v>80</v>
      </c>
      <c r="J59" s="403" t="s">
        <v>80</v>
      </c>
      <c r="K59" s="403" t="s">
        <v>80</v>
      </c>
      <c r="L59" s="278" t="s">
        <v>80</v>
      </c>
      <c r="M59" s="172" t="s">
        <v>80</v>
      </c>
      <c r="N59" s="403" t="s">
        <v>80</v>
      </c>
      <c r="O59" s="403" t="s">
        <v>80</v>
      </c>
      <c r="P59" s="278" t="s">
        <v>80</v>
      </c>
      <c r="Q59" s="238" t="s">
        <v>80</v>
      </c>
      <c r="R59" s="403" t="s">
        <v>80</v>
      </c>
      <c r="S59" s="403" t="s">
        <v>80</v>
      </c>
      <c r="T59" s="396" t="s">
        <v>80</v>
      </c>
      <c r="U59" s="417">
        <f>IFERROR(VLOOKUP( CONCATENATE($D59,$F$7,$E59), Raw!$A$5:$BC$10127,MATCH(U$9,Raw!$A$3:$BC$3,0), 0), "-")</f>
        <v>3114</v>
      </c>
      <c r="V59" s="155">
        <f>IFERROR(VLOOKUP( CONCATENATE($D59,$F$7,$E59), Raw!$A$5:$BC$10127,MATCH(V$9,Raw!$A$3:$BC$3,0), 0), "-")</f>
        <v>1742</v>
      </c>
      <c r="W59" s="71">
        <f t="shared" si="10"/>
        <v>0.55940912010276167</v>
      </c>
    </row>
    <row r="60" spans="1:23" outlineLevel="1" x14ac:dyDescent="0.2">
      <c r="A60" s="248">
        <f t="shared" si="5"/>
        <v>42036</v>
      </c>
      <c r="B60" s="27"/>
      <c r="C60" s="26" t="s">
        <v>177</v>
      </c>
      <c r="D60" s="451" t="str">
        <f t="shared" si="8"/>
        <v>2014-15</v>
      </c>
      <c r="E60" s="452">
        <f t="shared" si="0"/>
        <v>2</v>
      </c>
      <c r="F60" s="153">
        <f>IFERROR(VLOOKUP( CONCATENATE($D60,$F$7,$E60), Raw!$A$5:$BC$10127,MATCH(F$9,Raw!$A$3:$BC$3,0), 0), "-")</f>
        <v>6408</v>
      </c>
      <c r="G60" s="156">
        <f>IFERROR(VLOOKUP( CONCATENATE($D60,$F$7,$E60), Raw!$A$5:$BC$10127,MATCH(G$9,Raw!$A$3:$BC$3,0), 0), "-")</f>
        <v>6236</v>
      </c>
      <c r="H60" s="71">
        <f t="shared" si="9"/>
        <v>0.97315855181023725</v>
      </c>
      <c r="I60" s="172" t="s">
        <v>80</v>
      </c>
      <c r="J60" s="403" t="s">
        <v>80</v>
      </c>
      <c r="K60" s="403" t="s">
        <v>80</v>
      </c>
      <c r="L60" s="278" t="s">
        <v>80</v>
      </c>
      <c r="M60" s="172" t="s">
        <v>80</v>
      </c>
      <c r="N60" s="403" t="s">
        <v>80</v>
      </c>
      <c r="O60" s="403" t="s">
        <v>80</v>
      </c>
      <c r="P60" s="278" t="s">
        <v>80</v>
      </c>
      <c r="Q60" s="238" t="s">
        <v>80</v>
      </c>
      <c r="R60" s="403" t="s">
        <v>80</v>
      </c>
      <c r="S60" s="403" t="s">
        <v>80</v>
      </c>
      <c r="T60" s="396" t="s">
        <v>80</v>
      </c>
      <c r="U60" s="417">
        <f>IFERROR(VLOOKUP( CONCATENATE($D60,$F$7,$E60), Raw!$A$5:$BC$10127,MATCH(U$9,Raw!$A$3:$BC$3,0), 0), "-")</f>
        <v>2652</v>
      </c>
      <c r="V60" s="155">
        <f>IFERROR(VLOOKUP( CONCATENATE($D60,$F$7,$E60), Raw!$A$5:$BC$10127,MATCH(V$9,Raw!$A$3:$BC$3,0), 0), "-")</f>
        <v>1483</v>
      </c>
      <c r="W60" s="71">
        <f t="shared" si="10"/>
        <v>0.55920060331825039</v>
      </c>
    </row>
    <row r="61" spans="1:23" outlineLevel="1" x14ac:dyDescent="0.2">
      <c r="A61" s="248">
        <f t="shared" si="5"/>
        <v>42064</v>
      </c>
      <c r="B61" s="27"/>
      <c r="C61" s="26" t="s">
        <v>178</v>
      </c>
      <c r="D61" s="451" t="str">
        <f t="shared" si="8"/>
        <v>2014-15</v>
      </c>
      <c r="E61" s="452">
        <f t="shared" si="0"/>
        <v>3</v>
      </c>
      <c r="F61" s="153">
        <f>IFERROR(VLOOKUP( CONCATENATE($D61,$F$7,$E61), Raw!$A$5:$BC$10127,MATCH(F$9,Raw!$A$3:$BC$3,0), 0), "-")</f>
        <v>7489</v>
      </c>
      <c r="G61" s="156">
        <f>IFERROR(VLOOKUP( CONCATENATE($D61,$F$7,$E61), Raw!$A$5:$BC$10127,MATCH(G$9,Raw!$A$3:$BC$3,0), 0), "-")</f>
        <v>7289</v>
      </c>
      <c r="H61" s="71">
        <f t="shared" si="9"/>
        <v>0.9732941647750033</v>
      </c>
      <c r="I61" s="172" t="s">
        <v>80</v>
      </c>
      <c r="J61" s="403" t="s">
        <v>80</v>
      </c>
      <c r="K61" s="403" t="s">
        <v>80</v>
      </c>
      <c r="L61" s="278" t="s">
        <v>80</v>
      </c>
      <c r="M61" s="172" t="s">
        <v>80</v>
      </c>
      <c r="N61" s="403" t="s">
        <v>80</v>
      </c>
      <c r="O61" s="403" t="s">
        <v>80</v>
      </c>
      <c r="P61" s="278" t="s">
        <v>80</v>
      </c>
      <c r="Q61" s="238" t="s">
        <v>80</v>
      </c>
      <c r="R61" s="403" t="s">
        <v>80</v>
      </c>
      <c r="S61" s="403" t="s">
        <v>80</v>
      </c>
      <c r="T61" s="396" t="s">
        <v>80</v>
      </c>
      <c r="U61" s="417">
        <f>IFERROR(VLOOKUP( CONCATENATE($D61,$F$7,$E61), Raw!$A$5:$BC$10127,MATCH(U$9,Raw!$A$3:$BC$3,0), 0), "-")</f>
        <v>3106</v>
      </c>
      <c r="V61" s="155">
        <f>IFERROR(VLOOKUP( CONCATENATE($D61,$F$7,$E61), Raw!$A$5:$BC$10127,MATCH(V$9,Raw!$A$3:$BC$3,0), 0), "-")</f>
        <v>1790</v>
      </c>
      <c r="W61" s="71">
        <f t="shared" si="10"/>
        <v>0.57630392788151963</v>
      </c>
    </row>
    <row r="62" spans="1:23" x14ac:dyDescent="0.2">
      <c r="A62" s="248"/>
      <c r="B62" s="31"/>
      <c r="C62" s="30" t="s">
        <v>185</v>
      </c>
      <c r="D62" s="453"/>
      <c r="E62" s="611"/>
      <c r="F62" s="154">
        <f>SUM(F50:F61)</f>
        <v>88421</v>
      </c>
      <c r="G62" s="157">
        <f>SUM(G50:G61)</f>
        <v>85869</v>
      </c>
      <c r="H62" s="72">
        <f t="shared" ref="H62:H74" si="11">IF( ISERROR(G62/F62), "-", G62/F62)</f>
        <v>0.97113807805837982</v>
      </c>
      <c r="I62" s="171" t="s">
        <v>80</v>
      </c>
      <c r="J62" s="276" t="s">
        <v>80</v>
      </c>
      <c r="K62" s="276" t="s">
        <v>80</v>
      </c>
      <c r="L62" s="277" t="s">
        <v>80</v>
      </c>
      <c r="M62" s="171" t="s">
        <v>80</v>
      </c>
      <c r="N62" s="276" t="s">
        <v>80</v>
      </c>
      <c r="O62" s="276" t="s">
        <v>80</v>
      </c>
      <c r="P62" s="277" t="s">
        <v>80</v>
      </c>
      <c r="Q62" s="237" t="s">
        <v>80</v>
      </c>
      <c r="R62" s="276" t="s">
        <v>80</v>
      </c>
      <c r="S62" s="276" t="s">
        <v>80</v>
      </c>
      <c r="T62" s="395" t="s">
        <v>80</v>
      </c>
      <c r="U62" s="418">
        <f>SUM(U50:U61)</f>
        <v>37905</v>
      </c>
      <c r="V62" s="414">
        <f>SUM(V50:V61)</f>
        <v>22345</v>
      </c>
      <c r="W62" s="72">
        <f>IF( ISERROR(V62/U62), "-", V62/U62)</f>
        <v>0.58950006595435955</v>
      </c>
    </row>
    <row r="63" spans="1:23" outlineLevel="1" x14ac:dyDescent="0.2">
      <c r="A63" s="248">
        <f>DATE(LEFT(D63,4)+IF(E63&lt;4,1,0),E63,1)</f>
        <v>42095</v>
      </c>
      <c r="B63" s="27" t="s">
        <v>186</v>
      </c>
      <c r="C63" s="26" t="s">
        <v>167</v>
      </c>
      <c r="D63" s="449" t="str">
        <f t="shared" ref="D63:D74" si="12">IF(B63="",D62,LEFT(B63,7))</f>
        <v>2015-16</v>
      </c>
      <c r="E63" s="450">
        <f t="shared" si="0"/>
        <v>4</v>
      </c>
      <c r="F63" s="387">
        <f>IFERROR(VLOOKUP( CONCATENATE($D63,$F$7,$E63), Raw!$A$5:$BC$10127,MATCH(F$9,Raw!$A$3:$BC$3,0), 0), "-")</f>
        <v>7576</v>
      </c>
      <c r="G63" s="391">
        <f>IFERROR(VLOOKUP( CONCATENATE($D63,$F$7,$E63), Raw!$A$5:$BC$10127,MATCH(G$9,Raw!$A$3:$BC$3,0), 0), "-")</f>
        <v>7430</v>
      </c>
      <c r="H63" s="71">
        <f t="shared" si="11"/>
        <v>0.98072861668426614</v>
      </c>
      <c r="I63" s="172" t="s">
        <v>80</v>
      </c>
      <c r="J63" s="403" t="s">
        <v>80</v>
      </c>
      <c r="K63" s="403" t="s">
        <v>80</v>
      </c>
      <c r="L63" s="278" t="s">
        <v>80</v>
      </c>
      <c r="M63" s="172" t="s">
        <v>80</v>
      </c>
      <c r="N63" s="403" t="s">
        <v>80</v>
      </c>
      <c r="O63" s="403" t="s">
        <v>80</v>
      </c>
      <c r="P63" s="278" t="s">
        <v>80</v>
      </c>
      <c r="Q63" s="238" t="s">
        <v>80</v>
      </c>
      <c r="R63" s="403" t="s">
        <v>80</v>
      </c>
      <c r="S63" s="403" t="s">
        <v>80</v>
      </c>
      <c r="T63" s="396" t="s">
        <v>80</v>
      </c>
      <c r="U63" s="416">
        <f>IFERROR(VLOOKUP( CONCATENATE($D63,$F$7,$E63), Raw!$A$5:$BC$10127,MATCH(U$9,Raw!$A$3:$BC$3,0), 0), "-")</f>
        <v>3305</v>
      </c>
      <c r="V63" s="415">
        <f>IFERROR(VLOOKUP( CONCATENATE($D63,$F$7,$E63), Raw!$A$5:$BC$10127,MATCH(V$9,Raw!$A$3:$BC$3,0), 0), "-")</f>
        <v>1984</v>
      </c>
      <c r="W63" s="71">
        <f t="shared" ref="W63:W74" si="13">IF( ISERROR(V63/U63), "-", V63/U63)</f>
        <v>0.60030257186081692</v>
      </c>
    </row>
    <row r="64" spans="1:23" outlineLevel="1" x14ac:dyDescent="0.2">
      <c r="A64" s="248">
        <f t="shared" si="5"/>
        <v>42125</v>
      </c>
      <c r="B64" s="27"/>
      <c r="C64" s="26" t="s">
        <v>168</v>
      </c>
      <c r="D64" s="451" t="str">
        <f t="shared" si="12"/>
        <v>2015-16</v>
      </c>
      <c r="E64" s="452">
        <f t="shared" si="0"/>
        <v>5</v>
      </c>
      <c r="F64" s="153">
        <f>IFERROR(VLOOKUP( CONCATENATE($D64,$F$7,$E64), Raw!$A$5:$BC$10127,MATCH(F$9,Raw!$A$3:$BC$3,0), 0), "-")</f>
        <v>7534</v>
      </c>
      <c r="G64" s="156">
        <f>IFERROR(VLOOKUP( CONCATENATE($D64,$F$7,$E64), Raw!$A$5:$BC$10127,MATCH(G$9,Raw!$A$3:$BC$3,0), 0), "-")</f>
        <v>7377</v>
      </c>
      <c r="H64" s="71">
        <f t="shared" si="11"/>
        <v>0.97916113618263867</v>
      </c>
      <c r="I64" s="172" t="s">
        <v>80</v>
      </c>
      <c r="J64" s="403" t="s">
        <v>80</v>
      </c>
      <c r="K64" s="403" t="s">
        <v>80</v>
      </c>
      <c r="L64" s="278" t="s">
        <v>80</v>
      </c>
      <c r="M64" s="172" t="s">
        <v>80</v>
      </c>
      <c r="N64" s="403" t="s">
        <v>80</v>
      </c>
      <c r="O64" s="403" t="s">
        <v>80</v>
      </c>
      <c r="P64" s="278" t="s">
        <v>80</v>
      </c>
      <c r="Q64" s="238" t="s">
        <v>80</v>
      </c>
      <c r="R64" s="403" t="s">
        <v>80</v>
      </c>
      <c r="S64" s="403" t="s">
        <v>80</v>
      </c>
      <c r="T64" s="396" t="s">
        <v>80</v>
      </c>
      <c r="U64" s="417">
        <f>IFERROR(VLOOKUP( CONCATENATE($D64,$F$7,$E64), Raw!$A$5:$BC$10127,MATCH(U$9,Raw!$A$3:$BC$3,0), 0), "-")</f>
        <v>3231</v>
      </c>
      <c r="V64" s="155">
        <f>IFERROR(VLOOKUP( CONCATENATE($D64,$F$7,$E64), Raw!$A$5:$BC$10127,MATCH(V$9,Raw!$A$3:$BC$3,0), 0), "-")</f>
        <v>1983</v>
      </c>
      <c r="W64" s="71">
        <f t="shared" si="13"/>
        <v>0.61374187558031568</v>
      </c>
    </row>
    <row r="65" spans="1:23" outlineLevel="1" x14ac:dyDescent="0.2">
      <c r="A65" s="248">
        <f t="shared" si="5"/>
        <v>42156</v>
      </c>
      <c r="B65" s="27"/>
      <c r="C65" s="26" t="s">
        <v>169</v>
      </c>
      <c r="D65" s="451" t="str">
        <f t="shared" si="12"/>
        <v>2015-16</v>
      </c>
      <c r="E65" s="452">
        <f t="shared" si="0"/>
        <v>6</v>
      </c>
      <c r="F65" s="153">
        <f>IFERROR(VLOOKUP( CONCATENATE($D65,$F$7,$E65), Raw!$A$5:$BC$10127,MATCH(F$9,Raw!$A$3:$BC$3,0), 0), "-")</f>
        <v>8337</v>
      </c>
      <c r="G65" s="156">
        <f>IFERROR(VLOOKUP( CONCATENATE($D65,$F$7,$E65), Raw!$A$5:$BC$10127,MATCH(G$9,Raw!$A$3:$BC$3,0), 0), "-")</f>
        <v>8171</v>
      </c>
      <c r="H65" s="71">
        <f t="shared" si="11"/>
        <v>0.98008876094518416</v>
      </c>
      <c r="I65" s="172" t="s">
        <v>80</v>
      </c>
      <c r="J65" s="403" t="s">
        <v>80</v>
      </c>
      <c r="K65" s="403" t="s">
        <v>80</v>
      </c>
      <c r="L65" s="278" t="s">
        <v>80</v>
      </c>
      <c r="M65" s="172" t="s">
        <v>80</v>
      </c>
      <c r="N65" s="403" t="s">
        <v>80</v>
      </c>
      <c r="O65" s="403" t="s">
        <v>80</v>
      </c>
      <c r="P65" s="278" t="s">
        <v>80</v>
      </c>
      <c r="Q65" s="238" t="s">
        <v>80</v>
      </c>
      <c r="R65" s="403" t="s">
        <v>80</v>
      </c>
      <c r="S65" s="403" t="s">
        <v>80</v>
      </c>
      <c r="T65" s="396" t="s">
        <v>80</v>
      </c>
      <c r="U65" s="417">
        <f>IFERROR(VLOOKUP( CONCATENATE($D65,$F$7,$E65), Raw!$A$5:$BC$10127,MATCH(U$9,Raw!$A$3:$BC$3,0), 0), "-")</f>
        <v>3610</v>
      </c>
      <c r="V65" s="155">
        <f>IFERROR(VLOOKUP( CONCATENATE($D65,$F$7,$E65), Raw!$A$5:$BC$10127,MATCH(V$9,Raw!$A$3:$BC$3,0), 0), "-")</f>
        <v>2182</v>
      </c>
      <c r="W65" s="71">
        <f t="shared" si="13"/>
        <v>0.6044321329639889</v>
      </c>
    </row>
    <row r="66" spans="1:23" outlineLevel="1" x14ac:dyDescent="0.2">
      <c r="A66" s="248">
        <f t="shared" si="5"/>
        <v>42186</v>
      </c>
      <c r="B66" s="27"/>
      <c r="C66" s="26" t="s">
        <v>170</v>
      </c>
      <c r="D66" s="451" t="str">
        <f t="shared" si="12"/>
        <v>2015-16</v>
      </c>
      <c r="E66" s="452">
        <f t="shared" si="0"/>
        <v>7</v>
      </c>
      <c r="F66" s="153">
        <f>IFERROR(VLOOKUP( CONCATENATE($D66,$F$7,$E66), Raw!$A$5:$BC$10127,MATCH(F$9,Raw!$A$3:$BC$3,0), 0), "-")</f>
        <v>7575</v>
      </c>
      <c r="G66" s="156">
        <f>IFERROR(VLOOKUP( CONCATENATE($D66,$F$7,$E66), Raw!$A$5:$BC$10127,MATCH(G$9,Raw!$A$3:$BC$3,0), 0), "-")</f>
        <v>7434</v>
      </c>
      <c r="H66" s="71">
        <f t="shared" si="11"/>
        <v>0.98138613861386137</v>
      </c>
      <c r="I66" s="172" t="s">
        <v>80</v>
      </c>
      <c r="J66" s="403" t="s">
        <v>80</v>
      </c>
      <c r="K66" s="403" t="s">
        <v>80</v>
      </c>
      <c r="L66" s="278" t="s">
        <v>80</v>
      </c>
      <c r="M66" s="172" t="s">
        <v>80</v>
      </c>
      <c r="N66" s="403" t="s">
        <v>80</v>
      </c>
      <c r="O66" s="403" t="s">
        <v>80</v>
      </c>
      <c r="P66" s="278" t="s">
        <v>80</v>
      </c>
      <c r="Q66" s="238" t="s">
        <v>80</v>
      </c>
      <c r="R66" s="403" t="s">
        <v>80</v>
      </c>
      <c r="S66" s="403" t="s">
        <v>80</v>
      </c>
      <c r="T66" s="396" t="s">
        <v>80</v>
      </c>
      <c r="U66" s="417">
        <f>IFERROR(VLOOKUP( CONCATENATE($D66,$F$7,$E66), Raw!$A$5:$BC$10127,MATCH(U$9,Raw!$A$3:$BC$3,0), 0), "-")</f>
        <v>3335</v>
      </c>
      <c r="V66" s="155">
        <f>IFERROR(VLOOKUP( CONCATENATE($D66,$F$7,$E66), Raw!$A$5:$BC$10127,MATCH(V$9,Raw!$A$3:$BC$3,0), 0), "-")</f>
        <v>1948</v>
      </c>
      <c r="W66" s="71">
        <f t="shared" si="13"/>
        <v>0.58410794602698646</v>
      </c>
    </row>
    <row r="67" spans="1:23" outlineLevel="1" x14ac:dyDescent="0.2">
      <c r="A67" s="248">
        <f t="shared" si="5"/>
        <v>42217</v>
      </c>
      <c r="B67" s="27"/>
      <c r="C67" s="26" t="s">
        <v>171</v>
      </c>
      <c r="D67" s="451" t="str">
        <f t="shared" si="12"/>
        <v>2015-16</v>
      </c>
      <c r="E67" s="452">
        <f t="shared" si="0"/>
        <v>8</v>
      </c>
      <c r="F67" s="153">
        <f>IFERROR(VLOOKUP( CONCATENATE($D67,$F$7,$E67), Raw!$A$5:$BC$10127,MATCH(F$9,Raw!$A$3:$BC$3,0), 0), "-")</f>
        <v>7244</v>
      </c>
      <c r="G67" s="156">
        <f>IFERROR(VLOOKUP( CONCATENATE($D67,$F$7,$E67), Raw!$A$5:$BC$10127,MATCH(G$9,Raw!$A$3:$BC$3,0), 0), "-")</f>
        <v>7060</v>
      </c>
      <c r="H67" s="71">
        <f t="shared" si="11"/>
        <v>0.97459966869133074</v>
      </c>
      <c r="I67" s="172" t="s">
        <v>80</v>
      </c>
      <c r="J67" s="403" t="s">
        <v>80</v>
      </c>
      <c r="K67" s="403" t="s">
        <v>80</v>
      </c>
      <c r="L67" s="278" t="s">
        <v>80</v>
      </c>
      <c r="M67" s="172" t="s">
        <v>80</v>
      </c>
      <c r="N67" s="403" t="s">
        <v>80</v>
      </c>
      <c r="O67" s="403" t="s">
        <v>80</v>
      </c>
      <c r="P67" s="278" t="s">
        <v>80</v>
      </c>
      <c r="Q67" s="238" t="s">
        <v>80</v>
      </c>
      <c r="R67" s="403" t="s">
        <v>80</v>
      </c>
      <c r="S67" s="403" t="s">
        <v>80</v>
      </c>
      <c r="T67" s="396" t="s">
        <v>80</v>
      </c>
      <c r="U67" s="417">
        <f>IFERROR(VLOOKUP( CONCATENATE($D67,$F$7,$E67), Raw!$A$5:$BC$10127,MATCH(U$9,Raw!$A$3:$BC$3,0), 0), "-")</f>
        <v>3355</v>
      </c>
      <c r="V67" s="155">
        <f>IFERROR(VLOOKUP( CONCATENATE($D67,$F$7,$E67), Raw!$A$5:$BC$10127,MATCH(V$9,Raw!$A$3:$BC$3,0), 0), "-")</f>
        <v>1954</v>
      </c>
      <c r="W67" s="71">
        <f t="shared" si="13"/>
        <v>0.58241430700447094</v>
      </c>
    </row>
    <row r="68" spans="1:23" outlineLevel="1" x14ac:dyDescent="0.2">
      <c r="A68" s="248">
        <f t="shared" si="5"/>
        <v>42248</v>
      </c>
      <c r="B68" s="27"/>
      <c r="C68" s="26" t="s">
        <v>172</v>
      </c>
      <c r="D68" s="451" t="str">
        <f t="shared" si="12"/>
        <v>2015-16</v>
      </c>
      <c r="E68" s="452">
        <f t="shared" si="0"/>
        <v>9</v>
      </c>
      <c r="F68" s="153">
        <f>IFERROR(VLOOKUP( CONCATENATE($D68,$F$7,$E68), Raw!$A$5:$BC$10127,MATCH(F$9,Raw!$A$3:$BC$3,0), 0), "-")</f>
        <v>7658</v>
      </c>
      <c r="G68" s="156">
        <f>IFERROR(VLOOKUP( CONCATENATE($D68,$F$7,$E68), Raw!$A$5:$BC$10127,MATCH(G$9,Raw!$A$3:$BC$3,0), 0), "-")</f>
        <v>7484</v>
      </c>
      <c r="H68" s="71">
        <f t="shared" si="11"/>
        <v>0.97727866283624965</v>
      </c>
      <c r="I68" s="172" t="s">
        <v>80</v>
      </c>
      <c r="J68" s="403" t="s">
        <v>80</v>
      </c>
      <c r="K68" s="403" t="s">
        <v>80</v>
      </c>
      <c r="L68" s="278" t="s">
        <v>80</v>
      </c>
      <c r="M68" s="172" t="s">
        <v>80</v>
      </c>
      <c r="N68" s="403" t="s">
        <v>80</v>
      </c>
      <c r="O68" s="403" t="s">
        <v>80</v>
      </c>
      <c r="P68" s="278" t="s">
        <v>80</v>
      </c>
      <c r="Q68" s="238" t="s">
        <v>80</v>
      </c>
      <c r="R68" s="403" t="s">
        <v>80</v>
      </c>
      <c r="S68" s="403" t="s">
        <v>80</v>
      </c>
      <c r="T68" s="396" t="s">
        <v>80</v>
      </c>
      <c r="U68" s="417">
        <f>IFERROR(VLOOKUP( CONCATENATE($D68,$F$7,$E68), Raw!$A$5:$BC$10127,MATCH(U$9,Raw!$A$3:$BC$3,0), 0), "-")</f>
        <v>3412</v>
      </c>
      <c r="V68" s="155">
        <f>IFERROR(VLOOKUP( CONCATENATE($D68,$F$7,$E68), Raw!$A$5:$BC$10127,MATCH(V$9,Raw!$A$3:$BC$3,0), 0), "-")</f>
        <v>1936</v>
      </c>
      <c r="W68" s="71">
        <f t="shared" si="13"/>
        <v>0.56740914419695199</v>
      </c>
    </row>
    <row r="69" spans="1:23" outlineLevel="1" x14ac:dyDescent="0.2">
      <c r="A69" s="248">
        <f t="shared" si="5"/>
        <v>42278</v>
      </c>
      <c r="B69" s="27"/>
      <c r="C69" s="26" t="s">
        <v>173</v>
      </c>
      <c r="D69" s="451" t="str">
        <f t="shared" si="12"/>
        <v>2015-16</v>
      </c>
      <c r="E69" s="452">
        <f t="shared" si="0"/>
        <v>10</v>
      </c>
      <c r="F69" s="153">
        <f>IFERROR(VLOOKUP( CONCATENATE($D69,$F$7,$E69), Raw!$A$5:$BC$10127,MATCH(F$9,Raw!$A$3:$BC$3,0), 0), "-")</f>
        <v>7075</v>
      </c>
      <c r="G69" s="156">
        <f>IFERROR(VLOOKUP( CONCATENATE($D69,$F$7,$E69), Raw!$A$5:$BC$10127,MATCH(G$9,Raw!$A$3:$BC$3,0), 0), "-")</f>
        <v>6812</v>
      </c>
      <c r="H69" s="71">
        <f t="shared" si="11"/>
        <v>0.96282685512367494</v>
      </c>
      <c r="I69" s="172" t="s">
        <v>80</v>
      </c>
      <c r="J69" s="403" t="s">
        <v>80</v>
      </c>
      <c r="K69" s="403" t="s">
        <v>80</v>
      </c>
      <c r="L69" s="278" t="s">
        <v>80</v>
      </c>
      <c r="M69" s="172" t="s">
        <v>80</v>
      </c>
      <c r="N69" s="403" t="s">
        <v>80</v>
      </c>
      <c r="O69" s="403" t="s">
        <v>80</v>
      </c>
      <c r="P69" s="278" t="s">
        <v>80</v>
      </c>
      <c r="Q69" s="238" t="s">
        <v>80</v>
      </c>
      <c r="R69" s="403" t="s">
        <v>80</v>
      </c>
      <c r="S69" s="403" t="s">
        <v>80</v>
      </c>
      <c r="T69" s="396" t="s">
        <v>80</v>
      </c>
      <c r="U69" s="417">
        <f>IFERROR(VLOOKUP( CONCATENATE($D69,$F$7,$E69), Raw!$A$5:$BC$10127,MATCH(U$9,Raw!$A$3:$BC$3,0), 0), "-")</f>
        <v>3244</v>
      </c>
      <c r="V69" s="155">
        <f>IFERROR(VLOOKUP( CONCATENATE($D69,$F$7,$E69), Raw!$A$5:$BC$10127,MATCH(V$9,Raw!$A$3:$BC$3,0), 0), "-")</f>
        <v>1851</v>
      </c>
      <c r="W69" s="71">
        <f t="shared" si="13"/>
        <v>0.57059186189889022</v>
      </c>
    </row>
    <row r="70" spans="1:23" outlineLevel="1" x14ac:dyDescent="0.2">
      <c r="A70" s="248">
        <f t="shared" si="5"/>
        <v>42309</v>
      </c>
      <c r="B70" s="27"/>
      <c r="C70" s="26" t="s">
        <v>174</v>
      </c>
      <c r="D70" s="451" t="str">
        <f t="shared" si="12"/>
        <v>2015-16</v>
      </c>
      <c r="E70" s="452">
        <f t="shared" si="0"/>
        <v>11</v>
      </c>
      <c r="F70" s="153">
        <f>IFERROR(VLOOKUP( CONCATENATE($D70,$F$7,$E70), Raw!$A$5:$BC$10127,MATCH(F$9,Raw!$A$3:$BC$3,0), 0), "-")</f>
        <v>7355</v>
      </c>
      <c r="G70" s="156">
        <f>IFERROR(VLOOKUP( CONCATENATE($D70,$F$7,$E70), Raw!$A$5:$BC$10127,MATCH(G$9,Raw!$A$3:$BC$3,0), 0), "-")</f>
        <v>7133</v>
      </c>
      <c r="H70" s="71">
        <f t="shared" si="11"/>
        <v>0.96981645139360984</v>
      </c>
      <c r="I70" s="172" t="s">
        <v>80</v>
      </c>
      <c r="J70" s="403" t="s">
        <v>80</v>
      </c>
      <c r="K70" s="403" t="s">
        <v>80</v>
      </c>
      <c r="L70" s="278" t="s">
        <v>80</v>
      </c>
      <c r="M70" s="172" t="s">
        <v>80</v>
      </c>
      <c r="N70" s="403" t="s">
        <v>80</v>
      </c>
      <c r="O70" s="403" t="s">
        <v>80</v>
      </c>
      <c r="P70" s="278" t="s">
        <v>80</v>
      </c>
      <c r="Q70" s="238" t="s">
        <v>80</v>
      </c>
      <c r="R70" s="403" t="s">
        <v>80</v>
      </c>
      <c r="S70" s="403" t="s">
        <v>80</v>
      </c>
      <c r="T70" s="396" t="s">
        <v>80</v>
      </c>
      <c r="U70" s="417">
        <f>IFERROR(VLOOKUP( CONCATENATE($D70,$F$7,$E70), Raw!$A$5:$BC$10127,MATCH(U$9,Raw!$A$3:$BC$3,0), 0), "-")</f>
        <v>3415</v>
      </c>
      <c r="V70" s="155">
        <f>IFERROR(VLOOKUP( CONCATENATE($D70,$F$7,$E70), Raw!$A$5:$BC$10127,MATCH(V$9,Raw!$A$3:$BC$3,0), 0), "-")</f>
        <v>1915</v>
      </c>
      <c r="W70" s="71">
        <f t="shared" si="13"/>
        <v>0.56076134699853586</v>
      </c>
    </row>
    <row r="71" spans="1:23" outlineLevel="1" x14ac:dyDescent="0.2">
      <c r="A71" s="248">
        <f t="shared" si="5"/>
        <v>42339</v>
      </c>
      <c r="B71" s="27"/>
      <c r="C71" s="26" t="s">
        <v>175</v>
      </c>
      <c r="D71" s="451" t="str">
        <f t="shared" si="12"/>
        <v>2015-16</v>
      </c>
      <c r="E71" s="452">
        <f t="shared" si="0"/>
        <v>12</v>
      </c>
      <c r="F71" s="153">
        <f>IFERROR(VLOOKUP( CONCATENATE($D71,$F$7,$E71), Raw!$A$5:$BC$10127,MATCH(F$9,Raw!$A$3:$BC$3,0), 0), "-")</f>
        <v>7071</v>
      </c>
      <c r="G71" s="156">
        <f>IFERROR(VLOOKUP( CONCATENATE($D71,$F$7,$E71), Raw!$A$5:$BC$10127,MATCH(G$9,Raw!$A$3:$BC$3,0), 0), "-")</f>
        <v>6883</v>
      </c>
      <c r="H71" s="71">
        <f t="shared" si="11"/>
        <v>0.97341253005232642</v>
      </c>
      <c r="I71" s="172" t="s">
        <v>80</v>
      </c>
      <c r="J71" s="403" t="s">
        <v>80</v>
      </c>
      <c r="K71" s="403" t="s">
        <v>80</v>
      </c>
      <c r="L71" s="278" t="s">
        <v>80</v>
      </c>
      <c r="M71" s="172" t="s">
        <v>80</v>
      </c>
      <c r="N71" s="403" t="s">
        <v>80</v>
      </c>
      <c r="O71" s="403" t="s">
        <v>80</v>
      </c>
      <c r="P71" s="278" t="s">
        <v>80</v>
      </c>
      <c r="Q71" s="238" t="s">
        <v>80</v>
      </c>
      <c r="R71" s="403" t="s">
        <v>80</v>
      </c>
      <c r="S71" s="403" t="s">
        <v>80</v>
      </c>
      <c r="T71" s="396" t="s">
        <v>80</v>
      </c>
      <c r="U71" s="417">
        <f>IFERROR(VLOOKUP( CONCATENATE($D71,$F$7,$E71), Raw!$A$5:$BC$10127,MATCH(U$9,Raw!$A$3:$BC$3,0), 0), "-")</f>
        <v>3094</v>
      </c>
      <c r="V71" s="155">
        <f>IFERROR(VLOOKUP( CONCATENATE($D71,$F$7,$E71), Raw!$A$5:$BC$10127,MATCH(V$9,Raw!$A$3:$BC$3,0), 0), "-")</f>
        <v>1748</v>
      </c>
      <c r="W71" s="71">
        <f t="shared" si="13"/>
        <v>0.56496444731738849</v>
      </c>
    </row>
    <row r="72" spans="1:23" outlineLevel="1" x14ac:dyDescent="0.2">
      <c r="A72" s="248">
        <f t="shared" si="5"/>
        <v>42370</v>
      </c>
      <c r="B72" s="27"/>
      <c r="C72" s="26" t="s">
        <v>176</v>
      </c>
      <c r="D72" s="451" t="str">
        <f t="shared" si="12"/>
        <v>2015-16</v>
      </c>
      <c r="E72" s="452">
        <f t="shared" si="0"/>
        <v>1</v>
      </c>
      <c r="F72" s="153">
        <f>IFERROR(VLOOKUP( CONCATENATE($D72,$F$7,$E72), Raw!$A$5:$BC$10127,MATCH(F$9,Raw!$A$3:$BC$3,0), 0), "-")</f>
        <v>7996</v>
      </c>
      <c r="G72" s="156">
        <f>IFERROR(VLOOKUP( CONCATENATE($D72,$F$7,$E72), Raw!$A$5:$BC$10127,MATCH(G$9,Raw!$A$3:$BC$3,0), 0), "-")</f>
        <v>7819</v>
      </c>
      <c r="H72" s="71">
        <f t="shared" si="11"/>
        <v>0.97786393196598298</v>
      </c>
      <c r="I72" s="172" t="s">
        <v>80</v>
      </c>
      <c r="J72" s="403" t="s">
        <v>80</v>
      </c>
      <c r="K72" s="403" t="s">
        <v>80</v>
      </c>
      <c r="L72" s="278" t="s">
        <v>80</v>
      </c>
      <c r="M72" s="172" t="s">
        <v>80</v>
      </c>
      <c r="N72" s="403" t="s">
        <v>80</v>
      </c>
      <c r="O72" s="403" t="s">
        <v>80</v>
      </c>
      <c r="P72" s="278" t="s">
        <v>80</v>
      </c>
      <c r="Q72" s="238" t="s">
        <v>80</v>
      </c>
      <c r="R72" s="403" t="s">
        <v>80</v>
      </c>
      <c r="S72" s="403" t="s">
        <v>80</v>
      </c>
      <c r="T72" s="396" t="s">
        <v>80</v>
      </c>
      <c r="U72" s="417">
        <f>IFERROR(VLOOKUP( CONCATENATE($D72,$F$7,$E72), Raw!$A$5:$BC$10127,MATCH(U$9,Raw!$A$3:$BC$3,0), 0), "-")</f>
        <v>3691</v>
      </c>
      <c r="V72" s="155">
        <f>IFERROR(VLOOKUP( CONCATENATE($D72,$F$7,$E72), Raw!$A$5:$BC$10127,MATCH(V$9,Raw!$A$3:$BC$3,0), 0), "-")</f>
        <v>1968</v>
      </c>
      <c r="W72" s="71">
        <f t="shared" si="13"/>
        <v>0.53318883771335679</v>
      </c>
    </row>
    <row r="73" spans="1:23" outlineLevel="1" x14ac:dyDescent="0.2">
      <c r="A73" s="248">
        <f t="shared" si="5"/>
        <v>42401</v>
      </c>
      <c r="B73" s="27"/>
      <c r="C73" s="26" t="s">
        <v>177</v>
      </c>
      <c r="D73" s="451" t="str">
        <f t="shared" si="12"/>
        <v>2015-16</v>
      </c>
      <c r="E73" s="452">
        <f t="shared" si="0"/>
        <v>2</v>
      </c>
      <c r="F73" s="153">
        <f>IFERROR(VLOOKUP( CONCATENATE($D73,$F$7,$E73), Raw!$A$5:$BC$10127,MATCH(F$9,Raw!$A$3:$BC$3,0), 0), "-")</f>
        <v>7399</v>
      </c>
      <c r="G73" s="156">
        <f>IFERROR(VLOOKUP( CONCATENATE($D73,$F$7,$E73), Raw!$A$5:$BC$10127,MATCH(G$9,Raw!$A$3:$BC$3,0), 0), "-")</f>
        <v>7246</v>
      </c>
      <c r="H73" s="71">
        <f t="shared" si="11"/>
        <v>0.97932152993647792</v>
      </c>
      <c r="I73" s="172" t="s">
        <v>80</v>
      </c>
      <c r="J73" s="403" t="s">
        <v>80</v>
      </c>
      <c r="K73" s="403" t="s">
        <v>80</v>
      </c>
      <c r="L73" s="278" t="s">
        <v>80</v>
      </c>
      <c r="M73" s="172" t="s">
        <v>80</v>
      </c>
      <c r="N73" s="403" t="s">
        <v>80</v>
      </c>
      <c r="O73" s="403" t="s">
        <v>80</v>
      </c>
      <c r="P73" s="278" t="s">
        <v>80</v>
      </c>
      <c r="Q73" s="238" t="s">
        <v>80</v>
      </c>
      <c r="R73" s="403" t="s">
        <v>80</v>
      </c>
      <c r="S73" s="403" t="s">
        <v>80</v>
      </c>
      <c r="T73" s="396" t="s">
        <v>80</v>
      </c>
      <c r="U73" s="417">
        <f>IFERROR(VLOOKUP( CONCATENATE($D73,$F$7,$E73), Raw!$A$5:$BC$10127,MATCH(U$9,Raw!$A$3:$BC$3,0), 0), "-")</f>
        <v>3447</v>
      </c>
      <c r="V73" s="155">
        <f>IFERROR(VLOOKUP( CONCATENATE($D73,$F$7,$E73), Raw!$A$5:$BC$10127,MATCH(V$9,Raw!$A$3:$BC$3,0), 0), "-")</f>
        <v>1810</v>
      </c>
      <c r="W73" s="71">
        <f t="shared" si="13"/>
        <v>0.52509428488540755</v>
      </c>
    </row>
    <row r="74" spans="1:23" outlineLevel="1" x14ac:dyDescent="0.2">
      <c r="A74" s="248">
        <f t="shared" si="5"/>
        <v>42430</v>
      </c>
      <c r="B74" s="27"/>
      <c r="C74" s="26" t="s">
        <v>178</v>
      </c>
      <c r="D74" s="451" t="str">
        <f t="shared" si="12"/>
        <v>2015-16</v>
      </c>
      <c r="E74" s="452">
        <f t="shared" si="0"/>
        <v>3</v>
      </c>
      <c r="F74" s="153">
        <f>IFERROR(VLOOKUP( CONCATENATE($D74,$F$7,$E74), Raw!$A$5:$BC$10127,MATCH(F$9,Raw!$A$3:$BC$3,0), 0), "-")</f>
        <v>7961</v>
      </c>
      <c r="G74" s="156">
        <f>IFERROR(VLOOKUP( CONCATENATE($D74,$F$7,$E74), Raw!$A$5:$BC$10127,MATCH(G$9,Raw!$A$3:$BC$3,0), 0), "-")</f>
        <v>7783</v>
      </c>
      <c r="H74" s="71">
        <f t="shared" si="11"/>
        <v>0.97764099987438768</v>
      </c>
      <c r="I74" s="172" t="s">
        <v>80</v>
      </c>
      <c r="J74" s="403" t="s">
        <v>80</v>
      </c>
      <c r="K74" s="403" t="s">
        <v>80</v>
      </c>
      <c r="L74" s="278" t="s">
        <v>80</v>
      </c>
      <c r="M74" s="172" t="s">
        <v>80</v>
      </c>
      <c r="N74" s="403" t="s">
        <v>80</v>
      </c>
      <c r="O74" s="403" t="s">
        <v>80</v>
      </c>
      <c r="P74" s="278" t="s">
        <v>80</v>
      </c>
      <c r="Q74" s="238" t="s">
        <v>80</v>
      </c>
      <c r="R74" s="403" t="s">
        <v>80</v>
      </c>
      <c r="S74" s="403" t="s">
        <v>80</v>
      </c>
      <c r="T74" s="396" t="s">
        <v>80</v>
      </c>
      <c r="U74" s="417">
        <f>IFERROR(VLOOKUP( CONCATENATE($D74,$F$7,$E74), Raw!$A$5:$BC$10127,MATCH(U$9,Raw!$A$3:$BC$3,0), 0), "-")</f>
        <v>3753</v>
      </c>
      <c r="V74" s="155">
        <f>IFERROR(VLOOKUP( CONCATENATE($D74,$F$7,$E74), Raw!$A$5:$BC$10127,MATCH(V$9,Raw!$A$3:$BC$3,0), 0), "-")</f>
        <v>1872</v>
      </c>
      <c r="W74" s="71">
        <f t="shared" si="13"/>
        <v>0.49880095923261392</v>
      </c>
    </row>
    <row r="75" spans="1:23" x14ac:dyDescent="0.2">
      <c r="A75" s="248"/>
      <c r="B75" s="31"/>
      <c r="C75" s="30" t="s">
        <v>187</v>
      </c>
      <c r="D75" s="453"/>
      <c r="E75" s="611"/>
      <c r="F75" s="154">
        <f>SUM(F63:F74)</f>
        <v>90781</v>
      </c>
      <c r="G75" s="157">
        <f>SUM(G63:G74)</f>
        <v>88632</v>
      </c>
      <c r="H75" s="72">
        <f t="shared" ref="H75:H87" si="14">IF( ISERROR(G75/F75), "-", G75/F75)</f>
        <v>0.97632764565272467</v>
      </c>
      <c r="I75" s="171" t="s">
        <v>80</v>
      </c>
      <c r="J75" s="276" t="s">
        <v>80</v>
      </c>
      <c r="K75" s="276" t="s">
        <v>80</v>
      </c>
      <c r="L75" s="277" t="s">
        <v>80</v>
      </c>
      <c r="M75" s="171" t="s">
        <v>80</v>
      </c>
      <c r="N75" s="276" t="s">
        <v>80</v>
      </c>
      <c r="O75" s="276" t="s">
        <v>80</v>
      </c>
      <c r="P75" s="277" t="s">
        <v>80</v>
      </c>
      <c r="Q75" s="237" t="s">
        <v>80</v>
      </c>
      <c r="R75" s="276" t="s">
        <v>80</v>
      </c>
      <c r="S75" s="276" t="s">
        <v>80</v>
      </c>
      <c r="T75" s="395" t="s">
        <v>80</v>
      </c>
      <c r="U75" s="418">
        <f>SUM(U63:U74)</f>
        <v>40892</v>
      </c>
      <c r="V75" s="414">
        <f>SUM(V63:V74)</f>
        <v>23151</v>
      </c>
      <c r="W75" s="72">
        <f>IF( ISERROR(V75/U75), "-", V75/U75)</f>
        <v>0.56614985816296581</v>
      </c>
    </row>
    <row r="76" spans="1:23" outlineLevel="1" x14ac:dyDescent="0.2">
      <c r="A76" s="248">
        <f>DATE(LEFT(D76,4)+IF(E76&lt;4,1,0),E76,1)</f>
        <v>42461</v>
      </c>
      <c r="B76" s="27" t="s">
        <v>188</v>
      </c>
      <c r="C76" s="26" t="s">
        <v>167</v>
      </c>
      <c r="D76" s="449" t="str">
        <f t="shared" ref="D76:D87" si="15">IF(B76="",D75,LEFT(B76,7))</f>
        <v>2016-17</v>
      </c>
      <c r="E76" s="450">
        <f t="shared" ref="E76:E139" si="16">MONTH(1&amp;LEFT(C76,3))</f>
        <v>4</v>
      </c>
      <c r="F76" s="387">
        <f>IFERROR(VLOOKUP( CONCATENATE($D76,$F$7,$E76), Raw!$A$5:$BC$10127,MATCH(F$9,Raw!$A$3:$BC$3,0), 0), "-")</f>
        <v>7350</v>
      </c>
      <c r="G76" s="391">
        <f>IFERROR(VLOOKUP( CONCATENATE($D76,$F$7,$E76), Raw!$A$5:$BC$10127,MATCH(G$9,Raw!$A$3:$BC$3,0), 0), "-")</f>
        <v>7187</v>
      </c>
      <c r="H76" s="71">
        <f t="shared" si="14"/>
        <v>0.97782312925170067</v>
      </c>
      <c r="I76" s="172" t="s">
        <v>80</v>
      </c>
      <c r="J76" s="403" t="s">
        <v>80</v>
      </c>
      <c r="K76" s="403" t="s">
        <v>80</v>
      </c>
      <c r="L76" s="278" t="s">
        <v>80</v>
      </c>
      <c r="M76" s="172" t="s">
        <v>80</v>
      </c>
      <c r="N76" s="403" t="s">
        <v>80</v>
      </c>
      <c r="O76" s="403" t="s">
        <v>80</v>
      </c>
      <c r="P76" s="278" t="s">
        <v>80</v>
      </c>
      <c r="Q76" s="238" t="s">
        <v>80</v>
      </c>
      <c r="R76" s="403" t="s">
        <v>80</v>
      </c>
      <c r="S76" s="403" t="s">
        <v>80</v>
      </c>
      <c r="T76" s="396" t="s">
        <v>80</v>
      </c>
      <c r="U76" s="416">
        <f>IFERROR(VLOOKUP( CONCATENATE($D76,$F$7,$E76), Raw!$A$5:$BC$10127,MATCH(U$9,Raw!$A$3:$BC$3,0), 0), "-")</f>
        <v>3503</v>
      </c>
      <c r="V76" s="415">
        <f>IFERROR(VLOOKUP( CONCATENATE($D76,$F$7,$E76), Raw!$A$5:$BC$10127,MATCH(V$9,Raw!$A$3:$BC$3,0), 0), "-")</f>
        <v>1954</v>
      </c>
      <c r="W76" s="71">
        <f t="shared" ref="W76:W87" si="17">IF( ISERROR(V76/U76), "-", V76/U76)</f>
        <v>0.55780759349129316</v>
      </c>
    </row>
    <row r="77" spans="1:23" outlineLevel="1" x14ac:dyDescent="0.2">
      <c r="A77" s="248">
        <f t="shared" si="5"/>
        <v>42491</v>
      </c>
      <c r="B77" s="27"/>
      <c r="C77" s="26" t="s">
        <v>168</v>
      </c>
      <c r="D77" s="451" t="str">
        <f t="shared" si="15"/>
        <v>2016-17</v>
      </c>
      <c r="E77" s="452">
        <f t="shared" si="16"/>
        <v>5</v>
      </c>
      <c r="F77" s="153">
        <f>IFERROR(VLOOKUP( CONCATENATE($D77,$F$7,$E77), Raw!$A$5:$BC$10127,MATCH(F$9,Raw!$A$3:$BC$3,0), 0), "-")</f>
        <v>7640</v>
      </c>
      <c r="G77" s="156">
        <f>IFERROR(VLOOKUP( CONCATENATE($D77,$F$7,$E77), Raw!$A$5:$BC$10127,MATCH(G$9,Raw!$A$3:$BC$3,0), 0), "-")</f>
        <v>7489</v>
      </c>
      <c r="H77" s="71">
        <f t="shared" si="14"/>
        <v>0.98023560209424088</v>
      </c>
      <c r="I77" s="172" t="s">
        <v>80</v>
      </c>
      <c r="J77" s="403" t="s">
        <v>80</v>
      </c>
      <c r="K77" s="403" t="s">
        <v>80</v>
      </c>
      <c r="L77" s="278" t="s">
        <v>80</v>
      </c>
      <c r="M77" s="172" t="s">
        <v>80</v>
      </c>
      <c r="N77" s="403" t="s">
        <v>80</v>
      </c>
      <c r="O77" s="403" t="s">
        <v>80</v>
      </c>
      <c r="P77" s="278" t="s">
        <v>80</v>
      </c>
      <c r="Q77" s="238" t="s">
        <v>80</v>
      </c>
      <c r="R77" s="403" t="s">
        <v>80</v>
      </c>
      <c r="S77" s="403" t="s">
        <v>80</v>
      </c>
      <c r="T77" s="396" t="s">
        <v>80</v>
      </c>
      <c r="U77" s="417">
        <f>IFERROR(VLOOKUP( CONCATENATE($D77,$F$7,$E77), Raw!$A$5:$BC$10127,MATCH(U$9,Raw!$A$3:$BC$3,0), 0), "-")</f>
        <v>3654</v>
      </c>
      <c r="V77" s="155">
        <f>IFERROR(VLOOKUP( CONCATENATE($D77,$F$7,$E77), Raw!$A$5:$BC$10127,MATCH(V$9,Raw!$A$3:$BC$3,0), 0), "-")</f>
        <v>2044</v>
      </c>
      <c r="W77" s="71">
        <f t="shared" si="17"/>
        <v>0.55938697318007657</v>
      </c>
    </row>
    <row r="78" spans="1:23" outlineLevel="1" x14ac:dyDescent="0.2">
      <c r="A78" s="248">
        <f t="shared" si="5"/>
        <v>42522</v>
      </c>
      <c r="B78" s="27"/>
      <c r="C78" s="26" t="s">
        <v>169</v>
      </c>
      <c r="D78" s="451" t="str">
        <f t="shared" si="15"/>
        <v>2016-17</v>
      </c>
      <c r="E78" s="452">
        <f t="shared" si="16"/>
        <v>6</v>
      </c>
      <c r="F78" s="153">
        <f>IFERROR(VLOOKUP( CONCATENATE($D78,$F$7,$E78), Raw!$A$5:$BC$10127,MATCH(F$9,Raw!$A$3:$BC$3,0), 0), "-")</f>
        <v>7351</v>
      </c>
      <c r="G78" s="156">
        <f>IFERROR(VLOOKUP( CONCATENATE($D78,$F$7,$E78), Raw!$A$5:$BC$10127,MATCH(G$9,Raw!$A$3:$BC$3,0), 0), "-")</f>
        <v>7183</v>
      </c>
      <c r="H78" s="71">
        <f t="shared" si="14"/>
        <v>0.97714596653516528</v>
      </c>
      <c r="I78" s="172" t="s">
        <v>80</v>
      </c>
      <c r="J78" s="403" t="s">
        <v>80</v>
      </c>
      <c r="K78" s="403" t="s">
        <v>80</v>
      </c>
      <c r="L78" s="278" t="s">
        <v>80</v>
      </c>
      <c r="M78" s="172" t="s">
        <v>80</v>
      </c>
      <c r="N78" s="403" t="s">
        <v>80</v>
      </c>
      <c r="O78" s="403" t="s">
        <v>80</v>
      </c>
      <c r="P78" s="278" t="s">
        <v>80</v>
      </c>
      <c r="Q78" s="238" t="s">
        <v>80</v>
      </c>
      <c r="R78" s="403" t="s">
        <v>80</v>
      </c>
      <c r="S78" s="403" t="s">
        <v>80</v>
      </c>
      <c r="T78" s="396" t="s">
        <v>80</v>
      </c>
      <c r="U78" s="417">
        <f>IFERROR(VLOOKUP( CONCATENATE($D78,$F$7,$E78), Raw!$A$5:$BC$10127,MATCH(U$9,Raw!$A$3:$BC$3,0), 0), "-")</f>
        <v>3515</v>
      </c>
      <c r="V78" s="155">
        <f>IFERROR(VLOOKUP( CONCATENATE($D78,$F$7,$E78), Raw!$A$5:$BC$10127,MATCH(V$9,Raw!$A$3:$BC$3,0), 0), "-")</f>
        <v>1910</v>
      </c>
      <c r="W78" s="71">
        <f t="shared" si="17"/>
        <v>0.54338549075391185</v>
      </c>
    </row>
    <row r="79" spans="1:23" outlineLevel="1" x14ac:dyDescent="0.2">
      <c r="A79" s="248">
        <f t="shared" si="5"/>
        <v>42552</v>
      </c>
      <c r="B79" s="27"/>
      <c r="C79" s="26" t="s">
        <v>170</v>
      </c>
      <c r="D79" s="451" t="str">
        <f t="shared" si="15"/>
        <v>2016-17</v>
      </c>
      <c r="E79" s="452">
        <f t="shared" si="16"/>
        <v>7</v>
      </c>
      <c r="F79" s="153">
        <f>IFERROR(VLOOKUP( CONCATENATE($D79,$F$7,$E79), Raw!$A$5:$BC$10127,MATCH(F$9,Raw!$A$3:$BC$3,0), 0), "-")</f>
        <v>7260</v>
      </c>
      <c r="G79" s="156">
        <f>IFERROR(VLOOKUP( CONCATENATE($D79,$F$7,$E79), Raw!$A$5:$BC$10127,MATCH(G$9,Raw!$A$3:$BC$3,0), 0), "-")</f>
        <v>7087</v>
      </c>
      <c r="H79" s="71">
        <f t="shared" si="14"/>
        <v>0.97617079889807168</v>
      </c>
      <c r="I79" s="172" t="s">
        <v>80</v>
      </c>
      <c r="J79" s="403" t="s">
        <v>80</v>
      </c>
      <c r="K79" s="403" t="s">
        <v>80</v>
      </c>
      <c r="L79" s="278" t="s">
        <v>80</v>
      </c>
      <c r="M79" s="172" t="s">
        <v>80</v>
      </c>
      <c r="N79" s="403" t="s">
        <v>80</v>
      </c>
      <c r="O79" s="403" t="s">
        <v>80</v>
      </c>
      <c r="P79" s="278" t="s">
        <v>80</v>
      </c>
      <c r="Q79" s="238" t="s">
        <v>80</v>
      </c>
      <c r="R79" s="403" t="s">
        <v>80</v>
      </c>
      <c r="S79" s="403" t="s">
        <v>80</v>
      </c>
      <c r="T79" s="396" t="s">
        <v>80</v>
      </c>
      <c r="U79" s="417">
        <f>IFERROR(VLOOKUP( CONCATENATE($D79,$F$7,$E79), Raw!$A$5:$BC$10127,MATCH(U$9,Raw!$A$3:$BC$3,0), 0), "-")</f>
        <v>3512</v>
      </c>
      <c r="V79" s="155">
        <f>IFERROR(VLOOKUP( CONCATENATE($D79,$F$7,$E79), Raw!$A$5:$BC$10127,MATCH(V$9,Raw!$A$3:$BC$3,0), 0), "-")</f>
        <v>1927</v>
      </c>
      <c r="W79" s="71">
        <f t="shared" si="17"/>
        <v>0.54869020501138954</v>
      </c>
    </row>
    <row r="80" spans="1:23" outlineLevel="1" x14ac:dyDescent="0.2">
      <c r="A80" s="248">
        <f t="shared" si="5"/>
        <v>42583</v>
      </c>
      <c r="B80" s="27"/>
      <c r="C80" s="26" t="s">
        <v>171</v>
      </c>
      <c r="D80" s="451" t="str">
        <f t="shared" si="15"/>
        <v>2016-17</v>
      </c>
      <c r="E80" s="452">
        <f t="shared" si="16"/>
        <v>8</v>
      </c>
      <c r="F80" s="153">
        <f>IFERROR(VLOOKUP( CONCATENATE($D80,$F$7,$E80), Raw!$A$5:$BC$10127,MATCH(F$9,Raw!$A$3:$BC$3,0), 0), "-")</f>
        <v>7322</v>
      </c>
      <c r="G80" s="156">
        <f>IFERROR(VLOOKUP( CONCATENATE($D80,$F$7,$E80), Raw!$A$5:$BC$10127,MATCH(G$9,Raw!$A$3:$BC$3,0), 0), "-")</f>
        <v>7127</v>
      </c>
      <c r="H80" s="71">
        <f t="shared" si="14"/>
        <v>0.97336793225894569</v>
      </c>
      <c r="I80" s="172" t="s">
        <v>80</v>
      </c>
      <c r="J80" s="403" t="s">
        <v>80</v>
      </c>
      <c r="K80" s="403" t="s">
        <v>80</v>
      </c>
      <c r="L80" s="278" t="s">
        <v>80</v>
      </c>
      <c r="M80" s="172" t="s">
        <v>80</v>
      </c>
      <c r="N80" s="403" t="s">
        <v>80</v>
      </c>
      <c r="O80" s="403" t="s">
        <v>80</v>
      </c>
      <c r="P80" s="278" t="s">
        <v>80</v>
      </c>
      <c r="Q80" s="238" t="s">
        <v>80</v>
      </c>
      <c r="R80" s="403" t="s">
        <v>80</v>
      </c>
      <c r="S80" s="403" t="s">
        <v>80</v>
      </c>
      <c r="T80" s="396" t="s">
        <v>80</v>
      </c>
      <c r="U80" s="417">
        <f>IFERROR(VLOOKUP( CONCATENATE($D80,$F$7,$E80), Raw!$A$5:$BC$10127,MATCH(U$9,Raw!$A$3:$BC$3,0), 0), "-")</f>
        <v>3417</v>
      </c>
      <c r="V80" s="155">
        <f>IFERROR(VLOOKUP( CONCATENATE($D80,$F$7,$E80), Raw!$A$5:$BC$10127,MATCH(V$9,Raw!$A$3:$BC$3,0), 0), "-")</f>
        <v>1936</v>
      </c>
      <c r="W80" s="71">
        <f t="shared" si="17"/>
        <v>0.56657887035411181</v>
      </c>
    </row>
    <row r="81" spans="1:23" outlineLevel="1" x14ac:dyDescent="0.2">
      <c r="A81" s="248">
        <f t="shared" si="5"/>
        <v>42614</v>
      </c>
      <c r="B81" s="27"/>
      <c r="C81" s="26" t="s">
        <v>172</v>
      </c>
      <c r="D81" s="451" t="str">
        <f t="shared" si="15"/>
        <v>2016-17</v>
      </c>
      <c r="E81" s="452">
        <f t="shared" si="16"/>
        <v>9</v>
      </c>
      <c r="F81" s="153">
        <f>IFERROR(VLOOKUP( CONCATENATE($D81,$F$7,$E81), Raw!$A$5:$BC$10127,MATCH(F$9,Raw!$A$3:$BC$3,0), 0), "-")</f>
        <v>7083</v>
      </c>
      <c r="G81" s="156">
        <f>IFERROR(VLOOKUP( CONCATENATE($D81,$F$7,$E81), Raw!$A$5:$BC$10127,MATCH(G$9,Raw!$A$3:$BC$3,0), 0), "-")</f>
        <v>6891</v>
      </c>
      <c r="H81" s="71">
        <f t="shared" si="14"/>
        <v>0.97289284201609483</v>
      </c>
      <c r="I81" s="172" t="s">
        <v>80</v>
      </c>
      <c r="J81" s="403" t="s">
        <v>80</v>
      </c>
      <c r="K81" s="403" t="s">
        <v>80</v>
      </c>
      <c r="L81" s="278" t="s">
        <v>80</v>
      </c>
      <c r="M81" s="172" t="s">
        <v>80</v>
      </c>
      <c r="N81" s="403" t="s">
        <v>80</v>
      </c>
      <c r="O81" s="403" t="s">
        <v>80</v>
      </c>
      <c r="P81" s="278" t="s">
        <v>80</v>
      </c>
      <c r="Q81" s="238" t="s">
        <v>80</v>
      </c>
      <c r="R81" s="403" t="s">
        <v>80</v>
      </c>
      <c r="S81" s="403" t="s">
        <v>80</v>
      </c>
      <c r="T81" s="396" t="s">
        <v>80</v>
      </c>
      <c r="U81" s="417">
        <f>IFERROR(VLOOKUP( CONCATENATE($D81,$F$7,$E81), Raw!$A$5:$BC$10127,MATCH(U$9,Raw!$A$3:$BC$3,0), 0), "-")</f>
        <v>3312</v>
      </c>
      <c r="V81" s="155">
        <f>IFERROR(VLOOKUP( CONCATENATE($D81,$F$7,$E81), Raw!$A$5:$BC$10127,MATCH(V$9,Raw!$A$3:$BC$3,0), 0), "-")</f>
        <v>1782</v>
      </c>
      <c r="W81" s="71">
        <f t="shared" si="17"/>
        <v>0.53804347826086951</v>
      </c>
    </row>
    <row r="82" spans="1:23" outlineLevel="1" x14ac:dyDescent="0.2">
      <c r="A82" s="248">
        <f t="shared" si="5"/>
        <v>42644</v>
      </c>
      <c r="B82" s="27"/>
      <c r="C82" s="26" t="s">
        <v>173</v>
      </c>
      <c r="D82" s="451" t="str">
        <f t="shared" si="15"/>
        <v>2016-17</v>
      </c>
      <c r="E82" s="452">
        <f t="shared" si="16"/>
        <v>10</v>
      </c>
      <c r="F82" s="153">
        <f>IFERROR(VLOOKUP( CONCATENATE($D82,$F$7,$E82), Raw!$A$5:$BC$10127,MATCH(F$9,Raw!$A$3:$BC$3,0), 0), "-")</f>
        <v>7589</v>
      </c>
      <c r="G82" s="156">
        <f>IFERROR(VLOOKUP( CONCATENATE($D82,$F$7,$E82), Raw!$A$5:$BC$10127,MATCH(G$9,Raw!$A$3:$BC$3,0), 0), "-")</f>
        <v>7408</v>
      </c>
      <c r="H82" s="71">
        <f t="shared" si="14"/>
        <v>0.9761496903412834</v>
      </c>
      <c r="I82" s="172" t="s">
        <v>80</v>
      </c>
      <c r="J82" s="403" t="s">
        <v>80</v>
      </c>
      <c r="K82" s="403" t="s">
        <v>80</v>
      </c>
      <c r="L82" s="278" t="s">
        <v>80</v>
      </c>
      <c r="M82" s="172" t="s">
        <v>80</v>
      </c>
      <c r="N82" s="403" t="s">
        <v>80</v>
      </c>
      <c r="O82" s="403" t="s">
        <v>80</v>
      </c>
      <c r="P82" s="278" t="s">
        <v>80</v>
      </c>
      <c r="Q82" s="238" t="s">
        <v>80</v>
      </c>
      <c r="R82" s="403" t="s">
        <v>80</v>
      </c>
      <c r="S82" s="403" t="s">
        <v>80</v>
      </c>
      <c r="T82" s="396" t="s">
        <v>80</v>
      </c>
      <c r="U82" s="417">
        <f>IFERROR(VLOOKUP( CONCATENATE($D82,$F$7,$E82), Raw!$A$5:$BC$10127,MATCH(U$9,Raw!$A$3:$BC$3,0), 0), "-")</f>
        <v>3698</v>
      </c>
      <c r="V82" s="155">
        <f>IFERROR(VLOOKUP( CONCATENATE($D82,$F$7,$E82), Raw!$A$5:$BC$10127,MATCH(V$9,Raw!$A$3:$BC$3,0), 0), "-")</f>
        <v>1923</v>
      </c>
      <c r="W82" s="71">
        <f t="shared" si="17"/>
        <v>0.52001081665765281</v>
      </c>
    </row>
    <row r="83" spans="1:23" outlineLevel="1" x14ac:dyDescent="0.2">
      <c r="A83" s="248">
        <f t="shared" si="5"/>
        <v>42675</v>
      </c>
      <c r="B83" s="27"/>
      <c r="C83" s="26" t="s">
        <v>174</v>
      </c>
      <c r="D83" s="451" t="str">
        <f t="shared" si="15"/>
        <v>2016-17</v>
      </c>
      <c r="E83" s="452">
        <f t="shared" si="16"/>
        <v>11</v>
      </c>
      <c r="F83" s="153">
        <f>IFERROR(VLOOKUP( CONCATENATE($D83,$F$7,$E83), Raw!$A$5:$BC$10127,MATCH(F$9,Raw!$A$3:$BC$3,0), 0), "-")</f>
        <v>7581</v>
      </c>
      <c r="G83" s="156">
        <f>IFERROR(VLOOKUP( CONCATENATE($D83,$F$7,$E83), Raw!$A$5:$BC$10127,MATCH(G$9,Raw!$A$3:$BC$3,0), 0), "-")</f>
        <v>7312</v>
      </c>
      <c r="H83" s="71">
        <f t="shared" si="14"/>
        <v>0.96451655454425533</v>
      </c>
      <c r="I83" s="172" t="s">
        <v>80</v>
      </c>
      <c r="J83" s="403" t="s">
        <v>80</v>
      </c>
      <c r="K83" s="403" t="s">
        <v>80</v>
      </c>
      <c r="L83" s="278" t="s">
        <v>80</v>
      </c>
      <c r="M83" s="172" t="s">
        <v>80</v>
      </c>
      <c r="N83" s="403" t="s">
        <v>80</v>
      </c>
      <c r="O83" s="403" t="s">
        <v>80</v>
      </c>
      <c r="P83" s="278" t="s">
        <v>80</v>
      </c>
      <c r="Q83" s="238" t="s">
        <v>80</v>
      </c>
      <c r="R83" s="403" t="s">
        <v>80</v>
      </c>
      <c r="S83" s="403" t="s">
        <v>80</v>
      </c>
      <c r="T83" s="396" t="s">
        <v>80</v>
      </c>
      <c r="U83" s="417">
        <f>IFERROR(VLOOKUP( CONCATENATE($D83,$F$7,$E83), Raw!$A$5:$BC$10127,MATCH(U$9,Raw!$A$3:$BC$3,0), 0), "-")</f>
        <v>3443</v>
      </c>
      <c r="V83" s="155">
        <f>IFERROR(VLOOKUP( CONCATENATE($D83,$F$7,$E83), Raw!$A$5:$BC$10127,MATCH(V$9,Raw!$A$3:$BC$3,0), 0), "-")</f>
        <v>1765</v>
      </c>
      <c r="W83" s="71">
        <f t="shared" si="17"/>
        <v>0.51263433052570428</v>
      </c>
    </row>
    <row r="84" spans="1:23" outlineLevel="1" x14ac:dyDescent="0.2">
      <c r="A84" s="248">
        <f t="shared" si="5"/>
        <v>42705</v>
      </c>
      <c r="B84" s="27"/>
      <c r="C84" s="26" t="s">
        <v>175</v>
      </c>
      <c r="D84" s="451" t="str">
        <f t="shared" si="15"/>
        <v>2016-17</v>
      </c>
      <c r="E84" s="452">
        <f t="shared" si="16"/>
        <v>12</v>
      </c>
      <c r="F84" s="153">
        <f>IFERROR(VLOOKUP( CONCATENATE($D84,$F$7,$E84), Raw!$A$5:$BC$10127,MATCH(F$9,Raw!$A$3:$BC$3,0), 0), "-")</f>
        <v>7679</v>
      </c>
      <c r="G84" s="156">
        <f>IFERROR(VLOOKUP( CONCATENATE($D84,$F$7,$E84), Raw!$A$5:$BC$10127,MATCH(G$9,Raw!$A$3:$BC$3,0), 0), "-")</f>
        <v>7483</v>
      </c>
      <c r="H84" s="71">
        <f t="shared" si="14"/>
        <v>0.97447584320875114</v>
      </c>
      <c r="I84" s="172" t="s">
        <v>80</v>
      </c>
      <c r="J84" s="403" t="s">
        <v>80</v>
      </c>
      <c r="K84" s="403" t="s">
        <v>80</v>
      </c>
      <c r="L84" s="278" t="s">
        <v>80</v>
      </c>
      <c r="M84" s="172" t="s">
        <v>80</v>
      </c>
      <c r="N84" s="403" t="s">
        <v>80</v>
      </c>
      <c r="O84" s="403" t="s">
        <v>80</v>
      </c>
      <c r="P84" s="278" t="s">
        <v>80</v>
      </c>
      <c r="Q84" s="238" t="s">
        <v>80</v>
      </c>
      <c r="R84" s="403" t="s">
        <v>80</v>
      </c>
      <c r="S84" s="403" t="s">
        <v>80</v>
      </c>
      <c r="T84" s="396" t="s">
        <v>80</v>
      </c>
      <c r="U84" s="417">
        <f>IFERROR(VLOOKUP( CONCATENATE($D84,$F$7,$E84), Raw!$A$5:$BC$10127,MATCH(U$9,Raw!$A$3:$BC$3,0), 0), "-")</f>
        <v>3662</v>
      </c>
      <c r="V84" s="155">
        <f>IFERROR(VLOOKUP( CONCATENATE($D84,$F$7,$E84), Raw!$A$5:$BC$10127,MATCH(V$9,Raw!$A$3:$BC$3,0), 0), "-")</f>
        <v>1849</v>
      </c>
      <c r="W84" s="71">
        <f t="shared" si="17"/>
        <v>0.50491534680502459</v>
      </c>
    </row>
    <row r="85" spans="1:23" outlineLevel="1" x14ac:dyDescent="0.2">
      <c r="A85" s="248">
        <f t="shared" si="5"/>
        <v>42736</v>
      </c>
      <c r="B85" s="27"/>
      <c r="C85" s="26" t="s">
        <v>176</v>
      </c>
      <c r="D85" s="451" t="str">
        <f t="shared" si="15"/>
        <v>2016-17</v>
      </c>
      <c r="E85" s="452">
        <f t="shared" si="16"/>
        <v>1</v>
      </c>
      <c r="F85" s="153">
        <f>IFERROR(VLOOKUP( CONCATENATE($D85,$F$7,$E85), Raw!$A$5:$BC$10127,MATCH(F$9,Raw!$A$3:$BC$3,0), 0), "-")</f>
        <v>7877</v>
      </c>
      <c r="G85" s="156">
        <f>IFERROR(VLOOKUP( CONCATENATE($D85,$F$7,$E85), Raw!$A$5:$BC$10127,MATCH(G$9,Raw!$A$3:$BC$3,0), 0), "-")</f>
        <v>7697</v>
      </c>
      <c r="H85" s="71">
        <f t="shared" si="14"/>
        <v>0.97714866065761075</v>
      </c>
      <c r="I85" s="172" t="s">
        <v>80</v>
      </c>
      <c r="J85" s="403" t="s">
        <v>80</v>
      </c>
      <c r="K85" s="403" t="s">
        <v>80</v>
      </c>
      <c r="L85" s="278" t="s">
        <v>80</v>
      </c>
      <c r="M85" s="172" t="s">
        <v>80</v>
      </c>
      <c r="N85" s="403" t="s">
        <v>80</v>
      </c>
      <c r="O85" s="403" t="s">
        <v>80</v>
      </c>
      <c r="P85" s="278" t="s">
        <v>80</v>
      </c>
      <c r="Q85" s="238" t="s">
        <v>80</v>
      </c>
      <c r="R85" s="403" t="s">
        <v>80</v>
      </c>
      <c r="S85" s="403" t="s">
        <v>80</v>
      </c>
      <c r="T85" s="396" t="s">
        <v>80</v>
      </c>
      <c r="U85" s="417">
        <f>IFERROR(VLOOKUP( CONCATENATE($D85,$F$7,$E85), Raw!$A$5:$BC$10127,MATCH(U$9,Raw!$A$3:$BC$3,0), 0), "-")</f>
        <v>3682</v>
      </c>
      <c r="V85" s="155">
        <f>IFERROR(VLOOKUP( CONCATENATE($D85,$F$7,$E85), Raw!$A$5:$BC$10127,MATCH(V$9,Raw!$A$3:$BC$3,0), 0), "-")</f>
        <v>1908</v>
      </c>
      <c r="W85" s="71">
        <f t="shared" si="17"/>
        <v>0.51819663226507329</v>
      </c>
    </row>
    <row r="86" spans="1:23" outlineLevel="1" x14ac:dyDescent="0.2">
      <c r="A86" s="248">
        <f t="shared" si="5"/>
        <v>42767</v>
      </c>
      <c r="B86" s="27"/>
      <c r="C86" s="26" t="s">
        <v>177</v>
      </c>
      <c r="D86" s="451" t="str">
        <f t="shared" si="15"/>
        <v>2016-17</v>
      </c>
      <c r="E86" s="452">
        <f t="shared" si="16"/>
        <v>2</v>
      </c>
      <c r="F86" s="153">
        <f>IFERROR(VLOOKUP( CONCATENATE($D86,$F$7,$E86), Raw!$A$5:$BC$10127,MATCH(F$9,Raw!$A$3:$BC$3,0), 0), "-")</f>
        <v>7231</v>
      </c>
      <c r="G86" s="156">
        <f>IFERROR(VLOOKUP( CONCATENATE($D86,$F$7,$E86), Raw!$A$5:$BC$10127,MATCH(G$9,Raw!$A$3:$BC$3,0), 0), "-")</f>
        <v>7079</v>
      </c>
      <c r="H86" s="71">
        <f t="shared" si="14"/>
        <v>0.97897939427465086</v>
      </c>
      <c r="I86" s="172" t="s">
        <v>80</v>
      </c>
      <c r="J86" s="403" t="s">
        <v>80</v>
      </c>
      <c r="K86" s="403" t="s">
        <v>80</v>
      </c>
      <c r="L86" s="278" t="s">
        <v>80</v>
      </c>
      <c r="M86" s="172" t="s">
        <v>80</v>
      </c>
      <c r="N86" s="403" t="s">
        <v>80</v>
      </c>
      <c r="O86" s="403" t="s">
        <v>80</v>
      </c>
      <c r="P86" s="278" t="s">
        <v>80</v>
      </c>
      <c r="Q86" s="238" t="s">
        <v>80</v>
      </c>
      <c r="R86" s="403" t="s">
        <v>80</v>
      </c>
      <c r="S86" s="403" t="s">
        <v>80</v>
      </c>
      <c r="T86" s="396" t="s">
        <v>80</v>
      </c>
      <c r="U86" s="417">
        <f>IFERROR(VLOOKUP( CONCATENATE($D86,$F$7,$E86), Raw!$A$5:$BC$10127,MATCH(U$9,Raw!$A$3:$BC$3,0), 0), "-")</f>
        <v>3514</v>
      </c>
      <c r="V86" s="155">
        <f>IFERROR(VLOOKUP( CONCATENATE($D86,$F$7,$E86), Raw!$A$5:$BC$10127,MATCH(V$9,Raw!$A$3:$BC$3,0), 0), "-")</f>
        <v>1869</v>
      </c>
      <c r="W86" s="71">
        <f t="shared" si="17"/>
        <v>0.53187250996015933</v>
      </c>
    </row>
    <row r="87" spans="1:23" outlineLevel="1" x14ac:dyDescent="0.2">
      <c r="A87" s="248">
        <f t="shared" si="5"/>
        <v>42795</v>
      </c>
      <c r="B87" s="27"/>
      <c r="C87" s="26" t="s">
        <v>178</v>
      </c>
      <c r="D87" s="451" t="str">
        <f t="shared" si="15"/>
        <v>2016-17</v>
      </c>
      <c r="E87" s="452">
        <f t="shared" si="16"/>
        <v>3</v>
      </c>
      <c r="F87" s="153">
        <f>IFERROR(VLOOKUP( CONCATENATE($D87,$F$7,$E87), Raw!$A$5:$BC$10127,MATCH(F$9,Raw!$A$3:$BC$3,0), 0), "-")</f>
        <v>7937</v>
      </c>
      <c r="G87" s="156">
        <f>IFERROR(VLOOKUP( CONCATENATE($D87,$F$7,$E87), Raw!$A$5:$BC$10127,MATCH(G$9,Raw!$A$3:$BC$3,0), 0), "-")</f>
        <v>7786</v>
      </c>
      <c r="H87" s="71">
        <f t="shared" si="14"/>
        <v>0.98097517953886859</v>
      </c>
      <c r="I87" s="172" t="s">
        <v>80</v>
      </c>
      <c r="J87" s="403" t="s">
        <v>80</v>
      </c>
      <c r="K87" s="403" t="s">
        <v>80</v>
      </c>
      <c r="L87" s="278" t="s">
        <v>80</v>
      </c>
      <c r="M87" s="172" t="s">
        <v>80</v>
      </c>
      <c r="N87" s="403" t="s">
        <v>80</v>
      </c>
      <c r="O87" s="403" t="s">
        <v>80</v>
      </c>
      <c r="P87" s="278" t="s">
        <v>80</v>
      </c>
      <c r="Q87" s="238" t="s">
        <v>80</v>
      </c>
      <c r="R87" s="403" t="s">
        <v>80</v>
      </c>
      <c r="S87" s="403" t="s">
        <v>80</v>
      </c>
      <c r="T87" s="396" t="s">
        <v>80</v>
      </c>
      <c r="U87" s="417">
        <f>IFERROR(VLOOKUP( CONCATENATE($D87,$F$7,$E87), Raw!$A$5:$BC$10127,MATCH(U$9,Raw!$A$3:$BC$3,0), 0), "-")</f>
        <v>3972</v>
      </c>
      <c r="V87" s="155">
        <f>IFERROR(VLOOKUP( CONCATENATE($D87,$F$7,$E87), Raw!$A$5:$BC$10127,MATCH(V$9,Raw!$A$3:$BC$3,0), 0), "-")</f>
        <v>2194</v>
      </c>
      <c r="W87" s="71">
        <f t="shared" si="17"/>
        <v>0.55236656596173217</v>
      </c>
    </row>
    <row r="88" spans="1:23" x14ac:dyDescent="0.2">
      <c r="A88" s="248"/>
      <c r="B88" s="31"/>
      <c r="C88" s="30" t="s">
        <v>189</v>
      </c>
      <c r="D88" s="453"/>
      <c r="E88" s="611"/>
      <c r="F88" s="154">
        <f>SUM(F76:F87)</f>
        <v>89900</v>
      </c>
      <c r="G88" s="157">
        <f>SUM(G76:G87)</f>
        <v>87729</v>
      </c>
      <c r="H88" s="72">
        <f>IF( ISERROR(G88/F88), "-", G88/F88)</f>
        <v>0.9758509454949944</v>
      </c>
      <c r="I88" s="171" t="s">
        <v>80</v>
      </c>
      <c r="J88" s="276" t="s">
        <v>80</v>
      </c>
      <c r="K88" s="276" t="s">
        <v>80</v>
      </c>
      <c r="L88" s="277" t="s">
        <v>80</v>
      </c>
      <c r="M88" s="171" t="s">
        <v>80</v>
      </c>
      <c r="N88" s="276" t="s">
        <v>80</v>
      </c>
      <c r="O88" s="276" t="s">
        <v>80</v>
      </c>
      <c r="P88" s="277" t="s">
        <v>80</v>
      </c>
      <c r="Q88" s="237" t="s">
        <v>80</v>
      </c>
      <c r="R88" s="276" t="s">
        <v>80</v>
      </c>
      <c r="S88" s="276" t="s">
        <v>80</v>
      </c>
      <c r="T88" s="395" t="s">
        <v>80</v>
      </c>
      <c r="U88" s="418">
        <f>SUM(U76:U87)</f>
        <v>42884</v>
      </c>
      <c r="V88" s="414">
        <f>SUM(V76:V87)</f>
        <v>23061</v>
      </c>
      <c r="W88" s="72">
        <f>IF( ISERROR(V88/U88), "-", V88/U88)</f>
        <v>0.53775300811491467</v>
      </c>
    </row>
    <row r="89" spans="1:23" outlineLevel="1" x14ac:dyDescent="0.2">
      <c r="A89" s="248">
        <f t="shared" ref="A89:A139" si="18">DATE(LEFT(D89,4)+IF(E89&lt;4,1,0),E89,1)</f>
        <v>42826</v>
      </c>
      <c r="B89" s="27" t="s">
        <v>190</v>
      </c>
      <c r="C89" s="26" t="s">
        <v>167</v>
      </c>
      <c r="D89" s="449" t="str">
        <f t="shared" ref="D89:D100" si="19">IF(B89="",D88,LEFT(B89,7))</f>
        <v>2017-18</v>
      </c>
      <c r="E89" s="450">
        <f t="shared" si="16"/>
        <v>4</v>
      </c>
      <c r="F89" s="387">
        <f>IFERROR(VLOOKUP( CONCATENATE($D89,$F$7,$E89), Raw!$A$5:$BC$10127,MATCH(F$9,Raw!$A$3:$BC$3,0), 0), "-")</f>
        <v>7163</v>
      </c>
      <c r="G89" s="391">
        <f>IFERROR(VLOOKUP( CONCATENATE($D89,$F$7,$E89), Raw!$A$5:$BC$10127,MATCH(G$9,Raw!$A$3:$BC$3,0), 0), "-")</f>
        <v>6963</v>
      </c>
      <c r="H89" s="71">
        <f>IF( ISERROR(G89/F89), "-", G89/F89)</f>
        <v>0.97207873795895572</v>
      </c>
      <c r="I89" s="172">
        <f>IFERROR(VLOOKUP( CONCATENATE($D89,$F$7,$E89), Raw!$A$5:$BC$10127,MATCH(I$8,Raw!$A$3:$BC$3,0), 0), "-")</f>
        <v>0</v>
      </c>
      <c r="J89" s="403" t="str">
        <f>IFERROR(VLOOKUP( CONCATENATE($D89,$F$7,$E89), Raw!$A$5:$BC$10127,MATCH(J$8,Raw!$A$3:$BC$3,0), 0)/24/60,"-")</f>
        <v>-</v>
      </c>
      <c r="K89" s="403" t="str">
        <f>IFERROR(VLOOKUP( CONCATENATE($D89,$F$7,$E89), Raw!$A$5:$BC$10127,MATCH(K$8,Raw!$A$3:$BC$3,0), 0)/24/60,"-")</f>
        <v>-</v>
      </c>
      <c r="L89" s="278" t="str">
        <f>IFERROR(VLOOKUP( CONCATENATE($D89,$F$7,$E89), Raw!$A$5:$BC$10127,MATCH(L$8,Raw!$A$3:$BC$3,0), 0)/24/60,"-")</f>
        <v>-</v>
      </c>
      <c r="M89" s="172">
        <f>IFERROR(VLOOKUP( CONCATENATE($D89,$F$7,$E89), Raw!$A$5:$BC$10127,MATCH(M$8,Raw!$A$3:$BC$3,0), 0), "-")</f>
        <v>0</v>
      </c>
      <c r="N89" s="403" t="str">
        <f>IFERROR(VLOOKUP( CONCATENATE($D89,$F$7,$E89), Raw!$A$5:$BC$10127,MATCH(N$8,Raw!$A$3:$BC$3,0), 0)/24/60,"-")</f>
        <v>-</v>
      </c>
      <c r="O89" s="403" t="str">
        <f>IFERROR(VLOOKUP( CONCATENATE($D89,$F$7,$E89), Raw!$A$5:$BC$10127,MATCH(O$8,Raw!$A$3:$BC$3,0), 0)/24/60,"-")</f>
        <v>-</v>
      </c>
      <c r="P89" s="278" t="str">
        <f>IFERROR(VLOOKUP( CONCATENATE($D89,$F$7,$E89), Raw!$A$5:$BC$10127,MATCH(P$8,Raw!$A$3:$BC$3,0), 0)/24/60,"-")</f>
        <v>-</v>
      </c>
      <c r="Q89" s="238">
        <f>IFERROR(VLOOKUP( CONCATENATE($D89,$F$7,$E89), Raw!$A$5:$BC$10127,MATCH(Q$8,Raw!$A$3:$BC$3,0), 0), "-")</f>
        <v>0</v>
      </c>
      <c r="R89" s="403" t="str">
        <f>IFERROR(VLOOKUP( CONCATENATE($D89,$F$7,$E89), Raw!$A$5:$BC$10127,MATCH(R$8,Raw!$A$3:$BC$3,0), 0)/24/60,"-")</f>
        <v>-</v>
      </c>
      <c r="S89" s="403" t="str">
        <f>IFERROR(VLOOKUP( CONCATENATE($D89,$F$7,$E89), Raw!$A$5:$BC$10127,MATCH(S$8,Raw!$A$3:$BC$3,0), 0)/24/60,"-")</f>
        <v>-</v>
      </c>
      <c r="T89" s="396" t="str">
        <f>IFERROR(VLOOKUP( CONCATENATE($D89,$F$7,$E89), Raw!$A$5:$BC$10127,MATCH(T$8,Raw!$A$3:$BC$3,0), 0)/24/60,"-")</f>
        <v>-</v>
      </c>
      <c r="U89" s="416">
        <f>IFERROR(VLOOKUP( CONCATENATE($D89,$F$7,$E89), Raw!$A$5:$BC$10127,MATCH(U$9,Raw!$A$3:$BC$3,0), 0), "-")</f>
        <v>3760</v>
      </c>
      <c r="V89" s="415">
        <f>IFERROR(VLOOKUP( CONCATENATE($D89,$F$7,$E89), Raw!$A$5:$BC$10127,MATCH(V$9,Raw!$A$3:$BC$3,0), 0), "-")</f>
        <v>2205</v>
      </c>
      <c r="W89" s="71">
        <f>IF( ISERROR(V89/U89), "-", V89/U89)</f>
        <v>0.58643617021276595</v>
      </c>
    </row>
    <row r="90" spans="1:23" outlineLevel="1" x14ac:dyDescent="0.2">
      <c r="A90" s="248">
        <f t="shared" si="18"/>
        <v>42856</v>
      </c>
      <c r="B90" s="27"/>
      <c r="C90" s="26" t="s">
        <v>168</v>
      </c>
      <c r="D90" s="451" t="str">
        <f t="shared" si="19"/>
        <v>2017-18</v>
      </c>
      <c r="E90" s="452">
        <f t="shared" si="16"/>
        <v>5</v>
      </c>
      <c r="F90" s="153">
        <f>IFERROR(VLOOKUP( CONCATENATE($D90,$F$7,$E90), Raw!$A$5:$BC$10127,MATCH(F$9,Raw!$A$3:$BC$3,0), 0), "-")</f>
        <v>7562</v>
      </c>
      <c r="G90" s="156">
        <f>IFERROR(VLOOKUP( CONCATENATE($D90,$F$7,$E90), Raw!$A$5:$BC$10127,MATCH(G$9,Raw!$A$3:$BC$3,0), 0), "-")</f>
        <v>7302</v>
      </c>
      <c r="H90" s="71">
        <f t="shared" ref="H90:H96" si="20">IF( ISERROR(G90/F90), "-", G90/F90)</f>
        <v>0.96561756149166889</v>
      </c>
      <c r="I90" s="383">
        <f>IFERROR(VLOOKUP( CONCATENATE($D90,$F$7,$E90), Raw!$A$5:$BC$10127,MATCH(I$8,Raw!$A$3:$BC$3,0), 0), "-")</f>
        <v>0</v>
      </c>
      <c r="J90" s="385" t="str">
        <f>IFERROR(VLOOKUP( CONCATENATE($D90,$F$7,$E90), Raw!$A$5:$BC$10127,MATCH(J$8,Raw!$A$3:$BC$3,0), 0)/24/60,"-")</f>
        <v>-</v>
      </c>
      <c r="K90" s="385" t="str">
        <f>IFERROR(VLOOKUP( CONCATENATE($D90,$F$7,$E90), Raw!$A$5:$BC$10127,MATCH(K$8,Raw!$A$3:$BC$3,0), 0)/24/60,"-")</f>
        <v>-</v>
      </c>
      <c r="L90" s="405" t="str">
        <f>IFERROR(VLOOKUP( CONCATENATE($D90,$F$7,$E90), Raw!$A$5:$BC$10127,MATCH(L$8,Raw!$A$3:$BC$3,0), 0)/24/60,"-")</f>
        <v>-</v>
      </c>
      <c r="M90" s="383">
        <f>IFERROR(VLOOKUP( CONCATENATE($D90,$F$7,$E90), Raw!$A$5:$BC$10127,MATCH(M$8,Raw!$A$3:$BC$3,0), 0), "-")</f>
        <v>0</v>
      </c>
      <c r="N90" s="385" t="str">
        <f>IFERROR(VLOOKUP( CONCATENATE($D90,$F$7,$E90), Raw!$A$5:$BC$10127,MATCH(N$8,Raw!$A$3:$BC$3,0), 0)/24/60,"-")</f>
        <v>-</v>
      </c>
      <c r="O90" s="385" t="str">
        <f>IFERROR(VLOOKUP( CONCATENATE($D90,$F$7,$E90), Raw!$A$5:$BC$10127,MATCH(O$8,Raw!$A$3:$BC$3,0), 0)/24/60,"-")</f>
        <v>-</v>
      </c>
      <c r="P90" s="405" t="str">
        <f>IFERROR(VLOOKUP( CONCATENATE($D90,$F$7,$E90), Raw!$A$5:$BC$10127,MATCH(P$8,Raw!$A$3:$BC$3,0), 0)/24/60,"-")</f>
        <v>-</v>
      </c>
      <c r="Q90" s="404">
        <f>IFERROR(VLOOKUP( CONCATENATE($D90,$F$7,$E90), Raw!$A$5:$BC$10127,MATCH(Q$8,Raw!$A$3:$BC$3,0), 0), "-")</f>
        <v>0</v>
      </c>
      <c r="R90" s="385" t="str">
        <f>IFERROR(VLOOKUP( CONCATENATE($D90,$F$7,$E90), Raw!$A$5:$BC$10127,MATCH(R$8,Raw!$A$3:$BC$3,0), 0)/24/60,"-")</f>
        <v>-</v>
      </c>
      <c r="S90" s="385" t="str">
        <f>IFERROR(VLOOKUP( CONCATENATE($D90,$F$7,$E90), Raw!$A$5:$BC$10127,MATCH(S$8,Raw!$A$3:$BC$3,0), 0)/24/60,"-")</f>
        <v>-</v>
      </c>
      <c r="T90" s="397" t="str">
        <f>IFERROR(VLOOKUP( CONCATENATE($D90,$F$7,$E90), Raw!$A$5:$BC$10127,MATCH(T$8,Raw!$A$3:$BC$3,0), 0)/24/60,"-")</f>
        <v>-</v>
      </c>
      <c r="U90" s="417">
        <f>IFERROR(VLOOKUP( CONCATENATE($D90,$F$7,$E90), Raw!$A$5:$BC$10127,MATCH(U$9,Raw!$A$3:$BC$3,0), 0), "-")</f>
        <v>3949</v>
      </c>
      <c r="V90" s="155">
        <f>IFERROR(VLOOKUP( CONCATENATE($D90,$F$7,$E90), Raw!$A$5:$BC$10127,MATCH(V$9,Raw!$A$3:$BC$3,0), 0), "-")</f>
        <v>2179</v>
      </c>
      <c r="W90" s="71">
        <f t="shared" ref="W90:W95" si="21">IF( ISERROR(V90/U90), "-", V90/U90)</f>
        <v>0.55178526209166878</v>
      </c>
    </row>
    <row r="91" spans="1:23" outlineLevel="1" x14ac:dyDescent="0.2">
      <c r="A91" s="248">
        <f t="shared" si="18"/>
        <v>42887</v>
      </c>
      <c r="B91" s="27"/>
      <c r="C91" s="26" t="s">
        <v>169</v>
      </c>
      <c r="D91" s="451" t="str">
        <f t="shared" si="19"/>
        <v>2017-18</v>
      </c>
      <c r="E91" s="452">
        <f t="shared" si="16"/>
        <v>6</v>
      </c>
      <c r="F91" s="153">
        <f>IFERROR(VLOOKUP( CONCATENATE($D91,$F$7,$E91), Raw!$A$5:$BC$10127,MATCH(F$9,Raw!$A$3:$BC$3,0), 0), "-")</f>
        <v>7655</v>
      </c>
      <c r="G91" s="156">
        <f>IFERROR(VLOOKUP( CONCATENATE($D91,$F$7,$E91), Raw!$A$5:$BC$10127,MATCH(G$9,Raw!$A$3:$BC$3,0), 0), "-")</f>
        <v>7447</v>
      </c>
      <c r="H91" s="71">
        <f t="shared" si="20"/>
        <v>0.97282821685173093</v>
      </c>
      <c r="I91" s="383">
        <f>IFERROR(VLOOKUP( CONCATENATE($D91,$F$7,$E91), Raw!$A$5:$BC$10127,MATCH(I$8,Raw!$A$3:$BC$3,0), 0), "-")</f>
        <v>0</v>
      </c>
      <c r="J91" s="385" t="str">
        <f>IFERROR(VLOOKUP( CONCATENATE($D91,$F$7,$E91), Raw!$A$5:$BC$10127,MATCH(J$8,Raw!$A$3:$BC$3,0), 0)/24/60,"-")</f>
        <v>-</v>
      </c>
      <c r="K91" s="385" t="str">
        <f>IFERROR(VLOOKUP( CONCATENATE($D91,$F$7,$E91), Raw!$A$5:$BC$10127,MATCH(K$8,Raw!$A$3:$BC$3,0), 0)/24/60,"-")</f>
        <v>-</v>
      </c>
      <c r="L91" s="405" t="str">
        <f>IFERROR(VLOOKUP( CONCATENATE($D91,$F$7,$E91), Raw!$A$5:$BC$10127,MATCH(L$8,Raw!$A$3:$BC$3,0), 0)/24/60,"-")</f>
        <v>-</v>
      </c>
      <c r="M91" s="383">
        <f>IFERROR(VLOOKUP( CONCATENATE($D91,$F$7,$E91), Raw!$A$5:$BC$10127,MATCH(M$8,Raw!$A$3:$BC$3,0), 0), "-")</f>
        <v>0</v>
      </c>
      <c r="N91" s="385" t="str">
        <f>IFERROR(VLOOKUP( CONCATENATE($D91,$F$7,$E91), Raw!$A$5:$BC$10127,MATCH(N$8,Raw!$A$3:$BC$3,0), 0)/24/60,"-")</f>
        <v>-</v>
      </c>
      <c r="O91" s="385" t="str">
        <f>IFERROR(VLOOKUP( CONCATENATE($D91,$F$7,$E91), Raw!$A$5:$BC$10127,MATCH(O$8,Raw!$A$3:$BC$3,0), 0)/24/60,"-")</f>
        <v>-</v>
      </c>
      <c r="P91" s="405" t="str">
        <f>IFERROR(VLOOKUP( CONCATENATE($D91,$F$7,$E91), Raw!$A$5:$BC$10127,MATCH(P$8,Raw!$A$3:$BC$3,0), 0)/24/60,"-")</f>
        <v>-</v>
      </c>
      <c r="Q91" s="404">
        <f>IFERROR(VLOOKUP( CONCATENATE($D91,$F$7,$E91), Raw!$A$5:$BC$10127,MATCH(Q$8,Raw!$A$3:$BC$3,0), 0), "-")</f>
        <v>0</v>
      </c>
      <c r="R91" s="385" t="str">
        <f>IFERROR(VLOOKUP( CONCATENATE($D91,$F$7,$E91), Raw!$A$5:$BC$10127,MATCH(R$8,Raw!$A$3:$BC$3,0), 0)/24/60,"-")</f>
        <v>-</v>
      </c>
      <c r="S91" s="385" t="str">
        <f>IFERROR(VLOOKUP( CONCATENATE($D91,$F$7,$E91), Raw!$A$5:$BC$10127,MATCH(S$8,Raw!$A$3:$BC$3,0), 0)/24/60,"-")</f>
        <v>-</v>
      </c>
      <c r="T91" s="397" t="str">
        <f>IFERROR(VLOOKUP( CONCATENATE($D91,$F$7,$E91), Raw!$A$5:$BC$10127,MATCH(T$8,Raw!$A$3:$BC$3,0), 0)/24/60,"-")</f>
        <v>-</v>
      </c>
      <c r="U91" s="417">
        <f>IFERROR(VLOOKUP( CONCATENATE($D91,$F$7,$E91), Raw!$A$5:$BC$10127,MATCH(U$9,Raw!$A$3:$BC$3,0), 0), "-")</f>
        <v>3994</v>
      </c>
      <c r="V91" s="155">
        <f>IFERROR(VLOOKUP( CONCATENATE($D91,$F$7,$E91), Raw!$A$5:$BC$10127,MATCH(V$9,Raw!$A$3:$BC$3,0), 0), "-")</f>
        <v>2272</v>
      </c>
      <c r="W91" s="71">
        <f t="shared" si="21"/>
        <v>0.56885327991987977</v>
      </c>
    </row>
    <row r="92" spans="1:23" outlineLevel="1" x14ac:dyDescent="0.2">
      <c r="A92" s="248">
        <f t="shared" si="18"/>
        <v>42917</v>
      </c>
      <c r="B92" s="27"/>
      <c r="C92" s="26" t="s">
        <v>170</v>
      </c>
      <c r="D92" s="451" t="str">
        <f t="shared" si="19"/>
        <v>2017-18</v>
      </c>
      <c r="E92" s="452">
        <f t="shared" si="16"/>
        <v>7</v>
      </c>
      <c r="F92" s="153">
        <f>IFERROR(VLOOKUP( CONCATENATE($D92,$F$7,$E92), Raw!$A$5:$BC$10127,MATCH(F$9,Raw!$A$3:$BC$3,0), 0), "-")</f>
        <v>7587</v>
      </c>
      <c r="G92" s="156">
        <f>IFERROR(VLOOKUP( CONCATENATE($D92,$F$7,$E92), Raw!$A$5:$BC$10127,MATCH(G$9,Raw!$A$3:$BC$3,0), 0), "-")</f>
        <v>7380</v>
      </c>
      <c r="H92" s="71">
        <f t="shared" si="20"/>
        <v>0.97271648873072358</v>
      </c>
      <c r="I92" s="383">
        <f>IFERROR(VLOOKUP( CONCATENATE($D92,$F$7,$E92), Raw!$A$5:$BC$10127,MATCH(I$8,Raw!$A$3:$BC$3,0), 0), "-")</f>
        <v>0</v>
      </c>
      <c r="J92" s="385" t="str">
        <f>IFERROR(VLOOKUP( CONCATENATE($D92,$F$7,$E92), Raw!$A$5:$BC$10127,MATCH(J$8,Raw!$A$3:$BC$3,0), 0)/24/60,"-")</f>
        <v>-</v>
      </c>
      <c r="K92" s="385" t="str">
        <f>IFERROR(VLOOKUP( CONCATENATE($D92,$F$7,$E92), Raw!$A$5:$BC$10127,MATCH(K$8,Raw!$A$3:$BC$3,0), 0)/24/60,"-")</f>
        <v>-</v>
      </c>
      <c r="L92" s="405" t="str">
        <f>IFERROR(VLOOKUP( CONCATENATE($D92,$F$7,$E92), Raw!$A$5:$BC$10127,MATCH(L$8,Raw!$A$3:$BC$3,0), 0)/24/60,"-")</f>
        <v>-</v>
      </c>
      <c r="M92" s="383">
        <f>IFERROR(VLOOKUP( CONCATENATE($D92,$F$7,$E92), Raw!$A$5:$BC$10127,MATCH(M$8,Raw!$A$3:$BC$3,0), 0), "-")</f>
        <v>0</v>
      </c>
      <c r="N92" s="385" t="str">
        <f>IFERROR(VLOOKUP( CONCATENATE($D92,$F$7,$E92), Raw!$A$5:$BC$10127,MATCH(N$8,Raw!$A$3:$BC$3,0), 0)/24/60,"-")</f>
        <v>-</v>
      </c>
      <c r="O92" s="385" t="str">
        <f>IFERROR(VLOOKUP( CONCATENATE($D92,$F$7,$E92), Raw!$A$5:$BC$10127,MATCH(O$8,Raw!$A$3:$BC$3,0), 0)/24/60,"-")</f>
        <v>-</v>
      </c>
      <c r="P92" s="405" t="str">
        <f>IFERROR(VLOOKUP( CONCATENATE($D92,$F$7,$E92), Raw!$A$5:$BC$10127,MATCH(P$8,Raw!$A$3:$BC$3,0), 0)/24/60,"-")</f>
        <v>-</v>
      </c>
      <c r="Q92" s="404">
        <f>IFERROR(VLOOKUP( CONCATENATE($D92,$F$7,$E92), Raw!$A$5:$BC$10127,MATCH(Q$8,Raw!$A$3:$BC$3,0), 0), "-")</f>
        <v>0</v>
      </c>
      <c r="R92" s="385" t="str">
        <f>IFERROR(VLOOKUP( CONCATENATE($D92,$F$7,$E92), Raw!$A$5:$BC$10127,MATCH(R$8,Raw!$A$3:$BC$3,0), 0)/24/60,"-")</f>
        <v>-</v>
      </c>
      <c r="S92" s="385" t="str">
        <f>IFERROR(VLOOKUP( CONCATENATE($D92,$F$7,$E92), Raw!$A$5:$BC$10127,MATCH(S$8,Raw!$A$3:$BC$3,0), 0)/24/60,"-")</f>
        <v>-</v>
      </c>
      <c r="T92" s="397" t="str">
        <f>IFERROR(VLOOKUP( CONCATENATE($D92,$F$7,$E92), Raw!$A$5:$BC$10127,MATCH(T$8,Raw!$A$3:$BC$3,0), 0)/24/60,"-")</f>
        <v>-</v>
      </c>
      <c r="U92" s="417">
        <f>IFERROR(VLOOKUP( CONCATENATE($D92,$F$7,$E92), Raw!$A$5:$BC$10127,MATCH(U$9,Raw!$A$3:$BC$3,0), 0), "-")</f>
        <v>3733</v>
      </c>
      <c r="V92" s="155">
        <f>IFERROR(VLOOKUP( CONCATENATE($D92,$F$7,$E92), Raw!$A$5:$BC$10127,MATCH(V$9,Raw!$A$3:$BC$3,0), 0), "-")</f>
        <v>2053</v>
      </c>
      <c r="W92" s="71">
        <f t="shared" si="21"/>
        <v>0.54995981784087866</v>
      </c>
    </row>
    <row r="93" spans="1:23" outlineLevel="1" x14ac:dyDescent="0.2">
      <c r="A93" s="248">
        <f t="shared" si="18"/>
        <v>42948</v>
      </c>
      <c r="B93" s="27"/>
      <c r="C93" s="26" t="s">
        <v>171</v>
      </c>
      <c r="D93" s="451" t="str">
        <f t="shared" si="19"/>
        <v>2017-18</v>
      </c>
      <c r="E93" s="452">
        <f t="shared" si="16"/>
        <v>8</v>
      </c>
      <c r="F93" s="153">
        <f>IFERROR(VLOOKUP( CONCATENATE($D93,$F$7,$E93), Raw!$A$5:$BC$10127,MATCH(F$9,Raw!$A$3:$BC$3,0), 0), "-")</f>
        <v>7548</v>
      </c>
      <c r="G93" s="156">
        <f>IFERROR(VLOOKUP( CONCATENATE($D93,$F$7,$E93), Raw!$A$5:$BC$10127,MATCH(G$9,Raw!$A$3:$BC$3,0), 0), "-")</f>
        <v>7360</v>
      </c>
      <c r="H93" s="71">
        <f t="shared" si="20"/>
        <v>0.9750927397986221</v>
      </c>
      <c r="I93" s="383">
        <f>IFERROR(VLOOKUP( CONCATENATE($D93,$F$7,$E93), Raw!$A$5:$BC$10127,MATCH(I$8,Raw!$A$3:$BC$3,0), 0), "-")</f>
        <v>0</v>
      </c>
      <c r="J93" s="385" t="str">
        <f>IFERROR(VLOOKUP( CONCATENATE($D93,$F$7,$E93), Raw!$A$5:$BC$10127,MATCH(J$8,Raw!$A$3:$BC$3,0), 0)/24/60,"-")</f>
        <v>-</v>
      </c>
      <c r="K93" s="385" t="str">
        <f>IFERROR(VLOOKUP( CONCATENATE($D93,$F$7,$E93), Raw!$A$5:$BC$10127,MATCH(K$8,Raw!$A$3:$BC$3,0), 0)/24/60,"-")</f>
        <v>-</v>
      </c>
      <c r="L93" s="405" t="str">
        <f>IFERROR(VLOOKUP( CONCATENATE($D93,$F$7,$E93), Raw!$A$5:$BC$10127,MATCH(L$8,Raw!$A$3:$BC$3,0), 0)/24/60,"-")</f>
        <v>-</v>
      </c>
      <c r="M93" s="383">
        <f>IFERROR(VLOOKUP( CONCATENATE($D93,$F$7,$E93), Raw!$A$5:$BC$10127,MATCH(M$8,Raw!$A$3:$BC$3,0), 0), "-")</f>
        <v>4739</v>
      </c>
      <c r="N93" s="385">
        <f>IFERROR(VLOOKUP( CONCATENATE($D93,$F$7,$E93), Raw!$A$5:$BC$10127,MATCH(N$8,Raw!$A$3:$BC$3,0), 0)/24/60,"-")</f>
        <v>5.7692609786405939E-2</v>
      </c>
      <c r="O93" s="385">
        <f>IFERROR(VLOOKUP( CONCATENATE($D93,$F$7,$E93), Raw!$A$5:$BC$10127,MATCH(O$8,Raw!$A$3:$BC$3,0), 0)/24/60,"-")</f>
        <v>2.8076422592670746E-2</v>
      </c>
      <c r="P93" s="405">
        <f>IFERROR(VLOOKUP( CONCATENATE($D93,$F$7,$E93), Raw!$A$5:$BC$10127,MATCH(P$8,Raw!$A$3:$BC$3,0), 0)/24/60,"-")</f>
        <v>0.1363291599259103</v>
      </c>
      <c r="Q93" s="404">
        <f>IFERROR(VLOOKUP( CONCATENATE($D93,$F$7,$E93), Raw!$A$5:$BC$10127,MATCH(Q$8,Raw!$A$3:$BC$3,0), 0), "-")</f>
        <v>642</v>
      </c>
      <c r="R93" s="385">
        <f>IFERROR(VLOOKUP( CONCATENATE($D93,$F$7,$E93), Raw!$A$5:$BC$10127,MATCH(R$8,Raw!$A$3:$BC$3,0), 0)/24/60,"-")</f>
        <v>3.9182783835237114E-2</v>
      </c>
      <c r="S93" s="385">
        <f>IFERROR(VLOOKUP( CONCATENATE($D93,$F$7,$E93), Raw!$A$5:$BC$10127,MATCH(S$8,Raw!$A$3:$BC$3,0), 0)/24/60,"-")</f>
        <v>3.2246235721703015E-2</v>
      </c>
      <c r="T93" s="397">
        <f>IFERROR(VLOOKUP( CONCATENATE($D93,$F$7,$E93), Raw!$A$5:$BC$10127,MATCH(T$8,Raw!$A$3:$BC$3,0), 0)/24/60,"-")</f>
        <v>6.9495283835237107E-2</v>
      </c>
      <c r="U93" s="417">
        <f>IFERROR(VLOOKUP( CONCATENATE($D93,$F$7,$E93), Raw!$A$5:$BC$10127,MATCH(U$9,Raw!$A$3:$BC$3,0), 0), "-")</f>
        <v>3830</v>
      </c>
      <c r="V93" s="155">
        <f>IFERROR(VLOOKUP( CONCATENATE($D93,$F$7,$E93), Raw!$A$5:$BC$10127,MATCH(V$9,Raw!$A$3:$BC$3,0), 0), "-")</f>
        <v>2066</v>
      </c>
      <c r="W93" s="71">
        <f t="shared" si="21"/>
        <v>0.53942558746736291</v>
      </c>
    </row>
    <row r="94" spans="1:23" outlineLevel="1" x14ac:dyDescent="0.2">
      <c r="A94" s="248">
        <f t="shared" si="18"/>
        <v>42979</v>
      </c>
      <c r="B94" s="27"/>
      <c r="C94" s="26" t="s">
        <v>172</v>
      </c>
      <c r="D94" s="451" t="str">
        <f t="shared" si="19"/>
        <v>2017-18</v>
      </c>
      <c r="E94" s="452">
        <f t="shared" si="16"/>
        <v>9</v>
      </c>
      <c r="F94" s="153">
        <f>IFERROR(VLOOKUP( CONCATENATE($D94,$F$7,$E94), Raw!$A$5:$BC$10127,MATCH(F$9,Raw!$A$3:$BC$3,0), 0), "-")</f>
        <v>7453</v>
      </c>
      <c r="G94" s="156">
        <f>IFERROR(VLOOKUP( CONCATENATE($D94,$F$7,$E94), Raw!$A$5:$BC$10127,MATCH(G$9,Raw!$A$3:$BC$3,0), 0), "-")</f>
        <v>7217</v>
      </c>
      <c r="H94" s="71">
        <f t="shared" si="20"/>
        <v>0.96833489869851064</v>
      </c>
      <c r="I94" s="383">
        <f>IFERROR(VLOOKUP( CONCATENATE($D94,$F$7,$E94), Raw!$A$5:$BC$10127,MATCH(I$8,Raw!$A$3:$BC$3,0), 0), "-")</f>
        <v>0</v>
      </c>
      <c r="J94" s="385" t="str">
        <f>IFERROR(VLOOKUP( CONCATENATE($D94,$F$7,$E94), Raw!$A$5:$BC$10127,MATCH(J$8,Raw!$A$3:$BC$3,0), 0)/24/60,"-")</f>
        <v>-</v>
      </c>
      <c r="K94" s="385" t="str">
        <f>IFERROR(VLOOKUP( CONCATENATE($D94,$F$7,$E94), Raw!$A$5:$BC$10127,MATCH(K$8,Raw!$A$3:$BC$3,0), 0)/24/60,"-")</f>
        <v>-</v>
      </c>
      <c r="L94" s="405" t="str">
        <f>IFERROR(VLOOKUP( CONCATENATE($D94,$F$7,$E94), Raw!$A$5:$BC$10127,MATCH(L$8,Raw!$A$3:$BC$3,0), 0)/24/60,"-")</f>
        <v>-</v>
      </c>
      <c r="M94" s="383">
        <f>IFERROR(VLOOKUP( CONCATENATE($D94,$F$7,$E94), Raw!$A$5:$BC$10127,MATCH(M$8,Raw!$A$3:$BC$3,0), 0), "-")</f>
        <v>4777</v>
      </c>
      <c r="N94" s="385">
        <f>IFERROR(VLOOKUP( CONCATENATE($D94,$F$7,$E94), Raw!$A$5:$BC$10127,MATCH(N$8,Raw!$A$3:$BC$3,0), 0)/24/60,"-")</f>
        <v>5.7218457074407453E-2</v>
      </c>
      <c r="O94" s="385">
        <f>IFERROR(VLOOKUP( CONCATENATE($D94,$F$7,$E94), Raw!$A$5:$BC$10127,MATCH(O$8,Raw!$A$3:$BC$3,0), 0)/24/60,"-")</f>
        <v>2.8153420324238829E-2</v>
      </c>
      <c r="P94" s="405">
        <f>IFERROR(VLOOKUP( CONCATENATE($D94,$F$7,$E94), Raw!$A$5:$BC$10127,MATCH(P$8,Raw!$A$3:$BC$3,0), 0)/24/60,"-")</f>
        <v>0.13841075872816505</v>
      </c>
      <c r="Q94" s="404">
        <f>IFERROR(VLOOKUP( CONCATENATE($D94,$F$7,$E94), Raw!$A$5:$BC$10127,MATCH(Q$8,Raw!$A$3:$BC$3,0), 0), "-")</f>
        <v>649</v>
      </c>
      <c r="R94" s="385">
        <f>IFERROR(VLOOKUP( CONCATENATE($D94,$F$7,$E94), Raw!$A$5:$BC$10127,MATCH(R$8,Raw!$A$3:$BC$3,0), 0)/24/60,"-")</f>
        <v>3.8671995377503855E-2</v>
      </c>
      <c r="S94" s="385">
        <f>IFERROR(VLOOKUP( CONCATENATE($D94,$F$7,$E94), Raw!$A$5:$BC$10127,MATCH(S$8,Raw!$A$3:$BC$3,0), 0)/24/60,"-")</f>
        <v>3.2951335387776066E-2</v>
      </c>
      <c r="T94" s="397">
        <f>IFERROR(VLOOKUP( CONCATENATE($D94,$F$7,$E94), Raw!$A$5:$BC$10127,MATCH(T$8,Raw!$A$3:$BC$3,0), 0)/24/60,"-")</f>
        <v>6.4495591508303377E-2</v>
      </c>
      <c r="U94" s="417">
        <f>IFERROR(VLOOKUP( CONCATENATE($D94,$F$7,$E94), Raw!$A$5:$BC$10127,MATCH(U$9,Raw!$A$3:$BC$3,0), 0), "-")</f>
        <v>3757</v>
      </c>
      <c r="V94" s="155">
        <f>IFERROR(VLOOKUP( CONCATENATE($D94,$F$7,$E94), Raw!$A$5:$BC$10127,MATCH(V$9,Raw!$A$3:$BC$3,0), 0), "-")</f>
        <v>1877</v>
      </c>
      <c r="W94" s="71">
        <f t="shared" si="21"/>
        <v>0.49960074527548576</v>
      </c>
    </row>
    <row r="95" spans="1:23" outlineLevel="1" x14ac:dyDescent="0.2">
      <c r="A95" s="248">
        <f t="shared" si="18"/>
        <v>43009</v>
      </c>
      <c r="B95" s="27"/>
      <c r="C95" s="26" t="s">
        <v>173</v>
      </c>
      <c r="D95" s="451" t="str">
        <f t="shared" si="19"/>
        <v>2017-18</v>
      </c>
      <c r="E95" s="452">
        <f t="shared" si="16"/>
        <v>10</v>
      </c>
      <c r="F95" s="153">
        <f>IFERROR(VLOOKUP( CONCATENATE($D95,$F$7,$E95), Raw!$A$5:$BC$10127,MATCH(F$9,Raw!$A$3:$BC$3,0), 0), "-")</f>
        <v>7691</v>
      </c>
      <c r="G95" s="156">
        <f>IFERROR(VLOOKUP( CONCATENATE($D95,$F$7,$E95), Raw!$A$5:$BC$10127,MATCH(G$9,Raw!$A$3:$BC$3,0), 0), "-")</f>
        <v>7472</v>
      </c>
      <c r="H95" s="71">
        <f t="shared" si="20"/>
        <v>0.97152515927707706</v>
      </c>
      <c r="I95" s="383">
        <f>IFERROR(VLOOKUP( CONCATENATE($D95,$F$7,$E95), Raw!$A$5:$BC$10127,MATCH(I$8,Raw!$A$3:$BC$3,0), 0), "-")</f>
        <v>0</v>
      </c>
      <c r="J95" s="385" t="str">
        <f>IFERROR(VLOOKUP( CONCATENATE($D95,$F$7,$E95), Raw!$A$5:$BC$10127,MATCH(J$8,Raw!$A$3:$BC$3,0), 0)/24/60,"-")</f>
        <v>-</v>
      </c>
      <c r="K95" s="385" t="str">
        <f>IFERROR(VLOOKUP( CONCATENATE($D95,$F$7,$E95), Raw!$A$5:$BC$10127,MATCH(K$8,Raw!$A$3:$BC$3,0), 0)/24/60,"-")</f>
        <v>-</v>
      </c>
      <c r="L95" s="405" t="str">
        <f>IFERROR(VLOOKUP( CONCATENATE($D95,$F$7,$E95), Raw!$A$5:$BC$10127,MATCH(L$8,Raw!$A$3:$BC$3,0), 0)/24/60,"-")</f>
        <v>-</v>
      </c>
      <c r="M95" s="383">
        <f>IFERROR(VLOOKUP( CONCATENATE($D95,$F$7,$E95), Raw!$A$5:$BC$10127,MATCH(M$8,Raw!$A$3:$BC$3,0), 0), "-")</f>
        <v>4979</v>
      </c>
      <c r="N95" s="385">
        <f>IFERROR(VLOOKUP( CONCATENATE($D95,$F$7,$E95), Raw!$A$5:$BC$10127,MATCH(N$8,Raw!$A$3:$BC$3,0), 0)/24/60,"-")</f>
        <v>5.8129086608198884E-2</v>
      </c>
      <c r="O95" s="385">
        <f>IFERROR(VLOOKUP( CONCATENATE($D95,$F$7,$E95), Raw!$A$5:$BC$10127,MATCH(O$8,Raw!$A$3:$BC$3,0), 0)/24/60,"-")</f>
        <v>2.8934720269576667E-2</v>
      </c>
      <c r="P95" s="405">
        <f>IFERROR(VLOOKUP( CONCATENATE($D95,$F$7,$E95), Raw!$A$5:$BC$10127,MATCH(P$8,Raw!$A$3:$BC$3,0), 0)/24/60,"-")</f>
        <v>0.14337509205329049</v>
      </c>
      <c r="Q95" s="404">
        <f>IFERROR(VLOOKUP( CONCATENATE($D95,$F$7,$E95), Raw!$A$5:$BC$10127,MATCH(Q$8,Raw!$A$3:$BC$3,0), 0), "-")</f>
        <v>635</v>
      </c>
      <c r="R95" s="385">
        <f>IFERROR(VLOOKUP( CONCATENATE($D95,$F$7,$E95), Raw!$A$5:$BC$10127,MATCH(R$8,Raw!$A$3:$BC$3,0), 0)/24/60,"-")</f>
        <v>3.8792322834645662E-2</v>
      </c>
      <c r="S95" s="385">
        <f>IFERROR(VLOOKUP( CONCATENATE($D95,$F$7,$E95), Raw!$A$5:$BC$10127,MATCH(S$8,Raw!$A$3:$BC$3,0), 0)/24/60,"-")</f>
        <v>3.3865923009623794E-2</v>
      </c>
      <c r="T95" s="397">
        <f>IFERROR(VLOOKUP( CONCATENATE($D95,$F$7,$E95), Raw!$A$5:$BC$10127,MATCH(T$8,Raw!$A$3:$BC$3,0), 0)/24/60,"-")</f>
        <v>6.9674103237095358E-2</v>
      </c>
      <c r="U95" s="417">
        <f>IFERROR(VLOOKUP( CONCATENATE($D95,$F$7,$E95), Raw!$A$5:$BC$10127,MATCH(U$9,Raw!$A$3:$BC$3,0), 0), "-")</f>
        <v>3869</v>
      </c>
      <c r="V95" s="155">
        <f>IFERROR(VLOOKUP( CONCATENATE($D95,$F$7,$E95), Raw!$A$5:$BC$10127,MATCH(V$9,Raw!$A$3:$BC$3,0), 0), "-")</f>
        <v>1908</v>
      </c>
      <c r="W95" s="71">
        <f t="shared" si="21"/>
        <v>0.49315068493150682</v>
      </c>
    </row>
    <row r="96" spans="1:23" outlineLevel="1" x14ac:dyDescent="0.2">
      <c r="A96" s="248">
        <f t="shared" si="18"/>
        <v>43040</v>
      </c>
      <c r="B96" s="27"/>
      <c r="C96" s="26" t="s">
        <v>174</v>
      </c>
      <c r="D96" s="451" t="str">
        <f t="shared" si="19"/>
        <v>2017-18</v>
      </c>
      <c r="E96" s="452">
        <f t="shared" si="16"/>
        <v>11</v>
      </c>
      <c r="F96" s="153">
        <f>IFERROR(VLOOKUP( CONCATENATE($D96,$F$7,$E96), Raw!$A$5:$BC$10127,MATCH(F$9,Raw!$A$3:$BC$3,0), 0), "-")</f>
        <v>7834</v>
      </c>
      <c r="G96" s="156">
        <f>IFERROR(VLOOKUP( CONCATENATE($D96,$F$7,$E96), Raw!$A$5:$BC$10127,MATCH(G$9,Raw!$A$3:$BC$3,0), 0), "-")</f>
        <v>7602</v>
      </c>
      <c r="H96" s="71">
        <f t="shared" si="20"/>
        <v>0.97038549910645899</v>
      </c>
      <c r="I96" s="383">
        <f>IFERROR(VLOOKUP( CONCATENATE($D96,$F$7,$E96), Raw!$A$5:$BC$10127,MATCH(I$8,Raw!$A$3:$BC$3,0), 0), "-")</f>
        <v>7617</v>
      </c>
      <c r="J96" s="385">
        <f>IFERROR(VLOOKUP( CONCATENATE($D96,$F$7,$E96), Raw!$A$5:$BC$10127,MATCH(J$8,Raw!$A$3:$BC$3,0), 0)/24/60,"-")</f>
        <v>5.1939177838071761E-2</v>
      </c>
      <c r="K96" s="385">
        <f>IFERROR(VLOOKUP( CONCATENATE($D96,$F$7,$E96), Raw!$A$5:$BC$10127,MATCH(K$8,Raw!$A$3:$BC$3,0), 0)/24/60,"-")</f>
        <v>4.6618858462308961E-2</v>
      </c>
      <c r="L96" s="405">
        <f>IFERROR(VLOOKUP( CONCATENATE($D96,$F$7,$E96), Raw!$A$5:$BC$10127,MATCH(L$8,Raw!$A$3:$BC$3,0), 0)/24/60,"-")</f>
        <v>7.7222901441220668E-2</v>
      </c>
      <c r="M96" s="383">
        <f>IFERROR(VLOOKUP( CONCATENATE($D96,$F$7,$E96), Raw!$A$5:$BC$10127,MATCH(M$8,Raw!$A$3:$BC$3,0), 0), "-")</f>
        <v>4735</v>
      </c>
      <c r="N96" s="385">
        <f>IFERROR(VLOOKUP( CONCATENATE($D96,$F$7,$E96), Raw!$A$5:$BC$10127,MATCH(N$8,Raw!$A$3:$BC$3,0), 0)/24/60,"-")</f>
        <v>5.9341443740466966E-2</v>
      </c>
      <c r="O96" s="385">
        <f>IFERROR(VLOOKUP( CONCATENATE($D96,$F$7,$E96), Raw!$A$5:$BC$10127,MATCH(O$8,Raw!$A$3:$BC$3,0), 0)/24/60,"-")</f>
        <v>2.9260530329696118E-2</v>
      </c>
      <c r="P96" s="405">
        <f>IFERROR(VLOOKUP( CONCATENATE($D96,$F$7,$E96), Raw!$A$5:$BC$10127,MATCH(P$8,Raw!$A$3:$BC$3,0), 0)/24/60,"-")</f>
        <v>0.1435712190543236</v>
      </c>
      <c r="Q96" s="404">
        <f>IFERROR(VLOOKUP( CONCATENATE($D96,$F$7,$E96), Raw!$A$5:$BC$10127,MATCH(Q$8,Raw!$A$3:$BC$3,0), 0), "-")</f>
        <v>642</v>
      </c>
      <c r="R96" s="385">
        <f>IFERROR(VLOOKUP( CONCATENATE($D96,$F$7,$E96), Raw!$A$5:$BC$10127,MATCH(R$8,Raw!$A$3:$BC$3,0), 0)/24/60,"-")</f>
        <v>3.7911366389754231E-2</v>
      </c>
      <c r="S96" s="385">
        <f>IFERROR(VLOOKUP( CONCATENATE($D96,$F$7,$E96), Raw!$A$5:$BC$10127,MATCH(S$8,Raw!$A$3:$BC$3,0), 0)/24/60,"-")</f>
        <v>3.2383610245759781E-2</v>
      </c>
      <c r="T96" s="397">
        <f>IFERROR(VLOOKUP( CONCATENATE($D96,$F$7,$E96), Raw!$A$5:$BC$10127,MATCH(T$8,Raw!$A$3:$BC$3,0), 0)/24/60,"-")</f>
        <v>6.4521677050882659E-2</v>
      </c>
      <c r="U96" s="417">
        <f>IFERROR(VLOOKUP( CONCATENATE($D96,$F$7,$E96), Raw!$A$5:$BC$10127,MATCH(U$9,Raw!$A$3:$BC$3,0), 0), "-")</f>
        <v>0</v>
      </c>
      <c r="V96" s="155">
        <f>IFERROR(VLOOKUP( CONCATENATE($D96,$F$7,$E96), Raw!$A$5:$BC$10127,MATCH(V$9,Raw!$A$3:$BC$3,0), 0), "-")</f>
        <v>0</v>
      </c>
      <c r="W96" s="71" t="s">
        <v>80</v>
      </c>
    </row>
    <row r="97" spans="1:23" outlineLevel="1" x14ac:dyDescent="0.2">
      <c r="A97" s="248">
        <f t="shared" si="18"/>
        <v>43070</v>
      </c>
      <c r="B97" s="27"/>
      <c r="C97" s="26" t="s">
        <v>175</v>
      </c>
      <c r="D97" s="451" t="str">
        <f t="shared" si="19"/>
        <v>2017-18</v>
      </c>
      <c r="E97" s="452">
        <f t="shared" si="16"/>
        <v>12</v>
      </c>
      <c r="F97" s="153">
        <f>IFERROR(VLOOKUP( CONCATENATE($D97,$F$7,$E97), Raw!$A$5:$BC$10127,MATCH(F$9,Raw!$A$3:$BC$3,0), 0), "-")</f>
        <v>7955</v>
      </c>
      <c r="G97" s="156">
        <f>IFERROR(VLOOKUP( CONCATENATE($D97,$F$7,$E97), Raw!$A$5:$BC$10127,MATCH(G$9,Raw!$A$3:$BC$3,0), 0), "-")</f>
        <v>7736</v>
      </c>
      <c r="H97" s="71">
        <f>IF( ISERROR(G97/F97), "-", G97/F97)</f>
        <v>0.97247014456316783</v>
      </c>
      <c r="I97" s="383">
        <f>IFERROR(VLOOKUP( CONCATENATE($D97,$F$7,$E97), Raw!$A$5:$BC$10127,MATCH(I$8,Raw!$A$3:$BC$3,0), 0), "-")</f>
        <v>7439</v>
      </c>
      <c r="J97" s="385">
        <f>IFERROR(VLOOKUP( CONCATENATE($D97,$F$7,$E97), Raw!$A$5:$BC$10127,MATCH(J$8,Raw!$A$3:$BC$3,0), 0)/24/60,"-")</f>
        <v>5.7640749702518757E-2</v>
      </c>
      <c r="K97" s="385">
        <f>IFERROR(VLOOKUP( CONCATENATE($D97,$F$7,$E97), Raw!$A$5:$BC$10127,MATCH(K$8,Raw!$A$3:$BC$3,0), 0)/24/60,"-")</f>
        <v>5.0757830353542158E-2</v>
      </c>
      <c r="L97" s="405">
        <f>IFERROR(VLOOKUP( CONCATENATE($D97,$F$7,$E97), Raw!$A$5:$BC$10127,MATCH(L$8,Raw!$A$3:$BC$3,0), 0)/24/60,"-")</f>
        <v>8.9635541913737876E-2</v>
      </c>
      <c r="M97" s="383">
        <f>IFERROR(VLOOKUP( CONCATENATE($D97,$F$7,$E97), Raw!$A$5:$BC$10127,MATCH(M$8,Raw!$A$3:$BC$3,0), 0), "-")</f>
        <v>4935</v>
      </c>
      <c r="N97" s="385">
        <f>IFERROR(VLOOKUP( CONCATENATE($D97,$F$7,$E97), Raw!$A$5:$BC$10127,MATCH(N$8,Raw!$A$3:$BC$3,0), 0)/24/60,"-")</f>
        <v>6.0839313857930878E-2</v>
      </c>
      <c r="O97" s="385">
        <f>IFERROR(VLOOKUP( CONCATENATE($D97,$F$7,$E97), Raw!$A$5:$BC$10127,MATCH(O$8,Raw!$A$3:$BC$3,0), 0)/24/60,"-")</f>
        <v>2.8026567601035685E-2</v>
      </c>
      <c r="P97" s="405">
        <f>IFERROR(VLOOKUP( CONCATENATE($D97,$F$7,$E97), Raw!$A$5:$BC$10127,MATCH(P$8,Raw!$A$3:$BC$3,0), 0)/24/60,"-")</f>
        <v>0.14913064280085556</v>
      </c>
      <c r="Q97" s="404">
        <f>IFERROR(VLOOKUP( CONCATENATE($D97,$F$7,$E97), Raw!$A$5:$BC$10127,MATCH(Q$8,Raw!$A$3:$BC$3,0), 0), "-")</f>
        <v>700</v>
      </c>
      <c r="R97" s="385">
        <f>IFERROR(VLOOKUP( CONCATENATE($D97,$F$7,$E97), Raw!$A$5:$BC$10127,MATCH(R$8,Raw!$A$3:$BC$3,0), 0)/24/60,"-")</f>
        <v>4.0175496031746034E-2</v>
      </c>
      <c r="S97" s="385">
        <f>IFERROR(VLOOKUP( CONCATENATE($D97,$F$7,$E97), Raw!$A$5:$BC$10127,MATCH(S$8,Raw!$A$3:$BC$3,0), 0)/24/60,"-")</f>
        <v>3.4269841269841263E-2</v>
      </c>
      <c r="T97" s="397">
        <f>IFERROR(VLOOKUP( CONCATENATE($D97,$F$7,$E97), Raw!$A$5:$BC$10127,MATCH(T$8,Raw!$A$3:$BC$3,0), 0)/24/60,"-")</f>
        <v>6.9287698412698412E-2</v>
      </c>
      <c r="U97" s="417">
        <f>IFERROR(VLOOKUP( CONCATENATE($D97,$F$7,$E97), Raw!$A$5:$BC$10127,MATCH(U$9,Raw!$A$3:$BC$3,0), 0), "-")</f>
        <v>0</v>
      </c>
      <c r="V97" s="155">
        <f>IFERROR(VLOOKUP( CONCATENATE($D97,$F$7,$E97), Raw!$A$5:$BC$10127,MATCH(V$9,Raw!$A$3:$BC$3,0), 0), "-")</f>
        <v>0</v>
      </c>
      <c r="W97" s="71" t="s">
        <v>80</v>
      </c>
    </row>
    <row r="98" spans="1:23" outlineLevel="1" x14ac:dyDescent="0.2">
      <c r="A98" s="248">
        <f t="shared" si="18"/>
        <v>43101</v>
      </c>
      <c r="B98" s="27"/>
      <c r="C98" s="26" t="s">
        <v>176</v>
      </c>
      <c r="D98" s="451" t="str">
        <f t="shared" si="19"/>
        <v>2017-18</v>
      </c>
      <c r="E98" s="452">
        <f t="shared" si="16"/>
        <v>1</v>
      </c>
      <c r="F98" s="153">
        <f>IFERROR(VLOOKUP( CONCATENATE($D98,$F$7,$E98), Raw!$A$5:$BC$10127,MATCH(F$9,Raw!$A$3:$BC$3,0), 0), "-")</f>
        <v>8058</v>
      </c>
      <c r="G98" s="156">
        <f>IFERROR(VLOOKUP( CONCATENATE($D98,$F$7,$E98), Raw!$A$5:$BC$10127,MATCH(G$9,Raw!$A$3:$BC$3,0), 0), "-")</f>
        <v>7822</v>
      </c>
      <c r="H98" s="71">
        <f>IF( ISERROR(G98/F98), "-", G98/F98)</f>
        <v>0.97071233556713821</v>
      </c>
      <c r="I98" s="383">
        <f>IFERROR(VLOOKUP( CONCATENATE($D98,$F$7,$E98), Raw!$A$5:$BC$10127,MATCH(I$8,Raw!$A$3:$BC$3,0), 0), "-")</f>
        <v>7616</v>
      </c>
      <c r="J98" s="385">
        <f>IFERROR(VLOOKUP( CONCATENATE($D98,$F$7,$E98), Raw!$A$5:$BC$10127,MATCH(J$8,Raw!$A$3:$BC$3,0), 0)/24/60,"-")</f>
        <v>5.2893871076928674E-2</v>
      </c>
      <c r="K98" s="385">
        <f>IFERROR(VLOOKUP( CONCATENATE($D98,$F$7,$E98), Raw!$A$5:$BC$10127,MATCH(K$8,Raw!$A$3:$BC$3,0), 0)/24/60,"-")</f>
        <v>4.9488429257985141E-2</v>
      </c>
      <c r="L98" s="405">
        <f>IFERROR(VLOOKUP( CONCATENATE($D98,$F$7,$E98), Raw!$A$5:$BC$10127,MATCH(L$8,Raw!$A$3:$BC$3,0), 0)/24/60,"-")</f>
        <v>8.338029069570399E-2</v>
      </c>
      <c r="M98" s="383">
        <f>IFERROR(VLOOKUP( CONCATENATE($D98,$F$7,$E98), Raw!$A$5:$BC$10127,MATCH(M$8,Raw!$A$3:$BC$3,0), 0), "-")</f>
        <v>5150</v>
      </c>
      <c r="N98" s="385">
        <f>IFERROR(VLOOKUP( CONCATENATE($D98,$F$7,$E98), Raw!$A$5:$BC$10127,MATCH(N$8,Raw!$A$3:$BC$3,0), 0)/24/60,"-")</f>
        <v>6.027050970873786E-2</v>
      </c>
      <c r="O98" s="385">
        <f>IFERROR(VLOOKUP( CONCATENATE($D98,$F$7,$E98), Raw!$A$5:$BC$10127,MATCH(O$8,Raw!$A$3:$BC$3,0), 0)/24/60,"-")</f>
        <v>2.8793419633225455E-2</v>
      </c>
      <c r="P98" s="405">
        <f>IFERROR(VLOOKUP( CONCATENATE($D98,$F$7,$E98), Raw!$A$5:$BC$10127,MATCH(P$8,Raw!$A$3:$BC$3,0), 0)/24/60,"-")</f>
        <v>0.14402804746494066</v>
      </c>
      <c r="Q98" s="404">
        <f>IFERROR(VLOOKUP( CONCATENATE($D98,$F$7,$E98), Raw!$A$5:$BC$10127,MATCH(Q$8,Raw!$A$3:$BC$3,0), 0), "-")</f>
        <v>706</v>
      </c>
      <c r="R98" s="385">
        <f>IFERROR(VLOOKUP( CONCATENATE($D98,$F$7,$E98), Raw!$A$5:$BC$10127,MATCH(R$8,Raw!$A$3:$BC$3,0), 0)/24/60,"-")</f>
        <v>3.9832389046270067E-2</v>
      </c>
      <c r="S98" s="385">
        <f>IFERROR(VLOOKUP( CONCATENATE($D98,$F$7,$E98), Raw!$A$5:$BC$10127,MATCH(S$8,Raw!$A$3:$BC$3,0), 0)/24/60,"-")</f>
        <v>3.3997285174693109E-2</v>
      </c>
      <c r="T98" s="397">
        <f>IFERROR(VLOOKUP( CONCATENATE($D98,$F$7,$E98), Raw!$A$5:$BC$10127,MATCH(T$8,Raw!$A$3:$BC$3,0), 0)/24/60,"-")</f>
        <v>6.758046112684922E-2</v>
      </c>
      <c r="U98" s="417">
        <f>IFERROR(VLOOKUP( CONCATENATE($D98,$F$7,$E98), Raw!$A$5:$BC$10127,MATCH(U$9,Raw!$A$3:$BC$3,0), 0), "-")</f>
        <v>0</v>
      </c>
      <c r="V98" s="155">
        <f>IFERROR(VLOOKUP( CONCATENATE($D98,$F$7,$E98), Raw!$A$5:$BC$10127,MATCH(V$9,Raw!$A$3:$BC$3,0), 0), "-")</f>
        <v>0</v>
      </c>
      <c r="W98" s="71" t="s">
        <v>80</v>
      </c>
    </row>
    <row r="99" spans="1:23" outlineLevel="1" x14ac:dyDescent="0.2">
      <c r="A99" s="248">
        <f t="shared" si="18"/>
        <v>43132</v>
      </c>
      <c r="B99" s="27"/>
      <c r="C99" s="26" t="s">
        <v>177</v>
      </c>
      <c r="D99" s="451" t="str">
        <f t="shared" si="19"/>
        <v>2017-18</v>
      </c>
      <c r="E99" s="452">
        <f t="shared" si="16"/>
        <v>2</v>
      </c>
      <c r="F99" s="153">
        <f>IFERROR(VLOOKUP( CONCATENATE($D99,$F$7,$E99), Raw!$A$5:$BC$10127,MATCH(F$9,Raw!$A$3:$BC$3,0), 0), "-")</f>
        <v>7260</v>
      </c>
      <c r="G99" s="156">
        <f>IFERROR(VLOOKUP( CONCATENATE($D99,$F$7,$E99), Raw!$A$5:$BC$10127,MATCH(G$9,Raw!$A$3:$BC$3,0), 0), "-")</f>
        <v>7036</v>
      </c>
      <c r="H99" s="71">
        <f>IF( ISERROR(G99/F99), "-", G99/F99)</f>
        <v>0.96914600550964192</v>
      </c>
      <c r="I99" s="383">
        <f>IFERROR(VLOOKUP( CONCATENATE($D99,$F$7,$E99), Raw!$A$5:$BC$10127,MATCH(I$8,Raw!$A$3:$BC$3,0), 0), "-")</f>
        <v>6990</v>
      </c>
      <c r="J99" s="385">
        <f>IFERROR(VLOOKUP( CONCATENATE($D99,$F$7,$E99), Raw!$A$5:$BC$10127,MATCH(J$8,Raw!$A$3:$BC$3,0), 0)/24/60,"-")</f>
        <v>5.5339403512954993E-2</v>
      </c>
      <c r="K99" s="385">
        <f>IFERROR(VLOOKUP( CONCATENATE($D99,$F$7,$E99), Raw!$A$5:$BC$10127,MATCH(K$8,Raw!$A$3:$BC$3,0), 0)/24/60,"-")</f>
        <v>4.9399633404864092E-2</v>
      </c>
      <c r="L99" s="405">
        <f>IFERROR(VLOOKUP( CONCATENATE($D99,$F$7,$E99), Raw!$A$5:$BC$10127,MATCH(L$8,Raw!$A$3:$BC$3,0), 0)/24/60,"-")</f>
        <v>8.1311647260636916E-2</v>
      </c>
      <c r="M99" s="383">
        <f>IFERROR(VLOOKUP( CONCATENATE($D99,$F$7,$E99), Raw!$A$5:$BC$10127,MATCH(M$8,Raw!$A$3:$BC$3,0), 0), "-")</f>
        <v>4446</v>
      </c>
      <c r="N99" s="385">
        <f>IFERROR(VLOOKUP( CONCATENATE($D99,$F$7,$E99), Raw!$A$5:$BC$10127,MATCH(N$8,Raw!$A$3:$BC$3,0), 0)/24/60,"-")</f>
        <v>5.9731047258459541E-2</v>
      </c>
      <c r="O99" s="385">
        <f>IFERROR(VLOOKUP( CONCATENATE($D99,$F$7,$E99), Raw!$A$5:$BC$10127,MATCH(O$8,Raw!$A$3:$BC$3,0), 0)/24/60,"-")</f>
        <v>2.9194000849702605E-2</v>
      </c>
      <c r="P99" s="405">
        <f>IFERROR(VLOOKUP( CONCATENATE($D99,$F$7,$E99), Raw!$A$5:$BC$10127,MATCH(P$8,Raw!$A$3:$BC$3,0), 0)/24/60,"-")</f>
        <v>0.14629426575698506</v>
      </c>
      <c r="Q99" s="404">
        <f>IFERROR(VLOOKUP( CONCATENATE($D99,$F$7,$E99), Raw!$A$5:$BC$10127,MATCH(Q$8,Raw!$A$3:$BC$3,0), 0), "-")</f>
        <v>600</v>
      </c>
      <c r="R99" s="385">
        <f>IFERROR(VLOOKUP( CONCATENATE($D99,$F$7,$E99), Raw!$A$5:$BC$10127,MATCH(R$8,Raw!$A$3:$BC$3,0), 0)/24/60,"-")</f>
        <v>3.8213425925925922E-2</v>
      </c>
      <c r="S99" s="385">
        <f>IFERROR(VLOOKUP( CONCATENATE($D99,$F$7,$E99), Raw!$A$5:$BC$10127,MATCH(S$8,Raw!$A$3:$BC$3,0), 0)/24/60,"-")</f>
        <v>3.3782407407407414E-2</v>
      </c>
      <c r="T99" s="397">
        <f>IFERROR(VLOOKUP( CONCATENATE($D99,$F$7,$E99), Raw!$A$5:$BC$10127,MATCH(T$8,Raw!$A$3:$BC$3,0), 0)/24/60,"-")</f>
        <v>6.2700231481481475E-2</v>
      </c>
      <c r="U99" s="417">
        <f>IFERROR(VLOOKUP( CONCATENATE($D99,$F$7,$E99), Raw!$A$5:$BC$10127,MATCH(U$9,Raw!$A$3:$BC$3,0), 0), "-")</f>
        <v>0</v>
      </c>
      <c r="V99" s="155">
        <f>IFERROR(VLOOKUP( CONCATENATE($D99,$F$7,$E99), Raw!$A$5:$BC$10127,MATCH(V$9,Raw!$A$3:$BC$3,0), 0), "-")</f>
        <v>0</v>
      </c>
      <c r="W99" s="71" t="s">
        <v>80</v>
      </c>
    </row>
    <row r="100" spans="1:23" outlineLevel="1" x14ac:dyDescent="0.2">
      <c r="A100" s="248">
        <f t="shared" si="18"/>
        <v>43160</v>
      </c>
      <c r="B100" s="27"/>
      <c r="C100" s="26" t="s">
        <v>178</v>
      </c>
      <c r="D100" s="451" t="str">
        <f t="shared" si="19"/>
        <v>2017-18</v>
      </c>
      <c r="E100" s="452">
        <f t="shared" si="16"/>
        <v>3</v>
      </c>
      <c r="F100" s="153" t="s">
        <v>80</v>
      </c>
      <c r="G100" s="156" t="s">
        <v>80</v>
      </c>
      <c r="H100" s="71" t="s">
        <v>80</v>
      </c>
      <c r="I100" s="383">
        <f>IFERROR(VLOOKUP( CONCATENATE($D100,$F$7,$E100), Raw!$A$5:$BC$10127,MATCH(I$8,Raw!$A$3:$BC$3,0), 0), "-")</f>
        <v>7845</v>
      </c>
      <c r="J100" s="385">
        <f>IFERROR(VLOOKUP( CONCATENATE($D100,$F$7,$E100), Raw!$A$5:$BC$10127,MATCH(J$8,Raw!$A$3:$BC$3,0), 0)/24/60,"-")</f>
        <v>5.4579999055779808E-2</v>
      </c>
      <c r="K100" s="385">
        <f>IFERROR(VLOOKUP( CONCATENATE($D100,$F$7,$E100), Raw!$A$5:$BC$10127,MATCH(K$8,Raw!$A$3:$BC$3,0), 0)/24/60,"-")</f>
        <v>4.9212231192314042E-2</v>
      </c>
      <c r="L100" s="405">
        <f>IFERROR(VLOOKUP( CONCATENATE($D100,$F$7,$E100), Raw!$A$5:$BC$10127,MATCH(L$8,Raw!$A$3:$BC$3,0), 0)/24/60,"-")</f>
        <v>8.4716382810471405E-2</v>
      </c>
      <c r="M100" s="383">
        <f>IFERROR(VLOOKUP( CONCATENATE($D100,$F$7,$E100), Raw!$A$5:$BC$10127,MATCH(M$8,Raw!$A$3:$BC$3,0), 0), "-")</f>
        <v>4786</v>
      </c>
      <c r="N100" s="385">
        <f>IFERROR(VLOOKUP( CONCATENATE($D100,$F$7,$E100), Raw!$A$5:$BC$10127,MATCH(N$8,Raw!$A$3:$BC$3,0), 0)/24/60,"-")</f>
        <v>6.122185076844501E-2</v>
      </c>
      <c r="O100" s="385">
        <f>IFERROR(VLOOKUP( CONCATENATE($D100,$F$7,$E100), Raw!$A$5:$BC$10127,MATCH(O$8,Raw!$A$3:$BC$3,0), 0)/24/60,"-")</f>
        <v>2.8652725542090356E-2</v>
      </c>
      <c r="P100" s="405">
        <f>IFERROR(VLOOKUP( CONCATENATE($D100,$F$7,$E100), Raw!$A$5:$BC$10127,MATCH(P$8,Raw!$A$3:$BC$3,0), 0)/24/60,"-")</f>
        <v>0.15343406115057809</v>
      </c>
      <c r="Q100" s="404">
        <f>IFERROR(VLOOKUP( CONCATENATE($D100,$F$7,$E100), Raw!$A$5:$BC$10127,MATCH(Q$8,Raw!$A$3:$BC$3,0), 0), "-")</f>
        <v>639</v>
      </c>
      <c r="R100" s="385">
        <f>IFERROR(VLOOKUP( CONCATENATE($D100,$F$7,$E100), Raw!$A$5:$BC$10127,MATCH(R$8,Raw!$A$3:$BC$3,0), 0)/24/60,"-")</f>
        <v>3.8203464614849587E-2</v>
      </c>
      <c r="S100" s="385">
        <f>IFERROR(VLOOKUP( CONCATENATE($D100,$F$7,$E100), Raw!$A$5:$BC$10127,MATCH(S$8,Raw!$A$3:$BC$3,0), 0)/24/60,"-")</f>
        <v>3.3420274734828719E-2</v>
      </c>
      <c r="T100" s="397">
        <f>IFERROR(VLOOKUP( CONCATENATE($D100,$F$7,$E100), Raw!$A$5:$BC$10127,MATCH(T$8,Raw!$A$3:$BC$3,0), 0)/24/60,"-")</f>
        <v>6.3322683011650144E-2</v>
      </c>
      <c r="U100" s="417">
        <f>IFERROR(VLOOKUP( CONCATENATE($D100,$F$7,$E100), Raw!$A$5:$BC$10127,MATCH(U$9,Raw!$A$3:$BC$3,0), 0), "-")</f>
        <v>0</v>
      </c>
      <c r="V100" s="155">
        <f>IFERROR(VLOOKUP( CONCATENATE($D100,$F$7,$E100), Raw!$A$5:$BC$10127,MATCH(V$9,Raw!$A$3:$BC$3,0), 0), "-")</f>
        <v>0</v>
      </c>
      <c r="W100" s="71" t="s">
        <v>80</v>
      </c>
    </row>
    <row r="101" spans="1:23" x14ac:dyDescent="0.2">
      <c r="A101" s="248"/>
      <c r="B101" s="31"/>
      <c r="C101" s="30" t="s">
        <v>191</v>
      </c>
      <c r="D101" s="453"/>
      <c r="E101" s="611"/>
      <c r="F101" s="154">
        <f>SUM(F89:F100)</f>
        <v>83766</v>
      </c>
      <c r="G101" s="157">
        <f>SUM(G89:G100)</f>
        <v>81337</v>
      </c>
      <c r="H101" s="72">
        <f>IF( ISERROR(G101/F101), "-", G101/F101)</f>
        <v>0.97100255473581165</v>
      </c>
      <c r="I101" s="171">
        <f>IFERROR(SUM(I89:I100), "-")</f>
        <v>37507</v>
      </c>
      <c r="J101" s="276">
        <f>IFERROR(SUMPRODUCT(I89:I100,J89:J100)/I101,"-")</f>
        <v>5.4449902682157103E-2</v>
      </c>
      <c r="K101" s="276">
        <f>IFERROR(SUMPRODUCT(I89:I100,K89:K100)/I101,"-")</f>
        <v>4.908312083984126E-2</v>
      </c>
      <c r="L101" s="277">
        <f>IFERROR(SUMPRODUCT(I89:I100,L89:L100)/I101,"-")</f>
        <v>8.3264413789760724E-2</v>
      </c>
      <c r="M101" s="171">
        <f>IFERROR(SUM(M89:M100), "-")</f>
        <v>38547</v>
      </c>
      <c r="N101" s="276">
        <f>IFERROR(SUMPRODUCT(M89:M100,N89:N100)/M101,"-")</f>
        <v>5.9313343667038512E-2</v>
      </c>
      <c r="O101" s="276">
        <f>IFERROR(SUMPRODUCT(M89:M100,O89:O100)/M101,"-")</f>
        <v>2.863214603816985E-2</v>
      </c>
      <c r="P101" s="277">
        <f>IFERROR(SUMPRODUCT(M89:M100,P89:P100)/M101,"-")</f>
        <v>0.14432745162471211</v>
      </c>
      <c r="Q101" s="237">
        <f>IFERROR(SUM(Q89:Q100), "-")</f>
        <v>5213</v>
      </c>
      <c r="R101" s="276">
        <f>IFERROR(SUMPRODUCT(Q89:Q100,R89:R100)/Q101,"-")</f>
        <v>3.8904714708954104E-2</v>
      </c>
      <c r="S101" s="276">
        <f>IFERROR(SUMPRODUCT(Q89:Q100,S89:S100)/Q101,"-")</f>
        <v>3.3377826800520066E-2</v>
      </c>
      <c r="T101" s="398">
        <f>IFERROR(SUMPRODUCT(Q89:Q100,T89:T100)/Q101,"-")</f>
        <v>6.6456188588358167E-2</v>
      </c>
      <c r="U101" s="418">
        <f>SUM(U89:U100)</f>
        <v>26892</v>
      </c>
      <c r="V101" s="414">
        <f>SUM(V89:V100)</f>
        <v>14560</v>
      </c>
      <c r="W101" s="72">
        <f>IF( ISERROR(V101/U101), "-", V101/U101)</f>
        <v>0.54142495909564181</v>
      </c>
    </row>
    <row r="102" spans="1:23" outlineLevel="1" x14ac:dyDescent="0.2">
      <c r="A102" s="248">
        <f>DATE(LEFT(D102,4)+IF(E102&lt;4,1,0),E102,1)</f>
        <v>43191</v>
      </c>
      <c r="B102" s="27" t="s">
        <v>192</v>
      </c>
      <c r="C102" s="26" t="s">
        <v>167</v>
      </c>
      <c r="D102" s="449" t="str">
        <f t="shared" ref="D102:D113" si="22">IF(B102="",D101,LEFT(B102,7))</f>
        <v>2018-19</v>
      </c>
      <c r="E102" s="450">
        <f t="shared" si="16"/>
        <v>4</v>
      </c>
      <c r="F102" s="387" t="s">
        <v>80</v>
      </c>
      <c r="G102" s="391" t="s">
        <v>80</v>
      </c>
      <c r="H102" s="71" t="s">
        <v>80</v>
      </c>
      <c r="I102" s="383">
        <f>IFERROR(VLOOKUP( CONCATENATE($D102,$F$7,$E102), Raw!$A$5:$BC$10127,MATCH(I$8,Raw!$A$3:$BC$3,0), 0), "-")</f>
        <v>7383</v>
      </c>
      <c r="J102" s="385">
        <f>IFERROR(VLOOKUP( CONCATENATE(D102,F7,E102), Raw!A5:BC10127,MATCH(J8,Raw!A3:BC3,0), 0)/24/60,"-")</f>
        <v>5.0471346837830632E-2</v>
      </c>
      <c r="K102" s="385">
        <f>IFERROR(VLOOKUP( CONCATENATE(D102,F7,E102), Raw!A5:BC10127,MATCH(K8,Raw!A3:BC3,0), 0)/24/60,"-")</f>
        <v>4.5952118480392906E-2</v>
      </c>
      <c r="L102" s="405">
        <f>IFERROR(VLOOKUP( CONCATENATE(D102,F7,E102), Raw!A5:BC10127,MATCH(L8,Raw!A3:BC3,0), 0)/24/60,"-")</f>
        <v>7.4193892312670234E-2</v>
      </c>
      <c r="M102" s="383">
        <f>IFERROR(VLOOKUP( CONCATENATE($D102,$F$7,$E102), Raw!$A$5:$BC$10127,MATCH(M$8,Raw!$A$3:$BC$3,0), 0), "-")</f>
        <v>4764</v>
      </c>
      <c r="N102" s="385">
        <f>IFERROR(VLOOKUP( CONCATENATE($D102,$F$7,$E102), Raw!$A$5:$BC$10127,MATCH(N$8,Raw!$A$3:$BC$3,0), 0)/24/60,"-")</f>
        <v>5.8645410602668153E-2</v>
      </c>
      <c r="O102" s="385">
        <f>IFERROR(VLOOKUP( CONCATENATE($D102,$F$7,$E102), Raw!$A$5:$BC$10127,MATCH(O$8,Raw!$A$3:$BC$3,0), 0)/24/60,"-")</f>
        <v>2.8545106819666013E-2</v>
      </c>
      <c r="P102" s="405">
        <f>IFERROR(VLOOKUP( CONCATENATE($D102,$F$7,$E102), Raw!$A$5:$BC$10127,MATCH(P$8,Raw!$A$3:$BC$3,0), 0)/24/60,"-")</f>
        <v>0.13949222758652857</v>
      </c>
      <c r="Q102" s="404">
        <f>IFERROR(VLOOKUP( CONCATENATE($D102,$F$7,$E102), Raw!$A$5:$BC$10127,MATCH(Q$8,Raw!$A$3:$BC$3,0), 0), "-")</f>
        <v>713</v>
      </c>
      <c r="R102" s="385">
        <f>IFERROR(VLOOKUP( CONCATENATE($D102,$F$7,$E102), Raw!$A$5:$BC$10127,MATCH(R$8,Raw!$A$3:$BC$3,0), 0)/24/60,"-")</f>
        <v>3.9696217079632223E-2</v>
      </c>
      <c r="S102" s="385">
        <f>IFERROR(VLOOKUP( CONCATENATE($D102,$F$7,$E102), Raw!$A$5:$BC$10127,MATCH(S$8,Raw!$A$3:$BC$3,0), 0)/24/60,"-")</f>
        <v>3.439107059373539E-2</v>
      </c>
      <c r="T102" s="397">
        <f>IFERROR(VLOOKUP( CONCATENATE($D102,$F$7,$E102), Raw!$A$5:$BC$10127,MATCH(T$8,Raw!$A$3:$BC$3,0), 0)/24/60,"-")</f>
        <v>6.7041647187159117E-2</v>
      </c>
      <c r="U102" s="249"/>
      <c r="V102" s="250"/>
      <c r="W102" s="143"/>
    </row>
    <row r="103" spans="1:23" outlineLevel="1" x14ac:dyDescent="0.2">
      <c r="A103" s="248">
        <f t="shared" si="18"/>
        <v>43221</v>
      </c>
      <c r="B103" s="27"/>
      <c r="C103" s="26" t="s">
        <v>168</v>
      </c>
      <c r="D103" s="451" t="str">
        <f t="shared" si="22"/>
        <v>2018-19</v>
      </c>
      <c r="E103" s="452">
        <f t="shared" si="16"/>
        <v>5</v>
      </c>
      <c r="F103" s="153">
        <f>IFERROR(VLOOKUP( CONCATENATE($D103,$F$7,$E103), Raw!$A$5:$BC$10127,MATCH(F$9,Raw!$A$3:$BC$3,0), 0), "-")</f>
        <v>7621</v>
      </c>
      <c r="G103" s="156">
        <f>IFERROR(VLOOKUP( CONCATENATE($D103,$F$7,$E103), Raw!$A$5:$BC$10127,MATCH(G$9,Raw!$A$3:$BC$3,0), 0), "-")</f>
        <v>7501</v>
      </c>
      <c r="H103" s="71">
        <f>IF( ISERROR(G103/F103), "-", G103/F103)</f>
        <v>0.98425403490355601</v>
      </c>
      <c r="I103" s="383">
        <f>IFERROR(VLOOKUP( CONCATENATE($D103,$F$7,$E103), Raw!$A$5:$BC$10127,MATCH(I$8,Raw!$A$3:$BC$3,0), 0), "-")</f>
        <v>6946</v>
      </c>
      <c r="J103" s="385">
        <f>IFERROR(VLOOKUP( CONCATENATE(D103,F7,E103), Raw!A5:BC10127,MATCH(J8,Raw!A3:BC3,0), 0)/24/60,"-")</f>
        <v>5.0321241375265273E-2</v>
      </c>
      <c r="K103" s="385">
        <f>IFERROR(VLOOKUP( CONCATENATE(D103,F7,E103), Raw!A5:BC10127,MATCH(K8,Raw!A3:BC3,0), 0)/24/60,"-")</f>
        <v>4.5250385580296697E-2</v>
      </c>
      <c r="L103" s="405">
        <f>IFERROR(VLOOKUP( CONCATENATE(D103,F7,E103), Raw!A5:BC10127,MATCH(L8,Raw!A3:BC3,0), 0)/24/60,"-")</f>
        <v>7.4627833365326163E-2</v>
      </c>
      <c r="M103" s="383">
        <f>IFERROR(VLOOKUP( CONCATENATE($D103,$F$7,$E103), Raw!$A$5:$BC$10127,MATCH(M$8,Raw!$A$3:$BC$3,0), 0), "-")</f>
        <v>5008</v>
      </c>
      <c r="N103" s="385">
        <f>IFERROR(VLOOKUP( CONCATENATE($D103,$F$7,$E103), Raw!$A$5:$BC$10127,MATCH(N$8,Raw!$A$3:$BC$3,0), 0)/24/60,"-")</f>
        <v>5.4429953740681568E-2</v>
      </c>
      <c r="O103" s="385">
        <f>IFERROR(VLOOKUP( CONCATENATE($D103,$F$7,$E103), Raw!$A$5:$BC$10127,MATCH(O$8,Raw!$A$3:$BC$3,0), 0)/24/60,"-")</f>
        <v>2.5686817758253464E-2</v>
      </c>
      <c r="P103" s="405">
        <f>IFERROR(VLOOKUP( CONCATENATE($D103,$F$7,$E103), Raw!$A$5:$BC$10127,MATCH(P$8,Raw!$A$3:$BC$3,0), 0)/24/60,"-")</f>
        <v>0.13452212570997515</v>
      </c>
      <c r="Q103" s="404">
        <f>IFERROR(VLOOKUP( CONCATENATE($D103,$F$7,$E103), Raw!$A$5:$BC$10127,MATCH(Q$8,Raw!$A$3:$BC$3,0), 0), "-")</f>
        <v>718</v>
      </c>
      <c r="R103" s="385">
        <f>IFERROR(VLOOKUP( CONCATENATE($D103,$F$7,$E103), Raw!$A$5:$BC$10127,MATCH(R$8,Raw!$A$3:$BC$3,0), 0)/24/60,"-")</f>
        <v>3.8183611884865368E-2</v>
      </c>
      <c r="S103" s="385">
        <f>IFERROR(VLOOKUP( CONCATENATE($D103,$F$7,$E103), Raw!$A$5:$BC$10127,MATCH(S$8,Raw!$A$3:$BC$3,0), 0)/24/60,"-")</f>
        <v>3.3128288455586505E-2</v>
      </c>
      <c r="T103" s="397">
        <f>IFERROR(VLOOKUP( CONCATENATE($D103,$F$7,$E103), Raw!$A$5:$BC$10127,MATCH(T$8,Raw!$A$3:$BC$3,0), 0)/24/60,"-")</f>
        <v>6.4376354069947378E-2</v>
      </c>
      <c r="U103" s="251"/>
      <c r="V103" s="252"/>
      <c r="W103" s="143"/>
    </row>
    <row r="104" spans="1:23" outlineLevel="1" x14ac:dyDescent="0.2">
      <c r="A104" s="248">
        <f t="shared" si="18"/>
        <v>43252</v>
      </c>
      <c r="B104" s="27"/>
      <c r="C104" s="26" t="s">
        <v>169</v>
      </c>
      <c r="D104" s="451" t="str">
        <f t="shared" si="22"/>
        <v>2018-19</v>
      </c>
      <c r="E104" s="452">
        <f t="shared" si="16"/>
        <v>6</v>
      </c>
      <c r="F104" s="153" t="s">
        <v>80</v>
      </c>
      <c r="G104" s="156" t="s">
        <v>80</v>
      </c>
      <c r="H104" s="71" t="s">
        <v>80</v>
      </c>
      <c r="I104" s="383">
        <f>IFERROR(VLOOKUP( CONCATENATE($D104,$F$7,$E104), Raw!$A$5:$BC$10127,MATCH(I$8,Raw!$A$3:$BC$3,0), 0), "-")</f>
        <v>8435</v>
      </c>
      <c r="J104" s="385">
        <f>IFERROR(VLOOKUP( CONCATENATE(D104,F7,E104), Raw!A5:BC10127,MATCH(J8,Raw!A3:BC3,0), 0)/24/60,"-")</f>
        <v>5.1537850721217131E-2</v>
      </c>
      <c r="K104" s="385">
        <f>IFERROR(VLOOKUP( CONCATENATE(D104,F7,E104), Raw!A5:BC10127,MATCH(K8,Raw!A3:BC3,0), 0)/24/60,"-")</f>
        <v>4.5972942600223964E-2</v>
      </c>
      <c r="L104" s="405">
        <f>IFERROR(VLOOKUP( CONCATENATE(D104,F7,E104), Raw!A5:BC10127,MATCH(L8,Raw!A3:BC3,0), 0)/24/60,"-")</f>
        <v>7.7678718522684584E-2</v>
      </c>
      <c r="M104" s="383">
        <f>IFERROR(VLOOKUP( CONCATENATE($D104,$F$7,$E104), Raw!$A$5:$BC$10127,MATCH(M$8,Raw!$A$3:$BC$3,0), 0), "-")</f>
        <v>4614</v>
      </c>
      <c r="N104" s="385">
        <f>IFERROR(VLOOKUP( CONCATENATE($D104,$F$7,$E104), Raw!$A$5:$BC$10127,MATCH(N$8,Raw!$A$3:$BC$3,0), 0)/24/60,"-")</f>
        <v>5.4563089991812357E-2</v>
      </c>
      <c r="O104" s="385">
        <f>IFERROR(VLOOKUP( CONCATENATE($D104,$F$7,$E104), Raw!$A$5:$BC$10127,MATCH(O$8,Raw!$A$3:$BC$3,0), 0)/24/60,"-")</f>
        <v>2.665965298848914E-2</v>
      </c>
      <c r="P104" s="405">
        <f>IFERROR(VLOOKUP( CONCATENATE($D104,$F$7,$E104), Raw!$A$5:$BC$10127,MATCH(P$8,Raw!$A$3:$BC$3,0), 0)/24/60,"-")</f>
        <v>0.13194880917979096</v>
      </c>
      <c r="Q104" s="404">
        <f>IFERROR(VLOOKUP( CONCATENATE($D104,$F$7,$E104), Raw!$A$5:$BC$10127,MATCH(Q$8,Raw!$A$3:$BC$3,0), 0), "-")</f>
        <v>675</v>
      </c>
      <c r="R104" s="385">
        <f>IFERROR(VLOOKUP( CONCATENATE($D104,$F$7,$E104), Raw!$A$5:$BC$10127,MATCH(R$8,Raw!$A$3:$BC$3,0), 0)/24/60,"-")</f>
        <v>3.8638786008230452E-2</v>
      </c>
      <c r="S104" s="385">
        <f>IFERROR(VLOOKUP( CONCATENATE($D104,$F$7,$E104), Raw!$A$5:$BC$10127,MATCH(S$8,Raw!$A$3:$BC$3,0), 0)/24/60,"-")</f>
        <v>3.25380658436214E-2</v>
      </c>
      <c r="T104" s="397">
        <f>IFERROR(VLOOKUP( CONCATENATE($D104,$F$7,$E104), Raw!$A$5:$BC$10127,MATCH(T$8,Raw!$A$3:$BC$3,0), 0)/24/60,"-")</f>
        <v>6.6824074074074077E-2</v>
      </c>
      <c r="U104" s="251"/>
      <c r="V104" s="252"/>
      <c r="W104" s="143"/>
    </row>
    <row r="105" spans="1:23" outlineLevel="1" x14ac:dyDescent="0.2">
      <c r="A105" s="248">
        <f t="shared" si="18"/>
        <v>43282</v>
      </c>
      <c r="B105" s="27"/>
      <c r="C105" s="26" t="s">
        <v>170</v>
      </c>
      <c r="D105" s="451" t="str">
        <f t="shared" si="22"/>
        <v>2018-19</v>
      </c>
      <c r="E105" s="452">
        <f t="shared" si="16"/>
        <v>7</v>
      </c>
      <c r="F105" s="153" t="s">
        <v>80</v>
      </c>
      <c r="G105" s="156" t="s">
        <v>80</v>
      </c>
      <c r="H105" s="71" t="s">
        <v>80</v>
      </c>
      <c r="I105" s="383">
        <f>IFERROR(VLOOKUP( CONCATENATE($D105,$F$7,$E105), Raw!$A$5:$BC$10127,MATCH(I$8,Raw!$A$3:$BC$3,0), 0), "-")</f>
        <v>9301</v>
      </c>
      <c r="J105" s="385">
        <f>IFERROR(VLOOKUP( CONCATENATE(D105,F7,E105), Raw!A5:BC10127,MATCH(J8,Raw!A3:BC3,0), 0)/24/60,"-")</f>
        <v>5.2765061353418768E-2</v>
      </c>
      <c r="K105" s="385">
        <f>IFERROR(VLOOKUP( CONCATENATE(D105,F7,E105), Raw!A5:BC10127,MATCH(K8,Raw!A3:BC3,0), 0)/24/60,"-")</f>
        <v>4.7018888849068387E-2</v>
      </c>
      <c r="L105" s="405">
        <f>IFERROR(VLOOKUP( CONCATENATE(D105,F7,E105), Raw!A5:BC10127,MATCH(L8,Raw!A3:BC3,0), 0)/24/60,"-")</f>
        <v>7.8897706638473758E-2</v>
      </c>
      <c r="M105" s="383">
        <f>IFERROR(VLOOKUP( CONCATENATE($D105,$F$7,$E105), Raw!$A$5:$BC$10127,MATCH(M$8,Raw!$A$3:$BC$3,0), 0), "-")</f>
        <v>4817</v>
      </c>
      <c r="N105" s="385">
        <f>IFERROR(VLOOKUP( CONCATENATE($D105,$F$7,$E105), Raw!$A$5:$BC$10127,MATCH(N$8,Raw!$A$3:$BC$3,0), 0)/24/60,"-")</f>
        <v>5.5994005605148438E-2</v>
      </c>
      <c r="O105" s="385">
        <f>IFERROR(VLOOKUP( CONCATENATE($D105,$F$7,$E105), Raw!$A$5:$BC$10127,MATCH(O$8,Raw!$A$3:$BC$3,0), 0)/24/60,"-")</f>
        <v>2.6684716167277928E-2</v>
      </c>
      <c r="P105" s="405">
        <f>IFERROR(VLOOKUP( CONCATENATE($D105,$F$7,$E105), Raw!$A$5:$BC$10127,MATCH(P$8,Raw!$A$3:$BC$3,0), 0)/24/60,"-")</f>
        <v>0.1368237203884391</v>
      </c>
      <c r="Q105" s="404">
        <f>IFERROR(VLOOKUP( CONCATENATE($D105,$F$7,$E105), Raw!$A$5:$BC$10127,MATCH(Q$8,Raw!$A$3:$BC$3,0), 0), "-")</f>
        <v>699</v>
      </c>
      <c r="R105" s="385">
        <f>IFERROR(VLOOKUP( CONCATENATE($D105,$F$7,$E105), Raw!$A$5:$BC$10127,MATCH(R$8,Raw!$A$3:$BC$3,0), 0)/24/60,"-")</f>
        <v>3.6125715307582261E-2</v>
      </c>
      <c r="S105" s="385">
        <f>IFERROR(VLOOKUP( CONCATENATE($D105,$F$7,$E105), Raw!$A$5:$BC$10127,MATCH(S$8,Raw!$A$3:$BC$3,0), 0)/24/60,"-")</f>
        <v>3.1360276585598472E-2</v>
      </c>
      <c r="T105" s="397">
        <f>IFERROR(VLOOKUP( CONCATENATE($D105,$F$7,$E105), Raw!$A$5:$BC$10127,MATCH(T$8,Raw!$A$3:$BC$3,0), 0)/24/60,"-")</f>
        <v>5.933178350023844E-2</v>
      </c>
      <c r="U105" s="251"/>
      <c r="V105" s="252"/>
      <c r="W105" s="143"/>
    </row>
    <row r="106" spans="1:23" outlineLevel="1" x14ac:dyDescent="0.2">
      <c r="A106" s="248">
        <f t="shared" si="18"/>
        <v>43313</v>
      </c>
      <c r="B106" s="27"/>
      <c r="C106" s="26" t="s">
        <v>171</v>
      </c>
      <c r="D106" s="451" t="str">
        <f t="shared" si="22"/>
        <v>2018-19</v>
      </c>
      <c r="E106" s="452">
        <f t="shared" si="16"/>
        <v>8</v>
      </c>
      <c r="F106" s="153">
        <f>IFERROR(VLOOKUP( CONCATENATE($D106,$F$7,$E106), Raw!$A$5:$BC$10127,MATCH(F$9,Raw!$A$3:$BC$3,0), 0), "-")</f>
        <v>8405</v>
      </c>
      <c r="G106" s="156">
        <f>IFERROR(VLOOKUP( CONCATENATE($D106,$F$7,$E106), Raw!$A$5:$BC$10127,MATCH(G$9,Raw!$A$3:$BC$3,0), 0), "-")</f>
        <v>8269</v>
      </c>
      <c r="H106" s="71">
        <f>IF( ISERROR(G106/F106), "-", G106/F106)</f>
        <v>0.98381915526472341</v>
      </c>
      <c r="I106" s="383">
        <f>IFERROR(VLOOKUP( CONCATENATE($D106,$F$7,$E106), Raw!$A$5:$BC$10127,MATCH(I$8,Raw!$A$3:$BC$3,0), 0), "-")</f>
        <v>8312</v>
      </c>
      <c r="J106" s="385">
        <f>IFERROR(VLOOKUP( CONCATENATE(D106,F7,E106), Raw!A5:BC10127,MATCH(J8,Raw!A3:BC3,0), 0)/24/60,"-")</f>
        <v>4.9804640156578615E-2</v>
      </c>
      <c r="K106" s="385">
        <f>IFERROR(VLOOKUP( CONCATENATE(D106,F7,E106), Raw!A5:BC10127,MATCH(K8,Raw!A3:BC3,0), 0)/24/60,"-")</f>
        <v>4.5193414585784047E-2</v>
      </c>
      <c r="L106" s="405">
        <f>IFERROR(VLOOKUP( CONCATENATE(D106,F7,E106), Raw!A5:BC10127,MATCH(L8,Raw!A3:BC3,0), 0)/24/60,"-")</f>
        <v>7.4972103585178057E-2</v>
      </c>
      <c r="M106" s="383">
        <f>IFERROR(VLOOKUP( CONCATENATE($D106,$F$7,$E106), Raw!$A$5:$BC$10127,MATCH(M$8,Raw!$A$3:$BC$3,0), 0), "-")</f>
        <v>4744</v>
      </c>
      <c r="N106" s="385">
        <f>IFERROR(VLOOKUP( CONCATENATE($D106,$F$7,$E106), Raw!$A$5:$BC$10127,MATCH(N$8,Raw!$A$3:$BC$3,0), 0)/24/60,"-")</f>
        <v>5.4076347901442758E-2</v>
      </c>
      <c r="O106" s="385">
        <f>IFERROR(VLOOKUP( CONCATENATE($D106,$F$7,$E106), Raw!$A$5:$BC$10127,MATCH(O$8,Raw!$A$3:$BC$3,0), 0)/24/60,"-")</f>
        <v>2.6594265270751358E-2</v>
      </c>
      <c r="P106" s="405">
        <f>IFERROR(VLOOKUP( CONCATENATE($D106,$F$7,$E106), Raw!$A$5:$BC$10127,MATCH(P$8,Raw!$A$3:$BC$3,0), 0)/24/60,"-")</f>
        <v>0.13512814432265319</v>
      </c>
      <c r="Q106" s="404">
        <f>IFERROR(VLOOKUP( CONCATENATE($D106,$F$7,$E106), Raw!$A$5:$BC$10127,MATCH(Q$8,Raw!$A$3:$BC$3,0), 0), "-")</f>
        <v>708</v>
      </c>
      <c r="R106" s="385">
        <f>IFERROR(VLOOKUP( CONCATENATE($D106,$F$7,$E106), Raw!$A$5:$BC$10127,MATCH(R$8,Raw!$A$3:$BC$3,0), 0)/24/60,"-")</f>
        <v>4.0456391242937852E-2</v>
      </c>
      <c r="S106" s="385">
        <f>IFERROR(VLOOKUP( CONCATENATE($D106,$F$7,$E106), Raw!$A$5:$BC$10127,MATCH(S$8,Raw!$A$3:$BC$3,0), 0)/24/60,"-")</f>
        <v>3.5220495919648466E-2</v>
      </c>
      <c r="T106" s="397">
        <f>IFERROR(VLOOKUP( CONCATENATE($D106,$F$7,$E106), Raw!$A$5:$BC$10127,MATCH(T$8,Raw!$A$3:$BC$3,0), 0)/24/60,"-")</f>
        <v>6.8998155994978022E-2</v>
      </c>
      <c r="U106" s="251"/>
      <c r="V106" s="252"/>
      <c r="W106" s="143"/>
    </row>
    <row r="107" spans="1:23" outlineLevel="1" x14ac:dyDescent="0.2">
      <c r="A107" s="248">
        <f t="shared" si="18"/>
        <v>43344</v>
      </c>
      <c r="B107" s="27"/>
      <c r="C107" s="26" t="s">
        <v>172</v>
      </c>
      <c r="D107" s="451" t="str">
        <f t="shared" si="22"/>
        <v>2018-19</v>
      </c>
      <c r="E107" s="452">
        <f t="shared" si="16"/>
        <v>9</v>
      </c>
      <c r="F107" s="153" t="s">
        <v>80</v>
      </c>
      <c r="G107" s="156" t="s">
        <v>80</v>
      </c>
      <c r="H107" s="71" t="s">
        <v>80</v>
      </c>
      <c r="I107" s="383">
        <f>IFERROR(VLOOKUP( CONCATENATE($D107,$F$7,$E107), Raw!$A$5:$BC$10127,MATCH(I$8,Raw!$A$3:$BC$3,0), 0), "-")</f>
        <v>8694</v>
      </c>
      <c r="J107" s="385">
        <f>IFERROR(VLOOKUP( CONCATENATE(D107,F7,E107), Raw!A5:BC10127,MATCH(J8,Raw!A3:BC3,0), 0)/24/60,"-")</f>
        <v>5.1678413806030547E-2</v>
      </c>
      <c r="K107" s="385">
        <f>IFERROR(VLOOKUP( CONCATENATE(D107,F7,E107), Raw!A5:BC10127,MATCH(K8,Raw!A3:BC3,0), 0)/24/60,"-")</f>
        <v>4.6493368404348694E-2</v>
      </c>
      <c r="L107" s="405">
        <f>IFERROR(VLOOKUP( CONCATENATE(D107,F7,E107), Raw!A5:BC10127,MATCH(L8,Raw!A3:BC3,0), 0)/24/60,"-")</f>
        <v>7.7640326662065787E-2</v>
      </c>
      <c r="M107" s="383">
        <f>IFERROR(VLOOKUP( CONCATENATE($D107,$F$7,$E107), Raw!$A$5:$BC$10127,MATCH(M$8,Raw!$A$3:$BC$3,0), 0), "-")</f>
        <v>4404</v>
      </c>
      <c r="N107" s="385">
        <f>IFERROR(VLOOKUP( CONCATENATE($D107,$F$7,$E107), Raw!$A$5:$BC$10127,MATCH(N$8,Raw!$A$3:$BC$3,0), 0)/24/60,"-")</f>
        <v>5.621529354627107E-2</v>
      </c>
      <c r="O107" s="385">
        <f>IFERROR(VLOOKUP( CONCATENATE($D107,$F$7,$E107), Raw!$A$5:$BC$10127,MATCH(O$8,Raw!$A$3:$BC$3,0), 0)/24/60,"-")</f>
        <v>2.7551184529215862E-2</v>
      </c>
      <c r="P107" s="405">
        <f>IFERROR(VLOOKUP( CONCATENATE($D107,$F$7,$E107), Raw!$A$5:$BC$10127,MATCH(P$8,Raw!$A$3:$BC$3,0), 0)/24/60,"-")</f>
        <v>0.13795287112725807</v>
      </c>
      <c r="Q107" s="404">
        <f>IFERROR(VLOOKUP( CONCATENATE($D107,$F$7,$E107), Raw!$A$5:$BC$10127,MATCH(Q$8,Raw!$A$3:$BC$3,0), 0), "-")</f>
        <v>627</v>
      </c>
      <c r="R107" s="385">
        <f>IFERROR(VLOOKUP( CONCATENATE($D107,$F$7,$E107), Raw!$A$5:$BC$10127,MATCH(R$8,Raw!$A$3:$BC$3,0), 0)/24/60,"-")</f>
        <v>3.8831627680311898E-2</v>
      </c>
      <c r="S107" s="385">
        <f>IFERROR(VLOOKUP( CONCATENATE($D107,$F$7,$E107), Raw!$A$5:$BC$10127,MATCH(S$8,Raw!$A$3:$BC$3,0), 0)/24/60,"-")</f>
        <v>3.3884901648059546E-2</v>
      </c>
      <c r="T107" s="397">
        <f>IFERROR(VLOOKUP( CONCATENATE($D107,$F$7,$E107), Raw!$A$5:$BC$10127,MATCH(T$8,Raw!$A$3:$BC$3,0), 0)/24/60,"-")</f>
        <v>6.577950558213716E-2</v>
      </c>
      <c r="U107" s="251"/>
      <c r="V107" s="252"/>
      <c r="W107" s="143"/>
    </row>
    <row r="108" spans="1:23" outlineLevel="1" x14ac:dyDescent="0.2">
      <c r="A108" s="248">
        <f t="shared" si="18"/>
        <v>43374</v>
      </c>
      <c r="B108" s="27"/>
      <c r="C108" s="26" t="s">
        <v>173</v>
      </c>
      <c r="D108" s="451" t="str">
        <f t="shared" si="22"/>
        <v>2018-19</v>
      </c>
      <c r="E108" s="452">
        <f t="shared" si="16"/>
        <v>10</v>
      </c>
      <c r="F108" s="153" t="s">
        <v>80</v>
      </c>
      <c r="G108" s="156" t="s">
        <v>80</v>
      </c>
      <c r="H108" s="71" t="s">
        <v>80</v>
      </c>
      <c r="I108" s="383">
        <f>IFERROR(VLOOKUP( CONCATENATE($D108,$F$7,$E108), Raw!$A$5:$BC$10127,MATCH(I$8,Raw!$A$3:$BC$3,0), 0), "-")</f>
        <v>9105</v>
      </c>
      <c r="J108" s="385">
        <f>IFERROR(VLOOKUP( CONCATENATE(D108,F7,E108), Raw!A5:BC10127,MATCH(J8,Raw!A3:BC3,0), 0)/24/60,"-")</f>
        <v>5.1478093792584452E-2</v>
      </c>
      <c r="K108" s="385">
        <f>IFERROR(VLOOKUP( CONCATENATE(D108,F7,E108), Raw!A5:BC10127,MATCH(K8,Raw!A3:BC3,0), 0)/24/60,"-")</f>
        <v>4.70572462220595E-2</v>
      </c>
      <c r="L108" s="405">
        <f>IFERROR(VLOOKUP( CONCATENATE(D108,F7,E108), Raw!A5:BC10127,MATCH(L8,Raw!A3:BC3,0), 0)/24/60,"-")</f>
        <v>7.7154276496430529E-2</v>
      </c>
      <c r="M108" s="383">
        <f>IFERROR(VLOOKUP( CONCATENATE($D108,$F$7,$E108), Raw!$A$5:$BC$10127,MATCH(M$8,Raw!$A$3:$BC$3,0), 0), "-")</f>
        <v>5045</v>
      </c>
      <c r="N108" s="385">
        <f>IFERROR(VLOOKUP( CONCATENATE($D108,$F$7,$E108), Raw!$A$5:$BC$10127,MATCH(N$8,Raw!$A$3:$BC$3,0), 0)/24/60,"-")</f>
        <v>5.6597112102191392E-2</v>
      </c>
      <c r="O108" s="385">
        <f>IFERROR(VLOOKUP( CONCATENATE($D108,$F$7,$E108), Raw!$A$5:$BC$10127,MATCH(O$8,Raw!$A$3:$BC$3,0), 0)/24/60,"-")</f>
        <v>2.8025410197114853E-2</v>
      </c>
      <c r="P108" s="405">
        <f>IFERROR(VLOOKUP( CONCATENATE($D108,$F$7,$E108), Raw!$A$5:$BC$10127,MATCH(P$8,Raw!$A$3:$BC$3,0), 0)/24/60,"-")</f>
        <v>0.14116658407664356</v>
      </c>
      <c r="Q108" s="404">
        <f>IFERROR(VLOOKUP( CONCATENATE($D108,$F$7,$E108), Raw!$A$5:$BC$10127,MATCH(Q$8,Raw!$A$3:$BC$3,0), 0), "-")</f>
        <v>704</v>
      </c>
      <c r="R108" s="385">
        <f>IFERROR(VLOOKUP( CONCATENATE($D108,$F$7,$E108), Raw!$A$5:$BC$10127,MATCH(R$8,Raw!$A$3:$BC$3,0), 0)/24/60,"-")</f>
        <v>3.9800149936868687E-2</v>
      </c>
      <c r="S108" s="385">
        <f>IFERROR(VLOOKUP( CONCATENATE($D108,$F$7,$E108), Raw!$A$5:$BC$10127,MATCH(S$8,Raw!$A$3:$BC$3,0), 0)/24/60,"-")</f>
        <v>3.4758720012626261E-2</v>
      </c>
      <c r="T108" s="397">
        <f>IFERROR(VLOOKUP( CONCATENATE($D108,$F$7,$E108), Raw!$A$5:$BC$10127,MATCH(T$8,Raw!$A$3:$BC$3,0), 0)/24/60,"-")</f>
        <v>6.832780934343434E-2</v>
      </c>
      <c r="U108" s="251"/>
      <c r="V108" s="252"/>
      <c r="W108" s="143"/>
    </row>
    <row r="109" spans="1:23" outlineLevel="1" x14ac:dyDescent="0.2">
      <c r="A109" s="248">
        <f t="shared" si="18"/>
        <v>43405</v>
      </c>
      <c r="B109" s="27"/>
      <c r="C109" s="26" t="s">
        <v>174</v>
      </c>
      <c r="D109" s="451" t="str">
        <f t="shared" si="22"/>
        <v>2018-19</v>
      </c>
      <c r="E109" s="452">
        <f t="shared" si="16"/>
        <v>11</v>
      </c>
      <c r="F109" s="153">
        <f>IFERROR(VLOOKUP( CONCATENATE($D109,$F$7,$E109), Raw!$A$5:$BC$10127,MATCH(F$9,Raw!$A$3:$BC$3,0), 0), "-")</f>
        <v>8772</v>
      </c>
      <c r="G109" s="156">
        <f>IFERROR(VLOOKUP( CONCATENATE($D109,$F$7,$E109), Raw!$A$5:$BC$10127,MATCH(G$9,Raw!$A$3:$BC$3,0), 0), "-")</f>
        <v>8619</v>
      </c>
      <c r="H109" s="71">
        <f>IF( ISERROR(G109/F109), "-", G109/F109)</f>
        <v>0.98255813953488369</v>
      </c>
      <c r="I109" s="383">
        <f>IFERROR(VLOOKUP( CONCATENATE($D109,$F$7,$E109), Raw!$A$5:$BC$10127,MATCH(I$8,Raw!$A$3:$BC$3,0), 0), "-")</f>
        <v>8658</v>
      </c>
      <c r="J109" s="385">
        <f>IFERROR(VLOOKUP( CONCATENATE(D109,F7,E109), Raw!A5:BC10127,MATCH(J8,Raw!A3:BC3,0), 0)/24/60,"-")</f>
        <v>5.1631026288420673E-2</v>
      </c>
      <c r="K109" s="385">
        <f>IFERROR(VLOOKUP( CONCATENATE(D109,F7,E109), Raw!A5:BC10127,MATCH(K8,Raw!A3:BC3,0), 0)/24/60,"-")</f>
        <v>4.7314567505539737E-2</v>
      </c>
      <c r="L109" s="405">
        <f>IFERROR(VLOOKUP( CONCATENATE(D109,F7,E109), Raw!A5:BC10127,MATCH(L8,Raw!A3:BC3,0), 0)/24/60,"-")</f>
        <v>7.7091832751554984E-2</v>
      </c>
      <c r="M109" s="383">
        <f>IFERROR(VLOOKUP( CONCATENATE($D109,$F$7,$E109), Raw!$A$5:$BC$10127,MATCH(M$8,Raw!$A$3:$BC$3,0), 0), "-")</f>
        <v>4912</v>
      </c>
      <c r="N109" s="385">
        <f>IFERROR(VLOOKUP( CONCATENATE($D109,$F$7,$E109), Raw!$A$5:$BC$10127,MATCH(N$8,Raw!$A$3:$BC$3,0), 0)/24/60,"-")</f>
        <v>5.5867885903003983E-2</v>
      </c>
      <c r="O109" s="385">
        <f>IFERROR(VLOOKUP( CONCATENATE($D109,$F$7,$E109), Raw!$A$5:$BC$10127,MATCH(O$8,Raw!$A$3:$BC$3,0), 0)/24/60,"-")</f>
        <v>2.8076931777053931E-2</v>
      </c>
      <c r="P109" s="405">
        <f>IFERROR(VLOOKUP( CONCATENATE($D109,$F$7,$E109), Raw!$A$5:$BC$10127,MATCH(P$8,Raw!$A$3:$BC$3,0), 0)/24/60,"-")</f>
        <v>0.13443550941006152</v>
      </c>
      <c r="Q109" s="404">
        <f>IFERROR(VLOOKUP( CONCATENATE($D109,$F$7,$E109), Raw!$A$5:$BC$10127,MATCH(Q$8,Raw!$A$3:$BC$3,0), 0), "-")</f>
        <v>651</v>
      </c>
      <c r="R109" s="385">
        <f>IFERROR(VLOOKUP( CONCATENATE($D109,$F$7,$E109), Raw!$A$5:$BC$10127,MATCH(R$8,Raw!$A$3:$BC$3,0), 0)/24/60,"-")</f>
        <v>3.9091781874039944E-2</v>
      </c>
      <c r="S109" s="385">
        <f>IFERROR(VLOOKUP( CONCATENATE($D109,$F$7,$E109), Raw!$A$5:$BC$10127,MATCH(S$8,Raw!$A$3:$BC$3,0), 0)/24/60,"-")</f>
        <v>3.3911503669568188E-2</v>
      </c>
      <c r="T109" s="397">
        <f>IFERROR(VLOOKUP( CONCATENATE($D109,$F$7,$E109), Raw!$A$5:$BC$10127,MATCH(T$8,Raw!$A$3:$BC$3,0), 0)/24/60,"-")</f>
        <v>6.5346048813790747E-2</v>
      </c>
      <c r="U109" s="251"/>
      <c r="V109" s="252"/>
      <c r="W109" s="143"/>
    </row>
    <row r="110" spans="1:23" outlineLevel="1" x14ac:dyDescent="0.2">
      <c r="A110" s="248">
        <f t="shared" si="18"/>
        <v>43435</v>
      </c>
      <c r="B110" s="27"/>
      <c r="C110" s="26" t="s">
        <v>175</v>
      </c>
      <c r="D110" s="451" t="str">
        <f t="shared" si="22"/>
        <v>2018-19</v>
      </c>
      <c r="E110" s="452">
        <f t="shared" si="16"/>
        <v>12</v>
      </c>
      <c r="F110" s="153" t="s">
        <v>80</v>
      </c>
      <c r="G110" s="156" t="s">
        <v>80</v>
      </c>
      <c r="H110" s="71" t="s">
        <v>80</v>
      </c>
      <c r="I110" s="383">
        <f>IFERROR(VLOOKUP( CONCATENATE($D110,$F$7,$E110), Raw!$A$5:$BC$10127,MATCH(I$8,Raw!$A$3:$BC$3,0), 0), "-")</f>
        <v>8909</v>
      </c>
      <c r="J110" s="385">
        <f>IFERROR(VLOOKUP( CONCATENATE(D110,F7,E110), Raw!A5:BC10127,MATCH(J8,Raw!A3:BC3,0), 0)/24/60,"-")</f>
        <v>5.170371565582868E-2</v>
      </c>
      <c r="K110" s="385">
        <f>IFERROR(VLOOKUP( CONCATENATE(D110,F7,E110), Raw!A5:BC10127,MATCH(K8,Raw!A3:BC3,0), 0)/24/60,"-")</f>
        <v>4.6861491500480155E-2</v>
      </c>
      <c r="L110" s="405">
        <f>IFERROR(VLOOKUP( CONCATENATE(D110,F7,E110), Raw!A5:BC10127,MATCH(L8,Raw!A3:BC3,0), 0)/24/60,"-")</f>
        <v>7.7340463815201418E-2</v>
      </c>
      <c r="M110" s="383">
        <f>IFERROR(VLOOKUP( CONCATENATE($D110,$F$7,$E110), Raw!$A$5:$BC$10127,MATCH(M$8,Raw!$A$3:$BC$3,0), 0), "-")</f>
        <v>4839</v>
      </c>
      <c r="N110" s="385">
        <f>IFERROR(VLOOKUP( CONCATENATE($D110,$F$7,$E110), Raw!$A$5:$BC$10127,MATCH(N$8,Raw!$A$3:$BC$3,0), 0)/24/60,"-")</f>
        <v>5.6402249661316614E-2</v>
      </c>
      <c r="O110" s="385">
        <f>IFERROR(VLOOKUP( CONCATENATE($D110,$F$7,$E110), Raw!$A$5:$BC$10127,MATCH(O$8,Raw!$A$3:$BC$3,0), 0)/24/60,"-")</f>
        <v>2.6497956418911162E-2</v>
      </c>
      <c r="P110" s="405">
        <f>IFERROR(VLOOKUP( CONCATENATE($D110,$F$7,$E110), Raw!$A$5:$BC$10127,MATCH(P$8,Raw!$A$3:$BC$3,0), 0)/24/60,"-")</f>
        <v>0.13881598585566346</v>
      </c>
      <c r="Q110" s="404">
        <f>IFERROR(VLOOKUP( CONCATENATE($D110,$F$7,$E110), Raw!$A$5:$BC$10127,MATCH(Q$8,Raw!$A$3:$BC$3,0), 0), "-")</f>
        <v>638</v>
      </c>
      <c r="R110" s="385">
        <f>IFERROR(VLOOKUP( CONCATENATE($D110,$F$7,$E110), Raw!$A$5:$BC$10127,MATCH(R$8,Raw!$A$3:$BC$3,0), 0)/24/60,"-")</f>
        <v>4.0878396029258107E-2</v>
      </c>
      <c r="S110" s="385">
        <f>IFERROR(VLOOKUP( CONCATENATE($D110,$F$7,$E110), Raw!$A$5:$BC$10127,MATCH(S$8,Raw!$A$3:$BC$3,0), 0)/24/60,"-")</f>
        <v>3.4677594914663885E-2</v>
      </c>
      <c r="T110" s="397">
        <f>IFERROR(VLOOKUP( CONCATENATE($D110,$F$7,$E110), Raw!$A$5:$BC$10127,MATCH(T$8,Raw!$A$3:$BC$3,0), 0)/24/60,"-")</f>
        <v>7.2666318355973522E-2</v>
      </c>
      <c r="U110" s="251"/>
      <c r="V110" s="252"/>
      <c r="W110" s="143"/>
    </row>
    <row r="111" spans="1:23" outlineLevel="1" x14ac:dyDescent="0.2">
      <c r="A111" s="248">
        <f t="shared" si="18"/>
        <v>43466</v>
      </c>
      <c r="B111" s="27"/>
      <c r="C111" s="26" t="s">
        <v>176</v>
      </c>
      <c r="D111" s="451" t="str">
        <f t="shared" si="22"/>
        <v>2018-19</v>
      </c>
      <c r="E111" s="452">
        <f t="shared" si="16"/>
        <v>1</v>
      </c>
      <c r="F111" s="153" t="s">
        <v>80</v>
      </c>
      <c r="G111" s="156" t="s">
        <v>80</v>
      </c>
      <c r="H111" s="71" t="s">
        <v>80</v>
      </c>
      <c r="I111" s="383">
        <f>IFERROR(VLOOKUP( CONCATENATE($D111,$F$7,$E111), Raw!$A$5:$BC$10127,MATCH(I$8,Raw!$A$3:$BC$3,0), 0), "-")</f>
        <v>9277</v>
      </c>
      <c r="J111" s="385">
        <f>IFERROR(VLOOKUP( CONCATENATE(D111,F7,E111), Raw!A5:BC10127,MATCH(J8,Raw!A3:BC3,0), 0)/24/60,"-")</f>
        <v>5.2352282972013144E-2</v>
      </c>
      <c r="K111" s="385">
        <f>IFERROR(VLOOKUP( CONCATENATE(D111,F7,E111), Raw!A5:BC10127,MATCH(K8,Raw!A3:BC3,0), 0)/24/60,"-")</f>
        <v>4.7055592734481559E-2</v>
      </c>
      <c r="L111" s="405">
        <f>IFERROR(VLOOKUP( CONCATENATE(D111,F7,E111), Raw!A5:BC10127,MATCH(L8,Raw!A3:BC3,0), 0)/24/60,"-")</f>
        <v>7.7569393292387046E-2</v>
      </c>
      <c r="M111" s="383">
        <f>IFERROR(VLOOKUP( CONCATENATE($D111,$F$7,$E111), Raw!$A$5:$BC$10127,MATCH(M$8,Raw!$A$3:$BC$3,0), 0), "-")</f>
        <v>5167</v>
      </c>
      <c r="N111" s="385">
        <f>IFERROR(VLOOKUP( CONCATENATE($D111,$F$7,$E111), Raw!$A$5:$BC$10127,MATCH(N$8,Raw!$A$3:$BC$3,0), 0)/24/60,"-")</f>
        <v>5.7528210545556208E-2</v>
      </c>
      <c r="O111" s="385">
        <f>IFERROR(VLOOKUP( CONCATENATE($D111,$F$7,$E111), Raw!$A$5:$BC$10127,MATCH(O$8,Raw!$A$3:$BC$3,0), 0)/24/60,"-")</f>
        <v>2.7825489753349246E-2</v>
      </c>
      <c r="P111" s="405">
        <f>IFERROR(VLOOKUP( CONCATENATE($D111,$F$7,$E111), Raw!$A$5:$BC$10127,MATCH(P$8,Raw!$A$3:$BC$3,0), 0)/24/60,"-")</f>
        <v>0.14241688708255382</v>
      </c>
      <c r="Q111" s="404">
        <f>IFERROR(VLOOKUP( CONCATENATE($D111,$F$7,$E111), Raw!$A$5:$BC$10127,MATCH(Q$8,Raw!$A$3:$BC$3,0), 0), "-")</f>
        <v>693</v>
      </c>
      <c r="R111" s="385">
        <f>IFERROR(VLOOKUP( CONCATENATE($D111,$F$7,$E111), Raw!$A$5:$BC$10127,MATCH(R$8,Raw!$A$3:$BC$3,0), 0)/24/60,"-")</f>
        <v>4.1161916786916782E-2</v>
      </c>
      <c r="S111" s="385">
        <f>IFERROR(VLOOKUP( CONCATENATE($D111,$F$7,$E111), Raw!$A$5:$BC$10127,MATCH(S$8,Raw!$A$3:$BC$3,0), 0)/24/60,"-")</f>
        <v>3.4637045053711714E-2</v>
      </c>
      <c r="T111" s="397">
        <f>IFERROR(VLOOKUP( CONCATENATE($D111,$F$7,$E111), Raw!$A$5:$BC$10127,MATCH(T$8,Raw!$A$3:$BC$3,0), 0)/24/60,"-")</f>
        <v>7.0302228635561972E-2</v>
      </c>
      <c r="U111" s="251"/>
      <c r="V111" s="252"/>
      <c r="W111" s="143"/>
    </row>
    <row r="112" spans="1:23" outlineLevel="1" x14ac:dyDescent="0.2">
      <c r="A112" s="248">
        <f t="shared" si="18"/>
        <v>43497</v>
      </c>
      <c r="B112" s="27"/>
      <c r="C112" s="26" t="s">
        <v>177</v>
      </c>
      <c r="D112" s="451" t="str">
        <f t="shared" si="22"/>
        <v>2018-19</v>
      </c>
      <c r="E112" s="452">
        <f t="shared" si="16"/>
        <v>2</v>
      </c>
      <c r="F112" s="153">
        <f>IFERROR(VLOOKUP( CONCATENATE($D112,$F$7,$E112), Raw!$A$5:$BC$10127,MATCH(F$9,Raw!$A$3:$BC$3,0), 0), "-")</f>
        <v>8007</v>
      </c>
      <c r="G112" s="156">
        <f>IFERROR(VLOOKUP( CONCATENATE($D112,$F$7,$E112), Raw!$A$5:$BC$10127,MATCH(G$9,Raw!$A$3:$BC$3,0), 0), "-")</f>
        <v>7875</v>
      </c>
      <c r="H112" s="71">
        <f>IF( ISERROR(G112/F112), "-", G112/F112)</f>
        <v>0.9835144248782316</v>
      </c>
      <c r="I112" s="383">
        <f>IFERROR(VLOOKUP( CONCATENATE($D112,$F$7,$E112), Raw!$A$5:$BC$10127,MATCH(I$8,Raw!$A$3:$BC$3,0), 0), "-")</f>
        <v>7924</v>
      </c>
      <c r="J112" s="385">
        <f>IFERROR(VLOOKUP( CONCATENATE(D112,F7,E112), Raw!A5:BC10127,MATCH(J8,Raw!A3:BC3,0), 0)/24/60,"-")</f>
        <v>5.3727867547415639E-2</v>
      </c>
      <c r="K112" s="385">
        <f>IFERROR(VLOOKUP( CONCATENATE(D112,F7,E112), Raw!A5:BC10127,MATCH(K8,Raw!A3:BC3,0), 0)/24/60,"-")</f>
        <v>4.7576459875764206E-2</v>
      </c>
      <c r="L112" s="405">
        <f>IFERROR(VLOOKUP( CONCATENATE(D112,F7,E112), Raw!A5:BC10127,MATCH(L8,Raw!A3:BC3,0), 0)/24/60,"-")</f>
        <v>8.0811650786639738E-2</v>
      </c>
      <c r="M112" s="383">
        <f>IFERROR(VLOOKUP( CONCATENATE($D112,$F$7,$E112), Raw!$A$5:$BC$10127,MATCH(M$8,Raw!$A$3:$BC$3,0), 0), "-")</f>
        <v>4576</v>
      </c>
      <c r="N112" s="385">
        <f>IFERROR(VLOOKUP( CONCATENATE($D112,$F$7,$E112), Raw!$A$5:$BC$10127,MATCH(N$8,Raw!$A$3:$BC$3,0), 0)/24/60,"-")</f>
        <v>5.7692732614607611E-2</v>
      </c>
      <c r="O112" s="385">
        <f>IFERROR(VLOOKUP( CONCATENATE($D112,$F$7,$E112), Raw!$A$5:$BC$10127,MATCH(O$8,Raw!$A$3:$BC$3,0), 0)/24/60,"-")</f>
        <v>2.7230993832556335E-2</v>
      </c>
      <c r="P112" s="405">
        <f>IFERROR(VLOOKUP( CONCATENATE($D112,$F$7,$E112), Raw!$A$5:$BC$10127,MATCH(P$8,Raw!$A$3:$BC$3,0), 0)/24/60,"-")</f>
        <v>0.14298787150349651</v>
      </c>
      <c r="Q112" s="404">
        <f>IFERROR(VLOOKUP( CONCATENATE($D112,$F$7,$E112), Raw!$A$5:$BC$10127,MATCH(Q$8,Raw!$A$3:$BC$3,0), 0), "-")</f>
        <v>632</v>
      </c>
      <c r="R112" s="385">
        <f>IFERROR(VLOOKUP( CONCATENATE($D112,$F$7,$E112), Raw!$A$5:$BC$10127,MATCH(R$8,Raw!$A$3:$BC$3,0), 0)/24/60,"-")</f>
        <v>3.9820565225035166E-2</v>
      </c>
      <c r="S112" s="385">
        <f>IFERROR(VLOOKUP( CONCATENATE($D112,$F$7,$E112), Raw!$A$5:$BC$10127,MATCH(S$8,Raw!$A$3:$BC$3,0), 0)/24/60,"-")</f>
        <v>3.4884845288326298E-2</v>
      </c>
      <c r="T112" s="397">
        <f>IFERROR(VLOOKUP( CONCATENATE($D112,$F$7,$E112), Raw!$A$5:$BC$10127,MATCH(T$8,Raw!$A$3:$BC$3,0), 0)/24/60,"-")</f>
        <v>6.742154535864979E-2</v>
      </c>
      <c r="U112" s="251"/>
      <c r="V112" s="252"/>
      <c r="W112" s="143"/>
    </row>
    <row r="113" spans="1:23" outlineLevel="1" x14ac:dyDescent="0.2">
      <c r="A113" s="248">
        <f t="shared" si="18"/>
        <v>43525</v>
      </c>
      <c r="B113" s="27"/>
      <c r="C113" s="26" t="s">
        <v>178</v>
      </c>
      <c r="D113" s="451" t="str">
        <f t="shared" si="22"/>
        <v>2018-19</v>
      </c>
      <c r="E113" s="452">
        <f t="shared" si="16"/>
        <v>3</v>
      </c>
      <c r="F113" s="153" t="s">
        <v>80</v>
      </c>
      <c r="G113" s="156" t="s">
        <v>80</v>
      </c>
      <c r="H113" s="71" t="s">
        <v>80</v>
      </c>
      <c r="I113" s="383">
        <f>IFERROR(VLOOKUP( CONCATENATE($D113,$F$7,$E113), Raw!$A$5:$BC$10127,MATCH(I$8,Raw!$A$3:$BC$3,0), 0), "-")</f>
        <v>9036</v>
      </c>
      <c r="J113" s="385">
        <f>IFERROR(VLOOKUP( CONCATENATE(D113,F7,E113), Raw!A5:BC10127,MATCH(J8,Raw!A3:BC3,0), 0)/24/60,"-")</f>
        <v>5.1528783272260764E-2</v>
      </c>
      <c r="K113" s="385">
        <f>IFERROR(VLOOKUP( CONCATENATE(D113,F7,E113), Raw!A5:BC10127,MATCH(K8,Raw!A3:BC3,0), 0)/24/60,"-")</f>
        <v>4.6419715940763683E-2</v>
      </c>
      <c r="L113" s="405">
        <f>IFERROR(VLOOKUP( CONCATENATE(D113,F7,E113), Raw!A5:BC10127,MATCH(L8,Raw!A3:BC3,0), 0)/24/60,"-")</f>
        <v>7.6936659227288373E-2</v>
      </c>
      <c r="M113" s="383">
        <f>IFERROR(VLOOKUP( CONCATENATE($D113,$F$7,$E113), Raw!$A$5:$BC$10127,MATCH(M$8,Raw!$A$3:$BC$3,0), 0), "-")</f>
        <v>4920</v>
      </c>
      <c r="N113" s="385">
        <f>IFERROR(VLOOKUP( CONCATENATE($D113,$F$7,$E113), Raw!$A$5:$BC$10127,MATCH(N$8,Raw!$A$3:$BC$3,0), 0)/24/60,"-")</f>
        <v>5.5748461495031612E-2</v>
      </c>
      <c r="O113" s="385">
        <f>IFERROR(VLOOKUP( CONCATENATE($D113,$F$7,$E113), Raw!$A$5:$BC$10127,MATCH(O$8,Raw!$A$3:$BC$3,0), 0)/24/60,"-")</f>
        <v>2.6941621499548329E-2</v>
      </c>
      <c r="P113" s="405">
        <f>IFERROR(VLOOKUP( CONCATENATE($D113,$F$7,$E113), Raw!$A$5:$BC$10127,MATCH(P$8,Raw!$A$3:$BC$3,0), 0)/24/60,"-")</f>
        <v>0.1406032633242999</v>
      </c>
      <c r="Q113" s="404">
        <f>IFERROR(VLOOKUP( CONCATENATE($D113,$F$7,$E113), Raw!$A$5:$BC$10127,MATCH(Q$8,Raw!$A$3:$BC$3,0), 0), "-")</f>
        <v>655</v>
      </c>
      <c r="R113" s="385">
        <f>IFERROR(VLOOKUP( CONCATENATE($D113,$F$7,$E113), Raw!$A$5:$BC$10127,MATCH(R$8,Raw!$A$3:$BC$3,0), 0)/24/60,"-")</f>
        <v>3.9930661577608148E-2</v>
      </c>
      <c r="S113" s="385">
        <f>IFERROR(VLOOKUP( CONCATENATE($D113,$F$7,$E113), Raw!$A$5:$BC$10127,MATCH(S$8,Raw!$A$3:$BC$3,0), 0)/24/60,"-")</f>
        <v>3.4452926208651397E-2</v>
      </c>
      <c r="T113" s="397">
        <f>IFERROR(VLOOKUP( CONCATENATE($D113,$F$7,$E113), Raw!$A$5:$BC$10127,MATCH(T$8,Raw!$A$3:$BC$3,0), 0)/24/60,"-")</f>
        <v>6.6049618320610681E-2</v>
      </c>
      <c r="U113" s="251"/>
      <c r="V113" s="252"/>
      <c r="W113" s="143"/>
    </row>
    <row r="114" spans="1:23" x14ac:dyDescent="0.2">
      <c r="A114" s="248"/>
      <c r="B114" s="31"/>
      <c r="C114" s="30" t="s">
        <v>193</v>
      </c>
      <c r="D114" s="453"/>
      <c r="E114" s="611"/>
      <c r="F114" s="154">
        <f>SUM(F102:F113)</f>
        <v>32805</v>
      </c>
      <c r="G114" s="157">
        <f>SUM(G102:G113)</f>
        <v>32264</v>
      </c>
      <c r="H114" s="72">
        <f>IF( ISERROR(G114/F114), "-", G114/F114)</f>
        <v>0.98350861149215063</v>
      </c>
      <c r="I114" s="171">
        <f>IFERROR(SUM(I102:I113), "-")</f>
        <v>101980</v>
      </c>
      <c r="J114" s="276">
        <f>IFERROR(SUMPRODUCT(I102:I113,J102:J113)/I114,"-")</f>
        <v>5.162093460461524E-2</v>
      </c>
      <c r="K114" s="276">
        <f>IFERROR(SUMPRODUCT(I102:I113,K102:K113)/I114,"-")</f>
        <v>4.6549451530993081E-2</v>
      </c>
      <c r="L114" s="277">
        <f>IFERROR(SUMPRODUCT(I102:I113,L102:L113)/I114,"-")</f>
        <v>7.7147465438914153E-2</v>
      </c>
      <c r="M114" s="171">
        <f>IFERROR(SUM(M102:M113), "-")</f>
        <v>57810</v>
      </c>
      <c r="N114" s="276">
        <f>IFERROR(SUMPRODUCT(M102:M113,N102:N113)/M114,"-")</f>
        <v>5.6149076716830983E-2</v>
      </c>
      <c r="O114" s="276">
        <f>IFERROR(SUMPRODUCT(M102:M113,O102:O113)/M114,"-")</f>
        <v>2.7194893713121525E-2</v>
      </c>
      <c r="P114" s="277">
        <f>IFERROR(SUMPRODUCT(M102:M113,P102:P113)/M114,"-")</f>
        <v>0.13805437832747122</v>
      </c>
      <c r="Q114" s="237">
        <f>IFERROR(SUM(Q102:Q113), "-")</f>
        <v>8113</v>
      </c>
      <c r="R114" s="276">
        <f>IFERROR(SUMPRODUCT(Q102:Q113,R102:R113)/Q114,"-")</f>
        <v>3.9373561978717289E-2</v>
      </c>
      <c r="S114" s="276">
        <f>IFERROR(SUMPRODUCT(Q102:Q113,S102:S113)/Q114,"-")</f>
        <v>3.397770382239753E-2</v>
      </c>
      <c r="T114" s="398">
        <f>IFERROR(SUMPRODUCT(Q102:Q113,T102:T113)/Q114,"-")</f>
        <v>6.6842481887779553E-2</v>
      </c>
      <c r="U114" s="253"/>
      <c r="V114" s="254"/>
      <c r="W114" s="144"/>
    </row>
    <row r="115" spans="1:23" outlineLevel="1" x14ac:dyDescent="0.2">
      <c r="A115" s="248">
        <f>DATE(LEFT(D115,4)+IF(E115&lt;4,1,0),E115,1)</f>
        <v>43556</v>
      </c>
      <c r="B115" s="27" t="s">
        <v>194</v>
      </c>
      <c r="C115" s="26" t="s">
        <v>167</v>
      </c>
      <c r="D115" s="449" t="str">
        <f t="shared" ref="D115:D126" si="23">IF(B115="",D114,LEFT(B115,7))</f>
        <v>2019-20</v>
      </c>
      <c r="E115" s="450">
        <f t="shared" si="16"/>
        <v>4</v>
      </c>
      <c r="F115" s="387" t="s">
        <v>80</v>
      </c>
      <c r="G115" s="391" t="s">
        <v>80</v>
      </c>
      <c r="H115" s="71" t="s">
        <v>80</v>
      </c>
      <c r="I115" s="383">
        <f>IFERROR(VLOOKUP( CONCATENATE($D115,$F$7,$E115), Raw!$A$5:$BC$10127,MATCH(I$8,Raw!$A$3:$BC$3,0), 0), "-")</f>
        <v>3300</v>
      </c>
      <c r="J115" s="385">
        <f>IFERROR(VLOOKUP( CONCATENATE(D115,F7,E115), Raw!A5:BC10127,MATCH(J8,Raw!A3:BC3,0), 0)/24/60,"-")</f>
        <v>5.5555092592592586E-2</v>
      </c>
      <c r="K115" s="385">
        <f>IFERROR(VLOOKUP( CONCATENATE(D115,F7,E115), Raw!A5:BC10127,MATCH(K8,Raw!A3:BC3,0), 0)/24/60,"-")</f>
        <v>4.9061216329966323E-2</v>
      </c>
      <c r="L115" s="405">
        <f>IFERROR(VLOOKUP( CONCATENATE(D115,F7,E115), Raw!A5:BC10127,MATCH(L8,Raw!A3:BC3,0), 0)/24/60,"-")</f>
        <v>8.3370622895622887E-2</v>
      </c>
      <c r="M115" s="383">
        <f>IFERROR(VLOOKUP( CONCATENATE($D115,$F$7,$E115), Raw!$A$5:$BC$10127,MATCH(M$8,Raw!$A$3:$BC$3,0), 0), "-")</f>
        <v>4943</v>
      </c>
      <c r="N115" s="385">
        <f>IFERROR(VLOOKUP( CONCATENATE($D115,$F$7,$E115), Raw!$A$5:$BC$10127,MATCH(N$8,Raw!$A$3:$BC$3,0), 0)/24/60,"-")</f>
        <v>5.7218738058309161E-2</v>
      </c>
      <c r="O115" s="385">
        <f>IFERROR(VLOOKUP( CONCATENATE($D115,$F$7,$E115), Raw!$A$5:$BC$10127,MATCH(O$8,Raw!$A$3:$BC$3,0), 0)/24/60,"-")</f>
        <v>2.7342819250567581E-2</v>
      </c>
      <c r="P115" s="405">
        <f>IFERROR(VLOOKUP( CONCATENATE($D115,$F$7,$E115), Raw!$A$5:$BC$10127,MATCH(P$8,Raw!$A$3:$BC$3,0), 0)/24/60,"-")</f>
        <v>0.14449516150785621</v>
      </c>
      <c r="Q115" s="404">
        <f>IFERROR(VLOOKUP( CONCATENATE($D115,$F$7,$E115), Raw!$A$5:$BC$10127,MATCH(Q$8,Raw!$A$3:$BC$3,0), 0), "-")</f>
        <v>651</v>
      </c>
      <c r="R115" s="385">
        <f>IFERROR(VLOOKUP( CONCATENATE($D115,$F$7,$E115), Raw!$A$5:$BC$10127,MATCH(R$8,Raw!$A$3:$BC$3,0), 0)/24/60,"-")</f>
        <v>4.0630973715651136E-2</v>
      </c>
      <c r="S115" s="385">
        <f>IFERROR(VLOOKUP( CONCATENATE($D115,$F$7,$E115), Raw!$A$5:$BC$10127,MATCH(S$8,Raw!$A$3:$BC$3,0), 0)/24/60,"-")</f>
        <v>3.4822495306366275E-2</v>
      </c>
      <c r="T115" s="397">
        <f>IFERROR(VLOOKUP( CONCATENATE($D115,$F$7,$E115), Raw!$A$5:$BC$10127,MATCH(T$8,Raw!$A$3:$BC$3,0), 0)/24/60,"-")</f>
        <v>6.8466248506571084E-2</v>
      </c>
      <c r="U115" s="251"/>
      <c r="V115" s="252"/>
      <c r="W115" s="143"/>
    </row>
    <row r="116" spans="1:23" outlineLevel="1" x14ac:dyDescent="0.2">
      <c r="A116" s="248">
        <f t="shared" si="18"/>
        <v>43586</v>
      </c>
      <c r="B116" s="27"/>
      <c r="C116" s="26" t="s">
        <v>168</v>
      </c>
      <c r="D116" s="451" t="str">
        <f t="shared" si="23"/>
        <v>2019-20</v>
      </c>
      <c r="E116" s="452">
        <f t="shared" si="16"/>
        <v>5</v>
      </c>
      <c r="F116" s="153">
        <f>IFERROR(VLOOKUP( CONCATENATE($D116,$F$7,$E116), Raw!$A$5:$BC$10127,MATCH(F$9,Raw!$A$3:$BC$3,0), 0), "-")</f>
        <v>8572</v>
      </c>
      <c r="G116" s="156">
        <f>IFERROR(VLOOKUP( CONCATENATE($D116,$F$7,$E116), Raw!$A$5:$BC$10127,MATCH(G$9,Raw!$A$3:$BC$3,0), 0), "-")</f>
        <v>8387</v>
      </c>
      <c r="H116" s="71">
        <f>IF( ISERROR(G116/F116), "-", G116/F116)</f>
        <v>0.97841810545963603</v>
      </c>
      <c r="I116" s="383">
        <f>IFERROR(VLOOKUP( CONCATENATE($D116,$F$7,$E116), Raw!$A$5:$BC$10127,MATCH(I$8,Raw!$A$3:$BC$3,0), 0), "-")</f>
        <v>3533</v>
      </c>
      <c r="J116" s="385">
        <f>IFERROR(VLOOKUP( CONCATENATE(D116,F7,E116), Raw!A5:BC10127,MATCH(J8,Raw!A3:BC3,0), 0)/24/60,"-")</f>
        <v>5.6055917224895425E-2</v>
      </c>
      <c r="K116" s="385">
        <f>IFERROR(VLOOKUP( CONCATENATE(D116,F7,E116), Raw!A5:BC10127,MATCH(K8,Raw!A3:BC3,0), 0)/24/60,"-")</f>
        <v>4.9330656193980568E-2</v>
      </c>
      <c r="L116" s="405">
        <f>IFERROR(VLOOKUP( CONCATENATE(D116,F7,E116), Raw!A5:BC10127,MATCH(L8,Raw!A3:BC3,0), 0)/24/60,"-")</f>
        <v>8.6254796049941809E-2</v>
      </c>
      <c r="M116" s="383">
        <f>IFERROR(VLOOKUP( CONCATENATE($D116,$F$7,$E116), Raw!$A$5:$BC$10127,MATCH(M$8,Raw!$A$3:$BC$3,0), 0), "-")</f>
        <v>5073</v>
      </c>
      <c r="N116" s="385">
        <f>IFERROR(VLOOKUP( CONCATENATE($D116,$F$7,$E116), Raw!$A$5:$BC$10127,MATCH(N$8,Raw!$A$3:$BC$3,0), 0)/24/60,"-")</f>
        <v>5.5836687145454152E-2</v>
      </c>
      <c r="O116" s="385">
        <f>IFERROR(VLOOKUP( CONCATENATE($D116,$F$7,$E116), Raw!$A$5:$BC$10127,MATCH(O$8,Raw!$A$3:$BC$3,0), 0)/24/60,"-")</f>
        <v>2.6345631557044922E-2</v>
      </c>
      <c r="P116" s="405">
        <f>IFERROR(VLOOKUP( CONCATENATE($D116,$F$7,$E116), Raw!$A$5:$BC$10127,MATCH(P$8,Raw!$A$3:$BC$3,0), 0)/24/60,"-")</f>
        <v>0.13948080250563988</v>
      </c>
      <c r="Q116" s="404">
        <f>IFERROR(VLOOKUP( CONCATENATE($D116,$F$7,$E116), Raw!$A$5:$BC$10127,MATCH(Q$8,Raw!$A$3:$BC$3,0), 0), "-")</f>
        <v>698</v>
      </c>
      <c r="R116" s="385">
        <f>IFERROR(VLOOKUP( CONCATENATE($D116,$F$7,$E116), Raw!$A$5:$BC$10127,MATCH(R$8,Raw!$A$3:$BC$3,0), 0)/24/60,"-")</f>
        <v>4.2029707895574656E-2</v>
      </c>
      <c r="S116" s="385">
        <f>IFERROR(VLOOKUP( CONCATENATE($D116,$F$7,$E116), Raw!$A$5:$BC$10127,MATCH(S$8,Raw!$A$3:$BC$3,0), 0)/24/60,"-")</f>
        <v>3.5911134988857049E-2</v>
      </c>
      <c r="T116" s="397">
        <f>IFERROR(VLOOKUP( CONCATENATE($D116,$F$7,$E116), Raw!$A$5:$BC$10127,MATCH(T$8,Raw!$A$3:$BC$3,0), 0)/24/60,"-")</f>
        <v>7.3911572747532628E-2</v>
      </c>
      <c r="U116" s="251"/>
      <c r="V116" s="252"/>
      <c r="W116" s="143"/>
    </row>
    <row r="117" spans="1:23" outlineLevel="1" x14ac:dyDescent="0.2">
      <c r="A117" s="248">
        <f t="shared" si="18"/>
        <v>43617</v>
      </c>
      <c r="B117" s="27"/>
      <c r="C117" s="26" t="s">
        <v>169</v>
      </c>
      <c r="D117" s="451" t="str">
        <f t="shared" si="23"/>
        <v>2019-20</v>
      </c>
      <c r="E117" s="452">
        <f t="shared" si="16"/>
        <v>6</v>
      </c>
      <c r="F117" s="153" t="s">
        <v>80</v>
      </c>
      <c r="G117" s="156" t="s">
        <v>80</v>
      </c>
      <c r="H117" s="71" t="s">
        <v>80</v>
      </c>
      <c r="I117" s="383">
        <f>IFERROR(VLOOKUP( CONCATENATE($D117,$F$7,$E117), Raw!$A$5:$BC$10127,MATCH(I$8,Raw!$A$3:$BC$3,0), 0), "-")</f>
        <v>3452</v>
      </c>
      <c r="J117" s="385">
        <f>IFERROR(VLOOKUP( CONCATENATE(D117,F7,E117), Raw!A5:BC10127,MATCH(J8,Raw!A3:BC3,0), 0)/24/60,"-")</f>
        <v>5.8224338547701815E-2</v>
      </c>
      <c r="K117" s="385">
        <f>IFERROR(VLOOKUP( CONCATENATE(D117,F7,E117), Raw!A5:BC10127,MATCH(K8,Raw!A3:BC3,0), 0)/24/60,"-")</f>
        <v>5.0738118803913997E-2</v>
      </c>
      <c r="L117" s="405">
        <f>IFERROR(VLOOKUP( CONCATENATE(D117,F7,E117), Raw!A5:BC10127,MATCH(L8,Raw!A3:BC3,0), 0)/24/60,"-")</f>
        <v>8.8621129457963174E-2</v>
      </c>
      <c r="M117" s="383">
        <f>IFERROR(VLOOKUP( CONCATENATE($D117,$F$7,$E117), Raw!$A$5:$BC$10127,MATCH(M$8,Raw!$A$3:$BC$3,0), 0), "-")</f>
        <v>4908</v>
      </c>
      <c r="N117" s="385">
        <f>IFERROR(VLOOKUP( CONCATENATE($D117,$F$7,$E117), Raw!$A$5:$BC$10127,MATCH(N$8,Raw!$A$3:$BC$3,0), 0)/24/60,"-")</f>
        <v>5.4963013900208274E-2</v>
      </c>
      <c r="O117" s="385">
        <f>IFERROR(VLOOKUP( CONCATENATE($D117,$F$7,$E117), Raw!$A$5:$BC$10127,MATCH(O$8,Raw!$A$3:$BC$3,0), 0)/24/60,"-")</f>
        <v>2.6456168500407499E-2</v>
      </c>
      <c r="P117" s="405">
        <f>IFERROR(VLOOKUP( CONCATENATE($D117,$F$7,$E117), Raw!$A$5:$BC$10127,MATCH(P$8,Raw!$A$3:$BC$3,0), 0)/24/60,"-")</f>
        <v>0.13951732715294757</v>
      </c>
      <c r="Q117" s="404">
        <f>IFERROR(VLOOKUP( CONCATENATE($D117,$F$7,$E117), Raw!$A$5:$BC$10127,MATCH(Q$8,Raw!$A$3:$BC$3,0), 0), "-")</f>
        <v>692</v>
      </c>
      <c r="R117" s="385">
        <f>IFERROR(VLOOKUP( CONCATENATE($D117,$F$7,$E117), Raw!$A$5:$BC$10127,MATCH(R$8,Raw!$A$3:$BC$3,0), 0)/24/60,"-")</f>
        <v>4.0897358702633266E-2</v>
      </c>
      <c r="S117" s="385">
        <f>IFERROR(VLOOKUP( CONCATENATE($D117,$F$7,$E117), Raw!$A$5:$BC$10127,MATCH(S$8,Raw!$A$3:$BC$3,0), 0)/24/60,"-")</f>
        <v>3.5202914258188819E-2</v>
      </c>
      <c r="T117" s="397">
        <f>IFERROR(VLOOKUP( CONCATENATE($D117,$F$7,$E117), Raw!$A$5:$BC$10127,MATCH(T$8,Raw!$A$3:$BC$3,0), 0)/24/60,"-")</f>
        <v>6.7113238599871561E-2</v>
      </c>
      <c r="U117" s="251"/>
      <c r="V117" s="252"/>
      <c r="W117" s="143"/>
    </row>
    <row r="118" spans="1:23" outlineLevel="1" x14ac:dyDescent="0.2">
      <c r="A118" s="248">
        <f t="shared" si="18"/>
        <v>43647</v>
      </c>
      <c r="B118" s="27"/>
      <c r="C118" s="26" t="s">
        <v>170</v>
      </c>
      <c r="D118" s="451" t="str">
        <f t="shared" si="23"/>
        <v>2019-20</v>
      </c>
      <c r="E118" s="452">
        <f t="shared" si="16"/>
        <v>7</v>
      </c>
      <c r="F118" s="153" t="s">
        <v>80</v>
      </c>
      <c r="G118" s="156" t="s">
        <v>80</v>
      </c>
      <c r="H118" s="71" t="s">
        <v>80</v>
      </c>
      <c r="I118" s="383">
        <f>IFERROR(VLOOKUP( CONCATENATE($D118,$F$7,$E118), Raw!$A$5:$BC$10127,MATCH(I$8,Raw!$A$3:$BC$3,0), 0), "-")</f>
        <v>3859</v>
      </c>
      <c r="J118" s="385">
        <f>IFERROR(VLOOKUP( CONCATENATE(D118,F7,E118), Raw!A5:BC10127,MATCH(J8,Raw!A3:BC3,0), 0)/24/60,"-")</f>
        <v>5.9488479312429815E-2</v>
      </c>
      <c r="K118" s="385">
        <f>IFERROR(VLOOKUP( CONCATENATE(D118,F7,E118), Raw!A5:BC10127,MATCH(K8,Raw!A3:BC3,0), 0)/24/60,"-")</f>
        <v>5.1503699864674207E-2</v>
      </c>
      <c r="L118" s="405">
        <f>IFERROR(VLOOKUP( CONCATENATE(D118,F7,E118), Raw!A5:BC10127,MATCH(L8,Raw!A3:BC3,0), 0)/24/60,"-")</f>
        <v>9.2783644294722301E-2</v>
      </c>
      <c r="M118" s="383">
        <f>IFERROR(VLOOKUP( CONCATENATE($D118,$F$7,$E118), Raw!$A$5:$BC$10127,MATCH(M$8,Raw!$A$3:$BC$3,0), 0), "-")</f>
        <v>4896</v>
      </c>
      <c r="N118" s="385">
        <f>IFERROR(VLOOKUP( CONCATENATE($D118,$F$7,$E118), Raw!$A$5:$BC$10127,MATCH(N$8,Raw!$A$3:$BC$3,0), 0)/24/60,"-")</f>
        <v>5.8277562182280321E-2</v>
      </c>
      <c r="O118" s="385">
        <f>IFERROR(VLOOKUP( CONCATENATE($D118,$F$7,$E118), Raw!$A$5:$BC$10127,MATCH(O$8,Raw!$A$3:$BC$3,0), 0)/24/60,"-")</f>
        <v>2.7706858206245459E-2</v>
      </c>
      <c r="P118" s="405">
        <f>IFERROR(VLOOKUP( CONCATENATE($D118,$F$7,$E118), Raw!$A$5:$BC$10127,MATCH(P$8,Raw!$A$3:$BC$3,0), 0)/24/60,"-")</f>
        <v>0.14599247685185185</v>
      </c>
      <c r="Q118" s="404">
        <f>IFERROR(VLOOKUP( CONCATENATE($D118,$F$7,$E118), Raw!$A$5:$BC$10127,MATCH(Q$8,Raw!$A$3:$BC$3,0), 0), "-")</f>
        <v>671</v>
      </c>
      <c r="R118" s="385">
        <f>IFERROR(VLOOKUP( CONCATENATE($D118,$F$7,$E118), Raw!$A$5:$BC$10127,MATCH(R$8,Raw!$A$3:$BC$3,0), 0)/24/60,"-")</f>
        <v>4.0368645471104483E-2</v>
      </c>
      <c r="S118" s="385">
        <f>IFERROR(VLOOKUP( CONCATENATE($D118,$F$7,$E118), Raw!$A$5:$BC$10127,MATCH(S$8,Raw!$A$3:$BC$3,0), 0)/24/60,"-")</f>
        <v>3.4937489650604406E-2</v>
      </c>
      <c r="T118" s="397">
        <f>IFERROR(VLOOKUP( CONCATENATE($D118,$F$7,$E118), Raw!$A$5:$BC$10127,MATCH(T$8,Raw!$A$3:$BC$3,0), 0)/24/60,"-")</f>
        <v>6.649486669978473E-2</v>
      </c>
      <c r="U118" s="251"/>
      <c r="V118" s="252"/>
      <c r="W118" s="143"/>
    </row>
    <row r="119" spans="1:23" outlineLevel="1" x14ac:dyDescent="0.2">
      <c r="A119" s="248">
        <f t="shared" si="18"/>
        <v>43678</v>
      </c>
      <c r="B119" s="27"/>
      <c r="C119" s="26" t="s">
        <v>171</v>
      </c>
      <c r="D119" s="451" t="str">
        <f t="shared" si="23"/>
        <v>2019-20</v>
      </c>
      <c r="E119" s="452">
        <f t="shared" si="16"/>
        <v>8</v>
      </c>
      <c r="F119" s="153">
        <f>IFERROR(VLOOKUP( CONCATENATE($D119,$F$7,$E119), Raw!$A$5:$BC$10127,MATCH(F$9,Raw!$A$3:$BC$3,0), 0), "-")</f>
        <v>8640</v>
      </c>
      <c r="G119" s="156">
        <f>IFERROR(VLOOKUP( CONCATENATE($D119,$F$7,$E119), Raw!$A$5:$BC$10127,MATCH(G$9,Raw!$A$3:$BC$3,0), 0), "-")</f>
        <v>8514</v>
      </c>
      <c r="H119" s="71">
        <f>IF( ISERROR(G119/F119), "-", G119/F119)</f>
        <v>0.98541666666666672</v>
      </c>
      <c r="I119" s="383">
        <f>IFERROR(VLOOKUP( CONCATENATE($D119,$F$7,$E119), Raw!$A$5:$BC$10127,MATCH(I$8,Raw!$A$3:$BC$3,0), 0), "-")</f>
        <v>4163</v>
      </c>
      <c r="J119" s="385">
        <f>IFERROR(VLOOKUP( CONCATENATE(D119,F7,E119), Raw!A5:BC10127,MATCH(J8,Raw!A3:BC3,0), 0)/24/60,"-")</f>
        <v>5.5743754503963495E-2</v>
      </c>
      <c r="K119" s="385">
        <f>IFERROR(VLOOKUP( CONCATENATE(D119,F7,E119), Raw!A5:BC10127,MATCH(K8,Raw!A3:BC3,0), 0)/24/60,"-")</f>
        <v>4.8739223850321617E-2</v>
      </c>
      <c r="L119" s="405">
        <f>IFERROR(VLOOKUP( CONCATENATE(D119,F7,E119), Raw!A5:BC10127,MATCH(L8,Raw!A3:BC3,0), 0)/24/60,"-")</f>
        <v>8.5159607120933081E-2</v>
      </c>
      <c r="M119" s="383">
        <f>IFERROR(VLOOKUP( CONCATENATE($D119,$F$7,$E119), Raw!$A$5:$BC$10127,MATCH(M$8,Raw!$A$3:$BC$3,0), 0), "-")</f>
        <v>4829</v>
      </c>
      <c r="N119" s="385">
        <f>IFERROR(VLOOKUP( CONCATENATE($D119,$F$7,$E119), Raw!$A$5:$BC$10127,MATCH(N$8,Raw!$A$3:$BC$3,0), 0)/24/60,"-")</f>
        <v>5.6944688916499855E-2</v>
      </c>
      <c r="O119" s="385">
        <f>IFERROR(VLOOKUP( CONCATENATE($D119,$F$7,$E119), Raw!$A$5:$BC$10127,MATCH(O$8,Raw!$A$3:$BC$3,0), 0)/24/60,"-")</f>
        <v>2.6561313591495824E-2</v>
      </c>
      <c r="P119" s="405">
        <f>IFERROR(VLOOKUP( CONCATENATE($D119,$F$7,$E119), Raw!$A$5:$BC$10127,MATCH(P$8,Raw!$A$3:$BC$3,0), 0)/24/60,"-")</f>
        <v>0.14483905110328801</v>
      </c>
      <c r="Q119" s="404">
        <f>IFERROR(VLOOKUP( CONCATENATE($D119,$F$7,$E119), Raw!$A$5:$BC$10127,MATCH(Q$8,Raw!$A$3:$BC$3,0), 0), "-")</f>
        <v>680</v>
      </c>
      <c r="R119" s="385">
        <f>IFERROR(VLOOKUP( CONCATENATE($D119,$F$7,$E119), Raw!$A$5:$BC$10127,MATCH(R$8,Raw!$A$3:$BC$3,0), 0)/24/60,"-")</f>
        <v>4.0006127450980394E-2</v>
      </c>
      <c r="S119" s="385">
        <f>IFERROR(VLOOKUP( CONCATENATE($D119,$F$7,$E119), Raw!$A$5:$BC$10127,MATCH(S$8,Raw!$A$3:$BC$3,0), 0)/24/60,"-")</f>
        <v>3.4115604575163397E-2</v>
      </c>
      <c r="T119" s="397">
        <f>IFERROR(VLOOKUP( CONCATENATE($D119,$F$7,$E119), Raw!$A$5:$BC$10127,MATCH(T$8,Raw!$A$3:$BC$3,0), 0)/24/60,"-")</f>
        <v>6.9387254901960779E-2</v>
      </c>
      <c r="U119" s="251"/>
      <c r="V119" s="252"/>
      <c r="W119" s="143"/>
    </row>
    <row r="120" spans="1:23" outlineLevel="1" x14ac:dyDescent="0.2">
      <c r="A120" s="248">
        <f t="shared" si="18"/>
        <v>43709</v>
      </c>
      <c r="B120" s="27"/>
      <c r="C120" s="26" t="s">
        <v>172</v>
      </c>
      <c r="D120" s="451" t="str">
        <f t="shared" si="23"/>
        <v>2019-20</v>
      </c>
      <c r="E120" s="452">
        <f t="shared" si="16"/>
        <v>9</v>
      </c>
      <c r="F120" s="153" t="s">
        <v>80</v>
      </c>
      <c r="G120" s="156" t="s">
        <v>80</v>
      </c>
      <c r="H120" s="71" t="s">
        <v>80</v>
      </c>
      <c r="I120" s="384">
        <f>IFERROR(VLOOKUP( CONCATENATE($D120,$F$7,$E120), Raw!$A$5:$BC$10127,MATCH(I$8,Raw!$A$3:$BC$3,0), 0), "-")</f>
        <v>4085</v>
      </c>
      <c r="J120" s="385">
        <f>IFERROR(VLOOKUP( CONCATENATE(D120,F7,E120), Raw!A5:BC10127,MATCH(J8,Raw!A3:BC3,0), 0)/24/60,"-")</f>
        <v>5.7036566707466346E-2</v>
      </c>
      <c r="K120" s="385">
        <f>IFERROR(VLOOKUP( CONCATENATE(D120,F7,E120), Raw!A5:BC10127,MATCH(K8,Raw!A3:BC3,0), 0)/24/60,"-")</f>
        <v>4.9473684210526316E-2</v>
      </c>
      <c r="L120" s="405">
        <f>IFERROR(VLOOKUP( CONCATENATE(D120,F7,E120), Raw!A5:BC10127,MATCH(L8,Raw!A3:BC3,0), 0)/24/60,"-")</f>
        <v>8.7542839657282753E-2</v>
      </c>
      <c r="M120" s="384">
        <f>IFERROR(VLOOKUP( CONCATENATE($D120,$F$7,$E120), Raw!$A$5:$BC$10127,MATCH(M$8,Raw!$A$3:$BC$3,0), 0), "-")</f>
        <v>4820</v>
      </c>
      <c r="N120" s="385">
        <f>IFERROR(VLOOKUP( CONCATENATE($D120,$F$7,$E120), Raw!$A$5:$BC$10127,MATCH(N$8,Raw!$A$3:$BC$3,0), 0)/24/60,"-")</f>
        <v>5.7371081143384038E-2</v>
      </c>
      <c r="O120" s="385">
        <f>IFERROR(VLOOKUP( CONCATENATE($D120,$F$7,$E120), Raw!$A$5:$BC$10127,MATCH(O$8,Raw!$A$3:$BC$3,0), 0)/24/60,"-")</f>
        <v>2.6475910557860766E-2</v>
      </c>
      <c r="P120" s="405">
        <f>IFERROR(VLOOKUP( CONCATENATE($D120,$F$7,$E120), Raw!$A$5:$BC$10127,MATCH(P$8,Raw!$A$3:$BC$3,0), 0)/24/60,"-")</f>
        <v>0.14486730636237899</v>
      </c>
      <c r="Q120" s="404">
        <f>IFERROR(VLOOKUP( CONCATENATE($D120,$F$7,$E120), Raw!$A$5:$BC$10127,MATCH(Q$8,Raw!$A$3:$BC$3,0), 0), "-")</f>
        <v>701</v>
      </c>
      <c r="R120" s="385">
        <f>IFERROR(VLOOKUP( CONCATENATE($D120,$F$7,$E120), Raw!$A$5:$BC$10127,MATCH(R$8,Raw!$A$3:$BC$3,0), 0)/24/60,"-")</f>
        <v>4.0642336344904099E-2</v>
      </c>
      <c r="S120" s="385">
        <f>IFERROR(VLOOKUP( CONCATENATE($D120,$F$7,$E120), Raw!$A$5:$BC$10127,MATCH(S$8,Raw!$A$3:$BC$3,0), 0)/24/60,"-")</f>
        <v>3.4767792043113012E-2</v>
      </c>
      <c r="T120" s="397">
        <f>IFERROR(VLOOKUP( CONCATENATE($D120,$F$7,$E120), Raw!$A$5:$BC$10127,MATCH(T$8,Raw!$A$3:$BC$3,0), 0)/24/60,"-")</f>
        <v>6.415636392455222E-2</v>
      </c>
      <c r="U120" s="251"/>
      <c r="V120" s="252"/>
      <c r="W120" s="143"/>
    </row>
    <row r="121" spans="1:23" outlineLevel="1" x14ac:dyDescent="0.2">
      <c r="A121" s="248">
        <f t="shared" si="18"/>
        <v>43739</v>
      </c>
      <c r="B121" s="27"/>
      <c r="C121" s="26" t="s">
        <v>173</v>
      </c>
      <c r="D121" s="451" t="str">
        <f t="shared" si="23"/>
        <v>2019-20</v>
      </c>
      <c r="E121" s="452">
        <f t="shared" si="16"/>
        <v>10</v>
      </c>
      <c r="F121" s="153" t="s">
        <v>80</v>
      </c>
      <c r="G121" s="156" t="s">
        <v>80</v>
      </c>
      <c r="H121" s="71" t="s">
        <v>80</v>
      </c>
      <c r="I121" s="383">
        <f>IFERROR(VLOOKUP( CONCATENATE($D121,$F$7,$E121), Raw!$A$5:$BC$10127,MATCH(I$8,Raw!$A$3:$BC$3,0), 0), "-")</f>
        <v>4418</v>
      </c>
      <c r="J121" s="385">
        <f>IFERROR(VLOOKUP( CONCATENATE(D121,F7,E121), Raw!A5:BC10127,MATCH(J8,Raw!A3:BC3,0), 0)/24/60,"-")</f>
        <v>5.9378458075549527E-2</v>
      </c>
      <c r="K121" s="385">
        <f>IFERROR(VLOOKUP( CONCATENATE(D121,F7,E121), Raw!A5:BC10127,MATCH(K8,Raw!A3:BC3,0), 0)/24/60,"-")</f>
        <v>5.1303537296916647E-2</v>
      </c>
      <c r="L121" s="405">
        <f>IFERROR(VLOOKUP( CONCATENATE(D121,F7,E121), Raw!A5:BC10127,MATCH(L8,Raw!A3:BC3,0), 0)/24/60,"-")</f>
        <v>9.3005256274835274E-2</v>
      </c>
      <c r="M121" s="383">
        <f>IFERROR(VLOOKUP( CONCATENATE($D121,$F$7,$E121), Raw!$A$5:$BC$10127,MATCH(M$8,Raw!$A$3:$BC$3,0), 0), "-")</f>
        <v>5018</v>
      </c>
      <c r="N121" s="385">
        <f>IFERROR(VLOOKUP( CONCATENATE($D121,$F$7,$E121), Raw!$A$5:$BC$10127,MATCH(N$8,Raw!$A$3:$BC$3,0), 0)/24/60,"-")</f>
        <v>5.7127632190779862E-2</v>
      </c>
      <c r="O121" s="385">
        <f>IFERROR(VLOOKUP( CONCATENATE($D121,$F$7,$E121), Raw!$A$5:$BC$10127,MATCH(O$8,Raw!$A$3:$BC$3,0), 0)/24/60,"-")</f>
        <v>2.5630507949160799E-2</v>
      </c>
      <c r="P121" s="405">
        <f>IFERROR(VLOOKUP( CONCATENATE($D121,$F$7,$E121), Raw!$A$5:$BC$10127,MATCH(P$8,Raw!$A$3:$BC$3,0), 0)/24/60,"-")</f>
        <v>0.14594432266064392</v>
      </c>
      <c r="Q121" s="404">
        <f>IFERROR(VLOOKUP( CONCATENATE($D121,$F$7,$E121), Raw!$A$5:$BC$10127,MATCH(Q$8,Raw!$A$3:$BC$3,0), 0), "-")</f>
        <v>681</v>
      </c>
      <c r="R121" s="385">
        <f>IFERROR(VLOOKUP( CONCATENATE($D121,$F$7,$E121), Raw!$A$5:$BC$10127,MATCH(R$8,Raw!$A$3:$BC$3,0), 0)/24/60,"-")</f>
        <v>3.9084271496165765E-2</v>
      </c>
      <c r="S121" s="385">
        <f>IFERROR(VLOOKUP( CONCATENATE($D121,$F$7,$E121), Raw!$A$5:$BC$10127,MATCH(S$8,Raw!$A$3:$BC$3,0), 0)/24/60,"-")</f>
        <v>3.4451990536792293E-2</v>
      </c>
      <c r="T121" s="397">
        <f>IFERROR(VLOOKUP( CONCATENATE($D121,$F$7,$E121), Raw!$A$5:$BC$10127,MATCH(T$8,Raw!$A$3:$BC$3,0), 0)/24/60,"-")</f>
        <v>6.4168298254201339E-2</v>
      </c>
      <c r="U121" s="251"/>
      <c r="V121" s="252"/>
      <c r="W121" s="143"/>
    </row>
    <row r="122" spans="1:23" outlineLevel="1" x14ac:dyDescent="0.2">
      <c r="A122" s="248">
        <f t="shared" si="18"/>
        <v>43770</v>
      </c>
      <c r="B122" s="27"/>
      <c r="C122" s="26" t="s">
        <v>174</v>
      </c>
      <c r="D122" s="451" t="str">
        <f t="shared" si="23"/>
        <v>2019-20</v>
      </c>
      <c r="E122" s="452">
        <f t="shared" si="16"/>
        <v>11</v>
      </c>
      <c r="F122" s="153">
        <f>IFERROR(VLOOKUP( CONCATENATE($D122,$F$7,$E122), Raw!$A$5:$BC$10127,MATCH(F$9,Raw!$A$3:$BC$3,0), 0), "-")</f>
        <v>8898</v>
      </c>
      <c r="G122" s="156">
        <f>IFERROR(VLOOKUP( CONCATENATE($D122,$F$7,$E122), Raw!$A$5:$BC$10127,MATCH(G$9,Raw!$A$3:$BC$3,0), 0), "-")</f>
        <v>8645</v>
      </c>
      <c r="H122" s="71">
        <f>IF( ISERROR(G122/F122), "-", G122/F122)</f>
        <v>0.97156664418970551</v>
      </c>
      <c r="I122" s="383">
        <f>IFERROR(VLOOKUP( CONCATENATE($D122,$F$7,$E122), Raw!$A$5:$BC$10127,MATCH(I$8,Raw!$A$3:$BC$3,0), 0), "-")</f>
        <v>4288</v>
      </c>
      <c r="J122" s="385">
        <f>IFERROR(VLOOKUP( CONCATENATE(D122,F7,E122), Raw!A5:BC10127,MATCH(J8,Raw!A3:BC3,0), 0)/24/60,"-")</f>
        <v>6.1148975176202332E-2</v>
      </c>
      <c r="K122" s="385">
        <f>IFERROR(VLOOKUP( CONCATENATE(D122,F7,E122), Raw!A5:BC10127,MATCH(K8,Raw!A3:BC3,0), 0)/24/60,"-")</f>
        <v>5.2095317682421233E-2</v>
      </c>
      <c r="L122" s="405">
        <f>IFERROR(VLOOKUP( CONCATENATE(D122,F7,E122), Raw!A5:BC10127,MATCH(L8,Raw!A3:BC3,0), 0)/24/60,"-")</f>
        <v>9.5021636608623561E-2</v>
      </c>
      <c r="M122" s="383">
        <f>IFERROR(VLOOKUP( CONCATENATE($D122,$F$7,$E122), Raw!$A$5:$BC$10127,MATCH(M$8,Raw!$A$3:$BC$3,0), 0), "-")</f>
        <v>4905</v>
      </c>
      <c r="N122" s="385">
        <f>IFERROR(VLOOKUP( CONCATENATE($D122,$F$7,$E122), Raw!$A$5:$BC$10127,MATCH(N$8,Raw!$A$3:$BC$3,0), 0)/24/60,"-")</f>
        <v>5.7535932721712535E-2</v>
      </c>
      <c r="O122" s="385">
        <f>IFERROR(VLOOKUP( CONCATENATE($D122,$F$7,$E122), Raw!$A$5:$BC$10127,MATCH(O$8,Raw!$A$3:$BC$3,0), 0)/24/60,"-")</f>
        <v>2.6437450447389283E-2</v>
      </c>
      <c r="P122" s="405">
        <f>IFERROR(VLOOKUP( CONCATENATE($D122,$F$7,$E122), Raw!$A$5:$BC$10127,MATCH(P$8,Raw!$A$3:$BC$3,0), 0)/24/60,"-")</f>
        <v>0.15096160380564053</v>
      </c>
      <c r="Q122" s="404">
        <f>IFERROR(VLOOKUP( CONCATENATE($D122,$F$7,$E122), Raw!$A$5:$BC$10127,MATCH(Q$8,Raw!$A$3:$BC$3,0), 0), "-")</f>
        <v>679</v>
      </c>
      <c r="R122" s="385">
        <f>IFERROR(VLOOKUP( CONCATENATE($D122,$F$7,$E122), Raw!$A$5:$BC$10127,MATCH(R$8,Raw!$A$3:$BC$3,0), 0)/24/60,"-")</f>
        <v>4.0465860742922591E-2</v>
      </c>
      <c r="S122" s="385">
        <f>IFERROR(VLOOKUP( CONCATENATE($D122,$F$7,$E122), Raw!$A$5:$BC$10127,MATCH(S$8,Raw!$A$3:$BC$3,0), 0)/24/60,"-")</f>
        <v>3.5366552119129438E-2</v>
      </c>
      <c r="T122" s="397">
        <f>IFERROR(VLOOKUP( CONCATENATE($D122,$F$7,$E122), Raw!$A$5:$BC$10127,MATCH(T$8,Raw!$A$3:$BC$3,0), 0)/24/60,"-")</f>
        <v>6.7630093274423167E-2</v>
      </c>
      <c r="U122" s="251"/>
      <c r="V122" s="252"/>
      <c r="W122" s="143"/>
    </row>
    <row r="123" spans="1:23" outlineLevel="1" x14ac:dyDescent="0.2">
      <c r="A123" s="248">
        <f t="shared" si="18"/>
        <v>43800</v>
      </c>
      <c r="B123" s="27"/>
      <c r="C123" s="26" t="s">
        <v>175</v>
      </c>
      <c r="D123" s="451" t="str">
        <f t="shared" si="23"/>
        <v>2019-20</v>
      </c>
      <c r="E123" s="452">
        <f t="shared" si="16"/>
        <v>12</v>
      </c>
      <c r="F123" s="153" t="s">
        <v>80</v>
      </c>
      <c r="G123" s="156" t="s">
        <v>80</v>
      </c>
      <c r="H123" s="71" t="s">
        <v>80</v>
      </c>
      <c r="I123" s="383">
        <f>IFERROR(VLOOKUP( CONCATENATE($D123,$F$7,$E123), Raw!$A$5:$BC$10127,MATCH(I$8,Raw!$A$3:$BC$3,0), 0), "-")</f>
        <v>4349</v>
      </c>
      <c r="J123" s="385">
        <f>IFERROR(VLOOKUP( CONCATENATE(D123,F7,E123), Raw!A5:BC10127,MATCH(J8,Raw!A3:BC3,0), 0)/24/60,"-")</f>
        <v>6.1826872716588738E-2</v>
      </c>
      <c r="K123" s="385">
        <f>IFERROR(VLOOKUP( CONCATENATE(D123,F7,E123), Raw!A5:BC10127,MATCH(K8,Raw!A3:BC3,0), 0)/24/60,"-")</f>
        <v>5.2723646559873279E-2</v>
      </c>
      <c r="L123" s="405">
        <f>IFERROR(VLOOKUP( CONCATENATE(D123,F7,E123), Raw!A5:BC10127,MATCH(L8,Raw!A3:BC3,0), 0)/24/60,"-")</f>
        <v>9.5112222477708799E-2</v>
      </c>
      <c r="M123" s="383">
        <f>IFERROR(VLOOKUP( CONCATENATE($D123,$F$7,$E123), Raw!$A$5:$BC$10127,MATCH(M$8,Raw!$A$3:$BC$3,0), 0), "-")</f>
        <v>4990</v>
      </c>
      <c r="N123" s="385">
        <f>IFERROR(VLOOKUP( CONCATENATE($D123,$F$7,$E123), Raw!$A$5:$BC$10127,MATCH(N$8,Raw!$A$3:$BC$3,0), 0)/24/60,"-")</f>
        <v>5.7958931752393666E-2</v>
      </c>
      <c r="O123" s="385">
        <f>IFERROR(VLOOKUP( CONCATENATE($D123,$F$7,$E123), Raw!$A$5:$BC$10127,MATCH(O$8,Raw!$A$3:$BC$3,0), 0)/24/60,"-")</f>
        <v>2.554678802048542E-2</v>
      </c>
      <c r="P123" s="405">
        <f>IFERROR(VLOOKUP( CONCATENATE($D123,$F$7,$E123), Raw!$A$5:$BC$10127,MATCH(P$8,Raw!$A$3:$BC$3,0), 0)/24/60,"-")</f>
        <v>0.15352955911823646</v>
      </c>
      <c r="Q123" s="404">
        <f>IFERROR(VLOOKUP( CONCATENATE($D123,$F$7,$E123), Raw!$A$5:$BC$10127,MATCH(Q$8,Raw!$A$3:$BC$3,0), 0), "-")</f>
        <v>712</v>
      </c>
      <c r="R123" s="385">
        <f>IFERROR(VLOOKUP( CONCATENATE($D123,$F$7,$E123), Raw!$A$5:$BC$10127,MATCH(R$8,Raw!$A$3:$BC$3,0), 0)/24/60,"-")</f>
        <v>4.0484843164793997E-2</v>
      </c>
      <c r="S123" s="385">
        <f>IFERROR(VLOOKUP( CONCATENATE($D123,$F$7,$E123), Raw!$A$5:$BC$10127,MATCH(S$8,Raw!$A$3:$BC$3,0), 0)/24/60,"-")</f>
        <v>3.493289637952559E-2</v>
      </c>
      <c r="T123" s="397">
        <f>IFERROR(VLOOKUP( CONCATENATE($D123,$F$7,$E123), Raw!$A$5:$BC$10127,MATCH(T$8,Raw!$A$3:$BC$3,0), 0)/24/60,"-")</f>
        <v>6.7364037141073668E-2</v>
      </c>
      <c r="U123" s="251"/>
      <c r="V123" s="252"/>
      <c r="W123" s="143"/>
    </row>
    <row r="124" spans="1:23" outlineLevel="1" x14ac:dyDescent="0.2">
      <c r="A124" s="248">
        <f t="shared" si="18"/>
        <v>43831</v>
      </c>
      <c r="B124" s="27"/>
      <c r="C124" s="26" t="s">
        <v>176</v>
      </c>
      <c r="D124" s="451" t="str">
        <f t="shared" si="23"/>
        <v>2019-20</v>
      </c>
      <c r="E124" s="452">
        <f t="shared" si="16"/>
        <v>1</v>
      </c>
      <c r="F124" s="153" t="s">
        <v>80</v>
      </c>
      <c r="G124" s="156" t="s">
        <v>80</v>
      </c>
      <c r="H124" s="71" t="s">
        <v>80</v>
      </c>
      <c r="I124" s="383">
        <f>IFERROR(VLOOKUP( CONCATENATE($D124,$F$7,$E124), Raw!$A$5:$BC$10127,MATCH(I$8,Raw!$A$3:$BC$3,0), 0), "-")</f>
        <v>4475</v>
      </c>
      <c r="J124" s="385">
        <f>IFERROR(VLOOKUP( CONCATENATE(D124,F7,E124), Raw!A5:BC10127,MATCH(J8,Raw!A3:BC3,0), 0)/24/60,"-")</f>
        <v>5.5993202979515828E-2</v>
      </c>
      <c r="K124" s="385">
        <f>IFERROR(VLOOKUP( CONCATENATE(D124,F7,E124), Raw!A5:BC10127,MATCH(K8,Raw!A3:BC3,0), 0)/24/60,"-")</f>
        <v>4.9134078212290502E-2</v>
      </c>
      <c r="L124" s="405">
        <f>IFERROR(VLOOKUP( CONCATENATE(D124,F7,E124), Raw!A5:BC10127,MATCH(L8,Raw!A3:BC3,0), 0)/24/60,"-")</f>
        <v>8.5771880819366847E-2</v>
      </c>
      <c r="M124" s="383">
        <f>IFERROR(VLOOKUP( CONCATENATE($D124,$F$7,$E124), Raw!$A$5:$BC$10127,MATCH(M$8,Raw!$A$3:$BC$3,0), 0), "-")</f>
        <v>5127</v>
      </c>
      <c r="N124" s="385">
        <f>IFERROR(VLOOKUP( CONCATENATE($D124,$F$7,$E124), Raw!$A$5:$BC$10127,MATCH(N$8,Raw!$A$3:$BC$3,0), 0)/24/60,"-")</f>
        <v>5.6109404460048105E-2</v>
      </c>
      <c r="O124" s="385">
        <f>IFERROR(VLOOKUP( CONCATENATE($D124,$F$7,$E124), Raw!$A$5:$BC$10127,MATCH(O$8,Raw!$A$3:$BC$3,0), 0)/24/60,"-")</f>
        <v>2.5708395639641984E-2</v>
      </c>
      <c r="P124" s="405">
        <f>IFERROR(VLOOKUP( CONCATENATE($D124,$F$7,$E124), Raw!$A$5:$BC$10127,MATCH(P$8,Raw!$A$3:$BC$3,0), 0)/24/60,"-")</f>
        <v>0.14632135426825305</v>
      </c>
      <c r="Q124" s="404">
        <f>IFERROR(VLOOKUP( CONCATENATE($D124,$F$7,$E124), Raw!$A$5:$BC$10127,MATCH(Q$8,Raw!$A$3:$BC$3,0), 0), "-")</f>
        <v>766</v>
      </c>
      <c r="R124" s="385">
        <f>IFERROR(VLOOKUP( CONCATENATE($D124,$F$7,$E124), Raw!$A$5:$BC$10127,MATCH(R$8,Raw!$A$3:$BC$3,0), 0)/24/60,"-")</f>
        <v>4.0227190310414856E-2</v>
      </c>
      <c r="S124" s="385">
        <f>IFERROR(VLOOKUP( CONCATENATE($D124,$F$7,$E124), Raw!$A$5:$BC$10127,MATCH(S$8,Raw!$A$3:$BC$3,0), 0)/24/60,"-")</f>
        <v>3.5423919350159559E-2</v>
      </c>
      <c r="T124" s="397">
        <f>IFERROR(VLOOKUP( CONCATENATE($D124,$F$7,$E124), Raw!$A$5:$BC$10127,MATCH(T$8,Raw!$A$3:$BC$3,0), 0)/24/60,"-")</f>
        <v>6.4723854076008128E-2</v>
      </c>
      <c r="U124" s="251"/>
      <c r="V124" s="252"/>
      <c r="W124" s="143"/>
    </row>
    <row r="125" spans="1:23" outlineLevel="1" x14ac:dyDescent="0.2">
      <c r="A125" s="248">
        <f t="shared" si="18"/>
        <v>43862</v>
      </c>
      <c r="B125" s="27"/>
      <c r="C125" s="26" t="s">
        <v>177</v>
      </c>
      <c r="D125" s="451" t="str">
        <f t="shared" si="23"/>
        <v>2019-20</v>
      </c>
      <c r="E125" s="452">
        <f t="shared" si="16"/>
        <v>2</v>
      </c>
      <c r="F125" s="153">
        <f>IFERROR(VLOOKUP( CONCATENATE($D125,$F$7,$E125), Raw!$A$5:$BC$10127,MATCH(F$9,Raw!$A$3:$BC$3,0), 0), "-")</f>
        <v>8489</v>
      </c>
      <c r="G125" s="156">
        <f>IFERROR(VLOOKUP( CONCATENATE($D125,$F$7,$E125), Raw!$A$5:$BC$10127,MATCH(G$9,Raw!$A$3:$BC$3,0), 0), "-")</f>
        <v>8346</v>
      </c>
      <c r="H125" s="71">
        <f>IF( ISERROR(G125/F125), "-", G125/F125)</f>
        <v>0.98315467075038288</v>
      </c>
      <c r="I125" s="383">
        <f>IFERROR(VLOOKUP( CONCATENATE($D125,$F$7,$E125), Raw!$A$5:$BC$10127,MATCH(I$8,Raw!$A$3:$BC$3,0), 0), "-")</f>
        <v>4035</v>
      </c>
      <c r="J125" s="385">
        <f>IFERROR(VLOOKUP( CONCATENATE(D125,F7,E125), Raw!A5:BC10127,MATCH(J8,Raw!A3:BC3,0), 0)/24/60,"-")</f>
        <v>5.5748829684703287E-2</v>
      </c>
      <c r="K125" s="385">
        <f>IFERROR(VLOOKUP( CONCATENATE(D125,F7,E125), Raw!A5:BC10127,MATCH(K8,Raw!A3:BC3,0), 0)/24/60,"-")</f>
        <v>4.984131901418147E-2</v>
      </c>
      <c r="L125" s="405">
        <f>IFERROR(VLOOKUP( CONCATENATE(D125,F7,E125), Raw!A5:BC10127,MATCH(L8,Raw!A3:BC3,0), 0)/24/60,"-")</f>
        <v>8.348822800495663E-2</v>
      </c>
      <c r="M125" s="383">
        <f>IFERROR(VLOOKUP( CONCATENATE($D125,$F$7,$E125), Raw!$A$5:$BC$10127,MATCH(M$8,Raw!$A$3:$BC$3,0), 0), "-")</f>
        <v>4697</v>
      </c>
      <c r="N125" s="385">
        <f>IFERROR(VLOOKUP( CONCATENATE($D125,$F$7,$E125), Raw!$A$5:$BC$10127,MATCH(N$8,Raw!$A$3:$BC$3,0), 0)/24/60,"-")</f>
        <v>5.5181454474487267E-2</v>
      </c>
      <c r="O125" s="385">
        <f>IFERROR(VLOOKUP( CONCATENATE($D125,$F$7,$E125), Raw!$A$5:$BC$10127,MATCH(O$8,Raw!$A$3:$BC$3,0), 0)/24/60,"-")</f>
        <v>2.5305602867078277E-2</v>
      </c>
      <c r="P125" s="405">
        <f>IFERROR(VLOOKUP( CONCATENATE($D125,$F$7,$E125), Raw!$A$5:$BC$10127,MATCH(P$8,Raw!$A$3:$BC$3,0), 0)/24/60,"-")</f>
        <v>0.14168278215409363</v>
      </c>
      <c r="Q125" s="404">
        <f>IFERROR(VLOOKUP( CONCATENATE($D125,$F$7,$E125), Raw!$A$5:$BC$10127,MATCH(Q$8,Raw!$A$3:$BC$3,0), 0), "-")</f>
        <v>640</v>
      </c>
      <c r="R125" s="385">
        <f>IFERROR(VLOOKUP( CONCATENATE($D125,$F$7,$E125), Raw!$A$5:$BC$10127,MATCH(R$8,Raw!$A$3:$BC$3,0), 0)/24/60,"-")</f>
        <v>4.1185004340277769E-2</v>
      </c>
      <c r="S125" s="385">
        <f>IFERROR(VLOOKUP( CONCATENATE($D125,$F$7,$E125), Raw!$A$5:$BC$10127,MATCH(S$8,Raw!$A$3:$BC$3,0), 0)/24/60,"-")</f>
        <v>3.5321180555555554E-2</v>
      </c>
      <c r="T125" s="397">
        <f>IFERROR(VLOOKUP( CONCATENATE($D125,$F$7,$E125), Raw!$A$5:$BC$10127,MATCH(T$8,Raw!$A$3:$BC$3,0), 0)/24/60,"-")</f>
        <v>6.7330729166666672E-2</v>
      </c>
      <c r="U125" s="251"/>
      <c r="V125" s="252"/>
      <c r="W125" s="143"/>
    </row>
    <row r="126" spans="1:23" outlineLevel="1" x14ac:dyDescent="0.2">
      <c r="A126" s="248">
        <f t="shared" si="18"/>
        <v>43891</v>
      </c>
      <c r="B126" s="27"/>
      <c r="C126" s="26" t="s">
        <v>178</v>
      </c>
      <c r="D126" s="451" t="str">
        <f t="shared" si="23"/>
        <v>2019-20</v>
      </c>
      <c r="E126" s="452">
        <f t="shared" si="16"/>
        <v>3</v>
      </c>
      <c r="F126" s="153" t="s">
        <v>80</v>
      </c>
      <c r="G126" s="156" t="s">
        <v>80</v>
      </c>
      <c r="H126" s="71" t="s">
        <v>80</v>
      </c>
      <c r="I126" s="383">
        <f>IFERROR(VLOOKUP( CONCATENATE($D126,$F$7,$E126), Raw!$A$5:$BC$10127,MATCH(I$8,Raw!$A$3:$BC$3,0), 0), "-")</f>
        <v>3845</v>
      </c>
      <c r="J126" s="385">
        <f>IFERROR(VLOOKUP( CONCATENATE(D126,F7,E126), Raw!A5:BC10127,MATCH(J8,Raw!A3:BC3,0), 0)/24/60,"-")</f>
        <v>5.9780577228724173E-2</v>
      </c>
      <c r="K126" s="385">
        <f>IFERROR(VLOOKUP( CONCATENATE(D126,F7,E126), Raw!A5:BC10127,MATCH(K8,Raw!A3:BC3,0), 0)/24/60,"-")</f>
        <v>5.2255996243317435E-2</v>
      </c>
      <c r="L126" s="405">
        <f>IFERROR(VLOOKUP( CONCATENATE(D126,F7,E126), Raw!A5:BC10127,MATCH(L8,Raw!A3:BC3,0), 0)/24/60,"-")</f>
        <v>9.2495484756538057E-2</v>
      </c>
      <c r="M126" s="383">
        <f>IFERROR(VLOOKUP( CONCATENATE($D126,$F$7,$E126), Raw!$A$5:$BC$10127,MATCH(M$8,Raw!$A$3:$BC$3,0), 0), "-")</f>
        <v>4472</v>
      </c>
      <c r="N126" s="385">
        <f>IFERROR(VLOOKUP( CONCATENATE($D126,$F$7,$E126), Raw!$A$5:$BC$10127,MATCH(N$8,Raw!$A$3:$BC$3,0), 0)/24/60,"-")</f>
        <v>5.1586258944543842E-2</v>
      </c>
      <c r="O126" s="385">
        <f>IFERROR(VLOOKUP( CONCATENATE($D126,$F$7,$E126), Raw!$A$5:$BC$10127,MATCH(O$8,Raw!$A$3:$BC$3,0), 0)/24/60,"-")</f>
        <v>2.61196208507255E-2</v>
      </c>
      <c r="P126" s="405">
        <f>IFERROR(VLOOKUP( CONCATENATE($D126,$F$7,$E126), Raw!$A$5:$BC$10127,MATCH(P$8,Raw!$A$3:$BC$3,0), 0)/24/60,"-")</f>
        <v>0.12048409237726099</v>
      </c>
      <c r="Q126" s="404">
        <f>IFERROR(VLOOKUP( CONCATENATE($D126,$F$7,$E126), Raw!$A$5:$BC$10127,MATCH(Q$8,Raw!$A$3:$BC$3,0), 0), "-")</f>
        <v>623</v>
      </c>
      <c r="R126" s="385">
        <f>IFERROR(VLOOKUP( CONCATENATE($D126,$F$7,$E126), Raw!$A$5:$BC$10127,MATCH(R$8,Raw!$A$3:$BC$3,0), 0)/24/60,"-")</f>
        <v>4.1543494738719468E-2</v>
      </c>
      <c r="S126" s="385">
        <f>IFERROR(VLOOKUP( CONCATENATE($D126,$F$7,$E126), Raw!$A$5:$BC$10127,MATCH(S$8,Raw!$A$3:$BC$3,0), 0)/24/60,"-")</f>
        <v>3.5502496878901377E-2</v>
      </c>
      <c r="T126" s="397">
        <f>IFERROR(VLOOKUP( CONCATENATE($D126,$F$7,$E126), Raw!$A$5:$BC$10127,MATCH(T$8,Raw!$A$3:$BC$3,0), 0)/24/60,"-")</f>
        <v>7.4381353665061531E-2</v>
      </c>
      <c r="U126" s="251"/>
      <c r="V126" s="252"/>
      <c r="W126" s="143"/>
    </row>
    <row r="127" spans="1:23" x14ac:dyDescent="0.2">
      <c r="A127" s="248"/>
      <c r="B127" s="31"/>
      <c r="C127" s="30" t="s">
        <v>195</v>
      </c>
      <c r="D127" s="453"/>
      <c r="E127" s="611"/>
      <c r="F127" s="154">
        <f>SUM(F115:F126)</f>
        <v>34599</v>
      </c>
      <c r="G127" s="157">
        <f>SUM(G115:G126)</f>
        <v>33892</v>
      </c>
      <c r="H127" s="72">
        <f>IF( ISERROR(G127/F127), "-", G127/F127)</f>
        <v>0.97956588340703488</v>
      </c>
      <c r="I127" s="171">
        <f>IFERROR(SUM(I115:I126), "-")</f>
        <v>47802</v>
      </c>
      <c r="J127" s="276">
        <f>IFERROR(SUMPRODUCT(I115:I126,J115:J126)/I127,"-")</f>
        <v>5.8068444370063553E-2</v>
      </c>
      <c r="K127" s="276">
        <f>IFERROR(SUMPRODUCT(I115:I126,K115:K126)/I127,"-")</f>
        <v>5.0548874349748266E-2</v>
      </c>
      <c r="L127" s="277">
        <f>IFERROR(SUMPRODUCT(I115:I126,L115:L126)/I127,"-")</f>
        <v>8.9207727245257065E-2</v>
      </c>
      <c r="M127" s="171">
        <f>IFERROR(SUM(M115:M126), "-")</f>
        <v>58678</v>
      </c>
      <c r="N127" s="276">
        <f>IFERROR(SUMPRODUCT(M115:M126,N115:N126)/M127,"-")</f>
        <v>5.6381282640474761E-2</v>
      </c>
      <c r="O127" s="276">
        <f>IFERROR(SUMPRODUCT(M115:M126,O115:O126)/M127,"-")</f>
        <v>2.6303340784545416E-2</v>
      </c>
      <c r="P127" s="277">
        <f>IFERROR(SUMPRODUCT(M115:M126,P115:P126)/M127,"-")</f>
        <v>0.14336634423842368</v>
      </c>
      <c r="Q127" s="237">
        <f>IFERROR(SUM(Q115:Q126), "-")</f>
        <v>8194</v>
      </c>
      <c r="R127" s="276">
        <f>IFERROR(SUMPRODUCT(Q115:Q126,R115:R126)/Q127,"-")</f>
        <v>4.0620237029805009E-2</v>
      </c>
      <c r="S127" s="276">
        <f>IFERROR(SUMPRODUCT(Q115:Q126,S115:S126)/Q127,"-")</f>
        <v>3.5064189922165263E-2</v>
      </c>
      <c r="T127" s="398">
        <f>IFERROR(SUMPRODUCT(Q115:Q126,T115:T126)/Q127,"-")</f>
        <v>6.7851052938464454E-2</v>
      </c>
      <c r="U127" s="253"/>
      <c r="V127" s="254"/>
      <c r="W127" s="144"/>
    </row>
    <row r="128" spans="1:23" outlineLevel="1" x14ac:dyDescent="0.2">
      <c r="A128" s="248">
        <f>DATE(LEFT(D128,4)+IF(E128&lt;4,1,0),E128,1)</f>
        <v>43922</v>
      </c>
      <c r="B128" s="27" t="s">
        <v>196</v>
      </c>
      <c r="C128" s="26" t="s">
        <v>167</v>
      </c>
      <c r="D128" s="449" t="str">
        <f t="shared" ref="D128:D139" si="24">IF(B128="",D127,LEFT(B128,7))</f>
        <v>2020-21</v>
      </c>
      <c r="E128" s="450">
        <f t="shared" si="16"/>
        <v>4</v>
      </c>
      <c r="F128" s="387" t="s">
        <v>80</v>
      </c>
      <c r="G128" s="391" t="s">
        <v>80</v>
      </c>
      <c r="H128" s="71" t="s">
        <v>80</v>
      </c>
      <c r="I128" s="383">
        <f>IFERROR(VLOOKUP( CONCATENATE($D128,$F$7,$E128), Raw!$A$5:$BC$10127,MATCH(I$8,Raw!$A$3:$BC$3,0), 0), "-")</f>
        <v>3254</v>
      </c>
      <c r="J128" s="385">
        <f>IFERROR(VLOOKUP( CONCATENATE(D128,F7,E128), Raw!A5:BC10127,MATCH(J8,Raw!A3:BC3,0), 0)/24/60,"-")</f>
        <v>5.4352058150652201E-2</v>
      </c>
      <c r="K128" s="385">
        <f>IFERROR(VLOOKUP( CONCATENATE(D128,F7,E128), Raw!A5:BC10127,MATCH(K8,Raw!A3:BC3,0), 0)/24/60,"-")</f>
        <v>4.9434456737007443E-2</v>
      </c>
      <c r="L128" s="405">
        <f>IFERROR(VLOOKUP( CONCATENATE(D128,F7,E128), Raw!A5:BC10127,MATCH(L8,Raw!A3:BC3,0), 0)/24/60,"-")</f>
        <v>7.9880958478453862E-2</v>
      </c>
      <c r="M128" s="383">
        <f>IFERROR(VLOOKUP( CONCATENATE($D128,$F$7,$E128), Raw!$A$5:$BC$10127,MATCH(M$8,Raw!$A$3:$BC$3,0), 0), "-")</f>
        <v>3727</v>
      </c>
      <c r="N128" s="385">
        <f>IFERROR(VLOOKUP( CONCATENATE($D128,$F$7,$E128), Raw!$A$5:$BC$10127,MATCH(N$8,Raw!$A$3:$BC$3,0), 0)/24/60,"-")</f>
        <v>4.8846126613600452E-2</v>
      </c>
      <c r="O128" s="385">
        <f>IFERROR(VLOOKUP( CONCATENATE($D128,$F$7,$E128), Raw!$A$5:$BC$10127,MATCH(O$8,Raw!$A$3:$BC$3,0), 0)/24/60,"-")</f>
        <v>2.893804221447098E-2</v>
      </c>
      <c r="P128" s="405">
        <f>IFERROR(VLOOKUP( CONCATENATE($D128,$F$7,$E128), Raw!$A$5:$BC$10127,MATCH(P$8,Raw!$A$3:$BC$3,0), 0)/24/60,"-")</f>
        <v>0.10769199236800525</v>
      </c>
      <c r="Q128" s="404">
        <f>IFERROR(VLOOKUP( CONCATENATE($D128,$F$7,$E128), Raw!$A$5:$BC$10127,MATCH(Q$8,Raw!$A$3:$BC$3,0), 0), "-")</f>
        <v>512</v>
      </c>
      <c r="R128" s="385">
        <f>IFERROR(VLOOKUP( CONCATENATE($D128,$F$7,$E128), Raw!$A$5:$BC$10127,MATCH(R$8,Raw!$A$3:$BC$3,0), 0)/24/60,"-")</f>
        <v>4.192070855034722E-2</v>
      </c>
      <c r="S128" s="385">
        <f>IFERROR(VLOOKUP( CONCATENATE($D128,$F$7,$E128), Raw!$A$5:$BC$10127,MATCH(S$8,Raw!$A$3:$BC$3,0), 0)/24/60,"-")</f>
        <v>3.7642415364583334E-2</v>
      </c>
      <c r="T128" s="397">
        <f>IFERROR(VLOOKUP( CONCATENATE($D128,$F$7,$E128), Raw!$A$5:$BC$10127,MATCH(T$8,Raw!$A$3:$BC$3,0), 0)/24/60,"-")</f>
        <v>6.5410698784722221E-2</v>
      </c>
      <c r="U128" s="251"/>
      <c r="V128" s="252"/>
      <c r="W128" s="143"/>
    </row>
    <row r="129" spans="1:23" outlineLevel="1" x14ac:dyDescent="0.2">
      <c r="A129" s="248">
        <f t="shared" si="18"/>
        <v>43952</v>
      </c>
      <c r="B129" s="27"/>
      <c r="C129" s="26" t="s">
        <v>168</v>
      </c>
      <c r="D129" s="451" t="str">
        <f t="shared" si="24"/>
        <v>2020-21</v>
      </c>
      <c r="E129" s="452">
        <f t="shared" si="16"/>
        <v>5</v>
      </c>
      <c r="F129" s="153">
        <f>IFERROR(VLOOKUP( CONCATENATE($D129,$F$7,$E129), Raw!$A$5:$BC$10127,MATCH(F$9,Raw!$A$3:$BC$3,0), 0), "-")</f>
        <v>9038</v>
      </c>
      <c r="G129" s="156">
        <f>IFERROR(VLOOKUP( CONCATENATE($D129,$F$7,$E129), Raw!$A$5:$BC$10127,MATCH(G$9,Raw!$A$3:$BC$3,0), 0), "-")</f>
        <v>8857</v>
      </c>
      <c r="H129" s="71">
        <f>IF( ISERROR(G129/F129), "-", G129/F129)</f>
        <v>0.97997344545253373</v>
      </c>
      <c r="I129" s="383">
        <f>IFERROR(VLOOKUP( CONCATENATE($D129,$F$7,$E129), Raw!$A$5:$BC$10127,MATCH(I$8,Raw!$A$3:$BC$3,0), 0), "-")</f>
        <v>3566</v>
      </c>
      <c r="J129" s="385">
        <f>IFERROR(VLOOKUP( CONCATENATE(D129,F7,E129), Raw!A5:BC10127,MATCH(J8,Raw!A3:BC3,0), 0)/24/60,"-")</f>
        <v>5.1270330902972519E-2</v>
      </c>
      <c r="K129" s="385">
        <f>IFERROR(VLOOKUP( CONCATENATE(D129,F7,E129), Raw!A5:BC10127,MATCH(K8,Raw!A3:BC3,0), 0)/24/60,"-")</f>
        <v>4.7366914376518979E-2</v>
      </c>
      <c r="L129" s="405">
        <f>IFERROR(VLOOKUP( CONCATENATE(D129,F7,E129), Raw!A5:BC10127,MATCH(L8,Raw!A3:BC3,0), 0)/24/60,"-")</f>
        <v>7.5102628217112236E-2</v>
      </c>
      <c r="M129" s="383">
        <f>IFERROR(VLOOKUP( CONCATENATE($D129,$F$7,$E129), Raw!$A$5:$BC$10127,MATCH(M$8,Raw!$A$3:$BC$3,0), 0), "-")</f>
        <v>4137</v>
      </c>
      <c r="N129" s="385">
        <f>IFERROR(VLOOKUP( CONCATENATE($D129,$F$7,$E129), Raw!$A$5:$BC$10127,MATCH(N$8,Raw!$A$3:$BC$3,0), 0)/24/60,"-")</f>
        <v>5.1360083796632025E-2</v>
      </c>
      <c r="O129" s="385">
        <f>IFERROR(VLOOKUP( CONCATENATE($D129,$F$7,$E129), Raw!$A$5:$BC$10127,MATCH(O$8,Raw!$A$3:$BC$3,0), 0)/24/60,"-")</f>
        <v>2.8941899658904736E-2</v>
      </c>
      <c r="P129" s="405">
        <f>IFERROR(VLOOKUP( CONCATENATE($D129,$F$7,$E129), Raw!$A$5:$BC$10127,MATCH(P$8,Raw!$A$3:$BC$3,0), 0)/24/60,"-")</f>
        <v>0.11255740875030214</v>
      </c>
      <c r="Q129" s="404">
        <f>IFERROR(VLOOKUP( CONCATENATE($D129,$F$7,$E129), Raw!$A$5:$BC$10127,MATCH(Q$8,Raw!$A$3:$BC$3,0), 0), "-")</f>
        <v>536</v>
      </c>
      <c r="R129" s="385">
        <f>IFERROR(VLOOKUP( CONCATENATE($D129,$F$7,$E129), Raw!$A$5:$BC$10127,MATCH(R$8,Raw!$A$3:$BC$3,0), 0)/24/60,"-")</f>
        <v>4.1116293532338304E-2</v>
      </c>
      <c r="S129" s="385">
        <f>IFERROR(VLOOKUP( CONCATENATE($D129,$F$7,$E129), Raw!$A$5:$BC$10127,MATCH(S$8,Raw!$A$3:$BC$3,0), 0)/24/60,"-")</f>
        <v>3.6901430348258706E-2</v>
      </c>
      <c r="T129" s="397">
        <f>IFERROR(VLOOKUP( CONCATENATE($D129,$F$7,$E129), Raw!$A$5:$BC$10127,MATCH(T$8,Raw!$A$3:$BC$3,0), 0)/24/60,"-")</f>
        <v>6.6851938225538976E-2</v>
      </c>
      <c r="U129" s="251"/>
      <c r="V129" s="252"/>
      <c r="W129" s="143"/>
    </row>
    <row r="130" spans="1:23" outlineLevel="1" x14ac:dyDescent="0.2">
      <c r="A130" s="248">
        <f t="shared" si="18"/>
        <v>43983</v>
      </c>
      <c r="B130" s="27"/>
      <c r="C130" s="26" t="s">
        <v>169</v>
      </c>
      <c r="D130" s="451" t="str">
        <f t="shared" si="24"/>
        <v>2020-21</v>
      </c>
      <c r="E130" s="452">
        <f t="shared" si="16"/>
        <v>6</v>
      </c>
      <c r="F130" s="153" t="s">
        <v>80</v>
      </c>
      <c r="G130" s="156" t="s">
        <v>80</v>
      </c>
      <c r="H130" s="71" t="s">
        <v>80</v>
      </c>
      <c r="I130" s="383">
        <f>IFERROR(VLOOKUP( CONCATENATE($D130,$F$7,$E130), Raw!$A$5:$BC$10127,MATCH(I$8,Raw!$A$3:$BC$3,0), 0), "-")</f>
        <v>3802</v>
      </c>
      <c r="J130" s="385">
        <f>IFERROR(VLOOKUP( CONCATENATE(D130,F7,E130), Raw!A5:BC10127,MATCH(J8,Raw!A3:BC3,0), 0)/24/60,"-")</f>
        <v>5.1884223946460931E-2</v>
      </c>
      <c r="K130" s="385">
        <f>IFERROR(VLOOKUP( CONCATENATE(D130,F7,E130), Raw!A5:BC10127,MATCH(K8,Raw!A3:BC3,0), 0)/24/60,"-")</f>
        <v>4.7933470687942022E-2</v>
      </c>
      <c r="L130" s="405">
        <f>IFERROR(VLOOKUP( CONCATENATE(D130,F7,E130), Raw!A5:BC10127,MATCH(L8,Raw!A3:BC3,0), 0)/24/60,"-")</f>
        <v>7.6762595709860312E-2</v>
      </c>
      <c r="M130" s="383">
        <f>IFERROR(VLOOKUP( CONCATENATE($D130,$F$7,$E130), Raw!$A$5:$BC$10127,MATCH(M$8,Raw!$A$3:$BC$3,0), 0), "-")</f>
        <v>4402</v>
      </c>
      <c r="N130" s="385">
        <f>IFERROR(VLOOKUP( CONCATENATE($D130,$F$7,$E130), Raw!$A$5:$BC$10127,MATCH(N$8,Raw!$A$3:$BC$3,0), 0)/24/60,"-")</f>
        <v>5.1026537811095965E-2</v>
      </c>
      <c r="O130" s="385">
        <f>IFERROR(VLOOKUP( CONCATENATE($D130,$F$7,$E130), Raw!$A$5:$BC$10127,MATCH(O$8,Raw!$A$3:$BC$3,0), 0)/24/60,"-")</f>
        <v>2.9287034933616032E-2</v>
      </c>
      <c r="P130" s="405">
        <f>IFERROR(VLOOKUP( CONCATENATE($D130,$F$7,$E130), Raw!$A$5:$BC$10127,MATCH(P$8,Raw!$A$3:$BC$3,0), 0)/24/60,"-")</f>
        <v>0.11405800393760411</v>
      </c>
      <c r="Q130" s="404">
        <f>IFERROR(VLOOKUP( CONCATENATE($D130,$F$7,$E130), Raw!$A$5:$BC$10127,MATCH(Q$8,Raw!$A$3:$BC$3,0), 0), "-")</f>
        <v>574</v>
      </c>
      <c r="R130" s="385">
        <f>IFERROR(VLOOKUP( CONCATENATE($D130,$F$7,$E130), Raw!$A$5:$BC$10127,MATCH(R$8,Raw!$A$3:$BC$3,0), 0)/24/60,"-")</f>
        <v>4.0838535617499033E-2</v>
      </c>
      <c r="S130" s="385">
        <f>IFERROR(VLOOKUP( CONCATENATE($D130,$F$7,$E130), Raw!$A$5:$BC$10127,MATCH(S$8,Raw!$A$3:$BC$3,0), 0)/24/60,"-")</f>
        <v>3.5201316298877273E-2</v>
      </c>
      <c r="T130" s="397">
        <f>IFERROR(VLOOKUP( CONCATENATE($D130,$F$7,$E130), Raw!$A$5:$BC$10127,MATCH(T$8,Raw!$A$3:$BC$3,0), 0)/24/60,"-")</f>
        <v>6.6702961672473873E-2</v>
      </c>
      <c r="U130" s="251"/>
      <c r="V130" s="252"/>
      <c r="W130" s="143"/>
    </row>
    <row r="131" spans="1:23" outlineLevel="1" x14ac:dyDescent="0.2">
      <c r="A131" s="248">
        <f t="shared" si="18"/>
        <v>44013</v>
      </c>
      <c r="B131" s="27"/>
      <c r="C131" s="26" t="s">
        <v>170</v>
      </c>
      <c r="D131" s="451" t="str">
        <f t="shared" si="24"/>
        <v>2020-21</v>
      </c>
      <c r="E131" s="452">
        <f t="shared" si="16"/>
        <v>7</v>
      </c>
      <c r="F131" s="153" t="s">
        <v>80</v>
      </c>
      <c r="G131" s="156" t="s">
        <v>80</v>
      </c>
      <c r="H131" s="71" t="s">
        <v>80</v>
      </c>
      <c r="I131" s="383">
        <f>IFERROR(VLOOKUP( CONCATENATE($D131,$F$7,$E131), Raw!$A$5:$BC$10127,MATCH(I$8,Raw!$A$3:$BC$3,0), 0), "-")</f>
        <v>4390</v>
      </c>
      <c r="J131" s="385">
        <f>IFERROR(VLOOKUP( CONCATENATE(D131,F7,E131), Raw!A5:BC10127,MATCH(J8,Raw!A3:BC3,0), 0)/24/60,"-")</f>
        <v>5.2952069096431277E-2</v>
      </c>
      <c r="K131" s="385">
        <f>IFERROR(VLOOKUP( CONCATENATE(D131,F7,E131), Raw!A5:BC10127,MATCH(K8,Raw!A3:BC3,0), 0)/24/60,"-")</f>
        <v>4.8100797266514811E-2</v>
      </c>
      <c r="L131" s="405">
        <f>IFERROR(VLOOKUP( CONCATENATE(D131,F7,E131), Raw!A5:BC10127,MATCH(L8,Raw!A3:BC3,0), 0)/24/60,"-")</f>
        <v>7.9923120728929389E-2</v>
      </c>
      <c r="M131" s="383">
        <f>IFERROR(VLOOKUP( CONCATENATE($D131,$F$7,$E131), Raw!$A$5:$BC$10127,MATCH(M$8,Raw!$A$3:$BC$3,0), 0), "-")</f>
        <v>5071</v>
      </c>
      <c r="N131" s="385">
        <f>IFERROR(VLOOKUP( CONCATENATE($D131,$F$7,$E131), Raw!$A$5:$BC$10127,MATCH(N$8,Raw!$A$3:$BC$3,0), 0)/24/60,"-")</f>
        <v>5.1330783430837662E-2</v>
      </c>
      <c r="O131" s="385">
        <f>IFERROR(VLOOKUP( CONCATENATE($D131,$F$7,$E131), Raw!$A$5:$BC$10127,MATCH(O$8,Raw!$A$3:$BC$3,0), 0)/24/60,"-")</f>
        <v>2.7088948048817896E-2</v>
      </c>
      <c r="P131" s="405">
        <f>IFERROR(VLOOKUP( CONCATENATE($D131,$F$7,$E131), Raw!$A$5:$BC$10127,MATCH(P$8,Raw!$A$3:$BC$3,0), 0)/24/60,"-")</f>
        <v>0.12146382479896581</v>
      </c>
      <c r="Q131" s="404">
        <f>IFERROR(VLOOKUP( CONCATENATE($D131,$F$7,$E131), Raw!$A$5:$BC$10127,MATCH(Q$8,Raw!$A$3:$BC$3,0), 0), "-")</f>
        <v>624</v>
      </c>
      <c r="R131" s="385">
        <f>IFERROR(VLOOKUP( CONCATENATE($D131,$F$7,$E131), Raw!$A$5:$BC$10127,MATCH(R$8,Raw!$A$3:$BC$3,0), 0)/24/60,"-")</f>
        <v>4.0749532585470087E-2</v>
      </c>
      <c r="S131" s="385">
        <f>IFERROR(VLOOKUP( CONCATENATE($D131,$F$7,$E131), Raw!$A$5:$BC$10127,MATCH(S$8,Raw!$A$3:$BC$3,0), 0)/24/60,"-")</f>
        <v>3.5769453347578341E-2</v>
      </c>
      <c r="T131" s="397">
        <f>IFERROR(VLOOKUP( CONCATENATE($D131,$F$7,$E131), Raw!$A$5:$BC$10127,MATCH(T$8,Raw!$A$3:$BC$3,0), 0)/24/60,"-")</f>
        <v>6.6998308404558407E-2</v>
      </c>
      <c r="U131" s="251"/>
      <c r="V131" s="252"/>
      <c r="W131" s="143"/>
    </row>
    <row r="132" spans="1:23" outlineLevel="1" x14ac:dyDescent="0.2">
      <c r="A132" s="248">
        <f t="shared" si="18"/>
        <v>44044</v>
      </c>
      <c r="B132" s="27"/>
      <c r="C132" s="26" t="s">
        <v>171</v>
      </c>
      <c r="D132" s="451" t="str">
        <f t="shared" si="24"/>
        <v>2020-21</v>
      </c>
      <c r="E132" s="452">
        <f t="shared" si="16"/>
        <v>8</v>
      </c>
      <c r="F132" s="153">
        <f>IFERROR(VLOOKUP( CONCATENATE($D132,$F$7,$E132), Raw!$A$5:$BC$10127,MATCH(F$9,Raw!$A$3:$BC$3,0), 0), "-")</f>
        <v>9515</v>
      </c>
      <c r="G132" s="156">
        <f>IFERROR(VLOOKUP( CONCATENATE($D132,$F$7,$E132), Raw!$A$5:$BC$10127,MATCH(G$9,Raw!$A$3:$BC$3,0), 0), "-")</f>
        <v>9349</v>
      </c>
      <c r="H132" s="71">
        <f>IF( ISERROR(G132/F132), "-", G132/F132)</f>
        <v>0.98255386232264841</v>
      </c>
      <c r="I132" s="383">
        <f>IFERROR(VLOOKUP( CONCATENATE($D132,$F$7,$E132), Raw!$A$5:$BC$10127,MATCH(I$8,Raw!$A$3:$BC$3,0), 0), "-")</f>
        <v>4298</v>
      </c>
      <c r="J132" s="385">
        <f>IFERROR(VLOOKUP( CONCATENATE(D132,F7,E132), Raw!A5:BC10127,MATCH(J8,Raw!A3:BC3,0), 0)/24/60,"-")</f>
        <v>5.6925200997880142E-2</v>
      </c>
      <c r="K132" s="385">
        <f>IFERROR(VLOOKUP( CONCATENATE(D132,F7,E132), Raw!A5:BC10127,MATCH(K8,Raw!A3:BC3,0), 0)/24/60,"-")</f>
        <v>5.0101468383227342E-2</v>
      </c>
      <c r="L132" s="405">
        <f>IFERROR(VLOOKUP( CONCATENATE(D132,F7,E132), Raw!A5:BC10127,MATCH(L8,Raw!A3:BC3,0), 0)/24/60,"-")</f>
        <v>8.6376900108577639E-2</v>
      </c>
      <c r="M132" s="383">
        <f>IFERROR(VLOOKUP( CONCATENATE($D132,$F$7,$E132), Raw!$A$5:$BC$10127,MATCH(M$8,Raw!$A$3:$BC$3,0), 0), "-")</f>
        <v>5000</v>
      </c>
      <c r="N132" s="385">
        <f>IFERROR(VLOOKUP( CONCATENATE($D132,$F$7,$E132), Raw!$A$5:$BC$10127,MATCH(N$8,Raw!$A$3:$BC$3,0), 0)/24/60,"-")</f>
        <v>5.3945666666666663E-2</v>
      </c>
      <c r="O132" s="385">
        <f>IFERROR(VLOOKUP( CONCATENATE($D132,$F$7,$E132), Raw!$A$5:$BC$10127,MATCH(O$8,Raw!$A$3:$BC$3,0), 0)/24/60,"-")</f>
        <v>2.6844722222222221E-2</v>
      </c>
      <c r="P132" s="405">
        <f>IFERROR(VLOOKUP( CONCATENATE($D132,$F$7,$E132), Raw!$A$5:$BC$10127,MATCH(P$8,Raw!$A$3:$BC$3,0), 0)/24/60,"-")</f>
        <v>0.12675249999999999</v>
      </c>
      <c r="Q132" s="404">
        <f>IFERROR(VLOOKUP( CONCATENATE($D132,$F$7,$E132), Raw!$A$5:$BC$10127,MATCH(Q$8,Raw!$A$3:$BC$3,0), 0), "-")</f>
        <v>682</v>
      </c>
      <c r="R132" s="385">
        <f>IFERROR(VLOOKUP( CONCATENATE($D132,$F$7,$E132), Raw!$A$5:$BC$10127,MATCH(R$8,Raw!$A$3:$BC$3,0), 0)/24/60,"-")</f>
        <v>4.0965094493320302E-2</v>
      </c>
      <c r="S132" s="385">
        <f>IFERROR(VLOOKUP( CONCATENATE($D132,$F$7,$E132), Raw!$A$5:$BC$10127,MATCH(S$8,Raw!$A$3:$BC$3,0), 0)/24/60,"-")</f>
        <v>3.5939027370478979E-2</v>
      </c>
      <c r="T132" s="397">
        <f>IFERROR(VLOOKUP( CONCATENATE($D132,$F$7,$E132), Raw!$A$5:$BC$10127,MATCH(T$8,Raw!$A$3:$BC$3,0), 0)/24/60,"-")</f>
        <v>6.7788774845226454E-2</v>
      </c>
      <c r="U132" s="251"/>
      <c r="V132" s="252"/>
      <c r="W132" s="143"/>
    </row>
    <row r="133" spans="1:23" outlineLevel="1" x14ac:dyDescent="0.2">
      <c r="A133" s="248">
        <f t="shared" si="18"/>
        <v>44075</v>
      </c>
      <c r="B133" s="27"/>
      <c r="C133" s="26" t="s">
        <v>172</v>
      </c>
      <c r="D133" s="451" t="str">
        <f t="shared" si="24"/>
        <v>2020-21</v>
      </c>
      <c r="E133" s="452">
        <f t="shared" si="16"/>
        <v>9</v>
      </c>
      <c r="F133" s="153" t="s">
        <v>80</v>
      </c>
      <c r="G133" s="156" t="s">
        <v>80</v>
      </c>
      <c r="H133" s="71" t="s">
        <v>80</v>
      </c>
      <c r="I133" s="384">
        <f>IFERROR(VLOOKUP( CONCATENATE($D133,$F$7,$E133), Raw!$A$5:$BC$10127,MATCH(I$8,Raw!$A$3:$BC$3,0), 0), "-")</f>
        <v>4277</v>
      </c>
      <c r="J133" s="385">
        <f>IFERROR(VLOOKUP( CONCATENATE(D133,F7,E133), Raw!A5:BC10127,MATCH(J8,Raw!A3:BC3,0), 0)/24/60,"-")</f>
        <v>5.8509907645545943E-2</v>
      </c>
      <c r="K133" s="385">
        <f>IFERROR(VLOOKUP( CONCATENATE(D133,F7,E133), Raw!A5:BC10127,MATCH(K8,Raw!A3:BC3,0), 0)/24/60,"-")</f>
        <v>5.1410158989946227E-2</v>
      </c>
      <c r="L133" s="405">
        <f>IFERROR(VLOOKUP( CONCATENATE(D133,F7,E133), Raw!A5:BC10127,MATCH(L8,Raw!A3:BC3,0), 0)/24/60,"-")</f>
        <v>9.0260729223495179E-2</v>
      </c>
      <c r="M133" s="384">
        <f>IFERROR(VLOOKUP( CONCATENATE($D133,$F$7,$E133), Raw!$A$5:$BC$10127,MATCH(M$8,Raw!$A$3:$BC$3,0), 0), "-")</f>
        <v>4953</v>
      </c>
      <c r="N133" s="385">
        <f>IFERROR(VLOOKUP( CONCATENATE($D133,$F$7,$E133), Raw!$A$5:$BC$10127,MATCH(N$8,Raw!$A$3:$BC$3,0), 0)/24/60,"-")</f>
        <v>5.4126259057361431E-2</v>
      </c>
      <c r="O133" s="385">
        <f>IFERROR(VLOOKUP( CONCATENATE($D133,$F$7,$E133), Raw!$A$5:$BC$10127,MATCH(O$8,Raw!$A$3:$BC$3,0), 0)/24/60,"-")</f>
        <v>2.7927939296049534E-2</v>
      </c>
      <c r="P133" s="405">
        <f>IFERROR(VLOOKUP( CONCATENATE($D133,$F$7,$E133), Raw!$A$5:$BC$10127,MATCH(P$8,Raw!$A$3:$BC$3,0), 0)/24/60,"-")</f>
        <v>0.13170679386230569</v>
      </c>
      <c r="Q133" s="404">
        <f>IFERROR(VLOOKUP( CONCATENATE($D133,$F$7,$E133), Raw!$A$5:$BC$10127,MATCH(Q$8,Raw!$A$3:$BC$3,0), 0), "-")</f>
        <v>583</v>
      </c>
      <c r="R133" s="385">
        <f>IFERROR(VLOOKUP( CONCATENATE($D133,$F$7,$E133), Raw!$A$5:$BC$10127,MATCH(R$8,Raw!$A$3:$BC$3,0), 0)/24/60,"-")</f>
        <v>4.3424337716790544E-2</v>
      </c>
      <c r="S133" s="385">
        <f>IFERROR(VLOOKUP( CONCATENATE($D133,$F$7,$E133), Raw!$A$5:$BC$10127,MATCH(S$8,Raw!$A$3:$BC$3,0), 0)/24/60,"-")</f>
        <v>3.7206975414522579E-2</v>
      </c>
      <c r="T133" s="397">
        <f>IFERROR(VLOOKUP( CONCATENATE($D133,$F$7,$E133), Raw!$A$5:$BC$10127,MATCH(T$8,Raw!$A$3:$BC$3,0), 0)/24/60,"-")</f>
        <v>7.235563178959406E-2</v>
      </c>
      <c r="U133" s="251"/>
      <c r="V133" s="252"/>
      <c r="W133" s="143"/>
    </row>
    <row r="134" spans="1:23" outlineLevel="1" x14ac:dyDescent="0.2">
      <c r="A134" s="248">
        <f t="shared" si="18"/>
        <v>44105</v>
      </c>
      <c r="B134" s="27"/>
      <c r="C134" s="26" t="s">
        <v>173</v>
      </c>
      <c r="D134" s="451" t="str">
        <f t="shared" si="24"/>
        <v>2020-21</v>
      </c>
      <c r="E134" s="452">
        <f t="shared" si="16"/>
        <v>10</v>
      </c>
      <c r="F134" s="153" t="s">
        <v>80</v>
      </c>
      <c r="G134" s="156" t="s">
        <v>80</v>
      </c>
      <c r="H134" s="71" t="s">
        <v>80</v>
      </c>
      <c r="I134" s="383">
        <f>IFERROR(VLOOKUP( CONCATENATE($D134,$F$7,$E134), Raw!$A$5:$BC$10127,MATCH(I$8,Raw!$A$3:$BC$3,0), 0), "-")</f>
        <v>4271</v>
      </c>
      <c r="J134" s="385">
        <f>IFERROR(VLOOKUP( CONCATENATE(D134,F7,E134), Raw!A5:BC10127,MATCH(J8,Raw!A3:BC3,0), 0)/24/60,"-")</f>
        <v>6.1473714846900292E-2</v>
      </c>
      <c r="K134" s="385">
        <f>IFERROR(VLOOKUP( CONCATENATE(D134,F7,E134), Raw!A5:BC10127,MATCH(K8,Raw!A3:BC3,0), 0)/24/60,"-")</f>
        <v>5.3085082858555108E-2</v>
      </c>
      <c r="L134" s="405">
        <f>IFERROR(VLOOKUP( CONCATENATE(D134,F7,E134), Raw!A5:BC10127,MATCH(L8,Raw!A3:BC3,0), 0)/24/60,"-")</f>
        <v>9.6681105127604777E-2</v>
      </c>
      <c r="M134" s="383">
        <f>IFERROR(VLOOKUP( CONCATENATE($D134,$F$7,$E134), Raw!$A$5:$BC$10127,MATCH(M$8,Raw!$A$3:$BC$3,0), 0), "-")</f>
        <v>5129</v>
      </c>
      <c r="N134" s="385">
        <f>IFERROR(VLOOKUP( CONCATENATE($D134,$F$7,$E134), Raw!$A$5:$BC$10127,MATCH(N$8,Raw!$A$3:$BC$3,0), 0)/24/60,"-")</f>
        <v>5.4790773055176441E-2</v>
      </c>
      <c r="O134" s="385">
        <f>IFERROR(VLOOKUP( CONCATENATE($D134,$F$7,$E134), Raw!$A$5:$BC$10127,MATCH(O$8,Raw!$A$3:$BC$3,0), 0)/24/60,"-")</f>
        <v>2.8751949697796843E-2</v>
      </c>
      <c r="P134" s="405">
        <f>IFERROR(VLOOKUP( CONCATENATE($D134,$F$7,$E134), Raw!$A$5:$BC$10127,MATCH(P$8,Raw!$A$3:$BC$3,0), 0)/24/60,"-")</f>
        <v>0.13228455839344902</v>
      </c>
      <c r="Q134" s="404">
        <f>IFERROR(VLOOKUP( CONCATENATE($D134,$F$7,$E134), Raw!$A$5:$BC$10127,MATCH(Q$8,Raw!$A$3:$BC$3,0), 0), "-")</f>
        <v>604</v>
      </c>
      <c r="R134" s="385">
        <f>IFERROR(VLOOKUP( CONCATENATE($D134,$F$7,$E134), Raw!$A$5:$BC$10127,MATCH(R$8,Raw!$A$3:$BC$3,0), 0)/24/60,"-")</f>
        <v>4.0934280721118474E-2</v>
      </c>
      <c r="S134" s="385">
        <f>IFERROR(VLOOKUP( CONCATENATE($D134,$F$7,$E134), Raw!$A$5:$BC$10127,MATCH(S$8,Raw!$A$3:$BC$3,0), 0)/24/60,"-")</f>
        <v>3.6461782560706403E-2</v>
      </c>
      <c r="T134" s="397">
        <f>IFERROR(VLOOKUP( CONCATENATE($D134,$F$7,$E134), Raw!$A$5:$BC$10127,MATCH(T$8,Raw!$A$3:$BC$3,0), 0)/24/60,"-")</f>
        <v>6.6605730316409123E-2</v>
      </c>
      <c r="U134" s="251"/>
      <c r="V134" s="252"/>
      <c r="W134" s="143"/>
    </row>
    <row r="135" spans="1:23" outlineLevel="1" x14ac:dyDescent="0.2">
      <c r="A135" s="248">
        <f t="shared" si="18"/>
        <v>44136</v>
      </c>
      <c r="B135" s="27"/>
      <c r="C135" s="26" t="s">
        <v>174</v>
      </c>
      <c r="D135" s="451" t="str">
        <f t="shared" si="24"/>
        <v>2020-21</v>
      </c>
      <c r="E135" s="452">
        <f t="shared" si="16"/>
        <v>11</v>
      </c>
      <c r="F135" s="153">
        <f>IFERROR(VLOOKUP( CONCATENATE($D135,$F$7,$E135), Raw!$A$5:$BC$10127,MATCH(F$9,Raw!$A$3:$BC$3,0), 0), "-")</f>
        <v>9219</v>
      </c>
      <c r="G135" s="156">
        <f>IFERROR(VLOOKUP( CONCATENATE($D135,$F$7,$E135), Raw!$A$5:$BC$10127,MATCH(G$9,Raw!$A$3:$BC$3,0), 0), "-")</f>
        <v>9020</v>
      </c>
      <c r="H135" s="71">
        <f>IF( ISERROR(G135/F135), "-", G135/F135)</f>
        <v>0.97841414470116062</v>
      </c>
      <c r="I135" s="383">
        <f>IFERROR(VLOOKUP( CONCATENATE($D135,$F$7,$E135), Raw!$A$5:$BC$10127,MATCH(I$8,Raw!$A$3:$BC$3,0), 0), "-")</f>
        <v>4251</v>
      </c>
      <c r="J135" s="385">
        <f>IFERROR(VLOOKUP( CONCATENATE(D135,F7,E135), Raw!A5:BC10127,MATCH(J8,Raw!A3:BC3,0), 0)/24/60,"-")</f>
        <v>5.8388418411354184E-2</v>
      </c>
      <c r="K135" s="385">
        <f>IFERROR(VLOOKUP( CONCATENATE(D135,F7,E135), Raw!A5:BC10127,MATCH(K8,Raw!A3:BC3,0), 0)/24/60,"-")</f>
        <v>5.1241537938785643E-2</v>
      </c>
      <c r="L135" s="405">
        <f>IFERROR(VLOOKUP( CONCATENATE(D135,F7,E135), Raw!A5:BC10127,MATCH(L8,Raw!A3:BC3,0), 0)/24/60,"-")</f>
        <v>8.8625552157662255E-2</v>
      </c>
      <c r="M135" s="383">
        <f>IFERROR(VLOOKUP( CONCATENATE($D135,$F$7,$E135), Raw!$A$5:$BC$10127,MATCH(M$8,Raw!$A$3:$BC$3,0), 0), "-")</f>
        <v>5026</v>
      </c>
      <c r="N135" s="385">
        <f>IFERROR(VLOOKUP( CONCATENATE($D135,$F$7,$E135), Raw!$A$5:$BC$10127,MATCH(N$8,Raw!$A$3:$BC$3,0), 0)/24/60,"-")</f>
        <v>5.2368240703895307E-2</v>
      </c>
      <c r="O135" s="385">
        <f>IFERROR(VLOOKUP( CONCATENATE($D135,$F$7,$E135), Raw!$A$5:$BC$10127,MATCH(O$8,Raw!$A$3:$BC$3,0), 0)/24/60,"-")</f>
        <v>2.8180959013131716E-2</v>
      </c>
      <c r="P135" s="405">
        <f>IFERROR(VLOOKUP( CONCATENATE($D135,$F$7,$E135), Raw!$A$5:$BC$10127,MATCH(P$8,Raw!$A$3:$BC$3,0), 0)/24/60,"-")</f>
        <v>0.12728644382544102</v>
      </c>
      <c r="Q135" s="404">
        <f>IFERROR(VLOOKUP( CONCATENATE($D135,$F$7,$E135), Raw!$A$5:$BC$10127,MATCH(Q$8,Raw!$A$3:$BC$3,0), 0), "-")</f>
        <v>637</v>
      </c>
      <c r="R135" s="385">
        <f>IFERROR(VLOOKUP( CONCATENATE($D135,$F$7,$E135), Raw!$A$5:$BC$10127,MATCH(R$8,Raw!$A$3:$BC$3,0), 0)/24/60,"-")</f>
        <v>4.3087061747776031E-2</v>
      </c>
      <c r="S135" s="385">
        <f>IFERROR(VLOOKUP( CONCATENATE($D135,$F$7,$E135), Raw!$A$5:$BC$10127,MATCH(S$8,Raw!$A$3:$BC$3,0), 0)/24/60,"-")</f>
        <v>3.5949764521193098E-2</v>
      </c>
      <c r="T135" s="397">
        <f>IFERROR(VLOOKUP( CONCATENATE($D135,$F$7,$E135), Raw!$A$5:$BC$10127,MATCH(T$8,Raw!$A$3:$BC$3,0), 0)/24/60,"-")</f>
        <v>7.0712323390894824E-2</v>
      </c>
      <c r="U135" s="251"/>
      <c r="V135" s="252"/>
      <c r="W135" s="143"/>
    </row>
    <row r="136" spans="1:23" outlineLevel="1" x14ac:dyDescent="0.2">
      <c r="A136" s="248">
        <f t="shared" si="18"/>
        <v>44166</v>
      </c>
      <c r="B136" s="27"/>
      <c r="C136" s="26" t="s">
        <v>175</v>
      </c>
      <c r="D136" s="451" t="str">
        <f t="shared" si="24"/>
        <v>2020-21</v>
      </c>
      <c r="E136" s="452">
        <f t="shared" si="16"/>
        <v>12</v>
      </c>
      <c r="F136" s="153" t="s">
        <v>80</v>
      </c>
      <c r="G136" s="156" t="s">
        <v>80</v>
      </c>
      <c r="H136" s="71" t="s">
        <v>80</v>
      </c>
      <c r="I136" s="383">
        <f>IFERROR(VLOOKUP( CONCATENATE($D136,$F$7,$E136), Raw!$A$5:$BC$10127,MATCH(I$8,Raw!$A$3:$BC$3,0), 0), "-")</f>
        <v>4202</v>
      </c>
      <c r="J136" s="385">
        <f>IFERROR(VLOOKUP( CONCATENATE(D136,F7,E136), Raw!A5:BC10127,MATCH(J8,Raw!A3:BC3,0), 0)/24/60,"-")</f>
        <v>6.3276217674123433E-2</v>
      </c>
      <c r="K136" s="385">
        <f>IFERROR(VLOOKUP( CONCATENATE(D136,F7,E136), Raw!A5:BC10127,MATCH(K8,Raw!A3:BC3,0), 0)/24/60,"-")</f>
        <v>5.4083207731767939E-2</v>
      </c>
      <c r="L136" s="405">
        <f>IFERROR(VLOOKUP( CONCATENATE(D136,F7,E136), Raw!A5:BC10127,MATCH(L8,Raw!A3:BC3,0), 0)/24/60,"-")</f>
        <v>9.9316958855571416E-2</v>
      </c>
      <c r="M136" s="383">
        <f>IFERROR(VLOOKUP( CONCATENATE($D136,$F$7,$E136), Raw!$A$5:$BC$10127,MATCH(M$8,Raw!$A$3:$BC$3,0), 0), "-")</f>
        <v>5084</v>
      </c>
      <c r="N136" s="385">
        <f>IFERROR(VLOOKUP( CONCATENATE($D136,$F$7,$E136), Raw!$A$5:$BC$10127,MATCH(N$8,Raw!$A$3:$BC$3,0), 0)/24/60,"-")</f>
        <v>5.7746060625928838E-2</v>
      </c>
      <c r="O136" s="385">
        <f>IFERROR(VLOOKUP( CONCATENATE($D136,$F$7,$E136), Raw!$A$5:$BC$10127,MATCH(O$8,Raw!$A$3:$BC$3,0), 0)/24/60,"-")</f>
        <v>2.9103696782935569E-2</v>
      </c>
      <c r="P136" s="405">
        <f>IFERROR(VLOOKUP( CONCATENATE($D136,$F$7,$E136), Raw!$A$5:$BC$10127,MATCH(P$8,Raw!$A$3:$BC$3,0), 0)/24/60,"-")</f>
        <v>0.14315595222484484</v>
      </c>
      <c r="Q136" s="404">
        <f>IFERROR(VLOOKUP( CONCATENATE($D136,$F$7,$E136), Raw!$A$5:$BC$10127,MATCH(Q$8,Raw!$A$3:$BC$3,0), 0), "-")</f>
        <v>607</v>
      </c>
      <c r="R136" s="385">
        <f>IFERROR(VLOOKUP( CONCATENATE($D136,$F$7,$E136), Raw!$A$5:$BC$10127,MATCH(R$8,Raw!$A$3:$BC$3,0), 0)/24/60,"-")</f>
        <v>4.1731420464946004E-2</v>
      </c>
      <c r="S136" s="385">
        <f>IFERROR(VLOOKUP( CONCATENATE($D136,$F$7,$E136), Raw!$A$5:$BC$10127,MATCH(S$8,Raw!$A$3:$BC$3,0), 0)/24/60,"-")</f>
        <v>3.6420007321984256E-2</v>
      </c>
      <c r="T136" s="397">
        <f>IFERROR(VLOOKUP( CONCATENATE($D136,$F$7,$E136), Raw!$A$5:$BC$10127,MATCH(T$8,Raw!$A$3:$BC$3,0), 0)/24/60,"-")</f>
        <v>6.9801391177008967E-2</v>
      </c>
      <c r="U136" s="251"/>
      <c r="V136" s="252"/>
      <c r="W136" s="143"/>
    </row>
    <row r="137" spans="1:23" outlineLevel="1" x14ac:dyDescent="0.2">
      <c r="A137" s="248">
        <f t="shared" si="18"/>
        <v>44197</v>
      </c>
      <c r="B137" s="27"/>
      <c r="C137" s="26" t="s">
        <v>176</v>
      </c>
      <c r="D137" s="451" t="str">
        <f t="shared" si="24"/>
        <v>2020-21</v>
      </c>
      <c r="E137" s="452">
        <f t="shared" si="16"/>
        <v>1</v>
      </c>
      <c r="F137" s="153" t="s">
        <v>80</v>
      </c>
      <c r="G137" s="156" t="s">
        <v>80</v>
      </c>
      <c r="H137" s="71" t="s">
        <v>80</v>
      </c>
      <c r="I137" s="383">
        <f>IFERROR(VLOOKUP( CONCATENATE($D137,$F$7,$E137), Raw!$A$5:$BC$10127,MATCH(I$8,Raw!$A$3:$BC$3,0), 0), "-")</f>
        <v>4346</v>
      </c>
      <c r="J137" s="385">
        <f>IFERROR(VLOOKUP( CONCATENATE(D137,F7,E137), Raw!A5:BC10127,MATCH(J8,Raw!A3:BC3,0), 0)/24/60,"-")</f>
        <v>6.4962657232704404E-2</v>
      </c>
      <c r="K137" s="385">
        <f>IFERROR(VLOOKUP( CONCATENATE(D137,F7,E137), Raw!A5:BC10127,MATCH(K8,Raw!A3:BC3,0), 0)/24/60,"-")</f>
        <v>5.5600775937004646E-2</v>
      </c>
      <c r="L137" s="405">
        <f>IFERROR(VLOOKUP( CONCATENATE(D137,F7,E137), Raw!A5:BC10127,MATCH(L8,Raw!A3:BC3,0), 0)/24/60,"-")</f>
        <v>0.10280270491384159</v>
      </c>
      <c r="M137" s="383">
        <f>IFERROR(VLOOKUP( CONCATENATE($D137,$F$7,$E137), Raw!$A$5:$BC$10127,MATCH(M$8,Raw!$A$3:$BC$3,0), 0), "-")</f>
        <v>5125</v>
      </c>
      <c r="N137" s="385">
        <f>IFERROR(VLOOKUP( CONCATENATE($D137,$F$7,$E137), Raw!$A$5:$BC$10127,MATCH(N$8,Raw!$A$3:$BC$3,0), 0)/24/60,"-")</f>
        <v>5.5784159891598913E-2</v>
      </c>
      <c r="O137" s="385">
        <f>IFERROR(VLOOKUP( CONCATENATE($D137,$F$7,$E137), Raw!$A$5:$BC$10127,MATCH(O$8,Raw!$A$3:$BC$3,0), 0)/24/60,"-")</f>
        <v>2.9611111111111109E-2</v>
      </c>
      <c r="P137" s="405">
        <f>IFERROR(VLOOKUP( CONCATENATE($D137,$F$7,$E137), Raw!$A$5:$BC$10127,MATCH(P$8,Raw!$A$3:$BC$3,0), 0)/24/60,"-")</f>
        <v>0.13335772357723577</v>
      </c>
      <c r="Q137" s="404">
        <f>IFERROR(VLOOKUP( CONCATENATE($D137,$F$7,$E137), Raw!$A$5:$BC$10127,MATCH(Q$8,Raw!$A$3:$BC$3,0), 0), "-")</f>
        <v>638</v>
      </c>
      <c r="R137" s="385">
        <f>IFERROR(VLOOKUP( CONCATENATE($D137,$F$7,$E137), Raw!$A$5:$BC$10127,MATCH(R$8,Raw!$A$3:$BC$3,0), 0)/24/60,"-")</f>
        <v>4.208268025078369E-2</v>
      </c>
      <c r="S137" s="385">
        <f>IFERROR(VLOOKUP( CONCATENATE($D137,$F$7,$E137), Raw!$A$5:$BC$10127,MATCH(S$8,Raw!$A$3:$BC$3,0), 0)/24/60,"-")</f>
        <v>3.6721743295019163E-2</v>
      </c>
      <c r="T137" s="397">
        <f>IFERROR(VLOOKUP( CONCATENATE($D137,$F$7,$E137), Raw!$A$5:$BC$10127,MATCH(T$8,Raw!$A$3:$BC$3,0), 0)/24/60,"-")</f>
        <v>6.8597614071751994E-2</v>
      </c>
      <c r="U137" s="251"/>
      <c r="V137" s="252"/>
      <c r="W137" s="143"/>
    </row>
    <row r="138" spans="1:23" outlineLevel="1" x14ac:dyDescent="0.2">
      <c r="A138" s="248">
        <f t="shared" si="18"/>
        <v>44228</v>
      </c>
      <c r="B138" s="27"/>
      <c r="C138" s="26" t="s">
        <v>177</v>
      </c>
      <c r="D138" s="451" t="str">
        <f t="shared" si="24"/>
        <v>2020-21</v>
      </c>
      <c r="E138" s="452">
        <f t="shared" si="16"/>
        <v>2</v>
      </c>
      <c r="F138" s="153">
        <f>IFERROR(VLOOKUP( CONCATENATE($D138,$F$7,$E138), Raw!$A$5:$BC$10127,MATCH(F$9,Raw!$A$3:$BC$3,0), 0), "-")</f>
        <v>8933</v>
      </c>
      <c r="G138" s="156">
        <f>IFERROR(VLOOKUP( CONCATENATE($D138,$F$7,$E138), Raw!$A$5:$BC$10127,MATCH(G$9,Raw!$A$3:$BC$3,0), 0), "-")</f>
        <v>8734</v>
      </c>
      <c r="H138" s="71">
        <f>IF( ISERROR(G138/F138), "-", G138/F138)</f>
        <v>0.97772304936751375</v>
      </c>
      <c r="I138" s="383">
        <f>IFERROR(VLOOKUP( CONCATENATE($D138,$F$7,$E138), Raw!$A$5:$BC$10127,MATCH(I$8,Raw!$A$3:$BC$3,0), 0), "-")</f>
        <v>4253</v>
      </c>
      <c r="J138" s="385">
        <f>IFERROR(VLOOKUP( CONCATENATE(D138,F7,E138), Raw!A5:BC10127,MATCH(J8,Raw!A3:BC3,0), 0)/24/60,"-")</f>
        <v>5.6835975259294083E-2</v>
      </c>
      <c r="K138" s="385">
        <f>IFERROR(VLOOKUP( CONCATENATE(D138,F7,E138), Raw!A5:BC10127,MATCH(K8,Raw!A3:BC3,0), 0)/24/60,"-")</f>
        <v>5.0668482378451812E-2</v>
      </c>
      <c r="L138" s="405">
        <f>IFERROR(VLOOKUP( CONCATENATE(D138,F7,E138), Raw!A5:BC10127,MATCH(L8,Raw!A3:BC3,0), 0)/24/60,"-")</f>
        <v>8.6871848629725426E-2</v>
      </c>
      <c r="M138" s="383">
        <f>IFERROR(VLOOKUP( CONCATENATE($D138,$F$7,$E138), Raw!$A$5:$BC$10127,MATCH(M$8,Raw!$A$3:$BC$3,0), 0), "-")</f>
        <v>4906</v>
      </c>
      <c r="N138" s="385">
        <f>IFERROR(VLOOKUP( CONCATENATE($D138,$F$7,$E138), Raw!$A$5:$BC$10127,MATCH(N$8,Raw!$A$3:$BC$3,0), 0)/24/60,"-")</f>
        <v>5.2222774267337048E-2</v>
      </c>
      <c r="O138" s="385">
        <f>IFERROR(VLOOKUP( CONCATENATE($D138,$F$7,$E138), Raw!$A$5:$BC$10127,MATCH(O$8,Raw!$A$3:$BC$3,0), 0)/24/60,"-")</f>
        <v>2.7850534492911177E-2</v>
      </c>
      <c r="P138" s="405">
        <f>IFERROR(VLOOKUP( CONCATENATE($D138,$F$7,$E138), Raw!$A$5:$BC$10127,MATCH(P$8,Raw!$A$3:$BC$3,0), 0)/24/60,"-")</f>
        <v>0.12701991892014314</v>
      </c>
      <c r="Q138" s="404">
        <f>IFERROR(VLOOKUP( CONCATENATE($D138,$F$7,$E138), Raw!$A$5:$BC$10127,MATCH(Q$8,Raw!$A$3:$BC$3,0), 0), "-")</f>
        <v>612</v>
      </c>
      <c r="R138" s="385">
        <f>IFERROR(VLOOKUP( CONCATENATE($D138,$F$7,$E138), Raw!$A$5:$BC$10127,MATCH(R$8,Raw!$A$3:$BC$3,0), 0)/24/60,"-")</f>
        <v>4.1825186092955706E-2</v>
      </c>
      <c r="S138" s="385">
        <f>IFERROR(VLOOKUP( CONCATENATE($D138,$F$7,$E138), Raw!$A$5:$BC$10127,MATCH(S$8,Raw!$A$3:$BC$3,0), 0)/24/60,"-")</f>
        <v>3.6712509077705159E-2</v>
      </c>
      <c r="T138" s="397">
        <f>IFERROR(VLOOKUP( CONCATENATE($D138,$F$7,$E138), Raw!$A$5:$BC$10127,MATCH(T$8,Raw!$A$3:$BC$3,0), 0)/24/60,"-")</f>
        <v>7.0003858024691362E-2</v>
      </c>
      <c r="U138" s="251"/>
      <c r="V138" s="252"/>
      <c r="W138" s="143"/>
    </row>
    <row r="139" spans="1:23" outlineLevel="1" x14ac:dyDescent="0.2">
      <c r="A139" s="248">
        <f t="shared" si="18"/>
        <v>44256</v>
      </c>
      <c r="B139" s="27"/>
      <c r="C139" s="26" t="s">
        <v>178</v>
      </c>
      <c r="D139" s="451" t="str">
        <f t="shared" si="24"/>
        <v>2020-21</v>
      </c>
      <c r="E139" s="452">
        <f t="shared" si="16"/>
        <v>3</v>
      </c>
      <c r="F139" s="153" t="s">
        <v>80</v>
      </c>
      <c r="G139" s="156" t="s">
        <v>80</v>
      </c>
      <c r="H139" s="71" t="s">
        <v>80</v>
      </c>
      <c r="I139" s="383">
        <f>IFERROR(VLOOKUP( CONCATENATE($D139,$F$7,$E139), Raw!$A$5:$BC$10127,MATCH(I$8,Raw!$A$3:$BC$3,0), 0), "-")</f>
        <v>4802</v>
      </c>
      <c r="J139" s="385">
        <f>IFERROR(VLOOKUP( CONCATENATE(D139,F7,E139), Raw!A5:BC10127,MATCH(J8,Raw!A3:BC3,0), 0)/24/60,"-")</f>
        <v>5.6184011870054139E-2</v>
      </c>
      <c r="K139" s="385">
        <f>IFERROR(VLOOKUP( CONCATENATE(D139,F7,E139), Raw!A5:BC10127,MATCH(K8,Raw!A3:BC3,0), 0)/24/60,"-")</f>
        <v>4.9686039381739093E-2</v>
      </c>
      <c r="L139" s="405">
        <f>IFERROR(VLOOKUP( CONCATENATE(D139,F7,E139), Raw!A5:BC10127,MATCH(L8,Raw!A3:BC3,0), 0)/24/60,"-")</f>
        <v>8.5170386181683558E-2</v>
      </c>
      <c r="M139" s="383">
        <f>IFERROR(VLOOKUP( CONCATENATE($D139,$F$7,$E139), Raw!$A$5:$BC$10127,MATCH(M$8,Raw!$A$3:$BC$3,0), 0), "-")</f>
        <v>5456</v>
      </c>
      <c r="N139" s="385">
        <f>IFERROR(VLOOKUP( CONCATENATE($D139,$F$7,$E139), Raw!$A$5:$BC$10127,MATCH(N$8,Raw!$A$3:$BC$3,0), 0)/24/60,"-")</f>
        <v>5.3289816002769629E-2</v>
      </c>
      <c r="O139" s="385">
        <f>IFERROR(VLOOKUP( CONCATENATE($D139,$F$7,$E139), Raw!$A$5:$BC$10127,MATCH(O$8,Raw!$A$3:$BC$3,0), 0)/24/60,"-")</f>
        <v>2.7261526555881394E-2</v>
      </c>
      <c r="P139" s="405">
        <f>IFERROR(VLOOKUP( CONCATENATE($D139,$F$7,$E139), Raw!$A$5:$BC$10127,MATCH(P$8,Raw!$A$3:$BC$3,0), 0)/24/60,"-")</f>
        <v>0.13444704097425872</v>
      </c>
      <c r="Q139" s="404">
        <f>IFERROR(VLOOKUP( CONCATENATE($D139,$F$7,$E139), Raw!$A$5:$BC$10127,MATCH(Q$8,Raw!$A$3:$BC$3,0), 0), "-")</f>
        <v>685</v>
      </c>
      <c r="R139" s="385">
        <f>IFERROR(VLOOKUP( CONCATENATE($D139,$F$7,$E139), Raw!$A$5:$BC$10127,MATCH(R$8,Raw!$A$3:$BC$3,0), 0)/24/60,"-")</f>
        <v>4.052301297648013E-2</v>
      </c>
      <c r="S139" s="385">
        <f>IFERROR(VLOOKUP( CONCATENATE($D139,$F$7,$E139), Raw!$A$5:$BC$10127,MATCH(S$8,Raw!$A$3:$BC$3,0), 0)/24/60,"-")</f>
        <v>3.5165247364152476E-2</v>
      </c>
      <c r="T139" s="397">
        <f>IFERROR(VLOOKUP( CONCATENATE($D139,$F$7,$E139), Raw!$A$5:$BC$10127,MATCH(T$8,Raw!$A$3:$BC$3,0), 0)/24/60,"-")</f>
        <v>6.3049472830494724E-2</v>
      </c>
      <c r="U139" s="251"/>
      <c r="V139" s="252"/>
      <c r="W139" s="143"/>
    </row>
    <row r="140" spans="1:23" x14ac:dyDescent="0.2">
      <c r="A140" s="248"/>
      <c r="B140" s="31"/>
      <c r="C140" s="30" t="s">
        <v>197</v>
      </c>
      <c r="D140" s="453"/>
      <c r="E140" s="611"/>
      <c r="F140" s="154">
        <f>SUM(F128:F139)</f>
        <v>36705</v>
      </c>
      <c r="G140" s="157">
        <f>SUM(G128:G139)</f>
        <v>35960</v>
      </c>
      <c r="H140" s="72">
        <f>IF( ISERROR(G140/F140), "-", G140/F140)</f>
        <v>0.97970303773327883</v>
      </c>
      <c r="I140" s="171">
        <f>IFERROR(SUM(I128:I139), "-")</f>
        <v>49712</v>
      </c>
      <c r="J140" s="276">
        <f>IFERROR(SUMPRODUCT(I128:I139,J128:J139)/I140,"-")</f>
        <v>5.742724481904659E-2</v>
      </c>
      <c r="K140" s="276">
        <f>IFERROR(SUMPRODUCT(I128:I139,K128:K139)/I140,"-")</f>
        <v>5.0811298076923077E-2</v>
      </c>
      <c r="L140" s="277">
        <f>IFERROR(SUMPRODUCT(I128:I139,L128:L139)/I140,"-")</f>
        <v>8.7705028184565326E-2</v>
      </c>
      <c r="M140" s="171">
        <f>IFERROR(SUM(M128:M139), "-")</f>
        <v>58016</v>
      </c>
      <c r="N140" s="276">
        <f>IFERROR(SUMPRODUCT(M128:M139,N128:N139)/M140,"-")</f>
        <v>5.3225191470169145E-2</v>
      </c>
      <c r="O140" s="276">
        <f>IFERROR(SUMPRODUCT(M128:M139,O128:O139)/M140,"-")</f>
        <v>2.8278836872586872E-2</v>
      </c>
      <c r="P140" s="277">
        <f>IFERROR(SUMPRODUCT(M128:M139,P128:P139)/M140,"-")</f>
        <v>0.12681580655911015</v>
      </c>
      <c r="Q140" s="237">
        <f>IFERROR(SUM(Q128:Q139), "-")</f>
        <v>7294</v>
      </c>
      <c r="R140" s="276">
        <f>IFERROR(SUMPRODUCT(Q128:Q139,R128:R139)/Q140,"-")</f>
        <v>4.158638759406514E-2</v>
      </c>
      <c r="S140" s="276">
        <f>IFERROR(SUMPRODUCT(Q128:Q139,S128:S139)/Q140,"-")</f>
        <v>3.6303049690765629E-2</v>
      </c>
      <c r="T140" s="398">
        <f>IFERROR(SUMPRODUCT(Q128:Q139,T128:T139)/Q140,"-")</f>
        <v>6.7901319196904605E-2</v>
      </c>
      <c r="U140" s="253"/>
      <c r="V140" s="254"/>
      <c r="W140" s="144"/>
    </row>
    <row r="141" spans="1:23" outlineLevel="1" x14ac:dyDescent="0.2">
      <c r="A141" s="248">
        <f t="shared" ref="A141:A152" si="25">DATE(LEFT(D141,4)+IF(E141&lt;4,1,0),E141,1)</f>
        <v>44287</v>
      </c>
      <c r="B141" s="27" t="s">
        <v>198</v>
      </c>
      <c r="C141" s="26" t="s">
        <v>167</v>
      </c>
      <c r="D141" s="449" t="str">
        <f t="shared" ref="D141:D152" si="26">IF(B141="",D140,LEFT(B141,7))</f>
        <v>2021-22</v>
      </c>
      <c r="E141" s="450">
        <f t="shared" ref="E141:E204" si="27">MONTH(1&amp;LEFT(C141,3))</f>
        <v>4</v>
      </c>
      <c r="F141" s="387" t="s">
        <v>80</v>
      </c>
      <c r="G141" s="391" t="s">
        <v>80</v>
      </c>
      <c r="H141" s="71" t="s">
        <v>80</v>
      </c>
      <c r="I141" s="383">
        <f>IFERROR(VLOOKUP( CONCATENATE($D141,$F$7,$E141), Raw!$A$5:$BC$10127,MATCH(I$8,Raw!$A$3:$BC$3,0), 0), "-")</f>
        <v>4604</v>
      </c>
      <c r="J141" s="385">
        <f>IFERROR(VLOOKUP( CONCATENATE(D141,F7,E141), Raw!A5:BC10127,MATCH(J8,Raw!A3:BC3,0), 0)/24/60,"-")</f>
        <v>5.8665275967757509E-2</v>
      </c>
      <c r="K141" s="385">
        <f>IFERROR(VLOOKUP( CONCATENATE(D141,F7,E141), Raw!A5:BC10127,MATCH(K8,Raw!A3:BC3,0), 0)/24/60,"-")</f>
        <v>5.1060219374456997E-2</v>
      </c>
      <c r="L141" s="405">
        <f>IFERROR(VLOOKUP( CONCATENATE(D141,F7,E141), Raw!A5:BC10127,MATCH(L8,Raw!A3:BC3,0), 0)/24/60,"-")</f>
        <v>8.9425409064581532E-2</v>
      </c>
      <c r="M141" s="383">
        <f>IFERROR(VLOOKUP( CONCATENATE($D141,$F$7,$E141), Raw!$A$5:$BC$10127,MATCH(M$8,Raw!$A$3:$BC$3,0), 0), "-")</f>
        <v>5246</v>
      </c>
      <c r="N141" s="385">
        <f>IFERROR(VLOOKUP( CONCATENATE($D141,$F$7,$E141), Raw!$A$5:$BC$10127,MATCH(N$8,Raw!$A$3:$BC$3,0), 0)/24/60,"-")</f>
        <v>5.4508580611682976E-2</v>
      </c>
      <c r="O141" s="385">
        <f>IFERROR(VLOOKUP( CONCATENATE($D141,$F$7,$E141), Raw!$A$5:$BC$10127,MATCH(O$8,Raw!$A$3:$BC$3,0), 0)/24/60,"-")</f>
        <v>2.6788267251239041E-2</v>
      </c>
      <c r="P141" s="405">
        <f>IFERROR(VLOOKUP( CONCATENATE($D141,$F$7,$E141), Raw!$A$5:$BC$10127,MATCH(P$8,Raw!$A$3:$BC$3,0), 0)/24/60,"-")</f>
        <v>0.13440809399754311</v>
      </c>
      <c r="Q141" s="404">
        <f>IFERROR(VLOOKUP( CONCATENATE($D141,$F$7,$E141), Raw!$A$5:$BC$10127,MATCH(Q$8,Raw!$A$3:$BC$3,0), 0), "-")</f>
        <v>645</v>
      </c>
      <c r="R141" s="385">
        <f>IFERROR(VLOOKUP( CONCATENATE($D141,$F$7,$E141), Raw!$A$5:$BC$10127,MATCH(R$8,Raw!$A$3:$BC$3,0), 0)/24/60,"-")</f>
        <v>4.0603143841515935E-2</v>
      </c>
      <c r="S141" s="385">
        <f>IFERROR(VLOOKUP( CONCATENATE($D141,$F$7,$E141), Raw!$A$5:$BC$10127,MATCH(S$8,Raw!$A$3:$BC$3,0), 0)/24/60,"-")</f>
        <v>3.4834194659776059E-2</v>
      </c>
      <c r="T141" s="397">
        <f>IFERROR(VLOOKUP( CONCATENATE($D141,$F$7,$E141), Raw!$A$5:$BC$10127,MATCH(T$8,Raw!$A$3:$BC$3,0), 0)/24/60,"-")</f>
        <v>6.4652239448751078E-2</v>
      </c>
      <c r="U141" s="251"/>
      <c r="V141" s="252"/>
      <c r="W141" s="143"/>
    </row>
    <row r="142" spans="1:23" outlineLevel="1" x14ac:dyDescent="0.2">
      <c r="A142" s="248">
        <f t="shared" si="25"/>
        <v>44317</v>
      </c>
      <c r="B142" s="27"/>
      <c r="C142" s="26" t="s">
        <v>168</v>
      </c>
      <c r="D142" s="451" t="str">
        <f t="shared" si="26"/>
        <v>2021-22</v>
      </c>
      <c r="E142" s="452">
        <f t="shared" si="27"/>
        <v>5</v>
      </c>
      <c r="F142" s="153">
        <f>IFERROR(VLOOKUP( CONCATENATE($D142,$F$7,$E142), Raw!$A$5:$BC$10127,MATCH(F$9,Raw!$A$3:$BC$3,0), 0), "-")</f>
        <v>9998</v>
      </c>
      <c r="G142" s="156">
        <f>IFERROR(VLOOKUP( CONCATENATE($D142,$F$7,$E142), Raw!$A$5:$BC$10127,MATCH(G$9,Raw!$A$3:$BC$3,0), 0), "-")</f>
        <v>9797</v>
      </c>
      <c r="H142" s="71">
        <f>IF( ISERROR(G142/F142), "-", G142/F142)</f>
        <v>0.97989597919583915</v>
      </c>
      <c r="I142" s="383">
        <f>IFERROR(VLOOKUP( CONCATENATE($D142,$F$7,$E142), Raw!$A$5:$BC$10127,MATCH(I$8,Raw!$A$3:$BC$3,0), 0), "-")</f>
        <v>4886</v>
      </c>
      <c r="J142" s="385">
        <f>IFERROR(VLOOKUP( CONCATENATE(D142,F7,E142), Raw!A5:BC10127,MATCH(J8,Raw!A3:BC3,0), 0)/24/60,"-")</f>
        <v>6.1716596738982131E-2</v>
      </c>
      <c r="K142" s="385">
        <f>IFERROR(VLOOKUP( CONCATENATE(D142,F7,E142), Raw!A5:BC10127,MATCH(K8,Raw!A3:BC3,0), 0)/24/60,"-")</f>
        <v>5.3898326283713098E-2</v>
      </c>
      <c r="L142" s="405">
        <f>IFERROR(VLOOKUP( CONCATENATE(D142,F7,E142), Raw!A5:BC10127,MATCH(L8,Raw!A3:BC3,0), 0)/24/60,"-")</f>
        <v>9.5648565061172516E-2</v>
      </c>
      <c r="M142" s="383">
        <f>IFERROR(VLOOKUP( CONCATENATE($D142,$F$7,$E142), Raw!$A$5:$BC$10127,MATCH(M$8,Raw!$A$3:$BC$3,0), 0), "-")</f>
        <v>5598</v>
      </c>
      <c r="N142" s="385">
        <f>IFERROR(VLOOKUP( CONCATENATE($D142,$F$7,$E142), Raw!$A$5:$BC$10127,MATCH(N$8,Raw!$A$3:$BC$3,0), 0)/24/60,"-")</f>
        <v>5.7591339664959711E-2</v>
      </c>
      <c r="O142" s="385">
        <f>IFERROR(VLOOKUP( CONCATENATE($D142,$F$7,$E142), Raw!$A$5:$BC$10127,MATCH(O$8,Raw!$A$3:$BC$3,0), 0)/24/60,"-")</f>
        <v>2.6360232821245683E-2</v>
      </c>
      <c r="P142" s="405">
        <f>IFERROR(VLOOKUP( CONCATENATE($D142,$F$7,$E142), Raw!$A$5:$BC$10127,MATCH(P$8,Raw!$A$3:$BC$3,0), 0)/24/60,"-")</f>
        <v>0.14130666706363385</v>
      </c>
      <c r="Q142" s="404">
        <f>IFERROR(VLOOKUP( CONCATENATE($D142,$F$7,$E142), Raw!$A$5:$BC$10127,MATCH(Q$8,Raw!$A$3:$BC$3,0), 0), "-")</f>
        <v>691</v>
      </c>
      <c r="R142" s="385">
        <f>IFERROR(VLOOKUP( CONCATENATE($D142,$F$7,$E142), Raw!$A$5:$BC$10127,MATCH(R$8,Raw!$A$3:$BC$3,0), 0)/24/60,"-")</f>
        <v>4.1235126226081366E-2</v>
      </c>
      <c r="S142" s="385">
        <f>IFERROR(VLOOKUP( CONCATENATE($D142,$F$7,$E142), Raw!$A$5:$BC$10127,MATCH(S$8,Raw!$A$3:$BC$3,0), 0)/24/60,"-")</f>
        <v>3.4970453449107576E-2</v>
      </c>
      <c r="T142" s="397">
        <f>IFERROR(VLOOKUP( CONCATENATE($D142,$F$7,$E142), Raw!$A$5:$BC$10127,MATCH(T$8,Raw!$A$3:$BC$3,0), 0)/24/60,"-")</f>
        <v>6.6290802379803823E-2</v>
      </c>
      <c r="U142" s="251"/>
      <c r="V142" s="252"/>
      <c r="W142" s="143"/>
    </row>
    <row r="143" spans="1:23" outlineLevel="1" x14ac:dyDescent="0.2">
      <c r="A143" s="248">
        <f t="shared" si="25"/>
        <v>44348</v>
      </c>
      <c r="B143" s="27"/>
      <c r="C143" s="26" t="s">
        <v>169</v>
      </c>
      <c r="D143" s="451" t="str">
        <f t="shared" si="26"/>
        <v>2021-22</v>
      </c>
      <c r="E143" s="452">
        <f t="shared" si="27"/>
        <v>6</v>
      </c>
      <c r="F143" s="153" t="s">
        <v>80</v>
      </c>
      <c r="G143" s="156" t="s">
        <v>80</v>
      </c>
      <c r="H143" s="71" t="s">
        <v>80</v>
      </c>
      <c r="I143" s="383">
        <f>IFERROR(VLOOKUP( CONCATENATE($D143,$F$7,$E143), Raw!$A$5:$BC$10127,MATCH(I$8,Raw!$A$3:$BC$3,0), 0), "-")</f>
        <v>4364</v>
      </c>
      <c r="J143" s="385">
        <f>IFERROR(VLOOKUP( CONCATENATE(D143,F7,E143), Raw!A5:BC10127,MATCH(J8,Raw!A3:BC3,0), 0)/24/60,"-")</f>
        <v>6.5969962572563406E-2</v>
      </c>
      <c r="K143" s="385">
        <f>IFERROR(VLOOKUP( CONCATENATE(D143,F7,E143), Raw!A5:BC10127,MATCH(K8,Raw!A3:BC3,0), 0)/24/60,"-")</f>
        <v>5.511540126285773E-2</v>
      </c>
      <c r="L143" s="405">
        <f>IFERROR(VLOOKUP( CONCATENATE(D143,F7,E143), Raw!A5:BC10127,MATCH(L8,Raw!A3:BC3,0), 0)/24/60,"-")</f>
        <v>0.10235655998574192</v>
      </c>
      <c r="M143" s="383">
        <f>IFERROR(VLOOKUP( CONCATENATE($D143,$F$7,$E143), Raw!$A$5:$BC$10127,MATCH(M$8,Raw!$A$3:$BC$3,0), 0), "-")</f>
        <v>5150</v>
      </c>
      <c r="N143" s="385">
        <f>IFERROR(VLOOKUP( CONCATENATE($D143,$F$7,$E143), Raw!$A$5:$BC$10127,MATCH(N$8,Raw!$A$3:$BC$3,0), 0)/24/60,"-")</f>
        <v>5.834665587918015E-2</v>
      </c>
      <c r="O143" s="385">
        <f>IFERROR(VLOOKUP( CONCATENATE($D143,$F$7,$E143), Raw!$A$5:$BC$10127,MATCH(O$8,Raw!$A$3:$BC$3,0), 0)/24/60,"-")</f>
        <v>2.6410598705501619E-2</v>
      </c>
      <c r="P143" s="405">
        <f>IFERROR(VLOOKUP( CONCATENATE($D143,$F$7,$E143), Raw!$A$5:$BC$10127,MATCH(P$8,Raw!$A$3:$BC$3,0), 0)/24/60,"-")</f>
        <v>0.15019188241639697</v>
      </c>
      <c r="Q143" s="404">
        <f>IFERROR(VLOOKUP( CONCATENATE($D143,$F$7,$E143), Raw!$A$5:$BC$10127,MATCH(Q$8,Raw!$A$3:$BC$3,0), 0), "-")</f>
        <v>656</v>
      </c>
      <c r="R143" s="385">
        <f>IFERROR(VLOOKUP( CONCATENATE($D143,$F$7,$E143), Raw!$A$5:$BC$10127,MATCH(R$8,Raw!$A$3:$BC$3,0), 0)/24/60,"-")</f>
        <v>4.0444084518970184E-2</v>
      </c>
      <c r="S143" s="385">
        <f>IFERROR(VLOOKUP( CONCATENATE($D143,$F$7,$E143), Raw!$A$5:$BC$10127,MATCH(S$8,Raw!$A$3:$BC$3,0), 0)/24/60,"-")</f>
        <v>3.5600863821138216E-2</v>
      </c>
      <c r="T143" s="397">
        <f>IFERROR(VLOOKUP( CONCATENATE($D143,$F$7,$E143), Raw!$A$5:$BC$10127,MATCH(T$8,Raw!$A$3:$BC$3,0), 0)/24/60,"-")</f>
        <v>6.567369579945799E-2</v>
      </c>
      <c r="U143" s="251"/>
      <c r="V143" s="252"/>
      <c r="W143" s="143"/>
    </row>
    <row r="144" spans="1:23" outlineLevel="1" x14ac:dyDescent="0.2">
      <c r="A144" s="248">
        <f t="shared" si="25"/>
        <v>44378</v>
      </c>
      <c r="B144" s="27"/>
      <c r="C144" s="26" t="s">
        <v>170</v>
      </c>
      <c r="D144" s="451" t="str">
        <f t="shared" si="26"/>
        <v>2021-22</v>
      </c>
      <c r="E144" s="452">
        <f t="shared" si="27"/>
        <v>7</v>
      </c>
      <c r="F144" s="153" t="s">
        <v>80</v>
      </c>
      <c r="G144" s="156" t="s">
        <v>80</v>
      </c>
      <c r="H144" s="71" t="s">
        <v>80</v>
      </c>
      <c r="I144" s="383">
        <f>IFERROR(VLOOKUP( CONCATENATE($D144,$F$7,$E144), Raw!$A$5:$BC$10127,MATCH(I$8,Raw!$A$3:$BC$3,0), 0), "-")</f>
        <v>4097</v>
      </c>
      <c r="J144" s="385">
        <f>IFERROR(VLOOKUP( CONCATENATE(D144,F7,E144), Raw!A5:BC10127,MATCH(J8,Raw!A3:BC3,0), 0)/24/60,"-")</f>
        <v>7.232424470479755E-2</v>
      </c>
      <c r="K144" s="385">
        <f>IFERROR(VLOOKUP( CONCATENATE(D144,F7,E144), Raw!A5:BC10127,MATCH(K8,Raw!A3:BC3,0), 0)/24/60,"-")</f>
        <v>5.8944891926341766E-2</v>
      </c>
      <c r="L144" s="405">
        <f>IFERROR(VLOOKUP( CONCATENATE(D144,F7,E144), Raw!A5:BC10127,MATCH(L8,Raw!A3:BC3,0), 0)/24/60,"-")</f>
        <v>0.11300697664958098</v>
      </c>
      <c r="M144" s="383">
        <f>IFERROR(VLOOKUP( CONCATENATE($D144,$F$7,$E144), Raw!$A$5:$BC$10127,MATCH(M$8,Raw!$A$3:$BC$3,0), 0), "-")</f>
        <v>4889</v>
      </c>
      <c r="N144" s="385">
        <f>IFERROR(VLOOKUP( CONCATENATE($D144,$F$7,$E144), Raw!$A$5:$BC$10127,MATCH(N$8,Raw!$A$3:$BC$3,0), 0)/24/60,"-")</f>
        <v>6.0841884275357375E-2</v>
      </c>
      <c r="O144" s="385">
        <f>IFERROR(VLOOKUP( CONCATENATE($D144,$F$7,$E144), Raw!$A$5:$BC$10127,MATCH(O$8,Raw!$A$3:$BC$3,0), 0)/24/60,"-")</f>
        <v>2.5551976091452468E-2</v>
      </c>
      <c r="P144" s="405">
        <f>IFERROR(VLOOKUP( CONCATENATE($D144,$F$7,$E144), Raw!$A$5:$BC$10127,MATCH(P$8,Raw!$A$3:$BC$3,0), 0)/24/60,"-")</f>
        <v>0.16663683779914093</v>
      </c>
      <c r="Q144" s="404">
        <f>IFERROR(VLOOKUP( CONCATENATE($D144,$F$7,$E144), Raw!$A$5:$BC$10127,MATCH(Q$8,Raw!$A$3:$BC$3,0), 0), "-")</f>
        <v>640</v>
      </c>
      <c r="R144" s="385">
        <f>IFERROR(VLOOKUP( CONCATENATE($D144,$F$7,$E144), Raw!$A$5:$BC$10127,MATCH(R$8,Raw!$A$3:$BC$3,0), 0)/24/60,"-")</f>
        <v>3.950249565972222E-2</v>
      </c>
      <c r="S144" s="385">
        <f>IFERROR(VLOOKUP( CONCATENATE($D144,$F$7,$E144), Raw!$A$5:$BC$10127,MATCH(S$8,Raw!$A$3:$BC$3,0), 0)/24/60,"-")</f>
        <v>3.4862196180555555E-2</v>
      </c>
      <c r="T144" s="397">
        <f>IFERROR(VLOOKUP( CONCATENATE($D144,$F$7,$E144), Raw!$A$5:$BC$10127,MATCH(T$8,Raw!$A$3:$BC$3,0), 0)/24/60,"-")</f>
        <v>6.5232204861111115E-2</v>
      </c>
      <c r="U144" s="251"/>
      <c r="V144" s="252"/>
      <c r="W144" s="143"/>
    </row>
    <row r="145" spans="1:23" outlineLevel="1" x14ac:dyDescent="0.2">
      <c r="A145" s="248">
        <f t="shared" si="25"/>
        <v>44409</v>
      </c>
      <c r="B145" s="27"/>
      <c r="C145" s="26" t="s">
        <v>171</v>
      </c>
      <c r="D145" s="451" t="str">
        <f t="shared" si="26"/>
        <v>2021-22</v>
      </c>
      <c r="E145" s="452">
        <f t="shared" si="27"/>
        <v>8</v>
      </c>
      <c r="F145" s="153">
        <f>IFERROR(VLOOKUP( CONCATENATE($D145,$F$7,$E145), Raw!$A$5:$BC$10127,MATCH(F$9,Raw!$A$3:$BC$3,0), 0), "-")</f>
        <v>9244</v>
      </c>
      <c r="G145" s="156">
        <f>IFERROR(VLOOKUP( CONCATENATE($D145,$F$7,$E145), Raw!$A$5:$BC$10127,MATCH(G$9,Raw!$A$3:$BC$3,0), 0), "-")</f>
        <v>9042</v>
      </c>
      <c r="H145" s="71">
        <f>IF( ISERROR(G145/F145), "-", G145/F145)</f>
        <v>0.9781479878840329</v>
      </c>
      <c r="I145" s="383">
        <f>IFERROR(VLOOKUP( CONCATENATE($D145,$F$7,$E145), Raw!$A$5:$BC$10127,MATCH(I$8,Raw!$A$3:$BC$3,0), 0), "-")</f>
        <v>4118</v>
      </c>
      <c r="J145" s="385">
        <f>IFERROR(VLOOKUP( CONCATENATE(D145,F7,E145), Raw!A5:BC10127,MATCH(J8,Raw!A3:BC3,0), 0)/24/60,"-")</f>
        <v>7.2126942690626528E-2</v>
      </c>
      <c r="K145" s="385">
        <f>IFERROR(VLOOKUP( CONCATENATE(D145,F7,E145), Raw!A5:BC10127,MATCH(K8,Raw!A3:BC3,0), 0)/24/60,"-")</f>
        <v>5.8934015973234041E-2</v>
      </c>
      <c r="L145" s="405">
        <f>IFERROR(VLOOKUP( CONCATENATE(D145,F7,E145), Raw!A5:BC10127,MATCH(L8,Raw!A3:BC3,0), 0)/24/60,"-")</f>
        <v>0.11438080109006529</v>
      </c>
      <c r="M145" s="383">
        <f>IFERROR(VLOOKUP( CONCATENATE($D145,$F$7,$E145), Raw!$A$5:$BC$10127,MATCH(M$8,Raw!$A$3:$BC$3,0), 0), "-")</f>
        <v>4904</v>
      </c>
      <c r="N145" s="385">
        <f>IFERROR(VLOOKUP( CONCATENATE($D145,$F$7,$E145), Raw!$A$5:$BC$10127,MATCH(N$8,Raw!$A$3:$BC$3,0), 0)/24/60,"-")</f>
        <v>6.1509906878738446E-2</v>
      </c>
      <c r="O145" s="385">
        <f>IFERROR(VLOOKUP( CONCATENATE($D145,$F$7,$E145), Raw!$A$5:$BC$10127,MATCH(O$8,Raw!$A$3:$BC$3,0), 0)/24/60,"-")</f>
        <v>2.7929014863150265E-2</v>
      </c>
      <c r="P145" s="405">
        <f>IFERROR(VLOOKUP( CONCATENATE($D145,$F$7,$E145), Raw!$A$5:$BC$10127,MATCH(P$8,Raw!$A$3:$BC$3,0), 0)/24/60,"-")</f>
        <v>0.15898288811854269</v>
      </c>
      <c r="Q145" s="404">
        <f>IFERROR(VLOOKUP( CONCATENATE($D145,$F$7,$E145), Raw!$A$5:$BC$10127,MATCH(Q$8,Raw!$A$3:$BC$3,0), 0), "-")</f>
        <v>598</v>
      </c>
      <c r="R145" s="385">
        <f>IFERROR(VLOOKUP( CONCATENATE($D145,$F$7,$E145), Raw!$A$5:$BC$10127,MATCH(R$8,Raw!$A$3:$BC$3,0), 0)/24/60,"-")</f>
        <v>4.1678860089186177E-2</v>
      </c>
      <c r="S145" s="385">
        <f>IFERROR(VLOOKUP( CONCATENATE($D145,$F$7,$E145), Raw!$A$5:$BC$10127,MATCH(S$8,Raw!$A$3:$BC$3,0), 0)/24/60,"-")</f>
        <v>3.6389817911557043E-2</v>
      </c>
      <c r="T145" s="397">
        <f>IFERROR(VLOOKUP( CONCATENATE($D145,$F$7,$E145), Raw!$A$5:$BC$10127,MATCH(T$8,Raw!$A$3:$BC$3,0), 0)/24/60,"-")</f>
        <v>7.0523272017837244E-2</v>
      </c>
      <c r="U145" s="251"/>
      <c r="V145" s="252"/>
      <c r="W145" s="143"/>
    </row>
    <row r="146" spans="1:23" outlineLevel="1" x14ac:dyDescent="0.2">
      <c r="A146" s="248">
        <f t="shared" si="25"/>
        <v>44440</v>
      </c>
      <c r="B146" s="27"/>
      <c r="C146" s="26" t="s">
        <v>172</v>
      </c>
      <c r="D146" s="451" t="str">
        <f t="shared" si="26"/>
        <v>2021-22</v>
      </c>
      <c r="E146" s="452">
        <f t="shared" si="27"/>
        <v>9</v>
      </c>
      <c r="F146" s="153" t="s">
        <v>80</v>
      </c>
      <c r="G146" s="156" t="s">
        <v>80</v>
      </c>
      <c r="H146" s="71" t="s">
        <v>80</v>
      </c>
      <c r="I146" s="383">
        <f>IFERROR(VLOOKUP( CONCATENATE($D146,$F$7,$E146), Raw!$A$5:$BC$10127,MATCH(I$8,Raw!$A$3:$BC$3,0), 0), "-")</f>
        <v>3890</v>
      </c>
      <c r="J146" s="385">
        <f>IFERROR(VLOOKUP( CONCATENATE(D146,F7,E146), Raw!A5:BC10127,MATCH(J8,Raw!A3:BC3,0), 0)/24/60,"-")</f>
        <v>7.4880373464724356E-2</v>
      </c>
      <c r="K146" s="385">
        <f>IFERROR(VLOOKUP( CONCATENATE(D146,F7,E146), Raw!A5:BC10127,MATCH(K8,Raw!A3:BC3,0), 0)/24/60,"-")</f>
        <v>6.1807697800628399E-2</v>
      </c>
      <c r="L146" s="405">
        <f>IFERROR(VLOOKUP( CONCATENATE(D146,F7,E146), Raw!A5:BC10127,MATCH(L8,Raw!A3:BC3,0), 0)/24/60,"-")</f>
        <v>0.12030723364752928</v>
      </c>
      <c r="M146" s="383">
        <f>IFERROR(VLOOKUP( CONCATENATE($D146,$F$7,$E146), Raw!$A$5:$BC$10127,MATCH(M$8,Raw!$A$3:$BC$3,0), 0), "-")</f>
        <v>4577</v>
      </c>
      <c r="N146" s="385">
        <f>IFERROR(VLOOKUP( CONCATENATE($D146,$F$7,$E146), Raw!$A$5:$BC$10127,MATCH(N$8,Raw!$A$3:$BC$3,0), 0)/24/60,"-")</f>
        <v>6.3315915325419372E-2</v>
      </c>
      <c r="O146" s="385">
        <f>IFERROR(VLOOKUP( CONCATENATE($D146,$F$7,$E146), Raw!$A$5:$BC$10127,MATCH(O$8,Raw!$A$3:$BC$3,0), 0)/24/60,"-")</f>
        <v>2.678306993906732E-2</v>
      </c>
      <c r="P146" s="405">
        <f>IFERROR(VLOOKUP( CONCATENATE($D146,$F$7,$E146), Raw!$A$5:$BC$10127,MATCH(P$8,Raw!$A$3:$BC$3,0), 0)/24/60,"-")</f>
        <v>0.17530800135945426</v>
      </c>
      <c r="Q146" s="404">
        <f>IFERROR(VLOOKUP( CONCATENATE($D146,$F$7,$E146), Raw!$A$5:$BC$10127,MATCH(Q$8,Raw!$A$3:$BC$3,0), 0), "-")</f>
        <v>562</v>
      </c>
      <c r="R146" s="385">
        <f>IFERROR(VLOOKUP( CONCATENATE($D146,$F$7,$E146), Raw!$A$5:$BC$10127,MATCH(R$8,Raw!$A$3:$BC$3,0), 0)/24/60,"-")</f>
        <v>4.162551897983393E-2</v>
      </c>
      <c r="S146" s="385">
        <f>IFERROR(VLOOKUP( CONCATENATE($D146,$F$7,$E146), Raw!$A$5:$BC$10127,MATCH(S$8,Raw!$A$3:$BC$3,0), 0)/24/60,"-")</f>
        <v>3.5971480822459476E-2</v>
      </c>
      <c r="T146" s="397">
        <f>IFERROR(VLOOKUP( CONCATENATE($D146,$F$7,$E146), Raw!$A$5:$BC$10127,MATCH(T$8,Raw!$A$3:$BC$3,0), 0)/24/60,"-")</f>
        <v>7.0006672597864764E-2</v>
      </c>
      <c r="U146" s="251"/>
      <c r="V146" s="252"/>
      <c r="W146" s="143"/>
    </row>
    <row r="147" spans="1:23" outlineLevel="1" x14ac:dyDescent="0.2">
      <c r="A147" s="248">
        <f t="shared" si="25"/>
        <v>44470</v>
      </c>
      <c r="B147" s="27"/>
      <c r="C147" s="26" t="s">
        <v>173</v>
      </c>
      <c r="D147" s="451" t="str">
        <f t="shared" si="26"/>
        <v>2021-22</v>
      </c>
      <c r="E147" s="452">
        <f t="shared" si="27"/>
        <v>10</v>
      </c>
      <c r="F147" s="153" t="s">
        <v>80</v>
      </c>
      <c r="G147" s="156" t="s">
        <v>80</v>
      </c>
      <c r="H147" s="71" t="s">
        <v>80</v>
      </c>
      <c r="I147" s="383">
        <f>IFERROR(VLOOKUP( CONCATENATE($D147,$F$7,$E147), Raw!$A$5:$BC$10127,MATCH(I$8,Raw!$A$3:$BC$3,0), 0), "-")</f>
        <v>4043</v>
      </c>
      <c r="J147" s="385">
        <f>IFERROR(VLOOKUP( CONCATENATE(D147,F7,E147), Raw!A5:BC10127,MATCH(J8,Raw!A3:BC3,0), 0)/24/60,"-")</f>
        <v>8.2534902575095506E-2</v>
      </c>
      <c r="K147" s="385">
        <f>IFERROR(VLOOKUP( CONCATENATE(D147,F7,E147), Raw!A5:BC10127,MATCH(K8,Raw!A3:BC3,0), 0)/24/60,"-")</f>
        <v>6.6717852529749641E-2</v>
      </c>
      <c r="L147" s="405">
        <f>IFERROR(VLOOKUP( CONCATENATE(D147,F7,E147), Raw!A5:BC10127,MATCH(L8,Raw!A3:BC3,0), 0)/24/60,"-")</f>
        <v>0.13525915849066975</v>
      </c>
      <c r="M147" s="383">
        <f>IFERROR(VLOOKUP( CONCATENATE($D147,$F$7,$E147), Raw!$A$5:$BC$10127,MATCH(M$8,Raw!$A$3:$BC$3,0), 0), "-")</f>
        <v>4779</v>
      </c>
      <c r="N147" s="385">
        <f>IFERROR(VLOOKUP( CONCATENATE($D147,$F$7,$E147), Raw!$A$5:$BC$10127,MATCH(N$8,Raw!$A$3:$BC$3,0), 0)/24/60,"-")</f>
        <v>6.4570284345865009E-2</v>
      </c>
      <c r="O147" s="385">
        <f>IFERROR(VLOOKUP( CONCATENATE($D147,$F$7,$E147), Raw!$A$5:$BC$10127,MATCH(O$8,Raw!$A$3:$BC$3,0), 0)/24/60,"-")</f>
        <v>2.6644056171677012E-2</v>
      </c>
      <c r="P147" s="405">
        <f>IFERROR(VLOOKUP( CONCATENATE($D147,$F$7,$E147), Raw!$A$5:$BC$10127,MATCH(P$8,Raw!$A$3:$BC$3,0), 0)/24/60,"-")</f>
        <v>0.18078485736207017</v>
      </c>
      <c r="Q147" s="404">
        <f>IFERROR(VLOOKUP( CONCATENATE($D147,$F$7,$E147), Raw!$A$5:$BC$10127,MATCH(Q$8,Raw!$A$3:$BC$3,0), 0), "-")</f>
        <v>610</v>
      </c>
      <c r="R147" s="385">
        <f>IFERROR(VLOOKUP( CONCATENATE($D147,$F$7,$E147), Raw!$A$5:$BC$10127,MATCH(R$8,Raw!$A$3:$BC$3,0), 0)/24/60,"-")</f>
        <v>4.0380350637522766E-2</v>
      </c>
      <c r="S147" s="385">
        <f>IFERROR(VLOOKUP( CONCATENATE($D147,$F$7,$E147), Raw!$A$5:$BC$10127,MATCH(S$8,Raw!$A$3:$BC$3,0), 0)/24/60,"-")</f>
        <v>3.6154371584699453E-2</v>
      </c>
      <c r="T147" s="397">
        <f>IFERROR(VLOOKUP( CONCATENATE($D147,$F$7,$E147), Raw!$A$5:$BC$10127,MATCH(T$8,Raw!$A$3:$BC$3,0), 0)/24/60,"-")</f>
        <v>6.5825364298724945E-2</v>
      </c>
      <c r="U147" s="251"/>
      <c r="V147" s="252"/>
      <c r="W147" s="143"/>
    </row>
    <row r="148" spans="1:23" outlineLevel="1" x14ac:dyDescent="0.2">
      <c r="A148" s="248">
        <f t="shared" si="25"/>
        <v>44501</v>
      </c>
      <c r="B148" s="27"/>
      <c r="C148" s="26" t="s">
        <v>174</v>
      </c>
      <c r="D148" s="451" t="str">
        <f t="shared" si="26"/>
        <v>2021-22</v>
      </c>
      <c r="E148" s="452">
        <f t="shared" si="27"/>
        <v>11</v>
      </c>
      <c r="F148" s="153">
        <f>IFERROR(VLOOKUP( CONCATENATE($D148,$F$7,$E148), Raw!$A$5:$BC$10127,MATCH(F$9,Raw!$A$3:$BC$3,0), 0), "-")</f>
        <v>9340</v>
      </c>
      <c r="G148" s="156">
        <f>IFERROR(VLOOKUP( CONCATENATE($D148,$F$7,$E148), Raw!$A$5:$BC$10127,MATCH(G$9,Raw!$A$3:$BC$3,0), 0), "-")</f>
        <v>9049</v>
      </c>
      <c r="H148" s="71">
        <f>IF( ISERROR(G148/F148), "-", G148/F148)</f>
        <v>0.96884368308351176</v>
      </c>
      <c r="I148" s="383">
        <f>IFERROR(VLOOKUP( CONCATENATE($D148,$F$7,$E148), Raw!$A$5:$BC$10127,MATCH(I$8,Raw!$A$3:$BC$3,0), 0), "-")</f>
        <v>4181</v>
      </c>
      <c r="J148" s="385">
        <f>IFERROR(VLOOKUP( CONCATENATE(D148,F7,E148), Raw!A5:BC10127,MATCH(J8,Raw!A3:BC3,0), 0)/24/60,"-")</f>
        <v>7.7960133806372733E-2</v>
      </c>
      <c r="K148" s="385">
        <f>IFERROR(VLOOKUP( CONCATENATE(D148,F7,E148), Raw!A5:BC10127,MATCH(K8,Raw!A3:BC3,0), 0)/24/60,"-")</f>
        <v>6.3738904834037588E-2</v>
      </c>
      <c r="L148" s="405">
        <f>IFERROR(VLOOKUP( CONCATENATE(D148,F7,E148), Raw!A5:BC10127,MATCH(L8,Raw!A3:BC3,0), 0)/24/60,"-")</f>
        <v>0.12461980786095832</v>
      </c>
      <c r="M148" s="383">
        <f>IFERROR(VLOOKUP( CONCATENATE($D148,$F$7,$E148), Raw!$A$5:$BC$10127,MATCH(M$8,Raw!$A$3:$BC$3,0), 0), "-")</f>
        <v>4846</v>
      </c>
      <c r="N148" s="385">
        <f>IFERROR(VLOOKUP( CONCATENATE($D148,$F$7,$E148), Raw!$A$5:$BC$10127,MATCH(N$8,Raw!$A$3:$BC$3,0), 0)/24/60,"-")</f>
        <v>6.1640127023432835E-2</v>
      </c>
      <c r="O148" s="385">
        <f>IFERROR(VLOOKUP( CONCATENATE($D148,$F$7,$E148), Raw!$A$5:$BC$10127,MATCH(O$8,Raw!$A$3:$BC$3,0), 0)/24/60,"-")</f>
        <v>2.624601618746274E-2</v>
      </c>
      <c r="P148" s="405">
        <f>IFERROR(VLOOKUP( CONCATENATE($D148,$F$7,$E148), Raw!$A$5:$BC$10127,MATCH(P$8,Raw!$A$3:$BC$3,0), 0)/24/60,"-")</f>
        <v>0.16568361076718485</v>
      </c>
      <c r="Q148" s="404">
        <f>IFERROR(VLOOKUP( CONCATENATE($D148,$F$7,$E148), Raw!$A$5:$BC$10127,MATCH(Q$8,Raw!$A$3:$BC$3,0), 0), "-")</f>
        <v>618</v>
      </c>
      <c r="R148" s="385">
        <f>IFERROR(VLOOKUP( CONCATENATE($D148,$F$7,$E148), Raw!$A$5:$BC$10127,MATCH(R$8,Raw!$A$3:$BC$3,0), 0)/24/60,"-")</f>
        <v>4.0445882775979859E-2</v>
      </c>
      <c r="S148" s="385">
        <f>IFERROR(VLOOKUP( CONCATENATE($D148,$F$7,$E148), Raw!$A$5:$BC$10127,MATCH(S$8,Raw!$A$3:$BC$3,0), 0)/24/60,"-")</f>
        <v>3.5572860481841065E-2</v>
      </c>
      <c r="T148" s="397">
        <f>IFERROR(VLOOKUP( CONCATENATE($D148,$F$7,$E148), Raw!$A$5:$BC$10127,MATCH(T$8,Raw!$A$3:$BC$3,0), 0)/24/60,"-")</f>
        <v>6.9252292340884564E-2</v>
      </c>
      <c r="U148" s="251"/>
      <c r="V148" s="252"/>
      <c r="W148" s="143"/>
    </row>
    <row r="149" spans="1:23" outlineLevel="1" x14ac:dyDescent="0.2">
      <c r="A149" s="248">
        <f t="shared" si="25"/>
        <v>44531</v>
      </c>
      <c r="B149" s="27"/>
      <c r="C149" s="26" t="s">
        <v>175</v>
      </c>
      <c r="D149" s="451" t="str">
        <f t="shared" si="26"/>
        <v>2021-22</v>
      </c>
      <c r="E149" s="452">
        <f t="shared" si="27"/>
        <v>12</v>
      </c>
      <c r="F149" s="153" t="s">
        <v>80</v>
      </c>
      <c r="G149" s="156" t="s">
        <v>80</v>
      </c>
      <c r="H149" s="71" t="s">
        <v>80</v>
      </c>
      <c r="I149" s="383">
        <f>IFERROR(VLOOKUP( CONCATENATE($D149,$F$7,$E149), Raw!$A$5:$BC$10127,MATCH(I$8,Raw!$A$3:$BC$3,0), 0), "-")</f>
        <v>4136</v>
      </c>
      <c r="J149" s="385">
        <f>IFERROR(VLOOKUP( CONCATENATE(D149,F7,E149), Raw!A5:BC10127,MATCH(J8,Raw!A3:BC3,0), 0)/24/60,"-")</f>
        <v>7.9674470771545242E-2</v>
      </c>
      <c r="K149" s="385">
        <f>IFERROR(VLOOKUP( CONCATENATE(D149,F7,E149), Raw!A5:BC10127,MATCH(K8,Raw!A3:BC3,0), 0)/24/60,"-")</f>
        <v>6.3197634590586721E-2</v>
      </c>
      <c r="L149" s="405">
        <f>IFERROR(VLOOKUP( CONCATENATE(D149,F7,E149), Raw!A5:BC10127,MATCH(L8,Raw!A3:BC3,0), 0)/24/60,"-")</f>
        <v>0.12927697856221793</v>
      </c>
      <c r="M149" s="383">
        <f>IFERROR(VLOOKUP( CONCATENATE($D149,$F$7,$E149), Raw!$A$5:$BC$10127,MATCH(M$8,Raw!$A$3:$BC$3,0), 0), "-")</f>
        <v>4722</v>
      </c>
      <c r="N149" s="385">
        <f>IFERROR(VLOOKUP( CONCATENATE($D149,$F$7,$E149), Raw!$A$5:$BC$10127,MATCH(N$8,Raw!$A$3:$BC$3,0), 0)/24/60,"-")</f>
        <v>6.240436314650101E-2</v>
      </c>
      <c r="O149" s="385">
        <f>IFERROR(VLOOKUP( CONCATENATE($D149,$F$7,$E149), Raw!$A$5:$BC$10127,MATCH(O$8,Raw!$A$3:$BC$3,0), 0)/24/60,"-")</f>
        <v>2.7061714668925596E-2</v>
      </c>
      <c r="P149" s="405">
        <f>IFERROR(VLOOKUP( CONCATENATE($D149,$F$7,$E149), Raw!$A$5:$BC$10127,MATCH(P$8,Raw!$A$3:$BC$3,0), 0)/24/60,"-")</f>
        <v>0.16201865381900324</v>
      </c>
      <c r="Q149" s="404">
        <f>IFERROR(VLOOKUP( CONCATENATE($D149,$F$7,$E149), Raw!$A$5:$BC$10127,MATCH(Q$8,Raw!$A$3:$BC$3,0), 0), "-")</f>
        <v>581</v>
      </c>
      <c r="R149" s="385">
        <f>IFERROR(VLOOKUP( CONCATENATE($D149,$F$7,$E149), Raw!$A$5:$BC$10127,MATCH(R$8,Raw!$A$3:$BC$3,0), 0)/24/60,"-")</f>
        <v>4.1588138267355142E-2</v>
      </c>
      <c r="S149" s="385">
        <f>IFERROR(VLOOKUP( CONCATENATE($D149,$F$7,$E149), Raw!$A$5:$BC$10127,MATCH(S$8,Raw!$A$3:$BC$3,0), 0)/24/60,"-")</f>
        <v>3.5563683304647167E-2</v>
      </c>
      <c r="T149" s="397">
        <f>IFERROR(VLOOKUP( CONCATENATE($D149,$F$7,$E149), Raw!$A$5:$BC$10127,MATCH(T$8,Raw!$A$3:$BC$3,0), 0)/24/60,"-")</f>
        <v>6.7248756932491868E-2</v>
      </c>
      <c r="U149" s="251"/>
      <c r="V149" s="252"/>
      <c r="W149" s="143"/>
    </row>
    <row r="150" spans="1:23" outlineLevel="1" x14ac:dyDescent="0.2">
      <c r="A150" s="248">
        <f t="shared" si="25"/>
        <v>44562</v>
      </c>
      <c r="B150" s="27"/>
      <c r="C150" s="26" t="s">
        <v>176</v>
      </c>
      <c r="D150" s="451" t="str">
        <f t="shared" si="26"/>
        <v>2021-22</v>
      </c>
      <c r="E150" s="452">
        <f t="shared" si="27"/>
        <v>1</v>
      </c>
      <c r="F150" s="153" t="s">
        <v>80</v>
      </c>
      <c r="G150" s="156" t="s">
        <v>80</v>
      </c>
      <c r="H150" s="71" t="s">
        <v>80</v>
      </c>
      <c r="I150" s="383">
        <f>IFERROR(VLOOKUP( CONCATENATE($D150,$F$7,$E150), Raw!$A$5:$BC$10127,MATCH(I$8,Raw!$A$3:$BC$3,0), 0), "-")</f>
        <v>4254</v>
      </c>
      <c r="J150" s="385">
        <f>IFERROR(VLOOKUP( CONCATENATE(D150,F7,E150), Raw!A5:BC10127,MATCH(J8,Raw!A3:BC3,0), 0)/24/60,"-")</f>
        <v>7.0069477093454513E-2</v>
      </c>
      <c r="K150" s="385">
        <f>IFERROR(VLOOKUP( CONCATENATE(D150,F7,E150), Raw!A5:BC10127,MATCH(K8,Raw!A3:BC3,0), 0)/24/60,"-")</f>
        <v>5.8243875045708618E-2</v>
      </c>
      <c r="L150" s="405">
        <f>IFERROR(VLOOKUP( CONCATENATE(D150,F7,E150), Raw!A5:BC10127,MATCH(L8,Raw!A3:BC3,0), 0)/24/60,"-")</f>
        <v>0.11108466541294468</v>
      </c>
      <c r="M150" s="383">
        <f>IFERROR(VLOOKUP( CONCATENATE($D150,$F$7,$E150), Raw!$A$5:$BC$10127,MATCH(M$8,Raw!$A$3:$BC$3,0), 0), "-")</f>
        <v>4889</v>
      </c>
      <c r="N150" s="385">
        <f>IFERROR(VLOOKUP( CONCATENATE($D150,$F$7,$E150), Raw!$A$5:$BC$10127,MATCH(N$8,Raw!$A$3:$BC$3,0), 0)/24/60,"-")</f>
        <v>6.0002741414967836E-2</v>
      </c>
      <c r="O150" s="385">
        <f>IFERROR(VLOOKUP( CONCATENATE($D150,$F$7,$E150), Raw!$A$5:$BC$10127,MATCH(O$8,Raw!$A$3:$BC$3,0), 0)/24/60,"-")</f>
        <v>2.6082361764505353E-2</v>
      </c>
      <c r="P150" s="405">
        <f>IFERROR(VLOOKUP( CONCATENATE($D150,$F$7,$E150), Raw!$A$5:$BC$10127,MATCH(P$8,Raw!$A$3:$BC$3,0), 0)/24/60,"-")</f>
        <v>0.16233622531306105</v>
      </c>
      <c r="Q150" s="404">
        <f>IFERROR(VLOOKUP( CONCATENATE($D150,$F$7,$E150), Raw!$A$5:$BC$10127,MATCH(Q$8,Raw!$A$3:$BC$3,0), 0), "-")</f>
        <v>613</v>
      </c>
      <c r="R150" s="385">
        <f>IFERROR(VLOOKUP( CONCATENATE($D150,$F$7,$E150), Raw!$A$5:$BC$10127,MATCH(R$8,Raw!$A$3:$BC$3,0), 0)/24/60,"-")</f>
        <v>4.1968687692586548E-2</v>
      </c>
      <c r="S150" s="385">
        <f>IFERROR(VLOOKUP( CONCATENATE($D150,$F$7,$E150), Raw!$A$5:$BC$10127,MATCH(S$8,Raw!$A$3:$BC$3,0), 0)/24/60,"-")</f>
        <v>3.3453416711981147E-2</v>
      </c>
      <c r="T150" s="397">
        <f>IFERROR(VLOOKUP( CONCATENATE($D150,$F$7,$E150), Raw!$A$5:$BC$10127,MATCH(T$8,Raw!$A$3:$BC$3,0), 0)/24/60,"-")</f>
        <v>6.8926726481783579E-2</v>
      </c>
      <c r="U150" s="251"/>
      <c r="V150" s="252"/>
      <c r="W150" s="143"/>
    </row>
    <row r="151" spans="1:23" outlineLevel="1" x14ac:dyDescent="0.2">
      <c r="A151" s="248">
        <f t="shared" si="25"/>
        <v>44593</v>
      </c>
      <c r="B151" s="27"/>
      <c r="C151" s="26" t="s">
        <v>177</v>
      </c>
      <c r="D151" s="451" t="str">
        <f t="shared" si="26"/>
        <v>2021-22</v>
      </c>
      <c r="E151" s="452">
        <f t="shared" si="27"/>
        <v>2</v>
      </c>
      <c r="F151" s="153">
        <f>IFERROR(VLOOKUP( CONCATENATE($D151,$F$7,$E151), Raw!$A$5:$BC$10127,MATCH(F$9,Raw!$A$3:$BC$3,0), 0), "-")</f>
        <v>9003</v>
      </c>
      <c r="G151" s="156">
        <f>IFERROR(VLOOKUP( CONCATENATE($D151,$F$7,$E151), Raw!$A$5:$BC$10127,MATCH(G$9,Raw!$A$3:$BC$3,0), 0), "-")</f>
        <v>8674</v>
      </c>
      <c r="H151" s="71">
        <f>IF( ISERROR(G151/F151), "-", G151/F151)</f>
        <v>0.96345662556925471</v>
      </c>
      <c r="I151" s="383">
        <f>IFERROR(VLOOKUP( CONCATENATE($D151,$F$7,$E151), Raw!$A$5:$BC$10127,MATCH(I$8,Raw!$A$3:$BC$3,0), 0), "-")</f>
        <v>3882</v>
      </c>
      <c r="J151" s="385">
        <f>IFERROR(VLOOKUP( CONCATENATE(D151,F7,E151), Raw!A5:BC10127,MATCH(J8,Raw!A3:BC3,0), 0)/24/60,"-")</f>
        <v>7.2706025674051183E-2</v>
      </c>
      <c r="K151" s="385">
        <f>IFERROR(VLOOKUP( CONCATENATE(D151,F7,E151), Raw!A5:BC10127,MATCH(K8,Raw!A3:BC3,0), 0)/24/60,"-")</f>
        <v>5.9701113400881557E-2</v>
      </c>
      <c r="L151" s="405">
        <f>IFERROR(VLOOKUP( CONCATENATE(D151,F7,E151), Raw!A5:BC10127,MATCH(L8,Raw!A3:BC3,0), 0)/24/60,"-")</f>
        <v>0.11637883536550461</v>
      </c>
      <c r="M151" s="383">
        <f>IFERROR(VLOOKUP( CONCATENATE($D151,$F$7,$E151), Raw!$A$5:$BC$10127,MATCH(M$8,Raw!$A$3:$BC$3,0), 0), "-")</f>
        <v>4463</v>
      </c>
      <c r="N151" s="385">
        <f>IFERROR(VLOOKUP( CONCATENATE($D151,$F$7,$E151), Raw!$A$5:$BC$10127,MATCH(N$8,Raw!$A$3:$BC$3,0), 0)/24/60,"-")</f>
        <v>5.9348205616550888E-2</v>
      </c>
      <c r="O151" s="385">
        <f>IFERROR(VLOOKUP( CONCATENATE($D151,$F$7,$E151), Raw!$A$5:$BC$10127,MATCH(O$8,Raw!$A$3:$BC$3,0), 0)/24/60,"-")</f>
        <v>2.547504792491349E-2</v>
      </c>
      <c r="P151" s="405">
        <f>IFERROR(VLOOKUP( CONCATENATE($D151,$F$7,$E151), Raw!$A$5:$BC$10127,MATCH(P$8,Raw!$A$3:$BC$3,0), 0)/24/60,"-")</f>
        <v>0.1605570181990191</v>
      </c>
      <c r="Q151" s="404">
        <f>IFERROR(VLOOKUP( CONCATENATE($D151,$F$7,$E151), Raw!$A$5:$BC$10127,MATCH(Q$8,Raw!$A$3:$BC$3,0), 0), "-")</f>
        <v>548</v>
      </c>
      <c r="R151" s="385">
        <f>IFERROR(VLOOKUP( CONCATENATE($D151,$F$7,$E151), Raw!$A$5:$BC$10127,MATCH(R$8,Raw!$A$3:$BC$3,0), 0)/24/60,"-")</f>
        <v>3.9609058191403083E-2</v>
      </c>
      <c r="S151" s="385">
        <f>IFERROR(VLOOKUP( CONCATENATE($D151,$F$7,$E151), Raw!$A$5:$BC$10127,MATCH(S$8,Raw!$A$3:$BC$3,0), 0)/24/60,"-")</f>
        <v>3.5061841038118408E-2</v>
      </c>
      <c r="T151" s="397">
        <f>IFERROR(VLOOKUP( CONCATENATE($D151,$F$7,$E151), Raw!$A$5:$BC$10127,MATCH(T$8,Raw!$A$3:$BC$3,0), 0)/24/60,"-")</f>
        <v>6.6636253041362531E-2</v>
      </c>
      <c r="U151" s="251"/>
      <c r="V151" s="252"/>
      <c r="W151" s="143"/>
    </row>
    <row r="152" spans="1:23" outlineLevel="1" x14ac:dyDescent="0.2">
      <c r="A152" s="248">
        <f t="shared" si="25"/>
        <v>44621</v>
      </c>
      <c r="B152" s="27"/>
      <c r="C152" s="26" t="s">
        <v>178</v>
      </c>
      <c r="D152" s="451" t="str">
        <f t="shared" si="26"/>
        <v>2021-22</v>
      </c>
      <c r="E152" s="452">
        <f t="shared" si="27"/>
        <v>3</v>
      </c>
      <c r="F152" s="153" t="s">
        <v>80</v>
      </c>
      <c r="G152" s="156" t="s">
        <v>80</v>
      </c>
      <c r="H152" s="71" t="s">
        <v>80</v>
      </c>
      <c r="I152" s="383">
        <f>IFERROR(VLOOKUP( CONCATENATE($D152,$F$7,$E152), Raw!$A$5:$BC$10127,MATCH(I$8,Raw!$A$3:$BC$3,0), 0), "-")</f>
        <v>4013</v>
      </c>
      <c r="J152" s="385">
        <f>IFERROR(VLOOKUP( CONCATENATE(D152,F7,E152), Raw!A5:BC10127,MATCH(J8,Raw!A3:BC3,0), 0)/24/60,"-")</f>
        <v>8.4616437550184123E-2</v>
      </c>
      <c r="K152" s="385">
        <f>IFERROR(VLOOKUP( CONCATENATE(D152,F7,E152), Raw!A5:BC10127,MATCH(K8,Raw!A3:BC3,0), 0)/24/60,"-")</f>
        <v>6.6761151258410159E-2</v>
      </c>
      <c r="L152" s="405">
        <f>IFERROR(VLOOKUP( CONCATENATE(D152,F7,E152), Raw!A5:BC10127,MATCH(L8,Raw!A3:BC3,0), 0)/24/60,"-")</f>
        <v>0.14397877038513718</v>
      </c>
      <c r="M152" s="383">
        <f>IFERROR(VLOOKUP( CONCATENATE($D152,$F$7,$E152), Raw!$A$5:$BC$10127,MATCH(M$8,Raw!$A$3:$BC$3,0), 0), "-")</f>
        <v>4658</v>
      </c>
      <c r="N152" s="385">
        <f>IFERROR(VLOOKUP( CONCATENATE($D152,$F$7,$E152), Raw!$A$5:$BC$10127,MATCH(N$8,Raw!$A$3:$BC$3,0), 0)/24/60,"-")</f>
        <v>6.4747596727255372E-2</v>
      </c>
      <c r="O152" s="385">
        <f>IFERROR(VLOOKUP( CONCATENATE($D152,$F$7,$E152), Raw!$A$5:$BC$10127,MATCH(O$8,Raw!$A$3:$BC$3,0), 0)/24/60,"-")</f>
        <v>2.5784939888364104E-2</v>
      </c>
      <c r="P152" s="405">
        <f>IFERROR(VLOOKUP( CONCATENATE($D152,$F$7,$E152), Raw!$A$5:$BC$10127,MATCH(P$8,Raw!$A$3:$BC$3,0), 0)/24/60,"-")</f>
        <v>0.18097955727303089</v>
      </c>
      <c r="Q152" s="404">
        <f>IFERROR(VLOOKUP( CONCATENATE($D152,$F$7,$E152), Raw!$A$5:$BC$10127,MATCH(Q$8,Raw!$A$3:$BC$3,0), 0), "-")</f>
        <v>544</v>
      </c>
      <c r="R152" s="385">
        <f>IFERROR(VLOOKUP( CONCATENATE($D152,$F$7,$E152), Raw!$A$5:$BC$10127,MATCH(R$8,Raw!$A$3:$BC$3,0), 0)/24/60,"-")</f>
        <v>3.8745149101307191E-2</v>
      </c>
      <c r="S152" s="385">
        <f>IFERROR(VLOOKUP( CONCATENATE($D152,$F$7,$E152), Raw!$A$5:$BC$10127,MATCH(S$8,Raw!$A$3:$BC$3,0), 0)/24/60,"-")</f>
        <v>3.4196282679738559E-2</v>
      </c>
      <c r="T152" s="397">
        <f>IFERROR(VLOOKUP( CONCATENATE($D152,$F$7,$E152), Raw!$A$5:$BC$10127,MATCH(T$8,Raw!$A$3:$BC$3,0), 0)/24/60,"-")</f>
        <v>6.2179585375816991E-2</v>
      </c>
      <c r="U152" s="251"/>
      <c r="V152" s="252"/>
      <c r="W152" s="143"/>
    </row>
    <row r="153" spans="1:23" x14ac:dyDescent="0.2">
      <c r="A153" s="248"/>
      <c r="B153" s="31"/>
      <c r="C153" s="30" t="s">
        <v>199</v>
      </c>
      <c r="D153" s="453"/>
      <c r="E153" s="611"/>
      <c r="F153" s="154">
        <f>SUM(F141:F152)</f>
        <v>37585</v>
      </c>
      <c r="G153" s="157">
        <f>SUM(G141:G152)</f>
        <v>36562</v>
      </c>
      <c r="H153" s="72">
        <f>IF( ISERROR(G153/F153), "-", G153/F153)</f>
        <v>0.97278169482506316</v>
      </c>
      <c r="I153" s="171">
        <f>IFERROR(SUM(I141:I152), "-")</f>
        <v>50468</v>
      </c>
      <c r="J153" s="276">
        <f>IFERROR(SUMPRODUCT(I141:I152,J141:J152)/I153,"-")</f>
        <v>7.2386673238487756E-2</v>
      </c>
      <c r="K153" s="276">
        <f>IFERROR(SUMPRODUCT(I141:I152,K141:K152)/I153,"-")</f>
        <v>5.9614632044067528E-2</v>
      </c>
      <c r="L153" s="277">
        <f>IFERROR(SUMPRODUCT(I141:I152,L141:L152)/I153,"-")</f>
        <v>0.1155671663232147</v>
      </c>
      <c r="M153" s="171">
        <f>IFERROR(SUM(M141:M152), "-")</f>
        <v>58721</v>
      </c>
      <c r="N153" s="276">
        <f>IFERROR(SUMPRODUCT(M141:M152,N141:N152)/M153,"-")</f>
        <v>6.0617372121274056E-2</v>
      </c>
      <c r="O153" s="276">
        <f>IFERROR(SUMPRODUCT(M141:M152,O141:O152)/M153,"-")</f>
        <v>2.6433603632242113E-2</v>
      </c>
      <c r="P153" s="277">
        <f>IFERROR(SUMPRODUCT(M141:M152,P141:P152)/M153,"-")</f>
        <v>0.16095618830287856</v>
      </c>
      <c r="Q153" s="237">
        <f>IFERROR(SUM(Q141:Q152), "-")</f>
        <v>7306</v>
      </c>
      <c r="R153" s="276">
        <f>IFERROR(SUMPRODUCT(Q141:Q152,R141:R152)/Q153,"-")</f>
        <v>4.0667003148097451E-2</v>
      </c>
      <c r="S153" s="276">
        <f>IFERROR(SUMPRODUCT(Q141:Q152,S141:S152)/Q153,"-")</f>
        <v>3.5217629345743226E-2</v>
      </c>
      <c r="T153" s="398">
        <f>IFERROR(SUMPRODUCT(Q141:Q152,T141:T152)/Q153,"-")</f>
        <v>6.6859050399975667E-2</v>
      </c>
      <c r="U153" s="253"/>
      <c r="V153" s="254"/>
      <c r="W153" s="144"/>
    </row>
    <row r="154" spans="1:23" outlineLevel="1" x14ac:dyDescent="0.2">
      <c r="A154" s="248">
        <f t="shared" ref="A154:A178" si="28">DATE(LEFT(D154,4)+IF(E154&lt;4,1,0),E154,1)</f>
        <v>44652</v>
      </c>
      <c r="B154" s="27" t="s">
        <v>200</v>
      </c>
      <c r="C154" s="26" t="s">
        <v>167</v>
      </c>
      <c r="D154" s="449" t="str">
        <f t="shared" ref="D154:D165" si="29">IF(B154="",D153,LEFT(B154,7))</f>
        <v>2022-23</v>
      </c>
      <c r="E154" s="450">
        <f t="shared" si="27"/>
        <v>4</v>
      </c>
      <c r="F154" s="387" t="s">
        <v>80</v>
      </c>
      <c r="G154" s="391" t="s">
        <v>80</v>
      </c>
      <c r="H154" s="71" t="s">
        <v>80</v>
      </c>
      <c r="I154" s="383">
        <f>IFERROR(VLOOKUP( CONCATENATE($D154,$F$7,$E154), Raw!$A$5:$BC$10127,MATCH(I$8,Raw!$A$3:$BC$3,0), 0), "-")</f>
        <v>4077</v>
      </c>
      <c r="J154" s="385">
        <f>IFERROR(VLOOKUP( CONCATENATE($D154,$F$7,$E154), Raw!$A$5:$BC$10127,MATCH(J$8,Raw!$A$3:$BC$3,0), 0)/24/60,"-")</f>
        <v>7.9401060829040956E-2</v>
      </c>
      <c r="K154" s="385">
        <f>IFERROR(VLOOKUP( CONCATENATE($D154,$F$7,$E154), Raw!$A$5:$BC$10127,MATCH(K$8,Raw!$A$3:$BC$3,0), 0)/24/60,"-")</f>
        <v>6.2872857220723305E-2</v>
      </c>
      <c r="L154" s="405">
        <f>IFERROR(VLOOKUP( CONCATENATE($D154,$F$7,$E154), Raw!$A$5:$BC$10127,MATCH(L$8,Raw!$A$3:$BC$3,0), 0)/24/60,"-")</f>
        <v>0.13387771509552229</v>
      </c>
      <c r="M154" s="383">
        <f>IFERROR(VLOOKUP( CONCATENATE($D154,$F$7,$E154), Raw!$A$5:$BC$10127,MATCH(M$8,Raw!$A$3:$BC$3,0), 0), "-")</f>
        <v>4721</v>
      </c>
      <c r="N154" s="385">
        <f>IFERROR(VLOOKUP( CONCATENATE($D154,$F$7,$E154), Raw!$A$5:$BC$10127,MATCH(N$8,Raw!$A$3:$BC$3,0), 0)/24/60,"-")</f>
        <v>6.2699566358351569E-2</v>
      </c>
      <c r="O154" s="385">
        <f>IFERROR(VLOOKUP( CONCATENATE($D154,$F$7,$E154), Raw!$A$5:$BC$10127,MATCH(O$8,Raw!$A$3:$BC$3,0), 0)/24/60,"-")</f>
        <v>2.5850808444538586E-2</v>
      </c>
      <c r="P154" s="405">
        <f>IFERROR(VLOOKUP( CONCATENATE($D154,$F$7,$E154), Raw!$A$5:$BC$10127,MATCH(P$8,Raw!$A$3:$BC$3,0), 0)/24/60,"-")</f>
        <v>0.17363788274612255</v>
      </c>
      <c r="Q154" s="404">
        <f>IFERROR(VLOOKUP( CONCATENATE($D154,$F$7,$E154), Raw!$A$5:$BC$10127,MATCH(Q$8,Raw!$A$3:$BC$3,0), 0), "-")</f>
        <v>619</v>
      </c>
      <c r="R154" s="406">
        <f>IFERROR(VLOOKUP( CONCATENATE($D154,$F$7,$E154), Raw!$A$5:$BC$10127,MATCH(R$8,Raw!$A$3:$BC$3,0), 0)/24/60,"-")</f>
        <v>4.0831313947226715E-2</v>
      </c>
      <c r="S154" s="406">
        <f>IFERROR(VLOOKUP( CONCATENATE($D154,$F$7,$E154), Raw!$A$5:$BC$10127,MATCH(S$8,Raw!$A$3:$BC$3,0), 0)/24/60,"-")</f>
        <v>3.6387093879016334E-2</v>
      </c>
      <c r="T154" s="397">
        <f>IFERROR(VLOOKUP( CONCATENATE($D154,$F$7,$E154), Raw!$A$5:$BC$10127,MATCH(T$8,Raw!$A$3:$BC$3,0), 0)/24/60,"-")</f>
        <v>6.6579159935379648E-2</v>
      </c>
      <c r="U154" s="251"/>
      <c r="V154" s="252"/>
      <c r="W154" s="143"/>
    </row>
    <row r="155" spans="1:23" outlineLevel="1" x14ac:dyDescent="0.2">
      <c r="A155" s="248">
        <f t="shared" si="28"/>
        <v>44682</v>
      </c>
      <c r="B155" s="27"/>
      <c r="C155" s="26" t="s">
        <v>168</v>
      </c>
      <c r="D155" s="451" t="str">
        <f t="shared" si="29"/>
        <v>2022-23</v>
      </c>
      <c r="E155" s="452">
        <f t="shared" si="27"/>
        <v>5</v>
      </c>
      <c r="F155" s="153">
        <f>IFERROR(VLOOKUP( CONCATENATE($D155,$F$7,$E155), Raw!$A$5:$BC$10127,MATCH(F$9,Raw!$A$3:$BC$3,0), 0), "-")</f>
        <v>9883</v>
      </c>
      <c r="G155" s="156">
        <f>IFERROR(VLOOKUP( CONCATENATE($D155,$F$7,$E155), Raw!$A$5:$BC$10127,MATCH(G$9,Raw!$A$3:$BC$3,0), 0), "-")</f>
        <v>9523</v>
      </c>
      <c r="H155" s="71">
        <f>IF( ISERROR(G155/F155), "-", G155/F155)</f>
        <v>0.96357381361934635</v>
      </c>
      <c r="I155" s="383">
        <f>IFERROR(VLOOKUP( CONCATENATE($D155,$F$7,$E155), Raw!$A$5:$BC$10127,MATCH(I$8,Raw!$A$3:$BC$3,0), 0), "-")</f>
        <v>4229</v>
      </c>
      <c r="J155" s="385">
        <f>IFERROR(VLOOKUP( CONCATENATE($D155,$F$7,$E155), Raw!$A$5:$BC$10127,MATCH(J$8,Raw!$A$3:$BC$3,0), 0)/24/60,"-")</f>
        <v>6.9554251727490066E-2</v>
      </c>
      <c r="K155" s="385">
        <f>IFERROR(VLOOKUP( CONCATENATE($D155,$F$7,$E155), Raw!$A$5:$BC$10127,MATCH(K$8,Raw!$A$3:$BC$3,0), 0)/24/60,"-")</f>
        <v>5.8263708257796698E-2</v>
      </c>
      <c r="L155" s="405">
        <f>IFERROR(VLOOKUP( CONCATENATE($D155,$F$7,$E155), Raw!$A$5:$BC$10127,MATCH(L$8,Raw!$A$3:$BC$3,0), 0)/24/60,"-")</f>
        <v>0.11052832952365939</v>
      </c>
      <c r="M155" s="383">
        <f>IFERROR(VLOOKUP( CONCATENATE($D155,$F$7,$E155), Raw!$A$5:$BC$10127,MATCH(M$8,Raw!$A$3:$BC$3,0), 0), "-")</f>
        <v>4885</v>
      </c>
      <c r="N155" s="385">
        <f>IFERROR(VLOOKUP( CONCATENATE($D155,$F$7,$E155), Raw!$A$5:$BC$10127,MATCH(N$8,Raw!$A$3:$BC$3,0), 0)/24/60,"-")</f>
        <v>5.8392599226657564E-2</v>
      </c>
      <c r="O155" s="385">
        <f>IFERROR(VLOOKUP( CONCATENATE($D155,$F$7,$E155), Raw!$A$5:$BC$10127,MATCH(O$8,Raw!$A$3:$BC$3,0), 0)/24/60,"-")</f>
        <v>2.4066871374957353E-2</v>
      </c>
      <c r="P155" s="405">
        <f>IFERROR(VLOOKUP( CONCATENATE($D155,$F$7,$E155), Raw!$A$5:$BC$10127,MATCH(P$8,Raw!$A$3:$BC$3,0), 0)/24/60,"-")</f>
        <v>0.16136273171841239</v>
      </c>
      <c r="Q155" s="404">
        <f>IFERROR(VLOOKUP( CONCATENATE($D155,$F$7,$E155), Raw!$A$5:$BC$10127,MATCH(Q$8,Raw!$A$3:$BC$3,0), 0), "-")</f>
        <v>658</v>
      </c>
      <c r="R155" s="385">
        <f>IFERROR(VLOOKUP( CONCATENATE($D155,$F$7,$E155), Raw!$A$5:$BC$10127,MATCH(R$8,Raw!$A$3:$BC$3,0), 0)/24/60,"-")</f>
        <v>3.9234105876393116E-2</v>
      </c>
      <c r="S155" s="385">
        <f>IFERROR(VLOOKUP( CONCATENATE($D155,$F$7,$E155), Raw!$A$5:$BC$10127,MATCH(S$8,Raw!$A$3:$BC$3,0), 0)/24/60,"-")</f>
        <v>3.4474206349206352E-2</v>
      </c>
      <c r="T155" s="397">
        <f>IFERROR(VLOOKUP( CONCATENATE($D155,$F$7,$E155), Raw!$A$5:$BC$10127,MATCH(T$8,Raw!$A$3:$BC$3,0), 0)/24/60,"-")</f>
        <v>6.222243329956096E-2</v>
      </c>
      <c r="U155" s="251"/>
      <c r="V155" s="252"/>
      <c r="W155" s="143"/>
    </row>
    <row r="156" spans="1:23" outlineLevel="1" x14ac:dyDescent="0.2">
      <c r="A156" s="248">
        <f t="shared" si="28"/>
        <v>44713</v>
      </c>
      <c r="B156" s="27"/>
      <c r="C156" s="26" t="s">
        <v>169</v>
      </c>
      <c r="D156" s="451" t="str">
        <f t="shared" si="29"/>
        <v>2022-23</v>
      </c>
      <c r="E156" s="452">
        <f t="shared" si="27"/>
        <v>6</v>
      </c>
      <c r="F156" s="153" t="s">
        <v>80</v>
      </c>
      <c r="G156" s="156" t="s">
        <v>80</v>
      </c>
      <c r="H156" s="71" t="s">
        <v>80</v>
      </c>
      <c r="I156" s="383">
        <f>IFERROR(VLOOKUP( CONCATENATE($D156,$F$7,$E156), Raw!$A$5:$BC$10127,MATCH(I$8,Raw!$A$3:$BC$3,0), 0), "-")</f>
        <v>3931</v>
      </c>
      <c r="J156" s="385">
        <f>IFERROR(VLOOKUP( CONCATENATE($D156,$F$7,$E156), Raw!$A$5:$BC$10127,MATCH(J$8,Raw!$A$3:$BC$3,0), 0)/24/60,"-")</f>
        <v>7.4862559710562757E-2</v>
      </c>
      <c r="K156" s="385">
        <f>IFERROR(VLOOKUP( CONCATENATE($D156,$F$7,$E156), Raw!$A$5:$BC$10127,MATCH(K$8,Raw!$A$3:$BC$3,0), 0)/24/60,"-")</f>
        <v>6.1089558777806044E-2</v>
      </c>
      <c r="L156" s="405">
        <f>IFERROR(VLOOKUP( CONCATENATE($D156,$F$7,$E156), Raw!$A$5:$BC$10127,MATCH(L$8,Raw!$A$3:$BC$3,0), 0)/24/60,"-")</f>
        <v>0.12004296333983437</v>
      </c>
      <c r="M156" s="383">
        <f>IFERROR(VLOOKUP( CONCATENATE($D156,$F$7,$E156), Raw!$A$5:$BC$10127,MATCH(M$8,Raw!$A$3:$BC$3,0), 0), "-")</f>
        <v>4495</v>
      </c>
      <c r="N156" s="385">
        <f>IFERROR(VLOOKUP( CONCATENATE($D156,$F$7,$E156), Raw!$A$5:$BC$10127,MATCH(N$8,Raw!$A$3:$BC$3,0), 0)/24/60,"-")</f>
        <v>5.9464822024471641E-2</v>
      </c>
      <c r="O156" s="385">
        <f>IFERROR(VLOOKUP( CONCATENATE($D156,$F$7,$E156), Raw!$A$5:$BC$10127,MATCH(O$8,Raw!$A$3:$BC$3,0), 0)/24/60,"-")</f>
        <v>2.41022432332221E-2</v>
      </c>
      <c r="P156" s="405">
        <f>IFERROR(VLOOKUP( CONCATENATE($D156,$F$7,$E156), Raw!$A$5:$BC$10127,MATCH(P$8,Raw!$A$3:$BC$3,0), 0)/24/60,"-")</f>
        <v>0.16094982078853048</v>
      </c>
      <c r="Q156" s="404">
        <f>IFERROR(VLOOKUP( CONCATENATE($D156,$F$7,$E156), Raw!$A$5:$BC$10127,MATCH(Q$8,Raw!$A$3:$BC$3,0), 0), "-")</f>
        <v>566</v>
      </c>
      <c r="R156" s="385">
        <f>IFERROR(VLOOKUP( CONCATENATE($D156,$F$7,$E156), Raw!$A$5:$BC$10127,MATCH(R$8,Raw!$A$3:$BC$3,0), 0)/24/60,"-")</f>
        <v>4.1375515312131919E-2</v>
      </c>
      <c r="S156" s="385">
        <f>IFERROR(VLOOKUP( CONCATENATE($D156,$F$7,$E156), Raw!$A$5:$BC$10127,MATCH(S$8,Raw!$A$3:$BC$3,0), 0)/24/60,"-")</f>
        <v>3.5273115429917547E-2</v>
      </c>
      <c r="T156" s="397">
        <f>IFERROR(VLOOKUP( CONCATENATE($D156,$F$7,$E156), Raw!$A$5:$BC$10127,MATCH(T$8,Raw!$A$3:$BC$3,0), 0)/24/60,"-")</f>
        <v>6.7247006281900265E-2</v>
      </c>
      <c r="U156" s="251"/>
      <c r="V156" s="252"/>
      <c r="W156" s="143"/>
    </row>
    <row r="157" spans="1:23" outlineLevel="1" x14ac:dyDescent="0.2">
      <c r="A157" s="248">
        <f t="shared" si="28"/>
        <v>44743</v>
      </c>
      <c r="B157" s="27"/>
      <c r="C157" s="26" t="s">
        <v>170</v>
      </c>
      <c r="D157" s="451" t="str">
        <f t="shared" si="29"/>
        <v>2022-23</v>
      </c>
      <c r="E157" s="452">
        <f t="shared" si="27"/>
        <v>7</v>
      </c>
      <c r="F157" s="153" t="s">
        <v>80</v>
      </c>
      <c r="G157" s="156" t="s">
        <v>80</v>
      </c>
      <c r="H157" s="71" t="s">
        <v>80</v>
      </c>
      <c r="I157" s="383">
        <f>IFERROR(VLOOKUP( CONCATENATE($D157,$F$7,$E157), Raw!$A$5:$BC$10127,MATCH(I$8,Raw!$A$3:$BC$3,0), 0), "-")</f>
        <v>3966</v>
      </c>
      <c r="J157" s="385">
        <f>IFERROR(VLOOKUP( CONCATENATE($D157,$F$7,$E157), Raw!$A$5:$BC$10127,MATCH(J$8,Raw!$A$3:$BC$3,0), 0)/24/60,"-")</f>
        <v>8.0671086176948487E-2</v>
      </c>
      <c r="K157" s="385">
        <f>IFERROR(VLOOKUP( CONCATENATE($D157,$F$7,$E157), Raw!$A$5:$BC$10127,MATCH(K$8,Raw!$A$3:$BC$3,0), 0)/24/60,"-")</f>
        <v>6.3499117498739294E-2</v>
      </c>
      <c r="L157" s="405">
        <f>IFERROR(VLOOKUP( CONCATENATE($D157,$F$7,$E157), Raw!$A$5:$BC$10127,MATCH(L$8,Raw!$A$3:$BC$3,0), 0)/24/60,"-")</f>
        <v>0.13549406062643582</v>
      </c>
      <c r="M157" s="383">
        <f>IFERROR(VLOOKUP( CONCATENATE($D157,$F$7,$E157), Raw!$A$5:$BC$10127,MATCH(M$8,Raw!$A$3:$BC$3,0), 0), "-")</f>
        <v>4651</v>
      </c>
      <c r="N157" s="385">
        <f>IFERROR(VLOOKUP( CONCATENATE($D157,$F$7,$E157), Raw!$A$5:$BC$10127,MATCH(N$8,Raw!$A$3:$BC$3,0), 0)/24/60,"-")</f>
        <v>6.2618806588786172E-2</v>
      </c>
      <c r="O157" s="385">
        <f>IFERROR(VLOOKUP( CONCATENATE($D157,$F$7,$E157), Raw!$A$5:$BC$10127,MATCH(O$8,Raw!$A$3:$BC$3,0), 0)/24/60,"-")</f>
        <v>2.4200739386989651E-2</v>
      </c>
      <c r="P157" s="405">
        <f>IFERROR(VLOOKUP( CONCATENATE($D157,$F$7,$E157), Raw!$A$5:$BC$10127,MATCH(P$8,Raw!$A$3:$BC$3,0), 0)/24/60,"-")</f>
        <v>0.16890155044315441</v>
      </c>
      <c r="Q157" s="404">
        <f>IFERROR(VLOOKUP( CONCATENATE($D157,$F$7,$E157), Raw!$A$5:$BC$10127,MATCH(Q$8,Raw!$A$3:$BC$3,0), 0), "-")</f>
        <v>605</v>
      </c>
      <c r="R157" s="385">
        <f>IFERROR(VLOOKUP( CONCATENATE($D157,$F$7,$E157), Raw!$A$5:$BC$10127,MATCH(R$8,Raw!$A$3:$BC$3,0), 0)/24/60,"-")</f>
        <v>3.8384067952249766E-2</v>
      </c>
      <c r="S157" s="385">
        <f>IFERROR(VLOOKUP( CONCATENATE($D157,$F$7,$E157), Raw!$A$5:$BC$10127,MATCH(S$8,Raw!$A$3:$BC$3,0), 0)/24/60,"-")</f>
        <v>3.2565426997245177E-2</v>
      </c>
      <c r="T157" s="397">
        <f>IFERROR(VLOOKUP( CONCATENATE($D157,$F$7,$E157), Raw!$A$5:$BC$10127,MATCH(T$8,Raw!$A$3:$BC$3,0), 0)/24/60,"-")</f>
        <v>6.0808080808080804E-2</v>
      </c>
      <c r="U157" s="251"/>
      <c r="V157" s="252"/>
      <c r="W157" s="143"/>
    </row>
    <row r="158" spans="1:23" outlineLevel="1" x14ac:dyDescent="0.2">
      <c r="A158" s="248">
        <f t="shared" si="28"/>
        <v>44774</v>
      </c>
      <c r="B158" s="27"/>
      <c r="C158" s="26" t="s">
        <v>171</v>
      </c>
      <c r="D158" s="451" t="str">
        <f t="shared" si="29"/>
        <v>2022-23</v>
      </c>
      <c r="E158" s="452">
        <f t="shared" si="27"/>
        <v>8</v>
      </c>
      <c r="F158" s="153">
        <f>IFERROR(VLOOKUP( CONCATENATE($D158,$F$7,$E158), Raw!$A$5:$BC$10127,MATCH(F$9,Raw!$A$3:$BC$3,0), 0), "-")</f>
        <v>9424</v>
      </c>
      <c r="G158" s="156">
        <f>IFERROR(VLOOKUP( CONCATENATE($D158,$F$7,$E158), Raw!$A$5:$BC$10127,MATCH(G$9,Raw!$A$3:$BC$3,0), 0), "-")</f>
        <v>9034</v>
      </c>
      <c r="H158" s="71">
        <f>IF( ISERROR(G158/F158), "-", G158/F158)</f>
        <v>0.95861629881154498</v>
      </c>
      <c r="I158" s="383">
        <f>IFERROR(VLOOKUP( CONCATENATE($D158,$F$7,$E158), Raw!$A$5:$BC$10127,MATCH(I$8,Raw!$A$3:$BC$3,0), 0), "-")</f>
        <v>3899</v>
      </c>
      <c r="J158" s="385">
        <f>IFERROR(VLOOKUP( CONCATENATE($D158,$F$7,$E158), Raw!$A$5:$BC$10127,MATCH(J$8,Raw!$A$3:$BC$3,0), 0)/24/60,"-")</f>
        <v>7.0750014248667739E-2</v>
      </c>
      <c r="K158" s="385">
        <f>IFERROR(VLOOKUP( CONCATENATE($D158,$F$7,$E158), Raw!$A$5:$BC$10127,MATCH(K$8,Raw!$A$3:$BC$3,0), 0)/24/60,"-")</f>
        <v>5.7762139864922631E-2</v>
      </c>
      <c r="L158" s="405">
        <f>IFERROR(VLOOKUP( CONCATENATE($D158,$F$7,$E158), Raw!$A$5:$BC$10127,MATCH(L$8,Raw!$A$3:$BC$3,0), 0)/24/60,"-")</f>
        <v>0.11082827505628225</v>
      </c>
      <c r="M158" s="383">
        <f>IFERROR(VLOOKUP( CONCATENATE($D158,$F$7,$E158), Raw!$A$5:$BC$10127,MATCH(M$8,Raw!$A$3:$BC$3,0), 0), "-")</f>
        <v>4551</v>
      </c>
      <c r="N158" s="385">
        <f>IFERROR(VLOOKUP( CONCATENATE($D158,$F$7,$E158), Raw!$A$5:$BC$10127,MATCH(N$8,Raw!$A$3:$BC$3,0), 0)/24/60,"-")</f>
        <v>5.7934092629214576E-2</v>
      </c>
      <c r="O158" s="385">
        <f>IFERROR(VLOOKUP( CONCATENATE($D158,$F$7,$E158), Raw!$A$5:$BC$10127,MATCH(O$8,Raw!$A$3:$BC$3,0), 0)/24/60,"-")</f>
        <v>2.429121194365097E-2</v>
      </c>
      <c r="P158" s="405">
        <f>IFERROR(VLOOKUP( CONCATENATE($D158,$F$7,$E158), Raw!$A$5:$BC$10127,MATCH(P$8,Raw!$A$3:$BC$3,0), 0)/24/60,"-")</f>
        <v>0.16056605385873679</v>
      </c>
      <c r="Q158" s="404">
        <f>IFERROR(VLOOKUP( CONCATENATE($D158,$F$7,$E158), Raw!$A$5:$BC$10127,MATCH(Q$8,Raw!$A$3:$BC$3,0), 0), "-")</f>
        <v>584</v>
      </c>
      <c r="R158" s="385">
        <f>IFERROR(VLOOKUP( CONCATENATE($D158,$F$7,$E158), Raw!$A$5:$BC$10127,MATCH(R$8,Raw!$A$3:$BC$3,0), 0)/24/60,"-")</f>
        <v>4.091883085996955E-2</v>
      </c>
      <c r="S158" s="385">
        <f>IFERROR(VLOOKUP( CONCATENATE($D158,$F$7,$E158), Raw!$A$5:$BC$10127,MATCH(S$8,Raw!$A$3:$BC$3,0), 0)/24/60,"-")</f>
        <v>3.5696109208523591E-2</v>
      </c>
      <c r="T158" s="397">
        <f>IFERROR(VLOOKUP( CONCATENATE($D158,$F$7,$E158), Raw!$A$5:$BC$10127,MATCH(T$8,Raw!$A$3:$BC$3,0), 0)/24/60,"-")</f>
        <v>6.6697583713850844E-2</v>
      </c>
      <c r="U158" s="251"/>
      <c r="V158" s="252"/>
      <c r="W158" s="143"/>
    </row>
    <row r="159" spans="1:23" outlineLevel="1" x14ac:dyDescent="0.2">
      <c r="A159" s="248">
        <f t="shared" si="28"/>
        <v>44805</v>
      </c>
      <c r="B159" s="27"/>
      <c r="C159" s="26" t="s">
        <v>172</v>
      </c>
      <c r="D159" s="451" t="str">
        <f t="shared" si="29"/>
        <v>2022-23</v>
      </c>
      <c r="E159" s="452">
        <f t="shared" si="27"/>
        <v>9</v>
      </c>
      <c r="F159" s="153" t="s">
        <v>80</v>
      </c>
      <c r="G159" s="156" t="s">
        <v>80</v>
      </c>
      <c r="H159" s="71" t="s">
        <v>80</v>
      </c>
      <c r="I159" s="383">
        <f>IFERROR(VLOOKUP( CONCATENATE($D159,$F$7,$E159), Raw!$A$5:$BC$10127,MATCH(I$8,Raw!$A$3:$BC$3,0), 0), "-")</f>
        <v>4026</v>
      </c>
      <c r="J159" s="385">
        <f>IFERROR(VLOOKUP( CONCATENATE($D159,$F$7,$E159), Raw!$A$5:$BC$10127,MATCH(J$8,Raw!$A$3:$BC$3,0), 0)/24/60,"-")</f>
        <v>7.4422227741899868E-2</v>
      </c>
      <c r="K159" s="385">
        <f>IFERROR(VLOOKUP( CONCATENATE($D159,$F$7,$E159), Raw!$A$5:$BC$10127,MATCH(K$8,Raw!$A$3:$BC$3,0), 0)/24/60,"-")</f>
        <v>6.098467599492189E-2</v>
      </c>
      <c r="L159" s="405">
        <f>IFERROR(VLOOKUP( CONCATENATE($D159,$F$7,$E159), Raw!$A$5:$BC$10127,MATCH(L$8,Raw!$A$3:$BC$3,0), 0)/24/60,"-")</f>
        <v>0.11882244576916708</v>
      </c>
      <c r="M159" s="383">
        <f>IFERROR(VLOOKUP( CONCATENATE($D159,$F$7,$E159), Raw!$A$5:$BC$10127,MATCH(M$8,Raw!$A$3:$BC$3,0), 0), "-")</f>
        <v>4689</v>
      </c>
      <c r="N159" s="385">
        <f>IFERROR(VLOOKUP( CONCATENATE($D159,$F$7,$E159), Raw!$A$5:$BC$10127,MATCH(N$8,Raw!$A$3:$BC$3,0), 0)/24/60,"-")</f>
        <v>6.073689012108717E-2</v>
      </c>
      <c r="O159" s="385">
        <f>IFERROR(VLOOKUP( CONCATENATE($D159,$F$7,$E159), Raw!$A$5:$BC$10127,MATCH(O$8,Raw!$A$3:$BC$3,0), 0)/24/60,"-")</f>
        <v>2.4673882135494419E-2</v>
      </c>
      <c r="P159" s="405">
        <f>IFERROR(VLOOKUP( CONCATENATE($D159,$F$7,$E159), Raw!$A$5:$BC$10127,MATCH(P$8,Raw!$A$3:$BC$3,0), 0)/24/60,"-")</f>
        <v>0.16685979005236842</v>
      </c>
      <c r="Q159" s="404">
        <f>IFERROR(VLOOKUP( CONCATENATE($D159,$F$7,$E159), Raw!$A$5:$BC$10127,MATCH(Q$8,Raw!$A$3:$BC$3,0), 0), "-")</f>
        <v>592</v>
      </c>
      <c r="R159" s="385">
        <f>IFERROR(VLOOKUP( CONCATENATE($D159,$F$7,$E159), Raw!$A$5:$BC$10127,MATCH(R$8,Raw!$A$3:$BC$3,0), 0)/24/60,"-")</f>
        <v>3.9092764639639642E-2</v>
      </c>
      <c r="S159" s="385">
        <f>IFERROR(VLOOKUP( CONCATENATE($D159,$F$7,$E159), Raw!$A$5:$BC$10127,MATCH(S$8,Raw!$A$3:$BC$3,0), 0)/24/60,"-")</f>
        <v>3.4661223723723725E-2</v>
      </c>
      <c r="T159" s="397">
        <f>IFERROR(VLOOKUP( CONCATENATE($D159,$F$7,$E159), Raw!$A$5:$BC$10127,MATCH(T$8,Raw!$A$3:$BC$3,0), 0)/24/60,"-")</f>
        <v>6.525548986486486E-2</v>
      </c>
      <c r="U159" s="251"/>
      <c r="V159" s="252"/>
      <c r="W159" s="143"/>
    </row>
    <row r="160" spans="1:23" outlineLevel="1" x14ac:dyDescent="0.2">
      <c r="A160" s="248">
        <f t="shared" si="28"/>
        <v>44835</v>
      </c>
      <c r="B160" s="27"/>
      <c r="C160" s="26" t="s">
        <v>173</v>
      </c>
      <c r="D160" s="451" t="str">
        <f t="shared" si="29"/>
        <v>2022-23</v>
      </c>
      <c r="E160" s="452">
        <f t="shared" si="27"/>
        <v>10</v>
      </c>
      <c r="F160" s="153" t="s">
        <v>80</v>
      </c>
      <c r="G160" s="156" t="s">
        <v>80</v>
      </c>
      <c r="H160" s="71" t="s">
        <v>80</v>
      </c>
      <c r="I160" s="383">
        <f>IFERROR(VLOOKUP( CONCATENATE($D160,$F$7,$E160), Raw!$A$5:$BC$10127,MATCH(I$8,Raw!$A$3:$BC$3,0), 0), "-")</f>
        <v>4104</v>
      </c>
      <c r="J160" s="385">
        <f>IFERROR(VLOOKUP( CONCATENATE($D160,$F$7,$E160), Raw!$A$5:$BC$10127,MATCH(J$8,Raw!$A$3:$BC$3,0), 0)/24/60,"-")</f>
        <v>8.2948512291531287E-2</v>
      </c>
      <c r="K160" s="385">
        <f>IFERROR(VLOOKUP( CONCATENATE($D160,$F$7,$E160), Raw!$A$5:$BC$10127,MATCH(K$8,Raw!$A$3:$BC$3,0), 0)/24/60,"-")</f>
        <v>6.6228916233484952E-2</v>
      </c>
      <c r="L160" s="405">
        <f>IFERROR(VLOOKUP( CONCATENATE($D160,$F$7,$E160), Raw!$A$5:$BC$10127,MATCH(L$8,Raw!$A$3:$BC$3,0), 0)/24/60,"-")</f>
        <v>0.13810323938704788</v>
      </c>
      <c r="M160" s="383">
        <f>IFERROR(VLOOKUP( CONCATENATE($D160,$F$7,$E160), Raw!$A$5:$BC$10127,MATCH(M$8,Raw!$A$3:$BC$3,0), 0), "-")</f>
        <v>4655</v>
      </c>
      <c r="N160" s="385">
        <f>IFERROR(VLOOKUP( CONCATENATE($D160,$F$7,$E160), Raw!$A$5:$BC$10127,MATCH(N$8,Raw!$A$3:$BC$3,0), 0)/24/60,"-")</f>
        <v>6.1157805227354103E-2</v>
      </c>
      <c r="O160" s="385">
        <f>IFERROR(VLOOKUP( CONCATENATE($D160,$F$7,$E160), Raw!$A$5:$BC$10127,MATCH(O$8,Raw!$A$3:$BC$3,0), 0)/24/60,"-")</f>
        <v>2.4659416398138203E-2</v>
      </c>
      <c r="P160" s="405">
        <f>IFERROR(VLOOKUP( CONCATENATE($D160,$F$7,$E160), Raw!$A$5:$BC$10127,MATCH(P$8,Raw!$A$3:$BC$3,0), 0)/24/60,"-")</f>
        <v>0.16838912758085689</v>
      </c>
      <c r="Q160" s="404">
        <f>IFERROR(VLOOKUP( CONCATENATE($D160,$F$7,$E160), Raw!$A$5:$BC$10127,MATCH(Q$8,Raw!$A$3:$BC$3,0), 0), "-")</f>
        <v>530</v>
      </c>
      <c r="R160" s="385">
        <f>IFERROR(VLOOKUP( CONCATENATE($D160,$F$7,$E160), Raw!$A$5:$BC$10127,MATCH(R$8,Raw!$A$3:$BC$3,0), 0)/24/60,"-")</f>
        <v>3.9605870020964357E-2</v>
      </c>
      <c r="S160" s="385">
        <f>IFERROR(VLOOKUP( CONCATENATE($D160,$F$7,$E160), Raw!$A$5:$BC$10127,MATCH(S$8,Raw!$A$3:$BC$3,0), 0)/24/60,"-")</f>
        <v>3.5151991614255765E-2</v>
      </c>
      <c r="T160" s="397">
        <f>IFERROR(VLOOKUP( CONCATENATE($D160,$F$7,$E160), Raw!$A$5:$BC$10127,MATCH(T$8,Raw!$A$3:$BC$3,0), 0)/24/60,"-")</f>
        <v>6.5362945492662472E-2</v>
      </c>
      <c r="U160" s="251"/>
      <c r="V160" s="252"/>
      <c r="W160" s="143"/>
    </row>
    <row r="161" spans="1:23" outlineLevel="1" x14ac:dyDescent="0.2">
      <c r="A161" s="248">
        <f t="shared" si="28"/>
        <v>44866</v>
      </c>
      <c r="B161" s="27"/>
      <c r="C161" s="26" t="s">
        <v>174</v>
      </c>
      <c r="D161" s="451" t="str">
        <f t="shared" si="29"/>
        <v>2022-23</v>
      </c>
      <c r="E161" s="452">
        <f t="shared" si="27"/>
        <v>11</v>
      </c>
      <c r="F161" s="153">
        <f>IFERROR(VLOOKUP( CONCATENATE($D161,$F$7,$E161), Raw!$A$5:$BC$10127,MATCH(F$9,Raw!$A$3:$BC$3,0), 0), "-")</f>
        <v>9022</v>
      </c>
      <c r="G161" s="156">
        <f>IFERROR(VLOOKUP( CONCATENATE($D161,$F$7,$E161), Raw!$A$5:$BC$10127,MATCH(G$9,Raw!$A$3:$BC$3,0), 0), "-")</f>
        <v>8765</v>
      </c>
      <c r="H161" s="71">
        <f>IF( ISERROR(G161/F161), "-", G161/F161)</f>
        <v>0.97151407670139656</v>
      </c>
      <c r="I161" s="383">
        <f>IFERROR(VLOOKUP( CONCATENATE($D161,$F$7,$E161), Raw!$A$5:$BC$10127,MATCH(I$8,Raw!$A$3:$BC$3,0), 0), "-")</f>
        <v>4342</v>
      </c>
      <c r="J161" s="385">
        <f>IFERROR(VLOOKUP( CONCATENATE($D161,$F$7,$E161), Raw!$A$5:$BC$10127,MATCH(J$8,Raw!$A$3:$BC$3,0), 0)/24/60,"-")</f>
        <v>7.4672833819540402E-2</v>
      </c>
      <c r="K161" s="385">
        <f>IFERROR(VLOOKUP( CONCATENATE($D161,$F$7,$E161), Raw!$A$5:$BC$10127,MATCH(K$8,Raw!$A$3:$BC$3,0), 0)/24/60,"-")</f>
        <v>6.2014112800040946E-2</v>
      </c>
      <c r="L161" s="405">
        <f>IFERROR(VLOOKUP( CONCATENATE($D161,$F$7,$E161), Raw!$A$5:$BC$10127,MATCH(L$8,Raw!$A$3:$BC$3,0), 0)/24/60,"-")</f>
        <v>0.12155992502175136</v>
      </c>
      <c r="M161" s="383">
        <f>IFERROR(VLOOKUP( CONCATENATE($D161,$F$7,$E161), Raw!$A$5:$BC$10127,MATCH(M$8,Raw!$A$3:$BC$3,0), 0), "-")</f>
        <v>4855</v>
      </c>
      <c r="N161" s="385">
        <f>IFERROR(VLOOKUP( CONCATENATE($D161,$F$7,$E161), Raw!$A$5:$BC$10127,MATCH(N$8,Raw!$A$3:$BC$3,0), 0)/24/60,"-")</f>
        <v>6.1662747453942103E-2</v>
      </c>
      <c r="O161" s="385">
        <f>IFERROR(VLOOKUP( CONCATENATE($D161,$F$7,$E161), Raw!$A$5:$BC$10127,MATCH(O$8,Raw!$A$3:$BC$3,0), 0)/24/60,"-")</f>
        <v>2.3771598581073351E-2</v>
      </c>
      <c r="P161" s="405">
        <f>IFERROR(VLOOKUP( CONCATENATE($D161,$F$7,$E161), Raw!$A$5:$BC$10127,MATCH(P$8,Raw!$A$3:$BC$3,0), 0)/24/60,"-")</f>
        <v>0.16768923789907311</v>
      </c>
      <c r="Q161" s="404">
        <f>IFERROR(VLOOKUP( CONCATENATE($D161,$F$7,$E161), Raw!$A$5:$BC$10127,MATCH(Q$8,Raw!$A$3:$BC$3,0), 0), "-")</f>
        <v>623</v>
      </c>
      <c r="R161" s="385">
        <f>IFERROR(VLOOKUP( CONCATENATE($D161,$F$7,$E161), Raw!$A$5:$BC$10127,MATCH(R$8,Raw!$A$3:$BC$3,0), 0)/24/60,"-")</f>
        <v>4.0466827180310333E-2</v>
      </c>
      <c r="S161" s="385">
        <f>IFERROR(VLOOKUP( CONCATENATE($D161,$F$7,$E161), Raw!$A$5:$BC$10127,MATCH(S$8,Raw!$A$3:$BC$3,0), 0)/24/60,"-")</f>
        <v>3.5311886927055468E-2</v>
      </c>
      <c r="T161" s="397">
        <f>IFERROR(VLOOKUP( CONCATENATE($D161,$F$7,$E161), Raw!$A$5:$BC$10127,MATCH(T$8,Raw!$A$3:$BC$3,0), 0)/24/60,"-")</f>
        <v>7.0877920456572138E-2</v>
      </c>
      <c r="U161" s="251"/>
      <c r="V161" s="252"/>
      <c r="W161" s="143"/>
    </row>
    <row r="162" spans="1:23" outlineLevel="1" x14ac:dyDescent="0.2">
      <c r="A162" s="248">
        <f t="shared" si="28"/>
        <v>44896</v>
      </c>
      <c r="B162" s="27"/>
      <c r="C162" s="26" t="s">
        <v>175</v>
      </c>
      <c r="D162" s="451" t="str">
        <f t="shared" si="29"/>
        <v>2022-23</v>
      </c>
      <c r="E162" s="452">
        <f t="shared" si="27"/>
        <v>12</v>
      </c>
      <c r="F162" s="153" t="s">
        <v>80</v>
      </c>
      <c r="G162" s="156" t="s">
        <v>80</v>
      </c>
      <c r="H162" s="71" t="s">
        <v>80</v>
      </c>
      <c r="I162" s="383">
        <f>IFERROR(VLOOKUP( CONCATENATE($D162,$F$7,$E162), Raw!$A$5:$BC$10127,MATCH(I$8,Raw!$A$3:$BC$3,0), 0), "-")</f>
        <v>3977</v>
      </c>
      <c r="J162" s="385">
        <f>IFERROR(VLOOKUP( CONCATENATE($D162,$F$7,$E162), Raw!$A$5:$BC$10127,MATCH(J$8,Raw!$A$3:$BC$3,0), 0)/24/60,"-")</f>
        <v>0.1007891033162909</v>
      </c>
      <c r="K162" s="385">
        <f>IFERROR(VLOOKUP( CONCATENATE($D162,$F$7,$E162), Raw!$A$5:$BC$10127,MATCH(K$8,Raw!$A$3:$BC$3,0), 0)/24/60,"-")</f>
        <v>7.3470545916799385E-2</v>
      </c>
      <c r="L162" s="405">
        <f>IFERROR(VLOOKUP( CONCATENATE($D162,$F$7,$E162), Raw!$A$5:$BC$10127,MATCH(L$8,Raw!$A$3:$BC$3,0), 0)/24/60,"-")</f>
        <v>0.18352645768725726</v>
      </c>
      <c r="M162" s="383">
        <f>IFERROR(VLOOKUP( CONCATENATE($D162,$F$7,$E162), Raw!$A$5:$BC$10127,MATCH(M$8,Raw!$A$3:$BC$3,0), 0), "-")</f>
        <v>4328</v>
      </c>
      <c r="N162" s="385">
        <f>IFERROR(VLOOKUP( CONCATENATE($D162,$F$7,$E162), Raw!$A$5:$BC$10127,MATCH(N$8,Raw!$A$3:$BC$3,0), 0)/24/60,"-")</f>
        <v>6.3552930529882937E-2</v>
      </c>
      <c r="O162" s="385">
        <f>IFERROR(VLOOKUP( CONCATENATE($D162,$F$7,$E162), Raw!$A$5:$BC$10127,MATCH(O$8,Raw!$A$3:$BC$3,0), 0)/24/60,"-")</f>
        <v>2.4479968936126514E-2</v>
      </c>
      <c r="P162" s="405">
        <f>IFERROR(VLOOKUP( CONCATENATE($D162,$F$7,$E162), Raw!$A$5:$BC$10127,MATCH(P$8,Raw!$A$3:$BC$3,0), 0)/24/60,"-")</f>
        <v>0.17325875436434587</v>
      </c>
      <c r="Q162" s="404">
        <f>IFERROR(VLOOKUP( CONCATENATE($D162,$F$7,$E162), Raw!$A$5:$BC$10127,MATCH(Q$8,Raw!$A$3:$BC$3,0), 0), "-")</f>
        <v>495</v>
      </c>
      <c r="R162" s="385">
        <f>IFERROR(VLOOKUP( CONCATENATE($D162,$F$7,$E162), Raw!$A$5:$BC$10127,MATCH(R$8,Raw!$A$3:$BC$3,0), 0)/24/60,"-")</f>
        <v>4.0381313131313136E-2</v>
      </c>
      <c r="S162" s="385">
        <f>IFERROR(VLOOKUP( CONCATENATE($D162,$F$7,$E162), Raw!$A$5:$BC$10127,MATCH(S$8,Raw!$A$3:$BC$3,0), 0)/24/60,"-")</f>
        <v>3.5388608305274974E-2</v>
      </c>
      <c r="T162" s="397">
        <f>IFERROR(VLOOKUP( CONCATENATE($D162,$F$7,$E162), Raw!$A$5:$BC$10127,MATCH(T$8,Raw!$A$3:$BC$3,0), 0)/24/60,"-")</f>
        <v>6.7882996632996628E-2</v>
      </c>
      <c r="U162" s="251"/>
      <c r="V162" s="252"/>
      <c r="W162" s="143"/>
    </row>
    <row r="163" spans="1:23" outlineLevel="1" x14ac:dyDescent="0.2">
      <c r="A163" s="248">
        <f t="shared" si="28"/>
        <v>44927</v>
      </c>
      <c r="B163" s="27"/>
      <c r="C163" s="26" t="s">
        <v>176</v>
      </c>
      <c r="D163" s="451" t="str">
        <f t="shared" si="29"/>
        <v>2022-23</v>
      </c>
      <c r="E163" s="452">
        <f t="shared" si="27"/>
        <v>1</v>
      </c>
      <c r="F163" s="153" t="s">
        <v>80</v>
      </c>
      <c r="G163" s="156" t="s">
        <v>80</v>
      </c>
      <c r="H163" s="71" t="s">
        <v>80</v>
      </c>
      <c r="I163" s="383">
        <f>IFERROR(VLOOKUP( CONCATENATE($D163,$F$7,$E163), Raw!$A$5:$BC$10127,MATCH(I$8,Raw!$A$3:$BC$3,0), 0), "-")</f>
        <v>4568</v>
      </c>
      <c r="J163" s="385">
        <f>IFERROR(VLOOKUP( CONCATENATE($D163,$F$7,$E163), Raw!$A$5:$BC$10127,MATCH(J$8,Raw!$A$3:$BC$3,0), 0)/24/60,"-")</f>
        <v>6.3527406839852099E-2</v>
      </c>
      <c r="K163" s="385">
        <f>IFERROR(VLOOKUP( CONCATENATE($D163,$F$7,$E163), Raw!$A$5:$BC$10127,MATCH(K$8,Raw!$A$3:$BC$3,0), 0)/24/60,"-")</f>
        <v>5.5064670899007587E-2</v>
      </c>
      <c r="L163" s="405">
        <f>IFERROR(VLOOKUP( CONCATENATE($D163,$F$7,$E163), Raw!$A$5:$BC$10127,MATCH(L$8,Raw!$A$3:$BC$3,0), 0)/24/60,"-")</f>
        <v>9.6788498491924502E-2</v>
      </c>
      <c r="M163" s="383">
        <f>IFERROR(VLOOKUP( CONCATENATE($D163,$F$7,$E163), Raw!$A$5:$BC$10127,MATCH(M$8,Raw!$A$3:$BC$3,0), 0), "-")</f>
        <v>5119</v>
      </c>
      <c r="N163" s="385">
        <f>IFERROR(VLOOKUP( CONCATENATE($D163,$F$7,$E163), Raw!$A$5:$BC$10127,MATCH(N$8,Raw!$A$3:$BC$3,0), 0)/24/60,"-")</f>
        <v>5.3608167285277078E-2</v>
      </c>
      <c r="O163" s="385">
        <f>IFERROR(VLOOKUP( CONCATENATE($D163,$F$7,$E163), Raw!$A$5:$BC$10127,MATCH(O$8,Raw!$A$3:$BC$3,0), 0)/24/60,"-")</f>
        <v>2.2966182631156257E-2</v>
      </c>
      <c r="P163" s="405">
        <f>IFERROR(VLOOKUP( CONCATENATE($D163,$F$7,$E163), Raw!$A$5:$BC$10127,MATCH(P$8,Raw!$A$3:$BC$3,0), 0)/24/60,"-")</f>
        <v>0.13994215450066202</v>
      </c>
      <c r="Q163" s="404">
        <f>IFERROR(VLOOKUP( CONCATENATE($D163,$F$7,$E163), Raw!$A$5:$BC$10127,MATCH(Q$8,Raw!$A$3:$BC$3,0), 0), "-")</f>
        <v>683</v>
      </c>
      <c r="R163" s="385">
        <f>IFERROR(VLOOKUP( CONCATENATE($D163,$F$7,$E163), Raw!$A$5:$BC$10127,MATCH(R$8,Raw!$A$3:$BC$3,0), 0)/24/60,"-")</f>
        <v>4.0298824629900767E-2</v>
      </c>
      <c r="S163" s="385">
        <f>IFERROR(VLOOKUP( CONCATENATE($D163,$F$7,$E163), Raw!$A$5:$BC$10127,MATCH(S$8,Raw!$A$3:$BC$3,0), 0)/24/60,"-")</f>
        <v>3.4921506425898814E-2</v>
      </c>
      <c r="T163" s="397">
        <f>IFERROR(VLOOKUP( CONCATENATE($D163,$F$7,$E163), Raw!$A$5:$BC$10127,MATCH(T$8,Raw!$A$3:$BC$3,0), 0)/24/60,"-")</f>
        <v>6.7456686188384574E-2</v>
      </c>
      <c r="U163" s="251"/>
      <c r="V163" s="252"/>
      <c r="W163" s="143"/>
    </row>
    <row r="164" spans="1:23" outlineLevel="1" x14ac:dyDescent="0.2">
      <c r="A164" s="248">
        <f t="shared" si="28"/>
        <v>44958</v>
      </c>
      <c r="B164" s="27"/>
      <c r="C164" s="26" t="s">
        <v>177</v>
      </c>
      <c r="D164" s="451" t="str">
        <f t="shared" si="29"/>
        <v>2022-23</v>
      </c>
      <c r="E164" s="452">
        <f t="shared" si="27"/>
        <v>2</v>
      </c>
      <c r="F164" s="153">
        <f>IFERROR(VLOOKUP( CONCATENATE($D164,$F$7,$E164), Raw!$A$5:$BC$10127,MATCH(F$9,Raw!$A$3:$BC$3,0), 0), "-")</f>
        <v>8416</v>
      </c>
      <c r="G164" s="156">
        <f>IFERROR(VLOOKUP( CONCATENATE($D164,$F$7,$E164), Raw!$A$5:$BC$10127,MATCH(G$9,Raw!$A$3:$BC$3,0), 0), "-")</f>
        <v>8170</v>
      </c>
      <c r="H164" s="71">
        <f>IF( ISERROR(G164/F164), "-", G164/F164)</f>
        <v>0.97076996197718635</v>
      </c>
      <c r="I164" s="383">
        <f>IFERROR(VLOOKUP( CONCATENATE($D164,$F$7,$E164), Raw!$A$5:$BC$10127,MATCH(I$8,Raw!$A$3:$BC$3,0), 0), "-")</f>
        <v>4073</v>
      </c>
      <c r="J164" s="385">
        <f>IFERROR(VLOOKUP( CONCATENATE($D164,$F$7,$E164), Raw!$A$5:$BC$10127,MATCH(J$8,Raw!$A$3:$BC$3,0), 0)/24/60,"-")</f>
        <v>6.3993882478107861E-2</v>
      </c>
      <c r="K164" s="385">
        <f>IFERROR(VLOOKUP( CONCATENATE($D164,$F$7,$E164), Raw!$A$5:$BC$10127,MATCH(K$8,Raw!$A$3:$BC$3,0), 0)/24/60,"-")</f>
        <v>5.545155086340945E-2</v>
      </c>
      <c r="L164" s="405">
        <f>IFERROR(VLOOKUP( CONCATENATE($D164,$F$7,$E164), Raw!$A$5:$BC$10127,MATCH(L$8,Raw!$A$3:$BC$3,0), 0)/24/60,"-")</f>
        <v>0.1001444130725373</v>
      </c>
      <c r="M164" s="383">
        <f>IFERROR(VLOOKUP( CONCATENATE($D164,$F$7,$E164), Raw!$A$5:$BC$10127,MATCH(M$8,Raw!$A$3:$BC$3,0), 0), "-")</f>
        <v>4484</v>
      </c>
      <c r="N164" s="385">
        <f>IFERROR(VLOOKUP( CONCATENATE($D164,$F$7,$E164), Raw!$A$5:$BC$10127,MATCH(N$8,Raw!$A$3:$BC$3,0), 0)/24/60,"-")</f>
        <v>5.481636869362673E-2</v>
      </c>
      <c r="O164" s="385">
        <f>IFERROR(VLOOKUP( CONCATENATE($D164,$F$7,$E164), Raw!$A$5:$BC$10127,MATCH(O$8,Raw!$A$3:$BC$3,0), 0)/24/60,"-")</f>
        <v>2.3645028000792944E-2</v>
      </c>
      <c r="P164" s="405">
        <f>IFERROR(VLOOKUP( CONCATENATE($D164,$F$7,$E164), Raw!$A$5:$BC$10127,MATCH(P$8,Raw!$A$3:$BC$3,0), 0)/24/60,"-")</f>
        <v>0.14618117504212511</v>
      </c>
      <c r="Q164" s="404">
        <f>IFERROR(VLOOKUP( CONCATENATE($D164,$F$7,$E164), Raw!$A$5:$BC$10127,MATCH(Q$8,Raw!$A$3:$BC$3,0), 0), "-")</f>
        <v>575</v>
      </c>
      <c r="R164" s="385">
        <f>IFERROR(VLOOKUP( CONCATENATE($D164,$F$7,$E164), Raw!$A$5:$BC$10127,MATCH(R$8,Raw!$A$3:$BC$3,0), 0)/24/60,"-")</f>
        <v>3.9646859903381647E-2</v>
      </c>
      <c r="S164" s="385">
        <f>IFERROR(VLOOKUP( CONCATENATE($D164,$F$7,$E164), Raw!$A$5:$BC$10127,MATCH(S$8,Raw!$A$3:$BC$3,0), 0)/24/60,"-")</f>
        <v>3.5614734299516906E-2</v>
      </c>
      <c r="T164" s="397">
        <f>IFERROR(VLOOKUP( CONCATENATE($D164,$F$7,$E164), Raw!$A$5:$BC$10127,MATCH(T$8,Raw!$A$3:$BC$3,0), 0)/24/60,"-")</f>
        <v>6.6025362318840583E-2</v>
      </c>
      <c r="U164" s="251"/>
      <c r="V164" s="252"/>
      <c r="W164" s="143"/>
    </row>
    <row r="165" spans="1:23" outlineLevel="1" x14ac:dyDescent="0.2">
      <c r="A165" s="248">
        <f t="shared" si="28"/>
        <v>44986</v>
      </c>
      <c r="B165" s="27"/>
      <c r="C165" s="247" t="s">
        <v>178</v>
      </c>
      <c r="D165" s="451" t="str">
        <f t="shared" si="29"/>
        <v>2022-23</v>
      </c>
      <c r="E165" s="452">
        <f t="shared" si="27"/>
        <v>3</v>
      </c>
      <c r="F165" s="153" t="s">
        <v>80</v>
      </c>
      <c r="G165" s="156" t="s">
        <v>80</v>
      </c>
      <c r="H165" s="71" t="s">
        <v>80</v>
      </c>
      <c r="I165" s="383">
        <f>IFERROR(VLOOKUP( CONCATENATE($D165,$F$7,$E165), Raw!$A$5:$BC$10127,MATCH(I$8,Raw!$A$3:$BC$3,0), 0), "-")</f>
        <v>4532</v>
      </c>
      <c r="J165" s="385">
        <f>IFERROR(VLOOKUP( CONCATENATE($D165,$F$7,$E165), Raw!$A$5:$BC$10127,MATCH(J$8,Raw!$A$3:$BC$3,0), 0)/24/60,"-")</f>
        <v>6.8457711214082562E-2</v>
      </c>
      <c r="K165" s="385">
        <f>IFERROR(VLOOKUP( CONCATENATE($D165,$F$7,$E165), Raw!$A$5:$BC$10127,MATCH(K$8,Raw!$A$3:$BC$3,0), 0)/24/60,"-")</f>
        <v>5.753024786701972E-2</v>
      </c>
      <c r="L165" s="405">
        <f>IFERROR(VLOOKUP( CONCATENATE($D165,$F$7,$E165), Raw!$A$5:$BC$10127,MATCH(L$8,Raw!$A$3:$BC$3,0), 0)/24/60,"-")</f>
        <v>0.11013165636952045</v>
      </c>
      <c r="M165" s="383">
        <f>IFERROR(VLOOKUP( CONCATENATE($D165,$F$7,$E165), Raw!$A$5:$BC$10127,MATCH(M$8,Raw!$A$3:$BC$3,0), 0), "-")</f>
        <v>4930</v>
      </c>
      <c r="N165" s="385">
        <f>IFERROR(VLOOKUP( CONCATENATE($D165,$F$7,$E165), Raw!$A$5:$BC$10127,MATCH(N$8,Raw!$A$3:$BC$3,0), 0)/24/60,"-")</f>
        <v>5.6401749492900624E-2</v>
      </c>
      <c r="O165" s="385">
        <f>IFERROR(VLOOKUP( CONCATENATE($D165,$F$7,$E165), Raw!$A$5:$BC$10127,MATCH(O$8,Raw!$A$3:$BC$3,0), 0)/24/60,"-")</f>
        <v>2.2941739914356548E-2</v>
      </c>
      <c r="P165" s="405">
        <f>IFERROR(VLOOKUP( CONCATENATE($D165,$F$7,$E165), Raw!$A$5:$BC$10127,MATCH(P$8,Raw!$A$3:$BC$3,0), 0)/24/60,"-")</f>
        <v>0.15229546991210277</v>
      </c>
      <c r="Q165" s="404">
        <f>IFERROR(VLOOKUP( CONCATENATE($D165,$F$7,$E165), Raw!$A$5:$BC$10127,MATCH(Q$8,Raw!$A$3:$BC$3,0), 0), "-")</f>
        <v>635</v>
      </c>
      <c r="R165" s="385">
        <f>IFERROR(VLOOKUP( CONCATENATE($D165,$F$7,$E165), Raw!$A$5:$BC$10127,MATCH(R$8,Raw!$A$3:$BC$3,0), 0)/24/60,"-")</f>
        <v>4.1266513560804907E-2</v>
      </c>
      <c r="S165" s="385">
        <f>IFERROR(VLOOKUP( CONCATENATE($D165,$F$7,$E165), Raw!$A$5:$BC$10127,MATCH(S$8,Raw!$A$3:$BC$3,0), 0)/24/60,"-")</f>
        <v>3.6732283464566924E-2</v>
      </c>
      <c r="T165" s="397">
        <f>IFERROR(VLOOKUP( CONCATENATE($D165,$F$7,$E165), Raw!$A$5:$BC$10127,MATCH(T$8,Raw!$A$3:$BC$3,0), 0)/24/60,"-")</f>
        <v>6.9386482939632538E-2</v>
      </c>
      <c r="U165" s="251"/>
      <c r="V165" s="252"/>
      <c r="W165" s="143"/>
    </row>
    <row r="166" spans="1:23" x14ac:dyDescent="0.2">
      <c r="A166" s="248"/>
      <c r="B166" s="31"/>
      <c r="C166" s="30" t="s">
        <v>201</v>
      </c>
      <c r="D166" s="453"/>
      <c r="E166" s="611"/>
      <c r="F166" s="154">
        <f>SUM(F154:F165)</f>
        <v>36745</v>
      </c>
      <c r="G166" s="157">
        <f>SUM(G154:G165)</f>
        <v>35492</v>
      </c>
      <c r="H166" s="72">
        <f>IF( ISERROR(G166/F166), "-", G166/F166)</f>
        <v>0.96590012246564161</v>
      </c>
      <c r="I166" s="171">
        <f>IFERROR(SUM(I154:I165), "-")</f>
        <v>49724</v>
      </c>
      <c r="J166" s="276">
        <f>IFERROR(SUMPRODUCT($I154:$I165,J154:J165)/$I166,"-")</f>
        <v>7.5097468582128887E-2</v>
      </c>
      <c r="K166" s="276">
        <f>IFERROR(SUMPRODUCT($I154:$I165,K154:K165)/$I166,"-")</f>
        <v>6.107366831576972E-2</v>
      </c>
      <c r="L166" s="277">
        <f>IFERROR(SUMPRODUCT($I154:$I165,L154:L165)/$I166,"-")</f>
        <v>0.12281009226485759</v>
      </c>
      <c r="M166" s="171">
        <f>IFERROR(SUM(M154:M165), "-")</f>
        <v>56363</v>
      </c>
      <c r="N166" s="276">
        <f>IFERROR(SUMPRODUCT(M154:M165,N154:N165)/M166,"-")</f>
        <v>5.935874623226034E-2</v>
      </c>
      <c r="O166" s="276">
        <f>IFERROR(SUMPRODUCT(M154:M165,O154:O165)/M166,"-")</f>
        <v>2.4122059980247093E-2</v>
      </c>
      <c r="P166" s="277">
        <f>IFERROR(SUMPRODUCT(M154:M165,P154:P165)/M166,"-")</f>
        <v>0.16146544866904408</v>
      </c>
      <c r="Q166" s="237">
        <f>IFERROR(SUM(Q154:Q165), "-")</f>
        <v>7165</v>
      </c>
      <c r="R166" s="276">
        <f>IFERROR(SUMPRODUCT(Q154:Q165,R154:R165)/Q166,"-")</f>
        <v>4.0123798170117082E-2</v>
      </c>
      <c r="S166" s="276">
        <f>IFERROR(SUMPRODUCT(Q154:Q165,S154:S165)/Q166,"-")</f>
        <v>3.5176882220671474E-2</v>
      </c>
      <c r="T166" s="398">
        <f>IFERROR(SUMPRODUCT(Q154:Q165,T154:T165)/Q166,"-")</f>
        <v>6.6306699232379612E-2</v>
      </c>
      <c r="U166" s="253"/>
      <c r="V166" s="254"/>
      <c r="W166" s="144"/>
    </row>
    <row r="167" spans="1:23" outlineLevel="1" x14ac:dyDescent="0.2">
      <c r="A167" s="248">
        <f t="shared" si="28"/>
        <v>45017</v>
      </c>
      <c r="B167" s="27" t="s">
        <v>279</v>
      </c>
      <c r="C167" s="26" t="s">
        <v>167</v>
      </c>
      <c r="D167" s="449" t="str">
        <f t="shared" ref="D167:D178" si="30">IF(B167="",D166,LEFT(B167,7))</f>
        <v>2023-24</v>
      </c>
      <c r="E167" s="450">
        <f t="shared" si="27"/>
        <v>4</v>
      </c>
      <c r="F167" s="387">
        <f>IFERROR(VLOOKUP( CONCATENATE($D167,$F$7,$E167), Raw!$A$5:$BC$10127,MATCH(F$9,Raw!$A$3:$BC$3,0), 0), "-")</f>
        <v>0</v>
      </c>
      <c r="G167" s="391">
        <f>IFERROR(VLOOKUP( CONCATENATE($D167,$F$7,$E167), Raw!$A$5:$BC$10127,MATCH(G$9,Raw!$A$3:$BC$3,0), 0), "-")</f>
        <v>0</v>
      </c>
      <c r="H167" s="71" t="str">
        <f t="shared" ref="H167:H178" si="31">IF( ISERROR(G167/F167), "-", G167/F167)</f>
        <v>-</v>
      </c>
      <c r="I167" s="383">
        <f>IFERROR(VLOOKUP( CONCATENATE($D167,$F$7,$E167), Raw!$A$5:$BC$10127,MATCH(I$8,Raw!$A$3:$BC$3,0), 0), "-")</f>
        <v>4500</v>
      </c>
      <c r="J167" s="385">
        <f>IFERROR(VLOOKUP( CONCATENATE($D167,$F$7,$E167), Raw!$A$5:$BC$10127,MATCH(J$8,Raw!$A$3:$BC$3,0), 0)/24/60,"-")</f>
        <v>6.1209351851851848E-2</v>
      </c>
      <c r="K167" s="385">
        <f>IFERROR(VLOOKUP( CONCATENATE($D167,$F$7,$E167), Raw!$A$5:$BC$10127,MATCH(K$8,Raw!$A$3:$BC$3,0), 0)/24/60,"-")</f>
        <v>5.3522530864197532E-2</v>
      </c>
      <c r="L167" s="405">
        <f>IFERROR(VLOOKUP( CONCATENATE($D167,$F$7,$E167), Raw!$A$5:$BC$10127,MATCH(L$8,Raw!$A$3:$BC$3,0), 0)/24/60,"-")</f>
        <v>9.4219753086419764E-2</v>
      </c>
      <c r="M167" s="383">
        <f>IFERROR(VLOOKUP( CONCATENATE($D167,$F$7,$E167), Raw!$A$5:$BC$10127,MATCH(M$8,Raw!$A$3:$BC$3,0), 0), "-")</f>
        <v>5010</v>
      </c>
      <c r="N167" s="385">
        <f>IFERROR(VLOOKUP( CONCATENATE($D167,$F$7,$E167), Raw!$A$5:$BC$10127,MATCH(N$8,Raw!$A$3:$BC$3,0), 0)/24/60,"-")</f>
        <v>5.03939620758483E-2</v>
      </c>
      <c r="O167" s="385">
        <f>IFERROR(VLOOKUP( CONCATENATE($D167,$F$7,$E167), Raw!$A$5:$BC$10127,MATCH(O$8,Raw!$A$3:$BC$3,0), 0)/24/60,"-")</f>
        <v>2.1184852517187845E-2</v>
      </c>
      <c r="P167" s="405">
        <f>IFERROR(VLOOKUP( CONCATENATE($D167,$F$7,$E167), Raw!$A$5:$BC$10127,MATCH(P$8,Raw!$A$3:$BC$3,0), 0)/24/60,"-")</f>
        <v>0.12854457751164336</v>
      </c>
      <c r="Q167" s="404">
        <f>IFERROR(VLOOKUP( CONCATENATE($D167,$F$7,$E167), Raw!$A$5:$BC$10127,MATCH(Q$8,Raw!$A$3:$BC$3,0), 0), "-")</f>
        <v>708</v>
      </c>
      <c r="R167" s="406">
        <f>IFERROR(VLOOKUP( CONCATENATE($D167,$F$7,$E167), Raw!$A$5:$BC$10127,MATCH(R$8,Raw!$A$3:$BC$3,0), 0)/24/60,"-")</f>
        <v>4.1020185969868186E-2</v>
      </c>
      <c r="S167" s="406">
        <f>IFERROR(VLOOKUP( CONCATENATE($D167,$F$7,$E167), Raw!$A$5:$BC$10127,MATCH(S$8,Raw!$A$3:$BC$3,0), 0)/24/60,"-")</f>
        <v>3.581096986817326E-2</v>
      </c>
      <c r="T167" s="397">
        <f>IFERROR(VLOOKUP( CONCATENATE($D167,$F$7,$E167), Raw!$A$5:$BC$10127,MATCH(T$8,Raw!$A$3:$BC$3,0), 0)/24/60,"-")</f>
        <v>6.9348320778405526E-2</v>
      </c>
      <c r="U167" s="251"/>
      <c r="W167" s="51"/>
    </row>
    <row r="168" spans="1:23" outlineLevel="1" x14ac:dyDescent="0.2">
      <c r="A168" s="248">
        <f t="shared" si="28"/>
        <v>45047</v>
      </c>
      <c r="B168" s="27"/>
      <c r="C168" s="26" t="s">
        <v>168</v>
      </c>
      <c r="D168" s="451" t="str">
        <f t="shared" si="30"/>
        <v>2023-24</v>
      </c>
      <c r="E168" s="452">
        <f t="shared" si="27"/>
        <v>5</v>
      </c>
      <c r="F168" s="153">
        <f>IFERROR(VLOOKUP( CONCATENATE($D168,$F$7,$E168), Raw!$A$5:$BC$10127,MATCH(F$9,Raw!$A$3:$BC$3,0), 0), "-")</f>
        <v>9541</v>
      </c>
      <c r="G168" s="156">
        <f>IFERROR(VLOOKUP( CONCATENATE($D168,$F$7,$E168), Raw!$A$5:$BC$10127,MATCH(G$9,Raw!$A$3:$BC$3,0), 0), "-")</f>
        <v>9315</v>
      </c>
      <c r="H168" s="71">
        <f t="shared" si="31"/>
        <v>0.9763127554763652</v>
      </c>
      <c r="I168" s="383">
        <f>IFERROR(VLOOKUP( CONCATENATE($D168,$F$7,$E168), Raw!$A$5:$BC$10127,MATCH(I$8,Raw!$A$3:$BC$3,0), 0), "-")</f>
        <v>4689</v>
      </c>
      <c r="J168" s="385">
        <f>IFERROR(VLOOKUP( CONCATENATE($D168,$F$7,$E168), Raw!$A$5:$BC$10127,MATCH(J$8,Raw!$A$3:$BC$3,0), 0)/24/60,"-")</f>
        <v>6.3791616312409649E-2</v>
      </c>
      <c r="K168" s="385">
        <f>IFERROR(VLOOKUP( CONCATENATE($D168,$F$7,$E168), Raw!$A$5:$BC$10127,MATCH(K$8,Raw!$A$3:$BC$3,0), 0)/24/60,"-")</f>
        <v>5.5606206014075496E-2</v>
      </c>
      <c r="L168" s="405">
        <f>IFERROR(VLOOKUP( CONCATENATE($D168,$F$7,$E168), Raw!$A$5:$BC$10127,MATCH(L$8,Raw!$A$3:$BC$3,0), 0)/24/60,"-")</f>
        <v>9.8250781971991191E-2</v>
      </c>
      <c r="M168" s="383">
        <f>IFERROR(VLOOKUP( CONCATENATE($D168,$F$7,$E168), Raw!$A$5:$BC$10127,MATCH(M$8,Raw!$A$3:$BC$3,0), 0), "-")</f>
        <v>5168</v>
      </c>
      <c r="N168" s="385">
        <f>IFERROR(VLOOKUP( CONCATENATE($D168,$F$7,$E168), Raw!$A$5:$BC$10127,MATCH(N$8,Raw!$A$3:$BC$3,0), 0)/24/60,"-")</f>
        <v>5.3047976866185086E-2</v>
      </c>
      <c r="O168" s="385">
        <f>IFERROR(VLOOKUP( CONCATENATE($D168,$F$7,$E168), Raw!$A$5:$BC$10127,MATCH(O$8,Raw!$A$3:$BC$3,0), 0)/24/60,"-")</f>
        <v>2.210840750773994E-2</v>
      </c>
      <c r="P168" s="405">
        <f>IFERROR(VLOOKUP( CONCATENATE($D168,$F$7,$E168), Raw!$A$5:$BC$10127,MATCH(P$8,Raw!$A$3:$BC$3,0), 0)/24/60,"-")</f>
        <v>0.14037627386480908</v>
      </c>
      <c r="Q168" s="404">
        <f>IFERROR(VLOOKUP( CONCATENATE($D168,$F$7,$E168), Raw!$A$5:$BC$10127,MATCH(Q$8,Raw!$A$3:$BC$3,0), 0), "-")</f>
        <v>671</v>
      </c>
      <c r="R168" s="385">
        <f>IFERROR(VLOOKUP( CONCATENATE($D168,$F$7,$E168), Raw!$A$5:$BC$10127,MATCH(R$8,Raw!$A$3:$BC$3,0), 0)/24/60,"-")</f>
        <v>4.2379326047358841E-2</v>
      </c>
      <c r="S168" s="385">
        <f>IFERROR(VLOOKUP( CONCATENATE($D168,$F$7,$E168), Raw!$A$5:$BC$10127,MATCH(S$8,Raw!$A$3:$BC$3,0), 0)/24/60,"-")</f>
        <v>3.5626759397251205E-2</v>
      </c>
      <c r="T168" s="397">
        <f>IFERROR(VLOOKUP( CONCATENATE($D168,$F$7,$E168), Raw!$A$5:$BC$10127,MATCH(T$8,Raw!$A$3:$BC$3,0), 0)/24/60,"-")</f>
        <v>7.1981081304851799E-2</v>
      </c>
      <c r="U168" s="251"/>
    </row>
    <row r="169" spans="1:23" outlineLevel="1" x14ac:dyDescent="0.2">
      <c r="A169" s="248">
        <f t="shared" si="28"/>
        <v>45078</v>
      </c>
      <c r="B169" s="27"/>
      <c r="C169" s="26" t="s">
        <v>169</v>
      </c>
      <c r="D169" s="451" t="str">
        <f t="shared" si="30"/>
        <v>2023-24</v>
      </c>
      <c r="E169" s="452">
        <f t="shared" si="27"/>
        <v>6</v>
      </c>
      <c r="F169" s="153">
        <f>IFERROR(VLOOKUP( CONCATENATE($D169,$F$7,$E169), Raw!$A$5:$BC$10127,MATCH(F$9,Raw!$A$3:$BC$3,0), 0), "-")</f>
        <v>0</v>
      </c>
      <c r="G169" s="156">
        <f>IFERROR(VLOOKUP( CONCATENATE($D169,$F$7,$E169), Raw!$A$5:$BC$10127,MATCH(G$9,Raw!$A$3:$BC$3,0), 0), "-")</f>
        <v>0</v>
      </c>
      <c r="H169" s="71" t="str">
        <f t="shared" si="31"/>
        <v>-</v>
      </c>
      <c r="I169" s="383">
        <f>IFERROR(VLOOKUP( CONCATENATE($D169,$F$7,$E169), Raw!$A$5:$BC$10127,MATCH(I$8,Raw!$A$3:$BC$3,0), 0), "-")</f>
        <v>4439</v>
      </c>
      <c r="J169" s="385">
        <f>IFERROR(VLOOKUP( CONCATENATE($D169,$F$7,$E169), Raw!$A$5:$BC$10127,MATCH(J$8,Raw!$A$3:$BC$3,0), 0)/24/60,"-")</f>
        <v>6.7279495506996065E-2</v>
      </c>
      <c r="K169" s="385">
        <f>IFERROR(VLOOKUP( CONCATENATE($D169,$F$7,$E169), Raw!$A$5:$BC$10127,MATCH(K$8,Raw!$A$3:$BC$3,0), 0)/24/60,"-")</f>
        <v>5.709869590248054E-2</v>
      </c>
      <c r="L169" s="405">
        <f>IFERROR(VLOOKUP( CONCATENATE($D169,$F$7,$E169), Raw!$A$5:$BC$10127,MATCH(L$8,Raw!$A$3:$BC$3,0), 0)/24/60,"-")</f>
        <v>0.103086750018773</v>
      </c>
      <c r="M169" s="383">
        <f>IFERROR(VLOOKUP( CONCATENATE($D169,$F$7,$E169), Raw!$A$5:$BC$10127,MATCH(M$8,Raw!$A$3:$BC$3,0), 0), "-")</f>
        <v>4764</v>
      </c>
      <c r="N169" s="385">
        <f>IFERROR(VLOOKUP( CONCATENATE($D169,$F$7,$E169), Raw!$A$5:$BC$10127,MATCH(N$8,Raw!$A$3:$BC$3,0), 0)/24/60,"-")</f>
        <v>5.3075934089000847E-2</v>
      </c>
      <c r="O169" s="385">
        <f>IFERROR(VLOOKUP( CONCATENATE($D169,$F$7,$E169), Raw!$A$5:$BC$10127,MATCH(O$8,Raw!$A$3:$BC$3,0), 0)/24/60,"-")</f>
        <v>2.1650806978262896E-2</v>
      </c>
      <c r="P169" s="405">
        <f>IFERROR(VLOOKUP( CONCATENATE($D169,$F$7,$E169), Raw!$A$5:$BC$10127,MATCH(P$8,Raw!$A$3:$BC$3,0), 0)/24/60,"-")</f>
        <v>0.15053715948316074</v>
      </c>
      <c r="Q169" s="404">
        <f>IFERROR(VLOOKUP( CONCATENATE($D169,$F$7,$E169), Raw!$A$5:$BC$10127,MATCH(Q$8,Raw!$A$3:$BC$3,0), 0), "-")</f>
        <v>694</v>
      </c>
      <c r="R169" s="385">
        <f>IFERROR(VLOOKUP( CONCATENATE($D169,$F$7,$E169), Raw!$A$5:$BC$10127,MATCH(R$8,Raw!$A$3:$BC$3,0), 0)/24/60,"-")</f>
        <v>3.9514489273134806E-2</v>
      </c>
      <c r="S169" s="385">
        <f>IFERROR(VLOOKUP( CONCATENATE($D169,$F$7,$E169), Raw!$A$5:$BC$10127,MATCH(S$8,Raw!$A$3:$BC$3,0), 0)/24/60,"-")</f>
        <v>3.4315962215818119E-2</v>
      </c>
      <c r="T169" s="397">
        <f>IFERROR(VLOOKUP( CONCATENATE($D169,$F$7,$E169), Raw!$A$5:$BC$10127,MATCH(T$8,Raw!$A$3:$BC$3,0), 0)/24/60,"-")</f>
        <v>6.5935198527057329E-2</v>
      </c>
      <c r="U169" s="251"/>
    </row>
    <row r="170" spans="1:23" outlineLevel="1" x14ac:dyDescent="0.2">
      <c r="A170" s="248">
        <f t="shared" si="28"/>
        <v>45108</v>
      </c>
      <c r="B170" s="27"/>
      <c r="C170" s="26" t="s">
        <v>170</v>
      </c>
      <c r="D170" s="451" t="str">
        <f t="shared" si="30"/>
        <v>2023-24</v>
      </c>
      <c r="E170" s="452">
        <f t="shared" si="27"/>
        <v>7</v>
      </c>
      <c r="F170" s="153">
        <f>IFERROR(VLOOKUP( CONCATENATE($D170,$F$7,$E170), Raw!$A$5:$BC$10127,MATCH(F$9,Raw!$A$3:$BC$3,0), 0), "-")</f>
        <v>0</v>
      </c>
      <c r="G170" s="156">
        <f>IFERROR(VLOOKUP( CONCATENATE($D170,$F$7,$E170), Raw!$A$5:$BC$10127,MATCH(G$9,Raw!$A$3:$BC$3,0), 0), "-")</f>
        <v>0</v>
      </c>
      <c r="H170" s="71" t="str">
        <f t="shared" si="31"/>
        <v>-</v>
      </c>
      <c r="I170" s="383">
        <f>IFERROR(VLOOKUP( CONCATENATE($D170,$F$7,$E170), Raw!$A$5:$BC$10127,MATCH(I$8,Raw!$A$3:$BC$3,0), 0), "-")</f>
        <v>4569</v>
      </c>
      <c r="J170" s="385">
        <f>IFERROR(VLOOKUP( CONCATENATE($D170,$F$7,$E170), Raw!$A$5:$BC$10127,MATCH(J$8,Raw!$A$3:$BC$3,0), 0)/24/60,"-")</f>
        <v>6.4848556698523865E-2</v>
      </c>
      <c r="K170" s="385">
        <f>IFERROR(VLOOKUP( CONCATENATE($D170,$F$7,$E170), Raw!$A$5:$BC$10127,MATCH(K$8,Raw!$A$3:$BC$3,0), 0)/24/60,"-")</f>
        <v>5.5665140682376393E-2</v>
      </c>
      <c r="L170" s="405">
        <f>IFERROR(VLOOKUP( CONCATENATE($D170,$F$7,$E170), Raw!$A$5:$BC$10127,MATCH(L$8,Raw!$A$3:$BC$3,0), 0)/24/60,"-")</f>
        <v>9.9996048247853908E-2</v>
      </c>
      <c r="M170" s="383">
        <f>IFERROR(VLOOKUP( CONCATENATE($D170,$F$7,$E170), Raw!$A$5:$BC$10127,MATCH(M$8,Raw!$A$3:$BC$3,0), 0), "-")</f>
        <v>5122</v>
      </c>
      <c r="N170" s="385">
        <f>IFERROR(VLOOKUP( CONCATENATE($D170,$F$7,$E170), Raw!$A$5:$BC$10127,MATCH(N$8,Raw!$A$3:$BC$3,0), 0)/24/60,"-")</f>
        <v>5.2280820209119713E-2</v>
      </c>
      <c r="O170" s="385">
        <f>IFERROR(VLOOKUP( CONCATENATE($D170,$F$7,$E170), Raw!$A$5:$BC$10127,MATCH(O$8,Raw!$A$3:$BC$3,0), 0)/24/60,"-")</f>
        <v>2.2365937784719511E-2</v>
      </c>
      <c r="P170" s="405">
        <f>IFERROR(VLOOKUP( CONCATENATE($D170,$F$7,$E170), Raw!$A$5:$BC$10127,MATCH(P$8,Raw!$A$3:$BC$3,0), 0)/24/60,"-")</f>
        <v>0.14276107423315543</v>
      </c>
      <c r="Q170" s="404">
        <f>IFERROR(VLOOKUP( CONCATENATE($D170,$F$7,$E170), Raw!$A$5:$BC$10127,MATCH(Q$8,Raw!$A$3:$BC$3,0), 0), "-")</f>
        <v>715</v>
      </c>
      <c r="R170" s="385">
        <f>IFERROR(VLOOKUP( CONCATENATE($D170,$F$7,$E170), Raw!$A$5:$BC$10127,MATCH(R$8,Raw!$A$3:$BC$3,0), 0)/24/60,"-")</f>
        <v>4.0674825174825166E-2</v>
      </c>
      <c r="S170" s="385">
        <f>IFERROR(VLOOKUP( CONCATENATE($D170,$F$7,$E170), Raw!$A$5:$BC$10127,MATCH(S$8,Raw!$A$3:$BC$3,0), 0)/24/60,"-")</f>
        <v>3.4667832167832167E-2</v>
      </c>
      <c r="T170" s="397">
        <f>IFERROR(VLOOKUP( CONCATENATE($D170,$F$7,$E170), Raw!$A$5:$BC$10127,MATCH(T$8,Raw!$A$3:$BC$3,0), 0)/24/60,"-")</f>
        <v>6.6655011655011656E-2</v>
      </c>
      <c r="U170" s="251"/>
    </row>
    <row r="171" spans="1:23" outlineLevel="1" x14ac:dyDescent="0.2">
      <c r="A171" s="248">
        <f t="shared" si="28"/>
        <v>45139</v>
      </c>
      <c r="B171" s="27"/>
      <c r="C171" s="26" t="s">
        <v>171</v>
      </c>
      <c r="D171" s="451" t="str">
        <f t="shared" si="30"/>
        <v>2023-24</v>
      </c>
      <c r="E171" s="452">
        <f t="shared" si="27"/>
        <v>8</v>
      </c>
      <c r="F171" s="153">
        <f>IFERROR(VLOOKUP( CONCATENATE($D171,$F$7,$E171), Raw!$A$5:$BC$10127,MATCH(F$9,Raw!$A$3:$BC$3,0), 0), "-")</f>
        <v>8999</v>
      </c>
      <c r="G171" s="156">
        <f>IFERROR(VLOOKUP( CONCATENATE($D171,$F$7,$E171), Raw!$A$5:$BC$10127,MATCH(G$9,Raw!$A$3:$BC$3,0), 0), "-")</f>
        <v>8797</v>
      </c>
      <c r="H171" s="71">
        <f t="shared" si="31"/>
        <v>0.97755306145127241</v>
      </c>
      <c r="I171" s="383">
        <f>IFERROR(VLOOKUP( CONCATENATE($D171,$F$7,$E171), Raw!$A$5:$BC$10127,MATCH(I$8,Raw!$A$3:$BC$3,0), 0), "-")</f>
        <v>4439</v>
      </c>
      <c r="J171" s="385">
        <f>IFERROR(VLOOKUP( CONCATENATE($D171,$F$7,$E171), Raw!$A$5:$BC$10127,MATCH(J$8,Raw!$A$3:$BC$3,0), 0)/24/60,"-")</f>
        <v>6.354068108432831E-2</v>
      </c>
      <c r="K171" s="385">
        <f>IFERROR(VLOOKUP( CONCATENATE($D171,$F$7,$E171), Raw!$A$5:$BC$10127,MATCH(K$8,Raw!$A$3:$BC$3,0), 0)/24/60,"-")</f>
        <v>5.4963111061049792E-2</v>
      </c>
      <c r="L171" s="405">
        <f>IFERROR(VLOOKUP( CONCATENATE($D171,$F$7,$E171), Raw!$A$5:$BC$10127,MATCH(L$8,Raw!$A$3:$BC$3,0), 0)/24/60,"-")</f>
        <v>9.756451653275261E-2</v>
      </c>
      <c r="M171" s="383">
        <f>IFERROR(VLOOKUP( CONCATENATE($D171,$F$7,$E171), Raw!$A$5:$BC$10127,MATCH(M$8,Raw!$A$3:$BC$3,0), 0), "-")</f>
        <v>4968</v>
      </c>
      <c r="N171" s="385">
        <f>IFERROR(VLOOKUP( CONCATENATE($D171,$F$7,$E171), Raw!$A$5:$BC$10127,MATCH(N$8,Raw!$A$3:$BC$3,0), 0)/24/60,"-")</f>
        <v>5.1392816805331906E-2</v>
      </c>
      <c r="O171" s="385">
        <f>IFERROR(VLOOKUP( CONCATENATE($D171,$F$7,$E171), Raw!$A$5:$BC$10127,MATCH(O$8,Raw!$A$3:$BC$3,0), 0)/24/60,"-")</f>
        <v>2.2714399937376988E-2</v>
      </c>
      <c r="P171" s="405">
        <f>IFERROR(VLOOKUP( CONCATENATE($D171,$F$7,$E171), Raw!$A$5:$BC$10127,MATCH(P$8,Raw!$A$3:$BC$3,0), 0)/24/60,"-")</f>
        <v>0.13464058865628914</v>
      </c>
      <c r="Q171" s="404">
        <f>IFERROR(VLOOKUP( CONCATENATE($D171,$F$7,$E171), Raw!$A$5:$BC$10127,MATCH(Q$8,Raw!$A$3:$BC$3,0), 0), "-")</f>
        <v>674</v>
      </c>
      <c r="R171" s="385">
        <f>IFERROR(VLOOKUP( CONCATENATE($D171,$F$7,$E171), Raw!$A$5:$BC$10127,MATCH(R$8,Raw!$A$3:$BC$3,0), 0)/24/60,"-")</f>
        <v>3.9982381305637985E-2</v>
      </c>
      <c r="S171" s="385">
        <f>IFERROR(VLOOKUP( CONCATENATE($D171,$F$7,$E171), Raw!$A$5:$BC$10127,MATCH(S$8,Raw!$A$3:$BC$3,0), 0)/24/60,"-")</f>
        <v>3.4888105835806135E-2</v>
      </c>
      <c r="T171" s="397">
        <f>IFERROR(VLOOKUP( CONCATENATE($D171,$F$7,$E171), Raw!$A$5:$BC$10127,MATCH(T$8,Raw!$A$3:$BC$3,0), 0)/24/60,"-")</f>
        <v>6.5323112429937352E-2</v>
      </c>
      <c r="U171" s="251"/>
    </row>
    <row r="172" spans="1:23" outlineLevel="1" x14ac:dyDescent="0.2">
      <c r="A172" s="248">
        <f t="shared" si="28"/>
        <v>45170</v>
      </c>
      <c r="B172" s="27"/>
      <c r="C172" s="26" t="s">
        <v>172</v>
      </c>
      <c r="D172" s="451" t="str">
        <f t="shared" si="30"/>
        <v>2023-24</v>
      </c>
      <c r="E172" s="452">
        <f t="shared" si="27"/>
        <v>9</v>
      </c>
      <c r="F172" s="153">
        <f>IFERROR(VLOOKUP( CONCATENATE($D172,$F$7,$E172), Raw!$A$5:$BC$10127,MATCH(F$9,Raw!$A$3:$BC$3,0), 0), "-")</f>
        <v>0</v>
      </c>
      <c r="G172" s="156">
        <f>IFERROR(VLOOKUP( CONCATENATE($D172,$F$7,$E172), Raw!$A$5:$BC$10127,MATCH(G$9,Raw!$A$3:$BC$3,0), 0), "-")</f>
        <v>0</v>
      </c>
      <c r="H172" s="71" t="str">
        <f t="shared" si="31"/>
        <v>-</v>
      </c>
      <c r="I172" s="383">
        <f>IFERROR(VLOOKUP( CONCATENATE($D172,$F$7,$E172), Raw!$A$5:$BC$10127,MATCH(I$8,Raw!$A$3:$BC$3,0), 0), "-")</f>
        <v>4330</v>
      </c>
      <c r="J172" s="385">
        <f>IFERROR(VLOOKUP( CONCATENATE($D172,$F$7,$E172), Raw!$A$5:$BC$10127,MATCH(J$8,Raw!$A$3:$BC$3,0), 0)/24/60,"-")</f>
        <v>6.8783278804208384E-2</v>
      </c>
      <c r="K172" s="385">
        <f>IFERROR(VLOOKUP( CONCATENATE($D172,$F$7,$E172), Raw!$A$5:$BC$10127,MATCH(K$8,Raw!$A$3:$BC$3,0), 0)/24/60,"-")</f>
        <v>5.8822010520913529E-2</v>
      </c>
      <c r="L172" s="405">
        <f>IFERROR(VLOOKUP( CONCATENATE($D172,$F$7,$E172), Raw!$A$5:$BC$10127,MATCH(L$8,Raw!$A$3:$BC$3,0), 0)/24/60,"-")</f>
        <v>0.10726247754683089</v>
      </c>
      <c r="M172" s="383">
        <f>IFERROR(VLOOKUP( CONCATENATE($D172,$F$7,$E172), Raw!$A$5:$BC$10127,MATCH(M$8,Raw!$A$3:$BC$3,0), 0), "-")</f>
        <v>4723</v>
      </c>
      <c r="N172" s="385">
        <f>IFERROR(VLOOKUP( CONCATENATE($D172,$F$7,$E172), Raw!$A$5:$BC$10127,MATCH(N$8,Raw!$A$3:$BC$3,0), 0)/24/60,"-")</f>
        <v>5.3561883925000595E-2</v>
      </c>
      <c r="O172" s="385">
        <f>IFERROR(VLOOKUP( CONCATENATE($D172,$F$7,$E172), Raw!$A$5:$BC$10127,MATCH(O$8,Raw!$A$3:$BC$3,0), 0)/24/60,"-")</f>
        <v>2.2397340438045497E-2</v>
      </c>
      <c r="P172" s="405">
        <f>IFERROR(VLOOKUP( CONCATENATE($D172,$F$7,$E172), Raw!$A$5:$BC$10127,MATCH(P$8,Raw!$A$3:$BC$3,0), 0)/24/60,"-")</f>
        <v>0.13933969699108381</v>
      </c>
      <c r="Q172" s="404">
        <f>IFERROR(VLOOKUP( CONCATENATE($D172,$F$7,$E172), Raw!$A$5:$BC$10127,MATCH(Q$8,Raw!$A$3:$BC$3,0), 0), "-")</f>
        <v>687</v>
      </c>
      <c r="R172" s="385">
        <f>IFERROR(VLOOKUP( CONCATENATE($D172,$F$7,$E172), Raw!$A$5:$BC$10127,MATCH(R$8,Raw!$A$3:$BC$3,0), 0)/24/60,"-")</f>
        <v>4.0112506065016991E-2</v>
      </c>
      <c r="S172" s="385">
        <f>IFERROR(VLOOKUP( CONCATENATE($D172,$F$7,$E172), Raw!$A$5:$BC$10127,MATCH(S$8,Raw!$A$3:$BC$3,0), 0)/24/60,"-")</f>
        <v>3.5710819990295975E-2</v>
      </c>
      <c r="T172" s="397">
        <f>IFERROR(VLOOKUP( CONCATENATE($D172,$F$7,$E172), Raw!$A$5:$BC$10127,MATCH(T$8,Raw!$A$3:$BC$3,0), 0)/24/60,"-")</f>
        <v>6.7237789099142811E-2</v>
      </c>
      <c r="U172" s="251"/>
    </row>
    <row r="173" spans="1:23" outlineLevel="1" x14ac:dyDescent="0.2">
      <c r="A173" s="248">
        <f t="shared" si="28"/>
        <v>45200</v>
      </c>
      <c r="B173" s="27"/>
      <c r="C173" s="26" t="s">
        <v>173</v>
      </c>
      <c r="D173" s="451" t="str">
        <f t="shared" si="30"/>
        <v>2023-24</v>
      </c>
      <c r="E173" s="452">
        <f t="shared" si="27"/>
        <v>10</v>
      </c>
      <c r="F173" s="153">
        <f>IFERROR(VLOOKUP( CONCATENATE($D173,$F$7,$E173), Raw!$A$5:$BC$10127,MATCH(F$9,Raw!$A$3:$BC$3,0), 0), "-")</f>
        <v>0</v>
      </c>
      <c r="G173" s="156">
        <f>IFERROR(VLOOKUP( CONCATENATE($D173,$F$7,$E173), Raw!$A$5:$BC$10127,MATCH(G$9,Raw!$A$3:$BC$3,0), 0), "-")</f>
        <v>0</v>
      </c>
      <c r="H173" s="71" t="str">
        <f t="shared" si="31"/>
        <v>-</v>
      </c>
      <c r="I173" s="383">
        <f>IFERROR(VLOOKUP( CONCATENATE($D173,$F$7,$E173), Raw!$A$5:$BC$10127,MATCH(I$8,Raw!$A$3:$BC$3,0), 0), "-")</f>
        <v>4552</v>
      </c>
      <c r="J173" s="385">
        <f>IFERROR(VLOOKUP( CONCATENATE($D173,$F$7,$E173), Raw!$A$5:$BC$10127,MATCH(J$8,Raw!$A$3:$BC$3,0), 0)/24/60,"-")</f>
        <v>7.063442809021675E-2</v>
      </c>
      <c r="K173" s="385">
        <f>IFERROR(VLOOKUP( CONCATENATE($D173,$F$7,$E173), Raw!$A$5:$BC$10127,MATCH(K$8,Raw!$A$3:$BC$3,0), 0)/24/60,"-")</f>
        <v>5.9560052968170275E-2</v>
      </c>
      <c r="L173" s="405">
        <f>IFERROR(VLOOKUP( CONCATENATE($D173,$F$7,$E173), Raw!$A$5:$BC$10127,MATCH(L$8,Raw!$A$3:$BC$3,0), 0)/24/60,"-")</f>
        <v>0.11137976591486039</v>
      </c>
      <c r="M173" s="383">
        <f>IFERROR(VLOOKUP( CONCATENATE($D173,$F$7,$E173), Raw!$A$5:$BC$10127,MATCH(M$8,Raw!$A$3:$BC$3,0), 0), "-")</f>
        <v>4972</v>
      </c>
      <c r="N173" s="385">
        <f>IFERROR(VLOOKUP( CONCATENATE($D173,$F$7,$E173), Raw!$A$5:$BC$10127,MATCH(N$8,Raw!$A$3:$BC$3,0), 0)/24/60,"-")</f>
        <v>5.5185050169839989E-2</v>
      </c>
      <c r="O173" s="385">
        <f>IFERROR(VLOOKUP( CONCATENATE($D173,$F$7,$E173), Raw!$A$5:$BC$10127,MATCH(O$8,Raw!$A$3:$BC$3,0), 0)/24/60,"-")</f>
        <v>2.2762050817913649E-2</v>
      </c>
      <c r="P173" s="405">
        <f>IFERROR(VLOOKUP( CONCATENATE($D173,$F$7,$E173), Raw!$A$5:$BC$10127,MATCH(P$8,Raw!$A$3:$BC$3,0), 0)/24/60,"-")</f>
        <v>0.14707305354429248</v>
      </c>
      <c r="Q173" s="404">
        <f>IFERROR(VLOOKUP( CONCATENATE($D173,$F$7,$E173), Raw!$A$5:$BC$10127,MATCH(Q$8,Raw!$A$3:$BC$3,0), 0), "-")</f>
        <v>705</v>
      </c>
      <c r="R173" s="385">
        <f>IFERROR(VLOOKUP( CONCATENATE($D173,$F$7,$E173), Raw!$A$5:$BC$10127,MATCH(R$8,Raw!$A$3:$BC$3,0), 0)/24/60,"-")</f>
        <v>4.2924743892829E-2</v>
      </c>
      <c r="S173" s="385">
        <f>IFERROR(VLOOKUP( CONCATENATE($D173,$F$7,$E173), Raw!$A$5:$BC$10127,MATCH(S$8,Raw!$A$3:$BC$3,0), 0)/24/60,"-")</f>
        <v>3.6410559495665878E-2</v>
      </c>
      <c r="T173" s="397">
        <f>IFERROR(VLOOKUP( CONCATENATE($D173,$F$7,$E173), Raw!$A$5:$BC$10127,MATCH(T$8,Raw!$A$3:$BC$3,0), 0)/24/60,"-")</f>
        <v>6.829885736800631E-2</v>
      </c>
      <c r="U173" s="251"/>
      <c r="V173" s="20"/>
      <c r="W173" s="20"/>
    </row>
    <row r="174" spans="1:23" outlineLevel="1" x14ac:dyDescent="0.2">
      <c r="A174" s="248">
        <f t="shared" si="28"/>
        <v>45231</v>
      </c>
      <c r="B174" s="27"/>
      <c r="C174" s="26" t="s">
        <v>174</v>
      </c>
      <c r="D174" s="451" t="str">
        <f t="shared" si="30"/>
        <v>2023-24</v>
      </c>
      <c r="E174" s="452">
        <f t="shared" si="27"/>
        <v>11</v>
      </c>
      <c r="F174" s="153">
        <f>IFERROR(VLOOKUP( CONCATENATE($D174,$F$7,$E174), Raw!$A$5:$BC$10127,MATCH(F$9,Raw!$A$3:$BC$3,0), 0), "-")</f>
        <v>9847</v>
      </c>
      <c r="G174" s="156">
        <f>IFERROR(VLOOKUP( CONCATENATE($D174,$F$7,$E174), Raw!$A$5:$BC$10127,MATCH(G$9,Raw!$A$3:$BC$3,0), 0), "-")</f>
        <v>9611</v>
      </c>
      <c r="H174" s="71">
        <f t="shared" si="31"/>
        <v>0.97603330963745305</v>
      </c>
      <c r="I174" s="383">
        <f>IFERROR(VLOOKUP( CONCATENATE($D174,$F$7,$E174), Raw!$A$5:$BC$10127,MATCH(I$8,Raw!$A$3:$BC$3,0), 0), "-")</f>
        <v>4500</v>
      </c>
      <c r="J174" s="385">
        <f>IFERROR(VLOOKUP( CONCATENATE($D174,$F$7,$E174), Raw!$A$5:$BC$10127,MATCH(J$8,Raw!$A$3:$BC$3,0), 0)/24/60,"-")</f>
        <v>6.9610401234567909E-2</v>
      </c>
      <c r="K174" s="385">
        <f>IFERROR(VLOOKUP( CONCATENATE($D174,$F$7,$E174), Raw!$A$5:$BC$10127,MATCH(K$8,Raw!$A$3:$BC$3,0), 0)/24/60,"-")</f>
        <v>6.0087499999999995E-2</v>
      </c>
      <c r="L174" s="405">
        <f>IFERROR(VLOOKUP( CONCATENATE($D174,$F$7,$E174), Raw!$A$5:$BC$10127,MATCH(L$8,Raw!$A$3:$BC$3,0), 0)/24/60,"-")</f>
        <v>0.10948811728395061</v>
      </c>
      <c r="M174" s="383">
        <f>IFERROR(VLOOKUP( CONCATENATE($D174,$F$7,$E174), Raw!$A$5:$BC$10127,MATCH(M$8,Raw!$A$3:$BC$3,0), 0), "-")</f>
        <v>5043</v>
      </c>
      <c r="N174" s="385">
        <f>IFERROR(VLOOKUP( CONCATENATE($D174,$F$7,$E174), Raw!$A$5:$BC$10127,MATCH(N$8,Raw!$A$3:$BC$3,0), 0)/24/60,"-")</f>
        <v>5.3366162116905723E-2</v>
      </c>
      <c r="O174" s="385">
        <f>IFERROR(VLOOKUP( CONCATENATE($D174,$F$7,$E174), Raw!$A$5:$BC$10127,MATCH(O$8,Raw!$A$3:$BC$3,0), 0)/24/60,"-")</f>
        <v>2.2172097737237537E-2</v>
      </c>
      <c r="P174" s="405">
        <f>IFERROR(VLOOKUP( CONCATENATE($D174,$F$7,$E174), Raw!$A$5:$BC$10127,MATCH(P$8,Raw!$A$3:$BC$3,0), 0)/24/60,"-")</f>
        <v>0.14318472249763145</v>
      </c>
      <c r="Q174" s="404">
        <f>IFERROR(VLOOKUP( CONCATENATE($D174,$F$7,$E174), Raw!$A$5:$BC$10127,MATCH(Q$8,Raw!$A$3:$BC$3,0), 0), "-")</f>
        <v>719</v>
      </c>
      <c r="R174" s="385">
        <f>IFERROR(VLOOKUP( CONCATENATE($D174,$F$7,$E174), Raw!$A$5:$BC$10127,MATCH(R$8,Raw!$A$3:$BC$3,0), 0)/24/60,"-")</f>
        <v>4.2237772369031069E-2</v>
      </c>
      <c r="S174" s="385">
        <f>IFERROR(VLOOKUP( CONCATENATE($D174,$F$7,$E174), Raw!$A$5:$BC$10127,MATCH(S$8,Raw!$A$3:$BC$3,0), 0)/24/60,"-")</f>
        <v>3.5964302271673618E-2</v>
      </c>
      <c r="T174" s="397">
        <f>IFERROR(VLOOKUP( CONCATENATE($D174,$F$7,$E174), Raw!$A$5:$BC$10127,MATCH(T$8,Raw!$A$3:$BC$3,0), 0)/24/60,"-")</f>
        <v>7.0738680265801268E-2</v>
      </c>
      <c r="U174" s="251"/>
    </row>
    <row r="175" spans="1:23" outlineLevel="1" x14ac:dyDescent="0.2">
      <c r="A175" s="248">
        <f t="shared" si="28"/>
        <v>45261</v>
      </c>
      <c r="B175" s="27"/>
      <c r="C175" s="26" t="s">
        <v>175</v>
      </c>
      <c r="D175" s="451" t="str">
        <f t="shared" si="30"/>
        <v>2023-24</v>
      </c>
      <c r="E175" s="452">
        <f t="shared" si="27"/>
        <v>12</v>
      </c>
      <c r="F175" s="153">
        <f>IFERROR(VLOOKUP( CONCATENATE($D175,$F$7,$E175), Raw!$A$5:$BC$10127,MATCH(F$9,Raw!$A$3:$BC$3,0), 0), "-")</f>
        <v>0</v>
      </c>
      <c r="G175" s="156">
        <f>IFERROR(VLOOKUP( CONCATENATE($D175,$F$7,$E175), Raw!$A$5:$BC$10127,MATCH(G$9,Raw!$A$3:$BC$3,0), 0), "-")</f>
        <v>0</v>
      </c>
      <c r="H175" s="71" t="str">
        <f t="shared" si="31"/>
        <v>-</v>
      </c>
      <c r="I175" s="383">
        <f>IFERROR(VLOOKUP( CONCATENATE($D175,$F$7,$E175), Raw!$A$5:$BC$10127,MATCH(I$8,Raw!$A$3:$BC$3,0), 0), "-")</f>
        <v>4434</v>
      </c>
      <c r="J175" s="385">
        <f>IFERROR(VLOOKUP( CONCATENATE($D175,$F$7,$E175), Raw!$A$5:$BC$10127,MATCH(J$8,Raw!$A$3:$BC$3,0), 0)/24/60,"-")</f>
        <v>7.3875889590537772E-2</v>
      </c>
      <c r="K175" s="385">
        <f>IFERROR(VLOOKUP( CONCATENATE($D175,$F$7,$E175), Raw!$A$5:$BC$10127,MATCH(K$8,Raw!$A$3:$BC$3,0), 0)/24/60,"-")</f>
        <v>6.1929283816969875E-2</v>
      </c>
      <c r="L175" s="405">
        <f>IFERROR(VLOOKUP( CONCATENATE($D175,$F$7,$E175), Raw!$A$5:$BC$10127,MATCH(L$8,Raw!$A$3:$BC$3,0), 0)/24/60,"-")</f>
        <v>0.11778460632486341</v>
      </c>
      <c r="M175" s="383">
        <f>IFERROR(VLOOKUP( CONCATENATE($D175,$F$7,$E175), Raw!$A$5:$BC$10127,MATCH(M$8,Raw!$A$3:$BC$3,0), 0), "-")</f>
        <v>4771</v>
      </c>
      <c r="N175" s="385">
        <f>IFERROR(VLOOKUP( CONCATENATE($D175,$F$7,$E175), Raw!$A$5:$BC$10127,MATCH(N$8,Raw!$A$3:$BC$3,0), 0)/24/60,"-")</f>
        <v>5.4169956216958942E-2</v>
      </c>
      <c r="O175" s="385">
        <f>IFERROR(VLOOKUP( CONCATENATE($D175,$F$7,$E175), Raw!$A$5:$BC$10127,MATCH(O$8,Raw!$A$3:$BC$3,0), 0)/24/60,"-")</f>
        <v>2.2255845501758308E-2</v>
      </c>
      <c r="P175" s="405">
        <f>IFERROR(VLOOKUP( CONCATENATE($D175,$F$7,$E175), Raw!$A$5:$BC$10127,MATCH(P$8,Raw!$A$3:$BC$3,0), 0)/24/60,"-")</f>
        <v>0.1429136391159552</v>
      </c>
      <c r="Q175" s="404">
        <f>IFERROR(VLOOKUP( CONCATENATE($D175,$F$7,$E175), Raw!$A$5:$BC$10127,MATCH(Q$8,Raw!$A$3:$BC$3,0), 0), "-")</f>
        <v>688</v>
      </c>
      <c r="R175" s="385">
        <f>IFERROR(VLOOKUP( CONCATENATE($D175,$F$7,$E175), Raw!$A$5:$BC$10127,MATCH(R$8,Raw!$A$3:$BC$3,0), 0)/24/60,"-")</f>
        <v>4.2897690568475456E-2</v>
      </c>
      <c r="S175" s="385">
        <f>IFERROR(VLOOKUP( CONCATENATE($D175,$F$7,$E175), Raw!$A$5:$BC$10127,MATCH(S$8,Raw!$A$3:$BC$3,0), 0)/24/60,"-")</f>
        <v>3.7021560077519375E-2</v>
      </c>
      <c r="T175" s="397">
        <f>IFERROR(VLOOKUP( CONCATENATE($D175,$F$7,$E175), Raw!$A$5:$BC$10127,MATCH(T$8,Raw!$A$3:$BC$3,0), 0)/24/60,"-")</f>
        <v>7.1858850129198973E-2</v>
      </c>
      <c r="U175" s="251"/>
      <c r="V175" s="20"/>
      <c r="W175" s="20"/>
    </row>
    <row r="176" spans="1:23" outlineLevel="1" x14ac:dyDescent="0.2">
      <c r="A176" s="248">
        <f t="shared" si="28"/>
        <v>45292</v>
      </c>
      <c r="B176" s="27"/>
      <c r="C176" s="26" t="s">
        <v>176</v>
      </c>
      <c r="D176" s="451" t="str">
        <f t="shared" si="30"/>
        <v>2023-24</v>
      </c>
      <c r="E176" s="452">
        <f t="shared" si="27"/>
        <v>1</v>
      </c>
      <c r="F176" s="153">
        <f>IFERROR(VLOOKUP( CONCATENATE($D176,$F$7,$E176), Raw!$A$5:$BC$10127,MATCH(F$9,Raw!$A$3:$BC$3,0), 0), "-")</f>
        <v>0</v>
      </c>
      <c r="G176" s="156">
        <f>IFERROR(VLOOKUP( CONCATENATE($D176,$F$7,$E176), Raw!$A$5:$BC$10127,MATCH(G$9,Raw!$A$3:$BC$3,0), 0), "-")</f>
        <v>0</v>
      </c>
      <c r="H176" s="71" t="str">
        <f t="shared" si="31"/>
        <v>-</v>
      </c>
      <c r="I176" s="383">
        <f>IFERROR(VLOOKUP( CONCATENATE($D176,$F$7,$E176), Raw!$A$5:$BC$10127,MATCH(I$8,Raw!$A$3:$BC$3,0), 0), "-")</f>
        <v>4666</v>
      </c>
      <c r="J176" s="385">
        <f>IFERROR(VLOOKUP( CONCATENATE($D176,$F$7,$E176), Raw!$A$5:$BC$10127,MATCH(J$8,Raw!$A$3:$BC$3,0), 0)/24/60,"-")</f>
        <v>6.8684588869838553E-2</v>
      </c>
      <c r="K176" s="385">
        <f>IFERROR(VLOOKUP( CONCATENATE($D176,$F$7,$E176), Raw!$A$5:$BC$10127,MATCH(K$8,Raw!$A$3:$BC$3,0), 0)/24/60,"-")</f>
        <v>5.8728627899223701E-2</v>
      </c>
      <c r="L176" s="405">
        <f>IFERROR(VLOOKUP( CONCATENATE($D176,$F$7,$E176), Raw!$A$5:$BC$10127,MATCH(L$8,Raw!$A$3:$BC$3,0), 0)/24/60,"-")</f>
        <v>0.10793015073581939</v>
      </c>
      <c r="M176" s="383">
        <f>IFERROR(VLOOKUP( CONCATENATE($D176,$F$7,$E176), Raw!$A$5:$BC$10127,MATCH(M$8,Raw!$A$3:$BC$3,0), 0), "-")</f>
        <v>5181</v>
      </c>
      <c r="N176" s="385">
        <f>IFERROR(VLOOKUP( CONCATENATE($D176,$F$7,$E176), Raw!$A$5:$BC$10127,MATCH(N$8,Raw!$A$3:$BC$3,0), 0)/24/60,"-")</f>
        <v>5.7740408329580301E-2</v>
      </c>
      <c r="O176" s="385">
        <f>IFERROR(VLOOKUP( CONCATENATE($D176,$F$7,$E176), Raw!$A$5:$BC$10127,MATCH(O$8,Raw!$A$3:$BC$3,0), 0)/24/60,"-")</f>
        <v>2.3116381436445128E-2</v>
      </c>
      <c r="P176" s="405">
        <f>IFERROR(VLOOKUP( CONCATENATE($D176,$F$7,$E176), Raw!$A$5:$BC$10127,MATCH(P$8,Raw!$A$3:$BC$3,0), 0)/24/60,"-")</f>
        <v>0.15826215981470756</v>
      </c>
      <c r="Q176" s="404">
        <f>IFERROR(VLOOKUP( CONCATENATE($D176,$F$7,$E176), Raw!$A$5:$BC$10127,MATCH(Q$8,Raw!$A$3:$BC$3,0), 0), "-")</f>
        <v>675</v>
      </c>
      <c r="R176" s="385">
        <f>IFERROR(VLOOKUP( CONCATENATE($D176,$F$7,$E176), Raw!$A$5:$BC$10127,MATCH(R$8,Raw!$A$3:$BC$3,0), 0)/24/60,"-")</f>
        <v>4.0848148148148154E-2</v>
      </c>
      <c r="S176" s="385">
        <f>IFERROR(VLOOKUP( CONCATENATE($D176,$F$7,$E176), Raw!$A$5:$BC$10127,MATCH(S$8,Raw!$A$3:$BC$3,0), 0)/24/60,"-")</f>
        <v>3.526954732510288E-2</v>
      </c>
      <c r="T176" s="397">
        <f>IFERROR(VLOOKUP( CONCATENATE($D176,$F$7,$E176), Raw!$A$5:$BC$10127,MATCH(T$8,Raw!$A$3:$BC$3,0), 0)/24/60,"-")</f>
        <v>6.9130658436213979E-2</v>
      </c>
      <c r="U176" s="251"/>
      <c r="V176" s="20"/>
      <c r="W176" s="20"/>
    </row>
    <row r="177" spans="1:23" outlineLevel="1" x14ac:dyDescent="0.2">
      <c r="A177" s="248">
        <f t="shared" si="28"/>
        <v>45323</v>
      </c>
      <c r="B177" s="27"/>
      <c r="C177" s="26" t="s">
        <v>177</v>
      </c>
      <c r="D177" s="451" t="str">
        <f t="shared" si="30"/>
        <v>2023-24</v>
      </c>
      <c r="E177" s="452">
        <f t="shared" si="27"/>
        <v>2</v>
      </c>
      <c r="F177" s="153">
        <f>IFERROR(VLOOKUP( CONCATENATE($D177,$F$7,$E177), Raw!$A$5:$BC$10127,MATCH(F$9,Raw!$A$3:$BC$3,0), 0), "-")</f>
        <v>9245</v>
      </c>
      <c r="G177" s="156">
        <f>IFERROR(VLOOKUP( CONCATENATE($D177,$F$7,$E177), Raw!$A$5:$BC$10127,MATCH(G$9,Raw!$A$3:$BC$3,0), 0), "-")</f>
        <v>9014</v>
      </c>
      <c r="H177" s="71">
        <f t="shared" si="31"/>
        <v>0.97501352082206594</v>
      </c>
      <c r="I177" s="383">
        <f>IFERROR(VLOOKUP( CONCATENATE($D177,$F$7,$E177), Raw!$A$5:$BC$10127,MATCH(I$8,Raw!$A$3:$BC$3,0), 0), "-")</f>
        <v>4358</v>
      </c>
      <c r="J177" s="385">
        <f>IFERROR(VLOOKUP( CONCATENATE($D177,$F$7,$E177), Raw!$A$5:$BC$10127,MATCH(J$8,Raw!$A$3:$BC$3,0), 0)/24/60,"-")</f>
        <v>6.6429060858701747E-2</v>
      </c>
      <c r="K177" s="385">
        <f>IFERROR(VLOOKUP( CONCATENATE($D177,$F$7,$E177), Raw!$A$5:$BC$10127,MATCH(K$8,Raw!$A$3:$BC$3,0), 0)/24/60,"-")</f>
        <v>5.7857197491203917E-2</v>
      </c>
      <c r="L177" s="405">
        <f>IFERROR(VLOOKUP( CONCATENATE($D177,$F$7,$E177), Raw!$A$5:$BC$10127,MATCH(L$8,Raw!$A$3:$BC$3,0), 0)/24/60,"-")</f>
        <v>0.10293553362908572</v>
      </c>
      <c r="M177" s="383">
        <f>IFERROR(VLOOKUP( CONCATENATE($D177,$F$7,$E177), Raw!$A$5:$BC$10127,MATCH(M$8,Raw!$A$3:$BC$3,0), 0), "-")</f>
        <v>4819</v>
      </c>
      <c r="N177" s="385">
        <f>IFERROR(VLOOKUP( CONCATENATE($D177,$F$7,$E177), Raw!$A$5:$BC$10127,MATCH(N$8,Raw!$A$3:$BC$3,0), 0)/24/60,"-")</f>
        <v>5.4053298863295754E-2</v>
      </c>
      <c r="O177" s="385">
        <f>IFERROR(VLOOKUP( CONCATENATE($D177,$F$7,$E177), Raw!$A$5:$BC$10127,MATCH(O$8,Raw!$A$3:$BC$3,0), 0)/24/60,"-")</f>
        <v>2.2135326600723985E-2</v>
      </c>
      <c r="P177" s="405">
        <f>IFERROR(VLOOKUP( CONCATENATE($D177,$F$7,$E177), Raw!$A$5:$BC$10127,MATCH(P$8,Raw!$A$3:$BC$3,0), 0)/24/60,"-")</f>
        <v>0.14399872610730671</v>
      </c>
      <c r="Q177" s="404">
        <f>IFERROR(VLOOKUP( CONCATENATE($D177,$F$7,$E177), Raw!$A$5:$BC$10127,MATCH(Q$8,Raw!$A$3:$BC$3,0), 0), "-")</f>
        <v>698</v>
      </c>
      <c r="R177" s="385">
        <f>IFERROR(VLOOKUP( CONCATENATE($D177,$F$7,$E177), Raw!$A$5:$BC$10127,MATCH(R$8,Raw!$A$3:$BC$3,0), 0)/24/60,"-")</f>
        <v>4.1725863578478191E-2</v>
      </c>
      <c r="S177" s="385">
        <f>IFERROR(VLOOKUP( CONCATENATE($D177,$F$7,$E177), Raw!$A$5:$BC$10127,MATCH(S$8,Raw!$A$3:$BC$3,0), 0)/24/60,"-")</f>
        <v>3.5896211397644068E-2</v>
      </c>
      <c r="T177" s="397">
        <f>IFERROR(VLOOKUP( CONCATENATE($D177,$F$7,$E177), Raw!$A$5:$BC$10127,MATCH(T$8,Raw!$A$3:$BC$3,0), 0)/24/60,"-")</f>
        <v>7.0288124801018786E-2</v>
      </c>
      <c r="U177" s="251"/>
    </row>
    <row r="178" spans="1:23" outlineLevel="1" x14ac:dyDescent="0.2">
      <c r="A178" s="248">
        <f t="shared" si="28"/>
        <v>45352</v>
      </c>
      <c r="B178" s="27"/>
      <c r="C178" s="247" t="s">
        <v>178</v>
      </c>
      <c r="D178" s="451" t="str">
        <f t="shared" si="30"/>
        <v>2023-24</v>
      </c>
      <c r="E178" s="452">
        <f t="shared" si="27"/>
        <v>3</v>
      </c>
      <c r="F178" s="153">
        <f>IFERROR(VLOOKUP( CONCATENATE($D178,$F$7,$E178), Raw!$A$5:$BC$10127,MATCH(F$9,Raw!$A$3:$BC$3,0), 0), "-")</f>
        <v>0</v>
      </c>
      <c r="G178" s="156">
        <f>IFERROR(VLOOKUP( CONCATENATE($D178,$F$7,$E178), Raw!$A$5:$BC$10127,MATCH(G$9,Raw!$A$3:$BC$3,0), 0), "-")</f>
        <v>0</v>
      </c>
      <c r="H178" s="71" t="str">
        <f t="shared" si="31"/>
        <v>-</v>
      </c>
      <c r="I178" s="383">
        <f>IFERROR(VLOOKUP( CONCATENATE($D178,$F$7,$E178), Raw!$A$5:$BC$10127,MATCH(I$8,Raw!$A$3:$BC$3,0), 0), "-")</f>
        <v>4474</v>
      </c>
      <c r="J178" s="385">
        <f>IFERROR(VLOOKUP( CONCATENATE($D178,$F$7,$E178), Raw!$A$5:$BC$10127,MATCH(J$8,Raw!$A$3:$BC$3,0), 0)/24/60,"-")</f>
        <v>6.5767909029950847E-2</v>
      </c>
      <c r="K178" s="385">
        <f>IFERROR(VLOOKUP( CONCATENATE($D178,$F$7,$E178), Raw!$A$5:$BC$10127,MATCH(K$8,Raw!$A$3:$BC$3,0), 0)/24/60,"-")</f>
        <v>5.6777119654298915E-2</v>
      </c>
      <c r="L178" s="405">
        <f>IFERROR(VLOOKUP( CONCATENATE($D178,$F$7,$E178), Raw!$A$5:$BC$10127,MATCH(L$8,Raw!$A$3:$BC$3,0), 0)/24/60,"-")</f>
        <v>0.10079580166890181</v>
      </c>
      <c r="M178" s="383">
        <f>IFERROR(VLOOKUP( CONCATENATE($D178,$F$7,$E178), Raw!$A$5:$BC$10127,MATCH(M$8,Raw!$A$3:$BC$3,0), 0), "-")</f>
        <v>4827</v>
      </c>
      <c r="N178" s="385">
        <f>IFERROR(VLOOKUP( CONCATENATE($D178,$F$7,$E178), Raw!$A$5:$BC$10127,MATCH(N$8,Raw!$A$3:$BC$3,0), 0)/24/60,"-")</f>
        <v>5.3176806389982269E-2</v>
      </c>
      <c r="O178" s="385">
        <f>IFERROR(VLOOKUP( CONCATENATE($D178,$F$7,$E178), Raw!$A$5:$BC$10127,MATCH(O$8,Raw!$A$3:$BC$3,0), 0)/24/60,"-")</f>
        <v>2.218942062012292E-2</v>
      </c>
      <c r="P178" s="405">
        <f>IFERROR(VLOOKUP( CONCATENATE($D178,$F$7,$E178), Raw!$A$5:$BC$10127,MATCH(P$8,Raw!$A$3:$BC$3,0), 0)/24/60,"-")</f>
        <v>0.14094647008724073</v>
      </c>
      <c r="Q178" s="404">
        <f>IFERROR(VLOOKUP( CONCATENATE($D178,$F$7,$E178), Raw!$A$5:$BC$10127,MATCH(Q$8,Raw!$A$3:$BC$3,0), 0), "-")</f>
        <v>727</v>
      </c>
      <c r="R178" s="385">
        <f>IFERROR(VLOOKUP( CONCATENATE($D178,$F$7,$E178), Raw!$A$5:$BC$10127,MATCH(R$8,Raw!$A$3:$BC$3,0), 0)/24/60,"-")</f>
        <v>4.0985499770747363E-2</v>
      </c>
      <c r="S178" s="385">
        <f>IFERROR(VLOOKUP( CONCATENATE($D178,$F$7,$E178), Raw!$A$5:$BC$10127,MATCH(S$8,Raw!$A$3:$BC$3,0), 0)/24/60,"-")</f>
        <v>3.5663113250802389E-2</v>
      </c>
      <c r="T178" s="397">
        <f>IFERROR(VLOOKUP( CONCATENATE($D178,$F$7,$E178), Raw!$A$5:$BC$10127,MATCH(T$8,Raw!$A$3:$BC$3,0), 0)/24/60,"-")</f>
        <v>6.8087077793061293E-2</v>
      </c>
      <c r="U178" s="251"/>
      <c r="V178" s="20"/>
      <c r="W178" s="20"/>
    </row>
    <row r="179" spans="1:23" x14ac:dyDescent="0.2">
      <c r="A179" s="248"/>
      <c r="B179" s="31"/>
      <c r="C179" s="30" t="s">
        <v>280</v>
      </c>
      <c r="D179" s="453"/>
      <c r="E179" s="611"/>
      <c r="F179" s="154">
        <f>SUM(F167:F178)</f>
        <v>37632</v>
      </c>
      <c r="G179" s="157">
        <f>SUM(G167:G178)</f>
        <v>36737</v>
      </c>
      <c r="H179" s="72">
        <f>IF( ISERROR(G179/F179), "-", G179/F179)</f>
        <v>0.97621704931972786</v>
      </c>
      <c r="I179" s="171">
        <f>IFERROR(SUM(I167:I178), "-")</f>
        <v>53950</v>
      </c>
      <c r="J179" s="276">
        <f>IFERROR(SUMPRODUCT($I167:$I178,J167:J178)/$I179,"-")</f>
        <v>6.7024329368757074E-2</v>
      </c>
      <c r="K179" s="276">
        <f>IFERROR(SUMPRODUCT($I167:$I178,K167:K178)/$I179,"-")</f>
        <v>5.7541434970651853E-2</v>
      </c>
      <c r="L179" s="277">
        <f>IFERROR(SUMPRODUCT($I167:$I178,L167:L178)/$I179,"-")</f>
        <v>0.10420418854906807</v>
      </c>
      <c r="M179" s="171">
        <f>IFERROR(SUM(M167:M178), "-")</f>
        <v>59368</v>
      </c>
      <c r="N179" s="276">
        <f>IFERROR(SUMPRODUCT(M167:M178,N167:N178)/M179,"-")</f>
        <v>5.3460196243019058E-2</v>
      </c>
      <c r="O179" s="276">
        <f>IFERROR(SUMPRODUCT(M167:M178,O167:O178)/M179,"-")</f>
        <v>2.2258401926215397E-2</v>
      </c>
      <c r="P179" s="277">
        <f>IFERROR(SUMPRODUCT(M167:M178,P167:P178)/M179,"-")</f>
        <v>0.14274109742996602</v>
      </c>
      <c r="Q179" s="237">
        <f>IFERROR(SUM(Q167:Q178), "-")</f>
        <v>8361</v>
      </c>
      <c r="R179" s="276">
        <f>IFERROR(SUMPRODUCT(Q167:Q178,R167:R178)/Q179,"-")</f>
        <v>4.1278306024000323E-2</v>
      </c>
      <c r="S179" s="276">
        <f>IFERROR(SUMPRODUCT(Q167:Q178,S167:S178)/Q179,"-")</f>
        <v>3.5605622666081936E-2</v>
      </c>
      <c r="T179" s="398">
        <f>IFERROR(SUMPRODUCT(Q167:Q178,T167:T178)/Q179,"-")</f>
        <v>6.8736959959600788E-2</v>
      </c>
      <c r="U179" s="253"/>
    </row>
    <row r="180" spans="1:23" outlineLevel="1" x14ac:dyDescent="0.2">
      <c r="A180" s="248">
        <f t="shared" ref="A180:A191" si="32">DATE(LEFT(D180,4)+IF(E180&lt;4,1,0),E180,1)</f>
        <v>45383</v>
      </c>
      <c r="B180" s="27" t="s">
        <v>204</v>
      </c>
      <c r="C180" s="26" t="s">
        <v>167</v>
      </c>
      <c r="D180" s="449" t="str">
        <f t="shared" ref="D180:D191" si="33">IF(B180="",D179,LEFT(B180,7))</f>
        <v>2024-25</v>
      </c>
      <c r="E180" s="450">
        <f t="shared" si="27"/>
        <v>4</v>
      </c>
      <c r="F180" s="256"/>
      <c r="G180" s="460"/>
      <c r="H180" s="462"/>
      <c r="I180" s="383">
        <f>IFERROR(VLOOKUP( CONCATENATE($D180,$F$7,$E180), Raw!$A$5:$BC$10127,MATCH(I$8,Raw!$A$3:$BC$3,0), 0), "-")</f>
        <v>4330</v>
      </c>
      <c r="J180" s="385">
        <f>IFERROR(VLOOKUP( CONCATENATE($D180,$F$7,$E180), Raw!$A$5:$BC$10127,MATCH(J$8,Raw!$A$3:$BC$3,0), 0)/24/60,"-")</f>
        <v>6.2527152296638452E-2</v>
      </c>
      <c r="K180" s="385">
        <f>IFERROR(VLOOKUP( CONCATENATE($D180,$F$7,$E180), Raw!$A$5:$BC$10127,MATCH(K$8,Raw!$A$3:$BC$3,0), 0)/24/60,"-")</f>
        <v>5.542179881960483E-2</v>
      </c>
      <c r="L180" s="405">
        <f>IFERROR(VLOOKUP( CONCATENATE($D180,$F$7,$E180), Raw!$A$5:$BC$10127,MATCH(L$8,Raw!$A$3:$BC$3,0), 0)/24/60,"-")</f>
        <v>9.649971131639723E-2</v>
      </c>
      <c r="M180" s="383">
        <f>IFERROR(VLOOKUP( CONCATENATE($D180,$F$7,$E180), Raw!$A$5:$BC$10127,MATCH(M$8,Raw!$A$3:$BC$3,0), 0), "-")</f>
        <v>4830</v>
      </c>
      <c r="N180" s="385">
        <f>IFERROR(VLOOKUP( CONCATENATE($D180,$F$7,$E180), Raw!$A$5:$BC$10127,MATCH(N$8,Raw!$A$3:$BC$3,0), 0)/24/60,"-")</f>
        <v>5.421891534391534E-2</v>
      </c>
      <c r="O180" s="385">
        <f>IFERROR(VLOOKUP( CONCATENATE($D180,$F$7,$E180), Raw!$A$5:$BC$10127,MATCH(O$8,Raw!$A$3:$BC$3,0), 0)/24/60,"-")</f>
        <v>2.1890384172992869E-2</v>
      </c>
      <c r="P180" s="405">
        <f>IFERROR(VLOOKUP( CONCATENATE($D180,$F$7,$E180), Raw!$A$5:$BC$10127,MATCH(P$8,Raw!$A$3:$BC$3,0), 0)/24/60,"-")</f>
        <v>0.14758238440303656</v>
      </c>
      <c r="Q180" s="404">
        <f>IFERROR(VLOOKUP( CONCATENATE($D180,$F$7,$E180), Raw!$A$5:$BC$10127,MATCH(Q$8,Raw!$A$3:$BC$3,0), 0), "-")</f>
        <v>711</v>
      </c>
      <c r="R180" s="406">
        <f>IFERROR(VLOOKUP( CONCATENATE($D180,$F$7,$E180), Raw!$A$5:$BC$10127,MATCH(R$8,Raw!$A$3:$BC$3,0), 0)/24/60,"-")</f>
        <v>4.2093686513517733E-2</v>
      </c>
      <c r="S180" s="406">
        <f>IFERROR(VLOOKUP( CONCATENATE($D180,$F$7,$E180), Raw!$A$5:$BC$10127,MATCH(S$8,Raw!$A$3:$BC$3,0), 0)/24/60,"-")</f>
        <v>3.5011329895296137E-2</v>
      </c>
      <c r="T180" s="397">
        <f>IFERROR(VLOOKUP( CONCATENATE($D180,$F$7,$E180), Raw!$A$5:$BC$10127,MATCH(T$8,Raw!$A$3:$BC$3,0), 0)/24/60,"-")</f>
        <v>7.3504649163931873E-2</v>
      </c>
      <c r="U180" s="251"/>
      <c r="W180" s="51"/>
    </row>
    <row r="181" spans="1:23" outlineLevel="1" x14ac:dyDescent="0.2">
      <c r="A181" s="248">
        <f t="shared" si="32"/>
        <v>45413</v>
      </c>
      <c r="B181" s="27"/>
      <c r="C181" s="26" t="s">
        <v>168</v>
      </c>
      <c r="D181" s="451" t="str">
        <f t="shared" si="33"/>
        <v>2024-25</v>
      </c>
      <c r="E181" s="452">
        <f t="shared" si="27"/>
        <v>5</v>
      </c>
      <c r="F181" s="255"/>
      <c r="G181" s="463"/>
      <c r="H181" s="461"/>
      <c r="I181" s="383">
        <f>IFERROR(VLOOKUP( CONCATENATE($D181,$F$7,$E181), Raw!$A$5:$BC$10127,MATCH(I$8,Raw!$A$3:$BC$3,0), 0), "-")</f>
        <v>4617</v>
      </c>
      <c r="J181" s="385">
        <f>IFERROR(VLOOKUP( CONCATENATE($D181,$F$7,$E181), Raw!$A$5:$BC$10127,MATCH(J$8,Raw!$A$3:$BC$3,0), 0)/24/60,"-")</f>
        <v>6.5228443193030589E-2</v>
      </c>
      <c r="K181" s="385">
        <f>IFERROR(VLOOKUP( CONCATENATE($D181,$F$7,$E181), Raw!$A$5:$BC$10127,MATCH(K$8,Raw!$A$3:$BC$3,0), 0)/24/60,"-")</f>
        <v>5.7120875749043391E-2</v>
      </c>
      <c r="L181" s="405">
        <f>IFERROR(VLOOKUP( CONCATENATE($D181,$F$7,$E181), Raw!$A$5:$BC$10127,MATCH(L$8,Raw!$A$3:$BC$3,0), 0)/24/60,"-")</f>
        <v>0.10045799942242438</v>
      </c>
      <c r="M181" s="383">
        <f>IFERROR(VLOOKUP( CONCATENATE($D181,$F$7,$E181), Raw!$A$5:$BC$10127,MATCH(M$8,Raw!$A$3:$BC$3,0), 0), "-")</f>
        <v>5007</v>
      </c>
      <c r="N181" s="385">
        <f>IFERROR(VLOOKUP( CONCATENATE($D181,$F$7,$E181), Raw!$A$5:$BC$10127,MATCH(N$8,Raw!$A$3:$BC$3,0), 0)/24/60,"-")</f>
        <v>5.4563458380489531E-2</v>
      </c>
      <c r="O181" s="385">
        <f>IFERROR(VLOOKUP( CONCATENATE($D181,$F$7,$E181), Raw!$A$5:$BC$10127,MATCH(O$8,Raw!$A$3:$BC$3,0), 0)/24/60,"-")</f>
        <v>2.1759397953975544E-2</v>
      </c>
      <c r="P181" s="405">
        <f>IFERROR(VLOOKUP( CONCATENATE($D181,$F$7,$E181), Raw!$A$5:$BC$10127,MATCH(P$8,Raw!$A$3:$BC$3,0), 0)/24/60,"-")</f>
        <v>0.14727561968799238</v>
      </c>
      <c r="Q181" s="404">
        <f>IFERROR(VLOOKUP( CONCATENATE($D181,$F$7,$E181), Raw!$A$5:$BC$10127,MATCH(Q$8,Raw!$A$3:$BC$3,0), 0), "-")</f>
        <v>748</v>
      </c>
      <c r="R181" s="385">
        <f>IFERROR(VLOOKUP( CONCATENATE($D181,$F$7,$E181), Raw!$A$5:$BC$10127,MATCH(R$8,Raw!$A$3:$BC$3,0), 0)/24/60,"-")</f>
        <v>4.204109105763517E-2</v>
      </c>
      <c r="S181" s="385">
        <f>IFERROR(VLOOKUP( CONCATENATE($D181,$F$7,$E181), Raw!$A$5:$BC$10127,MATCH(S$8,Raw!$A$3:$BC$3,0), 0)/24/60,"-")</f>
        <v>3.5900363933452167E-2</v>
      </c>
      <c r="T181" s="397">
        <f>IFERROR(VLOOKUP( CONCATENATE($D181,$F$7,$E181), Raw!$A$5:$BC$10127,MATCH(T$8,Raw!$A$3:$BC$3,0), 0)/24/60,"-")</f>
        <v>6.8340574866310164E-2</v>
      </c>
      <c r="U181" s="251"/>
    </row>
    <row r="182" spans="1:23" outlineLevel="1" x14ac:dyDescent="0.2">
      <c r="A182" s="248">
        <f t="shared" si="32"/>
        <v>45444</v>
      </c>
      <c r="B182" s="27"/>
      <c r="C182" s="26" t="s">
        <v>169</v>
      </c>
      <c r="D182" s="451" t="str">
        <f t="shared" si="33"/>
        <v>2024-25</v>
      </c>
      <c r="E182" s="452">
        <f t="shared" si="27"/>
        <v>6</v>
      </c>
      <c r="F182" s="255"/>
      <c r="G182" s="463"/>
      <c r="H182" s="461"/>
      <c r="I182" s="383">
        <f>IFERROR(VLOOKUP( CONCATENATE($D182,$F$7,$E182), Raw!$A$5:$BC$10127,MATCH(I$8,Raw!$A$3:$BC$3,0), 0), "-")</f>
        <v>4481</v>
      </c>
      <c r="J182" s="385">
        <f>IFERROR(VLOOKUP( CONCATENATE($D182,$F$7,$E182), Raw!$A$5:$BC$10127,MATCH(J$8,Raw!$A$3:$BC$3,0), 0)/24/60,"-")</f>
        <v>6.6115279947432382E-2</v>
      </c>
      <c r="K182" s="385">
        <f>IFERROR(VLOOKUP( CONCATENATE($D182,$F$7,$E182), Raw!$A$5:$BC$10127,MATCH(K$8,Raw!$A$3:$BC$3,0), 0)/24/60,"-")</f>
        <v>5.5965620273252498E-2</v>
      </c>
      <c r="L182" s="405">
        <f>IFERROR(VLOOKUP( CONCATENATE($D182,$F$7,$E182), Raw!$A$5:$BC$10127,MATCH(L$8,Raw!$A$3:$BC$3,0), 0)/24/60,"-")</f>
        <v>0.10227581269061965</v>
      </c>
      <c r="M182" s="383">
        <f>IFERROR(VLOOKUP( CONCATENATE($D182,$F$7,$E182), Raw!$A$5:$BC$10127,MATCH(M$8,Raw!$A$3:$BC$3,0), 0), "-")</f>
        <v>4762</v>
      </c>
      <c r="N182" s="385">
        <f>IFERROR(VLOOKUP( CONCATENATE($D182,$F$7,$E182), Raw!$A$5:$BC$10127,MATCH(N$8,Raw!$A$3:$BC$3,0), 0)/24/60,"-")</f>
        <v>5.3021927061458765E-2</v>
      </c>
      <c r="O182" s="385">
        <f>IFERROR(VLOOKUP( CONCATENATE($D182,$F$7,$E182), Raw!$A$5:$BC$10127,MATCH(O$8,Raw!$A$3:$BC$3,0), 0)/24/60,"-")</f>
        <v>2.2374031686032948E-2</v>
      </c>
      <c r="P182" s="405">
        <f>IFERROR(VLOOKUP( CONCATENATE($D182,$F$7,$E182), Raw!$A$5:$BC$10127,MATCH(P$8,Raw!$A$3:$BC$3,0), 0)/24/60,"-")</f>
        <v>0.14214601124644174</v>
      </c>
      <c r="Q182" s="404">
        <f>IFERROR(VLOOKUP( CONCATENATE($D182,$F$7,$E182), Raw!$A$5:$BC$10127,MATCH(Q$8,Raw!$A$3:$BC$3,0), 0), "-")</f>
        <v>712</v>
      </c>
      <c r="R182" s="385">
        <f>IFERROR(VLOOKUP( CONCATENATE($D182,$F$7,$E182), Raw!$A$5:$BC$10127,MATCH(R$8,Raw!$A$3:$BC$3,0), 0)/24/60,"-")</f>
        <v>4.1043812421972532E-2</v>
      </c>
      <c r="S182" s="385">
        <f>IFERROR(VLOOKUP( CONCATENATE($D182,$F$7,$E182), Raw!$A$5:$BC$10127,MATCH(S$8,Raw!$A$3:$BC$3,0), 0)/24/60,"-")</f>
        <v>3.6340316791510612E-2</v>
      </c>
      <c r="T182" s="397">
        <f>IFERROR(VLOOKUP( CONCATENATE($D182,$F$7,$E182), Raw!$A$5:$BC$10127,MATCH(T$8,Raw!$A$3:$BC$3,0), 0)/24/60,"-")</f>
        <v>6.7645911360799005E-2</v>
      </c>
      <c r="U182" s="251"/>
    </row>
    <row r="183" spans="1:23" outlineLevel="1" x14ac:dyDescent="0.2">
      <c r="A183" s="248">
        <f t="shared" si="32"/>
        <v>45474</v>
      </c>
      <c r="B183" s="27"/>
      <c r="C183" s="26" t="s">
        <v>170</v>
      </c>
      <c r="D183" s="451" t="str">
        <f t="shared" si="33"/>
        <v>2024-25</v>
      </c>
      <c r="E183" s="452">
        <f t="shared" si="27"/>
        <v>7</v>
      </c>
      <c r="F183" s="255"/>
      <c r="G183" s="463"/>
      <c r="H183" s="461"/>
      <c r="I183" s="383">
        <f>IFERROR(VLOOKUP( CONCATENATE($D183,$F$7,$E183), Raw!$A$5:$BC$10127,MATCH(I$8,Raw!$A$3:$BC$3,0), 0), "-")</f>
        <v>4490</v>
      </c>
      <c r="J183" s="385">
        <f>IFERROR(VLOOKUP( CONCATENATE($D183,$F$7,$E183), Raw!$A$5:$BC$10127,MATCH(J$8,Raw!$A$3:$BC$3,0), 0)/24/60,"-")</f>
        <v>6.4901818856718627E-2</v>
      </c>
      <c r="K183" s="385">
        <f>IFERROR(VLOOKUP( CONCATENATE($D183,$F$7,$E183), Raw!$A$5:$BC$10127,MATCH(K$8,Raw!$A$3:$BC$3,0), 0)/24/60,"-")</f>
        <v>5.64453414996288E-2</v>
      </c>
      <c r="L183" s="405">
        <f>IFERROR(VLOOKUP( CONCATENATE($D183,$F$7,$E183), Raw!$A$5:$BC$10127,MATCH(L$8,Raw!$A$3:$BC$3,0), 0)/24/60,"-")</f>
        <v>9.9222809948032648E-2</v>
      </c>
      <c r="M183" s="383">
        <f>IFERROR(VLOOKUP( CONCATENATE($D183,$F$7,$E183), Raw!$A$5:$BC$10127,MATCH(M$8,Raw!$A$3:$BC$3,0), 0), "-")</f>
        <v>4902</v>
      </c>
      <c r="N183" s="385">
        <f>IFERROR(VLOOKUP( CONCATENATE($D183,$F$7,$E183), Raw!$A$5:$BC$10127,MATCH(N$8,Raw!$A$3:$BC$3,0), 0)/24/60,"-")</f>
        <v>5.0003201641053548E-2</v>
      </c>
      <c r="O183" s="385">
        <f>IFERROR(VLOOKUP( CONCATENATE($D183,$F$7,$E183), Raw!$A$5:$BC$10127,MATCH(O$8,Raw!$A$3:$BC$3,0), 0)/24/60,"-")</f>
        <v>2.1262721564894147E-2</v>
      </c>
      <c r="P183" s="405">
        <f>IFERROR(VLOOKUP( CONCATENATE($D183,$F$7,$E183), Raw!$A$5:$BC$10127,MATCH(P$8,Raw!$A$3:$BC$3,0), 0)/24/60,"-")</f>
        <v>0.13343887415567343</v>
      </c>
      <c r="Q183" s="404">
        <f>IFERROR(VLOOKUP( CONCATENATE($D183,$F$7,$E183), Raw!$A$5:$BC$10127,MATCH(Q$8,Raw!$A$3:$BC$3,0), 0), "-")</f>
        <v>741</v>
      </c>
      <c r="R183" s="385">
        <f>IFERROR(VLOOKUP( CONCATENATE($D183,$F$7,$E183), Raw!$A$5:$BC$10127,MATCH(R$8,Raw!$A$3:$BC$3,0), 0)/24/60,"-")</f>
        <v>4.254207902234218E-2</v>
      </c>
      <c r="S183" s="385">
        <f>IFERROR(VLOOKUP( CONCATENATE($D183,$F$7,$E183), Raw!$A$5:$BC$10127,MATCH(S$8,Raw!$A$3:$BC$3,0), 0)/24/60,"-")</f>
        <v>3.6730581796371266E-2</v>
      </c>
      <c r="T183" s="397">
        <f>IFERROR(VLOOKUP( CONCATENATE($D183,$F$7,$E183), Raw!$A$5:$BC$10127,MATCH(T$8,Raw!$A$3:$BC$3,0), 0)/24/60,"-")</f>
        <v>6.9019905533063419E-2</v>
      </c>
      <c r="U183" s="251"/>
    </row>
    <row r="184" spans="1:23" outlineLevel="1" x14ac:dyDescent="0.2">
      <c r="A184" s="248">
        <f t="shared" si="32"/>
        <v>45505</v>
      </c>
      <c r="B184" s="27"/>
      <c r="C184" s="26" t="s">
        <v>171</v>
      </c>
      <c r="D184" s="451" t="str">
        <f t="shared" si="33"/>
        <v>2024-25</v>
      </c>
      <c r="E184" s="452">
        <f t="shared" si="27"/>
        <v>8</v>
      </c>
      <c r="F184" s="255"/>
      <c r="G184" s="463"/>
      <c r="H184" s="461"/>
      <c r="I184" s="383">
        <f>IFERROR(VLOOKUP( CONCATENATE($D184,$F$7,$E184), Raw!$A$5:$BC$10127,MATCH(I$8,Raw!$A$3:$BC$3,0), 0), "-")</f>
        <v>4456</v>
      </c>
      <c r="J184" s="385">
        <f>IFERROR(VLOOKUP( CONCATENATE($D184,$F$7,$E184), Raw!$A$5:$BC$10127,MATCH(J$8,Raw!$A$3:$BC$3,0), 0)/24/60,"-")</f>
        <v>6.0685826226810291E-2</v>
      </c>
      <c r="K184" s="385">
        <f>IFERROR(VLOOKUP( CONCATENATE($D184,$F$7,$E184), Raw!$A$5:$BC$10127,MATCH(K$8,Raw!$A$3:$BC$3,0), 0)/24/60,"-")</f>
        <v>5.3596586375423902E-2</v>
      </c>
      <c r="L184" s="405">
        <f>IFERROR(VLOOKUP( CONCATENATE($D184,$F$7,$E184), Raw!$A$5:$BC$10127,MATCH(L$8,Raw!$A$3:$BC$3,0), 0)/24/60,"-")</f>
        <v>9.280277528426091E-2</v>
      </c>
      <c r="M184" s="383">
        <f>IFERROR(VLOOKUP( CONCATENATE($D184,$F$7,$E184), Raw!$A$5:$BC$10127,MATCH(M$8,Raw!$A$3:$BC$3,0), 0), "-")</f>
        <v>5004</v>
      </c>
      <c r="N184" s="385">
        <f>IFERROR(VLOOKUP( CONCATENATE($D184,$F$7,$E184), Raw!$A$5:$BC$10127,MATCH(N$8,Raw!$A$3:$BC$3,0), 0)/24/60,"-")</f>
        <v>4.9938299360511598E-2</v>
      </c>
      <c r="O184" s="385">
        <f>IFERROR(VLOOKUP( CONCATENATE($D184,$F$7,$E184), Raw!$A$5:$BC$10127,MATCH(O$8,Raw!$A$3:$BC$3,0), 0)/24/60,"-")</f>
        <v>2.1109084954258818E-2</v>
      </c>
      <c r="P184" s="405">
        <f>IFERROR(VLOOKUP( CONCATENATE($D184,$F$7,$E184), Raw!$A$5:$BC$10127,MATCH(P$8,Raw!$A$3:$BC$3,0), 0)/24/60,"-")</f>
        <v>0.12826058597566389</v>
      </c>
      <c r="Q184" s="404">
        <f>IFERROR(VLOOKUP( CONCATENATE($D184,$F$7,$E184), Raw!$A$5:$BC$10127,MATCH(Q$8,Raw!$A$3:$BC$3,0), 0), "-")</f>
        <v>772</v>
      </c>
      <c r="R184" s="385">
        <f>IFERROR(VLOOKUP( CONCATENATE($D184,$F$7,$E184), Raw!$A$5:$BC$10127,MATCH(R$8,Raw!$A$3:$BC$3,0), 0)/24/60,"-")</f>
        <v>4.2993937104202642E-2</v>
      </c>
      <c r="S184" s="385">
        <f>IFERROR(VLOOKUP( CONCATENATE($D184,$F$7,$E184), Raw!$A$5:$BC$10127,MATCH(S$8,Raw!$A$3:$BC$3,0), 0)/24/60,"-")</f>
        <v>3.7114097582038E-2</v>
      </c>
      <c r="T184" s="397">
        <f>IFERROR(VLOOKUP( CONCATENATE($D184,$F$7,$E184), Raw!$A$5:$BC$10127,MATCH(T$8,Raw!$A$3:$BC$3,0), 0)/24/60,"-")</f>
        <v>7.039165947035117E-2</v>
      </c>
      <c r="U184" s="251"/>
    </row>
    <row r="185" spans="1:23" outlineLevel="1" x14ac:dyDescent="0.2">
      <c r="A185" s="248">
        <f t="shared" si="32"/>
        <v>45536</v>
      </c>
      <c r="B185" s="27"/>
      <c r="C185" s="26" t="s">
        <v>172</v>
      </c>
      <c r="D185" s="451" t="str">
        <f t="shared" si="33"/>
        <v>2024-25</v>
      </c>
      <c r="E185" s="452">
        <f t="shared" si="27"/>
        <v>9</v>
      </c>
      <c r="F185" s="255"/>
      <c r="G185" s="463"/>
      <c r="H185" s="461"/>
      <c r="I185" s="383">
        <f>IFERROR(VLOOKUP( CONCATENATE($D185,$F$7,$E185), Raw!$A$5:$BC$10127,MATCH(I$8,Raw!$A$3:$BC$3,0), 0), "-")</f>
        <v>4312</v>
      </c>
      <c r="J185" s="385">
        <f>IFERROR(VLOOKUP( CONCATENATE($D185,$F$7,$E185), Raw!$A$5:$BC$10127,MATCH(J$8,Raw!$A$3:$BC$3,0), 0)/24/60,"-")</f>
        <v>6.8390296459492905E-2</v>
      </c>
      <c r="K185" s="385">
        <f>IFERROR(VLOOKUP( CONCATENATE($D185,$F$7,$E185), Raw!$A$5:$BC$10127,MATCH(K$8,Raw!$A$3:$BC$3,0), 0)/24/60,"-")</f>
        <v>5.7804286487322193E-2</v>
      </c>
      <c r="L185" s="405">
        <f>IFERROR(VLOOKUP( CONCATENATE($D185,$F$7,$E185), Raw!$A$5:$BC$10127,MATCH(L$8,Raw!$A$3:$BC$3,0), 0)/24/60,"-")</f>
        <v>0.1073786332714904</v>
      </c>
      <c r="M185" s="383">
        <f>IFERROR(VLOOKUP( CONCATENATE($D185,$F$7,$E185), Raw!$A$5:$BC$10127,MATCH(M$8,Raw!$A$3:$BC$3,0), 0), "-")</f>
        <v>4708</v>
      </c>
      <c r="N185" s="385">
        <f>IFERROR(VLOOKUP( CONCATENATE($D185,$F$7,$E185), Raw!$A$5:$BC$10127,MATCH(N$8,Raw!$A$3:$BC$3,0), 0)/24/60,"-")</f>
        <v>5.1582560417256687E-2</v>
      </c>
      <c r="O185" s="385">
        <f>IFERROR(VLOOKUP( CONCATENATE($D185,$F$7,$E185), Raw!$A$5:$BC$10127,MATCH(O$8,Raw!$A$3:$BC$3,0), 0)/24/60,"-")</f>
        <v>2.089631714339658E-2</v>
      </c>
      <c r="P185" s="405">
        <f>IFERROR(VLOOKUP( CONCATENATE($D185,$F$7,$E185), Raw!$A$5:$BC$10127,MATCH(P$8,Raw!$A$3:$BC$3,0), 0)/24/60,"-")</f>
        <v>0.13852072123100162</v>
      </c>
      <c r="Q185" s="404">
        <f>IFERROR(VLOOKUP( CONCATENATE($D185,$F$7,$E185), Raw!$A$5:$BC$10127,MATCH(Q$8,Raw!$A$3:$BC$3,0), 0), "-")</f>
        <v>700</v>
      </c>
      <c r="R185" s="385">
        <f>IFERROR(VLOOKUP( CONCATENATE($D185,$F$7,$E185), Raw!$A$5:$BC$10127,MATCH(R$8,Raw!$A$3:$BC$3,0), 0)/24/60,"-")</f>
        <v>4.4592857142857142E-2</v>
      </c>
      <c r="S185" s="385">
        <f>IFERROR(VLOOKUP( CONCATENATE($D185,$F$7,$E185), Raw!$A$5:$BC$10127,MATCH(S$8,Raw!$A$3:$BC$3,0), 0)/24/60,"-")</f>
        <v>3.6903769841269841E-2</v>
      </c>
      <c r="T185" s="397">
        <f>IFERROR(VLOOKUP( CONCATENATE($D185,$F$7,$E185), Raw!$A$5:$BC$10127,MATCH(T$8,Raw!$A$3:$BC$3,0), 0)/24/60,"-")</f>
        <v>7.3310515873015875E-2</v>
      </c>
      <c r="U185" s="251"/>
    </row>
    <row r="186" spans="1:23" outlineLevel="1" x14ac:dyDescent="0.2">
      <c r="A186" s="248">
        <f t="shared" si="32"/>
        <v>45566</v>
      </c>
      <c r="B186" s="27"/>
      <c r="C186" s="247" t="s">
        <v>173</v>
      </c>
      <c r="D186" s="451" t="str">
        <f t="shared" si="33"/>
        <v>2024-25</v>
      </c>
      <c r="E186" s="452">
        <f t="shared" si="27"/>
        <v>10</v>
      </c>
      <c r="F186" s="255"/>
      <c r="G186" s="463"/>
      <c r="H186" s="461"/>
      <c r="I186" s="383">
        <f>IFERROR(VLOOKUP( CONCATENATE($D186,$F$7,$E186), Raw!$A$5:$BC$10127,MATCH(I$8,Raw!$A$3:$BC$3,0), 0), "-")</f>
        <v>3873</v>
      </c>
      <c r="J186" s="385">
        <f>IFERROR(VLOOKUP( CONCATENATE($D186,$F$7,$E186), Raw!$A$5:$BC$10127,MATCH(J$8,Raw!$A$3:$BC$3,0), 0)/24/60,"-")</f>
        <v>7.4460850761683448E-2</v>
      </c>
      <c r="K186" s="385">
        <f>IFERROR(VLOOKUP( CONCATENATE($D186,$F$7,$E186), Raw!$A$5:$BC$10127,MATCH(K$8,Raw!$A$3:$BC$3,0), 0)/24/60,"-")</f>
        <v>6.2479021430415699E-2</v>
      </c>
      <c r="L186" s="405">
        <f>IFERROR(VLOOKUP( CONCATENATE($D186,$F$7,$E186), Raw!$A$5:$BC$10127,MATCH(L$8,Raw!$A$3:$BC$3,0), 0)/24/60,"-")</f>
        <v>0.11660150758814587</v>
      </c>
      <c r="M186" s="383">
        <f>IFERROR(VLOOKUP( CONCATENATE($D186,$F$7,$E186), Raw!$A$5:$BC$10127,MATCH(M$8,Raw!$A$3:$BC$3,0), 0), "-")</f>
        <v>4686</v>
      </c>
      <c r="N186" s="385">
        <f>IFERROR(VLOOKUP( CONCATENATE($D186,$F$7,$E186), Raw!$A$5:$BC$10127,MATCH(N$8,Raw!$A$3:$BC$3,0), 0)/24/60,"-")</f>
        <v>5.2340556385450744E-2</v>
      </c>
      <c r="O186" s="385">
        <f>IFERROR(VLOOKUP( CONCATENATE($D186,$F$7,$E186), Raw!$A$5:$BC$10127,MATCH(O$8,Raw!$A$3:$BC$3,0), 0)/24/60,"-")</f>
        <v>2.0828665172855313E-2</v>
      </c>
      <c r="P186" s="405">
        <f>IFERROR(VLOOKUP( CONCATENATE($D186,$F$7,$E186), Raw!$A$5:$BC$10127,MATCH(P$8,Raw!$A$3:$BC$3,0), 0)/24/60,"-")</f>
        <v>0.14237035851472471</v>
      </c>
      <c r="Q186" s="404">
        <f>IFERROR(VLOOKUP( CONCATENATE($D186,$F$7,$E186), Raw!$A$5:$BC$10127,MATCH(Q$8,Raw!$A$3:$BC$3,0), 0), "-")</f>
        <v>624</v>
      </c>
      <c r="R186" s="385">
        <f>IFERROR(VLOOKUP( CONCATENATE($D186,$F$7,$E186), Raw!$A$5:$BC$10127,MATCH(R$8,Raw!$A$3:$BC$3,0), 0)/24/60,"-")</f>
        <v>4.2947493767806273E-2</v>
      </c>
      <c r="S186" s="385">
        <f>IFERROR(VLOOKUP( CONCATENATE($D186,$F$7,$E186), Raw!$A$5:$BC$10127,MATCH(S$8,Raw!$A$3:$BC$3,0), 0)/24/60,"-")</f>
        <v>3.6831152065527069E-2</v>
      </c>
      <c r="T186" s="397">
        <f>IFERROR(VLOOKUP( CONCATENATE($D186,$F$7,$E186), Raw!$A$5:$BC$10127,MATCH(T$8,Raw!$A$3:$BC$3,0), 0)/24/60,"-")</f>
        <v>7.0291800213675218E-2</v>
      </c>
      <c r="U186" s="251"/>
      <c r="V186" s="20"/>
      <c r="W186" s="20"/>
    </row>
    <row r="187" spans="1:23" outlineLevel="1" x14ac:dyDescent="0.2">
      <c r="A187" s="248">
        <f t="shared" si="32"/>
        <v>45597</v>
      </c>
      <c r="B187" s="27"/>
      <c r="C187" s="26" t="s">
        <v>174</v>
      </c>
      <c r="D187" s="451" t="str">
        <f t="shared" si="33"/>
        <v>2024-25</v>
      </c>
      <c r="E187" s="452">
        <f t="shared" si="27"/>
        <v>11</v>
      </c>
      <c r="F187" s="255"/>
      <c r="G187" s="463"/>
      <c r="H187" s="461"/>
      <c r="I187" s="383">
        <f>IFERROR(VLOOKUP( CONCATENATE($D187,$F$7,$E187), Raw!$A$5:$BC$10127,MATCH(I$8,Raw!$A$3:$BC$3,0), 0), "-")</f>
        <v>4144</v>
      </c>
      <c r="J187" s="385">
        <f>IFERROR(VLOOKUP( CONCATENATE($D187,$F$7,$E187), Raw!$A$5:$BC$10127,MATCH(J$8,Raw!$A$3:$BC$3,0), 0)/24/60,"-")</f>
        <v>7.192388258794509E-2</v>
      </c>
      <c r="K187" s="385">
        <f>IFERROR(VLOOKUP( CONCATENATE($D187,$F$7,$E187), Raw!$A$5:$BC$10127,MATCH(K$8,Raw!$A$3:$BC$3,0), 0)/24/60,"-")</f>
        <v>6.1367170742170747E-2</v>
      </c>
      <c r="L187" s="405">
        <f>IFERROR(VLOOKUP( CONCATENATE($D187,$F$7,$E187), Raw!$A$5:$BC$10127,MATCH(L$8,Raw!$A$3:$BC$3,0), 0)/24/60,"-")</f>
        <v>0.11254400605963105</v>
      </c>
      <c r="M187" s="383">
        <f>IFERROR(VLOOKUP( CONCATENATE($D187,$F$7,$E187), Raw!$A$5:$BC$10127,MATCH(M$8,Raw!$A$3:$BC$3,0), 0), "-")</f>
        <v>4929</v>
      </c>
      <c r="N187" s="385">
        <f>IFERROR(VLOOKUP( CONCATENATE($D187,$F$7,$E187), Raw!$A$5:$BC$10127,MATCH(N$8,Raw!$A$3:$BC$3,0), 0)/24/60,"-")</f>
        <v>5.4078779784044552E-2</v>
      </c>
      <c r="O187" s="385">
        <f>IFERROR(VLOOKUP( CONCATENATE($D187,$F$7,$E187), Raw!$A$5:$BC$10127,MATCH(O$8,Raw!$A$3:$BC$3,0), 0)/24/60,"-")</f>
        <v>2.2344514325646402E-2</v>
      </c>
      <c r="P187" s="405">
        <f>IFERROR(VLOOKUP( CONCATENATE($D187,$F$7,$E187), Raw!$A$5:$BC$10127,MATCH(P$8,Raw!$A$3:$BC$3,0), 0)/24/60,"-")</f>
        <v>0.14700243457090686</v>
      </c>
      <c r="Q187" s="404">
        <f>IFERROR(VLOOKUP( CONCATENATE($D187,$F$7,$E187), Raw!$A$5:$BC$10127,MATCH(Q$8,Raw!$A$3:$BC$3,0), 0), "-")</f>
        <v>675</v>
      </c>
      <c r="R187" s="385">
        <f>IFERROR(VLOOKUP( CONCATENATE($D187,$F$7,$E187), Raw!$A$5:$BC$10127,MATCH(R$8,Raw!$A$3:$BC$3,0), 0)/24/60,"-")</f>
        <v>4.3398456790123455E-2</v>
      </c>
      <c r="S187" s="385">
        <f>IFERROR(VLOOKUP( CONCATENATE($D187,$F$7,$E187), Raw!$A$5:$BC$10127,MATCH(S$8,Raw!$A$3:$BC$3,0), 0)/24/60,"-")</f>
        <v>3.5842592592592593E-2</v>
      </c>
      <c r="T187" s="397">
        <f>IFERROR(VLOOKUP( CONCATENATE($D187,$F$7,$E187), Raw!$A$5:$BC$10127,MATCH(T$8,Raw!$A$3:$BC$3,0), 0)/24/60,"-")</f>
        <v>7.1974691358024687E-2</v>
      </c>
      <c r="U187" s="251"/>
    </row>
    <row r="188" spans="1:23" outlineLevel="1" x14ac:dyDescent="0.2">
      <c r="A188" s="248">
        <f t="shared" si="32"/>
        <v>45627</v>
      </c>
      <c r="B188" s="27"/>
      <c r="C188" s="26" t="s">
        <v>175</v>
      </c>
      <c r="D188" s="451" t="str">
        <f t="shared" si="33"/>
        <v>2024-25</v>
      </c>
      <c r="E188" s="452">
        <f t="shared" si="27"/>
        <v>12</v>
      </c>
      <c r="F188" s="255"/>
      <c r="G188" s="463"/>
      <c r="H188" s="461"/>
      <c r="I188" s="383">
        <f>IFERROR(VLOOKUP( CONCATENATE($D188,$F$7,$E188), Raw!$A$5:$BC$10127,MATCH(I$8,Raw!$A$3:$BC$3,0), 0), "-")</f>
        <v>4277</v>
      </c>
      <c r="J188" s="385">
        <f>IFERROR(VLOOKUP( CONCATENATE($D188,$F$7,$E188), Raw!$A$5:$BC$10127,MATCH(J$8,Raw!$A$3:$BC$3,0), 0)/24/60,"-")</f>
        <v>7.6020851193723538E-2</v>
      </c>
      <c r="K188" s="385">
        <f>IFERROR(VLOOKUP( CONCATENATE($D188,$F$7,$E188), Raw!$A$5:$BC$10127,MATCH(K$8,Raw!$A$3:$BC$3,0), 0)/24/60,"-")</f>
        <v>6.360020003637025E-2</v>
      </c>
      <c r="L188" s="405">
        <f>IFERROR(VLOOKUP( CONCATENATE($D188,$F$7,$E188), Raw!$A$5:$BC$10127,MATCH(L$8,Raw!$A$3:$BC$3,0), 0)/24/60,"-")</f>
        <v>0.11946318161743695</v>
      </c>
      <c r="M188" s="383">
        <f>IFERROR(VLOOKUP( CONCATENATE($D188,$F$7,$E188), Raw!$A$5:$BC$10127,MATCH(M$8,Raw!$A$3:$BC$3,0), 0), "-")</f>
        <v>5047</v>
      </c>
      <c r="N188" s="385">
        <f>IFERROR(VLOOKUP( CONCATENATE($D188,$F$7,$E188), Raw!$A$5:$BC$10127,MATCH(N$8,Raw!$A$3:$BC$3,0), 0)/24/60,"-")</f>
        <v>5.2671801730400897E-2</v>
      </c>
      <c r="O188" s="385">
        <f>IFERROR(VLOOKUP( CONCATENATE($D188,$F$7,$E188), Raw!$A$5:$BC$10127,MATCH(O$8,Raw!$A$3:$BC$3,0), 0)/24/60,"-")</f>
        <v>2.1621480307333289E-2</v>
      </c>
      <c r="P188" s="405">
        <f>IFERROR(VLOOKUP( CONCATENATE($D188,$F$7,$E188), Raw!$A$5:$BC$10127,MATCH(P$8,Raw!$A$3:$BC$3,0), 0)/24/60,"-")</f>
        <v>0.13795483565594521</v>
      </c>
      <c r="Q188" s="404">
        <f>IFERROR(VLOOKUP( CONCATENATE($D188,$F$7,$E188), Raw!$A$5:$BC$10127,MATCH(Q$8,Raw!$A$3:$BC$3,0), 0), "-")</f>
        <v>730</v>
      </c>
      <c r="R188" s="385">
        <f>IFERROR(VLOOKUP( CONCATENATE($D188,$F$7,$E188), Raw!$A$5:$BC$10127,MATCH(R$8,Raw!$A$3:$BC$3,0), 0)/24/60,"-")</f>
        <v>4.3086187214611868E-2</v>
      </c>
      <c r="S188" s="385">
        <f>IFERROR(VLOOKUP( CONCATENATE($D188,$F$7,$E188), Raw!$A$5:$BC$10127,MATCH(S$8,Raw!$A$3:$BC$3,0), 0)/24/60,"-")</f>
        <v>3.6021689497716891E-2</v>
      </c>
      <c r="T188" s="397">
        <f>IFERROR(VLOOKUP( CONCATENATE($D188,$F$7,$E188), Raw!$A$5:$BC$10127,MATCH(T$8,Raw!$A$3:$BC$3,0), 0)/24/60,"-")</f>
        <v>7.0604452054794542E-2</v>
      </c>
      <c r="U188" s="251"/>
      <c r="V188" s="20"/>
      <c r="W188" s="20"/>
    </row>
    <row r="189" spans="1:23" s="40" customFormat="1" outlineLevel="1" x14ac:dyDescent="0.2">
      <c r="A189" s="574">
        <f t="shared" si="32"/>
        <v>45658</v>
      </c>
      <c r="B189" s="27"/>
      <c r="C189" s="26" t="s">
        <v>176</v>
      </c>
      <c r="D189" s="451" t="str">
        <f t="shared" si="33"/>
        <v>2024-25</v>
      </c>
      <c r="E189" s="452">
        <f t="shared" si="27"/>
        <v>1</v>
      </c>
      <c r="F189" s="153"/>
      <c r="G189" s="156"/>
      <c r="H189" s="71"/>
      <c r="I189" s="383">
        <f>IFERROR(VLOOKUP( CONCATENATE($D189,$F$7,$E189), Raw!$A$5:$BC$10127,MATCH(I$8,Raw!$A$3:$BC$3,0), 0), "-")</f>
        <v>4349</v>
      </c>
      <c r="J189" s="385">
        <f>IFERROR(VLOOKUP( CONCATENATE($D189,$F$7,$E189), Raw!$A$5:$BC$10127,MATCH(J$8,Raw!$A$3:$BC$3,0), 0)/24/60,"-")</f>
        <v>6.732836092588336E-2</v>
      </c>
      <c r="K189" s="385">
        <f>IFERROR(VLOOKUP( CONCATENATE($D189,$F$7,$E189), Raw!$A$5:$BC$10127,MATCH(K$8,Raw!$A$3:$BC$3,0), 0)/24/60,"-")</f>
        <v>5.8912010423852218E-2</v>
      </c>
      <c r="L189" s="405">
        <f>IFERROR(VLOOKUP( CONCATENATE($D189,$F$7,$E189), Raw!$A$5:$BC$10127,MATCH(L$8,Raw!$A$3:$BC$3,0), 0)/24/60,"-")</f>
        <v>0.10414654709894997</v>
      </c>
      <c r="M189" s="383">
        <f>IFERROR(VLOOKUP( CONCATENATE($D189,$F$7,$E189), Raw!$A$5:$BC$10127,MATCH(M$8,Raw!$A$3:$BC$3,0), 0), "-")</f>
        <v>5319</v>
      </c>
      <c r="N189" s="385">
        <f>IFERROR(VLOOKUP( CONCATENATE($D189,$F$7,$E189), Raw!$A$5:$BC$10127,MATCH(N$8,Raw!$A$3:$BC$3,0), 0)/24/60,"-")</f>
        <v>5.1139259677048736E-2</v>
      </c>
      <c r="O189" s="385">
        <f>IFERROR(VLOOKUP( CONCATENATE($D189,$F$7,$E189), Raw!$A$5:$BC$10127,MATCH(O$8,Raw!$A$3:$BC$3,0), 0)/24/60,"-")</f>
        <v>2.0938825175993818E-2</v>
      </c>
      <c r="P189" s="405">
        <f>IFERROR(VLOOKUP( CONCATENATE($D189,$F$7,$E189), Raw!$A$5:$BC$10127,MATCH(P$8,Raw!$A$3:$BC$3,0), 0)/24/60,"-")</f>
        <v>0.1389192830732594</v>
      </c>
      <c r="Q189" s="404">
        <f>IFERROR(VLOOKUP( CONCATENATE($D189,$F$7,$E189), Raw!$A$5:$BC$10127,MATCH(Q$8,Raw!$A$3:$BC$3,0), 0), "-")</f>
        <v>783</v>
      </c>
      <c r="R189" s="385">
        <f>IFERROR(VLOOKUP( CONCATENATE($D189,$F$7,$E189), Raw!$A$5:$BC$10127,MATCH(R$8,Raw!$A$3:$BC$3,0), 0)/24/60,"-")</f>
        <v>4.3293245352632327E-2</v>
      </c>
      <c r="S189" s="385">
        <f>IFERROR(VLOOKUP( CONCATENATE($D189,$F$7,$E189), Raw!$A$5:$BC$10127,MATCH(S$8,Raw!$A$3:$BC$3,0), 0)/24/60,"-")</f>
        <v>3.7217078189300416E-2</v>
      </c>
      <c r="T189" s="397">
        <f>IFERROR(VLOOKUP( CONCATENATE($D189,$F$7,$E189), Raw!$A$5:$BC$10127,MATCH(T$8,Raw!$A$3:$BC$3,0), 0)/24/60,"-")</f>
        <v>7.0644600539236546E-2</v>
      </c>
      <c r="U189" s="417"/>
      <c r="V189" s="175"/>
      <c r="W189" s="175"/>
    </row>
    <row r="190" spans="1:23" outlineLevel="1" x14ac:dyDescent="0.2">
      <c r="A190" s="248">
        <f t="shared" si="32"/>
        <v>45689</v>
      </c>
      <c r="B190" s="27"/>
      <c r="C190" s="26" t="s">
        <v>177</v>
      </c>
      <c r="D190" s="451" t="str">
        <f t="shared" si="33"/>
        <v>2024-25</v>
      </c>
      <c r="E190" s="452">
        <f t="shared" si="27"/>
        <v>2</v>
      </c>
      <c r="F190" s="255"/>
      <c r="G190" s="463"/>
      <c r="H190" s="461"/>
      <c r="I190" s="383">
        <f>IFERROR(VLOOKUP( CONCATENATE($D190,$F$7,$E190), Raw!$A$5:$BC$10127,MATCH(I$8,Raw!$A$3:$BC$3,0), 0), "-")</f>
        <v>3778</v>
      </c>
      <c r="J190" s="385">
        <f>IFERROR(VLOOKUP( CONCATENATE($D190,$F$7,$E190), Raw!$A$5:$BC$10127,MATCH(J$8,Raw!$A$3:$BC$3,0), 0)/24/60,"-")</f>
        <v>6.4845487030174717E-2</v>
      </c>
      <c r="K190" s="385">
        <f>IFERROR(VLOOKUP( CONCATENATE($D190,$F$7,$E190), Raw!$A$5:$BC$10127,MATCH(K$8,Raw!$A$3:$BC$3,0), 0)/24/60,"-")</f>
        <v>5.6973670666431379E-2</v>
      </c>
      <c r="L190" s="405">
        <f>IFERROR(VLOOKUP( CONCATENATE($D190,$F$7,$E190), Raw!$A$5:$BC$10127,MATCH(L$8,Raw!$A$3:$BC$3,0), 0)/24/60,"-")</f>
        <v>9.7667048997117811E-2</v>
      </c>
      <c r="M190" s="383">
        <f>IFERROR(VLOOKUP( CONCATENATE($D190,$F$7,$E190), Raw!$A$5:$BC$10127,MATCH(M$8,Raw!$A$3:$BC$3,0), 0), "-")</f>
        <v>4721</v>
      </c>
      <c r="N190" s="385">
        <f>IFERROR(VLOOKUP( CONCATENATE($D190,$F$7,$E190), Raw!$A$5:$BC$10127,MATCH(N$8,Raw!$A$3:$BC$3,0), 0)/24/60,"-")</f>
        <v>5.3931546988632346E-2</v>
      </c>
      <c r="O190" s="385">
        <f>IFERROR(VLOOKUP( CONCATENATE($D190,$F$7,$E190), Raw!$A$5:$BC$10127,MATCH(O$8,Raw!$A$3:$BC$3,0), 0)/24/60,"-")</f>
        <v>2.09649850549554E-2</v>
      </c>
      <c r="P190" s="405">
        <f>IFERROR(VLOOKUP( CONCATENATE($D190,$F$7,$E190), Raw!$A$5:$BC$10127,MATCH(P$8,Raw!$A$3:$BC$3,0), 0)/24/60,"-")</f>
        <v>0.14628714196615594</v>
      </c>
      <c r="Q190" s="404">
        <f>IFERROR(VLOOKUP( CONCATENATE($D190,$F$7,$E190), Raw!$A$5:$BC$10127,MATCH(Q$8,Raw!$A$3:$BC$3,0), 0), "-")</f>
        <v>730</v>
      </c>
      <c r="R190" s="385">
        <f>IFERROR(VLOOKUP( CONCATENATE($D190,$F$7,$E190), Raw!$A$5:$BC$10127,MATCH(R$8,Raw!$A$3:$BC$3,0), 0)/24/60,"-")</f>
        <v>4.4515410958904114E-2</v>
      </c>
      <c r="S190" s="385">
        <f>IFERROR(VLOOKUP( CONCATENATE($D190,$F$7,$E190), Raw!$A$5:$BC$10127,MATCH(S$8,Raw!$A$3:$BC$3,0), 0)/24/60,"-")</f>
        <v>3.709855403348554E-2</v>
      </c>
      <c r="T190" s="397">
        <f>IFERROR(VLOOKUP( CONCATENATE($D190,$F$7,$E190), Raw!$A$5:$BC$10127,MATCH(T$8,Raw!$A$3:$BC$3,0), 0)/24/60,"-")</f>
        <v>7.2025304414003052E-2</v>
      </c>
      <c r="U190" s="251"/>
    </row>
    <row r="191" spans="1:23" outlineLevel="1" x14ac:dyDescent="0.2">
      <c r="A191" s="248">
        <f t="shared" si="32"/>
        <v>45717</v>
      </c>
      <c r="B191" s="27"/>
      <c r="C191" s="247" t="s">
        <v>178</v>
      </c>
      <c r="D191" s="451" t="str">
        <f t="shared" si="33"/>
        <v>2024-25</v>
      </c>
      <c r="E191" s="452">
        <f t="shared" si="27"/>
        <v>3</v>
      </c>
      <c r="F191" s="255"/>
      <c r="G191" s="463"/>
      <c r="H191" s="461"/>
      <c r="I191" s="383">
        <f>IFERROR(VLOOKUP( CONCATENATE($D191,$F$7,$E191), Raw!$A$5:$BC$10127,MATCH(I$8,Raw!$A$3:$BC$3,0), 0), "-")</f>
        <v>4056</v>
      </c>
      <c r="J191" s="385">
        <f>IFERROR(VLOOKUP( CONCATENATE($D191,$F$7,$E191), Raw!$A$5:$BC$10127,MATCH(J$8,Raw!$A$3:$BC$3,0), 0)/24/60,"-")</f>
        <v>6.4524897956388327E-2</v>
      </c>
      <c r="K191" s="385">
        <f>IFERROR(VLOOKUP( CONCATENATE($D191,$F$7,$E191), Raw!$A$5:$BC$10127,MATCH(K$8,Raw!$A$3:$BC$3,0), 0)/24/60,"-")</f>
        <v>5.6880067937760251E-2</v>
      </c>
      <c r="L191" s="405">
        <f>IFERROR(VLOOKUP( CONCATENATE($D191,$F$7,$E191), Raw!$A$5:$BC$10127,MATCH(L$8,Raw!$A$3:$BC$3,0), 0)/24/60,"-")</f>
        <v>9.9037023339907965E-2</v>
      </c>
      <c r="M191" s="383">
        <f>IFERROR(VLOOKUP( CONCATENATE($D191,$F$7,$E191), Raw!$A$5:$BC$10127,MATCH(M$8,Raw!$A$3:$BC$3,0), 0), "-")</f>
        <v>5112</v>
      </c>
      <c r="N191" s="385">
        <f>IFERROR(VLOOKUP( CONCATENATE($D191,$F$7,$E191), Raw!$A$5:$BC$10127,MATCH(N$8,Raw!$A$3:$BC$3,0), 0)/24/60,"-")</f>
        <v>5.1642880042601293E-2</v>
      </c>
      <c r="O191" s="385">
        <f>IFERROR(VLOOKUP( CONCATENATE($D191,$F$7,$E191), Raw!$A$5:$BC$10127,MATCH(O$8,Raw!$A$3:$BC$3,0), 0)/24/60,"-")</f>
        <v>2.0993224004520954E-2</v>
      </c>
      <c r="P191" s="405">
        <f>IFERROR(VLOOKUP( CONCATENATE($D191,$F$7,$E191), Raw!$A$5:$BC$10127,MATCH(P$8,Raw!$A$3:$BC$3,0), 0)/24/60,"-")</f>
        <v>0.13412936337158757</v>
      </c>
      <c r="Q191" s="404">
        <f>IFERROR(VLOOKUP( CONCATENATE($D191,$F$7,$E191), Raw!$A$5:$BC$10127,MATCH(Q$8,Raw!$A$3:$BC$3,0), 0), "-")</f>
        <v>757</v>
      </c>
      <c r="R191" s="385">
        <f>IFERROR(VLOOKUP( CONCATENATE($D191,$F$7,$E191), Raw!$A$5:$BC$10127,MATCH(R$8,Raw!$A$3:$BC$3,0), 0)/24/60,"-")</f>
        <v>4.4059243358285621E-2</v>
      </c>
      <c r="S191" s="385">
        <f>IFERROR(VLOOKUP( CONCATENATE($D191,$F$7,$E191), Raw!$A$5:$BC$10127,MATCH(S$8,Raw!$A$3:$BC$3,0), 0)/24/60,"-")</f>
        <v>3.7277080581241746E-2</v>
      </c>
      <c r="T191" s="397">
        <f>IFERROR(VLOOKUP( CONCATENATE($D191,$F$7,$E191), Raw!$A$5:$BC$10127,MATCH(T$8,Raw!$A$3:$BC$3,0), 0)/24/60,"-")</f>
        <v>7.2711911052399811E-2</v>
      </c>
      <c r="U191" s="251"/>
      <c r="V191" s="20"/>
      <c r="W191" s="20"/>
    </row>
    <row r="192" spans="1:23" x14ac:dyDescent="0.2">
      <c r="A192" s="248"/>
      <c r="B192" s="31"/>
      <c r="C192" s="30" t="s">
        <v>205</v>
      </c>
      <c r="D192" s="453"/>
      <c r="E192" s="611"/>
      <c r="F192" s="258"/>
      <c r="G192" s="464"/>
      <c r="H192" s="465"/>
      <c r="I192" s="171">
        <f>IFERROR(SUM(I180:I191), "-")</f>
        <v>51163</v>
      </c>
      <c r="J192" s="276">
        <f>IFERROR(SUMPRODUCT($I180:$I191,J180:J191)/$I192,"-")</f>
        <v>6.7157514816479788E-2</v>
      </c>
      <c r="K192" s="276">
        <f>IFERROR(SUMPRODUCT($I180:$I191,K180:K191)/$I192,"-")</f>
        <v>5.7980742919688064E-2</v>
      </c>
      <c r="L192" s="277">
        <f>IFERROR(SUMPRODUCT($I180:$I191,L180:L191)/$I192,"-")</f>
        <v>0.10387487322652872</v>
      </c>
      <c r="M192" s="171">
        <f>IFERROR(SUM(M180:M191), "-")</f>
        <v>59027</v>
      </c>
      <c r="N192" s="276">
        <f>IFERROR(SUMPRODUCT(M180:M191,N180:N191)/M192,"-")</f>
        <v>5.2411614129503827E-2</v>
      </c>
      <c r="O192" s="276">
        <f>IFERROR(SUMPRODUCT(M180:M191,O180:O191)/M192,"-")</f>
        <v>2.1413829217514394E-2</v>
      </c>
      <c r="P192" s="277">
        <f>IFERROR(SUMPRODUCT(M180:M191,P180:P191)/M192,"-")</f>
        <v>0.14024773855843747</v>
      </c>
      <c r="Q192" s="237">
        <f>IFERROR(SUM(Q180:Q191), "-")</f>
        <v>8683</v>
      </c>
      <c r="R192" s="276">
        <f>IFERROR(SUMPRODUCT(Q180:Q191,R180:R191)/Q192,"-")</f>
        <v>4.3052212496960854E-2</v>
      </c>
      <c r="S192" s="276">
        <f>IFERROR(SUMPRODUCT(Q180:Q191,S180:S191)/Q192,"-")</f>
        <v>3.6535391633715941E-2</v>
      </c>
      <c r="T192" s="398">
        <f>IFERROR(SUMPRODUCT(Q180:Q191,T180:T191)/Q192,"-")</f>
        <v>7.0859182054333503E-2</v>
      </c>
      <c r="U192" s="253"/>
    </row>
    <row r="193" spans="1:23" x14ac:dyDescent="0.2">
      <c r="A193" s="248">
        <f t="shared" ref="A193:A204" si="34">DATE(LEFT(D193,4)+IF(E193&lt;4,1,0),E193,1)</f>
        <v>45748</v>
      </c>
      <c r="B193" s="27" t="s">
        <v>206</v>
      </c>
      <c r="C193" s="26" t="s">
        <v>167</v>
      </c>
      <c r="D193" s="449" t="str">
        <f t="shared" ref="D193:D204" si="35">IF(B193="",D192,LEFT(B193,7))</f>
        <v>2025-26</v>
      </c>
      <c r="E193" s="450">
        <f t="shared" si="27"/>
        <v>4</v>
      </c>
      <c r="F193" s="255"/>
      <c r="G193" s="463"/>
      <c r="H193" s="461"/>
      <c r="I193" s="383">
        <f>IFERROR(VLOOKUP( CONCATENATE($D193,$F$7,$E193), Raw!$A$5:$BC$10127,MATCH(I$8,Raw!$A$3:$BC$3,0), 0), "-")</f>
        <v>4408</v>
      </c>
      <c r="J193" s="385">
        <f>IFERROR(VLOOKUP( CONCATENATE($D193,$F$7,$E193), Raw!$A$5:$BC$10127,MATCH(J$8,Raw!$A$3:$BC$3,0), 0)/24/60,"-")</f>
        <v>6.0986511267392629E-2</v>
      </c>
      <c r="K193" s="385">
        <f>IFERROR(VLOOKUP( CONCATENATE($D193,$F$7,$E193), Raw!$A$5:$BC$10127,MATCH(K$8,Raw!$A$3:$BC$3,0), 0)/24/60,"-")</f>
        <v>5.4205579501915707E-2</v>
      </c>
      <c r="L193" s="405">
        <f>IFERROR(VLOOKUP( CONCATENATE($D193,$F$7,$E193), Raw!$A$5:$BC$10127,MATCH(L$8,Raw!$A$3:$BC$3,0), 0)/24/60,"-")</f>
        <v>9.037961282516635E-2</v>
      </c>
      <c r="M193" s="383">
        <f>IFERROR(VLOOKUP( CONCATENATE($D193,$F$7,$E193), Raw!$A$5:$BC$10127,MATCH(M$8,Raw!$A$3:$BC$3,0), 0), "-")</f>
        <v>4953</v>
      </c>
      <c r="N193" s="385">
        <f>IFERROR(VLOOKUP( CONCATENATE($D193,$F$7,$E193), Raw!$A$5:$BC$10127,MATCH(N$8,Raw!$A$3:$BC$3,0), 0)/24/60,"-")</f>
        <v>4.9766233147138669E-2</v>
      </c>
      <c r="O193" s="385">
        <f>IFERROR(VLOOKUP( CONCATENATE($D193,$F$7,$E193), Raw!$A$5:$BC$10127,MATCH(O$8,Raw!$A$3:$BC$3,0), 0)/24/60,"-")</f>
        <v>2.0250283217802905E-2</v>
      </c>
      <c r="P193" s="405">
        <f>IFERROR(VLOOKUP( CONCATENATE($D193,$F$7,$E193), Raw!$A$5:$BC$10127,MATCH(P$8,Raw!$A$3:$BC$3,0), 0)/24/60,"-")</f>
        <v>0.12876320748367992</v>
      </c>
      <c r="Q193" s="404">
        <f>IFERROR(VLOOKUP( CONCATENATE($D193,$F$7,$E193), Raw!$A$5:$BC$10127,MATCH(Q$8,Raw!$A$3:$BC$3,0), 0), "-")</f>
        <v>786</v>
      </c>
      <c r="R193" s="406">
        <f>IFERROR(VLOOKUP( CONCATENATE($D193,$F$7,$E193), Raw!$A$5:$BC$10127,MATCH(R$8,Raw!$A$3:$BC$3,0), 0)/24/60,"-")</f>
        <v>4.3227576335877857E-2</v>
      </c>
      <c r="S193" s="406">
        <f>IFERROR(VLOOKUP( CONCATENATE($D193,$F$7,$E193), Raw!$A$5:$BC$10127,MATCH(S$8,Raw!$A$3:$BC$3,0), 0)/24/60,"-")</f>
        <v>3.6417691546508341E-2</v>
      </c>
      <c r="T193" s="397">
        <f>IFERROR(VLOOKUP( CONCATENATE($D193,$F$7,$E193), Raw!$A$5:$BC$10127,MATCH(T$8,Raw!$A$3:$BC$3,0), 0)/24/60,"-")</f>
        <v>7.233071812270285E-2</v>
      </c>
      <c r="U193" s="251"/>
      <c r="W193" s="51"/>
    </row>
    <row r="194" spans="1:23" x14ac:dyDescent="0.2">
      <c r="A194" s="248">
        <f t="shared" si="34"/>
        <v>45778</v>
      </c>
      <c r="B194" s="27"/>
      <c r="C194" s="26" t="s">
        <v>168</v>
      </c>
      <c r="D194" s="451" t="str">
        <f t="shared" si="35"/>
        <v>2025-26</v>
      </c>
      <c r="E194" s="452">
        <f t="shared" si="27"/>
        <v>5</v>
      </c>
      <c r="F194" s="255"/>
      <c r="G194" s="463"/>
      <c r="H194" s="461"/>
      <c r="I194" s="383">
        <f>IFERROR(VLOOKUP( CONCATENATE($D194,$F$7,$E194), Raw!$A$5:$BC$10127,MATCH(I$8,Raw!$A$3:$BC$3,0), 0), "-")</f>
        <v>4492</v>
      </c>
      <c r="J194" s="385">
        <f>IFERROR(VLOOKUP( CONCATENATE($D194,$F$7,$E194), Raw!$A$5:$BC$10127,MATCH(J$8,Raw!$A$3:$BC$3,0), 0)/24/60,"-")</f>
        <v>6.1743330736123474E-2</v>
      </c>
      <c r="K194" s="385">
        <f>IFERROR(VLOOKUP( CONCATENATE($D194,$F$7,$E194), Raw!$A$5:$BC$10127,MATCH(K$8,Raw!$A$3:$BC$3,0), 0)/24/60,"-")</f>
        <v>5.4811022063916096E-2</v>
      </c>
      <c r="L194" s="405">
        <f>IFERROR(VLOOKUP( CONCATENATE($D194,$F$7,$E194), Raw!$A$5:$BC$10127,MATCH(L$8,Raw!$A$3:$BC$3,0), 0)/24/60,"-")</f>
        <v>9.4325281982784212E-2</v>
      </c>
      <c r="M194" s="383">
        <f>IFERROR(VLOOKUP( CONCATENATE($D194,$F$7,$E194), Raw!$A$5:$BC$10127,MATCH(M$8,Raw!$A$3:$BC$3,0), 0), "-")</f>
        <v>5234</v>
      </c>
      <c r="N194" s="385">
        <f>IFERROR(VLOOKUP( CONCATENATE($D194,$F$7,$E194), Raw!$A$5:$BC$10127,MATCH(N$8,Raw!$A$3:$BC$3,0), 0)/24/60,"-")</f>
        <v>4.7185257716639069E-2</v>
      </c>
      <c r="O194" s="385">
        <f>IFERROR(VLOOKUP( CONCATENATE($D194,$F$7,$E194), Raw!$A$5:$BC$10127,MATCH(O$8,Raw!$A$3:$BC$3,0), 0)/24/60,"-")</f>
        <v>1.9472705175561499E-2</v>
      </c>
      <c r="P194" s="405">
        <f>IFERROR(VLOOKUP( CONCATENATE($D194,$F$7,$E194), Raw!$A$5:$BC$10127,MATCH(P$8,Raw!$A$3:$BC$3,0), 0)/24/60,"-")</f>
        <v>0.1249245053708657</v>
      </c>
      <c r="Q194" s="404">
        <f>IFERROR(VLOOKUP( CONCATENATE($D194,$F$7,$E194), Raw!$A$5:$BC$10127,MATCH(Q$8,Raw!$A$3:$BC$3,0), 0), "-")</f>
        <v>841</v>
      </c>
      <c r="R194" s="385">
        <f>IFERROR(VLOOKUP( CONCATENATE($D194,$F$7,$E194), Raw!$A$5:$BC$10127,MATCH(R$8,Raw!$A$3:$BC$3,0), 0)/24/60,"-")</f>
        <v>4.3990537059056686E-2</v>
      </c>
      <c r="S194" s="385">
        <f>IFERROR(VLOOKUP( CONCATENATE($D194,$F$7,$E194), Raw!$A$5:$BC$10127,MATCH(S$8,Raw!$A$3:$BC$3,0), 0)/24/60,"-")</f>
        <v>3.6120194213238206E-2</v>
      </c>
      <c r="T194" s="397">
        <f>IFERROR(VLOOKUP( CONCATENATE($D194,$F$7,$E194), Raw!$A$5:$BC$10127,MATCH(T$8,Raw!$A$3:$BC$3,0), 0)/24/60,"-")</f>
        <v>7.190811203593607E-2</v>
      </c>
      <c r="U194" s="251"/>
    </row>
    <row r="195" spans="1:23" x14ac:dyDescent="0.2">
      <c r="A195" s="248">
        <f t="shared" si="34"/>
        <v>45809</v>
      </c>
      <c r="B195" s="27"/>
      <c r="C195" s="26" t="s">
        <v>169</v>
      </c>
      <c r="D195" s="451" t="str">
        <f t="shared" si="35"/>
        <v>2025-26</v>
      </c>
      <c r="E195" s="452">
        <f t="shared" si="27"/>
        <v>6</v>
      </c>
      <c r="F195" s="255"/>
      <c r="G195" s="463"/>
      <c r="H195" s="461"/>
      <c r="I195" s="383">
        <f>IFERROR(VLOOKUP( CONCATENATE($D195,$F$7,$E195), Raw!$A$5:$BC$10127,MATCH(I$8,Raw!$A$3:$BC$3,0), 0), "-")</f>
        <v>4335</v>
      </c>
      <c r="J195" s="385">
        <f>IFERROR(VLOOKUP( CONCATENATE($D195,$F$7,$E195), Raw!$A$5:$BC$10127,MATCH(J$8,Raw!$A$3:$BC$3,0), 0)/24/60,"-")</f>
        <v>6.3591311034217612E-2</v>
      </c>
      <c r="K195" s="385">
        <f>IFERROR(VLOOKUP( CONCATENATE($D195,$F$7,$E195), Raw!$A$5:$BC$10127,MATCH(K$8,Raw!$A$3:$BC$3,0), 0)/24/60,"-")</f>
        <v>5.5720716391131617E-2</v>
      </c>
      <c r="L195" s="405">
        <f>IFERROR(VLOOKUP( CONCATENATE($D195,$F$7,$E195), Raw!$A$5:$BC$10127,MATCH(L$8,Raw!$A$3:$BC$3,0), 0)/24/60,"-")</f>
        <v>9.6165417147251062E-2</v>
      </c>
      <c r="M195" s="383">
        <f>IFERROR(VLOOKUP( CONCATENATE($D195,$F$7,$E195), Raw!$A$5:$BC$10127,MATCH(M$8,Raw!$A$3:$BC$3,0), 0), "-")</f>
        <v>5000</v>
      </c>
      <c r="N195" s="385">
        <f>IFERROR(VLOOKUP( CONCATENATE($D195,$F$7,$E195), Raw!$A$5:$BC$10127,MATCH(N$8,Raw!$A$3:$BC$3,0), 0)/24/60,"-")</f>
        <v>4.8342638888888886E-2</v>
      </c>
      <c r="O195" s="385">
        <f>IFERROR(VLOOKUP( CONCATENATE($D195,$F$7,$E195), Raw!$A$5:$BC$10127,MATCH(O$8,Raw!$A$3:$BC$3,0), 0)/24/60,"-")</f>
        <v>1.927736111111111E-2</v>
      </c>
      <c r="P195" s="405">
        <f>IFERROR(VLOOKUP( CONCATENATE($D195,$F$7,$E195), Raw!$A$5:$BC$10127,MATCH(P$8,Raw!$A$3:$BC$3,0), 0)/24/60,"-")</f>
        <v>0.12713665277777778</v>
      </c>
      <c r="Q195" s="404">
        <f>IFERROR(VLOOKUP( CONCATENATE($D195,$F$7,$E195), Raw!$A$5:$BC$10127,MATCH(Q$8,Raw!$A$3:$BC$3,0), 0), "-")</f>
        <v>892</v>
      </c>
      <c r="R195" s="385">
        <f>IFERROR(VLOOKUP( CONCATENATE($D195,$F$7,$E195), Raw!$A$5:$BC$10127,MATCH(R$8,Raw!$A$3:$BC$3,0), 0)/24/60,"-")</f>
        <v>4.2627678126557052E-2</v>
      </c>
      <c r="S195" s="385">
        <f>IFERROR(VLOOKUP( CONCATENATE($D195,$F$7,$E195), Raw!$A$5:$BC$10127,MATCH(S$8,Raw!$A$3:$BC$3,0), 0)/24/60,"-")</f>
        <v>3.5236048829098157E-2</v>
      </c>
      <c r="T195" s="397">
        <f>IFERROR(VLOOKUP( CONCATENATE($D195,$F$7,$E195), Raw!$A$5:$BC$10127,MATCH(T$8,Raw!$A$3:$BC$3,0), 0)/24/60,"-")</f>
        <v>7.506913303437969E-2</v>
      </c>
      <c r="U195" s="251"/>
    </row>
    <row r="196" spans="1:23" x14ac:dyDescent="0.2">
      <c r="A196" s="248">
        <f t="shared" si="34"/>
        <v>45839</v>
      </c>
      <c r="B196" s="27"/>
      <c r="C196" s="26" t="s">
        <v>170</v>
      </c>
      <c r="D196" s="451" t="str">
        <f t="shared" si="35"/>
        <v>2025-26</v>
      </c>
      <c r="E196" s="452">
        <f t="shared" si="27"/>
        <v>7</v>
      </c>
      <c r="F196" s="255"/>
      <c r="G196" s="463"/>
      <c r="H196" s="461"/>
      <c r="I196" s="383">
        <f>IFERROR(VLOOKUP( CONCATENATE($D196,$F$7,$E196), Raw!$A$5:$BC$10127,MATCH(I$8,Raw!$A$3:$BC$3,0), 0), "-")</f>
        <v>4268</v>
      </c>
      <c r="J196" s="385">
        <f>IFERROR(VLOOKUP( CONCATENATE($D196,$F$7,$E196), Raw!$A$5:$BC$10127,MATCH(J$8,Raw!$A$3:$BC$3,0), 0)/24/60,"-")</f>
        <v>6.2735017702801224E-2</v>
      </c>
      <c r="K196" s="385">
        <f>IFERROR(VLOOKUP( CONCATENATE($D196,$F$7,$E196), Raw!$A$5:$BC$10127,MATCH(K$8,Raw!$A$3:$BC$3,0), 0)/24/60,"-")</f>
        <v>5.5058315109861498E-2</v>
      </c>
      <c r="L196" s="405">
        <f>IFERROR(VLOOKUP( CONCATENATE($D196,$F$7,$E196), Raw!$A$5:$BC$10127,MATCH(L$8,Raw!$A$3:$BC$3,0), 0)/24/60,"-")</f>
        <v>9.5638602520045815E-2</v>
      </c>
      <c r="M196" s="383">
        <f>IFERROR(VLOOKUP( CONCATENATE($D196,$F$7,$E196), Raw!$A$5:$BC$10127,MATCH(M$8,Raw!$A$3:$BC$3,0), 0), "-")</f>
        <v>5070</v>
      </c>
      <c r="N196" s="385">
        <f>IFERROR(VLOOKUP( CONCATENATE($D196,$F$7,$E196), Raw!$A$5:$BC$10127,MATCH(N$8,Raw!$A$3:$BC$3,0), 0)/24/60,"-")</f>
        <v>4.8555706223975446E-2</v>
      </c>
      <c r="O196" s="385">
        <f>IFERROR(VLOOKUP( CONCATENATE($D196,$F$7,$E196), Raw!$A$5:$BC$10127,MATCH(O$8,Raw!$A$3:$BC$3,0), 0)/24/60,"-")</f>
        <v>1.8859987946526411E-2</v>
      </c>
      <c r="P196" s="405">
        <f>IFERROR(VLOOKUP( CONCATENATE($D196,$F$7,$E196), Raw!$A$5:$BC$10127,MATCH(P$8,Raw!$A$3:$BC$3,0), 0)/24/60,"-")</f>
        <v>0.12850890313390312</v>
      </c>
      <c r="Q196" s="404">
        <f>IFERROR(VLOOKUP( CONCATENATE($D196,$F$7,$E196), Raw!$A$5:$BC$10127,MATCH(Q$8,Raw!$A$3:$BC$3,0), 0), "-")</f>
        <v>838</v>
      </c>
      <c r="R196" s="385">
        <f>IFERROR(VLOOKUP( CONCATENATE($D196,$F$7,$E196), Raw!$A$5:$BC$10127,MATCH(R$8,Raw!$A$3:$BC$3,0), 0)/24/60,"-")</f>
        <v>4.04276882789711E-2</v>
      </c>
      <c r="S196" s="385">
        <f>IFERROR(VLOOKUP( CONCATENATE($D196,$F$7,$E196), Raw!$A$5:$BC$10127,MATCH(S$8,Raw!$A$3:$BC$3,0), 0)/24/60,"-")</f>
        <v>3.4631066030230709E-2</v>
      </c>
      <c r="T196" s="397">
        <f>IFERROR(VLOOKUP( CONCATENATE($D196,$F$7,$E196), Raw!$A$5:$BC$10127,MATCH(T$8,Raw!$A$3:$BC$3,0), 0)/24/60,"-")</f>
        <v>6.6018960487934236E-2</v>
      </c>
      <c r="U196" s="251"/>
    </row>
    <row r="197" spans="1:23" x14ac:dyDescent="0.2">
      <c r="A197" s="248">
        <f t="shared" si="34"/>
        <v>45870</v>
      </c>
      <c r="B197" s="27"/>
      <c r="C197" s="26" t="s">
        <v>171</v>
      </c>
      <c r="D197" s="451" t="str">
        <f t="shared" si="35"/>
        <v>2025-26</v>
      </c>
      <c r="E197" s="452">
        <f t="shared" si="27"/>
        <v>8</v>
      </c>
      <c r="F197" s="255"/>
      <c r="G197" s="463"/>
      <c r="H197" s="461"/>
      <c r="I197" s="383">
        <f>IFERROR(VLOOKUP( CONCATENATE($D197,$F$7,$E197), Raw!$A$5:$BC$10127,MATCH(I$8,Raw!$A$3:$BC$3,0), 0), "-")</f>
        <v>4630</v>
      </c>
      <c r="J197" s="385">
        <f>IFERROR(VLOOKUP( CONCATENATE($D197,$F$7,$E197), Raw!$A$5:$BC$10127,MATCH(J$8,Raw!$A$3:$BC$3,0), 0)/24/60,"-")</f>
        <v>6.0743745500359977E-2</v>
      </c>
      <c r="K197" s="385">
        <f>IFERROR(VLOOKUP( CONCATENATE($D197,$F$7,$E197), Raw!$A$5:$BC$10127,MATCH(K$8,Raw!$A$3:$BC$3,0), 0)/24/60,"-")</f>
        <v>5.3709053275737939E-2</v>
      </c>
      <c r="L197" s="405">
        <f>IFERROR(VLOOKUP( CONCATENATE($D197,$F$7,$E197), Raw!$A$5:$BC$10127,MATCH(L$8,Raw!$A$3:$BC$3,0), 0)/24/60,"-")</f>
        <v>9.2431485481161493E-2</v>
      </c>
      <c r="M197" s="383">
        <f>IFERROR(VLOOKUP( CONCATENATE($D197,$F$7,$E197), Raw!$A$5:$BC$10127,MATCH(M$8,Raw!$A$3:$BC$3,0), 0), "-")</f>
        <v>5180</v>
      </c>
      <c r="N197" s="385">
        <f>IFERROR(VLOOKUP( CONCATENATE($D197,$F$7,$E197), Raw!$A$5:$BC$10127,MATCH(N$8,Raw!$A$3:$BC$3,0), 0)/24/60,"-")</f>
        <v>4.8059765122265133E-2</v>
      </c>
      <c r="O197" s="385">
        <f>IFERROR(VLOOKUP( CONCATENATE($D197,$F$7,$E197), Raw!$A$5:$BC$10127,MATCH(O$8,Raw!$A$3:$BC$3,0), 0)/24/60,"-")</f>
        <v>1.911599099099099E-2</v>
      </c>
      <c r="P197" s="405">
        <f>IFERROR(VLOOKUP( CONCATENATE($D197,$F$7,$E197), Raw!$A$5:$BC$10127,MATCH(P$8,Raw!$A$3:$BC$3,0), 0)/24/60,"-")</f>
        <v>0.12813800407550408</v>
      </c>
      <c r="Q197" s="404">
        <f>IFERROR(VLOOKUP( CONCATENATE($D197,$F$7,$E197), Raw!$A$5:$BC$10127,MATCH(Q$8,Raw!$A$3:$BC$3,0), 0), "-")</f>
        <v>841</v>
      </c>
      <c r="R197" s="385">
        <f>IFERROR(VLOOKUP( CONCATENATE($D197,$F$7,$E197), Raw!$A$5:$BC$10127,MATCH(R$8,Raw!$A$3:$BC$3,0), 0)/24/60,"-")</f>
        <v>4.3411282864314962E-2</v>
      </c>
      <c r="S197" s="385">
        <f>IFERROR(VLOOKUP( CONCATENATE($D197,$F$7,$E197), Raw!$A$5:$BC$10127,MATCH(S$8,Raw!$A$3:$BC$3,0), 0)/24/60,"-")</f>
        <v>3.6265523847271768E-2</v>
      </c>
      <c r="T197" s="397">
        <f>IFERROR(VLOOKUP( CONCATENATE($D197,$F$7,$E197), Raw!$A$5:$BC$10127,MATCH(T$8,Raw!$A$3:$BC$3,0), 0)/24/60,"-")</f>
        <v>7.1578478002378113E-2</v>
      </c>
      <c r="U197" s="251"/>
    </row>
    <row r="198" spans="1:23" x14ac:dyDescent="0.2">
      <c r="A198" s="248">
        <f t="shared" si="34"/>
        <v>45901</v>
      </c>
      <c r="B198" s="27"/>
      <c r="C198" s="26" t="s">
        <v>172</v>
      </c>
      <c r="D198" s="451" t="str">
        <f t="shared" si="35"/>
        <v>2025-26</v>
      </c>
      <c r="E198" s="452">
        <f t="shared" si="27"/>
        <v>9</v>
      </c>
      <c r="F198" s="255"/>
      <c r="G198" s="463"/>
      <c r="H198" s="461"/>
      <c r="I198" s="383">
        <f>IFERROR(VLOOKUP( CONCATENATE($D198,$F$7,$E198), Raw!$A$5:$BC$10127,MATCH(I$8,Raw!$A$3:$BC$3,0), 0), "-")</f>
        <v>4890</v>
      </c>
      <c r="J198" s="385">
        <f>IFERROR(VLOOKUP( CONCATENATE($D198,$F$7,$E198), Raw!$A$5:$BC$10127,MATCH(J$8,Raw!$A$3:$BC$3,0), 0)/24/60,"-")</f>
        <v>6.4102008066348554E-2</v>
      </c>
      <c r="K198" s="385">
        <f>IFERROR(VLOOKUP( CONCATENATE($D198,$F$7,$E198), Raw!$A$5:$BC$10127,MATCH(K$8,Raw!$A$3:$BC$3,0), 0)/24/60,"-")</f>
        <v>5.5854351283799133E-2</v>
      </c>
      <c r="L198" s="405">
        <f>IFERROR(VLOOKUP( CONCATENATE($D198,$F$7,$E198), Raw!$A$5:$BC$10127,MATCH(L$8,Raw!$A$3:$BC$3,0), 0)/24/60,"-")</f>
        <v>9.6403317427857307E-2</v>
      </c>
      <c r="M198" s="383">
        <f>IFERROR(VLOOKUP( CONCATENATE($D198,$F$7,$E198), Raw!$A$5:$BC$10127,MATCH(M$8,Raw!$A$3:$BC$3,0), 0), "-")</f>
        <v>5062</v>
      </c>
      <c r="N198" s="385">
        <f>IFERROR(VLOOKUP( CONCATENATE($D198,$F$7,$E198), Raw!$A$5:$BC$10127,MATCH(N$8,Raw!$A$3:$BC$3,0), 0)/24/60,"-")</f>
        <v>5.1541112428113593E-2</v>
      </c>
      <c r="O198" s="385">
        <f>IFERROR(VLOOKUP( CONCATENATE($D198,$F$7,$E198), Raw!$A$5:$BC$10127,MATCH(O$8,Raw!$A$3:$BC$3,0), 0)/24/60,"-")</f>
        <v>1.9966306685982704E-2</v>
      </c>
      <c r="P198" s="405">
        <f>IFERROR(VLOOKUP( CONCATENATE($D198,$F$7,$E198), Raw!$A$5:$BC$10127,MATCH(P$8,Raw!$A$3:$BC$3,0), 0)/24/60,"-")</f>
        <v>0.13913843342552351</v>
      </c>
      <c r="Q198" s="404">
        <f>IFERROR(VLOOKUP( CONCATENATE($D198,$F$7,$E198), Raw!$A$5:$BC$10127,MATCH(Q$8,Raw!$A$3:$BC$3,0), 0), "-")</f>
        <v>757</v>
      </c>
      <c r="R198" s="385">
        <f>IFERROR(VLOOKUP( CONCATENATE($D198,$F$7,$E198), Raw!$A$5:$BC$10127,MATCH(R$8,Raw!$A$3:$BC$3,0), 0)/24/60,"-")</f>
        <v>4.0817004256568319E-2</v>
      </c>
      <c r="S198" s="385">
        <f>IFERROR(VLOOKUP( CONCATENATE($D198,$F$7,$E198), Raw!$A$5:$BC$10127,MATCH(S$8,Raw!$A$3:$BC$3,0), 0)/24/60,"-")</f>
        <v>3.5146961690885069E-2</v>
      </c>
      <c r="T198" s="397">
        <f>IFERROR(VLOOKUP( CONCATENATE($D198,$F$7,$E198), Raw!$A$5:$BC$10127,MATCH(T$8,Raw!$A$3:$BC$3,0), 0)/24/60,"-")</f>
        <v>6.5224570673712026E-2</v>
      </c>
      <c r="U198" s="251"/>
    </row>
    <row r="199" spans="1:23" x14ac:dyDescent="0.2">
      <c r="A199" s="248">
        <f t="shared" si="34"/>
        <v>45931</v>
      </c>
      <c r="B199" s="27"/>
      <c r="C199" s="247" t="s">
        <v>173</v>
      </c>
      <c r="D199" s="451" t="str">
        <f t="shared" si="35"/>
        <v>2025-26</v>
      </c>
      <c r="E199" s="452">
        <f t="shared" si="27"/>
        <v>10</v>
      </c>
      <c r="F199" s="255"/>
      <c r="G199" s="463"/>
      <c r="H199" s="461"/>
      <c r="I199" s="383">
        <f>IFERROR(VLOOKUP( CONCATENATE($D199,$F$7,$E199), Raw!$A$5:$BC$10127,MATCH(I$8,Raw!$A$3:$BC$3,0), 0), "-")</f>
        <v>5024</v>
      </c>
      <c r="J199" s="385">
        <f>IFERROR(VLOOKUP( CONCATENATE($D199,$F$7,$E199), Raw!$A$5:$BC$10127,MATCH(J$8,Raw!$A$3:$BC$3,0), 0)/24/60,"-")</f>
        <v>6.5578445682944103E-2</v>
      </c>
      <c r="K199" s="385">
        <f>IFERROR(VLOOKUP( CONCATENATE($D199,$F$7,$E199), Raw!$A$5:$BC$10127,MATCH(K$8,Raw!$A$3:$BC$3,0), 0)/24/60,"-")</f>
        <v>5.7436250442321299E-2</v>
      </c>
      <c r="L199" s="405">
        <f>IFERROR(VLOOKUP( CONCATENATE($D199,$F$7,$E199), Raw!$A$5:$BC$10127,MATCH(L$8,Raw!$A$3:$BC$3,0), 0)/24/60,"-")</f>
        <v>9.8581033262561943E-2</v>
      </c>
      <c r="M199" s="383">
        <f>IFERROR(VLOOKUP( CONCATENATE($D199,$F$7,$E199), Raw!$A$5:$BC$10127,MATCH(M$8,Raw!$A$3:$BC$3,0), 0), "-")</f>
        <v>5125</v>
      </c>
      <c r="N199" s="385">
        <f>IFERROR(VLOOKUP( CONCATENATE($D199,$F$7,$E199), Raw!$A$5:$BC$10127,MATCH(N$8,Raw!$A$3:$BC$3,0), 0)/24/60,"-")</f>
        <v>4.8716585365853653E-2</v>
      </c>
      <c r="O199" s="385">
        <f>IFERROR(VLOOKUP( CONCATENATE($D199,$F$7,$E199), Raw!$A$5:$BC$10127,MATCH(O$8,Raw!$A$3:$BC$3,0), 0)/24/60,"-")</f>
        <v>1.8450406504065039E-2</v>
      </c>
      <c r="P199" s="405">
        <f>IFERROR(VLOOKUP( CONCATENATE($D199,$F$7,$E199), Raw!$A$5:$BC$10127,MATCH(P$8,Raw!$A$3:$BC$3,0), 0)/24/60,"-")</f>
        <v>0.13685417344173439</v>
      </c>
      <c r="Q199" s="404">
        <f>IFERROR(VLOOKUP( CONCATENATE($D199,$F$7,$E199), Raw!$A$5:$BC$10127,MATCH(Q$8,Raw!$A$3:$BC$3,0), 0), "-")</f>
        <v>812</v>
      </c>
      <c r="R199" s="385">
        <f>IFERROR(VLOOKUP( CONCATENATE($D199,$F$7,$E199), Raw!$A$5:$BC$10127,MATCH(R$8,Raw!$A$3:$BC$3,0), 0)/24/60,"-")</f>
        <v>4.0996596195949642E-2</v>
      </c>
      <c r="S199" s="385">
        <f>IFERROR(VLOOKUP( CONCATENATE($D199,$F$7,$E199), Raw!$A$5:$BC$10127,MATCH(S$8,Raw!$A$3:$BC$3,0), 0)/24/60,"-")</f>
        <v>3.5420087575259988E-2</v>
      </c>
      <c r="T199" s="397">
        <f>IFERROR(VLOOKUP( CONCATENATE($D199,$F$7,$E199), Raw!$A$5:$BC$10127,MATCH(T$8,Raw!$A$3:$BC$3,0), 0)/24/60,"-")</f>
        <v>6.5080733442802408E-2</v>
      </c>
      <c r="U199" s="251"/>
      <c r="V199" s="20"/>
      <c r="W199" s="20"/>
    </row>
    <row r="200" spans="1:23" x14ac:dyDescent="0.2">
      <c r="A200" s="248">
        <f t="shared" si="34"/>
        <v>45962</v>
      </c>
      <c r="B200" s="27"/>
      <c r="C200" s="26" t="s">
        <v>174</v>
      </c>
      <c r="D200" s="451" t="str">
        <f t="shared" si="35"/>
        <v>2025-26</v>
      </c>
      <c r="E200" s="452">
        <f t="shared" si="27"/>
        <v>11</v>
      </c>
      <c r="F200" s="255"/>
      <c r="G200" s="463"/>
      <c r="H200" s="461"/>
      <c r="I200" s="383">
        <f>IFERROR(VLOOKUP( CONCATENATE($D200,$F$7,$E200), Raw!$A$5:$BC$10127,MATCH(I$8,Raw!$A$3:$BC$3,0), 0), "-")</f>
        <v>4910</v>
      </c>
      <c r="J200" s="385">
        <f>IFERROR(VLOOKUP( CONCATENATE($D200,$F$7,$E200), Raw!$A$5:$BC$10127,MATCH(J$8,Raw!$A$3:$BC$3,0), 0)/24/60,"-")</f>
        <v>6.602214867617108E-2</v>
      </c>
      <c r="K200" s="385">
        <f>IFERROR(VLOOKUP( CONCATENATE($D200,$F$7,$E200), Raw!$A$5:$BC$10127,MATCH(K$8,Raw!$A$3:$BC$3,0), 0)/24/60,"-")</f>
        <v>5.8325695858791583E-2</v>
      </c>
      <c r="L200" s="405">
        <f>IFERROR(VLOOKUP( CONCATENATE($D200,$F$7,$E200), Raw!$A$5:$BC$10127,MATCH(L$8,Raw!$A$3:$BC$3,0), 0)/24/60,"-")</f>
        <v>9.9624858565286273E-2</v>
      </c>
      <c r="M200" s="383">
        <f>IFERROR(VLOOKUP( CONCATENATE($D200,$F$7,$E200), Raw!$A$5:$BC$10127,MATCH(M$8,Raw!$A$3:$BC$3,0), 0), "-")</f>
        <v>5089</v>
      </c>
      <c r="N200" s="385">
        <f>IFERROR(VLOOKUP( CONCATENATE($D200,$F$7,$E200), Raw!$A$5:$BC$10127,MATCH(N$8,Raw!$A$3:$BC$3,0), 0)/24/60,"-")</f>
        <v>5.0253624375013642E-2</v>
      </c>
      <c r="O200" s="385">
        <f>IFERROR(VLOOKUP( CONCATENATE($D200,$F$7,$E200), Raw!$A$5:$BC$10127,MATCH(O$8,Raw!$A$3:$BC$3,0), 0)/24/60,"-")</f>
        <v>1.8965470186240473E-2</v>
      </c>
      <c r="P200" s="405">
        <f>IFERROR(VLOOKUP( CONCATENATE($D200,$F$7,$E200), Raw!$A$5:$BC$10127,MATCH(P$8,Raw!$A$3:$BC$3,0), 0)/24/60,"-")</f>
        <v>0.13729644276325847</v>
      </c>
      <c r="Q200" s="404">
        <f>IFERROR(VLOOKUP( CONCATENATE($D200,$F$7,$E200), Raw!$A$5:$BC$10127,MATCH(Q$8,Raw!$A$3:$BC$3,0), 0), "-")</f>
        <v>836</v>
      </c>
      <c r="R200" s="385">
        <f>IFERROR(VLOOKUP( CONCATENATE($D200,$F$7,$E200), Raw!$A$5:$BC$10127,MATCH(R$8,Raw!$A$3:$BC$3,0), 0)/24/60,"-")</f>
        <v>4.3429525518341304E-2</v>
      </c>
      <c r="S200" s="385">
        <f>IFERROR(VLOOKUP( CONCATENATE($D200,$F$7,$E200), Raw!$A$5:$BC$10127,MATCH(S$8,Raw!$A$3:$BC$3,0), 0)/24/60,"-")</f>
        <v>3.5595261828814458E-2</v>
      </c>
      <c r="T200" s="397">
        <f>IFERROR(VLOOKUP( CONCATENATE($D200,$F$7,$E200), Raw!$A$5:$BC$10127,MATCH(T$8,Raw!$A$3:$BC$3,0), 0)/24/60,"-")</f>
        <v>7.0885333599149378E-2</v>
      </c>
      <c r="U200" s="251"/>
    </row>
    <row r="201" spans="1:23" x14ac:dyDescent="0.2">
      <c r="A201" s="248">
        <f t="shared" si="34"/>
        <v>45992</v>
      </c>
      <c r="B201" s="27"/>
      <c r="C201" s="26" t="s">
        <v>175</v>
      </c>
      <c r="D201" s="451" t="str">
        <f t="shared" si="35"/>
        <v>2025-26</v>
      </c>
      <c r="E201" s="452">
        <f t="shared" si="27"/>
        <v>12</v>
      </c>
      <c r="F201" s="255"/>
      <c r="G201" s="463"/>
      <c r="H201" s="461"/>
      <c r="I201" s="383">
        <f>IFERROR(VLOOKUP( CONCATENATE($D201,$F$7,$E201), Raw!$A$5:$BC$10127,MATCH(I$8,Raw!$A$3:$BC$3,0), 0), "-")</f>
        <v>5277</v>
      </c>
      <c r="J201" s="385">
        <f>IFERROR(VLOOKUP( CONCATENATE($D201,$F$7,$E201), Raw!$A$5:$BC$10127,MATCH(J$8,Raw!$A$3:$BC$3,0), 0)/24/60,"-")</f>
        <v>6.6758706546227856E-2</v>
      </c>
      <c r="K201" s="385">
        <f>IFERROR(VLOOKUP( CONCATENATE($D201,$F$7,$E201), Raw!$A$5:$BC$10127,MATCH(K$8,Raw!$A$3:$BC$3,0), 0)/24/60,"-")</f>
        <v>5.7232644810814227E-2</v>
      </c>
      <c r="L201" s="405">
        <f>IFERROR(VLOOKUP( CONCATENATE($D201,$F$7,$E201), Raw!$A$5:$BC$10127,MATCH(L$8,Raw!$A$3:$BC$3,0), 0)/24/60,"-")</f>
        <v>0.1031675194239151</v>
      </c>
      <c r="M201" s="383">
        <f>IFERROR(VLOOKUP( CONCATENATE($D201,$F$7,$E201), Raw!$A$5:$BC$10127,MATCH(M$8,Raw!$A$3:$BC$3,0), 0), "-")</f>
        <v>5143</v>
      </c>
      <c r="N201" s="385">
        <f>IFERROR(VLOOKUP( CONCATENATE($D201,$F$7,$E201), Raw!$A$5:$BC$10127,MATCH(N$8,Raw!$A$3:$BC$3,0), 0)/24/60,"-")</f>
        <v>5.0990059303908236E-2</v>
      </c>
      <c r="O201" s="385">
        <f>IFERROR(VLOOKUP( CONCATENATE($D201,$F$7,$E201), Raw!$A$5:$BC$10127,MATCH(O$8,Raw!$A$3:$BC$3,0), 0)/24/60,"-")</f>
        <v>1.9149680255795366E-2</v>
      </c>
      <c r="P201" s="405">
        <f>IFERROR(VLOOKUP( CONCATENATE($D201,$F$7,$E201), Raw!$A$5:$BC$10127,MATCH(P$8,Raw!$A$3:$BC$3,0), 0)/24/60,"-")</f>
        <v>0.14230184771102036</v>
      </c>
      <c r="Q201" s="404">
        <f>IFERROR(VLOOKUP( CONCATENATE($D201,$F$7,$E201), Raw!$A$5:$BC$10127,MATCH(Q$8,Raw!$A$3:$BC$3,0), 0), "-")</f>
        <v>817</v>
      </c>
      <c r="R201" s="385">
        <f>IFERROR(VLOOKUP( CONCATENATE($D201,$F$7,$E201), Raw!$A$5:$BC$10127,MATCH(R$8,Raw!$A$3:$BC$3,0), 0)/24/60,"-")</f>
        <v>4.2946841425268591E-2</v>
      </c>
      <c r="S201" s="385">
        <f>IFERROR(VLOOKUP( CONCATENATE($D201,$F$7,$E201), Raw!$A$5:$BC$10127,MATCH(S$8,Raw!$A$3:$BC$3,0), 0)/24/60,"-")</f>
        <v>3.5720964232286143E-2</v>
      </c>
      <c r="T201" s="397">
        <f>IFERROR(VLOOKUP( CONCATENATE($D201,$F$7,$E201), Raw!$A$5:$BC$10127,MATCH(T$8,Raw!$A$3:$BC$3,0), 0)/24/60,"-")</f>
        <v>6.6602407180742548E-2</v>
      </c>
      <c r="U201" s="251"/>
      <c r="V201" s="20"/>
      <c r="W201" s="20"/>
    </row>
    <row r="202" spans="1:23" s="40" customFormat="1" x14ac:dyDescent="0.2">
      <c r="A202" s="574">
        <f t="shared" si="34"/>
        <v>46023</v>
      </c>
      <c r="B202" s="27"/>
      <c r="C202" s="26" t="s">
        <v>176</v>
      </c>
      <c r="D202" s="451" t="str">
        <f t="shared" si="35"/>
        <v>2025-26</v>
      </c>
      <c r="E202" s="452">
        <f t="shared" si="27"/>
        <v>1</v>
      </c>
      <c r="F202" s="153"/>
      <c r="G202" s="156"/>
      <c r="H202" s="71"/>
      <c r="I202" s="383">
        <f>IFERROR(VLOOKUP( CONCATENATE($D202,$F$7,$E202), Raw!$A$5:$BC$10127,MATCH(I$8,Raw!$A$3:$BC$3,0), 0), "-")</f>
        <v>5257</v>
      </c>
      <c r="J202" s="385">
        <f>IFERROR(VLOOKUP( CONCATENATE($D202,$F$7,$E202), Raw!$A$5:$BC$10127,MATCH(J$8,Raw!$A$3:$BC$3,0), 0)/24/60,"-")</f>
        <v>6.8407440872487471E-2</v>
      </c>
      <c r="K202" s="385">
        <f>IFERROR(VLOOKUP( CONCATENATE($D202,$F$7,$E202), Raw!$A$5:$BC$10127,MATCH(K$8,Raw!$A$3:$BC$3,0), 0)/24/60,"-")</f>
        <v>5.9095280366918183E-2</v>
      </c>
      <c r="L202" s="405">
        <f>IFERROR(VLOOKUP( CONCATENATE($D202,$F$7,$E202), Raw!$A$5:$BC$10127,MATCH(L$8,Raw!$A$3:$BC$3,0), 0)/24/60,"-")</f>
        <v>0.10633771373618243</v>
      </c>
      <c r="M202" s="383">
        <f>IFERROR(VLOOKUP( CONCATENATE($D202,$F$7,$E202), Raw!$A$5:$BC$10127,MATCH(M$8,Raw!$A$3:$BC$3,0), 0), "-")</f>
        <v>5317</v>
      </c>
      <c r="N202" s="385">
        <f>IFERROR(VLOOKUP( CONCATENATE($D202,$F$7,$E202), Raw!$A$5:$BC$10127,MATCH(N$8,Raw!$A$3:$BC$3,0), 0)/24/60,"-")</f>
        <v>5.1424166196476703E-2</v>
      </c>
      <c r="O202" s="385">
        <f>IFERROR(VLOOKUP( CONCATENATE($D202,$F$7,$E202), Raw!$A$5:$BC$10127,MATCH(O$8,Raw!$A$3:$BC$3,0), 0)/24/60,"-")</f>
        <v>1.8873294255323594E-2</v>
      </c>
      <c r="P202" s="405">
        <f>IFERROR(VLOOKUP( CONCATENATE($D202,$F$7,$E202), Raw!$A$5:$BC$10127,MATCH(P$8,Raw!$A$3:$BC$3,0), 0)/24/60,"-")</f>
        <v>0.14267957338097928</v>
      </c>
      <c r="Q202" s="404">
        <f>IFERROR(VLOOKUP( CONCATENATE($D202,$F$7,$E202), Raw!$A$5:$BC$10127,MATCH(Q$8,Raw!$A$3:$BC$3,0), 0), "-")</f>
        <v>857</v>
      </c>
      <c r="R202" s="385">
        <f>IFERROR(VLOOKUP( CONCATENATE($D202,$F$7,$E202), Raw!$A$5:$BC$10127,MATCH(R$8,Raw!$A$3:$BC$3,0), 0)/24/60,"-")</f>
        <v>4.4670037598859062E-2</v>
      </c>
      <c r="S202" s="385">
        <f>IFERROR(VLOOKUP( CONCATENATE($D202,$F$7,$E202), Raw!$A$5:$BC$10127,MATCH(S$8,Raw!$A$3:$BC$3,0), 0)/24/60,"-")</f>
        <v>3.818228964086607E-2</v>
      </c>
      <c r="T202" s="397">
        <f>IFERROR(VLOOKUP( CONCATENATE($D202,$F$7,$E202), Raw!$A$5:$BC$10127,MATCH(T$8,Raw!$A$3:$BC$3,0), 0)/24/60,"-")</f>
        <v>7.5853753403345006E-2</v>
      </c>
      <c r="U202" s="417"/>
      <c r="V202" s="175"/>
      <c r="W202" s="175"/>
    </row>
    <row r="203" spans="1:23" ht="14.25" x14ac:dyDescent="0.2">
      <c r="A203" s="248">
        <f t="shared" si="34"/>
        <v>46054</v>
      </c>
      <c r="B203" s="27"/>
      <c r="C203" s="247" t="s">
        <v>968</v>
      </c>
      <c r="D203" s="451" t="str">
        <f t="shared" si="35"/>
        <v>2025-26</v>
      </c>
      <c r="E203" s="452">
        <f t="shared" si="27"/>
        <v>2</v>
      </c>
      <c r="F203" s="255"/>
      <c r="G203" s="463"/>
      <c r="H203" s="461"/>
      <c r="I203" s="383">
        <f>IFERROR(VLOOKUP( CONCATENATE($D203,$F$7,$E203), Raw!$A$5:$BC$10127,MATCH(I$8,Raw!$A$3:$BC$3,0), 0), "-")</f>
        <v>0</v>
      </c>
      <c r="J203" s="385" t="str">
        <f>IFERROR(VLOOKUP( CONCATENATE($D203,$F$7,$E203), Raw!$A$5:$BC$10127,MATCH(J$8,Raw!$A$3:$BC$3,0), 0)/24/60,"-")</f>
        <v>-</v>
      </c>
      <c r="K203" s="385" t="str">
        <f>IFERROR(VLOOKUP( CONCATENATE($D203,$F$7,$E203), Raw!$A$5:$BC$10127,MATCH(K$8,Raw!$A$3:$BC$3,0), 0)/24/60,"-")</f>
        <v>-</v>
      </c>
      <c r="L203" s="405" t="str">
        <f>IFERROR(VLOOKUP( CONCATENATE($D203,$F$7,$E203), Raw!$A$5:$BC$10127,MATCH(L$8,Raw!$A$3:$BC$3,0), 0)/24/60,"-")</f>
        <v>-</v>
      </c>
      <c r="M203" s="383">
        <f>IFERROR(VLOOKUP( CONCATENATE($D203,$F$7,$E203), Raw!$A$5:$BC$10127,MATCH(M$8,Raw!$A$3:$BC$3,0), 0), "-")</f>
        <v>0</v>
      </c>
      <c r="N203" s="385" t="str">
        <f>IFERROR(VLOOKUP( CONCATENATE($D203,$F$7,$E203), Raw!$A$5:$BC$10127,MATCH(N$8,Raw!$A$3:$BC$3,0), 0)/24/60,"-")</f>
        <v>-</v>
      </c>
      <c r="O203" s="385" t="str">
        <f>IFERROR(VLOOKUP( CONCATENATE($D203,$F$7,$E203), Raw!$A$5:$BC$10127,MATCH(O$8,Raw!$A$3:$BC$3,0), 0)/24/60,"-")</f>
        <v>-</v>
      </c>
      <c r="P203" s="405" t="str">
        <f>IFERROR(VLOOKUP( CONCATENATE($D203,$F$7,$E203), Raw!$A$5:$BC$10127,MATCH(P$8,Raw!$A$3:$BC$3,0), 0)/24/60,"-")</f>
        <v>-</v>
      </c>
      <c r="Q203" s="404">
        <f>IFERROR(VLOOKUP( CONCATENATE($D203,$F$7,$E203), Raw!$A$5:$BC$10127,MATCH(Q$8,Raw!$A$3:$BC$3,0), 0), "-")</f>
        <v>0</v>
      </c>
      <c r="R203" s="385" t="str">
        <f>IFERROR(VLOOKUP( CONCATENATE($D203,$F$7,$E203), Raw!$A$5:$BC$10127,MATCH(R$8,Raw!$A$3:$BC$3,0), 0)/24/60,"-")</f>
        <v>-</v>
      </c>
      <c r="S203" s="385" t="str">
        <f>IFERROR(VLOOKUP( CONCATENATE($D203,$F$7,$E203), Raw!$A$5:$BC$10127,MATCH(S$8,Raw!$A$3:$BC$3,0), 0)/24/60,"-")</f>
        <v>-</v>
      </c>
      <c r="T203" s="397" t="str">
        <f>IFERROR(VLOOKUP( CONCATENATE($D203,$F$7,$E203), Raw!$A$5:$BC$10127,MATCH(T$8,Raw!$A$3:$BC$3,0), 0)/24/60,"-")</f>
        <v>-</v>
      </c>
      <c r="U203" s="251"/>
    </row>
    <row r="204" spans="1:23" x14ac:dyDescent="0.2">
      <c r="A204" s="248">
        <f t="shared" si="34"/>
        <v>46082</v>
      </c>
      <c r="B204" s="27"/>
      <c r="C204" s="247" t="s">
        <v>178</v>
      </c>
      <c r="D204" s="451" t="str">
        <f t="shared" si="35"/>
        <v>2025-26</v>
      </c>
      <c r="E204" s="452">
        <f t="shared" si="27"/>
        <v>3</v>
      </c>
      <c r="F204" s="255"/>
      <c r="G204" s="463"/>
      <c r="H204" s="461"/>
      <c r="I204" s="383">
        <f>IFERROR(VLOOKUP( CONCATENATE($D204,$F$7,$E204), Raw!$A$5:$BC$10127,MATCH(I$8,Raw!$A$3:$BC$3,0), 0), "-")</f>
        <v>5165</v>
      </c>
      <c r="J204" s="385">
        <f>IFERROR(VLOOKUP( CONCATENATE($D204,$F$7,$E204), Raw!$A$5:$BC$10127,MATCH(J$8,Raw!$A$3:$BC$3,0), 0)/24/60,"-")</f>
        <v>6.1347222222222227E-2</v>
      </c>
      <c r="K204" s="385">
        <f>IFERROR(VLOOKUP( CONCATENATE($D204,$F$7,$E204), Raw!$A$5:$BC$10127,MATCH(K$8,Raw!$A$3:$BC$3,0), 0)/24/60,"-")</f>
        <v>5.5209745079057765E-2</v>
      </c>
      <c r="L204" s="405">
        <f>IFERROR(VLOOKUP( CONCATENATE($D204,$F$7,$E204), Raw!$A$5:$BC$10127,MATCH(L$8,Raw!$A$3:$BC$3,0), 0)/24/60,"-")</f>
        <v>9.2349225556631179E-2</v>
      </c>
      <c r="M204" s="383">
        <f>IFERROR(VLOOKUP( CONCATENATE($D204,$F$7,$E204), Raw!$A$5:$BC$10127,MATCH(M$8,Raw!$A$3:$BC$3,0), 0), "-")</f>
        <v>5047</v>
      </c>
      <c r="N204" s="385">
        <f>IFERROR(VLOOKUP( CONCATENATE($D204,$F$7,$E204), Raw!$A$5:$BC$10127,MATCH(N$8,Raw!$A$3:$BC$3,0), 0)/24/60,"-")</f>
        <v>4.905986504634216E-2</v>
      </c>
      <c r="O204" s="385">
        <f>IFERROR(VLOOKUP( CONCATENATE($D204,$F$7,$E204), Raw!$A$5:$BC$10127,MATCH(O$8,Raw!$A$3:$BC$3,0), 0)/24/60,"-")</f>
        <v>1.8776418334324023E-2</v>
      </c>
      <c r="P204" s="405">
        <f>IFERROR(VLOOKUP( CONCATENATE($D204,$F$7,$E204), Raw!$A$5:$BC$10127,MATCH(P$8,Raw!$A$3:$BC$3,0), 0)/24/60,"-")</f>
        <v>0.13368213790370517</v>
      </c>
      <c r="Q204" s="404">
        <f>IFERROR(VLOOKUP( CONCATENATE($D204,$F$7,$E204), Raw!$A$5:$BC$10127,MATCH(Q$8,Raw!$A$3:$BC$3,0), 0), "-")</f>
        <v>803</v>
      </c>
      <c r="R204" s="385">
        <f>IFERROR(VLOOKUP( CONCATENATE($D204,$F$7,$E204), Raw!$A$5:$BC$10127,MATCH(R$8,Raw!$A$3:$BC$3,0), 0)/24/60,"-")</f>
        <v>4.1945309256953091E-2</v>
      </c>
      <c r="S204" s="385">
        <f>IFERROR(VLOOKUP( CONCATENATE($D204,$F$7,$E204), Raw!$A$5:$BC$10127,MATCH(S$8,Raw!$A$3:$BC$3,0), 0)/24/60,"-")</f>
        <v>3.5406288916562896E-2</v>
      </c>
      <c r="T204" s="397">
        <f>IFERROR(VLOOKUP( CONCATENATE($D204,$F$7,$E204), Raw!$A$5:$BC$10127,MATCH(T$8,Raw!$A$3:$BC$3,0), 0)/24/60,"-")</f>
        <v>6.9039539227895394E-2</v>
      </c>
      <c r="U204" s="251"/>
      <c r="V204" s="20"/>
      <c r="W204" s="20"/>
    </row>
    <row r="205" spans="1:23" x14ac:dyDescent="0.2">
      <c r="A205" s="248"/>
      <c r="B205" s="31"/>
      <c r="C205" s="30" t="s">
        <v>206</v>
      </c>
      <c r="D205" s="453"/>
      <c r="E205" s="454"/>
      <c r="F205" s="258"/>
      <c r="G205" s="464"/>
      <c r="H205" s="465"/>
      <c r="I205" s="171">
        <f>IFERROR(SUM(I193:I204), "-")</f>
        <v>52656</v>
      </c>
      <c r="J205" s="276">
        <f>IFERROR(SUMPRODUCT($I193:$I204,J193:J204)/$I205,"-")</f>
        <v>6.3937636894814132E-2</v>
      </c>
      <c r="K205" s="276">
        <f>IFERROR(SUMPRODUCT($I193:$I204,K193:K204)/$I205,"-")</f>
        <v>5.6143003118775112E-2</v>
      </c>
      <c r="L205" s="277">
        <f>IFERROR(SUMPRODUCT($I193:$I204,L193:L204)/$I205,"-")</f>
        <v>9.7071186885951594E-2</v>
      </c>
      <c r="M205" s="171">
        <f>IFERROR(SUM(M193:M204), "-")</f>
        <v>56220</v>
      </c>
      <c r="N205" s="276">
        <f>IFERROR(SUMPRODUCT(M193:M204,N193:N204)/M205,"-")</f>
        <v>4.9446524566188393E-2</v>
      </c>
      <c r="O205" s="276">
        <f>IFERROR(SUMPRODUCT(M193:M204,O193:O204)/M205,"-")</f>
        <v>1.9192303796592747E-2</v>
      </c>
      <c r="P205" s="277">
        <f>IFERROR(SUMPRODUCT(M193:M204,P193:P204)/M205,"-")</f>
        <v>0.13362103739278233</v>
      </c>
      <c r="Q205" s="237">
        <f>IFERROR(SUM(Q193:Q204), "-")</f>
        <v>9080</v>
      </c>
      <c r="R205" s="276">
        <f>IFERROR(SUMPRODUCT(Q193:Q204,R193:R204)/Q205,"-")</f>
        <v>4.2613520252080268E-2</v>
      </c>
      <c r="S205" s="276">
        <f>IFERROR(SUMPRODUCT(Q193:Q204,S193:S204)/Q205,"-")</f>
        <v>3.5838610499265781E-2</v>
      </c>
      <c r="T205" s="398">
        <f>IFERROR(SUMPRODUCT(Q193:Q204,T193:T204)/Q205,"-")</f>
        <v>7.0060572687224681E-2</v>
      </c>
      <c r="U205" s="253"/>
    </row>
    <row r="206" spans="1:23" x14ac:dyDescent="0.2">
      <c r="B206" s="37"/>
      <c r="C206" s="167" t="s">
        <v>80</v>
      </c>
      <c r="D206" s="167"/>
      <c r="E206" s="167"/>
      <c r="F206" s="37" t="s">
        <v>207</v>
      </c>
      <c r="G206" s="73"/>
      <c r="H206" s="73"/>
    </row>
    <row r="207" spans="1:23" ht="12.75" customHeight="1" x14ac:dyDescent="0.2">
      <c r="C207" s="10">
        <v>1</v>
      </c>
      <c r="F207" s="61" t="s">
        <v>316</v>
      </c>
      <c r="I207" s="57"/>
      <c r="J207" s="10"/>
    </row>
    <row r="208" spans="1:23" ht="12.75" customHeight="1" x14ac:dyDescent="0.2">
      <c r="F208" s="10" t="s">
        <v>317</v>
      </c>
      <c r="H208" s="135"/>
    </row>
    <row r="209" spans="3:23" ht="12.75" customHeight="1" x14ac:dyDescent="0.2">
      <c r="C209" s="10">
        <v>2</v>
      </c>
      <c r="F209" s="57" t="s">
        <v>311</v>
      </c>
      <c r="G209" s="57"/>
      <c r="H209" s="73"/>
    </row>
    <row r="210" spans="3:23" ht="12.75" customHeight="1" x14ac:dyDescent="0.2">
      <c r="F210" s="57" t="s">
        <v>312</v>
      </c>
      <c r="G210" s="73"/>
      <c r="H210" s="73"/>
    </row>
    <row r="211" spans="3:23" ht="12.75" customHeight="1" x14ac:dyDescent="0.2">
      <c r="F211" s="57" t="s">
        <v>313</v>
      </c>
      <c r="G211" s="73"/>
      <c r="H211" s="73"/>
      <c r="V211" s="20"/>
      <c r="W211" s="20"/>
    </row>
    <row r="212" spans="3:23" ht="12.75" customHeight="1" x14ac:dyDescent="0.2">
      <c r="F212" s="57" t="s">
        <v>314</v>
      </c>
      <c r="G212" s="73"/>
      <c r="H212" s="73"/>
      <c r="V212" s="20"/>
      <c r="W212" s="20"/>
    </row>
    <row r="213" spans="3:23" ht="12.75" customHeight="1" x14ac:dyDescent="0.2">
      <c r="F213" s="10" t="s">
        <v>315</v>
      </c>
      <c r="G213" s="73"/>
      <c r="H213" s="73"/>
      <c r="V213" s="20"/>
      <c r="W213" s="20"/>
    </row>
    <row r="214" spans="3:23" ht="12.75" customHeight="1" x14ac:dyDescent="0.2">
      <c r="C214" s="10">
        <v>3</v>
      </c>
      <c r="F214" s="10" t="s">
        <v>891</v>
      </c>
      <c r="I214" s="10"/>
      <c r="J214" s="10"/>
    </row>
    <row r="215" spans="3:23" ht="12.75" customHeight="1" x14ac:dyDescent="0.2">
      <c r="F215" s="61" t="s">
        <v>318</v>
      </c>
    </row>
    <row r="216" spans="3:23" ht="12.75" customHeight="1" x14ac:dyDescent="0.2">
      <c r="F216" s="10" t="s">
        <v>892</v>
      </c>
      <c r="I216" s="10"/>
      <c r="J216" s="10"/>
    </row>
    <row r="217" spans="3:23" ht="12.75" customHeight="1" x14ac:dyDescent="0.2">
      <c r="F217" s="10" t="s">
        <v>319</v>
      </c>
      <c r="I217" s="20"/>
      <c r="J217" s="10"/>
    </row>
    <row r="218" spans="3:23" ht="12.75" customHeight="1" x14ac:dyDescent="0.2">
      <c r="F218" s="10" t="s">
        <v>320</v>
      </c>
      <c r="I218" s="10"/>
      <c r="J218" s="10"/>
    </row>
    <row r="219" spans="3:23" ht="12.75" customHeight="1" x14ac:dyDescent="0.2">
      <c r="C219" s="18">
        <v>4</v>
      </c>
      <c r="D219" s="18"/>
      <c r="E219" s="18"/>
      <c r="F219" s="10" t="s">
        <v>321</v>
      </c>
      <c r="H219" s="20"/>
      <c r="I219" s="10"/>
      <c r="J219" s="57"/>
      <c r="K219" s="10"/>
      <c r="L219" s="10"/>
      <c r="M219" s="64"/>
      <c r="N219" s="61"/>
      <c r="O219" s="10"/>
      <c r="P219" s="65"/>
      <c r="Q219" s="64"/>
      <c r="R219" s="20"/>
      <c r="S219" s="10"/>
      <c r="T219" s="10"/>
    </row>
    <row r="220" spans="3:23" ht="12.75" customHeight="1" x14ac:dyDescent="0.2">
      <c r="F220" s="37" t="s">
        <v>322</v>
      </c>
      <c r="H220" s="20"/>
      <c r="I220" s="10"/>
      <c r="J220" s="57"/>
      <c r="K220" s="10"/>
      <c r="L220" s="10"/>
      <c r="M220" s="64"/>
      <c r="N220" s="61"/>
      <c r="O220" s="10"/>
      <c r="P220" s="65"/>
      <c r="Q220" s="64"/>
      <c r="R220" s="20"/>
      <c r="S220" s="10"/>
      <c r="T220" s="10"/>
    </row>
    <row r="221" spans="3:23" ht="12.75" customHeight="1" x14ac:dyDescent="0.2">
      <c r="F221" s="10" t="s">
        <v>323</v>
      </c>
    </row>
    <row r="222" spans="3:23" ht="12.75" customHeight="1" x14ac:dyDescent="0.2">
      <c r="F222" s="10" t="s">
        <v>324</v>
      </c>
      <c r="I222" s="57"/>
      <c r="J222" s="10"/>
    </row>
    <row r="223" spans="3:23" x14ac:dyDescent="0.2">
      <c r="C223" s="10">
        <v>5</v>
      </c>
      <c r="F223" s="10" t="s">
        <v>325</v>
      </c>
    </row>
    <row r="224" spans="3:23" x14ac:dyDescent="0.2">
      <c r="C224" s="10">
        <v>6</v>
      </c>
      <c r="D224" s="18"/>
      <c r="E224" s="18"/>
      <c r="F224" s="10" t="s">
        <v>967</v>
      </c>
      <c r="G224" s="140"/>
    </row>
    <row r="225" spans="3:8" x14ac:dyDescent="0.2">
      <c r="G225" s="140"/>
      <c r="H225" s="135"/>
    </row>
    <row r="226" spans="3:8" x14ac:dyDescent="0.2">
      <c r="C226" s="18" t="s">
        <v>215</v>
      </c>
      <c r="D226" s="18"/>
      <c r="E226" s="18"/>
      <c r="F226" s="145" t="s">
        <v>326</v>
      </c>
    </row>
    <row r="227" spans="3:8" x14ac:dyDescent="0.2">
      <c r="F227" s="573" t="s">
        <v>61</v>
      </c>
    </row>
  </sheetData>
  <phoneticPr fontId="0" type="noConversion"/>
  <hyperlinks>
    <hyperlink ref="F227" location="'Selection Sheet'!B8" display="Selection Sheet / Contact" xr:uid="{3F32FD7E-6F19-40D0-A7B7-FE7FD611EC3C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>
    <oddFooter>Page &amp;P of &amp;N</oddFooter>
  </headerFooter>
  <colBreaks count="1" manualBreakCount="1">
    <brk id="16" max="1048575" man="1"/>
  </colBreaks>
  <ignoredErrors>
    <ignoredError sqref="G206:L206 H218:L218 H220:L221 V179:W179 V172:W174 V23:W170 F23:U154 M167:Q178 G210:L211 H228:U228 F156:U166 F155:I155 K155:U155 H209:L209 I179:T185 I187:T192 J186:T186 H223:L223 G214:L214 H225:L225 V215:W215 M214:W214 M223:U223 M209:U209 M225:U225 V217:W218 M210:U211 V209:W210 M220:U221 M218:N218 M206:U206 M193:W205 M212:W213 V206:W206 M219:W219 M222:W222 V220:W221 V211:W211 M217:U217 V225:W225 M224:W224 V223:W223 M216:W216 M215:U215 H226:U227 P218:U218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2FF61-AD31-4A00-8341-44950218CAF0}">
  <sheetPr codeName="Sheet16"/>
  <dimension ref="A1:H216"/>
  <sheetViews>
    <sheetView zoomScaleNormal="100" workbookViewId="0">
      <pane ySplit="179" topLeftCell="A180" activePane="bottomLeft" state="frozen"/>
      <selection activeCell="A23" sqref="A23"/>
      <selection pane="bottomLeft" activeCell="A180" sqref="A180"/>
    </sheetView>
  </sheetViews>
  <sheetFormatPr defaultColWidth="9.42578125" defaultRowHeight="12.75" outlineLevelRow="1" x14ac:dyDescent="0.2"/>
  <cols>
    <col min="1" max="1" width="2" style="10" customWidth="1"/>
    <col min="2" max="2" width="8.5703125" style="10" customWidth="1"/>
    <col min="3" max="3" width="14.5703125" style="10" customWidth="1"/>
    <col min="4" max="4" width="7.5703125" style="105" hidden="1" customWidth="1"/>
    <col min="5" max="5" width="3" style="105" hidden="1" customWidth="1"/>
    <col min="6" max="6" width="25" style="10" customWidth="1"/>
    <col min="7" max="7" width="17" style="10" customWidth="1"/>
    <col min="8" max="8" width="15.42578125" style="10" customWidth="1"/>
    <col min="9" max="16384" width="9.42578125" style="10"/>
  </cols>
  <sheetData>
    <row r="1" spans="1:8" ht="18" x14ac:dyDescent="0.2">
      <c r="A1" s="104" t="s">
        <v>139</v>
      </c>
      <c r="C1" s="34"/>
      <c r="D1" s="34"/>
      <c r="E1" s="34"/>
      <c r="F1" s="104" t="s">
        <v>140</v>
      </c>
      <c r="G1" s="19"/>
      <c r="H1" s="20"/>
    </row>
    <row r="2" spans="1:8" ht="14.25" customHeight="1" x14ac:dyDescent="0.2">
      <c r="F2" s="39" t="s">
        <v>327</v>
      </c>
      <c r="G2" s="21"/>
      <c r="H2" s="20"/>
    </row>
    <row r="3" spans="1:8" s="177" customFormat="1" ht="11.25" hidden="1" customHeight="1" x14ac:dyDescent="0.2">
      <c r="C3" s="178"/>
      <c r="D3" s="178"/>
      <c r="E3" s="178"/>
      <c r="F3" s="179"/>
      <c r="G3" s="179"/>
      <c r="H3" s="180"/>
    </row>
    <row r="4" spans="1:8" ht="15.75" x14ac:dyDescent="0.2">
      <c r="C4" s="22" t="s">
        <v>142</v>
      </c>
      <c r="D4" s="22"/>
      <c r="E4" s="22"/>
      <c r="F4" s="95" t="str">
        <f>'Selection Sheet'!B8</f>
        <v>England</v>
      </c>
      <c r="G4" s="20"/>
      <c r="H4" s="20"/>
    </row>
    <row r="5" spans="1:8" x14ac:dyDescent="0.2">
      <c r="C5" s="23" t="s">
        <v>143</v>
      </c>
      <c r="D5" s="23"/>
      <c r="E5" s="23"/>
      <c r="F5" s="101" t="str">
        <f>'Selection Sheet'!$B$11</f>
        <v>ENG</v>
      </c>
    </row>
    <row r="6" spans="1:8" hidden="1" x14ac:dyDescent="0.2">
      <c r="F6" s="25"/>
      <c r="G6" s="25"/>
      <c r="H6" s="24"/>
    </row>
    <row r="7" spans="1:8" ht="16.5" hidden="1" customHeight="1" x14ac:dyDescent="0.2">
      <c r="D7" s="10"/>
      <c r="E7" s="10"/>
    </row>
    <row r="8" spans="1:8" s="96" customFormat="1" x14ac:dyDescent="0.2">
      <c r="C8" s="94" t="s">
        <v>147</v>
      </c>
      <c r="D8" s="94"/>
      <c r="E8" s="94"/>
      <c r="F8" s="567" t="s">
        <v>328</v>
      </c>
      <c r="G8" s="568" t="s">
        <v>329</v>
      </c>
      <c r="H8" s="162" t="s">
        <v>329</v>
      </c>
    </row>
    <row r="9" spans="1:8" s="96" customFormat="1" x14ac:dyDescent="0.2">
      <c r="B9" s="97"/>
      <c r="C9" s="90"/>
      <c r="D9" s="113"/>
      <c r="E9" s="113"/>
      <c r="F9" s="98"/>
      <c r="G9" s="99"/>
      <c r="H9" s="159" t="s">
        <v>328</v>
      </c>
    </row>
    <row r="10" spans="1:8" ht="60" customHeight="1" x14ac:dyDescent="0.2">
      <c r="B10" s="235"/>
      <c r="C10" s="236"/>
      <c r="D10" s="448"/>
      <c r="E10" s="448"/>
      <c r="F10" s="280" t="s">
        <v>330</v>
      </c>
      <c r="G10" s="281" t="s">
        <v>331</v>
      </c>
      <c r="H10" s="282" t="s">
        <v>332</v>
      </c>
    </row>
    <row r="11" spans="1:8" hidden="1" x14ac:dyDescent="0.2">
      <c r="A11" s="248" t="e">
        <f>DATE(LEFT(D11,4)+IF(E11&lt;4,1,0),E11,1)</f>
        <v>#VALUE!</v>
      </c>
      <c r="B11" s="45"/>
      <c r="C11" s="132"/>
      <c r="D11" s="449"/>
      <c r="E11" s="450"/>
      <c r="F11" s="54" t="s">
        <v>80</v>
      </c>
      <c r="G11" s="102" t="s">
        <v>80</v>
      </c>
      <c r="H11" s="71" t="s">
        <v>80</v>
      </c>
    </row>
    <row r="12" spans="1:8" hidden="1" x14ac:dyDescent="0.2">
      <c r="A12" s="248" t="e">
        <f t="shared" ref="A12:A22" si="0">DATE(LEFT(D12,4)+IF(E12&lt;4,1,0),E12,1)</f>
        <v>#VALUE!</v>
      </c>
      <c r="B12" s="27"/>
      <c r="C12" s="26"/>
      <c r="D12" s="451"/>
      <c r="E12" s="452"/>
      <c r="F12" s="54" t="s">
        <v>80</v>
      </c>
      <c r="G12" s="102" t="s">
        <v>80</v>
      </c>
      <c r="H12" s="71" t="s">
        <v>80</v>
      </c>
    </row>
    <row r="13" spans="1:8" hidden="1" x14ac:dyDescent="0.2">
      <c r="A13" s="248" t="e">
        <f t="shared" si="0"/>
        <v>#VALUE!</v>
      </c>
      <c r="B13" s="27"/>
      <c r="C13" s="26"/>
      <c r="D13" s="451"/>
      <c r="E13" s="452"/>
      <c r="F13" s="54" t="s">
        <v>80</v>
      </c>
      <c r="G13" s="102" t="s">
        <v>80</v>
      </c>
      <c r="H13" s="71" t="s">
        <v>80</v>
      </c>
    </row>
    <row r="14" spans="1:8" hidden="1" x14ac:dyDescent="0.2">
      <c r="A14" s="248" t="e">
        <f t="shared" si="0"/>
        <v>#VALUE!</v>
      </c>
      <c r="B14" s="27"/>
      <c r="C14" s="26"/>
      <c r="D14" s="451"/>
      <c r="E14" s="452"/>
      <c r="F14" s="54" t="s">
        <v>80</v>
      </c>
      <c r="G14" s="102" t="s">
        <v>80</v>
      </c>
      <c r="H14" s="71" t="s">
        <v>80</v>
      </c>
    </row>
    <row r="15" spans="1:8" hidden="1" x14ac:dyDescent="0.2">
      <c r="A15" s="248" t="e">
        <f t="shared" si="0"/>
        <v>#VALUE!</v>
      </c>
      <c r="B15" s="27"/>
      <c r="C15" s="26"/>
      <c r="D15" s="451"/>
      <c r="E15" s="452"/>
      <c r="F15" s="54" t="s">
        <v>80</v>
      </c>
      <c r="G15" s="102" t="s">
        <v>80</v>
      </c>
      <c r="H15" s="71" t="s">
        <v>80</v>
      </c>
    </row>
    <row r="16" spans="1:8" hidden="1" x14ac:dyDescent="0.2">
      <c r="A16" s="248" t="e">
        <f t="shared" si="0"/>
        <v>#VALUE!</v>
      </c>
      <c r="B16" s="27"/>
      <c r="C16" s="26"/>
      <c r="D16" s="451"/>
      <c r="E16" s="452"/>
      <c r="F16" s="54" t="s">
        <v>80</v>
      </c>
      <c r="G16" s="102" t="s">
        <v>80</v>
      </c>
      <c r="H16" s="71" t="s">
        <v>80</v>
      </c>
    </row>
    <row r="17" spans="1:8" hidden="1" x14ac:dyDescent="0.2">
      <c r="A17" s="248" t="e">
        <f t="shared" si="0"/>
        <v>#VALUE!</v>
      </c>
      <c r="B17" s="27"/>
      <c r="C17" s="26"/>
      <c r="D17" s="451"/>
      <c r="E17" s="452"/>
      <c r="F17" s="54" t="s">
        <v>80</v>
      </c>
      <c r="G17" s="102" t="s">
        <v>80</v>
      </c>
      <c r="H17" s="71" t="s">
        <v>80</v>
      </c>
    </row>
    <row r="18" spans="1:8" hidden="1" x14ac:dyDescent="0.2">
      <c r="A18" s="248" t="e">
        <f t="shared" si="0"/>
        <v>#VALUE!</v>
      </c>
      <c r="B18" s="27"/>
      <c r="C18" s="26"/>
      <c r="D18" s="451"/>
      <c r="E18" s="452"/>
      <c r="F18" s="54" t="s">
        <v>80</v>
      </c>
      <c r="G18" s="102" t="s">
        <v>80</v>
      </c>
      <c r="H18" s="71" t="s">
        <v>80</v>
      </c>
    </row>
    <row r="19" spans="1:8" hidden="1" x14ac:dyDescent="0.2">
      <c r="A19" s="248" t="e">
        <f t="shared" si="0"/>
        <v>#VALUE!</v>
      </c>
      <c r="B19" s="27"/>
      <c r="C19" s="26"/>
      <c r="D19" s="451"/>
      <c r="E19" s="452"/>
      <c r="F19" s="54" t="s">
        <v>80</v>
      </c>
      <c r="G19" s="102" t="s">
        <v>80</v>
      </c>
      <c r="H19" s="71" t="s">
        <v>80</v>
      </c>
    </row>
    <row r="20" spans="1:8" hidden="1" x14ac:dyDescent="0.2">
      <c r="A20" s="248" t="e">
        <f t="shared" si="0"/>
        <v>#VALUE!</v>
      </c>
      <c r="B20" s="27"/>
      <c r="C20" s="26"/>
      <c r="D20" s="451"/>
      <c r="E20" s="452"/>
      <c r="F20" s="54" t="s">
        <v>80</v>
      </c>
      <c r="G20" s="102" t="s">
        <v>80</v>
      </c>
      <c r="H20" s="71" t="s">
        <v>80</v>
      </c>
    </row>
    <row r="21" spans="1:8" hidden="1" x14ac:dyDescent="0.2">
      <c r="A21" s="248" t="e">
        <f t="shared" si="0"/>
        <v>#VALUE!</v>
      </c>
      <c r="B21" s="27"/>
      <c r="C21" s="26"/>
      <c r="D21" s="451"/>
      <c r="E21" s="452"/>
      <c r="F21" s="54" t="s">
        <v>80</v>
      </c>
      <c r="G21" s="102" t="s">
        <v>80</v>
      </c>
      <c r="H21" s="71" t="s">
        <v>80</v>
      </c>
    </row>
    <row r="22" spans="1:8" hidden="1" x14ac:dyDescent="0.2">
      <c r="A22" s="248" t="e">
        <f t="shared" si="0"/>
        <v>#VALUE!</v>
      </c>
      <c r="B22" s="27"/>
      <c r="C22" s="26"/>
      <c r="D22" s="451"/>
      <c r="E22" s="452"/>
      <c r="F22" s="54" t="s">
        <v>80</v>
      </c>
      <c r="G22" s="102" t="s">
        <v>80</v>
      </c>
      <c r="H22" s="71" t="s">
        <v>80</v>
      </c>
    </row>
    <row r="23" spans="1:8" hidden="1" x14ac:dyDescent="0.2">
      <c r="A23" s="248"/>
      <c r="B23" s="31"/>
      <c r="C23" s="32"/>
      <c r="D23" s="453"/>
      <c r="E23" s="454"/>
      <c r="F23" s="55" t="s">
        <v>80</v>
      </c>
      <c r="G23" s="103" t="s">
        <v>80</v>
      </c>
      <c r="H23" s="72" t="s">
        <v>80</v>
      </c>
    </row>
    <row r="24" spans="1:8" hidden="1" x14ac:dyDescent="0.2">
      <c r="A24" s="248" t="e">
        <f t="shared" ref="A24:A87" si="1">DATE(LEFT(D24,4)+IF(E24&lt;4,1,0),E24,1)</f>
        <v>#VALUE!</v>
      </c>
      <c r="B24" s="27"/>
      <c r="C24" s="26"/>
      <c r="D24" s="449"/>
      <c r="E24" s="450"/>
      <c r="F24" s="54" t="s">
        <v>80</v>
      </c>
      <c r="G24" s="102" t="s">
        <v>80</v>
      </c>
      <c r="H24" s="71" t="s">
        <v>80</v>
      </c>
    </row>
    <row r="25" spans="1:8" hidden="1" x14ac:dyDescent="0.2">
      <c r="A25" s="248" t="e">
        <f t="shared" si="1"/>
        <v>#VALUE!</v>
      </c>
      <c r="B25" s="28"/>
      <c r="C25" s="26"/>
      <c r="D25" s="451"/>
      <c r="E25" s="452"/>
      <c r="F25" s="54" t="s">
        <v>80</v>
      </c>
      <c r="G25" s="102" t="s">
        <v>80</v>
      </c>
      <c r="H25" s="71" t="s">
        <v>80</v>
      </c>
    </row>
    <row r="26" spans="1:8" hidden="1" x14ac:dyDescent="0.2">
      <c r="A26" s="248" t="e">
        <f t="shared" si="1"/>
        <v>#VALUE!</v>
      </c>
      <c r="B26" s="28"/>
      <c r="C26" s="26"/>
      <c r="D26" s="451"/>
      <c r="E26" s="452"/>
      <c r="F26" s="54" t="s">
        <v>80</v>
      </c>
      <c r="G26" s="102" t="s">
        <v>80</v>
      </c>
      <c r="H26" s="71" t="s">
        <v>80</v>
      </c>
    </row>
    <row r="27" spans="1:8" hidden="1" x14ac:dyDescent="0.2">
      <c r="A27" s="248" t="e">
        <f t="shared" si="1"/>
        <v>#VALUE!</v>
      </c>
      <c r="B27" s="28"/>
      <c r="C27" s="26"/>
      <c r="D27" s="451"/>
      <c r="E27" s="452"/>
      <c r="F27" s="54" t="s">
        <v>80</v>
      </c>
      <c r="G27" s="102" t="s">
        <v>80</v>
      </c>
      <c r="H27" s="71" t="s">
        <v>80</v>
      </c>
    </row>
    <row r="28" spans="1:8" hidden="1" x14ac:dyDescent="0.2">
      <c r="A28" s="248" t="e">
        <f t="shared" si="1"/>
        <v>#VALUE!</v>
      </c>
      <c r="B28" s="28"/>
      <c r="C28" s="26"/>
      <c r="D28" s="451"/>
      <c r="E28" s="452"/>
      <c r="F28" s="54" t="s">
        <v>80</v>
      </c>
      <c r="G28" s="102" t="s">
        <v>80</v>
      </c>
      <c r="H28" s="71" t="s">
        <v>80</v>
      </c>
    </row>
    <row r="29" spans="1:8" hidden="1" x14ac:dyDescent="0.2">
      <c r="A29" s="248" t="e">
        <f t="shared" si="1"/>
        <v>#VALUE!</v>
      </c>
      <c r="B29" s="28"/>
      <c r="C29" s="26"/>
      <c r="D29" s="451"/>
      <c r="E29" s="452"/>
      <c r="F29" s="54" t="s">
        <v>80</v>
      </c>
      <c r="G29" s="102" t="s">
        <v>80</v>
      </c>
      <c r="H29" s="71" t="s">
        <v>80</v>
      </c>
    </row>
    <row r="30" spans="1:8" hidden="1" x14ac:dyDescent="0.2">
      <c r="A30" s="248" t="e">
        <f t="shared" si="1"/>
        <v>#VALUE!</v>
      </c>
      <c r="B30" s="28"/>
      <c r="C30" s="26"/>
      <c r="D30" s="451"/>
      <c r="E30" s="452"/>
      <c r="F30" s="54" t="s">
        <v>80</v>
      </c>
      <c r="G30" s="102" t="s">
        <v>80</v>
      </c>
      <c r="H30" s="71" t="s">
        <v>80</v>
      </c>
    </row>
    <row r="31" spans="1:8" hidden="1" x14ac:dyDescent="0.2">
      <c r="A31" s="248" t="e">
        <f t="shared" si="1"/>
        <v>#VALUE!</v>
      </c>
      <c r="B31" s="28"/>
      <c r="C31" s="26"/>
      <c r="D31" s="451"/>
      <c r="E31" s="452"/>
      <c r="F31" s="54" t="s">
        <v>80</v>
      </c>
      <c r="G31" s="102" t="s">
        <v>80</v>
      </c>
      <c r="H31" s="71" t="s">
        <v>80</v>
      </c>
    </row>
    <row r="32" spans="1:8" hidden="1" x14ac:dyDescent="0.2">
      <c r="A32" s="248" t="e">
        <f t="shared" si="1"/>
        <v>#VALUE!</v>
      </c>
      <c r="B32" s="28"/>
      <c r="C32" s="26"/>
      <c r="D32" s="451"/>
      <c r="E32" s="452"/>
      <c r="F32" s="54" t="s">
        <v>80</v>
      </c>
      <c r="G32" s="102" t="s">
        <v>80</v>
      </c>
      <c r="H32" s="71" t="s">
        <v>80</v>
      </c>
    </row>
    <row r="33" spans="1:8" hidden="1" x14ac:dyDescent="0.2">
      <c r="A33" s="248" t="e">
        <f t="shared" si="1"/>
        <v>#VALUE!</v>
      </c>
      <c r="B33" s="28"/>
      <c r="C33" s="26"/>
      <c r="D33" s="451"/>
      <c r="E33" s="452"/>
      <c r="F33" s="54" t="s">
        <v>80</v>
      </c>
      <c r="G33" s="102" t="s">
        <v>80</v>
      </c>
      <c r="H33" s="71" t="s">
        <v>80</v>
      </c>
    </row>
    <row r="34" spans="1:8" hidden="1" x14ac:dyDescent="0.2">
      <c r="A34" s="248" t="e">
        <f t="shared" si="1"/>
        <v>#VALUE!</v>
      </c>
      <c r="B34" s="28"/>
      <c r="C34" s="26"/>
      <c r="D34" s="451"/>
      <c r="E34" s="452"/>
      <c r="F34" s="54" t="s">
        <v>80</v>
      </c>
      <c r="G34" s="102" t="s">
        <v>80</v>
      </c>
      <c r="H34" s="71" t="s">
        <v>80</v>
      </c>
    </row>
    <row r="35" spans="1:8" hidden="1" x14ac:dyDescent="0.2">
      <c r="A35" s="248" t="e">
        <f t="shared" si="1"/>
        <v>#VALUE!</v>
      </c>
      <c r="B35" s="28"/>
      <c r="C35" s="26"/>
      <c r="D35" s="451"/>
      <c r="E35" s="452"/>
      <c r="F35" s="54" t="s">
        <v>80</v>
      </c>
      <c r="G35" s="102" t="s">
        <v>80</v>
      </c>
      <c r="H35" s="71" t="s">
        <v>80</v>
      </c>
    </row>
    <row r="36" spans="1:8" hidden="1" x14ac:dyDescent="0.2">
      <c r="A36" s="248"/>
      <c r="B36" s="29"/>
      <c r="C36" s="33"/>
      <c r="D36" s="453"/>
      <c r="E36" s="454"/>
      <c r="F36" s="55" t="s">
        <v>80</v>
      </c>
      <c r="G36" s="103" t="s">
        <v>80</v>
      </c>
      <c r="H36" s="72" t="s">
        <v>80</v>
      </c>
    </row>
    <row r="37" spans="1:8" hidden="1" x14ac:dyDescent="0.2">
      <c r="A37" s="248" t="e">
        <f>DATE(LEFT(D37,4)+IF(E37&lt;4,1,0),E37,1)</f>
        <v>#VALUE!</v>
      </c>
      <c r="B37" s="27"/>
      <c r="C37" s="26"/>
      <c r="D37" s="449"/>
      <c r="E37" s="450"/>
      <c r="F37" s="54" t="s">
        <v>80</v>
      </c>
      <c r="G37" s="102" t="s">
        <v>80</v>
      </c>
      <c r="H37" s="71" t="s">
        <v>80</v>
      </c>
    </row>
    <row r="38" spans="1:8" hidden="1" x14ac:dyDescent="0.2">
      <c r="A38" s="248" t="e">
        <f t="shared" si="1"/>
        <v>#VALUE!</v>
      </c>
      <c r="B38" s="28"/>
      <c r="C38" s="26"/>
      <c r="D38" s="451"/>
      <c r="E38" s="452"/>
      <c r="F38" s="54" t="s">
        <v>80</v>
      </c>
      <c r="G38" s="102" t="s">
        <v>80</v>
      </c>
      <c r="H38" s="71" t="s">
        <v>80</v>
      </c>
    </row>
    <row r="39" spans="1:8" hidden="1" x14ac:dyDescent="0.2">
      <c r="A39" s="248" t="e">
        <f t="shared" si="1"/>
        <v>#VALUE!</v>
      </c>
      <c r="B39" s="28"/>
      <c r="C39" s="26"/>
      <c r="D39" s="451"/>
      <c r="E39" s="452"/>
      <c r="F39" s="54" t="s">
        <v>80</v>
      </c>
      <c r="G39" s="102" t="s">
        <v>80</v>
      </c>
      <c r="H39" s="71" t="s">
        <v>80</v>
      </c>
    </row>
    <row r="40" spans="1:8" hidden="1" x14ac:dyDescent="0.2">
      <c r="A40" s="248" t="e">
        <f t="shared" si="1"/>
        <v>#VALUE!</v>
      </c>
      <c r="B40" s="28"/>
      <c r="C40" s="26"/>
      <c r="D40" s="451"/>
      <c r="E40" s="452"/>
      <c r="F40" s="54" t="s">
        <v>80</v>
      </c>
      <c r="G40" s="102" t="s">
        <v>80</v>
      </c>
      <c r="H40" s="71" t="s">
        <v>80</v>
      </c>
    </row>
    <row r="41" spans="1:8" hidden="1" x14ac:dyDescent="0.2">
      <c r="A41" s="248" t="e">
        <f t="shared" si="1"/>
        <v>#VALUE!</v>
      </c>
      <c r="B41" s="28"/>
      <c r="C41" s="26"/>
      <c r="D41" s="451"/>
      <c r="E41" s="452"/>
      <c r="F41" s="54" t="s">
        <v>80</v>
      </c>
      <c r="G41" s="102" t="s">
        <v>80</v>
      </c>
      <c r="H41" s="71" t="s">
        <v>80</v>
      </c>
    </row>
    <row r="42" spans="1:8" hidden="1" x14ac:dyDescent="0.2">
      <c r="A42" s="248" t="e">
        <f t="shared" si="1"/>
        <v>#VALUE!</v>
      </c>
      <c r="B42" s="28"/>
      <c r="C42" s="26"/>
      <c r="D42" s="451"/>
      <c r="E42" s="452"/>
      <c r="F42" s="54" t="s">
        <v>80</v>
      </c>
      <c r="G42" s="102" t="s">
        <v>80</v>
      </c>
      <c r="H42" s="71" t="s">
        <v>80</v>
      </c>
    </row>
    <row r="43" spans="1:8" hidden="1" x14ac:dyDescent="0.2">
      <c r="A43" s="248" t="e">
        <f t="shared" si="1"/>
        <v>#VALUE!</v>
      </c>
      <c r="B43" s="28"/>
      <c r="C43" s="26"/>
      <c r="D43" s="451"/>
      <c r="E43" s="452"/>
      <c r="F43" s="54" t="s">
        <v>80</v>
      </c>
      <c r="G43" s="102" t="s">
        <v>80</v>
      </c>
      <c r="H43" s="71" t="s">
        <v>80</v>
      </c>
    </row>
    <row r="44" spans="1:8" hidden="1" x14ac:dyDescent="0.2">
      <c r="A44" s="248" t="e">
        <f t="shared" si="1"/>
        <v>#VALUE!</v>
      </c>
      <c r="B44" s="28"/>
      <c r="C44" s="26"/>
      <c r="D44" s="451"/>
      <c r="E44" s="452"/>
      <c r="F44" s="54" t="s">
        <v>80</v>
      </c>
      <c r="G44" s="102" t="s">
        <v>80</v>
      </c>
      <c r="H44" s="71" t="s">
        <v>80</v>
      </c>
    </row>
    <row r="45" spans="1:8" hidden="1" x14ac:dyDescent="0.2">
      <c r="A45" s="248" t="e">
        <f t="shared" si="1"/>
        <v>#VALUE!</v>
      </c>
      <c r="B45" s="28"/>
      <c r="C45" s="26"/>
      <c r="D45" s="451"/>
      <c r="E45" s="452"/>
      <c r="F45" s="54" t="s">
        <v>80</v>
      </c>
      <c r="G45" s="102" t="s">
        <v>80</v>
      </c>
      <c r="H45" s="71" t="s">
        <v>80</v>
      </c>
    </row>
    <row r="46" spans="1:8" hidden="1" x14ac:dyDescent="0.2">
      <c r="A46" s="248" t="e">
        <f t="shared" si="1"/>
        <v>#VALUE!</v>
      </c>
      <c r="B46" s="28"/>
      <c r="C46" s="26"/>
      <c r="D46" s="451"/>
      <c r="E46" s="452"/>
      <c r="F46" s="54" t="s">
        <v>80</v>
      </c>
      <c r="G46" s="102" t="s">
        <v>80</v>
      </c>
      <c r="H46" s="71" t="s">
        <v>80</v>
      </c>
    </row>
    <row r="47" spans="1:8" hidden="1" x14ac:dyDescent="0.2">
      <c r="A47" s="248" t="e">
        <f t="shared" si="1"/>
        <v>#VALUE!</v>
      </c>
      <c r="B47" s="28"/>
      <c r="C47" s="26"/>
      <c r="D47" s="451"/>
      <c r="E47" s="452"/>
      <c r="F47" s="54" t="s">
        <v>80</v>
      </c>
      <c r="G47" s="102" t="s">
        <v>80</v>
      </c>
      <c r="H47" s="71" t="s">
        <v>80</v>
      </c>
    </row>
    <row r="48" spans="1:8" hidden="1" x14ac:dyDescent="0.2">
      <c r="A48" s="248" t="e">
        <f t="shared" si="1"/>
        <v>#VALUE!</v>
      </c>
      <c r="B48" s="28"/>
      <c r="C48" s="26"/>
      <c r="D48" s="451"/>
      <c r="E48" s="452"/>
      <c r="F48" s="54" t="s">
        <v>80</v>
      </c>
      <c r="G48" s="102" t="s">
        <v>80</v>
      </c>
      <c r="H48" s="71" t="s">
        <v>80</v>
      </c>
    </row>
    <row r="49" spans="1:8" hidden="1" x14ac:dyDescent="0.2">
      <c r="A49" s="248"/>
      <c r="B49" s="29"/>
      <c r="C49" s="30"/>
      <c r="D49" s="453"/>
      <c r="E49" s="454"/>
      <c r="F49" s="55" t="s">
        <v>80</v>
      </c>
      <c r="G49" s="103" t="s">
        <v>80</v>
      </c>
      <c r="H49" s="72" t="s">
        <v>80</v>
      </c>
    </row>
    <row r="50" spans="1:8" hidden="1" x14ac:dyDescent="0.2">
      <c r="A50" s="248" t="e">
        <f>DATE(LEFT(D50,4)+IF(E50&lt;4,1,0),E50,1)</f>
        <v>#VALUE!</v>
      </c>
      <c r="B50" s="27"/>
      <c r="C50" s="26"/>
      <c r="D50" s="449"/>
      <c r="E50" s="450"/>
      <c r="F50" s="54" t="s">
        <v>80</v>
      </c>
      <c r="G50" s="102" t="s">
        <v>80</v>
      </c>
      <c r="H50" s="71" t="s">
        <v>80</v>
      </c>
    </row>
    <row r="51" spans="1:8" hidden="1" x14ac:dyDescent="0.2">
      <c r="A51" s="248" t="e">
        <f t="shared" si="1"/>
        <v>#VALUE!</v>
      </c>
      <c r="B51" s="27"/>
      <c r="C51" s="26"/>
      <c r="D51" s="451"/>
      <c r="E51" s="452"/>
      <c r="F51" s="54" t="s">
        <v>80</v>
      </c>
      <c r="G51" s="102" t="s">
        <v>80</v>
      </c>
      <c r="H51" s="71" t="s">
        <v>80</v>
      </c>
    </row>
    <row r="52" spans="1:8" hidden="1" x14ac:dyDescent="0.2">
      <c r="A52" s="248" t="e">
        <f t="shared" si="1"/>
        <v>#VALUE!</v>
      </c>
      <c r="B52" s="27"/>
      <c r="C52" s="26"/>
      <c r="D52" s="451"/>
      <c r="E52" s="452"/>
      <c r="F52" s="54" t="s">
        <v>80</v>
      </c>
      <c r="G52" s="102" t="s">
        <v>80</v>
      </c>
      <c r="H52" s="71" t="s">
        <v>80</v>
      </c>
    </row>
    <row r="53" spans="1:8" hidden="1" x14ac:dyDescent="0.2">
      <c r="A53" s="248" t="e">
        <f t="shared" si="1"/>
        <v>#VALUE!</v>
      </c>
      <c r="B53" s="27"/>
      <c r="C53" s="26"/>
      <c r="D53" s="451"/>
      <c r="E53" s="452"/>
      <c r="F53" s="54" t="s">
        <v>80</v>
      </c>
      <c r="G53" s="102" t="s">
        <v>80</v>
      </c>
      <c r="H53" s="71" t="s">
        <v>80</v>
      </c>
    </row>
    <row r="54" spans="1:8" hidden="1" x14ac:dyDescent="0.2">
      <c r="A54" s="248" t="e">
        <f t="shared" si="1"/>
        <v>#VALUE!</v>
      </c>
      <c r="B54" s="27"/>
      <c r="C54" s="26"/>
      <c r="D54" s="451"/>
      <c r="E54" s="452"/>
      <c r="F54" s="54" t="s">
        <v>80</v>
      </c>
      <c r="G54" s="102" t="s">
        <v>80</v>
      </c>
      <c r="H54" s="71" t="s">
        <v>80</v>
      </c>
    </row>
    <row r="55" spans="1:8" hidden="1" x14ac:dyDescent="0.2">
      <c r="A55" s="248" t="e">
        <f t="shared" si="1"/>
        <v>#VALUE!</v>
      </c>
      <c r="B55" s="27"/>
      <c r="C55" s="26"/>
      <c r="D55" s="451"/>
      <c r="E55" s="452"/>
      <c r="F55" s="54" t="s">
        <v>80</v>
      </c>
      <c r="G55" s="102" t="s">
        <v>80</v>
      </c>
      <c r="H55" s="71" t="s">
        <v>80</v>
      </c>
    </row>
    <row r="56" spans="1:8" hidden="1" x14ac:dyDescent="0.2">
      <c r="A56" s="248" t="e">
        <f t="shared" si="1"/>
        <v>#VALUE!</v>
      </c>
      <c r="B56" s="27"/>
      <c r="C56" s="26"/>
      <c r="D56" s="451"/>
      <c r="E56" s="452"/>
      <c r="F56" s="54" t="s">
        <v>80</v>
      </c>
      <c r="G56" s="102" t="s">
        <v>80</v>
      </c>
      <c r="H56" s="71" t="s">
        <v>80</v>
      </c>
    </row>
    <row r="57" spans="1:8" hidden="1" x14ac:dyDescent="0.2">
      <c r="A57" s="248" t="e">
        <f t="shared" si="1"/>
        <v>#VALUE!</v>
      </c>
      <c r="B57" s="27"/>
      <c r="C57" s="26"/>
      <c r="D57" s="451"/>
      <c r="E57" s="452"/>
      <c r="F57" s="54" t="s">
        <v>80</v>
      </c>
      <c r="G57" s="102" t="s">
        <v>80</v>
      </c>
      <c r="H57" s="71" t="s">
        <v>80</v>
      </c>
    </row>
    <row r="58" spans="1:8" hidden="1" x14ac:dyDescent="0.2">
      <c r="A58" s="248" t="e">
        <f t="shared" si="1"/>
        <v>#VALUE!</v>
      </c>
      <c r="B58" s="27"/>
      <c r="C58" s="26"/>
      <c r="D58" s="451"/>
      <c r="E58" s="452"/>
      <c r="F58" s="54" t="s">
        <v>80</v>
      </c>
      <c r="G58" s="102" t="s">
        <v>80</v>
      </c>
      <c r="H58" s="71" t="s">
        <v>80</v>
      </c>
    </row>
    <row r="59" spans="1:8" hidden="1" x14ac:dyDescent="0.2">
      <c r="A59" s="248" t="e">
        <f t="shared" si="1"/>
        <v>#VALUE!</v>
      </c>
      <c r="B59" s="27"/>
      <c r="C59" s="26"/>
      <c r="D59" s="451"/>
      <c r="E59" s="452"/>
      <c r="F59" s="54" t="s">
        <v>80</v>
      </c>
      <c r="G59" s="102" t="s">
        <v>80</v>
      </c>
      <c r="H59" s="71" t="s">
        <v>80</v>
      </c>
    </row>
    <row r="60" spans="1:8" hidden="1" x14ac:dyDescent="0.2">
      <c r="A60" s="248" t="e">
        <f t="shared" si="1"/>
        <v>#VALUE!</v>
      </c>
      <c r="B60" s="27"/>
      <c r="C60" s="26"/>
      <c r="D60" s="451"/>
      <c r="E60" s="452"/>
      <c r="F60" s="54" t="s">
        <v>80</v>
      </c>
      <c r="G60" s="102" t="s">
        <v>80</v>
      </c>
      <c r="H60" s="71" t="s">
        <v>80</v>
      </c>
    </row>
    <row r="61" spans="1:8" hidden="1" x14ac:dyDescent="0.2">
      <c r="A61" s="248" t="e">
        <f t="shared" si="1"/>
        <v>#VALUE!</v>
      </c>
      <c r="B61" s="27"/>
      <c r="C61" s="26"/>
      <c r="D61" s="451"/>
      <c r="E61" s="452"/>
      <c r="F61" s="54" t="s">
        <v>80</v>
      </c>
      <c r="G61" s="102" t="s">
        <v>80</v>
      </c>
      <c r="H61" s="71" t="s">
        <v>80</v>
      </c>
    </row>
    <row r="62" spans="1:8" hidden="1" x14ac:dyDescent="0.2">
      <c r="A62" s="248"/>
      <c r="B62" s="31"/>
      <c r="C62" s="30"/>
      <c r="D62" s="453"/>
      <c r="E62" s="454"/>
      <c r="F62" s="55" t="s">
        <v>80</v>
      </c>
      <c r="G62" s="103" t="s">
        <v>80</v>
      </c>
      <c r="H62" s="72" t="s">
        <v>80</v>
      </c>
    </row>
    <row r="63" spans="1:8" hidden="1" x14ac:dyDescent="0.2">
      <c r="A63" s="248" t="e">
        <f>DATE(LEFT(D63,4)+IF(E63&lt;4,1,0),E63,1)</f>
        <v>#VALUE!</v>
      </c>
      <c r="B63" s="27"/>
      <c r="C63" s="26"/>
      <c r="D63" s="449"/>
      <c r="E63" s="450"/>
      <c r="F63" s="54" t="s">
        <v>80</v>
      </c>
      <c r="G63" s="102" t="s">
        <v>80</v>
      </c>
      <c r="H63" s="71" t="s">
        <v>80</v>
      </c>
    </row>
    <row r="64" spans="1:8" hidden="1" x14ac:dyDescent="0.2">
      <c r="A64" s="248" t="e">
        <f t="shared" si="1"/>
        <v>#VALUE!</v>
      </c>
      <c r="B64" s="27"/>
      <c r="C64" s="26"/>
      <c r="D64" s="451"/>
      <c r="E64" s="452"/>
      <c r="F64" s="54" t="s">
        <v>80</v>
      </c>
      <c r="G64" s="102" t="s">
        <v>80</v>
      </c>
      <c r="H64" s="71" t="s">
        <v>80</v>
      </c>
    </row>
    <row r="65" spans="1:8" hidden="1" x14ac:dyDescent="0.2">
      <c r="A65" s="248" t="e">
        <f t="shared" si="1"/>
        <v>#VALUE!</v>
      </c>
      <c r="B65" s="27"/>
      <c r="C65" s="26"/>
      <c r="D65" s="451"/>
      <c r="E65" s="452"/>
      <c r="F65" s="54" t="s">
        <v>80</v>
      </c>
      <c r="G65" s="102" t="s">
        <v>80</v>
      </c>
      <c r="H65" s="71" t="s">
        <v>80</v>
      </c>
    </row>
    <row r="66" spans="1:8" hidden="1" x14ac:dyDescent="0.2">
      <c r="A66" s="248" t="e">
        <f t="shared" si="1"/>
        <v>#VALUE!</v>
      </c>
      <c r="B66" s="27"/>
      <c r="C66" s="26"/>
      <c r="D66" s="451"/>
      <c r="E66" s="452"/>
      <c r="F66" s="54" t="s">
        <v>80</v>
      </c>
      <c r="G66" s="102" t="s">
        <v>80</v>
      </c>
      <c r="H66" s="71" t="s">
        <v>80</v>
      </c>
    </row>
    <row r="67" spans="1:8" hidden="1" x14ac:dyDescent="0.2">
      <c r="A67" s="248" t="e">
        <f t="shared" si="1"/>
        <v>#VALUE!</v>
      </c>
      <c r="B67" s="27"/>
      <c r="C67" s="26"/>
      <c r="D67" s="451"/>
      <c r="E67" s="452"/>
      <c r="F67" s="54" t="s">
        <v>80</v>
      </c>
      <c r="G67" s="102" t="s">
        <v>80</v>
      </c>
      <c r="H67" s="71" t="s">
        <v>80</v>
      </c>
    </row>
    <row r="68" spans="1:8" hidden="1" x14ac:dyDescent="0.2">
      <c r="A68" s="248" t="e">
        <f t="shared" si="1"/>
        <v>#VALUE!</v>
      </c>
      <c r="B68" s="27"/>
      <c r="C68" s="26"/>
      <c r="D68" s="451"/>
      <c r="E68" s="452"/>
      <c r="F68" s="54" t="s">
        <v>80</v>
      </c>
      <c r="G68" s="102" t="s">
        <v>80</v>
      </c>
      <c r="H68" s="71" t="s">
        <v>80</v>
      </c>
    </row>
    <row r="69" spans="1:8" hidden="1" x14ac:dyDescent="0.2">
      <c r="A69" s="248" t="e">
        <f t="shared" si="1"/>
        <v>#VALUE!</v>
      </c>
      <c r="B69" s="27"/>
      <c r="C69" s="26"/>
      <c r="D69" s="451"/>
      <c r="E69" s="452"/>
      <c r="F69" s="54" t="s">
        <v>80</v>
      </c>
      <c r="G69" s="102" t="s">
        <v>80</v>
      </c>
      <c r="H69" s="71" t="s">
        <v>80</v>
      </c>
    </row>
    <row r="70" spans="1:8" hidden="1" x14ac:dyDescent="0.2">
      <c r="A70" s="248" t="e">
        <f t="shared" si="1"/>
        <v>#VALUE!</v>
      </c>
      <c r="B70" s="27"/>
      <c r="C70" s="26"/>
      <c r="D70" s="451"/>
      <c r="E70" s="452"/>
      <c r="F70" s="54" t="s">
        <v>80</v>
      </c>
      <c r="G70" s="102" t="s">
        <v>80</v>
      </c>
      <c r="H70" s="71" t="s">
        <v>80</v>
      </c>
    </row>
    <row r="71" spans="1:8" hidden="1" x14ac:dyDescent="0.2">
      <c r="A71" s="248" t="e">
        <f t="shared" si="1"/>
        <v>#VALUE!</v>
      </c>
      <c r="B71" s="27"/>
      <c r="C71" s="26"/>
      <c r="D71" s="451"/>
      <c r="E71" s="452"/>
      <c r="F71" s="54" t="s">
        <v>80</v>
      </c>
      <c r="G71" s="102" t="s">
        <v>80</v>
      </c>
      <c r="H71" s="71" t="s">
        <v>80</v>
      </c>
    </row>
    <row r="72" spans="1:8" hidden="1" x14ac:dyDescent="0.2">
      <c r="A72" s="248" t="e">
        <f t="shared" si="1"/>
        <v>#VALUE!</v>
      </c>
      <c r="B72" s="27"/>
      <c r="C72" s="26"/>
      <c r="D72" s="451"/>
      <c r="E72" s="452"/>
      <c r="F72" s="54" t="s">
        <v>80</v>
      </c>
      <c r="G72" s="102" t="s">
        <v>80</v>
      </c>
      <c r="H72" s="71" t="s">
        <v>80</v>
      </c>
    </row>
    <row r="73" spans="1:8" hidden="1" x14ac:dyDescent="0.2">
      <c r="A73" s="248" t="e">
        <f t="shared" si="1"/>
        <v>#VALUE!</v>
      </c>
      <c r="B73" s="27"/>
      <c r="C73" s="26"/>
      <c r="D73" s="451"/>
      <c r="E73" s="452"/>
      <c r="F73" s="54" t="s">
        <v>80</v>
      </c>
      <c r="G73" s="102" t="s">
        <v>80</v>
      </c>
      <c r="H73" s="71" t="s">
        <v>80</v>
      </c>
    </row>
    <row r="74" spans="1:8" hidden="1" x14ac:dyDescent="0.2">
      <c r="A74" s="248" t="e">
        <f t="shared" si="1"/>
        <v>#VALUE!</v>
      </c>
      <c r="B74" s="27"/>
      <c r="C74" s="26"/>
      <c r="D74" s="451"/>
      <c r="E74" s="452"/>
      <c r="F74" s="54" t="s">
        <v>80</v>
      </c>
      <c r="G74" s="102" t="s">
        <v>80</v>
      </c>
      <c r="H74" s="71" t="s">
        <v>80</v>
      </c>
    </row>
    <row r="75" spans="1:8" hidden="1" x14ac:dyDescent="0.2">
      <c r="A75" s="248"/>
      <c r="B75" s="31"/>
      <c r="C75" s="30"/>
      <c r="D75" s="453"/>
      <c r="E75" s="454"/>
      <c r="F75" s="55" t="s">
        <v>80</v>
      </c>
      <c r="G75" s="103" t="s">
        <v>80</v>
      </c>
      <c r="H75" s="72" t="s">
        <v>80</v>
      </c>
    </row>
    <row r="76" spans="1:8" hidden="1" x14ac:dyDescent="0.2">
      <c r="A76" s="248" t="e">
        <f>DATE(LEFT(D76,4)+IF(E76&lt;4,1,0),E76,1)</f>
        <v>#VALUE!</v>
      </c>
      <c r="B76" s="27"/>
      <c r="C76" s="26"/>
      <c r="D76" s="449"/>
      <c r="E76" s="450"/>
      <c r="F76" s="54" t="s">
        <v>80</v>
      </c>
      <c r="G76" s="102" t="s">
        <v>80</v>
      </c>
      <c r="H76" s="71" t="s">
        <v>80</v>
      </c>
    </row>
    <row r="77" spans="1:8" hidden="1" x14ac:dyDescent="0.2">
      <c r="A77" s="248" t="e">
        <f t="shared" si="1"/>
        <v>#VALUE!</v>
      </c>
      <c r="B77" s="27"/>
      <c r="C77" s="26"/>
      <c r="D77" s="451"/>
      <c r="E77" s="452"/>
      <c r="F77" s="54" t="s">
        <v>80</v>
      </c>
      <c r="G77" s="102" t="s">
        <v>80</v>
      </c>
      <c r="H77" s="71" t="s">
        <v>80</v>
      </c>
    </row>
    <row r="78" spans="1:8" hidden="1" x14ac:dyDescent="0.2">
      <c r="A78" s="248" t="e">
        <f t="shared" si="1"/>
        <v>#VALUE!</v>
      </c>
      <c r="B78" s="27"/>
      <c r="C78" s="26"/>
      <c r="D78" s="451"/>
      <c r="E78" s="452"/>
      <c r="F78" s="54" t="s">
        <v>80</v>
      </c>
      <c r="G78" s="102" t="s">
        <v>80</v>
      </c>
      <c r="H78" s="71" t="s">
        <v>80</v>
      </c>
    </row>
    <row r="79" spans="1:8" hidden="1" x14ac:dyDescent="0.2">
      <c r="A79" s="248" t="e">
        <f t="shared" si="1"/>
        <v>#VALUE!</v>
      </c>
      <c r="B79" s="27"/>
      <c r="C79" s="26"/>
      <c r="D79" s="451"/>
      <c r="E79" s="452"/>
      <c r="F79" s="54" t="s">
        <v>80</v>
      </c>
      <c r="G79" s="102" t="s">
        <v>80</v>
      </c>
      <c r="H79" s="71" t="s">
        <v>80</v>
      </c>
    </row>
    <row r="80" spans="1:8" hidden="1" x14ac:dyDescent="0.2">
      <c r="A80" s="248" t="e">
        <f t="shared" si="1"/>
        <v>#VALUE!</v>
      </c>
      <c r="B80" s="27"/>
      <c r="C80" s="26"/>
      <c r="D80" s="451"/>
      <c r="E80" s="452"/>
      <c r="F80" s="54" t="s">
        <v>80</v>
      </c>
      <c r="G80" s="102" t="s">
        <v>80</v>
      </c>
      <c r="H80" s="71" t="s">
        <v>80</v>
      </c>
    </row>
    <row r="81" spans="1:8" hidden="1" x14ac:dyDescent="0.2">
      <c r="A81" s="248" t="e">
        <f t="shared" si="1"/>
        <v>#VALUE!</v>
      </c>
      <c r="B81" s="27"/>
      <c r="C81" s="26"/>
      <c r="D81" s="451"/>
      <c r="E81" s="452"/>
      <c r="F81" s="54" t="s">
        <v>80</v>
      </c>
      <c r="G81" s="102" t="s">
        <v>80</v>
      </c>
      <c r="H81" s="71" t="s">
        <v>80</v>
      </c>
    </row>
    <row r="82" spans="1:8" hidden="1" x14ac:dyDescent="0.2">
      <c r="A82" s="248" t="e">
        <f t="shared" si="1"/>
        <v>#VALUE!</v>
      </c>
      <c r="B82" s="27"/>
      <c r="C82" s="26"/>
      <c r="D82" s="451"/>
      <c r="E82" s="452"/>
      <c r="F82" s="54" t="s">
        <v>80</v>
      </c>
      <c r="G82" s="102" t="s">
        <v>80</v>
      </c>
      <c r="H82" s="71" t="s">
        <v>80</v>
      </c>
    </row>
    <row r="83" spans="1:8" hidden="1" x14ac:dyDescent="0.2">
      <c r="A83" s="248" t="e">
        <f t="shared" si="1"/>
        <v>#VALUE!</v>
      </c>
      <c r="B83" s="27"/>
      <c r="C83" s="26"/>
      <c r="D83" s="451"/>
      <c r="E83" s="452"/>
      <c r="F83" s="54" t="s">
        <v>80</v>
      </c>
      <c r="G83" s="102" t="s">
        <v>80</v>
      </c>
      <c r="H83" s="71" t="s">
        <v>80</v>
      </c>
    </row>
    <row r="84" spans="1:8" hidden="1" x14ac:dyDescent="0.2">
      <c r="A84" s="248" t="e">
        <f t="shared" si="1"/>
        <v>#VALUE!</v>
      </c>
      <c r="B84" s="27"/>
      <c r="C84" s="26"/>
      <c r="D84" s="451"/>
      <c r="E84" s="452"/>
      <c r="F84" s="54" t="s">
        <v>80</v>
      </c>
      <c r="G84" s="102" t="s">
        <v>80</v>
      </c>
      <c r="H84" s="71" t="s">
        <v>80</v>
      </c>
    </row>
    <row r="85" spans="1:8" hidden="1" x14ac:dyDescent="0.2">
      <c r="A85" s="248" t="e">
        <f t="shared" si="1"/>
        <v>#VALUE!</v>
      </c>
      <c r="B85" s="27"/>
      <c r="C85" s="26"/>
      <c r="D85" s="451"/>
      <c r="E85" s="452"/>
      <c r="F85" s="54" t="s">
        <v>80</v>
      </c>
      <c r="G85" s="102" t="s">
        <v>80</v>
      </c>
      <c r="H85" s="71" t="s">
        <v>80</v>
      </c>
    </row>
    <row r="86" spans="1:8" hidden="1" x14ac:dyDescent="0.2">
      <c r="A86" s="248" t="e">
        <f t="shared" si="1"/>
        <v>#VALUE!</v>
      </c>
      <c r="B86" s="27"/>
      <c r="C86" s="26"/>
      <c r="D86" s="451"/>
      <c r="E86" s="452"/>
      <c r="F86" s="54" t="s">
        <v>80</v>
      </c>
      <c r="G86" s="102" t="s">
        <v>80</v>
      </c>
      <c r="H86" s="71" t="s">
        <v>80</v>
      </c>
    </row>
    <row r="87" spans="1:8" hidden="1" x14ac:dyDescent="0.2">
      <c r="A87" s="248" t="e">
        <f t="shared" si="1"/>
        <v>#VALUE!</v>
      </c>
      <c r="B87" s="27"/>
      <c r="C87" s="26"/>
      <c r="D87" s="451"/>
      <c r="E87" s="452"/>
      <c r="F87" s="54" t="s">
        <v>80</v>
      </c>
      <c r="G87" s="102" t="s">
        <v>80</v>
      </c>
      <c r="H87" s="71" t="s">
        <v>80</v>
      </c>
    </row>
    <row r="88" spans="1:8" hidden="1" x14ac:dyDescent="0.2">
      <c r="A88" s="248"/>
      <c r="B88" s="31"/>
      <c r="C88" s="30"/>
      <c r="D88" s="453"/>
      <c r="E88" s="454"/>
      <c r="F88" s="55" t="s">
        <v>80</v>
      </c>
      <c r="G88" s="103" t="s">
        <v>80</v>
      </c>
      <c r="H88" s="72" t="s">
        <v>80</v>
      </c>
    </row>
    <row r="89" spans="1:8" ht="12.75" hidden="1" customHeight="1" x14ac:dyDescent="0.2">
      <c r="A89" s="248" t="e">
        <f t="shared" ref="A89:A100" si="2">DATE(LEFT(D89,4)+IF(E89&lt;4,1,0),E89,1)</f>
        <v>#VALUE!</v>
      </c>
      <c r="B89" s="27"/>
      <c r="C89" s="26"/>
      <c r="D89" s="449"/>
      <c r="E89" s="450"/>
      <c r="F89" s="54" t="s">
        <v>80</v>
      </c>
      <c r="G89" s="102" t="s">
        <v>80</v>
      </c>
      <c r="H89" s="71" t="s">
        <v>80</v>
      </c>
    </row>
    <row r="90" spans="1:8" ht="12.75" hidden="1" customHeight="1" x14ac:dyDescent="0.2">
      <c r="A90" s="248" t="e">
        <f t="shared" si="2"/>
        <v>#VALUE!</v>
      </c>
      <c r="B90" s="27"/>
      <c r="C90" s="26"/>
      <c r="D90" s="451"/>
      <c r="E90" s="452"/>
      <c r="F90" s="54" t="s">
        <v>80</v>
      </c>
      <c r="G90" s="102" t="s">
        <v>80</v>
      </c>
      <c r="H90" s="71" t="s">
        <v>80</v>
      </c>
    </row>
    <row r="91" spans="1:8" ht="12.75" hidden="1" customHeight="1" x14ac:dyDescent="0.2">
      <c r="A91" s="248" t="e">
        <f t="shared" si="2"/>
        <v>#VALUE!</v>
      </c>
      <c r="B91" s="27"/>
      <c r="C91" s="26"/>
      <c r="D91" s="451"/>
      <c r="E91" s="452"/>
      <c r="F91" s="54" t="s">
        <v>80</v>
      </c>
      <c r="G91" s="102" t="s">
        <v>80</v>
      </c>
      <c r="H91" s="71" t="s">
        <v>80</v>
      </c>
    </row>
    <row r="92" spans="1:8" ht="12.75" hidden="1" customHeight="1" x14ac:dyDescent="0.2">
      <c r="A92" s="248" t="e">
        <f t="shared" si="2"/>
        <v>#VALUE!</v>
      </c>
      <c r="B92" s="27"/>
      <c r="C92" s="26"/>
      <c r="D92" s="451"/>
      <c r="E92" s="452"/>
      <c r="F92" s="54" t="s">
        <v>80</v>
      </c>
      <c r="G92" s="102" t="s">
        <v>80</v>
      </c>
      <c r="H92" s="71" t="s">
        <v>80</v>
      </c>
    </row>
    <row r="93" spans="1:8" ht="12.75" hidden="1" customHeight="1" x14ac:dyDescent="0.2">
      <c r="A93" s="248" t="e">
        <f t="shared" si="2"/>
        <v>#VALUE!</v>
      </c>
      <c r="B93" s="27"/>
      <c r="C93" s="26"/>
      <c r="D93" s="451"/>
      <c r="E93" s="452"/>
      <c r="F93" s="54" t="s">
        <v>80</v>
      </c>
      <c r="G93" s="102" t="s">
        <v>80</v>
      </c>
      <c r="H93" s="71" t="s">
        <v>80</v>
      </c>
    </row>
    <row r="94" spans="1:8" ht="12.75" hidden="1" customHeight="1" x14ac:dyDescent="0.2">
      <c r="A94" s="248" t="e">
        <f t="shared" si="2"/>
        <v>#VALUE!</v>
      </c>
      <c r="B94" s="27"/>
      <c r="C94" s="26"/>
      <c r="D94" s="451"/>
      <c r="E94" s="452"/>
      <c r="F94" s="54" t="s">
        <v>80</v>
      </c>
      <c r="G94" s="102" t="s">
        <v>80</v>
      </c>
      <c r="H94" s="71" t="s">
        <v>80</v>
      </c>
    </row>
    <row r="95" spans="1:8" ht="12.75" hidden="1" customHeight="1" x14ac:dyDescent="0.2">
      <c r="A95" s="248" t="e">
        <f t="shared" si="2"/>
        <v>#VALUE!</v>
      </c>
      <c r="B95" s="27"/>
      <c r="C95" s="26"/>
      <c r="D95" s="451"/>
      <c r="E95" s="452"/>
      <c r="F95" s="54" t="s">
        <v>80</v>
      </c>
      <c r="G95" s="102" t="s">
        <v>80</v>
      </c>
      <c r="H95" s="71" t="s">
        <v>80</v>
      </c>
    </row>
    <row r="96" spans="1:8" ht="12.75" hidden="1" customHeight="1" x14ac:dyDescent="0.2">
      <c r="A96" s="248" t="e">
        <f t="shared" si="2"/>
        <v>#VALUE!</v>
      </c>
      <c r="B96" s="27"/>
      <c r="C96" s="26"/>
      <c r="D96" s="451"/>
      <c r="E96" s="452"/>
      <c r="F96" s="54" t="s">
        <v>80</v>
      </c>
      <c r="G96" s="102" t="s">
        <v>80</v>
      </c>
      <c r="H96" s="71" t="s">
        <v>80</v>
      </c>
    </row>
    <row r="97" spans="1:8" ht="12.75" hidden="1" customHeight="1" x14ac:dyDescent="0.2">
      <c r="A97" s="248" t="e">
        <f t="shared" si="2"/>
        <v>#VALUE!</v>
      </c>
      <c r="B97" s="27"/>
      <c r="C97" s="26"/>
      <c r="D97" s="451"/>
      <c r="E97" s="452"/>
      <c r="F97" s="54" t="s">
        <v>80</v>
      </c>
      <c r="G97" s="102" t="s">
        <v>80</v>
      </c>
      <c r="H97" s="71" t="s">
        <v>80</v>
      </c>
    </row>
    <row r="98" spans="1:8" ht="12.75" hidden="1" customHeight="1" x14ac:dyDescent="0.2">
      <c r="A98" s="248" t="e">
        <f t="shared" si="2"/>
        <v>#VALUE!</v>
      </c>
      <c r="B98" s="27"/>
      <c r="C98" s="26"/>
      <c r="D98" s="451"/>
      <c r="E98" s="452"/>
      <c r="F98" s="54" t="s">
        <v>80</v>
      </c>
      <c r="G98" s="102" t="s">
        <v>80</v>
      </c>
      <c r="H98" s="71" t="s">
        <v>80</v>
      </c>
    </row>
    <row r="99" spans="1:8" ht="12.75" hidden="1" customHeight="1" x14ac:dyDescent="0.2">
      <c r="A99" s="248" t="e">
        <f t="shared" si="2"/>
        <v>#VALUE!</v>
      </c>
      <c r="B99" s="27"/>
      <c r="C99" s="26"/>
      <c r="D99" s="451"/>
      <c r="E99" s="452"/>
      <c r="F99" s="54" t="s">
        <v>80</v>
      </c>
      <c r="G99" s="102" t="s">
        <v>80</v>
      </c>
      <c r="H99" s="71" t="s">
        <v>80</v>
      </c>
    </row>
    <row r="100" spans="1:8" ht="12.75" hidden="1" customHeight="1" x14ac:dyDescent="0.2">
      <c r="A100" s="248" t="e">
        <f t="shared" si="2"/>
        <v>#VALUE!</v>
      </c>
      <c r="B100" s="27"/>
      <c r="C100" s="26"/>
      <c r="D100" s="451"/>
      <c r="E100" s="452"/>
      <c r="F100" s="54" t="s">
        <v>80</v>
      </c>
      <c r="G100" s="102" t="s">
        <v>80</v>
      </c>
      <c r="H100" s="71" t="s">
        <v>80</v>
      </c>
    </row>
    <row r="101" spans="1:8" hidden="1" x14ac:dyDescent="0.2">
      <c r="A101" s="248"/>
      <c r="B101" s="31"/>
      <c r="C101" s="30"/>
      <c r="D101" s="453"/>
      <c r="E101" s="454"/>
      <c r="F101" s="55" t="s">
        <v>80</v>
      </c>
      <c r="G101" s="103" t="s">
        <v>80</v>
      </c>
      <c r="H101" s="72" t="s">
        <v>80</v>
      </c>
    </row>
    <row r="102" spans="1:8" ht="12.75" hidden="1" customHeight="1" x14ac:dyDescent="0.2">
      <c r="A102" s="248" t="e">
        <f t="shared" ref="A102:A113" si="3">DATE(LEFT(D102,4)+IF(E102&lt;4,1,0),E102,1)</f>
        <v>#VALUE!</v>
      </c>
      <c r="B102" s="27"/>
      <c r="C102" s="26"/>
      <c r="D102" s="449"/>
      <c r="E102" s="450"/>
      <c r="F102" s="54" t="s">
        <v>80</v>
      </c>
      <c r="G102" s="102" t="s">
        <v>80</v>
      </c>
      <c r="H102" s="71" t="s">
        <v>80</v>
      </c>
    </row>
    <row r="103" spans="1:8" ht="12.75" hidden="1" customHeight="1" x14ac:dyDescent="0.2">
      <c r="A103" s="248" t="e">
        <f t="shared" si="3"/>
        <v>#VALUE!</v>
      </c>
      <c r="B103" s="27"/>
      <c r="C103" s="26"/>
      <c r="D103" s="451"/>
      <c r="E103" s="452"/>
      <c r="F103" s="54" t="s">
        <v>80</v>
      </c>
      <c r="G103" s="102" t="s">
        <v>80</v>
      </c>
      <c r="H103" s="71" t="s">
        <v>80</v>
      </c>
    </row>
    <row r="104" spans="1:8" ht="12.75" hidden="1" customHeight="1" x14ac:dyDescent="0.2">
      <c r="A104" s="248" t="e">
        <f t="shared" si="3"/>
        <v>#VALUE!</v>
      </c>
      <c r="B104" s="27"/>
      <c r="C104" s="26"/>
      <c r="D104" s="451"/>
      <c r="E104" s="452"/>
      <c r="F104" s="54" t="s">
        <v>80</v>
      </c>
      <c r="G104" s="102" t="s">
        <v>80</v>
      </c>
      <c r="H104" s="71" t="s">
        <v>80</v>
      </c>
    </row>
    <row r="105" spans="1:8" ht="12.75" hidden="1" customHeight="1" x14ac:dyDescent="0.2">
      <c r="A105" s="248" t="e">
        <f t="shared" si="3"/>
        <v>#VALUE!</v>
      </c>
      <c r="B105" s="27"/>
      <c r="C105" s="26"/>
      <c r="D105" s="451"/>
      <c r="E105" s="452"/>
      <c r="F105" s="54" t="s">
        <v>80</v>
      </c>
      <c r="G105" s="102" t="s">
        <v>80</v>
      </c>
      <c r="H105" s="71" t="s">
        <v>80</v>
      </c>
    </row>
    <row r="106" spans="1:8" ht="12.75" hidden="1" customHeight="1" x14ac:dyDescent="0.2">
      <c r="A106" s="248" t="e">
        <f t="shared" si="3"/>
        <v>#VALUE!</v>
      </c>
      <c r="B106" s="27"/>
      <c r="C106" s="26"/>
      <c r="D106" s="451"/>
      <c r="E106" s="452"/>
      <c r="F106" s="54" t="s">
        <v>80</v>
      </c>
      <c r="G106" s="102" t="s">
        <v>80</v>
      </c>
      <c r="H106" s="71" t="s">
        <v>80</v>
      </c>
    </row>
    <row r="107" spans="1:8" ht="12.75" hidden="1" customHeight="1" x14ac:dyDescent="0.2">
      <c r="A107" s="248" t="e">
        <f t="shared" si="3"/>
        <v>#VALUE!</v>
      </c>
      <c r="B107" s="27"/>
      <c r="C107" s="26"/>
      <c r="D107" s="451"/>
      <c r="E107" s="452"/>
      <c r="F107" s="54" t="s">
        <v>80</v>
      </c>
      <c r="G107" s="102" t="s">
        <v>80</v>
      </c>
      <c r="H107" s="71" t="s">
        <v>80</v>
      </c>
    </row>
    <row r="108" spans="1:8" ht="12.75" hidden="1" customHeight="1" x14ac:dyDescent="0.2">
      <c r="A108" s="248" t="e">
        <f t="shared" si="3"/>
        <v>#VALUE!</v>
      </c>
      <c r="B108" s="27"/>
      <c r="C108" s="26"/>
      <c r="D108" s="451"/>
      <c r="E108" s="452"/>
      <c r="F108" s="54" t="s">
        <v>80</v>
      </c>
      <c r="G108" s="102" t="s">
        <v>80</v>
      </c>
      <c r="H108" s="71" t="s">
        <v>80</v>
      </c>
    </row>
    <row r="109" spans="1:8" ht="12.75" hidden="1" customHeight="1" x14ac:dyDescent="0.2">
      <c r="A109" s="248" t="e">
        <f t="shared" si="3"/>
        <v>#VALUE!</v>
      </c>
      <c r="B109" s="27"/>
      <c r="C109" s="26"/>
      <c r="D109" s="451"/>
      <c r="E109" s="452"/>
      <c r="F109" s="54" t="s">
        <v>80</v>
      </c>
      <c r="G109" s="102" t="s">
        <v>80</v>
      </c>
      <c r="H109" s="71" t="s">
        <v>80</v>
      </c>
    </row>
    <row r="110" spans="1:8" ht="12.75" hidden="1" customHeight="1" x14ac:dyDescent="0.2">
      <c r="A110" s="248" t="e">
        <f t="shared" si="3"/>
        <v>#VALUE!</v>
      </c>
      <c r="B110" s="27"/>
      <c r="C110" s="26"/>
      <c r="D110" s="451"/>
      <c r="E110" s="452"/>
      <c r="F110" s="54" t="s">
        <v>80</v>
      </c>
      <c r="G110" s="102" t="s">
        <v>80</v>
      </c>
      <c r="H110" s="71" t="s">
        <v>80</v>
      </c>
    </row>
    <row r="111" spans="1:8" ht="12.75" hidden="1" customHeight="1" x14ac:dyDescent="0.2">
      <c r="A111" s="248" t="e">
        <f t="shared" si="3"/>
        <v>#VALUE!</v>
      </c>
      <c r="B111" s="27"/>
      <c r="C111" s="26"/>
      <c r="D111" s="451"/>
      <c r="E111" s="452"/>
      <c r="F111" s="54" t="s">
        <v>80</v>
      </c>
      <c r="G111" s="102" t="s">
        <v>80</v>
      </c>
      <c r="H111" s="71" t="s">
        <v>80</v>
      </c>
    </row>
    <row r="112" spans="1:8" ht="12.75" hidden="1" customHeight="1" x14ac:dyDescent="0.2">
      <c r="A112" s="248" t="e">
        <f t="shared" si="3"/>
        <v>#VALUE!</v>
      </c>
      <c r="B112" s="27"/>
      <c r="C112" s="26"/>
      <c r="D112" s="451"/>
      <c r="E112" s="452"/>
      <c r="F112" s="54" t="s">
        <v>80</v>
      </c>
      <c r="G112" s="102" t="s">
        <v>80</v>
      </c>
      <c r="H112" s="71" t="s">
        <v>80</v>
      </c>
    </row>
    <row r="113" spans="1:8" ht="12.75" hidden="1" customHeight="1" x14ac:dyDescent="0.2">
      <c r="A113" s="248" t="e">
        <f t="shared" si="3"/>
        <v>#VALUE!</v>
      </c>
      <c r="B113" s="27"/>
      <c r="C113" s="26"/>
      <c r="D113" s="451"/>
      <c r="E113" s="452"/>
      <c r="F113" s="54" t="s">
        <v>80</v>
      </c>
      <c r="G113" s="102" t="s">
        <v>80</v>
      </c>
      <c r="H113" s="71" t="s">
        <v>80</v>
      </c>
    </row>
    <row r="114" spans="1:8" hidden="1" x14ac:dyDescent="0.2">
      <c r="A114" s="248"/>
      <c r="B114" s="31"/>
      <c r="C114" s="30"/>
      <c r="D114" s="453"/>
      <c r="E114" s="454"/>
      <c r="F114" s="55" t="s">
        <v>80</v>
      </c>
      <c r="G114" s="103" t="s">
        <v>80</v>
      </c>
      <c r="H114" s="72" t="s">
        <v>80</v>
      </c>
    </row>
    <row r="115" spans="1:8" ht="12.75" hidden="1" customHeight="1" x14ac:dyDescent="0.2">
      <c r="A115" s="248" t="e">
        <f t="shared" ref="A115:A126" si="4">DATE(LEFT(D115,4)+IF(E115&lt;4,1,0),E115,1)</f>
        <v>#VALUE!</v>
      </c>
      <c r="B115" s="27"/>
      <c r="C115" s="26"/>
      <c r="D115" s="449"/>
      <c r="E115" s="450"/>
      <c r="F115" s="54" t="s">
        <v>80</v>
      </c>
      <c r="G115" s="102" t="s">
        <v>80</v>
      </c>
      <c r="H115" s="71" t="s">
        <v>80</v>
      </c>
    </row>
    <row r="116" spans="1:8" ht="12.75" hidden="1" customHeight="1" x14ac:dyDescent="0.2">
      <c r="A116" s="248" t="e">
        <f t="shared" si="4"/>
        <v>#VALUE!</v>
      </c>
      <c r="B116" s="27"/>
      <c r="C116" s="26"/>
      <c r="D116" s="451"/>
      <c r="E116" s="452"/>
      <c r="F116" s="54" t="s">
        <v>80</v>
      </c>
      <c r="G116" s="102" t="s">
        <v>80</v>
      </c>
      <c r="H116" s="71" t="s">
        <v>80</v>
      </c>
    </row>
    <row r="117" spans="1:8" ht="12.75" hidden="1" customHeight="1" x14ac:dyDescent="0.2">
      <c r="A117" s="248" t="e">
        <f t="shared" si="4"/>
        <v>#VALUE!</v>
      </c>
      <c r="B117" s="27"/>
      <c r="C117" s="26"/>
      <c r="D117" s="451"/>
      <c r="E117" s="452"/>
      <c r="F117" s="54" t="s">
        <v>80</v>
      </c>
      <c r="G117" s="102" t="s">
        <v>80</v>
      </c>
      <c r="H117" s="71" t="s">
        <v>80</v>
      </c>
    </row>
    <row r="118" spans="1:8" ht="12.75" hidden="1" customHeight="1" x14ac:dyDescent="0.2">
      <c r="A118" s="248" t="e">
        <f t="shared" si="4"/>
        <v>#VALUE!</v>
      </c>
      <c r="B118" s="27"/>
      <c r="C118" s="26"/>
      <c r="D118" s="451"/>
      <c r="E118" s="452"/>
      <c r="F118" s="54" t="s">
        <v>80</v>
      </c>
      <c r="G118" s="102" t="s">
        <v>80</v>
      </c>
      <c r="H118" s="71" t="s">
        <v>80</v>
      </c>
    </row>
    <row r="119" spans="1:8" ht="12.75" hidden="1" customHeight="1" x14ac:dyDescent="0.2">
      <c r="A119" s="248" t="e">
        <f t="shared" si="4"/>
        <v>#VALUE!</v>
      </c>
      <c r="B119" s="27"/>
      <c r="C119" s="26"/>
      <c r="D119" s="451"/>
      <c r="E119" s="452"/>
      <c r="F119" s="54" t="s">
        <v>80</v>
      </c>
      <c r="G119" s="102" t="s">
        <v>80</v>
      </c>
      <c r="H119" s="71" t="s">
        <v>80</v>
      </c>
    </row>
    <row r="120" spans="1:8" ht="12.75" hidden="1" customHeight="1" x14ac:dyDescent="0.2">
      <c r="A120" s="248" t="e">
        <f t="shared" si="4"/>
        <v>#VALUE!</v>
      </c>
      <c r="B120" s="27"/>
      <c r="C120" s="26"/>
      <c r="D120" s="451"/>
      <c r="E120" s="452"/>
      <c r="F120" s="54" t="s">
        <v>80</v>
      </c>
      <c r="G120" s="102" t="s">
        <v>80</v>
      </c>
      <c r="H120" s="71" t="s">
        <v>80</v>
      </c>
    </row>
    <row r="121" spans="1:8" ht="12.75" hidden="1" customHeight="1" x14ac:dyDescent="0.2">
      <c r="A121" s="248" t="e">
        <f t="shared" si="4"/>
        <v>#VALUE!</v>
      </c>
      <c r="B121" s="27"/>
      <c r="C121" s="26"/>
      <c r="D121" s="451"/>
      <c r="E121" s="452"/>
      <c r="F121" s="54" t="s">
        <v>80</v>
      </c>
      <c r="G121" s="102" t="s">
        <v>80</v>
      </c>
      <c r="H121" s="71" t="s">
        <v>80</v>
      </c>
    </row>
    <row r="122" spans="1:8" ht="12.75" hidden="1" customHeight="1" x14ac:dyDescent="0.2">
      <c r="A122" s="248" t="e">
        <f t="shared" si="4"/>
        <v>#VALUE!</v>
      </c>
      <c r="B122" s="27"/>
      <c r="C122" s="26"/>
      <c r="D122" s="451"/>
      <c r="E122" s="452"/>
      <c r="F122" s="54" t="s">
        <v>80</v>
      </c>
      <c r="G122" s="102" t="s">
        <v>80</v>
      </c>
      <c r="H122" s="71" t="s">
        <v>80</v>
      </c>
    </row>
    <row r="123" spans="1:8" ht="12.75" hidden="1" customHeight="1" x14ac:dyDescent="0.2">
      <c r="A123" s="248" t="e">
        <f t="shared" si="4"/>
        <v>#VALUE!</v>
      </c>
      <c r="B123" s="27"/>
      <c r="C123" s="26"/>
      <c r="D123" s="451"/>
      <c r="E123" s="452"/>
      <c r="F123" s="54" t="s">
        <v>80</v>
      </c>
      <c r="G123" s="102" t="s">
        <v>80</v>
      </c>
      <c r="H123" s="71" t="s">
        <v>80</v>
      </c>
    </row>
    <row r="124" spans="1:8" ht="12.75" hidden="1" customHeight="1" x14ac:dyDescent="0.2">
      <c r="A124" s="248" t="e">
        <f t="shared" si="4"/>
        <v>#VALUE!</v>
      </c>
      <c r="B124" s="27"/>
      <c r="C124" s="26"/>
      <c r="D124" s="451"/>
      <c r="E124" s="452"/>
      <c r="F124" s="54" t="s">
        <v>80</v>
      </c>
      <c r="G124" s="102" t="s">
        <v>80</v>
      </c>
      <c r="H124" s="71" t="s">
        <v>80</v>
      </c>
    </row>
    <row r="125" spans="1:8" ht="12.75" hidden="1" customHeight="1" x14ac:dyDescent="0.2">
      <c r="A125" s="248" t="e">
        <f t="shared" si="4"/>
        <v>#VALUE!</v>
      </c>
      <c r="B125" s="27"/>
      <c r="C125" s="26"/>
      <c r="D125" s="451"/>
      <c r="E125" s="452"/>
      <c r="F125" s="54" t="s">
        <v>80</v>
      </c>
      <c r="G125" s="102" t="s">
        <v>80</v>
      </c>
      <c r="H125" s="71" t="s">
        <v>80</v>
      </c>
    </row>
    <row r="126" spans="1:8" ht="12.75" hidden="1" customHeight="1" x14ac:dyDescent="0.2">
      <c r="A126" s="248" t="e">
        <f t="shared" si="4"/>
        <v>#VALUE!</v>
      </c>
      <c r="B126" s="27"/>
      <c r="C126" s="26"/>
      <c r="D126" s="451"/>
      <c r="E126" s="452"/>
      <c r="F126" s="54" t="s">
        <v>80</v>
      </c>
      <c r="G126" s="102" t="s">
        <v>80</v>
      </c>
      <c r="H126" s="71" t="s">
        <v>80</v>
      </c>
    </row>
    <row r="127" spans="1:8" hidden="1" x14ac:dyDescent="0.2">
      <c r="A127" s="248"/>
      <c r="B127" s="31"/>
      <c r="C127" s="30"/>
      <c r="D127" s="453"/>
      <c r="E127" s="454"/>
      <c r="F127" s="55" t="s">
        <v>80</v>
      </c>
      <c r="G127" s="103" t="s">
        <v>80</v>
      </c>
      <c r="H127" s="72" t="s">
        <v>80</v>
      </c>
    </row>
    <row r="128" spans="1:8" ht="12.75" hidden="1" customHeight="1" x14ac:dyDescent="0.2">
      <c r="A128" s="248" t="e">
        <f t="shared" ref="A128:A139" si="5">DATE(LEFT(D128,4)+IF(E128&lt;4,1,0),E128,1)</f>
        <v>#VALUE!</v>
      </c>
      <c r="B128" s="27"/>
      <c r="C128" s="26"/>
      <c r="D128" s="449"/>
      <c r="E128" s="450"/>
      <c r="F128" s="54" t="s">
        <v>80</v>
      </c>
      <c r="G128" s="102" t="s">
        <v>80</v>
      </c>
      <c r="H128" s="71" t="s">
        <v>80</v>
      </c>
    </row>
    <row r="129" spans="1:8" ht="12.75" hidden="1" customHeight="1" x14ac:dyDescent="0.2">
      <c r="A129" s="248" t="e">
        <f t="shared" si="5"/>
        <v>#VALUE!</v>
      </c>
      <c r="B129" s="27"/>
      <c r="C129" s="26"/>
      <c r="D129" s="451"/>
      <c r="E129" s="452"/>
      <c r="F129" s="54" t="s">
        <v>80</v>
      </c>
      <c r="G129" s="102" t="s">
        <v>80</v>
      </c>
      <c r="H129" s="71" t="s">
        <v>80</v>
      </c>
    </row>
    <row r="130" spans="1:8" ht="12.75" hidden="1" customHeight="1" x14ac:dyDescent="0.2">
      <c r="A130" s="248" t="e">
        <f t="shared" si="5"/>
        <v>#VALUE!</v>
      </c>
      <c r="B130" s="27"/>
      <c r="C130" s="26"/>
      <c r="D130" s="451"/>
      <c r="E130" s="452"/>
      <c r="F130" s="54" t="s">
        <v>80</v>
      </c>
      <c r="G130" s="102" t="s">
        <v>80</v>
      </c>
      <c r="H130" s="71" t="s">
        <v>80</v>
      </c>
    </row>
    <row r="131" spans="1:8" ht="12.75" hidden="1" customHeight="1" x14ac:dyDescent="0.2">
      <c r="A131" s="248" t="e">
        <f t="shared" si="5"/>
        <v>#VALUE!</v>
      </c>
      <c r="B131" s="27"/>
      <c r="C131" s="26"/>
      <c r="D131" s="451"/>
      <c r="E131" s="452"/>
      <c r="F131" s="54" t="s">
        <v>80</v>
      </c>
      <c r="G131" s="102" t="s">
        <v>80</v>
      </c>
      <c r="H131" s="71" t="s">
        <v>80</v>
      </c>
    </row>
    <row r="132" spans="1:8" ht="12.75" hidden="1" customHeight="1" x14ac:dyDescent="0.2">
      <c r="A132" s="248" t="e">
        <f t="shared" si="5"/>
        <v>#VALUE!</v>
      </c>
      <c r="B132" s="27"/>
      <c r="C132" s="26"/>
      <c r="D132" s="451"/>
      <c r="E132" s="452"/>
      <c r="F132" s="54" t="s">
        <v>80</v>
      </c>
      <c r="G132" s="102" t="s">
        <v>80</v>
      </c>
      <c r="H132" s="71" t="s">
        <v>80</v>
      </c>
    </row>
    <row r="133" spans="1:8" ht="12.75" hidden="1" customHeight="1" x14ac:dyDescent="0.2">
      <c r="A133" s="248" t="e">
        <f t="shared" si="5"/>
        <v>#VALUE!</v>
      </c>
      <c r="B133" s="27"/>
      <c r="C133" s="26"/>
      <c r="D133" s="451"/>
      <c r="E133" s="452"/>
      <c r="F133" s="54" t="s">
        <v>80</v>
      </c>
      <c r="G133" s="102" t="s">
        <v>80</v>
      </c>
      <c r="H133" s="71" t="s">
        <v>80</v>
      </c>
    </row>
    <row r="134" spans="1:8" ht="12.75" hidden="1" customHeight="1" x14ac:dyDescent="0.2">
      <c r="A134" s="248" t="e">
        <f t="shared" si="5"/>
        <v>#VALUE!</v>
      </c>
      <c r="B134" s="27"/>
      <c r="C134" s="26"/>
      <c r="D134" s="451"/>
      <c r="E134" s="452"/>
      <c r="F134" s="54" t="s">
        <v>80</v>
      </c>
      <c r="G134" s="102" t="s">
        <v>80</v>
      </c>
      <c r="H134" s="71" t="s">
        <v>80</v>
      </c>
    </row>
    <row r="135" spans="1:8" ht="12.75" hidden="1" customHeight="1" x14ac:dyDescent="0.2">
      <c r="A135" s="248" t="e">
        <f t="shared" si="5"/>
        <v>#VALUE!</v>
      </c>
      <c r="B135" s="27"/>
      <c r="C135" s="26"/>
      <c r="D135" s="451"/>
      <c r="E135" s="452"/>
      <c r="F135" s="54" t="s">
        <v>80</v>
      </c>
      <c r="G135" s="102" t="s">
        <v>80</v>
      </c>
      <c r="H135" s="71" t="s">
        <v>80</v>
      </c>
    </row>
    <row r="136" spans="1:8" ht="12.75" hidden="1" customHeight="1" x14ac:dyDescent="0.2">
      <c r="A136" s="248" t="e">
        <f t="shared" si="5"/>
        <v>#VALUE!</v>
      </c>
      <c r="B136" s="27"/>
      <c r="C136" s="26"/>
      <c r="D136" s="451"/>
      <c r="E136" s="452"/>
      <c r="F136" s="54" t="s">
        <v>80</v>
      </c>
      <c r="G136" s="102" t="s">
        <v>80</v>
      </c>
      <c r="H136" s="71" t="s">
        <v>80</v>
      </c>
    </row>
    <row r="137" spans="1:8" ht="12.75" hidden="1" customHeight="1" x14ac:dyDescent="0.2">
      <c r="A137" s="248" t="e">
        <f t="shared" si="5"/>
        <v>#VALUE!</v>
      </c>
      <c r="B137" s="27"/>
      <c r="C137" s="26"/>
      <c r="D137" s="451"/>
      <c r="E137" s="452"/>
      <c r="F137" s="54" t="s">
        <v>80</v>
      </c>
      <c r="G137" s="102" t="s">
        <v>80</v>
      </c>
      <c r="H137" s="71" t="s">
        <v>80</v>
      </c>
    </row>
    <row r="138" spans="1:8" ht="12.75" hidden="1" customHeight="1" x14ac:dyDescent="0.2">
      <c r="A138" s="248" t="e">
        <f t="shared" si="5"/>
        <v>#VALUE!</v>
      </c>
      <c r="B138" s="27"/>
      <c r="C138" s="26"/>
      <c r="D138" s="451"/>
      <c r="E138" s="452"/>
      <c r="F138" s="54" t="s">
        <v>80</v>
      </c>
      <c r="G138" s="102" t="s">
        <v>80</v>
      </c>
      <c r="H138" s="71" t="s">
        <v>80</v>
      </c>
    </row>
    <row r="139" spans="1:8" ht="12.75" hidden="1" customHeight="1" x14ac:dyDescent="0.2">
      <c r="A139" s="248" t="e">
        <f t="shared" si="5"/>
        <v>#VALUE!</v>
      </c>
      <c r="B139" s="27"/>
      <c r="C139" s="26"/>
      <c r="D139" s="451"/>
      <c r="E139" s="452"/>
      <c r="F139" s="54" t="s">
        <v>80</v>
      </c>
      <c r="G139" s="102" t="s">
        <v>80</v>
      </c>
      <c r="H139" s="71" t="s">
        <v>80</v>
      </c>
    </row>
    <row r="140" spans="1:8" hidden="1" x14ac:dyDescent="0.2">
      <c r="A140" s="248"/>
      <c r="B140" s="31"/>
      <c r="C140" s="30"/>
      <c r="D140" s="453"/>
      <c r="E140" s="454"/>
      <c r="F140" s="55" t="s">
        <v>80</v>
      </c>
      <c r="G140" s="103" t="s">
        <v>80</v>
      </c>
      <c r="H140" s="72" t="s">
        <v>80</v>
      </c>
    </row>
    <row r="141" spans="1:8" ht="12.75" hidden="1" customHeight="1" x14ac:dyDescent="0.2">
      <c r="A141" s="248" t="e">
        <f t="shared" ref="A141:A152" si="6">DATE(LEFT(D141,4)+IF(E141&lt;4,1,0),E141,1)</f>
        <v>#VALUE!</v>
      </c>
      <c r="B141" s="27"/>
      <c r="C141" s="26"/>
      <c r="D141" s="449"/>
      <c r="E141" s="450"/>
      <c r="F141" s="54" t="s">
        <v>80</v>
      </c>
      <c r="G141" s="102" t="s">
        <v>80</v>
      </c>
      <c r="H141" s="71" t="s">
        <v>80</v>
      </c>
    </row>
    <row r="142" spans="1:8" ht="12.75" hidden="1" customHeight="1" x14ac:dyDescent="0.2">
      <c r="A142" s="248" t="e">
        <f t="shared" si="6"/>
        <v>#VALUE!</v>
      </c>
      <c r="B142" s="27"/>
      <c r="C142" s="26"/>
      <c r="D142" s="451"/>
      <c r="E142" s="452"/>
      <c r="F142" s="54" t="s">
        <v>80</v>
      </c>
      <c r="G142" s="102" t="s">
        <v>80</v>
      </c>
      <c r="H142" s="71" t="s">
        <v>80</v>
      </c>
    </row>
    <row r="143" spans="1:8" ht="12.75" hidden="1" customHeight="1" x14ac:dyDescent="0.2">
      <c r="A143" s="248" t="e">
        <f t="shared" si="6"/>
        <v>#VALUE!</v>
      </c>
      <c r="B143" s="27"/>
      <c r="C143" s="26"/>
      <c r="D143" s="451"/>
      <c r="E143" s="452"/>
      <c r="F143" s="54" t="s">
        <v>80</v>
      </c>
      <c r="G143" s="102" t="s">
        <v>80</v>
      </c>
      <c r="H143" s="71" t="s">
        <v>80</v>
      </c>
    </row>
    <row r="144" spans="1:8" ht="12.75" hidden="1" customHeight="1" x14ac:dyDescent="0.2">
      <c r="A144" s="248" t="e">
        <f t="shared" si="6"/>
        <v>#VALUE!</v>
      </c>
      <c r="B144" s="27"/>
      <c r="C144" s="26"/>
      <c r="D144" s="451"/>
      <c r="E144" s="452"/>
      <c r="F144" s="54" t="s">
        <v>80</v>
      </c>
      <c r="G144" s="102" t="s">
        <v>80</v>
      </c>
      <c r="H144" s="71" t="s">
        <v>80</v>
      </c>
    </row>
    <row r="145" spans="1:8" ht="12.75" hidden="1" customHeight="1" x14ac:dyDescent="0.2">
      <c r="A145" s="248" t="e">
        <f t="shared" si="6"/>
        <v>#VALUE!</v>
      </c>
      <c r="B145" s="27"/>
      <c r="C145" s="26"/>
      <c r="D145" s="451"/>
      <c r="E145" s="452"/>
      <c r="F145" s="54" t="s">
        <v>80</v>
      </c>
      <c r="G145" s="102" t="s">
        <v>80</v>
      </c>
      <c r="H145" s="71" t="s">
        <v>80</v>
      </c>
    </row>
    <row r="146" spans="1:8" ht="12.75" hidden="1" customHeight="1" x14ac:dyDescent="0.2">
      <c r="A146" s="248" t="e">
        <f t="shared" si="6"/>
        <v>#VALUE!</v>
      </c>
      <c r="B146" s="27"/>
      <c r="C146" s="26"/>
      <c r="D146" s="451"/>
      <c r="E146" s="452"/>
      <c r="F146" s="54" t="s">
        <v>80</v>
      </c>
      <c r="G146" s="102" t="s">
        <v>80</v>
      </c>
      <c r="H146" s="71" t="s">
        <v>80</v>
      </c>
    </row>
    <row r="147" spans="1:8" ht="12.75" hidden="1" customHeight="1" x14ac:dyDescent="0.2">
      <c r="A147" s="248" t="e">
        <f t="shared" si="6"/>
        <v>#VALUE!</v>
      </c>
      <c r="B147" s="27"/>
      <c r="C147" s="26"/>
      <c r="D147" s="451"/>
      <c r="E147" s="452"/>
      <c r="F147" s="54" t="s">
        <v>80</v>
      </c>
      <c r="G147" s="102" t="s">
        <v>80</v>
      </c>
      <c r="H147" s="71" t="s">
        <v>80</v>
      </c>
    </row>
    <row r="148" spans="1:8" ht="12.75" hidden="1" customHeight="1" x14ac:dyDescent="0.2">
      <c r="A148" s="248" t="e">
        <f t="shared" si="6"/>
        <v>#VALUE!</v>
      </c>
      <c r="B148" s="27"/>
      <c r="C148" s="26"/>
      <c r="D148" s="451"/>
      <c r="E148" s="452"/>
      <c r="F148" s="54" t="s">
        <v>80</v>
      </c>
      <c r="G148" s="102" t="s">
        <v>80</v>
      </c>
      <c r="H148" s="71" t="s">
        <v>80</v>
      </c>
    </row>
    <row r="149" spans="1:8" ht="12.75" hidden="1" customHeight="1" x14ac:dyDescent="0.2">
      <c r="A149" s="248" t="e">
        <f t="shared" si="6"/>
        <v>#VALUE!</v>
      </c>
      <c r="B149" s="27"/>
      <c r="C149" s="26"/>
      <c r="D149" s="451"/>
      <c r="E149" s="452"/>
      <c r="F149" s="54" t="s">
        <v>80</v>
      </c>
      <c r="G149" s="102" t="s">
        <v>80</v>
      </c>
      <c r="H149" s="71" t="s">
        <v>80</v>
      </c>
    </row>
    <row r="150" spans="1:8" ht="12.75" hidden="1" customHeight="1" x14ac:dyDescent="0.2">
      <c r="A150" s="248" t="e">
        <f t="shared" si="6"/>
        <v>#VALUE!</v>
      </c>
      <c r="B150" s="27"/>
      <c r="C150" s="26"/>
      <c r="D150" s="451"/>
      <c r="E150" s="452"/>
      <c r="F150" s="54" t="s">
        <v>80</v>
      </c>
      <c r="G150" s="102" t="s">
        <v>80</v>
      </c>
      <c r="H150" s="71" t="s">
        <v>80</v>
      </c>
    </row>
    <row r="151" spans="1:8" ht="12.75" hidden="1" customHeight="1" x14ac:dyDescent="0.2">
      <c r="A151" s="248" t="e">
        <f t="shared" si="6"/>
        <v>#VALUE!</v>
      </c>
      <c r="B151" s="27"/>
      <c r="C151" s="26"/>
      <c r="D151" s="451"/>
      <c r="E151" s="452"/>
      <c r="F151" s="54" t="s">
        <v>80</v>
      </c>
      <c r="G151" s="102" t="s">
        <v>80</v>
      </c>
      <c r="H151" s="71" t="s">
        <v>80</v>
      </c>
    </row>
    <row r="152" spans="1:8" ht="12.75" hidden="1" customHeight="1" x14ac:dyDescent="0.2">
      <c r="A152" s="248" t="e">
        <f t="shared" si="6"/>
        <v>#VALUE!</v>
      </c>
      <c r="B152" s="27"/>
      <c r="C152" s="26"/>
      <c r="D152" s="451"/>
      <c r="E152" s="452"/>
      <c r="F152" s="54" t="s">
        <v>80</v>
      </c>
      <c r="G152" s="102" t="s">
        <v>80</v>
      </c>
      <c r="H152" s="71" t="s">
        <v>80</v>
      </c>
    </row>
    <row r="153" spans="1:8" hidden="1" x14ac:dyDescent="0.2">
      <c r="A153" s="248"/>
      <c r="B153" s="31"/>
      <c r="C153" s="30"/>
      <c r="D153" s="453"/>
      <c r="E153" s="454"/>
      <c r="F153" s="55" t="s">
        <v>80</v>
      </c>
      <c r="G153" s="103" t="s">
        <v>80</v>
      </c>
      <c r="H153" s="72" t="s">
        <v>80</v>
      </c>
    </row>
    <row r="154" spans="1:8" ht="12.75" hidden="1" customHeight="1" x14ac:dyDescent="0.2">
      <c r="A154" s="248" t="e">
        <f t="shared" ref="A154:A165" si="7">DATE(LEFT(D154,4)+IF(E154&lt;4,1,0),E154,1)</f>
        <v>#VALUE!</v>
      </c>
      <c r="B154" s="27"/>
      <c r="C154" s="26"/>
      <c r="D154" s="449"/>
      <c r="E154" s="450"/>
      <c r="F154" s="54" t="s">
        <v>80</v>
      </c>
      <c r="G154" s="102" t="s">
        <v>80</v>
      </c>
      <c r="H154" s="71" t="s">
        <v>80</v>
      </c>
    </row>
    <row r="155" spans="1:8" ht="12.75" hidden="1" customHeight="1" x14ac:dyDescent="0.2">
      <c r="A155" s="248" t="e">
        <f t="shared" si="7"/>
        <v>#VALUE!</v>
      </c>
      <c r="B155" s="27"/>
      <c r="C155" s="26"/>
      <c r="D155" s="451"/>
      <c r="E155" s="452"/>
      <c r="F155" s="54" t="s">
        <v>80</v>
      </c>
      <c r="G155" s="102" t="s">
        <v>80</v>
      </c>
      <c r="H155" s="71" t="s">
        <v>80</v>
      </c>
    </row>
    <row r="156" spans="1:8" ht="12.75" hidden="1" customHeight="1" x14ac:dyDescent="0.2">
      <c r="A156" s="248" t="e">
        <f t="shared" si="7"/>
        <v>#VALUE!</v>
      </c>
      <c r="B156" s="27"/>
      <c r="C156" s="26"/>
      <c r="D156" s="451"/>
      <c r="E156" s="452"/>
      <c r="F156" s="54" t="s">
        <v>80</v>
      </c>
      <c r="G156" s="102" t="s">
        <v>80</v>
      </c>
      <c r="H156" s="71" t="s">
        <v>80</v>
      </c>
    </row>
    <row r="157" spans="1:8" ht="12.75" hidden="1" customHeight="1" x14ac:dyDescent="0.2">
      <c r="A157" s="248" t="e">
        <f t="shared" si="7"/>
        <v>#VALUE!</v>
      </c>
      <c r="B157" s="27"/>
      <c r="C157" s="26"/>
      <c r="D157" s="451"/>
      <c r="E157" s="452"/>
      <c r="F157" s="54" t="s">
        <v>80</v>
      </c>
      <c r="G157" s="102" t="s">
        <v>80</v>
      </c>
      <c r="H157" s="71" t="s">
        <v>80</v>
      </c>
    </row>
    <row r="158" spans="1:8" ht="12.75" hidden="1" customHeight="1" x14ac:dyDescent="0.2">
      <c r="A158" s="248" t="e">
        <f t="shared" si="7"/>
        <v>#VALUE!</v>
      </c>
      <c r="B158" s="27"/>
      <c r="C158" s="26"/>
      <c r="D158" s="451"/>
      <c r="E158" s="452"/>
      <c r="F158" s="54" t="s">
        <v>80</v>
      </c>
      <c r="G158" s="102" t="s">
        <v>80</v>
      </c>
      <c r="H158" s="71" t="s">
        <v>80</v>
      </c>
    </row>
    <row r="159" spans="1:8" ht="12.75" hidden="1" customHeight="1" x14ac:dyDescent="0.2">
      <c r="A159" s="248" t="e">
        <f t="shared" si="7"/>
        <v>#VALUE!</v>
      </c>
      <c r="B159" s="27"/>
      <c r="C159" s="26"/>
      <c r="D159" s="451"/>
      <c r="E159" s="452"/>
      <c r="F159" s="54" t="s">
        <v>80</v>
      </c>
      <c r="G159" s="102" t="s">
        <v>80</v>
      </c>
      <c r="H159" s="71" t="s">
        <v>80</v>
      </c>
    </row>
    <row r="160" spans="1:8" ht="12.75" hidden="1" customHeight="1" x14ac:dyDescent="0.2">
      <c r="A160" s="248" t="e">
        <f t="shared" si="7"/>
        <v>#VALUE!</v>
      </c>
      <c r="B160" s="27"/>
      <c r="C160" s="26"/>
      <c r="D160" s="451"/>
      <c r="E160" s="452"/>
      <c r="F160" s="54" t="s">
        <v>80</v>
      </c>
      <c r="G160" s="102" t="s">
        <v>80</v>
      </c>
      <c r="H160" s="71" t="s">
        <v>80</v>
      </c>
    </row>
    <row r="161" spans="1:8" ht="12.75" hidden="1" customHeight="1" x14ac:dyDescent="0.2">
      <c r="A161" s="248" t="e">
        <f t="shared" si="7"/>
        <v>#VALUE!</v>
      </c>
      <c r="B161" s="27"/>
      <c r="C161" s="26"/>
      <c r="D161" s="451"/>
      <c r="E161" s="452"/>
      <c r="F161" s="54" t="s">
        <v>80</v>
      </c>
      <c r="G161" s="102" t="s">
        <v>80</v>
      </c>
      <c r="H161" s="71" t="s">
        <v>80</v>
      </c>
    </row>
    <row r="162" spans="1:8" ht="12.75" hidden="1" customHeight="1" x14ac:dyDescent="0.2">
      <c r="A162" s="248" t="e">
        <f t="shared" si="7"/>
        <v>#VALUE!</v>
      </c>
      <c r="B162" s="27"/>
      <c r="C162" s="26"/>
      <c r="D162" s="451"/>
      <c r="E162" s="452"/>
      <c r="F162" s="54" t="s">
        <v>80</v>
      </c>
      <c r="G162" s="102" t="s">
        <v>80</v>
      </c>
      <c r="H162" s="71" t="s">
        <v>80</v>
      </c>
    </row>
    <row r="163" spans="1:8" ht="12.75" hidden="1" customHeight="1" x14ac:dyDescent="0.2">
      <c r="A163" s="248" t="e">
        <f t="shared" si="7"/>
        <v>#VALUE!</v>
      </c>
      <c r="B163" s="27"/>
      <c r="C163" s="26"/>
      <c r="D163" s="451"/>
      <c r="E163" s="452"/>
      <c r="F163" s="54" t="s">
        <v>80</v>
      </c>
      <c r="G163" s="102" t="s">
        <v>80</v>
      </c>
      <c r="H163" s="71" t="s">
        <v>80</v>
      </c>
    </row>
    <row r="164" spans="1:8" ht="12.75" hidden="1" customHeight="1" x14ac:dyDescent="0.2">
      <c r="A164" s="248" t="e">
        <f t="shared" si="7"/>
        <v>#VALUE!</v>
      </c>
      <c r="B164" s="27"/>
      <c r="C164" s="26"/>
      <c r="D164" s="451"/>
      <c r="E164" s="452"/>
      <c r="F164" s="54" t="s">
        <v>80</v>
      </c>
      <c r="G164" s="102" t="s">
        <v>80</v>
      </c>
      <c r="H164" s="71" t="s">
        <v>80</v>
      </c>
    </row>
    <row r="165" spans="1:8" ht="12.75" hidden="1" customHeight="1" x14ac:dyDescent="0.2">
      <c r="A165" s="248" t="e">
        <f t="shared" si="7"/>
        <v>#VALUE!</v>
      </c>
      <c r="B165" s="27"/>
      <c r="C165" s="26"/>
      <c r="D165" s="451"/>
      <c r="E165" s="452"/>
      <c r="F165" s="54" t="s">
        <v>80</v>
      </c>
      <c r="G165" s="102" t="s">
        <v>80</v>
      </c>
      <c r="H165" s="71" t="s">
        <v>80</v>
      </c>
    </row>
    <row r="166" spans="1:8" hidden="1" x14ac:dyDescent="0.2">
      <c r="A166" s="248"/>
      <c r="B166" s="31"/>
      <c r="C166" s="30"/>
      <c r="D166" s="453"/>
      <c r="E166" s="454"/>
      <c r="F166" s="55" t="s">
        <v>80</v>
      </c>
      <c r="G166" s="103" t="s">
        <v>80</v>
      </c>
      <c r="H166" s="72" t="s">
        <v>80</v>
      </c>
    </row>
    <row r="167" spans="1:8" ht="12.75" hidden="1" customHeight="1" outlineLevel="1" x14ac:dyDescent="0.2">
      <c r="A167" s="248" t="e">
        <f t="shared" ref="A167:A178" si="8">DATE(LEFT(D167,4)+IF(E167&lt;4,1,0),E167,1)</f>
        <v>#VALUE!</v>
      </c>
      <c r="B167" s="27"/>
      <c r="C167" s="26"/>
      <c r="D167" s="449"/>
      <c r="E167" s="450"/>
      <c r="F167" s="54" t="s">
        <v>80</v>
      </c>
      <c r="G167" s="102" t="s">
        <v>80</v>
      </c>
      <c r="H167" s="71" t="s">
        <v>80</v>
      </c>
    </row>
    <row r="168" spans="1:8" ht="12.75" hidden="1" customHeight="1" outlineLevel="1" x14ac:dyDescent="0.2">
      <c r="A168" s="248" t="e">
        <f t="shared" si="8"/>
        <v>#VALUE!</v>
      </c>
      <c r="B168" s="27"/>
      <c r="C168" s="26"/>
      <c r="D168" s="451"/>
      <c r="E168" s="452"/>
      <c r="F168" s="54" t="s">
        <v>80</v>
      </c>
      <c r="G168" s="102" t="s">
        <v>80</v>
      </c>
      <c r="H168" s="71" t="s">
        <v>80</v>
      </c>
    </row>
    <row r="169" spans="1:8" ht="12.75" hidden="1" customHeight="1" outlineLevel="1" x14ac:dyDescent="0.2">
      <c r="A169" s="248" t="e">
        <f t="shared" si="8"/>
        <v>#VALUE!</v>
      </c>
      <c r="B169" s="27"/>
      <c r="C169" s="26"/>
      <c r="D169" s="451"/>
      <c r="E169" s="452"/>
      <c r="F169" s="54" t="s">
        <v>80</v>
      </c>
      <c r="G169" s="102" t="s">
        <v>80</v>
      </c>
      <c r="H169" s="71" t="s">
        <v>80</v>
      </c>
    </row>
    <row r="170" spans="1:8" ht="12.75" hidden="1" customHeight="1" outlineLevel="1" x14ac:dyDescent="0.2">
      <c r="A170" s="248" t="e">
        <f t="shared" si="8"/>
        <v>#VALUE!</v>
      </c>
      <c r="B170" s="27"/>
      <c r="C170" s="26"/>
      <c r="D170" s="451"/>
      <c r="E170" s="452"/>
      <c r="F170" s="54" t="s">
        <v>80</v>
      </c>
      <c r="G170" s="102" t="s">
        <v>80</v>
      </c>
      <c r="H170" s="71" t="s">
        <v>80</v>
      </c>
    </row>
    <row r="171" spans="1:8" ht="12.75" hidden="1" customHeight="1" outlineLevel="1" x14ac:dyDescent="0.2">
      <c r="A171" s="248" t="e">
        <f t="shared" si="8"/>
        <v>#VALUE!</v>
      </c>
      <c r="B171" s="27"/>
      <c r="C171" s="26"/>
      <c r="D171" s="451"/>
      <c r="E171" s="452"/>
      <c r="F171" s="54" t="s">
        <v>80</v>
      </c>
      <c r="G171" s="102" t="s">
        <v>80</v>
      </c>
      <c r="H171" s="71" t="s">
        <v>80</v>
      </c>
    </row>
    <row r="172" spans="1:8" ht="12.75" hidden="1" customHeight="1" outlineLevel="1" x14ac:dyDescent="0.2">
      <c r="A172" s="248" t="e">
        <f t="shared" si="8"/>
        <v>#VALUE!</v>
      </c>
      <c r="B172" s="27"/>
      <c r="C172" s="26"/>
      <c r="D172" s="451"/>
      <c r="E172" s="452"/>
      <c r="F172" s="54" t="s">
        <v>80</v>
      </c>
      <c r="G172" s="102" t="s">
        <v>80</v>
      </c>
      <c r="H172" s="71" t="s">
        <v>80</v>
      </c>
    </row>
    <row r="173" spans="1:8" ht="12.75" hidden="1" customHeight="1" outlineLevel="1" x14ac:dyDescent="0.2">
      <c r="A173" s="248" t="e">
        <f t="shared" si="8"/>
        <v>#VALUE!</v>
      </c>
      <c r="B173" s="27"/>
      <c r="C173" s="26"/>
      <c r="D173" s="451"/>
      <c r="E173" s="452"/>
      <c r="F173" s="54" t="s">
        <v>80</v>
      </c>
      <c r="G173" s="102" t="s">
        <v>80</v>
      </c>
      <c r="H173" s="71" t="s">
        <v>80</v>
      </c>
    </row>
    <row r="174" spans="1:8" ht="12.75" hidden="1" customHeight="1" outlineLevel="1" x14ac:dyDescent="0.2">
      <c r="A174" s="248" t="e">
        <f t="shared" si="8"/>
        <v>#VALUE!</v>
      </c>
      <c r="B174" s="27"/>
      <c r="C174" s="26"/>
      <c r="D174" s="451"/>
      <c r="E174" s="452"/>
      <c r="F174" s="54" t="s">
        <v>80</v>
      </c>
      <c r="G174" s="102" t="s">
        <v>80</v>
      </c>
      <c r="H174" s="71" t="s">
        <v>80</v>
      </c>
    </row>
    <row r="175" spans="1:8" ht="12.75" hidden="1" customHeight="1" outlineLevel="1" x14ac:dyDescent="0.2">
      <c r="A175" s="248" t="e">
        <f t="shared" si="8"/>
        <v>#VALUE!</v>
      </c>
      <c r="B175" s="27"/>
      <c r="C175" s="26"/>
      <c r="D175" s="451"/>
      <c r="E175" s="452"/>
      <c r="F175" s="54" t="s">
        <v>80</v>
      </c>
      <c r="G175" s="102" t="s">
        <v>80</v>
      </c>
      <c r="H175" s="71" t="s">
        <v>80</v>
      </c>
    </row>
    <row r="176" spans="1:8" ht="12.75" hidden="1" customHeight="1" outlineLevel="1" x14ac:dyDescent="0.2">
      <c r="A176" s="248" t="e">
        <f t="shared" si="8"/>
        <v>#VALUE!</v>
      </c>
      <c r="B176" s="27"/>
      <c r="C176" s="26"/>
      <c r="D176" s="451"/>
      <c r="E176" s="452"/>
      <c r="F176" s="54" t="s">
        <v>80</v>
      </c>
      <c r="G176" s="102" t="s">
        <v>80</v>
      </c>
      <c r="H176" s="71" t="s">
        <v>80</v>
      </c>
    </row>
    <row r="177" spans="1:8" ht="12.75" hidden="1" customHeight="1" outlineLevel="1" x14ac:dyDescent="0.2">
      <c r="A177" s="248" t="e">
        <f t="shared" si="8"/>
        <v>#VALUE!</v>
      </c>
      <c r="B177" s="27"/>
      <c r="C177" s="26"/>
      <c r="D177" s="451"/>
      <c r="E177" s="452"/>
      <c r="F177" s="54" t="s">
        <v>80</v>
      </c>
      <c r="G177" s="102" t="s">
        <v>80</v>
      </c>
      <c r="H177" s="71" t="s">
        <v>80</v>
      </c>
    </row>
    <row r="178" spans="1:8" ht="12.75" hidden="1" customHeight="1" outlineLevel="1" x14ac:dyDescent="0.2">
      <c r="A178" s="248" t="e">
        <f t="shared" si="8"/>
        <v>#VALUE!</v>
      </c>
      <c r="B178" s="27"/>
      <c r="C178" s="26"/>
      <c r="D178" s="451"/>
      <c r="E178" s="452"/>
      <c r="F178" s="54" t="s">
        <v>80</v>
      </c>
      <c r="G178" s="102" t="s">
        <v>80</v>
      </c>
      <c r="H178" s="71" t="s">
        <v>80</v>
      </c>
    </row>
    <row r="179" spans="1:8" hidden="1" collapsed="1" x14ac:dyDescent="0.2">
      <c r="A179" s="248"/>
      <c r="B179" s="31"/>
      <c r="C179" s="30"/>
      <c r="D179" s="453"/>
      <c r="E179" s="454"/>
      <c r="F179" s="55" t="s">
        <v>80</v>
      </c>
      <c r="G179" s="103" t="s">
        <v>80</v>
      </c>
      <c r="H179" s="72" t="s">
        <v>80</v>
      </c>
    </row>
    <row r="180" spans="1:8" ht="12.75" customHeight="1" outlineLevel="1" x14ac:dyDescent="0.2">
      <c r="A180" s="248">
        <f t="shared" ref="A180:A191" si="9">DATE(LEFT(D180,4)+IF(E180&lt;4,1,0),E180,1)</f>
        <v>45383</v>
      </c>
      <c r="B180" s="27" t="s">
        <v>204</v>
      </c>
      <c r="C180" s="247" t="s">
        <v>167</v>
      </c>
      <c r="D180" s="449" t="str">
        <f>IF(B180="",D179,LEFT(B180,7))</f>
        <v>2024-25</v>
      </c>
      <c r="E180" s="450">
        <f t="shared" ref="E180:E191" si="10">MONTH(1&amp;LEFT(C180,3))</f>
        <v>4</v>
      </c>
      <c r="F180" s="153">
        <f>IFERROR(VLOOKUP( CONCATENATE($D180,$F$5,$E180), Raw!$A$5:$BC$10127,MATCH(F$8,Raw!$A$3:$BC$3,0), 0), "-")</f>
        <v>0</v>
      </c>
      <c r="G180" s="156">
        <f>IFERROR(VLOOKUP( CONCATENATE($D180,$F$5,$E180), Raw!$A$5:$BC$10127,MATCH(G$8,Raw!$A$3:$BC$3,0), 0), "-")</f>
        <v>0</v>
      </c>
      <c r="H180" s="71" t="str">
        <f>IF( ISERROR(G180/F180), "-", G180/F180)</f>
        <v>-</v>
      </c>
    </row>
    <row r="181" spans="1:8" ht="12.75" customHeight="1" outlineLevel="1" x14ac:dyDescent="0.2">
      <c r="A181" s="248">
        <f t="shared" si="9"/>
        <v>45413</v>
      </c>
      <c r="B181" s="27"/>
      <c r="C181" s="247" t="s">
        <v>168</v>
      </c>
      <c r="D181" s="451" t="str">
        <f t="shared" ref="D181:D191" si="11">IF(B181="",D180,LEFT(B181,7))</f>
        <v>2024-25</v>
      </c>
      <c r="E181" s="452">
        <f t="shared" si="10"/>
        <v>5</v>
      </c>
      <c r="F181" s="153">
        <f>IFERROR(VLOOKUP( CONCATENATE($D181,$F$5,$E181), Raw!$A$5:$BC$10127,MATCH(F$8,Raw!$A$3:$BC$3,0), 0), "-")</f>
        <v>0</v>
      </c>
      <c r="G181" s="156">
        <f>IFERROR(VLOOKUP( CONCATENATE($D181,$F$5,$E181), Raw!$A$5:$BC$10127,MATCH(G$8,Raw!$A$3:$BC$3,0), 0), "-")</f>
        <v>0</v>
      </c>
      <c r="H181" s="71" t="str">
        <f t="shared" ref="H181:H191" si="12">IF( ISERROR(G181/F181), "-", G181/F181)</f>
        <v>-</v>
      </c>
    </row>
    <row r="182" spans="1:8" ht="12.75" customHeight="1" outlineLevel="1" x14ac:dyDescent="0.2">
      <c r="A182" s="248">
        <f t="shared" si="9"/>
        <v>45444</v>
      </c>
      <c r="B182" s="27"/>
      <c r="C182" s="26" t="s">
        <v>169</v>
      </c>
      <c r="D182" s="451" t="str">
        <f t="shared" si="11"/>
        <v>2024-25</v>
      </c>
      <c r="E182" s="452">
        <f t="shared" si="10"/>
        <v>6</v>
      </c>
      <c r="F182" s="153">
        <f>IFERROR(VLOOKUP( CONCATENATE($D182,$F$5,$E182), Raw!$A$5:$BC$10127,MATCH(F$8,Raw!$A$3:$BC$3,0), 0), "-")</f>
        <v>3047</v>
      </c>
      <c r="G182" s="156">
        <f>IFERROR(VLOOKUP( CONCATENATE($D182,$F$5,$E182), Raw!$A$5:$BC$10127,MATCH(G$8,Raw!$A$3:$BC$3,0), 0), "-")</f>
        <v>1320</v>
      </c>
      <c r="H182" s="71">
        <f t="shared" si="12"/>
        <v>0.43321299638989169</v>
      </c>
    </row>
    <row r="183" spans="1:8" ht="12.75" customHeight="1" outlineLevel="1" x14ac:dyDescent="0.2">
      <c r="A183" s="248">
        <f t="shared" si="9"/>
        <v>45474</v>
      </c>
      <c r="B183" s="27"/>
      <c r="C183" s="247" t="s">
        <v>170</v>
      </c>
      <c r="D183" s="451" t="str">
        <f t="shared" si="11"/>
        <v>2024-25</v>
      </c>
      <c r="E183" s="452">
        <f t="shared" si="10"/>
        <v>7</v>
      </c>
      <c r="F183" s="153">
        <f>IFERROR(VLOOKUP( CONCATENATE($D183,$F$5,$E183), Raw!$A$5:$BC$10127,MATCH(F$8,Raw!$A$3:$BC$3,0), 0), "-")</f>
        <v>0</v>
      </c>
      <c r="G183" s="156">
        <f>IFERROR(VLOOKUP( CONCATENATE($D183,$F$5,$E183), Raw!$A$5:$BC$10127,MATCH(G$8,Raw!$A$3:$BC$3,0), 0), "-")</f>
        <v>0</v>
      </c>
      <c r="H183" s="71" t="str">
        <f t="shared" si="12"/>
        <v>-</v>
      </c>
    </row>
    <row r="184" spans="1:8" ht="12.75" customHeight="1" outlineLevel="1" x14ac:dyDescent="0.2">
      <c r="A184" s="248">
        <f t="shared" si="9"/>
        <v>45505</v>
      </c>
      <c r="B184" s="27"/>
      <c r="C184" s="26" t="s">
        <v>171</v>
      </c>
      <c r="D184" s="451" t="str">
        <f t="shared" si="11"/>
        <v>2024-25</v>
      </c>
      <c r="E184" s="452">
        <f t="shared" si="10"/>
        <v>8</v>
      </c>
      <c r="F184" s="153">
        <f>IFERROR(VLOOKUP( CONCATENATE($D184,$F$5,$E184), Raw!$A$5:$BC$10127,MATCH(F$8,Raw!$A$3:$BC$3,0), 0), "-")</f>
        <v>0</v>
      </c>
      <c r="G184" s="156">
        <f>IFERROR(VLOOKUP( CONCATENATE($D184,$F$5,$E184), Raw!$A$5:$BC$10127,MATCH(G$8,Raw!$A$3:$BC$3,0), 0), "-")</f>
        <v>0</v>
      </c>
      <c r="H184" s="71" t="str">
        <f t="shared" si="12"/>
        <v>-</v>
      </c>
    </row>
    <row r="185" spans="1:8" ht="12.75" customHeight="1" outlineLevel="1" x14ac:dyDescent="0.2">
      <c r="A185" s="248">
        <f t="shared" si="9"/>
        <v>45536</v>
      </c>
      <c r="B185" s="27"/>
      <c r="C185" s="26" t="s">
        <v>172</v>
      </c>
      <c r="D185" s="451" t="str">
        <f t="shared" si="11"/>
        <v>2024-25</v>
      </c>
      <c r="E185" s="452">
        <f t="shared" si="10"/>
        <v>9</v>
      </c>
      <c r="F185" s="153">
        <f>IFERROR(VLOOKUP( CONCATENATE($D185,$F$5,$E185), Raw!$A$5:$BC$10127,MATCH(F$8,Raw!$A$3:$BC$3,0), 0), "-")</f>
        <v>3050</v>
      </c>
      <c r="G185" s="156">
        <f>IFERROR(VLOOKUP( CONCATENATE($D185,$F$5,$E185), Raw!$A$5:$BC$10127,MATCH(G$8,Raw!$A$3:$BC$3,0), 0), "-")</f>
        <v>1345</v>
      </c>
      <c r="H185" s="71">
        <f t="shared" si="12"/>
        <v>0.44098360655737706</v>
      </c>
    </row>
    <row r="186" spans="1:8" ht="12.75" customHeight="1" outlineLevel="1" x14ac:dyDescent="0.2">
      <c r="A186" s="248">
        <f t="shared" si="9"/>
        <v>45566</v>
      </c>
      <c r="B186" s="27"/>
      <c r="C186" s="26" t="s">
        <v>173</v>
      </c>
      <c r="D186" s="451" t="str">
        <f t="shared" si="11"/>
        <v>2024-25</v>
      </c>
      <c r="E186" s="452">
        <f t="shared" si="10"/>
        <v>10</v>
      </c>
      <c r="F186" s="153">
        <f>IFERROR(VLOOKUP( CONCATENATE($D186,$F$5,$E186), Raw!$A$5:$BC$10127,MATCH(F$8,Raw!$A$3:$BC$3,0), 0), "-")</f>
        <v>0</v>
      </c>
      <c r="G186" s="156">
        <f>IFERROR(VLOOKUP( CONCATENATE($D186,$F$5,$E186), Raw!$A$5:$BC$10127,MATCH(G$8,Raw!$A$3:$BC$3,0), 0), "-")</f>
        <v>0</v>
      </c>
      <c r="H186" s="71" t="str">
        <f t="shared" si="12"/>
        <v>-</v>
      </c>
    </row>
    <row r="187" spans="1:8" ht="12.75" customHeight="1" outlineLevel="1" x14ac:dyDescent="0.2">
      <c r="A187" s="248">
        <f t="shared" si="9"/>
        <v>45597</v>
      </c>
      <c r="B187" s="27"/>
      <c r="C187" s="26" t="s">
        <v>174</v>
      </c>
      <c r="D187" s="451" t="str">
        <f t="shared" si="11"/>
        <v>2024-25</v>
      </c>
      <c r="E187" s="452">
        <f t="shared" si="10"/>
        <v>11</v>
      </c>
      <c r="F187" s="153">
        <f>IFERROR(VLOOKUP( CONCATENATE($D187,$F$5,$E187), Raw!$A$5:$BC$10127,MATCH(F$8,Raw!$A$3:$BC$3,0), 0), "-")</f>
        <v>0</v>
      </c>
      <c r="G187" s="156">
        <f>IFERROR(VLOOKUP( CONCATENATE($D187,$F$5,$E187), Raw!$A$5:$BC$10127,MATCH(G$8,Raw!$A$3:$BC$3,0), 0), "-")</f>
        <v>0</v>
      </c>
      <c r="H187" s="71" t="str">
        <f t="shared" si="12"/>
        <v>-</v>
      </c>
    </row>
    <row r="188" spans="1:8" ht="12.75" customHeight="1" outlineLevel="1" x14ac:dyDescent="0.2">
      <c r="A188" s="248">
        <f t="shared" si="9"/>
        <v>45627</v>
      </c>
      <c r="B188" s="27"/>
      <c r="C188" s="26" t="s">
        <v>175</v>
      </c>
      <c r="D188" s="451" t="str">
        <f t="shared" si="11"/>
        <v>2024-25</v>
      </c>
      <c r="E188" s="452">
        <f t="shared" si="10"/>
        <v>12</v>
      </c>
      <c r="F188" s="153">
        <f>IFERROR(VLOOKUP( CONCATENATE($D188,$F$5,$E188), Raw!$A$5:$BC$10127,MATCH(F$8,Raw!$A$3:$BC$3,0), 0), "-")</f>
        <v>3049</v>
      </c>
      <c r="G188" s="156">
        <f>IFERROR(VLOOKUP( CONCATENATE($D188,$F$5,$E188), Raw!$A$5:$BC$10127,MATCH(G$8,Raw!$A$3:$BC$3,0), 0), "-")</f>
        <v>1434</v>
      </c>
      <c r="H188" s="71">
        <f t="shared" si="12"/>
        <v>0.47031813709412923</v>
      </c>
    </row>
    <row r="189" spans="1:8" ht="12.75" customHeight="1" outlineLevel="1" x14ac:dyDescent="0.2">
      <c r="A189" s="248">
        <f t="shared" si="9"/>
        <v>45658</v>
      </c>
      <c r="B189" s="27"/>
      <c r="C189" s="26" t="s">
        <v>176</v>
      </c>
      <c r="D189" s="451" t="str">
        <f t="shared" si="11"/>
        <v>2024-25</v>
      </c>
      <c r="E189" s="452">
        <f t="shared" si="10"/>
        <v>1</v>
      </c>
      <c r="F189" s="153">
        <f>IFERROR(VLOOKUP( CONCATENATE($D189,$F$5,$E189), Raw!$A$5:$BC$10127,MATCH(F$8,Raw!$A$3:$BC$3,0), 0), "-")</f>
        <v>0</v>
      </c>
      <c r="G189" s="156">
        <f>IFERROR(VLOOKUP( CONCATENATE($D189,$F$5,$E189), Raw!$A$5:$BC$10127,MATCH(G$8,Raw!$A$3:$BC$3,0), 0), "-")</f>
        <v>0</v>
      </c>
      <c r="H189" s="71" t="str">
        <f t="shared" si="12"/>
        <v>-</v>
      </c>
    </row>
    <row r="190" spans="1:8" ht="12.75" customHeight="1" outlineLevel="1" x14ac:dyDescent="0.2">
      <c r="A190" s="248">
        <f t="shared" si="9"/>
        <v>45689</v>
      </c>
      <c r="B190" s="27"/>
      <c r="C190" s="26" t="s">
        <v>177</v>
      </c>
      <c r="D190" s="451" t="str">
        <f t="shared" si="11"/>
        <v>2024-25</v>
      </c>
      <c r="E190" s="452">
        <f t="shared" si="10"/>
        <v>2</v>
      </c>
      <c r="F190" s="153">
        <f>IFERROR(VLOOKUP( CONCATENATE($D190,$F$5,$E190), Raw!$A$5:$BC$10127,MATCH(F$8,Raw!$A$3:$BC$3,0), 0), "-")</f>
        <v>0</v>
      </c>
      <c r="G190" s="156">
        <f>IFERROR(VLOOKUP( CONCATENATE($D190,$F$5,$E190), Raw!$A$5:$BC$10127,MATCH(G$8,Raw!$A$3:$BC$3,0), 0), "-")</f>
        <v>0</v>
      </c>
      <c r="H190" s="71" t="str">
        <f t="shared" si="12"/>
        <v>-</v>
      </c>
    </row>
    <row r="191" spans="1:8" ht="12.75" customHeight="1" outlineLevel="1" x14ac:dyDescent="0.2">
      <c r="A191" s="248">
        <f t="shared" si="9"/>
        <v>45717</v>
      </c>
      <c r="B191" s="27"/>
      <c r="C191" s="26" t="s">
        <v>178</v>
      </c>
      <c r="D191" s="451" t="str">
        <f t="shared" si="11"/>
        <v>2024-25</v>
      </c>
      <c r="E191" s="452">
        <f t="shared" si="10"/>
        <v>3</v>
      </c>
      <c r="F191" s="153">
        <f>IFERROR(VLOOKUP( CONCATENATE($D191,$F$5,$E191), Raw!$A$5:$BC$10127,MATCH(F$8,Raw!$A$3:$BC$3,0), 0), "-")</f>
        <v>3056</v>
      </c>
      <c r="G191" s="156">
        <f>IFERROR(VLOOKUP( CONCATENATE($D191,$F$5,$E191), Raw!$A$5:$BC$10127,MATCH(G$8,Raw!$A$3:$BC$3,0), 0), "-")</f>
        <v>1583</v>
      </c>
      <c r="H191" s="71">
        <f t="shared" si="12"/>
        <v>0.51799738219895286</v>
      </c>
    </row>
    <row r="192" spans="1:8" ht="12.75" customHeight="1" x14ac:dyDescent="0.2">
      <c r="A192" s="248"/>
      <c r="B192" s="31"/>
      <c r="C192" s="30" t="s">
        <v>205</v>
      </c>
      <c r="D192" s="448"/>
      <c r="E192" s="457"/>
      <c r="F192" s="154">
        <f>SUM(F180:F191)</f>
        <v>12202</v>
      </c>
      <c r="G192" s="157">
        <f>SUM(G180:G191)</f>
        <v>5682</v>
      </c>
      <c r="H192" s="72">
        <f>IF( ISERROR(G192/F192), "-", G192/F192)</f>
        <v>0.46566136698901817</v>
      </c>
    </row>
    <row r="193" spans="1:8" ht="12.75" customHeight="1" x14ac:dyDescent="0.2">
      <c r="A193" s="248">
        <f t="shared" ref="A193:A204" si="13">DATE(LEFT(D193,4)+IF(E193&lt;4,1,0),E193,1)</f>
        <v>45748</v>
      </c>
      <c r="B193" s="27" t="s">
        <v>206</v>
      </c>
      <c r="C193" s="247" t="s">
        <v>167</v>
      </c>
      <c r="D193" s="449" t="str">
        <f>IF(B193="",D192,LEFT(B193,7))</f>
        <v>2025-26</v>
      </c>
      <c r="E193" s="450">
        <f t="shared" ref="E193:E204" si="14">MONTH(1&amp;LEFT(C193,3))</f>
        <v>4</v>
      </c>
      <c r="F193" s="153">
        <f>IFERROR(VLOOKUP( CONCATENATE($D193,$F$5,$E193), Raw!$A$5:$BC$10127,MATCH(F$8,Raw!$A$3:$BC$3,0), 0), "-")</f>
        <v>0</v>
      </c>
      <c r="G193" s="156">
        <f>IFERROR(VLOOKUP( CONCATENATE($D193,$F$5,$E193), Raw!$A$5:$BC$10127,MATCH(G$8,Raw!$A$3:$BC$3,0), 0), "-")</f>
        <v>0</v>
      </c>
      <c r="H193" s="71" t="str">
        <f>IF( ISERROR(G193/F193), "-", G193/F193)</f>
        <v>-</v>
      </c>
    </row>
    <row r="194" spans="1:8" ht="12.75" customHeight="1" x14ac:dyDescent="0.2">
      <c r="A194" s="248">
        <f t="shared" si="13"/>
        <v>45778</v>
      </c>
      <c r="B194" s="27"/>
      <c r="C194" s="247" t="s">
        <v>168</v>
      </c>
      <c r="D194" s="451" t="str">
        <f t="shared" ref="D194:D204" si="15">IF(B194="",D193,LEFT(B194,7))</f>
        <v>2025-26</v>
      </c>
      <c r="E194" s="452">
        <f t="shared" si="14"/>
        <v>5</v>
      </c>
      <c r="F194" s="153">
        <f>IFERROR(VLOOKUP( CONCATENATE($D194,$F$5,$E194), Raw!$A$5:$BC$10127,MATCH(F$8,Raw!$A$3:$BC$3,0), 0), "-")</f>
        <v>0</v>
      </c>
      <c r="G194" s="156">
        <f>IFERROR(VLOOKUP( CONCATENATE($D194,$F$5,$E194), Raw!$A$5:$BC$10127,MATCH(G$8,Raw!$A$3:$BC$3,0), 0), "-")</f>
        <v>0</v>
      </c>
      <c r="H194" s="71" t="str">
        <f t="shared" ref="H194:H204" si="16">IF( ISERROR(G194/F194), "-", G194/F194)</f>
        <v>-</v>
      </c>
    </row>
    <row r="195" spans="1:8" ht="12.75" customHeight="1" x14ac:dyDescent="0.2">
      <c r="A195" s="248">
        <f t="shared" si="13"/>
        <v>45809</v>
      </c>
      <c r="B195" s="27"/>
      <c r="C195" s="26" t="s">
        <v>169</v>
      </c>
      <c r="D195" s="451" t="str">
        <f t="shared" si="15"/>
        <v>2025-26</v>
      </c>
      <c r="E195" s="452">
        <f t="shared" si="14"/>
        <v>6</v>
      </c>
      <c r="F195" s="153">
        <f>IFERROR(VLOOKUP( CONCATENATE($D195,$F$5,$E195), Raw!$A$5:$BC$10127,MATCH(F$8,Raw!$A$3:$BC$3,0), 0), "-")</f>
        <v>3062</v>
      </c>
      <c r="G195" s="156">
        <f>IFERROR(VLOOKUP( CONCATENATE($D195,$F$5,$E195), Raw!$A$5:$BC$10127,MATCH(G$8,Raw!$A$3:$BC$3,0), 0), "-")</f>
        <v>1581</v>
      </c>
      <c r="H195" s="71">
        <f t="shared" si="16"/>
        <v>0.51632919660352705</v>
      </c>
    </row>
    <row r="196" spans="1:8" ht="12.75" customHeight="1" x14ac:dyDescent="0.2">
      <c r="A196" s="248">
        <f t="shared" si="13"/>
        <v>45839</v>
      </c>
      <c r="B196" s="27"/>
      <c r="C196" s="247" t="s">
        <v>170</v>
      </c>
      <c r="D196" s="451" t="str">
        <f t="shared" si="15"/>
        <v>2025-26</v>
      </c>
      <c r="E196" s="452">
        <f t="shared" si="14"/>
        <v>7</v>
      </c>
      <c r="F196" s="153">
        <f>IFERROR(VLOOKUP( CONCATENATE($D196,$F$5,$E196), Raw!$A$5:$BC$10127,MATCH(F$8,Raw!$A$3:$BC$3,0), 0), "-")</f>
        <v>0</v>
      </c>
      <c r="G196" s="156">
        <f>IFERROR(VLOOKUP( CONCATENATE($D196,$F$5,$E196), Raw!$A$5:$BC$10127,MATCH(G$8,Raw!$A$3:$BC$3,0), 0), "-")</f>
        <v>0</v>
      </c>
      <c r="H196" s="71" t="str">
        <f t="shared" si="16"/>
        <v>-</v>
      </c>
    </row>
    <row r="197" spans="1:8" ht="12.75" customHeight="1" x14ac:dyDescent="0.2">
      <c r="A197" s="248">
        <f t="shared" si="13"/>
        <v>45870</v>
      </c>
      <c r="B197" s="27"/>
      <c r="C197" s="26" t="s">
        <v>171</v>
      </c>
      <c r="D197" s="451" t="str">
        <f t="shared" si="15"/>
        <v>2025-26</v>
      </c>
      <c r="E197" s="452">
        <f t="shared" si="14"/>
        <v>8</v>
      </c>
      <c r="F197" s="153">
        <f>IFERROR(VLOOKUP( CONCATENATE($D197,$F$5,$E197), Raw!$A$5:$BC$10127,MATCH(F$8,Raw!$A$3:$BC$3,0), 0), "-")</f>
        <v>0</v>
      </c>
      <c r="G197" s="156">
        <f>IFERROR(VLOOKUP( CONCATENATE($D197,$F$5,$E197), Raw!$A$5:$BC$10127,MATCH(G$8,Raw!$A$3:$BC$3,0), 0), "-")</f>
        <v>0</v>
      </c>
      <c r="H197" s="71" t="str">
        <f t="shared" si="16"/>
        <v>-</v>
      </c>
    </row>
    <row r="198" spans="1:8" ht="12.75" customHeight="1" x14ac:dyDescent="0.2">
      <c r="A198" s="248">
        <f t="shared" si="13"/>
        <v>45901</v>
      </c>
      <c r="B198" s="27"/>
      <c r="C198" s="26" t="s">
        <v>172</v>
      </c>
      <c r="D198" s="451" t="str">
        <f t="shared" si="15"/>
        <v>2025-26</v>
      </c>
      <c r="E198" s="452">
        <f t="shared" si="14"/>
        <v>9</v>
      </c>
      <c r="F198" s="153">
        <f>IFERROR(VLOOKUP( CONCATENATE($D198,$F$5,$E198), Raw!$A$5:$BC$10127,MATCH(F$8,Raw!$A$3:$BC$3,0), 0), "-")</f>
        <v>3073</v>
      </c>
      <c r="G198" s="156">
        <f>IFERROR(VLOOKUP( CONCATENATE($D198,$F$5,$E198), Raw!$A$5:$BC$10127,MATCH(G$8,Raw!$A$3:$BC$3,0), 0), "-")</f>
        <v>1641</v>
      </c>
      <c r="H198" s="71">
        <f t="shared" si="16"/>
        <v>0.534005857468272</v>
      </c>
    </row>
    <row r="199" spans="1:8" ht="12.75" customHeight="1" x14ac:dyDescent="0.2">
      <c r="A199" s="248">
        <f t="shared" si="13"/>
        <v>45931</v>
      </c>
      <c r="B199" s="27"/>
      <c r="C199" s="26" t="s">
        <v>173</v>
      </c>
      <c r="D199" s="451" t="str">
        <f t="shared" si="15"/>
        <v>2025-26</v>
      </c>
      <c r="E199" s="452">
        <f t="shared" si="14"/>
        <v>10</v>
      </c>
      <c r="F199" s="153">
        <f>IFERROR(VLOOKUP( CONCATENATE($D199,$F$5,$E199), Raw!$A$5:$BC$10127,MATCH(F$8,Raw!$A$3:$BC$3,0), 0), "-")</f>
        <v>0</v>
      </c>
      <c r="G199" s="156">
        <f>IFERROR(VLOOKUP( CONCATENATE($D199,$F$5,$E199), Raw!$A$5:$BC$10127,MATCH(G$8,Raw!$A$3:$BC$3,0), 0), "-")</f>
        <v>0</v>
      </c>
      <c r="H199" s="71" t="str">
        <f t="shared" si="16"/>
        <v>-</v>
      </c>
    </row>
    <row r="200" spans="1:8" ht="12.75" customHeight="1" x14ac:dyDescent="0.2">
      <c r="A200" s="248">
        <f t="shared" si="13"/>
        <v>45962</v>
      </c>
      <c r="B200" s="27"/>
      <c r="C200" s="26" t="s">
        <v>174</v>
      </c>
      <c r="D200" s="451" t="str">
        <f t="shared" si="15"/>
        <v>2025-26</v>
      </c>
      <c r="E200" s="452">
        <f t="shared" si="14"/>
        <v>11</v>
      </c>
      <c r="F200" s="153">
        <f>IFERROR(VLOOKUP( CONCATENATE($D200,$F$5,$E200), Raw!$A$5:$BC$10127,MATCH(F$8,Raw!$A$3:$BC$3,0), 0), "-")</f>
        <v>0</v>
      </c>
      <c r="G200" s="156">
        <f>IFERROR(VLOOKUP( CONCATENATE($D200,$F$5,$E200), Raw!$A$5:$BC$10127,MATCH(G$8,Raw!$A$3:$BC$3,0), 0), "-")</f>
        <v>0</v>
      </c>
      <c r="H200" s="71" t="str">
        <f t="shared" si="16"/>
        <v>-</v>
      </c>
    </row>
    <row r="201" spans="1:8" ht="12.75" customHeight="1" x14ac:dyDescent="0.2">
      <c r="A201" s="248">
        <f t="shared" si="13"/>
        <v>45992</v>
      </c>
      <c r="B201" s="27"/>
      <c r="C201" s="26" t="s">
        <v>175</v>
      </c>
      <c r="D201" s="451" t="str">
        <f t="shared" si="15"/>
        <v>2025-26</v>
      </c>
      <c r="E201" s="452">
        <f t="shared" si="14"/>
        <v>12</v>
      </c>
      <c r="F201" s="153">
        <f>IFERROR(VLOOKUP( CONCATENATE($D201,$F$5,$E201), Raw!$A$5:$BC$10127,MATCH(F$8,Raw!$A$3:$BC$3,0), 0), "-")</f>
        <v>3079</v>
      </c>
      <c r="G201" s="156">
        <f>IFERROR(VLOOKUP( CONCATENATE($D201,$F$5,$E201), Raw!$A$5:$BC$10127,MATCH(G$8,Raw!$A$3:$BC$3,0), 0), "-")</f>
        <v>1735</v>
      </c>
      <c r="H201" s="71">
        <f t="shared" si="16"/>
        <v>0.5634946411172459</v>
      </c>
    </row>
    <row r="202" spans="1:8" ht="12.75" customHeight="1" x14ac:dyDescent="0.2">
      <c r="A202" s="248">
        <f t="shared" si="13"/>
        <v>46023</v>
      </c>
      <c r="B202" s="27"/>
      <c r="C202" s="26" t="s">
        <v>176</v>
      </c>
      <c r="D202" s="451" t="str">
        <f t="shared" si="15"/>
        <v>2025-26</v>
      </c>
      <c r="E202" s="452">
        <f t="shared" si="14"/>
        <v>1</v>
      </c>
      <c r="F202" s="153">
        <f>IFERROR(VLOOKUP( CONCATENATE($D202,$F$5,$E202), Raw!$A$5:$BC$10127,MATCH(F$8,Raw!$A$3:$BC$3,0), 0), "-")</f>
        <v>0</v>
      </c>
      <c r="G202" s="156">
        <f>IFERROR(VLOOKUP( CONCATENATE($D202,$F$5,$E202), Raw!$A$5:$BC$10127,MATCH(G$8,Raw!$A$3:$BC$3,0), 0), "-")</f>
        <v>0</v>
      </c>
      <c r="H202" s="71" t="str">
        <f t="shared" si="16"/>
        <v>-</v>
      </c>
    </row>
    <row r="203" spans="1:8" ht="12.75" customHeight="1" x14ac:dyDescent="0.2">
      <c r="A203" s="248">
        <f t="shared" si="13"/>
        <v>46054</v>
      </c>
      <c r="B203" s="27"/>
      <c r="C203" s="26" t="s">
        <v>177</v>
      </c>
      <c r="D203" s="451" t="str">
        <f t="shared" si="15"/>
        <v>2025-26</v>
      </c>
      <c r="E203" s="452">
        <f t="shared" si="14"/>
        <v>2</v>
      </c>
      <c r="F203" s="153">
        <f>IFERROR(VLOOKUP( CONCATENATE($D203,$F$5,$E203), Raw!$A$5:$BC$10127,MATCH(F$8,Raw!$A$3:$BC$3,0), 0), "-")</f>
        <v>0</v>
      </c>
      <c r="G203" s="156">
        <f>IFERROR(VLOOKUP( CONCATENATE($D203,$F$5,$E203), Raw!$A$5:$BC$10127,MATCH(G$8,Raw!$A$3:$BC$3,0), 0), "-")</f>
        <v>0</v>
      </c>
      <c r="H203" s="71" t="str">
        <f t="shared" si="16"/>
        <v>-</v>
      </c>
    </row>
    <row r="204" spans="1:8" ht="14.25" x14ac:dyDescent="0.2">
      <c r="A204" s="248">
        <f t="shared" si="13"/>
        <v>46082</v>
      </c>
      <c r="B204" s="27"/>
      <c r="C204" s="247" t="s">
        <v>969</v>
      </c>
      <c r="D204" s="451" t="str">
        <f t="shared" si="15"/>
        <v>2025-26</v>
      </c>
      <c r="E204" s="452">
        <f t="shared" si="14"/>
        <v>3</v>
      </c>
      <c r="F204" s="153">
        <f>IFERROR(VLOOKUP( CONCATENATE($D204,$F$5,$E204), Raw!$A$5:$BC$10127,MATCH(F$8,Raw!$A$3:$BC$3,0), 0), "-")</f>
        <v>2904</v>
      </c>
      <c r="G204" s="156">
        <f>IFERROR(VLOOKUP( CONCATENATE($D204,$F$5,$E204), Raw!$A$5:$BC$10127,MATCH(G$8,Raw!$A$3:$BC$3,0), 0), "-")</f>
        <v>1682</v>
      </c>
      <c r="H204" s="71">
        <f t="shared" si="16"/>
        <v>0.57920110192837471</v>
      </c>
    </row>
    <row r="205" spans="1:8" ht="12.75" customHeight="1" x14ac:dyDescent="0.2">
      <c r="A205" s="248"/>
      <c r="B205" s="31"/>
      <c r="C205" s="30" t="s">
        <v>206</v>
      </c>
      <c r="D205" s="448"/>
      <c r="E205" s="457"/>
      <c r="F205" s="154">
        <f>SUM(F193:F204)</f>
        <v>12118</v>
      </c>
      <c r="G205" s="157">
        <f>SUM(G193:G204)</f>
        <v>6639</v>
      </c>
      <c r="H205" s="72">
        <f>IF( ISERROR(G205/F205), "-", G205/F205)</f>
        <v>0.54786268361115698</v>
      </c>
    </row>
    <row r="206" spans="1:8" x14ac:dyDescent="0.2">
      <c r="A206" s="105" t="s">
        <v>80</v>
      </c>
      <c r="B206" s="10" t="s">
        <v>207</v>
      </c>
    </row>
    <row r="207" spans="1:8" x14ac:dyDescent="0.2">
      <c r="A207" s="147">
        <v>1</v>
      </c>
      <c r="B207" s="10" t="s">
        <v>333</v>
      </c>
    </row>
    <row r="208" spans="1:8" x14ac:dyDescent="0.2">
      <c r="B208" s="10" t="s">
        <v>334</v>
      </c>
    </row>
    <row r="209" spans="1:6" x14ac:dyDescent="0.2">
      <c r="B209" s="10" t="s">
        <v>335</v>
      </c>
    </row>
    <row r="210" spans="1:6" x14ac:dyDescent="0.2">
      <c r="B210" s="10" t="s">
        <v>336</v>
      </c>
    </row>
    <row r="211" spans="1:6" x14ac:dyDescent="0.2">
      <c r="B211" s="10" t="s">
        <v>337</v>
      </c>
    </row>
    <row r="212" spans="1:6" x14ac:dyDescent="0.2">
      <c r="B212" s="10" t="s">
        <v>338</v>
      </c>
    </row>
    <row r="213" spans="1:6" x14ac:dyDescent="0.2">
      <c r="A213" s="10">
        <v>2</v>
      </c>
      <c r="B213" s="10" t="s">
        <v>970</v>
      </c>
    </row>
    <row r="215" spans="1:6" x14ac:dyDescent="0.2">
      <c r="C215" s="105" t="s">
        <v>215</v>
      </c>
      <c r="F215" s="10" t="s">
        <v>352</v>
      </c>
    </row>
    <row r="216" spans="1:6" x14ac:dyDescent="0.2">
      <c r="F216" s="573" t="s">
        <v>61</v>
      </c>
    </row>
  </sheetData>
  <phoneticPr fontId="65" type="noConversion"/>
  <hyperlinks>
    <hyperlink ref="F216" location="'Selection Sheet'!B8" display="Selection Sheet / Contact" xr:uid="{CF2BCF7C-E597-4818-A9A0-EF193E7BF809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>
    <oddFooter>Page &amp;P of &amp;N</oddFooter>
  </headerFooter>
  <ignoredErrors>
    <ignoredError sqref="F192:H192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4"/>
  <dimension ref="A1:H167"/>
  <sheetViews>
    <sheetView zoomScaleNormal="100" workbookViewId="0">
      <pane ySplit="113" topLeftCell="A114" activePane="bottomLeft" state="frozen"/>
      <selection pane="bottomLeft" activeCell="A114" sqref="A114"/>
    </sheetView>
  </sheetViews>
  <sheetFormatPr defaultColWidth="9.42578125" defaultRowHeight="12.75" outlineLevelRow="1" x14ac:dyDescent="0.2"/>
  <cols>
    <col min="1" max="1" width="2" style="10" customWidth="1"/>
    <col min="2" max="2" width="8.5703125" style="10" customWidth="1"/>
    <col min="3" max="3" width="14.5703125" style="10" customWidth="1"/>
    <col min="4" max="4" width="7.5703125" style="147" hidden="1" customWidth="1"/>
    <col min="5" max="5" width="3" style="147" hidden="1" customWidth="1"/>
    <col min="6" max="6" width="25" style="10" customWidth="1"/>
    <col min="7" max="7" width="17" style="10" customWidth="1"/>
    <col min="8" max="8" width="15.42578125" style="10" customWidth="1"/>
    <col min="9" max="16384" width="9.42578125" style="10"/>
  </cols>
  <sheetData>
    <row r="1" spans="1:8" ht="18" x14ac:dyDescent="0.2">
      <c r="A1" s="104" t="s">
        <v>139</v>
      </c>
      <c r="C1" s="34"/>
      <c r="D1" s="439"/>
      <c r="E1" s="439"/>
      <c r="F1" s="104" t="s">
        <v>140</v>
      </c>
      <c r="G1" s="19"/>
      <c r="H1" s="20"/>
    </row>
    <row r="2" spans="1:8" ht="14.25" customHeight="1" x14ac:dyDescent="0.2">
      <c r="F2" s="39" t="s">
        <v>339</v>
      </c>
      <c r="G2" s="21"/>
      <c r="H2" s="20"/>
    </row>
    <row r="3" spans="1:8" ht="12.75" hidden="1" customHeight="1" x14ac:dyDescent="0.2">
      <c r="C3" s="18"/>
      <c r="D3" s="440"/>
      <c r="E3" s="440"/>
      <c r="F3" s="21"/>
      <c r="G3" s="21"/>
      <c r="H3" s="20"/>
    </row>
    <row r="4" spans="1:8" ht="15.75" x14ac:dyDescent="0.2">
      <c r="C4" s="22" t="s">
        <v>142</v>
      </c>
      <c r="D4" s="441"/>
      <c r="E4" s="441"/>
      <c r="F4" s="95" t="str">
        <f>'Selection Sheet'!B8</f>
        <v>England</v>
      </c>
      <c r="G4" s="20"/>
      <c r="H4" s="20"/>
    </row>
    <row r="5" spans="1:8" x14ac:dyDescent="0.2">
      <c r="C5" s="23" t="s">
        <v>143</v>
      </c>
      <c r="D5" s="386"/>
      <c r="E5" s="386"/>
      <c r="F5" s="101" t="str">
        <f>'Selection Sheet'!$B$11</f>
        <v>ENG</v>
      </c>
    </row>
    <row r="6" spans="1:8" hidden="1" x14ac:dyDescent="0.2">
      <c r="C6" s="23"/>
      <c r="D6" s="386"/>
      <c r="E6" s="386"/>
      <c r="F6" s="101"/>
    </row>
    <row r="7" spans="1:8" hidden="1" x14ac:dyDescent="0.2">
      <c r="F7" s="25"/>
      <c r="G7" s="25"/>
      <c r="H7" s="24"/>
    </row>
    <row r="8" spans="1:8" s="93" customFormat="1" x14ac:dyDescent="0.2">
      <c r="A8" s="96"/>
      <c r="B8" s="96"/>
      <c r="C8" s="94" t="s">
        <v>147</v>
      </c>
      <c r="F8" s="114" t="s">
        <v>340</v>
      </c>
      <c r="G8" s="115" t="s">
        <v>341</v>
      </c>
      <c r="H8" s="164" t="s">
        <v>341</v>
      </c>
    </row>
    <row r="9" spans="1:8" s="96" customFormat="1" x14ac:dyDescent="0.2">
      <c r="B9" s="97"/>
      <c r="C9" s="113"/>
      <c r="D9" s="442"/>
      <c r="E9" s="442"/>
      <c r="F9" s="137"/>
      <c r="G9" s="138"/>
      <c r="H9" s="159" t="s">
        <v>340</v>
      </c>
    </row>
    <row r="10" spans="1:8" ht="60" customHeight="1" x14ac:dyDescent="0.2">
      <c r="B10" s="235"/>
      <c r="C10" s="236"/>
      <c r="D10" s="443"/>
      <c r="E10" s="443"/>
      <c r="F10" s="58" t="s">
        <v>342</v>
      </c>
      <c r="G10" s="59" t="s">
        <v>343</v>
      </c>
      <c r="H10" s="60" t="s">
        <v>344</v>
      </c>
    </row>
    <row r="11" spans="1:8" hidden="1" x14ac:dyDescent="0.2">
      <c r="A11" s="248">
        <f>DATE(LEFT(D11,4)+IF(E11&lt;4,1,0),E11,1)</f>
        <v>40634</v>
      </c>
      <c r="B11" s="45" t="s">
        <v>166</v>
      </c>
      <c r="C11" s="132" t="s">
        <v>167</v>
      </c>
      <c r="D11" s="45" t="str">
        <f>IF(B11="",D10,LEFT(B11,7))</f>
        <v>2011-12</v>
      </c>
      <c r="E11" s="444">
        <f>MONTH(1&amp;LEFT(C11,3))</f>
        <v>4</v>
      </c>
      <c r="F11" s="153" t="s">
        <v>80</v>
      </c>
      <c r="G11" s="156" t="s">
        <v>80</v>
      </c>
      <c r="H11" s="125" t="s">
        <v>80</v>
      </c>
    </row>
    <row r="12" spans="1:8" hidden="1" x14ac:dyDescent="0.2">
      <c r="A12" s="248">
        <f t="shared" ref="A12:A22" si="0">DATE(LEFT(D12,4)+IF(E12&lt;4,1,0),E12,1)</f>
        <v>40664</v>
      </c>
      <c r="B12" s="27"/>
      <c r="C12" s="26" t="s">
        <v>168</v>
      </c>
      <c r="D12" s="27" t="str">
        <f t="shared" ref="D12:D22" si="1">IF(B12="",D11,LEFT(B12,7))</f>
        <v>2011-12</v>
      </c>
      <c r="E12" s="445">
        <f t="shared" ref="E12:E22" si="2">MONTH(1&amp;LEFT(C12,3))</f>
        <v>5</v>
      </c>
      <c r="F12" s="153" t="s">
        <v>80</v>
      </c>
      <c r="G12" s="156" t="s">
        <v>80</v>
      </c>
      <c r="H12" s="125" t="s">
        <v>80</v>
      </c>
    </row>
    <row r="13" spans="1:8" hidden="1" x14ac:dyDescent="0.2">
      <c r="A13" s="248">
        <f t="shared" si="0"/>
        <v>40695</v>
      </c>
      <c r="B13" s="27"/>
      <c r="C13" s="26" t="s">
        <v>169</v>
      </c>
      <c r="D13" s="27" t="str">
        <f t="shared" si="1"/>
        <v>2011-12</v>
      </c>
      <c r="E13" s="445">
        <f t="shared" si="2"/>
        <v>6</v>
      </c>
      <c r="F13" s="153" t="s">
        <v>80</v>
      </c>
      <c r="G13" s="156" t="s">
        <v>80</v>
      </c>
      <c r="H13" s="125" t="s">
        <v>80</v>
      </c>
    </row>
    <row r="14" spans="1:8" hidden="1" x14ac:dyDescent="0.2">
      <c r="A14" s="248">
        <f t="shared" si="0"/>
        <v>40725</v>
      </c>
      <c r="B14" s="27"/>
      <c r="C14" s="26" t="s">
        <v>170</v>
      </c>
      <c r="D14" s="27" t="str">
        <f t="shared" si="1"/>
        <v>2011-12</v>
      </c>
      <c r="E14" s="445">
        <f t="shared" si="2"/>
        <v>7</v>
      </c>
      <c r="F14" s="153" t="s">
        <v>80</v>
      </c>
      <c r="G14" s="156" t="s">
        <v>80</v>
      </c>
      <c r="H14" s="125" t="s">
        <v>80</v>
      </c>
    </row>
    <row r="15" spans="1:8" hidden="1" x14ac:dyDescent="0.2">
      <c r="A15" s="248">
        <f t="shared" si="0"/>
        <v>40756</v>
      </c>
      <c r="B15" s="27"/>
      <c r="C15" s="26" t="s">
        <v>171</v>
      </c>
      <c r="D15" s="27" t="str">
        <f t="shared" si="1"/>
        <v>2011-12</v>
      </c>
      <c r="E15" s="445">
        <f t="shared" si="2"/>
        <v>8</v>
      </c>
      <c r="F15" s="153" t="s">
        <v>80</v>
      </c>
      <c r="G15" s="156" t="s">
        <v>80</v>
      </c>
      <c r="H15" s="125" t="s">
        <v>80</v>
      </c>
    </row>
    <row r="16" spans="1:8" hidden="1" x14ac:dyDescent="0.2">
      <c r="A16" s="248">
        <f t="shared" si="0"/>
        <v>40787</v>
      </c>
      <c r="B16" s="27"/>
      <c r="C16" s="26" t="s">
        <v>172</v>
      </c>
      <c r="D16" s="27" t="str">
        <f t="shared" si="1"/>
        <v>2011-12</v>
      </c>
      <c r="E16" s="445">
        <f t="shared" si="2"/>
        <v>9</v>
      </c>
      <c r="F16" s="153" t="s">
        <v>80</v>
      </c>
      <c r="G16" s="156" t="s">
        <v>80</v>
      </c>
      <c r="H16" s="125" t="s">
        <v>80</v>
      </c>
    </row>
    <row r="17" spans="1:8" hidden="1" x14ac:dyDescent="0.2">
      <c r="A17" s="248">
        <f t="shared" si="0"/>
        <v>40817</v>
      </c>
      <c r="B17" s="27"/>
      <c r="C17" s="26" t="s">
        <v>173</v>
      </c>
      <c r="D17" s="27" t="str">
        <f t="shared" si="1"/>
        <v>2011-12</v>
      </c>
      <c r="E17" s="445">
        <f t="shared" si="2"/>
        <v>10</v>
      </c>
      <c r="F17" s="153" t="s">
        <v>80</v>
      </c>
      <c r="G17" s="156" t="s">
        <v>80</v>
      </c>
      <c r="H17" s="125" t="s">
        <v>80</v>
      </c>
    </row>
    <row r="18" spans="1:8" hidden="1" x14ac:dyDescent="0.2">
      <c r="A18" s="248">
        <f t="shared" si="0"/>
        <v>40848</v>
      </c>
      <c r="B18" s="27"/>
      <c r="C18" s="26" t="s">
        <v>174</v>
      </c>
      <c r="D18" s="27" t="str">
        <f t="shared" si="1"/>
        <v>2011-12</v>
      </c>
      <c r="E18" s="445">
        <f t="shared" si="2"/>
        <v>11</v>
      </c>
      <c r="F18" s="153" t="s">
        <v>80</v>
      </c>
      <c r="G18" s="156" t="s">
        <v>80</v>
      </c>
      <c r="H18" s="125" t="s">
        <v>80</v>
      </c>
    </row>
    <row r="19" spans="1:8" hidden="1" x14ac:dyDescent="0.2">
      <c r="A19" s="248">
        <f t="shared" si="0"/>
        <v>40878</v>
      </c>
      <c r="B19" s="27"/>
      <c r="C19" s="26" t="s">
        <v>175</v>
      </c>
      <c r="D19" s="27" t="str">
        <f t="shared" si="1"/>
        <v>2011-12</v>
      </c>
      <c r="E19" s="445">
        <f t="shared" si="2"/>
        <v>12</v>
      </c>
      <c r="F19" s="153" t="s">
        <v>80</v>
      </c>
      <c r="G19" s="156" t="s">
        <v>80</v>
      </c>
      <c r="H19" s="125" t="s">
        <v>80</v>
      </c>
    </row>
    <row r="20" spans="1:8" hidden="1" x14ac:dyDescent="0.2">
      <c r="A20" s="248">
        <f t="shared" si="0"/>
        <v>40909</v>
      </c>
      <c r="B20" s="27"/>
      <c r="C20" s="26" t="s">
        <v>176</v>
      </c>
      <c r="D20" s="27" t="str">
        <f t="shared" si="1"/>
        <v>2011-12</v>
      </c>
      <c r="E20" s="445">
        <f t="shared" si="2"/>
        <v>1</v>
      </c>
      <c r="F20" s="153" t="s">
        <v>80</v>
      </c>
      <c r="G20" s="156" t="s">
        <v>80</v>
      </c>
      <c r="H20" s="125" t="s">
        <v>80</v>
      </c>
    </row>
    <row r="21" spans="1:8" hidden="1" x14ac:dyDescent="0.2">
      <c r="A21" s="248">
        <f t="shared" si="0"/>
        <v>40940</v>
      </c>
      <c r="B21" s="27"/>
      <c r="C21" s="26" t="s">
        <v>177</v>
      </c>
      <c r="D21" s="27" t="str">
        <f t="shared" si="1"/>
        <v>2011-12</v>
      </c>
      <c r="E21" s="445">
        <f t="shared" si="2"/>
        <v>2</v>
      </c>
      <c r="F21" s="153" t="s">
        <v>80</v>
      </c>
      <c r="G21" s="156" t="s">
        <v>80</v>
      </c>
      <c r="H21" s="125" t="s">
        <v>80</v>
      </c>
    </row>
    <row r="22" spans="1:8" hidden="1" x14ac:dyDescent="0.2">
      <c r="A22" s="248">
        <f t="shared" si="0"/>
        <v>40969</v>
      </c>
      <c r="B22" s="27"/>
      <c r="C22" s="26" t="s">
        <v>178</v>
      </c>
      <c r="D22" s="27" t="str">
        <f t="shared" si="1"/>
        <v>2011-12</v>
      </c>
      <c r="E22" s="445">
        <f t="shared" si="2"/>
        <v>3</v>
      </c>
      <c r="F22" s="153" t="s">
        <v>80</v>
      </c>
      <c r="G22" s="156" t="s">
        <v>80</v>
      </c>
      <c r="H22" s="125" t="s">
        <v>80</v>
      </c>
    </row>
    <row r="23" spans="1:8" hidden="1" x14ac:dyDescent="0.2">
      <c r="A23" s="248"/>
      <c r="B23" s="31"/>
      <c r="C23" s="32" t="s">
        <v>179</v>
      </c>
      <c r="D23" s="31"/>
      <c r="E23" s="446"/>
      <c r="F23" s="154" t="s">
        <v>80</v>
      </c>
      <c r="G23" s="157" t="s">
        <v>80</v>
      </c>
      <c r="H23" s="124" t="s">
        <v>80</v>
      </c>
    </row>
    <row r="24" spans="1:8" hidden="1" x14ac:dyDescent="0.2">
      <c r="A24" s="248">
        <f t="shared" ref="A24:A87" si="3">DATE(LEFT(D24,4)+IF(E24&lt;4,1,0),E24,1)</f>
        <v>41000</v>
      </c>
      <c r="B24" s="27" t="s">
        <v>180</v>
      </c>
      <c r="C24" s="26" t="s">
        <v>167</v>
      </c>
      <c r="D24" s="45" t="str">
        <f t="shared" ref="D24:D35" si="4">IF(B24="",D23,LEFT(B24,7))</f>
        <v>2012-13</v>
      </c>
      <c r="E24" s="444">
        <f t="shared" ref="E24:E87" si="5">MONTH(1&amp;LEFT(C24,3))</f>
        <v>4</v>
      </c>
      <c r="F24" s="153" t="s">
        <v>80</v>
      </c>
      <c r="G24" s="156" t="s">
        <v>80</v>
      </c>
      <c r="H24" s="125" t="s">
        <v>80</v>
      </c>
    </row>
    <row r="25" spans="1:8" hidden="1" x14ac:dyDescent="0.2">
      <c r="A25" s="248">
        <f t="shared" si="3"/>
        <v>41030</v>
      </c>
      <c r="B25" s="28"/>
      <c r="C25" s="26" t="s">
        <v>168</v>
      </c>
      <c r="D25" s="27" t="str">
        <f t="shared" si="4"/>
        <v>2012-13</v>
      </c>
      <c r="E25" s="445">
        <f t="shared" si="5"/>
        <v>5</v>
      </c>
      <c r="F25" s="153" t="s">
        <v>80</v>
      </c>
      <c r="G25" s="156" t="s">
        <v>80</v>
      </c>
      <c r="H25" s="125" t="s">
        <v>80</v>
      </c>
    </row>
    <row r="26" spans="1:8" hidden="1" x14ac:dyDescent="0.2">
      <c r="A26" s="248">
        <f t="shared" si="3"/>
        <v>41061</v>
      </c>
      <c r="B26" s="28"/>
      <c r="C26" s="26" t="s">
        <v>169</v>
      </c>
      <c r="D26" s="27" t="str">
        <f t="shared" si="4"/>
        <v>2012-13</v>
      </c>
      <c r="E26" s="445">
        <f t="shared" si="5"/>
        <v>6</v>
      </c>
      <c r="F26" s="153" t="s">
        <v>80</v>
      </c>
      <c r="G26" s="156" t="s">
        <v>80</v>
      </c>
      <c r="H26" s="125" t="s">
        <v>80</v>
      </c>
    </row>
    <row r="27" spans="1:8" hidden="1" x14ac:dyDescent="0.2">
      <c r="A27" s="248">
        <f t="shared" si="3"/>
        <v>41091</v>
      </c>
      <c r="B27" s="28"/>
      <c r="C27" s="26" t="s">
        <v>170</v>
      </c>
      <c r="D27" s="27" t="str">
        <f t="shared" si="4"/>
        <v>2012-13</v>
      </c>
      <c r="E27" s="445">
        <f t="shared" si="5"/>
        <v>7</v>
      </c>
      <c r="F27" s="153" t="s">
        <v>80</v>
      </c>
      <c r="G27" s="156" t="s">
        <v>80</v>
      </c>
      <c r="H27" s="125" t="s">
        <v>80</v>
      </c>
    </row>
    <row r="28" spans="1:8" hidden="1" x14ac:dyDescent="0.2">
      <c r="A28" s="248">
        <f t="shared" si="3"/>
        <v>41122</v>
      </c>
      <c r="B28" s="28"/>
      <c r="C28" s="26" t="s">
        <v>171</v>
      </c>
      <c r="D28" s="27" t="str">
        <f t="shared" si="4"/>
        <v>2012-13</v>
      </c>
      <c r="E28" s="445">
        <f t="shared" si="5"/>
        <v>8</v>
      </c>
      <c r="F28" s="153" t="s">
        <v>80</v>
      </c>
      <c r="G28" s="156" t="s">
        <v>80</v>
      </c>
      <c r="H28" s="125" t="s">
        <v>80</v>
      </c>
    </row>
    <row r="29" spans="1:8" hidden="1" x14ac:dyDescent="0.2">
      <c r="A29" s="248">
        <f t="shared" si="3"/>
        <v>41153</v>
      </c>
      <c r="B29" s="28"/>
      <c r="C29" s="26" t="s">
        <v>172</v>
      </c>
      <c r="D29" s="27" t="str">
        <f t="shared" si="4"/>
        <v>2012-13</v>
      </c>
      <c r="E29" s="445">
        <f t="shared" si="5"/>
        <v>9</v>
      </c>
      <c r="F29" s="153" t="s">
        <v>80</v>
      </c>
      <c r="G29" s="156" t="s">
        <v>80</v>
      </c>
      <c r="H29" s="125" t="s">
        <v>80</v>
      </c>
    </row>
    <row r="30" spans="1:8" hidden="1" x14ac:dyDescent="0.2">
      <c r="A30" s="248">
        <f t="shared" si="3"/>
        <v>41183</v>
      </c>
      <c r="B30" s="28"/>
      <c r="C30" s="26" t="s">
        <v>173</v>
      </c>
      <c r="D30" s="27" t="str">
        <f t="shared" si="4"/>
        <v>2012-13</v>
      </c>
      <c r="E30" s="445">
        <f t="shared" si="5"/>
        <v>10</v>
      </c>
      <c r="F30" s="153" t="s">
        <v>80</v>
      </c>
      <c r="G30" s="156" t="s">
        <v>80</v>
      </c>
      <c r="H30" s="125" t="s">
        <v>80</v>
      </c>
    </row>
    <row r="31" spans="1:8" hidden="1" x14ac:dyDescent="0.2">
      <c r="A31" s="248">
        <f t="shared" si="3"/>
        <v>41214</v>
      </c>
      <c r="B31" s="28"/>
      <c r="C31" s="26" t="s">
        <v>174</v>
      </c>
      <c r="D31" s="27" t="str">
        <f t="shared" si="4"/>
        <v>2012-13</v>
      </c>
      <c r="E31" s="445">
        <f t="shared" si="5"/>
        <v>11</v>
      </c>
      <c r="F31" s="153" t="s">
        <v>80</v>
      </c>
      <c r="G31" s="156" t="s">
        <v>80</v>
      </c>
      <c r="H31" s="125" t="s">
        <v>80</v>
      </c>
    </row>
    <row r="32" spans="1:8" hidden="1" x14ac:dyDescent="0.2">
      <c r="A32" s="248">
        <f t="shared" si="3"/>
        <v>41244</v>
      </c>
      <c r="B32" s="28"/>
      <c r="C32" s="26" t="s">
        <v>175</v>
      </c>
      <c r="D32" s="27" t="str">
        <f t="shared" si="4"/>
        <v>2012-13</v>
      </c>
      <c r="E32" s="445">
        <f t="shared" si="5"/>
        <v>12</v>
      </c>
      <c r="F32" s="153" t="s">
        <v>80</v>
      </c>
      <c r="G32" s="156" t="s">
        <v>80</v>
      </c>
      <c r="H32" s="125" t="s">
        <v>80</v>
      </c>
    </row>
    <row r="33" spans="1:8" hidden="1" x14ac:dyDescent="0.2">
      <c r="A33" s="248">
        <f t="shared" si="3"/>
        <v>41275</v>
      </c>
      <c r="B33" s="28"/>
      <c r="C33" s="26" t="s">
        <v>176</v>
      </c>
      <c r="D33" s="27" t="str">
        <f t="shared" si="4"/>
        <v>2012-13</v>
      </c>
      <c r="E33" s="445">
        <f t="shared" si="5"/>
        <v>1</v>
      </c>
      <c r="F33" s="153" t="s">
        <v>80</v>
      </c>
      <c r="G33" s="156" t="s">
        <v>80</v>
      </c>
      <c r="H33" s="125" t="s">
        <v>80</v>
      </c>
    </row>
    <row r="34" spans="1:8" hidden="1" x14ac:dyDescent="0.2">
      <c r="A34" s="248">
        <f t="shared" si="3"/>
        <v>41306</v>
      </c>
      <c r="B34" s="28"/>
      <c r="C34" s="26" t="s">
        <v>177</v>
      </c>
      <c r="D34" s="27" t="str">
        <f t="shared" si="4"/>
        <v>2012-13</v>
      </c>
      <c r="E34" s="445">
        <f t="shared" si="5"/>
        <v>2</v>
      </c>
      <c r="F34" s="153" t="s">
        <v>80</v>
      </c>
      <c r="G34" s="156" t="s">
        <v>80</v>
      </c>
      <c r="H34" s="125" t="s">
        <v>80</v>
      </c>
    </row>
    <row r="35" spans="1:8" hidden="1" x14ac:dyDescent="0.2">
      <c r="A35" s="248">
        <f t="shared" si="3"/>
        <v>41334</v>
      </c>
      <c r="B35" s="28"/>
      <c r="C35" s="26" t="s">
        <v>178</v>
      </c>
      <c r="D35" s="27" t="str">
        <f t="shared" si="4"/>
        <v>2012-13</v>
      </c>
      <c r="E35" s="445">
        <f t="shared" si="5"/>
        <v>3</v>
      </c>
      <c r="F35" s="153" t="s">
        <v>80</v>
      </c>
      <c r="G35" s="156" t="s">
        <v>80</v>
      </c>
      <c r="H35" s="125" t="s">
        <v>80</v>
      </c>
    </row>
    <row r="36" spans="1:8" hidden="1" x14ac:dyDescent="0.2">
      <c r="A36" s="248"/>
      <c r="B36" s="29"/>
      <c r="C36" s="33" t="s">
        <v>181</v>
      </c>
      <c r="D36" s="31"/>
      <c r="E36" s="446"/>
      <c r="F36" s="154" t="s">
        <v>80</v>
      </c>
      <c r="G36" s="157" t="s">
        <v>80</v>
      </c>
      <c r="H36" s="124" t="s">
        <v>80</v>
      </c>
    </row>
    <row r="37" spans="1:8" hidden="1" x14ac:dyDescent="0.2">
      <c r="A37" s="248">
        <f>DATE(LEFT(D37,4)+IF(E37&lt;4,1,0),E37,1)</f>
        <v>41365</v>
      </c>
      <c r="B37" s="27" t="s">
        <v>182</v>
      </c>
      <c r="C37" s="26" t="s">
        <v>167</v>
      </c>
      <c r="D37" s="45" t="str">
        <f t="shared" ref="D37:D48" si="6">IF(B37="",D36,LEFT(B37,7))</f>
        <v>2013-14</v>
      </c>
      <c r="E37" s="444">
        <f>MONTH(1&amp;LEFT(C37,3))</f>
        <v>4</v>
      </c>
      <c r="F37" s="153" t="s">
        <v>80</v>
      </c>
      <c r="G37" s="156" t="s">
        <v>80</v>
      </c>
      <c r="H37" s="125" t="s">
        <v>80</v>
      </c>
    </row>
    <row r="38" spans="1:8" hidden="1" x14ac:dyDescent="0.2">
      <c r="A38" s="248">
        <f t="shared" si="3"/>
        <v>41395</v>
      </c>
      <c r="B38" s="28"/>
      <c r="C38" s="26" t="s">
        <v>168</v>
      </c>
      <c r="D38" s="27" t="str">
        <f t="shared" si="6"/>
        <v>2013-14</v>
      </c>
      <c r="E38" s="445">
        <f t="shared" si="5"/>
        <v>5</v>
      </c>
      <c r="F38" s="153" t="s">
        <v>80</v>
      </c>
      <c r="G38" s="156" t="s">
        <v>80</v>
      </c>
      <c r="H38" s="125" t="s">
        <v>80</v>
      </c>
    </row>
    <row r="39" spans="1:8" hidden="1" x14ac:dyDescent="0.2">
      <c r="A39" s="248">
        <f t="shared" si="3"/>
        <v>41426</v>
      </c>
      <c r="B39" s="28"/>
      <c r="C39" s="26" t="s">
        <v>169</v>
      </c>
      <c r="D39" s="27" t="str">
        <f t="shared" si="6"/>
        <v>2013-14</v>
      </c>
      <c r="E39" s="445">
        <f t="shared" si="5"/>
        <v>6</v>
      </c>
      <c r="F39" s="153" t="s">
        <v>80</v>
      </c>
      <c r="G39" s="156" t="s">
        <v>80</v>
      </c>
      <c r="H39" s="125" t="s">
        <v>80</v>
      </c>
    </row>
    <row r="40" spans="1:8" hidden="1" x14ac:dyDescent="0.2">
      <c r="A40" s="248">
        <f t="shared" si="3"/>
        <v>41456</v>
      </c>
      <c r="B40" s="28"/>
      <c r="C40" s="26" t="s">
        <v>170</v>
      </c>
      <c r="D40" s="27" t="str">
        <f t="shared" si="6"/>
        <v>2013-14</v>
      </c>
      <c r="E40" s="445">
        <f t="shared" si="5"/>
        <v>7</v>
      </c>
      <c r="F40" s="153" t="s">
        <v>80</v>
      </c>
      <c r="G40" s="156" t="s">
        <v>80</v>
      </c>
      <c r="H40" s="125" t="s">
        <v>80</v>
      </c>
    </row>
    <row r="41" spans="1:8" hidden="1" x14ac:dyDescent="0.2">
      <c r="A41" s="248">
        <f t="shared" si="3"/>
        <v>41487</v>
      </c>
      <c r="B41" s="28"/>
      <c r="C41" s="26" t="s">
        <v>171</v>
      </c>
      <c r="D41" s="27" t="str">
        <f t="shared" si="6"/>
        <v>2013-14</v>
      </c>
      <c r="E41" s="445">
        <f t="shared" si="5"/>
        <v>8</v>
      </c>
      <c r="F41" s="153" t="s">
        <v>80</v>
      </c>
      <c r="G41" s="156" t="s">
        <v>80</v>
      </c>
      <c r="H41" s="125" t="s">
        <v>80</v>
      </c>
    </row>
    <row r="42" spans="1:8" hidden="1" x14ac:dyDescent="0.2">
      <c r="A42" s="248">
        <f t="shared" si="3"/>
        <v>41518</v>
      </c>
      <c r="B42" s="28"/>
      <c r="C42" s="26" t="s">
        <v>172</v>
      </c>
      <c r="D42" s="27" t="str">
        <f t="shared" si="6"/>
        <v>2013-14</v>
      </c>
      <c r="E42" s="445">
        <f t="shared" si="5"/>
        <v>9</v>
      </c>
      <c r="F42" s="153" t="s">
        <v>80</v>
      </c>
      <c r="G42" s="156" t="s">
        <v>80</v>
      </c>
      <c r="H42" s="125" t="s">
        <v>80</v>
      </c>
    </row>
    <row r="43" spans="1:8" hidden="1" x14ac:dyDescent="0.2">
      <c r="A43" s="248">
        <f t="shared" si="3"/>
        <v>41548</v>
      </c>
      <c r="B43" s="28"/>
      <c r="C43" s="26" t="s">
        <v>173</v>
      </c>
      <c r="D43" s="27" t="str">
        <f t="shared" si="6"/>
        <v>2013-14</v>
      </c>
      <c r="E43" s="445">
        <f t="shared" si="5"/>
        <v>10</v>
      </c>
      <c r="F43" s="153" t="s">
        <v>80</v>
      </c>
      <c r="G43" s="156" t="s">
        <v>80</v>
      </c>
      <c r="H43" s="125" t="s">
        <v>80</v>
      </c>
    </row>
    <row r="44" spans="1:8" hidden="1" x14ac:dyDescent="0.2">
      <c r="A44" s="248">
        <f t="shared" si="3"/>
        <v>41579</v>
      </c>
      <c r="B44" s="28"/>
      <c r="C44" s="26" t="s">
        <v>174</v>
      </c>
      <c r="D44" s="27" t="str">
        <f t="shared" si="6"/>
        <v>2013-14</v>
      </c>
      <c r="E44" s="445">
        <f t="shared" si="5"/>
        <v>11</v>
      </c>
      <c r="F44" s="153" t="s">
        <v>80</v>
      </c>
      <c r="G44" s="156" t="s">
        <v>80</v>
      </c>
      <c r="H44" s="125" t="s">
        <v>80</v>
      </c>
    </row>
    <row r="45" spans="1:8" hidden="1" x14ac:dyDescent="0.2">
      <c r="A45" s="248">
        <f t="shared" si="3"/>
        <v>41609</v>
      </c>
      <c r="B45" s="28"/>
      <c r="C45" s="26" t="s">
        <v>175</v>
      </c>
      <c r="D45" s="27" t="str">
        <f t="shared" si="6"/>
        <v>2013-14</v>
      </c>
      <c r="E45" s="445">
        <f t="shared" si="5"/>
        <v>12</v>
      </c>
      <c r="F45" s="153" t="s">
        <v>80</v>
      </c>
      <c r="G45" s="156" t="s">
        <v>80</v>
      </c>
      <c r="H45" s="125" t="s">
        <v>80</v>
      </c>
    </row>
    <row r="46" spans="1:8" hidden="1" x14ac:dyDescent="0.2">
      <c r="A46" s="248">
        <f t="shared" si="3"/>
        <v>41640</v>
      </c>
      <c r="B46" s="28"/>
      <c r="C46" s="26" t="s">
        <v>176</v>
      </c>
      <c r="D46" s="27" t="str">
        <f t="shared" si="6"/>
        <v>2013-14</v>
      </c>
      <c r="E46" s="445">
        <f t="shared" si="5"/>
        <v>1</v>
      </c>
      <c r="F46" s="153" t="s">
        <v>80</v>
      </c>
      <c r="G46" s="156" t="s">
        <v>80</v>
      </c>
      <c r="H46" s="125" t="s">
        <v>80</v>
      </c>
    </row>
    <row r="47" spans="1:8" hidden="1" x14ac:dyDescent="0.2">
      <c r="A47" s="248">
        <f t="shared" si="3"/>
        <v>41671</v>
      </c>
      <c r="B47" s="28"/>
      <c r="C47" s="26" t="s">
        <v>177</v>
      </c>
      <c r="D47" s="27" t="str">
        <f t="shared" si="6"/>
        <v>2013-14</v>
      </c>
      <c r="E47" s="445">
        <f t="shared" si="5"/>
        <v>2</v>
      </c>
      <c r="F47" s="153" t="s">
        <v>80</v>
      </c>
      <c r="G47" s="156" t="s">
        <v>80</v>
      </c>
      <c r="H47" s="125" t="s">
        <v>80</v>
      </c>
    </row>
    <row r="48" spans="1:8" hidden="1" x14ac:dyDescent="0.2">
      <c r="A48" s="248">
        <f t="shared" si="3"/>
        <v>41699</v>
      </c>
      <c r="B48" s="28"/>
      <c r="C48" s="26" t="s">
        <v>178</v>
      </c>
      <c r="D48" s="27" t="str">
        <f t="shared" si="6"/>
        <v>2013-14</v>
      </c>
      <c r="E48" s="445">
        <f t="shared" si="5"/>
        <v>3</v>
      </c>
      <c r="F48" s="153" t="s">
        <v>80</v>
      </c>
      <c r="G48" s="156" t="s">
        <v>80</v>
      </c>
      <c r="H48" s="125" t="s">
        <v>80</v>
      </c>
    </row>
    <row r="49" spans="1:8" hidden="1" x14ac:dyDescent="0.2">
      <c r="A49" s="248"/>
      <c r="B49" s="29"/>
      <c r="C49" s="30" t="s">
        <v>183</v>
      </c>
      <c r="D49" s="31"/>
      <c r="E49" s="446"/>
      <c r="F49" s="154" t="s">
        <v>80</v>
      </c>
      <c r="G49" s="157" t="s">
        <v>80</v>
      </c>
      <c r="H49" s="124" t="s">
        <v>80</v>
      </c>
    </row>
    <row r="50" spans="1:8" hidden="1" x14ac:dyDescent="0.2">
      <c r="A50" s="248">
        <f>DATE(LEFT(D50,4)+IF(E50&lt;4,1,0),E50,1)</f>
        <v>41730</v>
      </c>
      <c r="B50" s="27" t="s">
        <v>184</v>
      </c>
      <c r="C50" s="26" t="s">
        <v>167</v>
      </c>
      <c r="D50" s="45" t="str">
        <f t="shared" ref="D50:D61" si="7">IF(B50="",D49,LEFT(B50,7))</f>
        <v>2014-15</v>
      </c>
      <c r="E50" s="444">
        <f>MONTH(1&amp;LEFT(C50,3))</f>
        <v>4</v>
      </c>
      <c r="F50" s="153" t="s">
        <v>80</v>
      </c>
      <c r="G50" s="156" t="s">
        <v>80</v>
      </c>
      <c r="H50" s="125" t="s">
        <v>80</v>
      </c>
    </row>
    <row r="51" spans="1:8" hidden="1" x14ac:dyDescent="0.2">
      <c r="A51" s="248">
        <f t="shared" si="3"/>
        <v>41760</v>
      </c>
      <c r="B51" s="27"/>
      <c r="C51" s="26" t="s">
        <v>168</v>
      </c>
      <c r="D51" s="27" t="str">
        <f t="shared" si="7"/>
        <v>2014-15</v>
      </c>
      <c r="E51" s="445">
        <f t="shared" si="5"/>
        <v>5</v>
      </c>
      <c r="F51" s="153" t="s">
        <v>80</v>
      </c>
      <c r="G51" s="156" t="s">
        <v>80</v>
      </c>
      <c r="H51" s="125" t="s">
        <v>80</v>
      </c>
    </row>
    <row r="52" spans="1:8" hidden="1" x14ac:dyDescent="0.2">
      <c r="A52" s="248">
        <f t="shared" si="3"/>
        <v>41791</v>
      </c>
      <c r="B52" s="27"/>
      <c r="C52" s="26" t="s">
        <v>169</v>
      </c>
      <c r="D52" s="27" t="str">
        <f t="shared" si="7"/>
        <v>2014-15</v>
      </c>
      <c r="E52" s="445">
        <f t="shared" si="5"/>
        <v>6</v>
      </c>
      <c r="F52" s="153" t="s">
        <v>80</v>
      </c>
      <c r="G52" s="156" t="s">
        <v>80</v>
      </c>
      <c r="H52" s="125" t="s">
        <v>80</v>
      </c>
    </row>
    <row r="53" spans="1:8" hidden="1" x14ac:dyDescent="0.2">
      <c r="A53" s="248">
        <f t="shared" si="3"/>
        <v>41821</v>
      </c>
      <c r="B53" s="27"/>
      <c r="C53" s="26" t="s">
        <v>170</v>
      </c>
      <c r="D53" s="27" t="str">
        <f t="shared" si="7"/>
        <v>2014-15</v>
      </c>
      <c r="E53" s="445">
        <f t="shared" si="5"/>
        <v>7</v>
      </c>
      <c r="F53" s="153" t="s">
        <v>80</v>
      </c>
      <c r="G53" s="156" t="s">
        <v>80</v>
      </c>
      <c r="H53" s="125" t="s">
        <v>80</v>
      </c>
    </row>
    <row r="54" spans="1:8" hidden="1" x14ac:dyDescent="0.2">
      <c r="A54" s="248">
        <f t="shared" si="3"/>
        <v>41852</v>
      </c>
      <c r="B54" s="27"/>
      <c r="C54" s="26" t="s">
        <v>171</v>
      </c>
      <c r="D54" s="27" t="str">
        <f t="shared" si="7"/>
        <v>2014-15</v>
      </c>
      <c r="E54" s="445">
        <f t="shared" si="5"/>
        <v>8</v>
      </c>
      <c r="F54" s="153" t="s">
        <v>80</v>
      </c>
      <c r="G54" s="156" t="s">
        <v>80</v>
      </c>
      <c r="H54" s="125" t="s">
        <v>80</v>
      </c>
    </row>
    <row r="55" spans="1:8" hidden="1" x14ac:dyDescent="0.2">
      <c r="A55" s="248">
        <f t="shared" si="3"/>
        <v>41883</v>
      </c>
      <c r="B55" s="27"/>
      <c r="C55" s="26" t="s">
        <v>172</v>
      </c>
      <c r="D55" s="27" t="str">
        <f t="shared" si="7"/>
        <v>2014-15</v>
      </c>
      <c r="E55" s="445">
        <f t="shared" si="5"/>
        <v>9</v>
      </c>
      <c r="F55" s="153" t="s">
        <v>80</v>
      </c>
      <c r="G55" s="156" t="s">
        <v>80</v>
      </c>
      <c r="H55" s="125" t="s">
        <v>80</v>
      </c>
    </row>
    <row r="56" spans="1:8" hidden="1" x14ac:dyDescent="0.2">
      <c r="A56" s="248">
        <f t="shared" si="3"/>
        <v>41913</v>
      </c>
      <c r="B56" s="27"/>
      <c r="C56" s="26" t="s">
        <v>173</v>
      </c>
      <c r="D56" s="27" t="str">
        <f t="shared" si="7"/>
        <v>2014-15</v>
      </c>
      <c r="E56" s="445">
        <f t="shared" si="5"/>
        <v>10</v>
      </c>
      <c r="F56" s="153" t="s">
        <v>80</v>
      </c>
      <c r="G56" s="156" t="s">
        <v>80</v>
      </c>
      <c r="H56" s="125" t="s">
        <v>80</v>
      </c>
    </row>
    <row r="57" spans="1:8" hidden="1" x14ac:dyDescent="0.2">
      <c r="A57" s="248">
        <f t="shared" si="3"/>
        <v>41944</v>
      </c>
      <c r="B57" s="27"/>
      <c r="C57" s="26" t="s">
        <v>174</v>
      </c>
      <c r="D57" s="27" t="str">
        <f t="shared" si="7"/>
        <v>2014-15</v>
      </c>
      <c r="E57" s="445">
        <f t="shared" si="5"/>
        <v>11</v>
      </c>
      <c r="F57" s="153" t="s">
        <v>80</v>
      </c>
      <c r="G57" s="156" t="s">
        <v>80</v>
      </c>
      <c r="H57" s="125" t="s">
        <v>80</v>
      </c>
    </row>
    <row r="58" spans="1:8" hidden="1" x14ac:dyDescent="0.2">
      <c r="A58" s="248">
        <f t="shared" si="3"/>
        <v>41974</v>
      </c>
      <c r="B58" s="27"/>
      <c r="C58" s="26" t="s">
        <v>175</v>
      </c>
      <c r="D58" s="27" t="str">
        <f t="shared" si="7"/>
        <v>2014-15</v>
      </c>
      <c r="E58" s="445">
        <f t="shared" si="5"/>
        <v>12</v>
      </c>
      <c r="F58" s="153" t="s">
        <v>80</v>
      </c>
      <c r="G58" s="156" t="s">
        <v>80</v>
      </c>
      <c r="H58" s="125" t="s">
        <v>80</v>
      </c>
    </row>
    <row r="59" spans="1:8" hidden="1" x14ac:dyDescent="0.2">
      <c r="A59" s="248">
        <f t="shared" si="3"/>
        <v>42005</v>
      </c>
      <c r="B59" s="27"/>
      <c r="C59" s="26" t="s">
        <v>176</v>
      </c>
      <c r="D59" s="27" t="str">
        <f t="shared" si="7"/>
        <v>2014-15</v>
      </c>
      <c r="E59" s="445">
        <f t="shared" si="5"/>
        <v>1</v>
      </c>
      <c r="F59" s="153" t="s">
        <v>80</v>
      </c>
      <c r="G59" s="156" t="s">
        <v>80</v>
      </c>
      <c r="H59" s="125" t="s">
        <v>80</v>
      </c>
    </row>
    <row r="60" spans="1:8" hidden="1" x14ac:dyDescent="0.2">
      <c r="A60" s="248">
        <f t="shared" si="3"/>
        <v>42036</v>
      </c>
      <c r="B60" s="27"/>
      <c r="C60" s="26" t="s">
        <v>177</v>
      </c>
      <c r="D60" s="27" t="str">
        <f t="shared" si="7"/>
        <v>2014-15</v>
      </c>
      <c r="E60" s="445">
        <f t="shared" si="5"/>
        <v>2</v>
      </c>
      <c r="F60" s="153" t="s">
        <v>80</v>
      </c>
      <c r="G60" s="156" t="s">
        <v>80</v>
      </c>
      <c r="H60" s="125" t="s">
        <v>80</v>
      </c>
    </row>
    <row r="61" spans="1:8" hidden="1" x14ac:dyDescent="0.2">
      <c r="A61" s="248">
        <f t="shared" si="3"/>
        <v>42064</v>
      </c>
      <c r="B61" s="27"/>
      <c r="C61" s="26" t="s">
        <v>178</v>
      </c>
      <c r="D61" s="27" t="str">
        <f t="shared" si="7"/>
        <v>2014-15</v>
      </c>
      <c r="E61" s="445">
        <f t="shared" si="5"/>
        <v>3</v>
      </c>
      <c r="F61" s="153" t="s">
        <v>80</v>
      </c>
      <c r="G61" s="156" t="s">
        <v>80</v>
      </c>
      <c r="H61" s="125" t="s">
        <v>80</v>
      </c>
    </row>
    <row r="62" spans="1:8" hidden="1" x14ac:dyDescent="0.2">
      <c r="A62" s="248"/>
      <c r="B62" s="31"/>
      <c r="C62" s="30" t="s">
        <v>185</v>
      </c>
      <c r="D62" s="31"/>
      <c r="E62" s="446"/>
      <c r="F62" s="154" t="s">
        <v>80</v>
      </c>
      <c r="G62" s="157" t="s">
        <v>80</v>
      </c>
      <c r="H62" s="124" t="s">
        <v>80</v>
      </c>
    </row>
    <row r="63" spans="1:8" hidden="1" x14ac:dyDescent="0.2">
      <c r="A63" s="248">
        <f>DATE(LEFT(D63,4)+IF(E63&lt;4,1,0),E63,1)</f>
        <v>42095</v>
      </c>
      <c r="B63" s="27" t="s">
        <v>186</v>
      </c>
      <c r="C63" s="26" t="s">
        <v>167</v>
      </c>
      <c r="D63" s="45" t="str">
        <f t="shared" ref="D63:D74" si="8">IF(B63="",D62,LEFT(B63,7))</f>
        <v>2015-16</v>
      </c>
      <c r="E63" s="444">
        <f>MONTH(1&amp;LEFT(C63,3))</f>
        <v>4</v>
      </c>
      <c r="F63" s="153" t="s">
        <v>80</v>
      </c>
      <c r="G63" s="156" t="s">
        <v>80</v>
      </c>
      <c r="H63" s="125" t="s">
        <v>80</v>
      </c>
    </row>
    <row r="64" spans="1:8" hidden="1" x14ac:dyDescent="0.2">
      <c r="A64" s="248">
        <f t="shared" si="3"/>
        <v>42125</v>
      </c>
      <c r="B64" s="27"/>
      <c r="C64" s="26" t="s">
        <v>168</v>
      </c>
      <c r="D64" s="27" t="str">
        <f t="shared" si="8"/>
        <v>2015-16</v>
      </c>
      <c r="E64" s="445">
        <f t="shared" si="5"/>
        <v>5</v>
      </c>
      <c r="F64" s="153" t="s">
        <v>80</v>
      </c>
      <c r="G64" s="156" t="s">
        <v>80</v>
      </c>
      <c r="H64" s="125" t="s">
        <v>80</v>
      </c>
    </row>
    <row r="65" spans="1:8" hidden="1" x14ac:dyDescent="0.2">
      <c r="A65" s="248">
        <f t="shared" si="3"/>
        <v>42156</v>
      </c>
      <c r="B65" s="27"/>
      <c r="C65" s="26" t="s">
        <v>169</v>
      </c>
      <c r="D65" s="27" t="str">
        <f t="shared" si="8"/>
        <v>2015-16</v>
      </c>
      <c r="E65" s="445">
        <f t="shared" si="5"/>
        <v>6</v>
      </c>
      <c r="F65" s="153" t="s">
        <v>80</v>
      </c>
      <c r="G65" s="156" t="s">
        <v>80</v>
      </c>
      <c r="H65" s="125" t="s">
        <v>80</v>
      </c>
    </row>
    <row r="66" spans="1:8" hidden="1" x14ac:dyDescent="0.2">
      <c r="A66" s="248">
        <f t="shared" si="3"/>
        <v>42186</v>
      </c>
      <c r="B66" s="27"/>
      <c r="C66" s="26" t="s">
        <v>170</v>
      </c>
      <c r="D66" s="27" t="str">
        <f t="shared" si="8"/>
        <v>2015-16</v>
      </c>
      <c r="E66" s="445">
        <f t="shared" si="5"/>
        <v>7</v>
      </c>
      <c r="F66" s="153" t="s">
        <v>80</v>
      </c>
      <c r="G66" s="156" t="s">
        <v>80</v>
      </c>
      <c r="H66" s="125" t="s">
        <v>80</v>
      </c>
    </row>
    <row r="67" spans="1:8" hidden="1" x14ac:dyDescent="0.2">
      <c r="A67" s="248">
        <f t="shared" si="3"/>
        <v>42217</v>
      </c>
      <c r="B67" s="27"/>
      <c r="C67" s="26" t="s">
        <v>171</v>
      </c>
      <c r="D67" s="27" t="str">
        <f t="shared" si="8"/>
        <v>2015-16</v>
      </c>
      <c r="E67" s="445">
        <f t="shared" si="5"/>
        <v>8</v>
      </c>
      <c r="F67" s="153" t="s">
        <v>80</v>
      </c>
      <c r="G67" s="156" t="s">
        <v>80</v>
      </c>
      <c r="H67" s="125" t="s">
        <v>80</v>
      </c>
    </row>
    <row r="68" spans="1:8" hidden="1" x14ac:dyDescent="0.2">
      <c r="A68" s="248">
        <f t="shared" si="3"/>
        <v>42248</v>
      </c>
      <c r="B68" s="27"/>
      <c r="C68" s="26" t="s">
        <v>172</v>
      </c>
      <c r="D68" s="27" t="str">
        <f t="shared" si="8"/>
        <v>2015-16</v>
      </c>
      <c r="E68" s="445">
        <f t="shared" si="5"/>
        <v>9</v>
      </c>
      <c r="F68" s="153" t="s">
        <v>80</v>
      </c>
      <c r="G68" s="156" t="s">
        <v>80</v>
      </c>
      <c r="H68" s="125" t="s">
        <v>80</v>
      </c>
    </row>
    <row r="69" spans="1:8" hidden="1" x14ac:dyDescent="0.2">
      <c r="A69" s="248">
        <f t="shared" si="3"/>
        <v>42278</v>
      </c>
      <c r="B69" s="27"/>
      <c r="C69" s="26" t="s">
        <v>173</v>
      </c>
      <c r="D69" s="27" t="str">
        <f t="shared" si="8"/>
        <v>2015-16</v>
      </c>
      <c r="E69" s="445">
        <f t="shared" si="5"/>
        <v>10</v>
      </c>
      <c r="F69" s="153" t="s">
        <v>80</v>
      </c>
      <c r="G69" s="156" t="s">
        <v>80</v>
      </c>
      <c r="H69" s="125" t="s">
        <v>80</v>
      </c>
    </row>
    <row r="70" spans="1:8" hidden="1" x14ac:dyDescent="0.2">
      <c r="A70" s="248">
        <f t="shared" si="3"/>
        <v>42309</v>
      </c>
      <c r="B70" s="27"/>
      <c r="C70" s="26" t="s">
        <v>174</v>
      </c>
      <c r="D70" s="27" t="str">
        <f t="shared" si="8"/>
        <v>2015-16</v>
      </c>
      <c r="E70" s="445">
        <f t="shared" si="5"/>
        <v>11</v>
      </c>
      <c r="F70" s="153" t="s">
        <v>80</v>
      </c>
      <c r="G70" s="156" t="s">
        <v>80</v>
      </c>
      <c r="H70" s="125" t="s">
        <v>80</v>
      </c>
    </row>
    <row r="71" spans="1:8" hidden="1" x14ac:dyDescent="0.2">
      <c r="A71" s="248">
        <f t="shared" si="3"/>
        <v>42339</v>
      </c>
      <c r="B71" s="27"/>
      <c r="C71" s="26" t="s">
        <v>175</v>
      </c>
      <c r="D71" s="27" t="str">
        <f t="shared" si="8"/>
        <v>2015-16</v>
      </c>
      <c r="E71" s="445">
        <f t="shared" si="5"/>
        <v>12</v>
      </c>
      <c r="F71" s="153" t="s">
        <v>80</v>
      </c>
      <c r="G71" s="156" t="s">
        <v>80</v>
      </c>
      <c r="H71" s="125" t="s">
        <v>80</v>
      </c>
    </row>
    <row r="72" spans="1:8" hidden="1" x14ac:dyDescent="0.2">
      <c r="A72" s="248">
        <f t="shared" si="3"/>
        <v>42370</v>
      </c>
      <c r="B72" s="27"/>
      <c r="C72" s="26" t="s">
        <v>176</v>
      </c>
      <c r="D72" s="27" t="str">
        <f t="shared" si="8"/>
        <v>2015-16</v>
      </c>
      <c r="E72" s="445">
        <f t="shared" si="5"/>
        <v>1</v>
      </c>
      <c r="F72" s="153" t="s">
        <v>80</v>
      </c>
      <c r="G72" s="156" t="s">
        <v>80</v>
      </c>
      <c r="H72" s="125" t="s">
        <v>80</v>
      </c>
    </row>
    <row r="73" spans="1:8" hidden="1" x14ac:dyDescent="0.2">
      <c r="A73" s="248">
        <f t="shared" si="3"/>
        <v>42401</v>
      </c>
      <c r="B73" s="27"/>
      <c r="C73" s="26" t="s">
        <v>177</v>
      </c>
      <c r="D73" s="27" t="str">
        <f t="shared" si="8"/>
        <v>2015-16</v>
      </c>
      <c r="E73" s="445">
        <f t="shared" si="5"/>
        <v>2</v>
      </c>
      <c r="F73" s="153" t="s">
        <v>80</v>
      </c>
      <c r="G73" s="156" t="s">
        <v>80</v>
      </c>
      <c r="H73" s="125" t="s">
        <v>80</v>
      </c>
    </row>
    <row r="74" spans="1:8" hidden="1" x14ac:dyDescent="0.2">
      <c r="A74" s="248">
        <f t="shared" si="3"/>
        <v>42430</v>
      </c>
      <c r="B74" s="27"/>
      <c r="C74" s="26" t="s">
        <v>178</v>
      </c>
      <c r="D74" s="27" t="str">
        <f t="shared" si="8"/>
        <v>2015-16</v>
      </c>
      <c r="E74" s="445">
        <f t="shared" si="5"/>
        <v>3</v>
      </c>
      <c r="F74" s="153" t="s">
        <v>80</v>
      </c>
      <c r="G74" s="156" t="s">
        <v>80</v>
      </c>
      <c r="H74" s="125" t="s">
        <v>80</v>
      </c>
    </row>
    <row r="75" spans="1:8" hidden="1" x14ac:dyDescent="0.2">
      <c r="A75" s="248"/>
      <c r="B75" s="31"/>
      <c r="C75" s="30" t="s">
        <v>187</v>
      </c>
      <c r="D75" s="31"/>
      <c r="E75" s="446"/>
      <c r="F75" s="154" t="s">
        <v>80</v>
      </c>
      <c r="G75" s="157" t="s">
        <v>80</v>
      </c>
      <c r="H75" s="124" t="s">
        <v>80</v>
      </c>
    </row>
    <row r="76" spans="1:8" hidden="1" x14ac:dyDescent="0.2">
      <c r="A76" s="248">
        <f>DATE(LEFT(D76,4)+IF(E76&lt;4,1,0),E76,1)</f>
        <v>42461</v>
      </c>
      <c r="B76" s="27" t="s">
        <v>188</v>
      </c>
      <c r="C76" s="26" t="s">
        <v>167</v>
      </c>
      <c r="D76" s="45" t="str">
        <f t="shared" ref="D76:D87" si="9">IF(B76="",D75,LEFT(B76,7))</f>
        <v>2016-17</v>
      </c>
      <c r="E76" s="444">
        <f>MONTH(1&amp;LEFT(C76,3))</f>
        <v>4</v>
      </c>
      <c r="F76" s="153" t="s">
        <v>80</v>
      </c>
      <c r="G76" s="156" t="s">
        <v>80</v>
      </c>
      <c r="H76" s="125" t="s">
        <v>80</v>
      </c>
    </row>
    <row r="77" spans="1:8" hidden="1" x14ac:dyDescent="0.2">
      <c r="A77" s="248">
        <f t="shared" si="3"/>
        <v>42491</v>
      </c>
      <c r="B77" s="27"/>
      <c r="C77" s="26" t="s">
        <v>168</v>
      </c>
      <c r="D77" s="27" t="str">
        <f t="shared" si="9"/>
        <v>2016-17</v>
      </c>
      <c r="E77" s="445">
        <f t="shared" si="5"/>
        <v>5</v>
      </c>
      <c r="F77" s="153" t="s">
        <v>80</v>
      </c>
      <c r="G77" s="156" t="s">
        <v>80</v>
      </c>
      <c r="H77" s="125" t="s">
        <v>80</v>
      </c>
    </row>
    <row r="78" spans="1:8" hidden="1" x14ac:dyDescent="0.2">
      <c r="A78" s="248">
        <f t="shared" si="3"/>
        <v>42522</v>
      </c>
      <c r="B78" s="27"/>
      <c r="C78" s="26" t="s">
        <v>169</v>
      </c>
      <c r="D78" s="27" t="str">
        <f t="shared" si="9"/>
        <v>2016-17</v>
      </c>
      <c r="E78" s="445">
        <f t="shared" si="5"/>
        <v>6</v>
      </c>
      <c r="F78" s="153" t="s">
        <v>80</v>
      </c>
      <c r="G78" s="156" t="s">
        <v>80</v>
      </c>
      <c r="H78" s="125" t="s">
        <v>80</v>
      </c>
    </row>
    <row r="79" spans="1:8" hidden="1" x14ac:dyDescent="0.2">
      <c r="A79" s="248">
        <f t="shared" si="3"/>
        <v>42552</v>
      </c>
      <c r="B79" s="27"/>
      <c r="C79" s="26" t="s">
        <v>170</v>
      </c>
      <c r="D79" s="27" t="str">
        <f t="shared" si="9"/>
        <v>2016-17</v>
      </c>
      <c r="E79" s="445">
        <f t="shared" si="5"/>
        <v>7</v>
      </c>
      <c r="F79" s="153" t="s">
        <v>80</v>
      </c>
      <c r="G79" s="156" t="s">
        <v>80</v>
      </c>
      <c r="H79" s="125" t="s">
        <v>80</v>
      </c>
    </row>
    <row r="80" spans="1:8" hidden="1" x14ac:dyDescent="0.2">
      <c r="A80" s="248">
        <f t="shared" si="3"/>
        <v>42583</v>
      </c>
      <c r="B80" s="27"/>
      <c r="C80" s="26" t="s">
        <v>171</v>
      </c>
      <c r="D80" s="27" t="str">
        <f t="shared" si="9"/>
        <v>2016-17</v>
      </c>
      <c r="E80" s="445">
        <f t="shared" si="5"/>
        <v>8</v>
      </c>
      <c r="F80" s="153" t="s">
        <v>80</v>
      </c>
      <c r="G80" s="156" t="s">
        <v>80</v>
      </c>
      <c r="H80" s="125" t="s">
        <v>80</v>
      </c>
    </row>
    <row r="81" spans="1:8" hidden="1" x14ac:dyDescent="0.2">
      <c r="A81" s="248">
        <f t="shared" si="3"/>
        <v>42614</v>
      </c>
      <c r="B81" s="27"/>
      <c r="C81" s="26" t="s">
        <v>172</v>
      </c>
      <c r="D81" s="27" t="str">
        <f t="shared" si="9"/>
        <v>2016-17</v>
      </c>
      <c r="E81" s="445">
        <f t="shared" si="5"/>
        <v>9</v>
      </c>
      <c r="F81" s="153" t="s">
        <v>80</v>
      </c>
      <c r="G81" s="156" t="s">
        <v>80</v>
      </c>
      <c r="H81" s="125" t="s">
        <v>80</v>
      </c>
    </row>
    <row r="82" spans="1:8" hidden="1" x14ac:dyDescent="0.2">
      <c r="A82" s="248">
        <f t="shared" si="3"/>
        <v>42644</v>
      </c>
      <c r="B82" s="27"/>
      <c r="C82" s="26" t="s">
        <v>173</v>
      </c>
      <c r="D82" s="27" t="str">
        <f t="shared" si="9"/>
        <v>2016-17</v>
      </c>
      <c r="E82" s="445">
        <f t="shared" si="5"/>
        <v>10</v>
      </c>
      <c r="F82" s="153" t="s">
        <v>80</v>
      </c>
      <c r="G82" s="156" t="s">
        <v>80</v>
      </c>
      <c r="H82" s="125" t="s">
        <v>80</v>
      </c>
    </row>
    <row r="83" spans="1:8" hidden="1" x14ac:dyDescent="0.2">
      <c r="A83" s="248">
        <f t="shared" si="3"/>
        <v>42675</v>
      </c>
      <c r="B83" s="27"/>
      <c r="C83" s="26" t="s">
        <v>174</v>
      </c>
      <c r="D83" s="27" t="str">
        <f t="shared" si="9"/>
        <v>2016-17</v>
      </c>
      <c r="E83" s="445">
        <f t="shared" si="5"/>
        <v>11</v>
      </c>
      <c r="F83" s="153" t="s">
        <v>80</v>
      </c>
      <c r="G83" s="156" t="s">
        <v>80</v>
      </c>
      <c r="H83" s="125" t="s">
        <v>80</v>
      </c>
    </row>
    <row r="84" spans="1:8" hidden="1" x14ac:dyDescent="0.2">
      <c r="A84" s="248">
        <f t="shared" si="3"/>
        <v>42705</v>
      </c>
      <c r="B84" s="27"/>
      <c r="C84" s="26" t="s">
        <v>175</v>
      </c>
      <c r="D84" s="27" t="str">
        <f t="shared" si="9"/>
        <v>2016-17</v>
      </c>
      <c r="E84" s="445">
        <f t="shared" si="5"/>
        <v>12</v>
      </c>
      <c r="F84" s="153" t="s">
        <v>80</v>
      </c>
      <c r="G84" s="156" t="s">
        <v>80</v>
      </c>
      <c r="H84" s="125" t="s">
        <v>80</v>
      </c>
    </row>
    <row r="85" spans="1:8" hidden="1" x14ac:dyDescent="0.2">
      <c r="A85" s="248">
        <f t="shared" si="3"/>
        <v>42736</v>
      </c>
      <c r="B85" s="27"/>
      <c r="C85" s="26" t="s">
        <v>176</v>
      </c>
      <c r="D85" s="27" t="str">
        <f t="shared" si="9"/>
        <v>2016-17</v>
      </c>
      <c r="E85" s="445">
        <f t="shared" si="5"/>
        <v>1</v>
      </c>
      <c r="F85" s="153" t="s">
        <v>80</v>
      </c>
      <c r="G85" s="156" t="s">
        <v>80</v>
      </c>
      <c r="H85" s="125" t="s">
        <v>80</v>
      </c>
    </row>
    <row r="86" spans="1:8" hidden="1" x14ac:dyDescent="0.2">
      <c r="A86" s="248">
        <f t="shared" si="3"/>
        <v>42767</v>
      </c>
      <c r="B86" s="27"/>
      <c r="C86" s="26" t="s">
        <v>177</v>
      </c>
      <c r="D86" s="27" t="str">
        <f t="shared" si="9"/>
        <v>2016-17</v>
      </c>
      <c r="E86" s="445">
        <f t="shared" si="5"/>
        <v>2</v>
      </c>
      <c r="F86" s="153" t="s">
        <v>80</v>
      </c>
      <c r="G86" s="156" t="s">
        <v>80</v>
      </c>
      <c r="H86" s="125" t="s">
        <v>80</v>
      </c>
    </row>
    <row r="87" spans="1:8" hidden="1" x14ac:dyDescent="0.2">
      <c r="A87" s="248">
        <f t="shared" si="3"/>
        <v>42795</v>
      </c>
      <c r="B87" s="27"/>
      <c r="C87" s="26" t="s">
        <v>178</v>
      </c>
      <c r="D87" s="27" t="str">
        <f t="shared" si="9"/>
        <v>2016-17</v>
      </c>
      <c r="E87" s="445">
        <f t="shared" si="5"/>
        <v>3</v>
      </c>
      <c r="F87" s="153" t="s">
        <v>80</v>
      </c>
      <c r="G87" s="156" t="s">
        <v>80</v>
      </c>
      <c r="H87" s="125" t="s">
        <v>80</v>
      </c>
    </row>
    <row r="88" spans="1:8" hidden="1" x14ac:dyDescent="0.2">
      <c r="A88" s="248"/>
      <c r="B88" s="31"/>
      <c r="C88" s="30" t="s">
        <v>189</v>
      </c>
      <c r="D88" s="31"/>
      <c r="E88" s="446"/>
      <c r="F88" s="154" t="s">
        <v>80</v>
      </c>
      <c r="G88" s="157" t="s">
        <v>80</v>
      </c>
      <c r="H88" s="124" t="s">
        <v>80</v>
      </c>
    </row>
    <row r="89" spans="1:8" hidden="1" x14ac:dyDescent="0.2">
      <c r="A89" s="248">
        <f t="shared" ref="A89:A152" si="10">DATE(LEFT(D89,4)+IF(E89&lt;4,1,0),E89,1)</f>
        <v>42826</v>
      </c>
      <c r="B89" s="27" t="s">
        <v>190</v>
      </c>
      <c r="C89" s="26" t="s">
        <v>167</v>
      </c>
      <c r="D89" s="45" t="str">
        <f t="shared" ref="D89:D100" si="11">IF(B89="",D88,LEFT(B89,7))</f>
        <v>2017-18</v>
      </c>
      <c r="E89" s="444">
        <f t="shared" ref="E89:E152" si="12">MONTH(1&amp;LEFT(C89,3))</f>
        <v>4</v>
      </c>
      <c r="F89" s="153" t="s">
        <v>80</v>
      </c>
      <c r="G89" s="156" t="s">
        <v>80</v>
      </c>
      <c r="H89" s="125" t="s">
        <v>80</v>
      </c>
    </row>
    <row r="90" spans="1:8" hidden="1" x14ac:dyDescent="0.2">
      <c r="A90" s="248">
        <f t="shared" si="10"/>
        <v>42856</v>
      </c>
      <c r="B90" s="27"/>
      <c r="C90" s="26" t="s">
        <v>168</v>
      </c>
      <c r="D90" s="27" t="str">
        <f t="shared" si="11"/>
        <v>2017-18</v>
      </c>
      <c r="E90" s="445">
        <f t="shared" si="12"/>
        <v>5</v>
      </c>
      <c r="F90" s="153" t="s">
        <v>80</v>
      </c>
      <c r="G90" s="156" t="s">
        <v>80</v>
      </c>
      <c r="H90" s="125" t="s">
        <v>80</v>
      </c>
    </row>
    <row r="91" spans="1:8" hidden="1" x14ac:dyDescent="0.2">
      <c r="A91" s="248">
        <f t="shared" si="10"/>
        <v>42887</v>
      </c>
      <c r="B91" s="27"/>
      <c r="C91" s="26" t="s">
        <v>169</v>
      </c>
      <c r="D91" s="27" t="str">
        <f t="shared" si="11"/>
        <v>2017-18</v>
      </c>
      <c r="E91" s="445">
        <f t="shared" si="12"/>
        <v>6</v>
      </c>
      <c r="F91" s="153" t="s">
        <v>80</v>
      </c>
      <c r="G91" s="156" t="s">
        <v>80</v>
      </c>
      <c r="H91" s="125" t="s">
        <v>80</v>
      </c>
    </row>
    <row r="92" spans="1:8" hidden="1" x14ac:dyDescent="0.2">
      <c r="A92" s="248">
        <f t="shared" si="10"/>
        <v>42917</v>
      </c>
      <c r="B92" s="27"/>
      <c r="C92" s="26" t="s">
        <v>170</v>
      </c>
      <c r="D92" s="27" t="str">
        <f t="shared" si="11"/>
        <v>2017-18</v>
      </c>
      <c r="E92" s="445">
        <f t="shared" si="12"/>
        <v>7</v>
      </c>
      <c r="F92" s="153" t="s">
        <v>80</v>
      </c>
      <c r="G92" s="156" t="s">
        <v>80</v>
      </c>
      <c r="H92" s="125" t="s">
        <v>80</v>
      </c>
    </row>
    <row r="93" spans="1:8" hidden="1" x14ac:dyDescent="0.2">
      <c r="A93" s="248">
        <f t="shared" si="10"/>
        <v>42948</v>
      </c>
      <c r="B93" s="27"/>
      <c r="C93" s="26" t="s">
        <v>171</v>
      </c>
      <c r="D93" s="27" t="str">
        <f t="shared" si="11"/>
        <v>2017-18</v>
      </c>
      <c r="E93" s="445">
        <f t="shared" si="12"/>
        <v>8</v>
      </c>
      <c r="F93" s="153" t="s">
        <v>80</v>
      </c>
      <c r="G93" s="156" t="s">
        <v>80</v>
      </c>
      <c r="H93" s="125" t="s">
        <v>80</v>
      </c>
    </row>
    <row r="94" spans="1:8" hidden="1" x14ac:dyDescent="0.2">
      <c r="A94" s="248">
        <f t="shared" si="10"/>
        <v>42979</v>
      </c>
      <c r="B94" s="27"/>
      <c r="C94" s="26" t="s">
        <v>172</v>
      </c>
      <c r="D94" s="27" t="str">
        <f t="shared" si="11"/>
        <v>2017-18</v>
      </c>
      <c r="E94" s="445">
        <f t="shared" si="12"/>
        <v>9</v>
      </c>
      <c r="F94" s="153" t="s">
        <v>80</v>
      </c>
      <c r="G94" s="156" t="s">
        <v>80</v>
      </c>
      <c r="H94" s="125" t="s">
        <v>80</v>
      </c>
    </row>
    <row r="95" spans="1:8" hidden="1" x14ac:dyDescent="0.2">
      <c r="A95" s="248">
        <f t="shared" si="10"/>
        <v>43009</v>
      </c>
      <c r="B95" s="27"/>
      <c r="C95" s="26" t="s">
        <v>173</v>
      </c>
      <c r="D95" s="27" t="str">
        <f t="shared" si="11"/>
        <v>2017-18</v>
      </c>
      <c r="E95" s="445">
        <f t="shared" si="12"/>
        <v>10</v>
      </c>
      <c r="F95" s="153" t="s">
        <v>80</v>
      </c>
      <c r="G95" s="156" t="s">
        <v>80</v>
      </c>
      <c r="H95" s="125" t="s">
        <v>80</v>
      </c>
    </row>
    <row r="96" spans="1:8" hidden="1" x14ac:dyDescent="0.2">
      <c r="A96" s="248">
        <f t="shared" si="10"/>
        <v>43040</v>
      </c>
      <c r="B96" s="27"/>
      <c r="C96" s="26" t="s">
        <v>174</v>
      </c>
      <c r="D96" s="27" t="str">
        <f t="shared" si="11"/>
        <v>2017-18</v>
      </c>
      <c r="E96" s="445">
        <f t="shared" si="12"/>
        <v>11</v>
      </c>
      <c r="F96" s="153" t="s">
        <v>80</v>
      </c>
      <c r="G96" s="156" t="s">
        <v>80</v>
      </c>
      <c r="H96" s="125" t="s">
        <v>80</v>
      </c>
    </row>
    <row r="97" spans="1:8" hidden="1" x14ac:dyDescent="0.2">
      <c r="A97" s="248">
        <f t="shared" si="10"/>
        <v>43070</v>
      </c>
      <c r="B97" s="27"/>
      <c r="C97" s="26" t="s">
        <v>175</v>
      </c>
      <c r="D97" s="27" t="str">
        <f t="shared" si="11"/>
        <v>2017-18</v>
      </c>
      <c r="E97" s="445">
        <f t="shared" si="12"/>
        <v>12</v>
      </c>
      <c r="F97" s="153" t="s">
        <v>80</v>
      </c>
      <c r="G97" s="156" t="s">
        <v>80</v>
      </c>
      <c r="H97" s="125" t="s">
        <v>80</v>
      </c>
    </row>
    <row r="98" spans="1:8" hidden="1" x14ac:dyDescent="0.2">
      <c r="A98" s="248">
        <f t="shared" si="10"/>
        <v>43101</v>
      </c>
      <c r="B98" s="27"/>
      <c r="C98" s="26" t="s">
        <v>176</v>
      </c>
      <c r="D98" s="27" t="str">
        <f t="shared" si="11"/>
        <v>2017-18</v>
      </c>
      <c r="E98" s="445">
        <f t="shared" si="12"/>
        <v>1</v>
      </c>
      <c r="F98" s="153" t="s">
        <v>80</v>
      </c>
      <c r="G98" s="156" t="s">
        <v>80</v>
      </c>
      <c r="H98" s="125" t="s">
        <v>80</v>
      </c>
    </row>
    <row r="99" spans="1:8" hidden="1" x14ac:dyDescent="0.2">
      <c r="A99" s="248">
        <f t="shared" si="10"/>
        <v>43132</v>
      </c>
      <c r="B99" s="27"/>
      <c r="C99" s="26" t="s">
        <v>177</v>
      </c>
      <c r="D99" s="27" t="str">
        <f t="shared" si="11"/>
        <v>2017-18</v>
      </c>
      <c r="E99" s="445">
        <f t="shared" si="12"/>
        <v>2</v>
      </c>
      <c r="F99" s="153" t="s">
        <v>80</v>
      </c>
      <c r="G99" s="156" t="s">
        <v>80</v>
      </c>
      <c r="H99" s="125" t="s">
        <v>80</v>
      </c>
    </row>
    <row r="100" spans="1:8" hidden="1" x14ac:dyDescent="0.2">
      <c r="A100" s="248">
        <f t="shared" si="10"/>
        <v>43160</v>
      </c>
      <c r="B100" s="27"/>
      <c r="C100" s="26" t="s">
        <v>178</v>
      </c>
      <c r="D100" s="27" t="str">
        <f t="shared" si="11"/>
        <v>2017-18</v>
      </c>
      <c r="E100" s="445">
        <f t="shared" si="12"/>
        <v>3</v>
      </c>
      <c r="F100" s="153" t="s">
        <v>80</v>
      </c>
      <c r="G100" s="156" t="s">
        <v>80</v>
      </c>
      <c r="H100" s="125" t="s">
        <v>80</v>
      </c>
    </row>
    <row r="101" spans="1:8" hidden="1" x14ac:dyDescent="0.2">
      <c r="A101" s="248"/>
      <c r="B101" s="31"/>
      <c r="C101" s="30" t="s">
        <v>191</v>
      </c>
      <c r="D101" s="31"/>
      <c r="E101" s="446"/>
      <c r="F101" s="154" t="s">
        <v>80</v>
      </c>
      <c r="G101" s="157" t="s">
        <v>80</v>
      </c>
      <c r="H101" s="124" t="s">
        <v>80</v>
      </c>
    </row>
    <row r="102" spans="1:8" ht="12.75" hidden="1" customHeight="1" outlineLevel="1" x14ac:dyDescent="0.2">
      <c r="A102" s="248">
        <f>DATE(LEFT(D102,4)+IF(E102&lt;4,1,0),E102,1)</f>
        <v>43191</v>
      </c>
      <c r="B102" s="27" t="s">
        <v>192</v>
      </c>
      <c r="C102" s="26" t="s">
        <v>167</v>
      </c>
      <c r="D102" s="45" t="str">
        <f t="shared" ref="D102:D113" si="13">IF(B102="",D101,LEFT(B102,7))</f>
        <v>2018-19</v>
      </c>
      <c r="E102" s="444">
        <f>MONTH(1&amp;LEFT(C102,3))</f>
        <v>4</v>
      </c>
      <c r="F102" s="153" t="s">
        <v>80</v>
      </c>
      <c r="G102" s="156" t="s">
        <v>80</v>
      </c>
      <c r="H102" s="71" t="s">
        <v>80</v>
      </c>
    </row>
    <row r="103" spans="1:8" ht="12.75" hidden="1" customHeight="1" outlineLevel="1" x14ac:dyDescent="0.2">
      <c r="A103" s="248">
        <f t="shared" si="10"/>
        <v>43221</v>
      </c>
      <c r="B103" s="27"/>
      <c r="C103" s="26" t="s">
        <v>168</v>
      </c>
      <c r="D103" s="27" t="str">
        <f t="shared" si="13"/>
        <v>2018-19</v>
      </c>
      <c r="E103" s="445">
        <f t="shared" si="12"/>
        <v>5</v>
      </c>
      <c r="F103" s="153" t="s">
        <v>80</v>
      </c>
      <c r="G103" s="156" t="s">
        <v>80</v>
      </c>
      <c r="H103" s="71" t="s">
        <v>80</v>
      </c>
    </row>
    <row r="104" spans="1:8" hidden="1" outlineLevel="1" x14ac:dyDescent="0.2">
      <c r="A104" s="248">
        <f t="shared" si="10"/>
        <v>43252</v>
      </c>
      <c r="B104" s="27"/>
      <c r="C104" s="26" t="s">
        <v>169</v>
      </c>
      <c r="D104" s="27" t="str">
        <f t="shared" si="13"/>
        <v>2018-19</v>
      </c>
      <c r="E104" s="445">
        <f t="shared" si="12"/>
        <v>6</v>
      </c>
      <c r="F104" s="153">
        <f>IFERROR(VLOOKUP( CONCATENATE($D104,$F$5,$E104), Raw!$A$5:$BC$10127,MATCH(F$8,Raw!$A$3:$BC$3,0), 0), "-")</f>
        <v>4671</v>
      </c>
      <c r="G104" s="156">
        <f>IFERROR(VLOOKUP( CONCATENATE($D104,$F$5,$E104), Raw!$A$5:$BC$10127,MATCH(G$8,Raw!$A$3:$BC$3,0), 0), "-")</f>
        <v>3328</v>
      </c>
      <c r="H104" s="71">
        <f>IFERROR(G104/F104, "-")</f>
        <v>0.71248126739456219</v>
      </c>
    </row>
    <row r="105" spans="1:8" hidden="1" outlineLevel="1" x14ac:dyDescent="0.2">
      <c r="A105" s="248">
        <f t="shared" si="10"/>
        <v>43282</v>
      </c>
      <c r="B105" s="27"/>
      <c r="C105" s="26" t="s">
        <v>170</v>
      </c>
      <c r="D105" s="27" t="str">
        <f t="shared" si="13"/>
        <v>2018-19</v>
      </c>
      <c r="E105" s="445">
        <f t="shared" si="12"/>
        <v>7</v>
      </c>
      <c r="F105" s="153" t="s">
        <v>80</v>
      </c>
      <c r="G105" s="156" t="s">
        <v>80</v>
      </c>
      <c r="H105" s="71" t="s">
        <v>80</v>
      </c>
    </row>
    <row r="106" spans="1:8" hidden="1" outlineLevel="1" x14ac:dyDescent="0.2">
      <c r="A106" s="248">
        <f t="shared" si="10"/>
        <v>43313</v>
      </c>
      <c r="B106" s="27"/>
      <c r="C106" s="26" t="s">
        <v>171</v>
      </c>
      <c r="D106" s="27" t="str">
        <f t="shared" si="13"/>
        <v>2018-19</v>
      </c>
      <c r="E106" s="445">
        <f t="shared" si="12"/>
        <v>8</v>
      </c>
      <c r="F106" s="153" t="s">
        <v>80</v>
      </c>
      <c r="G106" s="156" t="s">
        <v>80</v>
      </c>
      <c r="H106" s="71" t="s">
        <v>80</v>
      </c>
    </row>
    <row r="107" spans="1:8" hidden="1" outlineLevel="1" x14ac:dyDescent="0.2">
      <c r="A107" s="248">
        <f t="shared" si="10"/>
        <v>43344</v>
      </c>
      <c r="B107" s="27"/>
      <c r="C107" s="26" t="s">
        <v>172</v>
      </c>
      <c r="D107" s="27" t="str">
        <f t="shared" si="13"/>
        <v>2018-19</v>
      </c>
      <c r="E107" s="445">
        <f t="shared" si="12"/>
        <v>9</v>
      </c>
      <c r="F107" s="153">
        <f>IFERROR(VLOOKUP( CONCATENATE($D107,$F$5,$E107), Raw!$A$5:$BC$10127,MATCH(F$8,Raw!$A$3:$BC$3,0), 0), "-")</f>
        <v>5385</v>
      </c>
      <c r="G107" s="156">
        <f>IFERROR(VLOOKUP( CONCATENATE($D107,$F$5,$E107), Raw!$A$5:$BC$10127,MATCH(G$8,Raw!$A$3:$BC$3,0), 0), "-")</f>
        <v>3905</v>
      </c>
      <c r="H107" s="71">
        <f>IFERROR(G107/F107, "-")</f>
        <v>0.72516248839368613</v>
      </c>
    </row>
    <row r="108" spans="1:8" hidden="1" outlineLevel="1" x14ac:dyDescent="0.2">
      <c r="A108" s="248">
        <f t="shared" si="10"/>
        <v>43374</v>
      </c>
      <c r="B108" s="27"/>
      <c r="C108" s="26" t="s">
        <v>173</v>
      </c>
      <c r="D108" s="27" t="str">
        <f t="shared" si="13"/>
        <v>2018-19</v>
      </c>
      <c r="E108" s="445">
        <f t="shared" si="12"/>
        <v>10</v>
      </c>
      <c r="F108" s="153" t="s">
        <v>80</v>
      </c>
      <c r="G108" s="156" t="s">
        <v>80</v>
      </c>
      <c r="H108" s="71" t="s">
        <v>80</v>
      </c>
    </row>
    <row r="109" spans="1:8" hidden="1" outlineLevel="1" x14ac:dyDescent="0.2">
      <c r="A109" s="248">
        <f t="shared" si="10"/>
        <v>43405</v>
      </c>
      <c r="B109" s="27"/>
      <c r="C109" s="26" t="s">
        <v>174</v>
      </c>
      <c r="D109" s="27" t="str">
        <f t="shared" si="13"/>
        <v>2018-19</v>
      </c>
      <c r="E109" s="445">
        <f t="shared" si="12"/>
        <v>11</v>
      </c>
      <c r="F109" s="153" t="s">
        <v>80</v>
      </c>
      <c r="G109" s="156" t="s">
        <v>80</v>
      </c>
      <c r="H109" s="71" t="s">
        <v>80</v>
      </c>
    </row>
    <row r="110" spans="1:8" hidden="1" outlineLevel="1" x14ac:dyDescent="0.2">
      <c r="A110" s="248">
        <f t="shared" si="10"/>
        <v>43435</v>
      </c>
      <c r="B110" s="27"/>
      <c r="C110" s="26" t="s">
        <v>175</v>
      </c>
      <c r="D110" s="27" t="str">
        <f t="shared" si="13"/>
        <v>2018-19</v>
      </c>
      <c r="E110" s="445">
        <f t="shared" si="12"/>
        <v>12</v>
      </c>
      <c r="F110" s="153">
        <f>IFERROR(VLOOKUP( CONCATENATE($D110,$F$5,$E110), Raw!$A$5:$BC$10127,MATCH(F$8,Raw!$A$3:$BC$3,0), 0), "-")</f>
        <v>7942</v>
      </c>
      <c r="G110" s="156">
        <f>IFERROR(VLOOKUP( CONCATENATE($D110,$F$5,$E110), Raw!$A$5:$BC$10127,MATCH(G$8,Raw!$A$3:$BC$3,0), 0), "-")</f>
        <v>5813</v>
      </c>
      <c r="H110" s="71">
        <f>IFERROR(G110/F110, "-")</f>
        <v>0.73193150339964741</v>
      </c>
    </row>
    <row r="111" spans="1:8" hidden="1" outlineLevel="1" x14ac:dyDescent="0.2">
      <c r="A111" s="248">
        <f t="shared" si="10"/>
        <v>43466</v>
      </c>
      <c r="B111" s="27"/>
      <c r="C111" s="26" t="s">
        <v>176</v>
      </c>
      <c r="D111" s="27" t="str">
        <f t="shared" si="13"/>
        <v>2018-19</v>
      </c>
      <c r="E111" s="445">
        <f t="shared" si="12"/>
        <v>1</v>
      </c>
      <c r="F111" s="153" t="s">
        <v>80</v>
      </c>
      <c r="G111" s="156" t="s">
        <v>80</v>
      </c>
      <c r="H111" s="71" t="s">
        <v>80</v>
      </c>
    </row>
    <row r="112" spans="1:8" hidden="1" outlineLevel="1" x14ac:dyDescent="0.2">
      <c r="A112" s="248">
        <f t="shared" si="10"/>
        <v>43497</v>
      </c>
      <c r="B112" s="27"/>
      <c r="C112" s="26" t="s">
        <v>177</v>
      </c>
      <c r="D112" s="27" t="str">
        <f t="shared" si="13"/>
        <v>2018-19</v>
      </c>
      <c r="E112" s="445">
        <f t="shared" si="12"/>
        <v>2</v>
      </c>
      <c r="F112" s="153" t="s">
        <v>80</v>
      </c>
      <c r="G112" s="156" t="s">
        <v>80</v>
      </c>
      <c r="H112" s="71" t="s">
        <v>80</v>
      </c>
    </row>
    <row r="113" spans="1:8" hidden="1" outlineLevel="1" x14ac:dyDescent="0.2">
      <c r="A113" s="248">
        <f t="shared" si="10"/>
        <v>43525</v>
      </c>
      <c r="B113" s="27"/>
      <c r="C113" s="26" t="s">
        <v>178</v>
      </c>
      <c r="D113" s="27" t="str">
        <f t="shared" si="13"/>
        <v>2018-19</v>
      </c>
      <c r="E113" s="445">
        <f t="shared" si="12"/>
        <v>3</v>
      </c>
      <c r="F113" s="153">
        <f>IFERROR(VLOOKUP( CONCATENATE($D113,$F$5,$E113), Raw!$A$5:$BC$10127,MATCH(F$8,Raw!$A$3:$BC$3,0), 0), "-")</f>
        <v>7277</v>
      </c>
      <c r="G113" s="156">
        <f>IFERROR(VLOOKUP( CONCATENATE($D113,$F$5,$E113), Raw!$A$5:$BC$10127,MATCH(G$8,Raw!$A$3:$BC$3,0), 0), "-")</f>
        <v>5637</v>
      </c>
      <c r="H113" s="71">
        <f>IFERROR(G113/F113, "-")</f>
        <v>0.77463240346296547</v>
      </c>
    </row>
    <row r="114" spans="1:8" collapsed="1" x14ac:dyDescent="0.2">
      <c r="A114" s="248"/>
      <c r="B114" s="31"/>
      <c r="C114" s="30" t="s">
        <v>193</v>
      </c>
      <c r="D114" s="31"/>
      <c r="E114" s="446"/>
      <c r="F114" s="154">
        <f>SUM(F102:F113)</f>
        <v>25275</v>
      </c>
      <c r="G114" s="157">
        <f>SUM(G102:G113)</f>
        <v>18683</v>
      </c>
      <c r="H114" s="72">
        <f>IFERROR(G114/F114, "-")</f>
        <v>0.73918892185954499</v>
      </c>
    </row>
    <row r="115" spans="1:8" hidden="1" outlineLevel="1" x14ac:dyDescent="0.2">
      <c r="A115" s="248">
        <f>DATE(LEFT(D115,4)+IF(E115&lt;4,1,0),E115,1)</f>
        <v>43556</v>
      </c>
      <c r="B115" s="27" t="s">
        <v>194</v>
      </c>
      <c r="C115" s="26" t="s">
        <v>167</v>
      </c>
      <c r="D115" s="45" t="str">
        <f t="shared" ref="D115:D126" si="14">IF(B115="",D114,LEFT(B115,7))</f>
        <v>2019-20</v>
      </c>
      <c r="E115" s="444">
        <f>MONTH(1&amp;LEFT(C115,3))</f>
        <v>4</v>
      </c>
      <c r="F115" s="153" t="s">
        <v>80</v>
      </c>
      <c r="G115" s="156" t="s">
        <v>80</v>
      </c>
      <c r="H115" s="71" t="s">
        <v>80</v>
      </c>
    </row>
    <row r="116" spans="1:8" hidden="1" outlineLevel="1" x14ac:dyDescent="0.2">
      <c r="A116" s="248">
        <f t="shared" si="10"/>
        <v>43586</v>
      </c>
      <c r="B116" s="27"/>
      <c r="C116" s="26" t="s">
        <v>168</v>
      </c>
      <c r="D116" s="27" t="str">
        <f t="shared" si="14"/>
        <v>2019-20</v>
      </c>
      <c r="E116" s="445">
        <f t="shared" si="12"/>
        <v>5</v>
      </c>
      <c r="F116" s="153" t="s">
        <v>80</v>
      </c>
      <c r="G116" s="156" t="s">
        <v>80</v>
      </c>
      <c r="H116" s="71" t="s">
        <v>80</v>
      </c>
    </row>
    <row r="117" spans="1:8" hidden="1" outlineLevel="1" x14ac:dyDescent="0.2">
      <c r="A117" s="248">
        <f t="shared" si="10"/>
        <v>43617</v>
      </c>
      <c r="B117" s="27"/>
      <c r="C117" s="26" t="s">
        <v>169</v>
      </c>
      <c r="D117" s="27" t="str">
        <f t="shared" si="14"/>
        <v>2019-20</v>
      </c>
      <c r="E117" s="445">
        <f t="shared" si="12"/>
        <v>6</v>
      </c>
      <c r="F117" s="153">
        <f>IFERROR(VLOOKUP( CONCATENATE($D117,$F$5,$E117), Raw!$A$5:$BC$10127,MATCH(F$8,Raw!$A$3:$BC$3,0), 0), "-")</f>
        <v>7442</v>
      </c>
      <c r="G117" s="156">
        <f>IFERROR(VLOOKUP( CONCATENATE($D117,$F$5,$E117), Raw!$A$5:$BC$10127,MATCH(G$8,Raw!$A$3:$BC$3,0), 0), "-")</f>
        <v>5777</v>
      </c>
      <c r="H117" s="71">
        <f>IFERROR(G117/F117, "-")</f>
        <v>0.77626981994087607</v>
      </c>
    </row>
    <row r="118" spans="1:8" hidden="1" outlineLevel="1" x14ac:dyDescent="0.2">
      <c r="A118" s="248">
        <f t="shared" si="10"/>
        <v>43647</v>
      </c>
      <c r="B118" s="27"/>
      <c r="C118" s="26" t="s">
        <v>170</v>
      </c>
      <c r="D118" s="27" t="str">
        <f t="shared" si="14"/>
        <v>2019-20</v>
      </c>
      <c r="E118" s="445">
        <f t="shared" si="12"/>
        <v>7</v>
      </c>
      <c r="F118" s="153" t="s">
        <v>80</v>
      </c>
      <c r="G118" s="156" t="s">
        <v>80</v>
      </c>
      <c r="H118" s="71" t="s">
        <v>80</v>
      </c>
    </row>
    <row r="119" spans="1:8" hidden="1" outlineLevel="1" x14ac:dyDescent="0.2">
      <c r="A119" s="248">
        <f t="shared" si="10"/>
        <v>43678</v>
      </c>
      <c r="B119" s="27"/>
      <c r="C119" s="26" t="s">
        <v>171</v>
      </c>
      <c r="D119" s="27" t="str">
        <f t="shared" si="14"/>
        <v>2019-20</v>
      </c>
      <c r="E119" s="445">
        <f t="shared" si="12"/>
        <v>8</v>
      </c>
      <c r="F119" s="153" t="s">
        <v>80</v>
      </c>
      <c r="G119" s="156" t="s">
        <v>80</v>
      </c>
      <c r="H119" s="71" t="s">
        <v>80</v>
      </c>
    </row>
    <row r="120" spans="1:8" hidden="1" outlineLevel="1" x14ac:dyDescent="0.2">
      <c r="A120" s="248">
        <f t="shared" si="10"/>
        <v>43709</v>
      </c>
      <c r="B120" s="27"/>
      <c r="C120" s="26" t="s">
        <v>172</v>
      </c>
      <c r="D120" s="27" t="str">
        <f t="shared" si="14"/>
        <v>2019-20</v>
      </c>
      <c r="E120" s="445">
        <f t="shared" si="12"/>
        <v>9</v>
      </c>
      <c r="F120" s="153">
        <f>IFERROR(VLOOKUP( CONCATENATE($D120,$F$5,$E120), Raw!$A$5:$BC$10127,MATCH(F$8,Raw!$A$3:$BC$3,0), 0), "-")</f>
        <v>6834</v>
      </c>
      <c r="G120" s="156">
        <f>IFERROR(VLOOKUP( CONCATENATE($D120,$F$5,$E120), Raw!$A$5:$BC$10127,MATCH(G$8,Raw!$A$3:$BC$3,0), 0), "-")</f>
        <v>5333</v>
      </c>
      <c r="H120" s="71">
        <f>IFERROR(G120/F120, "-")</f>
        <v>0.78036289142522686</v>
      </c>
    </row>
    <row r="121" spans="1:8" hidden="1" outlineLevel="1" x14ac:dyDescent="0.2">
      <c r="A121" s="248">
        <f t="shared" si="10"/>
        <v>43739</v>
      </c>
      <c r="B121" s="27"/>
      <c r="C121" s="26" t="s">
        <v>173</v>
      </c>
      <c r="D121" s="27" t="str">
        <f t="shared" si="14"/>
        <v>2019-20</v>
      </c>
      <c r="E121" s="445">
        <f t="shared" si="12"/>
        <v>10</v>
      </c>
      <c r="F121" s="153" t="s">
        <v>80</v>
      </c>
      <c r="G121" s="156" t="s">
        <v>80</v>
      </c>
      <c r="H121" s="71" t="s">
        <v>80</v>
      </c>
    </row>
    <row r="122" spans="1:8" hidden="1" outlineLevel="1" x14ac:dyDescent="0.2">
      <c r="A122" s="248">
        <f t="shared" si="10"/>
        <v>43770</v>
      </c>
      <c r="B122" s="27"/>
      <c r="C122" s="26" t="s">
        <v>174</v>
      </c>
      <c r="D122" s="27" t="str">
        <f t="shared" si="14"/>
        <v>2019-20</v>
      </c>
      <c r="E122" s="445">
        <f t="shared" si="12"/>
        <v>11</v>
      </c>
      <c r="F122" s="153" t="s">
        <v>80</v>
      </c>
      <c r="G122" s="156" t="s">
        <v>80</v>
      </c>
      <c r="H122" s="71" t="s">
        <v>80</v>
      </c>
    </row>
    <row r="123" spans="1:8" hidden="1" outlineLevel="1" x14ac:dyDescent="0.2">
      <c r="A123" s="248">
        <f t="shared" si="10"/>
        <v>43800</v>
      </c>
      <c r="B123" s="27"/>
      <c r="C123" s="26" t="s">
        <v>175</v>
      </c>
      <c r="D123" s="27" t="str">
        <f t="shared" si="14"/>
        <v>2019-20</v>
      </c>
      <c r="E123" s="445">
        <f t="shared" si="12"/>
        <v>12</v>
      </c>
      <c r="F123" s="153">
        <f>IFERROR(VLOOKUP( CONCATENATE($D123,$F$5,$E123), Raw!$A$5:$BC$10127,MATCH(F$8,Raw!$A$3:$BC$3,0), 0), "-")</f>
        <v>11370</v>
      </c>
      <c r="G123" s="156">
        <f>IFERROR(VLOOKUP( CONCATENATE($D123,$F$5,$E123), Raw!$A$5:$BC$10127,MATCH(G$8,Raw!$A$3:$BC$3,0), 0), "-")</f>
        <v>9227</v>
      </c>
      <c r="H123" s="71">
        <f>IFERROR(G123/F123, "-")</f>
        <v>0.81152154793315745</v>
      </c>
    </row>
    <row r="124" spans="1:8" hidden="1" outlineLevel="1" x14ac:dyDescent="0.2">
      <c r="A124" s="248">
        <f t="shared" si="10"/>
        <v>43831</v>
      </c>
      <c r="B124" s="27"/>
      <c r="C124" s="26" t="s">
        <v>176</v>
      </c>
      <c r="D124" s="27" t="str">
        <f t="shared" si="14"/>
        <v>2019-20</v>
      </c>
      <c r="E124" s="445">
        <f t="shared" si="12"/>
        <v>1</v>
      </c>
      <c r="F124" s="153" t="s">
        <v>80</v>
      </c>
      <c r="G124" s="156" t="s">
        <v>80</v>
      </c>
      <c r="H124" s="71" t="s">
        <v>80</v>
      </c>
    </row>
    <row r="125" spans="1:8" hidden="1" outlineLevel="1" x14ac:dyDescent="0.2">
      <c r="A125" s="248">
        <f t="shared" si="10"/>
        <v>43862</v>
      </c>
      <c r="B125" s="27"/>
      <c r="C125" s="26" t="s">
        <v>177</v>
      </c>
      <c r="D125" s="27" t="str">
        <f t="shared" si="14"/>
        <v>2019-20</v>
      </c>
      <c r="E125" s="445">
        <f t="shared" si="12"/>
        <v>2</v>
      </c>
      <c r="F125" s="153" t="s">
        <v>80</v>
      </c>
      <c r="G125" s="156" t="s">
        <v>80</v>
      </c>
      <c r="H125" s="71" t="s">
        <v>80</v>
      </c>
    </row>
    <row r="126" spans="1:8" hidden="1" outlineLevel="1" x14ac:dyDescent="0.2">
      <c r="A126" s="248">
        <f t="shared" si="10"/>
        <v>43891</v>
      </c>
      <c r="B126" s="27"/>
      <c r="C126" s="26" t="s">
        <v>178</v>
      </c>
      <c r="D126" s="27" t="str">
        <f t="shared" si="14"/>
        <v>2019-20</v>
      </c>
      <c r="E126" s="445">
        <f t="shared" si="12"/>
        <v>3</v>
      </c>
      <c r="F126" s="153">
        <f>IFERROR(VLOOKUP( CONCATENATE($D126,$F$5,$E126), Raw!$A$5:$BC$10127,MATCH(F$8,Raw!$A$3:$BC$3,0), 0), "-")</f>
        <v>8250</v>
      </c>
      <c r="G126" s="156">
        <f>IFERROR(VLOOKUP( CONCATENATE($D126,$F$5,$E126), Raw!$A$5:$BC$10127,MATCH(G$8,Raw!$A$3:$BC$3,0), 0), "-")</f>
        <v>6943</v>
      </c>
      <c r="H126" s="71">
        <f>IFERROR(G126/F126, "-")</f>
        <v>0.84157575757575753</v>
      </c>
    </row>
    <row r="127" spans="1:8" collapsed="1" x14ac:dyDescent="0.2">
      <c r="A127" s="248"/>
      <c r="B127" s="31"/>
      <c r="C127" s="30" t="s">
        <v>195</v>
      </c>
      <c r="D127" s="31"/>
      <c r="E127" s="446"/>
      <c r="F127" s="154">
        <f>SUM(F115:F126)</f>
        <v>33896</v>
      </c>
      <c r="G127" s="157">
        <f>SUM(G115:G126)</f>
        <v>27280</v>
      </c>
      <c r="H127" s="72">
        <f>IFERROR(G127/F127, "-")</f>
        <v>0.80481472740146331</v>
      </c>
    </row>
    <row r="128" spans="1:8" hidden="1" outlineLevel="1" x14ac:dyDescent="0.2">
      <c r="A128" s="248">
        <f>DATE(LEFT(D128,4)+IF(E128&lt;4,1,0),E128,1)</f>
        <v>43922</v>
      </c>
      <c r="B128" s="27" t="s">
        <v>196</v>
      </c>
      <c r="C128" s="26" t="s">
        <v>167</v>
      </c>
      <c r="D128" s="45" t="str">
        <f t="shared" ref="D128:D139" si="15">IF(B128="",D127,LEFT(B128,7))</f>
        <v>2020-21</v>
      </c>
      <c r="E128" s="444">
        <f>MONTH(1&amp;LEFT(C128,3))</f>
        <v>4</v>
      </c>
      <c r="F128" s="153" t="s">
        <v>80</v>
      </c>
      <c r="G128" s="156" t="s">
        <v>80</v>
      </c>
      <c r="H128" s="71" t="s">
        <v>80</v>
      </c>
    </row>
    <row r="129" spans="1:8" hidden="1" outlineLevel="1" x14ac:dyDescent="0.2">
      <c r="A129" s="248">
        <f t="shared" si="10"/>
        <v>43952</v>
      </c>
      <c r="B129" s="27"/>
      <c r="C129" s="26" t="s">
        <v>168</v>
      </c>
      <c r="D129" s="27" t="str">
        <f t="shared" si="15"/>
        <v>2020-21</v>
      </c>
      <c r="E129" s="445">
        <f t="shared" si="12"/>
        <v>5</v>
      </c>
      <c r="F129" s="153" t="s">
        <v>80</v>
      </c>
      <c r="G129" s="156" t="s">
        <v>80</v>
      </c>
      <c r="H129" s="71" t="s">
        <v>80</v>
      </c>
    </row>
    <row r="130" spans="1:8" hidden="1" outlineLevel="1" x14ac:dyDescent="0.2">
      <c r="A130" s="248">
        <f t="shared" si="10"/>
        <v>43983</v>
      </c>
      <c r="B130" s="27"/>
      <c r="C130" s="26" t="s">
        <v>169</v>
      </c>
      <c r="D130" s="27" t="str">
        <f t="shared" si="15"/>
        <v>2020-21</v>
      </c>
      <c r="E130" s="445">
        <f t="shared" si="12"/>
        <v>6</v>
      </c>
      <c r="F130" s="153">
        <f>IFERROR(VLOOKUP( CONCATENATE($D130,$F$5,$E130), Raw!$A$5:$BC$10127,MATCH(F$8,Raw!$A$3:$BC$3,0), 0), "-")</f>
        <v>5117</v>
      </c>
      <c r="G130" s="156">
        <f>IFERROR(VLOOKUP( CONCATENATE($D130,$F$5,$E130), Raw!$A$5:$BC$10127,MATCH(G$8,Raw!$A$3:$BC$3,0), 0), "-")</f>
        <v>4118</v>
      </c>
      <c r="H130" s="71">
        <f>IFERROR(G130/F130, "-")</f>
        <v>0.80476841899550522</v>
      </c>
    </row>
    <row r="131" spans="1:8" hidden="1" outlineLevel="1" x14ac:dyDescent="0.2">
      <c r="A131" s="248">
        <f t="shared" si="10"/>
        <v>44013</v>
      </c>
      <c r="B131" s="27"/>
      <c r="C131" s="26" t="s">
        <v>170</v>
      </c>
      <c r="D131" s="27" t="str">
        <f t="shared" si="15"/>
        <v>2020-21</v>
      </c>
      <c r="E131" s="445">
        <f t="shared" si="12"/>
        <v>7</v>
      </c>
      <c r="F131" s="153" t="s">
        <v>80</v>
      </c>
      <c r="G131" s="156" t="s">
        <v>80</v>
      </c>
      <c r="H131" s="71" t="s">
        <v>80</v>
      </c>
    </row>
    <row r="132" spans="1:8" hidden="1" outlineLevel="1" x14ac:dyDescent="0.2">
      <c r="A132" s="248">
        <f t="shared" si="10"/>
        <v>44044</v>
      </c>
      <c r="B132" s="27"/>
      <c r="C132" s="26" t="s">
        <v>171</v>
      </c>
      <c r="D132" s="27" t="str">
        <f t="shared" si="15"/>
        <v>2020-21</v>
      </c>
      <c r="E132" s="445">
        <f t="shared" si="12"/>
        <v>8</v>
      </c>
      <c r="F132" s="153" t="s">
        <v>80</v>
      </c>
      <c r="G132" s="156" t="s">
        <v>80</v>
      </c>
      <c r="H132" s="71" t="s">
        <v>80</v>
      </c>
    </row>
    <row r="133" spans="1:8" hidden="1" outlineLevel="1" x14ac:dyDescent="0.2">
      <c r="A133" s="248">
        <f t="shared" si="10"/>
        <v>44075</v>
      </c>
      <c r="B133" s="27"/>
      <c r="C133" s="26" t="s">
        <v>172</v>
      </c>
      <c r="D133" s="27" t="str">
        <f t="shared" si="15"/>
        <v>2020-21</v>
      </c>
      <c r="E133" s="445">
        <f t="shared" si="12"/>
        <v>9</v>
      </c>
      <c r="F133" s="153">
        <f>IFERROR(VLOOKUP( CONCATENATE($D133,$F$5,$E133), Raw!$A$5:$BC$10127,MATCH(F$8,Raw!$A$3:$BC$3,0), 0), "-")</f>
        <v>5767</v>
      </c>
      <c r="G133" s="156">
        <f>IFERROR(VLOOKUP( CONCATENATE($D133,$F$5,$E133), Raw!$A$5:$BC$10127,MATCH(G$8,Raw!$A$3:$BC$3,0), 0), "-")</f>
        <v>4704</v>
      </c>
      <c r="H133" s="71">
        <f>IFERROR(G133/F133, "-")</f>
        <v>0.8156753944858679</v>
      </c>
    </row>
    <row r="134" spans="1:8" hidden="1" outlineLevel="1" x14ac:dyDescent="0.2">
      <c r="A134" s="248">
        <f t="shared" si="10"/>
        <v>44105</v>
      </c>
      <c r="B134" s="27"/>
      <c r="C134" s="26" t="s">
        <v>173</v>
      </c>
      <c r="D134" s="27" t="str">
        <f t="shared" si="15"/>
        <v>2020-21</v>
      </c>
      <c r="E134" s="445">
        <f t="shared" si="12"/>
        <v>10</v>
      </c>
      <c r="F134" s="153" t="s">
        <v>80</v>
      </c>
      <c r="G134" s="156" t="s">
        <v>80</v>
      </c>
      <c r="H134" s="71" t="s">
        <v>80</v>
      </c>
    </row>
    <row r="135" spans="1:8" hidden="1" outlineLevel="1" x14ac:dyDescent="0.2">
      <c r="A135" s="248">
        <f t="shared" si="10"/>
        <v>44136</v>
      </c>
      <c r="B135" s="27"/>
      <c r="C135" s="26" t="s">
        <v>174</v>
      </c>
      <c r="D135" s="27" t="str">
        <f t="shared" si="15"/>
        <v>2020-21</v>
      </c>
      <c r="E135" s="445">
        <f t="shared" si="12"/>
        <v>11</v>
      </c>
      <c r="F135" s="153" t="s">
        <v>80</v>
      </c>
      <c r="G135" s="156" t="s">
        <v>80</v>
      </c>
      <c r="H135" s="71" t="s">
        <v>80</v>
      </c>
    </row>
    <row r="136" spans="1:8" hidden="1" outlineLevel="1" x14ac:dyDescent="0.2">
      <c r="A136" s="248">
        <f t="shared" si="10"/>
        <v>44166</v>
      </c>
      <c r="B136" s="27"/>
      <c r="C136" s="26" t="s">
        <v>175</v>
      </c>
      <c r="D136" s="27" t="str">
        <f t="shared" si="15"/>
        <v>2020-21</v>
      </c>
      <c r="E136" s="445">
        <f t="shared" si="12"/>
        <v>12</v>
      </c>
      <c r="F136" s="153">
        <f>IFERROR(VLOOKUP( CONCATENATE($D136,$F$5,$E136), Raw!$A$5:$BC$10127,MATCH(F$8,Raw!$A$3:$BC$3,0), 0), "-")</f>
        <v>7048</v>
      </c>
      <c r="G136" s="156">
        <f>IFERROR(VLOOKUP( CONCATENATE($D136,$F$5,$E136), Raw!$A$5:$BC$10127,MATCH(G$8,Raw!$A$3:$BC$3,0), 0), "-")</f>
        <v>6024</v>
      </c>
      <c r="H136" s="71">
        <f>IFERROR(G136/F136, "-")</f>
        <v>0.8547105561861521</v>
      </c>
    </row>
    <row r="137" spans="1:8" hidden="1" outlineLevel="1" x14ac:dyDescent="0.2">
      <c r="A137" s="248">
        <f t="shared" si="10"/>
        <v>44197</v>
      </c>
      <c r="B137" s="27"/>
      <c r="C137" s="26" t="s">
        <v>176</v>
      </c>
      <c r="D137" s="27" t="str">
        <f t="shared" si="15"/>
        <v>2020-21</v>
      </c>
      <c r="E137" s="445">
        <f t="shared" si="12"/>
        <v>1</v>
      </c>
      <c r="F137" s="153" t="s">
        <v>80</v>
      </c>
      <c r="G137" s="156" t="s">
        <v>80</v>
      </c>
      <c r="H137" s="71" t="s">
        <v>80</v>
      </c>
    </row>
    <row r="138" spans="1:8" hidden="1" outlineLevel="1" x14ac:dyDescent="0.2">
      <c r="A138" s="248">
        <f t="shared" si="10"/>
        <v>44228</v>
      </c>
      <c r="B138" s="27"/>
      <c r="C138" s="26" t="s">
        <v>177</v>
      </c>
      <c r="D138" s="27" t="str">
        <f t="shared" si="15"/>
        <v>2020-21</v>
      </c>
      <c r="E138" s="445">
        <f t="shared" si="12"/>
        <v>2</v>
      </c>
      <c r="F138" s="153" t="s">
        <v>80</v>
      </c>
      <c r="G138" s="156" t="s">
        <v>80</v>
      </c>
      <c r="H138" s="71" t="s">
        <v>80</v>
      </c>
    </row>
    <row r="139" spans="1:8" hidden="1" outlineLevel="1" x14ac:dyDescent="0.2">
      <c r="A139" s="248">
        <f t="shared" si="10"/>
        <v>44256</v>
      </c>
      <c r="B139" s="27"/>
      <c r="C139" s="26" t="s">
        <v>178</v>
      </c>
      <c r="D139" s="27" t="str">
        <f t="shared" si="15"/>
        <v>2020-21</v>
      </c>
      <c r="E139" s="445">
        <f t="shared" si="12"/>
        <v>3</v>
      </c>
      <c r="F139" s="153">
        <f>IFERROR(VLOOKUP( CONCATENATE($D139,$F$5,$E139), Raw!$A$5:$BC$10127,MATCH(F$8,Raw!$A$3:$BC$3,0), 0), "-")</f>
        <v>5767</v>
      </c>
      <c r="G139" s="156">
        <f>IFERROR(VLOOKUP( CONCATENATE($D139,$F$5,$E139), Raw!$A$5:$BC$10127,MATCH(G$8,Raw!$A$3:$BC$3,0), 0), "-")</f>
        <v>4820</v>
      </c>
      <c r="H139" s="71">
        <f>IFERROR(G139/F139, "-")</f>
        <v>0.83578983873764523</v>
      </c>
    </row>
    <row r="140" spans="1:8" collapsed="1" x14ac:dyDescent="0.2">
      <c r="A140" s="248"/>
      <c r="B140" s="31"/>
      <c r="C140" s="30" t="s">
        <v>197</v>
      </c>
      <c r="D140" s="31"/>
      <c r="E140" s="446"/>
      <c r="F140" s="154">
        <f>SUM(F128:F139)</f>
        <v>23699</v>
      </c>
      <c r="G140" s="157">
        <f>SUM(G128:G139)</f>
        <v>19666</v>
      </c>
      <c r="H140" s="72">
        <f>IFERROR(G140/F140, "-")</f>
        <v>0.82982404320857417</v>
      </c>
    </row>
    <row r="141" spans="1:8" outlineLevel="1" x14ac:dyDescent="0.2">
      <c r="A141" s="248">
        <f>DATE(LEFT(D141,4)+IF(E141&lt;4,1,0),E141,1)</f>
        <v>44287</v>
      </c>
      <c r="B141" s="27" t="s">
        <v>198</v>
      </c>
      <c r="C141" s="26" t="s">
        <v>167</v>
      </c>
      <c r="D141" s="45" t="str">
        <f t="shared" ref="D141:D152" si="16">IF(B141="",D140,LEFT(B141,7))</f>
        <v>2021-22</v>
      </c>
      <c r="E141" s="444">
        <f>MONTH(1&amp;LEFT(C141,3))</f>
        <v>4</v>
      </c>
      <c r="F141" s="153" t="s">
        <v>80</v>
      </c>
      <c r="G141" s="156" t="s">
        <v>80</v>
      </c>
      <c r="H141" s="71" t="s">
        <v>80</v>
      </c>
    </row>
    <row r="142" spans="1:8" outlineLevel="1" x14ac:dyDescent="0.2">
      <c r="A142" s="248">
        <f t="shared" si="10"/>
        <v>44317</v>
      </c>
      <c r="B142" s="27"/>
      <c r="C142" s="26" t="s">
        <v>168</v>
      </c>
      <c r="D142" s="27" t="str">
        <f t="shared" si="16"/>
        <v>2021-22</v>
      </c>
      <c r="E142" s="445">
        <f t="shared" si="12"/>
        <v>5</v>
      </c>
      <c r="F142" s="153" t="s">
        <v>80</v>
      </c>
      <c r="G142" s="156" t="s">
        <v>80</v>
      </c>
      <c r="H142" s="71" t="s">
        <v>80</v>
      </c>
    </row>
    <row r="143" spans="1:8" outlineLevel="1" x14ac:dyDescent="0.2">
      <c r="A143" s="248">
        <f t="shared" si="10"/>
        <v>44348</v>
      </c>
      <c r="B143" s="27"/>
      <c r="C143" s="26" t="s">
        <v>169</v>
      </c>
      <c r="D143" s="27" t="str">
        <f t="shared" si="16"/>
        <v>2021-22</v>
      </c>
      <c r="E143" s="445">
        <f t="shared" si="12"/>
        <v>6</v>
      </c>
      <c r="F143" s="153">
        <f>IFERROR(VLOOKUP( CONCATENATE($D143,$F$5,$E143), Raw!$A$5:$BC$10127,MATCH(F$8,Raw!$A$3:$BC$3,0), 0), "-")</f>
        <v>6472</v>
      </c>
      <c r="G143" s="156">
        <f>IFERROR(VLOOKUP( CONCATENATE($D143,$F$5,$E143), Raw!$A$5:$BC$10127,MATCH(G$8,Raw!$A$3:$BC$3,0), 0), "-")</f>
        <v>5331</v>
      </c>
      <c r="H143" s="71">
        <f>IFERROR(G143/F143, "-")</f>
        <v>0.82370210135970334</v>
      </c>
    </row>
    <row r="144" spans="1:8" outlineLevel="1" x14ac:dyDescent="0.2">
      <c r="A144" s="248">
        <f t="shared" si="10"/>
        <v>44378</v>
      </c>
      <c r="B144" s="27"/>
      <c r="C144" s="26" t="s">
        <v>170</v>
      </c>
      <c r="D144" s="27" t="str">
        <f t="shared" si="16"/>
        <v>2021-22</v>
      </c>
      <c r="E144" s="445">
        <f t="shared" si="12"/>
        <v>7</v>
      </c>
      <c r="F144" s="153" t="s">
        <v>80</v>
      </c>
      <c r="G144" s="156" t="s">
        <v>80</v>
      </c>
      <c r="H144" s="71" t="s">
        <v>80</v>
      </c>
    </row>
    <row r="145" spans="1:8" outlineLevel="1" x14ac:dyDescent="0.2">
      <c r="A145" s="248">
        <f t="shared" si="10"/>
        <v>44409</v>
      </c>
      <c r="B145" s="27"/>
      <c r="C145" s="26" t="s">
        <v>171</v>
      </c>
      <c r="D145" s="27" t="str">
        <f t="shared" si="16"/>
        <v>2021-22</v>
      </c>
      <c r="E145" s="445">
        <f t="shared" si="12"/>
        <v>8</v>
      </c>
      <c r="F145" s="153" t="s">
        <v>80</v>
      </c>
      <c r="G145" s="156" t="s">
        <v>80</v>
      </c>
      <c r="H145" s="71" t="s">
        <v>80</v>
      </c>
    </row>
    <row r="146" spans="1:8" outlineLevel="1" x14ac:dyDescent="0.2">
      <c r="A146" s="248">
        <f t="shared" si="10"/>
        <v>44440</v>
      </c>
      <c r="B146" s="27"/>
      <c r="C146" s="26" t="s">
        <v>172</v>
      </c>
      <c r="D146" s="27" t="str">
        <f t="shared" si="16"/>
        <v>2021-22</v>
      </c>
      <c r="E146" s="445">
        <f t="shared" si="12"/>
        <v>9</v>
      </c>
      <c r="F146" s="153">
        <f>IFERROR(VLOOKUP( CONCATENATE($D146,$F$5,$E146), Raw!$A$5:$BC$10127,MATCH(F$8,Raw!$A$3:$BC$3,0), 0), "-")</f>
        <v>6728</v>
      </c>
      <c r="G146" s="156">
        <f>IFERROR(VLOOKUP( CONCATENATE($D146,$F$5,$E146), Raw!$A$5:$BC$10127,MATCH(G$8,Raw!$A$3:$BC$3,0), 0), "-")</f>
        <v>5628</v>
      </c>
      <c r="H146" s="71">
        <f>IFERROR(G146/F146, "-")</f>
        <v>0.83650416171224729</v>
      </c>
    </row>
    <row r="147" spans="1:8" outlineLevel="1" x14ac:dyDescent="0.2">
      <c r="A147" s="248">
        <f t="shared" si="10"/>
        <v>44470</v>
      </c>
      <c r="B147" s="27"/>
      <c r="C147" s="26" t="s">
        <v>173</v>
      </c>
      <c r="D147" s="27" t="str">
        <f t="shared" si="16"/>
        <v>2021-22</v>
      </c>
      <c r="E147" s="445">
        <f t="shared" si="12"/>
        <v>10</v>
      </c>
      <c r="F147" s="153" t="s">
        <v>80</v>
      </c>
      <c r="G147" s="156" t="s">
        <v>80</v>
      </c>
      <c r="H147" s="71" t="s">
        <v>80</v>
      </c>
    </row>
    <row r="148" spans="1:8" outlineLevel="1" x14ac:dyDescent="0.2">
      <c r="A148" s="248">
        <f t="shared" si="10"/>
        <v>44501</v>
      </c>
      <c r="B148" s="27"/>
      <c r="C148" s="26" t="s">
        <v>174</v>
      </c>
      <c r="D148" s="27" t="str">
        <f t="shared" si="16"/>
        <v>2021-22</v>
      </c>
      <c r="E148" s="445">
        <f t="shared" si="12"/>
        <v>11</v>
      </c>
      <c r="F148" s="153" t="s">
        <v>80</v>
      </c>
      <c r="G148" s="156" t="s">
        <v>80</v>
      </c>
      <c r="H148" s="71" t="s">
        <v>80</v>
      </c>
    </row>
    <row r="149" spans="1:8" outlineLevel="1" x14ac:dyDescent="0.2">
      <c r="A149" s="248">
        <f t="shared" si="10"/>
        <v>44531</v>
      </c>
      <c r="B149" s="27"/>
      <c r="C149" s="26" t="s">
        <v>175</v>
      </c>
      <c r="D149" s="27" t="str">
        <f t="shared" si="16"/>
        <v>2021-22</v>
      </c>
      <c r="E149" s="445">
        <f t="shared" si="12"/>
        <v>12</v>
      </c>
      <c r="F149" s="153">
        <f>IFERROR(VLOOKUP( CONCATENATE($D149,$F$5,$E149), Raw!$A$5:$BC$10127,MATCH(F$8,Raw!$A$3:$BC$3,0), 0), "-")</f>
        <v>7932</v>
      </c>
      <c r="G149" s="156">
        <f>IFERROR(VLOOKUP( CONCATENATE($D149,$F$5,$E149), Raw!$A$5:$BC$10127,MATCH(G$8,Raw!$A$3:$BC$3,0), 0), "-")</f>
        <v>6866</v>
      </c>
      <c r="H149" s="71">
        <f>IFERROR(G149/F149, "-")</f>
        <v>0.86560766515380738</v>
      </c>
    </row>
    <row r="150" spans="1:8" outlineLevel="1" x14ac:dyDescent="0.2">
      <c r="A150" s="248">
        <f t="shared" si="10"/>
        <v>44562</v>
      </c>
      <c r="B150" s="27"/>
      <c r="C150" s="26" t="s">
        <v>176</v>
      </c>
      <c r="D150" s="27" t="str">
        <f t="shared" si="16"/>
        <v>2021-22</v>
      </c>
      <c r="E150" s="445">
        <f t="shared" si="12"/>
        <v>1</v>
      </c>
      <c r="F150" s="153" t="s">
        <v>80</v>
      </c>
      <c r="G150" s="156" t="s">
        <v>80</v>
      </c>
      <c r="H150" s="71" t="s">
        <v>80</v>
      </c>
    </row>
    <row r="151" spans="1:8" outlineLevel="1" x14ac:dyDescent="0.2">
      <c r="A151" s="248">
        <f t="shared" si="10"/>
        <v>44593</v>
      </c>
      <c r="B151" s="27"/>
      <c r="C151" s="26" t="s">
        <v>177</v>
      </c>
      <c r="D151" s="27" t="str">
        <f t="shared" si="16"/>
        <v>2021-22</v>
      </c>
      <c r="E151" s="445">
        <f t="shared" si="12"/>
        <v>2</v>
      </c>
      <c r="F151" s="153" t="s">
        <v>80</v>
      </c>
      <c r="G151" s="156" t="s">
        <v>80</v>
      </c>
      <c r="H151" s="71" t="s">
        <v>80</v>
      </c>
    </row>
    <row r="152" spans="1:8" outlineLevel="1" x14ac:dyDescent="0.2">
      <c r="A152" s="248">
        <f t="shared" si="10"/>
        <v>44621</v>
      </c>
      <c r="B152" s="27"/>
      <c r="C152" s="26" t="s">
        <v>178</v>
      </c>
      <c r="D152" s="27" t="str">
        <f t="shared" si="16"/>
        <v>2021-22</v>
      </c>
      <c r="E152" s="445">
        <f t="shared" si="12"/>
        <v>3</v>
      </c>
      <c r="F152" s="153">
        <f>IFERROR(VLOOKUP( CONCATENATE($D152,$F$5,$E152), Raw!$A$5:$BC$10127,MATCH(F$8,Raw!$A$3:$BC$3,0), 0), "-")</f>
        <v>7997</v>
      </c>
      <c r="G152" s="156">
        <f>IFERROR(VLOOKUP( CONCATENATE($D152,$F$5,$E152), Raw!$A$5:$BC$10127,MATCH(G$8,Raw!$A$3:$BC$3,0), 0), "-")</f>
        <v>6703</v>
      </c>
      <c r="H152" s="71">
        <f>IFERROR(G152/F152, "-")</f>
        <v>0.83818932099537324</v>
      </c>
    </row>
    <row r="153" spans="1:8" x14ac:dyDescent="0.2">
      <c r="A153" s="248"/>
      <c r="B153" s="31"/>
      <c r="C153" s="30" t="s">
        <v>199</v>
      </c>
      <c r="D153" s="31"/>
      <c r="E153" s="446"/>
      <c r="F153" s="154">
        <f>SUM(F141:F152)</f>
        <v>29129</v>
      </c>
      <c r="G153" s="157">
        <f>SUM(G141:G152)</f>
        <v>24528</v>
      </c>
      <c r="H153" s="72">
        <f>IFERROR(G153/F153, "-")</f>
        <v>0.84204744412784516</v>
      </c>
    </row>
    <row r="154" spans="1:8" x14ac:dyDescent="0.2">
      <c r="A154" s="248">
        <f>DATE(LEFT(D154,4)+IF(E154&lt;4,1,0),E154,1)</f>
        <v>44652</v>
      </c>
      <c r="B154" s="27" t="s">
        <v>200</v>
      </c>
      <c r="C154" s="26" t="s">
        <v>167</v>
      </c>
      <c r="D154" s="45" t="str">
        <f>IF(B154="",D153,LEFT(B154,7))</f>
        <v>2022-23</v>
      </c>
      <c r="E154" s="444">
        <f>MONTH(1&amp;LEFT(C154,3))</f>
        <v>4</v>
      </c>
      <c r="F154" s="412" t="s">
        <v>80</v>
      </c>
      <c r="G154" s="407" t="s">
        <v>80</v>
      </c>
      <c r="H154" s="71" t="s">
        <v>80</v>
      </c>
    </row>
    <row r="155" spans="1:8" x14ac:dyDescent="0.2">
      <c r="A155" s="248">
        <f>DATE(LEFT(D155,4)+IF(E155&lt;4,1,0),E155,1)</f>
        <v>44682</v>
      </c>
      <c r="B155" s="27"/>
      <c r="C155" s="26" t="s">
        <v>168</v>
      </c>
      <c r="D155" s="27" t="str">
        <f>IF(B155="",D154,LEFT(B155,7))</f>
        <v>2022-23</v>
      </c>
      <c r="E155" s="445">
        <f>MONTH(1&amp;LEFT(C155,3))</f>
        <v>5</v>
      </c>
      <c r="F155" s="412" t="s">
        <v>80</v>
      </c>
      <c r="G155" s="407" t="s">
        <v>80</v>
      </c>
      <c r="H155" s="71" t="s">
        <v>80</v>
      </c>
    </row>
    <row r="156" spans="1:8" x14ac:dyDescent="0.2">
      <c r="A156" s="248">
        <f>DATE(LEFT(D156,4)+IF(E156&lt;4,1,0),E156,1)</f>
        <v>44713</v>
      </c>
      <c r="B156" s="31"/>
      <c r="C156" s="337" t="s">
        <v>169</v>
      </c>
      <c r="D156" s="31" t="str">
        <f>IF(B156="",D155,LEFT(B156,7))</f>
        <v>2022-23</v>
      </c>
      <c r="E156" s="447">
        <f>MONTH(1&amp;LEFT(C156,3))</f>
        <v>6</v>
      </c>
      <c r="F156" s="413">
        <f>IFERROR(VLOOKUP( CONCATENATE($D156,$F$5,$E156), Raw!$A$5:$BC$10127,MATCH(F$8,Raw!$A$3:$BC$3,0), 0), "-")</f>
        <v>9093</v>
      </c>
      <c r="G156" s="408">
        <f>IFERROR(VLOOKUP( CONCATENATE($D156,$F$5,$E156), Raw!$A$5:$BC$10127,MATCH(G$8,Raw!$A$3:$BC$3,0), 0), "-")</f>
        <v>7633</v>
      </c>
      <c r="H156" s="382">
        <f>IFERROR(G156/F156, "-")</f>
        <v>0.83943692950621362</v>
      </c>
    </row>
    <row r="157" spans="1:8" x14ac:dyDescent="0.2">
      <c r="C157" s="167" t="s">
        <v>80</v>
      </c>
      <c r="D157" s="148"/>
      <c r="E157" s="148"/>
      <c r="F157" s="37" t="s">
        <v>207</v>
      </c>
      <c r="G157" s="73"/>
      <c r="H157" s="73"/>
    </row>
    <row r="158" spans="1:8" x14ac:dyDescent="0.2">
      <c r="C158" s="105">
        <v>1</v>
      </c>
      <c r="D158" s="148"/>
      <c r="E158" s="148"/>
      <c r="F158" s="57" t="s">
        <v>345</v>
      </c>
      <c r="G158" s="73"/>
      <c r="H158" s="73"/>
    </row>
    <row r="159" spans="1:8" x14ac:dyDescent="0.2">
      <c r="C159" s="105"/>
      <c r="D159" s="148"/>
      <c r="E159" s="148"/>
      <c r="F159" s="57" t="s">
        <v>346</v>
      </c>
      <c r="H159" s="73"/>
    </row>
    <row r="160" spans="1:8" x14ac:dyDescent="0.2">
      <c r="B160" s="37"/>
      <c r="C160" s="148"/>
      <c r="D160" s="148"/>
      <c r="E160" s="148"/>
      <c r="F160" s="10" t="s">
        <v>347</v>
      </c>
      <c r="G160" s="73"/>
      <c r="H160" s="73"/>
    </row>
    <row r="161" spans="2:8" x14ac:dyDescent="0.2">
      <c r="B161" s="37"/>
      <c r="C161" s="148"/>
      <c r="D161" s="148"/>
      <c r="E161" s="148"/>
      <c r="F161" s="10" t="s">
        <v>348</v>
      </c>
      <c r="G161" s="73"/>
      <c r="H161" s="73"/>
    </row>
    <row r="162" spans="2:8" x14ac:dyDescent="0.2">
      <c r="F162" s="10" t="s">
        <v>349</v>
      </c>
    </row>
    <row r="163" spans="2:8" x14ac:dyDescent="0.2">
      <c r="F163" s="10" t="s">
        <v>350</v>
      </c>
    </row>
    <row r="164" spans="2:8" x14ac:dyDescent="0.2">
      <c r="F164" s="10" t="s">
        <v>351</v>
      </c>
    </row>
    <row r="165" spans="2:8" x14ac:dyDescent="0.2">
      <c r="F165" s="61"/>
    </row>
    <row r="166" spans="2:8" x14ac:dyDescent="0.2">
      <c r="C166" s="105" t="s">
        <v>215</v>
      </c>
      <c r="F166" s="10" t="s">
        <v>352</v>
      </c>
    </row>
    <row r="167" spans="2:8" x14ac:dyDescent="0.2">
      <c r="C167" s="18"/>
      <c r="D167" s="440"/>
      <c r="E167" s="440"/>
      <c r="F167" s="573" t="s">
        <v>61</v>
      </c>
      <c r="G167" s="44"/>
      <c r="H167" s="20"/>
    </row>
  </sheetData>
  <hyperlinks>
    <hyperlink ref="F167" location="'Selection Sheet'!B8" display="Selection Sheet / Contact" xr:uid="{C4FE2D45-11A0-4D0D-ACB2-65F6E1EDA4D9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Date_Time xmlns="c44079d0-8f68-4105-8d53-e90d6dc48a51" xsi:nil="true"/>
    <lcf76f155ced4ddcb4097134ff3c332f xmlns="c44079d0-8f68-4105-8d53-e90d6dc48a51">
      <Terms xmlns="http://schemas.microsoft.com/office/infopath/2007/PartnerControls"/>
    </lcf76f155ced4ddcb4097134ff3c332f>
    <_Flow_SignoffStatus xmlns="c44079d0-8f68-4105-8d53-e90d6dc48a5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A82285E0DA2D46A600399A1F285C23" ma:contentTypeVersion="19" ma:contentTypeDescription="Create a new document." ma:contentTypeScope="" ma:versionID="fff86f49756c028f2559836b930bdf9e">
  <xsd:schema xmlns:xsd="http://www.w3.org/2001/XMLSchema" xmlns:xs="http://www.w3.org/2001/XMLSchema" xmlns:p="http://schemas.microsoft.com/office/2006/metadata/properties" xmlns:ns1="http://schemas.microsoft.com/sharepoint/v3" xmlns:ns2="95fb9783-1faf-46d3-8810-c8b69aa0f487" xmlns:ns3="c44079d0-8f68-4105-8d53-e90d6dc48a51" targetNamespace="http://schemas.microsoft.com/office/2006/metadata/properties" ma:root="true" ma:fieldsID="74f51bfda792cfeb78e5cf346c319b6e" ns1:_="" ns2:_="" ns3:_="">
    <xsd:import namespace="http://schemas.microsoft.com/sharepoint/v3"/>
    <xsd:import namespace="95fb9783-1faf-46d3-8810-c8b69aa0f487"/>
    <xsd:import namespace="c44079d0-8f68-4105-8d53-e90d6dc48a5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Date_Time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1:_ip_UnifiedCompliancePolicyProperties" minOccurs="0"/>
                <xsd:element ref="ns1:_ip_UnifiedCompliancePolicyUIAction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_Flow_SignoffStatu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fb9783-1faf-46d3-8810-c8b69aa0f4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079d0-8f68-4105-8d53-e90d6dc48a51" elementFormDefault="qualified">
    <xsd:import namespace="http://schemas.microsoft.com/office/2006/documentManagement/types"/>
    <xsd:import namespace="http://schemas.microsoft.com/office/infopath/2007/PartnerControls"/>
    <xsd:element name="Date_Time" ma:index="10" nillable="true" ma:displayName="Date_Time" ma:description="Date and time" ma:format="DateTime" ma:internalName="Date_Time">
      <xsd:simpleType>
        <xsd:restriction base="dms:DateTime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7F9E37-4476-4AEA-8CAD-CAD1D380C453}">
  <ds:schemaRefs>
    <ds:schemaRef ds:uri="http://schemas.openxmlformats.org/package/2006/metadata/core-properties"/>
    <ds:schemaRef ds:uri="http://schemas.microsoft.com/sharepoint/v3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95fb9783-1faf-46d3-8810-c8b69aa0f487"/>
    <ds:schemaRef ds:uri="http://purl.org/dc/dcmitype/"/>
    <ds:schemaRef ds:uri="c44079d0-8f68-4105-8d53-e90d6dc48a51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D6AC4EA-9007-4B04-81A9-A7D0E4F4B2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fb9783-1faf-46d3-8810-c8b69aa0f487"/>
    <ds:schemaRef ds:uri="c44079d0-8f68-4105-8d53-e90d6dc48a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5B0965-74AA-4F63-A89F-AFB7240B317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Introduction</vt:lpstr>
      <vt:lpstr>Selection Sheet</vt:lpstr>
      <vt:lpstr>Cardiac a. ROSC</vt:lpstr>
      <vt:lpstr>Cardiac a. 30 day</vt:lpstr>
      <vt:lpstr>Cardiac a. STD</vt:lpstr>
      <vt:lpstr>STEMI</vt:lpstr>
      <vt:lpstr>Stroke</vt:lpstr>
      <vt:lpstr>Falls</vt:lpstr>
      <vt:lpstr>Sepsis</vt:lpstr>
      <vt:lpstr>ICB lookup</vt:lpstr>
      <vt:lpstr>Raw</vt:lpstr>
      <vt:lpstr>CCG lookup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Silva, Stephanie</dc:creator>
  <cp:keywords/>
  <dc:description/>
  <cp:lastModifiedBy>KAY, Ian (NHS ENGLAND)</cp:lastModifiedBy>
  <cp:revision/>
  <dcterms:created xsi:type="dcterms:W3CDTF">2003-08-01T14:12:13Z</dcterms:created>
  <dcterms:modified xsi:type="dcterms:W3CDTF">2026-08-08T11:23:32Z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0x010100D0A82285E0DA2D46A600399A1F285C23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